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8.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tables/table1.xml" ContentType="application/vnd.openxmlformats-officedocument.spreadsheetml.table+xml"/>
  <Override PartName="/xl/pivotTables/pivotTable1.xml" ContentType="application/vnd.openxmlformats-officedocument.spreadsheetml.pivotTable+xml"/>
  <Override PartName="/xl/drawings/drawing9.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0.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11.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12.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13.xml" ContentType="application/vnd.openxmlformats-officedocument.drawing+xml"/>
  <Override PartName="/xl/ctrlProps/ctrlProp55.xml" ContentType="application/vnd.ms-excel.controlproperties+xml"/>
  <Override PartName="/xl/drawings/drawing14.xml" ContentType="application/vnd.openxmlformats-officedocument.drawing+xml"/>
  <Override PartName="/xl/ctrlProps/ctrlProp56.xml" ContentType="application/vnd.ms-excel.controlproperties+xml"/>
  <Override PartName="/xl/drawings/drawing15.xml" ContentType="application/vnd.openxmlformats-officedocument.drawing+xml"/>
  <Override PartName="/xl/ctrlProps/ctrlProp57.xml" ContentType="application/vnd.ms-excel.controlproperties+xml"/>
  <Override PartName="/xl/drawings/drawing16.xml" ContentType="application/vnd.openxmlformats-officedocument.drawing+xml"/>
  <Override PartName="/xl/ctrlProps/ctrlProp58.xml" ContentType="application/vnd.ms-excel.controlproperties+xml"/>
  <Override PartName="/xl/drawings/drawing17.xml" ContentType="application/vnd.openxmlformats-officedocument.drawing+xml"/>
  <Override PartName="/xl/ctrlProps/ctrlProp59.xml" ContentType="application/vnd.ms-excel.controlproperties+xml"/>
  <Override PartName="/xl/drawings/drawing18.xml" ContentType="application/vnd.openxmlformats-officedocument.drawing+xml"/>
  <Override PartName="/xl/ctrlProps/ctrlProp60.xml" ContentType="application/vnd.ms-excel.controlproperties+xml"/>
  <Override PartName="/xl/drawings/drawing19.xml" ContentType="application/vnd.openxmlformats-officedocument.drawing+xml"/>
  <Override PartName="/xl/ctrlProps/ctrlProp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hidePivotFieldList="1"/>
  <mc:AlternateContent xmlns:mc="http://schemas.openxmlformats.org/markup-compatibility/2006">
    <mc:Choice Requires="x15">
      <x15ac:absPath xmlns:x15ac="http://schemas.microsoft.com/office/spreadsheetml/2010/11/ac" url="C:\Users\delcampo\Documents\Documents\Reports\"/>
    </mc:Choice>
  </mc:AlternateContent>
  <xr:revisionPtr revIDLastSave="0" documentId="8_{5D8D3706-8DD7-4E6E-8764-77C2EC78BD3F}" xr6:coauthVersionLast="47" xr6:coauthVersionMax="47" xr10:uidLastSave="{00000000-0000-0000-0000-000000000000}"/>
  <bookViews>
    <workbookView xWindow="2940" yWindow="450" windowWidth="21600" windowHeight="11295" tabRatio="856" activeTab="9" xr2:uid="{00000000-000D-0000-FFFF-FFFF00000000}"/>
  </bookViews>
  <sheets>
    <sheet name="Cover Page" sheetId="19" r:id="rId1"/>
    <sheet name="Instructions" sheetId="2" r:id="rId2"/>
    <sheet name="Getting Started" sheetId="10" r:id="rId3"/>
    <sheet name="Chp 1 - Introduction" sheetId="1" r:id="rId4"/>
    <sheet name="Chp 2 - Capital Asset Inventory" sheetId="3" r:id="rId5"/>
    <sheet name="Chp 3 - Condition Assessment" sheetId="4" r:id="rId6"/>
    <sheet name="Chp 4 - Decision Support" sheetId="5" r:id="rId7"/>
    <sheet name="Chp5- Investment Prioritization" sheetId="6" r:id="rId8"/>
    <sheet name="Sheet1" sheetId="21" state="hidden" r:id="rId9"/>
    <sheet name="Fleet Replacement Module" sheetId="20" r:id="rId10"/>
    <sheet name="TAM Plan - 1" sheetId="7" r:id="rId11"/>
    <sheet name="TAM Plan - 2" sheetId="15" r:id="rId12"/>
    <sheet name="TAM Plan - 3" sheetId="16" r:id="rId13"/>
    <sheet name="TAM Plan - 4" sheetId="17" r:id="rId14"/>
    <sheet name="Appendix A - Asset Register" sheetId="12" r:id="rId15"/>
    <sheet name="Appendix B1 - Rev Veh Condition" sheetId="13" r:id="rId16"/>
    <sheet name="Appendix B2 - Equip Condition" sheetId="23" r:id="rId17"/>
    <sheet name="Appendix B3 - Facilit Condition" sheetId="24" r:id="rId18"/>
    <sheet name="Appendix C - Project List" sheetId="14" r:id="rId19"/>
    <sheet name="Appendix D - Fleet Replacement" sheetId="22" r:id="rId20"/>
    <sheet name="Reference Sheet" sheetId="9" state="hidden" r:id="rId21"/>
    <sheet name="Inventory Ref Sheet" sheetId="11" state="hidden" r:id="rId22"/>
  </sheets>
  <externalReferences>
    <externalReference r:id="rId23"/>
  </externalReferences>
  <definedNames>
    <definedName name="_xlnm._FilterDatabase" localSheetId="14" hidden="1">'Appendix A - Asset Register'!$A$3:$L$3</definedName>
    <definedName name="_xlnm._FilterDatabase" localSheetId="15" hidden="1">'Appendix B1 - Rev Veh Condition'!$A$5:$J$5</definedName>
    <definedName name="_xlnm._FilterDatabase" localSheetId="16" hidden="1">'Appendix B2 - Equip Condition'!$A$5:$J$5</definedName>
    <definedName name="_xlnm._FilterDatabase" localSheetId="17" hidden="1">'Appendix B3 - Facilit Condition'!$A$5:$H$5</definedName>
    <definedName name="_xlnm._FilterDatabase" localSheetId="4" hidden="1">'Chp 2 - Capital Asset Inventory'!$I$5:$Q$5000</definedName>
    <definedName name="_xlnm._FilterDatabase" localSheetId="21" hidden="1">'Inventory Ref Sheet'!$A$4:$L$5000</definedName>
    <definedName name="Agency_Type">'Reference Sheet'!$A$13:$A$17</definedName>
    <definedName name="Asset_Category">'Reference Sheet'!$G$7:$I$7</definedName>
    <definedName name="Asset_Class">'[1]Reference Sheet'!$G$7:$G$9</definedName>
    <definedName name="ButtonUseFleetModule">"Button 29"</definedName>
    <definedName name="Comprehensive_DecisionSupport">'Chp 4 - Decision Support'!$A$31:$E$116</definedName>
    <definedName name="Comprehensive_Introduction">'Chp 1 - Introduction'!$A$61:$E$124</definedName>
    <definedName name="Comprehensive_InvestmentPrioritization">'Chp5- Investment Prioritization'!$A$51:$F$65</definedName>
    <definedName name="_xlnm.Criteria" localSheetId="4">'Chp 2 - Capital Asset Inventory'!$AF$1:$AF$4</definedName>
    <definedName name="_xlnm.Criteria" localSheetId="5">'Chp 3 - Condition Assessment'!$T$2</definedName>
    <definedName name="_xlnm.Criteria" localSheetId="9">'Fleet Replacement Module'!$K$1:$K$2</definedName>
    <definedName name="_xlnm.Criteria" localSheetId="21">'Inventory Ref Sheet'!$AL$1:$AL$2</definedName>
    <definedName name="Equipment">'Reference Sheet'!$H$8:$H$13</definedName>
    <definedName name="_xlnm.Extract" localSheetId="4">'Chp 2 - Capital Asset Inventory'!$AE$6:$AM$6</definedName>
    <definedName name="_xlnm.Extract" localSheetId="9">'Fleet Replacement Module'!$A$10:$I$10</definedName>
    <definedName name="_xlnm.Extract" localSheetId="21">'Inventory Ref Sheet'!$AK$4:$AV$4</definedName>
    <definedName name="Facilities">'Reference Sheet'!$I$8:$I$14</definedName>
    <definedName name="FileType">'Reference Sheet'!$O$14:$O$18</definedName>
    <definedName name="Input_AboutTamPlanSection">'Chp 1 - Introduction'!$A$102:$E$104</definedName>
    <definedName name="Input_AboutTamPlanText">'Chp 1 - Introduction'!$A$104</definedName>
    <definedName name="Input_AcquisitionRenewalStrategyTable">'Chp 4 - Decision Support'!$A$101:$G$111</definedName>
    <definedName name="Input_DecisionSupportToolsTable">'Chp 4 - Decision Support'!$A$8:$E$18</definedName>
    <definedName name="Input_DisposalStrategyTable">'Chp 4 - Decision Support'!$A$87:$G$93</definedName>
    <definedName name="Input_EquipmentConditionTable">'Chp 3 - Condition Assessment'!$T$4:$AC$3500</definedName>
    <definedName name="Input_FacilitiesConditionTable">'Chp 3 - Condition Assessment'!$AD$4:$AM$3500</definedName>
    <definedName name="Input_FleetModuleTable">'Fleet Replacement Module'!$AT$10:$BH$1026</definedName>
    <definedName name="Input_GroupPlanSubrecipientSection">'Getting Started'!$A$50:$C$176</definedName>
    <definedName name="Input_GroupPlanSubrecipientTable">'Getting Started'!$A$51:$C$175</definedName>
    <definedName name="Input_InventoryTable">'Chp 2 - Capital Asset Inventory'!$I$5:$T$5035</definedName>
    <definedName name="Input_MaintenanceStrategyTable">'Chp 4 - Decision Support'!$A$49:$F$58</definedName>
    <definedName name="Input_OverhaulStrategyTable">'Chp 4 - Decision Support'!$A$70:$H$79</definedName>
    <definedName name="Input_ProjectsTable">'Chp5- Investment Prioritization'!$A$9:$F$42</definedName>
    <definedName name="Input_RiskManagementTable">'Chp 4 - Decision Support'!$A$35:$E$41</definedName>
    <definedName name="Input_RolesSection">'Chp 1 - Introduction'!$A$109:$E$115</definedName>
    <definedName name="Input_RolesTable">'Chp 1 - Introduction'!$A$111:$F$122</definedName>
    <definedName name="Input_RollingStockConditionTable">'Chp 3 - Condition Assessment'!$J$4:$S$3500</definedName>
    <definedName name="Input_SchedulesSection">'Chp5- Investment Prioritization'!$A$53:$F$63</definedName>
    <definedName name="Input_SchedulesTable">'Chp5- Investment Prioritization'!$B$55:$C$61</definedName>
    <definedName name="Input_TamGoalsSection">'Chp 1 - Introduction'!$A$83:$E$89</definedName>
    <definedName name="Input_TamGoalsTable">'Chp 1 - Introduction'!$B$85:$D$97</definedName>
    <definedName name="Input_TamSgrPolicySection">'Chp 1 - Introduction'!$A$75:$E$77</definedName>
    <definedName name="Input_TamSgrPolicyText">'Chp 1 - Introduction'!$A$77</definedName>
    <definedName name="Input_TamVisionSection">'Chp 1 - Introduction'!$A$67:$E$69</definedName>
    <definedName name="Input_TamVisionText">'Chp 1 - Introduction'!$A$69</definedName>
    <definedName name="Input_TargetSettingMethodologyText">'Chp 1 - Introduction'!$A$53</definedName>
    <definedName name="Input_TargetsSection">'Chp 1 - Introduction'!$A$11:$E$53</definedName>
    <definedName name="Input_UnplannedMaintenanceApproachText">'Chp 4 - Decision Support'!$A$65</definedName>
    <definedName name="InvestmentPrioritizationText">'Chp 4 - Decision Support'!$A$26</definedName>
    <definedName name="OLE_LINK1" localSheetId="1">Instructions!$A$13</definedName>
    <definedName name="Output_AboutTamPlan">'TAM Plan - 1'!$A$73:$G$73</definedName>
    <definedName name="Output_AboutTamPlanSection">'TAM Plan - 1'!$A$71:$G$73</definedName>
    <definedName name="Output_AboutTamPlanText">'TAM Plan - 1'!$A$73</definedName>
    <definedName name="Output_AcquisitionRenewalStrategySection">'TAM Plan - 3'!$A$41:$G$44</definedName>
    <definedName name="Output_AcquisitionRenewalStrategyTable">'TAM Plan - 3'!$A$42:$G$43</definedName>
    <definedName name="Output_AppendixAAssetRegisterTable">'Appendix A - Asset Register'!$A$3:$L$131</definedName>
    <definedName name="Output_AppendixBEquipmentAssetsTable">'Appendix B2 - Equip Condition'!$A$5:$J$8</definedName>
    <definedName name="Output_AppendixBFacilitiesAssetsTable">'Appendix B3 - Facilit Condition'!$A$5:$H$6</definedName>
    <definedName name="Output_AppendixBRollingStockAssetsTable">'Appendix B1 - Rev Veh Condition'!$A$5:$J$129</definedName>
    <definedName name="Output_AppendixCProjectsTable">'Appendix C - Project List'!$A$3:$E$38</definedName>
    <definedName name="Output_AppendixDFleetModuleTable">'Appendix D - Fleet Replacement'!$A$8:$K$26</definedName>
    <definedName name="Output_DecisionSupportToolsSection">'TAM Plan - 3'!$A$7:$G$16</definedName>
    <definedName name="Output_DecisionSupportToolsTable">'TAM Plan - 3'!$A$10:$G$15</definedName>
    <definedName name="Output_DisposalStrategySection">'TAM Plan - 3'!$A$36:$G$44</definedName>
    <definedName name="Output_DisposalStrategyTable">'TAM Plan - 3'!$A$38:$G$39</definedName>
    <definedName name="Output_GroupPlanSubrecipientSection">'TAM Plan - 4'!$A$20:$H$28</definedName>
    <definedName name="Output_GroupPlanSubrecipientTable">'TAM Plan - 4'!$A$21:$H$26</definedName>
    <definedName name="Output_MaintenanceStrategySection">'TAM Plan - 3'!$A$22:$G$26</definedName>
    <definedName name="Output_MaintenanceStrategyTable">'TAM Plan - 3'!$A$24:$G$25</definedName>
    <definedName name="Output_OverhaulStrategySection">'TAM Plan - 3'!$A$31:$G$37</definedName>
    <definedName name="Output_OverhaulStrategyTable">'TAM Plan - 3'!$A$33:$G$34</definedName>
    <definedName name="Output_RiskManagementSection">'TAM Plan - 3'!$A$17:$G$21</definedName>
    <definedName name="Output_RiskManagementTable">'TAM Plan - 3'!$A$19:$G$20</definedName>
    <definedName name="Output_RolesSection">'TAM Plan - 1'!$A$75:$E$85</definedName>
    <definedName name="Output_RolesTable">'TAM Plan - 1'!$A$77:$D$84</definedName>
    <definedName name="Output_SchedulesSection">'TAM Plan - 4'!$A$5:$H$10</definedName>
    <definedName name="Output_SchedulesTable">'TAM Plan - 4'!$A$7:$E$9</definedName>
    <definedName name="Output_TamGoalsSection">'TAM Plan - 1'!$A$61:$H$70</definedName>
    <definedName name="Output_TamGoalsTable">'TAM Plan - 1'!$A$63:$H$69</definedName>
    <definedName name="Output_TamPlanSection">'TAM Plan - 1'!$A$71:$E$74</definedName>
    <definedName name="Output_TamPlanText">'TAM Plan - 1'!$A$73</definedName>
    <definedName name="Output_TamSgrPolicySection">'TAM Plan - 1'!$A$57:$E$60</definedName>
    <definedName name="Output_TamSgrPolicyText">'TAM Plan - 1'!$A$59</definedName>
    <definedName name="Output_TamVisionSection">'TAM Plan - 1'!$A$53:$E$56</definedName>
    <definedName name="Output_TamVisionText">'TAM Plan - 1'!$A$55</definedName>
    <definedName name="Output_TargetSettingMethodologySection">'TAM Plan - 1'!$A$49:$E$52</definedName>
    <definedName name="Output_TargetsSection">'TAM Plan - 1'!$A$10:$E$48</definedName>
    <definedName name="Output_UnplannedMaintenanceApproachSection">'TAM Plan - 3'!$A$27:$E$30</definedName>
    <definedName name="Output_UnplannedMaintenanceApproachText">'TAM Plan - 3'!$A$29</definedName>
    <definedName name="PastULB">'Reference Sheet'!$L$7:$L$8</definedName>
    <definedName name="_xlnm.Print_Area" localSheetId="3">'Chp 1 - Introduction'!$A$1:$H$128</definedName>
    <definedName name="_xlnm.Print_Area" localSheetId="6">'Chp 4 - Decision Support'!$A$1:$F$120</definedName>
    <definedName name="_xlnm.Print_Area" localSheetId="7">'Chp5- Investment Prioritization'!$A$1:$F$70</definedName>
    <definedName name="_xlnm.Print_Area" localSheetId="0">'Cover Page'!$A$1:$M$51</definedName>
    <definedName name="_xlnm.Print_Area" localSheetId="9">'Fleet Replacement Module'!$A$1:$BI$1026</definedName>
    <definedName name="_xlnm.Print_Area" localSheetId="2">'Getting Started'!$A$1:$C$188</definedName>
    <definedName name="_xlnm.Print_Area" localSheetId="1">Instructions!$A$1:$B$51</definedName>
    <definedName name="_xlnm.Print_Titles" localSheetId="14">'Appendix A - Asset Register'!$3:$3</definedName>
    <definedName name="_xlnm.Print_Titles" localSheetId="15">'Appendix B1 - Rev Veh Condition'!$5:$5</definedName>
    <definedName name="_xlnm.Print_Titles" localSheetId="16">'Appendix B2 - Equip Condition'!$5:$5</definedName>
    <definedName name="_xlnm.Print_Titles" localSheetId="17">'Appendix B3 - Facilit Condition'!$5:$5</definedName>
    <definedName name="_xlnm.Print_Titles" localSheetId="18">'Appendix C - Project List'!$3:$3</definedName>
    <definedName name="_xlnm.Print_Titles" localSheetId="19">'Appendix D - Fleet Replacement'!$8:$8</definedName>
    <definedName name="Priority">'Reference Sheet'!$O$7:$O$9</definedName>
    <definedName name="RefListStatus">'Reference Sheet'!$A$7:$A$9</definedName>
    <definedName name="RevenueVehicles">'Reference Sheet'!$G$8:$G$24</definedName>
    <definedName name="TERMScale">'Reference Sheet'!$G$31:$G$36</definedName>
  </definedNames>
  <calcPr calcId="191029"/>
  <pivotCaches>
    <pivotCache cacheId="0"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6" i="22" l="1"/>
  <c r="J26" i="22"/>
  <c r="I26" i="22"/>
  <c r="H26" i="22"/>
  <c r="G26" i="22"/>
  <c r="F26" i="22"/>
  <c r="E26" i="22"/>
  <c r="D26" i="22"/>
  <c r="C26" i="22"/>
  <c r="B26" i="22"/>
  <c r="A26" i="22"/>
  <c r="K25" i="22"/>
  <c r="J25" i="22"/>
  <c r="I25" i="22"/>
  <c r="H25" i="22"/>
  <c r="G25" i="22"/>
  <c r="F25" i="22"/>
  <c r="E25" i="22"/>
  <c r="D25" i="22"/>
  <c r="C25" i="22"/>
  <c r="B25" i="22"/>
  <c r="A25" i="22"/>
  <c r="K24" i="22"/>
  <c r="J24" i="22"/>
  <c r="I24" i="22"/>
  <c r="H24" i="22"/>
  <c r="G24" i="22"/>
  <c r="F24" i="22"/>
  <c r="E24" i="22"/>
  <c r="D24" i="22"/>
  <c r="C24" i="22"/>
  <c r="B24" i="22"/>
  <c r="A24" i="22"/>
  <c r="K23" i="22"/>
  <c r="J23" i="22"/>
  <c r="I23" i="22"/>
  <c r="H23" i="22"/>
  <c r="G23" i="22"/>
  <c r="F23" i="22"/>
  <c r="E23" i="22"/>
  <c r="D23" i="22"/>
  <c r="C23" i="22"/>
  <c r="B23" i="22"/>
  <c r="A23" i="22"/>
  <c r="I22" i="22"/>
  <c r="H22" i="22"/>
  <c r="G22" i="22"/>
  <c r="F22" i="22"/>
  <c r="E22" i="22"/>
  <c r="D22" i="22"/>
  <c r="C22" i="22"/>
  <c r="B22" i="22"/>
  <c r="A22" i="22"/>
  <c r="G21" i="22"/>
  <c r="F21" i="22"/>
  <c r="E21" i="22"/>
  <c r="D21" i="22"/>
  <c r="C21" i="22"/>
  <c r="B21" i="22"/>
  <c r="A21" i="22"/>
  <c r="C20" i="22"/>
  <c r="B20" i="22"/>
  <c r="A20" i="22"/>
  <c r="C19" i="22"/>
  <c r="B19" i="22"/>
  <c r="A19" i="22"/>
  <c r="E18" i="22"/>
  <c r="D18" i="22"/>
  <c r="C18" i="22"/>
  <c r="B18" i="22"/>
  <c r="A18" i="22"/>
  <c r="C17" i="22"/>
  <c r="B17" i="22"/>
  <c r="A17" i="22"/>
  <c r="C16" i="22"/>
  <c r="B16" i="22"/>
  <c r="A16" i="22"/>
  <c r="A15" i="22"/>
  <c r="K14" i="22"/>
  <c r="J14" i="22"/>
  <c r="I14" i="22"/>
  <c r="H14" i="22"/>
  <c r="G14" i="22"/>
  <c r="F14" i="22"/>
  <c r="E14" i="22"/>
  <c r="D14" i="22"/>
  <c r="C14" i="22"/>
  <c r="B14" i="22"/>
  <c r="A14" i="22"/>
  <c r="K13" i="22"/>
  <c r="J13" i="22"/>
  <c r="I13" i="22"/>
  <c r="H13" i="22"/>
  <c r="G13" i="22"/>
  <c r="F13" i="22"/>
  <c r="E13" i="22"/>
  <c r="D13" i="22"/>
  <c r="C13" i="22"/>
  <c r="B13" i="22"/>
  <c r="A13" i="22"/>
  <c r="K12" i="22"/>
  <c r="J12" i="22"/>
  <c r="I12" i="22"/>
  <c r="H12" i="22"/>
  <c r="G12" i="22"/>
  <c r="F12" i="22"/>
  <c r="E12" i="22"/>
  <c r="D12" i="22"/>
  <c r="C12" i="22"/>
  <c r="B12" i="22"/>
  <c r="A12" i="22"/>
  <c r="K11" i="22"/>
  <c r="J11" i="22"/>
  <c r="I11" i="22"/>
  <c r="H11" i="22"/>
  <c r="G11" i="22"/>
  <c r="F11" i="22"/>
  <c r="E11" i="22"/>
  <c r="D11" i="22"/>
  <c r="C11" i="22"/>
  <c r="B11" i="22"/>
  <c r="A11" i="22"/>
  <c r="I10" i="22"/>
  <c r="H10" i="22"/>
  <c r="G10" i="22"/>
  <c r="F10" i="22"/>
  <c r="E10" i="22"/>
  <c r="D10" i="22"/>
  <c r="C10" i="22"/>
  <c r="B10" i="22"/>
  <c r="A10" i="22"/>
  <c r="E38" i="14"/>
  <c r="D38" i="14"/>
  <c r="C38" i="14"/>
  <c r="B38" i="14"/>
  <c r="A38" i="14"/>
  <c r="E37" i="14"/>
  <c r="D37" i="14"/>
  <c r="C37" i="14"/>
  <c r="B37" i="14"/>
  <c r="A37" i="14"/>
  <c r="E36" i="14"/>
  <c r="D36" i="14"/>
  <c r="C36" i="14"/>
  <c r="B36" i="14"/>
  <c r="A36" i="14"/>
  <c r="E35" i="14"/>
  <c r="D35" i="14"/>
  <c r="C35" i="14"/>
  <c r="B35" i="14"/>
  <c r="A35" i="14"/>
  <c r="E34" i="14"/>
  <c r="D34" i="14"/>
  <c r="C34" i="14"/>
  <c r="B34" i="14"/>
  <c r="A34" i="14"/>
  <c r="E33" i="14"/>
  <c r="D33" i="14"/>
  <c r="C33" i="14"/>
  <c r="B33" i="14"/>
  <c r="A33" i="14"/>
  <c r="E32" i="14"/>
  <c r="D32" i="14"/>
  <c r="C32" i="14"/>
  <c r="B32" i="14"/>
  <c r="A32" i="14"/>
  <c r="E31" i="14"/>
  <c r="D31" i="14"/>
  <c r="C31" i="14"/>
  <c r="B31" i="14"/>
  <c r="A31" i="14"/>
  <c r="E30" i="14"/>
  <c r="D30" i="14"/>
  <c r="C30" i="14"/>
  <c r="B30" i="14"/>
  <c r="A30" i="14"/>
  <c r="E29" i="14"/>
  <c r="D29" i="14"/>
  <c r="C29" i="14"/>
  <c r="B29" i="14"/>
  <c r="A29" i="14"/>
  <c r="E28" i="14"/>
  <c r="D28" i="14"/>
  <c r="C28" i="14"/>
  <c r="B28" i="14"/>
  <c r="A28" i="14"/>
  <c r="E27" i="14"/>
  <c r="D27" i="14"/>
  <c r="C27" i="14"/>
  <c r="B27" i="14"/>
  <c r="A27" i="14"/>
  <c r="E26" i="14"/>
  <c r="D26" i="14"/>
  <c r="C26" i="14"/>
  <c r="B26" i="14"/>
  <c r="A26" i="14"/>
  <c r="E25" i="14"/>
  <c r="D25" i="14"/>
  <c r="C25" i="14"/>
  <c r="B25" i="14"/>
  <c r="A25" i="14"/>
  <c r="E24" i="14"/>
  <c r="D24" i="14"/>
  <c r="C24" i="14"/>
  <c r="B24" i="14"/>
  <c r="A24" i="14"/>
  <c r="E23" i="14"/>
  <c r="D23" i="14"/>
  <c r="C23" i="14"/>
  <c r="B23" i="14"/>
  <c r="A23" i="14"/>
  <c r="E22" i="14"/>
  <c r="D22" i="14"/>
  <c r="C22" i="14"/>
  <c r="B22" i="14"/>
  <c r="A22" i="14"/>
  <c r="E21" i="14"/>
  <c r="D21" i="14"/>
  <c r="C21" i="14"/>
  <c r="B21" i="14"/>
  <c r="A21" i="14"/>
  <c r="E20" i="14"/>
  <c r="D20" i="14"/>
  <c r="C20" i="14"/>
  <c r="B20" i="14"/>
  <c r="A20" i="14"/>
  <c r="E19" i="14"/>
  <c r="D19" i="14"/>
  <c r="C19" i="14"/>
  <c r="B19" i="14"/>
  <c r="A19" i="14"/>
  <c r="E18" i="14"/>
  <c r="D18" i="14"/>
  <c r="C18" i="14"/>
  <c r="B18" i="14"/>
  <c r="A18" i="14"/>
  <c r="E17" i="14"/>
  <c r="D17" i="14"/>
  <c r="C17" i="14"/>
  <c r="B17" i="14"/>
  <c r="A17" i="14"/>
  <c r="E16" i="14"/>
  <c r="D16" i="14"/>
  <c r="C16" i="14"/>
  <c r="B16" i="14"/>
  <c r="A16" i="14"/>
  <c r="E15" i="14"/>
  <c r="D15" i="14"/>
  <c r="C15" i="14"/>
  <c r="B15" i="14"/>
  <c r="A15" i="14"/>
  <c r="E14" i="14"/>
  <c r="D14" i="14"/>
  <c r="C14" i="14"/>
  <c r="B14" i="14"/>
  <c r="A14" i="14"/>
  <c r="E13" i="14"/>
  <c r="D13" i="14"/>
  <c r="C13" i="14"/>
  <c r="B13" i="14"/>
  <c r="A13" i="14"/>
  <c r="E12" i="14"/>
  <c r="D12" i="14"/>
  <c r="C12" i="14"/>
  <c r="B12" i="14"/>
  <c r="A12" i="14"/>
  <c r="E11" i="14"/>
  <c r="D11" i="14"/>
  <c r="C11" i="14"/>
  <c r="B11" i="14"/>
  <c r="A11" i="14"/>
  <c r="E10" i="14"/>
  <c r="D10" i="14"/>
  <c r="C10" i="14"/>
  <c r="B10" i="14"/>
  <c r="A10" i="14"/>
  <c r="E9" i="14"/>
  <c r="D9" i="14"/>
  <c r="C9" i="14"/>
  <c r="B9" i="14"/>
  <c r="A9" i="14"/>
  <c r="E8" i="14"/>
  <c r="D8" i="14"/>
  <c r="C8" i="14"/>
  <c r="B8" i="14"/>
  <c r="A8" i="14"/>
  <c r="E7" i="14"/>
  <c r="D7" i="14"/>
  <c r="C7" i="14"/>
  <c r="B7" i="14"/>
  <c r="A7" i="14"/>
  <c r="E6" i="14"/>
  <c r="D6" i="14"/>
  <c r="C6" i="14"/>
  <c r="B6" i="14"/>
  <c r="A6" i="14"/>
  <c r="E5" i="14"/>
  <c r="D5" i="14"/>
  <c r="C5" i="14"/>
  <c r="B5" i="14"/>
  <c r="A5" i="14"/>
  <c r="I8" i="23"/>
  <c r="H8" i="23"/>
  <c r="G8" i="23"/>
  <c r="E8" i="23"/>
  <c r="D8" i="23"/>
  <c r="C8" i="23"/>
  <c r="B8" i="23"/>
  <c r="A8" i="23"/>
  <c r="I7" i="23"/>
  <c r="H7" i="23"/>
  <c r="G7" i="23"/>
  <c r="E7" i="23"/>
  <c r="D7" i="23"/>
  <c r="C7" i="23"/>
  <c r="B7" i="23"/>
  <c r="A7" i="23"/>
  <c r="J129" i="13"/>
  <c r="I129" i="13"/>
  <c r="H129" i="13"/>
  <c r="G129" i="13"/>
  <c r="F129" i="13"/>
  <c r="E129" i="13"/>
  <c r="D129" i="13"/>
  <c r="C129" i="13"/>
  <c r="B129" i="13"/>
  <c r="A129" i="13"/>
  <c r="J128" i="13"/>
  <c r="I128" i="13"/>
  <c r="H128" i="13"/>
  <c r="G128" i="13"/>
  <c r="F128" i="13"/>
  <c r="E128" i="13"/>
  <c r="D128" i="13"/>
  <c r="C128" i="13"/>
  <c r="B128" i="13"/>
  <c r="A128" i="13"/>
  <c r="J127" i="13"/>
  <c r="I127" i="13"/>
  <c r="H127" i="13"/>
  <c r="G127" i="13"/>
  <c r="F127" i="13"/>
  <c r="E127" i="13"/>
  <c r="D127" i="13"/>
  <c r="C127" i="13"/>
  <c r="B127" i="13"/>
  <c r="A127" i="13"/>
  <c r="J126" i="13"/>
  <c r="I126" i="13"/>
  <c r="H126" i="13"/>
  <c r="G126" i="13"/>
  <c r="F126" i="13"/>
  <c r="E126" i="13"/>
  <c r="D126" i="13"/>
  <c r="C126" i="13"/>
  <c r="B126" i="13"/>
  <c r="A126" i="13"/>
  <c r="J125" i="13"/>
  <c r="I125" i="13"/>
  <c r="H125" i="13"/>
  <c r="G125" i="13"/>
  <c r="F125" i="13"/>
  <c r="E125" i="13"/>
  <c r="D125" i="13"/>
  <c r="C125" i="13"/>
  <c r="B125" i="13"/>
  <c r="A125" i="13"/>
  <c r="I124" i="13"/>
  <c r="H124" i="13"/>
  <c r="G124" i="13"/>
  <c r="E124" i="13"/>
  <c r="D124" i="13"/>
  <c r="C124" i="13"/>
  <c r="B124" i="13"/>
  <c r="A124" i="13"/>
  <c r="I123" i="13"/>
  <c r="H123" i="13"/>
  <c r="G123" i="13"/>
  <c r="E123" i="13"/>
  <c r="D123" i="13"/>
  <c r="C123" i="13"/>
  <c r="B123" i="13"/>
  <c r="A123" i="13"/>
  <c r="I122" i="13"/>
  <c r="H122" i="13"/>
  <c r="G122" i="13"/>
  <c r="E122" i="13"/>
  <c r="D122" i="13"/>
  <c r="C122" i="13"/>
  <c r="B122" i="13"/>
  <c r="A122" i="13"/>
  <c r="I121" i="13"/>
  <c r="H121" i="13"/>
  <c r="G121" i="13"/>
  <c r="E121" i="13"/>
  <c r="D121" i="13"/>
  <c r="C121" i="13"/>
  <c r="B121" i="13"/>
  <c r="A121" i="13"/>
  <c r="I120" i="13"/>
  <c r="H120" i="13"/>
  <c r="G120" i="13"/>
  <c r="E120" i="13"/>
  <c r="D120" i="13"/>
  <c r="C120" i="13"/>
  <c r="B120" i="13"/>
  <c r="A120" i="13"/>
  <c r="I119" i="13"/>
  <c r="H119" i="13"/>
  <c r="G119" i="13"/>
  <c r="E119" i="13"/>
  <c r="D119" i="13"/>
  <c r="C119" i="13"/>
  <c r="B119" i="13"/>
  <c r="A119" i="13"/>
  <c r="I118" i="13"/>
  <c r="H118" i="13"/>
  <c r="G118" i="13"/>
  <c r="E118" i="13"/>
  <c r="D118" i="13"/>
  <c r="C118" i="13"/>
  <c r="B118" i="13"/>
  <c r="A118" i="13"/>
  <c r="I117" i="13"/>
  <c r="H117" i="13"/>
  <c r="G117" i="13"/>
  <c r="E117" i="13"/>
  <c r="D117" i="13"/>
  <c r="C117" i="13"/>
  <c r="B117" i="13"/>
  <c r="A117" i="13"/>
  <c r="I116" i="13"/>
  <c r="H116" i="13"/>
  <c r="G116" i="13"/>
  <c r="E116" i="13"/>
  <c r="D116" i="13"/>
  <c r="C116" i="13"/>
  <c r="B116" i="13"/>
  <c r="A116" i="13"/>
  <c r="I115" i="13"/>
  <c r="H115" i="13"/>
  <c r="G115" i="13"/>
  <c r="E115" i="13"/>
  <c r="D115" i="13"/>
  <c r="C115" i="13"/>
  <c r="B115" i="13"/>
  <c r="A115" i="13"/>
  <c r="I114" i="13"/>
  <c r="H114" i="13"/>
  <c r="G114" i="13"/>
  <c r="E114" i="13"/>
  <c r="D114" i="13"/>
  <c r="C114" i="13"/>
  <c r="B114" i="13"/>
  <c r="A114" i="13"/>
  <c r="I113" i="13"/>
  <c r="H113" i="13"/>
  <c r="G113" i="13"/>
  <c r="E113" i="13"/>
  <c r="D113" i="13"/>
  <c r="C113" i="13"/>
  <c r="B113" i="13"/>
  <c r="A113" i="13"/>
  <c r="I112" i="13"/>
  <c r="H112" i="13"/>
  <c r="G112" i="13"/>
  <c r="E112" i="13"/>
  <c r="D112" i="13"/>
  <c r="C112" i="13"/>
  <c r="B112" i="13"/>
  <c r="A112" i="13"/>
  <c r="I111" i="13"/>
  <c r="H111" i="13"/>
  <c r="G111" i="13"/>
  <c r="E111" i="13"/>
  <c r="D111" i="13"/>
  <c r="C111" i="13"/>
  <c r="B111" i="13"/>
  <c r="A111" i="13"/>
  <c r="I110" i="13"/>
  <c r="H110" i="13"/>
  <c r="G110" i="13"/>
  <c r="E110" i="13"/>
  <c r="D110" i="13"/>
  <c r="C110" i="13"/>
  <c r="B110" i="13"/>
  <c r="A110" i="13"/>
  <c r="I109" i="13"/>
  <c r="H109" i="13"/>
  <c r="G109" i="13"/>
  <c r="E109" i="13"/>
  <c r="D109" i="13"/>
  <c r="C109" i="13"/>
  <c r="B109" i="13"/>
  <c r="A109" i="13"/>
  <c r="I108" i="13"/>
  <c r="H108" i="13"/>
  <c r="G108" i="13"/>
  <c r="E108" i="13"/>
  <c r="D108" i="13"/>
  <c r="C108" i="13"/>
  <c r="B108" i="13"/>
  <c r="A108" i="13"/>
  <c r="I107" i="13"/>
  <c r="H107" i="13"/>
  <c r="G107" i="13"/>
  <c r="E107" i="13"/>
  <c r="D107" i="13"/>
  <c r="C107" i="13"/>
  <c r="B107" i="13"/>
  <c r="A107" i="13"/>
  <c r="I106" i="13"/>
  <c r="H106" i="13"/>
  <c r="G106" i="13"/>
  <c r="E106" i="13"/>
  <c r="D106" i="13"/>
  <c r="C106" i="13"/>
  <c r="B106" i="13"/>
  <c r="A106" i="13"/>
  <c r="I105" i="13"/>
  <c r="H105" i="13"/>
  <c r="G105" i="13"/>
  <c r="E105" i="13"/>
  <c r="D105" i="13"/>
  <c r="C105" i="13"/>
  <c r="B105" i="13"/>
  <c r="A105" i="13"/>
  <c r="I104" i="13"/>
  <c r="H104" i="13"/>
  <c r="G104" i="13"/>
  <c r="E104" i="13"/>
  <c r="D104" i="13"/>
  <c r="C104" i="13"/>
  <c r="B104" i="13"/>
  <c r="A104" i="13"/>
  <c r="I103" i="13"/>
  <c r="H103" i="13"/>
  <c r="G103" i="13"/>
  <c r="E103" i="13"/>
  <c r="D103" i="13"/>
  <c r="C103" i="13"/>
  <c r="B103" i="13"/>
  <c r="A103" i="13"/>
  <c r="I102" i="13"/>
  <c r="H102" i="13"/>
  <c r="G102" i="13"/>
  <c r="E102" i="13"/>
  <c r="D102" i="13"/>
  <c r="C102" i="13"/>
  <c r="B102" i="13"/>
  <c r="A102" i="13"/>
  <c r="I101" i="13"/>
  <c r="H101" i="13"/>
  <c r="G101" i="13"/>
  <c r="E101" i="13"/>
  <c r="D101" i="13"/>
  <c r="C101" i="13"/>
  <c r="B101" i="13"/>
  <c r="A101" i="13"/>
  <c r="I100" i="13"/>
  <c r="H100" i="13"/>
  <c r="G100" i="13"/>
  <c r="E100" i="13"/>
  <c r="D100" i="13"/>
  <c r="C100" i="13"/>
  <c r="B100" i="13"/>
  <c r="A100" i="13"/>
  <c r="I99" i="13"/>
  <c r="H99" i="13"/>
  <c r="G99" i="13"/>
  <c r="E99" i="13"/>
  <c r="D99" i="13"/>
  <c r="C99" i="13"/>
  <c r="B99" i="13"/>
  <c r="A99" i="13"/>
  <c r="I98" i="13"/>
  <c r="H98" i="13"/>
  <c r="G98" i="13"/>
  <c r="E98" i="13"/>
  <c r="D98" i="13"/>
  <c r="C98" i="13"/>
  <c r="B98" i="13"/>
  <c r="A98" i="13"/>
  <c r="I97" i="13"/>
  <c r="H97" i="13"/>
  <c r="G97" i="13"/>
  <c r="E97" i="13"/>
  <c r="D97" i="13"/>
  <c r="C97" i="13"/>
  <c r="B97" i="13"/>
  <c r="A97" i="13"/>
  <c r="I96" i="13"/>
  <c r="H96" i="13"/>
  <c r="G96" i="13"/>
  <c r="E96" i="13"/>
  <c r="D96" i="13"/>
  <c r="C96" i="13"/>
  <c r="B96" i="13"/>
  <c r="A96" i="13"/>
  <c r="I95" i="13"/>
  <c r="H95" i="13"/>
  <c r="G95" i="13"/>
  <c r="E95" i="13"/>
  <c r="D95" i="13"/>
  <c r="C95" i="13"/>
  <c r="B95" i="13"/>
  <c r="A95" i="13"/>
  <c r="I94" i="13"/>
  <c r="H94" i="13"/>
  <c r="G94" i="13"/>
  <c r="E94" i="13"/>
  <c r="D94" i="13"/>
  <c r="C94" i="13"/>
  <c r="B94" i="13"/>
  <c r="A94" i="13"/>
  <c r="I93" i="13"/>
  <c r="H93" i="13"/>
  <c r="G93" i="13"/>
  <c r="E93" i="13"/>
  <c r="D93" i="13"/>
  <c r="C93" i="13"/>
  <c r="B93" i="13"/>
  <c r="A93" i="13"/>
  <c r="I92" i="13"/>
  <c r="H92" i="13"/>
  <c r="G92" i="13"/>
  <c r="E92" i="13"/>
  <c r="D92" i="13"/>
  <c r="C92" i="13"/>
  <c r="B92" i="13"/>
  <c r="A92" i="13"/>
  <c r="I91" i="13"/>
  <c r="H91" i="13"/>
  <c r="G91" i="13"/>
  <c r="E91" i="13"/>
  <c r="D91" i="13"/>
  <c r="C91" i="13"/>
  <c r="B91" i="13"/>
  <c r="A91" i="13"/>
  <c r="I90" i="13"/>
  <c r="H90" i="13"/>
  <c r="G90" i="13"/>
  <c r="E90" i="13"/>
  <c r="D90" i="13"/>
  <c r="C90" i="13"/>
  <c r="B90" i="13"/>
  <c r="A90" i="13"/>
  <c r="I89" i="13"/>
  <c r="H89" i="13"/>
  <c r="G89" i="13"/>
  <c r="E89" i="13"/>
  <c r="D89" i="13"/>
  <c r="C89" i="13"/>
  <c r="B89" i="13"/>
  <c r="A89" i="13"/>
  <c r="I88" i="13"/>
  <c r="H88" i="13"/>
  <c r="G88" i="13"/>
  <c r="E88" i="13"/>
  <c r="D88" i="13"/>
  <c r="C88" i="13"/>
  <c r="B88" i="13"/>
  <c r="A88" i="13"/>
  <c r="I87" i="13"/>
  <c r="H87" i="13"/>
  <c r="G87" i="13"/>
  <c r="E87" i="13"/>
  <c r="D87" i="13"/>
  <c r="C87" i="13"/>
  <c r="B87" i="13"/>
  <c r="A87" i="13"/>
  <c r="I86" i="13"/>
  <c r="H86" i="13"/>
  <c r="G86" i="13"/>
  <c r="E86" i="13"/>
  <c r="D86" i="13"/>
  <c r="C86" i="13"/>
  <c r="B86" i="13"/>
  <c r="A86" i="13"/>
  <c r="I85" i="13"/>
  <c r="H85" i="13"/>
  <c r="G85" i="13"/>
  <c r="E85" i="13"/>
  <c r="D85" i="13"/>
  <c r="C85" i="13"/>
  <c r="B85" i="13"/>
  <c r="A85" i="13"/>
  <c r="I84" i="13"/>
  <c r="H84" i="13"/>
  <c r="G84" i="13"/>
  <c r="E84" i="13"/>
  <c r="D84" i="13"/>
  <c r="C84" i="13"/>
  <c r="B84" i="13"/>
  <c r="A84" i="13"/>
  <c r="I83" i="13"/>
  <c r="H83" i="13"/>
  <c r="G83" i="13"/>
  <c r="E83" i="13"/>
  <c r="D83" i="13"/>
  <c r="C83" i="13"/>
  <c r="B83" i="13"/>
  <c r="A83" i="13"/>
  <c r="I82" i="13"/>
  <c r="H82" i="13"/>
  <c r="G82" i="13"/>
  <c r="E82" i="13"/>
  <c r="D82" i="13"/>
  <c r="C82" i="13"/>
  <c r="B82" i="13"/>
  <c r="A82" i="13"/>
  <c r="I81" i="13"/>
  <c r="H81" i="13"/>
  <c r="G81" i="13"/>
  <c r="E81" i="13"/>
  <c r="D81" i="13"/>
  <c r="C81" i="13"/>
  <c r="B81" i="13"/>
  <c r="A81" i="13"/>
  <c r="I80" i="13"/>
  <c r="H80" i="13"/>
  <c r="G80" i="13"/>
  <c r="E80" i="13"/>
  <c r="D80" i="13"/>
  <c r="C80" i="13"/>
  <c r="B80" i="13"/>
  <c r="A80" i="13"/>
  <c r="I79" i="13"/>
  <c r="H79" i="13"/>
  <c r="G79" i="13"/>
  <c r="E79" i="13"/>
  <c r="D79" i="13"/>
  <c r="C79" i="13"/>
  <c r="B79" i="13"/>
  <c r="A79" i="13"/>
  <c r="I78" i="13"/>
  <c r="H78" i="13"/>
  <c r="G78" i="13"/>
  <c r="E78" i="13"/>
  <c r="D78" i="13"/>
  <c r="C78" i="13"/>
  <c r="B78" i="13"/>
  <c r="A78" i="13"/>
  <c r="I77" i="13"/>
  <c r="H77" i="13"/>
  <c r="G77" i="13"/>
  <c r="E77" i="13"/>
  <c r="D77" i="13"/>
  <c r="C77" i="13"/>
  <c r="B77" i="13"/>
  <c r="A77" i="13"/>
  <c r="I76" i="13"/>
  <c r="H76" i="13"/>
  <c r="G76" i="13"/>
  <c r="E76" i="13"/>
  <c r="D76" i="13"/>
  <c r="C76" i="13"/>
  <c r="B76" i="13"/>
  <c r="A76" i="13"/>
  <c r="I75" i="13"/>
  <c r="H75" i="13"/>
  <c r="G75" i="13"/>
  <c r="E75" i="13"/>
  <c r="D75" i="13"/>
  <c r="C75" i="13"/>
  <c r="B75" i="13"/>
  <c r="A75" i="13"/>
  <c r="I74" i="13"/>
  <c r="H74" i="13"/>
  <c r="G74" i="13"/>
  <c r="E74" i="13"/>
  <c r="D74" i="13"/>
  <c r="C74" i="13"/>
  <c r="B74" i="13"/>
  <c r="A74" i="13"/>
  <c r="I73" i="13"/>
  <c r="H73" i="13"/>
  <c r="G73" i="13"/>
  <c r="E73" i="13"/>
  <c r="D73" i="13"/>
  <c r="C73" i="13"/>
  <c r="B73" i="13"/>
  <c r="A73" i="13"/>
  <c r="I72" i="13"/>
  <c r="H72" i="13"/>
  <c r="G72" i="13"/>
  <c r="E72" i="13"/>
  <c r="D72" i="13"/>
  <c r="C72" i="13"/>
  <c r="B72" i="13"/>
  <c r="A72" i="13"/>
  <c r="I71" i="13"/>
  <c r="H71" i="13"/>
  <c r="G71" i="13"/>
  <c r="E71" i="13"/>
  <c r="D71" i="13"/>
  <c r="C71" i="13"/>
  <c r="B71" i="13"/>
  <c r="A71" i="13"/>
  <c r="I70" i="13"/>
  <c r="H70" i="13"/>
  <c r="G70" i="13"/>
  <c r="E70" i="13"/>
  <c r="D70" i="13"/>
  <c r="C70" i="13"/>
  <c r="B70" i="13"/>
  <c r="A70" i="13"/>
  <c r="I69" i="13"/>
  <c r="H69" i="13"/>
  <c r="G69" i="13"/>
  <c r="E69" i="13"/>
  <c r="D69" i="13"/>
  <c r="C69" i="13"/>
  <c r="B69" i="13"/>
  <c r="A69" i="13"/>
  <c r="I68" i="13"/>
  <c r="H68" i="13"/>
  <c r="G68" i="13"/>
  <c r="E68" i="13"/>
  <c r="D68" i="13"/>
  <c r="C68" i="13"/>
  <c r="B68" i="13"/>
  <c r="A68" i="13"/>
  <c r="I67" i="13"/>
  <c r="H67" i="13"/>
  <c r="G67" i="13"/>
  <c r="E67" i="13"/>
  <c r="D67" i="13"/>
  <c r="C67" i="13"/>
  <c r="B67" i="13"/>
  <c r="A67" i="13"/>
  <c r="I66" i="13"/>
  <c r="H66" i="13"/>
  <c r="G66" i="13"/>
  <c r="E66" i="13"/>
  <c r="D66" i="13"/>
  <c r="C66" i="13"/>
  <c r="B66" i="13"/>
  <c r="A66" i="13"/>
  <c r="I65" i="13"/>
  <c r="H65" i="13"/>
  <c r="G65" i="13"/>
  <c r="E65" i="13"/>
  <c r="D65" i="13"/>
  <c r="C65" i="13"/>
  <c r="B65" i="13"/>
  <c r="A65" i="13"/>
  <c r="I64" i="13"/>
  <c r="H64" i="13"/>
  <c r="G64" i="13"/>
  <c r="E64" i="13"/>
  <c r="D64" i="13"/>
  <c r="C64" i="13"/>
  <c r="B64" i="13"/>
  <c r="A64" i="13"/>
  <c r="I63" i="13"/>
  <c r="H63" i="13"/>
  <c r="G63" i="13"/>
  <c r="E63" i="13"/>
  <c r="D63" i="13"/>
  <c r="C63" i="13"/>
  <c r="B63" i="13"/>
  <c r="A63" i="13"/>
  <c r="I62" i="13"/>
  <c r="H62" i="13"/>
  <c r="G62" i="13"/>
  <c r="E62" i="13"/>
  <c r="D62" i="13"/>
  <c r="C62" i="13"/>
  <c r="B62" i="13"/>
  <c r="A62" i="13"/>
  <c r="I61" i="13"/>
  <c r="H61" i="13"/>
  <c r="G61" i="13"/>
  <c r="E61" i="13"/>
  <c r="D61" i="13"/>
  <c r="C61" i="13"/>
  <c r="B61" i="13"/>
  <c r="A61" i="13"/>
  <c r="I60" i="13"/>
  <c r="H60" i="13"/>
  <c r="G60" i="13"/>
  <c r="E60" i="13"/>
  <c r="D60" i="13"/>
  <c r="C60" i="13"/>
  <c r="B60" i="13"/>
  <c r="A60" i="13"/>
  <c r="I59" i="13"/>
  <c r="H59" i="13"/>
  <c r="G59" i="13"/>
  <c r="E59" i="13"/>
  <c r="D59" i="13"/>
  <c r="C59" i="13"/>
  <c r="B59" i="13"/>
  <c r="A59" i="13"/>
  <c r="I58" i="13"/>
  <c r="H58" i="13"/>
  <c r="G58" i="13"/>
  <c r="E58" i="13"/>
  <c r="D58" i="13"/>
  <c r="C58" i="13"/>
  <c r="B58" i="13"/>
  <c r="A58" i="13"/>
  <c r="I57" i="13"/>
  <c r="H57" i="13"/>
  <c r="G57" i="13"/>
  <c r="E57" i="13"/>
  <c r="D57" i="13"/>
  <c r="C57" i="13"/>
  <c r="B57" i="13"/>
  <c r="A57" i="13"/>
  <c r="I56" i="13"/>
  <c r="H56" i="13"/>
  <c r="G56" i="13"/>
  <c r="E56" i="13"/>
  <c r="D56" i="13"/>
  <c r="C56" i="13"/>
  <c r="B56" i="13"/>
  <c r="A56" i="13"/>
  <c r="I55" i="13"/>
  <c r="H55" i="13"/>
  <c r="G55" i="13"/>
  <c r="E55" i="13"/>
  <c r="D55" i="13"/>
  <c r="C55" i="13"/>
  <c r="B55" i="13"/>
  <c r="A55" i="13"/>
  <c r="I54" i="13"/>
  <c r="H54" i="13"/>
  <c r="G54" i="13"/>
  <c r="E54" i="13"/>
  <c r="D54" i="13"/>
  <c r="C54" i="13"/>
  <c r="B54" i="13"/>
  <c r="A54" i="13"/>
  <c r="I53" i="13"/>
  <c r="H53" i="13"/>
  <c r="G53" i="13"/>
  <c r="E53" i="13"/>
  <c r="D53" i="13"/>
  <c r="C53" i="13"/>
  <c r="B53" i="13"/>
  <c r="A53" i="13"/>
  <c r="I52" i="13"/>
  <c r="H52" i="13"/>
  <c r="G52" i="13"/>
  <c r="E52" i="13"/>
  <c r="D52" i="13"/>
  <c r="C52" i="13"/>
  <c r="B52" i="13"/>
  <c r="A52" i="13"/>
  <c r="I51" i="13"/>
  <c r="H51" i="13"/>
  <c r="G51" i="13"/>
  <c r="E51" i="13"/>
  <c r="D51" i="13"/>
  <c r="C51" i="13"/>
  <c r="B51" i="13"/>
  <c r="A51" i="13"/>
  <c r="I50" i="13"/>
  <c r="H50" i="13"/>
  <c r="G50" i="13"/>
  <c r="E50" i="13"/>
  <c r="D50" i="13"/>
  <c r="C50" i="13"/>
  <c r="B50" i="13"/>
  <c r="A50" i="13"/>
  <c r="I49" i="13"/>
  <c r="H49" i="13"/>
  <c r="G49" i="13"/>
  <c r="E49" i="13"/>
  <c r="D49" i="13"/>
  <c r="C49" i="13"/>
  <c r="B49" i="13"/>
  <c r="A49" i="13"/>
  <c r="I48" i="13"/>
  <c r="H48" i="13"/>
  <c r="G48" i="13"/>
  <c r="E48" i="13"/>
  <c r="D48" i="13"/>
  <c r="C48" i="13"/>
  <c r="B48" i="13"/>
  <c r="A48" i="13"/>
  <c r="I47" i="13"/>
  <c r="H47" i="13"/>
  <c r="G47" i="13"/>
  <c r="E47" i="13"/>
  <c r="D47" i="13"/>
  <c r="C47" i="13"/>
  <c r="B47" i="13"/>
  <c r="A47" i="13"/>
  <c r="I46" i="13"/>
  <c r="H46" i="13"/>
  <c r="G46" i="13"/>
  <c r="E46" i="13"/>
  <c r="D46" i="13"/>
  <c r="C46" i="13"/>
  <c r="B46" i="13"/>
  <c r="A46" i="13"/>
  <c r="I45" i="13"/>
  <c r="H45" i="13"/>
  <c r="G45" i="13"/>
  <c r="E45" i="13"/>
  <c r="D45" i="13"/>
  <c r="C45" i="13"/>
  <c r="B45" i="13"/>
  <c r="A45" i="13"/>
  <c r="I44" i="13"/>
  <c r="H44" i="13"/>
  <c r="G44" i="13"/>
  <c r="E44" i="13"/>
  <c r="D44" i="13"/>
  <c r="C44" i="13"/>
  <c r="B44" i="13"/>
  <c r="A44" i="13"/>
  <c r="I43" i="13"/>
  <c r="H43" i="13"/>
  <c r="G43" i="13"/>
  <c r="E43" i="13"/>
  <c r="D43" i="13"/>
  <c r="C43" i="13"/>
  <c r="B43" i="13"/>
  <c r="A43" i="13"/>
  <c r="I42" i="13"/>
  <c r="H42" i="13"/>
  <c r="G42" i="13"/>
  <c r="E42" i="13"/>
  <c r="D42" i="13"/>
  <c r="C42" i="13"/>
  <c r="B42" i="13"/>
  <c r="A42" i="13"/>
  <c r="I41" i="13"/>
  <c r="H41" i="13"/>
  <c r="G41" i="13"/>
  <c r="E41" i="13"/>
  <c r="D41" i="13"/>
  <c r="C41" i="13"/>
  <c r="B41" i="13"/>
  <c r="A41" i="13"/>
  <c r="I40" i="13"/>
  <c r="H40" i="13"/>
  <c r="G40" i="13"/>
  <c r="E40" i="13"/>
  <c r="D40" i="13"/>
  <c r="C40" i="13"/>
  <c r="B40" i="13"/>
  <c r="A40" i="13"/>
  <c r="I39" i="13"/>
  <c r="H39" i="13"/>
  <c r="G39" i="13"/>
  <c r="E39" i="13"/>
  <c r="D39" i="13"/>
  <c r="C39" i="13"/>
  <c r="B39" i="13"/>
  <c r="A39" i="13"/>
  <c r="I38" i="13"/>
  <c r="H38" i="13"/>
  <c r="G38" i="13"/>
  <c r="E38" i="13"/>
  <c r="D38" i="13"/>
  <c r="C38" i="13"/>
  <c r="B38" i="13"/>
  <c r="A38" i="13"/>
  <c r="I37" i="13"/>
  <c r="H37" i="13"/>
  <c r="G37" i="13"/>
  <c r="E37" i="13"/>
  <c r="D37" i="13"/>
  <c r="C37" i="13"/>
  <c r="B37" i="13"/>
  <c r="A37" i="13"/>
  <c r="I36" i="13"/>
  <c r="H36" i="13"/>
  <c r="G36" i="13"/>
  <c r="E36" i="13"/>
  <c r="D36" i="13"/>
  <c r="C36" i="13"/>
  <c r="B36" i="13"/>
  <c r="A36" i="13"/>
  <c r="I35" i="13"/>
  <c r="H35" i="13"/>
  <c r="G35" i="13"/>
  <c r="E35" i="13"/>
  <c r="D35" i="13"/>
  <c r="C35" i="13"/>
  <c r="B35" i="13"/>
  <c r="A35" i="13"/>
  <c r="I34" i="13"/>
  <c r="H34" i="13"/>
  <c r="G34" i="13"/>
  <c r="E34" i="13"/>
  <c r="D34" i="13"/>
  <c r="C34" i="13"/>
  <c r="B34" i="13"/>
  <c r="A34" i="13"/>
  <c r="I33" i="13"/>
  <c r="H33" i="13"/>
  <c r="G33" i="13"/>
  <c r="E33" i="13"/>
  <c r="D33" i="13"/>
  <c r="C33" i="13"/>
  <c r="B33" i="13"/>
  <c r="A33" i="13"/>
  <c r="I32" i="13"/>
  <c r="H32" i="13"/>
  <c r="G32" i="13"/>
  <c r="E32" i="13"/>
  <c r="D32" i="13"/>
  <c r="C32" i="13"/>
  <c r="B32" i="13"/>
  <c r="A32" i="13"/>
  <c r="I31" i="13"/>
  <c r="H31" i="13"/>
  <c r="G31" i="13"/>
  <c r="E31" i="13"/>
  <c r="D31" i="13"/>
  <c r="C31" i="13"/>
  <c r="B31" i="13"/>
  <c r="A31" i="13"/>
  <c r="I30" i="13"/>
  <c r="H30" i="13"/>
  <c r="G30" i="13"/>
  <c r="E30" i="13"/>
  <c r="D30" i="13"/>
  <c r="C30" i="13"/>
  <c r="B30" i="13"/>
  <c r="A30" i="13"/>
  <c r="I29" i="13"/>
  <c r="H29" i="13"/>
  <c r="G29" i="13"/>
  <c r="E29" i="13"/>
  <c r="D29" i="13"/>
  <c r="C29" i="13"/>
  <c r="B29" i="13"/>
  <c r="A29" i="13"/>
  <c r="I28" i="13"/>
  <c r="H28" i="13"/>
  <c r="G28" i="13"/>
  <c r="E28" i="13"/>
  <c r="D28" i="13"/>
  <c r="C28" i="13"/>
  <c r="B28" i="13"/>
  <c r="A28" i="13"/>
  <c r="I27" i="13"/>
  <c r="H27" i="13"/>
  <c r="G27" i="13"/>
  <c r="E27" i="13"/>
  <c r="D27" i="13"/>
  <c r="C27" i="13"/>
  <c r="B27" i="13"/>
  <c r="A27" i="13"/>
  <c r="I26" i="13"/>
  <c r="H26" i="13"/>
  <c r="G26" i="13"/>
  <c r="E26" i="13"/>
  <c r="D26" i="13"/>
  <c r="C26" i="13"/>
  <c r="B26" i="13"/>
  <c r="A26" i="13"/>
  <c r="I25" i="13"/>
  <c r="H25" i="13"/>
  <c r="G25" i="13"/>
  <c r="E25" i="13"/>
  <c r="D25" i="13"/>
  <c r="C25" i="13"/>
  <c r="B25" i="13"/>
  <c r="A25" i="13"/>
  <c r="I24" i="13"/>
  <c r="H24" i="13"/>
  <c r="G24" i="13"/>
  <c r="E24" i="13"/>
  <c r="D24" i="13"/>
  <c r="C24" i="13"/>
  <c r="B24" i="13"/>
  <c r="A24" i="13"/>
  <c r="I23" i="13"/>
  <c r="H23" i="13"/>
  <c r="G23" i="13"/>
  <c r="E23" i="13"/>
  <c r="D23" i="13"/>
  <c r="C23" i="13"/>
  <c r="B23" i="13"/>
  <c r="A23" i="13"/>
  <c r="I22" i="13"/>
  <c r="H22" i="13"/>
  <c r="G22" i="13"/>
  <c r="E22" i="13"/>
  <c r="D22" i="13"/>
  <c r="C22" i="13"/>
  <c r="B22" i="13"/>
  <c r="A22" i="13"/>
  <c r="I21" i="13"/>
  <c r="H21" i="13"/>
  <c r="G21" i="13"/>
  <c r="E21" i="13"/>
  <c r="D21" i="13"/>
  <c r="C21" i="13"/>
  <c r="B21" i="13"/>
  <c r="A21" i="13"/>
  <c r="I20" i="13"/>
  <c r="H20" i="13"/>
  <c r="G20" i="13"/>
  <c r="E20" i="13"/>
  <c r="D20" i="13"/>
  <c r="C20" i="13"/>
  <c r="B20" i="13"/>
  <c r="A20" i="13"/>
  <c r="I19" i="13"/>
  <c r="H19" i="13"/>
  <c r="G19" i="13"/>
  <c r="E19" i="13"/>
  <c r="D19" i="13"/>
  <c r="C19" i="13"/>
  <c r="B19" i="13"/>
  <c r="A19" i="13"/>
  <c r="I18" i="13"/>
  <c r="H18" i="13"/>
  <c r="G18" i="13"/>
  <c r="E18" i="13"/>
  <c r="D18" i="13"/>
  <c r="C18" i="13"/>
  <c r="B18" i="13"/>
  <c r="A18" i="13"/>
  <c r="I17" i="13"/>
  <c r="H17" i="13"/>
  <c r="G17" i="13"/>
  <c r="E17" i="13"/>
  <c r="D17" i="13"/>
  <c r="C17" i="13"/>
  <c r="B17" i="13"/>
  <c r="A17" i="13"/>
  <c r="I16" i="13"/>
  <c r="H16" i="13"/>
  <c r="G16" i="13"/>
  <c r="E16" i="13"/>
  <c r="D16" i="13"/>
  <c r="C16" i="13"/>
  <c r="B16" i="13"/>
  <c r="A16" i="13"/>
  <c r="I15" i="13"/>
  <c r="H15" i="13"/>
  <c r="G15" i="13"/>
  <c r="E15" i="13"/>
  <c r="D15" i="13"/>
  <c r="C15" i="13"/>
  <c r="B15" i="13"/>
  <c r="A15" i="13"/>
  <c r="I14" i="13"/>
  <c r="H14" i="13"/>
  <c r="G14" i="13"/>
  <c r="E14" i="13"/>
  <c r="D14" i="13"/>
  <c r="C14" i="13"/>
  <c r="B14" i="13"/>
  <c r="A14" i="13"/>
  <c r="I13" i="13"/>
  <c r="H13" i="13"/>
  <c r="G13" i="13"/>
  <c r="E13" i="13"/>
  <c r="D13" i="13"/>
  <c r="C13" i="13"/>
  <c r="B13" i="13"/>
  <c r="A13" i="13"/>
  <c r="I12" i="13"/>
  <c r="H12" i="13"/>
  <c r="G12" i="13"/>
  <c r="E12" i="13"/>
  <c r="D12" i="13"/>
  <c r="C12" i="13"/>
  <c r="B12" i="13"/>
  <c r="A12" i="13"/>
  <c r="I11" i="13"/>
  <c r="H11" i="13"/>
  <c r="G11" i="13"/>
  <c r="E11" i="13"/>
  <c r="D11" i="13"/>
  <c r="C11" i="13"/>
  <c r="B11" i="13"/>
  <c r="A11" i="13"/>
  <c r="I10" i="13"/>
  <c r="H10" i="13"/>
  <c r="G10" i="13"/>
  <c r="E10" i="13"/>
  <c r="D10" i="13"/>
  <c r="C10" i="13"/>
  <c r="B10" i="13"/>
  <c r="A10" i="13"/>
  <c r="I9" i="13"/>
  <c r="H9" i="13"/>
  <c r="G9" i="13"/>
  <c r="E9" i="13"/>
  <c r="D9" i="13"/>
  <c r="C9" i="13"/>
  <c r="B9" i="13"/>
  <c r="A9" i="13"/>
  <c r="I8" i="13"/>
  <c r="H8" i="13"/>
  <c r="G8" i="13"/>
  <c r="E8" i="13"/>
  <c r="D8" i="13"/>
  <c r="C8" i="13"/>
  <c r="B8" i="13"/>
  <c r="A8" i="13"/>
  <c r="I7" i="13"/>
  <c r="H7" i="13"/>
  <c r="G7" i="13"/>
  <c r="E7" i="13"/>
  <c r="D7" i="13"/>
  <c r="C7" i="13"/>
  <c r="B7" i="13"/>
  <c r="A7" i="13"/>
  <c r="L131" i="12"/>
  <c r="K131" i="12"/>
  <c r="J131" i="12"/>
  <c r="I131" i="12"/>
  <c r="H131" i="12"/>
  <c r="G131" i="12"/>
  <c r="F131" i="12"/>
  <c r="E131" i="12"/>
  <c r="D131" i="12"/>
  <c r="C131" i="12"/>
  <c r="B131" i="12"/>
  <c r="A131" i="12"/>
  <c r="L130" i="12"/>
  <c r="K130" i="12"/>
  <c r="J130" i="12"/>
  <c r="I130" i="12"/>
  <c r="H130" i="12"/>
  <c r="G130" i="12"/>
  <c r="F130" i="12"/>
  <c r="E130" i="12"/>
  <c r="D130" i="12"/>
  <c r="C130" i="12"/>
  <c r="B130" i="12"/>
  <c r="A130" i="12"/>
  <c r="L129" i="12"/>
  <c r="K129" i="12"/>
  <c r="J129" i="12"/>
  <c r="I129" i="12"/>
  <c r="H129" i="12"/>
  <c r="G129" i="12"/>
  <c r="F129" i="12"/>
  <c r="E129" i="12"/>
  <c r="D129" i="12"/>
  <c r="C129" i="12"/>
  <c r="B129" i="12"/>
  <c r="A129" i="12"/>
  <c r="L128" i="12"/>
  <c r="K128" i="12"/>
  <c r="J128" i="12"/>
  <c r="I128" i="12"/>
  <c r="H128" i="12"/>
  <c r="G128" i="12"/>
  <c r="F128" i="12"/>
  <c r="E128" i="12"/>
  <c r="D128" i="12"/>
  <c r="C128" i="12"/>
  <c r="B128" i="12"/>
  <c r="A128" i="12"/>
  <c r="L127" i="12"/>
  <c r="K127" i="12"/>
  <c r="J127" i="12"/>
  <c r="I127" i="12"/>
  <c r="H127" i="12"/>
  <c r="G127" i="12"/>
  <c r="F127" i="12"/>
  <c r="E127" i="12"/>
  <c r="D127" i="12"/>
  <c r="C127" i="12"/>
  <c r="B127" i="12"/>
  <c r="A127" i="12"/>
  <c r="L126" i="12"/>
  <c r="K126" i="12"/>
  <c r="J126" i="12"/>
  <c r="I126" i="12"/>
  <c r="H126" i="12"/>
  <c r="G126" i="12"/>
  <c r="F126" i="12"/>
  <c r="E126" i="12"/>
  <c r="D126" i="12"/>
  <c r="C126" i="12"/>
  <c r="B126" i="12"/>
  <c r="A126" i="12"/>
  <c r="L125" i="12"/>
  <c r="K125" i="12"/>
  <c r="J125" i="12"/>
  <c r="I125" i="12"/>
  <c r="H125" i="12"/>
  <c r="G125" i="12"/>
  <c r="F125" i="12"/>
  <c r="E125" i="12"/>
  <c r="D125" i="12"/>
  <c r="C125" i="12"/>
  <c r="B125" i="12"/>
  <c r="A125" i="12"/>
  <c r="L124" i="12"/>
  <c r="K124" i="12"/>
  <c r="J124" i="12"/>
  <c r="I124" i="12"/>
  <c r="H124" i="12"/>
  <c r="G124" i="12"/>
  <c r="F124" i="12"/>
  <c r="E124" i="12"/>
  <c r="D124" i="12"/>
  <c r="C124" i="12"/>
  <c r="B124" i="12"/>
  <c r="A124" i="12"/>
  <c r="L123" i="12"/>
  <c r="K123" i="12"/>
  <c r="J123" i="12"/>
  <c r="I123" i="12"/>
  <c r="H123" i="12"/>
  <c r="G123" i="12"/>
  <c r="F123" i="12"/>
  <c r="E123" i="12"/>
  <c r="D123" i="12"/>
  <c r="C123" i="12"/>
  <c r="B123" i="12"/>
  <c r="A123" i="12"/>
  <c r="L122" i="12"/>
  <c r="K122" i="12"/>
  <c r="J122" i="12"/>
  <c r="I122" i="12"/>
  <c r="H122" i="12"/>
  <c r="G122" i="12"/>
  <c r="F122" i="12"/>
  <c r="E122" i="12"/>
  <c r="D122" i="12"/>
  <c r="C122" i="12"/>
  <c r="B122" i="12"/>
  <c r="A122" i="12"/>
  <c r="L121" i="12"/>
  <c r="K121" i="12"/>
  <c r="J121" i="12"/>
  <c r="I121" i="12"/>
  <c r="H121" i="12"/>
  <c r="G121" i="12"/>
  <c r="F121" i="12"/>
  <c r="E121" i="12"/>
  <c r="D121" i="12"/>
  <c r="C121" i="12"/>
  <c r="B121" i="12"/>
  <c r="A121" i="12"/>
  <c r="L120" i="12"/>
  <c r="K120" i="12"/>
  <c r="J120" i="12"/>
  <c r="I120" i="12"/>
  <c r="H120" i="12"/>
  <c r="G120" i="12"/>
  <c r="F120" i="12"/>
  <c r="E120" i="12"/>
  <c r="D120" i="12"/>
  <c r="C120" i="12"/>
  <c r="B120" i="12"/>
  <c r="A120" i="12"/>
  <c r="L119" i="12"/>
  <c r="K119" i="12"/>
  <c r="J119" i="12"/>
  <c r="I119" i="12"/>
  <c r="H119" i="12"/>
  <c r="G119" i="12"/>
  <c r="F119" i="12"/>
  <c r="E119" i="12"/>
  <c r="D119" i="12"/>
  <c r="C119" i="12"/>
  <c r="B119" i="12"/>
  <c r="A119" i="12"/>
  <c r="L118" i="12"/>
  <c r="K118" i="12"/>
  <c r="J118" i="12"/>
  <c r="I118" i="12"/>
  <c r="H118" i="12"/>
  <c r="G118" i="12"/>
  <c r="F118" i="12"/>
  <c r="E118" i="12"/>
  <c r="D118" i="12"/>
  <c r="C118" i="12"/>
  <c r="B118" i="12"/>
  <c r="A118" i="12"/>
  <c r="L117" i="12"/>
  <c r="K117" i="12"/>
  <c r="J117" i="12"/>
  <c r="I117" i="12"/>
  <c r="H117" i="12"/>
  <c r="G117" i="12"/>
  <c r="F117" i="12"/>
  <c r="E117" i="12"/>
  <c r="D117" i="12"/>
  <c r="C117" i="12"/>
  <c r="B117" i="12"/>
  <c r="A117" i="12"/>
  <c r="L116" i="12"/>
  <c r="K116" i="12"/>
  <c r="J116" i="12"/>
  <c r="I116" i="12"/>
  <c r="H116" i="12"/>
  <c r="G116" i="12"/>
  <c r="F116" i="12"/>
  <c r="E116" i="12"/>
  <c r="D116" i="12"/>
  <c r="C116" i="12"/>
  <c r="B116" i="12"/>
  <c r="A116" i="12"/>
  <c r="L115" i="12"/>
  <c r="K115" i="12"/>
  <c r="J115" i="12"/>
  <c r="I115" i="12"/>
  <c r="H115" i="12"/>
  <c r="G115" i="12"/>
  <c r="F115" i="12"/>
  <c r="E115" i="12"/>
  <c r="D115" i="12"/>
  <c r="C115" i="12"/>
  <c r="B115" i="12"/>
  <c r="A115" i="12"/>
  <c r="L114" i="12"/>
  <c r="K114" i="12"/>
  <c r="J114" i="12"/>
  <c r="I114" i="12"/>
  <c r="H114" i="12"/>
  <c r="G114" i="12"/>
  <c r="F114" i="12"/>
  <c r="E114" i="12"/>
  <c r="D114" i="12"/>
  <c r="C114" i="12"/>
  <c r="B114" i="12"/>
  <c r="A114" i="12"/>
  <c r="L113" i="12"/>
  <c r="K113" i="12"/>
  <c r="J113" i="12"/>
  <c r="I113" i="12"/>
  <c r="H113" i="12"/>
  <c r="G113" i="12"/>
  <c r="F113" i="12"/>
  <c r="E113" i="12"/>
  <c r="D113" i="12"/>
  <c r="C113" i="12"/>
  <c r="B113" i="12"/>
  <c r="A113" i="12"/>
  <c r="L112" i="12"/>
  <c r="K112" i="12"/>
  <c r="J112" i="12"/>
  <c r="I112" i="12"/>
  <c r="H112" i="12"/>
  <c r="G112" i="12"/>
  <c r="F112" i="12"/>
  <c r="E112" i="12"/>
  <c r="D112" i="12"/>
  <c r="C112" i="12"/>
  <c r="B112" i="12"/>
  <c r="A112" i="12"/>
  <c r="L111" i="12"/>
  <c r="K111" i="12"/>
  <c r="J111" i="12"/>
  <c r="I111" i="12"/>
  <c r="H111" i="12"/>
  <c r="G111" i="12"/>
  <c r="F111" i="12"/>
  <c r="E111" i="12"/>
  <c r="D111" i="12"/>
  <c r="C111" i="12"/>
  <c r="B111" i="12"/>
  <c r="A111" i="12"/>
  <c r="L110" i="12"/>
  <c r="K110" i="12"/>
  <c r="J110" i="12"/>
  <c r="I110" i="12"/>
  <c r="H110" i="12"/>
  <c r="G110" i="12"/>
  <c r="F110" i="12"/>
  <c r="E110" i="12"/>
  <c r="D110" i="12"/>
  <c r="C110" i="12"/>
  <c r="B110" i="12"/>
  <c r="A110" i="12"/>
  <c r="L109" i="12"/>
  <c r="K109" i="12"/>
  <c r="J109" i="12"/>
  <c r="I109" i="12"/>
  <c r="H109" i="12"/>
  <c r="G109" i="12"/>
  <c r="F109" i="12"/>
  <c r="E109" i="12"/>
  <c r="D109" i="12"/>
  <c r="C109" i="12"/>
  <c r="B109" i="12"/>
  <c r="A109" i="12"/>
  <c r="L108" i="12"/>
  <c r="K108" i="12"/>
  <c r="J108" i="12"/>
  <c r="I108" i="12"/>
  <c r="H108" i="12"/>
  <c r="G108" i="12"/>
  <c r="F108" i="12"/>
  <c r="E108" i="12"/>
  <c r="D108" i="12"/>
  <c r="C108" i="12"/>
  <c r="B108" i="12"/>
  <c r="A108" i="12"/>
  <c r="L107" i="12"/>
  <c r="K107" i="12"/>
  <c r="J107" i="12"/>
  <c r="I107" i="12"/>
  <c r="H107" i="12"/>
  <c r="G107" i="12"/>
  <c r="F107" i="12"/>
  <c r="E107" i="12"/>
  <c r="D107" i="12"/>
  <c r="C107" i="12"/>
  <c r="B107" i="12"/>
  <c r="A107" i="12"/>
  <c r="L106" i="12"/>
  <c r="K106" i="12"/>
  <c r="J106" i="12"/>
  <c r="I106" i="12"/>
  <c r="H106" i="12"/>
  <c r="G106" i="12"/>
  <c r="F106" i="12"/>
  <c r="E106" i="12"/>
  <c r="D106" i="12"/>
  <c r="C106" i="12"/>
  <c r="B106" i="12"/>
  <c r="A106" i="12"/>
  <c r="L105" i="12"/>
  <c r="K105" i="12"/>
  <c r="J105" i="12"/>
  <c r="I105" i="12"/>
  <c r="H105" i="12"/>
  <c r="G105" i="12"/>
  <c r="F105" i="12"/>
  <c r="E105" i="12"/>
  <c r="D105" i="12"/>
  <c r="C105" i="12"/>
  <c r="B105" i="12"/>
  <c r="A105" i="12"/>
  <c r="L104" i="12"/>
  <c r="K104" i="12"/>
  <c r="J104" i="12"/>
  <c r="I104" i="12"/>
  <c r="H104" i="12"/>
  <c r="G104" i="12"/>
  <c r="F104" i="12"/>
  <c r="E104" i="12"/>
  <c r="D104" i="12"/>
  <c r="C104" i="12"/>
  <c r="B104" i="12"/>
  <c r="A104" i="12"/>
  <c r="L103" i="12"/>
  <c r="K103" i="12"/>
  <c r="J103" i="12"/>
  <c r="I103" i="12"/>
  <c r="H103" i="12"/>
  <c r="G103" i="12"/>
  <c r="F103" i="12"/>
  <c r="E103" i="12"/>
  <c r="D103" i="12"/>
  <c r="C103" i="12"/>
  <c r="B103" i="12"/>
  <c r="A103" i="12"/>
  <c r="L102" i="12"/>
  <c r="K102" i="12"/>
  <c r="J102" i="12"/>
  <c r="I102" i="12"/>
  <c r="H102" i="12"/>
  <c r="G102" i="12"/>
  <c r="F102" i="12"/>
  <c r="E102" i="12"/>
  <c r="D102" i="12"/>
  <c r="C102" i="12"/>
  <c r="B102" i="12"/>
  <c r="A102" i="12"/>
  <c r="L101" i="12"/>
  <c r="K101" i="12"/>
  <c r="J101" i="12"/>
  <c r="I101" i="12"/>
  <c r="H101" i="12"/>
  <c r="G101" i="12"/>
  <c r="F101" i="12"/>
  <c r="E101" i="12"/>
  <c r="D101" i="12"/>
  <c r="C101" i="12"/>
  <c r="B101" i="12"/>
  <c r="A101" i="12"/>
  <c r="L100" i="12"/>
  <c r="K100" i="12"/>
  <c r="J100" i="12"/>
  <c r="I100" i="12"/>
  <c r="H100" i="12"/>
  <c r="G100" i="12"/>
  <c r="F100" i="12"/>
  <c r="E100" i="12"/>
  <c r="D100" i="12"/>
  <c r="C100" i="12"/>
  <c r="B100" i="12"/>
  <c r="A100" i="12"/>
  <c r="L99" i="12"/>
  <c r="K99" i="12"/>
  <c r="J99" i="12"/>
  <c r="I99" i="12"/>
  <c r="H99" i="12"/>
  <c r="G99" i="12"/>
  <c r="F99" i="12"/>
  <c r="E99" i="12"/>
  <c r="D99" i="12"/>
  <c r="C99" i="12"/>
  <c r="B99" i="12"/>
  <c r="A99" i="12"/>
  <c r="L98" i="12"/>
  <c r="K98" i="12"/>
  <c r="J98" i="12"/>
  <c r="I98" i="12"/>
  <c r="H98" i="12"/>
  <c r="G98" i="12"/>
  <c r="F98" i="12"/>
  <c r="E98" i="12"/>
  <c r="D98" i="12"/>
  <c r="C98" i="12"/>
  <c r="B98" i="12"/>
  <c r="A98" i="12"/>
  <c r="L97" i="12"/>
  <c r="K97" i="12"/>
  <c r="J97" i="12"/>
  <c r="I97" i="12"/>
  <c r="H97" i="12"/>
  <c r="G97" i="12"/>
  <c r="F97" i="12"/>
  <c r="E97" i="12"/>
  <c r="D97" i="12"/>
  <c r="C97" i="12"/>
  <c r="B97" i="12"/>
  <c r="A97" i="12"/>
  <c r="L96" i="12"/>
  <c r="K96" i="12"/>
  <c r="J96" i="12"/>
  <c r="I96" i="12"/>
  <c r="H96" i="12"/>
  <c r="G96" i="12"/>
  <c r="F96" i="12"/>
  <c r="E96" i="12"/>
  <c r="D96" i="12"/>
  <c r="C96" i="12"/>
  <c r="B96" i="12"/>
  <c r="A96" i="12"/>
  <c r="L95" i="12"/>
  <c r="K95" i="12"/>
  <c r="J95" i="12"/>
  <c r="I95" i="12"/>
  <c r="H95" i="12"/>
  <c r="G95" i="12"/>
  <c r="F95" i="12"/>
  <c r="E95" i="12"/>
  <c r="D95" i="12"/>
  <c r="C95" i="12"/>
  <c r="B95" i="12"/>
  <c r="A95" i="12"/>
  <c r="L94" i="12"/>
  <c r="K94" i="12"/>
  <c r="J94" i="12"/>
  <c r="I94" i="12"/>
  <c r="H94" i="12"/>
  <c r="G94" i="12"/>
  <c r="F94" i="12"/>
  <c r="E94" i="12"/>
  <c r="D94" i="12"/>
  <c r="C94" i="12"/>
  <c r="B94" i="12"/>
  <c r="A94" i="12"/>
  <c r="L93" i="12"/>
  <c r="K93" i="12"/>
  <c r="J93" i="12"/>
  <c r="I93" i="12"/>
  <c r="H93" i="12"/>
  <c r="G93" i="12"/>
  <c r="F93" i="12"/>
  <c r="E93" i="12"/>
  <c r="D93" i="12"/>
  <c r="C93" i="12"/>
  <c r="B93" i="12"/>
  <c r="A93" i="12"/>
  <c r="L92" i="12"/>
  <c r="K92" i="12"/>
  <c r="J92" i="12"/>
  <c r="I92" i="12"/>
  <c r="H92" i="12"/>
  <c r="G92" i="12"/>
  <c r="F92" i="12"/>
  <c r="E92" i="12"/>
  <c r="D92" i="12"/>
  <c r="C92" i="12"/>
  <c r="B92" i="12"/>
  <c r="A92" i="12"/>
  <c r="L91" i="12"/>
  <c r="K91" i="12"/>
  <c r="J91" i="12"/>
  <c r="I91" i="12"/>
  <c r="H91" i="12"/>
  <c r="G91" i="12"/>
  <c r="F91" i="12"/>
  <c r="E91" i="12"/>
  <c r="D91" i="12"/>
  <c r="C91" i="12"/>
  <c r="B91" i="12"/>
  <c r="A91" i="12"/>
  <c r="L90" i="12"/>
  <c r="K90" i="12"/>
  <c r="J90" i="12"/>
  <c r="I90" i="12"/>
  <c r="H90" i="12"/>
  <c r="G90" i="12"/>
  <c r="F90" i="12"/>
  <c r="E90" i="12"/>
  <c r="D90" i="12"/>
  <c r="C90" i="12"/>
  <c r="B90" i="12"/>
  <c r="A90" i="12"/>
  <c r="L89" i="12"/>
  <c r="K89" i="12"/>
  <c r="J89" i="12"/>
  <c r="I89" i="12"/>
  <c r="H89" i="12"/>
  <c r="G89" i="12"/>
  <c r="F89" i="12"/>
  <c r="E89" i="12"/>
  <c r="D89" i="12"/>
  <c r="C89" i="12"/>
  <c r="B89" i="12"/>
  <c r="A89" i="12"/>
  <c r="L88" i="12"/>
  <c r="K88" i="12"/>
  <c r="J88" i="12"/>
  <c r="I88" i="12"/>
  <c r="H88" i="12"/>
  <c r="G88" i="12"/>
  <c r="F88" i="12"/>
  <c r="E88" i="12"/>
  <c r="D88" i="12"/>
  <c r="C88" i="12"/>
  <c r="B88" i="12"/>
  <c r="A88" i="12"/>
  <c r="L87" i="12"/>
  <c r="K87" i="12"/>
  <c r="J87" i="12"/>
  <c r="I87" i="12"/>
  <c r="H87" i="12"/>
  <c r="G87" i="12"/>
  <c r="F87" i="12"/>
  <c r="E87" i="12"/>
  <c r="D87" i="12"/>
  <c r="C87" i="12"/>
  <c r="B87" i="12"/>
  <c r="A87" i="12"/>
  <c r="L86" i="12"/>
  <c r="K86" i="12"/>
  <c r="J86" i="12"/>
  <c r="I86" i="12"/>
  <c r="H86" i="12"/>
  <c r="G86" i="12"/>
  <c r="F86" i="12"/>
  <c r="E86" i="12"/>
  <c r="D86" i="12"/>
  <c r="C86" i="12"/>
  <c r="B86" i="12"/>
  <c r="A86" i="12"/>
  <c r="L85" i="12"/>
  <c r="K85" i="12"/>
  <c r="J85" i="12"/>
  <c r="I85" i="12"/>
  <c r="H85" i="12"/>
  <c r="G85" i="12"/>
  <c r="F85" i="12"/>
  <c r="E85" i="12"/>
  <c r="D85" i="12"/>
  <c r="C85" i="12"/>
  <c r="B85" i="12"/>
  <c r="A85" i="12"/>
  <c r="L84" i="12"/>
  <c r="K84" i="12"/>
  <c r="J84" i="12"/>
  <c r="I84" i="12"/>
  <c r="H84" i="12"/>
  <c r="G84" i="12"/>
  <c r="F84" i="12"/>
  <c r="E84" i="12"/>
  <c r="D84" i="12"/>
  <c r="C84" i="12"/>
  <c r="B84" i="12"/>
  <c r="A84" i="12"/>
  <c r="L83" i="12"/>
  <c r="K83" i="12"/>
  <c r="J83" i="12"/>
  <c r="I83" i="12"/>
  <c r="H83" i="12"/>
  <c r="G83" i="12"/>
  <c r="F83" i="12"/>
  <c r="E83" i="12"/>
  <c r="D83" i="12"/>
  <c r="C83" i="12"/>
  <c r="B83" i="12"/>
  <c r="A83" i="12"/>
  <c r="L82" i="12"/>
  <c r="K82" i="12"/>
  <c r="J82" i="12"/>
  <c r="I82" i="12"/>
  <c r="H82" i="12"/>
  <c r="G82" i="12"/>
  <c r="F82" i="12"/>
  <c r="E82" i="12"/>
  <c r="D82" i="12"/>
  <c r="C82" i="12"/>
  <c r="B82" i="12"/>
  <c r="A82" i="12"/>
  <c r="L81" i="12"/>
  <c r="K81" i="12"/>
  <c r="J81" i="12"/>
  <c r="I81" i="12"/>
  <c r="H81" i="12"/>
  <c r="G81" i="12"/>
  <c r="F81" i="12"/>
  <c r="E81" i="12"/>
  <c r="D81" i="12"/>
  <c r="C81" i="12"/>
  <c r="B81" i="12"/>
  <c r="A81" i="12"/>
  <c r="L80" i="12"/>
  <c r="K80" i="12"/>
  <c r="J80" i="12"/>
  <c r="I80" i="12"/>
  <c r="H80" i="12"/>
  <c r="G80" i="12"/>
  <c r="F80" i="12"/>
  <c r="E80" i="12"/>
  <c r="D80" i="12"/>
  <c r="C80" i="12"/>
  <c r="B80" i="12"/>
  <c r="A80" i="12"/>
  <c r="L79" i="12"/>
  <c r="K79" i="12"/>
  <c r="J79" i="12"/>
  <c r="I79" i="12"/>
  <c r="H79" i="12"/>
  <c r="G79" i="12"/>
  <c r="F79" i="12"/>
  <c r="E79" i="12"/>
  <c r="D79" i="12"/>
  <c r="C79" i="12"/>
  <c r="B79" i="12"/>
  <c r="A79" i="12"/>
  <c r="L78" i="12"/>
  <c r="K78" i="12"/>
  <c r="J78" i="12"/>
  <c r="I78" i="12"/>
  <c r="H78" i="12"/>
  <c r="G78" i="12"/>
  <c r="F78" i="12"/>
  <c r="E78" i="12"/>
  <c r="D78" i="12"/>
  <c r="C78" i="12"/>
  <c r="B78" i="12"/>
  <c r="A78" i="12"/>
  <c r="L77" i="12"/>
  <c r="K77" i="12"/>
  <c r="J77" i="12"/>
  <c r="I77" i="12"/>
  <c r="H77" i="12"/>
  <c r="G77" i="12"/>
  <c r="F77" i="12"/>
  <c r="E77" i="12"/>
  <c r="D77" i="12"/>
  <c r="C77" i="12"/>
  <c r="B77" i="12"/>
  <c r="A77" i="12"/>
  <c r="L76" i="12"/>
  <c r="K76" i="12"/>
  <c r="J76" i="12"/>
  <c r="I76" i="12"/>
  <c r="H76" i="12"/>
  <c r="G76" i="12"/>
  <c r="F76" i="12"/>
  <c r="E76" i="12"/>
  <c r="D76" i="12"/>
  <c r="C76" i="12"/>
  <c r="B76" i="12"/>
  <c r="A76" i="12"/>
  <c r="L75" i="12"/>
  <c r="K75" i="12"/>
  <c r="J75" i="12"/>
  <c r="I75" i="12"/>
  <c r="H75" i="12"/>
  <c r="G75" i="12"/>
  <c r="F75" i="12"/>
  <c r="E75" i="12"/>
  <c r="D75" i="12"/>
  <c r="C75" i="12"/>
  <c r="B75" i="12"/>
  <c r="A75" i="12"/>
  <c r="L74" i="12"/>
  <c r="K74" i="12"/>
  <c r="J74" i="12"/>
  <c r="I74" i="12"/>
  <c r="H74" i="12"/>
  <c r="G74" i="12"/>
  <c r="F74" i="12"/>
  <c r="E74" i="12"/>
  <c r="D74" i="12"/>
  <c r="C74" i="12"/>
  <c r="B74" i="12"/>
  <c r="A74" i="12"/>
  <c r="L73" i="12"/>
  <c r="K73" i="12"/>
  <c r="J73" i="12"/>
  <c r="I73" i="12"/>
  <c r="H73" i="12"/>
  <c r="G73" i="12"/>
  <c r="F73" i="12"/>
  <c r="E73" i="12"/>
  <c r="D73" i="12"/>
  <c r="C73" i="12"/>
  <c r="B73" i="12"/>
  <c r="A73" i="12"/>
  <c r="L72" i="12"/>
  <c r="K72" i="12"/>
  <c r="J72" i="12"/>
  <c r="I72" i="12"/>
  <c r="H72" i="12"/>
  <c r="G72" i="12"/>
  <c r="F72" i="12"/>
  <c r="E72" i="12"/>
  <c r="D72" i="12"/>
  <c r="C72" i="12"/>
  <c r="B72" i="12"/>
  <c r="A72" i="12"/>
  <c r="L71" i="12"/>
  <c r="K71" i="12"/>
  <c r="J71" i="12"/>
  <c r="I71" i="12"/>
  <c r="H71" i="12"/>
  <c r="G71" i="12"/>
  <c r="F71" i="12"/>
  <c r="E71" i="12"/>
  <c r="D71" i="12"/>
  <c r="C71" i="12"/>
  <c r="B71" i="12"/>
  <c r="A71" i="12"/>
  <c r="L70" i="12"/>
  <c r="K70" i="12"/>
  <c r="J70" i="12"/>
  <c r="I70" i="12"/>
  <c r="H70" i="12"/>
  <c r="G70" i="12"/>
  <c r="F70" i="12"/>
  <c r="E70" i="12"/>
  <c r="D70" i="12"/>
  <c r="C70" i="12"/>
  <c r="B70" i="12"/>
  <c r="A70" i="12"/>
  <c r="L69" i="12"/>
  <c r="K69" i="12"/>
  <c r="J69" i="12"/>
  <c r="I69" i="12"/>
  <c r="H69" i="12"/>
  <c r="G69" i="12"/>
  <c r="F69" i="12"/>
  <c r="E69" i="12"/>
  <c r="D69" i="12"/>
  <c r="C69" i="12"/>
  <c r="B69" i="12"/>
  <c r="A69" i="12"/>
  <c r="L68" i="12"/>
  <c r="K68" i="12"/>
  <c r="J68" i="12"/>
  <c r="I68" i="12"/>
  <c r="H68" i="12"/>
  <c r="G68" i="12"/>
  <c r="F68" i="12"/>
  <c r="E68" i="12"/>
  <c r="D68" i="12"/>
  <c r="C68" i="12"/>
  <c r="B68" i="12"/>
  <c r="A68" i="12"/>
  <c r="L67" i="12"/>
  <c r="K67" i="12"/>
  <c r="J67" i="12"/>
  <c r="I67" i="12"/>
  <c r="H67" i="12"/>
  <c r="G67" i="12"/>
  <c r="F67" i="12"/>
  <c r="E67" i="12"/>
  <c r="D67" i="12"/>
  <c r="C67" i="12"/>
  <c r="B67" i="12"/>
  <c r="A67" i="12"/>
  <c r="L66" i="12"/>
  <c r="K66" i="12"/>
  <c r="J66" i="12"/>
  <c r="I66" i="12"/>
  <c r="H66" i="12"/>
  <c r="G66" i="12"/>
  <c r="F66" i="12"/>
  <c r="E66" i="12"/>
  <c r="D66" i="12"/>
  <c r="C66" i="12"/>
  <c r="B66" i="12"/>
  <c r="A66" i="12"/>
  <c r="L65" i="12"/>
  <c r="K65" i="12"/>
  <c r="J65" i="12"/>
  <c r="I65" i="12"/>
  <c r="H65" i="12"/>
  <c r="G65" i="12"/>
  <c r="F65" i="12"/>
  <c r="E65" i="12"/>
  <c r="D65" i="12"/>
  <c r="C65" i="12"/>
  <c r="B65" i="12"/>
  <c r="A65" i="12"/>
  <c r="L64" i="12"/>
  <c r="K64" i="12"/>
  <c r="J64" i="12"/>
  <c r="I64" i="12"/>
  <c r="H64" i="12"/>
  <c r="G64" i="12"/>
  <c r="F64" i="12"/>
  <c r="E64" i="12"/>
  <c r="D64" i="12"/>
  <c r="C64" i="12"/>
  <c r="B64" i="12"/>
  <c r="A64" i="12"/>
  <c r="L63" i="12"/>
  <c r="K63" i="12"/>
  <c r="J63" i="12"/>
  <c r="I63" i="12"/>
  <c r="H63" i="12"/>
  <c r="G63" i="12"/>
  <c r="F63" i="12"/>
  <c r="E63" i="12"/>
  <c r="D63" i="12"/>
  <c r="C63" i="12"/>
  <c r="B63" i="12"/>
  <c r="A63" i="12"/>
  <c r="L62" i="12"/>
  <c r="K62" i="12"/>
  <c r="J62" i="12"/>
  <c r="I62" i="12"/>
  <c r="H62" i="12"/>
  <c r="G62" i="12"/>
  <c r="F62" i="12"/>
  <c r="E62" i="12"/>
  <c r="D62" i="12"/>
  <c r="C62" i="12"/>
  <c r="B62" i="12"/>
  <c r="A62" i="12"/>
  <c r="L61" i="12"/>
  <c r="K61" i="12"/>
  <c r="J61" i="12"/>
  <c r="I61" i="12"/>
  <c r="H61" i="12"/>
  <c r="G61" i="12"/>
  <c r="F61" i="12"/>
  <c r="E61" i="12"/>
  <c r="D61" i="12"/>
  <c r="C61" i="12"/>
  <c r="B61" i="12"/>
  <c r="A61" i="12"/>
  <c r="L60" i="12"/>
  <c r="K60" i="12"/>
  <c r="J60" i="12"/>
  <c r="I60" i="12"/>
  <c r="H60" i="12"/>
  <c r="G60" i="12"/>
  <c r="F60" i="12"/>
  <c r="E60" i="12"/>
  <c r="D60" i="12"/>
  <c r="C60" i="12"/>
  <c r="B60" i="12"/>
  <c r="A60" i="12"/>
  <c r="L59" i="12"/>
  <c r="K59" i="12"/>
  <c r="J59" i="12"/>
  <c r="I59" i="12"/>
  <c r="H59" i="12"/>
  <c r="G59" i="12"/>
  <c r="F59" i="12"/>
  <c r="E59" i="12"/>
  <c r="D59" i="12"/>
  <c r="C59" i="12"/>
  <c r="B59" i="12"/>
  <c r="A59" i="12"/>
  <c r="L58" i="12"/>
  <c r="K58" i="12"/>
  <c r="J58" i="12"/>
  <c r="I58" i="12"/>
  <c r="H58" i="12"/>
  <c r="G58" i="12"/>
  <c r="F58" i="12"/>
  <c r="E58" i="12"/>
  <c r="D58" i="12"/>
  <c r="C58" i="12"/>
  <c r="B58" i="12"/>
  <c r="A58" i="12"/>
  <c r="L57" i="12"/>
  <c r="K57" i="12"/>
  <c r="J57" i="12"/>
  <c r="I57" i="12"/>
  <c r="H57" i="12"/>
  <c r="G57" i="12"/>
  <c r="F57" i="12"/>
  <c r="E57" i="12"/>
  <c r="D57" i="12"/>
  <c r="C57" i="12"/>
  <c r="B57" i="12"/>
  <c r="A57" i="12"/>
  <c r="L56" i="12"/>
  <c r="K56" i="12"/>
  <c r="J56" i="12"/>
  <c r="I56" i="12"/>
  <c r="H56" i="12"/>
  <c r="G56" i="12"/>
  <c r="F56" i="12"/>
  <c r="E56" i="12"/>
  <c r="D56" i="12"/>
  <c r="C56" i="12"/>
  <c r="B56" i="12"/>
  <c r="A56" i="12"/>
  <c r="L55" i="12"/>
  <c r="K55" i="12"/>
  <c r="J55" i="12"/>
  <c r="I55" i="12"/>
  <c r="H55" i="12"/>
  <c r="G55" i="12"/>
  <c r="F55" i="12"/>
  <c r="E55" i="12"/>
  <c r="D55" i="12"/>
  <c r="C55" i="12"/>
  <c r="B55" i="12"/>
  <c r="A55" i="12"/>
  <c r="L54" i="12"/>
  <c r="K54" i="12"/>
  <c r="J54" i="12"/>
  <c r="I54" i="12"/>
  <c r="H54" i="12"/>
  <c r="G54" i="12"/>
  <c r="F54" i="12"/>
  <c r="E54" i="12"/>
  <c r="D54" i="12"/>
  <c r="C54" i="12"/>
  <c r="B54" i="12"/>
  <c r="A54" i="12"/>
  <c r="L53" i="12"/>
  <c r="K53" i="12"/>
  <c r="J53" i="12"/>
  <c r="I53" i="12"/>
  <c r="H53" i="12"/>
  <c r="G53" i="12"/>
  <c r="F53" i="12"/>
  <c r="E53" i="12"/>
  <c r="D53" i="12"/>
  <c r="C53" i="12"/>
  <c r="B53" i="12"/>
  <c r="A53" i="12"/>
  <c r="L52" i="12"/>
  <c r="K52" i="12"/>
  <c r="J52" i="12"/>
  <c r="I52" i="12"/>
  <c r="H52" i="12"/>
  <c r="G52" i="12"/>
  <c r="F52" i="12"/>
  <c r="E52" i="12"/>
  <c r="D52" i="12"/>
  <c r="C52" i="12"/>
  <c r="B52" i="12"/>
  <c r="A52" i="12"/>
  <c r="L51" i="12"/>
  <c r="K51" i="12"/>
  <c r="J51" i="12"/>
  <c r="I51" i="12"/>
  <c r="H51" i="12"/>
  <c r="G51" i="12"/>
  <c r="F51" i="12"/>
  <c r="E51" i="12"/>
  <c r="D51" i="12"/>
  <c r="C51" i="12"/>
  <c r="B51" i="12"/>
  <c r="A51" i="12"/>
  <c r="L50" i="12"/>
  <c r="K50" i="12"/>
  <c r="J50" i="12"/>
  <c r="I50" i="12"/>
  <c r="H50" i="12"/>
  <c r="G50" i="12"/>
  <c r="F50" i="12"/>
  <c r="E50" i="12"/>
  <c r="D50" i="12"/>
  <c r="C50" i="12"/>
  <c r="B50" i="12"/>
  <c r="A50" i="12"/>
  <c r="L49" i="12"/>
  <c r="K49" i="12"/>
  <c r="J49" i="12"/>
  <c r="I49" i="12"/>
  <c r="H49" i="12"/>
  <c r="G49" i="12"/>
  <c r="F49" i="12"/>
  <c r="E49" i="12"/>
  <c r="D49" i="12"/>
  <c r="C49" i="12"/>
  <c r="B49" i="12"/>
  <c r="A49" i="12"/>
  <c r="L48" i="12"/>
  <c r="K48" i="12"/>
  <c r="J48" i="12"/>
  <c r="I48" i="12"/>
  <c r="H48" i="12"/>
  <c r="G48" i="12"/>
  <c r="F48" i="12"/>
  <c r="E48" i="12"/>
  <c r="D48" i="12"/>
  <c r="C48" i="12"/>
  <c r="B48" i="12"/>
  <c r="A48" i="12"/>
  <c r="L47" i="12"/>
  <c r="K47" i="12"/>
  <c r="J47" i="12"/>
  <c r="I47" i="12"/>
  <c r="H47" i="12"/>
  <c r="G47" i="12"/>
  <c r="F47" i="12"/>
  <c r="E47" i="12"/>
  <c r="D47" i="12"/>
  <c r="C47" i="12"/>
  <c r="B47" i="12"/>
  <c r="A47" i="12"/>
  <c r="L46" i="12"/>
  <c r="K46" i="12"/>
  <c r="J46" i="12"/>
  <c r="I46" i="12"/>
  <c r="H46" i="12"/>
  <c r="G46" i="12"/>
  <c r="F46" i="12"/>
  <c r="E46" i="12"/>
  <c r="D46" i="12"/>
  <c r="C46" i="12"/>
  <c r="B46" i="12"/>
  <c r="A46" i="12"/>
  <c r="L45" i="12"/>
  <c r="K45" i="12"/>
  <c r="J45" i="12"/>
  <c r="I45" i="12"/>
  <c r="H45" i="12"/>
  <c r="G45" i="12"/>
  <c r="F45" i="12"/>
  <c r="E45" i="12"/>
  <c r="D45" i="12"/>
  <c r="C45" i="12"/>
  <c r="B45" i="12"/>
  <c r="A45" i="12"/>
  <c r="L44" i="12"/>
  <c r="K44" i="12"/>
  <c r="J44" i="12"/>
  <c r="I44" i="12"/>
  <c r="H44" i="12"/>
  <c r="G44" i="12"/>
  <c r="F44" i="12"/>
  <c r="E44" i="12"/>
  <c r="D44" i="12"/>
  <c r="C44" i="12"/>
  <c r="B44" i="12"/>
  <c r="A44" i="12"/>
  <c r="L43" i="12"/>
  <c r="K43" i="12"/>
  <c r="J43" i="12"/>
  <c r="I43" i="12"/>
  <c r="H43" i="12"/>
  <c r="G43" i="12"/>
  <c r="F43" i="12"/>
  <c r="E43" i="12"/>
  <c r="D43" i="12"/>
  <c r="C43" i="12"/>
  <c r="B43" i="12"/>
  <c r="A43" i="12"/>
  <c r="L42" i="12"/>
  <c r="K42" i="12"/>
  <c r="J42" i="12"/>
  <c r="I42" i="12"/>
  <c r="H42" i="12"/>
  <c r="G42" i="12"/>
  <c r="F42" i="12"/>
  <c r="E42" i="12"/>
  <c r="D42" i="12"/>
  <c r="C42" i="12"/>
  <c r="B42" i="12"/>
  <c r="A42" i="12"/>
  <c r="L41" i="12"/>
  <c r="K41" i="12"/>
  <c r="J41" i="12"/>
  <c r="I41" i="12"/>
  <c r="H41" i="12"/>
  <c r="G41" i="12"/>
  <c r="F41" i="12"/>
  <c r="E41" i="12"/>
  <c r="D41" i="12"/>
  <c r="C41" i="12"/>
  <c r="B41" i="12"/>
  <c r="A41" i="12"/>
  <c r="L40" i="12"/>
  <c r="K40" i="12"/>
  <c r="J40" i="12"/>
  <c r="I40" i="12"/>
  <c r="H40" i="12"/>
  <c r="G40" i="12"/>
  <c r="F40" i="12"/>
  <c r="E40" i="12"/>
  <c r="D40" i="12"/>
  <c r="C40" i="12"/>
  <c r="B40" i="12"/>
  <c r="A40" i="12"/>
  <c r="L39" i="12"/>
  <c r="K39" i="12"/>
  <c r="J39" i="12"/>
  <c r="I39" i="12"/>
  <c r="H39" i="12"/>
  <c r="G39" i="12"/>
  <c r="F39" i="12"/>
  <c r="E39" i="12"/>
  <c r="D39" i="12"/>
  <c r="C39" i="12"/>
  <c r="B39" i="12"/>
  <c r="A39" i="12"/>
  <c r="L38" i="12"/>
  <c r="K38" i="12"/>
  <c r="J38" i="12"/>
  <c r="I38" i="12"/>
  <c r="H38" i="12"/>
  <c r="G38" i="12"/>
  <c r="F38" i="12"/>
  <c r="E38" i="12"/>
  <c r="D38" i="12"/>
  <c r="C38" i="12"/>
  <c r="B38" i="12"/>
  <c r="A38" i="12"/>
  <c r="L37" i="12"/>
  <c r="K37" i="12"/>
  <c r="J37" i="12"/>
  <c r="I37" i="12"/>
  <c r="H37" i="12"/>
  <c r="G37" i="12"/>
  <c r="F37" i="12"/>
  <c r="E37" i="12"/>
  <c r="D37" i="12"/>
  <c r="C37" i="12"/>
  <c r="B37" i="12"/>
  <c r="A37" i="12"/>
  <c r="L36" i="12"/>
  <c r="K36" i="12"/>
  <c r="J36" i="12"/>
  <c r="I36" i="12"/>
  <c r="H36" i="12"/>
  <c r="G36" i="12"/>
  <c r="F36" i="12"/>
  <c r="E36" i="12"/>
  <c r="D36" i="12"/>
  <c r="C36" i="12"/>
  <c r="B36" i="12"/>
  <c r="A36" i="12"/>
  <c r="L35" i="12"/>
  <c r="K35" i="12"/>
  <c r="J35" i="12"/>
  <c r="I35" i="12"/>
  <c r="H35" i="12"/>
  <c r="G35" i="12"/>
  <c r="F35" i="12"/>
  <c r="E35" i="12"/>
  <c r="D35" i="12"/>
  <c r="C35" i="12"/>
  <c r="B35" i="12"/>
  <c r="A35" i="12"/>
  <c r="L34" i="12"/>
  <c r="K34" i="12"/>
  <c r="J34" i="12"/>
  <c r="I34" i="12"/>
  <c r="H34" i="12"/>
  <c r="G34" i="12"/>
  <c r="F34" i="12"/>
  <c r="E34" i="12"/>
  <c r="D34" i="12"/>
  <c r="C34" i="12"/>
  <c r="B34" i="12"/>
  <c r="A34" i="12"/>
  <c r="L33" i="12"/>
  <c r="K33" i="12"/>
  <c r="J33" i="12"/>
  <c r="I33" i="12"/>
  <c r="H33" i="12"/>
  <c r="G33" i="12"/>
  <c r="F33" i="12"/>
  <c r="E33" i="12"/>
  <c r="D33" i="12"/>
  <c r="C33" i="12"/>
  <c r="B33" i="12"/>
  <c r="A33" i="12"/>
  <c r="L32" i="12"/>
  <c r="K32" i="12"/>
  <c r="J32" i="12"/>
  <c r="I32" i="12"/>
  <c r="H32" i="12"/>
  <c r="G32" i="12"/>
  <c r="F32" i="12"/>
  <c r="E32" i="12"/>
  <c r="D32" i="12"/>
  <c r="C32" i="12"/>
  <c r="B32" i="12"/>
  <c r="A32" i="12"/>
  <c r="L31" i="12"/>
  <c r="K31" i="12"/>
  <c r="J31" i="12"/>
  <c r="I31" i="12"/>
  <c r="H31" i="12"/>
  <c r="G31" i="12"/>
  <c r="F31" i="12"/>
  <c r="E31" i="12"/>
  <c r="D31" i="12"/>
  <c r="C31" i="12"/>
  <c r="B31" i="12"/>
  <c r="A31" i="12"/>
  <c r="L30" i="12"/>
  <c r="K30" i="12"/>
  <c r="J30" i="12"/>
  <c r="I30" i="12"/>
  <c r="H30" i="12"/>
  <c r="G30" i="12"/>
  <c r="F30" i="12"/>
  <c r="E30" i="12"/>
  <c r="D30" i="12"/>
  <c r="C30" i="12"/>
  <c r="B30" i="12"/>
  <c r="A30" i="12"/>
  <c r="L29" i="12"/>
  <c r="K29" i="12"/>
  <c r="J29" i="12"/>
  <c r="I29" i="12"/>
  <c r="H29" i="12"/>
  <c r="G29" i="12"/>
  <c r="F29" i="12"/>
  <c r="E29" i="12"/>
  <c r="D29" i="12"/>
  <c r="C29" i="12"/>
  <c r="B29" i="12"/>
  <c r="A29" i="12"/>
  <c r="L28" i="12"/>
  <c r="K28" i="12"/>
  <c r="J28" i="12"/>
  <c r="I28" i="12"/>
  <c r="H28" i="12"/>
  <c r="G28" i="12"/>
  <c r="F28" i="12"/>
  <c r="E28" i="12"/>
  <c r="D28" i="12"/>
  <c r="C28" i="12"/>
  <c r="B28" i="12"/>
  <c r="A28" i="12"/>
  <c r="L27" i="12"/>
  <c r="K27" i="12"/>
  <c r="J27" i="12"/>
  <c r="I27" i="12"/>
  <c r="H27" i="12"/>
  <c r="G27" i="12"/>
  <c r="F27" i="12"/>
  <c r="E27" i="12"/>
  <c r="D27" i="12"/>
  <c r="C27" i="12"/>
  <c r="B27" i="12"/>
  <c r="A27" i="12"/>
  <c r="L26" i="12"/>
  <c r="K26" i="12"/>
  <c r="J26" i="12"/>
  <c r="I26" i="12"/>
  <c r="H26" i="12"/>
  <c r="G26" i="12"/>
  <c r="F26" i="12"/>
  <c r="E26" i="12"/>
  <c r="D26" i="12"/>
  <c r="C26" i="12"/>
  <c r="B26" i="12"/>
  <c r="A26" i="12"/>
  <c r="L25" i="12"/>
  <c r="K25" i="12"/>
  <c r="J25" i="12"/>
  <c r="I25" i="12"/>
  <c r="H25" i="12"/>
  <c r="G25" i="12"/>
  <c r="F25" i="12"/>
  <c r="E25" i="12"/>
  <c r="D25" i="12"/>
  <c r="C25" i="12"/>
  <c r="B25" i="12"/>
  <c r="A25" i="12"/>
  <c r="L24" i="12"/>
  <c r="K24" i="12"/>
  <c r="J24" i="12"/>
  <c r="I24" i="12"/>
  <c r="H24" i="12"/>
  <c r="G24" i="12"/>
  <c r="F24" i="12"/>
  <c r="E24" i="12"/>
  <c r="D24" i="12"/>
  <c r="C24" i="12"/>
  <c r="B24" i="12"/>
  <c r="A24" i="12"/>
  <c r="L23" i="12"/>
  <c r="K23" i="12"/>
  <c r="J23" i="12"/>
  <c r="I23" i="12"/>
  <c r="H23" i="12"/>
  <c r="G23" i="12"/>
  <c r="F23" i="12"/>
  <c r="E23" i="12"/>
  <c r="D23" i="12"/>
  <c r="C23" i="12"/>
  <c r="B23" i="12"/>
  <c r="A23" i="12"/>
  <c r="L22" i="12"/>
  <c r="K22" i="12"/>
  <c r="J22" i="12"/>
  <c r="I22" i="12"/>
  <c r="H22" i="12"/>
  <c r="G22" i="12"/>
  <c r="F22" i="12"/>
  <c r="E22" i="12"/>
  <c r="D22" i="12"/>
  <c r="C22" i="12"/>
  <c r="B22" i="12"/>
  <c r="A22" i="12"/>
  <c r="L21" i="12"/>
  <c r="K21" i="12"/>
  <c r="J21" i="12"/>
  <c r="I21" i="12"/>
  <c r="H21" i="12"/>
  <c r="G21" i="12"/>
  <c r="F21" i="12"/>
  <c r="E21" i="12"/>
  <c r="D21" i="12"/>
  <c r="C21" i="12"/>
  <c r="B21" i="12"/>
  <c r="A21" i="12"/>
  <c r="L20" i="12"/>
  <c r="K20" i="12"/>
  <c r="J20" i="12"/>
  <c r="I20" i="12"/>
  <c r="H20" i="12"/>
  <c r="G20" i="12"/>
  <c r="F20" i="12"/>
  <c r="E20" i="12"/>
  <c r="D20" i="12"/>
  <c r="C20" i="12"/>
  <c r="B20" i="12"/>
  <c r="A20" i="12"/>
  <c r="L19" i="12"/>
  <c r="K19" i="12"/>
  <c r="J19" i="12"/>
  <c r="I19" i="12"/>
  <c r="H19" i="12"/>
  <c r="G19" i="12"/>
  <c r="F19" i="12"/>
  <c r="E19" i="12"/>
  <c r="D19" i="12"/>
  <c r="C19" i="12"/>
  <c r="B19" i="12"/>
  <c r="A19" i="12"/>
  <c r="L18" i="12"/>
  <c r="K18" i="12"/>
  <c r="J18" i="12"/>
  <c r="I18" i="12"/>
  <c r="H18" i="12"/>
  <c r="G18" i="12"/>
  <c r="F18" i="12"/>
  <c r="E18" i="12"/>
  <c r="D18" i="12"/>
  <c r="C18" i="12"/>
  <c r="B18" i="12"/>
  <c r="A18" i="12"/>
  <c r="L17" i="12"/>
  <c r="K17" i="12"/>
  <c r="J17" i="12"/>
  <c r="I17" i="12"/>
  <c r="H17" i="12"/>
  <c r="G17" i="12"/>
  <c r="F17" i="12"/>
  <c r="E17" i="12"/>
  <c r="D17" i="12"/>
  <c r="C17" i="12"/>
  <c r="B17" i="12"/>
  <c r="A17" i="12"/>
  <c r="L16" i="12"/>
  <c r="K16" i="12"/>
  <c r="J16" i="12"/>
  <c r="I16" i="12"/>
  <c r="H16" i="12"/>
  <c r="G16" i="12"/>
  <c r="F16" i="12"/>
  <c r="E16" i="12"/>
  <c r="D16" i="12"/>
  <c r="C16" i="12"/>
  <c r="B16" i="12"/>
  <c r="A16" i="12"/>
  <c r="L15" i="12"/>
  <c r="K15" i="12"/>
  <c r="J15" i="12"/>
  <c r="I15" i="12"/>
  <c r="H15" i="12"/>
  <c r="G15" i="12"/>
  <c r="F15" i="12"/>
  <c r="E15" i="12"/>
  <c r="D15" i="12"/>
  <c r="C15" i="12"/>
  <c r="B15" i="12"/>
  <c r="A15" i="12"/>
  <c r="L14" i="12"/>
  <c r="K14" i="12"/>
  <c r="J14" i="12"/>
  <c r="I14" i="12"/>
  <c r="H14" i="12"/>
  <c r="G14" i="12"/>
  <c r="F14" i="12"/>
  <c r="E14" i="12"/>
  <c r="D14" i="12"/>
  <c r="C14" i="12"/>
  <c r="B14" i="12"/>
  <c r="A14" i="12"/>
  <c r="L13" i="12"/>
  <c r="K13" i="12"/>
  <c r="J13" i="12"/>
  <c r="I13" i="12"/>
  <c r="H13" i="12"/>
  <c r="G13" i="12"/>
  <c r="F13" i="12"/>
  <c r="E13" i="12"/>
  <c r="D13" i="12"/>
  <c r="C13" i="12"/>
  <c r="B13" i="12"/>
  <c r="A13" i="12"/>
  <c r="L12" i="12"/>
  <c r="K12" i="12"/>
  <c r="J12" i="12"/>
  <c r="I12" i="12"/>
  <c r="H12" i="12"/>
  <c r="G12" i="12"/>
  <c r="F12" i="12"/>
  <c r="E12" i="12"/>
  <c r="D12" i="12"/>
  <c r="C12" i="12"/>
  <c r="B12" i="12"/>
  <c r="A12" i="12"/>
  <c r="L11" i="12"/>
  <c r="K11" i="12"/>
  <c r="J11" i="12"/>
  <c r="I11" i="12"/>
  <c r="H11" i="12"/>
  <c r="G11" i="12"/>
  <c r="F11" i="12"/>
  <c r="E11" i="12"/>
  <c r="D11" i="12"/>
  <c r="C11" i="12"/>
  <c r="B11" i="12"/>
  <c r="A11" i="12"/>
  <c r="L10" i="12"/>
  <c r="K10" i="12"/>
  <c r="J10" i="12"/>
  <c r="I10" i="12"/>
  <c r="H10" i="12"/>
  <c r="G10" i="12"/>
  <c r="F10" i="12"/>
  <c r="E10" i="12"/>
  <c r="D10" i="12"/>
  <c r="C10" i="12"/>
  <c r="B10" i="12"/>
  <c r="A10" i="12"/>
  <c r="L9" i="12"/>
  <c r="K9" i="12"/>
  <c r="J9" i="12"/>
  <c r="I9" i="12"/>
  <c r="H9" i="12"/>
  <c r="G9" i="12"/>
  <c r="F9" i="12"/>
  <c r="E9" i="12"/>
  <c r="D9" i="12"/>
  <c r="C9" i="12"/>
  <c r="B9" i="12"/>
  <c r="A9" i="12"/>
  <c r="L8" i="12"/>
  <c r="K8" i="12"/>
  <c r="J8" i="12"/>
  <c r="I8" i="12"/>
  <c r="H8" i="12"/>
  <c r="G8" i="12"/>
  <c r="F8" i="12"/>
  <c r="E8" i="12"/>
  <c r="D8" i="12"/>
  <c r="C8" i="12"/>
  <c r="B8" i="12"/>
  <c r="A8" i="12"/>
  <c r="L7" i="12"/>
  <c r="K7" i="12"/>
  <c r="J7" i="12"/>
  <c r="I7" i="12"/>
  <c r="H7" i="12"/>
  <c r="G7" i="12"/>
  <c r="F7" i="12"/>
  <c r="E7" i="12"/>
  <c r="D7" i="12"/>
  <c r="C7" i="12"/>
  <c r="B7" i="12"/>
  <c r="A7" i="12"/>
  <c r="L6" i="12"/>
  <c r="K6" i="12"/>
  <c r="J6" i="12"/>
  <c r="I6" i="12"/>
  <c r="H6" i="12"/>
  <c r="G6" i="12"/>
  <c r="F6" i="12"/>
  <c r="E6" i="12"/>
  <c r="D6" i="12"/>
  <c r="C6" i="12"/>
  <c r="B6" i="12"/>
  <c r="A6" i="12"/>
  <c r="L5" i="12"/>
  <c r="K5" i="12"/>
  <c r="J5" i="12"/>
  <c r="I5" i="12"/>
  <c r="H5" i="12"/>
  <c r="G5" i="12"/>
  <c r="F5" i="12"/>
  <c r="E5" i="12"/>
  <c r="D5" i="12"/>
  <c r="C5" i="12"/>
  <c r="B5" i="12"/>
  <c r="A5" i="12"/>
  <c r="C15" i="16"/>
  <c r="G15" i="16" s="1"/>
  <c r="A15" i="16"/>
  <c r="G14" i="16"/>
  <c r="C14" i="16"/>
  <c r="A14" i="16"/>
  <c r="C13" i="16"/>
  <c r="G13" i="16" s="1"/>
  <c r="A13" i="16"/>
  <c r="C12" i="16"/>
  <c r="G12" i="16" s="1"/>
  <c r="A12" i="16"/>
  <c r="S128" i="4" l="1"/>
  <c r="S126" i="4"/>
  <c r="R119" i="3" l="1"/>
  <c r="R120" i="3"/>
  <c r="R121" i="3"/>
  <c r="R122" i="3"/>
  <c r="R123" i="3"/>
  <c r="R124" i="3"/>
  <c r="R125" i="3"/>
  <c r="R126" i="3"/>
  <c r="R127" i="3"/>
  <c r="R128" i="3"/>
  <c r="R129" i="3"/>
  <c r="R118" i="3"/>
  <c r="R117" i="3" l="1"/>
  <c r="R116" i="3" l="1"/>
  <c r="AB1026" i="20" l="1"/>
  <c r="AQ1026" i="20" s="1"/>
  <c r="AB1025" i="20"/>
  <c r="AH1025" i="20" s="1"/>
  <c r="AB1024" i="20"/>
  <c r="AE1024" i="20" s="1"/>
  <c r="AB1023" i="20"/>
  <c r="AB1022" i="20"/>
  <c r="AK1022" i="20" s="1"/>
  <c r="AB1021" i="20"/>
  <c r="AK1021" i="20" s="1"/>
  <c r="AB1020" i="20"/>
  <c r="AB1019" i="20"/>
  <c r="AB1018" i="20"/>
  <c r="AB1017" i="20"/>
  <c r="AN1017" i="20" s="1"/>
  <c r="AB1016" i="20"/>
  <c r="AQ1016" i="20" s="1"/>
  <c r="AB1015" i="20"/>
  <c r="AH1015" i="20" s="1"/>
  <c r="AB1014" i="20"/>
  <c r="AK1014" i="20" s="1"/>
  <c r="AB1013" i="20"/>
  <c r="AH1013" i="20" s="1"/>
  <c r="AQ1012" i="20"/>
  <c r="AB1012" i="20"/>
  <c r="AH1012" i="20" s="1"/>
  <c r="AB1011" i="20"/>
  <c r="AB1010" i="20"/>
  <c r="AE1010" i="20" s="1"/>
  <c r="AB1009" i="20"/>
  <c r="AB1008" i="20"/>
  <c r="AQ1008" i="20" s="1"/>
  <c r="AB1007" i="20"/>
  <c r="AB1006" i="20"/>
  <c r="AK1006" i="20" s="1"/>
  <c r="AB1005" i="20"/>
  <c r="AH1005" i="20" s="1"/>
  <c r="AB1004" i="20"/>
  <c r="AN1004" i="20" s="1"/>
  <c r="AB1003" i="20"/>
  <c r="AN1003" i="20" s="1"/>
  <c r="AB1002" i="20"/>
  <c r="AN1002" i="20" s="1"/>
  <c r="AB1001" i="20"/>
  <c r="AH1001" i="20" s="1"/>
  <c r="AB1000" i="20"/>
  <c r="AH1000" i="20" s="1"/>
  <c r="AB999" i="20"/>
  <c r="AB998" i="20"/>
  <c r="AK998" i="20" s="1"/>
  <c r="AB997" i="20"/>
  <c r="AH997" i="20" s="1"/>
  <c r="AB996" i="20"/>
  <c r="AH996" i="20" s="1"/>
  <c r="AB995" i="20"/>
  <c r="AB994" i="20"/>
  <c r="AB993" i="20"/>
  <c r="AH993" i="20" s="1"/>
  <c r="AB992" i="20"/>
  <c r="AE992" i="20" s="1"/>
  <c r="AB991" i="20"/>
  <c r="AB990" i="20"/>
  <c r="AK990" i="20" s="1"/>
  <c r="AB989" i="20"/>
  <c r="AH989" i="20" s="1"/>
  <c r="AB988" i="20"/>
  <c r="AB987" i="20"/>
  <c r="AK987" i="20" s="1"/>
  <c r="AB986" i="20"/>
  <c r="AB985" i="20"/>
  <c r="AB984" i="20"/>
  <c r="AH984" i="20" s="1"/>
  <c r="AB983" i="20"/>
  <c r="AH983" i="20" s="1"/>
  <c r="AB982" i="20"/>
  <c r="AK982" i="20" s="1"/>
  <c r="AB981" i="20"/>
  <c r="AH981" i="20" s="1"/>
  <c r="AN980" i="20"/>
  <c r="AB980" i="20"/>
  <c r="AH980" i="20" s="1"/>
  <c r="AB979" i="20"/>
  <c r="AK979" i="20" s="1"/>
  <c r="AB978" i="20"/>
  <c r="AB977" i="20"/>
  <c r="AB976" i="20"/>
  <c r="AB975" i="20"/>
  <c r="AK975" i="20" s="1"/>
  <c r="AB974" i="20"/>
  <c r="AK974" i="20" s="1"/>
  <c r="AB973" i="20"/>
  <c r="AN973" i="20" s="1"/>
  <c r="AB972" i="20"/>
  <c r="AB971" i="20"/>
  <c r="AN971" i="20" s="1"/>
  <c r="AB970" i="20"/>
  <c r="AQ970" i="20" s="1"/>
  <c r="AB969" i="20"/>
  <c r="AN969" i="20" s="1"/>
  <c r="AB968" i="20"/>
  <c r="AN968" i="20" s="1"/>
  <c r="AB967" i="20"/>
  <c r="AN967" i="20" s="1"/>
  <c r="AB966" i="20"/>
  <c r="AH966" i="20" s="1"/>
  <c r="AB965" i="20"/>
  <c r="AN965" i="20" s="1"/>
  <c r="AB964" i="20"/>
  <c r="AB963" i="20"/>
  <c r="AN963" i="20" s="1"/>
  <c r="AB962" i="20"/>
  <c r="AH962" i="20" s="1"/>
  <c r="AB961" i="20"/>
  <c r="AN961" i="20" s="1"/>
  <c r="AB960" i="20"/>
  <c r="AE960" i="20" s="1"/>
  <c r="AB959" i="20"/>
  <c r="AN959" i="20" s="1"/>
  <c r="AB958" i="20"/>
  <c r="AH958" i="20" s="1"/>
  <c r="AB957" i="20"/>
  <c r="AN957" i="20" s="1"/>
  <c r="AB956" i="20"/>
  <c r="AB955" i="20"/>
  <c r="AN955" i="20" s="1"/>
  <c r="AB954" i="20"/>
  <c r="AH954" i="20" s="1"/>
  <c r="AK953" i="20"/>
  <c r="AB953" i="20"/>
  <c r="AN953" i="20" s="1"/>
  <c r="AB952" i="20"/>
  <c r="AN952" i="20" s="1"/>
  <c r="AB951" i="20"/>
  <c r="AN951" i="20" s="1"/>
  <c r="AB950" i="20"/>
  <c r="AH950" i="20" s="1"/>
  <c r="AB949" i="20"/>
  <c r="AN949" i="20" s="1"/>
  <c r="AB948" i="20"/>
  <c r="AB947" i="20"/>
  <c r="AQ947" i="20" s="1"/>
  <c r="AB946" i="20"/>
  <c r="AB945" i="20"/>
  <c r="AN945" i="20" s="1"/>
  <c r="AB944" i="20"/>
  <c r="AE944" i="20" s="1"/>
  <c r="AB943" i="20"/>
  <c r="AB942" i="20"/>
  <c r="AB941" i="20"/>
  <c r="AN941" i="20" s="1"/>
  <c r="AB940" i="20"/>
  <c r="AB939" i="20"/>
  <c r="AN939" i="20" s="1"/>
  <c r="AB938" i="20"/>
  <c r="AH938" i="20" s="1"/>
  <c r="AB937" i="20"/>
  <c r="AN937" i="20" s="1"/>
  <c r="AB936" i="20"/>
  <c r="AN936" i="20" s="1"/>
  <c r="AB935" i="20"/>
  <c r="AN935" i="20" s="1"/>
  <c r="AE934" i="20"/>
  <c r="AB934" i="20"/>
  <c r="AH934" i="20" s="1"/>
  <c r="AK933" i="20"/>
  <c r="AE933" i="20"/>
  <c r="AB933" i="20"/>
  <c r="AN933" i="20" s="1"/>
  <c r="AB932" i="20"/>
  <c r="AB931" i="20"/>
  <c r="AQ931" i="20" s="1"/>
  <c r="AB930" i="20"/>
  <c r="AB929" i="20"/>
  <c r="AN929" i="20" s="1"/>
  <c r="AB928" i="20"/>
  <c r="AE928" i="20" s="1"/>
  <c r="AB927" i="20"/>
  <c r="AB926" i="20"/>
  <c r="AB925" i="20"/>
  <c r="AN925" i="20" s="1"/>
  <c r="AB924" i="20"/>
  <c r="AB923" i="20"/>
  <c r="AN923" i="20" s="1"/>
  <c r="AB922" i="20"/>
  <c r="AH922" i="20" s="1"/>
  <c r="AB921" i="20"/>
  <c r="AN921" i="20" s="1"/>
  <c r="AB920" i="20"/>
  <c r="AN920" i="20" s="1"/>
  <c r="AB919" i="20"/>
  <c r="AQ919" i="20" s="1"/>
  <c r="AB918" i="20"/>
  <c r="AK918" i="20" s="1"/>
  <c r="AB917" i="20"/>
  <c r="AN917" i="20" s="1"/>
  <c r="AB916" i="20"/>
  <c r="AB915" i="20"/>
  <c r="AQ915" i="20" s="1"/>
  <c r="AB914" i="20"/>
  <c r="AN914" i="20" s="1"/>
  <c r="AB913" i="20"/>
  <c r="AQ913" i="20" s="1"/>
  <c r="AB912" i="20"/>
  <c r="AE912" i="20" s="1"/>
  <c r="AB911" i="20"/>
  <c r="AQ911" i="20" s="1"/>
  <c r="AB910" i="20"/>
  <c r="AN910" i="20" s="1"/>
  <c r="AB909" i="20"/>
  <c r="AQ909" i="20" s="1"/>
  <c r="AB908" i="20"/>
  <c r="AQ908" i="20" s="1"/>
  <c r="AB907" i="20"/>
  <c r="AQ907" i="20" s="1"/>
  <c r="AB906" i="20"/>
  <c r="AE906" i="20" s="1"/>
  <c r="AB905" i="20"/>
  <c r="AN905" i="20" s="1"/>
  <c r="AB904" i="20"/>
  <c r="AN904" i="20" s="1"/>
  <c r="AB903" i="20"/>
  <c r="AH903" i="20" s="1"/>
  <c r="AB902" i="20"/>
  <c r="AK902" i="20" s="1"/>
  <c r="AB901" i="20"/>
  <c r="AN901" i="20" s="1"/>
  <c r="AB900" i="20"/>
  <c r="AB899" i="20"/>
  <c r="AK899" i="20" s="1"/>
  <c r="AB898" i="20"/>
  <c r="AN898" i="20" s="1"/>
  <c r="AB897" i="20"/>
  <c r="AH897" i="20" s="1"/>
  <c r="AB896" i="20"/>
  <c r="AE896" i="20" s="1"/>
  <c r="AB895" i="20"/>
  <c r="AN895" i="20" s="1"/>
  <c r="AB894" i="20"/>
  <c r="AH894" i="20" s="1"/>
  <c r="AB893" i="20"/>
  <c r="AN893" i="20" s="1"/>
  <c r="AB892" i="20"/>
  <c r="AN892" i="20" s="1"/>
  <c r="AB891" i="20"/>
  <c r="AN891" i="20" s="1"/>
  <c r="AB890" i="20"/>
  <c r="AH890" i="20" s="1"/>
  <c r="AB889" i="20"/>
  <c r="AN889" i="20" s="1"/>
  <c r="AB888" i="20"/>
  <c r="AN888" i="20" s="1"/>
  <c r="AB887" i="20"/>
  <c r="AN887" i="20" s="1"/>
  <c r="AB886" i="20"/>
  <c r="AH886" i="20" s="1"/>
  <c r="AB885" i="20"/>
  <c r="AN885" i="20" s="1"/>
  <c r="AB884" i="20"/>
  <c r="AB883" i="20"/>
  <c r="AN883" i="20" s="1"/>
  <c r="AB882" i="20"/>
  <c r="AH882" i="20" s="1"/>
  <c r="AB881" i="20"/>
  <c r="AN881" i="20" s="1"/>
  <c r="AB880" i="20"/>
  <c r="AE880" i="20" s="1"/>
  <c r="AB879" i="20"/>
  <c r="AN879" i="20" s="1"/>
  <c r="AB878" i="20"/>
  <c r="AH878" i="20" s="1"/>
  <c r="AB877" i="20"/>
  <c r="AN877" i="20" s="1"/>
  <c r="AB876" i="20"/>
  <c r="AN876" i="20" s="1"/>
  <c r="AB875" i="20"/>
  <c r="AN875" i="20" s="1"/>
  <c r="AB874" i="20"/>
  <c r="AH874" i="20" s="1"/>
  <c r="AK873" i="20"/>
  <c r="AB873" i="20"/>
  <c r="AN873" i="20" s="1"/>
  <c r="AB872" i="20"/>
  <c r="AN872" i="20" s="1"/>
  <c r="AB871" i="20"/>
  <c r="AN871" i="20" s="1"/>
  <c r="AB870" i="20"/>
  <c r="AH870" i="20" s="1"/>
  <c r="AB869" i="20"/>
  <c r="AN869" i="20" s="1"/>
  <c r="AB868" i="20"/>
  <c r="AB867" i="20"/>
  <c r="AQ867" i="20" s="1"/>
  <c r="AB866" i="20"/>
  <c r="AB865" i="20"/>
  <c r="AN865" i="20" s="1"/>
  <c r="AB864" i="20"/>
  <c r="AE864" i="20" s="1"/>
  <c r="AB863" i="20"/>
  <c r="AB862" i="20"/>
  <c r="AB861" i="20"/>
  <c r="AN861" i="20" s="1"/>
  <c r="AB860" i="20"/>
  <c r="AB859" i="20"/>
  <c r="AN859" i="20" s="1"/>
  <c r="AB858" i="20"/>
  <c r="AH858" i="20" s="1"/>
  <c r="AB857" i="20"/>
  <c r="AN857" i="20" s="1"/>
  <c r="AB856" i="20"/>
  <c r="AN856" i="20" s="1"/>
  <c r="AB855" i="20"/>
  <c r="AN855" i="20" s="1"/>
  <c r="AB854" i="20"/>
  <c r="AH854" i="20" s="1"/>
  <c r="AB853" i="20"/>
  <c r="AN853" i="20" s="1"/>
  <c r="AB852" i="20"/>
  <c r="AB851" i="20"/>
  <c r="AB850" i="20"/>
  <c r="AB849" i="20"/>
  <c r="AN849" i="20" s="1"/>
  <c r="AB848" i="20"/>
  <c r="AN848" i="20" s="1"/>
  <c r="AB847" i="20"/>
  <c r="AN847" i="20" s="1"/>
  <c r="AB846" i="20"/>
  <c r="AQ846" i="20" s="1"/>
  <c r="AB845" i="20"/>
  <c r="AN845" i="20" s="1"/>
  <c r="AB844" i="20"/>
  <c r="AB843" i="20"/>
  <c r="AN843" i="20" s="1"/>
  <c r="AB842" i="20"/>
  <c r="AB841" i="20"/>
  <c r="AN841" i="20" s="1"/>
  <c r="AB840" i="20"/>
  <c r="AK840" i="20" s="1"/>
  <c r="AB839" i="20"/>
  <c r="AQ839" i="20" s="1"/>
  <c r="AB838" i="20"/>
  <c r="AK838" i="20" s="1"/>
  <c r="AB837" i="20"/>
  <c r="AQ837" i="20" s="1"/>
  <c r="AB836" i="20"/>
  <c r="AB835" i="20"/>
  <c r="AN835" i="20" s="1"/>
  <c r="AB834" i="20"/>
  <c r="AB833" i="20"/>
  <c r="AQ833" i="20" s="1"/>
  <c r="AB832" i="20"/>
  <c r="AQ832" i="20" s="1"/>
  <c r="AB831" i="20"/>
  <c r="AB830" i="20"/>
  <c r="AB829" i="20"/>
  <c r="AB828" i="20"/>
  <c r="AB827" i="20"/>
  <c r="AN827" i="20" s="1"/>
  <c r="AB826" i="20"/>
  <c r="AE826" i="20" s="1"/>
  <c r="AB825" i="20"/>
  <c r="AN825" i="20" s="1"/>
  <c r="AB824" i="20"/>
  <c r="AK824" i="20" s="1"/>
  <c r="AB823" i="20"/>
  <c r="AN823" i="20" s="1"/>
  <c r="AB822" i="20"/>
  <c r="AK822" i="20" s="1"/>
  <c r="AB821" i="20"/>
  <c r="AN821" i="20" s="1"/>
  <c r="AB820" i="20"/>
  <c r="AQ820" i="20" s="1"/>
  <c r="AB819" i="20"/>
  <c r="AN819" i="20" s="1"/>
  <c r="AB818" i="20"/>
  <c r="AB817" i="20"/>
  <c r="AQ817" i="20" s="1"/>
  <c r="AB816" i="20"/>
  <c r="AQ816" i="20" s="1"/>
  <c r="AB815" i="20"/>
  <c r="AE815" i="20" s="1"/>
  <c r="AB814" i="20"/>
  <c r="AB813" i="20"/>
  <c r="AE813" i="20" s="1"/>
  <c r="AB812" i="20"/>
  <c r="AB811" i="20"/>
  <c r="AN811" i="20" s="1"/>
  <c r="AB810" i="20"/>
  <c r="AB809" i="20"/>
  <c r="AH809" i="20" s="1"/>
  <c r="AB808" i="20"/>
  <c r="AQ808" i="20" s="1"/>
  <c r="AB807" i="20"/>
  <c r="AN807" i="20" s="1"/>
  <c r="AB806" i="20"/>
  <c r="AQ806" i="20" s="1"/>
  <c r="AB805" i="20"/>
  <c r="AN805" i="20" s="1"/>
  <c r="AB804" i="20"/>
  <c r="AB803" i="20"/>
  <c r="AQ803" i="20" s="1"/>
  <c r="AB802" i="20"/>
  <c r="AB801" i="20"/>
  <c r="AN801" i="20" s="1"/>
  <c r="AB800" i="20"/>
  <c r="AN800" i="20" s="1"/>
  <c r="AB799" i="20"/>
  <c r="AK799" i="20" s="1"/>
  <c r="AB798" i="20"/>
  <c r="AK798" i="20" s="1"/>
  <c r="AB797" i="20"/>
  <c r="AN797" i="20" s="1"/>
  <c r="AB796" i="20"/>
  <c r="AB795" i="20"/>
  <c r="AN795" i="20" s="1"/>
  <c r="AB794" i="20"/>
  <c r="AE794" i="20" s="1"/>
  <c r="AB793" i="20"/>
  <c r="AN793" i="20" s="1"/>
  <c r="AB792" i="20"/>
  <c r="AN792" i="20" s="1"/>
  <c r="AB791" i="20"/>
  <c r="AN791" i="20" s="1"/>
  <c r="AB790" i="20"/>
  <c r="AQ790" i="20" s="1"/>
  <c r="AB789" i="20"/>
  <c r="AN789" i="20" s="1"/>
  <c r="AB788" i="20"/>
  <c r="AQ788" i="20" s="1"/>
  <c r="AB787" i="20"/>
  <c r="AN787" i="20" s="1"/>
  <c r="AB786" i="20"/>
  <c r="AB785" i="20"/>
  <c r="AN785" i="20" s="1"/>
  <c r="AB784" i="20"/>
  <c r="AQ784" i="20" s="1"/>
  <c r="AB783" i="20"/>
  <c r="AN783" i="20" s="1"/>
  <c r="AB782" i="20"/>
  <c r="AK782" i="20" s="1"/>
  <c r="AB781" i="20"/>
  <c r="AN781" i="20" s="1"/>
  <c r="AB780" i="20"/>
  <c r="AB779" i="20"/>
  <c r="AN779" i="20" s="1"/>
  <c r="AB778" i="20"/>
  <c r="AB777" i="20"/>
  <c r="AN777" i="20" s="1"/>
  <c r="AB776" i="20"/>
  <c r="AN776" i="20" s="1"/>
  <c r="AB775" i="20"/>
  <c r="AN775" i="20" s="1"/>
  <c r="AB774" i="20"/>
  <c r="AQ774" i="20" s="1"/>
  <c r="AB773" i="20"/>
  <c r="AN773" i="20" s="1"/>
  <c r="AB772" i="20"/>
  <c r="AB771" i="20"/>
  <c r="AN771" i="20" s="1"/>
  <c r="AB770" i="20"/>
  <c r="AB769" i="20"/>
  <c r="AN769" i="20" s="1"/>
  <c r="AB768" i="20"/>
  <c r="AN768" i="20" s="1"/>
  <c r="AB767" i="20"/>
  <c r="AN767" i="20" s="1"/>
  <c r="AB766" i="20"/>
  <c r="AQ766" i="20" s="1"/>
  <c r="AB765" i="20"/>
  <c r="AN765" i="20" s="1"/>
  <c r="AB764" i="20"/>
  <c r="AB763" i="20"/>
  <c r="AN763" i="20" s="1"/>
  <c r="AB762" i="20"/>
  <c r="AE762" i="20" s="1"/>
  <c r="AB761" i="20"/>
  <c r="AN761" i="20" s="1"/>
  <c r="AB760" i="20"/>
  <c r="AQ760" i="20" s="1"/>
  <c r="AB759" i="20"/>
  <c r="AN759" i="20" s="1"/>
  <c r="AB758" i="20"/>
  <c r="AK758" i="20" s="1"/>
  <c r="AB757" i="20"/>
  <c r="AN757" i="20" s="1"/>
  <c r="AB756" i="20"/>
  <c r="AQ756" i="20" s="1"/>
  <c r="AB755" i="20"/>
  <c r="AN755" i="20" s="1"/>
  <c r="AB754" i="20"/>
  <c r="AB753" i="20"/>
  <c r="AN753" i="20" s="1"/>
  <c r="AB752" i="20"/>
  <c r="AN752" i="20" s="1"/>
  <c r="AB751" i="20"/>
  <c r="AN751" i="20" s="1"/>
  <c r="AB750" i="20"/>
  <c r="AQ750" i="20" s="1"/>
  <c r="AB749" i="20"/>
  <c r="AN749" i="20" s="1"/>
  <c r="AB748" i="20"/>
  <c r="AB747" i="20"/>
  <c r="AN747" i="20" s="1"/>
  <c r="AB746" i="20"/>
  <c r="AB745" i="20"/>
  <c r="AN745" i="20" s="1"/>
  <c r="AB744" i="20"/>
  <c r="AN744" i="20" s="1"/>
  <c r="AB743" i="20"/>
  <c r="AN743" i="20" s="1"/>
  <c r="AB742" i="20"/>
  <c r="AB741" i="20"/>
  <c r="AN741" i="20" s="1"/>
  <c r="AB740" i="20"/>
  <c r="AB739" i="20"/>
  <c r="AN739" i="20" s="1"/>
  <c r="AB738" i="20"/>
  <c r="AB737" i="20"/>
  <c r="AN737" i="20" s="1"/>
  <c r="AB736" i="20"/>
  <c r="AQ736" i="20" s="1"/>
  <c r="AB735" i="20"/>
  <c r="AB734" i="20"/>
  <c r="AK734" i="20" s="1"/>
  <c r="AB733" i="20"/>
  <c r="AN733" i="20" s="1"/>
  <c r="AB732" i="20"/>
  <c r="AB731" i="20"/>
  <c r="AN731" i="20" s="1"/>
  <c r="AB730" i="20"/>
  <c r="AE730" i="20" s="1"/>
  <c r="AB729" i="20"/>
  <c r="AN729" i="20" s="1"/>
  <c r="AB728" i="20"/>
  <c r="AN728" i="20" s="1"/>
  <c r="AB727" i="20"/>
  <c r="AN727" i="20" s="1"/>
  <c r="AB726" i="20"/>
  <c r="AQ726" i="20" s="1"/>
  <c r="AB725" i="20"/>
  <c r="AB724" i="20"/>
  <c r="AQ724" i="20" s="1"/>
  <c r="AB723" i="20"/>
  <c r="AN723" i="20" s="1"/>
  <c r="AB722" i="20"/>
  <c r="AB721" i="20"/>
  <c r="AN721" i="20" s="1"/>
  <c r="AB720" i="20"/>
  <c r="AQ720" i="20" s="1"/>
  <c r="AB719" i="20"/>
  <c r="AK719" i="20" s="1"/>
  <c r="AB718" i="20"/>
  <c r="AK718" i="20" s="1"/>
  <c r="AB717" i="20"/>
  <c r="AE717" i="20" s="1"/>
  <c r="AB716" i="20"/>
  <c r="AB715" i="20"/>
  <c r="AE715" i="20" s="1"/>
  <c r="AB714" i="20"/>
  <c r="AB713" i="20"/>
  <c r="AN713" i="20" s="1"/>
  <c r="AB712" i="20"/>
  <c r="AB711" i="20"/>
  <c r="AB710" i="20"/>
  <c r="AB709" i="20"/>
  <c r="AB708" i="20"/>
  <c r="AB707" i="20"/>
  <c r="AB706" i="20"/>
  <c r="AB705" i="20"/>
  <c r="AQ705" i="20" s="1"/>
  <c r="AB704" i="20"/>
  <c r="AB703" i="20"/>
  <c r="AK703" i="20" s="1"/>
  <c r="AB702" i="20"/>
  <c r="AB701" i="20"/>
  <c r="AN701" i="20" s="1"/>
  <c r="AB700" i="20"/>
  <c r="AK699" i="20"/>
  <c r="AB699" i="20"/>
  <c r="AN699" i="20" s="1"/>
  <c r="AB698" i="20"/>
  <c r="AE698" i="20" s="1"/>
  <c r="AB697" i="20"/>
  <c r="AN697" i="20" s="1"/>
  <c r="AB696" i="20"/>
  <c r="AQ696" i="20" s="1"/>
  <c r="AB695" i="20"/>
  <c r="AN695" i="20" s="1"/>
  <c r="AB694" i="20"/>
  <c r="AK694" i="20" s="1"/>
  <c r="AB693" i="20"/>
  <c r="AN693" i="20" s="1"/>
  <c r="AB692" i="20"/>
  <c r="AQ692" i="20" s="1"/>
  <c r="AB691" i="20"/>
  <c r="AN691" i="20" s="1"/>
  <c r="AB690" i="20"/>
  <c r="AB689" i="20"/>
  <c r="AB688" i="20"/>
  <c r="AB687" i="20"/>
  <c r="AN687" i="20" s="1"/>
  <c r="AB686" i="20"/>
  <c r="AB685" i="20"/>
  <c r="AN685" i="20" s="1"/>
  <c r="AB684" i="20"/>
  <c r="AB683" i="20"/>
  <c r="AN683" i="20" s="1"/>
  <c r="AB682" i="20"/>
  <c r="AB681" i="20"/>
  <c r="AN681" i="20" s="1"/>
  <c r="AB680" i="20"/>
  <c r="AN680" i="20" s="1"/>
  <c r="AB679" i="20"/>
  <c r="AN679" i="20" s="1"/>
  <c r="AB678" i="20"/>
  <c r="AQ678" i="20" s="1"/>
  <c r="AB677" i="20"/>
  <c r="AB676" i="20"/>
  <c r="AB675" i="20"/>
  <c r="AB674" i="20"/>
  <c r="AB673" i="20"/>
  <c r="AB672" i="20"/>
  <c r="AB671" i="20"/>
  <c r="AN671" i="20" s="1"/>
  <c r="AB670" i="20"/>
  <c r="AK670" i="20" s="1"/>
  <c r="AK669" i="20"/>
  <c r="AE669" i="20"/>
  <c r="AB669" i="20"/>
  <c r="AN669" i="20" s="1"/>
  <c r="AB668" i="20"/>
  <c r="AK667" i="20"/>
  <c r="AB667" i="20"/>
  <c r="AN667" i="20" s="1"/>
  <c r="AB666" i="20"/>
  <c r="AE666" i="20" s="1"/>
  <c r="AB665" i="20"/>
  <c r="AB664" i="20"/>
  <c r="AB663" i="20"/>
  <c r="AB662" i="20"/>
  <c r="AK662" i="20" s="1"/>
  <c r="AB661" i="20"/>
  <c r="AQ660" i="20"/>
  <c r="AB660" i="20"/>
  <c r="AB659" i="20"/>
  <c r="AB658" i="20"/>
  <c r="AB657" i="20"/>
  <c r="AB656" i="20"/>
  <c r="AN656" i="20" s="1"/>
  <c r="AB655" i="20"/>
  <c r="AN655" i="20" s="1"/>
  <c r="AB654" i="20"/>
  <c r="AK654" i="20" s="1"/>
  <c r="AB653" i="20"/>
  <c r="AK653" i="20" s="1"/>
  <c r="AB652" i="20"/>
  <c r="AB651" i="20"/>
  <c r="AN651" i="20" s="1"/>
  <c r="AB650" i="20"/>
  <c r="AB649" i="20"/>
  <c r="AN649" i="20" s="1"/>
  <c r="AB648" i="20"/>
  <c r="AK648" i="20" s="1"/>
  <c r="AB647" i="20"/>
  <c r="AN647" i="20" s="1"/>
  <c r="AB646" i="20"/>
  <c r="AK646" i="20" s="1"/>
  <c r="AB645" i="20"/>
  <c r="AN645" i="20" s="1"/>
  <c r="AB644" i="20"/>
  <c r="AB643" i="20"/>
  <c r="AN643" i="20" s="1"/>
  <c r="AB642" i="20"/>
  <c r="AB641" i="20"/>
  <c r="AN641" i="20" s="1"/>
  <c r="AQ640" i="20"/>
  <c r="AB640" i="20"/>
  <c r="AN640" i="20" s="1"/>
  <c r="AB639" i="20"/>
  <c r="AN639" i="20" s="1"/>
  <c r="AB638" i="20"/>
  <c r="AQ638" i="20" s="1"/>
  <c r="AB637" i="20"/>
  <c r="AN637" i="20" s="1"/>
  <c r="AB636" i="20"/>
  <c r="AB635" i="20"/>
  <c r="AN635" i="20" s="1"/>
  <c r="AB634" i="20"/>
  <c r="AE634" i="20" s="1"/>
  <c r="AB633" i="20"/>
  <c r="AN633" i="20" s="1"/>
  <c r="AB632" i="20"/>
  <c r="AB631" i="20"/>
  <c r="AN631" i="20" s="1"/>
  <c r="AB630" i="20"/>
  <c r="AQ630" i="20" s="1"/>
  <c r="AK629" i="20"/>
  <c r="AB629" i="20"/>
  <c r="AN629" i="20" s="1"/>
  <c r="AB628" i="20"/>
  <c r="AQ628" i="20" s="1"/>
  <c r="AB627" i="20"/>
  <c r="AN627" i="20" s="1"/>
  <c r="AB626" i="20"/>
  <c r="AB625" i="20"/>
  <c r="AN625" i="20" s="1"/>
  <c r="AB624" i="20"/>
  <c r="AN624" i="20" s="1"/>
  <c r="AB623" i="20"/>
  <c r="AN623" i="20" s="1"/>
  <c r="AB622" i="20"/>
  <c r="AQ622" i="20" s="1"/>
  <c r="AB621" i="20"/>
  <c r="AN621" i="20" s="1"/>
  <c r="AB620" i="20"/>
  <c r="AB619" i="20"/>
  <c r="AN619" i="20" s="1"/>
  <c r="AB618" i="20"/>
  <c r="AB617" i="20"/>
  <c r="AN617" i="20" s="1"/>
  <c r="AB616" i="20"/>
  <c r="AQ616" i="20" s="1"/>
  <c r="AB615" i="20"/>
  <c r="AN615" i="20" s="1"/>
  <c r="AB614" i="20"/>
  <c r="AQ614" i="20" s="1"/>
  <c r="AB613" i="20"/>
  <c r="AN613" i="20" s="1"/>
  <c r="AB612" i="20"/>
  <c r="AB611" i="20"/>
  <c r="AN611" i="20" s="1"/>
  <c r="AB610" i="20"/>
  <c r="AB609" i="20"/>
  <c r="AN609" i="20" s="1"/>
  <c r="AB608" i="20"/>
  <c r="AQ608" i="20" s="1"/>
  <c r="AB607" i="20"/>
  <c r="AN607" i="20" s="1"/>
  <c r="AB606" i="20"/>
  <c r="AQ606" i="20" s="1"/>
  <c r="AB605" i="20"/>
  <c r="AN605" i="20" s="1"/>
  <c r="AB604" i="20"/>
  <c r="AB603" i="20"/>
  <c r="AN603" i="20" s="1"/>
  <c r="AB602" i="20"/>
  <c r="AE602" i="20" s="1"/>
  <c r="AK601" i="20"/>
  <c r="AB601" i="20"/>
  <c r="AN601" i="20" s="1"/>
  <c r="AB600" i="20"/>
  <c r="AN600" i="20" s="1"/>
  <c r="AN599" i="20"/>
  <c r="AB599" i="20"/>
  <c r="AK599" i="20" s="1"/>
  <c r="AB598" i="20"/>
  <c r="AN598" i="20" s="1"/>
  <c r="AB597" i="20"/>
  <c r="AB596" i="20"/>
  <c r="AN596" i="20" s="1"/>
  <c r="AB595" i="20"/>
  <c r="AB594" i="20"/>
  <c r="AB593" i="20"/>
  <c r="AK593" i="20" s="1"/>
  <c r="AB592" i="20"/>
  <c r="AB591" i="20"/>
  <c r="AK591" i="20" s="1"/>
  <c r="AB590" i="20"/>
  <c r="AN590" i="20" s="1"/>
  <c r="AB589" i="20"/>
  <c r="AB588" i="20"/>
  <c r="AN588" i="20" s="1"/>
  <c r="AB587" i="20"/>
  <c r="AB586" i="20"/>
  <c r="AB585" i="20"/>
  <c r="AK585" i="20" s="1"/>
  <c r="AB584" i="20"/>
  <c r="AN584" i="20" s="1"/>
  <c r="AB583" i="20"/>
  <c r="AK583" i="20" s="1"/>
  <c r="AB582" i="20"/>
  <c r="AN582" i="20" s="1"/>
  <c r="AB581" i="20"/>
  <c r="AB580" i="20"/>
  <c r="AN580" i="20" s="1"/>
  <c r="AB579" i="20"/>
  <c r="AB578" i="20"/>
  <c r="AB577" i="20"/>
  <c r="AK577" i="20" s="1"/>
  <c r="AB576" i="20"/>
  <c r="AN576" i="20" s="1"/>
  <c r="AB575" i="20"/>
  <c r="AK575" i="20" s="1"/>
  <c r="AB574" i="20"/>
  <c r="AK574" i="20" s="1"/>
  <c r="AB573" i="20"/>
  <c r="AB572" i="20"/>
  <c r="AN572" i="20" s="1"/>
  <c r="AB571" i="20"/>
  <c r="AB570" i="20"/>
  <c r="AB569" i="20"/>
  <c r="AB568" i="20"/>
  <c r="AK568" i="20" s="1"/>
  <c r="AB567" i="20"/>
  <c r="AB566" i="20"/>
  <c r="AK566" i="20" s="1"/>
  <c r="AB565" i="20"/>
  <c r="AB564" i="20"/>
  <c r="AN564" i="20" s="1"/>
  <c r="AB563" i="20"/>
  <c r="AB562" i="20"/>
  <c r="AB561" i="20"/>
  <c r="AB560" i="20"/>
  <c r="AH560" i="20" s="1"/>
  <c r="AB559" i="20"/>
  <c r="AB558" i="20"/>
  <c r="AN558" i="20" s="1"/>
  <c r="AB557" i="20"/>
  <c r="AB556" i="20"/>
  <c r="AN556" i="20" s="1"/>
  <c r="AB555" i="20"/>
  <c r="AB554" i="20"/>
  <c r="AB553" i="20"/>
  <c r="AK552" i="20"/>
  <c r="AB552" i="20"/>
  <c r="AN552" i="20" s="1"/>
  <c r="AB551" i="20"/>
  <c r="AK551" i="20" s="1"/>
  <c r="AB550" i="20"/>
  <c r="AN550" i="20" s="1"/>
  <c r="AB549" i="20"/>
  <c r="AB548" i="20"/>
  <c r="AN548" i="20" s="1"/>
  <c r="AB547" i="20"/>
  <c r="AB546" i="20"/>
  <c r="AB545" i="20"/>
  <c r="AK545" i="20" s="1"/>
  <c r="AB544" i="20"/>
  <c r="AN544" i="20" s="1"/>
  <c r="AB543" i="20"/>
  <c r="AK543" i="20" s="1"/>
  <c r="AB542" i="20"/>
  <c r="AN542" i="20" s="1"/>
  <c r="AB541" i="20"/>
  <c r="AB540" i="20"/>
  <c r="AN540" i="20" s="1"/>
  <c r="AB539" i="20"/>
  <c r="AB538" i="20"/>
  <c r="AB537" i="20"/>
  <c r="AK537" i="20" s="1"/>
  <c r="AB536" i="20"/>
  <c r="AK536" i="20" s="1"/>
  <c r="AB535" i="20"/>
  <c r="AK535" i="20" s="1"/>
  <c r="AB534" i="20"/>
  <c r="AB533" i="20"/>
  <c r="AB532" i="20"/>
  <c r="AN532" i="20" s="1"/>
  <c r="AB531" i="20"/>
  <c r="AB530" i="20"/>
  <c r="AB529" i="20"/>
  <c r="AK529" i="20" s="1"/>
  <c r="AB528" i="20"/>
  <c r="AB527" i="20"/>
  <c r="AK527" i="20" s="1"/>
  <c r="AB526" i="20"/>
  <c r="AN526" i="20" s="1"/>
  <c r="AB525" i="20"/>
  <c r="AB524" i="20"/>
  <c r="AN524" i="20" s="1"/>
  <c r="AB523" i="20"/>
  <c r="AB522" i="20"/>
  <c r="AB521" i="20"/>
  <c r="AK521" i="20" s="1"/>
  <c r="AB520" i="20"/>
  <c r="AN520" i="20" s="1"/>
  <c r="AB519" i="20"/>
  <c r="AK519" i="20" s="1"/>
  <c r="AB518" i="20"/>
  <c r="AN518" i="20" s="1"/>
  <c r="AB517" i="20"/>
  <c r="AB516" i="20"/>
  <c r="AN516" i="20" s="1"/>
  <c r="AB515" i="20"/>
  <c r="AB514" i="20"/>
  <c r="AB513" i="20"/>
  <c r="AK513" i="20" s="1"/>
  <c r="AB512" i="20"/>
  <c r="AN512" i="20" s="1"/>
  <c r="AB511" i="20"/>
  <c r="AK511" i="20" s="1"/>
  <c r="AB510" i="20"/>
  <c r="AK510" i="20" s="1"/>
  <c r="AB509" i="20"/>
  <c r="AB508" i="20"/>
  <c r="AN508" i="20" s="1"/>
  <c r="AB507" i="20"/>
  <c r="AB506" i="20"/>
  <c r="AB505" i="20"/>
  <c r="AK505" i="20" s="1"/>
  <c r="AB504" i="20"/>
  <c r="AK504" i="20" s="1"/>
  <c r="AB503" i="20"/>
  <c r="AK503" i="20" s="1"/>
  <c r="AB502" i="20"/>
  <c r="AN502" i="20" s="1"/>
  <c r="AB501" i="20"/>
  <c r="AB500" i="20"/>
  <c r="AN500" i="20" s="1"/>
  <c r="AB499" i="20"/>
  <c r="AB498" i="20"/>
  <c r="AN497" i="20"/>
  <c r="AB497" i="20"/>
  <c r="AK497" i="20" s="1"/>
  <c r="AB496" i="20"/>
  <c r="AH496" i="20" s="1"/>
  <c r="AB495" i="20"/>
  <c r="AK495" i="20" s="1"/>
  <c r="AB494" i="20"/>
  <c r="AN494" i="20" s="1"/>
  <c r="AB493" i="20"/>
  <c r="AB492" i="20"/>
  <c r="AN492" i="20" s="1"/>
  <c r="AB491" i="20"/>
  <c r="AB490" i="20"/>
  <c r="AB489" i="20"/>
  <c r="AB488" i="20"/>
  <c r="AN488" i="20" s="1"/>
  <c r="AB487" i="20"/>
  <c r="AK487" i="20" s="1"/>
  <c r="AB486" i="20"/>
  <c r="AN486" i="20" s="1"/>
  <c r="AB485" i="20"/>
  <c r="AB484" i="20"/>
  <c r="AN484" i="20" s="1"/>
  <c r="AB483" i="20"/>
  <c r="AB482" i="20"/>
  <c r="AB481" i="20"/>
  <c r="AK481" i="20" s="1"/>
  <c r="AB480" i="20"/>
  <c r="AN480" i="20" s="1"/>
  <c r="AB479" i="20"/>
  <c r="AK479" i="20" s="1"/>
  <c r="AB478" i="20"/>
  <c r="AK478" i="20" s="1"/>
  <c r="AB477" i="20"/>
  <c r="AB476" i="20"/>
  <c r="AN476" i="20" s="1"/>
  <c r="AB475" i="20"/>
  <c r="AB474" i="20"/>
  <c r="AB473" i="20"/>
  <c r="AK473" i="20" s="1"/>
  <c r="AB472" i="20"/>
  <c r="AK472" i="20" s="1"/>
  <c r="AB471" i="20"/>
  <c r="AK471" i="20" s="1"/>
  <c r="AB470" i="20"/>
  <c r="AK470" i="20" s="1"/>
  <c r="AB469" i="20"/>
  <c r="AB468" i="20"/>
  <c r="AN468" i="20" s="1"/>
  <c r="AB467" i="20"/>
  <c r="AB466" i="20"/>
  <c r="AB465" i="20"/>
  <c r="AK465" i="20" s="1"/>
  <c r="AB464" i="20"/>
  <c r="AH464" i="20" s="1"/>
  <c r="AB463" i="20"/>
  <c r="AK463" i="20" s="1"/>
  <c r="AB462" i="20"/>
  <c r="AN462" i="20" s="1"/>
  <c r="AB461" i="20"/>
  <c r="AB460" i="20"/>
  <c r="AN460" i="20" s="1"/>
  <c r="AB459" i="20"/>
  <c r="AB458" i="20"/>
  <c r="AB457" i="20"/>
  <c r="AK457" i="20" s="1"/>
  <c r="AB456" i="20"/>
  <c r="AN456" i="20" s="1"/>
  <c r="AB455" i="20"/>
  <c r="AK455" i="20" s="1"/>
  <c r="AB454" i="20"/>
  <c r="AN454" i="20" s="1"/>
  <c r="AB453" i="20"/>
  <c r="AB452" i="20"/>
  <c r="AN452" i="20" s="1"/>
  <c r="AB451" i="20"/>
  <c r="AB450" i="20"/>
  <c r="AB449" i="20"/>
  <c r="AK449" i="20" s="1"/>
  <c r="AB448" i="20"/>
  <c r="AN448" i="20" s="1"/>
  <c r="AB447" i="20"/>
  <c r="AK447" i="20" s="1"/>
  <c r="AN446" i="20"/>
  <c r="AB446" i="20"/>
  <c r="AK446" i="20" s="1"/>
  <c r="AB445" i="20"/>
  <c r="AB444" i="20"/>
  <c r="AN444" i="20" s="1"/>
  <c r="AB443" i="20"/>
  <c r="AB442" i="20"/>
  <c r="AB441" i="20"/>
  <c r="AK441" i="20" s="1"/>
  <c r="AB440" i="20"/>
  <c r="AK440" i="20" s="1"/>
  <c r="AB439" i="20"/>
  <c r="AK439" i="20" s="1"/>
  <c r="AB438" i="20"/>
  <c r="AN438" i="20" s="1"/>
  <c r="AB437" i="20"/>
  <c r="AB436" i="20"/>
  <c r="AN436" i="20" s="1"/>
  <c r="AB435" i="20"/>
  <c r="AB434" i="20"/>
  <c r="AB433" i="20"/>
  <c r="AK433" i="20" s="1"/>
  <c r="AB432" i="20"/>
  <c r="AH432" i="20" s="1"/>
  <c r="AB431" i="20"/>
  <c r="AK431" i="20" s="1"/>
  <c r="AB430" i="20"/>
  <c r="AN430" i="20" s="1"/>
  <c r="AB429" i="20"/>
  <c r="AB428" i="20"/>
  <c r="AN428" i="20" s="1"/>
  <c r="AB427" i="20"/>
  <c r="AB426" i="20"/>
  <c r="AB425" i="20"/>
  <c r="AB424" i="20"/>
  <c r="AN424" i="20" s="1"/>
  <c r="AB423" i="20"/>
  <c r="AK423" i="20" s="1"/>
  <c r="AB422" i="20"/>
  <c r="AN422" i="20" s="1"/>
  <c r="AB421" i="20"/>
  <c r="AB420" i="20"/>
  <c r="AN420" i="20" s="1"/>
  <c r="AB419" i="20"/>
  <c r="AB418" i="20"/>
  <c r="AB417" i="20"/>
  <c r="AK417" i="20" s="1"/>
  <c r="AB416" i="20"/>
  <c r="AN416" i="20" s="1"/>
  <c r="AB415" i="20"/>
  <c r="AK415" i="20" s="1"/>
  <c r="AB414" i="20"/>
  <c r="AK414" i="20" s="1"/>
  <c r="AB413" i="20"/>
  <c r="AB412" i="20"/>
  <c r="AN412" i="20" s="1"/>
  <c r="AB411" i="20"/>
  <c r="AB410" i="20"/>
  <c r="AB409" i="20"/>
  <c r="AB408" i="20"/>
  <c r="AK408" i="20" s="1"/>
  <c r="AB407" i="20"/>
  <c r="AB406" i="20"/>
  <c r="AN406" i="20" s="1"/>
  <c r="AB405" i="20"/>
  <c r="AB404" i="20"/>
  <c r="AN404" i="20" s="1"/>
  <c r="AB403" i="20"/>
  <c r="AB402" i="20"/>
  <c r="AB401" i="20"/>
  <c r="AK401" i="20" s="1"/>
  <c r="AB400" i="20"/>
  <c r="AH400" i="20" s="1"/>
  <c r="AB399" i="20"/>
  <c r="AB398" i="20"/>
  <c r="AN398" i="20" s="1"/>
  <c r="AB397" i="20"/>
  <c r="AB396" i="20"/>
  <c r="AN396" i="20" s="1"/>
  <c r="AB395" i="20"/>
  <c r="AB394" i="20"/>
  <c r="AB393" i="20"/>
  <c r="AK393" i="20" s="1"/>
  <c r="AB392" i="20"/>
  <c r="AN392" i="20" s="1"/>
  <c r="AB391" i="20"/>
  <c r="AK391" i="20" s="1"/>
  <c r="AB390" i="20"/>
  <c r="AN390" i="20" s="1"/>
  <c r="AB389" i="20"/>
  <c r="AB388" i="20"/>
  <c r="AN388" i="20" s="1"/>
  <c r="AB387" i="20"/>
  <c r="AB386" i="20"/>
  <c r="AB385" i="20"/>
  <c r="AK385" i="20" s="1"/>
  <c r="AB384" i="20"/>
  <c r="AN384" i="20" s="1"/>
  <c r="AB383" i="20"/>
  <c r="AK383" i="20" s="1"/>
  <c r="AB382" i="20"/>
  <c r="AB381" i="20"/>
  <c r="AB380" i="20"/>
  <c r="AN380" i="20" s="1"/>
  <c r="AB379" i="20"/>
  <c r="AB378" i="20"/>
  <c r="AB377" i="20"/>
  <c r="AK377" i="20" s="1"/>
  <c r="AB376" i="20"/>
  <c r="AK376" i="20" s="1"/>
  <c r="AB375" i="20"/>
  <c r="AK375" i="20" s="1"/>
  <c r="AB374" i="20"/>
  <c r="AK374" i="20" s="1"/>
  <c r="AB373" i="20"/>
  <c r="AB372" i="20"/>
  <c r="AN372" i="20" s="1"/>
  <c r="AB371" i="20"/>
  <c r="AB370" i="20"/>
  <c r="AB369" i="20"/>
  <c r="AB368" i="20"/>
  <c r="AH368" i="20" s="1"/>
  <c r="AB367" i="20"/>
  <c r="AK367" i="20" s="1"/>
  <c r="AB366" i="20"/>
  <c r="AN366" i="20" s="1"/>
  <c r="AB365" i="20"/>
  <c r="AB364" i="20"/>
  <c r="AN364" i="20" s="1"/>
  <c r="AB363" i="20"/>
  <c r="AB362" i="20"/>
  <c r="AB361" i="20"/>
  <c r="AK361" i="20" s="1"/>
  <c r="AB360" i="20"/>
  <c r="AB359" i="20"/>
  <c r="AK359" i="20" s="1"/>
  <c r="AB358" i="20"/>
  <c r="AN358" i="20" s="1"/>
  <c r="AB357" i="20"/>
  <c r="AB356" i="20"/>
  <c r="AN356" i="20" s="1"/>
  <c r="AB355" i="20"/>
  <c r="AB354" i="20"/>
  <c r="AB353" i="20"/>
  <c r="AK353" i="20" s="1"/>
  <c r="AB352" i="20"/>
  <c r="AN352" i="20" s="1"/>
  <c r="AB351" i="20"/>
  <c r="AK351" i="20" s="1"/>
  <c r="AB350" i="20"/>
  <c r="AB349" i="20"/>
  <c r="AB348" i="20"/>
  <c r="AN348" i="20" s="1"/>
  <c r="AB347" i="20"/>
  <c r="AB346" i="20"/>
  <c r="AB345" i="20"/>
  <c r="AK345" i="20" s="1"/>
  <c r="AB344" i="20"/>
  <c r="AK344" i="20" s="1"/>
  <c r="AB343" i="20"/>
  <c r="AK343" i="20" s="1"/>
  <c r="AB342" i="20"/>
  <c r="AN342" i="20" s="1"/>
  <c r="AB341" i="20"/>
  <c r="AB340" i="20"/>
  <c r="AN340" i="20" s="1"/>
  <c r="AB339" i="20"/>
  <c r="AB338" i="20"/>
  <c r="AB337" i="20"/>
  <c r="AK337" i="20" s="1"/>
  <c r="AB336" i="20"/>
  <c r="AB335" i="20"/>
  <c r="AK335" i="20" s="1"/>
  <c r="AB334" i="20"/>
  <c r="AN334" i="20" s="1"/>
  <c r="AB333" i="20"/>
  <c r="AB332" i="20"/>
  <c r="AN332" i="20" s="1"/>
  <c r="AB331" i="20"/>
  <c r="AB330" i="20"/>
  <c r="AB329" i="20"/>
  <c r="AK329" i="20" s="1"/>
  <c r="AB328" i="20"/>
  <c r="AB327" i="20"/>
  <c r="AK327" i="20" s="1"/>
  <c r="AB326" i="20"/>
  <c r="AN326" i="20" s="1"/>
  <c r="AB325" i="20"/>
  <c r="AB324" i="20"/>
  <c r="AN324" i="20" s="1"/>
  <c r="AB323" i="20"/>
  <c r="AB322" i="20"/>
  <c r="AB321" i="20"/>
  <c r="AK321" i="20" s="1"/>
  <c r="AB320" i="20"/>
  <c r="AN320" i="20" s="1"/>
  <c r="AB319" i="20"/>
  <c r="AK319" i="20" s="1"/>
  <c r="AB318" i="20"/>
  <c r="AK318" i="20" s="1"/>
  <c r="AB317" i="20"/>
  <c r="AB316" i="20"/>
  <c r="AN316" i="20" s="1"/>
  <c r="AB315" i="20"/>
  <c r="AB314" i="20"/>
  <c r="AB313" i="20"/>
  <c r="AK313" i="20" s="1"/>
  <c r="AB312" i="20"/>
  <c r="AK312" i="20" s="1"/>
  <c r="AB311" i="20"/>
  <c r="AK311" i="20" s="1"/>
  <c r="AB310" i="20"/>
  <c r="AN310" i="20" s="1"/>
  <c r="AB309" i="20"/>
  <c r="AB308" i="20"/>
  <c r="AN308" i="20" s="1"/>
  <c r="AB307" i="20"/>
  <c r="AB306" i="20"/>
  <c r="AB305" i="20"/>
  <c r="AK305" i="20" s="1"/>
  <c r="AB304" i="20"/>
  <c r="AH304" i="20" s="1"/>
  <c r="AB303" i="20"/>
  <c r="AK303" i="20" s="1"/>
  <c r="AB302" i="20"/>
  <c r="AN302" i="20" s="1"/>
  <c r="AB301" i="20"/>
  <c r="AB300" i="20"/>
  <c r="AN300" i="20" s="1"/>
  <c r="AB299" i="20"/>
  <c r="AB298" i="20"/>
  <c r="AB297" i="20"/>
  <c r="AK296" i="20"/>
  <c r="AB296" i="20"/>
  <c r="AN296" i="20" s="1"/>
  <c r="AB295" i="20"/>
  <c r="AK295" i="20" s="1"/>
  <c r="AB294" i="20"/>
  <c r="AN294" i="20" s="1"/>
  <c r="AB293" i="20"/>
  <c r="AB292" i="20"/>
  <c r="AN292" i="20" s="1"/>
  <c r="AB291" i="20"/>
  <c r="AB290" i="20"/>
  <c r="AB289" i="20"/>
  <c r="AB288" i="20"/>
  <c r="AB287" i="20"/>
  <c r="AK287" i="20" s="1"/>
  <c r="AB286" i="20"/>
  <c r="AK286" i="20" s="1"/>
  <c r="AB285" i="20"/>
  <c r="AB284" i="20"/>
  <c r="AN284" i="20" s="1"/>
  <c r="AB283" i="20"/>
  <c r="AB282" i="20"/>
  <c r="AB281" i="20"/>
  <c r="AB280" i="20"/>
  <c r="AK280" i="20" s="1"/>
  <c r="AB279" i="20"/>
  <c r="AB278" i="20"/>
  <c r="AB277" i="20"/>
  <c r="AB276" i="20"/>
  <c r="AN276" i="20" s="1"/>
  <c r="AB275" i="20"/>
  <c r="AB274" i="20"/>
  <c r="AB273" i="20"/>
  <c r="AB272" i="20"/>
  <c r="AN272" i="20" s="1"/>
  <c r="AB271" i="20"/>
  <c r="AK271" i="20" s="1"/>
  <c r="AB270" i="20"/>
  <c r="AB269" i="20"/>
  <c r="AB268" i="20"/>
  <c r="AN268" i="20" s="1"/>
  <c r="AB267" i="20"/>
  <c r="AB266" i="20"/>
  <c r="AE265" i="20"/>
  <c r="AB265" i="20"/>
  <c r="AK265" i="20" s="1"/>
  <c r="AB264" i="20"/>
  <c r="AK264" i="20" s="1"/>
  <c r="AB263" i="20"/>
  <c r="AB262" i="20"/>
  <c r="AN262" i="20" s="1"/>
  <c r="AB261" i="20"/>
  <c r="AB260" i="20"/>
  <c r="AN260" i="20" s="1"/>
  <c r="AB259" i="20"/>
  <c r="AB258" i="20"/>
  <c r="AB257" i="20"/>
  <c r="AQ257" i="20" s="1"/>
  <c r="AB256" i="20"/>
  <c r="AQ256" i="20" s="1"/>
  <c r="AB255" i="20"/>
  <c r="AB254" i="20"/>
  <c r="AB253" i="20"/>
  <c r="AB252" i="20"/>
  <c r="AB251" i="20"/>
  <c r="AB250" i="20"/>
  <c r="AB249" i="20"/>
  <c r="AQ249" i="20" s="1"/>
  <c r="AB248" i="20"/>
  <c r="AQ248" i="20" s="1"/>
  <c r="AB247" i="20"/>
  <c r="AB246" i="20"/>
  <c r="AQ246" i="20" s="1"/>
  <c r="AB245" i="20"/>
  <c r="AN245" i="20" s="1"/>
  <c r="AB244" i="20"/>
  <c r="AQ244" i="20" s="1"/>
  <c r="AB243" i="20"/>
  <c r="AB242" i="20"/>
  <c r="AB241" i="20"/>
  <c r="AQ241" i="20" s="1"/>
  <c r="AB240" i="20"/>
  <c r="AQ240" i="20" s="1"/>
  <c r="AB239" i="20"/>
  <c r="AB238" i="20"/>
  <c r="AH238" i="20" s="1"/>
  <c r="AB237" i="20"/>
  <c r="AB236" i="20"/>
  <c r="AB235" i="20"/>
  <c r="AB234" i="20"/>
  <c r="AB233" i="20"/>
  <c r="AQ233" i="20" s="1"/>
  <c r="AB232" i="20"/>
  <c r="AB231" i="20"/>
  <c r="AQ231" i="20" s="1"/>
  <c r="AB230" i="20"/>
  <c r="AB229" i="20"/>
  <c r="AQ229" i="20" s="1"/>
  <c r="AB228" i="20"/>
  <c r="AQ228" i="20" s="1"/>
  <c r="AB227" i="20"/>
  <c r="AK226" i="20"/>
  <c r="AB226" i="20"/>
  <c r="AQ226" i="20" s="1"/>
  <c r="AB225" i="20"/>
  <c r="AQ225" i="20" s="1"/>
  <c r="AB224" i="20"/>
  <c r="AB223" i="20"/>
  <c r="AN223" i="20" s="1"/>
  <c r="AB222" i="20"/>
  <c r="AQ222" i="20" s="1"/>
  <c r="AB221" i="20"/>
  <c r="AE221" i="20" s="1"/>
  <c r="AB220" i="20"/>
  <c r="AH220" i="20" s="1"/>
  <c r="AB219" i="20"/>
  <c r="AB218" i="20"/>
  <c r="AH218" i="20" s="1"/>
  <c r="AB217" i="20"/>
  <c r="AQ217" i="20" s="1"/>
  <c r="AB216" i="20"/>
  <c r="AQ216" i="20" s="1"/>
  <c r="AB215" i="20"/>
  <c r="AB214" i="20"/>
  <c r="AQ214" i="20" s="1"/>
  <c r="AB213" i="20"/>
  <c r="AB212" i="20"/>
  <c r="AQ212" i="20" s="1"/>
  <c r="AB211" i="20"/>
  <c r="AB210" i="20"/>
  <c r="AQ210" i="20" s="1"/>
  <c r="AB209" i="20"/>
  <c r="AQ209" i="20" s="1"/>
  <c r="AB208" i="20"/>
  <c r="AB207" i="20"/>
  <c r="AQ207" i="20" s="1"/>
  <c r="AB206" i="20"/>
  <c r="AQ206" i="20" s="1"/>
  <c r="AB205" i="20"/>
  <c r="AE205" i="20" s="1"/>
  <c r="AB204" i="20"/>
  <c r="AQ204" i="20" s="1"/>
  <c r="AB203" i="20"/>
  <c r="AK202" i="20"/>
  <c r="AB202" i="20"/>
  <c r="AQ202" i="20" s="1"/>
  <c r="AB201" i="20"/>
  <c r="AQ201" i="20" s="1"/>
  <c r="AB200" i="20"/>
  <c r="AQ200" i="20" s="1"/>
  <c r="AB199" i="20"/>
  <c r="AB198" i="20"/>
  <c r="AQ198" i="20" s="1"/>
  <c r="AB197" i="20"/>
  <c r="AQ197" i="20" s="1"/>
  <c r="AB196" i="20"/>
  <c r="AQ196" i="20" s="1"/>
  <c r="AB195" i="20"/>
  <c r="AB194" i="20"/>
  <c r="AQ194" i="20" s="1"/>
  <c r="AB193" i="20"/>
  <c r="AQ193" i="20" s="1"/>
  <c r="AB192" i="20"/>
  <c r="AQ192" i="20" s="1"/>
  <c r="AB191" i="20"/>
  <c r="AQ191" i="20" s="1"/>
  <c r="AB190" i="20"/>
  <c r="AQ190" i="20" s="1"/>
  <c r="AB189" i="20"/>
  <c r="AN189" i="20" s="1"/>
  <c r="AB188" i="20"/>
  <c r="AQ188" i="20" s="1"/>
  <c r="AB187" i="20"/>
  <c r="AB186" i="20"/>
  <c r="AQ186" i="20" s="1"/>
  <c r="AB185" i="20"/>
  <c r="AQ185" i="20" s="1"/>
  <c r="AB184" i="20"/>
  <c r="AQ184" i="20" s="1"/>
  <c r="AQ183" i="20"/>
  <c r="AB183" i="20"/>
  <c r="AN183" i="20" s="1"/>
  <c r="AB182" i="20"/>
  <c r="AQ182" i="20" s="1"/>
  <c r="AB181" i="20"/>
  <c r="AQ181" i="20" s="1"/>
  <c r="AB180" i="20"/>
  <c r="AQ180" i="20" s="1"/>
  <c r="AB179" i="20"/>
  <c r="AB178" i="20"/>
  <c r="AQ178" i="20" s="1"/>
  <c r="AB177" i="20"/>
  <c r="AQ177" i="20" s="1"/>
  <c r="AB176" i="20"/>
  <c r="AQ176" i="20" s="1"/>
  <c r="AB175" i="20"/>
  <c r="AQ175" i="20" s="1"/>
  <c r="AK174" i="20"/>
  <c r="AH174" i="20"/>
  <c r="AB174" i="20"/>
  <c r="AQ174" i="20" s="1"/>
  <c r="AN173" i="20"/>
  <c r="AE173" i="20"/>
  <c r="AB173" i="20"/>
  <c r="AQ173" i="20" s="1"/>
  <c r="AB172" i="20"/>
  <c r="AQ172" i="20" s="1"/>
  <c r="AB171" i="20"/>
  <c r="AB170" i="20"/>
  <c r="AQ170" i="20" s="1"/>
  <c r="AB169" i="20"/>
  <c r="AQ169" i="20" s="1"/>
  <c r="AB168" i="20"/>
  <c r="AQ168" i="20" s="1"/>
  <c r="AB167" i="20"/>
  <c r="AN167" i="20" s="1"/>
  <c r="AB166" i="20"/>
  <c r="AQ166" i="20" s="1"/>
  <c r="AB165" i="20"/>
  <c r="AQ165" i="20" s="1"/>
  <c r="AB164" i="20"/>
  <c r="AQ164" i="20" s="1"/>
  <c r="AB163" i="20"/>
  <c r="AB162" i="20"/>
  <c r="AQ162" i="20" s="1"/>
  <c r="AB161" i="20"/>
  <c r="AQ161" i="20" s="1"/>
  <c r="AB160" i="20"/>
  <c r="AQ160" i="20" s="1"/>
  <c r="AB159" i="20"/>
  <c r="AQ159" i="20" s="1"/>
  <c r="AB158" i="20"/>
  <c r="AQ158" i="20" s="1"/>
  <c r="AQ157" i="20"/>
  <c r="AB157" i="20"/>
  <c r="AE157" i="20" s="1"/>
  <c r="AH156" i="20"/>
  <c r="AB156" i="20"/>
  <c r="AB155" i="20"/>
  <c r="AH154" i="20"/>
  <c r="AB154" i="20"/>
  <c r="AB153" i="20"/>
  <c r="AQ153" i="20" s="1"/>
  <c r="AB152" i="20"/>
  <c r="AB151" i="20"/>
  <c r="AQ151" i="20" s="1"/>
  <c r="AB150" i="20"/>
  <c r="AQ150" i="20" s="1"/>
  <c r="AB149" i="20"/>
  <c r="AQ149" i="20" s="1"/>
  <c r="AB148" i="20"/>
  <c r="AQ148" i="20" s="1"/>
  <c r="AB147" i="20"/>
  <c r="AB146" i="20"/>
  <c r="AQ146" i="20" s="1"/>
  <c r="AB145" i="20"/>
  <c r="AQ145" i="20" s="1"/>
  <c r="AB144" i="20"/>
  <c r="AQ144" i="20" s="1"/>
  <c r="AB143" i="20"/>
  <c r="AQ143" i="20" s="1"/>
  <c r="AB142" i="20"/>
  <c r="AQ142" i="20" s="1"/>
  <c r="AB141" i="20"/>
  <c r="AE141" i="20" s="1"/>
  <c r="AB140" i="20"/>
  <c r="AB139" i="20"/>
  <c r="AH138" i="20"/>
  <c r="AB138" i="20"/>
  <c r="AB137" i="20"/>
  <c r="AQ137" i="20" s="1"/>
  <c r="AH136" i="20"/>
  <c r="AB136" i="20"/>
  <c r="AB135" i="20"/>
  <c r="AQ135" i="20" s="1"/>
  <c r="AB134" i="20"/>
  <c r="AQ134" i="20" s="1"/>
  <c r="AB133" i="20"/>
  <c r="AQ133" i="20" s="1"/>
  <c r="AB132" i="20"/>
  <c r="AQ132" i="20" s="1"/>
  <c r="AB131" i="20"/>
  <c r="AB130" i="20"/>
  <c r="AQ130" i="20" s="1"/>
  <c r="AB129" i="20"/>
  <c r="AQ129" i="20" s="1"/>
  <c r="AB128" i="20"/>
  <c r="AQ128" i="20" s="1"/>
  <c r="AB127" i="20"/>
  <c r="AQ127" i="20" s="1"/>
  <c r="AB126" i="20"/>
  <c r="AQ126" i="20" s="1"/>
  <c r="AB125" i="20"/>
  <c r="AE125" i="20" s="1"/>
  <c r="AB124" i="20"/>
  <c r="AQ124" i="20" s="1"/>
  <c r="AB123" i="20"/>
  <c r="AB122" i="20"/>
  <c r="AQ122" i="20" s="1"/>
  <c r="AB121" i="20"/>
  <c r="AQ121" i="20" s="1"/>
  <c r="AB120" i="20"/>
  <c r="AQ120" i="20" s="1"/>
  <c r="AB119" i="20"/>
  <c r="AQ119" i="20" s="1"/>
  <c r="AB118" i="20"/>
  <c r="AQ118" i="20" s="1"/>
  <c r="AB117" i="20"/>
  <c r="AQ117" i="20" s="1"/>
  <c r="AB116" i="20"/>
  <c r="AQ116" i="20" s="1"/>
  <c r="AB115" i="20"/>
  <c r="AB114" i="20"/>
  <c r="AQ114" i="20" s="1"/>
  <c r="AB113" i="20"/>
  <c r="AQ113" i="20" s="1"/>
  <c r="AB112" i="20"/>
  <c r="AQ112" i="20" s="1"/>
  <c r="AB111" i="20"/>
  <c r="AN111" i="20" s="1"/>
  <c r="AB110" i="20"/>
  <c r="AQ110" i="20" s="1"/>
  <c r="AB109" i="20"/>
  <c r="AN109" i="20" s="1"/>
  <c r="AB108" i="20"/>
  <c r="AQ108" i="20" s="1"/>
  <c r="AB107" i="20"/>
  <c r="AB106" i="20"/>
  <c r="AQ106" i="20" s="1"/>
  <c r="AB105" i="20"/>
  <c r="AQ105" i="20" s="1"/>
  <c r="AB104" i="20"/>
  <c r="AB103" i="20"/>
  <c r="AQ103" i="20" s="1"/>
  <c r="AB102" i="20"/>
  <c r="AQ102" i="20" s="1"/>
  <c r="AB101" i="20"/>
  <c r="AQ101" i="20" s="1"/>
  <c r="AB100" i="20"/>
  <c r="AQ100" i="20" s="1"/>
  <c r="AB99" i="20"/>
  <c r="AB98" i="20"/>
  <c r="AQ98" i="20" s="1"/>
  <c r="AB97" i="20"/>
  <c r="AQ97" i="20" s="1"/>
  <c r="AB96" i="20"/>
  <c r="AQ96" i="20" s="1"/>
  <c r="AB95" i="20"/>
  <c r="AN95" i="20" s="1"/>
  <c r="AB94" i="20"/>
  <c r="AB93" i="20"/>
  <c r="AE93" i="20" s="1"/>
  <c r="AB92" i="20"/>
  <c r="AQ92" i="20" s="1"/>
  <c r="AB91" i="20"/>
  <c r="AB90" i="20"/>
  <c r="AQ90" i="20" s="1"/>
  <c r="AB89" i="20"/>
  <c r="AQ89" i="20" s="1"/>
  <c r="AB88" i="20"/>
  <c r="AQ88" i="20" s="1"/>
  <c r="AB87" i="20"/>
  <c r="AQ87" i="20" s="1"/>
  <c r="AB86" i="20"/>
  <c r="AQ86" i="20" s="1"/>
  <c r="AB85" i="20"/>
  <c r="AQ85" i="20" s="1"/>
  <c r="AB84" i="20"/>
  <c r="AQ84" i="20" s="1"/>
  <c r="AB83" i="20"/>
  <c r="AB82" i="20"/>
  <c r="AQ82" i="20" s="1"/>
  <c r="AB81" i="20"/>
  <c r="AQ81" i="20" s="1"/>
  <c r="AB80" i="20"/>
  <c r="AQ80" i="20" s="1"/>
  <c r="AB79" i="20"/>
  <c r="AB78" i="20"/>
  <c r="AQ78" i="20" s="1"/>
  <c r="AB77" i="20"/>
  <c r="AN77" i="20" s="1"/>
  <c r="AB76" i="20"/>
  <c r="AQ76" i="20" s="1"/>
  <c r="AB75" i="20"/>
  <c r="AH74" i="20"/>
  <c r="AB74" i="20"/>
  <c r="AQ74" i="20" s="1"/>
  <c r="AB73" i="20"/>
  <c r="AQ73" i="20" s="1"/>
  <c r="AK72" i="20"/>
  <c r="AB72" i="20"/>
  <c r="AQ72" i="20" s="1"/>
  <c r="AB71" i="20"/>
  <c r="AQ71" i="20" s="1"/>
  <c r="AB70" i="20"/>
  <c r="AQ70" i="20" s="1"/>
  <c r="AB69" i="20"/>
  <c r="AQ69" i="20" s="1"/>
  <c r="AB68" i="20"/>
  <c r="AQ68" i="20" s="1"/>
  <c r="AB67" i="20"/>
  <c r="AB66" i="20"/>
  <c r="AQ66" i="20" s="1"/>
  <c r="AB65" i="20"/>
  <c r="AQ65" i="20" s="1"/>
  <c r="AB64" i="20"/>
  <c r="AQ64" i="20" s="1"/>
  <c r="AB63" i="20"/>
  <c r="AN63" i="20" s="1"/>
  <c r="AB62" i="20"/>
  <c r="AQ62" i="20" s="1"/>
  <c r="AB61" i="20"/>
  <c r="AB60" i="20"/>
  <c r="AQ60" i="20" s="1"/>
  <c r="AB59" i="20"/>
  <c r="AB58" i="20"/>
  <c r="AQ58" i="20" s="1"/>
  <c r="AB57" i="20"/>
  <c r="AQ57" i="20" s="1"/>
  <c r="AB56" i="20"/>
  <c r="AQ56" i="20" s="1"/>
  <c r="AB55" i="20"/>
  <c r="AQ55" i="20" s="1"/>
  <c r="AB54" i="20"/>
  <c r="AQ54" i="20" s="1"/>
  <c r="AB53" i="20"/>
  <c r="AQ53" i="20" s="1"/>
  <c r="AB52" i="20"/>
  <c r="AQ52" i="20" s="1"/>
  <c r="AB51" i="20"/>
  <c r="AB50" i="20"/>
  <c r="AQ50" i="20" s="1"/>
  <c r="AB49" i="20"/>
  <c r="AQ49" i="20" s="1"/>
  <c r="AB48" i="20"/>
  <c r="AQ48" i="20" s="1"/>
  <c r="AB47" i="20"/>
  <c r="AN47" i="20" s="1"/>
  <c r="AB46" i="20"/>
  <c r="AQ46" i="20" s="1"/>
  <c r="AB45" i="20"/>
  <c r="AE45" i="20" s="1"/>
  <c r="AB44" i="20"/>
  <c r="AQ44" i="20" s="1"/>
  <c r="AB43" i="20"/>
  <c r="AB42" i="20"/>
  <c r="AQ42" i="20" s="1"/>
  <c r="AB41" i="20"/>
  <c r="AQ41" i="20" s="1"/>
  <c r="AB40" i="20"/>
  <c r="AQ40" i="20" s="1"/>
  <c r="AB39" i="20"/>
  <c r="AN39" i="20" s="1"/>
  <c r="AB38" i="20"/>
  <c r="AN38" i="20" s="1"/>
  <c r="AB37" i="20"/>
  <c r="AK37" i="20" s="1"/>
  <c r="AB36" i="20"/>
  <c r="AN36" i="20" s="1"/>
  <c r="AB35" i="20"/>
  <c r="AK35" i="20" s="1"/>
  <c r="AB34" i="20"/>
  <c r="AB33" i="20"/>
  <c r="AK33" i="20" s="1"/>
  <c r="AB32" i="20"/>
  <c r="AN32" i="20" s="1"/>
  <c r="AB31" i="20"/>
  <c r="AK31" i="20" s="1"/>
  <c r="AB30" i="20"/>
  <c r="AN30" i="20" s="1"/>
  <c r="AB29" i="20"/>
  <c r="AK29" i="20" s="1"/>
  <c r="AN28" i="20"/>
  <c r="AK27" i="20"/>
  <c r="AK25" i="20"/>
  <c r="AB24" i="20"/>
  <c r="AN24" i="20" s="1"/>
  <c r="AB23" i="20"/>
  <c r="AE23" i="20" s="1"/>
  <c r="AB22" i="20"/>
  <c r="AN22" i="20" s="1"/>
  <c r="AB21" i="20"/>
  <c r="AK21" i="20" s="1"/>
  <c r="AB20" i="20"/>
  <c r="AN20" i="20" s="1"/>
  <c r="AB19" i="20"/>
  <c r="AK19" i="20" s="1"/>
  <c r="AB18" i="20"/>
  <c r="AB17" i="20"/>
  <c r="AK17" i="20" s="1"/>
  <c r="AB16" i="20"/>
  <c r="AN16" i="20" s="1"/>
  <c r="AB15" i="20"/>
  <c r="AK15" i="20" s="1"/>
  <c r="AB14" i="20"/>
  <c r="AN14" i="20" s="1"/>
  <c r="AB13" i="20"/>
  <c r="AK13" i="20" s="1"/>
  <c r="AB12" i="20"/>
  <c r="AN12" i="20" s="1"/>
  <c r="AB11" i="20"/>
  <c r="AE11" i="20" s="1"/>
  <c r="AH166" i="20" l="1"/>
  <c r="AQ205" i="20"/>
  <c r="AK776" i="20"/>
  <c r="AK819" i="20"/>
  <c r="AK885" i="20"/>
  <c r="AH923" i="20"/>
  <c r="AH961" i="20"/>
  <c r="AK40" i="20"/>
  <c r="AK84" i="20"/>
  <c r="AH226" i="20"/>
  <c r="AN470" i="20"/>
  <c r="AE699" i="20"/>
  <c r="AQ776" i="20"/>
  <c r="AK983" i="20"/>
  <c r="AK757" i="20"/>
  <c r="AE907" i="20"/>
  <c r="AK228" i="20"/>
  <c r="AH585" i="20"/>
  <c r="AH701" i="20"/>
  <c r="AK759" i="20"/>
  <c r="AN431" i="20"/>
  <c r="AH497" i="20"/>
  <c r="AQ646" i="20"/>
  <c r="AH891" i="20"/>
  <c r="AK342" i="20"/>
  <c r="AK607" i="20"/>
  <c r="AH949" i="20"/>
  <c r="AH969" i="20"/>
  <c r="AH72" i="20"/>
  <c r="AH214" i="20"/>
  <c r="AK456" i="20"/>
  <c r="AQ648" i="20"/>
  <c r="AE667" i="20"/>
  <c r="AH893" i="20"/>
  <c r="AH495" i="20"/>
  <c r="AQ93" i="20"/>
  <c r="AH521" i="20"/>
  <c r="AN157" i="20"/>
  <c r="AH392" i="20"/>
  <c r="AN414" i="20"/>
  <c r="AK747" i="20"/>
  <c r="AE789" i="20"/>
  <c r="AQ996" i="20"/>
  <c r="AE643" i="20"/>
  <c r="AK821" i="20"/>
  <c r="AK248" i="20"/>
  <c r="AH907" i="20"/>
  <c r="AH945" i="20"/>
  <c r="AH176" i="20"/>
  <c r="AH593" i="20"/>
  <c r="AN593" i="20"/>
  <c r="AK749" i="20"/>
  <c r="AH789" i="20"/>
  <c r="AE855" i="20"/>
  <c r="AK954" i="20"/>
  <c r="AH248" i="20"/>
  <c r="AH679" i="20"/>
  <c r="AH228" i="20"/>
  <c r="AN720" i="20"/>
  <c r="AN472" i="20"/>
  <c r="AN87" i="20"/>
  <c r="AQ624" i="20"/>
  <c r="AE701" i="20"/>
  <c r="AN280" i="20"/>
  <c r="AK304" i="20"/>
  <c r="AH919" i="20"/>
  <c r="AQ141" i="20"/>
  <c r="AN374" i="20"/>
  <c r="AN505" i="20"/>
  <c r="AE615" i="20"/>
  <c r="AE671" i="20"/>
  <c r="AK731" i="20"/>
  <c r="AK835" i="20"/>
  <c r="AH937" i="20"/>
  <c r="AN503" i="20"/>
  <c r="AH731" i="20"/>
  <c r="AH329" i="20"/>
  <c r="AH615" i="20"/>
  <c r="AE655" i="20"/>
  <c r="AH671" i="20"/>
  <c r="AK713" i="20"/>
  <c r="AH751" i="20"/>
  <c r="AE901" i="20"/>
  <c r="AK937" i="20"/>
  <c r="AH655" i="20"/>
  <c r="AK751" i="20"/>
  <c r="AH921" i="20"/>
  <c r="AN125" i="20"/>
  <c r="AQ223" i="20"/>
  <c r="AE733" i="20"/>
  <c r="AQ125" i="20"/>
  <c r="AK204" i="20"/>
  <c r="AN400" i="20"/>
  <c r="AH715" i="20"/>
  <c r="AK733" i="20"/>
  <c r="AQ838" i="20"/>
  <c r="AQ903" i="20"/>
  <c r="AK922" i="20"/>
  <c r="AE61" i="20"/>
  <c r="AQ61" i="20"/>
  <c r="AN61" i="20"/>
  <c r="AQ94" i="20"/>
  <c r="AK94" i="20"/>
  <c r="AQ136" i="20"/>
  <c r="AK136" i="20"/>
  <c r="AQ154" i="20"/>
  <c r="AK154" i="20"/>
  <c r="AQ199" i="20"/>
  <c r="AN199" i="20"/>
  <c r="AQ253" i="20"/>
  <c r="AN253" i="20"/>
  <c r="AE253" i="20"/>
  <c r="AK279" i="20"/>
  <c r="AN279" i="20"/>
  <c r="AN360" i="20"/>
  <c r="AK360" i="20"/>
  <c r="AH360" i="20"/>
  <c r="AK409" i="20"/>
  <c r="AN409" i="20"/>
  <c r="AH528" i="20"/>
  <c r="AN528" i="20"/>
  <c r="AK528" i="20"/>
  <c r="AK559" i="20"/>
  <c r="AN559" i="20"/>
  <c r="AH559" i="20"/>
  <c r="AK567" i="20"/>
  <c r="AN567" i="20"/>
  <c r="AN661" i="20"/>
  <c r="AK661" i="20"/>
  <c r="AE661" i="20"/>
  <c r="AK32" i="20"/>
  <c r="AK116" i="20"/>
  <c r="AQ152" i="20"/>
  <c r="AK152" i="20"/>
  <c r="AQ215" i="20"/>
  <c r="AN215" i="20"/>
  <c r="AH244" i="20"/>
  <c r="AQ258" i="20"/>
  <c r="AH258" i="20"/>
  <c r="AN328" i="20"/>
  <c r="AH328" i="20"/>
  <c r="AK369" i="20"/>
  <c r="AN369" i="20"/>
  <c r="AK399" i="20"/>
  <c r="AN399" i="20"/>
  <c r="AK425" i="20"/>
  <c r="AH425" i="20"/>
  <c r="AQ47" i="20"/>
  <c r="AQ140" i="20"/>
  <c r="AK140" i="20"/>
  <c r="AH152" i="20"/>
  <c r="AK200" i="20"/>
  <c r="AQ213" i="20"/>
  <c r="AE213" i="20"/>
  <c r="AQ242" i="20"/>
  <c r="AH242" i="20"/>
  <c r="AN255" i="20"/>
  <c r="AQ255" i="20"/>
  <c r="AK273" i="20"/>
  <c r="AN273" i="20"/>
  <c r="AH273" i="20"/>
  <c r="AH336" i="20"/>
  <c r="AN336" i="20"/>
  <c r="AK350" i="20"/>
  <c r="AN350" i="20"/>
  <c r="AK407" i="20"/>
  <c r="AN407" i="20"/>
  <c r="AK489" i="20"/>
  <c r="AE489" i="20"/>
  <c r="AN534" i="20"/>
  <c r="AK534" i="20"/>
  <c r="AK553" i="20"/>
  <c r="AH553" i="20"/>
  <c r="AE553" i="20"/>
  <c r="AK561" i="20"/>
  <c r="AH561" i="20"/>
  <c r="AK569" i="20"/>
  <c r="AN569" i="20"/>
  <c r="AH592" i="20"/>
  <c r="AN592" i="20"/>
  <c r="AK592" i="20"/>
  <c r="AN663" i="20"/>
  <c r="AK663" i="20"/>
  <c r="AE663" i="20"/>
  <c r="AN677" i="20"/>
  <c r="AH677" i="20"/>
  <c r="AK62" i="20"/>
  <c r="AN79" i="20"/>
  <c r="AQ79" i="20"/>
  <c r="AQ104" i="20"/>
  <c r="AK104" i="20"/>
  <c r="AH106" i="20"/>
  <c r="AH104" i="20"/>
  <c r="AQ138" i="20"/>
  <c r="AK138" i="20"/>
  <c r="AH140" i="20"/>
  <c r="AQ156" i="20"/>
  <c r="AK156" i="20"/>
  <c r="AN239" i="20"/>
  <c r="AQ239" i="20"/>
  <c r="AK281" i="20"/>
  <c r="AN281" i="20"/>
  <c r="AK310" i="20"/>
  <c r="AK336" i="20"/>
  <c r="AK382" i="20"/>
  <c r="AN382" i="20"/>
  <c r="AK632" i="20"/>
  <c r="AN632" i="20"/>
  <c r="AE687" i="20"/>
  <c r="AE695" i="20"/>
  <c r="AH697" i="20"/>
  <c r="AN736" i="20"/>
  <c r="AH743" i="20"/>
  <c r="AK745" i="20"/>
  <c r="AK767" i="20"/>
  <c r="AH779" i="20"/>
  <c r="AE781" i="20"/>
  <c r="AQ799" i="20"/>
  <c r="AK801" i="20"/>
  <c r="AK847" i="20"/>
  <c r="AK849" i="20"/>
  <c r="AE861" i="20"/>
  <c r="AE871" i="20"/>
  <c r="AQ897" i="20"/>
  <c r="AE902" i="20"/>
  <c r="AN908" i="20"/>
  <c r="AE911" i="20"/>
  <c r="AK917" i="20"/>
  <c r="AK921" i="20"/>
  <c r="AH925" i="20"/>
  <c r="AH935" i="20"/>
  <c r="AE950" i="20"/>
  <c r="AN970" i="20"/>
  <c r="AQ980" i="20"/>
  <c r="AN989" i="20"/>
  <c r="AH992" i="20"/>
  <c r="AN1014" i="20"/>
  <c r="AQ1024" i="20"/>
  <c r="AH393" i="20"/>
  <c r="AK432" i="20"/>
  <c r="AK438" i="20"/>
  <c r="AE457" i="20"/>
  <c r="AH463" i="20"/>
  <c r="AH465" i="20"/>
  <c r="AN471" i="20"/>
  <c r="AN473" i="20"/>
  <c r="AN496" i="20"/>
  <c r="AN504" i="20"/>
  <c r="AH520" i="20"/>
  <c r="AK542" i="20"/>
  <c r="AH584" i="20"/>
  <c r="AQ600" i="20"/>
  <c r="AK606" i="20"/>
  <c r="AK608" i="20"/>
  <c r="AK615" i="20"/>
  <c r="AK625" i="20"/>
  <c r="AH635" i="20"/>
  <c r="AH649" i="20"/>
  <c r="AK671" i="20"/>
  <c r="AH687" i="20"/>
  <c r="AK695" i="20"/>
  <c r="AH721" i="20"/>
  <c r="AH727" i="20"/>
  <c r="AK777" i="20"/>
  <c r="AK779" i="20"/>
  <c r="AK781" i="20"/>
  <c r="AN784" i="20"/>
  <c r="AK789" i="20"/>
  <c r="AK805" i="20"/>
  <c r="AK811" i="20"/>
  <c r="AQ822" i="20"/>
  <c r="AK846" i="20"/>
  <c r="AE859" i="20"/>
  <c r="AE865" i="20"/>
  <c r="AE877" i="20"/>
  <c r="AK911" i="20"/>
  <c r="AK950" i="20"/>
  <c r="AN37" i="20"/>
  <c r="AH40" i="20"/>
  <c r="AH42" i="20"/>
  <c r="AK52" i="20"/>
  <c r="AN55" i="20"/>
  <c r="AN93" i="20"/>
  <c r="AQ111" i="20"/>
  <c r="AK158" i="20"/>
  <c r="AE197" i="20"/>
  <c r="AQ245" i="20"/>
  <c r="AH271" i="20"/>
  <c r="AH296" i="20"/>
  <c r="AN305" i="20"/>
  <c r="AN318" i="20"/>
  <c r="AN335" i="20"/>
  <c r="AK368" i="20"/>
  <c r="AK400" i="20"/>
  <c r="AK406" i="20"/>
  <c r="AN408" i="20"/>
  <c r="AH424" i="20"/>
  <c r="AN432" i="20"/>
  <c r="AH457" i="20"/>
  <c r="AN463" i="20"/>
  <c r="AN510" i="20"/>
  <c r="AN527" i="20"/>
  <c r="AN566" i="20"/>
  <c r="AN568" i="20"/>
  <c r="AH591" i="20"/>
  <c r="AN608" i="20"/>
  <c r="AK611" i="20"/>
  <c r="AH629" i="20"/>
  <c r="AH631" i="20"/>
  <c r="AH633" i="20"/>
  <c r="AN648" i="20"/>
  <c r="AK649" i="20"/>
  <c r="AK687" i="20"/>
  <c r="AE713" i="20"/>
  <c r="AK727" i="20"/>
  <c r="AQ744" i="20"/>
  <c r="AH749" i="20"/>
  <c r="AE751" i="20"/>
  <c r="AE759" i="20"/>
  <c r="AQ800" i="20"/>
  <c r="AQ809" i="20"/>
  <c r="AH821" i="20"/>
  <c r="AQ840" i="20"/>
  <c r="AQ848" i="20"/>
  <c r="AK857" i="20"/>
  <c r="AE875" i="20"/>
  <c r="AE881" i="20"/>
  <c r="AE891" i="20"/>
  <c r="AE893" i="20"/>
  <c r="AH901" i="20"/>
  <c r="AK905" i="20"/>
  <c r="AE921" i="20"/>
  <c r="AE922" i="20"/>
  <c r="AH933" i="20"/>
  <c r="AK934" i="20"/>
  <c r="AK938" i="20"/>
  <c r="AE945" i="20"/>
  <c r="AK949" i="20"/>
  <c r="AE967" i="20"/>
  <c r="AK969" i="20"/>
  <c r="AN981" i="20"/>
  <c r="AN993" i="20"/>
  <c r="AN1006" i="20"/>
  <c r="AE33" i="20"/>
  <c r="AN45" i="20"/>
  <c r="AQ63" i="20"/>
  <c r="AK68" i="20"/>
  <c r="AN29" i="20"/>
  <c r="AH32" i="20"/>
  <c r="AH33" i="20"/>
  <c r="AH44" i="20"/>
  <c r="AQ45" i="20"/>
  <c r="AK56" i="20"/>
  <c r="AH62" i="20"/>
  <c r="AK66" i="20"/>
  <c r="AH76" i="20"/>
  <c r="AQ77" i="20"/>
  <c r="AK88" i="20"/>
  <c r="AH94" i="20"/>
  <c r="AK98" i="20"/>
  <c r="AH108" i="20"/>
  <c r="AQ109" i="20"/>
  <c r="AK118" i="20"/>
  <c r="AK126" i="20"/>
  <c r="AH134" i="20"/>
  <c r="AN141" i="20"/>
  <c r="AK142" i="20"/>
  <c r="AH150" i="20"/>
  <c r="AH158" i="20"/>
  <c r="AH160" i="20"/>
  <c r="AQ167" i="20"/>
  <c r="AE181" i="20"/>
  <c r="AK184" i="20"/>
  <c r="AK186" i="20"/>
  <c r="AK188" i="20"/>
  <c r="AQ189" i="20"/>
  <c r="AH200" i="20"/>
  <c r="AH202" i="20"/>
  <c r="AH204" i="20"/>
  <c r="AN205" i="20"/>
  <c r="AK206" i="20"/>
  <c r="AK216" i="20"/>
  <c r="AN264" i="20"/>
  <c r="AH264" i="20"/>
  <c r="AN278" i="20"/>
  <c r="AK278" i="20"/>
  <c r="AQ237" i="20"/>
  <c r="AE237" i="20"/>
  <c r="AK297" i="20"/>
  <c r="AH297" i="20"/>
  <c r="AE297" i="20"/>
  <c r="AH60" i="20"/>
  <c r="AE77" i="20"/>
  <c r="AH78" i="20"/>
  <c r="AK82" i="20"/>
  <c r="AH92" i="20"/>
  <c r="AE109" i="20"/>
  <c r="AH110" i="20"/>
  <c r="AK114" i="20"/>
  <c r="AH122" i="20"/>
  <c r="AH124" i="20"/>
  <c r="AE133" i="20"/>
  <c r="AN135" i="20"/>
  <c r="AE149" i="20"/>
  <c r="AN151" i="20"/>
  <c r="AH168" i="20"/>
  <c r="AH170" i="20"/>
  <c r="AH172" i="20"/>
  <c r="AH182" i="20"/>
  <c r="AE189" i="20"/>
  <c r="AH190" i="20"/>
  <c r="AH192" i="20"/>
  <c r="AQ208" i="20"/>
  <c r="AH208" i="20"/>
  <c r="AH222" i="20"/>
  <c r="AQ232" i="20"/>
  <c r="AH232" i="20"/>
  <c r="AN237" i="20"/>
  <c r="AQ254" i="20"/>
  <c r="AH254" i="20"/>
  <c r="AH46" i="20"/>
  <c r="AK50" i="20"/>
  <c r="AK46" i="20"/>
  <c r="AH56" i="20"/>
  <c r="AH58" i="20"/>
  <c r="AN71" i="20"/>
  <c r="AK78" i="20"/>
  <c r="AH88" i="20"/>
  <c r="AH90" i="20"/>
  <c r="AQ95" i="20"/>
  <c r="AK100" i="20"/>
  <c r="AN103" i="20"/>
  <c r="AK110" i="20"/>
  <c r="AK120" i="20"/>
  <c r="AK122" i="20"/>
  <c r="AK124" i="20"/>
  <c r="AH128" i="20"/>
  <c r="AH142" i="20"/>
  <c r="AH144" i="20"/>
  <c r="AE165" i="20"/>
  <c r="AK168" i="20"/>
  <c r="AK170" i="20"/>
  <c r="AK172" i="20"/>
  <c r="AH184" i="20"/>
  <c r="AH186" i="20"/>
  <c r="AH188" i="20"/>
  <c r="AK190" i="20"/>
  <c r="AH198" i="20"/>
  <c r="AH206" i="20"/>
  <c r="AH216" i="20"/>
  <c r="AQ221" i="20"/>
  <c r="AN221" i="20"/>
  <c r="AK222" i="20"/>
  <c r="AK232" i="20"/>
  <c r="AQ238" i="20"/>
  <c r="AK238" i="20"/>
  <c r="AK242" i="20"/>
  <c r="AK244" i="20"/>
  <c r="AK254" i="20"/>
  <c r="AH272" i="20"/>
  <c r="AK272" i="20"/>
  <c r="AK258" i="20"/>
  <c r="AH265" i="20"/>
  <c r="AN271" i="20"/>
  <c r="AH303" i="20"/>
  <c r="AN304" i="20"/>
  <c r="AN311" i="20"/>
  <c r="AN313" i="20"/>
  <c r="AK328" i="20"/>
  <c r="AH337" i="20"/>
  <c r="AN344" i="20"/>
  <c r="AE361" i="20"/>
  <c r="AH367" i="20"/>
  <c r="AN368" i="20"/>
  <c r="AN375" i="20"/>
  <c r="AN377" i="20"/>
  <c r="AK392" i="20"/>
  <c r="AH401" i="20"/>
  <c r="AK424" i="20"/>
  <c r="AH433" i="20"/>
  <c r="AN440" i="20"/>
  <c r="AK464" i="20"/>
  <c r="AN465" i="20"/>
  <c r="AN478" i="20"/>
  <c r="AH488" i="20"/>
  <c r="AH489" i="20"/>
  <c r="AN495" i="20"/>
  <c r="AK502" i="20"/>
  <c r="AK520" i="20"/>
  <c r="AH529" i="20"/>
  <c r="AN536" i="20"/>
  <c r="AK560" i="20"/>
  <c r="AN561" i="20"/>
  <c r="AN574" i="20"/>
  <c r="AK584" i="20"/>
  <c r="AN585" i="20"/>
  <c r="AN591" i="20"/>
  <c r="AK598" i="20"/>
  <c r="AH605" i="20"/>
  <c r="AE609" i="20"/>
  <c r="AE613" i="20"/>
  <c r="AH619" i="20"/>
  <c r="AE627" i="20"/>
  <c r="AK630" i="20"/>
  <c r="AK631" i="20"/>
  <c r="AQ632" i="20"/>
  <c r="AK633" i="20"/>
  <c r="AK635" i="20"/>
  <c r="AK641" i="20"/>
  <c r="AH643" i="20"/>
  <c r="AK645" i="20"/>
  <c r="AK647" i="20"/>
  <c r="AK655" i="20"/>
  <c r="AQ662" i="20"/>
  <c r="AK678" i="20"/>
  <c r="AK680" i="20"/>
  <c r="AH681" i="20"/>
  <c r="AE683" i="20"/>
  <c r="AE685" i="20"/>
  <c r="AH691" i="20"/>
  <c r="AE693" i="20"/>
  <c r="AN696" i="20"/>
  <c r="AK701" i="20"/>
  <c r="AQ710" i="20"/>
  <c r="AK710" i="20"/>
  <c r="AN715" i="20"/>
  <c r="AK715" i="20"/>
  <c r="AN717" i="20"/>
  <c r="AK717" i="20"/>
  <c r="AN719" i="20"/>
  <c r="AE719" i="20"/>
  <c r="AN303" i="20"/>
  <c r="AN337" i="20"/>
  <c r="AH361" i="20"/>
  <c r="AN367" i="20"/>
  <c r="AN401" i="20"/>
  <c r="AN433" i="20"/>
  <c r="AN464" i="20"/>
  <c r="AK488" i="20"/>
  <c r="AN529" i="20"/>
  <c r="AN560" i="20"/>
  <c r="AK605" i="20"/>
  <c r="AH609" i="20"/>
  <c r="AH613" i="20"/>
  <c r="AK619" i="20"/>
  <c r="AH627" i="20"/>
  <c r="AK643" i="20"/>
  <c r="AQ680" i="20"/>
  <c r="AK681" i="20"/>
  <c r="AK683" i="20"/>
  <c r="AH685" i="20"/>
  <c r="AK693" i="20"/>
  <c r="AN707" i="20"/>
  <c r="AH707" i="20"/>
  <c r="AN286" i="20"/>
  <c r="AH305" i="20"/>
  <c r="AN312" i="20"/>
  <c r="AE329" i="20"/>
  <c r="AH335" i="20"/>
  <c r="AN343" i="20"/>
  <c r="AN345" i="20"/>
  <c r="AH369" i="20"/>
  <c r="AN376" i="20"/>
  <c r="AE393" i="20"/>
  <c r="AH399" i="20"/>
  <c r="AH407" i="20"/>
  <c r="AE425" i="20"/>
  <c r="AH431" i="20"/>
  <c r="AN439" i="20"/>
  <c r="AN441" i="20"/>
  <c r="AH456" i="20"/>
  <c r="AK496" i="20"/>
  <c r="AE521" i="20"/>
  <c r="AH527" i="20"/>
  <c r="AN535" i="20"/>
  <c r="AN537" i="20"/>
  <c r="AH552" i="20"/>
  <c r="AE585" i="20"/>
  <c r="AH607" i="20"/>
  <c r="AK609" i="20"/>
  <c r="AK613" i="20"/>
  <c r="AK627" i="20"/>
  <c r="AE633" i="20"/>
  <c r="AK685" i="20"/>
  <c r="AN703" i="20"/>
  <c r="AE703" i="20"/>
  <c r="AN712" i="20"/>
  <c r="AQ712" i="20"/>
  <c r="AN725" i="20"/>
  <c r="AH725" i="20"/>
  <c r="AE725" i="20"/>
  <c r="AE681" i="20"/>
  <c r="AQ694" i="20"/>
  <c r="AH703" i="20"/>
  <c r="AK712" i="20"/>
  <c r="AQ718" i="20"/>
  <c r="AK725" i="20"/>
  <c r="AN735" i="20"/>
  <c r="AE735" i="20"/>
  <c r="AK735" i="20"/>
  <c r="AK742" i="20"/>
  <c r="AQ742" i="20"/>
  <c r="AH737" i="20"/>
  <c r="AK744" i="20"/>
  <c r="AE745" i="20"/>
  <c r="AQ758" i="20"/>
  <c r="AK763" i="20"/>
  <c r="AH765" i="20"/>
  <c r="AE767" i="20"/>
  <c r="AK783" i="20"/>
  <c r="AH785" i="20"/>
  <c r="AH791" i="20"/>
  <c r="AH795" i="20"/>
  <c r="AE797" i="20"/>
  <c r="AK800" i="20"/>
  <c r="AE801" i="20"/>
  <c r="AE805" i="20"/>
  <c r="AK806" i="20"/>
  <c r="AH807" i="20"/>
  <c r="AQ815" i="20"/>
  <c r="AK817" i="20"/>
  <c r="AE819" i="20"/>
  <c r="AH823" i="20"/>
  <c r="AN824" i="20"/>
  <c r="AH825" i="20"/>
  <c r="AH827" i="20"/>
  <c r="AE835" i="20"/>
  <c r="AH841" i="20"/>
  <c r="AE843" i="20"/>
  <c r="AK845" i="20"/>
  <c r="AK848" i="20"/>
  <c r="AE849" i="20"/>
  <c r="AH853" i="20"/>
  <c r="AE857" i="20"/>
  <c r="AE858" i="20"/>
  <c r="AH869" i="20"/>
  <c r="AE873" i="20"/>
  <c r="AE874" i="20"/>
  <c r="AE885" i="20"/>
  <c r="AE886" i="20"/>
  <c r="AH887" i="20"/>
  <c r="AH889" i="20"/>
  <c r="AK890" i="20"/>
  <c r="AE897" i="20"/>
  <c r="AE898" i="20"/>
  <c r="AK901" i="20"/>
  <c r="AE905" i="20"/>
  <c r="AE915" i="20"/>
  <c r="AE917" i="20"/>
  <c r="AH929" i="20"/>
  <c r="AE939" i="20"/>
  <c r="AE941" i="20"/>
  <c r="AE951" i="20"/>
  <c r="AE953" i="20"/>
  <c r="AE954" i="20"/>
  <c r="AH955" i="20"/>
  <c r="AH957" i="20"/>
  <c r="AH965" i="20"/>
  <c r="AK966" i="20"/>
  <c r="AK971" i="20"/>
  <c r="AH973" i="20"/>
  <c r="AH974" i="20"/>
  <c r="AK981" i="20"/>
  <c r="AN982" i="20"/>
  <c r="AK997" i="20"/>
  <c r="AH998" i="20"/>
  <c r="AE727" i="20"/>
  <c r="AE731" i="20"/>
  <c r="AQ734" i="20"/>
  <c r="AH741" i="20"/>
  <c r="AH745" i="20"/>
  <c r="AE747" i="20"/>
  <c r="AE749" i="20"/>
  <c r="AH755" i="20"/>
  <c r="AE757" i="20"/>
  <c r="AN760" i="20"/>
  <c r="AK765" i="20"/>
  <c r="AH767" i="20"/>
  <c r="AE777" i="20"/>
  <c r="AE779" i="20"/>
  <c r="AQ782" i="20"/>
  <c r="AK791" i="20"/>
  <c r="AK795" i="20"/>
  <c r="AK797" i="20"/>
  <c r="AH799" i="20"/>
  <c r="AH801" i="20"/>
  <c r="AK803" i="20"/>
  <c r="AH805" i="20"/>
  <c r="AK807" i="20"/>
  <c r="AE809" i="20"/>
  <c r="AH811" i="20"/>
  <c r="AQ813" i="20"/>
  <c r="AH819" i="20"/>
  <c r="AK823" i="20"/>
  <c r="AQ824" i="20"/>
  <c r="AK825" i="20"/>
  <c r="AK827" i="20"/>
  <c r="AK833" i="20"/>
  <c r="AH835" i="20"/>
  <c r="AN840" i="20"/>
  <c r="AK841" i="20"/>
  <c r="AH847" i="20"/>
  <c r="AH849" i="20"/>
  <c r="AK853" i="20"/>
  <c r="AH857" i="20"/>
  <c r="AK869" i="20"/>
  <c r="AH873" i="20"/>
  <c r="AH885" i="20"/>
  <c r="AK886" i="20"/>
  <c r="AK889" i="20"/>
  <c r="AH905" i="20"/>
  <c r="AK915" i="20"/>
  <c r="AH917" i="20"/>
  <c r="AE919" i="20"/>
  <c r="AE923" i="20"/>
  <c r="AE925" i="20"/>
  <c r="AE935" i="20"/>
  <c r="AE937" i="20"/>
  <c r="AE938" i="20"/>
  <c r="AH939" i="20"/>
  <c r="AH941" i="20"/>
  <c r="AE949" i="20"/>
  <c r="AH951" i="20"/>
  <c r="AH953" i="20"/>
  <c r="AE961" i="20"/>
  <c r="AK965" i="20"/>
  <c r="AE970" i="20"/>
  <c r="AK973" i="20"/>
  <c r="AN974" i="20"/>
  <c r="AN997" i="20"/>
  <c r="AN998" i="20"/>
  <c r="AH761" i="20"/>
  <c r="AE763" i="20"/>
  <c r="AE765" i="20"/>
  <c r="AH771" i="20"/>
  <c r="AK774" i="20"/>
  <c r="AE783" i="20"/>
  <c r="AE791" i="20"/>
  <c r="AE795" i="20"/>
  <c r="AQ798" i="20"/>
  <c r="AE807" i="20"/>
  <c r="AN808" i="20"/>
  <c r="AE825" i="20"/>
  <c r="AH845" i="20"/>
  <c r="AE853" i="20"/>
  <c r="AE854" i="20"/>
  <c r="AE869" i="20"/>
  <c r="AE870" i="20"/>
  <c r="AH881" i="20"/>
  <c r="AE887" i="20"/>
  <c r="AE889" i="20"/>
  <c r="AE890" i="20"/>
  <c r="AQ899" i="20"/>
  <c r="AE929" i="20"/>
  <c r="AE955" i="20"/>
  <c r="AE957" i="20"/>
  <c r="AE965" i="20"/>
  <c r="AE966" i="20"/>
  <c r="AH967" i="20"/>
  <c r="AE974" i="20"/>
  <c r="AH982" i="20"/>
  <c r="AN990" i="20"/>
  <c r="AQ992" i="20"/>
  <c r="AE998" i="20"/>
  <c r="AN1005" i="20"/>
  <c r="AN1013" i="20"/>
  <c r="AH31" i="20"/>
  <c r="AK30" i="20"/>
  <c r="AN31" i="20"/>
  <c r="AN33" i="20"/>
  <c r="AK38" i="20"/>
  <c r="AQ39" i="20"/>
  <c r="AK42" i="20"/>
  <c r="AK44" i="20"/>
  <c r="AH48" i="20"/>
  <c r="AE53" i="20"/>
  <c r="AH54" i="20"/>
  <c r="AK58" i="20"/>
  <c r="AK60" i="20"/>
  <c r="AH64" i="20"/>
  <c r="AE69" i="20"/>
  <c r="AH70" i="20"/>
  <c r="AK74" i="20"/>
  <c r="AK76" i="20"/>
  <c r="AH80" i="20"/>
  <c r="AE85" i="20"/>
  <c r="AH86" i="20"/>
  <c r="AK90" i="20"/>
  <c r="AK92" i="20"/>
  <c r="AH96" i="20"/>
  <c r="AE101" i="20"/>
  <c r="AH102" i="20"/>
  <c r="AK106" i="20"/>
  <c r="AK108" i="20"/>
  <c r="AH112" i="20"/>
  <c r="AN127" i="20"/>
  <c r="AK128" i="20"/>
  <c r="AH130" i="20"/>
  <c r="AH132" i="20"/>
  <c r="AN133" i="20"/>
  <c r="AK134" i="20"/>
  <c r="AN143" i="20"/>
  <c r="AK144" i="20"/>
  <c r="AH146" i="20"/>
  <c r="AH148" i="20"/>
  <c r="AN149" i="20"/>
  <c r="AK150" i="20"/>
  <c r="AN159" i="20"/>
  <c r="AK160" i="20"/>
  <c r="AH162" i="20"/>
  <c r="AH164" i="20"/>
  <c r="AN165" i="20"/>
  <c r="AK166" i="20"/>
  <c r="AN175" i="20"/>
  <c r="AK176" i="20"/>
  <c r="AH178" i="20"/>
  <c r="AH180" i="20"/>
  <c r="AN181" i="20"/>
  <c r="AK182" i="20"/>
  <c r="AN191" i="20"/>
  <c r="AK192" i="20"/>
  <c r="AH194" i="20"/>
  <c r="AH196" i="20"/>
  <c r="AN197" i="20"/>
  <c r="AK198" i="20"/>
  <c r="AN207" i="20"/>
  <c r="AK208" i="20"/>
  <c r="AH210" i="20"/>
  <c r="AH212" i="20"/>
  <c r="AN213" i="20"/>
  <c r="AK214" i="20"/>
  <c r="AQ220" i="20"/>
  <c r="AK220" i="20"/>
  <c r="AN229" i="20"/>
  <c r="AE229" i="20"/>
  <c r="AN231" i="20"/>
  <c r="AQ236" i="20"/>
  <c r="AK236" i="20"/>
  <c r="AH236" i="20"/>
  <c r="AK263" i="20"/>
  <c r="AN263" i="20"/>
  <c r="AH263" i="20"/>
  <c r="AK48" i="20"/>
  <c r="AH50" i="20"/>
  <c r="AH52" i="20"/>
  <c r="AN53" i="20"/>
  <c r="AK54" i="20"/>
  <c r="AK64" i="20"/>
  <c r="AH66" i="20"/>
  <c r="AH68" i="20"/>
  <c r="AN69" i="20"/>
  <c r="AK70" i="20"/>
  <c r="AK80" i="20"/>
  <c r="AH82" i="20"/>
  <c r="AH84" i="20"/>
  <c r="AN85" i="20"/>
  <c r="AK86" i="20"/>
  <c r="AK96" i="20"/>
  <c r="AH98" i="20"/>
  <c r="AH100" i="20"/>
  <c r="AN101" i="20"/>
  <c r="AK102" i="20"/>
  <c r="AK112" i="20"/>
  <c r="AH114" i="20"/>
  <c r="AH116" i="20"/>
  <c r="AH118" i="20"/>
  <c r="AH120" i="20"/>
  <c r="AH126" i="20"/>
  <c r="AK130" i="20"/>
  <c r="AK132" i="20"/>
  <c r="AK146" i="20"/>
  <c r="AK148" i="20"/>
  <c r="AK162" i="20"/>
  <c r="AK164" i="20"/>
  <c r="AK178" i="20"/>
  <c r="AK180" i="20"/>
  <c r="AK194" i="20"/>
  <c r="AK196" i="20"/>
  <c r="AK210" i="20"/>
  <c r="AK212" i="20"/>
  <c r="AQ218" i="20"/>
  <c r="AK218" i="20"/>
  <c r="AQ247" i="20"/>
  <c r="AN247" i="20"/>
  <c r="AQ252" i="20"/>
  <c r="AK252" i="20"/>
  <c r="AH252" i="20"/>
  <c r="AQ224" i="20"/>
  <c r="AK224" i="20"/>
  <c r="AH224" i="20"/>
  <c r="AQ230" i="20"/>
  <c r="AK230" i="20"/>
  <c r="AH230" i="20"/>
  <c r="AQ234" i="20"/>
  <c r="AK234" i="20"/>
  <c r="AH234" i="20"/>
  <c r="AN288" i="20"/>
  <c r="AK288" i="20"/>
  <c r="AH288" i="20"/>
  <c r="AQ250" i="20"/>
  <c r="AK250" i="20"/>
  <c r="AH250" i="20"/>
  <c r="AN270" i="20"/>
  <c r="AK270" i="20"/>
  <c r="AK289" i="20"/>
  <c r="AN289" i="20"/>
  <c r="AH289" i="20"/>
  <c r="AE289" i="20"/>
  <c r="AQ603" i="20"/>
  <c r="AQ617" i="20"/>
  <c r="AQ621" i="20"/>
  <c r="AQ623" i="20"/>
  <c r="AQ637" i="20"/>
  <c r="AQ639" i="20"/>
  <c r="AQ651" i="20"/>
  <c r="AN665" i="20"/>
  <c r="AE665" i="20"/>
  <c r="AK665" i="20"/>
  <c r="AN673" i="20"/>
  <c r="AK673" i="20"/>
  <c r="AE673" i="20"/>
  <c r="AN675" i="20"/>
  <c r="AE675" i="20"/>
  <c r="AK675" i="20"/>
  <c r="AN689" i="20"/>
  <c r="AH689" i="20"/>
  <c r="AE689" i="20"/>
  <c r="AK689" i="20"/>
  <c r="AH295" i="20"/>
  <c r="AK302" i="20"/>
  <c r="AH320" i="20"/>
  <c r="AE321" i="20"/>
  <c r="AH327" i="20"/>
  <c r="AK334" i="20"/>
  <c r="AH352" i="20"/>
  <c r="AE353" i="20"/>
  <c r="AH359" i="20"/>
  <c r="AK366" i="20"/>
  <c r="AH384" i="20"/>
  <c r="AE385" i="20"/>
  <c r="AH391" i="20"/>
  <c r="AK398" i="20"/>
  <c r="AH416" i="20"/>
  <c r="AE417" i="20"/>
  <c r="AH423" i="20"/>
  <c r="AK430" i="20"/>
  <c r="AH448" i="20"/>
  <c r="AE449" i="20"/>
  <c r="AH455" i="20"/>
  <c r="AK462" i="20"/>
  <c r="AH480" i="20"/>
  <c r="AE481" i="20"/>
  <c r="AH487" i="20"/>
  <c r="AK494" i="20"/>
  <c r="AH512" i="20"/>
  <c r="AE513" i="20"/>
  <c r="AH519" i="20"/>
  <c r="AK526" i="20"/>
  <c r="AH544" i="20"/>
  <c r="AE545" i="20"/>
  <c r="AH551" i="20"/>
  <c r="AK558" i="20"/>
  <c r="AH576" i="20"/>
  <c r="AE577" i="20"/>
  <c r="AH583" i="20"/>
  <c r="AK590" i="20"/>
  <c r="AQ601" i="20"/>
  <c r="AE603" i="20"/>
  <c r="AQ611" i="20"/>
  <c r="AK614" i="20"/>
  <c r="AK616" i="20"/>
  <c r="AE617" i="20"/>
  <c r="AE621" i="20"/>
  <c r="AE623" i="20"/>
  <c r="AQ625" i="20"/>
  <c r="AE637" i="20"/>
  <c r="AE639" i="20"/>
  <c r="AQ641" i="20"/>
  <c r="AQ645" i="20"/>
  <c r="AQ647" i="20"/>
  <c r="AE651" i="20"/>
  <c r="AN657" i="20"/>
  <c r="AK657" i="20"/>
  <c r="AE657" i="20"/>
  <c r="AN659" i="20"/>
  <c r="AE659" i="20"/>
  <c r="AK659" i="20"/>
  <c r="AH665" i="20"/>
  <c r="AQ670" i="20"/>
  <c r="AH673" i="20"/>
  <c r="AH675" i="20"/>
  <c r="AQ689" i="20"/>
  <c r="AQ702" i="20"/>
  <c r="AK702" i="20"/>
  <c r="AN709" i="20"/>
  <c r="AH709" i="20"/>
  <c r="AE709" i="20"/>
  <c r="AK709" i="20"/>
  <c r="AN711" i="20"/>
  <c r="AH711" i="20"/>
  <c r="AE711" i="20"/>
  <c r="AK711" i="20"/>
  <c r="AH240" i="20"/>
  <c r="AE245" i="20"/>
  <c r="AH246" i="20"/>
  <c r="AH256" i="20"/>
  <c r="AK262" i="20"/>
  <c r="AN265" i="20"/>
  <c r="AH280" i="20"/>
  <c r="AE281" i="20"/>
  <c r="AH287" i="20"/>
  <c r="AK294" i="20"/>
  <c r="AN295" i="20"/>
  <c r="AN297" i="20"/>
  <c r="AH312" i="20"/>
  <c r="AE313" i="20"/>
  <c r="AH319" i="20"/>
  <c r="AK320" i="20"/>
  <c r="AH321" i="20"/>
  <c r="AK326" i="20"/>
  <c r="AN327" i="20"/>
  <c r="AN329" i="20"/>
  <c r="AH344" i="20"/>
  <c r="AE345" i="20"/>
  <c r="AH351" i="20"/>
  <c r="AK352" i="20"/>
  <c r="AH353" i="20"/>
  <c r="AK358" i="20"/>
  <c r="AN359" i="20"/>
  <c r="AN361" i="20"/>
  <c r="AH376" i="20"/>
  <c r="AE377" i="20"/>
  <c r="AH383" i="20"/>
  <c r="AK384" i="20"/>
  <c r="AH385" i="20"/>
  <c r="AK390" i="20"/>
  <c r="AN391" i="20"/>
  <c r="AN393" i="20"/>
  <c r="AH408" i="20"/>
  <c r="AE409" i="20"/>
  <c r="AH415" i="20"/>
  <c r="AK416" i="20"/>
  <c r="AH417" i="20"/>
  <c r="AK422" i="20"/>
  <c r="AN423" i="20"/>
  <c r="AN425" i="20"/>
  <c r="AH440" i="20"/>
  <c r="AE441" i="20"/>
  <c r="AH447" i="20"/>
  <c r="AK448" i="20"/>
  <c r="AH449" i="20"/>
  <c r="AK454" i="20"/>
  <c r="AN455" i="20"/>
  <c r="AN457" i="20"/>
  <c r="AH472" i="20"/>
  <c r="AE473" i="20"/>
  <c r="AH479" i="20"/>
  <c r="AK480" i="20"/>
  <c r="AH481" i="20"/>
  <c r="AK486" i="20"/>
  <c r="AN487" i="20"/>
  <c r="AN489" i="20"/>
  <c r="AH504" i="20"/>
  <c r="AE505" i="20"/>
  <c r="AH511" i="20"/>
  <c r="AK512" i="20"/>
  <c r="AH513" i="20"/>
  <c r="AK518" i="20"/>
  <c r="AN519" i="20"/>
  <c r="AN521" i="20"/>
  <c r="AH536" i="20"/>
  <c r="AE537" i="20"/>
  <c r="AH543" i="20"/>
  <c r="AK544" i="20"/>
  <c r="AH545" i="20"/>
  <c r="AK550" i="20"/>
  <c r="AN551" i="20"/>
  <c r="AN553" i="20"/>
  <c r="AH568" i="20"/>
  <c r="AE569" i="20"/>
  <c r="AH575" i="20"/>
  <c r="AK576" i="20"/>
  <c r="AH577" i="20"/>
  <c r="AK582" i="20"/>
  <c r="AN583" i="20"/>
  <c r="AK600" i="20"/>
  <c r="AE601" i="20"/>
  <c r="AH603" i="20"/>
  <c r="AQ605" i="20"/>
  <c r="AQ607" i="20"/>
  <c r="AE611" i="20"/>
  <c r="AN616" i="20"/>
  <c r="AH617" i="20"/>
  <c r="AQ619" i="20"/>
  <c r="AH621" i="20"/>
  <c r="AK622" i="20"/>
  <c r="AH623" i="20"/>
  <c r="AK624" i="20"/>
  <c r="AE625" i="20"/>
  <c r="AQ629" i="20"/>
  <c r="AQ631" i="20"/>
  <c r="AQ635" i="20"/>
  <c r="AH637" i="20"/>
  <c r="AK638" i="20"/>
  <c r="AH639" i="20"/>
  <c r="AK640" i="20"/>
  <c r="AE641" i="20"/>
  <c r="AE645" i="20"/>
  <c r="AE647" i="20"/>
  <c r="AQ649" i="20"/>
  <c r="AH651" i="20"/>
  <c r="AN653" i="20"/>
  <c r="AQ653" i="20"/>
  <c r="AH653" i="20"/>
  <c r="AQ654" i="20"/>
  <c r="AH657" i="20"/>
  <c r="AH659" i="20"/>
  <c r="AK664" i="20"/>
  <c r="AQ664" i="20"/>
  <c r="AQ665" i="20"/>
  <c r="AQ672" i="20"/>
  <c r="AK672" i="20"/>
  <c r="AQ673" i="20"/>
  <c r="AQ675" i="20"/>
  <c r="AQ686" i="20"/>
  <c r="AK686" i="20"/>
  <c r="AN704" i="20"/>
  <c r="AK704" i="20"/>
  <c r="AQ704" i="20"/>
  <c r="AQ709" i="20"/>
  <c r="AQ711" i="20"/>
  <c r="AK240" i="20"/>
  <c r="AK246" i="20"/>
  <c r="AK256" i="20"/>
  <c r="AE273" i="20"/>
  <c r="AH279" i="20"/>
  <c r="AH281" i="20"/>
  <c r="AN287" i="20"/>
  <c r="AE305" i="20"/>
  <c r="AH311" i="20"/>
  <c r="AH313" i="20"/>
  <c r="AN319" i="20"/>
  <c r="AN321" i="20"/>
  <c r="AE337" i="20"/>
  <c r="AH343" i="20"/>
  <c r="AH345" i="20"/>
  <c r="AN351" i="20"/>
  <c r="AN353" i="20"/>
  <c r="AE369" i="20"/>
  <c r="AH375" i="20"/>
  <c r="AH377" i="20"/>
  <c r="AN383" i="20"/>
  <c r="AN385" i="20"/>
  <c r="AE401" i="20"/>
  <c r="AH409" i="20"/>
  <c r="AN415" i="20"/>
  <c r="AN417" i="20"/>
  <c r="AE433" i="20"/>
  <c r="AH439" i="20"/>
  <c r="AH441" i="20"/>
  <c r="AN447" i="20"/>
  <c r="AN449" i="20"/>
  <c r="AE465" i="20"/>
  <c r="AH471" i="20"/>
  <c r="AH473" i="20"/>
  <c r="AN479" i="20"/>
  <c r="AN481" i="20"/>
  <c r="AE497" i="20"/>
  <c r="AH503" i="20"/>
  <c r="AH505" i="20"/>
  <c r="AN511" i="20"/>
  <c r="AN513" i="20"/>
  <c r="AE529" i="20"/>
  <c r="AH535" i="20"/>
  <c r="AH537" i="20"/>
  <c r="AN543" i="20"/>
  <c r="AN545" i="20"/>
  <c r="AE561" i="20"/>
  <c r="AH567" i="20"/>
  <c r="AH569" i="20"/>
  <c r="AN575" i="20"/>
  <c r="AN577" i="20"/>
  <c r="AE593" i="20"/>
  <c r="AH599" i="20"/>
  <c r="AH601" i="20"/>
  <c r="AK603" i="20"/>
  <c r="AE605" i="20"/>
  <c r="AE607" i="20"/>
  <c r="AQ609" i="20"/>
  <c r="AH611" i="20"/>
  <c r="AQ613" i="20"/>
  <c r="AQ615" i="20"/>
  <c r="AK617" i="20"/>
  <c r="AE619" i="20"/>
  <c r="AK621" i="20"/>
  <c r="AK623" i="20"/>
  <c r="AH625" i="20"/>
  <c r="AQ627" i="20"/>
  <c r="AE629" i="20"/>
  <c r="AE631" i="20"/>
  <c r="AQ633" i="20"/>
  <c r="AE635" i="20"/>
  <c r="AK637" i="20"/>
  <c r="AK639" i="20"/>
  <c r="AH641" i="20"/>
  <c r="AQ643" i="20"/>
  <c r="AH645" i="20"/>
  <c r="AH647" i="20"/>
  <c r="AE649" i="20"/>
  <c r="AK651" i="20"/>
  <c r="AE653" i="20"/>
  <c r="AQ656" i="20"/>
  <c r="AK656" i="20"/>
  <c r="AQ657" i="20"/>
  <c r="AQ659" i="20"/>
  <c r="AN664" i="20"/>
  <c r="AN672" i="20"/>
  <c r="AN688" i="20"/>
  <c r="AK688" i="20"/>
  <c r="AQ688" i="20"/>
  <c r="AN705" i="20"/>
  <c r="AH705" i="20"/>
  <c r="AE705" i="20"/>
  <c r="AK705" i="20"/>
  <c r="AQ661" i="20"/>
  <c r="AQ663" i="20"/>
  <c r="AQ667" i="20"/>
  <c r="AH669" i="20"/>
  <c r="AE677" i="20"/>
  <c r="AE679" i="20"/>
  <c r="AQ681" i="20"/>
  <c r="AH683" i="20"/>
  <c r="AQ685" i="20"/>
  <c r="AQ687" i="20"/>
  <c r="AE691" i="20"/>
  <c r="AH693" i="20"/>
  <c r="AH695" i="20"/>
  <c r="AK696" i="20"/>
  <c r="AE697" i="20"/>
  <c r="AH699" i="20"/>
  <c r="AQ701" i="20"/>
  <c r="AQ703" i="20"/>
  <c r="AE707" i="20"/>
  <c r="AH713" i="20"/>
  <c r="AQ715" i="20"/>
  <c r="AH717" i="20"/>
  <c r="AH719" i="20"/>
  <c r="AK720" i="20"/>
  <c r="AE721" i="20"/>
  <c r="AK723" i="20"/>
  <c r="AQ725" i="20"/>
  <c r="AQ727" i="20"/>
  <c r="AQ728" i="20"/>
  <c r="AK729" i="20"/>
  <c r="AQ731" i="20"/>
  <c r="AH733" i="20"/>
  <c r="AH735" i="20"/>
  <c r="AK736" i="20"/>
  <c r="AE737" i="20"/>
  <c r="AK739" i="20"/>
  <c r="AE741" i="20"/>
  <c r="AE743" i="20"/>
  <c r="AQ745" i="20"/>
  <c r="AH747" i="20"/>
  <c r="AQ749" i="20"/>
  <c r="AQ751" i="20"/>
  <c r="AQ752" i="20"/>
  <c r="AK753" i="20"/>
  <c r="AE755" i="20"/>
  <c r="AH757" i="20"/>
  <c r="AH759" i="20"/>
  <c r="AK760" i="20"/>
  <c r="AE761" i="20"/>
  <c r="AH763" i="20"/>
  <c r="AQ765" i="20"/>
  <c r="AQ767" i="20"/>
  <c r="AQ768" i="20"/>
  <c r="AK769" i="20"/>
  <c r="AE771" i="20"/>
  <c r="AK773" i="20"/>
  <c r="AK775" i="20"/>
  <c r="AH777" i="20"/>
  <c r="AQ779" i="20"/>
  <c r="AH781" i="20"/>
  <c r="AH783" i="20"/>
  <c r="AK784" i="20"/>
  <c r="AE785" i="20"/>
  <c r="AK787" i="20"/>
  <c r="AQ789" i="20"/>
  <c r="AQ791" i="20"/>
  <c r="AQ792" i="20"/>
  <c r="AK793" i="20"/>
  <c r="AQ795" i="20"/>
  <c r="AH797" i="20"/>
  <c r="AE803" i="20"/>
  <c r="AK808" i="20"/>
  <c r="AN817" i="20"/>
  <c r="AE817" i="20"/>
  <c r="AH817" i="20"/>
  <c r="AK830" i="20"/>
  <c r="AQ830" i="20"/>
  <c r="AK832" i="20"/>
  <c r="AN832" i="20"/>
  <c r="AH862" i="20"/>
  <c r="AE862" i="20"/>
  <c r="AN862" i="20"/>
  <c r="AK862" i="20"/>
  <c r="AQ723" i="20"/>
  <c r="AQ729" i="20"/>
  <c r="AQ739" i="20"/>
  <c r="AQ753" i="20"/>
  <c r="AQ769" i="20"/>
  <c r="AQ773" i="20"/>
  <c r="AQ775" i="20"/>
  <c r="AQ787" i="20"/>
  <c r="AQ793" i="20"/>
  <c r="AN829" i="20"/>
  <c r="AH829" i="20"/>
  <c r="AK829" i="20"/>
  <c r="AN831" i="20"/>
  <c r="AH831" i="20"/>
  <c r="AK831" i="20"/>
  <c r="AN851" i="20"/>
  <c r="AE851" i="20"/>
  <c r="AK851" i="20"/>
  <c r="AH851" i="20"/>
  <c r="AN860" i="20"/>
  <c r="AQ860" i="20"/>
  <c r="AN863" i="20"/>
  <c r="AE863" i="20"/>
  <c r="AK863" i="20"/>
  <c r="AH863" i="20"/>
  <c r="AQ655" i="20"/>
  <c r="AH661" i="20"/>
  <c r="AH663" i="20"/>
  <c r="AH667" i="20"/>
  <c r="AQ669" i="20"/>
  <c r="AQ671" i="20"/>
  <c r="AK677" i="20"/>
  <c r="AK679" i="20"/>
  <c r="AQ683" i="20"/>
  <c r="AK691" i="20"/>
  <c r="AQ693" i="20"/>
  <c r="AQ695" i="20"/>
  <c r="AK697" i="20"/>
  <c r="AQ699" i="20"/>
  <c r="AK707" i="20"/>
  <c r="AQ713" i="20"/>
  <c r="AQ717" i="20"/>
  <c r="AQ719" i="20"/>
  <c r="AK721" i="20"/>
  <c r="AE723" i="20"/>
  <c r="AK726" i="20"/>
  <c r="AK728" i="20"/>
  <c r="AE729" i="20"/>
  <c r="AQ733" i="20"/>
  <c r="AQ735" i="20"/>
  <c r="AK737" i="20"/>
  <c r="AE739" i="20"/>
  <c r="AK741" i="20"/>
  <c r="AK743" i="20"/>
  <c r="AQ747" i="20"/>
  <c r="AK750" i="20"/>
  <c r="AK752" i="20"/>
  <c r="AE753" i="20"/>
  <c r="AK755" i="20"/>
  <c r="AQ757" i="20"/>
  <c r="AQ759" i="20"/>
  <c r="AK761" i="20"/>
  <c r="AQ763" i="20"/>
  <c r="AK766" i="20"/>
  <c r="AK768" i="20"/>
  <c r="AE769" i="20"/>
  <c r="AK771" i="20"/>
  <c r="AE773" i="20"/>
  <c r="AE775" i="20"/>
  <c r="AQ777" i="20"/>
  <c r="AQ781" i="20"/>
  <c r="AQ783" i="20"/>
  <c r="AK785" i="20"/>
  <c r="AE787" i="20"/>
  <c r="AK790" i="20"/>
  <c r="AK792" i="20"/>
  <c r="AE793" i="20"/>
  <c r="AQ797" i="20"/>
  <c r="AN799" i="20"/>
  <c r="AE799" i="20"/>
  <c r="AN809" i="20"/>
  <c r="AK809" i="20"/>
  <c r="AK814" i="20"/>
  <c r="AQ814" i="20"/>
  <c r="AK816" i="20"/>
  <c r="AN816" i="20"/>
  <c r="AE829" i="20"/>
  <c r="AE831" i="20"/>
  <c r="AN833" i="20"/>
  <c r="AE833" i="20"/>
  <c r="AH833" i="20"/>
  <c r="AQ851" i="20"/>
  <c r="AQ863" i="20"/>
  <c r="AH866" i="20"/>
  <c r="AE866" i="20"/>
  <c r="AN866" i="20"/>
  <c r="AK866" i="20"/>
  <c r="AQ677" i="20"/>
  <c r="AQ679" i="20"/>
  <c r="AQ691" i="20"/>
  <c r="AQ697" i="20"/>
  <c r="AQ707" i="20"/>
  <c r="AQ721" i="20"/>
  <c r="AH723" i="20"/>
  <c r="AH729" i="20"/>
  <c r="AQ737" i="20"/>
  <c r="AH739" i="20"/>
  <c r="AQ741" i="20"/>
  <c r="AQ743" i="20"/>
  <c r="AH753" i="20"/>
  <c r="AQ755" i="20"/>
  <c r="AQ761" i="20"/>
  <c r="AH769" i="20"/>
  <c r="AQ771" i="20"/>
  <c r="AH773" i="20"/>
  <c r="AH775" i="20"/>
  <c r="AQ785" i="20"/>
  <c r="AH787" i="20"/>
  <c r="AH793" i="20"/>
  <c r="AN803" i="20"/>
  <c r="AH803" i="20"/>
  <c r="AN813" i="20"/>
  <c r="AH813" i="20"/>
  <c r="AK813" i="20"/>
  <c r="AN815" i="20"/>
  <c r="AH815" i="20"/>
  <c r="AK815" i="20"/>
  <c r="AQ829" i="20"/>
  <c r="AQ831" i="20"/>
  <c r="AN837" i="20"/>
  <c r="AE837" i="20"/>
  <c r="AK837" i="20"/>
  <c r="AH837" i="20"/>
  <c r="AN839" i="20"/>
  <c r="AE839" i="20"/>
  <c r="AK839" i="20"/>
  <c r="AH839" i="20"/>
  <c r="AN867" i="20"/>
  <c r="AE867" i="20"/>
  <c r="AK867" i="20"/>
  <c r="AH867" i="20"/>
  <c r="AQ801" i="20"/>
  <c r="AQ805" i="20"/>
  <c r="AQ807" i="20"/>
  <c r="AE811" i="20"/>
  <c r="AQ819" i="20"/>
  <c r="AE821" i="20"/>
  <c r="AE823" i="20"/>
  <c r="AQ825" i="20"/>
  <c r="AE827" i="20"/>
  <c r="AQ835" i="20"/>
  <c r="AE841" i="20"/>
  <c r="AK843" i="20"/>
  <c r="AE845" i="20"/>
  <c r="AE847" i="20"/>
  <c r="AQ849" i="20"/>
  <c r="AQ853" i="20"/>
  <c r="AN854" i="20"/>
  <c r="AK855" i="20"/>
  <c r="AQ857" i="20"/>
  <c r="AN858" i="20"/>
  <c r="AK859" i="20"/>
  <c r="AK861" i="20"/>
  <c r="AK865" i="20"/>
  <c r="AQ869" i="20"/>
  <c r="AN870" i="20"/>
  <c r="AK871" i="20"/>
  <c r="AQ873" i="20"/>
  <c r="AN874" i="20"/>
  <c r="AK875" i="20"/>
  <c r="AQ876" i="20"/>
  <c r="AK877" i="20"/>
  <c r="AK878" i="20"/>
  <c r="AH879" i="20"/>
  <c r="AK881" i="20"/>
  <c r="AK882" i="20"/>
  <c r="AH883" i="20"/>
  <c r="AQ885" i="20"/>
  <c r="AN886" i="20"/>
  <c r="AK887" i="20"/>
  <c r="AQ889" i="20"/>
  <c r="AN890" i="20"/>
  <c r="AK891" i="20"/>
  <c r="AQ892" i="20"/>
  <c r="AK893" i="20"/>
  <c r="AK894" i="20"/>
  <c r="AH895" i="20"/>
  <c r="AN897" i="20"/>
  <c r="AK897" i="20"/>
  <c r="AH898" i="20"/>
  <c r="AK898" i="20"/>
  <c r="AE899" i="20"/>
  <c r="AH902" i="20"/>
  <c r="AN902" i="20"/>
  <c r="AE903" i="20"/>
  <c r="AN907" i="20"/>
  <c r="AK907" i="20"/>
  <c r="AH909" i="20"/>
  <c r="AH913" i="20"/>
  <c r="AH930" i="20"/>
  <c r="AK930" i="20"/>
  <c r="AE930" i="20"/>
  <c r="AN930" i="20"/>
  <c r="AH946" i="20"/>
  <c r="AK946" i="20"/>
  <c r="AE946" i="20"/>
  <c r="AN946" i="20"/>
  <c r="AQ843" i="20"/>
  <c r="AQ855" i="20"/>
  <c r="AQ859" i="20"/>
  <c r="AQ861" i="20"/>
  <c r="AQ865" i="20"/>
  <c r="AQ871" i="20"/>
  <c r="AQ875" i="20"/>
  <c r="AQ877" i="20"/>
  <c r="AN878" i="20"/>
  <c r="AK879" i="20"/>
  <c r="AQ881" i="20"/>
  <c r="AN882" i="20"/>
  <c r="AK883" i="20"/>
  <c r="AQ887" i="20"/>
  <c r="AQ891" i="20"/>
  <c r="AQ893" i="20"/>
  <c r="AN894" i="20"/>
  <c r="AK895" i="20"/>
  <c r="AH906" i="20"/>
  <c r="AN906" i="20"/>
  <c r="AN911" i="20"/>
  <c r="AH911" i="20"/>
  <c r="AN915" i="20"/>
  <c r="AH915" i="20"/>
  <c r="AN919" i="20"/>
  <c r="AK919" i="20"/>
  <c r="AQ924" i="20"/>
  <c r="AN924" i="20"/>
  <c r="AH926" i="20"/>
  <c r="AK926" i="20"/>
  <c r="AE926" i="20"/>
  <c r="AN926" i="20"/>
  <c r="AN931" i="20"/>
  <c r="AH931" i="20"/>
  <c r="AE931" i="20"/>
  <c r="AK931" i="20"/>
  <c r="AQ940" i="20"/>
  <c r="AN940" i="20"/>
  <c r="AH942" i="20"/>
  <c r="AK942" i="20"/>
  <c r="AE942" i="20"/>
  <c r="AN942" i="20"/>
  <c r="AN947" i="20"/>
  <c r="AH947" i="20"/>
  <c r="AE947" i="20"/>
  <c r="AK947" i="20"/>
  <c r="AQ956" i="20"/>
  <c r="AN956" i="20"/>
  <c r="AQ879" i="20"/>
  <c r="AQ883" i="20"/>
  <c r="AQ895" i="20"/>
  <c r="AN909" i="20"/>
  <c r="AK909" i="20"/>
  <c r="AH910" i="20"/>
  <c r="AK910" i="20"/>
  <c r="AN913" i="20"/>
  <c r="AK913" i="20"/>
  <c r="AH914" i="20"/>
  <c r="AK914" i="20"/>
  <c r="AH918" i="20"/>
  <c r="AN918" i="20"/>
  <c r="AN927" i="20"/>
  <c r="AH927" i="20"/>
  <c r="AE927" i="20"/>
  <c r="AK927" i="20"/>
  <c r="AN943" i="20"/>
  <c r="AH943" i="20"/>
  <c r="AE943" i="20"/>
  <c r="AK943" i="20"/>
  <c r="AQ811" i="20"/>
  <c r="AQ821" i="20"/>
  <c r="AQ823" i="20"/>
  <c r="AQ827" i="20"/>
  <c r="AQ841" i="20"/>
  <c r="AH843" i="20"/>
  <c r="AQ845" i="20"/>
  <c r="AQ847" i="20"/>
  <c r="AK854" i="20"/>
  <c r="AH855" i="20"/>
  <c r="AK858" i="20"/>
  <c r="AH859" i="20"/>
  <c r="AH861" i="20"/>
  <c r="AH865" i="20"/>
  <c r="AK870" i="20"/>
  <c r="AH871" i="20"/>
  <c r="AK874" i="20"/>
  <c r="AH875" i="20"/>
  <c r="AH877" i="20"/>
  <c r="AE878" i="20"/>
  <c r="AE879" i="20"/>
  <c r="AE882" i="20"/>
  <c r="AE883" i="20"/>
  <c r="AE894" i="20"/>
  <c r="AE895" i="20"/>
  <c r="AN899" i="20"/>
  <c r="AH899" i="20"/>
  <c r="AN903" i="20"/>
  <c r="AK903" i="20"/>
  <c r="AK906" i="20"/>
  <c r="AE909" i="20"/>
  <c r="AE910" i="20"/>
  <c r="AE913" i="20"/>
  <c r="AE914" i="20"/>
  <c r="AE918" i="20"/>
  <c r="AQ927" i="20"/>
  <c r="AQ943" i="20"/>
  <c r="AQ923" i="20"/>
  <c r="AQ925" i="20"/>
  <c r="AQ929" i="20"/>
  <c r="AQ935" i="20"/>
  <c r="AQ939" i="20"/>
  <c r="AQ941" i="20"/>
  <c r="AQ945" i="20"/>
  <c r="AQ951" i="20"/>
  <c r="AQ955" i="20"/>
  <c r="AQ957" i="20"/>
  <c r="AN958" i="20"/>
  <c r="AK959" i="20"/>
  <c r="AQ961" i="20"/>
  <c r="AN962" i="20"/>
  <c r="AK963" i="20"/>
  <c r="AQ967" i="20"/>
  <c r="AE969" i="20"/>
  <c r="AE982" i="20"/>
  <c r="AQ984" i="20"/>
  <c r="AK989" i="20"/>
  <c r="AH990" i="20"/>
  <c r="AN1001" i="20"/>
  <c r="AQ1002" i="20"/>
  <c r="AK1005" i="20"/>
  <c r="AH1006" i="20"/>
  <c r="AN1010" i="20"/>
  <c r="AN1012" i="20"/>
  <c r="AK1013" i="20"/>
  <c r="AH1014" i="20"/>
  <c r="AK1015" i="20"/>
  <c r="AN1021" i="20"/>
  <c r="AN1022" i="20"/>
  <c r="AH1024" i="20"/>
  <c r="AN1025" i="20"/>
  <c r="AQ959" i="20"/>
  <c r="AQ963" i="20"/>
  <c r="AE958" i="20"/>
  <c r="AE959" i="20"/>
  <c r="AE962" i="20"/>
  <c r="AE963" i="20"/>
  <c r="AE1002" i="20"/>
  <c r="AK1003" i="20"/>
  <c r="AH1016" i="20"/>
  <c r="AH1021" i="20"/>
  <c r="AE1022" i="20"/>
  <c r="AN1026" i="20"/>
  <c r="AQ901" i="20"/>
  <c r="AQ905" i="20"/>
  <c r="AQ917" i="20"/>
  <c r="AQ921" i="20"/>
  <c r="AN922" i="20"/>
  <c r="AK923" i="20"/>
  <c r="AK925" i="20"/>
  <c r="AK929" i="20"/>
  <c r="AQ933" i="20"/>
  <c r="AN934" i="20"/>
  <c r="AK935" i="20"/>
  <c r="AQ937" i="20"/>
  <c r="AN938" i="20"/>
  <c r="AK939" i="20"/>
  <c r="AK941" i="20"/>
  <c r="AK945" i="20"/>
  <c r="AQ949" i="20"/>
  <c r="AN950" i="20"/>
  <c r="AK951" i="20"/>
  <c r="AQ953" i="20"/>
  <c r="AN954" i="20"/>
  <c r="AK955" i="20"/>
  <c r="AK957" i="20"/>
  <c r="AK958" i="20"/>
  <c r="AH959" i="20"/>
  <c r="AK961" i="20"/>
  <c r="AK962" i="20"/>
  <c r="AH963" i="20"/>
  <c r="AQ965" i="20"/>
  <c r="AN966" i="20"/>
  <c r="AK967" i="20"/>
  <c r="AQ969" i="20"/>
  <c r="AE990" i="20"/>
  <c r="AE1006" i="20"/>
  <c r="AE1014" i="20"/>
  <c r="AH1022" i="20"/>
  <c r="AE117" i="20"/>
  <c r="AN117" i="20"/>
  <c r="AN119" i="20"/>
  <c r="AE25" i="20"/>
  <c r="AN23" i="20"/>
  <c r="AN25" i="20"/>
  <c r="AN21" i="20"/>
  <c r="AK22" i="20"/>
  <c r="AK16" i="20"/>
  <c r="AH15" i="20"/>
  <c r="AH17" i="20"/>
  <c r="AN13" i="20"/>
  <c r="AH16" i="20"/>
  <c r="AE17" i="20"/>
  <c r="AK14" i="20"/>
  <c r="AN15" i="20"/>
  <c r="AN17" i="20"/>
  <c r="AK11" i="20"/>
  <c r="AH11" i="20"/>
  <c r="AQ18" i="20"/>
  <c r="AE18" i="20"/>
  <c r="AQ19" i="20"/>
  <c r="AQ26" i="20"/>
  <c r="AE26" i="20"/>
  <c r="AQ27" i="20"/>
  <c r="AQ34" i="20"/>
  <c r="AE34" i="20"/>
  <c r="AQ35" i="20"/>
  <c r="AK43" i="20"/>
  <c r="AH43" i="20"/>
  <c r="AK51" i="20"/>
  <c r="AH51" i="20"/>
  <c r="AK59" i="20"/>
  <c r="AH59" i="20"/>
  <c r="AK67" i="20"/>
  <c r="AH67" i="20"/>
  <c r="AK75" i="20"/>
  <c r="AH75" i="20"/>
  <c r="AK83" i="20"/>
  <c r="AH83" i="20"/>
  <c r="AK91" i="20"/>
  <c r="AH91" i="20"/>
  <c r="AK99" i="20"/>
  <c r="AH99" i="20"/>
  <c r="AK107" i="20"/>
  <c r="AH107" i="20"/>
  <c r="AK115" i="20"/>
  <c r="AH115" i="20"/>
  <c r="AK123" i="20"/>
  <c r="AH123" i="20"/>
  <c r="AK131" i="20"/>
  <c r="AH131" i="20"/>
  <c r="AK139" i="20"/>
  <c r="AH139" i="20"/>
  <c r="AK147" i="20"/>
  <c r="AH147" i="20"/>
  <c r="AK155" i="20"/>
  <c r="AH155" i="20"/>
  <c r="AK163" i="20"/>
  <c r="AH163" i="20"/>
  <c r="AK171" i="20"/>
  <c r="AH171" i="20"/>
  <c r="AK179" i="20"/>
  <c r="AH179" i="20"/>
  <c r="AK187" i="20"/>
  <c r="AH187" i="20"/>
  <c r="AK195" i="20"/>
  <c r="AH195" i="20"/>
  <c r="AK203" i="20"/>
  <c r="AH203" i="20"/>
  <c r="AK211" i="20"/>
  <c r="AH211" i="20"/>
  <c r="AK219" i="20"/>
  <c r="AH219" i="20"/>
  <c r="AK227" i="20"/>
  <c r="AH227" i="20"/>
  <c r="AK235" i="20"/>
  <c r="AH235" i="20"/>
  <c r="AK243" i="20"/>
  <c r="AH243" i="20"/>
  <c r="AK251" i="20"/>
  <c r="AH251" i="20"/>
  <c r="AK259" i="20"/>
  <c r="AN259" i="20"/>
  <c r="AH259" i="20"/>
  <c r="AK267" i="20"/>
  <c r="AN267" i="20"/>
  <c r="AH267" i="20"/>
  <c r="AK275" i="20"/>
  <c r="AN275" i="20"/>
  <c r="AH275" i="20"/>
  <c r="AK283" i="20"/>
  <c r="AN283" i="20"/>
  <c r="AH283" i="20"/>
  <c r="AK291" i="20"/>
  <c r="AN291" i="20"/>
  <c r="AH291" i="20"/>
  <c r="AK299" i="20"/>
  <c r="AN299" i="20"/>
  <c r="AH299" i="20"/>
  <c r="AK307" i="20"/>
  <c r="AN307" i="20"/>
  <c r="AH307" i="20"/>
  <c r="AK315" i="20"/>
  <c r="AN315" i="20"/>
  <c r="AH315" i="20"/>
  <c r="AK323" i="20"/>
  <c r="AN323" i="20"/>
  <c r="AH323" i="20"/>
  <c r="AK331" i="20"/>
  <c r="AN331" i="20"/>
  <c r="AH331" i="20"/>
  <c r="AK339" i="20"/>
  <c r="AN339" i="20"/>
  <c r="AH339" i="20"/>
  <c r="AK347" i="20"/>
  <c r="AN347" i="20"/>
  <c r="AH347" i="20"/>
  <c r="AK355" i="20"/>
  <c r="AN355" i="20"/>
  <c r="AH355" i="20"/>
  <c r="AK363" i="20"/>
  <c r="AN363" i="20"/>
  <c r="AH363" i="20"/>
  <c r="AK371" i="20"/>
  <c r="AN371" i="20"/>
  <c r="AH371" i="20"/>
  <c r="AK379" i="20"/>
  <c r="AN379" i="20"/>
  <c r="AH379" i="20"/>
  <c r="AK387" i="20"/>
  <c r="AN387" i="20"/>
  <c r="AH387" i="20"/>
  <c r="AK395" i="20"/>
  <c r="AN395" i="20"/>
  <c r="AH395" i="20"/>
  <c r="AK403" i="20"/>
  <c r="AN403" i="20"/>
  <c r="AH403" i="20"/>
  <c r="AK411" i="20"/>
  <c r="AN411" i="20"/>
  <c r="AH411" i="20"/>
  <c r="AK419" i="20"/>
  <c r="AN419" i="20"/>
  <c r="AH419" i="20"/>
  <c r="AK427" i="20"/>
  <c r="AN427" i="20"/>
  <c r="AH427" i="20"/>
  <c r="AK435" i="20"/>
  <c r="AN435" i="20"/>
  <c r="AH435" i="20"/>
  <c r="AK443" i="20"/>
  <c r="AN443" i="20"/>
  <c r="AH443" i="20"/>
  <c r="AK451" i="20"/>
  <c r="AN451" i="20"/>
  <c r="AH451" i="20"/>
  <c r="AK459" i="20"/>
  <c r="AN459" i="20"/>
  <c r="AH459" i="20"/>
  <c r="AK467" i="20"/>
  <c r="AN467" i="20"/>
  <c r="AH467" i="20"/>
  <c r="AK475" i="20"/>
  <c r="AN475" i="20"/>
  <c r="AH475" i="20"/>
  <c r="AK483" i="20"/>
  <c r="AN483" i="20"/>
  <c r="AH483" i="20"/>
  <c r="AK491" i="20"/>
  <c r="AN491" i="20"/>
  <c r="AH491" i="20"/>
  <c r="AK499" i="20"/>
  <c r="AN499" i="20"/>
  <c r="AH499" i="20"/>
  <c r="AK507" i="20"/>
  <c r="AN507" i="20"/>
  <c r="AH507" i="20"/>
  <c r="AK515" i="20"/>
  <c r="AN515" i="20"/>
  <c r="AH515" i="20"/>
  <c r="AK523" i="20"/>
  <c r="AN523" i="20"/>
  <c r="AH523" i="20"/>
  <c r="AK531" i="20"/>
  <c r="AN531" i="20"/>
  <c r="AH531" i="20"/>
  <c r="AK539" i="20"/>
  <c r="AN539" i="20"/>
  <c r="AH539" i="20"/>
  <c r="AK547" i="20"/>
  <c r="AN547" i="20"/>
  <c r="AH547" i="20"/>
  <c r="AK555" i="20"/>
  <c r="AN555" i="20"/>
  <c r="AH555" i="20"/>
  <c r="AK563" i="20"/>
  <c r="AN563" i="20"/>
  <c r="AH563" i="20"/>
  <c r="AK571" i="20"/>
  <c r="AN571" i="20"/>
  <c r="AH571" i="20"/>
  <c r="AK579" i="20"/>
  <c r="AN579" i="20"/>
  <c r="AH579" i="20"/>
  <c r="AK587" i="20"/>
  <c r="AN587" i="20"/>
  <c r="AH587" i="20"/>
  <c r="AK595" i="20"/>
  <c r="AN595" i="20"/>
  <c r="AH595" i="20"/>
  <c r="AH620" i="20"/>
  <c r="AE620" i="20"/>
  <c r="AN620" i="20"/>
  <c r="AK620" i="20"/>
  <c r="AH626" i="20"/>
  <c r="AN626" i="20"/>
  <c r="AQ626" i="20"/>
  <c r="AK626" i="20"/>
  <c r="AH652" i="20"/>
  <c r="AE652" i="20"/>
  <c r="AN652" i="20"/>
  <c r="AK652" i="20"/>
  <c r="AH658" i="20"/>
  <c r="AN658" i="20"/>
  <c r="AQ658" i="20"/>
  <c r="AK658" i="20"/>
  <c r="AH684" i="20"/>
  <c r="AE684" i="20"/>
  <c r="AN684" i="20"/>
  <c r="AK684" i="20"/>
  <c r="AH690" i="20"/>
  <c r="AN690" i="20"/>
  <c r="AQ690" i="20"/>
  <c r="AK690" i="20"/>
  <c r="AH716" i="20"/>
  <c r="AE716" i="20"/>
  <c r="AN716" i="20"/>
  <c r="AK716" i="20"/>
  <c r="AH722" i="20"/>
  <c r="AN722" i="20"/>
  <c r="AQ722" i="20"/>
  <c r="AK722" i="20"/>
  <c r="AH748" i="20"/>
  <c r="AE748" i="20"/>
  <c r="AN748" i="20"/>
  <c r="AK748" i="20"/>
  <c r="AH754" i="20"/>
  <c r="AN754" i="20"/>
  <c r="AQ754" i="20"/>
  <c r="AK754" i="20"/>
  <c r="AH780" i="20"/>
  <c r="AE780" i="20"/>
  <c r="AN780" i="20"/>
  <c r="AK780" i="20"/>
  <c r="AH786" i="20"/>
  <c r="AN786" i="20"/>
  <c r="AQ786" i="20"/>
  <c r="AK786" i="20"/>
  <c r="AH812" i="20"/>
  <c r="AE812" i="20"/>
  <c r="AN812" i="20"/>
  <c r="AK812" i="20"/>
  <c r="AH818" i="20"/>
  <c r="AN818" i="20"/>
  <c r="AQ818" i="20"/>
  <c r="AK818" i="20"/>
  <c r="AH844" i="20"/>
  <c r="AE844" i="20"/>
  <c r="AN844" i="20"/>
  <c r="AK844" i="20"/>
  <c r="AH850" i="20"/>
  <c r="AN850" i="20"/>
  <c r="AQ850" i="20"/>
  <c r="AK850" i="20"/>
  <c r="AK972" i="20"/>
  <c r="AE972" i="20"/>
  <c r="AH972" i="20"/>
  <c r="AQ972" i="20"/>
  <c r="AN972" i="20"/>
  <c r="AQ977" i="20"/>
  <c r="AE977" i="20"/>
  <c r="AK977" i="20"/>
  <c r="AN977" i="20"/>
  <c r="AK986" i="20"/>
  <c r="AH986" i="20"/>
  <c r="AN986" i="20"/>
  <c r="AQ986" i="20"/>
  <c r="AE986" i="20"/>
  <c r="AQ991" i="20"/>
  <c r="AE991" i="20"/>
  <c r="AN991" i="20"/>
  <c r="AK991" i="20"/>
  <c r="AQ12" i="20"/>
  <c r="AE12" i="20"/>
  <c r="AQ13" i="20"/>
  <c r="AH18" i="20"/>
  <c r="AE19" i="20"/>
  <c r="AQ20" i="20"/>
  <c r="AE20" i="20"/>
  <c r="AQ21" i="20"/>
  <c r="AE27" i="20"/>
  <c r="AQ28" i="20"/>
  <c r="AE28" i="20"/>
  <c r="AQ29" i="20"/>
  <c r="AH34" i="20"/>
  <c r="AE35" i="20"/>
  <c r="AQ36" i="20"/>
  <c r="AE36" i="20"/>
  <c r="AQ37" i="20"/>
  <c r="AK41" i="20"/>
  <c r="AH41" i="20"/>
  <c r="AE43" i="20"/>
  <c r="AK49" i="20"/>
  <c r="AH49" i="20"/>
  <c r="AE51" i="20"/>
  <c r="AK57" i="20"/>
  <c r="AH57" i="20"/>
  <c r="AE59" i="20"/>
  <c r="AK65" i="20"/>
  <c r="AH65" i="20"/>
  <c r="AE67" i="20"/>
  <c r="AK73" i="20"/>
  <c r="AH73" i="20"/>
  <c r="AE75" i="20"/>
  <c r="AK81" i="20"/>
  <c r="AH81" i="20"/>
  <c r="AE83" i="20"/>
  <c r="AK89" i="20"/>
  <c r="AH89" i="20"/>
  <c r="AE91" i="20"/>
  <c r="AK97" i="20"/>
  <c r="AH97" i="20"/>
  <c r="AE99" i="20"/>
  <c r="AK105" i="20"/>
  <c r="AH105" i="20"/>
  <c r="AE107" i="20"/>
  <c r="AK113" i="20"/>
  <c r="AH113" i="20"/>
  <c r="AE115" i="20"/>
  <c r="AK121" i="20"/>
  <c r="AH121" i="20"/>
  <c r="AE123" i="20"/>
  <c r="AK129" i="20"/>
  <c r="AH129" i="20"/>
  <c r="AE131" i="20"/>
  <c r="AK137" i="20"/>
  <c r="AH137" i="20"/>
  <c r="AE139" i="20"/>
  <c r="AK145" i="20"/>
  <c r="AH145" i="20"/>
  <c r="AE147" i="20"/>
  <c r="AK153" i="20"/>
  <c r="AH153" i="20"/>
  <c r="AE155" i="20"/>
  <c r="AK161" i="20"/>
  <c r="AH161" i="20"/>
  <c r="AE163" i="20"/>
  <c r="AK169" i="20"/>
  <c r="AH169" i="20"/>
  <c r="AE171" i="20"/>
  <c r="AK177" i="20"/>
  <c r="AH177" i="20"/>
  <c r="AE179" i="20"/>
  <c r="AK185" i="20"/>
  <c r="AH185" i="20"/>
  <c r="AE187" i="20"/>
  <c r="AK193" i="20"/>
  <c r="AH193" i="20"/>
  <c r="AE195" i="20"/>
  <c r="AK201" i="20"/>
  <c r="AH201" i="20"/>
  <c r="AE203" i="20"/>
  <c r="AK209" i="20"/>
  <c r="AH209" i="20"/>
  <c r="AE211" i="20"/>
  <c r="AK217" i="20"/>
  <c r="AH217" i="20"/>
  <c r="AE219" i="20"/>
  <c r="AK225" i="20"/>
  <c r="AH225" i="20"/>
  <c r="AE227" i="20"/>
  <c r="AK233" i="20"/>
  <c r="AH233" i="20"/>
  <c r="AE235" i="20"/>
  <c r="AK241" i="20"/>
  <c r="AH241" i="20"/>
  <c r="AE243" i="20"/>
  <c r="AK249" i="20"/>
  <c r="AH249" i="20"/>
  <c r="AE251" i="20"/>
  <c r="AK257" i="20"/>
  <c r="AH257" i="20"/>
  <c r="AE259" i="20"/>
  <c r="AK261" i="20"/>
  <c r="AH261" i="20"/>
  <c r="AE261" i="20"/>
  <c r="AE267" i="20"/>
  <c r="AK269" i="20"/>
  <c r="AH269" i="20"/>
  <c r="AE269" i="20"/>
  <c r="AE275" i="20"/>
  <c r="AK277" i="20"/>
  <c r="AH277" i="20"/>
  <c r="AE277" i="20"/>
  <c r="AE283" i="20"/>
  <c r="AK285" i="20"/>
  <c r="AH285" i="20"/>
  <c r="AE285" i="20"/>
  <c r="AE291" i="20"/>
  <c r="AK293" i="20"/>
  <c r="AH293" i="20"/>
  <c r="AE293" i="20"/>
  <c r="AE299" i="20"/>
  <c r="AK301" i="20"/>
  <c r="AH301" i="20"/>
  <c r="AE301" i="20"/>
  <c r="AE307" i="20"/>
  <c r="AK309" i="20"/>
  <c r="AH309" i="20"/>
  <c r="AE309" i="20"/>
  <c r="AE315" i="20"/>
  <c r="AK317" i="20"/>
  <c r="AH317" i="20"/>
  <c r="AE317" i="20"/>
  <c r="AE323" i="20"/>
  <c r="AK325" i="20"/>
  <c r="AH325" i="20"/>
  <c r="AE325" i="20"/>
  <c r="AE331" i="20"/>
  <c r="AK333" i="20"/>
  <c r="AH333" i="20"/>
  <c r="AE333" i="20"/>
  <c r="AE339" i="20"/>
  <c r="AK341" i="20"/>
  <c r="AH341" i="20"/>
  <c r="AE341" i="20"/>
  <c r="AE347" i="20"/>
  <c r="AK349" i="20"/>
  <c r="AH349" i="20"/>
  <c r="AE349" i="20"/>
  <c r="AE355" i="20"/>
  <c r="AK357" i="20"/>
  <c r="AH357" i="20"/>
  <c r="AE357" i="20"/>
  <c r="AE363" i="20"/>
  <c r="AK365" i="20"/>
  <c r="AH365" i="20"/>
  <c r="AE365" i="20"/>
  <c r="AE371" i="20"/>
  <c r="AK373" i="20"/>
  <c r="AH373" i="20"/>
  <c r="AE373" i="20"/>
  <c r="AE379" i="20"/>
  <c r="AK381" i="20"/>
  <c r="AH381" i="20"/>
  <c r="AE381" i="20"/>
  <c r="AE387" i="20"/>
  <c r="AK389" i="20"/>
  <c r="AH389" i="20"/>
  <c r="AE389" i="20"/>
  <c r="AE395" i="20"/>
  <c r="AK397" i="20"/>
  <c r="AH397" i="20"/>
  <c r="AE397" i="20"/>
  <c r="AE403" i="20"/>
  <c r="AK405" i="20"/>
  <c r="AH405" i="20"/>
  <c r="AE405" i="20"/>
  <c r="AE411" i="20"/>
  <c r="AK413" i="20"/>
  <c r="AH413" i="20"/>
  <c r="AE413" i="20"/>
  <c r="AE419" i="20"/>
  <c r="AK421" i="20"/>
  <c r="AH421" i="20"/>
  <c r="AE421" i="20"/>
  <c r="AE427" i="20"/>
  <c r="AK429" i="20"/>
  <c r="AH429" i="20"/>
  <c r="AE429" i="20"/>
  <c r="AE435" i="20"/>
  <c r="AK437" i="20"/>
  <c r="AH437" i="20"/>
  <c r="AE437" i="20"/>
  <c r="AE443" i="20"/>
  <c r="AK445" i="20"/>
  <c r="AH445" i="20"/>
  <c r="AE445" i="20"/>
  <c r="AE451" i="20"/>
  <c r="AK453" i="20"/>
  <c r="AH453" i="20"/>
  <c r="AE453" i="20"/>
  <c r="AE459" i="20"/>
  <c r="AK461" i="20"/>
  <c r="AH461" i="20"/>
  <c r="AE461" i="20"/>
  <c r="AE467" i="20"/>
  <c r="AK469" i="20"/>
  <c r="AH469" i="20"/>
  <c r="AE469" i="20"/>
  <c r="AE475" i="20"/>
  <c r="AK477" i="20"/>
  <c r="AH477" i="20"/>
  <c r="AE477" i="20"/>
  <c r="AE483" i="20"/>
  <c r="AK485" i="20"/>
  <c r="AH485" i="20"/>
  <c r="AE485" i="20"/>
  <c r="AE491" i="20"/>
  <c r="AK493" i="20"/>
  <c r="AH493" i="20"/>
  <c r="AE493" i="20"/>
  <c r="AE499" i="20"/>
  <c r="AK501" i="20"/>
  <c r="AH501" i="20"/>
  <c r="AE501" i="20"/>
  <c r="AE507" i="20"/>
  <c r="AK509" i="20"/>
  <c r="AH509" i="20"/>
  <c r="AE509" i="20"/>
  <c r="AE515" i="20"/>
  <c r="AK517" i="20"/>
  <c r="AH517" i="20"/>
  <c r="AE517" i="20"/>
  <c r="AE523" i="20"/>
  <c r="AK525" i="20"/>
  <c r="AH525" i="20"/>
  <c r="AE525" i="20"/>
  <c r="AE531" i="20"/>
  <c r="AK533" i="20"/>
  <c r="AH533" i="20"/>
  <c r="AE533" i="20"/>
  <c r="AE539" i="20"/>
  <c r="AK541" i="20"/>
  <c r="AH541" i="20"/>
  <c r="AE541" i="20"/>
  <c r="AE547" i="20"/>
  <c r="AK549" i="20"/>
  <c r="AH549" i="20"/>
  <c r="AE549" i="20"/>
  <c r="AE555" i="20"/>
  <c r="AK557" i="20"/>
  <c r="AH557" i="20"/>
  <c r="AE557" i="20"/>
  <c r="AE563" i="20"/>
  <c r="AK565" i="20"/>
  <c r="AH565" i="20"/>
  <c r="AE565" i="20"/>
  <c r="AE571" i="20"/>
  <c r="AK573" i="20"/>
  <c r="AH573" i="20"/>
  <c r="AE573" i="20"/>
  <c r="AE579" i="20"/>
  <c r="AK581" i="20"/>
  <c r="AH581" i="20"/>
  <c r="AE581" i="20"/>
  <c r="AE587" i="20"/>
  <c r="AK589" i="20"/>
  <c r="AH589" i="20"/>
  <c r="AE589" i="20"/>
  <c r="AE595" i="20"/>
  <c r="AK597" i="20"/>
  <c r="AH597" i="20"/>
  <c r="AE597" i="20"/>
  <c r="AH612" i="20"/>
  <c r="AE612" i="20"/>
  <c r="AN612" i="20"/>
  <c r="AK612" i="20"/>
  <c r="AH618" i="20"/>
  <c r="AN618" i="20"/>
  <c r="AQ618" i="20"/>
  <c r="AK618" i="20"/>
  <c r="AQ620" i="20"/>
  <c r="AE626" i="20"/>
  <c r="AH644" i="20"/>
  <c r="AE644" i="20"/>
  <c r="AN644" i="20"/>
  <c r="AK644" i="20"/>
  <c r="AH650" i="20"/>
  <c r="AN650" i="20"/>
  <c r="AQ650" i="20"/>
  <c r="AK650" i="20"/>
  <c r="AQ652" i="20"/>
  <c r="AE658" i="20"/>
  <c r="AH676" i="20"/>
  <c r="AE676" i="20"/>
  <c r="AN676" i="20"/>
  <c r="AK676" i="20"/>
  <c r="AH682" i="20"/>
  <c r="AN682" i="20"/>
  <c r="AQ682" i="20"/>
  <c r="AK682" i="20"/>
  <c r="AQ684" i="20"/>
  <c r="AE690" i="20"/>
  <c r="AH708" i="20"/>
  <c r="AE708" i="20"/>
  <c r="AN708" i="20"/>
  <c r="AK708" i="20"/>
  <c r="AH714" i="20"/>
  <c r="AN714" i="20"/>
  <c r="AQ714" i="20"/>
  <c r="AK714" i="20"/>
  <c r="AQ716" i="20"/>
  <c r="AE722" i="20"/>
  <c r="AH740" i="20"/>
  <c r="AE740" i="20"/>
  <c r="AN740" i="20"/>
  <c r="AK740" i="20"/>
  <c r="AH746" i="20"/>
  <c r="AN746" i="20"/>
  <c r="AQ746" i="20"/>
  <c r="AK746" i="20"/>
  <c r="AQ748" i="20"/>
  <c r="AE754" i="20"/>
  <c r="AH772" i="20"/>
  <c r="AE772" i="20"/>
  <c r="AN772" i="20"/>
  <c r="AK772" i="20"/>
  <c r="AH778" i="20"/>
  <c r="AN778" i="20"/>
  <c r="AQ778" i="20"/>
  <c r="AK778" i="20"/>
  <c r="AQ780" i="20"/>
  <c r="AE786" i="20"/>
  <c r="AH804" i="20"/>
  <c r="AE804" i="20"/>
  <c r="AN804" i="20"/>
  <c r="AK804" i="20"/>
  <c r="AH810" i="20"/>
  <c r="AN810" i="20"/>
  <c r="AQ810" i="20"/>
  <c r="AK810" i="20"/>
  <c r="AQ812" i="20"/>
  <c r="AE818" i="20"/>
  <c r="AH836" i="20"/>
  <c r="AE836" i="20"/>
  <c r="AN836" i="20"/>
  <c r="AK836" i="20"/>
  <c r="AH842" i="20"/>
  <c r="AN842" i="20"/>
  <c r="AQ842" i="20"/>
  <c r="AK842" i="20"/>
  <c r="AQ844" i="20"/>
  <c r="AE850" i="20"/>
  <c r="AH977" i="20"/>
  <c r="AH991" i="20"/>
  <c r="AQ1009" i="20"/>
  <c r="AE1009" i="20"/>
  <c r="AK1009" i="20"/>
  <c r="AN1009" i="20"/>
  <c r="AH1009" i="20"/>
  <c r="AK1020" i="20"/>
  <c r="AE1020" i="20"/>
  <c r="AQ1020" i="20"/>
  <c r="AH1020" i="20"/>
  <c r="AH12" i="20"/>
  <c r="AE13" i="20"/>
  <c r="AQ14" i="20"/>
  <c r="AE14" i="20"/>
  <c r="AQ15" i="20"/>
  <c r="AK18" i="20"/>
  <c r="AH19" i="20"/>
  <c r="AH20" i="20"/>
  <c r="AE21" i="20"/>
  <c r="AQ22" i="20"/>
  <c r="AE22" i="20"/>
  <c r="AQ23" i="20"/>
  <c r="AK26" i="20"/>
  <c r="AH27" i="20"/>
  <c r="AH28" i="20"/>
  <c r="AE29" i="20"/>
  <c r="AQ30" i="20"/>
  <c r="AE30" i="20"/>
  <c r="AQ31" i="20"/>
  <c r="AK34" i="20"/>
  <c r="AH35" i="20"/>
  <c r="AH36" i="20"/>
  <c r="AE37" i="20"/>
  <c r="AQ38" i="20"/>
  <c r="AE38" i="20"/>
  <c r="AK39" i="20"/>
  <c r="AH39" i="20"/>
  <c r="AE41" i="20"/>
  <c r="AN43" i="20"/>
  <c r="AK47" i="20"/>
  <c r="AH47" i="20"/>
  <c r="AE49" i="20"/>
  <c r="AN51" i="20"/>
  <c r="AK55" i="20"/>
  <c r="AH55" i="20"/>
  <c r="AE57" i="20"/>
  <c r="AN59" i="20"/>
  <c r="AK63" i="20"/>
  <c r="AH63" i="20"/>
  <c r="AE65" i="20"/>
  <c r="AN67" i="20"/>
  <c r="AK71" i="20"/>
  <c r="AH71" i="20"/>
  <c r="AE73" i="20"/>
  <c r="AN75" i="20"/>
  <c r="AK79" i="20"/>
  <c r="AH79" i="20"/>
  <c r="AE81" i="20"/>
  <c r="AN83" i="20"/>
  <c r="AK87" i="20"/>
  <c r="AH87" i="20"/>
  <c r="AE89" i="20"/>
  <c r="AN91" i="20"/>
  <c r="AK95" i="20"/>
  <c r="AH95" i="20"/>
  <c r="AE97" i="20"/>
  <c r="AN99" i="20"/>
  <c r="AK103" i="20"/>
  <c r="AH103" i="20"/>
  <c r="AE105" i="20"/>
  <c r="AN107" i="20"/>
  <c r="AK111" i="20"/>
  <c r="AH111" i="20"/>
  <c r="AE113" i="20"/>
  <c r="AN115" i="20"/>
  <c r="AK119" i="20"/>
  <c r="AH119" i="20"/>
  <c r="AE121" i="20"/>
  <c r="AN123" i="20"/>
  <c r="AK127" i="20"/>
  <c r="AH127" i="20"/>
  <c r="AE129" i="20"/>
  <c r="AN131" i="20"/>
  <c r="AK135" i="20"/>
  <c r="AH135" i="20"/>
  <c r="AE137" i="20"/>
  <c r="AN139" i="20"/>
  <c r="AK143" i="20"/>
  <c r="AH143" i="20"/>
  <c r="AE145" i="20"/>
  <c r="AN147" i="20"/>
  <c r="AK151" i="20"/>
  <c r="AH151" i="20"/>
  <c r="AE153" i="20"/>
  <c r="AN155" i="20"/>
  <c r="AK159" i="20"/>
  <c r="AH159" i="20"/>
  <c r="AE161" i="20"/>
  <c r="AN163" i="20"/>
  <c r="AK167" i="20"/>
  <c r="AH167" i="20"/>
  <c r="AE169" i="20"/>
  <c r="AN171" i="20"/>
  <c r="AK175" i="20"/>
  <c r="AH175" i="20"/>
  <c r="AE177" i="20"/>
  <c r="AN179" i="20"/>
  <c r="AK183" i="20"/>
  <c r="AH183" i="20"/>
  <c r="AE185" i="20"/>
  <c r="AN187" i="20"/>
  <c r="AK191" i="20"/>
  <c r="AH191" i="20"/>
  <c r="AE193" i="20"/>
  <c r="AN195" i="20"/>
  <c r="AK199" i="20"/>
  <c r="AH199" i="20"/>
  <c r="AE201" i="20"/>
  <c r="AN203" i="20"/>
  <c r="AK207" i="20"/>
  <c r="AH207" i="20"/>
  <c r="AE209" i="20"/>
  <c r="AN211" i="20"/>
  <c r="AK215" i="20"/>
  <c r="AH215" i="20"/>
  <c r="AE217" i="20"/>
  <c r="AN219" i="20"/>
  <c r="AK223" i="20"/>
  <c r="AH223" i="20"/>
  <c r="AE225" i="20"/>
  <c r="AN227" i="20"/>
  <c r="AK231" i="20"/>
  <c r="AH231" i="20"/>
  <c r="AE233" i="20"/>
  <c r="AN235" i="20"/>
  <c r="AK239" i="20"/>
  <c r="AH239" i="20"/>
  <c r="AE241" i="20"/>
  <c r="AN243" i="20"/>
  <c r="AK247" i="20"/>
  <c r="AH247" i="20"/>
  <c r="AE249" i="20"/>
  <c r="AN251" i="20"/>
  <c r="AK255" i="20"/>
  <c r="AH255" i="20"/>
  <c r="AE257" i="20"/>
  <c r="AQ259" i="20"/>
  <c r="AN261" i="20"/>
  <c r="AQ266" i="20"/>
  <c r="AE266" i="20"/>
  <c r="AN266" i="20"/>
  <c r="AK266" i="20"/>
  <c r="AQ267" i="20"/>
  <c r="AN269" i="20"/>
  <c r="AQ274" i="20"/>
  <c r="AE274" i="20"/>
  <c r="AN274" i="20"/>
  <c r="AK274" i="20"/>
  <c r="AQ275" i="20"/>
  <c r="AN277" i="20"/>
  <c r="AQ282" i="20"/>
  <c r="AE282" i="20"/>
  <c r="AN282" i="20"/>
  <c r="AK282" i="20"/>
  <c r="AQ283" i="20"/>
  <c r="AN285" i="20"/>
  <c r="AQ290" i="20"/>
  <c r="AE290" i="20"/>
  <c r="AN290" i="20"/>
  <c r="AK290" i="20"/>
  <c r="AQ291" i="20"/>
  <c r="AN293" i="20"/>
  <c r="AQ298" i="20"/>
  <c r="AE298" i="20"/>
  <c r="AN298" i="20"/>
  <c r="AK298" i="20"/>
  <c r="AQ299" i="20"/>
  <c r="AN301" i="20"/>
  <c r="AQ306" i="20"/>
  <c r="AE306" i="20"/>
  <c r="AN306" i="20"/>
  <c r="AK306" i="20"/>
  <c r="AQ307" i="20"/>
  <c r="AN309" i="20"/>
  <c r="AQ314" i="20"/>
  <c r="AE314" i="20"/>
  <c r="AN314" i="20"/>
  <c r="AK314" i="20"/>
  <c r="AQ315" i="20"/>
  <c r="AN317" i="20"/>
  <c r="AQ322" i="20"/>
  <c r="AE322" i="20"/>
  <c r="AN322" i="20"/>
  <c r="AK322" i="20"/>
  <c r="AQ323" i="20"/>
  <c r="AN325" i="20"/>
  <c r="AQ330" i="20"/>
  <c r="AE330" i="20"/>
  <c r="AN330" i="20"/>
  <c r="AK330" i="20"/>
  <c r="AQ331" i="20"/>
  <c r="AN333" i="20"/>
  <c r="AQ338" i="20"/>
  <c r="AE338" i="20"/>
  <c r="AN338" i="20"/>
  <c r="AK338" i="20"/>
  <c r="AQ339" i="20"/>
  <c r="AN341" i="20"/>
  <c r="AQ346" i="20"/>
  <c r="AE346" i="20"/>
  <c r="AN346" i="20"/>
  <c r="AK346" i="20"/>
  <c r="AQ347" i="20"/>
  <c r="AN349" i="20"/>
  <c r="AQ354" i="20"/>
  <c r="AE354" i="20"/>
  <c r="AN354" i="20"/>
  <c r="AK354" i="20"/>
  <c r="AQ355" i="20"/>
  <c r="AN357" i="20"/>
  <c r="AQ362" i="20"/>
  <c r="AE362" i="20"/>
  <c r="AN362" i="20"/>
  <c r="AK362" i="20"/>
  <c r="AQ363" i="20"/>
  <c r="AN365" i="20"/>
  <c r="AQ370" i="20"/>
  <c r="AE370" i="20"/>
  <c r="AN370" i="20"/>
  <c r="AK370" i="20"/>
  <c r="AQ371" i="20"/>
  <c r="AN373" i="20"/>
  <c r="AQ378" i="20"/>
  <c r="AE378" i="20"/>
  <c r="AN378" i="20"/>
  <c r="AK378" i="20"/>
  <c r="AQ379" i="20"/>
  <c r="AN381" i="20"/>
  <c r="AQ386" i="20"/>
  <c r="AE386" i="20"/>
  <c r="AN386" i="20"/>
  <c r="AK386" i="20"/>
  <c r="AQ387" i="20"/>
  <c r="AN389" i="20"/>
  <c r="AQ394" i="20"/>
  <c r="AE394" i="20"/>
  <c r="AN394" i="20"/>
  <c r="AK394" i="20"/>
  <c r="AQ395" i="20"/>
  <c r="AN397" i="20"/>
  <c r="AQ402" i="20"/>
  <c r="AE402" i="20"/>
  <c r="AN402" i="20"/>
  <c r="AK402" i="20"/>
  <c r="AQ403" i="20"/>
  <c r="AN405" i="20"/>
  <c r="AQ410" i="20"/>
  <c r="AE410" i="20"/>
  <c r="AN410" i="20"/>
  <c r="AK410" i="20"/>
  <c r="AQ411" i="20"/>
  <c r="AN413" i="20"/>
  <c r="AQ418" i="20"/>
  <c r="AE418" i="20"/>
  <c r="AN418" i="20"/>
  <c r="AK418" i="20"/>
  <c r="AQ419" i="20"/>
  <c r="AN421" i="20"/>
  <c r="AQ426" i="20"/>
  <c r="AE426" i="20"/>
  <c r="AN426" i="20"/>
  <c r="AK426" i="20"/>
  <c r="AQ427" i="20"/>
  <c r="AN429" i="20"/>
  <c r="AQ434" i="20"/>
  <c r="AE434" i="20"/>
  <c r="AN434" i="20"/>
  <c r="AK434" i="20"/>
  <c r="AQ435" i="20"/>
  <c r="AN437" i="20"/>
  <c r="AQ442" i="20"/>
  <c r="AE442" i="20"/>
  <c r="AN442" i="20"/>
  <c r="AK442" i="20"/>
  <c r="AQ443" i="20"/>
  <c r="AN445" i="20"/>
  <c r="AQ450" i="20"/>
  <c r="AE450" i="20"/>
  <c r="AN450" i="20"/>
  <c r="AK450" i="20"/>
  <c r="AQ451" i="20"/>
  <c r="AN453" i="20"/>
  <c r="AQ458" i="20"/>
  <c r="AE458" i="20"/>
  <c r="AN458" i="20"/>
  <c r="AK458" i="20"/>
  <c r="AQ459" i="20"/>
  <c r="AN461" i="20"/>
  <c r="AQ466" i="20"/>
  <c r="AE466" i="20"/>
  <c r="AN466" i="20"/>
  <c r="AK466" i="20"/>
  <c r="AQ467" i="20"/>
  <c r="AN469" i="20"/>
  <c r="AQ474" i="20"/>
  <c r="AE474" i="20"/>
  <c r="AN474" i="20"/>
  <c r="AK474" i="20"/>
  <c r="AQ475" i="20"/>
  <c r="AN477" i="20"/>
  <c r="AQ482" i="20"/>
  <c r="AE482" i="20"/>
  <c r="AN482" i="20"/>
  <c r="AK482" i="20"/>
  <c r="AQ483" i="20"/>
  <c r="AN485" i="20"/>
  <c r="AQ490" i="20"/>
  <c r="AE490" i="20"/>
  <c r="AN490" i="20"/>
  <c r="AK490" i="20"/>
  <c r="AQ491" i="20"/>
  <c r="AN493" i="20"/>
  <c r="AQ498" i="20"/>
  <c r="AE498" i="20"/>
  <c r="AN498" i="20"/>
  <c r="AK498" i="20"/>
  <c r="AQ499" i="20"/>
  <c r="AN501" i="20"/>
  <c r="AQ506" i="20"/>
  <c r="AE506" i="20"/>
  <c r="AN506" i="20"/>
  <c r="AK506" i="20"/>
  <c r="AQ507" i="20"/>
  <c r="AN509" i="20"/>
  <c r="AQ514" i="20"/>
  <c r="AE514" i="20"/>
  <c r="AN514" i="20"/>
  <c r="AK514" i="20"/>
  <c r="AQ515" i="20"/>
  <c r="AN517" i="20"/>
  <c r="AQ522" i="20"/>
  <c r="AE522" i="20"/>
  <c r="AN522" i="20"/>
  <c r="AK522" i="20"/>
  <c r="AQ523" i="20"/>
  <c r="AN525" i="20"/>
  <c r="AQ530" i="20"/>
  <c r="AE530" i="20"/>
  <c r="AN530" i="20"/>
  <c r="AK530" i="20"/>
  <c r="AQ531" i="20"/>
  <c r="AN533" i="20"/>
  <c r="AQ538" i="20"/>
  <c r="AE538" i="20"/>
  <c r="AN538" i="20"/>
  <c r="AK538" i="20"/>
  <c r="AQ539" i="20"/>
  <c r="AN541" i="20"/>
  <c r="AQ546" i="20"/>
  <c r="AE546" i="20"/>
  <c r="AN546" i="20"/>
  <c r="AK546" i="20"/>
  <c r="AQ547" i="20"/>
  <c r="AN549" i="20"/>
  <c r="AQ554" i="20"/>
  <c r="AE554" i="20"/>
  <c r="AN554" i="20"/>
  <c r="AK554" i="20"/>
  <c r="AQ555" i="20"/>
  <c r="AN557" i="20"/>
  <c r="AQ562" i="20"/>
  <c r="AE562" i="20"/>
  <c r="AN562" i="20"/>
  <c r="AK562" i="20"/>
  <c r="AQ563" i="20"/>
  <c r="AN565" i="20"/>
  <c r="AQ570" i="20"/>
  <c r="AE570" i="20"/>
  <c r="AN570" i="20"/>
  <c r="AK570" i="20"/>
  <c r="AQ571" i="20"/>
  <c r="AN573" i="20"/>
  <c r="AQ578" i="20"/>
  <c r="AE578" i="20"/>
  <c r="AN578" i="20"/>
  <c r="AK578" i="20"/>
  <c r="AQ579" i="20"/>
  <c r="AN581" i="20"/>
  <c r="AQ586" i="20"/>
  <c r="AE586" i="20"/>
  <c r="AN586" i="20"/>
  <c r="AK586" i="20"/>
  <c r="AQ587" i="20"/>
  <c r="AN589" i="20"/>
  <c r="AQ594" i="20"/>
  <c r="AE594" i="20"/>
  <c r="AN594" i="20"/>
  <c r="AK594" i="20"/>
  <c r="AQ595" i="20"/>
  <c r="AN597" i="20"/>
  <c r="AH604" i="20"/>
  <c r="AE604" i="20"/>
  <c r="AN604" i="20"/>
  <c r="AK604" i="20"/>
  <c r="AH610" i="20"/>
  <c r="AN610" i="20"/>
  <c r="AQ610" i="20"/>
  <c r="AK610" i="20"/>
  <c r="AQ612" i="20"/>
  <c r="AE618" i="20"/>
  <c r="AH636" i="20"/>
  <c r="AE636" i="20"/>
  <c r="AN636" i="20"/>
  <c r="AK636" i="20"/>
  <c r="AH642" i="20"/>
  <c r="AN642" i="20"/>
  <c r="AQ642" i="20"/>
  <c r="AK642" i="20"/>
  <c r="AQ644" i="20"/>
  <c r="AE650" i="20"/>
  <c r="AH668" i="20"/>
  <c r="AE668" i="20"/>
  <c r="AN668" i="20"/>
  <c r="AK668" i="20"/>
  <c r="AH674" i="20"/>
  <c r="AN674" i="20"/>
  <c r="AQ674" i="20"/>
  <c r="AK674" i="20"/>
  <c r="AQ676" i="20"/>
  <c r="AE682" i="20"/>
  <c r="AH700" i="20"/>
  <c r="AE700" i="20"/>
  <c r="AN700" i="20"/>
  <c r="AK700" i="20"/>
  <c r="AH706" i="20"/>
  <c r="AN706" i="20"/>
  <c r="AQ706" i="20"/>
  <c r="AK706" i="20"/>
  <c r="AQ708" i="20"/>
  <c r="AE714" i="20"/>
  <c r="AH732" i="20"/>
  <c r="AE732" i="20"/>
  <c r="AN732" i="20"/>
  <c r="AK732" i="20"/>
  <c r="AH738" i="20"/>
  <c r="AN738" i="20"/>
  <c r="AQ738" i="20"/>
  <c r="AK738" i="20"/>
  <c r="AQ740" i="20"/>
  <c r="AE746" i="20"/>
  <c r="AH764" i="20"/>
  <c r="AE764" i="20"/>
  <c r="AN764" i="20"/>
  <c r="AK764" i="20"/>
  <c r="AH770" i="20"/>
  <c r="AN770" i="20"/>
  <c r="AQ770" i="20"/>
  <c r="AK770" i="20"/>
  <c r="AQ772" i="20"/>
  <c r="AE778" i="20"/>
  <c r="AH796" i="20"/>
  <c r="AE796" i="20"/>
  <c r="AN796" i="20"/>
  <c r="AK796" i="20"/>
  <c r="AH802" i="20"/>
  <c r="AN802" i="20"/>
  <c r="AQ802" i="20"/>
  <c r="AK802" i="20"/>
  <c r="AQ804" i="20"/>
  <c r="AE810" i="20"/>
  <c r="AH828" i="20"/>
  <c r="AE828" i="20"/>
  <c r="AN828" i="20"/>
  <c r="AK828" i="20"/>
  <c r="AH834" i="20"/>
  <c r="AN834" i="20"/>
  <c r="AQ834" i="20"/>
  <c r="AK834" i="20"/>
  <c r="AQ836" i="20"/>
  <c r="AE842" i="20"/>
  <c r="AQ995" i="20"/>
  <c r="AE995" i="20"/>
  <c r="AH995" i="20"/>
  <c r="AK995" i="20"/>
  <c r="AQ1007" i="20"/>
  <c r="AE1007" i="20"/>
  <c r="AN1007" i="20"/>
  <c r="AH1007" i="20"/>
  <c r="AK1007" i="20"/>
  <c r="AK1018" i="20"/>
  <c r="AH1018" i="20"/>
  <c r="AN1018" i="20"/>
  <c r="AQ1018" i="20"/>
  <c r="AN1020" i="20"/>
  <c r="AK12" i="20"/>
  <c r="AH13" i="20"/>
  <c r="AH14" i="20"/>
  <c r="AE15" i="20"/>
  <c r="AQ16" i="20"/>
  <c r="AE16" i="20"/>
  <c r="AQ17" i="20"/>
  <c r="AN18" i="20"/>
  <c r="AN19" i="20"/>
  <c r="AK20" i="20"/>
  <c r="AH21" i="20"/>
  <c r="AH22" i="20"/>
  <c r="AQ24" i="20"/>
  <c r="AE24" i="20"/>
  <c r="AQ25" i="20"/>
  <c r="AN26" i="20"/>
  <c r="AN27" i="20"/>
  <c r="AK28" i="20"/>
  <c r="AH29" i="20"/>
  <c r="AH30" i="20"/>
  <c r="AE31" i="20"/>
  <c r="AQ32" i="20"/>
  <c r="AE32" i="20"/>
  <c r="AQ33" i="20"/>
  <c r="AN34" i="20"/>
  <c r="AN35" i="20"/>
  <c r="AK36" i="20"/>
  <c r="AH37" i="20"/>
  <c r="AH38" i="20"/>
  <c r="AE39" i="20"/>
  <c r="AN41" i="20"/>
  <c r="AQ43" i="20"/>
  <c r="AK45" i="20"/>
  <c r="AH45" i="20"/>
  <c r="AE47" i="20"/>
  <c r="AN49" i="20"/>
  <c r="AQ51" i="20"/>
  <c r="AK53" i="20"/>
  <c r="AH53" i="20"/>
  <c r="AE55" i="20"/>
  <c r="AN57" i="20"/>
  <c r="AQ59" i="20"/>
  <c r="AK61" i="20"/>
  <c r="AH61" i="20"/>
  <c r="AE63" i="20"/>
  <c r="AN65" i="20"/>
  <c r="AQ67" i="20"/>
  <c r="AK69" i="20"/>
  <c r="AH69" i="20"/>
  <c r="AE71" i="20"/>
  <c r="AN73" i="20"/>
  <c r="AQ75" i="20"/>
  <c r="AK77" i="20"/>
  <c r="AH77" i="20"/>
  <c r="AE79" i="20"/>
  <c r="AN81" i="20"/>
  <c r="AQ83" i="20"/>
  <c r="AK85" i="20"/>
  <c r="AH85" i="20"/>
  <c r="AE87" i="20"/>
  <c r="AN89" i="20"/>
  <c r="AQ91" i="20"/>
  <c r="AK93" i="20"/>
  <c r="AH93" i="20"/>
  <c r="AE95" i="20"/>
  <c r="AN97" i="20"/>
  <c r="AQ99" i="20"/>
  <c r="AK101" i="20"/>
  <c r="AH101" i="20"/>
  <c r="AE103" i="20"/>
  <c r="AN105" i="20"/>
  <c r="AQ107" i="20"/>
  <c r="AK109" i="20"/>
  <c r="AH109" i="20"/>
  <c r="AE111" i="20"/>
  <c r="AN113" i="20"/>
  <c r="AQ115" i="20"/>
  <c r="AK117" i="20"/>
  <c r="AH117" i="20"/>
  <c r="AE119" i="20"/>
  <c r="AN121" i="20"/>
  <c r="AQ123" i="20"/>
  <c r="AK125" i="20"/>
  <c r="AH125" i="20"/>
  <c r="AE127" i="20"/>
  <c r="AN129" i="20"/>
  <c r="AQ131" i="20"/>
  <c r="AK133" i="20"/>
  <c r="AH133" i="20"/>
  <c r="AE135" i="20"/>
  <c r="AN137" i="20"/>
  <c r="AQ139" i="20"/>
  <c r="AK141" i="20"/>
  <c r="AH141" i="20"/>
  <c r="AE143" i="20"/>
  <c r="AN145" i="20"/>
  <c r="AQ147" i="20"/>
  <c r="AK149" i="20"/>
  <c r="AH149" i="20"/>
  <c r="AE151" i="20"/>
  <c r="AN153" i="20"/>
  <c r="AQ155" i="20"/>
  <c r="AK157" i="20"/>
  <c r="AH157" i="20"/>
  <c r="AE159" i="20"/>
  <c r="AN161" i="20"/>
  <c r="AQ163" i="20"/>
  <c r="AK165" i="20"/>
  <c r="AH165" i="20"/>
  <c r="AE167" i="20"/>
  <c r="AN169" i="20"/>
  <c r="AQ171" i="20"/>
  <c r="AK173" i="20"/>
  <c r="AH173" i="20"/>
  <c r="AE175" i="20"/>
  <c r="AN177" i="20"/>
  <c r="AQ179" i="20"/>
  <c r="AK181" i="20"/>
  <c r="AH181" i="20"/>
  <c r="AE183" i="20"/>
  <c r="AN185" i="20"/>
  <c r="AQ187" i="20"/>
  <c r="AK189" i="20"/>
  <c r="AH189" i="20"/>
  <c r="AE191" i="20"/>
  <c r="AN193" i="20"/>
  <c r="AQ195" i="20"/>
  <c r="AK197" i="20"/>
  <c r="AH197" i="20"/>
  <c r="AE199" i="20"/>
  <c r="AN201" i="20"/>
  <c r="AQ203" i="20"/>
  <c r="AK205" i="20"/>
  <c r="AH205" i="20"/>
  <c r="AE207" i="20"/>
  <c r="AN209" i="20"/>
  <c r="AQ211" i="20"/>
  <c r="AK213" i="20"/>
  <c r="AH213" i="20"/>
  <c r="AE215" i="20"/>
  <c r="AN217" i="20"/>
  <c r="AQ219" i="20"/>
  <c r="AK221" i="20"/>
  <c r="AH221" i="20"/>
  <c r="AE223" i="20"/>
  <c r="AN225" i="20"/>
  <c r="AQ227" i="20"/>
  <c r="AK229" i="20"/>
  <c r="AH229" i="20"/>
  <c r="AE231" i="20"/>
  <c r="AN233" i="20"/>
  <c r="AQ235" i="20"/>
  <c r="AK237" i="20"/>
  <c r="AH237" i="20"/>
  <c r="AE239" i="20"/>
  <c r="AN241" i="20"/>
  <c r="AQ243" i="20"/>
  <c r="AK245" i="20"/>
  <c r="AH245" i="20"/>
  <c r="AE247" i="20"/>
  <c r="AN249" i="20"/>
  <c r="AQ251" i="20"/>
  <c r="AK253" i="20"/>
  <c r="AH253" i="20"/>
  <c r="AE255" i="20"/>
  <c r="AN257" i="20"/>
  <c r="AQ260" i="20"/>
  <c r="AE260" i="20"/>
  <c r="AK260" i="20"/>
  <c r="AH260" i="20"/>
  <c r="AQ261" i="20"/>
  <c r="AH266" i="20"/>
  <c r="AQ268" i="20"/>
  <c r="AE268" i="20"/>
  <c r="AK268" i="20"/>
  <c r="AH268" i="20"/>
  <c r="AQ269" i="20"/>
  <c r="AH274" i="20"/>
  <c r="AQ276" i="20"/>
  <c r="AE276" i="20"/>
  <c r="AK276" i="20"/>
  <c r="AH276" i="20"/>
  <c r="AQ277" i="20"/>
  <c r="AH282" i="20"/>
  <c r="AQ284" i="20"/>
  <c r="AE284" i="20"/>
  <c r="AK284" i="20"/>
  <c r="AH284" i="20"/>
  <c r="AQ285" i="20"/>
  <c r="AH290" i="20"/>
  <c r="AQ292" i="20"/>
  <c r="AE292" i="20"/>
  <c r="AK292" i="20"/>
  <c r="AH292" i="20"/>
  <c r="AQ293" i="20"/>
  <c r="AH298" i="20"/>
  <c r="AQ300" i="20"/>
  <c r="AE300" i="20"/>
  <c r="AK300" i="20"/>
  <c r="AH300" i="20"/>
  <c r="AQ301" i="20"/>
  <c r="AH306" i="20"/>
  <c r="AQ308" i="20"/>
  <c r="AE308" i="20"/>
  <c r="AK308" i="20"/>
  <c r="AH308" i="20"/>
  <c r="AQ309" i="20"/>
  <c r="AH314" i="20"/>
  <c r="AQ316" i="20"/>
  <c r="AE316" i="20"/>
  <c r="AK316" i="20"/>
  <c r="AH316" i="20"/>
  <c r="AQ317" i="20"/>
  <c r="AH322" i="20"/>
  <c r="AQ324" i="20"/>
  <c r="AE324" i="20"/>
  <c r="AK324" i="20"/>
  <c r="AH324" i="20"/>
  <c r="AQ325" i="20"/>
  <c r="AH330" i="20"/>
  <c r="AQ332" i="20"/>
  <c r="AE332" i="20"/>
  <c r="AK332" i="20"/>
  <c r="AH332" i="20"/>
  <c r="AQ333" i="20"/>
  <c r="AH338" i="20"/>
  <c r="AQ340" i="20"/>
  <c r="AE340" i="20"/>
  <c r="AK340" i="20"/>
  <c r="AH340" i="20"/>
  <c r="AQ341" i="20"/>
  <c r="AH346" i="20"/>
  <c r="AQ348" i="20"/>
  <c r="AE348" i="20"/>
  <c r="AK348" i="20"/>
  <c r="AH348" i="20"/>
  <c r="AQ349" i="20"/>
  <c r="AH354" i="20"/>
  <c r="AQ356" i="20"/>
  <c r="AE356" i="20"/>
  <c r="AK356" i="20"/>
  <c r="AH356" i="20"/>
  <c r="AQ357" i="20"/>
  <c r="AH362" i="20"/>
  <c r="AQ364" i="20"/>
  <c r="AE364" i="20"/>
  <c r="AK364" i="20"/>
  <c r="AH364" i="20"/>
  <c r="AQ365" i="20"/>
  <c r="AH370" i="20"/>
  <c r="AQ372" i="20"/>
  <c r="AE372" i="20"/>
  <c r="AK372" i="20"/>
  <c r="AH372" i="20"/>
  <c r="AQ373" i="20"/>
  <c r="AH378" i="20"/>
  <c r="AQ380" i="20"/>
  <c r="AE380" i="20"/>
  <c r="AK380" i="20"/>
  <c r="AH380" i="20"/>
  <c r="AQ381" i="20"/>
  <c r="AH386" i="20"/>
  <c r="AQ388" i="20"/>
  <c r="AE388" i="20"/>
  <c r="AK388" i="20"/>
  <c r="AH388" i="20"/>
  <c r="AQ389" i="20"/>
  <c r="AH394" i="20"/>
  <c r="AQ396" i="20"/>
  <c r="AE396" i="20"/>
  <c r="AK396" i="20"/>
  <c r="AH396" i="20"/>
  <c r="AQ397" i="20"/>
  <c r="AH402" i="20"/>
  <c r="AQ404" i="20"/>
  <c r="AE404" i="20"/>
  <c r="AK404" i="20"/>
  <c r="AH404" i="20"/>
  <c r="AQ405" i="20"/>
  <c r="AH410" i="20"/>
  <c r="AQ412" i="20"/>
  <c r="AE412" i="20"/>
  <c r="AK412" i="20"/>
  <c r="AH412" i="20"/>
  <c r="AQ413" i="20"/>
  <c r="AH418" i="20"/>
  <c r="AQ420" i="20"/>
  <c r="AE420" i="20"/>
  <c r="AK420" i="20"/>
  <c r="AH420" i="20"/>
  <c r="AQ421" i="20"/>
  <c r="AH426" i="20"/>
  <c r="AQ428" i="20"/>
  <c r="AE428" i="20"/>
  <c r="AK428" i="20"/>
  <c r="AH428" i="20"/>
  <c r="AQ429" i="20"/>
  <c r="AH434" i="20"/>
  <c r="AQ436" i="20"/>
  <c r="AE436" i="20"/>
  <c r="AK436" i="20"/>
  <c r="AH436" i="20"/>
  <c r="AQ437" i="20"/>
  <c r="AH442" i="20"/>
  <c r="AQ444" i="20"/>
  <c r="AE444" i="20"/>
  <c r="AK444" i="20"/>
  <c r="AH444" i="20"/>
  <c r="AQ445" i="20"/>
  <c r="AH450" i="20"/>
  <c r="AQ452" i="20"/>
  <c r="AE452" i="20"/>
  <c r="AK452" i="20"/>
  <c r="AH452" i="20"/>
  <c r="AQ453" i="20"/>
  <c r="AH458" i="20"/>
  <c r="AQ460" i="20"/>
  <c r="AE460" i="20"/>
  <c r="AK460" i="20"/>
  <c r="AH460" i="20"/>
  <c r="AQ461" i="20"/>
  <c r="AH466" i="20"/>
  <c r="AQ468" i="20"/>
  <c r="AE468" i="20"/>
  <c r="AK468" i="20"/>
  <c r="AH468" i="20"/>
  <c r="AQ469" i="20"/>
  <c r="AH474" i="20"/>
  <c r="AQ476" i="20"/>
  <c r="AE476" i="20"/>
  <c r="AK476" i="20"/>
  <c r="AH476" i="20"/>
  <c r="AQ477" i="20"/>
  <c r="AH482" i="20"/>
  <c r="AQ484" i="20"/>
  <c r="AE484" i="20"/>
  <c r="AK484" i="20"/>
  <c r="AH484" i="20"/>
  <c r="AQ485" i="20"/>
  <c r="AH490" i="20"/>
  <c r="AQ492" i="20"/>
  <c r="AE492" i="20"/>
  <c r="AK492" i="20"/>
  <c r="AH492" i="20"/>
  <c r="AQ493" i="20"/>
  <c r="AH498" i="20"/>
  <c r="AQ500" i="20"/>
  <c r="AE500" i="20"/>
  <c r="AK500" i="20"/>
  <c r="AH500" i="20"/>
  <c r="AQ501" i="20"/>
  <c r="AH506" i="20"/>
  <c r="AQ508" i="20"/>
  <c r="AE508" i="20"/>
  <c r="AK508" i="20"/>
  <c r="AH508" i="20"/>
  <c r="AQ509" i="20"/>
  <c r="AH514" i="20"/>
  <c r="AQ516" i="20"/>
  <c r="AE516" i="20"/>
  <c r="AK516" i="20"/>
  <c r="AH516" i="20"/>
  <c r="AQ517" i="20"/>
  <c r="AH522" i="20"/>
  <c r="AQ524" i="20"/>
  <c r="AE524" i="20"/>
  <c r="AK524" i="20"/>
  <c r="AH524" i="20"/>
  <c r="AQ525" i="20"/>
  <c r="AH530" i="20"/>
  <c r="AQ532" i="20"/>
  <c r="AE532" i="20"/>
  <c r="AK532" i="20"/>
  <c r="AH532" i="20"/>
  <c r="AQ533" i="20"/>
  <c r="AH538" i="20"/>
  <c r="AQ540" i="20"/>
  <c r="AE540" i="20"/>
  <c r="AK540" i="20"/>
  <c r="AH540" i="20"/>
  <c r="AQ541" i="20"/>
  <c r="AH546" i="20"/>
  <c r="AQ548" i="20"/>
  <c r="AE548" i="20"/>
  <c r="AK548" i="20"/>
  <c r="AH548" i="20"/>
  <c r="AQ549" i="20"/>
  <c r="AH554" i="20"/>
  <c r="AQ556" i="20"/>
  <c r="AE556" i="20"/>
  <c r="AK556" i="20"/>
  <c r="AH556" i="20"/>
  <c r="AQ557" i="20"/>
  <c r="AH562" i="20"/>
  <c r="AQ564" i="20"/>
  <c r="AE564" i="20"/>
  <c r="AK564" i="20"/>
  <c r="AH564" i="20"/>
  <c r="AQ565" i="20"/>
  <c r="AH570" i="20"/>
  <c r="AQ572" i="20"/>
  <c r="AE572" i="20"/>
  <c r="AK572" i="20"/>
  <c r="AH572" i="20"/>
  <c r="AQ573" i="20"/>
  <c r="AH578" i="20"/>
  <c r="AQ580" i="20"/>
  <c r="AE580" i="20"/>
  <c r="AK580" i="20"/>
  <c r="AH580" i="20"/>
  <c r="AQ581" i="20"/>
  <c r="AH586" i="20"/>
  <c r="AQ588" i="20"/>
  <c r="AE588" i="20"/>
  <c r="AK588" i="20"/>
  <c r="AH588" i="20"/>
  <c r="AQ589" i="20"/>
  <c r="AH594" i="20"/>
  <c r="AQ596" i="20"/>
  <c r="AE596" i="20"/>
  <c r="AK596" i="20"/>
  <c r="AH596" i="20"/>
  <c r="AQ597" i="20"/>
  <c r="AH602" i="20"/>
  <c r="AN602" i="20"/>
  <c r="AQ602" i="20"/>
  <c r="AK602" i="20"/>
  <c r="AQ604" i="20"/>
  <c r="AE610" i="20"/>
  <c r="AH628" i="20"/>
  <c r="AE628" i="20"/>
  <c r="AN628" i="20"/>
  <c r="AK628" i="20"/>
  <c r="AH634" i="20"/>
  <c r="AN634" i="20"/>
  <c r="AQ634" i="20"/>
  <c r="AK634" i="20"/>
  <c r="AQ636" i="20"/>
  <c r="AE642" i="20"/>
  <c r="AH660" i="20"/>
  <c r="AE660" i="20"/>
  <c r="AN660" i="20"/>
  <c r="AK660" i="20"/>
  <c r="AH666" i="20"/>
  <c r="AN666" i="20"/>
  <c r="AQ666" i="20"/>
  <c r="AK666" i="20"/>
  <c r="AQ668" i="20"/>
  <c r="AE674" i="20"/>
  <c r="AH692" i="20"/>
  <c r="AE692" i="20"/>
  <c r="AN692" i="20"/>
  <c r="AK692" i="20"/>
  <c r="AH698" i="20"/>
  <c r="AN698" i="20"/>
  <c r="AQ698" i="20"/>
  <c r="AK698" i="20"/>
  <c r="AQ700" i="20"/>
  <c r="AE706" i="20"/>
  <c r="AH724" i="20"/>
  <c r="AE724" i="20"/>
  <c r="AN724" i="20"/>
  <c r="AK724" i="20"/>
  <c r="AH730" i="20"/>
  <c r="AN730" i="20"/>
  <c r="AQ730" i="20"/>
  <c r="AK730" i="20"/>
  <c r="AQ732" i="20"/>
  <c r="AE738" i="20"/>
  <c r="AH756" i="20"/>
  <c r="AE756" i="20"/>
  <c r="AN756" i="20"/>
  <c r="AK756" i="20"/>
  <c r="AH762" i="20"/>
  <c r="AN762" i="20"/>
  <c r="AQ762" i="20"/>
  <c r="AK762" i="20"/>
  <c r="AQ764" i="20"/>
  <c r="AE770" i="20"/>
  <c r="AH788" i="20"/>
  <c r="AE788" i="20"/>
  <c r="AN788" i="20"/>
  <c r="AK788" i="20"/>
  <c r="AH794" i="20"/>
  <c r="AN794" i="20"/>
  <c r="AQ794" i="20"/>
  <c r="AK794" i="20"/>
  <c r="AQ796" i="20"/>
  <c r="AE802" i="20"/>
  <c r="AH820" i="20"/>
  <c r="AE820" i="20"/>
  <c r="AN820" i="20"/>
  <c r="AK820" i="20"/>
  <c r="AH826" i="20"/>
  <c r="AN826" i="20"/>
  <c r="AQ826" i="20"/>
  <c r="AK826" i="20"/>
  <c r="AQ828" i="20"/>
  <c r="AE834" i="20"/>
  <c r="AH852" i="20"/>
  <c r="AK852" i="20"/>
  <c r="AE852" i="20"/>
  <c r="AQ852" i="20"/>
  <c r="AN852" i="20"/>
  <c r="AH864" i="20"/>
  <c r="AK864" i="20"/>
  <c r="AQ864" i="20"/>
  <c r="AN864" i="20"/>
  <c r="AH868" i="20"/>
  <c r="AK868" i="20"/>
  <c r="AE868" i="20"/>
  <c r="AQ868" i="20"/>
  <c r="AN868" i="20"/>
  <c r="AH880" i="20"/>
  <c r="AK880" i="20"/>
  <c r="AQ880" i="20"/>
  <c r="AN880" i="20"/>
  <c r="AH884" i="20"/>
  <c r="AK884" i="20"/>
  <c r="AE884" i="20"/>
  <c r="AQ884" i="20"/>
  <c r="AN884" i="20"/>
  <c r="AH896" i="20"/>
  <c r="AK896" i="20"/>
  <c r="AQ896" i="20"/>
  <c r="AN896" i="20"/>
  <c r="AH900" i="20"/>
  <c r="AK900" i="20"/>
  <c r="AE900" i="20"/>
  <c r="AQ900" i="20"/>
  <c r="AN900" i="20"/>
  <c r="AH912" i="20"/>
  <c r="AK912" i="20"/>
  <c r="AQ912" i="20"/>
  <c r="AN912" i="20"/>
  <c r="AH916" i="20"/>
  <c r="AK916" i="20"/>
  <c r="AE916" i="20"/>
  <c r="AQ916" i="20"/>
  <c r="AN916" i="20"/>
  <c r="AH928" i="20"/>
  <c r="AK928" i="20"/>
  <c r="AQ928" i="20"/>
  <c r="AN928" i="20"/>
  <c r="AH932" i="20"/>
  <c r="AK932" i="20"/>
  <c r="AE932" i="20"/>
  <c r="AQ932" i="20"/>
  <c r="AN932" i="20"/>
  <c r="AH944" i="20"/>
  <c r="AK944" i="20"/>
  <c r="AQ944" i="20"/>
  <c r="AN944" i="20"/>
  <c r="AH948" i="20"/>
  <c r="AK948" i="20"/>
  <c r="AE948" i="20"/>
  <c r="AQ948" i="20"/>
  <c r="AN948" i="20"/>
  <c r="AH960" i="20"/>
  <c r="AK960" i="20"/>
  <c r="AQ960" i="20"/>
  <c r="AN960" i="20"/>
  <c r="AH964" i="20"/>
  <c r="AK964" i="20"/>
  <c r="AE964" i="20"/>
  <c r="AQ964" i="20"/>
  <c r="AN964" i="20"/>
  <c r="AQ979" i="20"/>
  <c r="AE979" i="20"/>
  <c r="AH979" i="20"/>
  <c r="AN979" i="20"/>
  <c r="AQ985" i="20"/>
  <c r="AE985" i="20"/>
  <c r="AK985" i="20"/>
  <c r="AH985" i="20"/>
  <c r="AN985" i="20"/>
  <c r="AN995" i="20"/>
  <c r="AQ999" i="20"/>
  <c r="AE999" i="20"/>
  <c r="AN999" i="20"/>
  <c r="AK999" i="20"/>
  <c r="AH999" i="20"/>
  <c r="AE1018" i="20"/>
  <c r="AN40" i="20"/>
  <c r="AN42" i="20"/>
  <c r="AN44" i="20"/>
  <c r="AN46" i="20"/>
  <c r="AN48" i="20"/>
  <c r="AN50" i="20"/>
  <c r="AN52" i="20"/>
  <c r="AN54" i="20"/>
  <c r="AN56" i="20"/>
  <c r="AN58" i="20"/>
  <c r="AN60" i="20"/>
  <c r="AN62" i="20"/>
  <c r="AN64" i="20"/>
  <c r="AN66" i="20"/>
  <c r="AN68" i="20"/>
  <c r="AN70" i="20"/>
  <c r="AN72" i="20"/>
  <c r="AN74" i="20"/>
  <c r="AN76" i="20"/>
  <c r="AN78" i="20"/>
  <c r="AN80" i="20"/>
  <c r="AN82" i="20"/>
  <c r="AN84" i="20"/>
  <c r="AN86" i="20"/>
  <c r="AN88" i="20"/>
  <c r="AN90" i="20"/>
  <c r="AN92" i="20"/>
  <c r="AN94" i="20"/>
  <c r="AN96" i="20"/>
  <c r="AN98" i="20"/>
  <c r="AN100" i="20"/>
  <c r="AN102" i="20"/>
  <c r="AN104" i="20"/>
  <c r="AN106" i="20"/>
  <c r="AN108" i="20"/>
  <c r="AN110" i="20"/>
  <c r="AN112" i="20"/>
  <c r="AN114" i="20"/>
  <c r="AN116" i="20"/>
  <c r="AN118" i="20"/>
  <c r="AN120" i="20"/>
  <c r="AN122" i="20"/>
  <c r="AN124" i="20"/>
  <c r="AN126" i="20"/>
  <c r="AN128" i="20"/>
  <c r="AN130" i="20"/>
  <c r="AN132" i="20"/>
  <c r="AN134" i="20"/>
  <c r="AN136" i="20"/>
  <c r="AN138" i="20"/>
  <c r="AN140" i="20"/>
  <c r="AN142" i="20"/>
  <c r="AN144" i="20"/>
  <c r="AN146" i="20"/>
  <c r="AN148" i="20"/>
  <c r="AN150" i="20"/>
  <c r="AN152" i="20"/>
  <c r="AN154" i="20"/>
  <c r="AN156" i="20"/>
  <c r="AN158" i="20"/>
  <c r="AN160" i="20"/>
  <c r="AN162" i="20"/>
  <c r="AN164" i="20"/>
  <c r="AN166" i="20"/>
  <c r="AN168" i="20"/>
  <c r="AN170" i="20"/>
  <c r="AN172" i="20"/>
  <c r="AN174" i="20"/>
  <c r="AN176" i="20"/>
  <c r="AN178" i="20"/>
  <c r="AN180" i="20"/>
  <c r="AN182" i="20"/>
  <c r="AN184" i="20"/>
  <c r="AN186" i="20"/>
  <c r="AN188" i="20"/>
  <c r="AN190" i="20"/>
  <c r="AN192" i="20"/>
  <c r="AN194" i="20"/>
  <c r="AN196" i="20"/>
  <c r="AN198" i="20"/>
  <c r="AN200" i="20"/>
  <c r="AN202" i="20"/>
  <c r="AN204" i="20"/>
  <c r="AN206" i="20"/>
  <c r="AN208" i="20"/>
  <c r="AN210" i="20"/>
  <c r="AN212" i="20"/>
  <c r="AN214" i="20"/>
  <c r="AN216" i="20"/>
  <c r="AN218" i="20"/>
  <c r="AN220" i="20"/>
  <c r="AN222" i="20"/>
  <c r="AN224" i="20"/>
  <c r="AN226" i="20"/>
  <c r="AN228" i="20"/>
  <c r="AN230" i="20"/>
  <c r="AN232" i="20"/>
  <c r="AN234" i="20"/>
  <c r="AN236" i="20"/>
  <c r="AN238" i="20"/>
  <c r="AN240" i="20"/>
  <c r="AN242" i="20"/>
  <c r="AN244" i="20"/>
  <c r="AN246" i="20"/>
  <c r="AN248" i="20"/>
  <c r="AN250" i="20"/>
  <c r="AN252" i="20"/>
  <c r="AN254" i="20"/>
  <c r="AN256" i="20"/>
  <c r="AN258" i="20"/>
  <c r="AQ262" i="20"/>
  <c r="AE262" i="20"/>
  <c r="AQ263" i="20"/>
  <c r="AQ270" i="20"/>
  <c r="AE270" i="20"/>
  <c r="AQ271" i="20"/>
  <c r="AQ278" i="20"/>
  <c r="AE278" i="20"/>
  <c r="AQ279" i="20"/>
  <c r="AQ286" i="20"/>
  <c r="AE286" i="20"/>
  <c r="AQ287" i="20"/>
  <c r="AQ294" i="20"/>
  <c r="AE294" i="20"/>
  <c r="AQ295" i="20"/>
  <c r="AQ302" i="20"/>
  <c r="AE302" i="20"/>
  <c r="AQ303" i="20"/>
  <c r="AQ310" i="20"/>
  <c r="AE310" i="20"/>
  <c r="AQ311" i="20"/>
  <c r="AQ318" i="20"/>
  <c r="AE318" i="20"/>
  <c r="AQ319" i="20"/>
  <c r="AQ326" i="20"/>
  <c r="AE326" i="20"/>
  <c r="AQ327" i="20"/>
  <c r="AQ334" i="20"/>
  <c r="AE334" i="20"/>
  <c r="AQ335" i="20"/>
  <c r="AQ342" i="20"/>
  <c r="AE342" i="20"/>
  <c r="AQ343" i="20"/>
  <c r="AQ350" i="20"/>
  <c r="AE350" i="20"/>
  <c r="AQ351" i="20"/>
  <c r="AQ358" i="20"/>
  <c r="AE358" i="20"/>
  <c r="AQ359" i="20"/>
  <c r="AQ366" i="20"/>
  <c r="AE366" i="20"/>
  <c r="AQ367" i="20"/>
  <c r="AQ374" i="20"/>
  <c r="AE374" i="20"/>
  <c r="AQ375" i="20"/>
  <c r="AQ382" i="20"/>
  <c r="AE382" i="20"/>
  <c r="AQ383" i="20"/>
  <c r="AQ390" i="20"/>
  <c r="AE390" i="20"/>
  <c r="AQ391" i="20"/>
  <c r="AQ398" i="20"/>
  <c r="AE398" i="20"/>
  <c r="AQ399" i="20"/>
  <c r="AQ406" i="20"/>
  <c r="AE406" i="20"/>
  <c r="AQ407" i="20"/>
  <c r="AQ414" i="20"/>
  <c r="AE414" i="20"/>
  <c r="AQ415" i="20"/>
  <c r="AQ422" i="20"/>
  <c r="AE422" i="20"/>
  <c r="AQ423" i="20"/>
  <c r="AQ430" i="20"/>
  <c r="AE430" i="20"/>
  <c r="AQ431" i="20"/>
  <c r="AQ438" i="20"/>
  <c r="AE438" i="20"/>
  <c r="AQ439" i="20"/>
  <c r="AQ446" i="20"/>
  <c r="AE446" i="20"/>
  <c r="AQ447" i="20"/>
  <c r="AQ454" i="20"/>
  <c r="AE454" i="20"/>
  <c r="AQ455" i="20"/>
  <c r="AQ462" i="20"/>
  <c r="AE462" i="20"/>
  <c r="AQ463" i="20"/>
  <c r="AQ470" i="20"/>
  <c r="AE470" i="20"/>
  <c r="AQ471" i="20"/>
  <c r="AQ478" i="20"/>
  <c r="AE478" i="20"/>
  <c r="AQ479" i="20"/>
  <c r="AQ486" i="20"/>
  <c r="AE486" i="20"/>
  <c r="AQ487" i="20"/>
  <c r="AQ494" i="20"/>
  <c r="AE494" i="20"/>
  <c r="AQ495" i="20"/>
  <c r="AQ502" i="20"/>
  <c r="AE502" i="20"/>
  <c r="AQ503" i="20"/>
  <c r="AQ510" i="20"/>
  <c r="AE510" i="20"/>
  <c r="AQ511" i="20"/>
  <c r="AQ518" i="20"/>
  <c r="AE518" i="20"/>
  <c r="AQ519" i="20"/>
  <c r="AQ526" i="20"/>
  <c r="AE526" i="20"/>
  <c r="AQ527" i="20"/>
  <c r="AQ534" i="20"/>
  <c r="AE534" i="20"/>
  <c r="AQ535" i="20"/>
  <c r="AQ542" i="20"/>
  <c r="AE542" i="20"/>
  <c r="AQ543" i="20"/>
  <c r="AQ550" i="20"/>
  <c r="AE550" i="20"/>
  <c r="AQ551" i="20"/>
  <c r="AQ558" i="20"/>
  <c r="AE558" i="20"/>
  <c r="AQ559" i="20"/>
  <c r="AQ566" i="20"/>
  <c r="AE566" i="20"/>
  <c r="AQ567" i="20"/>
  <c r="AQ574" i="20"/>
  <c r="AE574" i="20"/>
  <c r="AQ575" i="20"/>
  <c r="AQ582" i="20"/>
  <c r="AE582" i="20"/>
  <c r="AQ583" i="20"/>
  <c r="AQ590" i="20"/>
  <c r="AE590" i="20"/>
  <c r="AQ591" i="20"/>
  <c r="AQ598" i="20"/>
  <c r="AE598" i="20"/>
  <c r="AQ599" i="20"/>
  <c r="AH606" i="20"/>
  <c r="AN606" i="20"/>
  <c r="AH614" i="20"/>
  <c r="AN614" i="20"/>
  <c r="AH622" i="20"/>
  <c r="AN622" i="20"/>
  <c r="AH630" i="20"/>
  <c r="AN630" i="20"/>
  <c r="AH638" i="20"/>
  <c r="AN638" i="20"/>
  <c r="AH646" i="20"/>
  <c r="AN646" i="20"/>
  <c r="AH654" i="20"/>
  <c r="AN654" i="20"/>
  <c r="AH662" i="20"/>
  <c r="AN662" i="20"/>
  <c r="AH670" i="20"/>
  <c r="AN670" i="20"/>
  <c r="AH678" i="20"/>
  <c r="AN678" i="20"/>
  <c r="AH686" i="20"/>
  <c r="AN686" i="20"/>
  <c r="AH694" i="20"/>
  <c r="AN694" i="20"/>
  <c r="AH702" i="20"/>
  <c r="AN702" i="20"/>
  <c r="AH710" i="20"/>
  <c r="AN710" i="20"/>
  <c r="AH718" i="20"/>
  <c r="AN718" i="20"/>
  <c r="AH726" i="20"/>
  <c r="AN726" i="20"/>
  <c r="AH734" i="20"/>
  <c r="AN734" i="20"/>
  <c r="AH742" i="20"/>
  <c r="AN742" i="20"/>
  <c r="AH750" i="20"/>
  <c r="AN750" i="20"/>
  <c r="AH758" i="20"/>
  <c r="AN758" i="20"/>
  <c r="AH766" i="20"/>
  <c r="AN766" i="20"/>
  <c r="AH774" i="20"/>
  <c r="AN774" i="20"/>
  <c r="AH782" i="20"/>
  <c r="AN782" i="20"/>
  <c r="AH790" i="20"/>
  <c r="AN790" i="20"/>
  <c r="AH798" i="20"/>
  <c r="AN798" i="20"/>
  <c r="AH806" i="20"/>
  <c r="AN806" i="20"/>
  <c r="AH814" i="20"/>
  <c r="AN814" i="20"/>
  <c r="AH822" i="20"/>
  <c r="AN822" i="20"/>
  <c r="AH830" i="20"/>
  <c r="AN830" i="20"/>
  <c r="AH838" i="20"/>
  <c r="AN838" i="20"/>
  <c r="AH846" i="20"/>
  <c r="AN846" i="20"/>
  <c r="AH856" i="20"/>
  <c r="AK856" i="20"/>
  <c r="AQ856" i="20"/>
  <c r="AH872" i="20"/>
  <c r="AK872" i="20"/>
  <c r="AQ872" i="20"/>
  <c r="AH888" i="20"/>
  <c r="AK888" i="20"/>
  <c r="AQ888" i="20"/>
  <c r="AH904" i="20"/>
  <c r="AK904" i="20"/>
  <c r="AQ904" i="20"/>
  <c r="AH920" i="20"/>
  <c r="AK920" i="20"/>
  <c r="AQ920" i="20"/>
  <c r="AH936" i="20"/>
  <c r="AK936" i="20"/>
  <c r="AQ936" i="20"/>
  <c r="AH952" i="20"/>
  <c r="AK952" i="20"/>
  <c r="AQ952" i="20"/>
  <c r="AH968" i="20"/>
  <c r="AK968" i="20"/>
  <c r="AQ968" i="20"/>
  <c r="AK976" i="20"/>
  <c r="AN976" i="20"/>
  <c r="AH976" i="20"/>
  <c r="AQ976" i="20"/>
  <c r="AK978" i="20"/>
  <c r="AH978" i="20"/>
  <c r="AQ978" i="20"/>
  <c r="AE978" i="20"/>
  <c r="AK988" i="20"/>
  <c r="AE988" i="20"/>
  <c r="AQ988" i="20"/>
  <c r="AN988" i="20"/>
  <c r="AK994" i="20"/>
  <c r="AH994" i="20"/>
  <c r="AE994" i="20"/>
  <c r="AN994" i="20"/>
  <c r="AK1000" i="20"/>
  <c r="AN1000" i="20"/>
  <c r="AQ1000" i="20"/>
  <c r="AQ1011" i="20"/>
  <c r="AE1011" i="20"/>
  <c r="AH1011" i="20"/>
  <c r="AK1011" i="20"/>
  <c r="AQ1019" i="20"/>
  <c r="AE1019" i="20"/>
  <c r="AH1019" i="20"/>
  <c r="AN1019" i="20"/>
  <c r="AQ1023" i="20"/>
  <c r="AE1023" i="20"/>
  <c r="AN1023" i="20"/>
  <c r="AK1023" i="20"/>
  <c r="AE40" i="20"/>
  <c r="AE42" i="20"/>
  <c r="AE44" i="20"/>
  <c r="AE46" i="20"/>
  <c r="AE48" i="20"/>
  <c r="AE50" i="20"/>
  <c r="AE52" i="20"/>
  <c r="AE54" i="20"/>
  <c r="AE56" i="20"/>
  <c r="AE58" i="20"/>
  <c r="AE60" i="20"/>
  <c r="AE62" i="20"/>
  <c r="AE64" i="20"/>
  <c r="AE66" i="20"/>
  <c r="AE68" i="20"/>
  <c r="AE70" i="20"/>
  <c r="AE72" i="20"/>
  <c r="AE74" i="20"/>
  <c r="AE76" i="20"/>
  <c r="AE78" i="20"/>
  <c r="AE80" i="20"/>
  <c r="AE82" i="20"/>
  <c r="AE84" i="20"/>
  <c r="AE86" i="20"/>
  <c r="AE88" i="20"/>
  <c r="AE90" i="20"/>
  <c r="AE92" i="20"/>
  <c r="AE94" i="20"/>
  <c r="AE96" i="20"/>
  <c r="AE98" i="20"/>
  <c r="AE100" i="20"/>
  <c r="AE102" i="20"/>
  <c r="AE104" i="20"/>
  <c r="AE106" i="20"/>
  <c r="AE108" i="20"/>
  <c r="AE110" i="20"/>
  <c r="AE112" i="20"/>
  <c r="AE114" i="20"/>
  <c r="AE116" i="20"/>
  <c r="AE118" i="20"/>
  <c r="AE120" i="20"/>
  <c r="AE122" i="20"/>
  <c r="AE124" i="20"/>
  <c r="AE126" i="20"/>
  <c r="AE128" i="20"/>
  <c r="AE130" i="20"/>
  <c r="AE132" i="20"/>
  <c r="AE134" i="20"/>
  <c r="AE136" i="20"/>
  <c r="AE138" i="20"/>
  <c r="AE140" i="20"/>
  <c r="AE142" i="20"/>
  <c r="AE144" i="20"/>
  <c r="AE146" i="20"/>
  <c r="AE148" i="20"/>
  <c r="AE150" i="20"/>
  <c r="AE152" i="20"/>
  <c r="AE154" i="20"/>
  <c r="AE156" i="20"/>
  <c r="AE158" i="20"/>
  <c r="AE160" i="20"/>
  <c r="AE162" i="20"/>
  <c r="AE164" i="20"/>
  <c r="AE166" i="20"/>
  <c r="AE168" i="20"/>
  <c r="AE170" i="20"/>
  <c r="AE172" i="20"/>
  <c r="AE174" i="20"/>
  <c r="AE176" i="20"/>
  <c r="AE178" i="20"/>
  <c r="AE180" i="20"/>
  <c r="AE182" i="20"/>
  <c r="AE184" i="20"/>
  <c r="AE186" i="20"/>
  <c r="AE188" i="20"/>
  <c r="AE190" i="20"/>
  <c r="AE192" i="20"/>
  <c r="AE194" i="20"/>
  <c r="AE196" i="20"/>
  <c r="AE198" i="20"/>
  <c r="AE200" i="20"/>
  <c r="AE202" i="20"/>
  <c r="AE204" i="20"/>
  <c r="AE206" i="20"/>
  <c r="AE208" i="20"/>
  <c r="AE210" i="20"/>
  <c r="AE212" i="20"/>
  <c r="AE214" i="20"/>
  <c r="AE216" i="20"/>
  <c r="AE218" i="20"/>
  <c r="AE220" i="20"/>
  <c r="AE222" i="20"/>
  <c r="AE224" i="20"/>
  <c r="AE226" i="20"/>
  <c r="AE228" i="20"/>
  <c r="AE230" i="20"/>
  <c r="AE232" i="20"/>
  <c r="AE234" i="20"/>
  <c r="AE236" i="20"/>
  <c r="AE238" i="20"/>
  <c r="AE240" i="20"/>
  <c r="AE242" i="20"/>
  <c r="AE244" i="20"/>
  <c r="AE246" i="20"/>
  <c r="AE248" i="20"/>
  <c r="AE250" i="20"/>
  <c r="AE252" i="20"/>
  <c r="AE254" i="20"/>
  <c r="AE256" i="20"/>
  <c r="AE258" i="20"/>
  <c r="AH262" i="20"/>
  <c r="AE263" i="20"/>
  <c r="AQ264" i="20"/>
  <c r="AE264" i="20"/>
  <c r="AQ265" i="20"/>
  <c r="AH270" i="20"/>
  <c r="AE271" i="20"/>
  <c r="AQ272" i="20"/>
  <c r="AE272" i="20"/>
  <c r="AQ273" i="20"/>
  <c r="AH278" i="20"/>
  <c r="AE279" i="20"/>
  <c r="AQ280" i="20"/>
  <c r="AE280" i="20"/>
  <c r="AQ281" i="20"/>
  <c r="AH286" i="20"/>
  <c r="AE287" i="20"/>
  <c r="AQ288" i="20"/>
  <c r="AE288" i="20"/>
  <c r="AQ289" i="20"/>
  <c r="AH294" i="20"/>
  <c r="AE295" i="20"/>
  <c r="AQ296" i="20"/>
  <c r="AE296" i="20"/>
  <c r="AQ297" i="20"/>
  <c r="AH302" i="20"/>
  <c r="AE303" i="20"/>
  <c r="AQ304" i="20"/>
  <c r="AE304" i="20"/>
  <c r="AQ305" i="20"/>
  <c r="AH310" i="20"/>
  <c r="AE311" i="20"/>
  <c r="AQ312" i="20"/>
  <c r="AE312" i="20"/>
  <c r="AQ313" i="20"/>
  <c r="AH318" i="20"/>
  <c r="AE319" i="20"/>
  <c r="AQ320" i="20"/>
  <c r="AE320" i="20"/>
  <c r="AQ321" i="20"/>
  <c r="AH326" i="20"/>
  <c r="AE327" i="20"/>
  <c r="AQ328" i="20"/>
  <c r="AE328" i="20"/>
  <c r="AQ329" i="20"/>
  <c r="AH334" i="20"/>
  <c r="AE335" i="20"/>
  <c r="AQ336" i="20"/>
  <c r="AE336" i="20"/>
  <c r="AQ337" i="20"/>
  <c r="AH342" i="20"/>
  <c r="AE343" i="20"/>
  <c r="AQ344" i="20"/>
  <c r="AE344" i="20"/>
  <c r="AQ345" i="20"/>
  <c r="AH350" i="20"/>
  <c r="AE351" i="20"/>
  <c r="AQ352" i="20"/>
  <c r="AE352" i="20"/>
  <c r="AQ353" i="20"/>
  <c r="AH358" i="20"/>
  <c r="AE359" i="20"/>
  <c r="AQ360" i="20"/>
  <c r="AE360" i="20"/>
  <c r="AQ361" i="20"/>
  <c r="AH366" i="20"/>
  <c r="AE367" i="20"/>
  <c r="AQ368" i="20"/>
  <c r="AE368" i="20"/>
  <c r="AQ369" i="20"/>
  <c r="AH374" i="20"/>
  <c r="AE375" i="20"/>
  <c r="AQ376" i="20"/>
  <c r="AE376" i="20"/>
  <c r="AQ377" i="20"/>
  <c r="AH382" i="20"/>
  <c r="AE383" i="20"/>
  <c r="AQ384" i="20"/>
  <c r="AE384" i="20"/>
  <c r="AQ385" i="20"/>
  <c r="AH390" i="20"/>
  <c r="AE391" i="20"/>
  <c r="AQ392" i="20"/>
  <c r="AE392" i="20"/>
  <c r="AQ393" i="20"/>
  <c r="AH398" i="20"/>
  <c r="AE399" i="20"/>
  <c r="AQ400" i="20"/>
  <c r="AE400" i="20"/>
  <c r="AQ401" i="20"/>
  <c r="AH406" i="20"/>
  <c r="AE407" i="20"/>
  <c r="AQ408" i="20"/>
  <c r="AE408" i="20"/>
  <c r="AQ409" i="20"/>
  <c r="AH414" i="20"/>
  <c r="AE415" i="20"/>
  <c r="AQ416" i="20"/>
  <c r="AE416" i="20"/>
  <c r="AQ417" i="20"/>
  <c r="AH422" i="20"/>
  <c r="AE423" i="20"/>
  <c r="AQ424" i="20"/>
  <c r="AE424" i="20"/>
  <c r="AQ425" i="20"/>
  <c r="AH430" i="20"/>
  <c r="AE431" i="20"/>
  <c r="AQ432" i="20"/>
  <c r="AE432" i="20"/>
  <c r="AQ433" i="20"/>
  <c r="AH438" i="20"/>
  <c r="AE439" i="20"/>
  <c r="AQ440" i="20"/>
  <c r="AE440" i="20"/>
  <c r="AQ441" i="20"/>
  <c r="AH446" i="20"/>
  <c r="AE447" i="20"/>
  <c r="AQ448" i="20"/>
  <c r="AE448" i="20"/>
  <c r="AQ449" i="20"/>
  <c r="AH454" i="20"/>
  <c r="AE455" i="20"/>
  <c r="AQ456" i="20"/>
  <c r="AE456" i="20"/>
  <c r="AQ457" i="20"/>
  <c r="AH462" i="20"/>
  <c r="AE463" i="20"/>
  <c r="AQ464" i="20"/>
  <c r="AE464" i="20"/>
  <c r="AQ465" i="20"/>
  <c r="AH470" i="20"/>
  <c r="AE471" i="20"/>
  <c r="AQ472" i="20"/>
  <c r="AE472" i="20"/>
  <c r="AQ473" i="20"/>
  <c r="AH478" i="20"/>
  <c r="AE479" i="20"/>
  <c r="AQ480" i="20"/>
  <c r="AE480" i="20"/>
  <c r="AQ481" i="20"/>
  <c r="AH486" i="20"/>
  <c r="AE487" i="20"/>
  <c r="AQ488" i="20"/>
  <c r="AE488" i="20"/>
  <c r="AQ489" i="20"/>
  <c r="AH494" i="20"/>
  <c r="AE495" i="20"/>
  <c r="AQ496" i="20"/>
  <c r="AE496" i="20"/>
  <c r="AQ497" i="20"/>
  <c r="AH502" i="20"/>
  <c r="AE503" i="20"/>
  <c r="AQ504" i="20"/>
  <c r="AE504" i="20"/>
  <c r="AQ505" i="20"/>
  <c r="AH510" i="20"/>
  <c r="AE511" i="20"/>
  <c r="AQ512" i="20"/>
  <c r="AE512" i="20"/>
  <c r="AQ513" i="20"/>
  <c r="AH518" i="20"/>
  <c r="AE519" i="20"/>
  <c r="AQ520" i="20"/>
  <c r="AE520" i="20"/>
  <c r="AQ521" i="20"/>
  <c r="AH526" i="20"/>
  <c r="AE527" i="20"/>
  <c r="AQ528" i="20"/>
  <c r="AE528" i="20"/>
  <c r="AQ529" i="20"/>
  <c r="AH534" i="20"/>
  <c r="AE535" i="20"/>
  <c r="AQ536" i="20"/>
  <c r="AE536" i="20"/>
  <c r="AQ537" i="20"/>
  <c r="AH542" i="20"/>
  <c r="AE543" i="20"/>
  <c r="AQ544" i="20"/>
  <c r="AE544" i="20"/>
  <c r="AQ545" i="20"/>
  <c r="AH550" i="20"/>
  <c r="AE551" i="20"/>
  <c r="AQ552" i="20"/>
  <c r="AE552" i="20"/>
  <c r="AQ553" i="20"/>
  <c r="AH558" i="20"/>
  <c r="AE559" i="20"/>
  <c r="AQ560" i="20"/>
  <c r="AE560" i="20"/>
  <c r="AQ561" i="20"/>
  <c r="AH566" i="20"/>
  <c r="AE567" i="20"/>
  <c r="AQ568" i="20"/>
  <c r="AE568" i="20"/>
  <c r="AQ569" i="20"/>
  <c r="AH574" i="20"/>
  <c r="AE575" i="20"/>
  <c r="AQ576" i="20"/>
  <c r="AE576" i="20"/>
  <c r="AQ577" i="20"/>
  <c r="AH582" i="20"/>
  <c r="AE583" i="20"/>
  <c r="AQ584" i="20"/>
  <c r="AE584" i="20"/>
  <c r="AQ585" i="20"/>
  <c r="AH590" i="20"/>
  <c r="AE591" i="20"/>
  <c r="AQ592" i="20"/>
  <c r="AE592" i="20"/>
  <c r="AQ593" i="20"/>
  <c r="AH598" i="20"/>
  <c r="AE599" i="20"/>
  <c r="AH600" i="20"/>
  <c r="AE600" i="20"/>
  <c r="AE606" i="20"/>
  <c r="AH608" i="20"/>
  <c r="AE608" i="20"/>
  <c r="AE614" i="20"/>
  <c r="AH616" i="20"/>
  <c r="AE616" i="20"/>
  <c r="AE622" i="20"/>
  <c r="AH624" i="20"/>
  <c r="AE624" i="20"/>
  <c r="AE630" i="20"/>
  <c r="AH632" i="20"/>
  <c r="AE632" i="20"/>
  <c r="AE638" i="20"/>
  <c r="AH640" i="20"/>
  <c r="AE640" i="20"/>
  <c r="AE646" i="20"/>
  <c r="AH648" i="20"/>
  <c r="AE648" i="20"/>
  <c r="AE654" i="20"/>
  <c r="AH656" i="20"/>
  <c r="AE656" i="20"/>
  <c r="AE662" i="20"/>
  <c r="AH664" i="20"/>
  <c r="AE664" i="20"/>
  <c r="AE670" i="20"/>
  <c r="AH672" i="20"/>
  <c r="AE672" i="20"/>
  <c r="AE678" i="20"/>
  <c r="AH680" i="20"/>
  <c r="AE680" i="20"/>
  <c r="AE686" i="20"/>
  <c r="AH688" i="20"/>
  <c r="AE688" i="20"/>
  <c r="AE694" i="20"/>
  <c r="AH696" i="20"/>
  <c r="AE696" i="20"/>
  <c r="AE702" i="20"/>
  <c r="AH704" i="20"/>
  <c r="AE704" i="20"/>
  <c r="AE710" i="20"/>
  <c r="AH712" i="20"/>
  <c r="AE712" i="20"/>
  <c r="AE718" i="20"/>
  <c r="AH720" i="20"/>
  <c r="AE720" i="20"/>
  <c r="AE726" i="20"/>
  <c r="AH728" i="20"/>
  <c r="AE728" i="20"/>
  <c r="AE734" i="20"/>
  <c r="AH736" i="20"/>
  <c r="AE736" i="20"/>
  <c r="AE742" i="20"/>
  <c r="AH744" i="20"/>
  <c r="AE744" i="20"/>
  <c r="AE750" i="20"/>
  <c r="AH752" i="20"/>
  <c r="AE752" i="20"/>
  <c r="AE758" i="20"/>
  <c r="AH760" i="20"/>
  <c r="AE760" i="20"/>
  <c r="AE766" i="20"/>
  <c r="AH768" i="20"/>
  <c r="AE768" i="20"/>
  <c r="AE774" i="20"/>
  <c r="AH776" i="20"/>
  <c r="AE776" i="20"/>
  <c r="AE782" i="20"/>
  <c r="AH784" i="20"/>
  <c r="AE784" i="20"/>
  <c r="AE790" i="20"/>
  <c r="AH792" i="20"/>
  <c r="AE792" i="20"/>
  <c r="AE798" i="20"/>
  <c r="AH800" i="20"/>
  <c r="AE800" i="20"/>
  <c r="AE806" i="20"/>
  <c r="AH808" i="20"/>
  <c r="AE808" i="20"/>
  <c r="AE814" i="20"/>
  <c r="AH816" i="20"/>
  <c r="AE816" i="20"/>
  <c r="AE822" i="20"/>
  <c r="AH824" i="20"/>
  <c r="AE824" i="20"/>
  <c r="AE830" i="20"/>
  <c r="AH832" i="20"/>
  <c r="AE832" i="20"/>
  <c r="AE838" i="20"/>
  <c r="AH840" i="20"/>
  <c r="AE840" i="20"/>
  <c r="AE846" i="20"/>
  <c r="AH848" i="20"/>
  <c r="AE848" i="20"/>
  <c r="AE856" i="20"/>
  <c r="AH860" i="20"/>
  <c r="AK860" i="20"/>
  <c r="AE860" i="20"/>
  <c r="AE872" i="20"/>
  <c r="AH876" i="20"/>
  <c r="AK876" i="20"/>
  <c r="AE876" i="20"/>
  <c r="AE888" i="20"/>
  <c r="AH892" i="20"/>
  <c r="AK892" i="20"/>
  <c r="AE892" i="20"/>
  <c r="AE904" i="20"/>
  <c r="AH908" i="20"/>
  <c r="AK908" i="20"/>
  <c r="AE908" i="20"/>
  <c r="AE920" i="20"/>
  <c r="AH924" i="20"/>
  <c r="AK924" i="20"/>
  <c r="AE924" i="20"/>
  <c r="AE936" i="20"/>
  <c r="AH940" i="20"/>
  <c r="AK940" i="20"/>
  <c r="AE940" i="20"/>
  <c r="AE952" i="20"/>
  <c r="AH956" i="20"/>
  <c r="AK956" i="20"/>
  <c r="AE956" i="20"/>
  <c r="AE968" i="20"/>
  <c r="AE976" i="20"/>
  <c r="AN978" i="20"/>
  <c r="AH988" i="20"/>
  <c r="AQ994" i="20"/>
  <c r="AE1000" i="20"/>
  <c r="AK1004" i="20"/>
  <c r="AE1004" i="20"/>
  <c r="AH1004" i="20"/>
  <c r="AQ1004" i="20"/>
  <c r="AK1008" i="20"/>
  <c r="AN1008" i="20"/>
  <c r="AH1008" i="20"/>
  <c r="AE1008" i="20"/>
  <c r="AN1011" i="20"/>
  <c r="AK1016" i="20"/>
  <c r="AN1016" i="20"/>
  <c r="AE1016" i="20"/>
  <c r="AK1019" i="20"/>
  <c r="AH1023" i="20"/>
  <c r="AQ975" i="20"/>
  <c r="AE975" i="20"/>
  <c r="AN975" i="20"/>
  <c r="AH975" i="20"/>
  <c r="AK984" i="20"/>
  <c r="AN984" i="20"/>
  <c r="AE984" i="20"/>
  <c r="AQ987" i="20"/>
  <c r="AE987" i="20"/>
  <c r="AH987" i="20"/>
  <c r="AN987" i="20"/>
  <c r="AK996" i="20"/>
  <c r="AE996" i="20"/>
  <c r="AN996" i="20"/>
  <c r="AQ1001" i="20"/>
  <c r="AE1001" i="20"/>
  <c r="AK1001" i="20"/>
  <c r="AK1010" i="20"/>
  <c r="AH1010" i="20"/>
  <c r="AQ1010" i="20"/>
  <c r="AQ1017" i="20"/>
  <c r="AE1017" i="20"/>
  <c r="AK1017" i="20"/>
  <c r="AH1017" i="20"/>
  <c r="AK1026" i="20"/>
  <c r="AH1026" i="20"/>
  <c r="AE1026" i="20"/>
  <c r="AQ854" i="20"/>
  <c r="AQ858" i="20"/>
  <c r="AQ862" i="20"/>
  <c r="AQ866" i="20"/>
  <c r="AQ870" i="20"/>
  <c r="AQ874" i="20"/>
  <c r="AQ878" i="20"/>
  <c r="AQ882" i="20"/>
  <c r="AQ886" i="20"/>
  <c r="AQ890" i="20"/>
  <c r="AQ894" i="20"/>
  <c r="AQ898" i="20"/>
  <c r="AQ902" i="20"/>
  <c r="AQ906" i="20"/>
  <c r="AQ910" i="20"/>
  <c r="AQ914" i="20"/>
  <c r="AQ918" i="20"/>
  <c r="AQ922" i="20"/>
  <c r="AQ926" i="20"/>
  <c r="AQ930" i="20"/>
  <c r="AQ934" i="20"/>
  <c r="AQ938" i="20"/>
  <c r="AQ942" i="20"/>
  <c r="AQ946" i="20"/>
  <c r="AQ950" i="20"/>
  <c r="AQ954" i="20"/>
  <c r="AQ958" i="20"/>
  <c r="AQ962" i="20"/>
  <c r="AQ966" i="20"/>
  <c r="AK970" i="20"/>
  <c r="AH970" i="20"/>
  <c r="AQ971" i="20"/>
  <c r="AE971" i="20"/>
  <c r="AH971" i="20"/>
  <c r="AK980" i="20"/>
  <c r="AE980" i="20"/>
  <c r="AQ983" i="20"/>
  <c r="AE983" i="20"/>
  <c r="AN983" i="20"/>
  <c r="AK992" i="20"/>
  <c r="AN992" i="20"/>
  <c r="AQ993" i="20"/>
  <c r="AE993" i="20"/>
  <c r="AK993" i="20"/>
  <c r="AK1002" i="20"/>
  <c r="AH1002" i="20"/>
  <c r="AQ1003" i="20"/>
  <c r="AE1003" i="20"/>
  <c r="AH1003" i="20"/>
  <c r="AK1012" i="20"/>
  <c r="AE1012" i="20"/>
  <c r="AQ1015" i="20"/>
  <c r="AE1015" i="20"/>
  <c r="AN1015" i="20"/>
  <c r="AK1024" i="20"/>
  <c r="AN1024" i="20"/>
  <c r="AQ1025" i="20"/>
  <c r="AE1025" i="20"/>
  <c r="AK1025" i="20"/>
  <c r="AQ973" i="20"/>
  <c r="AE973" i="20"/>
  <c r="AQ974" i="20"/>
  <c r="AQ981" i="20"/>
  <c r="AE981" i="20"/>
  <c r="AQ982" i="20"/>
  <c r="AQ989" i="20"/>
  <c r="AE989" i="20"/>
  <c r="AQ990" i="20"/>
  <c r="AQ997" i="20"/>
  <c r="AE997" i="20"/>
  <c r="AQ998" i="20"/>
  <c r="AQ1005" i="20"/>
  <c r="AE1005" i="20"/>
  <c r="AQ1006" i="20"/>
  <c r="AQ1013" i="20"/>
  <c r="AE1013" i="20"/>
  <c r="AQ1014" i="20"/>
  <c r="AQ1021" i="20"/>
  <c r="AE1021" i="20"/>
  <c r="AQ1022" i="20"/>
  <c r="AN11" i="20"/>
  <c r="E26" i="17" l="1"/>
  <c r="A26" i="17"/>
  <c r="E25" i="17"/>
  <c r="A25" i="17"/>
  <c r="E24" i="17"/>
  <c r="A24" i="17"/>
  <c r="E23" i="17"/>
  <c r="A23" i="17"/>
  <c r="C9" i="17"/>
  <c r="A9" i="17"/>
  <c r="C84" i="7"/>
  <c r="B84" i="7"/>
  <c r="A84" i="7"/>
  <c r="C83" i="7"/>
  <c r="B83" i="7"/>
  <c r="A83" i="7"/>
  <c r="C82" i="7"/>
  <c r="B82" i="7"/>
  <c r="A82" i="7"/>
  <c r="C81" i="7"/>
  <c r="B81" i="7"/>
  <c r="A81" i="7"/>
  <c r="C80" i="7"/>
  <c r="B80" i="7"/>
  <c r="A80" i="7"/>
  <c r="C79" i="7"/>
  <c r="B79" i="7"/>
  <c r="A79" i="7"/>
  <c r="C69" i="7"/>
  <c r="H69" i="7" s="1"/>
  <c r="C68" i="7"/>
  <c r="A68" i="7"/>
  <c r="C67" i="7"/>
  <c r="H67" i="7" s="1"/>
  <c r="C66" i="7"/>
  <c r="A66" i="7"/>
  <c r="H68" i="7" l="1"/>
  <c r="H66" i="7"/>
  <c r="J4" i="12"/>
  <c r="K4" i="12"/>
  <c r="L4" i="12"/>
  <c r="I4" i="12"/>
  <c r="B4" i="12"/>
  <c r="C4" i="12"/>
  <c r="D4" i="12"/>
  <c r="E4" i="12"/>
  <c r="F4" i="12"/>
  <c r="G4" i="12"/>
  <c r="H4" i="12"/>
  <c r="A4" i="12"/>
  <c r="AT1026" i="20" l="1"/>
  <c r="AT1025" i="20"/>
  <c r="AT1024" i="20"/>
  <c r="AT1023" i="20"/>
  <c r="AT1022" i="20"/>
  <c r="AT1021" i="20"/>
  <c r="AT1020" i="20"/>
  <c r="AT1019" i="20"/>
  <c r="AT1018" i="20"/>
  <c r="AT1017" i="20"/>
  <c r="AT1016" i="20"/>
  <c r="AT1015" i="20"/>
  <c r="AT1014" i="20"/>
  <c r="AT1013" i="20"/>
  <c r="AT1012" i="20"/>
  <c r="AT1011" i="20"/>
  <c r="AT1010" i="20"/>
  <c r="AT1009" i="20"/>
  <c r="AT1008" i="20"/>
  <c r="AT1007" i="20"/>
  <c r="AT1006" i="20"/>
  <c r="AT1005" i="20"/>
  <c r="AT1004" i="20"/>
  <c r="AT1003" i="20"/>
  <c r="AT1002" i="20"/>
  <c r="AT1001" i="20"/>
  <c r="AT1000" i="20"/>
  <c r="AT999" i="20"/>
  <c r="AT998" i="20"/>
  <c r="AT997" i="20"/>
  <c r="AT996" i="20"/>
  <c r="AT995" i="20"/>
  <c r="AT994" i="20"/>
  <c r="AT993" i="20"/>
  <c r="AT992" i="20"/>
  <c r="AT991" i="20"/>
  <c r="AT990" i="20"/>
  <c r="AT989" i="20"/>
  <c r="AT988" i="20"/>
  <c r="AT987" i="20"/>
  <c r="AT986" i="20"/>
  <c r="AT985" i="20"/>
  <c r="AT984" i="20"/>
  <c r="AT983" i="20"/>
  <c r="AT982" i="20"/>
  <c r="AT981" i="20"/>
  <c r="AT980" i="20"/>
  <c r="AT979" i="20"/>
  <c r="AT978" i="20"/>
  <c r="AT977" i="20"/>
  <c r="AT976" i="20"/>
  <c r="AT975" i="20"/>
  <c r="AT974" i="20"/>
  <c r="AT973" i="20"/>
  <c r="AT972" i="20"/>
  <c r="AT971" i="20"/>
  <c r="AT970" i="20"/>
  <c r="AT969" i="20"/>
  <c r="AT968" i="20"/>
  <c r="AT967" i="20"/>
  <c r="AT966" i="20"/>
  <c r="AT965" i="20"/>
  <c r="AT964" i="20"/>
  <c r="AT963" i="20"/>
  <c r="AT962" i="20"/>
  <c r="AT961" i="20"/>
  <c r="AT960" i="20"/>
  <c r="AT959" i="20"/>
  <c r="AT958" i="20"/>
  <c r="AT957" i="20"/>
  <c r="AT956" i="20"/>
  <c r="AT955" i="20"/>
  <c r="AT954" i="20"/>
  <c r="AT953" i="20"/>
  <c r="AT952" i="20"/>
  <c r="AT951" i="20"/>
  <c r="AT950" i="20"/>
  <c r="AT949" i="20"/>
  <c r="AT948" i="20"/>
  <c r="AT947" i="20"/>
  <c r="AT946" i="20"/>
  <c r="AT945" i="20"/>
  <c r="AT944" i="20"/>
  <c r="AT943" i="20"/>
  <c r="AT942" i="20"/>
  <c r="AT941" i="20"/>
  <c r="AT940" i="20"/>
  <c r="AT939" i="20"/>
  <c r="AT938" i="20"/>
  <c r="AT937" i="20"/>
  <c r="AT936" i="20"/>
  <c r="AT935" i="20"/>
  <c r="AT934" i="20"/>
  <c r="AT933" i="20"/>
  <c r="AT932" i="20"/>
  <c r="AT931" i="20"/>
  <c r="AT930" i="20"/>
  <c r="AT929" i="20"/>
  <c r="AT928" i="20"/>
  <c r="AT927" i="20"/>
  <c r="AT926" i="20"/>
  <c r="AT925" i="20"/>
  <c r="AT924" i="20"/>
  <c r="AT923" i="20"/>
  <c r="AT922" i="20"/>
  <c r="AT921" i="20"/>
  <c r="AT920" i="20"/>
  <c r="AT919" i="20"/>
  <c r="AT918" i="20"/>
  <c r="AT917" i="20"/>
  <c r="AT916" i="20"/>
  <c r="AT915" i="20"/>
  <c r="AT914" i="20"/>
  <c r="AT913" i="20"/>
  <c r="AT912" i="20"/>
  <c r="AT911" i="20"/>
  <c r="AT910" i="20"/>
  <c r="AT909" i="20"/>
  <c r="AT908" i="20"/>
  <c r="AT907" i="20"/>
  <c r="AT906" i="20"/>
  <c r="AT905" i="20"/>
  <c r="AT904" i="20"/>
  <c r="AT903" i="20"/>
  <c r="AT902" i="20"/>
  <c r="AT901" i="20"/>
  <c r="AT900" i="20"/>
  <c r="AT899" i="20"/>
  <c r="AT898" i="20"/>
  <c r="AT897" i="20"/>
  <c r="AT896" i="20"/>
  <c r="AT895" i="20"/>
  <c r="AT894" i="20"/>
  <c r="AT893" i="20"/>
  <c r="AT892" i="20"/>
  <c r="AT891" i="20"/>
  <c r="AT890" i="20"/>
  <c r="AT889" i="20"/>
  <c r="AT888" i="20"/>
  <c r="AT887" i="20"/>
  <c r="AT886" i="20"/>
  <c r="AT885" i="20"/>
  <c r="AT884" i="20"/>
  <c r="AT883" i="20"/>
  <c r="AT882" i="20"/>
  <c r="AT881" i="20"/>
  <c r="AT880" i="20"/>
  <c r="AT879" i="20"/>
  <c r="AT878" i="20"/>
  <c r="AT877" i="20"/>
  <c r="AT876" i="20"/>
  <c r="AT875" i="20"/>
  <c r="AT874" i="20"/>
  <c r="AT873" i="20"/>
  <c r="AT872" i="20"/>
  <c r="AT871" i="20"/>
  <c r="AT870" i="20"/>
  <c r="AT869" i="20"/>
  <c r="AT868" i="20"/>
  <c r="AT867" i="20"/>
  <c r="AT866" i="20"/>
  <c r="AT865" i="20"/>
  <c r="AT864" i="20"/>
  <c r="AT863" i="20"/>
  <c r="AT862" i="20"/>
  <c r="AT861" i="20"/>
  <c r="AT860" i="20"/>
  <c r="AT859" i="20"/>
  <c r="AT858" i="20"/>
  <c r="AT857" i="20"/>
  <c r="AT856" i="20"/>
  <c r="AT855" i="20"/>
  <c r="AT854" i="20"/>
  <c r="AT853" i="20"/>
  <c r="AT852" i="20"/>
  <c r="AT851" i="20"/>
  <c r="AT850" i="20"/>
  <c r="AT849" i="20"/>
  <c r="AT848" i="20"/>
  <c r="AT847" i="20"/>
  <c r="AT846" i="20"/>
  <c r="AT845" i="20"/>
  <c r="AT844" i="20"/>
  <c r="AT843" i="20"/>
  <c r="AT842" i="20"/>
  <c r="AT841" i="20"/>
  <c r="AT840" i="20"/>
  <c r="AT839" i="20"/>
  <c r="AT838" i="20"/>
  <c r="AT837" i="20"/>
  <c r="AT836" i="20"/>
  <c r="AT835" i="20"/>
  <c r="AT834" i="20"/>
  <c r="AT833" i="20"/>
  <c r="AT832" i="20"/>
  <c r="AT831" i="20"/>
  <c r="AT830" i="20"/>
  <c r="AT829" i="20"/>
  <c r="AT828" i="20"/>
  <c r="AT827" i="20"/>
  <c r="AT826" i="20"/>
  <c r="AT825" i="20"/>
  <c r="AT824" i="20"/>
  <c r="AT823" i="20"/>
  <c r="AT822" i="20"/>
  <c r="AT821" i="20"/>
  <c r="AT820" i="20"/>
  <c r="AT819" i="20"/>
  <c r="AT818" i="20"/>
  <c r="AT817" i="20"/>
  <c r="AT816" i="20"/>
  <c r="AT815" i="20"/>
  <c r="AT814" i="20"/>
  <c r="AT813" i="20"/>
  <c r="AT812" i="20"/>
  <c r="AT811" i="20"/>
  <c r="AT810" i="20"/>
  <c r="AT809" i="20"/>
  <c r="AT808" i="20"/>
  <c r="AT807" i="20"/>
  <c r="AT806" i="20"/>
  <c r="AT805" i="20"/>
  <c r="AT804" i="20"/>
  <c r="AT803" i="20"/>
  <c r="AT802" i="20"/>
  <c r="AT801" i="20"/>
  <c r="AT800" i="20"/>
  <c r="AT799" i="20"/>
  <c r="AT798" i="20"/>
  <c r="AT797" i="20"/>
  <c r="AT796" i="20"/>
  <c r="AT795" i="20"/>
  <c r="AT794" i="20"/>
  <c r="AT793" i="20"/>
  <c r="AT792" i="20"/>
  <c r="AT791" i="20"/>
  <c r="AT790" i="20"/>
  <c r="AT789" i="20"/>
  <c r="AT788" i="20"/>
  <c r="AT787" i="20"/>
  <c r="AT786" i="20"/>
  <c r="AT785" i="20"/>
  <c r="AT784" i="20"/>
  <c r="AT783" i="20"/>
  <c r="AT782" i="20"/>
  <c r="AT781" i="20"/>
  <c r="AT780" i="20"/>
  <c r="AT779" i="20"/>
  <c r="AT778" i="20"/>
  <c r="AT777" i="20"/>
  <c r="AT776" i="20"/>
  <c r="AT775" i="20"/>
  <c r="AT774" i="20"/>
  <c r="AT773" i="20"/>
  <c r="AT772" i="20"/>
  <c r="AT771" i="20"/>
  <c r="AT770" i="20"/>
  <c r="AT769" i="20"/>
  <c r="AT768" i="20"/>
  <c r="AT767" i="20"/>
  <c r="AT766" i="20"/>
  <c r="AT765" i="20"/>
  <c r="AT764" i="20"/>
  <c r="AT763" i="20"/>
  <c r="AT762" i="20"/>
  <c r="AT761" i="20"/>
  <c r="AT760" i="20"/>
  <c r="AT759" i="20"/>
  <c r="AT758" i="20"/>
  <c r="AT757" i="20"/>
  <c r="AT756" i="20"/>
  <c r="AT755" i="20"/>
  <c r="AT754" i="20"/>
  <c r="AT753" i="20"/>
  <c r="AT752" i="20"/>
  <c r="AT751" i="20"/>
  <c r="AT750" i="20"/>
  <c r="AT749" i="20"/>
  <c r="AT748" i="20"/>
  <c r="AT747" i="20"/>
  <c r="AT746" i="20"/>
  <c r="AT745" i="20"/>
  <c r="AT744" i="20"/>
  <c r="AT743" i="20"/>
  <c r="AT742" i="20"/>
  <c r="AT741" i="20"/>
  <c r="AT740" i="20"/>
  <c r="AT739" i="20"/>
  <c r="AT738" i="20"/>
  <c r="AT737" i="20"/>
  <c r="AT736" i="20"/>
  <c r="AT735" i="20"/>
  <c r="AT734" i="20"/>
  <c r="AT733" i="20"/>
  <c r="AT732" i="20"/>
  <c r="AT731" i="20"/>
  <c r="AT730" i="20"/>
  <c r="AT729" i="20"/>
  <c r="AT728" i="20"/>
  <c r="AT727" i="20"/>
  <c r="AT726" i="20"/>
  <c r="AT725" i="20"/>
  <c r="AT724" i="20"/>
  <c r="AT723" i="20"/>
  <c r="AT722" i="20"/>
  <c r="AT721" i="20"/>
  <c r="AT720" i="20"/>
  <c r="AT719" i="20"/>
  <c r="AT718" i="20"/>
  <c r="AT717" i="20"/>
  <c r="AT716" i="20"/>
  <c r="AT715" i="20"/>
  <c r="AT714" i="20"/>
  <c r="AT713" i="20"/>
  <c r="AT712" i="20"/>
  <c r="AT711" i="20"/>
  <c r="AT710" i="20"/>
  <c r="AT709" i="20"/>
  <c r="AT708" i="20"/>
  <c r="AT707" i="20"/>
  <c r="AT706" i="20"/>
  <c r="AT705" i="20"/>
  <c r="AT704" i="20"/>
  <c r="AT703" i="20"/>
  <c r="AT702" i="20"/>
  <c r="AT701" i="20"/>
  <c r="AT700" i="20"/>
  <c r="AT699" i="20"/>
  <c r="AT698" i="20"/>
  <c r="AT697" i="20"/>
  <c r="AT696" i="20"/>
  <c r="AT695" i="20"/>
  <c r="AT694" i="20"/>
  <c r="AT693" i="20"/>
  <c r="AT692" i="20"/>
  <c r="AT691" i="20"/>
  <c r="AT690" i="20"/>
  <c r="AT689" i="20"/>
  <c r="AT688" i="20"/>
  <c r="AT687" i="20"/>
  <c r="AT686" i="20"/>
  <c r="AT685" i="20"/>
  <c r="AT684" i="20"/>
  <c r="AT683" i="20"/>
  <c r="AT682" i="20"/>
  <c r="AT681" i="20"/>
  <c r="AT680" i="20"/>
  <c r="AT679" i="20"/>
  <c r="AT678" i="20"/>
  <c r="AT677" i="20"/>
  <c r="AT676" i="20"/>
  <c r="AT675" i="20"/>
  <c r="AT674" i="20"/>
  <c r="AT673" i="20"/>
  <c r="AT672" i="20"/>
  <c r="AT671" i="20"/>
  <c r="AT670" i="20"/>
  <c r="AT669" i="20"/>
  <c r="AT668" i="20"/>
  <c r="AT667" i="20"/>
  <c r="AT666" i="20"/>
  <c r="AT665" i="20"/>
  <c r="AT664" i="20"/>
  <c r="AT663" i="20"/>
  <c r="AT662" i="20"/>
  <c r="AT661" i="20"/>
  <c r="AT660" i="20"/>
  <c r="AT659" i="20"/>
  <c r="AT658" i="20"/>
  <c r="AT657" i="20"/>
  <c r="AT656" i="20"/>
  <c r="AT655" i="20"/>
  <c r="AT654" i="20"/>
  <c r="AT653" i="20"/>
  <c r="AT652" i="20"/>
  <c r="AT651" i="20"/>
  <c r="AT650" i="20"/>
  <c r="AT649" i="20"/>
  <c r="AT648" i="20"/>
  <c r="AT647" i="20"/>
  <c r="AT646" i="20"/>
  <c r="AT645" i="20"/>
  <c r="AT644" i="20"/>
  <c r="AT643" i="20"/>
  <c r="AT642" i="20"/>
  <c r="AT641" i="20"/>
  <c r="AT640" i="20"/>
  <c r="AT639" i="20"/>
  <c r="AT638" i="20"/>
  <c r="AT637" i="20"/>
  <c r="AT636" i="20"/>
  <c r="AT635" i="20"/>
  <c r="AT634" i="20"/>
  <c r="AT633" i="20"/>
  <c r="AT632" i="20"/>
  <c r="AT631" i="20"/>
  <c r="AT630" i="20"/>
  <c r="AT629" i="20"/>
  <c r="AT628" i="20"/>
  <c r="AT627" i="20"/>
  <c r="AT626" i="20"/>
  <c r="AT625" i="20"/>
  <c r="AT624" i="20"/>
  <c r="AT623" i="20"/>
  <c r="AT622" i="20"/>
  <c r="AT621" i="20"/>
  <c r="AT620" i="20"/>
  <c r="AT619" i="20"/>
  <c r="AT618" i="20"/>
  <c r="AT617" i="20"/>
  <c r="AT616" i="20"/>
  <c r="AT615" i="20"/>
  <c r="AT614" i="20"/>
  <c r="AT613" i="20"/>
  <c r="AT612" i="20"/>
  <c r="AT611" i="20"/>
  <c r="AT610" i="20"/>
  <c r="AT609" i="20"/>
  <c r="AT608" i="20"/>
  <c r="AT607" i="20"/>
  <c r="AT606" i="20"/>
  <c r="AT605" i="20"/>
  <c r="AT604" i="20"/>
  <c r="AT603" i="20"/>
  <c r="AT602" i="20"/>
  <c r="AT601" i="20"/>
  <c r="AT600" i="20"/>
  <c r="AT599" i="20"/>
  <c r="AT598" i="20"/>
  <c r="AT597" i="20"/>
  <c r="AT596" i="20"/>
  <c r="AT595" i="20"/>
  <c r="AT594" i="20"/>
  <c r="AT593" i="20"/>
  <c r="AT592" i="20"/>
  <c r="AT591" i="20"/>
  <c r="AT590" i="20"/>
  <c r="AT589" i="20"/>
  <c r="AT588" i="20"/>
  <c r="AT587" i="20"/>
  <c r="AT586" i="20"/>
  <c r="AT585" i="20"/>
  <c r="AT584" i="20"/>
  <c r="AT583" i="20"/>
  <c r="AT582" i="20"/>
  <c r="AT581" i="20"/>
  <c r="AT580" i="20"/>
  <c r="AT579" i="20"/>
  <c r="AT578" i="20"/>
  <c r="AT577" i="20"/>
  <c r="AT576" i="20"/>
  <c r="AT575" i="20"/>
  <c r="AT574" i="20"/>
  <c r="AT573" i="20"/>
  <c r="AT572" i="20"/>
  <c r="AT571" i="20"/>
  <c r="AT570" i="20"/>
  <c r="AT569" i="20"/>
  <c r="AT568" i="20"/>
  <c r="AT567" i="20"/>
  <c r="AT566" i="20"/>
  <c r="AT565" i="20"/>
  <c r="AT564" i="20"/>
  <c r="AT563" i="20"/>
  <c r="AT562" i="20"/>
  <c r="AT561" i="20"/>
  <c r="AT560" i="20"/>
  <c r="AT559" i="20"/>
  <c r="AT558" i="20"/>
  <c r="AT557" i="20"/>
  <c r="AT556" i="20"/>
  <c r="AT555" i="20"/>
  <c r="AT554" i="20"/>
  <c r="AT553" i="20"/>
  <c r="AT552" i="20"/>
  <c r="AT551" i="20"/>
  <c r="AT550" i="20"/>
  <c r="AT549" i="20"/>
  <c r="AT548" i="20"/>
  <c r="AT547" i="20"/>
  <c r="AT546" i="20"/>
  <c r="AT545" i="20"/>
  <c r="AT544" i="20"/>
  <c r="AT543" i="20"/>
  <c r="AT542" i="20"/>
  <c r="AT541" i="20"/>
  <c r="AT540" i="20"/>
  <c r="AT539" i="20"/>
  <c r="AT538" i="20"/>
  <c r="AT537" i="20"/>
  <c r="AT536" i="20"/>
  <c r="AT535" i="20"/>
  <c r="AT534" i="20"/>
  <c r="AT533" i="20"/>
  <c r="AT532" i="20"/>
  <c r="AT531" i="20"/>
  <c r="AT530" i="20"/>
  <c r="AT529" i="20"/>
  <c r="AT528" i="20"/>
  <c r="AT527" i="20"/>
  <c r="AT526" i="20"/>
  <c r="AT525" i="20"/>
  <c r="AT524" i="20"/>
  <c r="AT523" i="20"/>
  <c r="AT522" i="20"/>
  <c r="AT521" i="20"/>
  <c r="AT520" i="20"/>
  <c r="AT519" i="20"/>
  <c r="AT518" i="20"/>
  <c r="AT517" i="20"/>
  <c r="AT516" i="20"/>
  <c r="AT515" i="20"/>
  <c r="AT514" i="20"/>
  <c r="AT513" i="20"/>
  <c r="AT512" i="20"/>
  <c r="AT511" i="20"/>
  <c r="AT510" i="20"/>
  <c r="AT509" i="20"/>
  <c r="AT508" i="20"/>
  <c r="AT507" i="20"/>
  <c r="AT506" i="20"/>
  <c r="AT505" i="20"/>
  <c r="AT504" i="20"/>
  <c r="AT503" i="20"/>
  <c r="AT502" i="20"/>
  <c r="AT501" i="20"/>
  <c r="AT500" i="20"/>
  <c r="AT499" i="20"/>
  <c r="AT498" i="20"/>
  <c r="AT497" i="20"/>
  <c r="AT496" i="20"/>
  <c r="AT495" i="20"/>
  <c r="AT494" i="20"/>
  <c r="AT493" i="20"/>
  <c r="AT492" i="20"/>
  <c r="AT491" i="20"/>
  <c r="AT490" i="20"/>
  <c r="AT489" i="20"/>
  <c r="AT488" i="20"/>
  <c r="AT487" i="20"/>
  <c r="AT486" i="20"/>
  <c r="AT485" i="20"/>
  <c r="AT484" i="20"/>
  <c r="AT483" i="20"/>
  <c r="AT482" i="20"/>
  <c r="AT481" i="20"/>
  <c r="AT480" i="20"/>
  <c r="AT479" i="20"/>
  <c r="AT478" i="20"/>
  <c r="AT477" i="20"/>
  <c r="AT476" i="20"/>
  <c r="AT475" i="20"/>
  <c r="AT474" i="20"/>
  <c r="AT473" i="20"/>
  <c r="AT472" i="20"/>
  <c r="AT471" i="20"/>
  <c r="AT470" i="20"/>
  <c r="AT469" i="20"/>
  <c r="AT468" i="20"/>
  <c r="AT467" i="20"/>
  <c r="AT466" i="20"/>
  <c r="AT465" i="20"/>
  <c r="AT464" i="20"/>
  <c r="AT463" i="20"/>
  <c r="AT462" i="20"/>
  <c r="AT461" i="20"/>
  <c r="AT460" i="20"/>
  <c r="AT459" i="20"/>
  <c r="AT458" i="20"/>
  <c r="AT457" i="20"/>
  <c r="AT456" i="20"/>
  <c r="AT455" i="20"/>
  <c r="AT454" i="20"/>
  <c r="AT453" i="20"/>
  <c r="AT452" i="20"/>
  <c r="AT451" i="20"/>
  <c r="AT450" i="20"/>
  <c r="AT449" i="20"/>
  <c r="AT448" i="20"/>
  <c r="AT447" i="20"/>
  <c r="AT446" i="20"/>
  <c r="AT445" i="20"/>
  <c r="AT444" i="20"/>
  <c r="AT443" i="20"/>
  <c r="AT442" i="20"/>
  <c r="AT441" i="20"/>
  <c r="AT440" i="20"/>
  <c r="AT439" i="20"/>
  <c r="AT438" i="20"/>
  <c r="AT437" i="20"/>
  <c r="AT436" i="20"/>
  <c r="AT435" i="20"/>
  <c r="AT434" i="20"/>
  <c r="AT433" i="20"/>
  <c r="AT432" i="20"/>
  <c r="AT431" i="20"/>
  <c r="AT430" i="20"/>
  <c r="AT429" i="20"/>
  <c r="AT428" i="20"/>
  <c r="AT427" i="20"/>
  <c r="AT426" i="20"/>
  <c r="AT425" i="20"/>
  <c r="AT424" i="20"/>
  <c r="AT423" i="20"/>
  <c r="AT422" i="20"/>
  <c r="AT421" i="20"/>
  <c r="AT420" i="20"/>
  <c r="AT419" i="20"/>
  <c r="AT418" i="20"/>
  <c r="AT417" i="20"/>
  <c r="AT416" i="20"/>
  <c r="AT415" i="20"/>
  <c r="AT414" i="20"/>
  <c r="AT413" i="20"/>
  <c r="AT412" i="20"/>
  <c r="AT411" i="20"/>
  <c r="AT410" i="20"/>
  <c r="AT409" i="20"/>
  <c r="AT408" i="20"/>
  <c r="AT407" i="20"/>
  <c r="AT406" i="20"/>
  <c r="AT405" i="20"/>
  <c r="AT404" i="20"/>
  <c r="AT403" i="20"/>
  <c r="AT402" i="20"/>
  <c r="AT401" i="20"/>
  <c r="AT400" i="20"/>
  <c r="AT399" i="20"/>
  <c r="AT398" i="20"/>
  <c r="AT397" i="20"/>
  <c r="AT396" i="20"/>
  <c r="AT395" i="20"/>
  <c r="AT394" i="20"/>
  <c r="AT393" i="20"/>
  <c r="AT392" i="20"/>
  <c r="AT391" i="20"/>
  <c r="AT390" i="20"/>
  <c r="AT389" i="20"/>
  <c r="AT388" i="20"/>
  <c r="AT387" i="20"/>
  <c r="AT386" i="20"/>
  <c r="AT385" i="20"/>
  <c r="AT384" i="20"/>
  <c r="AT383" i="20"/>
  <c r="AT382" i="20"/>
  <c r="AT381" i="20"/>
  <c r="AT380" i="20"/>
  <c r="AT379" i="20"/>
  <c r="AT378" i="20"/>
  <c r="AT377" i="20"/>
  <c r="AT376" i="20"/>
  <c r="AT375" i="20"/>
  <c r="AT374" i="20"/>
  <c r="AT373" i="20"/>
  <c r="AT372" i="20"/>
  <c r="AT371" i="20"/>
  <c r="AT370" i="20"/>
  <c r="AT369" i="20"/>
  <c r="AT368" i="20"/>
  <c r="AT367" i="20"/>
  <c r="AT366" i="20"/>
  <c r="AT365" i="20"/>
  <c r="AT364" i="20"/>
  <c r="AT363" i="20"/>
  <c r="AT362" i="20"/>
  <c r="AT361" i="20"/>
  <c r="AT360" i="20"/>
  <c r="AT359" i="20"/>
  <c r="AT358" i="20"/>
  <c r="AT357" i="20"/>
  <c r="AT356" i="20"/>
  <c r="AT355" i="20"/>
  <c r="AT354" i="20"/>
  <c r="AT353" i="20"/>
  <c r="AT352" i="20"/>
  <c r="AT351" i="20"/>
  <c r="AT350" i="20"/>
  <c r="AT349" i="20"/>
  <c r="AT348" i="20"/>
  <c r="AT347" i="20"/>
  <c r="AT346" i="20"/>
  <c r="AT345" i="20"/>
  <c r="AT344" i="20"/>
  <c r="AT343" i="20"/>
  <c r="AT342" i="20"/>
  <c r="AT341" i="20"/>
  <c r="AT340" i="20"/>
  <c r="AT339" i="20"/>
  <c r="AT338" i="20"/>
  <c r="AT337" i="20"/>
  <c r="AT336" i="20"/>
  <c r="AT335" i="20"/>
  <c r="AT334" i="20"/>
  <c r="AT333" i="20"/>
  <c r="AT332" i="20"/>
  <c r="AT331" i="20"/>
  <c r="AT330" i="20"/>
  <c r="AT329" i="20"/>
  <c r="AT328" i="20"/>
  <c r="AT327" i="20"/>
  <c r="AT326" i="20"/>
  <c r="AT325" i="20"/>
  <c r="AT324" i="20"/>
  <c r="AT323" i="20"/>
  <c r="AT322" i="20"/>
  <c r="AT321" i="20"/>
  <c r="AT320" i="20"/>
  <c r="AT319" i="20"/>
  <c r="AT318" i="20"/>
  <c r="AT317" i="20"/>
  <c r="AT316" i="20"/>
  <c r="AT315" i="20"/>
  <c r="AT314" i="20"/>
  <c r="AT313" i="20"/>
  <c r="AT312" i="20"/>
  <c r="AT311" i="20"/>
  <c r="AT310" i="20"/>
  <c r="AT309" i="20"/>
  <c r="AT308" i="20"/>
  <c r="AT307" i="20"/>
  <c r="AT306" i="20"/>
  <c r="AT305" i="20"/>
  <c r="AT304" i="20"/>
  <c r="AT303" i="20"/>
  <c r="AT302" i="20"/>
  <c r="AT301" i="20"/>
  <c r="AT300" i="20"/>
  <c r="AT299" i="20"/>
  <c r="AT298" i="20"/>
  <c r="AT297" i="20"/>
  <c r="AT296" i="20"/>
  <c r="AT295" i="20"/>
  <c r="AT294" i="20"/>
  <c r="AT293" i="20"/>
  <c r="AT292" i="20"/>
  <c r="AT291" i="20"/>
  <c r="AT290" i="20"/>
  <c r="AT289" i="20"/>
  <c r="AT288" i="20"/>
  <c r="AT287" i="20"/>
  <c r="AT286" i="20"/>
  <c r="AT285" i="20"/>
  <c r="AT284" i="20"/>
  <c r="AT283" i="20"/>
  <c r="AT282" i="20"/>
  <c r="AT281" i="20"/>
  <c r="AT280" i="20"/>
  <c r="AT279" i="20"/>
  <c r="AT278" i="20"/>
  <c r="AT277" i="20"/>
  <c r="AT276" i="20"/>
  <c r="AT275" i="20"/>
  <c r="AT274" i="20"/>
  <c r="AT273" i="20"/>
  <c r="AT272" i="20"/>
  <c r="AT271" i="20"/>
  <c r="AT270" i="20"/>
  <c r="AT269" i="20"/>
  <c r="AT268" i="20"/>
  <c r="AT267" i="20"/>
  <c r="AT266" i="20"/>
  <c r="AT265" i="20"/>
  <c r="AT264" i="20"/>
  <c r="AT263" i="20"/>
  <c r="AT262" i="20"/>
  <c r="AT261" i="20"/>
  <c r="AT260" i="20"/>
  <c r="AT259" i="20"/>
  <c r="AT258" i="20"/>
  <c r="AT257" i="20"/>
  <c r="AT256" i="20"/>
  <c r="AT255" i="20"/>
  <c r="AT254" i="20"/>
  <c r="AT253" i="20"/>
  <c r="AT252" i="20"/>
  <c r="AT251" i="20"/>
  <c r="AT250" i="20"/>
  <c r="AT249" i="20"/>
  <c r="AT248" i="20"/>
  <c r="AT247" i="20"/>
  <c r="AT246" i="20"/>
  <c r="AT245" i="20"/>
  <c r="AT244" i="20"/>
  <c r="AT243" i="20"/>
  <c r="AT242" i="20"/>
  <c r="AT241" i="20"/>
  <c r="AT240" i="20"/>
  <c r="AT239" i="20"/>
  <c r="AT238" i="20"/>
  <c r="AT237" i="20"/>
  <c r="AT236" i="20"/>
  <c r="AT235" i="20"/>
  <c r="AT234" i="20"/>
  <c r="AT233" i="20"/>
  <c r="AT232" i="20"/>
  <c r="AT231" i="20"/>
  <c r="AT230" i="20"/>
  <c r="AT229" i="20"/>
  <c r="AT228" i="20"/>
  <c r="AT227" i="20"/>
  <c r="AT226" i="20"/>
  <c r="AT225" i="20"/>
  <c r="AT224" i="20"/>
  <c r="AT223" i="20"/>
  <c r="AT222" i="20"/>
  <c r="AT221" i="20"/>
  <c r="AT220" i="20"/>
  <c r="AT219" i="20"/>
  <c r="AT218" i="20"/>
  <c r="AT217" i="20"/>
  <c r="AT216" i="20"/>
  <c r="AT215" i="20"/>
  <c r="AT214" i="20"/>
  <c r="AT213" i="20"/>
  <c r="AT212" i="20"/>
  <c r="AT211" i="20"/>
  <c r="AT210" i="20"/>
  <c r="AT209" i="20"/>
  <c r="AT208" i="20"/>
  <c r="AT207" i="20"/>
  <c r="AT206" i="20"/>
  <c r="AT205" i="20"/>
  <c r="AT204" i="20"/>
  <c r="AT203" i="20"/>
  <c r="AT202" i="20"/>
  <c r="AT201" i="20"/>
  <c r="AT200" i="20"/>
  <c r="AT199" i="20"/>
  <c r="AT198" i="20"/>
  <c r="AT197" i="20"/>
  <c r="AT196" i="20"/>
  <c r="AT195" i="20"/>
  <c r="AT194" i="20"/>
  <c r="AT193" i="20"/>
  <c r="AT192" i="20"/>
  <c r="AT191" i="20"/>
  <c r="AT190" i="20"/>
  <c r="AT189" i="20"/>
  <c r="AT188" i="20"/>
  <c r="AT187" i="20"/>
  <c r="AT186" i="20"/>
  <c r="AT185" i="20"/>
  <c r="AT184" i="20"/>
  <c r="AT183" i="20"/>
  <c r="AT182" i="20"/>
  <c r="AT181" i="20"/>
  <c r="AT180" i="20"/>
  <c r="AT179" i="20"/>
  <c r="AT178" i="20"/>
  <c r="AT177" i="20"/>
  <c r="AT176" i="20"/>
  <c r="AT175" i="20"/>
  <c r="AT174" i="20"/>
  <c r="AT173" i="20"/>
  <c r="AT172" i="20"/>
  <c r="AT171" i="20"/>
  <c r="AT170" i="20"/>
  <c r="AT169" i="20"/>
  <c r="AT168" i="20"/>
  <c r="AT167" i="20"/>
  <c r="AT166" i="20"/>
  <c r="AT165" i="20"/>
  <c r="AT164" i="20"/>
  <c r="AT163" i="20"/>
  <c r="AT162" i="20"/>
  <c r="AT161" i="20"/>
  <c r="AT160" i="20"/>
  <c r="AT159" i="20"/>
  <c r="AT158" i="20"/>
  <c r="AT157" i="20"/>
  <c r="AT156" i="20"/>
  <c r="AT155" i="20"/>
  <c r="AT154" i="20"/>
  <c r="AT153" i="20"/>
  <c r="AT152" i="20"/>
  <c r="AT151" i="20"/>
  <c r="AT150" i="20"/>
  <c r="AT149" i="20"/>
  <c r="AT148" i="20"/>
  <c r="AT147" i="20"/>
  <c r="AT146" i="20"/>
  <c r="AT145" i="20"/>
  <c r="AT144" i="20"/>
  <c r="AT143" i="20"/>
  <c r="AT142" i="20"/>
  <c r="AT141" i="20"/>
  <c r="AT140" i="20"/>
  <c r="AT139" i="20"/>
  <c r="AT138" i="20"/>
  <c r="AT137" i="20"/>
  <c r="AT136" i="20"/>
  <c r="AT135" i="20"/>
  <c r="AT134" i="20"/>
  <c r="AT133" i="20"/>
  <c r="AT132" i="20"/>
  <c r="AT131" i="20"/>
  <c r="AT130" i="20"/>
  <c r="AT129" i="20"/>
  <c r="AT128" i="20"/>
  <c r="AT127" i="20"/>
  <c r="AT126" i="20"/>
  <c r="AT125" i="20"/>
  <c r="AT124" i="20"/>
  <c r="AT123" i="20"/>
  <c r="AT122" i="20"/>
  <c r="AT121" i="20"/>
  <c r="AT120" i="20"/>
  <c r="AT119" i="20"/>
  <c r="AT118" i="20"/>
  <c r="AT117" i="20"/>
  <c r="AT116" i="20"/>
  <c r="AT115" i="20"/>
  <c r="AT114" i="20"/>
  <c r="AT113" i="20"/>
  <c r="AT112" i="20"/>
  <c r="AT111" i="20"/>
  <c r="AT110" i="20"/>
  <c r="AT109" i="20"/>
  <c r="AT108" i="20"/>
  <c r="AT107" i="20"/>
  <c r="AT106" i="20"/>
  <c r="AT105" i="20"/>
  <c r="AT104" i="20"/>
  <c r="AT103" i="20"/>
  <c r="AT102" i="20"/>
  <c r="AT101" i="20"/>
  <c r="AT100" i="20"/>
  <c r="AT99" i="20"/>
  <c r="AT98" i="20"/>
  <c r="AT97" i="20"/>
  <c r="AT96" i="20"/>
  <c r="AT95" i="20"/>
  <c r="AT94" i="20"/>
  <c r="AT93" i="20"/>
  <c r="AT92" i="20"/>
  <c r="AT91" i="20"/>
  <c r="AT90" i="20"/>
  <c r="AT89" i="20"/>
  <c r="AT88" i="20"/>
  <c r="AT87" i="20"/>
  <c r="AT86" i="20"/>
  <c r="AT85" i="20"/>
  <c r="AT84" i="20"/>
  <c r="AT83" i="20"/>
  <c r="AT82" i="20"/>
  <c r="AT81" i="20"/>
  <c r="AT80" i="20"/>
  <c r="AT79" i="20"/>
  <c r="AT78" i="20"/>
  <c r="AT77" i="20"/>
  <c r="AT76" i="20"/>
  <c r="AT75" i="20"/>
  <c r="AT74" i="20"/>
  <c r="AT73" i="20"/>
  <c r="AT72" i="20"/>
  <c r="AT71" i="20"/>
  <c r="AT70" i="20"/>
  <c r="AT69" i="20"/>
  <c r="AT68" i="20"/>
  <c r="AT67" i="20"/>
  <c r="AT66" i="20"/>
  <c r="AT65" i="20"/>
  <c r="AT64" i="20"/>
  <c r="AT63" i="20"/>
  <c r="AT62" i="20"/>
  <c r="AT61" i="20"/>
  <c r="AT60" i="20"/>
  <c r="AT59" i="20"/>
  <c r="AT58" i="20"/>
  <c r="AT57" i="20"/>
  <c r="AT56" i="20"/>
  <c r="AT55" i="20"/>
  <c r="AT54" i="20"/>
  <c r="AT53" i="20"/>
  <c r="AT52" i="20"/>
  <c r="AT51" i="20"/>
  <c r="AT50" i="20"/>
  <c r="AT49" i="20"/>
  <c r="AT48" i="20"/>
  <c r="J1016" i="20"/>
  <c r="J1015" i="20"/>
  <c r="J1014" i="20"/>
  <c r="J1013" i="20"/>
  <c r="J1012" i="20"/>
  <c r="J1011" i="20"/>
  <c r="J1010" i="20"/>
  <c r="J1009" i="20"/>
  <c r="J1008" i="20"/>
  <c r="J1007" i="20"/>
  <c r="J1006" i="20"/>
  <c r="J1005" i="20"/>
  <c r="J1004" i="20"/>
  <c r="J1003" i="20"/>
  <c r="J1002" i="20"/>
  <c r="J1001" i="20"/>
  <c r="J1000" i="20"/>
  <c r="J999" i="20"/>
  <c r="J998" i="20"/>
  <c r="J997" i="20"/>
  <c r="J996" i="20"/>
  <c r="J995" i="20"/>
  <c r="J994" i="20"/>
  <c r="J993" i="20"/>
  <c r="J992" i="20"/>
  <c r="J991" i="20"/>
  <c r="J990" i="20"/>
  <c r="J989" i="20"/>
  <c r="J988" i="20"/>
  <c r="J987" i="20"/>
  <c r="J986" i="20"/>
  <c r="J985" i="20"/>
  <c r="J984" i="20"/>
  <c r="J983" i="20"/>
  <c r="J982" i="20"/>
  <c r="J981" i="20"/>
  <c r="J980" i="20"/>
  <c r="J979" i="20"/>
  <c r="J978" i="20"/>
  <c r="J977" i="20"/>
  <c r="J976" i="20"/>
  <c r="J975" i="20"/>
  <c r="J974" i="20"/>
  <c r="J973" i="20"/>
  <c r="J972" i="20"/>
  <c r="J971" i="20"/>
  <c r="J970" i="20"/>
  <c r="J969" i="20"/>
  <c r="J968" i="20"/>
  <c r="J967" i="20"/>
  <c r="J966" i="20"/>
  <c r="J965" i="20"/>
  <c r="J964" i="20"/>
  <c r="J963" i="20"/>
  <c r="J962" i="20"/>
  <c r="J961" i="20"/>
  <c r="J960" i="20"/>
  <c r="J959" i="20"/>
  <c r="J958" i="20"/>
  <c r="J957" i="20"/>
  <c r="J956" i="20"/>
  <c r="J955" i="20"/>
  <c r="J954" i="20"/>
  <c r="J953" i="20"/>
  <c r="J952" i="20"/>
  <c r="J951" i="20"/>
  <c r="J950" i="20"/>
  <c r="J949" i="20"/>
  <c r="J948" i="20"/>
  <c r="J947" i="20"/>
  <c r="J946" i="20"/>
  <c r="J945" i="20"/>
  <c r="J944" i="20"/>
  <c r="J943" i="20"/>
  <c r="J942" i="20"/>
  <c r="J941" i="20"/>
  <c r="J940" i="20"/>
  <c r="J939" i="20"/>
  <c r="J938" i="20"/>
  <c r="J937" i="20"/>
  <c r="J936" i="20"/>
  <c r="J935" i="20"/>
  <c r="J934" i="20"/>
  <c r="J933" i="20"/>
  <c r="J932" i="20"/>
  <c r="J931" i="20"/>
  <c r="J930" i="20"/>
  <c r="J929" i="20"/>
  <c r="J928" i="20"/>
  <c r="J927" i="20"/>
  <c r="J926" i="20"/>
  <c r="J925" i="20"/>
  <c r="J924" i="20"/>
  <c r="J923" i="20"/>
  <c r="J922" i="20"/>
  <c r="J921" i="20"/>
  <c r="J920" i="20"/>
  <c r="J919" i="20"/>
  <c r="J918" i="20"/>
  <c r="J917" i="20"/>
  <c r="J916" i="20"/>
  <c r="J915" i="20"/>
  <c r="J914" i="20"/>
  <c r="J913" i="20"/>
  <c r="J912" i="20"/>
  <c r="J911" i="20"/>
  <c r="J910" i="20"/>
  <c r="J909" i="20"/>
  <c r="J908" i="20"/>
  <c r="J907" i="20"/>
  <c r="J906" i="20"/>
  <c r="J905" i="20"/>
  <c r="J904" i="20"/>
  <c r="J903" i="20"/>
  <c r="J902" i="20"/>
  <c r="J901" i="20"/>
  <c r="J900" i="20"/>
  <c r="J899" i="20"/>
  <c r="J898" i="20"/>
  <c r="J897" i="20"/>
  <c r="J896" i="20"/>
  <c r="J895" i="20"/>
  <c r="J894" i="20"/>
  <c r="J893" i="20"/>
  <c r="J892" i="20"/>
  <c r="J891" i="20"/>
  <c r="J890" i="20"/>
  <c r="J889" i="20"/>
  <c r="J888" i="20"/>
  <c r="J887" i="20"/>
  <c r="J886" i="20"/>
  <c r="J885" i="20"/>
  <c r="J884" i="20"/>
  <c r="J883" i="20"/>
  <c r="J882" i="20"/>
  <c r="J881" i="20"/>
  <c r="J880" i="20"/>
  <c r="J879" i="20"/>
  <c r="J878" i="20"/>
  <c r="J877" i="20"/>
  <c r="J876" i="20"/>
  <c r="J875" i="20"/>
  <c r="J874" i="20"/>
  <c r="J873" i="20"/>
  <c r="J872" i="20"/>
  <c r="J871" i="20"/>
  <c r="J870" i="20"/>
  <c r="J869" i="20"/>
  <c r="J868" i="20"/>
  <c r="J867" i="20"/>
  <c r="J866" i="20"/>
  <c r="J865" i="20"/>
  <c r="J864" i="20"/>
  <c r="J863" i="20"/>
  <c r="J862" i="20"/>
  <c r="J861" i="20"/>
  <c r="J860" i="20"/>
  <c r="J859" i="20"/>
  <c r="J858" i="20"/>
  <c r="J857" i="20"/>
  <c r="J856" i="20"/>
  <c r="J855" i="20"/>
  <c r="J854" i="20"/>
  <c r="J853" i="20"/>
  <c r="J852" i="20"/>
  <c r="J851" i="20"/>
  <c r="J850" i="20"/>
  <c r="J849" i="20"/>
  <c r="J848" i="20"/>
  <c r="J847" i="20"/>
  <c r="J846" i="20"/>
  <c r="J845" i="20"/>
  <c r="J844" i="20"/>
  <c r="J843" i="20"/>
  <c r="J842" i="20"/>
  <c r="J841" i="20"/>
  <c r="J840" i="20"/>
  <c r="J839" i="20"/>
  <c r="J838" i="20"/>
  <c r="J837" i="20"/>
  <c r="J836" i="20"/>
  <c r="J835" i="20"/>
  <c r="J834" i="20"/>
  <c r="J833" i="20"/>
  <c r="J832" i="20"/>
  <c r="J831" i="20"/>
  <c r="J830" i="20"/>
  <c r="J829" i="20"/>
  <c r="J828" i="20"/>
  <c r="J827" i="20"/>
  <c r="J826" i="20"/>
  <c r="J825" i="20"/>
  <c r="J824" i="20"/>
  <c r="J823" i="20"/>
  <c r="J822" i="20"/>
  <c r="J821" i="20"/>
  <c r="J820" i="20"/>
  <c r="J819" i="20"/>
  <c r="J818" i="20"/>
  <c r="J817" i="20"/>
  <c r="J816" i="20"/>
  <c r="J815" i="20"/>
  <c r="J814" i="20"/>
  <c r="J813" i="20"/>
  <c r="J812" i="20"/>
  <c r="J811" i="20"/>
  <c r="J810" i="20"/>
  <c r="J809" i="20"/>
  <c r="J808" i="20"/>
  <c r="J807" i="20"/>
  <c r="J806" i="20"/>
  <c r="J805" i="20"/>
  <c r="J804" i="20"/>
  <c r="J803" i="20"/>
  <c r="J802" i="20"/>
  <c r="J801" i="20"/>
  <c r="J800" i="20"/>
  <c r="J799" i="20"/>
  <c r="J798" i="20"/>
  <c r="J797" i="20"/>
  <c r="J796" i="20"/>
  <c r="J795" i="20"/>
  <c r="J794" i="20"/>
  <c r="J793" i="20"/>
  <c r="J792" i="20"/>
  <c r="J791" i="20"/>
  <c r="J790" i="20"/>
  <c r="J789" i="20"/>
  <c r="J788" i="20"/>
  <c r="J787" i="20"/>
  <c r="J786" i="20"/>
  <c r="J785" i="20"/>
  <c r="J784" i="20"/>
  <c r="J783" i="20"/>
  <c r="J782" i="20"/>
  <c r="J781" i="20"/>
  <c r="J780" i="20"/>
  <c r="J779" i="20"/>
  <c r="J778" i="20"/>
  <c r="J777" i="20"/>
  <c r="J776" i="20"/>
  <c r="J775" i="20"/>
  <c r="J774" i="20"/>
  <c r="J773" i="20"/>
  <c r="J772" i="20"/>
  <c r="J771" i="20"/>
  <c r="J770" i="20"/>
  <c r="J769" i="20"/>
  <c r="J768" i="20"/>
  <c r="J767" i="20"/>
  <c r="J766" i="20"/>
  <c r="J765" i="20"/>
  <c r="J764" i="20"/>
  <c r="J763" i="20"/>
  <c r="J762" i="20"/>
  <c r="J761" i="20"/>
  <c r="J760" i="20"/>
  <c r="J759" i="20"/>
  <c r="J758" i="20"/>
  <c r="J757" i="20"/>
  <c r="J756" i="20"/>
  <c r="J755" i="20"/>
  <c r="J754" i="20"/>
  <c r="J753" i="20"/>
  <c r="J752" i="20"/>
  <c r="J751" i="20"/>
  <c r="J750" i="20"/>
  <c r="J749" i="20"/>
  <c r="J748" i="20"/>
  <c r="J747" i="20"/>
  <c r="J746" i="20"/>
  <c r="J745" i="20"/>
  <c r="J744" i="20"/>
  <c r="J743" i="20"/>
  <c r="J742" i="20"/>
  <c r="J741" i="20"/>
  <c r="J740" i="20"/>
  <c r="J739" i="20"/>
  <c r="J738" i="20"/>
  <c r="J737" i="20"/>
  <c r="J736" i="20"/>
  <c r="J735" i="20"/>
  <c r="J734" i="20"/>
  <c r="J733" i="20"/>
  <c r="J732" i="20"/>
  <c r="J731" i="20"/>
  <c r="J730" i="20"/>
  <c r="J729" i="20"/>
  <c r="J728" i="20"/>
  <c r="J727" i="20"/>
  <c r="J726" i="20"/>
  <c r="J725" i="20"/>
  <c r="J724" i="20"/>
  <c r="J723" i="20"/>
  <c r="J722" i="20"/>
  <c r="J721" i="20"/>
  <c r="J720" i="20"/>
  <c r="J719" i="20"/>
  <c r="J718" i="20"/>
  <c r="J717" i="20"/>
  <c r="J716" i="20"/>
  <c r="J715" i="20"/>
  <c r="J714" i="20"/>
  <c r="J713" i="20"/>
  <c r="J712" i="20"/>
  <c r="J711" i="20"/>
  <c r="J710" i="20"/>
  <c r="J709" i="20"/>
  <c r="J708" i="20"/>
  <c r="J707" i="20"/>
  <c r="J706" i="20"/>
  <c r="J705" i="20"/>
  <c r="J704" i="20"/>
  <c r="J703" i="20"/>
  <c r="J702" i="20"/>
  <c r="J701" i="20"/>
  <c r="J700" i="20"/>
  <c r="J699" i="20"/>
  <c r="J698" i="20"/>
  <c r="J697" i="20"/>
  <c r="J696" i="20"/>
  <c r="J695" i="20"/>
  <c r="J694" i="20"/>
  <c r="J693" i="20"/>
  <c r="J692" i="20"/>
  <c r="J691" i="20"/>
  <c r="J690" i="20"/>
  <c r="J689" i="20"/>
  <c r="J688" i="20"/>
  <c r="J687" i="20"/>
  <c r="J686" i="20"/>
  <c r="J685" i="20"/>
  <c r="J684" i="20"/>
  <c r="J683" i="20"/>
  <c r="J682" i="20"/>
  <c r="J681" i="20"/>
  <c r="J680" i="20"/>
  <c r="J679" i="20"/>
  <c r="J678" i="20"/>
  <c r="J677" i="20"/>
  <c r="J676" i="20"/>
  <c r="J675" i="20"/>
  <c r="J674" i="20"/>
  <c r="J673" i="20"/>
  <c r="J672" i="20"/>
  <c r="J671" i="20"/>
  <c r="J670" i="20"/>
  <c r="J669" i="20"/>
  <c r="J668" i="20"/>
  <c r="J667" i="20"/>
  <c r="J666" i="20"/>
  <c r="J665" i="20"/>
  <c r="J664" i="20"/>
  <c r="J663" i="20"/>
  <c r="J662" i="20"/>
  <c r="J661" i="20"/>
  <c r="J660" i="20"/>
  <c r="J659" i="20"/>
  <c r="J658" i="20"/>
  <c r="J657" i="20"/>
  <c r="J656" i="20"/>
  <c r="J655" i="20"/>
  <c r="J654" i="20"/>
  <c r="J653" i="20"/>
  <c r="J652" i="20"/>
  <c r="J651" i="20"/>
  <c r="J650" i="20"/>
  <c r="J649" i="20"/>
  <c r="J648" i="20"/>
  <c r="J647" i="20"/>
  <c r="J646" i="20"/>
  <c r="J645" i="20"/>
  <c r="J644" i="20"/>
  <c r="J643" i="20"/>
  <c r="J642" i="20"/>
  <c r="J641" i="20"/>
  <c r="J640" i="20"/>
  <c r="J639" i="20"/>
  <c r="J638" i="20"/>
  <c r="J637" i="20"/>
  <c r="J636" i="20"/>
  <c r="J635" i="20"/>
  <c r="J634" i="20"/>
  <c r="J633" i="20"/>
  <c r="J632" i="20"/>
  <c r="J631" i="20"/>
  <c r="J630" i="20"/>
  <c r="J629" i="20"/>
  <c r="J628" i="20"/>
  <c r="J627" i="20"/>
  <c r="J626" i="20"/>
  <c r="J625" i="20"/>
  <c r="J624" i="20"/>
  <c r="J623" i="20"/>
  <c r="J622" i="20"/>
  <c r="J621" i="20"/>
  <c r="J620" i="20"/>
  <c r="J619" i="20"/>
  <c r="J618" i="20"/>
  <c r="J617" i="20"/>
  <c r="J616" i="20"/>
  <c r="J615" i="20"/>
  <c r="J614" i="20"/>
  <c r="J613" i="20"/>
  <c r="J612" i="20"/>
  <c r="J611" i="20"/>
  <c r="J610" i="20"/>
  <c r="J609" i="20"/>
  <c r="J608" i="20"/>
  <c r="J607" i="20"/>
  <c r="J606" i="20"/>
  <c r="J605" i="20"/>
  <c r="J604" i="20"/>
  <c r="J603" i="20"/>
  <c r="J602" i="20"/>
  <c r="J601" i="20"/>
  <c r="J600" i="20"/>
  <c r="J599" i="20"/>
  <c r="J598" i="20"/>
  <c r="J597" i="20"/>
  <c r="J596" i="20"/>
  <c r="J595" i="20"/>
  <c r="J594" i="20"/>
  <c r="J593" i="20"/>
  <c r="J592" i="20"/>
  <c r="J591" i="20"/>
  <c r="J590" i="20"/>
  <c r="J589" i="20"/>
  <c r="J588" i="20"/>
  <c r="J587" i="20"/>
  <c r="J586" i="20"/>
  <c r="J585" i="20"/>
  <c r="J584" i="20"/>
  <c r="J583" i="20"/>
  <c r="J582" i="20"/>
  <c r="J581" i="20"/>
  <c r="J580" i="20"/>
  <c r="J579" i="20"/>
  <c r="J578" i="20"/>
  <c r="J577" i="20"/>
  <c r="J576" i="20"/>
  <c r="J575" i="20"/>
  <c r="J574" i="20"/>
  <c r="J573" i="20"/>
  <c r="J572" i="20"/>
  <c r="J571" i="20"/>
  <c r="J570" i="20"/>
  <c r="J569" i="20"/>
  <c r="J568" i="20"/>
  <c r="J567" i="20"/>
  <c r="J566" i="20"/>
  <c r="J565" i="20"/>
  <c r="J564" i="20"/>
  <c r="J563" i="20"/>
  <c r="J562" i="20"/>
  <c r="J561" i="20"/>
  <c r="J560" i="20"/>
  <c r="J559" i="20"/>
  <c r="J558" i="20"/>
  <c r="J557" i="20"/>
  <c r="J556" i="20"/>
  <c r="J555" i="20"/>
  <c r="J554" i="20"/>
  <c r="J553" i="20"/>
  <c r="J552" i="20"/>
  <c r="J551" i="20"/>
  <c r="J550" i="20"/>
  <c r="J549" i="20"/>
  <c r="J548" i="20"/>
  <c r="J547" i="20"/>
  <c r="J546" i="20"/>
  <c r="J545" i="20"/>
  <c r="J544" i="20"/>
  <c r="J543" i="20"/>
  <c r="J542" i="20"/>
  <c r="J541" i="20"/>
  <c r="J540" i="20"/>
  <c r="J539" i="20"/>
  <c r="J538" i="20"/>
  <c r="J537" i="20"/>
  <c r="J536" i="20"/>
  <c r="J535" i="20"/>
  <c r="J534" i="20"/>
  <c r="J533" i="20"/>
  <c r="J532" i="20"/>
  <c r="J531" i="20"/>
  <c r="J530" i="20"/>
  <c r="J529" i="20"/>
  <c r="J528" i="20"/>
  <c r="J527" i="20"/>
  <c r="J526" i="20"/>
  <c r="J525" i="20"/>
  <c r="J524" i="20"/>
  <c r="J523" i="20"/>
  <c r="J522" i="20"/>
  <c r="J521" i="20"/>
  <c r="J520" i="20"/>
  <c r="J519" i="20"/>
  <c r="J518" i="20"/>
  <c r="J517" i="20"/>
  <c r="J516" i="20"/>
  <c r="J515" i="20"/>
  <c r="J514" i="20"/>
  <c r="J513" i="20"/>
  <c r="J512" i="20"/>
  <c r="J511" i="20"/>
  <c r="J510" i="20"/>
  <c r="J509" i="20"/>
  <c r="J508" i="20"/>
  <c r="J507" i="20"/>
  <c r="J506" i="20"/>
  <c r="J505" i="20"/>
  <c r="J504" i="20"/>
  <c r="J503" i="20"/>
  <c r="J502" i="20"/>
  <c r="J501" i="20"/>
  <c r="J500" i="20"/>
  <c r="J499" i="20"/>
  <c r="J498" i="20"/>
  <c r="J497" i="20"/>
  <c r="J496" i="20"/>
  <c r="J495" i="20"/>
  <c r="J494" i="20"/>
  <c r="J493" i="20"/>
  <c r="J492" i="20"/>
  <c r="J491" i="20"/>
  <c r="J490" i="20"/>
  <c r="J489" i="20"/>
  <c r="J488" i="20"/>
  <c r="J487" i="20"/>
  <c r="J486" i="20"/>
  <c r="J485" i="20"/>
  <c r="J484" i="20"/>
  <c r="J483" i="20"/>
  <c r="J482" i="20"/>
  <c r="J481" i="20"/>
  <c r="J480" i="20"/>
  <c r="J479" i="20"/>
  <c r="J478" i="20"/>
  <c r="J477" i="20"/>
  <c r="J476" i="20"/>
  <c r="J475" i="20"/>
  <c r="J474" i="20"/>
  <c r="J473" i="20"/>
  <c r="J472" i="20"/>
  <c r="J471" i="20"/>
  <c r="J470" i="20"/>
  <c r="J469" i="20"/>
  <c r="J468" i="20"/>
  <c r="J467" i="20"/>
  <c r="J466" i="20"/>
  <c r="J465" i="20"/>
  <c r="J464" i="20"/>
  <c r="J463" i="20"/>
  <c r="J462" i="20"/>
  <c r="J461" i="20"/>
  <c r="J460" i="20"/>
  <c r="J459" i="20"/>
  <c r="J458" i="20"/>
  <c r="J457" i="20"/>
  <c r="J456" i="20"/>
  <c r="J455" i="20"/>
  <c r="J454" i="20"/>
  <c r="J453" i="20"/>
  <c r="J452" i="20"/>
  <c r="J451" i="20"/>
  <c r="J450" i="20"/>
  <c r="J449" i="20"/>
  <c r="J448" i="20"/>
  <c r="J447" i="20"/>
  <c r="J446" i="20"/>
  <c r="J445" i="20"/>
  <c r="J444" i="20"/>
  <c r="J443" i="20"/>
  <c r="J442" i="20"/>
  <c r="J441" i="20"/>
  <c r="J440" i="20"/>
  <c r="J439" i="20"/>
  <c r="J438" i="20"/>
  <c r="J437" i="20"/>
  <c r="J436" i="20"/>
  <c r="J435" i="20"/>
  <c r="J434" i="20"/>
  <c r="J433" i="20"/>
  <c r="J432" i="20"/>
  <c r="J431" i="20"/>
  <c r="J430" i="20"/>
  <c r="J429" i="20"/>
  <c r="J428" i="20"/>
  <c r="J427" i="20"/>
  <c r="J426" i="20"/>
  <c r="J425" i="20"/>
  <c r="J424" i="20"/>
  <c r="J423" i="20"/>
  <c r="J422" i="20"/>
  <c r="J421" i="20"/>
  <c r="J420" i="20"/>
  <c r="J419" i="20"/>
  <c r="J418" i="20"/>
  <c r="J417" i="20"/>
  <c r="J416" i="20"/>
  <c r="J415" i="20"/>
  <c r="J414" i="20"/>
  <c r="J413" i="20"/>
  <c r="J412" i="20"/>
  <c r="J411" i="20"/>
  <c r="J410" i="20"/>
  <c r="J409" i="20"/>
  <c r="J408" i="20"/>
  <c r="J407" i="20"/>
  <c r="J406" i="20"/>
  <c r="J405" i="20"/>
  <c r="J404" i="20"/>
  <c r="J403" i="20"/>
  <c r="J402" i="20"/>
  <c r="J401" i="20"/>
  <c r="J400" i="20"/>
  <c r="J399" i="20"/>
  <c r="J398" i="20"/>
  <c r="J397" i="20"/>
  <c r="J396" i="20"/>
  <c r="J395" i="20"/>
  <c r="J394" i="20"/>
  <c r="J393" i="20"/>
  <c r="J392" i="20"/>
  <c r="J391" i="20"/>
  <c r="J390" i="20"/>
  <c r="J389" i="20"/>
  <c r="J388" i="20"/>
  <c r="J387" i="20"/>
  <c r="J386" i="20"/>
  <c r="J385" i="20"/>
  <c r="J384" i="20"/>
  <c r="J383" i="20"/>
  <c r="J382" i="20"/>
  <c r="J381" i="20"/>
  <c r="J380" i="20"/>
  <c r="J379" i="20"/>
  <c r="J378" i="20"/>
  <c r="J377" i="20"/>
  <c r="J376" i="20"/>
  <c r="J375" i="20"/>
  <c r="J374" i="20"/>
  <c r="J373" i="20"/>
  <c r="J372" i="20"/>
  <c r="J371" i="20"/>
  <c r="J370" i="20"/>
  <c r="J369" i="20"/>
  <c r="J368" i="20"/>
  <c r="J367" i="20"/>
  <c r="J366" i="20"/>
  <c r="J365" i="20"/>
  <c r="J364" i="20"/>
  <c r="J363" i="20"/>
  <c r="J362" i="20"/>
  <c r="J361" i="20"/>
  <c r="J360" i="20"/>
  <c r="J359" i="20"/>
  <c r="J358" i="20"/>
  <c r="J357" i="20"/>
  <c r="J356" i="20"/>
  <c r="J355" i="20"/>
  <c r="J354" i="20"/>
  <c r="J353" i="20"/>
  <c r="J352" i="20"/>
  <c r="J351" i="20"/>
  <c r="J350" i="20"/>
  <c r="J349" i="20"/>
  <c r="J348" i="20"/>
  <c r="J347" i="20"/>
  <c r="J346" i="20"/>
  <c r="J345" i="20"/>
  <c r="J344" i="20"/>
  <c r="J343" i="20"/>
  <c r="J342" i="20"/>
  <c r="J341" i="20"/>
  <c r="J340" i="20"/>
  <c r="J339" i="20"/>
  <c r="J338" i="20"/>
  <c r="J337" i="20"/>
  <c r="J336" i="20"/>
  <c r="J335" i="20"/>
  <c r="J334" i="20"/>
  <c r="J333" i="20"/>
  <c r="J332" i="20"/>
  <c r="J331" i="20"/>
  <c r="J330" i="20"/>
  <c r="J329" i="20"/>
  <c r="J328" i="20"/>
  <c r="J327" i="20"/>
  <c r="J326" i="20"/>
  <c r="J325" i="20"/>
  <c r="J324" i="20"/>
  <c r="J323" i="20"/>
  <c r="J322" i="20"/>
  <c r="J321" i="20"/>
  <c r="J320" i="20"/>
  <c r="J319" i="20"/>
  <c r="J318" i="20"/>
  <c r="J317" i="20"/>
  <c r="J316" i="20"/>
  <c r="J315" i="20"/>
  <c r="J314" i="20"/>
  <c r="J313" i="20"/>
  <c r="J312" i="20"/>
  <c r="J311" i="20"/>
  <c r="J310" i="20"/>
  <c r="J309" i="20"/>
  <c r="J308" i="20"/>
  <c r="J307" i="20"/>
  <c r="J306" i="20"/>
  <c r="J305" i="20"/>
  <c r="J304" i="20"/>
  <c r="J303" i="20"/>
  <c r="J302" i="20"/>
  <c r="J301" i="20"/>
  <c r="J300" i="20"/>
  <c r="J299" i="20"/>
  <c r="J298" i="20"/>
  <c r="J297" i="20"/>
  <c r="J296" i="20"/>
  <c r="J295" i="20"/>
  <c r="J294" i="20"/>
  <c r="J293" i="20"/>
  <c r="J292" i="20"/>
  <c r="J291" i="20"/>
  <c r="J290" i="20"/>
  <c r="J289" i="20"/>
  <c r="J288" i="20"/>
  <c r="J287" i="20"/>
  <c r="J286" i="20"/>
  <c r="J285" i="20"/>
  <c r="J284" i="20"/>
  <c r="J283" i="20"/>
  <c r="J282" i="20"/>
  <c r="J281" i="20"/>
  <c r="J280" i="20"/>
  <c r="J279" i="20"/>
  <c r="J278" i="20"/>
  <c r="J277" i="20"/>
  <c r="J276" i="20"/>
  <c r="J275" i="20"/>
  <c r="J274" i="20"/>
  <c r="J273" i="20"/>
  <c r="J272" i="20"/>
  <c r="J271" i="20"/>
  <c r="J270" i="20"/>
  <c r="J269" i="20"/>
  <c r="J268" i="20"/>
  <c r="J267" i="20"/>
  <c r="J266" i="20"/>
  <c r="J265" i="20"/>
  <c r="J264" i="20"/>
  <c r="J263" i="20"/>
  <c r="J262" i="20"/>
  <c r="J261" i="20"/>
  <c r="J260" i="20"/>
  <c r="J259" i="20"/>
  <c r="J258" i="20"/>
  <c r="J257" i="20"/>
  <c r="J256" i="20"/>
  <c r="J255" i="20"/>
  <c r="J254" i="20"/>
  <c r="J253" i="20"/>
  <c r="J252" i="20"/>
  <c r="J251" i="20"/>
  <c r="J250" i="20"/>
  <c r="J249" i="20"/>
  <c r="J248" i="20"/>
  <c r="J247" i="20"/>
  <c r="J246" i="20"/>
  <c r="J245" i="20"/>
  <c r="J244" i="20"/>
  <c r="J243" i="20"/>
  <c r="J242" i="20"/>
  <c r="J241" i="20"/>
  <c r="J240" i="20"/>
  <c r="J239" i="20"/>
  <c r="J238" i="20"/>
  <c r="J237" i="20"/>
  <c r="J236" i="20"/>
  <c r="J235" i="20"/>
  <c r="J234" i="20"/>
  <c r="J233" i="20"/>
  <c r="J232" i="20"/>
  <c r="J231" i="20"/>
  <c r="J230" i="20"/>
  <c r="J229" i="20"/>
  <c r="J228" i="20"/>
  <c r="J227" i="20"/>
  <c r="J226" i="20"/>
  <c r="J225" i="20"/>
  <c r="J224" i="20"/>
  <c r="J223" i="20"/>
  <c r="J222" i="20"/>
  <c r="J221" i="20"/>
  <c r="J220" i="20"/>
  <c r="J219" i="20"/>
  <c r="J218" i="20"/>
  <c r="J217" i="20"/>
  <c r="J216" i="20"/>
  <c r="J215" i="20"/>
  <c r="J214" i="20"/>
  <c r="J213" i="20"/>
  <c r="J212" i="20"/>
  <c r="J211" i="20"/>
  <c r="J210" i="20"/>
  <c r="J209" i="20"/>
  <c r="J208" i="20"/>
  <c r="J207" i="20"/>
  <c r="J206" i="20"/>
  <c r="J205" i="20"/>
  <c r="J204" i="20"/>
  <c r="J203" i="20"/>
  <c r="J202" i="20"/>
  <c r="J201" i="20"/>
  <c r="J200" i="20"/>
  <c r="J199" i="20"/>
  <c r="J198" i="20"/>
  <c r="J197" i="20"/>
  <c r="J196" i="20"/>
  <c r="J195" i="20"/>
  <c r="J194" i="20"/>
  <c r="J193" i="20"/>
  <c r="J192" i="20"/>
  <c r="J191" i="20"/>
  <c r="J190" i="20"/>
  <c r="J189" i="20"/>
  <c r="J188" i="20"/>
  <c r="J187" i="20"/>
  <c r="J186" i="20"/>
  <c r="J185" i="20"/>
  <c r="J184" i="20"/>
  <c r="J183" i="20"/>
  <c r="J182" i="20"/>
  <c r="J181" i="20"/>
  <c r="J180" i="20"/>
  <c r="J179" i="20"/>
  <c r="J178" i="20"/>
  <c r="J177" i="20"/>
  <c r="J176" i="20"/>
  <c r="J175" i="20"/>
  <c r="J174" i="20"/>
  <c r="J173" i="20"/>
  <c r="J172" i="20"/>
  <c r="J171" i="20"/>
  <c r="J170" i="20"/>
  <c r="J169" i="20"/>
  <c r="J168" i="20"/>
  <c r="J167" i="20"/>
  <c r="J166" i="20"/>
  <c r="J165"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B43" i="16"/>
  <c r="B39" i="16"/>
  <c r="B34" i="16"/>
  <c r="A34" i="16"/>
  <c r="B25" i="16"/>
  <c r="A64" i="7" l="1"/>
  <c r="C64" i="7"/>
  <c r="C65" i="7"/>
  <c r="H65" i="7" s="1"/>
  <c r="H64" i="7" l="1"/>
  <c r="I6" i="23" l="1"/>
  <c r="Q1026" i="20" l="1"/>
  <c r="Q1025" i="20"/>
  <c r="Q1024" i="20"/>
  <c r="Q1023" i="20"/>
  <c r="Q1022" i="20"/>
  <c r="Q1021" i="20"/>
  <c r="Q1020" i="20"/>
  <c r="Q1019" i="20"/>
  <c r="Q1018" i="20"/>
  <c r="Q1017" i="20"/>
  <c r="Q1016" i="20"/>
  <c r="Q1015" i="20"/>
  <c r="Q1014" i="20"/>
  <c r="Q1013" i="20"/>
  <c r="Q1012" i="20"/>
  <c r="Q1011" i="20"/>
  <c r="Q1010" i="20"/>
  <c r="Q1009" i="20"/>
  <c r="Q1008" i="20"/>
  <c r="Q1007" i="20"/>
  <c r="Q1006" i="20"/>
  <c r="Q1005" i="20"/>
  <c r="Q1004" i="20"/>
  <c r="Q1003" i="20"/>
  <c r="Q1002" i="20"/>
  <c r="Q1001" i="20"/>
  <c r="Q1000" i="20"/>
  <c r="Q999" i="20"/>
  <c r="Q998" i="20"/>
  <c r="Q997" i="20"/>
  <c r="Q996" i="20"/>
  <c r="Q995" i="20"/>
  <c r="Q994" i="20"/>
  <c r="Q993" i="20"/>
  <c r="Q992" i="20"/>
  <c r="Q991" i="20"/>
  <c r="Q990" i="20"/>
  <c r="Q989" i="20"/>
  <c r="Q988" i="20"/>
  <c r="Q987" i="20"/>
  <c r="Q986" i="20"/>
  <c r="Q985" i="20"/>
  <c r="Q984" i="20"/>
  <c r="Q983" i="20"/>
  <c r="Q982" i="20"/>
  <c r="Q981" i="20"/>
  <c r="Q980" i="20"/>
  <c r="Q979" i="20"/>
  <c r="Q978" i="20"/>
  <c r="Q977" i="20"/>
  <c r="Q976" i="20"/>
  <c r="Q975" i="20"/>
  <c r="Q974" i="20"/>
  <c r="Q973" i="20"/>
  <c r="Q972" i="20"/>
  <c r="Q971" i="20"/>
  <c r="Q970" i="20"/>
  <c r="Q969" i="20"/>
  <c r="Q968" i="20"/>
  <c r="Q967" i="20"/>
  <c r="Q966" i="20"/>
  <c r="Q965" i="20"/>
  <c r="Q964" i="20"/>
  <c r="Q963" i="20"/>
  <c r="Q962" i="20"/>
  <c r="Q961" i="20"/>
  <c r="Q960" i="20"/>
  <c r="Q959" i="20"/>
  <c r="Q958" i="20"/>
  <c r="Q957" i="20"/>
  <c r="Q956" i="20"/>
  <c r="Q955" i="20"/>
  <c r="Q954" i="20"/>
  <c r="Q953" i="20"/>
  <c r="Q952" i="20"/>
  <c r="Q951" i="20"/>
  <c r="Q950" i="20"/>
  <c r="Q949" i="20"/>
  <c r="Q948" i="20"/>
  <c r="Q947" i="20"/>
  <c r="Q946" i="20"/>
  <c r="Q945" i="20"/>
  <c r="Q944" i="20"/>
  <c r="Q943" i="20"/>
  <c r="Q942" i="20"/>
  <c r="Q941" i="20"/>
  <c r="Q940" i="20"/>
  <c r="Q939" i="20"/>
  <c r="Q938" i="20"/>
  <c r="Q937" i="20"/>
  <c r="Q936" i="20"/>
  <c r="Q935" i="20"/>
  <c r="Q934" i="20"/>
  <c r="Q933" i="20"/>
  <c r="Q932" i="20"/>
  <c r="Q931" i="20"/>
  <c r="Q930" i="20"/>
  <c r="Q929" i="20"/>
  <c r="Q928" i="20"/>
  <c r="Q927" i="20"/>
  <c r="Q926" i="20"/>
  <c r="Q925" i="20"/>
  <c r="Q924" i="20"/>
  <c r="Q923" i="20"/>
  <c r="Q922" i="20"/>
  <c r="Q921" i="20"/>
  <c r="Q920" i="20"/>
  <c r="Q919" i="20"/>
  <c r="Q918" i="20"/>
  <c r="Q917" i="20"/>
  <c r="Q916" i="20"/>
  <c r="Q915" i="20"/>
  <c r="Q914" i="20"/>
  <c r="Q913" i="20"/>
  <c r="Q912" i="20"/>
  <c r="Q911" i="20"/>
  <c r="Q910" i="20"/>
  <c r="Q909" i="20"/>
  <c r="Q908" i="20"/>
  <c r="Q907" i="20"/>
  <c r="Q906" i="20"/>
  <c r="Q905" i="20"/>
  <c r="Q904" i="20"/>
  <c r="Q903" i="20"/>
  <c r="Q902" i="20"/>
  <c r="Q901" i="20"/>
  <c r="Q900" i="20"/>
  <c r="Q899" i="20"/>
  <c r="Q898" i="20"/>
  <c r="Q897" i="20"/>
  <c r="Q896" i="20"/>
  <c r="Q895" i="20"/>
  <c r="Q894" i="20"/>
  <c r="Q893" i="20"/>
  <c r="Q892" i="20"/>
  <c r="Q891" i="20"/>
  <c r="Q890" i="20"/>
  <c r="Q889" i="20"/>
  <c r="Q888" i="20"/>
  <c r="Q887" i="20"/>
  <c r="Q886" i="20"/>
  <c r="Q885" i="20"/>
  <c r="Q884" i="20"/>
  <c r="Q883" i="20"/>
  <c r="Q882" i="20"/>
  <c r="Q881" i="20"/>
  <c r="Q880" i="20"/>
  <c r="Q879" i="20"/>
  <c r="Q878" i="20"/>
  <c r="Q877" i="20"/>
  <c r="Q876" i="20"/>
  <c r="Q875" i="20"/>
  <c r="Q874" i="20"/>
  <c r="Q873" i="20"/>
  <c r="Q872" i="20"/>
  <c r="Q871" i="20"/>
  <c r="Q870" i="20"/>
  <c r="Q869" i="20"/>
  <c r="Q868" i="20"/>
  <c r="Q867" i="20"/>
  <c r="Q866" i="20"/>
  <c r="Q865" i="20"/>
  <c r="Q864" i="20"/>
  <c r="Q863" i="20"/>
  <c r="Q862" i="20"/>
  <c r="Q861" i="20"/>
  <c r="Q860" i="20"/>
  <c r="Q859" i="20"/>
  <c r="Q858" i="20"/>
  <c r="Q857" i="20"/>
  <c r="Q856" i="20"/>
  <c r="Q855" i="20"/>
  <c r="Q854" i="20"/>
  <c r="Q853" i="20"/>
  <c r="Q852" i="20"/>
  <c r="Q851" i="20"/>
  <c r="Q850" i="20"/>
  <c r="Q849" i="20"/>
  <c r="Q848" i="20"/>
  <c r="Q847" i="20"/>
  <c r="Q846" i="20"/>
  <c r="Q845" i="20"/>
  <c r="Q844" i="20"/>
  <c r="Q843" i="20"/>
  <c r="Q842" i="20"/>
  <c r="Q841" i="20"/>
  <c r="Q840" i="20"/>
  <c r="Q839" i="20"/>
  <c r="Q838" i="20"/>
  <c r="Q837" i="20"/>
  <c r="Q836" i="20"/>
  <c r="Q835" i="20"/>
  <c r="Q834" i="20"/>
  <c r="Q833" i="20"/>
  <c r="Q832" i="20"/>
  <c r="Q831" i="20"/>
  <c r="Q830" i="20"/>
  <c r="Q829" i="20"/>
  <c r="Q828" i="20"/>
  <c r="Q827" i="20"/>
  <c r="Q826" i="20"/>
  <c r="Q825" i="20"/>
  <c r="Q824" i="20"/>
  <c r="Q823" i="20"/>
  <c r="Q822" i="20"/>
  <c r="Q821" i="20"/>
  <c r="Q820" i="20"/>
  <c r="Q819" i="20"/>
  <c r="Q818" i="20"/>
  <c r="Q817" i="20"/>
  <c r="Q816" i="20"/>
  <c r="Q815" i="20"/>
  <c r="Q814" i="20"/>
  <c r="Q813" i="20"/>
  <c r="Q812" i="20"/>
  <c r="Q811" i="20"/>
  <c r="Q810" i="20"/>
  <c r="Q809" i="20"/>
  <c r="Q808" i="20"/>
  <c r="Q807" i="20"/>
  <c r="Q806" i="20"/>
  <c r="Q805" i="20"/>
  <c r="Q804" i="20"/>
  <c r="Q803" i="20"/>
  <c r="Q802" i="20"/>
  <c r="Q801" i="20"/>
  <c r="Q800" i="20"/>
  <c r="Q799" i="20"/>
  <c r="Q798" i="20"/>
  <c r="Q797" i="20"/>
  <c r="Q796" i="20"/>
  <c r="Q795" i="20"/>
  <c r="Q794" i="20"/>
  <c r="Q793" i="20"/>
  <c r="Q792" i="20"/>
  <c r="Q791" i="20"/>
  <c r="Q790" i="20"/>
  <c r="Q789" i="20"/>
  <c r="Q788" i="20"/>
  <c r="Q787" i="20"/>
  <c r="Q786" i="20"/>
  <c r="Q785" i="20"/>
  <c r="Q784" i="20"/>
  <c r="Q783" i="20"/>
  <c r="Q782" i="20"/>
  <c r="Q781" i="20"/>
  <c r="Q780" i="20"/>
  <c r="Q779" i="20"/>
  <c r="Q778" i="20"/>
  <c r="Q777" i="20"/>
  <c r="Q776" i="20"/>
  <c r="Q775" i="20"/>
  <c r="Q774" i="20"/>
  <c r="Q773" i="20"/>
  <c r="Q772" i="20"/>
  <c r="Q771" i="20"/>
  <c r="Q770" i="20"/>
  <c r="Q769" i="20"/>
  <c r="Q768" i="20"/>
  <c r="Q767" i="20"/>
  <c r="Q766" i="20"/>
  <c r="Q765" i="20"/>
  <c r="Q764" i="20"/>
  <c r="Q763" i="20"/>
  <c r="Q762" i="20"/>
  <c r="Q761" i="20"/>
  <c r="Q760" i="20"/>
  <c r="Q759" i="20"/>
  <c r="Q758" i="20"/>
  <c r="Q757" i="20"/>
  <c r="Q756" i="20"/>
  <c r="Q755" i="20"/>
  <c r="Q754" i="20"/>
  <c r="Q753" i="20"/>
  <c r="Q752" i="20"/>
  <c r="Q751" i="20"/>
  <c r="Q750" i="20"/>
  <c r="Q749" i="20"/>
  <c r="Q748" i="20"/>
  <c r="Q747" i="20"/>
  <c r="Q746" i="20"/>
  <c r="Q745" i="20"/>
  <c r="Q744" i="20"/>
  <c r="Q743" i="20"/>
  <c r="Q742" i="20"/>
  <c r="Q741" i="20"/>
  <c r="Q740" i="20"/>
  <c r="Q739" i="20"/>
  <c r="Q738" i="20"/>
  <c r="Q737" i="20"/>
  <c r="Q736" i="20"/>
  <c r="Q735" i="20"/>
  <c r="Q734" i="20"/>
  <c r="Q733" i="20"/>
  <c r="Q732" i="20"/>
  <c r="Q731" i="20"/>
  <c r="Q730" i="20"/>
  <c r="Q729" i="20"/>
  <c r="Q728" i="20"/>
  <c r="Q727" i="20"/>
  <c r="Q726" i="20"/>
  <c r="Q725" i="20"/>
  <c r="Q724" i="20"/>
  <c r="Q723" i="20"/>
  <c r="Q722" i="20"/>
  <c r="Q721" i="20"/>
  <c r="Q720" i="20"/>
  <c r="Q719" i="20"/>
  <c r="Q718" i="20"/>
  <c r="Q717" i="20"/>
  <c r="Q716" i="20"/>
  <c r="Q715" i="20"/>
  <c r="Q714" i="20"/>
  <c r="Q713" i="20"/>
  <c r="Q712" i="20"/>
  <c r="Q711" i="20"/>
  <c r="Q710" i="20"/>
  <c r="Q709" i="20"/>
  <c r="Q708" i="20"/>
  <c r="Q707" i="20"/>
  <c r="Q706" i="20"/>
  <c r="Q705" i="20"/>
  <c r="Q704" i="20"/>
  <c r="Q703" i="20"/>
  <c r="Q702" i="20"/>
  <c r="Q701" i="20"/>
  <c r="Q700" i="20"/>
  <c r="Q699" i="20"/>
  <c r="Q698" i="20"/>
  <c r="Q697" i="20"/>
  <c r="Q696" i="20"/>
  <c r="Q695" i="20"/>
  <c r="Q694" i="20"/>
  <c r="Q693" i="20"/>
  <c r="Q692" i="20"/>
  <c r="Q691" i="20"/>
  <c r="Q690" i="20"/>
  <c r="Q689" i="20"/>
  <c r="Q688" i="20"/>
  <c r="Q687" i="20"/>
  <c r="Q686" i="20"/>
  <c r="Q685" i="20"/>
  <c r="Q684" i="20"/>
  <c r="Q683" i="20"/>
  <c r="Q682" i="20"/>
  <c r="Q681" i="20"/>
  <c r="Q680" i="20"/>
  <c r="Q679" i="20"/>
  <c r="Q678" i="20"/>
  <c r="Q677" i="20"/>
  <c r="Q676" i="20"/>
  <c r="Q675" i="20"/>
  <c r="Q674" i="20"/>
  <c r="Q673" i="20"/>
  <c r="Q672" i="20"/>
  <c r="Q671" i="20"/>
  <c r="Q670" i="20"/>
  <c r="Q669" i="20"/>
  <c r="Q668" i="20"/>
  <c r="Q667" i="20"/>
  <c r="Q666" i="20"/>
  <c r="Q665" i="20"/>
  <c r="Q664" i="20"/>
  <c r="Q663" i="20"/>
  <c r="Q662" i="20"/>
  <c r="Q661" i="20"/>
  <c r="Q660" i="20"/>
  <c r="Q659" i="20"/>
  <c r="Q658" i="20"/>
  <c r="Q657" i="20"/>
  <c r="Q656" i="20"/>
  <c r="Q655" i="20"/>
  <c r="Q654" i="20"/>
  <c r="Q653" i="20"/>
  <c r="Q652" i="20"/>
  <c r="Q651" i="20"/>
  <c r="Q650" i="20"/>
  <c r="Q649" i="20"/>
  <c r="Q648" i="20"/>
  <c r="Q647" i="20"/>
  <c r="Q646" i="20"/>
  <c r="Q645" i="20"/>
  <c r="Q644" i="20"/>
  <c r="Q643" i="20"/>
  <c r="Q642" i="20"/>
  <c r="Q641" i="20"/>
  <c r="Q640" i="20"/>
  <c r="Q639" i="20"/>
  <c r="Q638" i="20"/>
  <c r="Q637" i="20"/>
  <c r="Q636" i="20"/>
  <c r="Q635" i="20"/>
  <c r="Q634" i="20"/>
  <c r="Q633" i="20"/>
  <c r="Q632" i="20"/>
  <c r="Q631" i="20"/>
  <c r="Q630" i="20"/>
  <c r="Q629" i="20"/>
  <c r="Q628" i="20"/>
  <c r="Q627" i="20"/>
  <c r="Q626" i="20"/>
  <c r="Q625" i="20"/>
  <c r="Q624" i="20"/>
  <c r="Q623" i="20"/>
  <c r="Q622" i="20"/>
  <c r="Q621" i="20"/>
  <c r="Q620" i="20"/>
  <c r="Q619" i="20"/>
  <c r="Q618" i="20"/>
  <c r="Q617" i="20"/>
  <c r="Q616" i="20"/>
  <c r="Q615" i="20"/>
  <c r="Q614" i="20"/>
  <c r="Q613" i="20"/>
  <c r="Q612" i="20"/>
  <c r="Q611" i="20"/>
  <c r="Q610" i="20"/>
  <c r="Q609" i="20"/>
  <c r="Q608" i="20"/>
  <c r="Q607" i="20"/>
  <c r="Q606" i="20"/>
  <c r="Q605" i="20"/>
  <c r="Q604" i="20"/>
  <c r="Q603" i="20"/>
  <c r="Q602" i="20"/>
  <c r="Q601" i="20"/>
  <c r="Q600" i="20"/>
  <c r="Q599" i="20"/>
  <c r="Q598" i="20"/>
  <c r="Q597" i="20"/>
  <c r="Q596" i="20"/>
  <c r="Q595" i="20"/>
  <c r="Q594" i="20"/>
  <c r="Q593" i="20"/>
  <c r="Q592" i="20"/>
  <c r="Q591" i="20"/>
  <c r="Q590" i="20"/>
  <c r="Q589" i="20"/>
  <c r="Q588" i="20"/>
  <c r="Q587" i="20"/>
  <c r="Q586" i="20"/>
  <c r="Q585" i="20"/>
  <c r="Q584" i="20"/>
  <c r="Q583" i="20"/>
  <c r="Q582" i="20"/>
  <c r="Q581" i="20"/>
  <c r="Q580" i="20"/>
  <c r="Q579" i="20"/>
  <c r="Q578" i="20"/>
  <c r="Q577" i="20"/>
  <c r="Q576" i="20"/>
  <c r="Q575" i="20"/>
  <c r="Q574" i="20"/>
  <c r="Q573" i="20"/>
  <c r="Q572" i="20"/>
  <c r="Q571" i="20"/>
  <c r="Q570" i="20"/>
  <c r="Q569" i="20"/>
  <c r="Q568" i="20"/>
  <c r="Q567" i="20"/>
  <c r="Q566" i="20"/>
  <c r="Q565" i="20"/>
  <c r="Q564" i="20"/>
  <c r="Q563" i="20"/>
  <c r="Q562" i="20"/>
  <c r="Q561" i="20"/>
  <c r="Q560" i="20"/>
  <c r="Q559" i="20"/>
  <c r="Q558" i="20"/>
  <c r="Q557" i="20"/>
  <c r="Q556" i="20"/>
  <c r="Q555" i="20"/>
  <c r="Q554" i="20"/>
  <c r="Q553" i="20"/>
  <c r="Q552" i="20"/>
  <c r="Q551" i="20"/>
  <c r="Q550" i="20"/>
  <c r="Q549" i="20"/>
  <c r="Q548" i="20"/>
  <c r="Q547" i="20"/>
  <c r="Q546" i="20"/>
  <c r="Q545" i="20"/>
  <c r="Q544" i="20"/>
  <c r="Q543" i="20"/>
  <c r="Q542" i="20"/>
  <c r="Q541" i="20"/>
  <c r="Q540" i="20"/>
  <c r="Q539" i="20"/>
  <c r="Q538" i="20"/>
  <c r="Q537" i="20"/>
  <c r="Q536" i="20"/>
  <c r="Q535" i="20"/>
  <c r="Q534" i="20"/>
  <c r="Q533" i="20"/>
  <c r="Q532" i="20"/>
  <c r="Q531" i="20"/>
  <c r="Q530" i="20"/>
  <c r="Q529" i="20"/>
  <c r="Q528" i="20"/>
  <c r="Q527" i="20"/>
  <c r="Q526" i="20"/>
  <c r="Q525" i="20"/>
  <c r="Q524" i="20"/>
  <c r="Q523" i="20"/>
  <c r="Q522" i="20"/>
  <c r="Q521" i="20"/>
  <c r="Q520" i="20"/>
  <c r="Q519" i="20"/>
  <c r="Q518" i="20"/>
  <c r="Q517" i="20"/>
  <c r="Q516" i="20"/>
  <c r="Q515" i="20"/>
  <c r="Q514" i="20"/>
  <c r="Q513" i="20"/>
  <c r="Q512" i="20"/>
  <c r="Q511" i="20"/>
  <c r="Q510" i="20"/>
  <c r="Q509" i="20"/>
  <c r="Q508" i="20"/>
  <c r="Q507" i="20"/>
  <c r="Q506" i="20"/>
  <c r="Q505" i="20"/>
  <c r="Q504" i="20"/>
  <c r="Q503" i="20"/>
  <c r="Q502" i="20"/>
  <c r="Q501" i="20"/>
  <c r="Q500" i="20"/>
  <c r="Q499" i="20"/>
  <c r="Q498" i="20"/>
  <c r="Q497" i="20"/>
  <c r="Q496" i="20"/>
  <c r="Q495" i="20"/>
  <c r="Q494" i="20"/>
  <c r="Q493" i="20"/>
  <c r="Q492" i="20"/>
  <c r="Q491" i="20"/>
  <c r="Q490" i="20"/>
  <c r="Q489" i="20"/>
  <c r="Q488" i="20"/>
  <c r="Q487" i="20"/>
  <c r="Q486" i="20"/>
  <c r="Q485" i="20"/>
  <c r="Q484" i="20"/>
  <c r="Q483" i="20"/>
  <c r="Q482" i="20"/>
  <c r="Q481" i="20"/>
  <c r="Q480" i="20"/>
  <c r="Q479" i="20"/>
  <c r="Q478" i="20"/>
  <c r="Q477" i="20"/>
  <c r="Q476" i="20"/>
  <c r="Q475" i="20"/>
  <c r="Q474" i="20"/>
  <c r="Q473" i="20"/>
  <c r="Q472" i="20"/>
  <c r="Q471" i="20"/>
  <c r="Q470" i="20"/>
  <c r="Q469" i="20"/>
  <c r="Q468" i="20"/>
  <c r="Q467" i="20"/>
  <c r="Q466" i="20"/>
  <c r="Q465" i="20"/>
  <c r="Q464" i="20"/>
  <c r="Q463" i="20"/>
  <c r="Q462" i="20"/>
  <c r="Q461" i="20"/>
  <c r="Q460" i="20"/>
  <c r="Q459" i="20"/>
  <c r="Q458" i="20"/>
  <c r="Q457" i="20"/>
  <c r="Q456" i="20"/>
  <c r="Q455" i="20"/>
  <c r="Q454" i="20"/>
  <c r="Q453" i="20"/>
  <c r="Q452" i="20"/>
  <c r="Q451" i="20"/>
  <c r="Q450" i="20"/>
  <c r="Q449" i="20"/>
  <c r="Q448" i="20"/>
  <c r="Q447" i="20"/>
  <c r="Q446" i="20"/>
  <c r="Q445" i="20"/>
  <c r="Q444" i="20"/>
  <c r="Q443" i="20"/>
  <c r="Q442" i="20"/>
  <c r="Q441" i="20"/>
  <c r="Q440" i="20"/>
  <c r="Q439" i="20"/>
  <c r="Q438" i="20"/>
  <c r="Q437" i="20"/>
  <c r="Q436" i="20"/>
  <c r="Q435" i="20"/>
  <c r="Q434" i="20"/>
  <c r="Q433" i="20"/>
  <c r="Q432" i="20"/>
  <c r="Q431" i="20"/>
  <c r="Q430" i="20"/>
  <c r="Q429" i="20"/>
  <c r="Q428" i="20"/>
  <c r="Q427" i="20"/>
  <c r="Q426" i="20"/>
  <c r="Q425" i="20"/>
  <c r="Q424" i="20"/>
  <c r="Q423" i="20"/>
  <c r="Q422" i="20"/>
  <c r="Q421" i="20"/>
  <c r="Q420" i="20"/>
  <c r="Q419" i="20"/>
  <c r="Q418" i="20"/>
  <c r="Q417" i="20"/>
  <c r="Q416" i="20"/>
  <c r="Q415" i="20"/>
  <c r="Q414" i="20"/>
  <c r="Q413" i="20"/>
  <c r="Q412" i="20"/>
  <c r="Q411" i="20"/>
  <c r="Q410" i="20"/>
  <c r="Q409" i="20"/>
  <c r="Q408" i="20"/>
  <c r="Q407" i="20"/>
  <c r="Q406" i="20"/>
  <c r="Q405" i="20"/>
  <c r="Q404" i="20"/>
  <c r="Q403" i="20"/>
  <c r="Q402" i="20"/>
  <c r="Q401" i="20"/>
  <c r="Q400" i="20"/>
  <c r="Q399" i="20"/>
  <c r="Q398" i="20"/>
  <c r="Q397" i="20"/>
  <c r="Q396" i="20"/>
  <c r="Q395" i="20"/>
  <c r="Q394" i="20"/>
  <c r="Q393" i="20"/>
  <c r="Q392" i="20"/>
  <c r="Q391" i="20"/>
  <c r="Q390" i="20"/>
  <c r="Q389" i="20"/>
  <c r="Q388" i="20"/>
  <c r="Q387" i="20"/>
  <c r="Q386" i="20"/>
  <c r="Q385" i="20"/>
  <c r="Q384" i="20"/>
  <c r="Q383" i="20"/>
  <c r="Q382" i="20"/>
  <c r="Q381" i="20"/>
  <c r="Q380" i="20"/>
  <c r="Q379" i="20"/>
  <c r="Q378" i="20"/>
  <c r="Q377" i="20"/>
  <c r="Q376" i="20"/>
  <c r="Q375" i="20"/>
  <c r="Q374" i="20"/>
  <c r="Q373" i="20"/>
  <c r="Q372" i="20"/>
  <c r="Q371" i="20"/>
  <c r="Q370" i="20"/>
  <c r="Q369" i="20"/>
  <c r="Q368" i="20"/>
  <c r="Q367" i="20"/>
  <c r="Q366" i="20"/>
  <c r="Q365" i="20"/>
  <c r="Q364" i="20"/>
  <c r="Q363" i="20"/>
  <c r="Q362"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2" i="20"/>
  <c r="Q121" i="20"/>
  <c r="Q120" i="20"/>
  <c r="Q118"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D5" i="24"/>
  <c r="D5" i="23"/>
  <c r="D5" i="13"/>
  <c r="F3" i="12"/>
  <c r="A22" i="17"/>
  <c r="AG3500" i="4"/>
  <c r="AF3500" i="4"/>
  <c r="AG3499" i="4"/>
  <c r="AF3499" i="4"/>
  <c r="AG3498" i="4"/>
  <c r="AF3498" i="4"/>
  <c r="AG3497" i="4"/>
  <c r="AF3497" i="4"/>
  <c r="AG3496" i="4"/>
  <c r="AF3496" i="4"/>
  <c r="AG3495" i="4"/>
  <c r="AF3495" i="4"/>
  <c r="AG3494" i="4"/>
  <c r="AF3494" i="4"/>
  <c r="AG3493" i="4"/>
  <c r="AF3493" i="4"/>
  <c r="AG3492" i="4"/>
  <c r="AF3492" i="4"/>
  <c r="AG3491" i="4"/>
  <c r="AF3491" i="4"/>
  <c r="AG3490" i="4"/>
  <c r="AF3490" i="4"/>
  <c r="AG3489" i="4"/>
  <c r="AF3489" i="4"/>
  <c r="AG3488" i="4"/>
  <c r="AF3488" i="4"/>
  <c r="AG3487" i="4"/>
  <c r="AF3487" i="4"/>
  <c r="AG3486" i="4"/>
  <c r="AF3486" i="4"/>
  <c r="AG3485" i="4"/>
  <c r="AF3485" i="4"/>
  <c r="AG3484" i="4"/>
  <c r="AF3484" i="4"/>
  <c r="AG3483" i="4"/>
  <c r="AF3483" i="4"/>
  <c r="AG3482" i="4"/>
  <c r="AF3482" i="4"/>
  <c r="AG3481" i="4"/>
  <c r="AF3481" i="4"/>
  <c r="AG3480" i="4"/>
  <c r="AF3480" i="4"/>
  <c r="AG3479" i="4"/>
  <c r="AF3479" i="4"/>
  <c r="AG3478" i="4"/>
  <c r="AF3478" i="4"/>
  <c r="AG3477" i="4"/>
  <c r="AF3477" i="4"/>
  <c r="AG3476" i="4"/>
  <c r="AF3476" i="4"/>
  <c r="AG3475" i="4"/>
  <c r="AF3475" i="4"/>
  <c r="AG3474" i="4"/>
  <c r="AF3474" i="4"/>
  <c r="AG3473" i="4"/>
  <c r="AF3473" i="4"/>
  <c r="AG3472" i="4"/>
  <c r="AF3472" i="4"/>
  <c r="AG3471" i="4"/>
  <c r="AF3471" i="4"/>
  <c r="AG3470" i="4"/>
  <c r="AF3470" i="4"/>
  <c r="AG3469" i="4"/>
  <c r="AF3469" i="4"/>
  <c r="AG3468" i="4"/>
  <c r="AF3468" i="4"/>
  <c r="AG3467" i="4"/>
  <c r="AF3467" i="4"/>
  <c r="AG3466" i="4"/>
  <c r="AF3466" i="4"/>
  <c r="AG3465" i="4"/>
  <c r="AF3465" i="4"/>
  <c r="AG3464" i="4"/>
  <c r="AF3464" i="4"/>
  <c r="AG3463" i="4"/>
  <c r="AF3463" i="4"/>
  <c r="AG3462" i="4"/>
  <c r="AF3462" i="4"/>
  <c r="AG3461" i="4"/>
  <c r="AF3461" i="4"/>
  <c r="AG3460" i="4"/>
  <c r="AF3460" i="4"/>
  <c r="AG3459" i="4"/>
  <c r="AF3459" i="4"/>
  <c r="AG3458" i="4"/>
  <c r="AF3458" i="4"/>
  <c r="AG3457" i="4"/>
  <c r="AF3457" i="4"/>
  <c r="AG3456" i="4"/>
  <c r="AF3456" i="4"/>
  <c r="AG3455" i="4"/>
  <c r="AF3455" i="4"/>
  <c r="AG3454" i="4"/>
  <c r="AF3454" i="4"/>
  <c r="AG3453" i="4"/>
  <c r="AF3453" i="4"/>
  <c r="AG3452" i="4"/>
  <c r="AF3452" i="4"/>
  <c r="AG3451" i="4"/>
  <c r="AF3451" i="4"/>
  <c r="AG3450" i="4"/>
  <c r="AF3450" i="4"/>
  <c r="AG3449" i="4"/>
  <c r="AF3449" i="4"/>
  <c r="AG3448" i="4"/>
  <c r="AF3448" i="4"/>
  <c r="AG3447" i="4"/>
  <c r="AF3447" i="4"/>
  <c r="AG3446" i="4"/>
  <c r="AF3446" i="4"/>
  <c r="AG3445" i="4"/>
  <c r="AF3445" i="4"/>
  <c r="AG3444" i="4"/>
  <c r="AF3444" i="4"/>
  <c r="AG3443" i="4"/>
  <c r="AF3443" i="4"/>
  <c r="AG3442" i="4"/>
  <c r="AF3442" i="4"/>
  <c r="AG3441" i="4"/>
  <c r="AF3441" i="4"/>
  <c r="AG3440" i="4"/>
  <c r="AF3440" i="4"/>
  <c r="AG3439" i="4"/>
  <c r="AF3439" i="4"/>
  <c r="AG3438" i="4"/>
  <c r="AF3438" i="4"/>
  <c r="AG3437" i="4"/>
  <c r="AF3437" i="4"/>
  <c r="AG3436" i="4"/>
  <c r="AF3436" i="4"/>
  <c r="AG3435" i="4"/>
  <c r="AF3435" i="4"/>
  <c r="AG3434" i="4"/>
  <c r="AF3434" i="4"/>
  <c r="AG3433" i="4"/>
  <c r="AF3433" i="4"/>
  <c r="AG3432" i="4"/>
  <c r="AF3432" i="4"/>
  <c r="AG3431" i="4"/>
  <c r="AF3431" i="4"/>
  <c r="AG3430" i="4"/>
  <c r="AF3430" i="4"/>
  <c r="AG3429" i="4"/>
  <c r="AF3429" i="4"/>
  <c r="AG3428" i="4"/>
  <c r="AF3428" i="4"/>
  <c r="AG3427" i="4"/>
  <c r="AF3427" i="4"/>
  <c r="AG3426" i="4"/>
  <c r="AF3426" i="4"/>
  <c r="AG3425" i="4"/>
  <c r="AF3425" i="4"/>
  <c r="AG3424" i="4"/>
  <c r="AF3424" i="4"/>
  <c r="AG3423" i="4"/>
  <c r="AF3423" i="4"/>
  <c r="AG3422" i="4"/>
  <c r="AF3422" i="4"/>
  <c r="AG3421" i="4"/>
  <c r="AF3421" i="4"/>
  <c r="AG3420" i="4"/>
  <c r="AF3420" i="4"/>
  <c r="AG3419" i="4"/>
  <c r="AF3419" i="4"/>
  <c r="AG3418" i="4"/>
  <c r="AF3418" i="4"/>
  <c r="AG3417" i="4"/>
  <c r="AF3417" i="4"/>
  <c r="AG3416" i="4"/>
  <c r="AF3416" i="4"/>
  <c r="AG3415" i="4"/>
  <c r="AF3415" i="4"/>
  <c r="AG3414" i="4"/>
  <c r="AF3414" i="4"/>
  <c r="AG3413" i="4"/>
  <c r="AF3413" i="4"/>
  <c r="AG3412" i="4"/>
  <c r="AF3412" i="4"/>
  <c r="AG3411" i="4"/>
  <c r="AF3411" i="4"/>
  <c r="AG3410" i="4"/>
  <c r="AF3410" i="4"/>
  <c r="AG3409" i="4"/>
  <c r="AF3409" i="4"/>
  <c r="AG3408" i="4"/>
  <c r="AF3408" i="4"/>
  <c r="AG3407" i="4"/>
  <c r="AF3407" i="4"/>
  <c r="AG3406" i="4"/>
  <c r="AF3406" i="4"/>
  <c r="AG3405" i="4"/>
  <c r="AF3405" i="4"/>
  <c r="AG3404" i="4"/>
  <c r="AF3404" i="4"/>
  <c r="AG3403" i="4"/>
  <c r="AF3403" i="4"/>
  <c r="AG3402" i="4"/>
  <c r="AF3402" i="4"/>
  <c r="AG3401" i="4"/>
  <c r="AF3401" i="4"/>
  <c r="AG3400" i="4"/>
  <c r="AF3400" i="4"/>
  <c r="AG3399" i="4"/>
  <c r="AF3399" i="4"/>
  <c r="AG3398" i="4"/>
  <c r="AF3398" i="4"/>
  <c r="AG3397" i="4"/>
  <c r="AF3397" i="4"/>
  <c r="AG3396" i="4"/>
  <c r="AF3396" i="4"/>
  <c r="AG3395" i="4"/>
  <c r="AF3395" i="4"/>
  <c r="AG3394" i="4"/>
  <c r="AF3394" i="4"/>
  <c r="AG3393" i="4"/>
  <c r="AF3393" i="4"/>
  <c r="AG3392" i="4"/>
  <c r="AF3392" i="4"/>
  <c r="AG3391" i="4"/>
  <c r="AF3391" i="4"/>
  <c r="AG3390" i="4"/>
  <c r="AF3390" i="4"/>
  <c r="AG3389" i="4"/>
  <c r="AF3389" i="4"/>
  <c r="AG3388" i="4"/>
  <c r="AF3388" i="4"/>
  <c r="AG3387" i="4"/>
  <c r="AF3387" i="4"/>
  <c r="AG3386" i="4"/>
  <c r="AF3386" i="4"/>
  <c r="AG3385" i="4"/>
  <c r="AF3385" i="4"/>
  <c r="AG3384" i="4"/>
  <c r="AF3384" i="4"/>
  <c r="AG3383" i="4"/>
  <c r="AF3383" i="4"/>
  <c r="AG3382" i="4"/>
  <c r="AF3382" i="4"/>
  <c r="AG3381" i="4"/>
  <c r="AF3381" i="4"/>
  <c r="AG3380" i="4"/>
  <c r="AF3380" i="4"/>
  <c r="AG3379" i="4"/>
  <c r="AF3379" i="4"/>
  <c r="AG3378" i="4"/>
  <c r="AF3378" i="4"/>
  <c r="AG3377" i="4"/>
  <c r="AF3377" i="4"/>
  <c r="AG3376" i="4"/>
  <c r="AF3376" i="4"/>
  <c r="AG3375" i="4"/>
  <c r="AF3375" i="4"/>
  <c r="AG3374" i="4"/>
  <c r="AF3374" i="4"/>
  <c r="AG3373" i="4"/>
  <c r="AF3373" i="4"/>
  <c r="AG3372" i="4"/>
  <c r="AF3372" i="4"/>
  <c r="AG3371" i="4"/>
  <c r="AF3371" i="4"/>
  <c r="AG3370" i="4"/>
  <c r="AF3370" i="4"/>
  <c r="AG3369" i="4"/>
  <c r="AF3369" i="4"/>
  <c r="AG3368" i="4"/>
  <c r="AF3368" i="4"/>
  <c r="AG3367" i="4"/>
  <c r="AF3367" i="4"/>
  <c r="AG3366" i="4"/>
  <c r="AF3366" i="4"/>
  <c r="AG3365" i="4"/>
  <c r="AF3365" i="4"/>
  <c r="AG3364" i="4"/>
  <c r="AF3364" i="4"/>
  <c r="AG3363" i="4"/>
  <c r="AF3363" i="4"/>
  <c r="AG3362" i="4"/>
  <c r="AF3362" i="4"/>
  <c r="AG3361" i="4"/>
  <c r="AF3361" i="4"/>
  <c r="AG3360" i="4"/>
  <c r="AF3360" i="4"/>
  <c r="AG3359" i="4"/>
  <c r="AF3359" i="4"/>
  <c r="AG3358" i="4"/>
  <c r="AF3358" i="4"/>
  <c r="AG3357" i="4"/>
  <c r="AF3357" i="4"/>
  <c r="AG3356" i="4"/>
  <c r="AF3356" i="4"/>
  <c r="AG3355" i="4"/>
  <c r="AF3355" i="4"/>
  <c r="AG3354" i="4"/>
  <c r="AF3354" i="4"/>
  <c r="AG3353" i="4"/>
  <c r="AF3353" i="4"/>
  <c r="AG3352" i="4"/>
  <c r="AF3352" i="4"/>
  <c r="AG3351" i="4"/>
  <c r="AF3351" i="4"/>
  <c r="AG3350" i="4"/>
  <c r="AF3350" i="4"/>
  <c r="AG3349" i="4"/>
  <c r="AF3349" i="4"/>
  <c r="AG3348" i="4"/>
  <c r="AF3348" i="4"/>
  <c r="AG3347" i="4"/>
  <c r="AF3347" i="4"/>
  <c r="AG3346" i="4"/>
  <c r="AF3346" i="4"/>
  <c r="AG3345" i="4"/>
  <c r="AF3345" i="4"/>
  <c r="AG3344" i="4"/>
  <c r="AF3344" i="4"/>
  <c r="AG3343" i="4"/>
  <c r="AF3343" i="4"/>
  <c r="AG3342" i="4"/>
  <c r="AF3342" i="4"/>
  <c r="AG3341" i="4"/>
  <c r="AF3341" i="4"/>
  <c r="AG3340" i="4"/>
  <c r="AF3340" i="4"/>
  <c r="AG3339" i="4"/>
  <c r="AF3339" i="4"/>
  <c r="AG3338" i="4"/>
  <c r="AF3338" i="4"/>
  <c r="AG3337" i="4"/>
  <c r="AF3337" i="4"/>
  <c r="AG3336" i="4"/>
  <c r="AF3336" i="4"/>
  <c r="AG3335" i="4"/>
  <c r="AF3335" i="4"/>
  <c r="AG3334" i="4"/>
  <c r="AF3334" i="4"/>
  <c r="AG3333" i="4"/>
  <c r="AF3333" i="4"/>
  <c r="AG3332" i="4"/>
  <c r="AF3332" i="4"/>
  <c r="AG3331" i="4"/>
  <c r="AF3331" i="4"/>
  <c r="AG3330" i="4"/>
  <c r="AF3330" i="4"/>
  <c r="AG3329" i="4"/>
  <c r="AF3329" i="4"/>
  <c r="AG3328" i="4"/>
  <c r="AF3328" i="4"/>
  <c r="AG3327" i="4"/>
  <c r="AF3327" i="4"/>
  <c r="AG3326" i="4"/>
  <c r="AF3326" i="4"/>
  <c r="AG3325" i="4"/>
  <c r="AF3325" i="4"/>
  <c r="AG3324" i="4"/>
  <c r="AF3324" i="4"/>
  <c r="AG3323" i="4"/>
  <c r="AF3323" i="4"/>
  <c r="AG3322" i="4"/>
  <c r="AF3322" i="4"/>
  <c r="AG3321" i="4"/>
  <c r="AF3321" i="4"/>
  <c r="AG3320" i="4"/>
  <c r="AF3320" i="4"/>
  <c r="AG3319" i="4"/>
  <c r="AF3319" i="4"/>
  <c r="AG3318" i="4"/>
  <c r="AF3318" i="4"/>
  <c r="AG3317" i="4"/>
  <c r="AF3317" i="4"/>
  <c r="AG3316" i="4"/>
  <c r="AF3316" i="4"/>
  <c r="AG3315" i="4"/>
  <c r="AF3315" i="4"/>
  <c r="AG3314" i="4"/>
  <c r="AF3314" i="4"/>
  <c r="AG3313" i="4"/>
  <c r="AF3313" i="4"/>
  <c r="AG3312" i="4"/>
  <c r="AF3312" i="4"/>
  <c r="AG3311" i="4"/>
  <c r="AF3311" i="4"/>
  <c r="AG3310" i="4"/>
  <c r="AF3310" i="4"/>
  <c r="AG3309" i="4"/>
  <c r="AF3309" i="4"/>
  <c r="AG3308" i="4"/>
  <c r="AF3308" i="4"/>
  <c r="AG3307" i="4"/>
  <c r="AF3307" i="4"/>
  <c r="AG3306" i="4"/>
  <c r="AF3306" i="4"/>
  <c r="AG3305" i="4"/>
  <c r="AF3305" i="4"/>
  <c r="AG3304" i="4"/>
  <c r="AF3304" i="4"/>
  <c r="AG3303" i="4"/>
  <c r="AF3303" i="4"/>
  <c r="AG3302" i="4"/>
  <c r="AF3302" i="4"/>
  <c r="AG3301" i="4"/>
  <c r="AF3301" i="4"/>
  <c r="AG3300" i="4"/>
  <c r="AF3300" i="4"/>
  <c r="AG3299" i="4"/>
  <c r="AF3299" i="4"/>
  <c r="AG3298" i="4"/>
  <c r="AF3298" i="4"/>
  <c r="AG3297" i="4"/>
  <c r="AF3297" i="4"/>
  <c r="AG3296" i="4"/>
  <c r="AF3296" i="4"/>
  <c r="AG3295" i="4"/>
  <c r="AF3295" i="4"/>
  <c r="AG3294" i="4"/>
  <c r="AF3294" i="4"/>
  <c r="AG3293" i="4"/>
  <c r="AF3293" i="4"/>
  <c r="AG3292" i="4"/>
  <c r="AF3292" i="4"/>
  <c r="AG3291" i="4"/>
  <c r="AF3291" i="4"/>
  <c r="AG3290" i="4"/>
  <c r="AF3290" i="4"/>
  <c r="AG3289" i="4"/>
  <c r="AF3289" i="4"/>
  <c r="AG3288" i="4"/>
  <c r="AF3288" i="4"/>
  <c r="AG3287" i="4"/>
  <c r="AF3287" i="4"/>
  <c r="AG3286" i="4"/>
  <c r="AF3286" i="4"/>
  <c r="AG3285" i="4"/>
  <c r="AF3285" i="4"/>
  <c r="AG3284" i="4"/>
  <c r="AF3284" i="4"/>
  <c r="AG3283" i="4"/>
  <c r="AF3283" i="4"/>
  <c r="AG3282" i="4"/>
  <c r="AF3282" i="4"/>
  <c r="AG3281" i="4"/>
  <c r="AF3281" i="4"/>
  <c r="AG3280" i="4"/>
  <c r="AF3280" i="4"/>
  <c r="AG3279" i="4"/>
  <c r="AF3279" i="4"/>
  <c r="AG3278" i="4"/>
  <c r="AF3278" i="4"/>
  <c r="AG3277" i="4"/>
  <c r="AF3277" i="4"/>
  <c r="AG3276" i="4"/>
  <c r="AF3276" i="4"/>
  <c r="AG3275" i="4"/>
  <c r="AF3275" i="4"/>
  <c r="AG3274" i="4"/>
  <c r="AF3274" i="4"/>
  <c r="AG3273" i="4"/>
  <c r="AF3273" i="4"/>
  <c r="AG3272" i="4"/>
  <c r="AF3272" i="4"/>
  <c r="AG3271" i="4"/>
  <c r="AF3271" i="4"/>
  <c r="AG3270" i="4"/>
  <c r="AF3270" i="4"/>
  <c r="AG3269" i="4"/>
  <c r="AF3269" i="4"/>
  <c r="AG3268" i="4"/>
  <c r="AF3268" i="4"/>
  <c r="AG3267" i="4"/>
  <c r="AF3267" i="4"/>
  <c r="AG3266" i="4"/>
  <c r="AF3266" i="4"/>
  <c r="AG3265" i="4"/>
  <c r="AF3265" i="4"/>
  <c r="AG3264" i="4"/>
  <c r="AF3264" i="4"/>
  <c r="AG3263" i="4"/>
  <c r="AF3263" i="4"/>
  <c r="AG3262" i="4"/>
  <c r="AF3262" i="4"/>
  <c r="AG3261" i="4"/>
  <c r="AF3261" i="4"/>
  <c r="AG3260" i="4"/>
  <c r="AF3260" i="4"/>
  <c r="AG3259" i="4"/>
  <c r="AF3259" i="4"/>
  <c r="AG3258" i="4"/>
  <c r="AF3258" i="4"/>
  <c r="AG3257" i="4"/>
  <c r="AF3257" i="4"/>
  <c r="AG3256" i="4"/>
  <c r="AF3256" i="4"/>
  <c r="AG3255" i="4"/>
  <c r="AF3255" i="4"/>
  <c r="AG3254" i="4"/>
  <c r="AF3254" i="4"/>
  <c r="AG3253" i="4"/>
  <c r="AF3253" i="4"/>
  <c r="AG3252" i="4"/>
  <c r="AF3252" i="4"/>
  <c r="AG3251" i="4"/>
  <c r="AF3251" i="4"/>
  <c r="AG3250" i="4"/>
  <c r="AF3250" i="4"/>
  <c r="AG3249" i="4"/>
  <c r="AF3249" i="4"/>
  <c r="AG3248" i="4"/>
  <c r="AF3248" i="4"/>
  <c r="AG3247" i="4"/>
  <c r="AF3247" i="4"/>
  <c r="AG3246" i="4"/>
  <c r="AF3246" i="4"/>
  <c r="AG3245" i="4"/>
  <c r="AF3245" i="4"/>
  <c r="AG3244" i="4"/>
  <c r="AF3244" i="4"/>
  <c r="AG3243" i="4"/>
  <c r="AF3243" i="4"/>
  <c r="AG3242" i="4"/>
  <c r="AF3242" i="4"/>
  <c r="AG3241" i="4"/>
  <c r="AF3241" i="4"/>
  <c r="AG3240" i="4"/>
  <c r="AF3240" i="4"/>
  <c r="AG3239" i="4"/>
  <c r="AF3239" i="4"/>
  <c r="AG3238" i="4"/>
  <c r="AF3238" i="4"/>
  <c r="AG3237" i="4"/>
  <c r="AF3237" i="4"/>
  <c r="AG3236" i="4"/>
  <c r="AF3236" i="4"/>
  <c r="AG3235" i="4"/>
  <c r="AF3235" i="4"/>
  <c r="AG3234" i="4"/>
  <c r="AF3234" i="4"/>
  <c r="AG3233" i="4"/>
  <c r="AF3233" i="4"/>
  <c r="AG3232" i="4"/>
  <c r="AF3232" i="4"/>
  <c r="AG3231" i="4"/>
  <c r="AF3231" i="4"/>
  <c r="AG3230" i="4"/>
  <c r="AF3230" i="4"/>
  <c r="AG3229" i="4"/>
  <c r="AF3229" i="4"/>
  <c r="AG3228" i="4"/>
  <c r="AF3228" i="4"/>
  <c r="AG3227" i="4"/>
  <c r="AF3227" i="4"/>
  <c r="AG3226" i="4"/>
  <c r="AF3226" i="4"/>
  <c r="AG3225" i="4"/>
  <c r="AF3225" i="4"/>
  <c r="AG3224" i="4"/>
  <c r="AF3224" i="4"/>
  <c r="AG3223" i="4"/>
  <c r="AF3223" i="4"/>
  <c r="AG3222" i="4"/>
  <c r="AF3222" i="4"/>
  <c r="AG3221" i="4"/>
  <c r="AF3221" i="4"/>
  <c r="AG3220" i="4"/>
  <c r="AF3220" i="4"/>
  <c r="AG3219" i="4"/>
  <c r="AF3219" i="4"/>
  <c r="AG3218" i="4"/>
  <c r="AF3218" i="4"/>
  <c r="AG3217" i="4"/>
  <c r="AF3217" i="4"/>
  <c r="AG3216" i="4"/>
  <c r="AF3216" i="4"/>
  <c r="AG3215" i="4"/>
  <c r="AF3215" i="4"/>
  <c r="AG3214" i="4"/>
  <c r="AF3214" i="4"/>
  <c r="AG3213" i="4"/>
  <c r="AF3213" i="4"/>
  <c r="AG3212" i="4"/>
  <c r="AF3212" i="4"/>
  <c r="AG3211" i="4"/>
  <c r="AF3211" i="4"/>
  <c r="AG3210" i="4"/>
  <c r="AF3210" i="4"/>
  <c r="AG3209" i="4"/>
  <c r="AF3209" i="4"/>
  <c r="AG3208" i="4"/>
  <c r="AF3208" i="4"/>
  <c r="AG3207" i="4"/>
  <c r="AF3207" i="4"/>
  <c r="AG3206" i="4"/>
  <c r="AF3206" i="4"/>
  <c r="AG3205" i="4"/>
  <c r="AF3205" i="4"/>
  <c r="AG3204" i="4"/>
  <c r="AF3204" i="4"/>
  <c r="AG3203" i="4"/>
  <c r="AF3203" i="4"/>
  <c r="AG3202" i="4"/>
  <c r="AF3202" i="4"/>
  <c r="AG3201" i="4"/>
  <c r="AF3201" i="4"/>
  <c r="AG3200" i="4"/>
  <c r="AF3200" i="4"/>
  <c r="AG3199" i="4"/>
  <c r="AF3199" i="4"/>
  <c r="AG3198" i="4"/>
  <c r="AF3198" i="4"/>
  <c r="AG3197" i="4"/>
  <c r="AF3197" i="4"/>
  <c r="AG3196" i="4"/>
  <c r="AF3196" i="4"/>
  <c r="AG3195" i="4"/>
  <c r="AF3195" i="4"/>
  <c r="AG3194" i="4"/>
  <c r="AF3194" i="4"/>
  <c r="AG3193" i="4"/>
  <c r="AF3193" i="4"/>
  <c r="AG3192" i="4"/>
  <c r="AF3192" i="4"/>
  <c r="AG3191" i="4"/>
  <c r="AF3191" i="4"/>
  <c r="AG3190" i="4"/>
  <c r="AF3190" i="4"/>
  <c r="AG3189" i="4"/>
  <c r="AF3189" i="4"/>
  <c r="AG3188" i="4"/>
  <c r="AF3188" i="4"/>
  <c r="AG3187" i="4"/>
  <c r="AF3187" i="4"/>
  <c r="AG3186" i="4"/>
  <c r="AF3186" i="4"/>
  <c r="AG3185" i="4"/>
  <c r="AF3185" i="4"/>
  <c r="AG3184" i="4"/>
  <c r="AF3184" i="4"/>
  <c r="AG3183" i="4"/>
  <c r="AF3183" i="4"/>
  <c r="AG3182" i="4"/>
  <c r="AF3182" i="4"/>
  <c r="AG3181" i="4"/>
  <c r="AF3181" i="4"/>
  <c r="AG3180" i="4"/>
  <c r="AF3180" i="4"/>
  <c r="AG3179" i="4"/>
  <c r="AF3179" i="4"/>
  <c r="AG3178" i="4"/>
  <c r="AF3178" i="4"/>
  <c r="AG3177" i="4"/>
  <c r="AF3177" i="4"/>
  <c r="AG3176" i="4"/>
  <c r="AF3176" i="4"/>
  <c r="AG3175" i="4"/>
  <c r="AF3175" i="4"/>
  <c r="AG3174" i="4"/>
  <c r="AF3174" i="4"/>
  <c r="AG3173" i="4"/>
  <c r="AF3173" i="4"/>
  <c r="AG3172" i="4"/>
  <c r="AF3172" i="4"/>
  <c r="AG3171" i="4"/>
  <c r="AF3171" i="4"/>
  <c r="AG3170" i="4"/>
  <c r="AF3170" i="4"/>
  <c r="AG3169" i="4"/>
  <c r="AF3169" i="4"/>
  <c r="AG3168" i="4"/>
  <c r="AF3168" i="4"/>
  <c r="AG3167" i="4"/>
  <c r="AF3167" i="4"/>
  <c r="AG3166" i="4"/>
  <c r="AF3166" i="4"/>
  <c r="AG3165" i="4"/>
  <c r="AF3165" i="4"/>
  <c r="AG3164" i="4"/>
  <c r="AF3164" i="4"/>
  <c r="AG3163" i="4"/>
  <c r="AF3163" i="4"/>
  <c r="AG3162" i="4"/>
  <c r="AF3162" i="4"/>
  <c r="AG3161" i="4"/>
  <c r="AF3161" i="4"/>
  <c r="AG3160" i="4"/>
  <c r="AF3160" i="4"/>
  <c r="AG3159" i="4"/>
  <c r="AF3159" i="4"/>
  <c r="AG3158" i="4"/>
  <c r="AF3158" i="4"/>
  <c r="AG3157" i="4"/>
  <c r="AF3157" i="4"/>
  <c r="AG3156" i="4"/>
  <c r="AF3156" i="4"/>
  <c r="AG3155" i="4"/>
  <c r="AF3155" i="4"/>
  <c r="AG3154" i="4"/>
  <c r="AF3154" i="4"/>
  <c r="AG3153" i="4"/>
  <c r="AF3153" i="4"/>
  <c r="AG3152" i="4"/>
  <c r="AF3152" i="4"/>
  <c r="AG3151" i="4"/>
  <c r="AF3151" i="4"/>
  <c r="AG3150" i="4"/>
  <c r="AF3150" i="4"/>
  <c r="AG3149" i="4"/>
  <c r="AF3149" i="4"/>
  <c r="AG3148" i="4"/>
  <c r="AF3148" i="4"/>
  <c r="AG3147" i="4"/>
  <c r="AF3147" i="4"/>
  <c r="AG3146" i="4"/>
  <c r="AF3146" i="4"/>
  <c r="AG3145" i="4"/>
  <c r="AF3145" i="4"/>
  <c r="AG3144" i="4"/>
  <c r="AF3144" i="4"/>
  <c r="AG3143" i="4"/>
  <c r="AF3143" i="4"/>
  <c r="AG3142" i="4"/>
  <c r="AF3142" i="4"/>
  <c r="AG3141" i="4"/>
  <c r="AF3141" i="4"/>
  <c r="AG3140" i="4"/>
  <c r="AF3140" i="4"/>
  <c r="AG3139" i="4"/>
  <c r="AF3139" i="4"/>
  <c r="AG3138" i="4"/>
  <c r="AF3138" i="4"/>
  <c r="AG3137" i="4"/>
  <c r="AF3137" i="4"/>
  <c r="AG3136" i="4"/>
  <c r="AF3136" i="4"/>
  <c r="AG3135" i="4"/>
  <c r="AF3135" i="4"/>
  <c r="AG3134" i="4"/>
  <c r="AF3134" i="4"/>
  <c r="AG3133" i="4"/>
  <c r="AF3133" i="4"/>
  <c r="AG3132" i="4"/>
  <c r="AF3132" i="4"/>
  <c r="AG3131" i="4"/>
  <c r="AF3131" i="4"/>
  <c r="AG3130" i="4"/>
  <c r="AF3130" i="4"/>
  <c r="AG3129" i="4"/>
  <c r="AF3129" i="4"/>
  <c r="AG3128" i="4"/>
  <c r="AF3128" i="4"/>
  <c r="AG3127" i="4"/>
  <c r="AF3127" i="4"/>
  <c r="AG3126" i="4"/>
  <c r="AF3126" i="4"/>
  <c r="AG3125" i="4"/>
  <c r="AF3125" i="4"/>
  <c r="AG3124" i="4"/>
  <c r="AF3124" i="4"/>
  <c r="AG3123" i="4"/>
  <c r="AF3123" i="4"/>
  <c r="AG3122" i="4"/>
  <c r="AF3122" i="4"/>
  <c r="AG3121" i="4"/>
  <c r="AF3121" i="4"/>
  <c r="AG3120" i="4"/>
  <c r="AF3120" i="4"/>
  <c r="AG3119" i="4"/>
  <c r="AF3119" i="4"/>
  <c r="AG3118" i="4"/>
  <c r="AF3118" i="4"/>
  <c r="AG3117" i="4"/>
  <c r="AF3117" i="4"/>
  <c r="AG3116" i="4"/>
  <c r="AF3116" i="4"/>
  <c r="AG3115" i="4"/>
  <c r="AF3115" i="4"/>
  <c r="AG3114" i="4"/>
  <c r="AF3114" i="4"/>
  <c r="AG3113" i="4"/>
  <c r="AF3113" i="4"/>
  <c r="AG3112" i="4"/>
  <c r="AF3112" i="4"/>
  <c r="AG3111" i="4"/>
  <c r="AF3111" i="4"/>
  <c r="AG3110" i="4"/>
  <c r="AF3110" i="4"/>
  <c r="AG3109" i="4"/>
  <c r="AF3109" i="4"/>
  <c r="AG3108" i="4"/>
  <c r="AF3108" i="4"/>
  <c r="AG3107" i="4"/>
  <c r="AF3107" i="4"/>
  <c r="AG3106" i="4"/>
  <c r="AF3106" i="4"/>
  <c r="AG3105" i="4"/>
  <c r="AF3105" i="4"/>
  <c r="AG3104" i="4"/>
  <c r="AF3104" i="4"/>
  <c r="AG3103" i="4"/>
  <c r="AF3103" i="4"/>
  <c r="AG3102" i="4"/>
  <c r="AF3102" i="4"/>
  <c r="AG3101" i="4"/>
  <c r="AF3101" i="4"/>
  <c r="AG3100" i="4"/>
  <c r="AF3100" i="4"/>
  <c r="AG3099" i="4"/>
  <c r="AF3099" i="4"/>
  <c r="AG3098" i="4"/>
  <c r="AF3098" i="4"/>
  <c r="AG3097" i="4"/>
  <c r="AF3097" i="4"/>
  <c r="AG3096" i="4"/>
  <c r="AF3096" i="4"/>
  <c r="AG3095" i="4"/>
  <c r="AF3095" i="4"/>
  <c r="AG3094" i="4"/>
  <c r="AF3094" i="4"/>
  <c r="AG3093" i="4"/>
  <c r="AF3093" i="4"/>
  <c r="AG3092" i="4"/>
  <c r="AF3092" i="4"/>
  <c r="AG3091" i="4"/>
  <c r="AF3091" i="4"/>
  <c r="AG3090" i="4"/>
  <c r="AF3090" i="4"/>
  <c r="AG3089" i="4"/>
  <c r="AF3089" i="4"/>
  <c r="AG3088" i="4"/>
  <c r="AF3088" i="4"/>
  <c r="AG3087" i="4"/>
  <c r="AF3087" i="4"/>
  <c r="AG3086" i="4"/>
  <c r="AF3086" i="4"/>
  <c r="AG3085" i="4"/>
  <c r="AF3085" i="4"/>
  <c r="AG3084" i="4"/>
  <c r="AF3084" i="4"/>
  <c r="AG3083" i="4"/>
  <c r="AF3083" i="4"/>
  <c r="AG3082" i="4"/>
  <c r="AF3082" i="4"/>
  <c r="AG3081" i="4"/>
  <c r="AF3081" i="4"/>
  <c r="AG3080" i="4"/>
  <c r="AF3080" i="4"/>
  <c r="AG3079" i="4"/>
  <c r="AF3079" i="4"/>
  <c r="AG3078" i="4"/>
  <c r="AF3078" i="4"/>
  <c r="AG3077" i="4"/>
  <c r="AF3077" i="4"/>
  <c r="AG3076" i="4"/>
  <c r="AF3076" i="4"/>
  <c r="AG3075" i="4"/>
  <c r="AF3075" i="4"/>
  <c r="AG3074" i="4"/>
  <c r="AF3074" i="4"/>
  <c r="AG3073" i="4"/>
  <c r="AF3073" i="4"/>
  <c r="AG3072" i="4"/>
  <c r="AF3072" i="4"/>
  <c r="AG3071" i="4"/>
  <c r="AF3071" i="4"/>
  <c r="AG3070" i="4"/>
  <c r="AF3070" i="4"/>
  <c r="AG3069" i="4"/>
  <c r="AF3069" i="4"/>
  <c r="AG3068" i="4"/>
  <c r="AF3068" i="4"/>
  <c r="AG3067" i="4"/>
  <c r="AF3067" i="4"/>
  <c r="AG3066" i="4"/>
  <c r="AF3066" i="4"/>
  <c r="AG3065" i="4"/>
  <c r="AF3065" i="4"/>
  <c r="AG3064" i="4"/>
  <c r="AF3064" i="4"/>
  <c r="AG3063" i="4"/>
  <c r="AF3063" i="4"/>
  <c r="AG3062" i="4"/>
  <c r="AF3062" i="4"/>
  <c r="AG3061" i="4"/>
  <c r="AF3061" i="4"/>
  <c r="AG3060" i="4"/>
  <c r="AF3060" i="4"/>
  <c r="AG3059" i="4"/>
  <c r="AF3059" i="4"/>
  <c r="AG3058" i="4"/>
  <c r="AF3058" i="4"/>
  <c r="AG3057" i="4"/>
  <c r="AF3057" i="4"/>
  <c r="AG3056" i="4"/>
  <c r="AF3056" i="4"/>
  <c r="AG3055" i="4"/>
  <c r="AF3055" i="4"/>
  <c r="AG3054" i="4"/>
  <c r="AF3054" i="4"/>
  <c r="AG3053" i="4"/>
  <c r="AF3053" i="4"/>
  <c r="AG3052" i="4"/>
  <c r="AF3052" i="4"/>
  <c r="AG3051" i="4"/>
  <c r="AF3051" i="4"/>
  <c r="AG3050" i="4"/>
  <c r="AF3050" i="4"/>
  <c r="AG3049" i="4"/>
  <c r="AF3049" i="4"/>
  <c r="AG3048" i="4"/>
  <c r="AF3048" i="4"/>
  <c r="AG3047" i="4"/>
  <c r="AF3047" i="4"/>
  <c r="AG3046" i="4"/>
  <c r="AF3046" i="4"/>
  <c r="AG3045" i="4"/>
  <c r="AF3045" i="4"/>
  <c r="AG3044" i="4"/>
  <c r="AF3044" i="4"/>
  <c r="AG3043" i="4"/>
  <c r="AF3043" i="4"/>
  <c r="AG3042" i="4"/>
  <c r="AF3042" i="4"/>
  <c r="AG3041" i="4"/>
  <c r="AF3041" i="4"/>
  <c r="AG3040" i="4"/>
  <c r="AF3040" i="4"/>
  <c r="AG3039" i="4"/>
  <c r="AF3039" i="4"/>
  <c r="AG3038" i="4"/>
  <c r="AF3038" i="4"/>
  <c r="AG3037" i="4"/>
  <c r="AF3037" i="4"/>
  <c r="AG3036" i="4"/>
  <c r="AF3036" i="4"/>
  <c r="AG3035" i="4"/>
  <c r="AF3035" i="4"/>
  <c r="AG3034" i="4"/>
  <c r="AF3034" i="4"/>
  <c r="AG3033" i="4"/>
  <c r="AF3033" i="4"/>
  <c r="AG3032" i="4"/>
  <c r="AF3032" i="4"/>
  <c r="AG3031" i="4"/>
  <c r="AF3031" i="4"/>
  <c r="AG3030" i="4"/>
  <c r="AF3030" i="4"/>
  <c r="AG3029" i="4"/>
  <c r="AF3029" i="4"/>
  <c r="AG3028" i="4"/>
  <c r="AF3028" i="4"/>
  <c r="AG3027" i="4"/>
  <c r="AF3027" i="4"/>
  <c r="AG3026" i="4"/>
  <c r="AF3026" i="4"/>
  <c r="AG3025" i="4"/>
  <c r="AF3025" i="4"/>
  <c r="AG3024" i="4"/>
  <c r="AF3024" i="4"/>
  <c r="AG3023" i="4"/>
  <c r="AF3023" i="4"/>
  <c r="AG3022" i="4"/>
  <c r="AF3022" i="4"/>
  <c r="AG3021" i="4"/>
  <c r="AF3021" i="4"/>
  <c r="AG3020" i="4"/>
  <c r="AF3020" i="4"/>
  <c r="AG3019" i="4"/>
  <c r="AF3019" i="4"/>
  <c r="AG3018" i="4"/>
  <c r="AF3018" i="4"/>
  <c r="AG3017" i="4"/>
  <c r="AF3017" i="4"/>
  <c r="AG3016" i="4"/>
  <c r="AF3016" i="4"/>
  <c r="AG3015" i="4"/>
  <c r="AF3015" i="4"/>
  <c r="AG3014" i="4"/>
  <c r="AF3014" i="4"/>
  <c r="AG3013" i="4"/>
  <c r="AF3013" i="4"/>
  <c r="AG3012" i="4"/>
  <c r="AF3012" i="4"/>
  <c r="AG3011" i="4"/>
  <c r="AF3011" i="4"/>
  <c r="AG3010" i="4"/>
  <c r="AF3010" i="4"/>
  <c r="AG3009" i="4"/>
  <c r="AF3009" i="4"/>
  <c r="AG3008" i="4"/>
  <c r="AF3008" i="4"/>
  <c r="AG3007" i="4"/>
  <c r="AF3007" i="4"/>
  <c r="AG3006" i="4"/>
  <c r="AF3006" i="4"/>
  <c r="AG3005" i="4"/>
  <c r="AF3005" i="4"/>
  <c r="AG3004" i="4"/>
  <c r="AF3004" i="4"/>
  <c r="AG3003" i="4"/>
  <c r="AF3003" i="4"/>
  <c r="AG3002" i="4"/>
  <c r="AF3002" i="4"/>
  <c r="AG3001" i="4"/>
  <c r="AF3001" i="4"/>
  <c r="AG3000" i="4"/>
  <c r="AF3000" i="4"/>
  <c r="AG2999" i="4"/>
  <c r="AF2999" i="4"/>
  <c r="AG2998" i="4"/>
  <c r="AF2998" i="4"/>
  <c r="AG2997" i="4"/>
  <c r="AF2997" i="4"/>
  <c r="AG2996" i="4"/>
  <c r="AF2996" i="4"/>
  <c r="AG2995" i="4"/>
  <c r="AF2995" i="4"/>
  <c r="AG2994" i="4"/>
  <c r="AF2994" i="4"/>
  <c r="AG2993" i="4"/>
  <c r="AF2993" i="4"/>
  <c r="AG2992" i="4"/>
  <c r="AF2992" i="4"/>
  <c r="AG2991" i="4"/>
  <c r="AF2991" i="4"/>
  <c r="AG2990" i="4"/>
  <c r="AF2990" i="4"/>
  <c r="AG2989" i="4"/>
  <c r="AF2989" i="4"/>
  <c r="AG2988" i="4"/>
  <c r="AF2988" i="4"/>
  <c r="AG2987" i="4"/>
  <c r="AF2987" i="4"/>
  <c r="AG2986" i="4"/>
  <c r="AF2986" i="4"/>
  <c r="AG2985" i="4"/>
  <c r="AF2985" i="4"/>
  <c r="AG2984" i="4"/>
  <c r="AF2984" i="4"/>
  <c r="AG2983" i="4"/>
  <c r="AF2983" i="4"/>
  <c r="AG2982" i="4"/>
  <c r="AF2982" i="4"/>
  <c r="AG2981" i="4"/>
  <c r="AF2981" i="4"/>
  <c r="AG2980" i="4"/>
  <c r="AF2980" i="4"/>
  <c r="AG2979" i="4"/>
  <c r="AF2979" i="4"/>
  <c r="AG2978" i="4"/>
  <c r="AF2978" i="4"/>
  <c r="AG2977" i="4"/>
  <c r="AF2977" i="4"/>
  <c r="AG2976" i="4"/>
  <c r="AF2976" i="4"/>
  <c r="AG2975" i="4"/>
  <c r="AF2975" i="4"/>
  <c r="AG2974" i="4"/>
  <c r="AF2974" i="4"/>
  <c r="AG2973" i="4"/>
  <c r="AF2973" i="4"/>
  <c r="AG2972" i="4"/>
  <c r="AF2972" i="4"/>
  <c r="AG2971" i="4"/>
  <c r="AF2971" i="4"/>
  <c r="AG2970" i="4"/>
  <c r="AF2970" i="4"/>
  <c r="AG2969" i="4"/>
  <c r="AF2969" i="4"/>
  <c r="AG2968" i="4"/>
  <c r="AF2968" i="4"/>
  <c r="AG2967" i="4"/>
  <c r="AF2967" i="4"/>
  <c r="AG2966" i="4"/>
  <c r="AF2966" i="4"/>
  <c r="AG2965" i="4"/>
  <c r="AF2965" i="4"/>
  <c r="AG2964" i="4"/>
  <c r="AF2964" i="4"/>
  <c r="AG2963" i="4"/>
  <c r="AF2963" i="4"/>
  <c r="AG2962" i="4"/>
  <c r="AF2962" i="4"/>
  <c r="AG2961" i="4"/>
  <c r="AF2961" i="4"/>
  <c r="AG2960" i="4"/>
  <c r="AF2960" i="4"/>
  <c r="AG2959" i="4"/>
  <c r="AF2959" i="4"/>
  <c r="AG2958" i="4"/>
  <c r="AF2958" i="4"/>
  <c r="AG2957" i="4"/>
  <c r="AF2957" i="4"/>
  <c r="AG2956" i="4"/>
  <c r="AF2956" i="4"/>
  <c r="AG2955" i="4"/>
  <c r="AF2955" i="4"/>
  <c r="AG2954" i="4"/>
  <c r="AF2954" i="4"/>
  <c r="AG2953" i="4"/>
  <c r="AF2953" i="4"/>
  <c r="AG2952" i="4"/>
  <c r="AF2952" i="4"/>
  <c r="AG2951" i="4"/>
  <c r="AF2951" i="4"/>
  <c r="AG2950" i="4"/>
  <c r="AF2950" i="4"/>
  <c r="AG2949" i="4"/>
  <c r="AF2949" i="4"/>
  <c r="AG2948" i="4"/>
  <c r="AF2948" i="4"/>
  <c r="AG2947" i="4"/>
  <c r="AF2947" i="4"/>
  <c r="AG2946" i="4"/>
  <c r="AF2946" i="4"/>
  <c r="AG2945" i="4"/>
  <c r="AF2945" i="4"/>
  <c r="AG2944" i="4"/>
  <c r="AF2944" i="4"/>
  <c r="AG2943" i="4"/>
  <c r="AF2943" i="4"/>
  <c r="AG2942" i="4"/>
  <c r="AF2942" i="4"/>
  <c r="AG2941" i="4"/>
  <c r="AF2941" i="4"/>
  <c r="AG2940" i="4"/>
  <c r="AF2940" i="4"/>
  <c r="AG2939" i="4"/>
  <c r="AF2939" i="4"/>
  <c r="AG2938" i="4"/>
  <c r="AF2938" i="4"/>
  <c r="AG2937" i="4"/>
  <c r="AF2937" i="4"/>
  <c r="AG2936" i="4"/>
  <c r="AF2936" i="4"/>
  <c r="AG2935" i="4"/>
  <c r="AF2935" i="4"/>
  <c r="AG2934" i="4"/>
  <c r="AF2934" i="4"/>
  <c r="AG2933" i="4"/>
  <c r="AF2933" i="4"/>
  <c r="AG2932" i="4"/>
  <c r="AF2932" i="4"/>
  <c r="AG2931" i="4"/>
  <c r="AF2931" i="4"/>
  <c r="AG2930" i="4"/>
  <c r="AF2930" i="4"/>
  <c r="AG2929" i="4"/>
  <c r="AF2929" i="4"/>
  <c r="AG2928" i="4"/>
  <c r="AF2928" i="4"/>
  <c r="AG2927" i="4"/>
  <c r="AF2927" i="4"/>
  <c r="AG2926" i="4"/>
  <c r="AF2926" i="4"/>
  <c r="AG2925" i="4"/>
  <c r="AF2925" i="4"/>
  <c r="AG2924" i="4"/>
  <c r="AF2924" i="4"/>
  <c r="AG2923" i="4"/>
  <c r="AF2923" i="4"/>
  <c r="AG2922" i="4"/>
  <c r="AF2922" i="4"/>
  <c r="AG2921" i="4"/>
  <c r="AF2921" i="4"/>
  <c r="AG2920" i="4"/>
  <c r="AF2920" i="4"/>
  <c r="AG2919" i="4"/>
  <c r="AF2919" i="4"/>
  <c r="AG2918" i="4"/>
  <c r="AF2918" i="4"/>
  <c r="AG2917" i="4"/>
  <c r="AF2917" i="4"/>
  <c r="AG2916" i="4"/>
  <c r="AF2916" i="4"/>
  <c r="AG2915" i="4"/>
  <c r="AF2915" i="4"/>
  <c r="AG2914" i="4"/>
  <c r="AF2914" i="4"/>
  <c r="AG2913" i="4"/>
  <c r="AF2913" i="4"/>
  <c r="AG2912" i="4"/>
  <c r="AF2912" i="4"/>
  <c r="AG2911" i="4"/>
  <c r="AF2911" i="4"/>
  <c r="AG2910" i="4"/>
  <c r="AF2910" i="4"/>
  <c r="AG2909" i="4"/>
  <c r="AF2909" i="4"/>
  <c r="AG2908" i="4"/>
  <c r="AF2908" i="4"/>
  <c r="AG2907" i="4"/>
  <c r="AF2907" i="4"/>
  <c r="AG2906" i="4"/>
  <c r="AF2906" i="4"/>
  <c r="AG2905" i="4"/>
  <c r="AF2905" i="4"/>
  <c r="AG2904" i="4"/>
  <c r="AF2904" i="4"/>
  <c r="AG2903" i="4"/>
  <c r="AF2903" i="4"/>
  <c r="AG2902" i="4"/>
  <c r="AF2902" i="4"/>
  <c r="AG2901" i="4"/>
  <c r="AF2901" i="4"/>
  <c r="AG2900" i="4"/>
  <c r="AF2900" i="4"/>
  <c r="AG2899" i="4"/>
  <c r="AF2899" i="4"/>
  <c r="AG2898" i="4"/>
  <c r="AF2898" i="4"/>
  <c r="AG2897" i="4"/>
  <c r="AF2897" i="4"/>
  <c r="AG2896" i="4"/>
  <c r="AF2896" i="4"/>
  <c r="AG2895" i="4"/>
  <c r="AF2895" i="4"/>
  <c r="AG2894" i="4"/>
  <c r="AF2894" i="4"/>
  <c r="AG2893" i="4"/>
  <c r="AF2893" i="4"/>
  <c r="AG2892" i="4"/>
  <c r="AF2892" i="4"/>
  <c r="AG2891" i="4"/>
  <c r="AF2891" i="4"/>
  <c r="AG2890" i="4"/>
  <c r="AF2890" i="4"/>
  <c r="AG2889" i="4"/>
  <c r="AF2889" i="4"/>
  <c r="AG2888" i="4"/>
  <c r="AF2888" i="4"/>
  <c r="AG2887" i="4"/>
  <c r="AF2887" i="4"/>
  <c r="AG2886" i="4"/>
  <c r="AF2886" i="4"/>
  <c r="AG2885" i="4"/>
  <c r="AF2885" i="4"/>
  <c r="AG2884" i="4"/>
  <c r="AF2884" i="4"/>
  <c r="AG2883" i="4"/>
  <c r="AF2883" i="4"/>
  <c r="AG2882" i="4"/>
  <c r="AF2882" i="4"/>
  <c r="AG2881" i="4"/>
  <c r="AF2881" i="4"/>
  <c r="AG2880" i="4"/>
  <c r="AF2880" i="4"/>
  <c r="AG2879" i="4"/>
  <c r="AF2879" i="4"/>
  <c r="AG2878" i="4"/>
  <c r="AF2878" i="4"/>
  <c r="AG2877" i="4"/>
  <c r="AF2877" i="4"/>
  <c r="AG2876" i="4"/>
  <c r="AF2876" i="4"/>
  <c r="AG2875" i="4"/>
  <c r="AF2875" i="4"/>
  <c r="AG2874" i="4"/>
  <c r="AF2874" i="4"/>
  <c r="AG2873" i="4"/>
  <c r="AF2873" i="4"/>
  <c r="AG2872" i="4"/>
  <c r="AF2872" i="4"/>
  <c r="AG2871" i="4"/>
  <c r="AF2871" i="4"/>
  <c r="AG2870" i="4"/>
  <c r="AF2870" i="4"/>
  <c r="AG2869" i="4"/>
  <c r="AF2869" i="4"/>
  <c r="AG2868" i="4"/>
  <c r="AF2868" i="4"/>
  <c r="AG2867" i="4"/>
  <c r="AF2867" i="4"/>
  <c r="AG2866" i="4"/>
  <c r="AF2866" i="4"/>
  <c r="AG2865" i="4"/>
  <c r="AF2865" i="4"/>
  <c r="AG2864" i="4"/>
  <c r="AF2864" i="4"/>
  <c r="AG2863" i="4"/>
  <c r="AF2863" i="4"/>
  <c r="AG2862" i="4"/>
  <c r="AF2862" i="4"/>
  <c r="AG2861" i="4"/>
  <c r="AF2861" i="4"/>
  <c r="AG2860" i="4"/>
  <c r="AF2860" i="4"/>
  <c r="AG2859" i="4"/>
  <c r="AF2859" i="4"/>
  <c r="AG2858" i="4"/>
  <c r="AF2858" i="4"/>
  <c r="AG2857" i="4"/>
  <c r="AF2857" i="4"/>
  <c r="AG2856" i="4"/>
  <c r="AF2856" i="4"/>
  <c r="AG2855" i="4"/>
  <c r="AF2855" i="4"/>
  <c r="AG2854" i="4"/>
  <c r="AF2854" i="4"/>
  <c r="AG2853" i="4"/>
  <c r="AF2853" i="4"/>
  <c r="AG2852" i="4"/>
  <c r="AF2852" i="4"/>
  <c r="AG2851" i="4"/>
  <c r="AF2851" i="4"/>
  <c r="AG2850" i="4"/>
  <c r="AF2850" i="4"/>
  <c r="AG2849" i="4"/>
  <c r="AF2849" i="4"/>
  <c r="AG2848" i="4"/>
  <c r="AF2848" i="4"/>
  <c r="AG2847" i="4"/>
  <c r="AF2847" i="4"/>
  <c r="AG2846" i="4"/>
  <c r="AF2846" i="4"/>
  <c r="AG2845" i="4"/>
  <c r="AF2845" i="4"/>
  <c r="AG2844" i="4"/>
  <c r="AF2844" i="4"/>
  <c r="AG2843" i="4"/>
  <c r="AF2843" i="4"/>
  <c r="AG2842" i="4"/>
  <c r="AF2842" i="4"/>
  <c r="AG2841" i="4"/>
  <c r="AF2841" i="4"/>
  <c r="AG2840" i="4"/>
  <c r="AF2840" i="4"/>
  <c r="AG2839" i="4"/>
  <c r="AF2839" i="4"/>
  <c r="AG2838" i="4"/>
  <c r="AF2838" i="4"/>
  <c r="AG2837" i="4"/>
  <c r="AF2837" i="4"/>
  <c r="AG2836" i="4"/>
  <c r="AF2836" i="4"/>
  <c r="AG2835" i="4"/>
  <c r="AF2835" i="4"/>
  <c r="AG2834" i="4"/>
  <c r="AF2834" i="4"/>
  <c r="AG2833" i="4"/>
  <c r="AF2833" i="4"/>
  <c r="AG2832" i="4"/>
  <c r="AF2832" i="4"/>
  <c r="AG2831" i="4"/>
  <c r="AF2831" i="4"/>
  <c r="AG2830" i="4"/>
  <c r="AF2830" i="4"/>
  <c r="AG2829" i="4"/>
  <c r="AF2829" i="4"/>
  <c r="AG2828" i="4"/>
  <c r="AF2828" i="4"/>
  <c r="AG2827" i="4"/>
  <c r="AF2827" i="4"/>
  <c r="AG2826" i="4"/>
  <c r="AF2826" i="4"/>
  <c r="AG2825" i="4"/>
  <c r="AF2825" i="4"/>
  <c r="AG2824" i="4"/>
  <c r="AF2824" i="4"/>
  <c r="AG2823" i="4"/>
  <c r="AF2823" i="4"/>
  <c r="AG2822" i="4"/>
  <c r="AF2822" i="4"/>
  <c r="AG2821" i="4"/>
  <c r="AF2821" i="4"/>
  <c r="AG2820" i="4"/>
  <c r="AF2820" i="4"/>
  <c r="AG2819" i="4"/>
  <c r="AF2819" i="4"/>
  <c r="AG2818" i="4"/>
  <c r="AF2818" i="4"/>
  <c r="AG2817" i="4"/>
  <c r="AF2817" i="4"/>
  <c r="AG2816" i="4"/>
  <c r="AF2816" i="4"/>
  <c r="AG2815" i="4"/>
  <c r="AF2815" i="4"/>
  <c r="AG2814" i="4"/>
  <c r="AF2814" i="4"/>
  <c r="AG2813" i="4"/>
  <c r="AF2813" i="4"/>
  <c r="AG2812" i="4"/>
  <c r="AF2812" i="4"/>
  <c r="AG2811" i="4"/>
  <c r="AF2811" i="4"/>
  <c r="AG2810" i="4"/>
  <c r="AF2810" i="4"/>
  <c r="AG2809" i="4"/>
  <c r="AF2809" i="4"/>
  <c r="AG2808" i="4"/>
  <c r="AF2808" i="4"/>
  <c r="AG2807" i="4"/>
  <c r="AF2807" i="4"/>
  <c r="AG2806" i="4"/>
  <c r="AF2806" i="4"/>
  <c r="AG2805" i="4"/>
  <c r="AF2805" i="4"/>
  <c r="AG2804" i="4"/>
  <c r="AF2804" i="4"/>
  <c r="AG2803" i="4"/>
  <c r="AF2803" i="4"/>
  <c r="AG2802" i="4"/>
  <c r="AF2802" i="4"/>
  <c r="AG2801" i="4"/>
  <c r="AF2801" i="4"/>
  <c r="AG2800" i="4"/>
  <c r="AF2800" i="4"/>
  <c r="AG2799" i="4"/>
  <c r="AF2799" i="4"/>
  <c r="AG2798" i="4"/>
  <c r="AF2798" i="4"/>
  <c r="AG2797" i="4"/>
  <c r="AF2797" i="4"/>
  <c r="AG2796" i="4"/>
  <c r="AF2796" i="4"/>
  <c r="AG2795" i="4"/>
  <c r="AF2795" i="4"/>
  <c r="AG2794" i="4"/>
  <c r="AF2794" i="4"/>
  <c r="AG2793" i="4"/>
  <c r="AF2793" i="4"/>
  <c r="AG2792" i="4"/>
  <c r="AF2792" i="4"/>
  <c r="AG2791" i="4"/>
  <c r="AF2791" i="4"/>
  <c r="AG2790" i="4"/>
  <c r="AF2790" i="4"/>
  <c r="AG2789" i="4"/>
  <c r="AF2789" i="4"/>
  <c r="AG2788" i="4"/>
  <c r="AF2788" i="4"/>
  <c r="AG2787" i="4"/>
  <c r="AF2787" i="4"/>
  <c r="AG2786" i="4"/>
  <c r="AF2786" i="4"/>
  <c r="AG2785" i="4"/>
  <c r="AF2785" i="4"/>
  <c r="AG2784" i="4"/>
  <c r="AF2784" i="4"/>
  <c r="AG2783" i="4"/>
  <c r="AF2783" i="4"/>
  <c r="AG2782" i="4"/>
  <c r="AF2782" i="4"/>
  <c r="AG2781" i="4"/>
  <c r="AF2781" i="4"/>
  <c r="AG2780" i="4"/>
  <c r="AF2780" i="4"/>
  <c r="AG2779" i="4"/>
  <c r="AF2779" i="4"/>
  <c r="AG2778" i="4"/>
  <c r="AF2778" i="4"/>
  <c r="AG2777" i="4"/>
  <c r="AF2777" i="4"/>
  <c r="AG2776" i="4"/>
  <c r="AF2776" i="4"/>
  <c r="AG2775" i="4"/>
  <c r="AF2775" i="4"/>
  <c r="AG2774" i="4"/>
  <c r="AF2774" i="4"/>
  <c r="AG2773" i="4"/>
  <c r="AF2773" i="4"/>
  <c r="AG2772" i="4"/>
  <c r="AF2772" i="4"/>
  <c r="AG2771" i="4"/>
  <c r="AF2771" i="4"/>
  <c r="AG2770" i="4"/>
  <c r="AF2770" i="4"/>
  <c r="AG2769" i="4"/>
  <c r="AF2769" i="4"/>
  <c r="AG2768" i="4"/>
  <c r="AF2768" i="4"/>
  <c r="AG2767" i="4"/>
  <c r="AF2767" i="4"/>
  <c r="AG2766" i="4"/>
  <c r="AF2766" i="4"/>
  <c r="AG2765" i="4"/>
  <c r="AF2765" i="4"/>
  <c r="AG2764" i="4"/>
  <c r="AF2764" i="4"/>
  <c r="AG2763" i="4"/>
  <c r="AF2763" i="4"/>
  <c r="AG2762" i="4"/>
  <c r="AF2762" i="4"/>
  <c r="AG2761" i="4"/>
  <c r="AF2761" i="4"/>
  <c r="AG2760" i="4"/>
  <c r="AF2760" i="4"/>
  <c r="AG2759" i="4"/>
  <c r="AF2759" i="4"/>
  <c r="AG2758" i="4"/>
  <c r="AF2758" i="4"/>
  <c r="AG2757" i="4"/>
  <c r="AF2757" i="4"/>
  <c r="AG2756" i="4"/>
  <c r="AF2756" i="4"/>
  <c r="AG2755" i="4"/>
  <c r="AF2755" i="4"/>
  <c r="AG2754" i="4"/>
  <c r="AF2754" i="4"/>
  <c r="AG2753" i="4"/>
  <c r="AF2753" i="4"/>
  <c r="AG2752" i="4"/>
  <c r="AF2752" i="4"/>
  <c r="AG2751" i="4"/>
  <c r="AF2751" i="4"/>
  <c r="AG2750" i="4"/>
  <c r="AF2750" i="4"/>
  <c r="AG2749" i="4"/>
  <c r="AF2749" i="4"/>
  <c r="AG2748" i="4"/>
  <c r="AF2748" i="4"/>
  <c r="AG2747" i="4"/>
  <c r="AF2747" i="4"/>
  <c r="AG2746" i="4"/>
  <c r="AF2746" i="4"/>
  <c r="AG2745" i="4"/>
  <c r="AF2745" i="4"/>
  <c r="AG2744" i="4"/>
  <c r="AF2744" i="4"/>
  <c r="AG2743" i="4"/>
  <c r="AF2743" i="4"/>
  <c r="AG2742" i="4"/>
  <c r="AF2742" i="4"/>
  <c r="AG2741" i="4"/>
  <c r="AF2741" i="4"/>
  <c r="AG2740" i="4"/>
  <c r="AF2740" i="4"/>
  <c r="AG2739" i="4"/>
  <c r="AF2739" i="4"/>
  <c r="AG2738" i="4"/>
  <c r="AF2738" i="4"/>
  <c r="AG2737" i="4"/>
  <c r="AF2737" i="4"/>
  <c r="AG2736" i="4"/>
  <c r="AF2736" i="4"/>
  <c r="AG2735" i="4"/>
  <c r="AF2735" i="4"/>
  <c r="AG2734" i="4"/>
  <c r="AF2734" i="4"/>
  <c r="AG2733" i="4"/>
  <c r="AF2733" i="4"/>
  <c r="AG2732" i="4"/>
  <c r="AF2732" i="4"/>
  <c r="AG2731" i="4"/>
  <c r="AF2731" i="4"/>
  <c r="AG2730" i="4"/>
  <c r="AF2730" i="4"/>
  <c r="AG2729" i="4"/>
  <c r="AF2729" i="4"/>
  <c r="AG2728" i="4"/>
  <c r="AF2728" i="4"/>
  <c r="AG2727" i="4"/>
  <c r="AF2727" i="4"/>
  <c r="AG2726" i="4"/>
  <c r="AF2726" i="4"/>
  <c r="AG2725" i="4"/>
  <c r="AF2725" i="4"/>
  <c r="AG2724" i="4"/>
  <c r="AF2724" i="4"/>
  <c r="AG2723" i="4"/>
  <c r="AF2723" i="4"/>
  <c r="AG2722" i="4"/>
  <c r="AF2722" i="4"/>
  <c r="AG2721" i="4"/>
  <c r="AF2721" i="4"/>
  <c r="AG2720" i="4"/>
  <c r="AF2720" i="4"/>
  <c r="AG2719" i="4"/>
  <c r="AF2719" i="4"/>
  <c r="AG2718" i="4"/>
  <c r="AF2718" i="4"/>
  <c r="AG2717" i="4"/>
  <c r="AF2717" i="4"/>
  <c r="AG2716" i="4"/>
  <c r="AF2716" i="4"/>
  <c r="AG2715" i="4"/>
  <c r="AF2715" i="4"/>
  <c r="AG2714" i="4"/>
  <c r="AF2714" i="4"/>
  <c r="AG2713" i="4"/>
  <c r="AF2713" i="4"/>
  <c r="AG2712" i="4"/>
  <c r="AF2712" i="4"/>
  <c r="AG2711" i="4"/>
  <c r="AF2711" i="4"/>
  <c r="AG2710" i="4"/>
  <c r="AF2710" i="4"/>
  <c r="AG2709" i="4"/>
  <c r="AF2709" i="4"/>
  <c r="AG2708" i="4"/>
  <c r="AF2708" i="4"/>
  <c r="AG2707" i="4"/>
  <c r="AF2707" i="4"/>
  <c r="AG2706" i="4"/>
  <c r="AF2706" i="4"/>
  <c r="AG2705" i="4"/>
  <c r="AF2705" i="4"/>
  <c r="AG2704" i="4"/>
  <c r="AF2704" i="4"/>
  <c r="AG2703" i="4"/>
  <c r="AF2703" i="4"/>
  <c r="AG2702" i="4"/>
  <c r="AF2702" i="4"/>
  <c r="AG2701" i="4"/>
  <c r="AF2701" i="4"/>
  <c r="AG2700" i="4"/>
  <c r="AF2700" i="4"/>
  <c r="AG2699" i="4"/>
  <c r="AF2699" i="4"/>
  <c r="AG2698" i="4"/>
  <c r="AF2698" i="4"/>
  <c r="AG2697" i="4"/>
  <c r="AF2697" i="4"/>
  <c r="AG2696" i="4"/>
  <c r="AF2696" i="4"/>
  <c r="AG2695" i="4"/>
  <c r="AF2695" i="4"/>
  <c r="AG2694" i="4"/>
  <c r="AF2694" i="4"/>
  <c r="AG2693" i="4"/>
  <c r="AF2693" i="4"/>
  <c r="AG2692" i="4"/>
  <c r="AF2692" i="4"/>
  <c r="AG2691" i="4"/>
  <c r="AF2691" i="4"/>
  <c r="AG2690" i="4"/>
  <c r="AF2690" i="4"/>
  <c r="AG2689" i="4"/>
  <c r="AF2689" i="4"/>
  <c r="AG2688" i="4"/>
  <c r="AF2688" i="4"/>
  <c r="AG2687" i="4"/>
  <c r="AF2687" i="4"/>
  <c r="AG2686" i="4"/>
  <c r="AF2686" i="4"/>
  <c r="AG2685" i="4"/>
  <c r="AF2685" i="4"/>
  <c r="AG2684" i="4"/>
  <c r="AF2684" i="4"/>
  <c r="AG2683" i="4"/>
  <c r="AF2683" i="4"/>
  <c r="AG2682" i="4"/>
  <c r="AF2682" i="4"/>
  <c r="AG2681" i="4"/>
  <c r="AF2681" i="4"/>
  <c r="AG2680" i="4"/>
  <c r="AF2680" i="4"/>
  <c r="AG2679" i="4"/>
  <c r="AF2679" i="4"/>
  <c r="AG2678" i="4"/>
  <c r="AF2678" i="4"/>
  <c r="AG2677" i="4"/>
  <c r="AF2677" i="4"/>
  <c r="AG2676" i="4"/>
  <c r="AF2676" i="4"/>
  <c r="AG2675" i="4"/>
  <c r="AF2675" i="4"/>
  <c r="AG2674" i="4"/>
  <c r="AF2674" i="4"/>
  <c r="AG2673" i="4"/>
  <c r="AF2673" i="4"/>
  <c r="AG2672" i="4"/>
  <c r="AF2672" i="4"/>
  <c r="AG2671" i="4"/>
  <c r="AF2671" i="4"/>
  <c r="AG2670" i="4"/>
  <c r="AF2670" i="4"/>
  <c r="AG2669" i="4"/>
  <c r="AF2669" i="4"/>
  <c r="AG2668" i="4"/>
  <c r="AF2668" i="4"/>
  <c r="AG2667" i="4"/>
  <c r="AF2667" i="4"/>
  <c r="AG2666" i="4"/>
  <c r="AF2666" i="4"/>
  <c r="AG2665" i="4"/>
  <c r="AF2665" i="4"/>
  <c r="AG2664" i="4"/>
  <c r="AF2664" i="4"/>
  <c r="AG2663" i="4"/>
  <c r="AF2663" i="4"/>
  <c r="AG2662" i="4"/>
  <c r="AF2662" i="4"/>
  <c r="AG2661" i="4"/>
  <c r="AF2661" i="4"/>
  <c r="AG2660" i="4"/>
  <c r="AF2660" i="4"/>
  <c r="AG2659" i="4"/>
  <c r="AF2659" i="4"/>
  <c r="AG2658" i="4"/>
  <c r="AF2658" i="4"/>
  <c r="AG2657" i="4"/>
  <c r="AF2657" i="4"/>
  <c r="AG2656" i="4"/>
  <c r="AF2656" i="4"/>
  <c r="AG2655" i="4"/>
  <c r="AF2655" i="4"/>
  <c r="AG2654" i="4"/>
  <c r="AF2654" i="4"/>
  <c r="AG2653" i="4"/>
  <c r="AF2653" i="4"/>
  <c r="AG2652" i="4"/>
  <c r="AF2652" i="4"/>
  <c r="AG2651" i="4"/>
  <c r="AF2651" i="4"/>
  <c r="AG2650" i="4"/>
  <c r="AF2650" i="4"/>
  <c r="AG2649" i="4"/>
  <c r="AF2649" i="4"/>
  <c r="AG2648" i="4"/>
  <c r="AF2648" i="4"/>
  <c r="AG2647" i="4"/>
  <c r="AF2647" i="4"/>
  <c r="AG2646" i="4"/>
  <c r="AF2646" i="4"/>
  <c r="AG2645" i="4"/>
  <c r="AF2645" i="4"/>
  <c r="AG2644" i="4"/>
  <c r="AF2644" i="4"/>
  <c r="AG2643" i="4"/>
  <c r="AF2643" i="4"/>
  <c r="AG2642" i="4"/>
  <c r="AF2642" i="4"/>
  <c r="AG2641" i="4"/>
  <c r="AF2641" i="4"/>
  <c r="AG2640" i="4"/>
  <c r="AF2640" i="4"/>
  <c r="AG2639" i="4"/>
  <c r="AF2639" i="4"/>
  <c r="AG2638" i="4"/>
  <c r="AF2638" i="4"/>
  <c r="AG2637" i="4"/>
  <c r="AF2637" i="4"/>
  <c r="AG2636" i="4"/>
  <c r="AF2636" i="4"/>
  <c r="AG2635" i="4"/>
  <c r="AF2635" i="4"/>
  <c r="AG2634" i="4"/>
  <c r="AF2634" i="4"/>
  <c r="AG2633" i="4"/>
  <c r="AF2633" i="4"/>
  <c r="AG2632" i="4"/>
  <c r="AF2632" i="4"/>
  <c r="AG2631" i="4"/>
  <c r="AF2631" i="4"/>
  <c r="AG2630" i="4"/>
  <c r="AF2630" i="4"/>
  <c r="AG2629" i="4"/>
  <c r="AF2629" i="4"/>
  <c r="AG2628" i="4"/>
  <c r="AF2628" i="4"/>
  <c r="AG2627" i="4"/>
  <c r="AF2627" i="4"/>
  <c r="AG2626" i="4"/>
  <c r="AF2626" i="4"/>
  <c r="AG2625" i="4"/>
  <c r="AF2625" i="4"/>
  <c r="AG2624" i="4"/>
  <c r="AF2624" i="4"/>
  <c r="AG2623" i="4"/>
  <c r="AF2623" i="4"/>
  <c r="AG2622" i="4"/>
  <c r="AF2622" i="4"/>
  <c r="AG2621" i="4"/>
  <c r="AF2621" i="4"/>
  <c r="AG2620" i="4"/>
  <c r="AF2620" i="4"/>
  <c r="AG2619" i="4"/>
  <c r="AF2619" i="4"/>
  <c r="AG2618" i="4"/>
  <c r="AF2618" i="4"/>
  <c r="AG2617" i="4"/>
  <c r="AF2617" i="4"/>
  <c r="AG2616" i="4"/>
  <c r="AF2616" i="4"/>
  <c r="AG2615" i="4"/>
  <c r="AF2615" i="4"/>
  <c r="AG2614" i="4"/>
  <c r="AF2614" i="4"/>
  <c r="AG2613" i="4"/>
  <c r="AF2613" i="4"/>
  <c r="AG2612" i="4"/>
  <c r="AF2612" i="4"/>
  <c r="AG2611" i="4"/>
  <c r="AF2611" i="4"/>
  <c r="AG2610" i="4"/>
  <c r="AF2610" i="4"/>
  <c r="AG2609" i="4"/>
  <c r="AF2609" i="4"/>
  <c r="AG2608" i="4"/>
  <c r="AF2608" i="4"/>
  <c r="AG2607" i="4"/>
  <c r="AF2607" i="4"/>
  <c r="AG2606" i="4"/>
  <c r="AF2606" i="4"/>
  <c r="AG2605" i="4"/>
  <c r="AF2605" i="4"/>
  <c r="AG2604" i="4"/>
  <c r="AF2604" i="4"/>
  <c r="AG2603" i="4"/>
  <c r="AF2603" i="4"/>
  <c r="AG2602" i="4"/>
  <c r="AF2602" i="4"/>
  <c r="AG2601" i="4"/>
  <c r="AF2601" i="4"/>
  <c r="AG2600" i="4"/>
  <c r="AF2600" i="4"/>
  <c r="AG2599" i="4"/>
  <c r="AF2599" i="4"/>
  <c r="AG2598" i="4"/>
  <c r="AF2598" i="4"/>
  <c r="AG2597" i="4"/>
  <c r="AF2597" i="4"/>
  <c r="AG2596" i="4"/>
  <c r="AF2596" i="4"/>
  <c r="AG2595" i="4"/>
  <c r="AF2595" i="4"/>
  <c r="AG2594" i="4"/>
  <c r="AF2594" i="4"/>
  <c r="AG2593" i="4"/>
  <c r="AF2593" i="4"/>
  <c r="AG2592" i="4"/>
  <c r="AF2592" i="4"/>
  <c r="AG2591" i="4"/>
  <c r="AF2591" i="4"/>
  <c r="AG2590" i="4"/>
  <c r="AF2590" i="4"/>
  <c r="AG2589" i="4"/>
  <c r="AF2589" i="4"/>
  <c r="AG2588" i="4"/>
  <c r="AF2588" i="4"/>
  <c r="AG2587" i="4"/>
  <c r="AF2587" i="4"/>
  <c r="AG2586" i="4"/>
  <c r="AF2586" i="4"/>
  <c r="AG2585" i="4"/>
  <c r="AF2585" i="4"/>
  <c r="AG2584" i="4"/>
  <c r="AF2584" i="4"/>
  <c r="AG2583" i="4"/>
  <c r="AF2583" i="4"/>
  <c r="AG2582" i="4"/>
  <c r="AF2582" i="4"/>
  <c r="AG2581" i="4"/>
  <c r="AF2581" i="4"/>
  <c r="AG2580" i="4"/>
  <c r="AF2580" i="4"/>
  <c r="AG2579" i="4"/>
  <c r="AF2579" i="4"/>
  <c r="AG2578" i="4"/>
  <c r="AF2578" i="4"/>
  <c r="AG2577" i="4"/>
  <c r="AF2577" i="4"/>
  <c r="AG2576" i="4"/>
  <c r="AF2576" i="4"/>
  <c r="AG2575" i="4"/>
  <c r="AF2575" i="4"/>
  <c r="AG2574" i="4"/>
  <c r="AF2574" i="4"/>
  <c r="AG2573" i="4"/>
  <c r="AF2573" i="4"/>
  <c r="AG2572" i="4"/>
  <c r="AF2572" i="4"/>
  <c r="AG2571" i="4"/>
  <c r="AF2571" i="4"/>
  <c r="AG2570" i="4"/>
  <c r="AF2570" i="4"/>
  <c r="AG2569" i="4"/>
  <c r="AF2569" i="4"/>
  <c r="AG2568" i="4"/>
  <c r="AF2568" i="4"/>
  <c r="AG2567" i="4"/>
  <c r="AF2567" i="4"/>
  <c r="AG2566" i="4"/>
  <c r="AF2566" i="4"/>
  <c r="AG2565" i="4"/>
  <c r="AF2565" i="4"/>
  <c r="AG2564" i="4"/>
  <c r="AF2564" i="4"/>
  <c r="AG2563" i="4"/>
  <c r="AF2563" i="4"/>
  <c r="AG2562" i="4"/>
  <c r="AF2562" i="4"/>
  <c r="AG2561" i="4"/>
  <c r="AF2561" i="4"/>
  <c r="AG2560" i="4"/>
  <c r="AF2560" i="4"/>
  <c r="AG2559" i="4"/>
  <c r="AF2559" i="4"/>
  <c r="AG2558" i="4"/>
  <c r="AF2558" i="4"/>
  <c r="AG2557" i="4"/>
  <c r="AF2557" i="4"/>
  <c r="AG2556" i="4"/>
  <c r="AF2556" i="4"/>
  <c r="AG2555" i="4"/>
  <c r="AF2555" i="4"/>
  <c r="AG2554" i="4"/>
  <c r="AF2554" i="4"/>
  <c r="AG2553" i="4"/>
  <c r="AF2553" i="4"/>
  <c r="AG2552" i="4"/>
  <c r="AF2552" i="4"/>
  <c r="AG2551" i="4"/>
  <c r="AF2551" i="4"/>
  <c r="AG2550" i="4"/>
  <c r="AF2550" i="4"/>
  <c r="AG2549" i="4"/>
  <c r="AF2549" i="4"/>
  <c r="AG2548" i="4"/>
  <c r="AF2548" i="4"/>
  <c r="AG2547" i="4"/>
  <c r="AF2547" i="4"/>
  <c r="AG2546" i="4"/>
  <c r="AF2546" i="4"/>
  <c r="AG2545" i="4"/>
  <c r="AF2545" i="4"/>
  <c r="AG2544" i="4"/>
  <c r="AF2544" i="4"/>
  <c r="AG2543" i="4"/>
  <c r="AF2543" i="4"/>
  <c r="AG2542" i="4"/>
  <c r="AF2542" i="4"/>
  <c r="AG2541" i="4"/>
  <c r="AF2541" i="4"/>
  <c r="AG2540" i="4"/>
  <c r="AF2540" i="4"/>
  <c r="AG2539" i="4"/>
  <c r="AF2539" i="4"/>
  <c r="AG2538" i="4"/>
  <c r="AF2538" i="4"/>
  <c r="AG2537" i="4"/>
  <c r="AF2537" i="4"/>
  <c r="AG2536" i="4"/>
  <c r="AF2536" i="4"/>
  <c r="AG2535" i="4"/>
  <c r="AF2535" i="4"/>
  <c r="AG2534" i="4"/>
  <c r="AF2534" i="4"/>
  <c r="AG2533" i="4"/>
  <c r="AF2533" i="4"/>
  <c r="AG2532" i="4"/>
  <c r="AF2532" i="4"/>
  <c r="AG2531" i="4"/>
  <c r="AF2531" i="4"/>
  <c r="AG2530" i="4"/>
  <c r="AF2530" i="4"/>
  <c r="AG2529" i="4"/>
  <c r="AF2529" i="4"/>
  <c r="AG2528" i="4"/>
  <c r="AF2528" i="4"/>
  <c r="AG2527" i="4"/>
  <c r="AF2527" i="4"/>
  <c r="AG2526" i="4"/>
  <c r="AF2526" i="4"/>
  <c r="AG2525" i="4"/>
  <c r="AF2525" i="4"/>
  <c r="AG2524" i="4"/>
  <c r="AF2524" i="4"/>
  <c r="AG2523" i="4"/>
  <c r="AF2523" i="4"/>
  <c r="AG2522" i="4"/>
  <c r="AF2522" i="4"/>
  <c r="AG2521" i="4"/>
  <c r="AF2521" i="4"/>
  <c r="AG2520" i="4"/>
  <c r="AF2520" i="4"/>
  <c r="AG2519" i="4"/>
  <c r="AF2519" i="4"/>
  <c r="AG2518" i="4"/>
  <c r="AF2518" i="4"/>
  <c r="AG2517" i="4"/>
  <c r="AF2517" i="4"/>
  <c r="AG2516" i="4"/>
  <c r="AF2516" i="4"/>
  <c r="AG2515" i="4"/>
  <c r="AF2515" i="4"/>
  <c r="AG2514" i="4"/>
  <c r="AF2514" i="4"/>
  <c r="AG2513" i="4"/>
  <c r="AF2513" i="4"/>
  <c r="AG2512" i="4"/>
  <c r="AF2512" i="4"/>
  <c r="AG2511" i="4"/>
  <c r="AF2511" i="4"/>
  <c r="AG2510" i="4"/>
  <c r="AF2510" i="4"/>
  <c r="AG2509" i="4"/>
  <c r="AF2509" i="4"/>
  <c r="AG2508" i="4"/>
  <c r="AF2508" i="4"/>
  <c r="AG2507" i="4"/>
  <c r="AF2507" i="4"/>
  <c r="AG2506" i="4"/>
  <c r="AF2506" i="4"/>
  <c r="AG2505" i="4"/>
  <c r="AF2505" i="4"/>
  <c r="AG2504" i="4"/>
  <c r="AF2504" i="4"/>
  <c r="AG2503" i="4"/>
  <c r="AF2503" i="4"/>
  <c r="AG2502" i="4"/>
  <c r="AF2502" i="4"/>
  <c r="AG2501" i="4"/>
  <c r="AF2501" i="4"/>
  <c r="AG2500" i="4"/>
  <c r="AF2500" i="4"/>
  <c r="AG2499" i="4"/>
  <c r="AF2499" i="4"/>
  <c r="AG2498" i="4"/>
  <c r="AF2498" i="4"/>
  <c r="AG2497" i="4"/>
  <c r="AF2497" i="4"/>
  <c r="AG2496" i="4"/>
  <c r="AF2496" i="4"/>
  <c r="AG2495" i="4"/>
  <c r="AF2495" i="4"/>
  <c r="AG2494" i="4"/>
  <c r="AF2494" i="4"/>
  <c r="AG2493" i="4"/>
  <c r="AF2493" i="4"/>
  <c r="AG2492" i="4"/>
  <c r="AF2492" i="4"/>
  <c r="AG2491" i="4"/>
  <c r="AF2491" i="4"/>
  <c r="AG2490" i="4"/>
  <c r="AF2490" i="4"/>
  <c r="AG2489" i="4"/>
  <c r="AF2489" i="4"/>
  <c r="AG2488" i="4"/>
  <c r="AF2488" i="4"/>
  <c r="AG2487" i="4"/>
  <c r="AF2487" i="4"/>
  <c r="AG2486" i="4"/>
  <c r="AF2486" i="4"/>
  <c r="AG2485" i="4"/>
  <c r="AF2485" i="4"/>
  <c r="AG2484" i="4"/>
  <c r="AF2484" i="4"/>
  <c r="AG2483" i="4"/>
  <c r="AF2483" i="4"/>
  <c r="AG2482" i="4"/>
  <c r="AF2482" i="4"/>
  <c r="AG2481" i="4"/>
  <c r="AF2481" i="4"/>
  <c r="AG2480" i="4"/>
  <c r="AF2480" i="4"/>
  <c r="AG2479" i="4"/>
  <c r="AF2479" i="4"/>
  <c r="AG2478" i="4"/>
  <c r="AF2478" i="4"/>
  <c r="AG2477" i="4"/>
  <c r="AF2477" i="4"/>
  <c r="AG2476" i="4"/>
  <c r="AF2476" i="4"/>
  <c r="AG2475" i="4"/>
  <c r="AF2475" i="4"/>
  <c r="AG2474" i="4"/>
  <c r="AF2474" i="4"/>
  <c r="AG2473" i="4"/>
  <c r="AF2473" i="4"/>
  <c r="AG2472" i="4"/>
  <c r="AF2472" i="4"/>
  <c r="AG2471" i="4"/>
  <c r="AF2471" i="4"/>
  <c r="AG2470" i="4"/>
  <c r="AF2470" i="4"/>
  <c r="AG2469" i="4"/>
  <c r="AF2469" i="4"/>
  <c r="AG2468" i="4"/>
  <c r="AF2468" i="4"/>
  <c r="AG2467" i="4"/>
  <c r="AF2467" i="4"/>
  <c r="AG2466" i="4"/>
  <c r="AF2466" i="4"/>
  <c r="AG2465" i="4"/>
  <c r="AF2465" i="4"/>
  <c r="AG2464" i="4"/>
  <c r="AF2464" i="4"/>
  <c r="AG2463" i="4"/>
  <c r="AF2463" i="4"/>
  <c r="AG2462" i="4"/>
  <c r="AF2462" i="4"/>
  <c r="AG2461" i="4"/>
  <c r="AF2461" i="4"/>
  <c r="AG2460" i="4"/>
  <c r="AF2460" i="4"/>
  <c r="AG2459" i="4"/>
  <c r="AF2459" i="4"/>
  <c r="AG2458" i="4"/>
  <c r="AF2458" i="4"/>
  <c r="AG2457" i="4"/>
  <c r="AF2457" i="4"/>
  <c r="AG2456" i="4"/>
  <c r="AF2456" i="4"/>
  <c r="AG2455" i="4"/>
  <c r="AF2455" i="4"/>
  <c r="AG2454" i="4"/>
  <c r="AF2454" i="4"/>
  <c r="AG2453" i="4"/>
  <c r="AF2453" i="4"/>
  <c r="AG2452" i="4"/>
  <c r="AF2452" i="4"/>
  <c r="AG2451" i="4"/>
  <c r="AF2451" i="4"/>
  <c r="AG2450" i="4"/>
  <c r="AF2450" i="4"/>
  <c r="AG2449" i="4"/>
  <c r="AF2449" i="4"/>
  <c r="AG2448" i="4"/>
  <c r="AF2448" i="4"/>
  <c r="AG2447" i="4"/>
  <c r="AF2447" i="4"/>
  <c r="AG2446" i="4"/>
  <c r="AF2446" i="4"/>
  <c r="AG2445" i="4"/>
  <c r="AF2445" i="4"/>
  <c r="AG2444" i="4"/>
  <c r="AF2444" i="4"/>
  <c r="AG2443" i="4"/>
  <c r="AF2443" i="4"/>
  <c r="AG2442" i="4"/>
  <c r="AF2442" i="4"/>
  <c r="AG2441" i="4"/>
  <c r="AF2441" i="4"/>
  <c r="AG2440" i="4"/>
  <c r="AF2440" i="4"/>
  <c r="AG2439" i="4"/>
  <c r="AF2439" i="4"/>
  <c r="AG2438" i="4"/>
  <c r="AF2438" i="4"/>
  <c r="AG2437" i="4"/>
  <c r="AF2437" i="4"/>
  <c r="AG2436" i="4"/>
  <c r="AF2436" i="4"/>
  <c r="AG2435" i="4"/>
  <c r="AF2435" i="4"/>
  <c r="AG2434" i="4"/>
  <c r="AF2434" i="4"/>
  <c r="AG2433" i="4"/>
  <c r="AF2433" i="4"/>
  <c r="AG2432" i="4"/>
  <c r="AF2432" i="4"/>
  <c r="AG2431" i="4"/>
  <c r="AF2431" i="4"/>
  <c r="AG2430" i="4"/>
  <c r="AF2430" i="4"/>
  <c r="AG2429" i="4"/>
  <c r="AF2429" i="4"/>
  <c r="AG2428" i="4"/>
  <c r="AF2428" i="4"/>
  <c r="AG2427" i="4"/>
  <c r="AF2427" i="4"/>
  <c r="AG2426" i="4"/>
  <c r="AF2426" i="4"/>
  <c r="AG2425" i="4"/>
  <c r="AF2425" i="4"/>
  <c r="AG2424" i="4"/>
  <c r="AF2424" i="4"/>
  <c r="AG2423" i="4"/>
  <c r="AF2423" i="4"/>
  <c r="AG2422" i="4"/>
  <c r="AF2422" i="4"/>
  <c r="AG2421" i="4"/>
  <c r="AF2421" i="4"/>
  <c r="AG2420" i="4"/>
  <c r="AF2420" i="4"/>
  <c r="AG2419" i="4"/>
  <c r="AF2419" i="4"/>
  <c r="AG2418" i="4"/>
  <c r="AF2418" i="4"/>
  <c r="AG2417" i="4"/>
  <c r="AF2417" i="4"/>
  <c r="AG2416" i="4"/>
  <c r="AF2416" i="4"/>
  <c r="AG2415" i="4"/>
  <c r="AF2415" i="4"/>
  <c r="AG2414" i="4"/>
  <c r="AF2414" i="4"/>
  <c r="AG2413" i="4"/>
  <c r="AF2413" i="4"/>
  <c r="AG2412" i="4"/>
  <c r="AF2412" i="4"/>
  <c r="AG2411" i="4"/>
  <c r="AF2411" i="4"/>
  <c r="AG2410" i="4"/>
  <c r="AF2410" i="4"/>
  <c r="AG2409" i="4"/>
  <c r="AF2409" i="4"/>
  <c r="AG2408" i="4"/>
  <c r="AF2408" i="4"/>
  <c r="AG2407" i="4"/>
  <c r="AF2407" i="4"/>
  <c r="AG2406" i="4"/>
  <c r="AF2406" i="4"/>
  <c r="AG2405" i="4"/>
  <c r="AF2405" i="4"/>
  <c r="AG2404" i="4"/>
  <c r="AF2404" i="4"/>
  <c r="AG2403" i="4"/>
  <c r="AF2403" i="4"/>
  <c r="AG2402" i="4"/>
  <c r="AF2402" i="4"/>
  <c r="AG2401" i="4"/>
  <c r="AF2401" i="4"/>
  <c r="AG2400" i="4"/>
  <c r="AF2400" i="4"/>
  <c r="AG2399" i="4"/>
  <c r="AF2399" i="4"/>
  <c r="AG2398" i="4"/>
  <c r="AF2398" i="4"/>
  <c r="AG2397" i="4"/>
  <c r="AF2397" i="4"/>
  <c r="AG2396" i="4"/>
  <c r="AF2396" i="4"/>
  <c r="AG2395" i="4"/>
  <c r="AF2395" i="4"/>
  <c r="AG2394" i="4"/>
  <c r="AF2394" i="4"/>
  <c r="AG2393" i="4"/>
  <c r="AF2393" i="4"/>
  <c r="AG2392" i="4"/>
  <c r="AF2392" i="4"/>
  <c r="AG2391" i="4"/>
  <c r="AF2391" i="4"/>
  <c r="AG2390" i="4"/>
  <c r="AF2390" i="4"/>
  <c r="AG2389" i="4"/>
  <c r="AF2389" i="4"/>
  <c r="AG2388" i="4"/>
  <c r="AF2388" i="4"/>
  <c r="AG2387" i="4"/>
  <c r="AF2387" i="4"/>
  <c r="AG2386" i="4"/>
  <c r="AF2386" i="4"/>
  <c r="AG2385" i="4"/>
  <c r="AF2385" i="4"/>
  <c r="AG2384" i="4"/>
  <c r="AF2384" i="4"/>
  <c r="AG2383" i="4"/>
  <c r="AF2383" i="4"/>
  <c r="AG2382" i="4"/>
  <c r="AF2382" i="4"/>
  <c r="AG2381" i="4"/>
  <c r="AF2381" i="4"/>
  <c r="AG2380" i="4"/>
  <c r="AF2380" i="4"/>
  <c r="AG2379" i="4"/>
  <c r="AF2379" i="4"/>
  <c r="AG2378" i="4"/>
  <c r="AF2378" i="4"/>
  <c r="AG2377" i="4"/>
  <c r="AF2377" i="4"/>
  <c r="AG2376" i="4"/>
  <c r="AF2376" i="4"/>
  <c r="AG2375" i="4"/>
  <c r="AF2375" i="4"/>
  <c r="AG2374" i="4"/>
  <c r="AF2374" i="4"/>
  <c r="AG2373" i="4"/>
  <c r="AF2373" i="4"/>
  <c r="AG2372" i="4"/>
  <c r="AF2372" i="4"/>
  <c r="AG2371" i="4"/>
  <c r="AF2371" i="4"/>
  <c r="AG2370" i="4"/>
  <c r="AF2370" i="4"/>
  <c r="AG2369" i="4"/>
  <c r="AF2369" i="4"/>
  <c r="AG2368" i="4"/>
  <c r="AF2368" i="4"/>
  <c r="AG2367" i="4"/>
  <c r="AF2367" i="4"/>
  <c r="AG2366" i="4"/>
  <c r="AF2366" i="4"/>
  <c r="AG2365" i="4"/>
  <c r="AF2365" i="4"/>
  <c r="AG2364" i="4"/>
  <c r="AF2364" i="4"/>
  <c r="AG2363" i="4"/>
  <c r="AF2363" i="4"/>
  <c r="AG2362" i="4"/>
  <c r="AF2362" i="4"/>
  <c r="AG2361" i="4"/>
  <c r="AF2361" i="4"/>
  <c r="AG2360" i="4"/>
  <c r="AF2360" i="4"/>
  <c r="AG2359" i="4"/>
  <c r="AF2359" i="4"/>
  <c r="AG2358" i="4"/>
  <c r="AF2358" i="4"/>
  <c r="AG2357" i="4"/>
  <c r="AF2357" i="4"/>
  <c r="AG2356" i="4"/>
  <c r="AF2356" i="4"/>
  <c r="AG2355" i="4"/>
  <c r="AF2355" i="4"/>
  <c r="AG2354" i="4"/>
  <c r="AF2354" i="4"/>
  <c r="AG2353" i="4"/>
  <c r="AF2353" i="4"/>
  <c r="AG2352" i="4"/>
  <c r="AF2352" i="4"/>
  <c r="AG2351" i="4"/>
  <c r="AF2351" i="4"/>
  <c r="AG2350" i="4"/>
  <c r="AF2350" i="4"/>
  <c r="AG2349" i="4"/>
  <c r="AF2349" i="4"/>
  <c r="AG2348" i="4"/>
  <c r="AF2348" i="4"/>
  <c r="AG2347" i="4"/>
  <c r="AF2347" i="4"/>
  <c r="AG2346" i="4"/>
  <c r="AF2346" i="4"/>
  <c r="AG2345" i="4"/>
  <c r="AF2345" i="4"/>
  <c r="AG2344" i="4"/>
  <c r="AF2344" i="4"/>
  <c r="AG2343" i="4"/>
  <c r="AF2343" i="4"/>
  <c r="AG2342" i="4"/>
  <c r="AF2342" i="4"/>
  <c r="AG2341" i="4"/>
  <c r="AF2341" i="4"/>
  <c r="AG2340" i="4"/>
  <c r="AF2340" i="4"/>
  <c r="AG2339" i="4"/>
  <c r="AF2339" i="4"/>
  <c r="AG2338" i="4"/>
  <c r="AF2338" i="4"/>
  <c r="AG2337" i="4"/>
  <c r="AF2337" i="4"/>
  <c r="AG2336" i="4"/>
  <c r="AF2336" i="4"/>
  <c r="AG2335" i="4"/>
  <c r="AF2335" i="4"/>
  <c r="AG2334" i="4"/>
  <c r="AF2334" i="4"/>
  <c r="AG2333" i="4"/>
  <c r="AF2333" i="4"/>
  <c r="AG2332" i="4"/>
  <c r="AF2332" i="4"/>
  <c r="AG2331" i="4"/>
  <c r="AF2331" i="4"/>
  <c r="AG2330" i="4"/>
  <c r="AF2330" i="4"/>
  <c r="AG2329" i="4"/>
  <c r="AF2329" i="4"/>
  <c r="AG2328" i="4"/>
  <c r="AF2328" i="4"/>
  <c r="AG2327" i="4"/>
  <c r="AF2327" i="4"/>
  <c r="AG2326" i="4"/>
  <c r="AF2326" i="4"/>
  <c r="AG2325" i="4"/>
  <c r="AF2325" i="4"/>
  <c r="AG2324" i="4"/>
  <c r="AF2324" i="4"/>
  <c r="AG2323" i="4"/>
  <c r="AF2323" i="4"/>
  <c r="AG2322" i="4"/>
  <c r="AF2322" i="4"/>
  <c r="AG2321" i="4"/>
  <c r="AF2321" i="4"/>
  <c r="AG2320" i="4"/>
  <c r="AF2320" i="4"/>
  <c r="AG2319" i="4"/>
  <c r="AF2319" i="4"/>
  <c r="AG2318" i="4"/>
  <c r="AF2318" i="4"/>
  <c r="AG2317" i="4"/>
  <c r="AF2317" i="4"/>
  <c r="AG2316" i="4"/>
  <c r="AF2316" i="4"/>
  <c r="AG2315" i="4"/>
  <c r="AF2315" i="4"/>
  <c r="AG2314" i="4"/>
  <c r="AF2314" i="4"/>
  <c r="AG2313" i="4"/>
  <c r="AF2313" i="4"/>
  <c r="AG2312" i="4"/>
  <c r="AF2312" i="4"/>
  <c r="AG2311" i="4"/>
  <c r="AF2311" i="4"/>
  <c r="AG2310" i="4"/>
  <c r="AF2310" i="4"/>
  <c r="AG2309" i="4"/>
  <c r="AF2309" i="4"/>
  <c r="AG2308" i="4"/>
  <c r="AF2308" i="4"/>
  <c r="AG2307" i="4"/>
  <c r="AF2307" i="4"/>
  <c r="AG2306" i="4"/>
  <c r="AF2306" i="4"/>
  <c r="AG2305" i="4"/>
  <c r="AF2305" i="4"/>
  <c r="AG2304" i="4"/>
  <c r="AF2304" i="4"/>
  <c r="AG2303" i="4"/>
  <c r="AF2303" i="4"/>
  <c r="AG2302" i="4"/>
  <c r="AF2302" i="4"/>
  <c r="AG2301" i="4"/>
  <c r="AF2301" i="4"/>
  <c r="AG2300" i="4"/>
  <c r="AF2300" i="4"/>
  <c r="AG2299" i="4"/>
  <c r="AF2299" i="4"/>
  <c r="AG2298" i="4"/>
  <c r="AF2298" i="4"/>
  <c r="AG2297" i="4"/>
  <c r="AF2297" i="4"/>
  <c r="AG2296" i="4"/>
  <c r="AF2296" i="4"/>
  <c r="AG2295" i="4"/>
  <c r="AF2295" i="4"/>
  <c r="AG2294" i="4"/>
  <c r="AF2294" i="4"/>
  <c r="AG2293" i="4"/>
  <c r="AF2293" i="4"/>
  <c r="AG2292" i="4"/>
  <c r="AF2292" i="4"/>
  <c r="AG2291" i="4"/>
  <c r="AF2291" i="4"/>
  <c r="AG2290" i="4"/>
  <c r="AF2290" i="4"/>
  <c r="AG2289" i="4"/>
  <c r="AF2289" i="4"/>
  <c r="AG2288" i="4"/>
  <c r="AF2288" i="4"/>
  <c r="AG2287" i="4"/>
  <c r="AF2287" i="4"/>
  <c r="AG2286" i="4"/>
  <c r="AF2286" i="4"/>
  <c r="AG2285" i="4"/>
  <c r="AF2285" i="4"/>
  <c r="AG2284" i="4"/>
  <c r="AF2284" i="4"/>
  <c r="AG2283" i="4"/>
  <c r="AF2283" i="4"/>
  <c r="AG2282" i="4"/>
  <c r="AF2282" i="4"/>
  <c r="AG2281" i="4"/>
  <c r="AF2281" i="4"/>
  <c r="AG2280" i="4"/>
  <c r="AF2280" i="4"/>
  <c r="AG2279" i="4"/>
  <c r="AF2279" i="4"/>
  <c r="AG2278" i="4"/>
  <c r="AF2278" i="4"/>
  <c r="AG2277" i="4"/>
  <c r="AF2277" i="4"/>
  <c r="AG2276" i="4"/>
  <c r="AF2276" i="4"/>
  <c r="AG2275" i="4"/>
  <c r="AF2275" i="4"/>
  <c r="AG2274" i="4"/>
  <c r="AF2274" i="4"/>
  <c r="AG2273" i="4"/>
  <c r="AF2273" i="4"/>
  <c r="AG2272" i="4"/>
  <c r="AF2272" i="4"/>
  <c r="AG2271" i="4"/>
  <c r="AF2271" i="4"/>
  <c r="AG2270" i="4"/>
  <c r="AF2270" i="4"/>
  <c r="AG2269" i="4"/>
  <c r="AF2269" i="4"/>
  <c r="AG2268" i="4"/>
  <c r="AF2268" i="4"/>
  <c r="AG2267" i="4"/>
  <c r="AF2267" i="4"/>
  <c r="AG2266" i="4"/>
  <c r="AF2266" i="4"/>
  <c r="AG2265" i="4"/>
  <c r="AF2265" i="4"/>
  <c r="AG2264" i="4"/>
  <c r="AF2264" i="4"/>
  <c r="AG2263" i="4"/>
  <c r="AF2263" i="4"/>
  <c r="AG2262" i="4"/>
  <c r="AF2262" i="4"/>
  <c r="AG2261" i="4"/>
  <c r="AF2261" i="4"/>
  <c r="AG2260" i="4"/>
  <c r="AF2260" i="4"/>
  <c r="AG2259" i="4"/>
  <c r="AF2259" i="4"/>
  <c r="AG2258" i="4"/>
  <c r="AF2258" i="4"/>
  <c r="AG2257" i="4"/>
  <c r="AF2257" i="4"/>
  <c r="AG2256" i="4"/>
  <c r="AF2256" i="4"/>
  <c r="AG2255" i="4"/>
  <c r="AF2255" i="4"/>
  <c r="AG2254" i="4"/>
  <c r="AF2254" i="4"/>
  <c r="AG2253" i="4"/>
  <c r="AF2253" i="4"/>
  <c r="AG2252" i="4"/>
  <c r="AF2252" i="4"/>
  <c r="AG2251" i="4"/>
  <c r="AF2251" i="4"/>
  <c r="AG2250" i="4"/>
  <c r="AF2250" i="4"/>
  <c r="AG2249" i="4"/>
  <c r="AF2249" i="4"/>
  <c r="AG2248" i="4"/>
  <c r="AF2248" i="4"/>
  <c r="AG2247" i="4"/>
  <c r="AF2247" i="4"/>
  <c r="AG2246" i="4"/>
  <c r="AF2246" i="4"/>
  <c r="AG2245" i="4"/>
  <c r="AF2245" i="4"/>
  <c r="AG2244" i="4"/>
  <c r="AF2244" i="4"/>
  <c r="AG2243" i="4"/>
  <c r="AF2243" i="4"/>
  <c r="AG2242" i="4"/>
  <c r="AF2242" i="4"/>
  <c r="AG2241" i="4"/>
  <c r="AF2241" i="4"/>
  <c r="AG2240" i="4"/>
  <c r="AF2240" i="4"/>
  <c r="AG2239" i="4"/>
  <c r="AF2239" i="4"/>
  <c r="AG2238" i="4"/>
  <c r="AF2238" i="4"/>
  <c r="AG2237" i="4"/>
  <c r="AF2237" i="4"/>
  <c r="AG2236" i="4"/>
  <c r="AF2236" i="4"/>
  <c r="AG2235" i="4"/>
  <c r="AF2235" i="4"/>
  <c r="AG2234" i="4"/>
  <c r="AF2234" i="4"/>
  <c r="AG2233" i="4"/>
  <c r="AF2233" i="4"/>
  <c r="AG2232" i="4"/>
  <c r="AF2232" i="4"/>
  <c r="AG2231" i="4"/>
  <c r="AF2231" i="4"/>
  <c r="AG2230" i="4"/>
  <c r="AF2230" i="4"/>
  <c r="AG2229" i="4"/>
  <c r="AF2229" i="4"/>
  <c r="AG2228" i="4"/>
  <c r="AF2228" i="4"/>
  <c r="AG2227" i="4"/>
  <c r="AF2227" i="4"/>
  <c r="AG2226" i="4"/>
  <c r="AF2226" i="4"/>
  <c r="AG2225" i="4"/>
  <c r="AF2225" i="4"/>
  <c r="AG2224" i="4"/>
  <c r="AF2224" i="4"/>
  <c r="AG2223" i="4"/>
  <c r="AF2223" i="4"/>
  <c r="AG2222" i="4"/>
  <c r="AF2222" i="4"/>
  <c r="AG2221" i="4"/>
  <c r="AF2221" i="4"/>
  <c r="AG2220" i="4"/>
  <c r="AF2220" i="4"/>
  <c r="AG2219" i="4"/>
  <c r="AF2219" i="4"/>
  <c r="AG2218" i="4"/>
  <c r="AF2218" i="4"/>
  <c r="AG2217" i="4"/>
  <c r="AF2217" i="4"/>
  <c r="AG2216" i="4"/>
  <c r="AF2216" i="4"/>
  <c r="AG2215" i="4"/>
  <c r="AF2215" i="4"/>
  <c r="AG2214" i="4"/>
  <c r="AF2214" i="4"/>
  <c r="AG2213" i="4"/>
  <c r="AF2213" i="4"/>
  <c r="AG2212" i="4"/>
  <c r="AF2212" i="4"/>
  <c r="AG2211" i="4"/>
  <c r="AF2211" i="4"/>
  <c r="AG2210" i="4"/>
  <c r="AF2210" i="4"/>
  <c r="AG2209" i="4"/>
  <c r="AF2209" i="4"/>
  <c r="AG2208" i="4"/>
  <c r="AF2208" i="4"/>
  <c r="AG2207" i="4"/>
  <c r="AF2207" i="4"/>
  <c r="AG2206" i="4"/>
  <c r="AF2206" i="4"/>
  <c r="AG2205" i="4"/>
  <c r="AF2205" i="4"/>
  <c r="AG2204" i="4"/>
  <c r="AF2204" i="4"/>
  <c r="AG2203" i="4"/>
  <c r="AF2203" i="4"/>
  <c r="AG2202" i="4"/>
  <c r="AF2202" i="4"/>
  <c r="AG2201" i="4"/>
  <c r="AF2201" i="4"/>
  <c r="AG2200" i="4"/>
  <c r="AF2200" i="4"/>
  <c r="AG2199" i="4"/>
  <c r="AF2199" i="4"/>
  <c r="AG2198" i="4"/>
  <c r="AF2198" i="4"/>
  <c r="AG2197" i="4"/>
  <c r="AF2197" i="4"/>
  <c r="AG2196" i="4"/>
  <c r="AF2196" i="4"/>
  <c r="AG2195" i="4"/>
  <c r="AF2195" i="4"/>
  <c r="AG2194" i="4"/>
  <c r="AF2194" i="4"/>
  <c r="AG2193" i="4"/>
  <c r="AF2193" i="4"/>
  <c r="AG2192" i="4"/>
  <c r="AF2192" i="4"/>
  <c r="AG2191" i="4"/>
  <c r="AF2191" i="4"/>
  <c r="AG2190" i="4"/>
  <c r="AF2190" i="4"/>
  <c r="AG2189" i="4"/>
  <c r="AF2189" i="4"/>
  <c r="AG2188" i="4"/>
  <c r="AF2188" i="4"/>
  <c r="AG2187" i="4"/>
  <c r="AF2187" i="4"/>
  <c r="AG2186" i="4"/>
  <c r="AF2186" i="4"/>
  <c r="AG2185" i="4"/>
  <c r="AF2185" i="4"/>
  <c r="AG2184" i="4"/>
  <c r="AF2184" i="4"/>
  <c r="AG2183" i="4"/>
  <c r="AF2183" i="4"/>
  <c r="AG2182" i="4"/>
  <c r="AF2182" i="4"/>
  <c r="AG2181" i="4"/>
  <c r="AF2181" i="4"/>
  <c r="AG2180" i="4"/>
  <c r="AF2180" i="4"/>
  <c r="AG2179" i="4"/>
  <c r="AF2179" i="4"/>
  <c r="AG2178" i="4"/>
  <c r="AF2178" i="4"/>
  <c r="AG2177" i="4"/>
  <c r="AF2177" i="4"/>
  <c r="AG2176" i="4"/>
  <c r="AF2176" i="4"/>
  <c r="AG2175" i="4"/>
  <c r="AF2175" i="4"/>
  <c r="AG2174" i="4"/>
  <c r="AF2174" i="4"/>
  <c r="AG2173" i="4"/>
  <c r="AF2173" i="4"/>
  <c r="AG2172" i="4"/>
  <c r="AF2172" i="4"/>
  <c r="AG2171" i="4"/>
  <c r="AF2171" i="4"/>
  <c r="AG2170" i="4"/>
  <c r="AF2170" i="4"/>
  <c r="AG2169" i="4"/>
  <c r="AF2169" i="4"/>
  <c r="AG2168" i="4"/>
  <c r="AF2168" i="4"/>
  <c r="AG2167" i="4"/>
  <c r="AF2167" i="4"/>
  <c r="AG2166" i="4"/>
  <c r="AF2166" i="4"/>
  <c r="AG2165" i="4"/>
  <c r="AF2165" i="4"/>
  <c r="AG2164" i="4"/>
  <c r="AF2164" i="4"/>
  <c r="AG2163" i="4"/>
  <c r="AF2163" i="4"/>
  <c r="AG2162" i="4"/>
  <c r="AF2162" i="4"/>
  <c r="AG2161" i="4"/>
  <c r="AF2161" i="4"/>
  <c r="AG2160" i="4"/>
  <c r="AF2160" i="4"/>
  <c r="AG2159" i="4"/>
  <c r="AF2159" i="4"/>
  <c r="AG2158" i="4"/>
  <c r="AF2158" i="4"/>
  <c r="AG2157" i="4"/>
  <c r="AF2157" i="4"/>
  <c r="AG2156" i="4"/>
  <c r="AF2156" i="4"/>
  <c r="AG2155" i="4"/>
  <c r="AF2155" i="4"/>
  <c r="AG2154" i="4"/>
  <c r="AF2154" i="4"/>
  <c r="AG2153" i="4"/>
  <c r="AF2153" i="4"/>
  <c r="AG2152" i="4"/>
  <c r="AF2152" i="4"/>
  <c r="AG2151" i="4"/>
  <c r="AF2151" i="4"/>
  <c r="AG2150" i="4"/>
  <c r="AF2150" i="4"/>
  <c r="AG2149" i="4"/>
  <c r="AF2149" i="4"/>
  <c r="AG2148" i="4"/>
  <c r="AF2148" i="4"/>
  <c r="AG2147" i="4"/>
  <c r="AF2147" i="4"/>
  <c r="AG2146" i="4"/>
  <c r="AF2146" i="4"/>
  <c r="AG2145" i="4"/>
  <c r="AF2145" i="4"/>
  <c r="AG2144" i="4"/>
  <c r="AF2144" i="4"/>
  <c r="AG2143" i="4"/>
  <c r="AF2143" i="4"/>
  <c r="AG2142" i="4"/>
  <c r="AF2142" i="4"/>
  <c r="AG2141" i="4"/>
  <c r="AF2141" i="4"/>
  <c r="AG2140" i="4"/>
  <c r="AF2140" i="4"/>
  <c r="AG2139" i="4"/>
  <c r="AF2139" i="4"/>
  <c r="AG2138" i="4"/>
  <c r="AF2138" i="4"/>
  <c r="AG2137" i="4"/>
  <c r="AF2137" i="4"/>
  <c r="AG2136" i="4"/>
  <c r="AF2136" i="4"/>
  <c r="AG2135" i="4"/>
  <c r="AF2135" i="4"/>
  <c r="AG2134" i="4"/>
  <c r="AF2134" i="4"/>
  <c r="AG2133" i="4"/>
  <c r="AF2133" i="4"/>
  <c r="AG2132" i="4"/>
  <c r="AF2132" i="4"/>
  <c r="AG2131" i="4"/>
  <c r="AF2131" i="4"/>
  <c r="AG2130" i="4"/>
  <c r="AF2130" i="4"/>
  <c r="AG2129" i="4"/>
  <c r="AF2129" i="4"/>
  <c r="AG2128" i="4"/>
  <c r="AF2128" i="4"/>
  <c r="AG2127" i="4"/>
  <c r="AF2127" i="4"/>
  <c r="AG2126" i="4"/>
  <c r="AF2126" i="4"/>
  <c r="AG2125" i="4"/>
  <c r="AF2125" i="4"/>
  <c r="AG2124" i="4"/>
  <c r="AF2124" i="4"/>
  <c r="AG2123" i="4"/>
  <c r="AF2123" i="4"/>
  <c r="AG2122" i="4"/>
  <c r="AF2122" i="4"/>
  <c r="AG2121" i="4"/>
  <c r="AF2121" i="4"/>
  <c r="AG2120" i="4"/>
  <c r="AF2120" i="4"/>
  <c r="AG2119" i="4"/>
  <c r="AF2119" i="4"/>
  <c r="AG2118" i="4"/>
  <c r="AF2118" i="4"/>
  <c r="AG2117" i="4"/>
  <c r="AF2117" i="4"/>
  <c r="AG2116" i="4"/>
  <c r="AF2116" i="4"/>
  <c r="AG2115" i="4"/>
  <c r="AF2115" i="4"/>
  <c r="AG2114" i="4"/>
  <c r="AF2114" i="4"/>
  <c r="AG2113" i="4"/>
  <c r="AF2113" i="4"/>
  <c r="AG2112" i="4"/>
  <c r="AF2112" i="4"/>
  <c r="AG2111" i="4"/>
  <c r="AF2111" i="4"/>
  <c r="AG2110" i="4"/>
  <c r="AF2110" i="4"/>
  <c r="AG2109" i="4"/>
  <c r="AF2109" i="4"/>
  <c r="AG2108" i="4"/>
  <c r="AF2108" i="4"/>
  <c r="AG2107" i="4"/>
  <c r="AF2107" i="4"/>
  <c r="AG2106" i="4"/>
  <c r="AF2106" i="4"/>
  <c r="AG2105" i="4"/>
  <c r="AF2105" i="4"/>
  <c r="AG2104" i="4"/>
  <c r="AF2104" i="4"/>
  <c r="AG2103" i="4"/>
  <c r="AF2103" i="4"/>
  <c r="AG2102" i="4"/>
  <c r="AF2102" i="4"/>
  <c r="AG2101" i="4"/>
  <c r="AF2101" i="4"/>
  <c r="AG2100" i="4"/>
  <c r="AF2100" i="4"/>
  <c r="AG2099" i="4"/>
  <c r="AF2099" i="4"/>
  <c r="AG2098" i="4"/>
  <c r="AF2098" i="4"/>
  <c r="AG2097" i="4"/>
  <c r="AF2097" i="4"/>
  <c r="AG2096" i="4"/>
  <c r="AF2096" i="4"/>
  <c r="AG2095" i="4"/>
  <c r="AF2095" i="4"/>
  <c r="AG2094" i="4"/>
  <c r="AF2094" i="4"/>
  <c r="AG2093" i="4"/>
  <c r="AF2093" i="4"/>
  <c r="AG2092" i="4"/>
  <c r="AF2092" i="4"/>
  <c r="AG2091" i="4"/>
  <c r="AF2091" i="4"/>
  <c r="AG2090" i="4"/>
  <c r="AF2090" i="4"/>
  <c r="AG2089" i="4"/>
  <c r="AF2089" i="4"/>
  <c r="AG2088" i="4"/>
  <c r="AF2088" i="4"/>
  <c r="AG2087" i="4"/>
  <c r="AF2087" i="4"/>
  <c r="AG2086" i="4"/>
  <c r="AF2086" i="4"/>
  <c r="AG2085" i="4"/>
  <c r="AF2085" i="4"/>
  <c r="AG2084" i="4"/>
  <c r="AF2084" i="4"/>
  <c r="AG2083" i="4"/>
  <c r="AF2083" i="4"/>
  <c r="AG2082" i="4"/>
  <c r="AF2082" i="4"/>
  <c r="AG2081" i="4"/>
  <c r="AF2081" i="4"/>
  <c r="AG2080" i="4"/>
  <c r="AF2080" i="4"/>
  <c r="AG2079" i="4"/>
  <c r="AF2079" i="4"/>
  <c r="AG2078" i="4"/>
  <c r="AF2078" i="4"/>
  <c r="AG2077" i="4"/>
  <c r="AF2077" i="4"/>
  <c r="AG2076" i="4"/>
  <c r="AF2076" i="4"/>
  <c r="AG2075" i="4"/>
  <c r="AF2075" i="4"/>
  <c r="AG2074" i="4"/>
  <c r="AF2074" i="4"/>
  <c r="AG2073" i="4"/>
  <c r="AF2073" i="4"/>
  <c r="AG2072" i="4"/>
  <c r="AF2072" i="4"/>
  <c r="AG2071" i="4"/>
  <c r="AF2071" i="4"/>
  <c r="AG2070" i="4"/>
  <c r="AF2070" i="4"/>
  <c r="AG2069" i="4"/>
  <c r="AF2069" i="4"/>
  <c r="AG2068" i="4"/>
  <c r="AF2068" i="4"/>
  <c r="AG2067" i="4"/>
  <c r="AF2067" i="4"/>
  <c r="AG2066" i="4"/>
  <c r="AF2066" i="4"/>
  <c r="AG2065" i="4"/>
  <c r="AF2065" i="4"/>
  <c r="AG2064" i="4"/>
  <c r="AF2064" i="4"/>
  <c r="AG2063" i="4"/>
  <c r="AF2063" i="4"/>
  <c r="AG2062" i="4"/>
  <c r="AF2062" i="4"/>
  <c r="AG2061" i="4"/>
  <c r="AF2061" i="4"/>
  <c r="AG2060" i="4"/>
  <c r="AF2060" i="4"/>
  <c r="AG2059" i="4"/>
  <c r="AF2059" i="4"/>
  <c r="AG2058" i="4"/>
  <c r="AF2058" i="4"/>
  <c r="AG2057" i="4"/>
  <c r="AF2057" i="4"/>
  <c r="AG2056" i="4"/>
  <c r="AF2056" i="4"/>
  <c r="AG2055" i="4"/>
  <c r="AF2055" i="4"/>
  <c r="AG2054" i="4"/>
  <c r="AF2054" i="4"/>
  <c r="AG2053" i="4"/>
  <c r="AF2053" i="4"/>
  <c r="AG2052" i="4"/>
  <c r="AF2052" i="4"/>
  <c r="AG2051" i="4"/>
  <c r="AF2051" i="4"/>
  <c r="AG2050" i="4"/>
  <c r="AF2050" i="4"/>
  <c r="AG2049" i="4"/>
  <c r="AF2049" i="4"/>
  <c r="AG2048" i="4"/>
  <c r="AF2048" i="4"/>
  <c r="AG2047" i="4"/>
  <c r="AF2047" i="4"/>
  <c r="AG2046" i="4"/>
  <c r="AF2046" i="4"/>
  <c r="AG2045" i="4"/>
  <c r="AF2045" i="4"/>
  <c r="AG2044" i="4"/>
  <c r="AF2044" i="4"/>
  <c r="AG2043" i="4"/>
  <c r="AF2043" i="4"/>
  <c r="AG2042" i="4"/>
  <c r="AF2042" i="4"/>
  <c r="AG2041" i="4"/>
  <c r="AF2041" i="4"/>
  <c r="AG2040" i="4"/>
  <c r="AF2040" i="4"/>
  <c r="AG2039" i="4"/>
  <c r="AF2039" i="4"/>
  <c r="AG2038" i="4"/>
  <c r="AF2038" i="4"/>
  <c r="AG2037" i="4"/>
  <c r="AF2037" i="4"/>
  <c r="AG2036" i="4"/>
  <c r="AF2036" i="4"/>
  <c r="AG2035" i="4"/>
  <c r="AF2035" i="4"/>
  <c r="AG2034" i="4"/>
  <c r="AF2034" i="4"/>
  <c r="AG2033" i="4"/>
  <c r="AF2033" i="4"/>
  <c r="AG2032" i="4"/>
  <c r="AF2032" i="4"/>
  <c r="AG2031" i="4"/>
  <c r="AF2031" i="4"/>
  <c r="AG2030" i="4"/>
  <c r="AF2030" i="4"/>
  <c r="AG2029" i="4"/>
  <c r="AF2029" i="4"/>
  <c r="AG2028" i="4"/>
  <c r="AF2028" i="4"/>
  <c r="AG2027" i="4"/>
  <c r="AF2027" i="4"/>
  <c r="AG2026" i="4"/>
  <c r="AF2026" i="4"/>
  <c r="AG2025" i="4"/>
  <c r="AF2025" i="4"/>
  <c r="AG2024" i="4"/>
  <c r="AF2024" i="4"/>
  <c r="AG2023" i="4"/>
  <c r="AF2023" i="4"/>
  <c r="AG2022" i="4"/>
  <c r="AF2022" i="4"/>
  <c r="AG2021" i="4"/>
  <c r="AF2021" i="4"/>
  <c r="AG2020" i="4"/>
  <c r="AF2020" i="4"/>
  <c r="AG2019" i="4"/>
  <c r="AF2019" i="4"/>
  <c r="AG2018" i="4"/>
  <c r="AF2018" i="4"/>
  <c r="AG2017" i="4"/>
  <c r="AF2017" i="4"/>
  <c r="AG2016" i="4"/>
  <c r="AF2016" i="4"/>
  <c r="AG2015" i="4"/>
  <c r="AF2015" i="4"/>
  <c r="AG2014" i="4"/>
  <c r="AF2014" i="4"/>
  <c r="AG2013" i="4"/>
  <c r="AF2013" i="4"/>
  <c r="AG2012" i="4"/>
  <c r="AF2012" i="4"/>
  <c r="AG2011" i="4"/>
  <c r="AF2011" i="4"/>
  <c r="AG2010" i="4"/>
  <c r="AF2010" i="4"/>
  <c r="AG2009" i="4"/>
  <c r="AF2009" i="4"/>
  <c r="AG2008" i="4"/>
  <c r="AF2008" i="4"/>
  <c r="AG2007" i="4"/>
  <c r="AF2007" i="4"/>
  <c r="AG2006" i="4"/>
  <c r="AF2006" i="4"/>
  <c r="AG2005" i="4"/>
  <c r="AF2005" i="4"/>
  <c r="AG2004" i="4"/>
  <c r="AF2004" i="4"/>
  <c r="AG2003" i="4"/>
  <c r="AF2003" i="4"/>
  <c r="AG2002" i="4"/>
  <c r="AF2002" i="4"/>
  <c r="AG2001" i="4"/>
  <c r="AF2001" i="4"/>
  <c r="AG2000" i="4"/>
  <c r="AF2000" i="4"/>
  <c r="AG1999" i="4"/>
  <c r="AF1999" i="4"/>
  <c r="AG1998" i="4"/>
  <c r="AF1998" i="4"/>
  <c r="AG1997" i="4"/>
  <c r="AF1997" i="4"/>
  <c r="AG1996" i="4"/>
  <c r="AF1996" i="4"/>
  <c r="AG1995" i="4"/>
  <c r="AF1995" i="4"/>
  <c r="AG1994" i="4"/>
  <c r="AF1994" i="4"/>
  <c r="AG1993" i="4"/>
  <c r="AF1993" i="4"/>
  <c r="AG1992" i="4"/>
  <c r="AF1992" i="4"/>
  <c r="AG1991" i="4"/>
  <c r="AF1991" i="4"/>
  <c r="AG1990" i="4"/>
  <c r="AF1990" i="4"/>
  <c r="AG1989" i="4"/>
  <c r="AF1989" i="4"/>
  <c r="AG1988" i="4"/>
  <c r="AF1988" i="4"/>
  <c r="AG1987" i="4"/>
  <c r="AF1987" i="4"/>
  <c r="AG1986" i="4"/>
  <c r="AF1986" i="4"/>
  <c r="AG1985" i="4"/>
  <c r="AF1985" i="4"/>
  <c r="AG1984" i="4"/>
  <c r="AF1984" i="4"/>
  <c r="AG1983" i="4"/>
  <c r="AF1983" i="4"/>
  <c r="AG1982" i="4"/>
  <c r="AF1982" i="4"/>
  <c r="AG1981" i="4"/>
  <c r="AF1981" i="4"/>
  <c r="AG1980" i="4"/>
  <c r="AF1980" i="4"/>
  <c r="AG1979" i="4"/>
  <c r="AF1979" i="4"/>
  <c r="AG1978" i="4"/>
  <c r="AF1978" i="4"/>
  <c r="AG1977" i="4"/>
  <c r="AF1977" i="4"/>
  <c r="AG1976" i="4"/>
  <c r="AF1976" i="4"/>
  <c r="AG1975" i="4"/>
  <c r="AF1975" i="4"/>
  <c r="AG1974" i="4"/>
  <c r="AF1974" i="4"/>
  <c r="AG1973" i="4"/>
  <c r="AF1973" i="4"/>
  <c r="AG1972" i="4"/>
  <c r="AF1972" i="4"/>
  <c r="AG1971" i="4"/>
  <c r="AF1971" i="4"/>
  <c r="AG1970" i="4"/>
  <c r="AF1970" i="4"/>
  <c r="AG1969" i="4"/>
  <c r="AF1969" i="4"/>
  <c r="AG1968" i="4"/>
  <c r="AF1968" i="4"/>
  <c r="AG1967" i="4"/>
  <c r="AF1967" i="4"/>
  <c r="AG1966" i="4"/>
  <c r="AF1966" i="4"/>
  <c r="AG1965" i="4"/>
  <c r="AF1965" i="4"/>
  <c r="AG1964" i="4"/>
  <c r="AF1964" i="4"/>
  <c r="AG1963" i="4"/>
  <c r="AF1963" i="4"/>
  <c r="AG1962" i="4"/>
  <c r="AF1962" i="4"/>
  <c r="AG1961" i="4"/>
  <c r="AF1961" i="4"/>
  <c r="AG1960" i="4"/>
  <c r="AF1960" i="4"/>
  <c r="AG1959" i="4"/>
  <c r="AF1959" i="4"/>
  <c r="AG1958" i="4"/>
  <c r="AF1958" i="4"/>
  <c r="AG1957" i="4"/>
  <c r="AF1957" i="4"/>
  <c r="AG1956" i="4"/>
  <c r="AF1956" i="4"/>
  <c r="AG1955" i="4"/>
  <c r="AF1955" i="4"/>
  <c r="AG1954" i="4"/>
  <c r="AF1954" i="4"/>
  <c r="AG1953" i="4"/>
  <c r="AF1953" i="4"/>
  <c r="AG1952" i="4"/>
  <c r="AF1952" i="4"/>
  <c r="AG1951" i="4"/>
  <c r="AF1951" i="4"/>
  <c r="AG1950" i="4"/>
  <c r="AF1950" i="4"/>
  <c r="AG1949" i="4"/>
  <c r="AF1949" i="4"/>
  <c r="AG1948" i="4"/>
  <c r="AF1948" i="4"/>
  <c r="AG1947" i="4"/>
  <c r="AF1947" i="4"/>
  <c r="AG1946" i="4"/>
  <c r="AF1946" i="4"/>
  <c r="AG1945" i="4"/>
  <c r="AF1945" i="4"/>
  <c r="AG1944" i="4"/>
  <c r="AF1944" i="4"/>
  <c r="AG1943" i="4"/>
  <c r="AF1943" i="4"/>
  <c r="AG1942" i="4"/>
  <c r="AF1942" i="4"/>
  <c r="AG1941" i="4"/>
  <c r="AF1941" i="4"/>
  <c r="AG1940" i="4"/>
  <c r="AF1940" i="4"/>
  <c r="AG1939" i="4"/>
  <c r="AF1939" i="4"/>
  <c r="AG1938" i="4"/>
  <c r="AF1938" i="4"/>
  <c r="AG1937" i="4"/>
  <c r="AF1937" i="4"/>
  <c r="AG1936" i="4"/>
  <c r="AF1936" i="4"/>
  <c r="AG1935" i="4"/>
  <c r="AF1935" i="4"/>
  <c r="AG1934" i="4"/>
  <c r="AF1934" i="4"/>
  <c r="AG1933" i="4"/>
  <c r="AF1933" i="4"/>
  <c r="AG1932" i="4"/>
  <c r="AF1932" i="4"/>
  <c r="AG1931" i="4"/>
  <c r="AF1931" i="4"/>
  <c r="AG1930" i="4"/>
  <c r="AF1930" i="4"/>
  <c r="AG1929" i="4"/>
  <c r="AF1929" i="4"/>
  <c r="AG1928" i="4"/>
  <c r="AF1928" i="4"/>
  <c r="AG1927" i="4"/>
  <c r="AF1927" i="4"/>
  <c r="AG1926" i="4"/>
  <c r="AF1926" i="4"/>
  <c r="AG1925" i="4"/>
  <c r="AF1925" i="4"/>
  <c r="AG1924" i="4"/>
  <c r="AF1924" i="4"/>
  <c r="AG1923" i="4"/>
  <c r="AF1923" i="4"/>
  <c r="AG1922" i="4"/>
  <c r="AF1922" i="4"/>
  <c r="AG1921" i="4"/>
  <c r="AF1921" i="4"/>
  <c r="AG1920" i="4"/>
  <c r="AF1920" i="4"/>
  <c r="AG1919" i="4"/>
  <c r="AF1919" i="4"/>
  <c r="AG1918" i="4"/>
  <c r="AF1918" i="4"/>
  <c r="AG1917" i="4"/>
  <c r="AF1917" i="4"/>
  <c r="AG1916" i="4"/>
  <c r="AF1916" i="4"/>
  <c r="AG1915" i="4"/>
  <c r="AF1915" i="4"/>
  <c r="AG1914" i="4"/>
  <c r="AF1914" i="4"/>
  <c r="AG1913" i="4"/>
  <c r="AF1913" i="4"/>
  <c r="AG1912" i="4"/>
  <c r="AF1912" i="4"/>
  <c r="AG1911" i="4"/>
  <c r="AF1911" i="4"/>
  <c r="AG1910" i="4"/>
  <c r="AF1910" i="4"/>
  <c r="AG1909" i="4"/>
  <c r="AF1909" i="4"/>
  <c r="AG1908" i="4"/>
  <c r="AF1908" i="4"/>
  <c r="AG1907" i="4"/>
  <c r="AF1907" i="4"/>
  <c r="AG1906" i="4"/>
  <c r="AF1906" i="4"/>
  <c r="AG1905" i="4"/>
  <c r="AF1905" i="4"/>
  <c r="AG1904" i="4"/>
  <c r="AF1904" i="4"/>
  <c r="AG1903" i="4"/>
  <c r="AF1903" i="4"/>
  <c r="AG1902" i="4"/>
  <c r="AF1902" i="4"/>
  <c r="AG1901" i="4"/>
  <c r="AF1901" i="4"/>
  <c r="AG1900" i="4"/>
  <c r="AF1900" i="4"/>
  <c r="AG1899" i="4"/>
  <c r="AF1899" i="4"/>
  <c r="AG1898" i="4"/>
  <c r="AF1898" i="4"/>
  <c r="AG1897" i="4"/>
  <c r="AF1897" i="4"/>
  <c r="AG1896" i="4"/>
  <c r="AF1896" i="4"/>
  <c r="AG1895" i="4"/>
  <c r="AF1895" i="4"/>
  <c r="AG1894" i="4"/>
  <c r="AF1894" i="4"/>
  <c r="AG1893" i="4"/>
  <c r="AF1893" i="4"/>
  <c r="AG1892" i="4"/>
  <c r="AF1892" i="4"/>
  <c r="AG1891" i="4"/>
  <c r="AF1891" i="4"/>
  <c r="AG1890" i="4"/>
  <c r="AF1890" i="4"/>
  <c r="AG1889" i="4"/>
  <c r="AF1889" i="4"/>
  <c r="AG1888" i="4"/>
  <c r="AF1888" i="4"/>
  <c r="AG1887" i="4"/>
  <c r="AF1887" i="4"/>
  <c r="AG1886" i="4"/>
  <c r="AF1886" i="4"/>
  <c r="AG1885" i="4"/>
  <c r="AF1885" i="4"/>
  <c r="AG1884" i="4"/>
  <c r="AF1884" i="4"/>
  <c r="AG1883" i="4"/>
  <c r="AF1883" i="4"/>
  <c r="AG1882" i="4"/>
  <c r="AF1882" i="4"/>
  <c r="AG1881" i="4"/>
  <c r="AF1881" i="4"/>
  <c r="AG1880" i="4"/>
  <c r="AF1880" i="4"/>
  <c r="AG1879" i="4"/>
  <c r="AF1879" i="4"/>
  <c r="AG1878" i="4"/>
  <c r="AF1878" i="4"/>
  <c r="AG1877" i="4"/>
  <c r="AF1877" i="4"/>
  <c r="AG1876" i="4"/>
  <c r="AF1876" i="4"/>
  <c r="AG1875" i="4"/>
  <c r="AF1875" i="4"/>
  <c r="AG1874" i="4"/>
  <c r="AF1874" i="4"/>
  <c r="AG1873" i="4"/>
  <c r="AF1873" i="4"/>
  <c r="AG1872" i="4"/>
  <c r="AF1872" i="4"/>
  <c r="AG1871" i="4"/>
  <c r="AF1871" i="4"/>
  <c r="AG1870" i="4"/>
  <c r="AF1870" i="4"/>
  <c r="AG1869" i="4"/>
  <c r="AF1869" i="4"/>
  <c r="AG1868" i="4"/>
  <c r="AF1868" i="4"/>
  <c r="AG1867" i="4"/>
  <c r="AF1867" i="4"/>
  <c r="AG1866" i="4"/>
  <c r="AF1866" i="4"/>
  <c r="AG1865" i="4"/>
  <c r="AF1865" i="4"/>
  <c r="AG1864" i="4"/>
  <c r="AF1864" i="4"/>
  <c r="AG1863" i="4"/>
  <c r="AF1863" i="4"/>
  <c r="AG1862" i="4"/>
  <c r="AF1862" i="4"/>
  <c r="AG1861" i="4"/>
  <c r="AF1861" i="4"/>
  <c r="AG1860" i="4"/>
  <c r="AF1860" i="4"/>
  <c r="AG1859" i="4"/>
  <c r="AF1859" i="4"/>
  <c r="AG1858" i="4"/>
  <c r="AF1858" i="4"/>
  <c r="AG1857" i="4"/>
  <c r="AF1857" i="4"/>
  <c r="AG1856" i="4"/>
  <c r="AF1856" i="4"/>
  <c r="AG1855" i="4"/>
  <c r="AF1855" i="4"/>
  <c r="AG1854" i="4"/>
  <c r="AF1854" i="4"/>
  <c r="AG1853" i="4"/>
  <c r="AF1853" i="4"/>
  <c r="AG1852" i="4"/>
  <c r="AF1852" i="4"/>
  <c r="AG1851" i="4"/>
  <c r="AF1851" i="4"/>
  <c r="AG1850" i="4"/>
  <c r="AF1850" i="4"/>
  <c r="AG1849" i="4"/>
  <c r="AF1849" i="4"/>
  <c r="AG1848" i="4"/>
  <c r="AF1848" i="4"/>
  <c r="AG1847" i="4"/>
  <c r="AF1847" i="4"/>
  <c r="AG1846" i="4"/>
  <c r="AF1846" i="4"/>
  <c r="AG1845" i="4"/>
  <c r="AF1845" i="4"/>
  <c r="AG1844" i="4"/>
  <c r="AF1844" i="4"/>
  <c r="AG1843" i="4"/>
  <c r="AF1843" i="4"/>
  <c r="AG1842" i="4"/>
  <c r="AF1842" i="4"/>
  <c r="AG1841" i="4"/>
  <c r="AF1841" i="4"/>
  <c r="AG1840" i="4"/>
  <c r="AF1840" i="4"/>
  <c r="AG1839" i="4"/>
  <c r="AF1839" i="4"/>
  <c r="AG1838" i="4"/>
  <c r="AF1838" i="4"/>
  <c r="AG1837" i="4"/>
  <c r="AF1837" i="4"/>
  <c r="AG1836" i="4"/>
  <c r="AF1836" i="4"/>
  <c r="AG1835" i="4"/>
  <c r="AF1835" i="4"/>
  <c r="AG1834" i="4"/>
  <c r="AF1834" i="4"/>
  <c r="AG1833" i="4"/>
  <c r="AF1833" i="4"/>
  <c r="AG1832" i="4"/>
  <c r="AF1832" i="4"/>
  <c r="AG1831" i="4"/>
  <c r="AF1831" i="4"/>
  <c r="AG1830" i="4"/>
  <c r="AF1830" i="4"/>
  <c r="AG1829" i="4"/>
  <c r="AF1829" i="4"/>
  <c r="AG1828" i="4"/>
  <c r="AF1828" i="4"/>
  <c r="AG1827" i="4"/>
  <c r="AF1827" i="4"/>
  <c r="AG1826" i="4"/>
  <c r="AF1826" i="4"/>
  <c r="AG1825" i="4"/>
  <c r="AF1825" i="4"/>
  <c r="AG1824" i="4"/>
  <c r="AF1824" i="4"/>
  <c r="AG1823" i="4"/>
  <c r="AF1823" i="4"/>
  <c r="AG1822" i="4"/>
  <c r="AF1822" i="4"/>
  <c r="AG1821" i="4"/>
  <c r="AF1821" i="4"/>
  <c r="AG1820" i="4"/>
  <c r="AF1820" i="4"/>
  <c r="AG1819" i="4"/>
  <c r="AF1819" i="4"/>
  <c r="AG1818" i="4"/>
  <c r="AF1818" i="4"/>
  <c r="AG1817" i="4"/>
  <c r="AF1817" i="4"/>
  <c r="AG1816" i="4"/>
  <c r="AF1816" i="4"/>
  <c r="AG1815" i="4"/>
  <c r="AF1815" i="4"/>
  <c r="AG1814" i="4"/>
  <c r="AF1814" i="4"/>
  <c r="AG1813" i="4"/>
  <c r="AF1813" i="4"/>
  <c r="AG1812" i="4"/>
  <c r="AF1812" i="4"/>
  <c r="AG1811" i="4"/>
  <c r="AF1811" i="4"/>
  <c r="AG1810" i="4"/>
  <c r="AF1810" i="4"/>
  <c r="AG1809" i="4"/>
  <c r="AF1809" i="4"/>
  <c r="AG1808" i="4"/>
  <c r="AF1808" i="4"/>
  <c r="AG1807" i="4"/>
  <c r="AF1807" i="4"/>
  <c r="AG1806" i="4"/>
  <c r="AF1806" i="4"/>
  <c r="AG1805" i="4"/>
  <c r="AF1805" i="4"/>
  <c r="AG1804" i="4"/>
  <c r="AF1804" i="4"/>
  <c r="AG1803" i="4"/>
  <c r="AF1803" i="4"/>
  <c r="AG1802" i="4"/>
  <c r="AF1802" i="4"/>
  <c r="AG1801" i="4"/>
  <c r="AF1801" i="4"/>
  <c r="AG1800" i="4"/>
  <c r="AF1800" i="4"/>
  <c r="AG1799" i="4"/>
  <c r="AF1799" i="4"/>
  <c r="AG1798" i="4"/>
  <c r="AF1798" i="4"/>
  <c r="AG1797" i="4"/>
  <c r="AF1797" i="4"/>
  <c r="AG1796" i="4"/>
  <c r="AF1796" i="4"/>
  <c r="AG1795" i="4"/>
  <c r="AF1795" i="4"/>
  <c r="AG1794" i="4"/>
  <c r="AF1794" i="4"/>
  <c r="AG1793" i="4"/>
  <c r="AF1793" i="4"/>
  <c r="AG1792" i="4"/>
  <c r="AF1792" i="4"/>
  <c r="AG1791" i="4"/>
  <c r="AF1791" i="4"/>
  <c r="AG1790" i="4"/>
  <c r="AF1790" i="4"/>
  <c r="AG1789" i="4"/>
  <c r="AF1789" i="4"/>
  <c r="AG1788" i="4"/>
  <c r="AF1788" i="4"/>
  <c r="AG1787" i="4"/>
  <c r="AF1787" i="4"/>
  <c r="AG1786" i="4"/>
  <c r="AF1786" i="4"/>
  <c r="AG1785" i="4"/>
  <c r="AF1785" i="4"/>
  <c r="AG1784" i="4"/>
  <c r="AF1784" i="4"/>
  <c r="AG1783" i="4"/>
  <c r="AF1783" i="4"/>
  <c r="AG1782" i="4"/>
  <c r="AF1782" i="4"/>
  <c r="AG1781" i="4"/>
  <c r="AF1781" i="4"/>
  <c r="AG1780" i="4"/>
  <c r="AF1780" i="4"/>
  <c r="AG1779" i="4"/>
  <c r="AF1779" i="4"/>
  <c r="AG1778" i="4"/>
  <c r="AF1778" i="4"/>
  <c r="AG1777" i="4"/>
  <c r="AF1777" i="4"/>
  <c r="AG1776" i="4"/>
  <c r="AF1776" i="4"/>
  <c r="AG1775" i="4"/>
  <c r="AF1775" i="4"/>
  <c r="AG1774" i="4"/>
  <c r="AF1774" i="4"/>
  <c r="AG1773" i="4"/>
  <c r="AF1773" i="4"/>
  <c r="AG1772" i="4"/>
  <c r="AF1772" i="4"/>
  <c r="AG1771" i="4"/>
  <c r="AF1771" i="4"/>
  <c r="AG1770" i="4"/>
  <c r="AF1770" i="4"/>
  <c r="AG1769" i="4"/>
  <c r="AF1769" i="4"/>
  <c r="AG1768" i="4"/>
  <c r="AF1768" i="4"/>
  <c r="AG1767" i="4"/>
  <c r="AF1767" i="4"/>
  <c r="AG1766" i="4"/>
  <c r="AF1766" i="4"/>
  <c r="AG1765" i="4"/>
  <c r="AF1765" i="4"/>
  <c r="AG1764" i="4"/>
  <c r="AF1764" i="4"/>
  <c r="AG1763" i="4"/>
  <c r="AF1763" i="4"/>
  <c r="AG1762" i="4"/>
  <c r="AF1762" i="4"/>
  <c r="AG1761" i="4"/>
  <c r="AF1761" i="4"/>
  <c r="AG1760" i="4"/>
  <c r="AF1760" i="4"/>
  <c r="AG1759" i="4"/>
  <c r="AF1759" i="4"/>
  <c r="AG1758" i="4"/>
  <c r="AF1758" i="4"/>
  <c r="AG1757" i="4"/>
  <c r="AF1757" i="4"/>
  <c r="AG1756" i="4"/>
  <c r="AF1756" i="4"/>
  <c r="AG1755" i="4"/>
  <c r="AF1755" i="4"/>
  <c r="AG1754" i="4"/>
  <c r="AF1754" i="4"/>
  <c r="AG1753" i="4"/>
  <c r="AF1753" i="4"/>
  <c r="AG1752" i="4"/>
  <c r="AF1752" i="4"/>
  <c r="AG1751" i="4"/>
  <c r="AF1751" i="4"/>
  <c r="AG1750" i="4"/>
  <c r="AF1750" i="4"/>
  <c r="AG1749" i="4"/>
  <c r="AF1749" i="4"/>
  <c r="AG1748" i="4"/>
  <c r="AF1748" i="4"/>
  <c r="AG1747" i="4"/>
  <c r="AF1747" i="4"/>
  <c r="AG1746" i="4"/>
  <c r="AF1746" i="4"/>
  <c r="AG1745" i="4"/>
  <c r="AF1745" i="4"/>
  <c r="AG1744" i="4"/>
  <c r="AF1744" i="4"/>
  <c r="AG1743" i="4"/>
  <c r="AF1743" i="4"/>
  <c r="AG1742" i="4"/>
  <c r="AF1742" i="4"/>
  <c r="AG1741" i="4"/>
  <c r="AF1741" i="4"/>
  <c r="AG1740" i="4"/>
  <c r="AF1740" i="4"/>
  <c r="AG1739" i="4"/>
  <c r="AF1739" i="4"/>
  <c r="AG1738" i="4"/>
  <c r="AF1738" i="4"/>
  <c r="AG1737" i="4"/>
  <c r="AF1737" i="4"/>
  <c r="AG1736" i="4"/>
  <c r="AF1736" i="4"/>
  <c r="AG1735" i="4"/>
  <c r="AF1735" i="4"/>
  <c r="AG1734" i="4"/>
  <c r="AF1734" i="4"/>
  <c r="AG1733" i="4"/>
  <c r="AF1733" i="4"/>
  <c r="AG1732" i="4"/>
  <c r="AF1732" i="4"/>
  <c r="AG1731" i="4"/>
  <c r="AF1731" i="4"/>
  <c r="AG1730" i="4"/>
  <c r="AF1730" i="4"/>
  <c r="AG1729" i="4"/>
  <c r="AF1729" i="4"/>
  <c r="AG1728" i="4"/>
  <c r="AF1728" i="4"/>
  <c r="AG1727" i="4"/>
  <c r="AF1727" i="4"/>
  <c r="AG1726" i="4"/>
  <c r="AF1726" i="4"/>
  <c r="AG1725" i="4"/>
  <c r="AF1725" i="4"/>
  <c r="AG1724" i="4"/>
  <c r="AF1724" i="4"/>
  <c r="AG1723" i="4"/>
  <c r="AF1723" i="4"/>
  <c r="AG1722" i="4"/>
  <c r="AF1722" i="4"/>
  <c r="AG1721" i="4"/>
  <c r="AF1721" i="4"/>
  <c r="AG1720" i="4"/>
  <c r="AF1720" i="4"/>
  <c r="AG1719" i="4"/>
  <c r="AF1719" i="4"/>
  <c r="AG1718" i="4"/>
  <c r="AF1718" i="4"/>
  <c r="AG1717" i="4"/>
  <c r="AF1717" i="4"/>
  <c r="AG1716" i="4"/>
  <c r="AF1716" i="4"/>
  <c r="AG1715" i="4"/>
  <c r="AF1715" i="4"/>
  <c r="AG1714" i="4"/>
  <c r="AF1714" i="4"/>
  <c r="AG1713" i="4"/>
  <c r="AF1713" i="4"/>
  <c r="AG1712" i="4"/>
  <c r="AF1712" i="4"/>
  <c r="AG1711" i="4"/>
  <c r="AF1711" i="4"/>
  <c r="AG1710" i="4"/>
  <c r="AF1710" i="4"/>
  <c r="AG1709" i="4"/>
  <c r="AF1709" i="4"/>
  <c r="AG1708" i="4"/>
  <c r="AF1708" i="4"/>
  <c r="AG1707" i="4"/>
  <c r="AF1707" i="4"/>
  <c r="AG1706" i="4"/>
  <c r="AF1706" i="4"/>
  <c r="AG1705" i="4"/>
  <c r="AF1705" i="4"/>
  <c r="AG1704" i="4"/>
  <c r="AF1704" i="4"/>
  <c r="AG1703" i="4"/>
  <c r="AF1703" i="4"/>
  <c r="AG1702" i="4"/>
  <c r="AF1702" i="4"/>
  <c r="AG1701" i="4"/>
  <c r="AF1701" i="4"/>
  <c r="AG1700" i="4"/>
  <c r="AF1700" i="4"/>
  <c r="AG1699" i="4"/>
  <c r="AF1699" i="4"/>
  <c r="AG1698" i="4"/>
  <c r="AF1698" i="4"/>
  <c r="AG1697" i="4"/>
  <c r="AF1697" i="4"/>
  <c r="AG1696" i="4"/>
  <c r="AF1696" i="4"/>
  <c r="AG1695" i="4"/>
  <c r="AF1695" i="4"/>
  <c r="AG1694" i="4"/>
  <c r="AF1694" i="4"/>
  <c r="AG1693" i="4"/>
  <c r="AF1693" i="4"/>
  <c r="AG1692" i="4"/>
  <c r="AF1692" i="4"/>
  <c r="AG1691" i="4"/>
  <c r="AF1691" i="4"/>
  <c r="AG1690" i="4"/>
  <c r="AF1690" i="4"/>
  <c r="AG1689" i="4"/>
  <c r="AF1689" i="4"/>
  <c r="AG1688" i="4"/>
  <c r="AF1688" i="4"/>
  <c r="AG1687" i="4"/>
  <c r="AF1687" i="4"/>
  <c r="AG1686" i="4"/>
  <c r="AF1686" i="4"/>
  <c r="AG1685" i="4"/>
  <c r="AF1685" i="4"/>
  <c r="AG1684" i="4"/>
  <c r="AF1684" i="4"/>
  <c r="AG1683" i="4"/>
  <c r="AF1683" i="4"/>
  <c r="AG1682" i="4"/>
  <c r="AF1682" i="4"/>
  <c r="AG1681" i="4"/>
  <c r="AF1681" i="4"/>
  <c r="AG1680" i="4"/>
  <c r="AF1680" i="4"/>
  <c r="AG1679" i="4"/>
  <c r="AF1679" i="4"/>
  <c r="AG1678" i="4"/>
  <c r="AF1678" i="4"/>
  <c r="AG1677" i="4"/>
  <c r="AF1677" i="4"/>
  <c r="AG1676" i="4"/>
  <c r="AF1676" i="4"/>
  <c r="AG1675" i="4"/>
  <c r="AF1675" i="4"/>
  <c r="AG1674" i="4"/>
  <c r="AF1674" i="4"/>
  <c r="AG1673" i="4"/>
  <c r="AF1673" i="4"/>
  <c r="AG1672" i="4"/>
  <c r="AF1672" i="4"/>
  <c r="AG1671" i="4"/>
  <c r="AF1671" i="4"/>
  <c r="AG1670" i="4"/>
  <c r="AF1670" i="4"/>
  <c r="AG1669" i="4"/>
  <c r="AF1669" i="4"/>
  <c r="AG1668" i="4"/>
  <c r="AF1668" i="4"/>
  <c r="AG1667" i="4"/>
  <c r="AF1667" i="4"/>
  <c r="AG1666" i="4"/>
  <c r="AF1666" i="4"/>
  <c r="AG1665" i="4"/>
  <c r="AF1665" i="4"/>
  <c r="AG1664" i="4"/>
  <c r="AF1664" i="4"/>
  <c r="AG1663" i="4"/>
  <c r="AF1663" i="4"/>
  <c r="AG1662" i="4"/>
  <c r="AF1662" i="4"/>
  <c r="AG1661" i="4"/>
  <c r="AF1661" i="4"/>
  <c r="AG1660" i="4"/>
  <c r="AF1660" i="4"/>
  <c r="AG1659" i="4"/>
  <c r="AF1659" i="4"/>
  <c r="AG1658" i="4"/>
  <c r="AF1658" i="4"/>
  <c r="AG1657" i="4"/>
  <c r="AF1657" i="4"/>
  <c r="AG1656" i="4"/>
  <c r="AF1656" i="4"/>
  <c r="AG1655" i="4"/>
  <c r="AF1655" i="4"/>
  <c r="AG1654" i="4"/>
  <c r="AF1654" i="4"/>
  <c r="AG1653" i="4"/>
  <c r="AF1653" i="4"/>
  <c r="AG1652" i="4"/>
  <c r="AF1652" i="4"/>
  <c r="AG1651" i="4"/>
  <c r="AF1651" i="4"/>
  <c r="AG1650" i="4"/>
  <c r="AF1650" i="4"/>
  <c r="AG1649" i="4"/>
  <c r="AF1649" i="4"/>
  <c r="AG1648" i="4"/>
  <c r="AF1648" i="4"/>
  <c r="AG1647" i="4"/>
  <c r="AF1647" i="4"/>
  <c r="AG1646" i="4"/>
  <c r="AF1646" i="4"/>
  <c r="AG1645" i="4"/>
  <c r="AF1645" i="4"/>
  <c r="AG1644" i="4"/>
  <c r="AF1644" i="4"/>
  <c r="AG1643" i="4"/>
  <c r="AF1643" i="4"/>
  <c r="AG1642" i="4"/>
  <c r="AF1642" i="4"/>
  <c r="AG1641" i="4"/>
  <c r="AF1641" i="4"/>
  <c r="AG1640" i="4"/>
  <c r="AF1640" i="4"/>
  <c r="AG1639" i="4"/>
  <c r="AF1639" i="4"/>
  <c r="AG1638" i="4"/>
  <c r="AF1638" i="4"/>
  <c r="AG1637" i="4"/>
  <c r="AF1637" i="4"/>
  <c r="AG1636" i="4"/>
  <c r="AF1636" i="4"/>
  <c r="AG1635" i="4"/>
  <c r="AF1635" i="4"/>
  <c r="AG1634" i="4"/>
  <c r="AF1634" i="4"/>
  <c r="AG1633" i="4"/>
  <c r="AF1633" i="4"/>
  <c r="AG1632" i="4"/>
  <c r="AF1632" i="4"/>
  <c r="AG1631" i="4"/>
  <c r="AF1631" i="4"/>
  <c r="AG1630" i="4"/>
  <c r="AF1630" i="4"/>
  <c r="AG1629" i="4"/>
  <c r="AF1629" i="4"/>
  <c r="AG1628" i="4"/>
  <c r="AF1628" i="4"/>
  <c r="AG1627" i="4"/>
  <c r="AF1627" i="4"/>
  <c r="AG1626" i="4"/>
  <c r="AF1626" i="4"/>
  <c r="AG1625" i="4"/>
  <c r="AF1625" i="4"/>
  <c r="AG1624" i="4"/>
  <c r="AF1624" i="4"/>
  <c r="AG1623" i="4"/>
  <c r="AF1623" i="4"/>
  <c r="AG1622" i="4"/>
  <c r="AF1622" i="4"/>
  <c r="AG1621" i="4"/>
  <c r="AF1621" i="4"/>
  <c r="AG1620" i="4"/>
  <c r="AF1620" i="4"/>
  <c r="AG1619" i="4"/>
  <c r="AF1619" i="4"/>
  <c r="AG1618" i="4"/>
  <c r="AF1618" i="4"/>
  <c r="AG1617" i="4"/>
  <c r="AF1617" i="4"/>
  <c r="AG1616" i="4"/>
  <c r="AF1616" i="4"/>
  <c r="AG1615" i="4"/>
  <c r="AF1615" i="4"/>
  <c r="AG1614" i="4"/>
  <c r="AF1614" i="4"/>
  <c r="AG1613" i="4"/>
  <c r="AF1613" i="4"/>
  <c r="AG1612" i="4"/>
  <c r="AF1612" i="4"/>
  <c r="AG1611" i="4"/>
  <c r="AF1611" i="4"/>
  <c r="AG1610" i="4"/>
  <c r="AF1610" i="4"/>
  <c r="AG1609" i="4"/>
  <c r="AF1609" i="4"/>
  <c r="AG1608" i="4"/>
  <c r="AF1608" i="4"/>
  <c r="AG1607" i="4"/>
  <c r="AF1607" i="4"/>
  <c r="AG1606" i="4"/>
  <c r="AF1606" i="4"/>
  <c r="AG1605" i="4"/>
  <c r="AF1605" i="4"/>
  <c r="AG1604" i="4"/>
  <c r="AF1604" i="4"/>
  <c r="AG1603" i="4"/>
  <c r="AF1603" i="4"/>
  <c r="AG1602" i="4"/>
  <c r="AF1602" i="4"/>
  <c r="AG1601" i="4"/>
  <c r="AF1601" i="4"/>
  <c r="AG1600" i="4"/>
  <c r="AF1600" i="4"/>
  <c r="AG1599" i="4"/>
  <c r="AF1599" i="4"/>
  <c r="AG1598" i="4"/>
  <c r="AF1598" i="4"/>
  <c r="AG1597" i="4"/>
  <c r="AF1597" i="4"/>
  <c r="AG1596" i="4"/>
  <c r="AF1596" i="4"/>
  <c r="AG1595" i="4"/>
  <c r="AF1595" i="4"/>
  <c r="AG1594" i="4"/>
  <c r="AF1594" i="4"/>
  <c r="AG1593" i="4"/>
  <c r="AF1593" i="4"/>
  <c r="AG1592" i="4"/>
  <c r="AF1592" i="4"/>
  <c r="AG1591" i="4"/>
  <c r="AF1591" i="4"/>
  <c r="AG1590" i="4"/>
  <c r="AF1590" i="4"/>
  <c r="AG1589" i="4"/>
  <c r="AF1589" i="4"/>
  <c r="AG1588" i="4"/>
  <c r="AF1588" i="4"/>
  <c r="AG1587" i="4"/>
  <c r="AF1587" i="4"/>
  <c r="AG1586" i="4"/>
  <c r="AF1586" i="4"/>
  <c r="AG1585" i="4"/>
  <c r="AF1585" i="4"/>
  <c r="AG1584" i="4"/>
  <c r="AF1584" i="4"/>
  <c r="AG1583" i="4"/>
  <c r="AF1583" i="4"/>
  <c r="AG1582" i="4"/>
  <c r="AF1582" i="4"/>
  <c r="AG1581" i="4"/>
  <c r="AF1581" i="4"/>
  <c r="AG1580" i="4"/>
  <c r="AF1580" i="4"/>
  <c r="AG1579" i="4"/>
  <c r="AF1579" i="4"/>
  <c r="AG1578" i="4"/>
  <c r="AF1578" i="4"/>
  <c r="AG1577" i="4"/>
  <c r="AF1577" i="4"/>
  <c r="AG1576" i="4"/>
  <c r="AF1576" i="4"/>
  <c r="AG1575" i="4"/>
  <c r="AF1575" i="4"/>
  <c r="AG1574" i="4"/>
  <c r="AF1574" i="4"/>
  <c r="AG1573" i="4"/>
  <c r="AF1573" i="4"/>
  <c r="AG1572" i="4"/>
  <c r="AF1572" i="4"/>
  <c r="AG1571" i="4"/>
  <c r="AF1571" i="4"/>
  <c r="AG1570" i="4"/>
  <c r="AF1570" i="4"/>
  <c r="AG1569" i="4"/>
  <c r="AF1569" i="4"/>
  <c r="AG1568" i="4"/>
  <c r="AF1568" i="4"/>
  <c r="AG1567" i="4"/>
  <c r="AF1567" i="4"/>
  <c r="AG1566" i="4"/>
  <c r="AF1566" i="4"/>
  <c r="AG1565" i="4"/>
  <c r="AF1565" i="4"/>
  <c r="AG1564" i="4"/>
  <c r="AF1564" i="4"/>
  <c r="AG1563" i="4"/>
  <c r="AF1563" i="4"/>
  <c r="AG1562" i="4"/>
  <c r="AF1562" i="4"/>
  <c r="AG1561" i="4"/>
  <c r="AF1561" i="4"/>
  <c r="AG1560" i="4"/>
  <c r="AF1560" i="4"/>
  <c r="AG1559" i="4"/>
  <c r="AF1559" i="4"/>
  <c r="AG1558" i="4"/>
  <c r="AF1558" i="4"/>
  <c r="AG1557" i="4"/>
  <c r="AF1557" i="4"/>
  <c r="AG1556" i="4"/>
  <c r="AF1556" i="4"/>
  <c r="AG1555" i="4"/>
  <c r="AF1555" i="4"/>
  <c r="AG1554" i="4"/>
  <c r="AF1554" i="4"/>
  <c r="AG1553" i="4"/>
  <c r="AF1553" i="4"/>
  <c r="AG1552" i="4"/>
  <c r="AF1552" i="4"/>
  <c r="AG1551" i="4"/>
  <c r="AF1551" i="4"/>
  <c r="AG1550" i="4"/>
  <c r="AF1550" i="4"/>
  <c r="AG1549" i="4"/>
  <c r="AF1549" i="4"/>
  <c r="AG1548" i="4"/>
  <c r="AF1548" i="4"/>
  <c r="AG1547" i="4"/>
  <c r="AF1547" i="4"/>
  <c r="AG1546" i="4"/>
  <c r="AF1546" i="4"/>
  <c r="AG1545" i="4"/>
  <c r="AF1545" i="4"/>
  <c r="AG1544" i="4"/>
  <c r="AF1544" i="4"/>
  <c r="AG1543" i="4"/>
  <c r="AF1543" i="4"/>
  <c r="AG1542" i="4"/>
  <c r="AF1542" i="4"/>
  <c r="AG1541" i="4"/>
  <c r="AF1541" i="4"/>
  <c r="AG1540" i="4"/>
  <c r="AF1540" i="4"/>
  <c r="AG1539" i="4"/>
  <c r="AF1539" i="4"/>
  <c r="AG1538" i="4"/>
  <c r="AF1538" i="4"/>
  <c r="AG1537" i="4"/>
  <c r="AF1537" i="4"/>
  <c r="AG1536" i="4"/>
  <c r="AF1536" i="4"/>
  <c r="AG1535" i="4"/>
  <c r="AF1535" i="4"/>
  <c r="AG1534" i="4"/>
  <c r="AF1534" i="4"/>
  <c r="AG1533" i="4"/>
  <c r="AF1533" i="4"/>
  <c r="AG1532" i="4"/>
  <c r="AF1532" i="4"/>
  <c r="AG1531" i="4"/>
  <c r="AF1531" i="4"/>
  <c r="AG1530" i="4"/>
  <c r="AF1530" i="4"/>
  <c r="AG1529" i="4"/>
  <c r="AF1529" i="4"/>
  <c r="AG1528" i="4"/>
  <c r="AF1528" i="4"/>
  <c r="AG1527" i="4"/>
  <c r="AF1527" i="4"/>
  <c r="AG1526" i="4"/>
  <c r="AF1526" i="4"/>
  <c r="AG1525" i="4"/>
  <c r="AF1525" i="4"/>
  <c r="AG1524" i="4"/>
  <c r="AF1524" i="4"/>
  <c r="AG1523" i="4"/>
  <c r="AF1523" i="4"/>
  <c r="AG1522" i="4"/>
  <c r="AF1522" i="4"/>
  <c r="AG1521" i="4"/>
  <c r="AF1521" i="4"/>
  <c r="AG1520" i="4"/>
  <c r="AF1520" i="4"/>
  <c r="AG1519" i="4"/>
  <c r="AF1519" i="4"/>
  <c r="AG1518" i="4"/>
  <c r="AF1518" i="4"/>
  <c r="AG1517" i="4"/>
  <c r="AF1517" i="4"/>
  <c r="AG1516" i="4"/>
  <c r="AF1516" i="4"/>
  <c r="AG1515" i="4"/>
  <c r="AF1515" i="4"/>
  <c r="AG1514" i="4"/>
  <c r="AF1514" i="4"/>
  <c r="AG1513" i="4"/>
  <c r="AF1513" i="4"/>
  <c r="AG1512" i="4"/>
  <c r="AF1512" i="4"/>
  <c r="AG1511" i="4"/>
  <c r="AF1511" i="4"/>
  <c r="AG1510" i="4"/>
  <c r="AF1510" i="4"/>
  <c r="AG1509" i="4"/>
  <c r="AF1509" i="4"/>
  <c r="AG1508" i="4"/>
  <c r="AF1508" i="4"/>
  <c r="AG1507" i="4"/>
  <c r="AF1507" i="4"/>
  <c r="AG1506" i="4"/>
  <c r="AF1506" i="4"/>
  <c r="AG1505" i="4"/>
  <c r="AF1505" i="4"/>
  <c r="AG1504" i="4"/>
  <c r="AF1504" i="4"/>
  <c r="AG1503" i="4"/>
  <c r="AF1503" i="4"/>
  <c r="AG1502" i="4"/>
  <c r="AF1502" i="4"/>
  <c r="AG1501" i="4"/>
  <c r="AF1501" i="4"/>
  <c r="AG1500" i="4"/>
  <c r="AF1500" i="4"/>
  <c r="AG1499" i="4"/>
  <c r="AF1499" i="4"/>
  <c r="AG1498" i="4"/>
  <c r="AF1498" i="4"/>
  <c r="AG1497" i="4"/>
  <c r="AF1497" i="4"/>
  <c r="AG1496" i="4"/>
  <c r="AF1496" i="4"/>
  <c r="AG1495" i="4"/>
  <c r="AF1495" i="4"/>
  <c r="AG1494" i="4"/>
  <c r="AF1494" i="4"/>
  <c r="AG1493" i="4"/>
  <c r="AF1493" i="4"/>
  <c r="AG1492" i="4"/>
  <c r="AF1492" i="4"/>
  <c r="AG1491" i="4"/>
  <c r="AF1491" i="4"/>
  <c r="AG1490" i="4"/>
  <c r="AF1490" i="4"/>
  <c r="AG1489" i="4"/>
  <c r="AF1489" i="4"/>
  <c r="AG1488" i="4"/>
  <c r="AF1488" i="4"/>
  <c r="AG1487" i="4"/>
  <c r="AF1487" i="4"/>
  <c r="AG1486" i="4"/>
  <c r="AF1486" i="4"/>
  <c r="AG1485" i="4"/>
  <c r="AF1485" i="4"/>
  <c r="AG1484" i="4"/>
  <c r="AF1484" i="4"/>
  <c r="AG1483" i="4"/>
  <c r="AF1483" i="4"/>
  <c r="AG1482" i="4"/>
  <c r="AF1482" i="4"/>
  <c r="AG1481" i="4"/>
  <c r="AF1481" i="4"/>
  <c r="AG1480" i="4"/>
  <c r="AF1480" i="4"/>
  <c r="AG1479" i="4"/>
  <c r="AF1479" i="4"/>
  <c r="AG1478" i="4"/>
  <c r="AF1478" i="4"/>
  <c r="AG1477" i="4"/>
  <c r="AF1477" i="4"/>
  <c r="AG1476" i="4"/>
  <c r="AF1476" i="4"/>
  <c r="AG1475" i="4"/>
  <c r="AF1475" i="4"/>
  <c r="AG1474" i="4"/>
  <c r="AF1474" i="4"/>
  <c r="AG1473" i="4"/>
  <c r="AF1473" i="4"/>
  <c r="AG1472" i="4"/>
  <c r="AF1472" i="4"/>
  <c r="AG1471" i="4"/>
  <c r="AF1471" i="4"/>
  <c r="AG1470" i="4"/>
  <c r="AF1470" i="4"/>
  <c r="AG1469" i="4"/>
  <c r="AF1469" i="4"/>
  <c r="AG1468" i="4"/>
  <c r="AF1468" i="4"/>
  <c r="AG1467" i="4"/>
  <c r="AF1467" i="4"/>
  <c r="AG1466" i="4"/>
  <c r="AF1466" i="4"/>
  <c r="AG1465" i="4"/>
  <c r="AF1465" i="4"/>
  <c r="AG1464" i="4"/>
  <c r="AF1464" i="4"/>
  <c r="AG1463" i="4"/>
  <c r="AF1463" i="4"/>
  <c r="AG1462" i="4"/>
  <c r="AF1462" i="4"/>
  <c r="AG1461" i="4"/>
  <c r="AF1461" i="4"/>
  <c r="AG1460" i="4"/>
  <c r="AF1460" i="4"/>
  <c r="AG1459" i="4"/>
  <c r="AF1459" i="4"/>
  <c r="AG1458" i="4"/>
  <c r="AF1458" i="4"/>
  <c r="AG1457" i="4"/>
  <c r="AF1457" i="4"/>
  <c r="AG1456" i="4"/>
  <c r="AF1456" i="4"/>
  <c r="AG1455" i="4"/>
  <c r="AF1455" i="4"/>
  <c r="AG1454" i="4"/>
  <c r="AF1454" i="4"/>
  <c r="AG1453" i="4"/>
  <c r="AF1453" i="4"/>
  <c r="AG1452" i="4"/>
  <c r="AF1452" i="4"/>
  <c r="AG1451" i="4"/>
  <c r="AF1451" i="4"/>
  <c r="AG1450" i="4"/>
  <c r="AF1450" i="4"/>
  <c r="AG1449" i="4"/>
  <c r="AF1449" i="4"/>
  <c r="AG1448" i="4"/>
  <c r="AF1448" i="4"/>
  <c r="AG1447" i="4"/>
  <c r="AF1447" i="4"/>
  <c r="AG1446" i="4"/>
  <c r="AF1446" i="4"/>
  <c r="AG1445" i="4"/>
  <c r="AF1445" i="4"/>
  <c r="AG1444" i="4"/>
  <c r="AF1444" i="4"/>
  <c r="AG1443" i="4"/>
  <c r="AF1443" i="4"/>
  <c r="AG1442" i="4"/>
  <c r="AF1442" i="4"/>
  <c r="AG1441" i="4"/>
  <c r="AF1441" i="4"/>
  <c r="AG1440" i="4"/>
  <c r="AF1440" i="4"/>
  <c r="AG1439" i="4"/>
  <c r="AF1439" i="4"/>
  <c r="AG1438" i="4"/>
  <c r="AF1438" i="4"/>
  <c r="AG1437" i="4"/>
  <c r="AF1437" i="4"/>
  <c r="AG1436" i="4"/>
  <c r="AF1436" i="4"/>
  <c r="AG1435" i="4"/>
  <c r="AF1435" i="4"/>
  <c r="AG1434" i="4"/>
  <c r="AF1434" i="4"/>
  <c r="AG1433" i="4"/>
  <c r="AF1433" i="4"/>
  <c r="AG1432" i="4"/>
  <c r="AF1432" i="4"/>
  <c r="AG1431" i="4"/>
  <c r="AF1431" i="4"/>
  <c r="AG1430" i="4"/>
  <c r="AF1430" i="4"/>
  <c r="AG1429" i="4"/>
  <c r="AF1429" i="4"/>
  <c r="AG1428" i="4"/>
  <c r="AF1428" i="4"/>
  <c r="AG1427" i="4"/>
  <c r="AF1427" i="4"/>
  <c r="AG1426" i="4"/>
  <c r="AF1426" i="4"/>
  <c r="AG1425" i="4"/>
  <c r="AF1425" i="4"/>
  <c r="AG1424" i="4"/>
  <c r="AF1424" i="4"/>
  <c r="AG1423" i="4"/>
  <c r="AF1423" i="4"/>
  <c r="AG1422" i="4"/>
  <c r="AF1422" i="4"/>
  <c r="AG1421" i="4"/>
  <c r="AF1421" i="4"/>
  <c r="AG1420" i="4"/>
  <c r="AF1420" i="4"/>
  <c r="AG1419" i="4"/>
  <c r="AF1419" i="4"/>
  <c r="AG1418" i="4"/>
  <c r="AF1418" i="4"/>
  <c r="AG1417" i="4"/>
  <c r="AF1417" i="4"/>
  <c r="AG1416" i="4"/>
  <c r="AF1416" i="4"/>
  <c r="AG1415" i="4"/>
  <c r="AF1415" i="4"/>
  <c r="AG1414" i="4"/>
  <c r="AF1414" i="4"/>
  <c r="AG1413" i="4"/>
  <c r="AF1413" i="4"/>
  <c r="AG1412" i="4"/>
  <c r="AF1412" i="4"/>
  <c r="AG1411" i="4"/>
  <c r="AF1411" i="4"/>
  <c r="AG1410" i="4"/>
  <c r="AF1410" i="4"/>
  <c r="AG1409" i="4"/>
  <c r="AF1409" i="4"/>
  <c r="AG1408" i="4"/>
  <c r="AF1408" i="4"/>
  <c r="AG1407" i="4"/>
  <c r="AF1407" i="4"/>
  <c r="AG1406" i="4"/>
  <c r="AF1406" i="4"/>
  <c r="AG1405" i="4"/>
  <c r="AF1405" i="4"/>
  <c r="AG1404" i="4"/>
  <c r="AF1404" i="4"/>
  <c r="AG1403" i="4"/>
  <c r="AF1403" i="4"/>
  <c r="AG1402" i="4"/>
  <c r="AF1402" i="4"/>
  <c r="AG1401" i="4"/>
  <c r="AF1401" i="4"/>
  <c r="AG1400" i="4"/>
  <c r="AF1400" i="4"/>
  <c r="AG1399" i="4"/>
  <c r="AF1399" i="4"/>
  <c r="AG1398" i="4"/>
  <c r="AF1398" i="4"/>
  <c r="AG1397" i="4"/>
  <c r="AF1397" i="4"/>
  <c r="AG1396" i="4"/>
  <c r="AF1396" i="4"/>
  <c r="AG1395" i="4"/>
  <c r="AF1395" i="4"/>
  <c r="AG1394" i="4"/>
  <c r="AF1394" i="4"/>
  <c r="AG1393" i="4"/>
  <c r="AF1393" i="4"/>
  <c r="AG1392" i="4"/>
  <c r="AF1392" i="4"/>
  <c r="AG1391" i="4"/>
  <c r="AF1391" i="4"/>
  <c r="AG1390" i="4"/>
  <c r="AF1390" i="4"/>
  <c r="AG1389" i="4"/>
  <c r="AF1389" i="4"/>
  <c r="AG1388" i="4"/>
  <c r="AF1388" i="4"/>
  <c r="AG1387" i="4"/>
  <c r="AF1387" i="4"/>
  <c r="AG1386" i="4"/>
  <c r="AF1386" i="4"/>
  <c r="AG1385" i="4"/>
  <c r="AF1385" i="4"/>
  <c r="AG1384" i="4"/>
  <c r="AF1384" i="4"/>
  <c r="AG1383" i="4"/>
  <c r="AF1383" i="4"/>
  <c r="AG1382" i="4"/>
  <c r="AF1382" i="4"/>
  <c r="AG1381" i="4"/>
  <c r="AF1381" i="4"/>
  <c r="AG1380" i="4"/>
  <c r="AF1380" i="4"/>
  <c r="AG1379" i="4"/>
  <c r="AF1379" i="4"/>
  <c r="AG1378" i="4"/>
  <c r="AF1378" i="4"/>
  <c r="AG1377" i="4"/>
  <c r="AF1377" i="4"/>
  <c r="AG1376" i="4"/>
  <c r="AF1376" i="4"/>
  <c r="AG1375" i="4"/>
  <c r="AF1375" i="4"/>
  <c r="AG1374" i="4"/>
  <c r="AF1374" i="4"/>
  <c r="AG1373" i="4"/>
  <c r="AF1373" i="4"/>
  <c r="AG1372" i="4"/>
  <c r="AF1372" i="4"/>
  <c r="AG1371" i="4"/>
  <c r="AF1371" i="4"/>
  <c r="AG1370" i="4"/>
  <c r="AF1370" i="4"/>
  <c r="AG1369" i="4"/>
  <c r="AF1369" i="4"/>
  <c r="AG1368" i="4"/>
  <c r="AF1368" i="4"/>
  <c r="AG1367" i="4"/>
  <c r="AF1367" i="4"/>
  <c r="AG1366" i="4"/>
  <c r="AF1366" i="4"/>
  <c r="AG1365" i="4"/>
  <c r="AF1365" i="4"/>
  <c r="AG1364" i="4"/>
  <c r="AF1364" i="4"/>
  <c r="AG1363" i="4"/>
  <c r="AF1363" i="4"/>
  <c r="AG1362" i="4"/>
  <c r="AF1362" i="4"/>
  <c r="AG1361" i="4"/>
  <c r="AF1361" i="4"/>
  <c r="AG1360" i="4"/>
  <c r="AF1360" i="4"/>
  <c r="AG1359" i="4"/>
  <c r="AF1359" i="4"/>
  <c r="AG1358" i="4"/>
  <c r="AF1358" i="4"/>
  <c r="AG1357" i="4"/>
  <c r="AF1357" i="4"/>
  <c r="AG1356" i="4"/>
  <c r="AF1356" i="4"/>
  <c r="AG1355" i="4"/>
  <c r="AF1355" i="4"/>
  <c r="AG1354" i="4"/>
  <c r="AF1354" i="4"/>
  <c r="AG1353" i="4"/>
  <c r="AF1353" i="4"/>
  <c r="AG1352" i="4"/>
  <c r="AF1352" i="4"/>
  <c r="AG1351" i="4"/>
  <c r="AF1351" i="4"/>
  <c r="AG1350" i="4"/>
  <c r="AF1350" i="4"/>
  <c r="AG1349" i="4"/>
  <c r="AF1349" i="4"/>
  <c r="AG1348" i="4"/>
  <c r="AF1348" i="4"/>
  <c r="AG1347" i="4"/>
  <c r="AF1347" i="4"/>
  <c r="AG1346" i="4"/>
  <c r="AF1346" i="4"/>
  <c r="AG1345" i="4"/>
  <c r="AF1345" i="4"/>
  <c r="AG1344" i="4"/>
  <c r="AF1344" i="4"/>
  <c r="AG1343" i="4"/>
  <c r="AF1343" i="4"/>
  <c r="AG1342" i="4"/>
  <c r="AF1342" i="4"/>
  <c r="AG1341" i="4"/>
  <c r="AF1341" i="4"/>
  <c r="AG1340" i="4"/>
  <c r="AF1340" i="4"/>
  <c r="AG1339" i="4"/>
  <c r="AF1339" i="4"/>
  <c r="AG1338" i="4"/>
  <c r="AF1338" i="4"/>
  <c r="AG1337" i="4"/>
  <c r="AF1337" i="4"/>
  <c r="AG1336" i="4"/>
  <c r="AF1336" i="4"/>
  <c r="AG1335" i="4"/>
  <c r="AF1335" i="4"/>
  <c r="AG1334" i="4"/>
  <c r="AF1334" i="4"/>
  <c r="AG1333" i="4"/>
  <c r="AF1333" i="4"/>
  <c r="AG1332" i="4"/>
  <c r="AF1332" i="4"/>
  <c r="AG1331" i="4"/>
  <c r="AF1331" i="4"/>
  <c r="AG1330" i="4"/>
  <c r="AF1330" i="4"/>
  <c r="AG1329" i="4"/>
  <c r="AF1329" i="4"/>
  <c r="AG1328" i="4"/>
  <c r="AF1328" i="4"/>
  <c r="AG1327" i="4"/>
  <c r="AF1327" i="4"/>
  <c r="AG1326" i="4"/>
  <c r="AF1326" i="4"/>
  <c r="AG1325" i="4"/>
  <c r="AF1325" i="4"/>
  <c r="AG1324" i="4"/>
  <c r="AF1324" i="4"/>
  <c r="AG1323" i="4"/>
  <c r="AF1323" i="4"/>
  <c r="AG1322" i="4"/>
  <c r="AF1322" i="4"/>
  <c r="AG1321" i="4"/>
  <c r="AF1321" i="4"/>
  <c r="AG1320" i="4"/>
  <c r="AF1320" i="4"/>
  <c r="AG1319" i="4"/>
  <c r="AF1319" i="4"/>
  <c r="AG1318" i="4"/>
  <c r="AF1318" i="4"/>
  <c r="AG1317" i="4"/>
  <c r="AF1317" i="4"/>
  <c r="AG1316" i="4"/>
  <c r="AF1316" i="4"/>
  <c r="AG1315" i="4"/>
  <c r="AF1315" i="4"/>
  <c r="AG1314" i="4"/>
  <c r="AF1314" i="4"/>
  <c r="AG1313" i="4"/>
  <c r="AF1313" i="4"/>
  <c r="AG1312" i="4"/>
  <c r="AF1312" i="4"/>
  <c r="AG1311" i="4"/>
  <c r="AF1311" i="4"/>
  <c r="AG1310" i="4"/>
  <c r="AF1310" i="4"/>
  <c r="AG1309" i="4"/>
  <c r="AF1309" i="4"/>
  <c r="AG1308" i="4"/>
  <c r="AF1308" i="4"/>
  <c r="AG1307" i="4"/>
  <c r="AF1307" i="4"/>
  <c r="AG1306" i="4"/>
  <c r="AF1306" i="4"/>
  <c r="AG1305" i="4"/>
  <c r="AF1305" i="4"/>
  <c r="AG1304" i="4"/>
  <c r="AF1304" i="4"/>
  <c r="AG1303" i="4"/>
  <c r="AF1303" i="4"/>
  <c r="AG1302" i="4"/>
  <c r="AF1302" i="4"/>
  <c r="AG1301" i="4"/>
  <c r="AF1301" i="4"/>
  <c r="AG1300" i="4"/>
  <c r="AF1300" i="4"/>
  <c r="AG1299" i="4"/>
  <c r="AF1299" i="4"/>
  <c r="AG1298" i="4"/>
  <c r="AF1298" i="4"/>
  <c r="AG1297" i="4"/>
  <c r="AF1297" i="4"/>
  <c r="AG1296" i="4"/>
  <c r="AF1296" i="4"/>
  <c r="AG1295" i="4"/>
  <c r="AF1295" i="4"/>
  <c r="AG1294" i="4"/>
  <c r="AF1294" i="4"/>
  <c r="AG1293" i="4"/>
  <c r="AF1293" i="4"/>
  <c r="AG1292" i="4"/>
  <c r="AF1292" i="4"/>
  <c r="AG1291" i="4"/>
  <c r="AF1291" i="4"/>
  <c r="AG1290" i="4"/>
  <c r="AF1290" i="4"/>
  <c r="AG1289" i="4"/>
  <c r="AF1289" i="4"/>
  <c r="AG1288" i="4"/>
  <c r="AF1288" i="4"/>
  <c r="AG1287" i="4"/>
  <c r="AF1287" i="4"/>
  <c r="AG1286" i="4"/>
  <c r="AF1286" i="4"/>
  <c r="AG1285" i="4"/>
  <c r="AF1285" i="4"/>
  <c r="AG1284" i="4"/>
  <c r="AF1284" i="4"/>
  <c r="AG1283" i="4"/>
  <c r="AF1283" i="4"/>
  <c r="AG1282" i="4"/>
  <c r="AF1282" i="4"/>
  <c r="AG1281" i="4"/>
  <c r="AF1281" i="4"/>
  <c r="AG1280" i="4"/>
  <c r="AF1280" i="4"/>
  <c r="AG1279" i="4"/>
  <c r="AF1279" i="4"/>
  <c r="AG1278" i="4"/>
  <c r="AF1278" i="4"/>
  <c r="AG1277" i="4"/>
  <c r="AF1277" i="4"/>
  <c r="AG1276" i="4"/>
  <c r="AF1276" i="4"/>
  <c r="AG1275" i="4"/>
  <c r="AF1275" i="4"/>
  <c r="AG1274" i="4"/>
  <c r="AF1274" i="4"/>
  <c r="AG1273" i="4"/>
  <c r="AF1273" i="4"/>
  <c r="AG1272" i="4"/>
  <c r="AF1272" i="4"/>
  <c r="AG1271" i="4"/>
  <c r="AF1271" i="4"/>
  <c r="AG1270" i="4"/>
  <c r="AF1270" i="4"/>
  <c r="AG1269" i="4"/>
  <c r="AF1269" i="4"/>
  <c r="AG1268" i="4"/>
  <c r="AF1268" i="4"/>
  <c r="AG1267" i="4"/>
  <c r="AF1267" i="4"/>
  <c r="AG1266" i="4"/>
  <c r="AF1266" i="4"/>
  <c r="AG1265" i="4"/>
  <c r="AF1265" i="4"/>
  <c r="AG1264" i="4"/>
  <c r="AF1264" i="4"/>
  <c r="AG1263" i="4"/>
  <c r="AF1263" i="4"/>
  <c r="AG1262" i="4"/>
  <c r="AF1262" i="4"/>
  <c r="AG1261" i="4"/>
  <c r="AF1261" i="4"/>
  <c r="AG1260" i="4"/>
  <c r="AF1260" i="4"/>
  <c r="AG1259" i="4"/>
  <c r="AF1259" i="4"/>
  <c r="AG1258" i="4"/>
  <c r="AF1258" i="4"/>
  <c r="AG1257" i="4"/>
  <c r="AF1257" i="4"/>
  <c r="AG1256" i="4"/>
  <c r="AF1256" i="4"/>
  <c r="AG1255" i="4"/>
  <c r="AF1255" i="4"/>
  <c r="AG1254" i="4"/>
  <c r="AF1254" i="4"/>
  <c r="AG1253" i="4"/>
  <c r="AF1253" i="4"/>
  <c r="AG1252" i="4"/>
  <c r="AF1252" i="4"/>
  <c r="AG1251" i="4"/>
  <c r="AF1251" i="4"/>
  <c r="AG1250" i="4"/>
  <c r="AF1250" i="4"/>
  <c r="AG1249" i="4"/>
  <c r="AF1249" i="4"/>
  <c r="AG1248" i="4"/>
  <c r="AF1248" i="4"/>
  <c r="AG1247" i="4"/>
  <c r="AF1247" i="4"/>
  <c r="AG1246" i="4"/>
  <c r="AF1246" i="4"/>
  <c r="AG1245" i="4"/>
  <c r="AF1245" i="4"/>
  <c r="AG1244" i="4"/>
  <c r="AF1244" i="4"/>
  <c r="AG1243" i="4"/>
  <c r="AF1243" i="4"/>
  <c r="AG1242" i="4"/>
  <c r="AF1242" i="4"/>
  <c r="AG1241" i="4"/>
  <c r="AF1241" i="4"/>
  <c r="AG1240" i="4"/>
  <c r="AF1240" i="4"/>
  <c r="AG1239" i="4"/>
  <c r="AF1239" i="4"/>
  <c r="AG1238" i="4"/>
  <c r="AF1238" i="4"/>
  <c r="AG1237" i="4"/>
  <c r="AF1237" i="4"/>
  <c r="AG1236" i="4"/>
  <c r="AF1236" i="4"/>
  <c r="AG1235" i="4"/>
  <c r="AF1235" i="4"/>
  <c r="AG1234" i="4"/>
  <c r="AF1234" i="4"/>
  <c r="AG1233" i="4"/>
  <c r="AF1233" i="4"/>
  <c r="AG1232" i="4"/>
  <c r="AF1232" i="4"/>
  <c r="AG1231" i="4"/>
  <c r="AF1231" i="4"/>
  <c r="AG1230" i="4"/>
  <c r="AF1230" i="4"/>
  <c r="AG1229" i="4"/>
  <c r="AF1229" i="4"/>
  <c r="AG1228" i="4"/>
  <c r="AF1228" i="4"/>
  <c r="AG1227" i="4"/>
  <c r="AF1227" i="4"/>
  <c r="AG1226" i="4"/>
  <c r="AF1226" i="4"/>
  <c r="AG1225" i="4"/>
  <c r="AF1225" i="4"/>
  <c r="AG1224" i="4"/>
  <c r="AF1224" i="4"/>
  <c r="AG1223" i="4"/>
  <c r="AF1223" i="4"/>
  <c r="AG1222" i="4"/>
  <c r="AF1222" i="4"/>
  <c r="AG1221" i="4"/>
  <c r="AF1221" i="4"/>
  <c r="AG1220" i="4"/>
  <c r="AF1220" i="4"/>
  <c r="AG1219" i="4"/>
  <c r="AF1219" i="4"/>
  <c r="AG1218" i="4"/>
  <c r="AF1218" i="4"/>
  <c r="AG1217" i="4"/>
  <c r="AF1217" i="4"/>
  <c r="AG1216" i="4"/>
  <c r="AF1216" i="4"/>
  <c r="AG1215" i="4"/>
  <c r="AF1215" i="4"/>
  <c r="AG1214" i="4"/>
  <c r="AF1214" i="4"/>
  <c r="AG1213" i="4"/>
  <c r="AF1213" i="4"/>
  <c r="AG1212" i="4"/>
  <c r="AF1212" i="4"/>
  <c r="AG1211" i="4"/>
  <c r="AF1211" i="4"/>
  <c r="AG1210" i="4"/>
  <c r="AF1210" i="4"/>
  <c r="AG1209" i="4"/>
  <c r="AF1209" i="4"/>
  <c r="AG1208" i="4"/>
  <c r="AF1208" i="4"/>
  <c r="AG1207" i="4"/>
  <c r="AF1207" i="4"/>
  <c r="AG1206" i="4"/>
  <c r="AF1206" i="4"/>
  <c r="AG1205" i="4"/>
  <c r="AF1205" i="4"/>
  <c r="AG1204" i="4"/>
  <c r="AF1204" i="4"/>
  <c r="AG1203" i="4"/>
  <c r="AF1203" i="4"/>
  <c r="AG1202" i="4"/>
  <c r="AF1202" i="4"/>
  <c r="AG1201" i="4"/>
  <c r="AF1201" i="4"/>
  <c r="AG1200" i="4"/>
  <c r="AF1200" i="4"/>
  <c r="AG1199" i="4"/>
  <c r="AF1199" i="4"/>
  <c r="AG1198" i="4"/>
  <c r="AF1198" i="4"/>
  <c r="AG1197" i="4"/>
  <c r="AF1197" i="4"/>
  <c r="AG1196" i="4"/>
  <c r="AF1196" i="4"/>
  <c r="AG1195" i="4"/>
  <c r="AF1195" i="4"/>
  <c r="AG1194" i="4"/>
  <c r="AF1194" i="4"/>
  <c r="AG1193" i="4"/>
  <c r="AF1193" i="4"/>
  <c r="AG1192" i="4"/>
  <c r="AF1192" i="4"/>
  <c r="AG1191" i="4"/>
  <c r="AF1191" i="4"/>
  <c r="AG1190" i="4"/>
  <c r="AF1190" i="4"/>
  <c r="AG1189" i="4"/>
  <c r="AF1189" i="4"/>
  <c r="AG1188" i="4"/>
  <c r="AF1188" i="4"/>
  <c r="AG1187" i="4"/>
  <c r="AF1187" i="4"/>
  <c r="AG1186" i="4"/>
  <c r="AF1186" i="4"/>
  <c r="AG1185" i="4"/>
  <c r="AF1185" i="4"/>
  <c r="AG1184" i="4"/>
  <c r="AF1184" i="4"/>
  <c r="AG1183" i="4"/>
  <c r="AF1183" i="4"/>
  <c r="AG1182" i="4"/>
  <c r="AF1182" i="4"/>
  <c r="AG1181" i="4"/>
  <c r="AF1181" i="4"/>
  <c r="AG1180" i="4"/>
  <c r="AF1180" i="4"/>
  <c r="AG1179" i="4"/>
  <c r="AF1179" i="4"/>
  <c r="AG1178" i="4"/>
  <c r="AF1178" i="4"/>
  <c r="AG1177" i="4"/>
  <c r="AF1177" i="4"/>
  <c r="AG1176" i="4"/>
  <c r="AF1176" i="4"/>
  <c r="AG1175" i="4"/>
  <c r="AF1175" i="4"/>
  <c r="AG1174" i="4"/>
  <c r="AF1174" i="4"/>
  <c r="AG1173" i="4"/>
  <c r="AF1173" i="4"/>
  <c r="AG1172" i="4"/>
  <c r="AF1172" i="4"/>
  <c r="AG1171" i="4"/>
  <c r="AF1171" i="4"/>
  <c r="AG1170" i="4"/>
  <c r="AF1170" i="4"/>
  <c r="AG1169" i="4"/>
  <c r="AF1169" i="4"/>
  <c r="AG1168" i="4"/>
  <c r="AF1168" i="4"/>
  <c r="AG1167" i="4"/>
  <c r="AF1167" i="4"/>
  <c r="AG1166" i="4"/>
  <c r="AF1166" i="4"/>
  <c r="AG1165" i="4"/>
  <c r="AF1165" i="4"/>
  <c r="AG1164" i="4"/>
  <c r="AF1164" i="4"/>
  <c r="AG1163" i="4"/>
  <c r="AF1163" i="4"/>
  <c r="AG1162" i="4"/>
  <c r="AF1162" i="4"/>
  <c r="AG1161" i="4"/>
  <c r="AF1161" i="4"/>
  <c r="AG1160" i="4"/>
  <c r="AF1160" i="4"/>
  <c r="AG1159" i="4"/>
  <c r="AF1159" i="4"/>
  <c r="AG1158" i="4"/>
  <c r="AF1158" i="4"/>
  <c r="AG1157" i="4"/>
  <c r="AF1157" i="4"/>
  <c r="AG1156" i="4"/>
  <c r="AF1156" i="4"/>
  <c r="AG1155" i="4"/>
  <c r="AF1155" i="4"/>
  <c r="AG1154" i="4"/>
  <c r="AF1154" i="4"/>
  <c r="AG1153" i="4"/>
  <c r="AF1153" i="4"/>
  <c r="AG1152" i="4"/>
  <c r="AF1152" i="4"/>
  <c r="AG1151" i="4"/>
  <c r="AF1151" i="4"/>
  <c r="AG1150" i="4"/>
  <c r="AF1150" i="4"/>
  <c r="AG1149" i="4"/>
  <c r="AF1149" i="4"/>
  <c r="AG1148" i="4"/>
  <c r="AF1148" i="4"/>
  <c r="AG1147" i="4"/>
  <c r="AF1147" i="4"/>
  <c r="AG1146" i="4"/>
  <c r="AF1146" i="4"/>
  <c r="AG1145" i="4"/>
  <c r="AF1145" i="4"/>
  <c r="AG1144" i="4"/>
  <c r="AF1144" i="4"/>
  <c r="AG1143" i="4"/>
  <c r="AF1143" i="4"/>
  <c r="AG1142" i="4"/>
  <c r="AF1142" i="4"/>
  <c r="AG1141" i="4"/>
  <c r="AF1141" i="4"/>
  <c r="AG1140" i="4"/>
  <c r="AF1140" i="4"/>
  <c r="AG1139" i="4"/>
  <c r="AF1139" i="4"/>
  <c r="AG1138" i="4"/>
  <c r="AF1138" i="4"/>
  <c r="AG1137" i="4"/>
  <c r="AF1137" i="4"/>
  <c r="AG1136" i="4"/>
  <c r="AF1136" i="4"/>
  <c r="AG1135" i="4"/>
  <c r="AF1135" i="4"/>
  <c r="AG1134" i="4"/>
  <c r="AF1134" i="4"/>
  <c r="AG1133" i="4"/>
  <c r="AF1133" i="4"/>
  <c r="AG1132" i="4"/>
  <c r="AF1132" i="4"/>
  <c r="AG1131" i="4"/>
  <c r="AF1131" i="4"/>
  <c r="AG1130" i="4"/>
  <c r="AF1130" i="4"/>
  <c r="AG1129" i="4"/>
  <c r="AF1129" i="4"/>
  <c r="AG1128" i="4"/>
  <c r="AF1128" i="4"/>
  <c r="AG1127" i="4"/>
  <c r="AF1127" i="4"/>
  <c r="AG1126" i="4"/>
  <c r="AF1126" i="4"/>
  <c r="AG1125" i="4"/>
  <c r="AF1125" i="4"/>
  <c r="AG1124" i="4"/>
  <c r="AF1124" i="4"/>
  <c r="AG1123" i="4"/>
  <c r="AF1123" i="4"/>
  <c r="AG1122" i="4"/>
  <c r="AF1122" i="4"/>
  <c r="AG1121" i="4"/>
  <c r="AF1121" i="4"/>
  <c r="AG1120" i="4"/>
  <c r="AF1120" i="4"/>
  <c r="AG1119" i="4"/>
  <c r="AF1119" i="4"/>
  <c r="AG1118" i="4"/>
  <c r="AF1118" i="4"/>
  <c r="AG1117" i="4"/>
  <c r="AF1117" i="4"/>
  <c r="AG1116" i="4"/>
  <c r="AF1116" i="4"/>
  <c r="AG1115" i="4"/>
  <c r="AF1115" i="4"/>
  <c r="AG1114" i="4"/>
  <c r="AF1114" i="4"/>
  <c r="AG1113" i="4"/>
  <c r="AF1113" i="4"/>
  <c r="AG1112" i="4"/>
  <c r="AF1112" i="4"/>
  <c r="AG1111" i="4"/>
  <c r="AF1111" i="4"/>
  <c r="AG1110" i="4"/>
  <c r="AF1110" i="4"/>
  <c r="AG1109" i="4"/>
  <c r="AF1109" i="4"/>
  <c r="AG1108" i="4"/>
  <c r="AF1108" i="4"/>
  <c r="AG1107" i="4"/>
  <c r="AF1107" i="4"/>
  <c r="AG1106" i="4"/>
  <c r="AF1106" i="4"/>
  <c r="AG1105" i="4"/>
  <c r="AF1105" i="4"/>
  <c r="AG1104" i="4"/>
  <c r="AF1104" i="4"/>
  <c r="AG1103" i="4"/>
  <c r="AF1103" i="4"/>
  <c r="AG1102" i="4"/>
  <c r="AF1102" i="4"/>
  <c r="AG1101" i="4"/>
  <c r="AF1101" i="4"/>
  <c r="AG1100" i="4"/>
  <c r="AF1100" i="4"/>
  <c r="AG1099" i="4"/>
  <c r="AF1099" i="4"/>
  <c r="AG1098" i="4"/>
  <c r="AF1098" i="4"/>
  <c r="AG1097" i="4"/>
  <c r="AF1097" i="4"/>
  <c r="AG1096" i="4"/>
  <c r="AF1096" i="4"/>
  <c r="AG1095" i="4"/>
  <c r="AF1095" i="4"/>
  <c r="AG1094" i="4"/>
  <c r="AF1094" i="4"/>
  <c r="AG1093" i="4"/>
  <c r="AF1093" i="4"/>
  <c r="AG1092" i="4"/>
  <c r="AF1092" i="4"/>
  <c r="AG1091" i="4"/>
  <c r="AF1091" i="4"/>
  <c r="AG1090" i="4"/>
  <c r="AF1090" i="4"/>
  <c r="AG1089" i="4"/>
  <c r="AF1089" i="4"/>
  <c r="AG1088" i="4"/>
  <c r="AF1088" i="4"/>
  <c r="AG1087" i="4"/>
  <c r="AF1087" i="4"/>
  <c r="AG1086" i="4"/>
  <c r="AF1086" i="4"/>
  <c r="AG1085" i="4"/>
  <c r="AF1085" i="4"/>
  <c r="AG1084" i="4"/>
  <c r="AF1084" i="4"/>
  <c r="AG1083" i="4"/>
  <c r="AF1083" i="4"/>
  <c r="AG1082" i="4"/>
  <c r="AF1082" i="4"/>
  <c r="AG1081" i="4"/>
  <c r="AF1081" i="4"/>
  <c r="AG1080" i="4"/>
  <c r="AF1080" i="4"/>
  <c r="AG1079" i="4"/>
  <c r="AF1079" i="4"/>
  <c r="AG1078" i="4"/>
  <c r="AF1078" i="4"/>
  <c r="AG1077" i="4"/>
  <c r="AF1077" i="4"/>
  <c r="AG1076" i="4"/>
  <c r="AF1076" i="4"/>
  <c r="AG1075" i="4"/>
  <c r="AF1075" i="4"/>
  <c r="AG1074" i="4"/>
  <c r="AF1074" i="4"/>
  <c r="AG1073" i="4"/>
  <c r="AF1073" i="4"/>
  <c r="AG1072" i="4"/>
  <c r="AF1072" i="4"/>
  <c r="AG1071" i="4"/>
  <c r="AF1071" i="4"/>
  <c r="AG1070" i="4"/>
  <c r="AF1070" i="4"/>
  <c r="AG1069" i="4"/>
  <c r="AF1069" i="4"/>
  <c r="AG1068" i="4"/>
  <c r="AF1068" i="4"/>
  <c r="AG1067" i="4"/>
  <c r="AF1067" i="4"/>
  <c r="AG1066" i="4"/>
  <c r="AF1066" i="4"/>
  <c r="AG1065" i="4"/>
  <c r="AF1065" i="4"/>
  <c r="AG1064" i="4"/>
  <c r="AF1064" i="4"/>
  <c r="AG1063" i="4"/>
  <c r="AF1063" i="4"/>
  <c r="AG1062" i="4"/>
  <c r="AF1062" i="4"/>
  <c r="AG1061" i="4"/>
  <c r="AF1061" i="4"/>
  <c r="AG1060" i="4"/>
  <c r="AF1060" i="4"/>
  <c r="AG1059" i="4"/>
  <c r="AF1059" i="4"/>
  <c r="AG1058" i="4"/>
  <c r="AF1058" i="4"/>
  <c r="AG1057" i="4"/>
  <c r="AF1057" i="4"/>
  <c r="AG1056" i="4"/>
  <c r="AF1056" i="4"/>
  <c r="AG1055" i="4"/>
  <c r="AF1055" i="4"/>
  <c r="AG1054" i="4"/>
  <c r="AF1054" i="4"/>
  <c r="AG1053" i="4"/>
  <c r="AF1053" i="4"/>
  <c r="AG1052" i="4"/>
  <c r="AF1052" i="4"/>
  <c r="AG1051" i="4"/>
  <c r="AF1051" i="4"/>
  <c r="AG1050" i="4"/>
  <c r="AF1050" i="4"/>
  <c r="AG1049" i="4"/>
  <c r="AF1049" i="4"/>
  <c r="AG1048" i="4"/>
  <c r="AF1048" i="4"/>
  <c r="AG1047" i="4"/>
  <c r="AF1047" i="4"/>
  <c r="AG1046" i="4"/>
  <c r="AF1046" i="4"/>
  <c r="AG1045" i="4"/>
  <c r="AF1045" i="4"/>
  <c r="AG1044" i="4"/>
  <c r="AF1044" i="4"/>
  <c r="AG1043" i="4"/>
  <c r="AF1043" i="4"/>
  <c r="AG1042" i="4"/>
  <c r="AF1042" i="4"/>
  <c r="AG1041" i="4"/>
  <c r="AF1041" i="4"/>
  <c r="AG1040" i="4"/>
  <c r="AF1040" i="4"/>
  <c r="AG1039" i="4"/>
  <c r="AF1039" i="4"/>
  <c r="AG1038" i="4"/>
  <c r="AF1038" i="4"/>
  <c r="AG1037" i="4"/>
  <c r="AF1037" i="4"/>
  <c r="AG1036" i="4"/>
  <c r="AF1036" i="4"/>
  <c r="AG1035" i="4"/>
  <c r="AF1035" i="4"/>
  <c r="AG1034" i="4"/>
  <c r="AF1034" i="4"/>
  <c r="AG1033" i="4"/>
  <c r="AF1033" i="4"/>
  <c r="AG1032" i="4"/>
  <c r="AF1032" i="4"/>
  <c r="AG1031" i="4"/>
  <c r="AF1031" i="4"/>
  <c r="AG1030" i="4"/>
  <c r="AF1030" i="4"/>
  <c r="AG1029" i="4"/>
  <c r="AF1029" i="4"/>
  <c r="AG1028" i="4"/>
  <c r="AF1028" i="4"/>
  <c r="AG1027" i="4"/>
  <c r="AF1027" i="4"/>
  <c r="AG1026" i="4"/>
  <c r="AF1026" i="4"/>
  <c r="AG1025" i="4"/>
  <c r="AF1025" i="4"/>
  <c r="AG1024" i="4"/>
  <c r="AF1024" i="4"/>
  <c r="AG1023" i="4"/>
  <c r="AF1023" i="4"/>
  <c r="AG1022" i="4"/>
  <c r="AF1022" i="4"/>
  <c r="AG1021" i="4"/>
  <c r="AF1021" i="4"/>
  <c r="AG1020" i="4"/>
  <c r="AF1020" i="4"/>
  <c r="AG1019" i="4"/>
  <c r="AF1019" i="4"/>
  <c r="AG1018" i="4"/>
  <c r="AF1018" i="4"/>
  <c r="AG1017" i="4"/>
  <c r="AF1017" i="4"/>
  <c r="AG1016" i="4"/>
  <c r="AF1016" i="4"/>
  <c r="AG1015" i="4"/>
  <c r="AF1015" i="4"/>
  <c r="AG1014" i="4"/>
  <c r="AF1014" i="4"/>
  <c r="AG1013" i="4"/>
  <c r="AF1013" i="4"/>
  <c r="AG1012" i="4"/>
  <c r="AF1012" i="4"/>
  <c r="AG1011" i="4"/>
  <c r="AF1011" i="4"/>
  <c r="AG1010" i="4"/>
  <c r="AF1010" i="4"/>
  <c r="AG1009" i="4"/>
  <c r="AF1009" i="4"/>
  <c r="AG1008" i="4"/>
  <c r="AF1008" i="4"/>
  <c r="AG1007" i="4"/>
  <c r="AF1007" i="4"/>
  <c r="AG1006" i="4"/>
  <c r="AF1006" i="4"/>
  <c r="AG1005" i="4"/>
  <c r="AF1005" i="4"/>
  <c r="AG1004" i="4"/>
  <c r="AF1004" i="4"/>
  <c r="AG1003" i="4"/>
  <c r="AF1003" i="4"/>
  <c r="AG1002" i="4"/>
  <c r="AF1002" i="4"/>
  <c r="AG1001" i="4"/>
  <c r="AF1001" i="4"/>
  <c r="AG1000" i="4"/>
  <c r="AF1000" i="4"/>
  <c r="AG999" i="4"/>
  <c r="AF999" i="4"/>
  <c r="AG998" i="4"/>
  <c r="AF998" i="4"/>
  <c r="AG997" i="4"/>
  <c r="AF997" i="4"/>
  <c r="AG996" i="4"/>
  <c r="AF996" i="4"/>
  <c r="AG995" i="4"/>
  <c r="AF995" i="4"/>
  <c r="AG994" i="4"/>
  <c r="AF994" i="4"/>
  <c r="AG993" i="4"/>
  <c r="AF993" i="4"/>
  <c r="AG992" i="4"/>
  <c r="AF992" i="4"/>
  <c r="AG991" i="4"/>
  <c r="AF991" i="4"/>
  <c r="AG990" i="4"/>
  <c r="AF990" i="4"/>
  <c r="AG989" i="4"/>
  <c r="AF989" i="4"/>
  <c r="AG988" i="4"/>
  <c r="AF988" i="4"/>
  <c r="AG987" i="4"/>
  <c r="AF987" i="4"/>
  <c r="AG986" i="4"/>
  <c r="AF986" i="4"/>
  <c r="AG985" i="4"/>
  <c r="AF985" i="4"/>
  <c r="AG984" i="4"/>
  <c r="AF984" i="4"/>
  <c r="AG983" i="4"/>
  <c r="AF983" i="4"/>
  <c r="AG982" i="4"/>
  <c r="AF982" i="4"/>
  <c r="AG981" i="4"/>
  <c r="AF981" i="4"/>
  <c r="AG980" i="4"/>
  <c r="AF980" i="4"/>
  <c r="AG979" i="4"/>
  <c r="AF979" i="4"/>
  <c r="AG978" i="4"/>
  <c r="AF978" i="4"/>
  <c r="AG977" i="4"/>
  <c r="AF977" i="4"/>
  <c r="AG976" i="4"/>
  <c r="AF976" i="4"/>
  <c r="AG975" i="4"/>
  <c r="AF975" i="4"/>
  <c r="AG974" i="4"/>
  <c r="AF974" i="4"/>
  <c r="AG973" i="4"/>
  <c r="AF973" i="4"/>
  <c r="AG972" i="4"/>
  <c r="AF972" i="4"/>
  <c r="AG971" i="4"/>
  <c r="AF971" i="4"/>
  <c r="AG970" i="4"/>
  <c r="AF970" i="4"/>
  <c r="AG969" i="4"/>
  <c r="AF969" i="4"/>
  <c r="AG968" i="4"/>
  <c r="AF968" i="4"/>
  <c r="AG967" i="4"/>
  <c r="AF967" i="4"/>
  <c r="AG966" i="4"/>
  <c r="AF966" i="4"/>
  <c r="AG965" i="4"/>
  <c r="AF965" i="4"/>
  <c r="AG964" i="4"/>
  <c r="AF964" i="4"/>
  <c r="AG963" i="4"/>
  <c r="AF963" i="4"/>
  <c r="AG962" i="4"/>
  <c r="AF962" i="4"/>
  <c r="AG961" i="4"/>
  <c r="AF961" i="4"/>
  <c r="AG960" i="4"/>
  <c r="AF960" i="4"/>
  <c r="AG959" i="4"/>
  <c r="AF959" i="4"/>
  <c r="AG958" i="4"/>
  <c r="AF958" i="4"/>
  <c r="AG957" i="4"/>
  <c r="AF957" i="4"/>
  <c r="AG956" i="4"/>
  <c r="AF956" i="4"/>
  <c r="AG955" i="4"/>
  <c r="AF955" i="4"/>
  <c r="AG954" i="4"/>
  <c r="AF954" i="4"/>
  <c r="AG953" i="4"/>
  <c r="AF953" i="4"/>
  <c r="AG952" i="4"/>
  <c r="AF952" i="4"/>
  <c r="AG951" i="4"/>
  <c r="AF951" i="4"/>
  <c r="AG950" i="4"/>
  <c r="AF950" i="4"/>
  <c r="AG949" i="4"/>
  <c r="AF949" i="4"/>
  <c r="AG948" i="4"/>
  <c r="AF948" i="4"/>
  <c r="AG947" i="4"/>
  <c r="AF947" i="4"/>
  <c r="AG946" i="4"/>
  <c r="AF946" i="4"/>
  <c r="AG945" i="4"/>
  <c r="AF945" i="4"/>
  <c r="AG944" i="4"/>
  <c r="AF944" i="4"/>
  <c r="AG943" i="4"/>
  <c r="AF943" i="4"/>
  <c r="AG942" i="4"/>
  <c r="AF942" i="4"/>
  <c r="AG941" i="4"/>
  <c r="AF941" i="4"/>
  <c r="AG940" i="4"/>
  <c r="AF940" i="4"/>
  <c r="AG939" i="4"/>
  <c r="AF939" i="4"/>
  <c r="AG938" i="4"/>
  <c r="AF938" i="4"/>
  <c r="AG937" i="4"/>
  <c r="AF937" i="4"/>
  <c r="AG936" i="4"/>
  <c r="AF936" i="4"/>
  <c r="AG935" i="4"/>
  <c r="AF935" i="4"/>
  <c r="AG934" i="4"/>
  <c r="AF934" i="4"/>
  <c r="AG933" i="4"/>
  <c r="AF933" i="4"/>
  <c r="AG932" i="4"/>
  <c r="AF932" i="4"/>
  <c r="AG931" i="4"/>
  <c r="AF931" i="4"/>
  <c r="AG930" i="4"/>
  <c r="AF930" i="4"/>
  <c r="AG929" i="4"/>
  <c r="AF929" i="4"/>
  <c r="AG928" i="4"/>
  <c r="AF928" i="4"/>
  <c r="AG927" i="4"/>
  <c r="AF927" i="4"/>
  <c r="AG926" i="4"/>
  <c r="AF926" i="4"/>
  <c r="AG925" i="4"/>
  <c r="AF925" i="4"/>
  <c r="AG924" i="4"/>
  <c r="AF924" i="4"/>
  <c r="AG923" i="4"/>
  <c r="AF923" i="4"/>
  <c r="AG922" i="4"/>
  <c r="AF922" i="4"/>
  <c r="AG921" i="4"/>
  <c r="AF921" i="4"/>
  <c r="AG920" i="4"/>
  <c r="AF920" i="4"/>
  <c r="AG919" i="4"/>
  <c r="AF919" i="4"/>
  <c r="AG918" i="4"/>
  <c r="AF918" i="4"/>
  <c r="AG917" i="4"/>
  <c r="AF917" i="4"/>
  <c r="AG916" i="4"/>
  <c r="AF916" i="4"/>
  <c r="AG915" i="4"/>
  <c r="AF915" i="4"/>
  <c r="AG914" i="4"/>
  <c r="AF914" i="4"/>
  <c r="AG913" i="4"/>
  <c r="AF913" i="4"/>
  <c r="AG912" i="4"/>
  <c r="AF912" i="4"/>
  <c r="AG911" i="4"/>
  <c r="AF911" i="4"/>
  <c r="AG910" i="4"/>
  <c r="AF910" i="4"/>
  <c r="AG909" i="4"/>
  <c r="AF909" i="4"/>
  <c r="AG908" i="4"/>
  <c r="AF908" i="4"/>
  <c r="AG907" i="4"/>
  <c r="AF907" i="4"/>
  <c r="AG906" i="4"/>
  <c r="AF906" i="4"/>
  <c r="AG905" i="4"/>
  <c r="AF905" i="4"/>
  <c r="AG904" i="4"/>
  <c r="AF904" i="4"/>
  <c r="AG903" i="4"/>
  <c r="AF903" i="4"/>
  <c r="AG902" i="4"/>
  <c r="AF902" i="4"/>
  <c r="AG901" i="4"/>
  <c r="AF901" i="4"/>
  <c r="AG900" i="4"/>
  <c r="AF900" i="4"/>
  <c r="AG899" i="4"/>
  <c r="AF899" i="4"/>
  <c r="AG898" i="4"/>
  <c r="AF898" i="4"/>
  <c r="AG897" i="4"/>
  <c r="AF897" i="4"/>
  <c r="AG896" i="4"/>
  <c r="AF896" i="4"/>
  <c r="AG895" i="4"/>
  <c r="AF895" i="4"/>
  <c r="AG894" i="4"/>
  <c r="AF894" i="4"/>
  <c r="AG893" i="4"/>
  <c r="AF893" i="4"/>
  <c r="AG892" i="4"/>
  <c r="AF892" i="4"/>
  <c r="AG891" i="4"/>
  <c r="AF891" i="4"/>
  <c r="AG890" i="4"/>
  <c r="AF890" i="4"/>
  <c r="AG889" i="4"/>
  <c r="AF889" i="4"/>
  <c r="AG888" i="4"/>
  <c r="AF888" i="4"/>
  <c r="AG887" i="4"/>
  <c r="AF887" i="4"/>
  <c r="AG886" i="4"/>
  <c r="AF886" i="4"/>
  <c r="AG885" i="4"/>
  <c r="AF885" i="4"/>
  <c r="AG884" i="4"/>
  <c r="AF884" i="4"/>
  <c r="AG883" i="4"/>
  <c r="AF883" i="4"/>
  <c r="AG882" i="4"/>
  <c r="AF882" i="4"/>
  <c r="AG881" i="4"/>
  <c r="AF881" i="4"/>
  <c r="AG880" i="4"/>
  <c r="AF880" i="4"/>
  <c r="AG879" i="4"/>
  <c r="AF879" i="4"/>
  <c r="AG878" i="4"/>
  <c r="AF878" i="4"/>
  <c r="AG877" i="4"/>
  <c r="AF877" i="4"/>
  <c r="AG876" i="4"/>
  <c r="AF876" i="4"/>
  <c r="AG875" i="4"/>
  <c r="AF875" i="4"/>
  <c r="AG874" i="4"/>
  <c r="AF874" i="4"/>
  <c r="AG873" i="4"/>
  <c r="AF873" i="4"/>
  <c r="AG872" i="4"/>
  <c r="AF872" i="4"/>
  <c r="AG871" i="4"/>
  <c r="AF871" i="4"/>
  <c r="AG870" i="4"/>
  <c r="AF870" i="4"/>
  <c r="AG869" i="4"/>
  <c r="AF869" i="4"/>
  <c r="AG868" i="4"/>
  <c r="AF868" i="4"/>
  <c r="AG867" i="4"/>
  <c r="AF867" i="4"/>
  <c r="AG866" i="4"/>
  <c r="AF866" i="4"/>
  <c r="AG865" i="4"/>
  <c r="AF865" i="4"/>
  <c r="AG864" i="4"/>
  <c r="AF864" i="4"/>
  <c r="AG863" i="4"/>
  <c r="AF863" i="4"/>
  <c r="AG862" i="4"/>
  <c r="AF862" i="4"/>
  <c r="AG861" i="4"/>
  <c r="AF861" i="4"/>
  <c r="AG860" i="4"/>
  <c r="AF860" i="4"/>
  <c r="AG859" i="4"/>
  <c r="AF859" i="4"/>
  <c r="AG858" i="4"/>
  <c r="AF858" i="4"/>
  <c r="AG857" i="4"/>
  <c r="AF857" i="4"/>
  <c r="AG856" i="4"/>
  <c r="AF856" i="4"/>
  <c r="AG855" i="4"/>
  <c r="AF855" i="4"/>
  <c r="AG854" i="4"/>
  <c r="AF854" i="4"/>
  <c r="AG853" i="4"/>
  <c r="AF853" i="4"/>
  <c r="AG852" i="4"/>
  <c r="AF852" i="4"/>
  <c r="AG851" i="4"/>
  <c r="AF851" i="4"/>
  <c r="AG850" i="4"/>
  <c r="AF850" i="4"/>
  <c r="AG849" i="4"/>
  <c r="AF849" i="4"/>
  <c r="AG848" i="4"/>
  <c r="AF848" i="4"/>
  <c r="AG847" i="4"/>
  <c r="AF847" i="4"/>
  <c r="AG846" i="4"/>
  <c r="AF846" i="4"/>
  <c r="AG845" i="4"/>
  <c r="AF845" i="4"/>
  <c r="AG844" i="4"/>
  <c r="AF844" i="4"/>
  <c r="AG843" i="4"/>
  <c r="AF843" i="4"/>
  <c r="AG842" i="4"/>
  <c r="AF842" i="4"/>
  <c r="AG841" i="4"/>
  <c r="AF841" i="4"/>
  <c r="AG840" i="4"/>
  <c r="AF840" i="4"/>
  <c r="AG839" i="4"/>
  <c r="AF839" i="4"/>
  <c r="AG838" i="4"/>
  <c r="AF838" i="4"/>
  <c r="AG837" i="4"/>
  <c r="AF837" i="4"/>
  <c r="AG836" i="4"/>
  <c r="AF836" i="4"/>
  <c r="AG835" i="4"/>
  <c r="AF835" i="4"/>
  <c r="AG834" i="4"/>
  <c r="AF834" i="4"/>
  <c r="AG833" i="4"/>
  <c r="AF833" i="4"/>
  <c r="AG832" i="4"/>
  <c r="AF832" i="4"/>
  <c r="AG831" i="4"/>
  <c r="AF831" i="4"/>
  <c r="AG830" i="4"/>
  <c r="AF830" i="4"/>
  <c r="AG829" i="4"/>
  <c r="AF829" i="4"/>
  <c r="AG828" i="4"/>
  <c r="AF828" i="4"/>
  <c r="AG827" i="4"/>
  <c r="AF827" i="4"/>
  <c r="AG826" i="4"/>
  <c r="AF826" i="4"/>
  <c r="AG825" i="4"/>
  <c r="AF825" i="4"/>
  <c r="AG824" i="4"/>
  <c r="AF824" i="4"/>
  <c r="AG823" i="4"/>
  <c r="AF823" i="4"/>
  <c r="AG822" i="4"/>
  <c r="AF822" i="4"/>
  <c r="AG821" i="4"/>
  <c r="AF821" i="4"/>
  <c r="AG820" i="4"/>
  <c r="AF820" i="4"/>
  <c r="AG819" i="4"/>
  <c r="AF819" i="4"/>
  <c r="AG818" i="4"/>
  <c r="AF818" i="4"/>
  <c r="AG817" i="4"/>
  <c r="AF817" i="4"/>
  <c r="AG816" i="4"/>
  <c r="AF816" i="4"/>
  <c r="AG815" i="4"/>
  <c r="AF815" i="4"/>
  <c r="AG814" i="4"/>
  <c r="AF814" i="4"/>
  <c r="AG813" i="4"/>
  <c r="AF813" i="4"/>
  <c r="AG812" i="4"/>
  <c r="AF812" i="4"/>
  <c r="AG811" i="4"/>
  <c r="AF811" i="4"/>
  <c r="AG810" i="4"/>
  <c r="AF810" i="4"/>
  <c r="AG809" i="4"/>
  <c r="AF809" i="4"/>
  <c r="AG808" i="4"/>
  <c r="AF808" i="4"/>
  <c r="AG807" i="4"/>
  <c r="AF807" i="4"/>
  <c r="AG806" i="4"/>
  <c r="AF806" i="4"/>
  <c r="AG805" i="4"/>
  <c r="AF805" i="4"/>
  <c r="AG804" i="4"/>
  <c r="AF804" i="4"/>
  <c r="AG803" i="4"/>
  <c r="AF803" i="4"/>
  <c r="AG802" i="4"/>
  <c r="AF802" i="4"/>
  <c r="AG801" i="4"/>
  <c r="AF801" i="4"/>
  <c r="AG800" i="4"/>
  <c r="AF800" i="4"/>
  <c r="AG799" i="4"/>
  <c r="AF799" i="4"/>
  <c r="AG798" i="4"/>
  <c r="AF798" i="4"/>
  <c r="AG797" i="4"/>
  <c r="AF797" i="4"/>
  <c r="AG796" i="4"/>
  <c r="AF796" i="4"/>
  <c r="AG795" i="4"/>
  <c r="AF795" i="4"/>
  <c r="AG794" i="4"/>
  <c r="AF794" i="4"/>
  <c r="AG793" i="4"/>
  <c r="AF793" i="4"/>
  <c r="AG792" i="4"/>
  <c r="AF792" i="4"/>
  <c r="AG791" i="4"/>
  <c r="AF791" i="4"/>
  <c r="AG790" i="4"/>
  <c r="AF790" i="4"/>
  <c r="AG789" i="4"/>
  <c r="AF789" i="4"/>
  <c r="AG788" i="4"/>
  <c r="AF788" i="4"/>
  <c r="AG787" i="4"/>
  <c r="AF787" i="4"/>
  <c r="AG786" i="4"/>
  <c r="AF786" i="4"/>
  <c r="AG785" i="4"/>
  <c r="AF785" i="4"/>
  <c r="AG784" i="4"/>
  <c r="AF784" i="4"/>
  <c r="AG783" i="4"/>
  <c r="AF783" i="4"/>
  <c r="AG782" i="4"/>
  <c r="AF782" i="4"/>
  <c r="AG781" i="4"/>
  <c r="AF781" i="4"/>
  <c r="AG780" i="4"/>
  <c r="AF780" i="4"/>
  <c r="AG779" i="4"/>
  <c r="AF779" i="4"/>
  <c r="AG778" i="4"/>
  <c r="AF778" i="4"/>
  <c r="AG777" i="4"/>
  <c r="AF777" i="4"/>
  <c r="AG776" i="4"/>
  <c r="AF776" i="4"/>
  <c r="AG775" i="4"/>
  <c r="AF775" i="4"/>
  <c r="AG774" i="4"/>
  <c r="AF774" i="4"/>
  <c r="AG773" i="4"/>
  <c r="AF773" i="4"/>
  <c r="AG772" i="4"/>
  <c r="AF772" i="4"/>
  <c r="AG771" i="4"/>
  <c r="AF771" i="4"/>
  <c r="AG770" i="4"/>
  <c r="AF770" i="4"/>
  <c r="AG769" i="4"/>
  <c r="AF769" i="4"/>
  <c r="AG768" i="4"/>
  <c r="AF768" i="4"/>
  <c r="AG767" i="4"/>
  <c r="AF767" i="4"/>
  <c r="AG766" i="4"/>
  <c r="AF766" i="4"/>
  <c r="AG765" i="4"/>
  <c r="AF765" i="4"/>
  <c r="AG764" i="4"/>
  <c r="AF764" i="4"/>
  <c r="AG763" i="4"/>
  <c r="AF763" i="4"/>
  <c r="AG762" i="4"/>
  <c r="AF762" i="4"/>
  <c r="AG761" i="4"/>
  <c r="AF761" i="4"/>
  <c r="AG760" i="4"/>
  <c r="AF760" i="4"/>
  <c r="AG759" i="4"/>
  <c r="AF759" i="4"/>
  <c r="AG758" i="4"/>
  <c r="AF758" i="4"/>
  <c r="AG757" i="4"/>
  <c r="AF757" i="4"/>
  <c r="AG756" i="4"/>
  <c r="AF756" i="4"/>
  <c r="AG755" i="4"/>
  <c r="AF755" i="4"/>
  <c r="AG754" i="4"/>
  <c r="AF754" i="4"/>
  <c r="AG753" i="4"/>
  <c r="AF753" i="4"/>
  <c r="AG752" i="4"/>
  <c r="AF752" i="4"/>
  <c r="AG751" i="4"/>
  <c r="AF751" i="4"/>
  <c r="AG750" i="4"/>
  <c r="AF750" i="4"/>
  <c r="AG749" i="4"/>
  <c r="AF749" i="4"/>
  <c r="AG748" i="4"/>
  <c r="AF748" i="4"/>
  <c r="AG747" i="4"/>
  <c r="AF747" i="4"/>
  <c r="AG746" i="4"/>
  <c r="AF746" i="4"/>
  <c r="AG745" i="4"/>
  <c r="AF745" i="4"/>
  <c r="AG744" i="4"/>
  <c r="AF744" i="4"/>
  <c r="AG743" i="4"/>
  <c r="AF743" i="4"/>
  <c r="AG742" i="4"/>
  <c r="AF742" i="4"/>
  <c r="AG741" i="4"/>
  <c r="AF741" i="4"/>
  <c r="AG740" i="4"/>
  <c r="AF740" i="4"/>
  <c r="AG739" i="4"/>
  <c r="AF739" i="4"/>
  <c r="AG738" i="4"/>
  <c r="AF738" i="4"/>
  <c r="AG737" i="4"/>
  <c r="AF737" i="4"/>
  <c r="AG736" i="4"/>
  <c r="AF736" i="4"/>
  <c r="AG735" i="4"/>
  <c r="AF735" i="4"/>
  <c r="AG734" i="4"/>
  <c r="AF734" i="4"/>
  <c r="AG733" i="4"/>
  <c r="AF733" i="4"/>
  <c r="AG732" i="4"/>
  <c r="AF732" i="4"/>
  <c r="AG731" i="4"/>
  <c r="AF731" i="4"/>
  <c r="AG730" i="4"/>
  <c r="AF730" i="4"/>
  <c r="AG729" i="4"/>
  <c r="AF729" i="4"/>
  <c r="AG728" i="4"/>
  <c r="AF728" i="4"/>
  <c r="AG727" i="4"/>
  <c r="AF727" i="4"/>
  <c r="AG726" i="4"/>
  <c r="AF726" i="4"/>
  <c r="AG725" i="4"/>
  <c r="AF725" i="4"/>
  <c r="AG724" i="4"/>
  <c r="AF724" i="4"/>
  <c r="AG723" i="4"/>
  <c r="AF723" i="4"/>
  <c r="AG722" i="4"/>
  <c r="AF722" i="4"/>
  <c r="AG721" i="4"/>
  <c r="AF721" i="4"/>
  <c r="AG720" i="4"/>
  <c r="AF720" i="4"/>
  <c r="AG719" i="4"/>
  <c r="AF719" i="4"/>
  <c r="AG718" i="4"/>
  <c r="AF718" i="4"/>
  <c r="AG717" i="4"/>
  <c r="AF717" i="4"/>
  <c r="AG716" i="4"/>
  <c r="AF716" i="4"/>
  <c r="AG715" i="4"/>
  <c r="AF715" i="4"/>
  <c r="AG714" i="4"/>
  <c r="AF714" i="4"/>
  <c r="AG713" i="4"/>
  <c r="AF713" i="4"/>
  <c r="AG712" i="4"/>
  <c r="AF712" i="4"/>
  <c r="AG711" i="4"/>
  <c r="AF711" i="4"/>
  <c r="AG710" i="4"/>
  <c r="AF710" i="4"/>
  <c r="AG709" i="4"/>
  <c r="AF709" i="4"/>
  <c r="AG708" i="4"/>
  <c r="AF708" i="4"/>
  <c r="AG707" i="4"/>
  <c r="AF707" i="4"/>
  <c r="AG706" i="4"/>
  <c r="AF706" i="4"/>
  <c r="AG705" i="4"/>
  <c r="AF705" i="4"/>
  <c r="AG704" i="4"/>
  <c r="AF704" i="4"/>
  <c r="AG703" i="4"/>
  <c r="AF703" i="4"/>
  <c r="AG702" i="4"/>
  <c r="AF702" i="4"/>
  <c r="AG701" i="4"/>
  <c r="AF701" i="4"/>
  <c r="AG700" i="4"/>
  <c r="AF700" i="4"/>
  <c r="AG699" i="4"/>
  <c r="AF699" i="4"/>
  <c r="AG698" i="4"/>
  <c r="AF698" i="4"/>
  <c r="AG697" i="4"/>
  <c r="AF697" i="4"/>
  <c r="AG696" i="4"/>
  <c r="AF696" i="4"/>
  <c r="AG695" i="4"/>
  <c r="AF695" i="4"/>
  <c r="AG694" i="4"/>
  <c r="AF694" i="4"/>
  <c r="AG693" i="4"/>
  <c r="AF693" i="4"/>
  <c r="AG692" i="4"/>
  <c r="AF692" i="4"/>
  <c r="AG691" i="4"/>
  <c r="AF691" i="4"/>
  <c r="AG690" i="4"/>
  <c r="AF690" i="4"/>
  <c r="AG689" i="4"/>
  <c r="AF689" i="4"/>
  <c r="AG688" i="4"/>
  <c r="AF688" i="4"/>
  <c r="AG687" i="4"/>
  <c r="AF687" i="4"/>
  <c r="AG686" i="4"/>
  <c r="AF686" i="4"/>
  <c r="AG685" i="4"/>
  <c r="AF685" i="4"/>
  <c r="AG684" i="4"/>
  <c r="AF684" i="4"/>
  <c r="AG683" i="4"/>
  <c r="AF683" i="4"/>
  <c r="AG682" i="4"/>
  <c r="AF682" i="4"/>
  <c r="AG681" i="4"/>
  <c r="AF681" i="4"/>
  <c r="AG680" i="4"/>
  <c r="AF680" i="4"/>
  <c r="AG679" i="4"/>
  <c r="AF679" i="4"/>
  <c r="AG678" i="4"/>
  <c r="AF678" i="4"/>
  <c r="AG677" i="4"/>
  <c r="AF677" i="4"/>
  <c r="AG676" i="4"/>
  <c r="AF676" i="4"/>
  <c r="AG675" i="4"/>
  <c r="AF675" i="4"/>
  <c r="AG674" i="4"/>
  <c r="AF674" i="4"/>
  <c r="AG673" i="4"/>
  <c r="AF673" i="4"/>
  <c r="AG672" i="4"/>
  <c r="AF672" i="4"/>
  <c r="AG671" i="4"/>
  <c r="AF671" i="4"/>
  <c r="AG670" i="4"/>
  <c r="AF670" i="4"/>
  <c r="AG669" i="4"/>
  <c r="AF669" i="4"/>
  <c r="AG668" i="4"/>
  <c r="AF668" i="4"/>
  <c r="AG667" i="4"/>
  <c r="AF667" i="4"/>
  <c r="AG666" i="4"/>
  <c r="AF666" i="4"/>
  <c r="AG665" i="4"/>
  <c r="AF665" i="4"/>
  <c r="AG664" i="4"/>
  <c r="AF664" i="4"/>
  <c r="AG663" i="4"/>
  <c r="AF663" i="4"/>
  <c r="AG662" i="4"/>
  <c r="AF662" i="4"/>
  <c r="AG661" i="4"/>
  <c r="AF661" i="4"/>
  <c r="AG660" i="4"/>
  <c r="AF660" i="4"/>
  <c r="AG659" i="4"/>
  <c r="AF659" i="4"/>
  <c r="AG658" i="4"/>
  <c r="AF658" i="4"/>
  <c r="AG657" i="4"/>
  <c r="AF657" i="4"/>
  <c r="AG656" i="4"/>
  <c r="AF656" i="4"/>
  <c r="AG655" i="4"/>
  <c r="AF655" i="4"/>
  <c r="AG654" i="4"/>
  <c r="AF654" i="4"/>
  <c r="AG653" i="4"/>
  <c r="AF653" i="4"/>
  <c r="AG652" i="4"/>
  <c r="AF652" i="4"/>
  <c r="AG651" i="4"/>
  <c r="AF651" i="4"/>
  <c r="AG650" i="4"/>
  <c r="AF650" i="4"/>
  <c r="AG649" i="4"/>
  <c r="AF649" i="4"/>
  <c r="AG648" i="4"/>
  <c r="AF648" i="4"/>
  <c r="AG647" i="4"/>
  <c r="AF647" i="4"/>
  <c r="AG646" i="4"/>
  <c r="AF646" i="4"/>
  <c r="AG645" i="4"/>
  <c r="AF645" i="4"/>
  <c r="AG644" i="4"/>
  <c r="AF644" i="4"/>
  <c r="AG643" i="4"/>
  <c r="AF643" i="4"/>
  <c r="AG642" i="4"/>
  <c r="AF642" i="4"/>
  <c r="AG641" i="4"/>
  <c r="AF641" i="4"/>
  <c r="AG640" i="4"/>
  <c r="AF640" i="4"/>
  <c r="AG639" i="4"/>
  <c r="AF639" i="4"/>
  <c r="AG638" i="4"/>
  <c r="AF638" i="4"/>
  <c r="AG637" i="4"/>
  <c r="AF637" i="4"/>
  <c r="AG636" i="4"/>
  <c r="AF636" i="4"/>
  <c r="AG635" i="4"/>
  <c r="AF635" i="4"/>
  <c r="AG634" i="4"/>
  <c r="AF634" i="4"/>
  <c r="AG633" i="4"/>
  <c r="AF633" i="4"/>
  <c r="AG632" i="4"/>
  <c r="AF632" i="4"/>
  <c r="AG631" i="4"/>
  <c r="AF631" i="4"/>
  <c r="AG630" i="4"/>
  <c r="AF630" i="4"/>
  <c r="AG629" i="4"/>
  <c r="AF629" i="4"/>
  <c r="AG628" i="4"/>
  <c r="AF628" i="4"/>
  <c r="AG627" i="4"/>
  <c r="AF627" i="4"/>
  <c r="AG626" i="4"/>
  <c r="AF626" i="4"/>
  <c r="AG625" i="4"/>
  <c r="AF625" i="4"/>
  <c r="AG624" i="4"/>
  <c r="AF624" i="4"/>
  <c r="AG623" i="4"/>
  <c r="AF623" i="4"/>
  <c r="AG622" i="4"/>
  <c r="AF622" i="4"/>
  <c r="AG621" i="4"/>
  <c r="AF621" i="4"/>
  <c r="AG620" i="4"/>
  <c r="AF620" i="4"/>
  <c r="AG619" i="4"/>
  <c r="AF619" i="4"/>
  <c r="AG618" i="4"/>
  <c r="AF618" i="4"/>
  <c r="AG617" i="4"/>
  <c r="AF617" i="4"/>
  <c r="AG616" i="4"/>
  <c r="AF616" i="4"/>
  <c r="AG615" i="4"/>
  <c r="AF615" i="4"/>
  <c r="AG614" i="4"/>
  <c r="AF614" i="4"/>
  <c r="AG613" i="4"/>
  <c r="AF613" i="4"/>
  <c r="AG612" i="4"/>
  <c r="AF612" i="4"/>
  <c r="AG611" i="4"/>
  <c r="AF611" i="4"/>
  <c r="AG610" i="4"/>
  <c r="AF610" i="4"/>
  <c r="AG609" i="4"/>
  <c r="AF609" i="4"/>
  <c r="AG608" i="4"/>
  <c r="AF608" i="4"/>
  <c r="AG607" i="4"/>
  <c r="AF607" i="4"/>
  <c r="AG606" i="4"/>
  <c r="AF606" i="4"/>
  <c r="AG605" i="4"/>
  <c r="AF605" i="4"/>
  <c r="AG604" i="4"/>
  <c r="AF604" i="4"/>
  <c r="AG603" i="4"/>
  <c r="AF603" i="4"/>
  <c r="AG602" i="4"/>
  <c r="AF602" i="4"/>
  <c r="AG601" i="4"/>
  <c r="AF601" i="4"/>
  <c r="AG600" i="4"/>
  <c r="AF600" i="4"/>
  <c r="AG599" i="4"/>
  <c r="AF599" i="4"/>
  <c r="AG598" i="4"/>
  <c r="AF598" i="4"/>
  <c r="AG597" i="4"/>
  <c r="AF597" i="4"/>
  <c r="AG596" i="4"/>
  <c r="AF596" i="4"/>
  <c r="AG595" i="4"/>
  <c r="AF595" i="4"/>
  <c r="AG594" i="4"/>
  <c r="AF594" i="4"/>
  <c r="AG593" i="4"/>
  <c r="AF593" i="4"/>
  <c r="AG592" i="4"/>
  <c r="AF592" i="4"/>
  <c r="AG591" i="4"/>
  <c r="AF591" i="4"/>
  <c r="AG590" i="4"/>
  <c r="AF590" i="4"/>
  <c r="AG589" i="4"/>
  <c r="AF589" i="4"/>
  <c r="AG588" i="4"/>
  <c r="AF588" i="4"/>
  <c r="AG587" i="4"/>
  <c r="AF587" i="4"/>
  <c r="AG586" i="4"/>
  <c r="AF586" i="4"/>
  <c r="AG585" i="4"/>
  <c r="AF585" i="4"/>
  <c r="AG584" i="4"/>
  <c r="AF584" i="4"/>
  <c r="AG583" i="4"/>
  <c r="AF583" i="4"/>
  <c r="AG582" i="4"/>
  <c r="AF582" i="4"/>
  <c r="AG581" i="4"/>
  <c r="AF581" i="4"/>
  <c r="AG580" i="4"/>
  <c r="AF580" i="4"/>
  <c r="AG579" i="4"/>
  <c r="AF579" i="4"/>
  <c r="AG578" i="4"/>
  <c r="AF578" i="4"/>
  <c r="AG577" i="4"/>
  <c r="AF577" i="4"/>
  <c r="AG576" i="4"/>
  <c r="AF576" i="4"/>
  <c r="AG575" i="4"/>
  <c r="AF575" i="4"/>
  <c r="AG574" i="4"/>
  <c r="AF574" i="4"/>
  <c r="AG573" i="4"/>
  <c r="AF573" i="4"/>
  <c r="AG572" i="4"/>
  <c r="AF572" i="4"/>
  <c r="AG571" i="4"/>
  <c r="AF571" i="4"/>
  <c r="AG570" i="4"/>
  <c r="AF570" i="4"/>
  <c r="AG569" i="4"/>
  <c r="AF569" i="4"/>
  <c r="AG568" i="4"/>
  <c r="AF568" i="4"/>
  <c r="AG567" i="4"/>
  <c r="AF567" i="4"/>
  <c r="AG566" i="4"/>
  <c r="AF566" i="4"/>
  <c r="AG565" i="4"/>
  <c r="AF565" i="4"/>
  <c r="AG564" i="4"/>
  <c r="AF564" i="4"/>
  <c r="AG563" i="4"/>
  <c r="AF563" i="4"/>
  <c r="AG562" i="4"/>
  <c r="AF562" i="4"/>
  <c r="AG561" i="4"/>
  <c r="AF561" i="4"/>
  <c r="AG560" i="4"/>
  <c r="AF560" i="4"/>
  <c r="AG559" i="4"/>
  <c r="AF559" i="4"/>
  <c r="AG558" i="4"/>
  <c r="AF558" i="4"/>
  <c r="AG557" i="4"/>
  <c r="AF557" i="4"/>
  <c r="AG556" i="4"/>
  <c r="AF556" i="4"/>
  <c r="AG555" i="4"/>
  <c r="AF555" i="4"/>
  <c r="AG554" i="4"/>
  <c r="AF554" i="4"/>
  <c r="AG553" i="4"/>
  <c r="AF553" i="4"/>
  <c r="AG552" i="4"/>
  <c r="AF552" i="4"/>
  <c r="AG551" i="4"/>
  <c r="AF551" i="4"/>
  <c r="AG550" i="4"/>
  <c r="AF550" i="4"/>
  <c r="AG549" i="4"/>
  <c r="AF549" i="4"/>
  <c r="AG548" i="4"/>
  <c r="AF548" i="4"/>
  <c r="AG547" i="4"/>
  <c r="AF547" i="4"/>
  <c r="AG546" i="4"/>
  <c r="AF546" i="4"/>
  <c r="AG545" i="4"/>
  <c r="AF545" i="4"/>
  <c r="AG544" i="4"/>
  <c r="AF544" i="4"/>
  <c r="AG543" i="4"/>
  <c r="AF543" i="4"/>
  <c r="AG542" i="4"/>
  <c r="AF542" i="4"/>
  <c r="AG541" i="4"/>
  <c r="AF541" i="4"/>
  <c r="AG540" i="4"/>
  <c r="AF540" i="4"/>
  <c r="AG539" i="4"/>
  <c r="AF539" i="4"/>
  <c r="AG538" i="4"/>
  <c r="AF538" i="4"/>
  <c r="AG537" i="4"/>
  <c r="AF537" i="4"/>
  <c r="AG536" i="4"/>
  <c r="AF536" i="4"/>
  <c r="AG535" i="4"/>
  <c r="AF535" i="4"/>
  <c r="AG534" i="4"/>
  <c r="AF534" i="4"/>
  <c r="AG533" i="4"/>
  <c r="AF533" i="4"/>
  <c r="AG532" i="4"/>
  <c r="AF532" i="4"/>
  <c r="AG531" i="4"/>
  <c r="AF531" i="4"/>
  <c r="AG530" i="4"/>
  <c r="AF530" i="4"/>
  <c r="AG529" i="4"/>
  <c r="AF529" i="4"/>
  <c r="AG528" i="4"/>
  <c r="AF528" i="4"/>
  <c r="AG527" i="4"/>
  <c r="AF527" i="4"/>
  <c r="AG526" i="4"/>
  <c r="AF526" i="4"/>
  <c r="AG525" i="4"/>
  <c r="AF525" i="4"/>
  <c r="AG524" i="4"/>
  <c r="AF524" i="4"/>
  <c r="AG523" i="4"/>
  <c r="AF523" i="4"/>
  <c r="AG522" i="4"/>
  <c r="AF522" i="4"/>
  <c r="AG521" i="4"/>
  <c r="AF521" i="4"/>
  <c r="AG520" i="4"/>
  <c r="AF520" i="4"/>
  <c r="AG519" i="4"/>
  <c r="AF519" i="4"/>
  <c r="AG518" i="4"/>
  <c r="AF518" i="4"/>
  <c r="AG517" i="4"/>
  <c r="AF517" i="4"/>
  <c r="AG516" i="4"/>
  <c r="AF516" i="4"/>
  <c r="AG515" i="4"/>
  <c r="AF515" i="4"/>
  <c r="AG514" i="4"/>
  <c r="AF514" i="4"/>
  <c r="AG513" i="4"/>
  <c r="AF513" i="4"/>
  <c r="AG512" i="4"/>
  <c r="AF512" i="4"/>
  <c r="AG511" i="4"/>
  <c r="AF511" i="4"/>
  <c r="AG510" i="4"/>
  <c r="AF510" i="4"/>
  <c r="AG509" i="4"/>
  <c r="AF509" i="4"/>
  <c r="AG508" i="4"/>
  <c r="AF508" i="4"/>
  <c r="AG507" i="4"/>
  <c r="AF507" i="4"/>
  <c r="AG506" i="4"/>
  <c r="AF506" i="4"/>
  <c r="AG505" i="4"/>
  <c r="AF505" i="4"/>
  <c r="AG504" i="4"/>
  <c r="AF504" i="4"/>
  <c r="AG503" i="4"/>
  <c r="AF503" i="4"/>
  <c r="AG502" i="4"/>
  <c r="AF502" i="4"/>
  <c r="AG501" i="4"/>
  <c r="AF501" i="4"/>
  <c r="AG500" i="4"/>
  <c r="AF500" i="4"/>
  <c r="AG499" i="4"/>
  <c r="AF499" i="4"/>
  <c r="AG498" i="4"/>
  <c r="AF498" i="4"/>
  <c r="AG497" i="4"/>
  <c r="AF497" i="4"/>
  <c r="AG496" i="4"/>
  <c r="AF496" i="4"/>
  <c r="AG495" i="4"/>
  <c r="AF495" i="4"/>
  <c r="AG494" i="4"/>
  <c r="AF494" i="4"/>
  <c r="AG493" i="4"/>
  <c r="AF493" i="4"/>
  <c r="AG492" i="4"/>
  <c r="AF492" i="4"/>
  <c r="AG491" i="4"/>
  <c r="AF491" i="4"/>
  <c r="AG490" i="4"/>
  <c r="AF490" i="4"/>
  <c r="AG489" i="4"/>
  <c r="AF489" i="4"/>
  <c r="AG488" i="4"/>
  <c r="AF488" i="4"/>
  <c r="AG487" i="4"/>
  <c r="AF487" i="4"/>
  <c r="AG486" i="4"/>
  <c r="AF486" i="4"/>
  <c r="AG485" i="4"/>
  <c r="AF485" i="4"/>
  <c r="AG484" i="4"/>
  <c r="AF484" i="4"/>
  <c r="AG483" i="4"/>
  <c r="AF483" i="4"/>
  <c r="AG482" i="4"/>
  <c r="AF482" i="4"/>
  <c r="AG481" i="4"/>
  <c r="AF481" i="4"/>
  <c r="AG480" i="4"/>
  <c r="AF480" i="4"/>
  <c r="AG479" i="4"/>
  <c r="AF479" i="4"/>
  <c r="AG478" i="4"/>
  <c r="AF478" i="4"/>
  <c r="AG477" i="4"/>
  <c r="AF477" i="4"/>
  <c r="AG476" i="4"/>
  <c r="AF476" i="4"/>
  <c r="AG475" i="4"/>
  <c r="AF475" i="4"/>
  <c r="AG474" i="4"/>
  <c r="AF474" i="4"/>
  <c r="AG473" i="4"/>
  <c r="AF473" i="4"/>
  <c r="AG472" i="4"/>
  <c r="AF472" i="4"/>
  <c r="AG471" i="4"/>
  <c r="AF471" i="4"/>
  <c r="AG470" i="4"/>
  <c r="AF470" i="4"/>
  <c r="AG469" i="4"/>
  <c r="AF469" i="4"/>
  <c r="AG468" i="4"/>
  <c r="AF468" i="4"/>
  <c r="AG467" i="4"/>
  <c r="AF467" i="4"/>
  <c r="AG466" i="4"/>
  <c r="AF466" i="4"/>
  <c r="AG465" i="4"/>
  <c r="AF465" i="4"/>
  <c r="AG464" i="4"/>
  <c r="AF464" i="4"/>
  <c r="AG463" i="4"/>
  <c r="AF463" i="4"/>
  <c r="AG462" i="4"/>
  <c r="AF462" i="4"/>
  <c r="AG461" i="4"/>
  <c r="AF461" i="4"/>
  <c r="AG460" i="4"/>
  <c r="AF460" i="4"/>
  <c r="AG459" i="4"/>
  <c r="AF459" i="4"/>
  <c r="AG458" i="4"/>
  <c r="AF458" i="4"/>
  <c r="AG457" i="4"/>
  <c r="AF457" i="4"/>
  <c r="AG456" i="4"/>
  <c r="AF456" i="4"/>
  <c r="AG455" i="4"/>
  <c r="AF455" i="4"/>
  <c r="AG454" i="4"/>
  <c r="AF454" i="4"/>
  <c r="AG453" i="4"/>
  <c r="AF453" i="4"/>
  <c r="AG452" i="4"/>
  <c r="AF452" i="4"/>
  <c r="AG451" i="4"/>
  <c r="AF451" i="4"/>
  <c r="AG450" i="4"/>
  <c r="AF450" i="4"/>
  <c r="AG449" i="4"/>
  <c r="AF449" i="4"/>
  <c r="AG448" i="4"/>
  <c r="AF448" i="4"/>
  <c r="AG447" i="4"/>
  <c r="AF447" i="4"/>
  <c r="AG446" i="4"/>
  <c r="AF446" i="4"/>
  <c r="AG445" i="4"/>
  <c r="AF445" i="4"/>
  <c r="AG444" i="4"/>
  <c r="AF444" i="4"/>
  <c r="AG443" i="4"/>
  <c r="AF443" i="4"/>
  <c r="AG442" i="4"/>
  <c r="AF442" i="4"/>
  <c r="AG441" i="4"/>
  <c r="AF441" i="4"/>
  <c r="AG440" i="4"/>
  <c r="AF440" i="4"/>
  <c r="AG439" i="4"/>
  <c r="AF439" i="4"/>
  <c r="AG438" i="4"/>
  <c r="AF438" i="4"/>
  <c r="AG437" i="4"/>
  <c r="AF437" i="4"/>
  <c r="AG436" i="4"/>
  <c r="AF436" i="4"/>
  <c r="AG435" i="4"/>
  <c r="AF435" i="4"/>
  <c r="AG434" i="4"/>
  <c r="AF434" i="4"/>
  <c r="AG433" i="4"/>
  <c r="AF433" i="4"/>
  <c r="AG432" i="4"/>
  <c r="AF432" i="4"/>
  <c r="AG431" i="4"/>
  <c r="AF431" i="4"/>
  <c r="AG430" i="4"/>
  <c r="AF430" i="4"/>
  <c r="AG429" i="4"/>
  <c r="AF429" i="4"/>
  <c r="AG428" i="4"/>
  <c r="AF428" i="4"/>
  <c r="AG427" i="4"/>
  <c r="AF427" i="4"/>
  <c r="AG426" i="4"/>
  <c r="AF426" i="4"/>
  <c r="AG425" i="4"/>
  <c r="AF425" i="4"/>
  <c r="AG424" i="4"/>
  <c r="AF424" i="4"/>
  <c r="AG423" i="4"/>
  <c r="AF423" i="4"/>
  <c r="AG422" i="4"/>
  <c r="AF422" i="4"/>
  <c r="AG421" i="4"/>
  <c r="AF421" i="4"/>
  <c r="AG420" i="4"/>
  <c r="AF420" i="4"/>
  <c r="AG419" i="4"/>
  <c r="AF419" i="4"/>
  <c r="AG418" i="4"/>
  <c r="AF418" i="4"/>
  <c r="AG417" i="4"/>
  <c r="AF417" i="4"/>
  <c r="AG416" i="4"/>
  <c r="AF416" i="4"/>
  <c r="AG415" i="4"/>
  <c r="AF415" i="4"/>
  <c r="AG414" i="4"/>
  <c r="AF414" i="4"/>
  <c r="AG413" i="4"/>
  <c r="AF413" i="4"/>
  <c r="AG412" i="4"/>
  <c r="AF412" i="4"/>
  <c r="AG411" i="4"/>
  <c r="AF411" i="4"/>
  <c r="AG410" i="4"/>
  <c r="AF410" i="4"/>
  <c r="AG409" i="4"/>
  <c r="AF409" i="4"/>
  <c r="AG408" i="4"/>
  <c r="AF408" i="4"/>
  <c r="AG407" i="4"/>
  <c r="AF407" i="4"/>
  <c r="AG406" i="4"/>
  <c r="AF406" i="4"/>
  <c r="AG405" i="4"/>
  <c r="AF405" i="4"/>
  <c r="AG404" i="4"/>
  <c r="AF404" i="4"/>
  <c r="AG403" i="4"/>
  <c r="AF403" i="4"/>
  <c r="AG402" i="4"/>
  <c r="AF402" i="4"/>
  <c r="AG401" i="4"/>
  <c r="AF401" i="4"/>
  <c r="AG400" i="4"/>
  <c r="AF400" i="4"/>
  <c r="AG399" i="4"/>
  <c r="AF399" i="4"/>
  <c r="AG398" i="4"/>
  <c r="AF398" i="4"/>
  <c r="AG397" i="4"/>
  <c r="AF397" i="4"/>
  <c r="AG396" i="4"/>
  <c r="AF396" i="4"/>
  <c r="AG395" i="4"/>
  <c r="AF395" i="4"/>
  <c r="AG394" i="4"/>
  <c r="AF394" i="4"/>
  <c r="AG393" i="4"/>
  <c r="AF393" i="4"/>
  <c r="AG392" i="4"/>
  <c r="AF392" i="4"/>
  <c r="AG391" i="4"/>
  <c r="AF391" i="4"/>
  <c r="AG390" i="4"/>
  <c r="AF390" i="4"/>
  <c r="AG389" i="4"/>
  <c r="AF389" i="4"/>
  <c r="AG388" i="4"/>
  <c r="AF388" i="4"/>
  <c r="AG387" i="4"/>
  <c r="AF387" i="4"/>
  <c r="AG386" i="4"/>
  <c r="AF386" i="4"/>
  <c r="AG385" i="4"/>
  <c r="AF385" i="4"/>
  <c r="AG384" i="4"/>
  <c r="AF384" i="4"/>
  <c r="AG383" i="4"/>
  <c r="AF383" i="4"/>
  <c r="AG382" i="4"/>
  <c r="AF382" i="4"/>
  <c r="AG381" i="4"/>
  <c r="AF381" i="4"/>
  <c r="AG380" i="4"/>
  <c r="AF380" i="4"/>
  <c r="AG379" i="4"/>
  <c r="AF379" i="4"/>
  <c r="AG378" i="4"/>
  <c r="AF378" i="4"/>
  <c r="AG377" i="4"/>
  <c r="AF377" i="4"/>
  <c r="AG376" i="4"/>
  <c r="AF376" i="4"/>
  <c r="AG375" i="4"/>
  <c r="AF375" i="4"/>
  <c r="AG374" i="4"/>
  <c r="AF374" i="4"/>
  <c r="AG373" i="4"/>
  <c r="AF373" i="4"/>
  <c r="AG372" i="4"/>
  <c r="AF372" i="4"/>
  <c r="AG371" i="4"/>
  <c r="AF371" i="4"/>
  <c r="AG370" i="4"/>
  <c r="AF370" i="4"/>
  <c r="AG369" i="4"/>
  <c r="AF369" i="4"/>
  <c r="AG368" i="4"/>
  <c r="AF368" i="4"/>
  <c r="AG367" i="4"/>
  <c r="AF367" i="4"/>
  <c r="AG366" i="4"/>
  <c r="AF366" i="4"/>
  <c r="AG365" i="4"/>
  <c r="AF365" i="4"/>
  <c r="AG364" i="4"/>
  <c r="AF364" i="4"/>
  <c r="AG363" i="4"/>
  <c r="AF363" i="4"/>
  <c r="AG362" i="4"/>
  <c r="AF362" i="4"/>
  <c r="AG361" i="4"/>
  <c r="AF361" i="4"/>
  <c r="AG360" i="4"/>
  <c r="AF360" i="4"/>
  <c r="AG359" i="4"/>
  <c r="AF359" i="4"/>
  <c r="AG358" i="4"/>
  <c r="AF358" i="4"/>
  <c r="AG357" i="4"/>
  <c r="AF357" i="4"/>
  <c r="AG356" i="4"/>
  <c r="AF356" i="4"/>
  <c r="AG355" i="4"/>
  <c r="AF355" i="4"/>
  <c r="AG354" i="4"/>
  <c r="AF354" i="4"/>
  <c r="AG353" i="4"/>
  <c r="AF353" i="4"/>
  <c r="AG352" i="4"/>
  <c r="AF352" i="4"/>
  <c r="AG351" i="4"/>
  <c r="AF351" i="4"/>
  <c r="AG350" i="4"/>
  <c r="AF350" i="4"/>
  <c r="AG349" i="4"/>
  <c r="AF349" i="4"/>
  <c r="AG348" i="4"/>
  <c r="AF348" i="4"/>
  <c r="AG347" i="4"/>
  <c r="AF347" i="4"/>
  <c r="AG346" i="4"/>
  <c r="AF346" i="4"/>
  <c r="AG345" i="4"/>
  <c r="AF345" i="4"/>
  <c r="AG344" i="4"/>
  <c r="AF344" i="4"/>
  <c r="AG343" i="4"/>
  <c r="AF343" i="4"/>
  <c r="AG342" i="4"/>
  <c r="AF342" i="4"/>
  <c r="AG341" i="4"/>
  <c r="AF341" i="4"/>
  <c r="AG340" i="4"/>
  <c r="AF340" i="4"/>
  <c r="AG339" i="4"/>
  <c r="AF339" i="4"/>
  <c r="AG338" i="4"/>
  <c r="AF338" i="4"/>
  <c r="AG337" i="4"/>
  <c r="AF337" i="4"/>
  <c r="AG336" i="4"/>
  <c r="AF336" i="4"/>
  <c r="AG335" i="4"/>
  <c r="AF335" i="4"/>
  <c r="AG334" i="4"/>
  <c r="AF334" i="4"/>
  <c r="AG333" i="4"/>
  <c r="AF333" i="4"/>
  <c r="AG332" i="4"/>
  <c r="AF332" i="4"/>
  <c r="AG331" i="4"/>
  <c r="AF331" i="4"/>
  <c r="AG330" i="4"/>
  <c r="AF330" i="4"/>
  <c r="AG329" i="4"/>
  <c r="AF329" i="4"/>
  <c r="AG328" i="4"/>
  <c r="AF328" i="4"/>
  <c r="AG327" i="4"/>
  <c r="AF327" i="4"/>
  <c r="AG326" i="4"/>
  <c r="AF326" i="4"/>
  <c r="AG325" i="4"/>
  <c r="AF325" i="4"/>
  <c r="AG324" i="4"/>
  <c r="AF324" i="4"/>
  <c r="AG323" i="4"/>
  <c r="AF323" i="4"/>
  <c r="AG322" i="4"/>
  <c r="AF322" i="4"/>
  <c r="AG321" i="4"/>
  <c r="AF321" i="4"/>
  <c r="AG320" i="4"/>
  <c r="AF320" i="4"/>
  <c r="AG319" i="4"/>
  <c r="AF319" i="4"/>
  <c r="AG318" i="4"/>
  <c r="AF318" i="4"/>
  <c r="AG317" i="4"/>
  <c r="AF317" i="4"/>
  <c r="AG316" i="4"/>
  <c r="AF316" i="4"/>
  <c r="AG315" i="4"/>
  <c r="AF315" i="4"/>
  <c r="AG314" i="4"/>
  <c r="AF314" i="4"/>
  <c r="AG313" i="4"/>
  <c r="AF313" i="4"/>
  <c r="AG312" i="4"/>
  <c r="AF312" i="4"/>
  <c r="AG311" i="4"/>
  <c r="AF311" i="4"/>
  <c r="AG310" i="4"/>
  <c r="AF310" i="4"/>
  <c r="AG309" i="4"/>
  <c r="AF309" i="4"/>
  <c r="AG308" i="4"/>
  <c r="AF308" i="4"/>
  <c r="AG307" i="4"/>
  <c r="AF307" i="4"/>
  <c r="AG306" i="4"/>
  <c r="AF306" i="4"/>
  <c r="AG305" i="4"/>
  <c r="AF305" i="4"/>
  <c r="AG304" i="4"/>
  <c r="AF304" i="4"/>
  <c r="AG303" i="4"/>
  <c r="AF303" i="4"/>
  <c r="AG302" i="4"/>
  <c r="AF302" i="4"/>
  <c r="AG301" i="4"/>
  <c r="AF301" i="4"/>
  <c r="AG300" i="4"/>
  <c r="AF300" i="4"/>
  <c r="AG299" i="4"/>
  <c r="AF299" i="4"/>
  <c r="AG298" i="4"/>
  <c r="AF298" i="4"/>
  <c r="AG297" i="4"/>
  <c r="AF297" i="4"/>
  <c r="AG296" i="4"/>
  <c r="AF296" i="4"/>
  <c r="AG295" i="4"/>
  <c r="AF295" i="4"/>
  <c r="AG294" i="4"/>
  <c r="AF294" i="4"/>
  <c r="AG293" i="4"/>
  <c r="AF293" i="4"/>
  <c r="AG292" i="4"/>
  <c r="AF292" i="4"/>
  <c r="AG291" i="4"/>
  <c r="AF291" i="4"/>
  <c r="AG290" i="4"/>
  <c r="AF290" i="4"/>
  <c r="AG289" i="4"/>
  <c r="AF289" i="4"/>
  <c r="AG288" i="4"/>
  <c r="AF288" i="4"/>
  <c r="AG287" i="4"/>
  <c r="AF287" i="4"/>
  <c r="AG286" i="4"/>
  <c r="AF286" i="4"/>
  <c r="AG285" i="4"/>
  <c r="AF285" i="4"/>
  <c r="AG284" i="4"/>
  <c r="AF284" i="4"/>
  <c r="AG283" i="4"/>
  <c r="AF283" i="4"/>
  <c r="AG282" i="4"/>
  <c r="AF282" i="4"/>
  <c r="AG281" i="4"/>
  <c r="AF281" i="4"/>
  <c r="AG280" i="4"/>
  <c r="AF280" i="4"/>
  <c r="AG279" i="4"/>
  <c r="AF279" i="4"/>
  <c r="AG278" i="4"/>
  <c r="AF278" i="4"/>
  <c r="AG277" i="4"/>
  <c r="AF277" i="4"/>
  <c r="AG276" i="4"/>
  <c r="AF276" i="4"/>
  <c r="AG275" i="4"/>
  <c r="AF275" i="4"/>
  <c r="AG274" i="4"/>
  <c r="AF274" i="4"/>
  <c r="AG273" i="4"/>
  <c r="AF273" i="4"/>
  <c r="AG272" i="4"/>
  <c r="AF272" i="4"/>
  <c r="AG271" i="4"/>
  <c r="AF271" i="4"/>
  <c r="AG270" i="4"/>
  <c r="AF270" i="4"/>
  <c r="AG269" i="4"/>
  <c r="AF269" i="4"/>
  <c r="AG268" i="4"/>
  <c r="AF268" i="4"/>
  <c r="AG267" i="4"/>
  <c r="AF267" i="4"/>
  <c r="AG266" i="4"/>
  <c r="AF266" i="4"/>
  <c r="AG265" i="4"/>
  <c r="AF265" i="4"/>
  <c r="AG264" i="4"/>
  <c r="AF264" i="4"/>
  <c r="AG263" i="4"/>
  <c r="AF263" i="4"/>
  <c r="AG262" i="4"/>
  <c r="AF262" i="4"/>
  <c r="AG261" i="4"/>
  <c r="AF261" i="4"/>
  <c r="AG260" i="4"/>
  <c r="AF260" i="4"/>
  <c r="AG259" i="4"/>
  <c r="AF259" i="4"/>
  <c r="AG258" i="4"/>
  <c r="AF258" i="4"/>
  <c r="AG257" i="4"/>
  <c r="AF257" i="4"/>
  <c r="AG256" i="4"/>
  <c r="AF256" i="4"/>
  <c r="AG255" i="4"/>
  <c r="AF255" i="4"/>
  <c r="AG254" i="4"/>
  <c r="AF254" i="4"/>
  <c r="AG253" i="4"/>
  <c r="AF253" i="4"/>
  <c r="AG252" i="4"/>
  <c r="AF252" i="4"/>
  <c r="AG251" i="4"/>
  <c r="AF251" i="4"/>
  <c r="AG250" i="4"/>
  <c r="AF250" i="4"/>
  <c r="AG249" i="4"/>
  <c r="AF249" i="4"/>
  <c r="AG248" i="4"/>
  <c r="AF248" i="4"/>
  <c r="AG247" i="4"/>
  <c r="AF247" i="4"/>
  <c r="AG246" i="4"/>
  <c r="AF246" i="4"/>
  <c r="AG245" i="4"/>
  <c r="AF245" i="4"/>
  <c r="AG244" i="4"/>
  <c r="AF244" i="4"/>
  <c r="AG243" i="4"/>
  <c r="AF243" i="4"/>
  <c r="AG242" i="4"/>
  <c r="AF242" i="4"/>
  <c r="AG241" i="4"/>
  <c r="AF241" i="4"/>
  <c r="AG240" i="4"/>
  <c r="AF240" i="4"/>
  <c r="AG239" i="4"/>
  <c r="AF239" i="4"/>
  <c r="AG238" i="4"/>
  <c r="AF238" i="4"/>
  <c r="AG237" i="4"/>
  <c r="AF237" i="4"/>
  <c r="AG236" i="4"/>
  <c r="AF236" i="4"/>
  <c r="AG235" i="4"/>
  <c r="AF235" i="4"/>
  <c r="AG234" i="4"/>
  <c r="AF234" i="4"/>
  <c r="AG233" i="4"/>
  <c r="AF233" i="4"/>
  <c r="AG232" i="4"/>
  <c r="AF232" i="4"/>
  <c r="AG231" i="4"/>
  <c r="AF231" i="4"/>
  <c r="AG230" i="4"/>
  <c r="AF230" i="4"/>
  <c r="AG229" i="4"/>
  <c r="AF229" i="4"/>
  <c r="AG228" i="4"/>
  <c r="AF228" i="4"/>
  <c r="AG227" i="4"/>
  <c r="AF227" i="4"/>
  <c r="AG226" i="4"/>
  <c r="AF226" i="4"/>
  <c r="AG225" i="4"/>
  <c r="AF225" i="4"/>
  <c r="AG224" i="4"/>
  <c r="AF224" i="4"/>
  <c r="AG223" i="4"/>
  <c r="AF223" i="4"/>
  <c r="AG222" i="4"/>
  <c r="AF222" i="4"/>
  <c r="AG221" i="4"/>
  <c r="AF221" i="4"/>
  <c r="AG220" i="4"/>
  <c r="AF220" i="4"/>
  <c r="AG219" i="4"/>
  <c r="AF219" i="4"/>
  <c r="AG218" i="4"/>
  <c r="AF218" i="4"/>
  <c r="AG217" i="4"/>
  <c r="AF217" i="4"/>
  <c r="AG216" i="4"/>
  <c r="AF216" i="4"/>
  <c r="AG215" i="4"/>
  <c r="AF215" i="4"/>
  <c r="AG214" i="4"/>
  <c r="AF214" i="4"/>
  <c r="AG213" i="4"/>
  <c r="AF213" i="4"/>
  <c r="AG212" i="4"/>
  <c r="AF212" i="4"/>
  <c r="AG211" i="4"/>
  <c r="AF211" i="4"/>
  <c r="AG210" i="4"/>
  <c r="AF210" i="4"/>
  <c r="AG209" i="4"/>
  <c r="AF209" i="4"/>
  <c r="AG208" i="4"/>
  <c r="AF208" i="4"/>
  <c r="AG207" i="4"/>
  <c r="AF207" i="4"/>
  <c r="AG206" i="4"/>
  <c r="AF206" i="4"/>
  <c r="AG205" i="4"/>
  <c r="AF205" i="4"/>
  <c r="AG204" i="4"/>
  <c r="AF204" i="4"/>
  <c r="AG203" i="4"/>
  <c r="AF203" i="4"/>
  <c r="AG202" i="4"/>
  <c r="AF202" i="4"/>
  <c r="AG201" i="4"/>
  <c r="AF201" i="4"/>
  <c r="AG200" i="4"/>
  <c r="AF200" i="4"/>
  <c r="AG199" i="4"/>
  <c r="AF199" i="4"/>
  <c r="AG198" i="4"/>
  <c r="AF198" i="4"/>
  <c r="AG197" i="4"/>
  <c r="AF197" i="4"/>
  <c r="AG196" i="4"/>
  <c r="AF196" i="4"/>
  <c r="AG195" i="4"/>
  <c r="AF195" i="4"/>
  <c r="AG194" i="4"/>
  <c r="AF194" i="4"/>
  <c r="AG193" i="4"/>
  <c r="AF193" i="4"/>
  <c r="AG192" i="4"/>
  <c r="AF192" i="4"/>
  <c r="AG191" i="4"/>
  <c r="AF191" i="4"/>
  <c r="AG190" i="4"/>
  <c r="AF190" i="4"/>
  <c r="AG189" i="4"/>
  <c r="AF189" i="4"/>
  <c r="AG188" i="4"/>
  <c r="AF188" i="4"/>
  <c r="AG187" i="4"/>
  <c r="AF187" i="4"/>
  <c r="AG186" i="4"/>
  <c r="AF186" i="4"/>
  <c r="AG185" i="4"/>
  <c r="AF185" i="4"/>
  <c r="AG184" i="4"/>
  <c r="AF184" i="4"/>
  <c r="AG183" i="4"/>
  <c r="AF183" i="4"/>
  <c r="AG182" i="4"/>
  <c r="AF182" i="4"/>
  <c r="AG181" i="4"/>
  <c r="AF181" i="4"/>
  <c r="AG180" i="4"/>
  <c r="AF180" i="4"/>
  <c r="AG179" i="4"/>
  <c r="AF179" i="4"/>
  <c r="AG178" i="4"/>
  <c r="AF178" i="4"/>
  <c r="AG177" i="4"/>
  <c r="AF177" i="4"/>
  <c r="AG176" i="4"/>
  <c r="AF176" i="4"/>
  <c r="AG175" i="4"/>
  <c r="AF175" i="4"/>
  <c r="AG174" i="4"/>
  <c r="AF174" i="4"/>
  <c r="AG173" i="4"/>
  <c r="AF173" i="4"/>
  <c r="AG172" i="4"/>
  <c r="AF172" i="4"/>
  <c r="AG171" i="4"/>
  <c r="AF171" i="4"/>
  <c r="AG170" i="4"/>
  <c r="AF170" i="4"/>
  <c r="AG169" i="4"/>
  <c r="AF169" i="4"/>
  <c r="AG168" i="4"/>
  <c r="AF168" i="4"/>
  <c r="AG167" i="4"/>
  <c r="AF167" i="4"/>
  <c r="AG166" i="4"/>
  <c r="AF166" i="4"/>
  <c r="AG165" i="4"/>
  <c r="AF165" i="4"/>
  <c r="AG164" i="4"/>
  <c r="AF164" i="4"/>
  <c r="AG163" i="4"/>
  <c r="AF163" i="4"/>
  <c r="AG162" i="4"/>
  <c r="AF162" i="4"/>
  <c r="AG161" i="4"/>
  <c r="AF161" i="4"/>
  <c r="AG160" i="4"/>
  <c r="AF160" i="4"/>
  <c r="AG159" i="4"/>
  <c r="AF159" i="4"/>
  <c r="AG158" i="4"/>
  <c r="AF158" i="4"/>
  <c r="AG157" i="4"/>
  <c r="AF157" i="4"/>
  <c r="AG156" i="4"/>
  <c r="AF156" i="4"/>
  <c r="AG155" i="4"/>
  <c r="AF155" i="4"/>
  <c r="AG154" i="4"/>
  <c r="AF154" i="4"/>
  <c r="AG153" i="4"/>
  <c r="AF153" i="4"/>
  <c r="AG152" i="4"/>
  <c r="AF152" i="4"/>
  <c r="AG151" i="4"/>
  <c r="AF151" i="4"/>
  <c r="AG150" i="4"/>
  <c r="AF150" i="4"/>
  <c r="AG149" i="4"/>
  <c r="AF149" i="4"/>
  <c r="AG148" i="4"/>
  <c r="AF148" i="4"/>
  <c r="AG147" i="4"/>
  <c r="AF147" i="4"/>
  <c r="AG146" i="4"/>
  <c r="AF146" i="4"/>
  <c r="AG145" i="4"/>
  <c r="AF145" i="4"/>
  <c r="AG144" i="4"/>
  <c r="AF144" i="4"/>
  <c r="AG143" i="4"/>
  <c r="AF143" i="4"/>
  <c r="AG142" i="4"/>
  <c r="AF142" i="4"/>
  <c r="AG141" i="4"/>
  <c r="AF141" i="4"/>
  <c r="AG140" i="4"/>
  <c r="AF140" i="4"/>
  <c r="AG139" i="4"/>
  <c r="AF139" i="4"/>
  <c r="AG138" i="4"/>
  <c r="AF138" i="4"/>
  <c r="AG137" i="4"/>
  <c r="AF137" i="4"/>
  <c r="AG136" i="4"/>
  <c r="AF136" i="4"/>
  <c r="AG135" i="4"/>
  <c r="AF135" i="4"/>
  <c r="AG134" i="4"/>
  <c r="AF134" i="4"/>
  <c r="AG133" i="4"/>
  <c r="AF133" i="4"/>
  <c r="AG132" i="4"/>
  <c r="AF132" i="4"/>
  <c r="AG131" i="4"/>
  <c r="AF131" i="4"/>
  <c r="AG130" i="4"/>
  <c r="AF130" i="4"/>
  <c r="AG129" i="4"/>
  <c r="AF129" i="4"/>
  <c r="AG128" i="4"/>
  <c r="AF128" i="4"/>
  <c r="AG127" i="4"/>
  <c r="AF127" i="4"/>
  <c r="AG126" i="4"/>
  <c r="AF126" i="4"/>
  <c r="AG125" i="4"/>
  <c r="AF125" i="4"/>
  <c r="AG124" i="4"/>
  <c r="AF124" i="4"/>
  <c r="AG123" i="4"/>
  <c r="AF123" i="4"/>
  <c r="AG122" i="4"/>
  <c r="AF122" i="4"/>
  <c r="AG121" i="4"/>
  <c r="AF121" i="4"/>
  <c r="AG120" i="4"/>
  <c r="AF120" i="4"/>
  <c r="AG119" i="4"/>
  <c r="AF119" i="4"/>
  <c r="AG118" i="4"/>
  <c r="AF118" i="4"/>
  <c r="AG117" i="4"/>
  <c r="AF117" i="4"/>
  <c r="AG116" i="4"/>
  <c r="AF116" i="4"/>
  <c r="AG115" i="4"/>
  <c r="AF115" i="4"/>
  <c r="AG114" i="4"/>
  <c r="AF114" i="4"/>
  <c r="AG113" i="4"/>
  <c r="AF113" i="4"/>
  <c r="AG112" i="4"/>
  <c r="AF112" i="4"/>
  <c r="AG111" i="4"/>
  <c r="AF111" i="4"/>
  <c r="AG110" i="4"/>
  <c r="AF110" i="4"/>
  <c r="AG109" i="4"/>
  <c r="AF109" i="4"/>
  <c r="AG108" i="4"/>
  <c r="AF108" i="4"/>
  <c r="AG107" i="4"/>
  <c r="AF107" i="4"/>
  <c r="AG106" i="4"/>
  <c r="AF106" i="4"/>
  <c r="AG105" i="4"/>
  <c r="AF105" i="4"/>
  <c r="AG104" i="4"/>
  <c r="AF104" i="4"/>
  <c r="AG103" i="4"/>
  <c r="AF103" i="4"/>
  <c r="AG102" i="4"/>
  <c r="AF102" i="4"/>
  <c r="AG101" i="4"/>
  <c r="AF101" i="4"/>
  <c r="AG100" i="4"/>
  <c r="AF100" i="4"/>
  <c r="AG99" i="4"/>
  <c r="AF99" i="4"/>
  <c r="AG98" i="4"/>
  <c r="AF98" i="4"/>
  <c r="AG97" i="4"/>
  <c r="AF97" i="4"/>
  <c r="AG96" i="4"/>
  <c r="AF96" i="4"/>
  <c r="AG95" i="4"/>
  <c r="AF95" i="4"/>
  <c r="AG94" i="4"/>
  <c r="AF94" i="4"/>
  <c r="AG93" i="4"/>
  <c r="AF93" i="4"/>
  <c r="AG92" i="4"/>
  <c r="AF92" i="4"/>
  <c r="AG91" i="4"/>
  <c r="AF91" i="4"/>
  <c r="AG90" i="4"/>
  <c r="AF90" i="4"/>
  <c r="AG89" i="4"/>
  <c r="AF89" i="4"/>
  <c r="AG88" i="4"/>
  <c r="AF88" i="4"/>
  <c r="AG87" i="4"/>
  <c r="AF87" i="4"/>
  <c r="AG86" i="4"/>
  <c r="AF86" i="4"/>
  <c r="AG85" i="4"/>
  <c r="AF85" i="4"/>
  <c r="AG84" i="4"/>
  <c r="AF84" i="4"/>
  <c r="AG83" i="4"/>
  <c r="AF83" i="4"/>
  <c r="AG82" i="4"/>
  <c r="AF82" i="4"/>
  <c r="AG81" i="4"/>
  <c r="AF81" i="4"/>
  <c r="AG80" i="4"/>
  <c r="AF80" i="4"/>
  <c r="AG79" i="4"/>
  <c r="AF79" i="4"/>
  <c r="AG78" i="4"/>
  <c r="AF78" i="4"/>
  <c r="AG77" i="4"/>
  <c r="AF77" i="4"/>
  <c r="AG76" i="4"/>
  <c r="AF76" i="4"/>
  <c r="AG75" i="4"/>
  <c r="AF75" i="4"/>
  <c r="AG74" i="4"/>
  <c r="AF74" i="4"/>
  <c r="AG73" i="4"/>
  <c r="AF73" i="4"/>
  <c r="AG72" i="4"/>
  <c r="AF72" i="4"/>
  <c r="AG71" i="4"/>
  <c r="AF71" i="4"/>
  <c r="AG70" i="4"/>
  <c r="AF70" i="4"/>
  <c r="AG69" i="4"/>
  <c r="AF69" i="4"/>
  <c r="AG68" i="4"/>
  <c r="AF68" i="4"/>
  <c r="AG67" i="4"/>
  <c r="AF67" i="4"/>
  <c r="AG66" i="4"/>
  <c r="AF66" i="4"/>
  <c r="AG65" i="4"/>
  <c r="AF65" i="4"/>
  <c r="AG64" i="4"/>
  <c r="AF64" i="4"/>
  <c r="AG63" i="4"/>
  <c r="AF63" i="4"/>
  <c r="AG62" i="4"/>
  <c r="AF62" i="4"/>
  <c r="AG61" i="4"/>
  <c r="AF61" i="4"/>
  <c r="AG60" i="4"/>
  <c r="AF60" i="4"/>
  <c r="AG59" i="4"/>
  <c r="AF59" i="4"/>
  <c r="AG58" i="4"/>
  <c r="AF58" i="4"/>
  <c r="AG57" i="4"/>
  <c r="AF57" i="4"/>
  <c r="AG56" i="4"/>
  <c r="AF56" i="4"/>
  <c r="AG55" i="4"/>
  <c r="AF55" i="4"/>
  <c r="AG54" i="4"/>
  <c r="AF54" i="4"/>
  <c r="AG53" i="4"/>
  <c r="AF53" i="4"/>
  <c r="AG52" i="4"/>
  <c r="AF52" i="4"/>
  <c r="AG51" i="4"/>
  <c r="AF51" i="4"/>
  <c r="AG50" i="4"/>
  <c r="AF50" i="4"/>
  <c r="AG49" i="4"/>
  <c r="AF49" i="4"/>
  <c r="AG48" i="4"/>
  <c r="AF48" i="4"/>
  <c r="AG47" i="4"/>
  <c r="AF47" i="4"/>
  <c r="AG46" i="4"/>
  <c r="AF46" i="4"/>
  <c r="AG45" i="4"/>
  <c r="AF45" i="4"/>
  <c r="AG44" i="4"/>
  <c r="AF44" i="4"/>
  <c r="AG43" i="4"/>
  <c r="AF43" i="4"/>
  <c r="AG42" i="4"/>
  <c r="AF42" i="4"/>
  <c r="AG41" i="4"/>
  <c r="AF41" i="4"/>
  <c r="AG40" i="4"/>
  <c r="AF40" i="4"/>
  <c r="AG39" i="4"/>
  <c r="AF39" i="4"/>
  <c r="AG38" i="4"/>
  <c r="AF38" i="4"/>
  <c r="AG37" i="4"/>
  <c r="AF37" i="4"/>
  <c r="AG36" i="4"/>
  <c r="AF36" i="4"/>
  <c r="AG35" i="4"/>
  <c r="AF35" i="4"/>
  <c r="AG34" i="4"/>
  <c r="AF34" i="4"/>
  <c r="AG33" i="4"/>
  <c r="AF33" i="4"/>
  <c r="AG32" i="4"/>
  <c r="AF32" i="4"/>
  <c r="AG31" i="4"/>
  <c r="AF31" i="4"/>
  <c r="AG30" i="4"/>
  <c r="AF30" i="4"/>
  <c r="AG29" i="4"/>
  <c r="AF29" i="4"/>
  <c r="AG28" i="4"/>
  <c r="AF28" i="4"/>
  <c r="AG27" i="4"/>
  <c r="AF27" i="4"/>
  <c r="AG26" i="4"/>
  <c r="AF26" i="4"/>
  <c r="AG25" i="4"/>
  <c r="AF25" i="4"/>
  <c r="AG24" i="4"/>
  <c r="AF24" i="4"/>
  <c r="AG23" i="4"/>
  <c r="AF23" i="4"/>
  <c r="AG22" i="4"/>
  <c r="AF22" i="4"/>
  <c r="AG21" i="4"/>
  <c r="AF21" i="4"/>
  <c r="AG20" i="4"/>
  <c r="AF20" i="4"/>
  <c r="AG19" i="4"/>
  <c r="AF19" i="4"/>
  <c r="AG18" i="4"/>
  <c r="AF18" i="4"/>
  <c r="AG17" i="4"/>
  <c r="AF17" i="4"/>
  <c r="AG16" i="4"/>
  <c r="AF16" i="4"/>
  <c r="AG15" i="4"/>
  <c r="AF15" i="4"/>
  <c r="AG14" i="4"/>
  <c r="AF14" i="4"/>
  <c r="AG13" i="4"/>
  <c r="AF13" i="4"/>
  <c r="AG12" i="4"/>
  <c r="AF12" i="4"/>
  <c r="AG11" i="4"/>
  <c r="AF11" i="4"/>
  <c r="AG10" i="4"/>
  <c r="AF10" i="4"/>
  <c r="AG9" i="4"/>
  <c r="AF9" i="4"/>
  <c r="AG8" i="4"/>
  <c r="AF8" i="4"/>
  <c r="AG7" i="4"/>
  <c r="AF7" i="4"/>
  <c r="AG6" i="4"/>
  <c r="AF6" i="4"/>
  <c r="AG5" i="4"/>
  <c r="D6" i="24" s="1"/>
  <c r="W3500" i="4"/>
  <c r="V3500" i="4"/>
  <c r="W3499" i="4"/>
  <c r="V3499" i="4"/>
  <c r="W3498" i="4"/>
  <c r="V3498" i="4"/>
  <c r="W3497" i="4"/>
  <c r="V3497" i="4"/>
  <c r="W3496" i="4"/>
  <c r="V3496" i="4"/>
  <c r="W3495" i="4"/>
  <c r="V3495" i="4"/>
  <c r="W3494" i="4"/>
  <c r="V3494" i="4"/>
  <c r="W3493" i="4"/>
  <c r="V3493" i="4"/>
  <c r="W3492" i="4"/>
  <c r="V3492" i="4"/>
  <c r="W3491" i="4"/>
  <c r="V3491" i="4"/>
  <c r="W3490" i="4"/>
  <c r="V3490" i="4"/>
  <c r="W3489" i="4"/>
  <c r="V3489" i="4"/>
  <c r="W3488" i="4"/>
  <c r="V3488" i="4"/>
  <c r="W3487" i="4"/>
  <c r="V3487" i="4"/>
  <c r="W3486" i="4"/>
  <c r="V3486" i="4"/>
  <c r="W3485" i="4"/>
  <c r="V3485" i="4"/>
  <c r="W3484" i="4"/>
  <c r="V3484" i="4"/>
  <c r="W3483" i="4"/>
  <c r="V3483" i="4"/>
  <c r="W3482" i="4"/>
  <c r="V3482" i="4"/>
  <c r="W3481" i="4"/>
  <c r="V3481" i="4"/>
  <c r="W3480" i="4"/>
  <c r="V3480" i="4"/>
  <c r="W3479" i="4"/>
  <c r="V3479" i="4"/>
  <c r="W3478" i="4"/>
  <c r="V3478" i="4"/>
  <c r="W3477" i="4"/>
  <c r="V3477" i="4"/>
  <c r="W3476" i="4"/>
  <c r="V3476" i="4"/>
  <c r="W3475" i="4"/>
  <c r="V3475" i="4"/>
  <c r="W3474" i="4"/>
  <c r="V3474" i="4"/>
  <c r="W3473" i="4"/>
  <c r="V3473" i="4"/>
  <c r="W3472" i="4"/>
  <c r="V3472" i="4"/>
  <c r="W3471" i="4"/>
  <c r="V3471" i="4"/>
  <c r="W3470" i="4"/>
  <c r="V3470" i="4"/>
  <c r="W3469" i="4"/>
  <c r="V3469" i="4"/>
  <c r="W3468" i="4"/>
  <c r="V3468" i="4"/>
  <c r="W3467" i="4"/>
  <c r="V3467" i="4"/>
  <c r="W3466" i="4"/>
  <c r="V3466" i="4"/>
  <c r="W3465" i="4"/>
  <c r="V3465" i="4"/>
  <c r="W3464" i="4"/>
  <c r="V3464" i="4"/>
  <c r="W3463" i="4"/>
  <c r="V3463" i="4"/>
  <c r="W3462" i="4"/>
  <c r="V3462" i="4"/>
  <c r="W3461" i="4"/>
  <c r="V3461" i="4"/>
  <c r="W3460" i="4"/>
  <c r="V3460" i="4"/>
  <c r="W3459" i="4"/>
  <c r="V3459" i="4"/>
  <c r="W3458" i="4"/>
  <c r="V3458" i="4"/>
  <c r="W3457" i="4"/>
  <c r="V3457" i="4"/>
  <c r="W3456" i="4"/>
  <c r="V3456" i="4"/>
  <c r="W3455" i="4"/>
  <c r="V3455" i="4"/>
  <c r="W3454" i="4"/>
  <c r="V3454" i="4"/>
  <c r="W3453" i="4"/>
  <c r="V3453" i="4"/>
  <c r="W3452" i="4"/>
  <c r="V3452" i="4"/>
  <c r="W3451" i="4"/>
  <c r="V3451" i="4"/>
  <c r="W3450" i="4"/>
  <c r="V3450" i="4"/>
  <c r="W3449" i="4"/>
  <c r="V3449" i="4"/>
  <c r="W3448" i="4"/>
  <c r="V3448" i="4"/>
  <c r="W3447" i="4"/>
  <c r="V3447" i="4"/>
  <c r="W3446" i="4"/>
  <c r="V3446" i="4"/>
  <c r="W3445" i="4"/>
  <c r="V3445" i="4"/>
  <c r="W3444" i="4"/>
  <c r="V3444" i="4"/>
  <c r="W3443" i="4"/>
  <c r="V3443" i="4"/>
  <c r="W3442" i="4"/>
  <c r="V3442" i="4"/>
  <c r="W3441" i="4"/>
  <c r="V3441" i="4"/>
  <c r="W3440" i="4"/>
  <c r="V3440" i="4"/>
  <c r="W3439" i="4"/>
  <c r="V3439" i="4"/>
  <c r="W3438" i="4"/>
  <c r="V3438" i="4"/>
  <c r="W3437" i="4"/>
  <c r="V3437" i="4"/>
  <c r="W3436" i="4"/>
  <c r="V3436" i="4"/>
  <c r="W3435" i="4"/>
  <c r="V3435" i="4"/>
  <c r="W3434" i="4"/>
  <c r="V3434" i="4"/>
  <c r="W3433" i="4"/>
  <c r="V3433" i="4"/>
  <c r="W3432" i="4"/>
  <c r="V3432" i="4"/>
  <c r="W3431" i="4"/>
  <c r="V3431" i="4"/>
  <c r="W3430" i="4"/>
  <c r="V3430" i="4"/>
  <c r="W3429" i="4"/>
  <c r="V3429" i="4"/>
  <c r="W3428" i="4"/>
  <c r="V3428" i="4"/>
  <c r="W3427" i="4"/>
  <c r="V3427" i="4"/>
  <c r="W3426" i="4"/>
  <c r="V3426" i="4"/>
  <c r="W3425" i="4"/>
  <c r="V3425" i="4"/>
  <c r="W3424" i="4"/>
  <c r="V3424" i="4"/>
  <c r="W3423" i="4"/>
  <c r="V3423" i="4"/>
  <c r="W3422" i="4"/>
  <c r="V3422" i="4"/>
  <c r="W3421" i="4"/>
  <c r="V3421" i="4"/>
  <c r="W3420" i="4"/>
  <c r="V3420" i="4"/>
  <c r="W3419" i="4"/>
  <c r="V3419" i="4"/>
  <c r="W3418" i="4"/>
  <c r="V3418" i="4"/>
  <c r="W3417" i="4"/>
  <c r="V3417" i="4"/>
  <c r="W3416" i="4"/>
  <c r="V3416" i="4"/>
  <c r="W3415" i="4"/>
  <c r="V3415" i="4"/>
  <c r="W3414" i="4"/>
  <c r="V3414" i="4"/>
  <c r="W3413" i="4"/>
  <c r="V3413" i="4"/>
  <c r="W3412" i="4"/>
  <c r="V3412" i="4"/>
  <c r="W3411" i="4"/>
  <c r="V3411" i="4"/>
  <c r="W3410" i="4"/>
  <c r="V3410" i="4"/>
  <c r="W3409" i="4"/>
  <c r="V3409" i="4"/>
  <c r="W3408" i="4"/>
  <c r="V3408" i="4"/>
  <c r="W3407" i="4"/>
  <c r="V3407" i="4"/>
  <c r="W3406" i="4"/>
  <c r="V3406" i="4"/>
  <c r="W3405" i="4"/>
  <c r="V3405" i="4"/>
  <c r="W3404" i="4"/>
  <c r="V3404" i="4"/>
  <c r="W3403" i="4"/>
  <c r="V3403" i="4"/>
  <c r="W3402" i="4"/>
  <c r="V3402" i="4"/>
  <c r="W3401" i="4"/>
  <c r="V3401" i="4"/>
  <c r="W3400" i="4"/>
  <c r="V3400" i="4"/>
  <c r="W3399" i="4"/>
  <c r="V3399" i="4"/>
  <c r="W3398" i="4"/>
  <c r="V3398" i="4"/>
  <c r="W3397" i="4"/>
  <c r="V3397" i="4"/>
  <c r="W3396" i="4"/>
  <c r="V3396" i="4"/>
  <c r="W3395" i="4"/>
  <c r="V3395" i="4"/>
  <c r="W3394" i="4"/>
  <c r="V3394" i="4"/>
  <c r="W3393" i="4"/>
  <c r="V3393" i="4"/>
  <c r="W3392" i="4"/>
  <c r="V3392" i="4"/>
  <c r="W3391" i="4"/>
  <c r="V3391" i="4"/>
  <c r="W3390" i="4"/>
  <c r="V3390" i="4"/>
  <c r="W3389" i="4"/>
  <c r="V3389" i="4"/>
  <c r="W3388" i="4"/>
  <c r="V3388" i="4"/>
  <c r="W3387" i="4"/>
  <c r="V3387" i="4"/>
  <c r="W3386" i="4"/>
  <c r="V3386" i="4"/>
  <c r="W3385" i="4"/>
  <c r="V3385" i="4"/>
  <c r="W3384" i="4"/>
  <c r="V3384" i="4"/>
  <c r="W3383" i="4"/>
  <c r="V3383" i="4"/>
  <c r="W3382" i="4"/>
  <c r="V3382" i="4"/>
  <c r="W3381" i="4"/>
  <c r="V3381" i="4"/>
  <c r="W3380" i="4"/>
  <c r="V3380" i="4"/>
  <c r="W3379" i="4"/>
  <c r="V3379" i="4"/>
  <c r="W3378" i="4"/>
  <c r="V3378" i="4"/>
  <c r="W3377" i="4"/>
  <c r="V3377" i="4"/>
  <c r="W3376" i="4"/>
  <c r="V3376" i="4"/>
  <c r="W3375" i="4"/>
  <c r="V3375" i="4"/>
  <c r="W3374" i="4"/>
  <c r="V3374" i="4"/>
  <c r="W3373" i="4"/>
  <c r="V3373" i="4"/>
  <c r="W3372" i="4"/>
  <c r="V3372" i="4"/>
  <c r="W3371" i="4"/>
  <c r="V3371" i="4"/>
  <c r="W3370" i="4"/>
  <c r="V3370" i="4"/>
  <c r="W3369" i="4"/>
  <c r="V3369" i="4"/>
  <c r="W3368" i="4"/>
  <c r="V3368" i="4"/>
  <c r="W3367" i="4"/>
  <c r="V3367" i="4"/>
  <c r="W3366" i="4"/>
  <c r="V3366" i="4"/>
  <c r="W3365" i="4"/>
  <c r="V3365" i="4"/>
  <c r="W3364" i="4"/>
  <c r="V3364" i="4"/>
  <c r="W3363" i="4"/>
  <c r="V3363" i="4"/>
  <c r="W3362" i="4"/>
  <c r="V3362" i="4"/>
  <c r="W3361" i="4"/>
  <c r="V3361" i="4"/>
  <c r="W3360" i="4"/>
  <c r="V3360" i="4"/>
  <c r="W3359" i="4"/>
  <c r="V3359" i="4"/>
  <c r="W3358" i="4"/>
  <c r="V3358" i="4"/>
  <c r="W3357" i="4"/>
  <c r="V3357" i="4"/>
  <c r="W3356" i="4"/>
  <c r="V3356" i="4"/>
  <c r="W3355" i="4"/>
  <c r="V3355" i="4"/>
  <c r="W3354" i="4"/>
  <c r="V3354" i="4"/>
  <c r="W3353" i="4"/>
  <c r="V3353" i="4"/>
  <c r="W3352" i="4"/>
  <c r="V3352" i="4"/>
  <c r="W3351" i="4"/>
  <c r="V3351" i="4"/>
  <c r="W3350" i="4"/>
  <c r="V3350" i="4"/>
  <c r="W3349" i="4"/>
  <c r="V3349" i="4"/>
  <c r="W3348" i="4"/>
  <c r="V3348" i="4"/>
  <c r="W3347" i="4"/>
  <c r="V3347" i="4"/>
  <c r="W3346" i="4"/>
  <c r="V3346" i="4"/>
  <c r="W3345" i="4"/>
  <c r="V3345" i="4"/>
  <c r="W3344" i="4"/>
  <c r="V3344" i="4"/>
  <c r="W3343" i="4"/>
  <c r="V3343" i="4"/>
  <c r="W3342" i="4"/>
  <c r="V3342" i="4"/>
  <c r="W3341" i="4"/>
  <c r="V3341" i="4"/>
  <c r="W3340" i="4"/>
  <c r="V3340" i="4"/>
  <c r="W3339" i="4"/>
  <c r="V3339" i="4"/>
  <c r="W3338" i="4"/>
  <c r="V3338" i="4"/>
  <c r="W3337" i="4"/>
  <c r="V3337" i="4"/>
  <c r="W3336" i="4"/>
  <c r="V3336" i="4"/>
  <c r="W3335" i="4"/>
  <c r="V3335" i="4"/>
  <c r="W3334" i="4"/>
  <c r="V3334" i="4"/>
  <c r="W3333" i="4"/>
  <c r="V3333" i="4"/>
  <c r="W3332" i="4"/>
  <c r="V3332" i="4"/>
  <c r="W3331" i="4"/>
  <c r="V3331" i="4"/>
  <c r="W3330" i="4"/>
  <c r="V3330" i="4"/>
  <c r="W3329" i="4"/>
  <c r="V3329" i="4"/>
  <c r="W3328" i="4"/>
  <c r="V3328" i="4"/>
  <c r="W3327" i="4"/>
  <c r="V3327" i="4"/>
  <c r="W3326" i="4"/>
  <c r="V3326" i="4"/>
  <c r="W3325" i="4"/>
  <c r="V3325" i="4"/>
  <c r="W3324" i="4"/>
  <c r="V3324" i="4"/>
  <c r="W3323" i="4"/>
  <c r="V3323" i="4"/>
  <c r="W3322" i="4"/>
  <c r="V3322" i="4"/>
  <c r="W3321" i="4"/>
  <c r="V3321" i="4"/>
  <c r="W3320" i="4"/>
  <c r="V3320" i="4"/>
  <c r="W3319" i="4"/>
  <c r="V3319" i="4"/>
  <c r="W3318" i="4"/>
  <c r="V3318" i="4"/>
  <c r="W3317" i="4"/>
  <c r="V3317" i="4"/>
  <c r="W3316" i="4"/>
  <c r="V3316" i="4"/>
  <c r="W3315" i="4"/>
  <c r="V3315" i="4"/>
  <c r="W3314" i="4"/>
  <c r="V3314" i="4"/>
  <c r="W3313" i="4"/>
  <c r="V3313" i="4"/>
  <c r="W3312" i="4"/>
  <c r="V3312" i="4"/>
  <c r="W3311" i="4"/>
  <c r="V3311" i="4"/>
  <c r="W3310" i="4"/>
  <c r="V3310" i="4"/>
  <c r="W3309" i="4"/>
  <c r="V3309" i="4"/>
  <c r="W3308" i="4"/>
  <c r="V3308" i="4"/>
  <c r="W3307" i="4"/>
  <c r="V3307" i="4"/>
  <c r="W3306" i="4"/>
  <c r="V3306" i="4"/>
  <c r="W3305" i="4"/>
  <c r="V3305" i="4"/>
  <c r="W3304" i="4"/>
  <c r="V3304" i="4"/>
  <c r="W3303" i="4"/>
  <c r="V3303" i="4"/>
  <c r="W3302" i="4"/>
  <c r="V3302" i="4"/>
  <c r="W3301" i="4"/>
  <c r="V3301" i="4"/>
  <c r="W3300" i="4"/>
  <c r="V3300" i="4"/>
  <c r="W3299" i="4"/>
  <c r="V3299" i="4"/>
  <c r="W3298" i="4"/>
  <c r="V3298" i="4"/>
  <c r="W3297" i="4"/>
  <c r="V3297" i="4"/>
  <c r="W3296" i="4"/>
  <c r="V3296" i="4"/>
  <c r="W3295" i="4"/>
  <c r="V3295" i="4"/>
  <c r="W3294" i="4"/>
  <c r="V3294" i="4"/>
  <c r="W3293" i="4"/>
  <c r="V3293" i="4"/>
  <c r="W3292" i="4"/>
  <c r="V3292" i="4"/>
  <c r="W3291" i="4"/>
  <c r="V3291" i="4"/>
  <c r="W3290" i="4"/>
  <c r="V3290" i="4"/>
  <c r="W3289" i="4"/>
  <c r="V3289" i="4"/>
  <c r="W3288" i="4"/>
  <c r="V3288" i="4"/>
  <c r="W3287" i="4"/>
  <c r="V3287" i="4"/>
  <c r="W3286" i="4"/>
  <c r="V3286" i="4"/>
  <c r="W3285" i="4"/>
  <c r="V3285" i="4"/>
  <c r="W3284" i="4"/>
  <c r="V3284" i="4"/>
  <c r="W3283" i="4"/>
  <c r="V3283" i="4"/>
  <c r="W3282" i="4"/>
  <c r="V3282" i="4"/>
  <c r="W3281" i="4"/>
  <c r="V3281" i="4"/>
  <c r="W3280" i="4"/>
  <c r="V3280" i="4"/>
  <c r="W3279" i="4"/>
  <c r="V3279" i="4"/>
  <c r="W3278" i="4"/>
  <c r="V3278" i="4"/>
  <c r="W3277" i="4"/>
  <c r="V3277" i="4"/>
  <c r="W3276" i="4"/>
  <c r="V3276" i="4"/>
  <c r="W3275" i="4"/>
  <c r="V3275" i="4"/>
  <c r="W3274" i="4"/>
  <c r="V3274" i="4"/>
  <c r="W3273" i="4"/>
  <c r="V3273" i="4"/>
  <c r="W3272" i="4"/>
  <c r="V3272" i="4"/>
  <c r="W3271" i="4"/>
  <c r="V3271" i="4"/>
  <c r="W3270" i="4"/>
  <c r="V3270" i="4"/>
  <c r="W3269" i="4"/>
  <c r="V3269" i="4"/>
  <c r="W3268" i="4"/>
  <c r="V3268" i="4"/>
  <c r="W3267" i="4"/>
  <c r="V3267" i="4"/>
  <c r="W3266" i="4"/>
  <c r="V3266" i="4"/>
  <c r="W3265" i="4"/>
  <c r="V3265" i="4"/>
  <c r="W3264" i="4"/>
  <c r="V3264" i="4"/>
  <c r="W3263" i="4"/>
  <c r="V3263" i="4"/>
  <c r="W3262" i="4"/>
  <c r="V3262" i="4"/>
  <c r="W3261" i="4"/>
  <c r="V3261" i="4"/>
  <c r="W3260" i="4"/>
  <c r="V3260" i="4"/>
  <c r="W3259" i="4"/>
  <c r="V3259" i="4"/>
  <c r="W3258" i="4"/>
  <c r="V3258" i="4"/>
  <c r="W3257" i="4"/>
  <c r="V3257" i="4"/>
  <c r="W3256" i="4"/>
  <c r="V3256" i="4"/>
  <c r="W3255" i="4"/>
  <c r="V3255" i="4"/>
  <c r="W3254" i="4"/>
  <c r="V3254" i="4"/>
  <c r="W3253" i="4"/>
  <c r="V3253" i="4"/>
  <c r="W3252" i="4"/>
  <c r="V3252" i="4"/>
  <c r="W3251" i="4"/>
  <c r="V3251" i="4"/>
  <c r="W3250" i="4"/>
  <c r="V3250" i="4"/>
  <c r="W3249" i="4"/>
  <c r="V3249" i="4"/>
  <c r="W3248" i="4"/>
  <c r="V3248" i="4"/>
  <c r="W3247" i="4"/>
  <c r="V3247" i="4"/>
  <c r="W3246" i="4"/>
  <c r="V3246" i="4"/>
  <c r="W3245" i="4"/>
  <c r="V3245" i="4"/>
  <c r="W3244" i="4"/>
  <c r="V3244" i="4"/>
  <c r="W3243" i="4"/>
  <c r="V3243" i="4"/>
  <c r="W3242" i="4"/>
  <c r="V3242" i="4"/>
  <c r="W3241" i="4"/>
  <c r="V3241" i="4"/>
  <c r="W3240" i="4"/>
  <c r="V3240" i="4"/>
  <c r="W3239" i="4"/>
  <c r="V3239" i="4"/>
  <c r="W3238" i="4"/>
  <c r="V3238" i="4"/>
  <c r="W3237" i="4"/>
  <c r="V3237" i="4"/>
  <c r="W3236" i="4"/>
  <c r="V3236" i="4"/>
  <c r="W3235" i="4"/>
  <c r="V3235" i="4"/>
  <c r="W3234" i="4"/>
  <c r="V3234" i="4"/>
  <c r="W3233" i="4"/>
  <c r="V3233" i="4"/>
  <c r="W3232" i="4"/>
  <c r="V3232" i="4"/>
  <c r="W3231" i="4"/>
  <c r="V3231" i="4"/>
  <c r="W3230" i="4"/>
  <c r="V3230" i="4"/>
  <c r="W3229" i="4"/>
  <c r="V3229" i="4"/>
  <c r="W3228" i="4"/>
  <c r="V3228" i="4"/>
  <c r="W3227" i="4"/>
  <c r="V3227" i="4"/>
  <c r="W3226" i="4"/>
  <c r="V3226" i="4"/>
  <c r="W3225" i="4"/>
  <c r="V3225" i="4"/>
  <c r="W3224" i="4"/>
  <c r="V3224" i="4"/>
  <c r="W3223" i="4"/>
  <c r="V3223" i="4"/>
  <c r="W3222" i="4"/>
  <c r="V3222" i="4"/>
  <c r="W3221" i="4"/>
  <c r="V3221" i="4"/>
  <c r="W3220" i="4"/>
  <c r="V3220" i="4"/>
  <c r="W3219" i="4"/>
  <c r="V3219" i="4"/>
  <c r="W3218" i="4"/>
  <c r="V3218" i="4"/>
  <c r="W3217" i="4"/>
  <c r="V3217" i="4"/>
  <c r="W3216" i="4"/>
  <c r="V3216" i="4"/>
  <c r="W3215" i="4"/>
  <c r="V3215" i="4"/>
  <c r="W3214" i="4"/>
  <c r="V3214" i="4"/>
  <c r="W3213" i="4"/>
  <c r="V3213" i="4"/>
  <c r="W3212" i="4"/>
  <c r="V3212" i="4"/>
  <c r="W3211" i="4"/>
  <c r="V3211" i="4"/>
  <c r="W3210" i="4"/>
  <c r="V3210" i="4"/>
  <c r="W3209" i="4"/>
  <c r="V3209" i="4"/>
  <c r="W3208" i="4"/>
  <c r="V3208" i="4"/>
  <c r="W3207" i="4"/>
  <c r="V3207" i="4"/>
  <c r="W3206" i="4"/>
  <c r="V3206" i="4"/>
  <c r="W3205" i="4"/>
  <c r="V3205" i="4"/>
  <c r="W3204" i="4"/>
  <c r="V3204" i="4"/>
  <c r="W3203" i="4"/>
  <c r="V3203" i="4"/>
  <c r="W3202" i="4"/>
  <c r="V3202" i="4"/>
  <c r="W3201" i="4"/>
  <c r="V3201" i="4"/>
  <c r="W3200" i="4"/>
  <c r="V3200" i="4"/>
  <c r="W3199" i="4"/>
  <c r="V3199" i="4"/>
  <c r="W3198" i="4"/>
  <c r="V3198" i="4"/>
  <c r="W3197" i="4"/>
  <c r="V3197" i="4"/>
  <c r="W3196" i="4"/>
  <c r="V3196" i="4"/>
  <c r="W3195" i="4"/>
  <c r="V3195" i="4"/>
  <c r="W3194" i="4"/>
  <c r="V3194" i="4"/>
  <c r="W3193" i="4"/>
  <c r="V3193" i="4"/>
  <c r="W3192" i="4"/>
  <c r="V3192" i="4"/>
  <c r="W3191" i="4"/>
  <c r="V3191" i="4"/>
  <c r="W3190" i="4"/>
  <c r="V3190" i="4"/>
  <c r="W3189" i="4"/>
  <c r="V3189" i="4"/>
  <c r="W3188" i="4"/>
  <c r="V3188" i="4"/>
  <c r="W3187" i="4"/>
  <c r="V3187" i="4"/>
  <c r="W3186" i="4"/>
  <c r="V3186" i="4"/>
  <c r="W3185" i="4"/>
  <c r="V3185" i="4"/>
  <c r="W3184" i="4"/>
  <c r="V3184" i="4"/>
  <c r="W3183" i="4"/>
  <c r="V3183" i="4"/>
  <c r="W3182" i="4"/>
  <c r="V3182" i="4"/>
  <c r="W3181" i="4"/>
  <c r="V3181" i="4"/>
  <c r="W3180" i="4"/>
  <c r="V3180" i="4"/>
  <c r="W3179" i="4"/>
  <c r="V3179" i="4"/>
  <c r="W3178" i="4"/>
  <c r="V3178" i="4"/>
  <c r="W3177" i="4"/>
  <c r="V3177" i="4"/>
  <c r="W3176" i="4"/>
  <c r="V3176" i="4"/>
  <c r="W3175" i="4"/>
  <c r="V3175" i="4"/>
  <c r="W3174" i="4"/>
  <c r="V3174" i="4"/>
  <c r="W3173" i="4"/>
  <c r="V3173" i="4"/>
  <c r="W3172" i="4"/>
  <c r="V3172" i="4"/>
  <c r="W3171" i="4"/>
  <c r="V3171" i="4"/>
  <c r="W3170" i="4"/>
  <c r="V3170" i="4"/>
  <c r="W3169" i="4"/>
  <c r="V3169" i="4"/>
  <c r="W3168" i="4"/>
  <c r="V3168" i="4"/>
  <c r="W3167" i="4"/>
  <c r="V3167" i="4"/>
  <c r="W3166" i="4"/>
  <c r="V3166" i="4"/>
  <c r="W3165" i="4"/>
  <c r="V3165" i="4"/>
  <c r="W3164" i="4"/>
  <c r="V3164" i="4"/>
  <c r="W3163" i="4"/>
  <c r="V3163" i="4"/>
  <c r="W3162" i="4"/>
  <c r="V3162" i="4"/>
  <c r="W3161" i="4"/>
  <c r="V3161" i="4"/>
  <c r="W3160" i="4"/>
  <c r="V3160" i="4"/>
  <c r="W3159" i="4"/>
  <c r="V3159" i="4"/>
  <c r="W3158" i="4"/>
  <c r="V3158" i="4"/>
  <c r="W3157" i="4"/>
  <c r="V3157" i="4"/>
  <c r="W3156" i="4"/>
  <c r="V3156" i="4"/>
  <c r="W3155" i="4"/>
  <c r="V3155" i="4"/>
  <c r="W3154" i="4"/>
  <c r="V3154" i="4"/>
  <c r="W3153" i="4"/>
  <c r="V3153" i="4"/>
  <c r="W3152" i="4"/>
  <c r="V3152" i="4"/>
  <c r="W3151" i="4"/>
  <c r="V3151" i="4"/>
  <c r="W3150" i="4"/>
  <c r="V3150" i="4"/>
  <c r="W3149" i="4"/>
  <c r="V3149" i="4"/>
  <c r="W3148" i="4"/>
  <c r="V3148" i="4"/>
  <c r="W3147" i="4"/>
  <c r="V3147" i="4"/>
  <c r="W3146" i="4"/>
  <c r="V3146" i="4"/>
  <c r="W3145" i="4"/>
  <c r="V3145" i="4"/>
  <c r="W3144" i="4"/>
  <c r="V3144" i="4"/>
  <c r="W3143" i="4"/>
  <c r="V3143" i="4"/>
  <c r="W3142" i="4"/>
  <c r="V3142" i="4"/>
  <c r="W3141" i="4"/>
  <c r="V3141" i="4"/>
  <c r="W3140" i="4"/>
  <c r="V3140" i="4"/>
  <c r="W3139" i="4"/>
  <c r="V3139" i="4"/>
  <c r="W3138" i="4"/>
  <c r="V3138" i="4"/>
  <c r="W3137" i="4"/>
  <c r="V3137" i="4"/>
  <c r="W3136" i="4"/>
  <c r="V3136" i="4"/>
  <c r="W3135" i="4"/>
  <c r="V3135" i="4"/>
  <c r="W3134" i="4"/>
  <c r="V3134" i="4"/>
  <c r="W3133" i="4"/>
  <c r="V3133" i="4"/>
  <c r="W3132" i="4"/>
  <c r="V3132" i="4"/>
  <c r="W3131" i="4"/>
  <c r="V3131" i="4"/>
  <c r="W3130" i="4"/>
  <c r="V3130" i="4"/>
  <c r="W3129" i="4"/>
  <c r="V3129" i="4"/>
  <c r="W3128" i="4"/>
  <c r="V3128" i="4"/>
  <c r="W3127" i="4"/>
  <c r="V3127" i="4"/>
  <c r="W3126" i="4"/>
  <c r="V3126" i="4"/>
  <c r="W3125" i="4"/>
  <c r="V3125" i="4"/>
  <c r="W3124" i="4"/>
  <c r="V3124" i="4"/>
  <c r="W3123" i="4"/>
  <c r="V3123" i="4"/>
  <c r="W3122" i="4"/>
  <c r="V3122" i="4"/>
  <c r="W3121" i="4"/>
  <c r="V3121" i="4"/>
  <c r="W3120" i="4"/>
  <c r="V3120" i="4"/>
  <c r="W3119" i="4"/>
  <c r="V3119" i="4"/>
  <c r="W3118" i="4"/>
  <c r="V3118" i="4"/>
  <c r="W3117" i="4"/>
  <c r="V3117" i="4"/>
  <c r="W3116" i="4"/>
  <c r="V3116" i="4"/>
  <c r="W3115" i="4"/>
  <c r="V3115" i="4"/>
  <c r="W3114" i="4"/>
  <c r="V3114" i="4"/>
  <c r="W3113" i="4"/>
  <c r="V3113" i="4"/>
  <c r="W3112" i="4"/>
  <c r="V3112" i="4"/>
  <c r="W3111" i="4"/>
  <c r="V3111" i="4"/>
  <c r="W3110" i="4"/>
  <c r="V3110" i="4"/>
  <c r="W3109" i="4"/>
  <c r="V3109" i="4"/>
  <c r="W3108" i="4"/>
  <c r="V3108" i="4"/>
  <c r="W3107" i="4"/>
  <c r="V3107" i="4"/>
  <c r="W3106" i="4"/>
  <c r="V3106" i="4"/>
  <c r="W3105" i="4"/>
  <c r="V3105" i="4"/>
  <c r="W3104" i="4"/>
  <c r="V3104" i="4"/>
  <c r="W3103" i="4"/>
  <c r="V3103" i="4"/>
  <c r="W3102" i="4"/>
  <c r="V3102" i="4"/>
  <c r="W3101" i="4"/>
  <c r="V3101" i="4"/>
  <c r="W3100" i="4"/>
  <c r="V3100" i="4"/>
  <c r="W3099" i="4"/>
  <c r="V3099" i="4"/>
  <c r="W3098" i="4"/>
  <c r="V3098" i="4"/>
  <c r="W3097" i="4"/>
  <c r="V3097" i="4"/>
  <c r="W3096" i="4"/>
  <c r="V3096" i="4"/>
  <c r="W3095" i="4"/>
  <c r="V3095" i="4"/>
  <c r="W3094" i="4"/>
  <c r="V3094" i="4"/>
  <c r="W3093" i="4"/>
  <c r="V3093" i="4"/>
  <c r="W3092" i="4"/>
  <c r="V3092" i="4"/>
  <c r="W3091" i="4"/>
  <c r="V3091" i="4"/>
  <c r="W3090" i="4"/>
  <c r="V3090" i="4"/>
  <c r="W3089" i="4"/>
  <c r="V3089" i="4"/>
  <c r="W3088" i="4"/>
  <c r="V3088" i="4"/>
  <c r="W3087" i="4"/>
  <c r="V3087" i="4"/>
  <c r="W3086" i="4"/>
  <c r="V3086" i="4"/>
  <c r="W3085" i="4"/>
  <c r="V3085" i="4"/>
  <c r="W3084" i="4"/>
  <c r="V3084" i="4"/>
  <c r="W3083" i="4"/>
  <c r="V3083" i="4"/>
  <c r="W3082" i="4"/>
  <c r="V3082" i="4"/>
  <c r="W3081" i="4"/>
  <c r="V3081" i="4"/>
  <c r="W3080" i="4"/>
  <c r="V3080" i="4"/>
  <c r="W3079" i="4"/>
  <c r="V3079" i="4"/>
  <c r="W3078" i="4"/>
  <c r="V3078" i="4"/>
  <c r="W3077" i="4"/>
  <c r="V3077" i="4"/>
  <c r="W3076" i="4"/>
  <c r="V3076" i="4"/>
  <c r="W3075" i="4"/>
  <c r="V3075" i="4"/>
  <c r="W3074" i="4"/>
  <c r="V3074" i="4"/>
  <c r="W3073" i="4"/>
  <c r="V3073" i="4"/>
  <c r="W3072" i="4"/>
  <c r="V3072" i="4"/>
  <c r="W3071" i="4"/>
  <c r="V3071" i="4"/>
  <c r="W3070" i="4"/>
  <c r="V3070" i="4"/>
  <c r="W3069" i="4"/>
  <c r="V3069" i="4"/>
  <c r="W3068" i="4"/>
  <c r="V3068" i="4"/>
  <c r="W3067" i="4"/>
  <c r="V3067" i="4"/>
  <c r="W3066" i="4"/>
  <c r="V3066" i="4"/>
  <c r="W3065" i="4"/>
  <c r="V3065" i="4"/>
  <c r="W3064" i="4"/>
  <c r="V3064" i="4"/>
  <c r="W3063" i="4"/>
  <c r="V3063" i="4"/>
  <c r="W3062" i="4"/>
  <c r="V3062" i="4"/>
  <c r="W3061" i="4"/>
  <c r="V3061" i="4"/>
  <c r="W3060" i="4"/>
  <c r="V3060" i="4"/>
  <c r="W3059" i="4"/>
  <c r="V3059" i="4"/>
  <c r="W3058" i="4"/>
  <c r="V3058" i="4"/>
  <c r="W3057" i="4"/>
  <c r="V3057" i="4"/>
  <c r="W3056" i="4"/>
  <c r="V3056" i="4"/>
  <c r="W3055" i="4"/>
  <c r="V3055" i="4"/>
  <c r="W3054" i="4"/>
  <c r="V3054" i="4"/>
  <c r="W3053" i="4"/>
  <c r="V3053" i="4"/>
  <c r="W3052" i="4"/>
  <c r="V3052" i="4"/>
  <c r="W3051" i="4"/>
  <c r="V3051" i="4"/>
  <c r="W3050" i="4"/>
  <c r="V3050" i="4"/>
  <c r="W3049" i="4"/>
  <c r="V3049" i="4"/>
  <c r="W3048" i="4"/>
  <c r="V3048" i="4"/>
  <c r="W3047" i="4"/>
  <c r="V3047" i="4"/>
  <c r="W3046" i="4"/>
  <c r="V3046" i="4"/>
  <c r="W3045" i="4"/>
  <c r="V3045" i="4"/>
  <c r="W3044" i="4"/>
  <c r="V3044" i="4"/>
  <c r="W3043" i="4"/>
  <c r="V3043" i="4"/>
  <c r="W3042" i="4"/>
  <c r="V3042" i="4"/>
  <c r="W3041" i="4"/>
  <c r="V3041" i="4"/>
  <c r="W3040" i="4"/>
  <c r="V3040" i="4"/>
  <c r="W3039" i="4"/>
  <c r="V3039" i="4"/>
  <c r="W3038" i="4"/>
  <c r="V3038" i="4"/>
  <c r="W3037" i="4"/>
  <c r="V3037" i="4"/>
  <c r="W3036" i="4"/>
  <c r="V3036" i="4"/>
  <c r="W3035" i="4"/>
  <c r="V3035" i="4"/>
  <c r="W3034" i="4"/>
  <c r="V3034" i="4"/>
  <c r="W3033" i="4"/>
  <c r="V3033" i="4"/>
  <c r="W3032" i="4"/>
  <c r="V3032" i="4"/>
  <c r="W3031" i="4"/>
  <c r="V3031" i="4"/>
  <c r="W3030" i="4"/>
  <c r="V3030" i="4"/>
  <c r="W3029" i="4"/>
  <c r="V3029" i="4"/>
  <c r="W3028" i="4"/>
  <c r="V3028" i="4"/>
  <c r="W3027" i="4"/>
  <c r="V3027" i="4"/>
  <c r="W3026" i="4"/>
  <c r="V3026" i="4"/>
  <c r="W3025" i="4"/>
  <c r="V3025" i="4"/>
  <c r="W3024" i="4"/>
  <c r="V3024" i="4"/>
  <c r="W3023" i="4"/>
  <c r="V3023" i="4"/>
  <c r="W3022" i="4"/>
  <c r="V3022" i="4"/>
  <c r="W3021" i="4"/>
  <c r="V3021" i="4"/>
  <c r="W3020" i="4"/>
  <c r="V3020" i="4"/>
  <c r="W3019" i="4"/>
  <c r="V3019" i="4"/>
  <c r="W3018" i="4"/>
  <c r="V3018" i="4"/>
  <c r="W3017" i="4"/>
  <c r="V3017" i="4"/>
  <c r="W3016" i="4"/>
  <c r="V3016" i="4"/>
  <c r="W3015" i="4"/>
  <c r="V3015" i="4"/>
  <c r="W3014" i="4"/>
  <c r="V3014" i="4"/>
  <c r="W3013" i="4"/>
  <c r="V3013" i="4"/>
  <c r="W3012" i="4"/>
  <c r="V3012" i="4"/>
  <c r="W3011" i="4"/>
  <c r="V3011" i="4"/>
  <c r="W3010" i="4"/>
  <c r="V3010" i="4"/>
  <c r="W3009" i="4"/>
  <c r="V3009" i="4"/>
  <c r="W3008" i="4"/>
  <c r="V3008" i="4"/>
  <c r="W3007" i="4"/>
  <c r="V3007" i="4"/>
  <c r="W3006" i="4"/>
  <c r="V3006" i="4"/>
  <c r="W3005" i="4"/>
  <c r="V3005" i="4"/>
  <c r="W3004" i="4"/>
  <c r="V3004" i="4"/>
  <c r="W3003" i="4"/>
  <c r="V3003" i="4"/>
  <c r="W3002" i="4"/>
  <c r="V3002" i="4"/>
  <c r="W3001" i="4"/>
  <c r="V3001" i="4"/>
  <c r="W3000" i="4"/>
  <c r="V3000" i="4"/>
  <c r="W2999" i="4"/>
  <c r="V2999" i="4"/>
  <c r="W2998" i="4"/>
  <c r="V2998" i="4"/>
  <c r="W2997" i="4"/>
  <c r="V2997" i="4"/>
  <c r="W2996" i="4"/>
  <c r="V2996" i="4"/>
  <c r="W2995" i="4"/>
  <c r="V2995" i="4"/>
  <c r="W2994" i="4"/>
  <c r="V2994" i="4"/>
  <c r="W2993" i="4"/>
  <c r="V2993" i="4"/>
  <c r="W2992" i="4"/>
  <c r="V2992" i="4"/>
  <c r="W2991" i="4"/>
  <c r="V2991" i="4"/>
  <c r="W2990" i="4"/>
  <c r="V2990" i="4"/>
  <c r="W2989" i="4"/>
  <c r="V2989" i="4"/>
  <c r="W2988" i="4"/>
  <c r="V2988" i="4"/>
  <c r="W2987" i="4"/>
  <c r="V2987" i="4"/>
  <c r="W2986" i="4"/>
  <c r="V2986" i="4"/>
  <c r="W2985" i="4"/>
  <c r="V2985" i="4"/>
  <c r="W2984" i="4"/>
  <c r="V2984" i="4"/>
  <c r="W2983" i="4"/>
  <c r="V2983" i="4"/>
  <c r="W2982" i="4"/>
  <c r="V2982" i="4"/>
  <c r="W2981" i="4"/>
  <c r="V2981" i="4"/>
  <c r="W2980" i="4"/>
  <c r="V2980" i="4"/>
  <c r="W2979" i="4"/>
  <c r="V2979" i="4"/>
  <c r="W2978" i="4"/>
  <c r="V2978" i="4"/>
  <c r="W2977" i="4"/>
  <c r="V2977" i="4"/>
  <c r="W2976" i="4"/>
  <c r="V2976" i="4"/>
  <c r="W2975" i="4"/>
  <c r="V2975" i="4"/>
  <c r="W2974" i="4"/>
  <c r="V2974" i="4"/>
  <c r="W2973" i="4"/>
  <c r="V2973" i="4"/>
  <c r="W2972" i="4"/>
  <c r="V2972" i="4"/>
  <c r="W2971" i="4"/>
  <c r="V2971" i="4"/>
  <c r="W2970" i="4"/>
  <c r="V2970" i="4"/>
  <c r="W2969" i="4"/>
  <c r="V2969" i="4"/>
  <c r="W2968" i="4"/>
  <c r="V2968" i="4"/>
  <c r="W2967" i="4"/>
  <c r="V2967" i="4"/>
  <c r="W2966" i="4"/>
  <c r="V2966" i="4"/>
  <c r="W2965" i="4"/>
  <c r="V2965" i="4"/>
  <c r="W2964" i="4"/>
  <c r="V2964" i="4"/>
  <c r="W2963" i="4"/>
  <c r="V2963" i="4"/>
  <c r="W2962" i="4"/>
  <c r="V2962" i="4"/>
  <c r="W2961" i="4"/>
  <c r="V2961" i="4"/>
  <c r="W2960" i="4"/>
  <c r="V2960" i="4"/>
  <c r="W2959" i="4"/>
  <c r="V2959" i="4"/>
  <c r="W2958" i="4"/>
  <c r="V2958" i="4"/>
  <c r="W2957" i="4"/>
  <c r="V2957" i="4"/>
  <c r="W2956" i="4"/>
  <c r="V2956" i="4"/>
  <c r="W2955" i="4"/>
  <c r="V2955" i="4"/>
  <c r="W2954" i="4"/>
  <c r="V2954" i="4"/>
  <c r="W2953" i="4"/>
  <c r="V2953" i="4"/>
  <c r="W2952" i="4"/>
  <c r="V2952" i="4"/>
  <c r="W2951" i="4"/>
  <c r="V2951" i="4"/>
  <c r="W2950" i="4"/>
  <c r="V2950" i="4"/>
  <c r="W2949" i="4"/>
  <c r="V2949" i="4"/>
  <c r="W2948" i="4"/>
  <c r="V2948" i="4"/>
  <c r="W2947" i="4"/>
  <c r="V2947" i="4"/>
  <c r="W2946" i="4"/>
  <c r="V2946" i="4"/>
  <c r="W2945" i="4"/>
  <c r="V2945" i="4"/>
  <c r="W2944" i="4"/>
  <c r="V2944" i="4"/>
  <c r="W2943" i="4"/>
  <c r="V2943" i="4"/>
  <c r="W2942" i="4"/>
  <c r="V2942" i="4"/>
  <c r="W2941" i="4"/>
  <c r="V2941" i="4"/>
  <c r="W2940" i="4"/>
  <c r="V2940" i="4"/>
  <c r="W2939" i="4"/>
  <c r="V2939" i="4"/>
  <c r="W2938" i="4"/>
  <c r="V2938" i="4"/>
  <c r="W2937" i="4"/>
  <c r="V2937" i="4"/>
  <c r="W2936" i="4"/>
  <c r="V2936" i="4"/>
  <c r="W2935" i="4"/>
  <c r="V2935" i="4"/>
  <c r="W2934" i="4"/>
  <c r="V2934" i="4"/>
  <c r="W2933" i="4"/>
  <c r="V2933" i="4"/>
  <c r="W2932" i="4"/>
  <c r="V2932" i="4"/>
  <c r="W2931" i="4"/>
  <c r="V2931" i="4"/>
  <c r="W2930" i="4"/>
  <c r="V2930" i="4"/>
  <c r="W2929" i="4"/>
  <c r="V2929" i="4"/>
  <c r="W2928" i="4"/>
  <c r="V2928" i="4"/>
  <c r="W2927" i="4"/>
  <c r="V2927" i="4"/>
  <c r="W2926" i="4"/>
  <c r="V2926" i="4"/>
  <c r="W2925" i="4"/>
  <c r="V2925" i="4"/>
  <c r="W2924" i="4"/>
  <c r="V2924" i="4"/>
  <c r="W2923" i="4"/>
  <c r="V2923" i="4"/>
  <c r="W2922" i="4"/>
  <c r="V2922" i="4"/>
  <c r="W2921" i="4"/>
  <c r="V2921" i="4"/>
  <c r="W2920" i="4"/>
  <c r="V2920" i="4"/>
  <c r="W2919" i="4"/>
  <c r="V2919" i="4"/>
  <c r="W2918" i="4"/>
  <c r="V2918" i="4"/>
  <c r="W2917" i="4"/>
  <c r="V2917" i="4"/>
  <c r="W2916" i="4"/>
  <c r="V2916" i="4"/>
  <c r="W2915" i="4"/>
  <c r="V2915" i="4"/>
  <c r="W2914" i="4"/>
  <c r="V2914" i="4"/>
  <c r="W2913" i="4"/>
  <c r="V2913" i="4"/>
  <c r="W2912" i="4"/>
  <c r="V2912" i="4"/>
  <c r="W2911" i="4"/>
  <c r="V2911" i="4"/>
  <c r="W2910" i="4"/>
  <c r="V2910" i="4"/>
  <c r="W2909" i="4"/>
  <c r="V2909" i="4"/>
  <c r="W2908" i="4"/>
  <c r="V2908" i="4"/>
  <c r="W2907" i="4"/>
  <c r="V2907" i="4"/>
  <c r="W2906" i="4"/>
  <c r="V2906" i="4"/>
  <c r="W2905" i="4"/>
  <c r="V2905" i="4"/>
  <c r="W2904" i="4"/>
  <c r="V2904" i="4"/>
  <c r="W2903" i="4"/>
  <c r="V2903" i="4"/>
  <c r="W2902" i="4"/>
  <c r="V2902" i="4"/>
  <c r="W2901" i="4"/>
  <c r="V2901" i="4"/>
  <c r="W2900" i="4"/>
  <c r="V2900" i="4"/>
  <c r="W2899" i="4"/>
  <c r="V2899" i="4"/>
  <c r="W2898" i="4"/>
  <c r="V2898" i="4"/>
  <c r="W2897" i="4"/>
  <c r="V2897" i="4"/>
  <c r="W2896" i="4"/>
  <c r="V2896" i="4"/>
  <c r="W2895" i="4"/>
  <c r="V2895" i="4"/>
  <c r="W2894" i="4"/>
  <c r="V2894" i="4"/>
  <c r="W2893" i="4"/>
  <c r="V2893" i="4"/>
  <c r="W2892" i="4"/>
  <c r="V2892" i="4"/>
  <c r="W2891" i="4"/>
  <c r="V2891" i="4"/>
  <c r="W2890" i="4"/>
  <c r="V2890" i="4"/>
  <c r="W2889" i="4"/>
  <c r="V2889" i="4"/>
  <c r="W2888" i="4"/>
  <c r="V2888" i="4"/>
  <c r="W2887" i="4"/>
  <c r="V2887" i="4"/>
  <c r="W2886" i="4"/>
  <c r="V2886" i="4"/>
  <c r="W2885" i="4"/>
  <c r="V2885" i="4"/>
  <c r="W2884" i="4"/>
  <c r="V2884" i="4"/>
  <c r="W2883" i="4"/>
  <c r="V2883" i="4"/>
  <c r="W2882" i="4"/>
  <c r="V2882" i="4"/>
  <c r="W2881" i="4"/>
  <c r="V2881" i="4"/>
  <c r="W2880" i="4"/>
  <c r="V2880" i="4"/>
  <c r="W2879" i="4"/>
  <c r="V2879" i="4"/>
  <c r="W2878" i="4"/>
  <c r="V2878" i="4"/>
  <c r="W2877" i="4"/>
  <c r="V2877" i="4"/>
  <c r="W2876" i="4"/>
  <c r="V2876" i="4"/>
  <c r="W2875" i="4"/>
  <c r="V2875" i="4"/>
  <c r="W2874" i="4"/>
  <c r="V2874" i="4"/>
  <c r="W2873" i="4"/>
  <c r="V2873" i="4"/>
  <c r="W2872" i="4"/>
  <c r="V2872" i="4"/>
  <c r="W2871" i="4"/>
  <c r="V2871" i="4"/>
  <c r="W2870" i="4"/>
  <c r="V2870" i="4"/>
  <c r="W2869" i="4"/>
  <c r="V2869" i="4"/>
  <c r="W2868" i="4"/>
  <c r="V2868" i="4"/>
  <c r="W2867" i="4"/>
  <c r="V2867" i="4"/>
  <c r="W2866" i="4"/>
  <c r="V2866" i="4"/>
  <c r="W2865" i="4"/>
  <c r="V2865" i="4"/>
  <c r="W2864" i="4"/>
  <c r="V2864" i="4"/>
  <c r="W2863" i="4"/>
  <c r="V2863" i="4"/>
  <c r="W2862" i="4"/>
  <c r="V2862" i="4"/>
  <c r="W2861" i="4"/>
  <c r="V2861" i="4"/>
  <c r="W2860" i="4"/>
  <c r="V2860" i="4"/>
  <c r="W2859" i="4"/>
  <c r="V2859" i="4"/>
  <c r="W2858" i="4"/>
  <c r="V2858" i="4"/>
  <c r="W2857" i="4"/>
  <c r="V2857" i="4"/>
  <c r="W2856" i="4"/>
  <c r="V2856" i="4"/>
  <c r="W2855" i="4"/>
  <c r="V2855" i="4"/>
  <c r="W2854" i="4"/>
  <c r="V2854" i="4"/>
  <c r="W2853" i="4"/>
  <c r="V2853" i="4"/>
  <c r="W2852" i="4"/>
  <c r="V2852" i="4"/>
  <c r="W2851" i="4"/>
  <c r="V2851" i="4"/>
  <c r="W2850" i="4"/>
  <c r="V2850" i="4"/>
  <c r="W2849" i="4"/>
  <c r="V2849" i="4"/>
  <c r="W2848" i="4"/>
  <c r="V2848" i="4"/>
  <c r="W2847" i="4"/>
  <c r="V2847" i="4"/>
  <c r="W2846" i="4"/>
  <c r="V2846" i="4"/>
  <c r="W2845" i="4"/>
  <c r="V2845" i="4"/>
  <c r="W2844" i="4"/>
  <c r="V2844" i="4"/>
  <c r="W2843" i="4"/>
  <c r="V2843" i="4"/>
  <c r="W2842" i="4"/>
  <c r="V2842" i="4"/>
  <c r="W2841" i="4"/>
  <c r="V2841" i="4"/>
  <c r="W2840" i="4"/>
  <c r="V2840" i="4"/>
  <c r="W2839" i="4"/>
  <c r="V2839" i="4"/>
  <c r="W2838" i="4"/>
  <c r="V2838" i="4"/>
  <c r="W2837" i="4"/>
  <c r="V2837" i="4"/>
  <c r="W2836" i="4"/>
  <c r="V2836" i="4"/>
  <c r="W2835" i="4"/>
  <c r="V2835" i="4"/>
  <c r="W2834" i="4"/>
  <c r="V2834" i="4"/>
  <c r="W2833" i="4"/>
  <c r="V2833" i="4"/>
  <c r="W2832" i="4"/>
  <c r="V2832" i="4"/>
  <c r="W2831" i="4"/>
  <c r="V2831" i="4"/>
  <c r="W2830" i="4"/>
  <c r="V2830" i="4"/>
  <c r="W2829" i="4"/>
  <c r="V2829" i="4"/>
  <c r="W2828" i="4"/>
  <c r="V2828" i="4"/>
  <c r="W2827" i="4"/>
  <c r="V2827" i="4"/>
  <c r="W2826" i="4"/>
  <c r="V2826" i="4"/>
  <c r="W2825" i="4"/>
  <c r="V2825" i="4"/>
  <c r="W2824" i="4"/>
  <c r="V2824" i="4"/>
  <c r="W2823" i="4"/>
  <c r="V2823" i="4"/>
  <c r="W2822" i="4"/>
  <c r="V2822" i="4"/>
  <c r="W2821" i="4"/>
  <c r="V2821" i="4"/>
  <c r="W2820" i="4"/>
  <c r="V2820" i="4"/>
  <c r="W2819" i="4"/>
  <c r="V2819" i="4"/>
  <c r="W2818" i="4"/>
  <c r="V2818" i="4"/>
  <c r="W2817" i="4"/>
  <c r="V2817" i="4"/>
  <c r="W2816" i="4"/>
  <c r="V2816" i="4"/>
  <c r="W2815" i="4"/>
  <c r="V2815" i="4"/>
  <c r="W2814" i="4"/>
  <c r="V2814" i="4"/>
  <c r="W2813" i="4"/>
  <c r="V2813" i="4"/>
  <c r="W2812" i="4"/>
  <c r="V2812" i="4"/>
  <c r="W2811" i="4"/>
  <c r="V2811" i="4"/>
  <c r="W2810" i="4"/>
  <c r="V2810" i="4"/>
  <c r="W2809" i="4"/>
  <c r="V2809" i="4"/>
  <c r="W2808" i="4"/>
  <c r="V2808" i="4"/>
  <c r="W2807" i="4"/>
  <c r="V2807" i="4"/>
  <c r="W2806" i="4"/>
  <c r="V2806" i="4"/>
  <c r="W2805" i="4"/>
  <c r="V2805" i="4"/>
  <c r="W2804" i="4"/>
  <c r="V2804" i="4"/>
  <c r="W2803" i="4"/>
  <c r="V2803" i="4"/>
  <c r="W2802" i="4"/>
  <c r="V2802" i="4"/>
  <c r="W2801" i="4"/>
  <c r="V2801" i="4"/>
  <c r="W2800" i="4"/>
  <c r="V2800" i="4"/>
  <c r="W2799" i="4"/>
  <c r="V2799" i="4"/>
  <c r="W2798" i="4"/>
  <c r="V2798" i="4"/>
  <c r="W2797" i="4"/>
  <c r="V2797" i="4"/>
  <c r="W2796" i="4"/>
  <c r="V2796" i="4"/>
  <c r="W2795" i="4"/>
  <c r="V2795" i="4"/>
  <c r="W2794" i="4"/>
  <c r="V2794" i="4"/>
  <c r="W2793" i="4"/>
  <c r="V2793" i="4"/>
  <c r="W2792" i="4"/>
  <c r="V2792" i="4"/>
  <c r="W2791" i="4"/>
  <c r="V2791" i="4"/>
  <c r="W2790" i="4"/>
  <c r="V2790" i="4"/>
  <c r="W2789" i="4"/>
  <c r="V2789" i="4"/>
  <c r="W2788" i="4"/>
  <c r="V2788" i="4"/>
  <c r="W2787" i="4"/>
  <c r="V2787" i="4"/>
  <c r="W2786" i="4"/>
  <c r="V2786" i="4"/>
  <c r="W2785" i="4"/>
  <c r="V2785" i="4"/>
  <c r="W2784" i="4"/>
  <c r="V2784" i="4"/>
  <c r="W2783" i="4"/>
  <c r="V2783" i="4"/>
  <c r="W2782" i="4"/>
  <c r="V2782" i="4"/>
  <c r="W2781" i="4"/>
  <c r="V2781" i="4"/>
  <c r="W2780" i="4"/>
  <c r="V2780" i="4"/>
  <c r="W2779" i="4"/>
  <c r="V2779" i="4"/>
  <c r="W2778" i="4"/>
  <c r="V2778" i="4"/>
  <c r="W2777" i="4"/>
  <c r="V2777" i="4"/>
  <c r="W2776" i="4"/>
  <c r="V2776" i="4"/>
  <c r="W2775" i="4"/>
  <c r="V2775" i="4"/>
  <c r="W2774" i="4"/>
  <c r="V2774" i="4"/>
  <c r="W2773" i="4"/>
  <c r="V2773" i="4"/>
  <c r="W2772" i="4"/>
  <c r="V2772" i="4"/>
  <c r="W2771" i="4"/>
  <c r="V2771" i="4"/>
  <c r="W2770" i="4"/>
  <c r="V2770" i="4"/>
  <c r="W2769" i="4"/>
  <c r="V2769" i="4"/>
  <c r="W2768" i="4"/>
  <c r="V2768" i="4"/>
  <c r="W2767" i="4"/>
  <c r="V2767" i="4"/>
  <c r="W2766" i="4"/>
  <c r="V2766" i="4"/>
  <c r="W2765" i="4"/>
  <c r="V2765" i="4"/>
  <c r="W2764" i="4"/>
  <c r="V2764" i="4"/>
  <c r="W2763" i="4"/>
  <c r="V2763" i="4"/>
  <c r="W2762" i="4"/>
  <c r="V2762" i="4"/>
  <c r="W2761" i="4"/>
  <c r="V2761" i="4"/>
  <c r="W2760" i="4"/>
  <c r="V2760" i="4"/>
  <c r="W2759" i="4"/>
  <c r="V2759" i="4"/>
  <c r="W2758" i="4"/>
  <c r="V2758" i="4"/>
  <c r="W2757" i="4"/>
  <c r="V2757" i="4"/>
  <c r="W2756" i="4"/>
  <c r="V2756" i="4"/>
  <c r="W2755" i="4"/>
  <c r="V2755" i="4"/>
  <c r="W2754" i="4"/>
  <c r="V2754" i="4"/>
  <c r="W2753" i="4"/>
  <c r="V2753" i="4"/>
  <c r="W2752" i="4"/>
  <c r="V2752" i="4"/>
  <c r="W2751" i="4"/>
  <c r="V2751" i="4"/>
  <c r="W2750" i="4"/>
  <c r="V2750" i="4"/>
  <c r="W2749" i="4"/>
  <c r="V2749" i="4"/>
  <c r="W2748" i="4"/>
  <c r="V2748" i="4"/>
  <c r="W2747" i="4"/>
  <c r="V2747" i="4"/>
  <c r="W2746" i="4"/>
  <c r="V2746" i="4"/>
  <c r="W2745" i="4"/>
  <c r="V2745" i="4"/>
  <c r="W2744" i="4"/>
  <c r="V2744" i="4"/>
  <c r="W2743" i="4"/>
  <c r="V2743" i="4"/>
  <c r="W2742" i="4"/>
  <c r="V2742" i="4"/>
  <c r="W2741" i="4"/>
  <c r="V2741" i="4"/>
  <c r="W2740" i="4"/>
  <c r="V2740" i="4"/>
  <c r="W2739" i="4"/>
  <c r="V2739" i="4"/>
  <c r="W2738" i="4"/>
  <c r="V2738" i="4"/>
  <c r="W2737" i="4"/>
  <c r="V2737" i="4"/>
  <c r="W2736" i="4"/>
  <c r="V2736" i="4"/>
  <c r="W2735" i="4"/>
  <c r="V2735" i="4"/>
  <c r="W2734" i="4"/>
  <c r="V2734" i="4"/>
  <c r="W2733" i="4"/>
  <c r="V2733" i="4"/>
  <c r="W2732" i="4"/>
  <c r="V2732" i="4"/>
  <c r="W2731" i="4"/>
  <c r="V2731" i="4"/>
  <c r="W2730" i="4"/>
  <c r="V2730" i="4"/>
  <c r="W2729" i="4"/>
  <c r="V2729" i="4"/>
  <c r="W2728" i="4"/>
  <c r="V2728" i="4"/>
  <c r="W2727" i="4"/>
  <c r="V2727" i="4"/>
  <c r="W2726" i="4"/>
  <c r="V2726" i="4"/>
  <c r="W2725" i="4"/>
  <c r="V2725" i="4"/>
  <c r="W2724" i="4"/>
  <c r="V2724" i="4"/>
  <c r="W2723" i="4"/>
  <c r="V2723" i="4"/>
  <c r="W2722" i="4"/>
  <c r="V2722" i="4"/>
  <c r="W2721" i="4"/>
  <c r="V2721" i="4"/>
  <c r="W2720" i="4"/>
  <c r="V2720" i="4"/>
  <c r="W2719" i="4"/>
  <c r="V2719" i="4"/>
  <c r="W2718" i="4"/>
  <c r="V2718" i="4"/>
  <c r="W2717" i="4"/>
  <c r="V2717" i="4"/>
  <c r="W2716" i="4"/>
  <c r="V2716" i="4"/>
  <c r="W2715" i="4"/>
  <c r="V2715" i="4"/>
  <c r="W2714" i="4"/>
  <c r="V2714" i="4"/>
  <c r="W2713" i="4"/>
  <c r="V2713" i="4"/>
  <c r="W2712" i="4"/>
  <c r="V2712" i="4"/>
  <c r="W2711" i="4"/>
  <c r="V2711" i="4"/>
  <c r="W2710" i="4"/>
  <c r="V2710" i="4"/>
  <c r="W2709" i="4"/>
  <c r="V2709" i="4"/>
  <c r="W2708" i="4"/>
  <c r="V2708" i="4"/>
  <c r="W2707" i="4"/>
  <c r="V2707" i="4"/>
  <c r="W2706" i="4"/>
  <c r="V2706" i="4"/>
  <c r="W2705" i="4"/>
  <c r="V2705" i="4"/>
  <c r="W2704" i="4"/>
  <c r="V2704" i="4"/>
  <c r="W2703" i="4"/>
  <c r="V2703" i="4"/>
  <c r="W2702" i="4"/>
  <c r="V2702" i="4"/>
  <c r="W2701" i="4"/>
  <c r="V2701" i="4"/>
  <c r="W2700" i="4"/>
  <c r="V2700" i="4"/>
  <c r="W2699" i="4"/>
  <c r="V2699" i="4"/>
  <c r="W2698" i="4"/>
  <c r="V2698" i="4"/>
  <c r="W2697" i="4"/>
  <c r="V2697" i="4"/>
  <c r="W2696" i="4"/>
  <c r="V2696" i="4"/>
  <c r="W2695" i="4"/>
  <c r="V2695" i="4"/>
  <c r="W2694" i="4"/>
  <c r="V2694" i="4"/>
  <c r="W2693" i="4"/>
  <c r="V2693" i="4"/>
  <c r="W2692" i="4"/>
  <c r="V2692" i="4"/>
  <c r="W2691" i="4"/>
  <c r="V2691" i="4"/>
  <c r="W2690" i="4"/>
  <c r="V2690" i="4"/>
  <c r="W2689" i="4"/>
  <c r="V2689" i="4"/>
  <c r="W2688" i="4"/>
  <c r="V2688" i="4"/>
  <c r="W2687" i="4"/>
  <c r="V2687" i="4"/>
  <c r="W2686" i="4"/>
  <c r="V2686" i="4"/>
  <c r="W2685" i="4"/>
  <c r="V2685" i="4"/>
  <c r="W2684" i="4"/>
  <c r="V2684" i="4"/>
  <c r="W2683" i="4"/>
  <c r="V2683" i="4"/>
  <c r="W2682" i="4"/>
  <c r="V2682" i="4"/>
  <c r="W2681" i="4"/>
  <c r="V2681" i="4"/>
  <c r="W2680" i="4"/>
  <c r="V2680" i="4"/>
  <c r="W2679" i="4"/>
  <c r="V2679" i="4"/>
  <c r="W2678" i="4"/>
  <c r="V2678" i="4"/>
  <c r="W2677" i="4"/>
  <c r="V2677" i="4"/>
  <c r="W2676" i="4"/>
  <c r="V2676" i="4"/>
  <c r="W2675" i="4"/>
  <c r="V2675" i="4"/>
  <c r="W2674" i="4"/>
  <c r="V2674" i="4"/>
  <c r="W2673" i="4"/>
  <c r="V2673" i="4"/>
  <c r="W2672" i="4"/>
  <c r="V2672" i="4"/>
  <c r="W2671" i="4"/>
  <c r="V2671" i="4"/>
  <c r="W2670" i="4"/>
  <c r="V2670" i="4"/>
  <c r="W2669" i="4"/>
  <c r="V2669" i="4"/>
  <c r="W2668" i="4"/>
  <c r="V2668" i="4"/>
  <c r="W2667" i="4"/>
  <c r="V2667" i="4"/>
  <c r="W2666" i="4"/>
  <c r="V2666" i="4"/>
  <c r="W2665" i="4"/>
  <c r="V2665" i="4"/>
  <c r="W2664" i="4"/>
  <c r="V2664" i="4"/>
  <c r="W2663" i="4"/>
  <c r="V2663" i="4"/>
  <c r="W2662" i="4"/>
  <c r="V2662" i="4"/>
  <c r="W2661" i="4"/>
  <c r="V2661" i="4"/>
  <c r="W2660" i="4"/>
  <c r="V2660" i="4"/>
  <c r="W2659" i="4"/>
  <c r="V2659" i="4"/>
  <c r="W2658" i="4"/>
  <c r="V2658" i="4"/>
  <c r="W2657" i="4"/>
  <c r="V2657" i="4"/>
  <c r="W2656" i="4"/>
  <c r="V2656" i="4"/>
  <c r="W2655" i="4"/>
  <c r="V2655" i="4"/>
  <c r="W2654" i="4"/>
  <c r="V2654" i="4"/>
  <c r="W2653" i="4"/>
  <c r="V2653" i="4"/>
  <c r="W2652" i="4"/>
  <c r="V2652" i="4"/>
  <c r="W2651" i="4"/>
  <c r="V2651" i="4"/>
  <c r="W2650" i="4"/>
  <c r="V2650" i="4"/>
  <c r="W2649" i="4"/>
  <c r="V2649" i="4"/>
  <c r="W2648" i="4"/>
  <c r="V2648" i="4"/>
  <c r="W2647" i="4"/>
  <c r="V2647" i="4"/>
  <c r="W2646" i="4"/>
  <c r="V2646" i="4"/>
  <c r="W2645" i="4"/>
  <c r="V2645" i="4"/>
  <c r="W2644" i="4"/>
  <c r="V2644" i="4"/>
  <c r="W2643" i="4"/>
  <c r="V2643" i="4"/>
  <c r="W2642" i="4"/>
  <c r="V2642" i="4"/>
  <c r="W2641" i="4"/>
  <c r="V2641" i="4"/>
  <c r="W2640" i="4"/>
  <c r="V2640" i="4"/>
  <c r="W2639" i="4"/>
  <c r="V2639" i="4"/>
  <c r="W2638" i="4"/>
  <c r="V2638" i="4"/>
  <c r="W2637" i="4"/>
  <c r="V2637" i="4"/>
  <c r="W2636" i="4"/>
  <c r="V2636" i="4"/>
  <c r="W2635" i="4"/>
  <c r="V2635" i="4"/>
  <c r="W2634" i="4"/>
  <c r="V2634" i="4"/>
  <c r="W2633" i="4"/>
  <c r="V2633" i="4"/>
  <c r="W2632" i="4"/>
  <c r="V2632" i="4"/>
  <c r="W2631" i="4"/>
  <c r="V2631" i="4"/>
  <c r="W2630" i="4"/>
  <c r="V2630" i="4"/>
  <c r="W2629" i="4"/>
  <c r="V2629" i="4"/>
  <c r="W2628" i="4"/>
  <c r="V2628" i="4"/>
  <c r="W2627" i="4"/>
  <c r="V2627" i="4"/>
  <c r="W2626" i="4"/>
  <c r="V2626" i="4"/>
  <c r="W2625" i="4"/>
  <c r="V2625" i="4"/>
  <c r="W2624" i="4"/>
  <c r="V2624" i="4"/>
  <c r="W2623" i="4"/>
  <c r="V2623" i="4"/>
  <c r="W2622" i="4"/>
  <c r="V2622" i="4"/>
  <c r="W2621" i="4"/>
  <c r="V2621" i="4"/>
  <c r="W2620" i="4"/>
  <c r="V2620" i="4"/>
  <c r="W2619" i="4"/>
  <c r="V2619" i="4"/>
  <c r="W2618" i="4"/>
  <c r="V2618" i="4"/>
  <c r="W2617" i="4"/>
  <c r="V2617" i="4"/>
  <c r="W2616" i="4"/>
  <c r="V2616" i="4"/>
  <c r="W2615" i="4"/>
  <c r="V2615" i="4"/>
  <c r="W2614" i="4"/>
  <c r="V2614" i="4"/>
  <c r="W2613" i="4"/>
  <c r="V2613" i="4"/>
  <c r="W2612" i="4"/>
  <c r="V2612" i="4"/>
  <c r="W2611" i="4"/>
  <c r="V2611" i="4"/>
  <c r="W2610" i="4"/>
  <c r="V2610" i="4"/>
  <c r="W2609" i="4"/>
  <c r="V2609" i="4"/>
  <c r="W2608" i="4"/>
  <c r="V2608" i="4"/>
  <c r="W2607" i="4"/>
  <c r="V2607" i="4"/>
  <c r="W2606" i="4"/>
  <c r="V2606" i="4"/>
  <c r="W2605" i="4"/>
  <c r="V2605" i="4"/>
  <c r="W2604" i="4"/>
  <c r="V2604" i="4"/>
  <c r="W2603" i="4"/>
  <c r="V2603" i="4"/>
  <c r="W2602" i="4"/>
  <c r="V2602" i="4"/>
  <c r="W2601" i="4"/>
  <c r="V2601" i="4"/>
  <c r="W2600" i="4"/>
  <c r="V2600" i="4"/>
  <c r="W2599" i="4"/>
  <c r="V2599" i="4"/>
  <c r="W2598" i="4"/>
  <c r="V2598" i="4"/>
  <c r="W2597" i="4"/>
  <c r="V2597" i="4"/>
  <c r="W2596" i="4"/>
  <c r="V2596" i="4"/>
  <c r="W2595" i="4"/>
  <c r="V2595" i="4"/>
  <c r="W2594" i="4"/>
  <c r="V2594" i="4"/>
  <c r="W2593" i="4"/>
  <c r="V2593" i="4"/>
  <c r="W2592" i="4"/>
  <c r="V2592" i="4"/>
  <c r="W2591" i="4"/>
  <c r="V2591" i="4"/>
  <c r="W2590" i="4"/>
  <c r="V2590" i="4"/>
  <c r="W2589" i="4"/>
  <c r="V2589" i="4"/>
  <c r="W2588" i="4"/>
  <c r="V2588" i="4"/>
  <c r="W2587" i="4"/>
  <c r="V2587" i="4"/>
  <c r="W2586" i="4"/>
  <c r="V2586" i="4"/>
  <c r="W2585" i="4"/>
  <c r="V2585" i="4"/>
  <c r="W2584" i="4"/>
  <c r="V2584" i="4"/>
  <c r="W2583" i="4"/>
  <c r="V2583" i="4"/>
  <c r="W2582" i="4"/>
  <c r="V2582" i="4"/>
  <c r="W2581" i="4"/>
  <c r="V2581" i="4"/>
  <c r="W2580" i="4"/>
  <c r="V2580" i="4"/>
  <c r="W2579" i="4"/>
  <c r="V2579" i="4"/>
  <c r="W2578" i="4"/>
  <c r="V2578" i="4"/>
  <c r="W2577" i="4"/>
  <c r="V2577" i="4"/>
  <c r="W2576" i="4"/>
  <c r="V2576" i="4"/>
  <c r="W2575" i="4"/>
  <c r="V2575" i="4"/>
  <c r="W2574" i="4"/>
  <c r="V2574" i="4"/>
  <c r="W2573" i="4"/>
  <c r="V2573" i="4"/>
  <c r="W2572" i="4"/>
  <c r="V2572" i="4"/>
  <c r="W2571" i="4"/>
  <c r="V2571" i="4"/>
  <c r="W2570" i="4"/>
  <c r="V2570" i="4"/>
  <c r="W2569" i="4"/>
  <c r="V2569" i="4"/>
  <c r="W2568" i="4"/>
  <c r="V2568" i="4"/>
  <c r="W2567" i="4"/>
  <c r="V2567" i="4"/>
  <c r="W2566" i="4"/>
  <c r="V2566" i="4"/>
  <c r="W2565" i="4"/>
  <c r="V2565" i="4"/>
  <c r="W2564" i="4"/>
  <c r="V2564" i="4"/>
  <c r="W2563" i="4"/>
  <c r="V2563" i="4"/>
  <c r="W2562" i="4"/>
  <c r="V2562" i="4"/>
  <c r="W2561" i="4"/>
  <c r="V2561" i="4"/>
  <c r="W2560" i="4"/>
  <c r="V2560" i="4"/>
  <c r="W2559" i="4"/>
  <c r="V2559" i="4"/>
  <c r="W2558" i="4"/>
  <c r="V2558" i="4"/>
  <c r="W2557" i="4"/>
  <c r="V2557" i="4"/>
  <c r="W2556" i="4"/>
  <c r="V2556" i="4"/>
  <c r="W2555" i="4"/>
  <c r="V2555" i="4"/>
  <c r="W2554" i="4"/>
  <c r="V2554" i="4"/>
  <c r="W2553" i="4"/>
  <c r="V2553" i="4"/>
  <c r="W2552" i="4"/>
  <c r="V2552" i="4"/>
  <c r="W2551" i="4"/>
  <c r="V2551" i="4"/>
  <c r="W2550" i="4"/>
  <c r="V2550" i="4"/>
  <c r="W2549" i="4"/>
  <c r="V2549" i="4"/>
  <c r="W2548" i="4"/>
  <c r="V2548" i="4"/>
  <c r="W2547" i="4"/>
  <c r="V2547" i="4"/>
  <c r="W2546" i="4"/>
  <c r="V2546" i="4"/>
  <c r="W2545" i="4"/>
  <c r="V2545" i="4"/>
  <c r="W2544" i="4"/>
  <c r="V2544" i="4"/>
  <c r="W2543" i="4"/>
  <c r="V2543" i="4"/>
  <c r="W2542" i="4"/>
  <c r="V2542" i="4"/>
  <c r="W2541" i="4"/>
  <c r="V2541" i="4"/>
  <c r="W2540" i="4"/>
  <c r="V2540" i="4"/>
  <c r="W2539" i="4"/>
  <c r="V2539" i="4"/>
  <c r="W2538" i="4"/>
  <c r="V2538" i="4"/>
  <c r="W2537" i="4"/>
  <c r="V2537" i="4"/>
  <c r="W2536" i="4"/>
  <c r="V2536" i="4"/>
  <c r="W2535" i="4"/>
  <c r="V2535" i="4"/>
  <c r="W2534" i="4"/>
  <c r="V2534" i="4"/>
  <c r="W2533" i="4"/>
  <c r="V2533" i="4"/>
  <c r="W2532" i="4"/>
  <c r="V2532" i="4"/>
  <c r="W2531" i="4"/>
  <c r="V2531" i="4"/>
  <c r="W2530" i="4"/>
  <c r="V2530" i="4"/>
  <c r="W2529" i="4"/>
  <c r="V2529" i="4"/>
  <c r="W2528" i="4"/>
  <c r="V2528" i="4"/>
  <c r="W2527" i="4"/>
  <c r="V2527" i="4"/>
  <c r="W2526" i="4"/>
  <c r="V2526" i="4"/>
  <c r="W2525" i="4"/>
  <c r="V2525" i="4"/>
  <c r="W2524" i="4"/>
  <c r="V2524" i="4"/>
  <c r="W2523" i="4"/>
  <c r="V2523" i="4"/>
  <c r="W2522" i="4"/>
  <c r="V2522" i="4"/>
  <c r="W2521" i="4"/>
  <c r="V2521" i="4"/>
  <c r="W2520" i="4"/>
  <c r="V2520" i="4"/>
  <c r="W2519" i="4"/>
  <c r="V2519" i="4"/>
  <c r="W2518" i="4"/>
  <c r="V2518" i="4"/>
  <c r="W2517" i="4"/>
  <c r="V2517" i="4"/>
  <c r="W2516" i="4"/>
  <c r="V2516" i="4"/>
  <c r="W2515" i="4"/>
  <c r="V2515" i="4"/>
  <c r="W2514" i="4"/>
  <c r="V2514" i="4"/>
  <c r="W2513" i="4"/>
  <c r="V2513" i="4"/>
  <c r="W2512" i="4"/>
  <c r="V2512" i="4"/>
  <c r="W2511" i="4"/>
  <c r="V2511" i="4"/>
  <c r="W2510" i="4"/>
  <c r="V2510" i="4"/>
  <c r="W2509" i="4"/>
  <c r="V2509" i="4"/>
  <c r="W2508" i="4"/>
  <c r="V2508" i="4"/>
  <c r="W2507" i="4"/>
  <c r="V2507" i="4"/>
  <c r="W2506" i="4"/>
  <c r="V2506" i="4"/>
  <c r="W2505" i="4"/>
  <c r="V2505" i="4"/>
  <c r="W2504" i="4"/>
  <c r="V2504" i="4"/>
  <c r="W2503" i="4"/>
  <c r="V2503" i="4"/>
  <c r="W2502" i="4"/>
  <c r="V2502" i="4"/>
  <c r="W2501" i="4"/>
  <c r="V2501" i="4"/>
  <c r="W2500" i="4"/>
  <c r="V2500" i="4"/>
  <c r="W2499" i="4"/>
  <c r="V2499" i="4"/>
  <c r="W2498" i="4"/>
  <c r="V2498" i="4"/>
  <c r="W2497" i="4"/>
  <c r="V2497" i="4"/>
  <c r="W2496" i="4"/>
  <c r="V2496" i="4"/>
  <c r="W2495" i="4"/>
  <c r="V2495" i="4"/>
  <c r="W2494" i="4"/>
  <c r="V2494" i="4"/>
  <c r="W2493" i="4"/>
  <c r="V2493" i="4"/>
  <c r="W2492" i="4"/>
  <c r="V2492" i="4"/>
  <c r="W2491" i="4"/>
  <c r="V2491" i="4"/>
  <c r="W2490" i="4"/>
  <c r="V2490" i="4"/>
  <c r="W2489" i="4"/>
  <c r="V2489" i="4"/>
  <c r="W2488" i="4"/>
  <c r="V2488" i="4"/>
  <c r="W2487" i="4"/>
  <c r="V2487" i="4"/>
  <c r="W2486" i="4"/>
  <c r="V2486" i="4"/>
  <c r="W2485" i="4"/>
  <c r="V2485" i="4"/>
  <c r="W2484" i="4"/>
  <c r="V2484" i="4"/>
  <c r="W2483" i="4"/>
  <c r="V2483" i="4"/>
  <c r="W2482" i="4"/>
  <c r="V2482" i="4"/>
  <c r="W2481" i="4"/>
  <c r="V2481" i="4"/>
  <c r="W2480" i="4"/>
  <c r="V2480" i="4"/>
  <c r="W2479" i="4"/>
  <c r="V2479" i="4"/>
  <c r="W2478" i="4"/>
  <c r="V2478" i="4"/>
  <c r="W2477" i="4"/>
  <c r="V2477" i="4"/>
  <c r="W2476" i="4"/>
  <c r="V2476" i="4"/>
  <c r="W2475" i="4"/>
  <c r="V2475" i="4"/>
  <c r="W2474" i="4"/>
  <c r="V2474" i="4"/>
  <c r="W2473" i="4"/>
  <c r="V2473" i="4"/>
  <c r="W2472" i="4"/>
  <c r="V2472" i="4"/>
  <c r="W2471" i="4"/>
  <c r="V2471" i="4"/>
  <c r="W2470" i="4"/>
  <c r="V2470" i="4"/>
  <c r="W2469" i="4"/>
  <c r="V2469" i="4"/>
  <c r="W2468" i="4"/>
  <c r="V2468" i="4"/>
  <c r="W2467" i="4"/>
  <c r="V2467" i="4"/>
  <c r="W2466" i="4"/>
  <c r="V2466" i="4"/>
  <c r="W2465" i="4"/>
  <c r="V2465" i="4"/>
  <c r="W2464" i="4"/>
  <c r="V2464" i="4"/>
  <c r="W2463" i="4"/>
  <c r="V2463" i="4"/>
  <c r="W2462" i="4"/>
  <c r="V2462" i="4"/>
  <c r="W2461" i="4"/>
  <c r="V2461" i="4"/>
  <c r="W2460" i="4"/>
  <c r="V2460" i="4"/>
  <c r="W2459" i="4"/>
  <c r="V2459" i="4"/>
  <c r="W2458" i="4"/>
  <c r="V2458" i="4"/>
  <c r="W2457" i="4"/>
  <c r="V2457" i="4"/>
  <c r="W2456" i="4"/>
  <c r="V2456" i="4"/>
  <c r="W2455" i="4"/>
  <c r="V2455" i="4"/>
  <c r="W2454" i="4"/>
  <c r="V2454" i="4"/>
  <c r="W2453" i="4"/>
  <c r="V2453" i="4"/>
  <c r="W2452" i="4"/>
  <c r="V2452" i="4"/>
  <c r="W2451" i="4"/>
  <c r="V2451" i="4"/>
  <c r="W2450" i="4"/>
  <c r="V2450" i="4"/>
  <c r="W2449" i="4"/>
  <c r="V2449" i="4"/>
  <c r="W2448" i="4"/>
  <c r="V2448" i="4"/>
  <c r="W2447" i="4"/>
  <c r="V2447" i="4"/>
  <c r="W2446" i="4"/>
  <c r="V2446" i="4"/>
  <c r="W2445" i="4"/>
  <c r="V2445" i="4"/>
  <c r="W2444" i="4"/>
  <c r="V2444" i="4"/>
  <c r="W2443" i="4"/>
  <c r="V2443" i="4"/>
  <c r="W2442" i="4"/>
  <c r="V2442" i="4"/>
  <c r="W2441" i="4"/>
  <c r="V2441" i="4"/>
  <c r="W2440" i="4"/>
  <c r="V2440" i="4"/>
  <c r="W2439" i="4"/>
  <c r="V2439" i="4"/>
  <c r="W2438" i="4"/>
  <c r="V2438" i="4"/>
  <c r="W2437" i="4"/>
  <c r="V2437" i="4"/>
  <c r="W2436" i="4"/>
  <c r="V2436" i="4"/>
  <c r="W2435" i="4"/>
  <c r="V2435" i="4"/>
  <c r="W2434" i="4"/>
  <c r="V2434" i="4"/>
  <c r="W2433" i="4"/>
  <c r="V2433" i="4"/>
  <c r="W2432" i="4"/>
  <c r="V2432" i="4"/>
  <c r="W2431" i="4"/>
  <c r="V2431" i="4"/>
  <c r="W2430" i="4"/>
  <c r="V2430" i="4"/>
  <c r="W2429" i="4"/>
  <c r="V2429" i="4"/>
  <c r="W2428" i="4"/>
  <c r="V2428" i="4"/>
  <c r="W2427" i="4"/>
  <c r="V2427" i="4"/>
  <c r="W2426" i="4"/>
  <c r="V2426" i="4"/>
  <c r="W2425" i="4"/>
  <c r="V2425" i="4"/>
  <c r="W2424" i="4"/>
  <c r="V2424" i="4"/>
  <c r="W2423" i="4"/>
  <c r="V2423" i="4"/>
  <c r="W2422" i="4"/>
  <c r="V2422" i="4"/>
  <c r="W2421" i="4"/>
  <c r="V2421" i="4"/>
  <c r="W2420" i="4"/>
  <c r="V2420" i="4"/>
  <c r="W2419" i="4"/>
  <c r="V2419" i="4"/>
  <c r="W2418" i="4"/>
  <c r="V2418" i="4"/>
  <c r="W2417" i="4"/>
  <c r="V2417" i="4"/>
  <c r="W2416" i="4"/>
  <c r="V2416" i="4"/>
  <c r="W2415" i="4"/>
  <c r="V2415" i="4"/>
  <c r="W2414" i="4"/>
  <c r="V2414" i="4"/>
  <c r="W2413" i="4"/>
  <c r="V2413" i="4"/>
  <c r="W2412" i="4"/>
  <c r="V2412" i="4"/>
  <c r="W2411" i="4"/>
  <c r="V2411" i="4"/>
  <c r="W2410" i="4"/>
  <c r="V2410" i="4"/>
  <c r="W2409" i="4"/>
  <c r="V2409" i="4"/>
  <c r="W2408" i="4"/>
  <c r="V2408" i="4"/>
  <c r="W2407" i="4"/>
  <c r="V2407" i="4"/>
  <c r="W2406" i="4"/>
  <c r="V2406" i="4"/>
  <c r="W2405" i="4"/>
  <c r="V2405" i="4"/>
  <c r="W2404" i="4"/>
  <c r="V2404" i="4"/>
  <c r="W2403" i="4"/>
  <c r="V2403" i="4"/>
  <c r="W2402" i="4"/>
  <c r="V2402" i="4"/>
  <c r="W2401" i="4"/>
  <c r="V2401" i="4"/>
  <c r="W2400" i="4"/>
  <c r="V2400" i="4"/>
  <c r="W2399" i="4"/>
  <c r="V2399" i="4"/>
  <c r="W2398" i="4"/>
  <c r="V2398" i="4"/>
  <c r="W2397" i="4"/>
  <c r="V2397" i="4"/>
  <c r="W2396" i="4"/>
  <c r="V2396" i="4"/>
  <c r="W2395" i="4"/>
  <c r="V2395" i="4"/>
  <c r="W2394" i="4"/>
  <c r="V2394" i="4"/>
  <c r="W2393" i="4"/>
  <c r="V2393" i="4"/>
  <c r="W2392" i="4"/>
  <c r="V2392" i="4"/>
  <c r="W2391" i="4"/>
  <c r="V2391" i="4"/>
  <c r="W2390" i="4"/>
  <c r="V2390" i="4"/>
  <c r="W2389" i="4"/>
  <c r="V2389" i="4"/>
  <c r="W2388" i="4"/>
  <c r="V2388" i="4"/>
  <c r="W2387" i="4"/>
  <c r="V2387" i="4"/>
  <c r="W2386" i="4"/>
  <c r="V2386" i="4"/>
  <c r="W2385" i="4"/>
  <c r="V2385" i="4"/>
  <c r="W2384" i="4"/>
  <c r="V2384" i="4"/>
  <c r="W2383" i="4"/>
  <c r="V2383" i="4"/>
  <c r="W2382" i="4"/>
  <c r="V2382" i="4"/>
  <c r="W2381" i="4"/>
  <c r="V2381" i="4"/>
  <c r="W2380" i="4"/>
  <c r="V2380" i="4"/>
  <c r="W2379" i="4"/>
  <c r="V2379" i="4"/>
  <c r="W2378" i="4"/>
  <c r="V2378" i="4"/>
  <c r="W2377" i="4"/>
  <c r="V2377" i="4"/>
  <c r="W2376" i="4"/>
  <c r="V2376" i="4"/>
  <c r="W2375" i="4"/>
  <c r="V2375" i="4"/>
  <c r="W2374" i="4"/>
  <c r="V2374" i="4"/>
  <c r="W2373" i="4"/>
  <c r="V2373" i="4"/>
  <c r="W2372" i="4"/>
  <c r="V2372" i="4"/>
  <c r="W2371" i="4"/>
  <c r="V2371" i="4"/>
  <c r="W2370" i="4"/>
  <c r="V2370" i="4"/>
  <c r="W2369" i="4"/>
  <c r="V2369" i="4"/>
  <c r="W2368" i="4"/>
  <c r="V2368" i="4"/>
  <c r="W2367" i="4"/>
  <c r="V2367" i="4"/>
  <c r="W2366" i="4"/>
  <c r="V2366" i="4"/>
  <c r="W2365" i="4"/>
  <c r="V2365" i="4"/>
  <c r="W2364" i="4"/>
  <c r="V2364" i="4"/>
  <c r="W2363" i="4"/>
  <c r="V2363" i="4"/>
  <c r="W2362" i="4"/>
  <c r="V2362" i="4"/>
  <c r="W2361" i="4"/>
  <c r="V2361" i="4"/>
  <c r="W2360" i="4"/>
  <c r="V2360" i="4"/>
  <c r="W2359" i="4"/>
  <c r="V2359" i="4"/>
  <c r="W2358" i="4"/>
  <c r="V2358" i="4"/>
  <c r="W2357" i="4"/>
  <c r="V2357" i="4"/>
  <c r="W2356" i="4"/>
  <c r="V2356" i="4"/>
  <c r="W2355" i="4"/>
  <c r="V2355" i="4"/>
  <c r="W2354" i="4"/>
  <c r="V2354" i="4"/>
  <c r="W2353" i="4"/>
  <c r="V2353" i="4"/>
  <c r="W2352" i="4"/>
  <c r="V2352" i="4"/>
  <c r="W2351" i="4"/>
  <c r="V2351" i="4"/>
  <c r="W2350" i="4"/>
  <c r="V2350" i="4"/>
  <c r="W2349" i="4"/>
  <c r="V2349" i="4"/>
  <c r="W2348" i="4"/>
  <c r="V2348" i="4"/>
  <c r="W2347" i="4"/>
  <c r="V2347" i="4"/>
  <c r="W2346" i="4"/>
  <c r="V2346" i="4"/>
  <c r="W2345" i="4"/>
  <c r="V2345" i="4"/>
  <c r="W2344" i="4"/>
  <c r="V2344" i="4"/>
  <c r="W2343" i="4"/>
  <c r="V2343" i="4"/>
  <c r="W2342" i="4"/>
  <c r="V2342" i="4"/>
  <c r="W2341" i="4"/>
  <c r="V2341" i="4"/>
  <c r="W2340" i="4"/>
  <c r="V2340" i="4"/>
  <c r="W2339" i="4"/>
  <c r="V2339" i="4"/>
  <c r="W2338" i="4"/>
  <c r="V2338" i="4"/>
  <c r="W2337" i="4"/>
  <c r="V2337" i="4"/>
  <c r="W2336" i="4"/>
  <c r="V2336" i="4"/>
  <c r="W2335" i="4"/>
  <c r="V2335" i="4"/>
  <c r="W2334" i="4"/>
  <c r="V2334" i="4"/>
  <c r="W2333" i="4"/>
  <c r="V2333" i="4"/>
  <c r="W2332" i="4"/>
  <c r="V2332" i="4"/>
  <c r="W2331" i="4"/>
  <c r="V2331" i="4"/>
  <c r="W2330" i="4"/>
  <c r="V2330" i="4"/>
  <c r="W2329" i="4"/>
  <c r="V2329" i="4"/>
  <c r="W2328" i="4"/>
  <c r="V2328" i="4"/>
  <c r="W2327" i="4"/>
  <c r="V2327" i="4"/>
  <c r="W2326" i="4"/>
  <c r="V2326" i="4"/>
  <c r="W2325" i="4"/>
  <c r="V2325" i="4"/>
  <c r="W2324" i="4"/>
  <c r="V2324" i="4"/>
  <c r="W2323" i="4"/>
  <c r="V2323" i="4"/>
  <c r="W2322" i="4"/>
  <c r="V2322" i="4"/>
  <c r="W2321" i="4"/>
  <c r="V2321" i="4"/>
  <c r="W2320" i="4"/>
  <c r="V2320" i="4"/>
  <c r="W2319" i="4"/>
  <c r="V2319" i="4"/>
  <c r="W2318" i="4"/>
  <c r="V2318" i="4"/>
  <c r="W2317" i="4"/>
  <c r="V2317" i="4"/>
  <c r="W2316" i="4"/>
  <c r="V2316" i="4"/>
  <c r="W2315" i="4"/>
  <c r="V2315" i="4"/>
  <c r="W2314" i="4"/>
  <c r="V2314" i="4"/>
  <c r="W2313" i="4"/>
  <c r="V2313" i="4"/>
  <c r="W2312" i="4"/>
  <c r="V2312" i="4"/>
  <c r="W2311" i="4"/>
  <c r="V2311" i="4"/>
  <c r="W2310" i="4"/>
  <c r="V2310" i="4"/>
  <c r="W2309" i="4"/>
  <c r="V2309" i="4"/>
  <c r="W2308" i="4"/>
  <c r="V2308" i="4"/>
  <c r="W2307" i="4"/>
  <c r="V2307" i="4"/>
  <c r="W2306" i="4"/>
  <c r="V2306" i="4"/>
  <c r="W2305" i="4"/>
  <c r="V2305" i="4"/>
  <c r="W2304" i="4"/>
  <c r="V2304" i="4"/>
  <c r="W2303" i="4"/>
  <c r="V2303" i="4"/>
  <c r="W2302" i="4"/>
  <c r="V2302" i="4"/>
  <c r="W2301" i="4"/>
  <c r="V2301" i="4"/>
  <c r="W2300" i="4"/>
  <c r="V2300" i="4"/>
  <c r="W2299" i="4"/>
  <c r="V2299" i="4"/>
  <c r="W2298" i="4"/>
  <c r="V2298" i="4"/>
  <c r="W2297" i="4"/>
  <c r="V2297" i="4"/>
  <c r="W2296" i="4"/>
  <c r="V2296" i="4"/>
  <c r="W2295" i="4"/>
  <c r="V2295" i="4"/>
  <c r="W2294" i="4"/>
  <c r="V2294" i="4"/>
  <c r="W2293" i="4"/>
  <c r="V2293" i="4"/>
  <c r="W2292" i="4"/>
  <c r="V2292" i="4"/>
  <c r="W2291" i="4"/>
  <c r="V2291" i="4"/>
  <c r="W2290" i="4"/>
  <c r="V2290" i="4"/>
  <c r="W2289" i="4"/>
  <c r="V2289" i="4"/>
  <c r="W2288" i="4"/>
  <c r="V2288" i="4"/>
  <c r="W2287" i="4"/>
  <c r="V2287" i="4"/>
  <c r="W2286" i="4"/>
  <c r="V2286" i="4"/>
  <c r="W2285" i="4"/>
  <c r="V2285" i="4"/>
  <c r="W2284" i="4"/>
  <c r="V2284" i="4"/>
  <c r="W2283" i="4"/>
  <c r="V2283" i="4"/>
  <c r="W2282" i="4"/>
  <c r="V2282" i="4"/>
  <c r="W2281" i="4"/>
  <c r="V2281" i="4"/>
  <c r="W2280" i="4"/>
  <c r="V2280" i="4"/>
  <c r="W2279" i="4"/>
  <c r="V2279" i="4"/>
  <c r="W2278" i="4"/>
  <c r="V2278" i="4"/>
  <c r="W2277" i="4"/>
  <c r="V2277" i="4"/>
  <c r="W2276" i="4"/>
  <c r="V2276" i="4"/>
  <c r="W2275" i="4"/>
  <c r="V2275" i="4"/>
  <c r="W2274" i="4"/>
  <c r="V2274" i="4"/>
  <c r="W2273" i="4"/>
  <c r="V2273" i="4"/>
  <c r="W2272" i="4"/>
  <c r="V2272" i="4"/>
  <c r="W2271" i="4"/>
  <c r="V2271" i="4"/>
  <c r="W2270" i="4"/>
  <c r="V2270" i="4"/>
  <c r="W2269" i="4"/>
  <c r="V2269" i="4"/>
  <c r="W2268" i="4"/>
  <c r="V2268" i="4"/>
  <c r="W2267" i="4"/>
  <c r="V2267" i="4"/>
  <c r="W2266" i="4"/>
  <c r="V2266" i="4"/>
  <c r="W2265" i="4"/>
  <c r="V2265" i="4"/>
  <c r="W2264" i="4"/>
  <c r="V2264" i="4"/>
  <c r="W2263" i="4"/>
  <c r="V2263" i="4"/>
  <c r="W2262" i="4"/>
  <c r="V2262" i="4"/>
  <c r="W2261" i="4"/>
  <c r="V2261" i="4"/>
  <c r="W2260" i="4"/>
  <c r="V2260" i="4"/>
  <c r="W2259" i="4"/>
  <c r="V2259" i="4"/>
  <c r="W2258" i="4"/>
  <c r="V2258" i="4"/>
  <c r="W2257" i="4"/>
  <c r="V2257" i="4"/>
  <c r="W2256" i="4"/>
  <c r="V2256" i="4"/>
  <c r="W2255" i="4"/>
  <c r="V2255" i="4"/>
  <c r="W2254" i="4"/>
  <c r="V2254" i="4"/>
  <c r="W2253" i="4"/>
  <c r="V2253" i="4"/>
  <c r="W2252" i="4"/>
  <c r="V2252" i="4"/>
  <c r="W2251" i="4"/>
  <c r="V2251" i="4"/>
  <c r="W2250" i="4"/>
  <c r="V2250" i="4"/>
  <c r="W2249" i="4"/>
  <c r="V2249" i="4"/>
  <c r="W2248" i="4"/>
  <c r="V2248" i="4"/>
  <c r="W2247" i="4"/>
  <c r="V2247" i="4"/>
  <c r="W2246" i="4"/>
  <c r="V2246" i="4"/>
  <c r="W2245" i="4"/>
  <c r="V2245" i="4"/>
  <c r="W2244" i="4"/>
  <c r="V2244" i="4"/>
  <c r="W2243" i="4"/>
  <c r="V2243" i="4"/>
  <c r="W2242" i="4"/>
  <c r="V2242" i="4"/>
  <c r="W2241" i="4"/>
  <c r="V2241" i="4"/>
  <c r="W2240" i="4"/>
  <c r="V2240" i="4"/>
  <c r="W2239" i="4"/>
  <c r="V2239" i="4"/>
  <c r="W2238" i="4"/>
  <c r="V2238" i="4"/>
  <c r="W2237" i="4"/>
  <c r="V2237" i="4"/>
  <c r="W2236" i="4"/>
  <c r="V2236" i="4"/>
  <c r="W2235" i="4"/>
  <c r="V2235" i="4"/>
  <c r="W2234" i="4"/>
  <c r="V2234" i="4"/>
  <c r="W2233" i="4"/>
  <c r="V2233" i="4"/>
  <c r="W2232" i="4"/>
  <c r="V2232" i="4"/>
  <c r="W2231" i="4"/>
  <c r="V2231" i="4"/>
  <c r="W2230" i="4"/>
  <c r="V2230" i="4"/>
  <c r="W2229" i="4"/>
  <c r="V2229" i="4"/>
  <c r="W2228" i="4"/>
  <c r="V2228" i="4"/>
  <c r="W2227" i="4"/>
  <c r="V2227" i="4"/>
  <c r="W2226" i="4"/>
  <c r="V2226" i="4"/>
  <c r="W2225" i="4"/>
  <c r="V2225" i="4"/>
  <c r="W2224" i="4"/>
  <c r="V2224" i="4"/>
  <c r="W2223" i="4"/>
  <c r="V2223" i="4"/>
  <c r="W2222" i="4"/>
  <c r="V2222" i="4"/>
  <c r="W2221" i="4"/>
  <c r="V2221" i="4"/>
  <c r="W2220" i="4"/>
  <c r="V2220" i="4"/>
  <c r="W2219" i="4"/>
  <c r="V2219" i="4"/>
  <c r="W2218" i="4"/>
  <c r="V2218" i="4"/>
  <c r="W2217" i="4"/>
  <c r="V2217" i="4"/>
  <c r="W2216" i="4"/>
  <c r="V2216" i="4"/>
  <c r="W2215" i="4"/>
  <c r="V2215" i="4"/>
  <c r="W2214" i="4"/>
  <c r="V2214" i="4"/>
  <c r="W2213" i="4"/>
  <c r="V2213" i="4"/>
  <c r="W2212" i="4"/>
  <c r="V2212" i="4"/>
  <c r="W2211" i="4"/>
  <c r="V2211" i="4"/>
  <c r="W2210" i="4"/>
  <c r="V2210" i="4"/>
  <c r="W2209" i="4"/>
  <c r="V2209" i="4"/>
  <c r="W2208" i="4"/>
  <c r="V2208" i="4"/>
  <c r="W2207" i="4"/>
  <c r="V2207" i="4"/>
  <c r="W2206" i="4"/>
  <c r="V2206" i="4"/>
  <c r="W2205" i="4"/>
  <c r="V2205" i="4"/>
  <c r="W2204" i="4"/>
  <c r="V2204" i="4"/>
  <c r="W2203" i="4"/>
  <c r="V2203" i="4"/>
  <c r="W2202" i="4"/>
  <c r="V2202" i="4"/>
  <c r="W2201" i="4"/>
  <c r="V2201" i="4"/>
  <c r="W2200" i="4"/>
  <c r="V2200" i="4"/>
  <c r="W2199" i="4"/>
  <c r="V2199" i="4"/>
  <c r="W2198" i="4"/>
  <c r="V2198" i="4"/>
  <c r="W2197" i="4"/>
  <c r="V2197" i="4"/>
  <c r="W2196" i="4"/>
  <c r="V2196" i="4"/>
  <c r="W2195" i="4"/>
  <c r="V2195" i="4"/>
  <c r="W2194" i="4"/>
  <c r="V2194" i="4"/>
  <c r="W2193" i="4"/>
  <c r="V2193" i="4"/>
  <c r="W2192" i="4"/>
  <c r="V2192" i="4"/>
  <c r="W2191" i="4"/>
  <c r="V2191" i="4"/>
  <c r="W2190" i="4"/>
  <c r="V2190" i="4"/>
  <c r="W2189" i="4"/>
  <c r="V2189" i="4"/>
  <c r="W2188" i="4"/>
  <c r="V2188" i="4"/>
  <c r="W2187" i="4"/>
  <c r="V2187" i="4"/>
  <c r="W2186" i="4"/>
  <c r="V2186" i="4"/>
  <c r="W2185" i="4"/>
  <c r="V2185" i="4"/>
  <c r="W2184" i="4"/>
  <c r="V2184" i="4"/>
  <c r="W2183" i="4"/>
  <c r="V2183" i="4"/>
  <c r="W2182" i="4"/>
  <c r="V2182" i="4"/>
  <c r="W2181" i="4"/>
  <c r="V2181" i="4"/>
  <c r="W2180" i="4"/>
  <c r="V2180" i="4"/>
  <c r="W2179" i="4"/>
  <c r="V2179" i="4"/>
  <c r="W2178" i="4"/>
  <c r="V2178" i="4"/>
  <c r="W2177" i="4"/>
  <c r="V2177" i="4"/>
  <c r="W2176" i="4"/>
  <c r="V2176" i="4"/>
  <c r="W2175" i="4"/>
  <c r="V2175" i="4"/>
  <c r="W2174" i="4"/>
  <c r="V2174" i="4"/>
  <c r="W2173" i="4"/>
  <c r="V2173" i="4"/>
  <c r="W2172" i="4"/>
  <c r="V2172" i="4"/>
  <c r="W2171" i="4"/>
  <c r="V2171" i="4"/>
  <c r="W2170" i="4"/>
  <c r="V2170" i="4"/>
  <c r="W2169" i="4"/>
  <c r="V2169" i="4"/>
  <c r="W2168" i="4"/>
  <c r="V2168" i="4"/>
  <c r="W2167" i="4"/>
  <c r="V2167" i="4"/>
  <c r="W2166" i="4"/>
  <c r="V2166" i="4"/>
  <c r="W2165" i="4"/>
  <c r="V2165" i="4"/>
  <c r="W2164" i="4"/>
  <c r="V2164" i="4"/>
  <c r="W2163" i="4"/>
  <c r="V2163" i="4"/>
  <c r="W2162" i="4"/>
  <c r="V2162" i="4"/>
  <c r="W2161" i="4"/>
  <c r="V2161" i="4"/>
  <c r="W2160" i="4"/>
  <c r="V2160" i="4"/>
  <c r="W2159" i="4"/>
  <c r="V2159" i="4"/>
  <c r="W2158" i="4"/>
  <c r="V2158" i="4"/>
  <c r="W2157" i="4"/>
  <c r="V2157" i="4"/>
  <c r="W2156" i="4"/>
  <c r="V2156" i="4"/>
  <c r="W2155" i="4"/>
  <c r="V2155" i="4"/>
  <c r="W2154" i="4"/>
  <c r="V2154" i="4"/>
  <c r="W2153" i="4"/>
  <c r="V2153" i="4"/>
  <c r="W2152" i="4"/>
  <c r="V2152" i="4"/>
  <c r="W2151" i="4"/>
  <c r="V2151" i="4"/>
  <c r="W2150" i="4"/>
  <c r="V2150" i="4"/>
  <c r="W2149" i="4"/>
  <c r="V2149" i="4"/>
  <c r="W2148" i="4"/>
  <c r="V2148" i="4"/>
  <c r="W2147" i="4"/>
  <c r="V2147" i="4"/>
  <c r="W2146" i="4"/>
  <c r="V2146" i="4"/>
  <c r="W2145" i="4"/>
  <c r="V2145" i="4"/>
  <c r="W2144" i="4"/>
  <c r="V2144" i="4"/>
  <c r="W2143" i="4"/>
  <c r="V2143" i="4"/>
  <c r="W2142" i="4"/>
  <c r="V2142" i="4"/>
  <c r="W2141" i="4"/>
  <c r="V2141" i="4"/>
  <c r="W2140" i="4"/>
  <c r="V2140" i="4"/>
  <c r="W2139" i="4"/>
  <c r="V2139" i="4"/>
  <c r="W2138" i="4"/>
  <c r="V2138" i="4"/>
  <c r="W2137" i="4"/>
  <c r="V2137" i="4"/>
  <c r="W2136" i="4"/>
  <c r="V2136" i="4"/>
  <c r="W2135" i="4"/>
  <c r="V2135" i="4"/>
  <c r="W2134" i="4"/>
  <c r="V2134" i="4"/>
  <c r="W2133" i="4"/>
  <c r="V2133" i="4"/>
  <c r="W2132" i="4"/>
  <c r="V2132" i="4"/>
  <c r="W2131" i="4"/>
  <c r="V2131" i="4"/>
  <c r="W2130" i="4"/>
  <c r="V2130" i="4"/>
  <c r="W2129" i="4"/>
  <c r="V2129" i="4"/>
  <c r="W2128" i="4"/>
  <c r="V2128" i="4"/>
  <c r="W2127" i="4"/>
  <c r="V2127" i="4"/>
  <c r="W2126" i="4"/>
  <c r="V2126" i="4"/>
  <c r="W2125" i="4"/>
  <c r="V2125" i="4"/>
  <c r="W2124" i="4"/>
  <c r="V2124" i="4"/>
  <c r="W2123" i="4"/>
  <c r="V2123" i="4"/>
  <c r="W2122" i="4"/>
  <c r="V2122" i="4"/>
  <c r="W2121" i="4"/>
  <c r="V2121" i="4"/>
  <c r="W2120" i="4"/>
  <c r="V2120" i="4"/>
  <c r="W2119" i="4"/>
  <c r="V2119" i="4"/>
  <c r="W2118" i="4"/>
  <c r="V2118" i="4"/>
  <c r="W2117" i="4"/>
  <c r="V2117" i="4"/>
  <c r="W2116" i="4"/>
  <c r="V2116" i="4"/>
  <c r="W2115" i="4"/>
  <c r="V2115" i="4"/>
  <c r="W2114" i="4"/>
  <c r="V2114" i="4"/>
  <c r="W2113" i="4"/>
  <c r="V2113" i="4"/>
  <c r="W2112" i="4"/>
  <c r="V2112" i="4"/>
  <c r="W2111" i="4"/>
  <c r="V2111" i="4"/>
  <c r="W2110" i="4"/>
  <c r="V2110" i="4"/>
  <c r="W2109" i="4"/>
  <c r="V2109" i="4"/>
  <c r="W2108" i="4"/>
  <c r="V2108" i="4"/>
  <c r="W2107" i="4"/>
  <c r="V2107" i="4"/>
  <c r="W2106" i="4"/>
  <c r="V2106" i="4"/>
  <c r="W2105" i="4"/>
  <c r="V2105" i="4"/>
  <c r="W2104" i="4"/>
  <c r="V2104" i="4"/>
  <c r="W2103" i="4"/>
  <c r="V2103" i="4"/>
  <c r="W2102" i="4"/>
  <c r="V2102" i="4"/>
  <c r="W2101" i="4"/>
  <c r="V2101" i="4"/>
  <c r="W2100" i="4"/>
  <c r="V2100" i="4"/>
  <c r="W2099" i="4"/>
  <c r="V2099" i="4"/>
  <c r="W2098" i="4"/>
  <c r="V2098" i="4"/>
  <c r="W2097" i="4"/>
  <c r="V2097" i="4"/>
  <c r="W2096" i="4"/>
  <c r="V2096" i="4"/>
  <c r="W2095" i="4"/>
  <c r="V2095" i="4"/>
  <c r="W2094" i="4"/>
  <c r="V2094" i="4"/>
  <c r="W2093" i="4"/>
  <c r="V2093" i="4"/>
  <c r="W2092" i="4"/>
  <c r="V2092" i="4"/>
  <c r="W2091" i="4"/>
  <c r="V2091" i="4"/>
  <c r="W2090" i="4"/>
  <c r="V2090" i="4"/>
  <c r="W2089" i="4"/>
  <c r="V2089" i="4"/>
  <c r="W2088" i="4"/>
  <c r="V2088" i="4"/>
  <c r="W2087" i="4"/>
  <c r="V2087" i="4"/>
  <c r="W2086" i="4"/>
  <c r="V2086" i="4"/>
  <c r="W2085" i="4"/>
  <c r="V2085" i="4"/>
  <c r="W2084" i="4"/>
  <c r="V2084" i="4"/>
  <c r="W2083" i="4"/>
  <c r="V2083" i="4"/>
  <c r="W2082" i="4"/>
  <c r="V2082" i="4"/>
  <c r="W2081" i="4"/>
  <c r="V2081" i="4"/>
  <c r="W2080" i="4"/>
  <c r="V2080" i="4"/>
  <c r="W2079" i="4"/>
  <c r="V2079" i="4"/>
  <c r="W2078" i="4"/>
  <c r="V2078" i="4"/>
  <c r="W2077" i="4"/>
  <c r="V2077" i="4"/>
  <c r="W2076" i="4"/>
  <c r="V2076" i="4"/>
  <c r="W2075" i="4"/>
  <c r="V2075" i="4"/>
  <c r="W2074" i="4"/>
  <c r="V2074" i="4"/>
  <c r="W2073" i="4"/>
  <c r="V2073" i="4"/>
  <c r="W2072" i="4"/>
  <c r="V2072" i="4"/>
  <c r="W2071" i="4"/>
  <c r="V2071" i="4"/>
  <c r="W2070" i="4"/>
  <c r="V2070" i="4"/>
  <c r="W2069" i="4"/>
  <c r="V2069" i="4"/>
  <c r="W2068" i="4"/>
  <c r="V2068" i="4"/>
  <c r="W2067" i="4"/>
  <c r="V2067" i="4"/>
  <c r="W2066" i="4"/>
  <c r="V2066" i="4"/>
  <c r="W2065" i="4"/>
  <c r="V2065" i="4"/>
  <c r="W2064" i="4"/>
  <c r="V2064" i="4"/>
  <c r="W2063" i="4"/>
  <c r="V2063" i="4"/>
  <c r="W2062" i="4"/>
  <c r="V2062" i="4"/>
  <c r="W2061" i="4"/>
  <c r="V2061" i="4"/>
  <c r="W2060" i="4"/>
  <c r="V2060" i="4"/>
  <c r="W2059" i="4"/>
  <c r="V2059" i="4"/>
  <c r="W2058" i="4"/>
  <c r="V2058" i="4"/>
  <c r="W2057" i="4"/>
  <c r="V2057" i="4"/>
  <c r="W2056" i="4"/>
  <c r="V2056" i="4"/>
  <c r="W2055" i="4"/>
  <c r="V2055" i="4"/>
  <c r="W2054" i="4"/>
  <c r="V2054" i="4"/>
  <c r="W2053" i="4"/>
  <c r="V2053" i="4"/>
  <c r="W2052" i="4"/>
  <c r="V2052" i="4"/>
  <c r="W2051" i="4"/>
  <c r="V2051" i="4"/>
  <c r="W2050" i="4"/>
  <c r="V2050" i="4"/>
  <c r="W2049" i="4"/>
  <c r="V2049" i="4"/>
  <c r="W2048" i="4"/>
  <c r="V2048" i="4"/>
  <c r="W2047" i="4"/>
  <c r="V2047" i="4"/>
  <c r="W2046" i="4"/>
  <c r="V2046" i="4"/>
  <c r="W2045" i="4"/>
  <c r="V2045" i="4"/>
  <c r="W2044" i="4"/>
  <c r="V2044" i="4"/>
  <c r="W2043" i="4"/>
  <c r="V2043" i="4"/>
  <c r="W2042" i="4"/>
  <c r="V2042" i="4"/>
  <c r="W2041" i="4"/>
  <c r="V2041" i="4"/>
  <c r="W2040" i="4"/>
  <c r="V2040" i="4"/>
  <c r="W2039" i="4"/>
  <c r="V2039" i="4"/>
  <c r="W2038" i="4"/>
  <c r="V2038" i="4"/>
  <c r="W2037" i="4"/>
  <c r="V2037" i="4"/>
  <c r="W2036" i="4"/>
  <c r="V2036" i="4"/>
  <c r="W2035" i="4"/>
  <c r="V2035" i="4"/>
  <c r="W2034" i="4"/>
  <c r="V2034" i="4"/>
  <c r="W2033" i="4"/>
  <c r="V2033" i="4"/>
  <c r="W2032" i="4"/>
  <c r="V2032" i="4"/>
  <c r="W2031" i="4"/>
  <c r="V2031" i="4"/>
  <c r="W2030" i="4"/>
  <c r="V2030" i="4"/>
  <c r="W2029" i="4"/>
  <c r="V2029" i="4"/>
  <c r="W2028" i="4"/>
  <c r="V2028" i="4"/>
  <c r="W2027" i="4"/>
  <c r="V2027" i="4"/>
  <c r="W2026" i="4"/>
  <c r="V2026" i="4"/>
  <c r="W2025" i="4"/>
  <c r="V2025" i="4"/>
  <c r="W2024" i="4"/>
  <c r="V2024" i="4"/>
  <c r="W2023" i="4"/>
  <c r="V2023" i="4"/>
  <c r="W2022" i="4"/>
  <c r="V2022" i="4"/>
  <c r="W2021" i="4"/>
  <c r="V2021" i="4"/>
  <c r="W2020" i="4"/>
  <c r="V2020" i="4"/>
  <c r="W2019" i="4"/>
  <c r="V2019" i="4"/>
  <c r="W2018" i="4"/>
  <c r="V2018" i="4"/>
  <c r="W2017" i="4"/>
  <c r="V2017" i="4"/>
  <c r="W2016" i="4"/>
  <c r="V2016" i="4"/>
  <c r="W2015" i="4"/>
  <c r="V2015" i="4"/>
  <c r="W2014" i="4"/>
  <c r="V2014" i="4"/>
  <c r="W2013" i="4"/>
  <c r="V2013" i="4"/>
  <c r="W2012" i="4"/>
  <c r="V2012" i="4"/>
  <c r="W2011" i="4"/>
  <c r="V2011" i="4"/>
  <c r="W2010" i="4"/>
  <c r="V2010" i="4"/>
  <c r="W2009" i="4"/>
  <c r="V2009" i="4"/>
  <c r="W2008" i="4"/>
  <c r="V2008" i="4"/>
  <c r="W2007" i="4"/>
  <c r="V2007" i="4"/>
  <c r="W2006" i="4"/>
  <c r="V2006" i="4"/>
  <c r="W2005" i="4"/>
  <c r="V2005" i="4"/>
  <c r="W2004" i="4"/>
  <c r="V2004" i="4"/>
  <c r="W2003" i="4"/>
  <c r="V2003" i="4"/>
  <c r="W2002" i="4"/>
  <c r="V2002" i="4"/>
  <c r="W2001" i="4"/>
  <c r="V2001" i="4"/>
  <c r="W2000" i="4"/>
  <c r="V2000" i="4"/>
  <c r="W1999" i="4"/>
  <c r="V1999" i="4"/>
  <c r="W1998" i="4"/>
  <c r="V1998" i="4"/>
  <c r="W1997" i="4"/>
  <c r="V1997" i="4"/>
  <c r="W1996" i="4"/>
  <c r="V1996" i="4"/>
  <c r="W1995" i="4"/>
  <c r="V1995" i="4"/>
  <c r="W1994" i="4"/>
  <c r="V1994" i="4"/>
  <c r="W1993" i="4"/>
  <c r="V1993" i="4"/>
  <c r="W1992" i="4"/>
  <c r="V1992" i="4"/>
  <c r="W1991" i="4"/>
  <c r="V1991" i="4"/>
  <c r="W1990" i="4"/>
  <c r="V1990" i="4"/>
  <c r="W1989" i="4"/>
  <c r="V1989" i="4"/>
  <c r="W1988" i="4"/>
  <c r="V1988" i="4"/>
  <c r="W1987" i="4"/>
  <c r="V1987" i="4"/>
  <c r="W1986" i="4"/>
  <c r="V1986" i="4"/>
  <c r="W1985" i="4"/>
  <c r="V1985" i="4"/>
  <c r="W1984" i="4"/>
  <c r="V1984" i="4"/>
  <c r="W1983" i="4"/>
  <c r="V1983" i="4"/>
  <c r="W1982" i="4"/>
  <c r="V1982" i="4"/>
  <c r="W1981" i="4"/>
  <c r="V1981" i="4"/>
  <c r="W1980" i="4"/>
  <c r="V1980" i="4"/>
  <c r="W1979" i="4"/>
  <c r="V1979" i="4"/>
  <c r="W1978" i="4"/>
  <c r="V1978" i="4"/>
  <c r="W1977" i="4"/>
  <c r="V1977" i="4"/>
  <c r="W1976" i="4"/>
  <c r="V1976" i="4"/>
  <c r="W1975" i="4"/>
  <c r="V1975" i="4"/>
  <c r="W1974" i="4"/>
  <c r="V1974" i="4"/>
  <c r="W1973" i="4"/>
  <c r="V1973" i="4"/>
  <c r="W1972" i="4"/>
  <c r="V1972" i="4"/>
  <c r="W1971" i="4"/>
  <c r="V1971" i="4"/>
  <c r="W1970" i="4"/>
  <c r="V1970" i="4"/>
  <c r="W1969" i="4"/>
  <c r="V1969" i="4"/>
  <c r="W1968" i="4"/>
  <c r="V1968" i="4"/>
  <c r="W1967" i="4"/>
  <c r="V1967" i="4"/>
  <c r="W1966" i="4"/>
  <c r="V1966" i="4"/>
  <c r="W1965" i="4"/>
  <c r="V1965" i="4"/>
  <c r="W1964" i="4"/>
  <c r="V1964" i="4"/>
  <c r="W1963" i="4"/>
  <c r="V1963" i="4"/>
  <c r="W1962" i="4"/>
  <c r="V1962" i="4"/>
  <c r="W1961" i="4"/>
  <c r="V1961" i="4"/>
  <c r="W1960" i="4"/>
  <c r="V1960" i="4"/>
  <c r="W1959" i="4"/>
  <c r="V1959" i="4"/>
  <c r="W1958" i="4"/>
  <c r="V1958" i="4"/>
  <c r="W1957" i="4"/>
  <c r="V1957" i="4"/>
  <c r="W1956" i="4"/>
  <c r="V1956" i="4"/>
  <c r="W1955" i="4"/>
  <c r="V1955" i="4"/>
  <c r="W1954" i="4"/>
  <c r="V1954" i="4"/>
  <c r="W1953" i="4"/>
  <c r="V1953" i="4"/>
  <c r="W1952" i="4"/>
  <c r="V1952" i="4"/>
  <c r="W1951" i="4"/>
  <c r="V1951" i="4"/>
  <c r="W1950" i="4"/>
  <c r="V1950" i="4"/>
  <c r="W1949" i="4"/>
  <c r="V1949" i="4"/>
  <c r="W1948" i="4"/>
  <c r="V1948" i="4"/>
  <c r="W1947" i="4"/>
  <c r="V1947" i="4"/>
  <c r="W1946" i="4"/>
  <c r="V1946" i="4"/>
  <c r="W1945" i="4"/>
  <c r="V1945" i="4"/>
  <c r="W1944" i="4"/>
  <c r="V1944" i="4"/>
  <c r="W1943" i="4"/>
  <c r="V1943" i="4"/>
  <c r="W1942" i="4"/>
  <c r="V1942" i="4"/>
  <c r="W1941" i="4"/>
  <c r="V1941" i="4"/>
  <c r="W1940" i="4"/>
  <c r="V1940" i="4"/>
  <c r="W1939" i="4"/>
  <c r="V1939" i="4"/>
  <c r="W1938" i="4"/>
  <c r="V1938" i="4"/>
  <c r="W1937" i="4"/>
  <c r="V1937" i="4"/>
  <c r="W1936" i="4"/>
  <c r="V1936" i="4"/>
  <c r="W1935" i="4"/>
  <c r="V1935" i="4"/>
  <c r="W1934" i="4"/>
  <c r="V1934" i="4"/>
  <c r="W1933" i="4"/>
  <c r="V1933" i="4"/>
  <c r="W1932" i="4"/>
  <c r="V1932" i="4"/>
  <c r="W1931" i="4"/>
  <c r="V1931" i="4"/>
  <c r="W1930" i="4"/>
  <c r="V1930" i="4"/>
  <c r="W1929" i="4"/>
  <c r="V1929" i="4"/>
  <c r="W1928" i="4"/>
  <c r="V1928" i="4"/>
  <c r="W1927" i="4"/>
  <c r="V1927" i="4"/>
  <c r="W1926" i="4"/>
  <c r="V1926" i="4"/>
  <c r="W1925" i="4"/>
  <c r="V1925" i="4"/>
  <c r="W1924" i="4"/>
  <c r="V1924" i="4"/>
  <c r="W1923" i="4"/>
  <c r="V1923" i="4"/>
  <c r="W1922" i="4"/>
  <c r="V1922" i="4"/>
  <c r="W1921" i="4"/>
  <c r="V1921" i="4"/>
  <c r="W1920" i="4"/>
  <c r="V1920" i="4"/>
  <c r="W1919" i="4"/>
  <c r="V1919" i="4"/>
  <c r="W1918" i="4"/>
  <c r="V1918" i="4"/>
  <c r="W1917" i="4"/>
  <c r="V1917" i="4"/>
  <c r="W1916" i="4"/>
  <c r="V1916" i="4"/>
  <c r="W1915" i="4"/>
  <c r="V1915" i="4"/>
  <c r="W1914" i="4"/>
  <c r="V1914" i="4"/>
  <c r="W1913" i="4"/>
  <c r="V1913" i="4"/>
  <c r="W1912" i="4"/>
  <c r="V1912" i="4"/>
  <c r="W1911" i="4"/>
  <c r="V1911" i="4"/>
  <c r="W1910" i="4"/>
  <c r="V1910" i="4"/>
  <c r="W1909" i="4"/>
  <c r="V1909" i="4"/>
  <c r="W1908" i="4"/>
  <c r="V1908" i="4"/>
  <c r="W1907" i="4"/>
  <c r="V1907" i="4"/>
  <c r="W1906" i="4"/>
  <c r="V1906" i="4"/>
  <c r="W1905" i="4"/>
  <c r="V1905" i="4"/>
  <c r="W1904" i="4"/>
  <c r="V1904" i="4"/>
  <c r="W1903" i="4"/>
  <c r="V1903" i="4"/>
  <c r="W1902" i="4"/>
  <c r="V1902" i="4"/>
  <c r="W1901" i="4"/>
  <c r="V1901" i="4"/>
  <c r="W1900" i="4"/>
  <c r="V1900" i="4"/>
  <c r="W1899" i="4"/>
  <c r="V1899" i="4"/>
  <c r="W1898" i="4"/>
  <c r="V1898" i="4"/>
  <c r="W1897" i="4"/>
  <c r="V1897" i="4"/>
  <c r="W1896" i="4"/>
  <c r="V1896" i="4"/>
  <c r="W1895" i="4"/>
  <c r="V1895" i="4"/>
  <c r="W1894" i="4"/>
  <c r="V1894" i="4"/>
  <c r="W1893" i="4"/>
  <c r="V1893" i="4"/>
  <c r="W1892" i="4"/>
  <c r="V1892" i="4"/>
  <c r="W1891" i="4"/>
  <c r="V1891" i="4"/>
  <c r="W1890" i="4"/>
  <c r="V1890" i="4"/>
  <c r="W1889" i="4"/>
  <c r="V1889" i="4"/>
  <c r="W1888" i="4"/>
  <c r="V1888" i="4"/>
  <c r="W1887" i="4"/>
  <c r="V1887" i="4"/>
  <c r="W1886" i="4"/>
  <c r="V1886" i="4"/>
  <c r="W1885" i="4"/>
  <c r="V1885" i="4"/>
  <c r="W1884" i="4"/>
  <c r="V1884" i="4"/>
  <c r="W1883" i="4"/>
  <c r="V1883" i="4"/>
  <c r="W1882" i="4"/>
  <c r="V1882" i="4"/>
  <c r="W1881" i="4"/>
  <c r="V1881" i="4"/>
  <c r="W1880" i="4"/>
  <c r="V1880" i="4"/>
  <c r="W1879" i="4"/>
  <c r="V1879" i="4"/>
  <c r="W1878" i="4"/>
  <c r="V1878" i="4"/>
  <c r="W1877" i="4"/>
  <c r="V1877" i="4"/>
  <c r="W1876" i="4"/>
  <c r="V1876" i="4"/>
  <c r="W1875" i="4"/>
  <c r="V1875" i="4"/>
  <c r="W1874" i="4"/>
  <c r="V1874" i="4"/>
  <c r="W1873" i="4"/>
  <c r="V1873" i="4"/>
  <c r="W1872" i="4"/>
  <c r="V1872" i="4"/>
  <c r="W1871" i="4"/>
  <c r="V1871" i="4"/>
  <c r="W1870" i="4"/>
  <c r="V1870" i="4"/>
  <c r="W1869" i="4"/>
  <c r="V1869" i="4"/>
  <c r="W1868" i="4"/>
  <c r="V1868" i="4"/>
  <c r="W1867" i="4"/>
  <c r="V1867" i="4"/>
  <c r="W1866" i="4"/>
  <c r="V1866" i="4"/>
  <c r="W1865" i="4"/>
  <c r="V1865" i="4"/>
  <c r="W1864" i="4"/>
  <c r="V1864" i="4"/>
  <c r="W1863" i="4"/>
  <c r="V1863" i="4"/>
  <c r="W1862" i="4"/>
  <c r="V1862" i="4"/>
  <c r="W1861" i="4"/>
  <c r="V1861" i="4"/>
  <c r="W1860" i="4"/>
  <c r="V1860" i="4"/>
  <c r="W1859" i="4"/>
  <c r="V1859" i="4"/>
  <c r="W1858" i="4"/>
  <c r="V1858" i="4"/>
  <c r="W1857" i="4"/>
  <c r="V1857" i="4"/>
  <c r="W1856" i="4"/>
  <c r="V1856" i="4"/>
  <c r="W1855" i="4"/>
  <c r="V1855" i="4"/>
  <c r="W1854" i="4"/>
  <c r="V1854" i="4"/>
  <c r="W1853" i="4"/>
  <c r="V1853" i="4"/>
  <c r="W1852" i="4"/>
  <c r="V1852" i="4"/>
  <c r="W1851" i="4"/>
  <c r="V1851" i="4"/>
  <c r="W1850" i="4"/>
  <c r="V1850" i="4"/>
  <c r="W1849" i="4"/>
  <c r="V1849" i="4"/>
  <c r="W1848" i="4"/>
  <c r="V1848" i="4"/>
  <c r="W1847" i="4"/>
  <c r="V1847" i="4"/>
  <c r="W1846" i="4"/>
  <c r="V1846" i="4"/>
  <c r="W1845" i="4"/>
  <c r="V1845" i="4"/>
  <c r="W1844" i="4"/>
  <c r="V1844" i="4"/>
  <c r="W1843" i="4"/>
  <c r="V1843" i="4"/>
  <c r="W1842" i="4"/>
  <c r="V1842" i="4"/>
  <c r="W1841" i="4"/>
  <c r="V1841" i="4"/>
  <c r="W1840" i="4"/>
  <c r="V1840" i="4"/>
  <c r="W1839" i="4"/>
  <c r="V1839" i="4"/>
  <c r="W1838" i="4"/>
  <c r="V1838" i="4"/>
  <c r="W1837" i="4"/>
  <c r="V1837" i="4"/>
  <c r="W1836" i="4"/>
  <c r="V1836" i="4"/>
  <c r="W1835" i="4"/>
  <c r="V1835" i="4"/>
  <c r="W1834" i="4"/>
  <c r="V1834" i="4"/>
  <c r="W1833" i="4"/>
  <c r="V1833" i="4"/>
  <c r="W1832" i="4"/>
  <c r="V1832" i="4"/>
  <c r="W1831" i="4"/>
  <c r="V1831" i="4"/>
  <c r="W1830" i="4"/>
  <c r="V1830" i="4"/>
  <c r="W1829" i="4"/>
  <c r="V1829" i="4"/>
  <c r="W1828" i="4"/>
  <c r="V1828" i="4"/>
  <c r="W1827" i="4"/>
  <c r="V1827" i="4"/>
  <c r="W1826" i="4"/>
  <c r="V1826" i="4"/>
  <c r="W1825" i="4"/>
  <c r="V1825" i="4"/>
  <c r="W1824" i="4"/>
  <c r="V1824" i="4"/>
  <c r="W1823" i="4"/>
  <c r="V1823" i="4"/>
  <c r="W1822" i="4"/>
  <c r="V1822" i="4"/>
  <c r="W1821" i="4"/>
  <c r="V1821" i="4"/>
  <c r="W1820" i="4"/>
  <c r="V1820" i="4"/>
  <c r="W1819" i="4"/>
  <c r="V1819" i="4"/>
  <c r="W1818" i="4"/>
  <c r="V1818" i="4"/>
  <c r="W1817" i="4"/>
  <c r="V1817" i="4"/>
  <c r="W1816" i="4"/>
  <c r="V1816" i="4"/>
  <c r="W1815" i="4"/>
  <c r="V1815" i="4"/>
  <c r="W1814" i="4"/>
  <c r="V1814" i="4"/>
  <c r="W1813" i="4"/>
  <c r="V1813" i="4"/>
  <c r="W1812" i="4"/>
  <c r="V1812" i="4"/>
  <c r="W1811" i="4"/>
  <c r="V1811" i="4"/>
  <c r="W1810" i="4"/>
  <c r="V1810" i="4"/>
  <c r="W1809" i="4"/>
  <c r="V1809" i="4"/>
  <c r="W1808" i="4"/>
  <c r="V1808" i="4"/>
  <c r="W1807" i="4"/>
  <c r="V1807" i="4"/>
  <c r="W1806" i="4"/>
  <c r="V1806" i="4"/>
  <c r="W1805" i="4"/>
  <c r="V1805" i="4"/>
  <c r="W1804" i="4"/>
  <c r="V1804" i="4"/>
  <c r="W1803" i="4"/>
  <c r="V1803" i="4"/>
  <c r="W1802" i="4"/>
  <c r="V1802" i="4"/>
  <c r="W1801" i="4"/>
  <c r="V1801" i="4"/>
  <c r="W1800" i="4"/>
  <c r="V1800" i="4"/>
  <c r="W1799" i="4"/>
  <c r="V1799" i="4"/>
  <c r="W1798" i="4"/>
  <c r="V1798" i="4"/>
  <c r="W1797" i="4"/>
  <c r="V1797" i="4"/>
  <c r="W1796" i="4"/>
  <c r="V1796" i="4"/>
  <c r="W1795" i="4"/>
  <c r="V1795" i="4"/>
  <c r="W1794" i="4"/>
  <c r="V1794" i="4"/>
  <c r="W1793" i="4"/>
  <c r="V1793" i="4"/>
  <c r="W1792" i="4"/>
  <c r="V1792" i="4"/>
  <c r="W1791" i="4"/>
  <c r="V1791" i="4"/>
  <c r="W1790" i="4"/>
  <c r="V1790" i="4"/>
  <c r="W1789" i="4"/>
  <c r="V1789" i="4"/>
  <c r="W1788" i="4"/>
  <c r="V1788" i="4"/>
  <c r="W1787" i="4"/>
  <c r="V1787" i="4"/>
  <c r="W1786" i="4"/>
  <c r="V1786" i="4"/>
  <c r="W1785" i="4"/>
  <c r="V1785" i="4"/>
  <c r="W1784" i="4"/>
  <c r="V1784" i="4"/>
  <c r="W1783" i="4"/>
  <c r="V1783" i="4"/>
  <c r="W1782" i="4"/>
  <c r="V1782" i="4"/>
  <c r="W1781" i="4"/>
  <c r="V1781" i="4"/>
  <c r="W1780" i="4"/>
  <c r="V1780" i="4"/>
  <c r="W1779" i="4"/>
  <c r="V1779" i="4"/>
  <c r="W1778" i="4"/>
  <c r="V1778" i="4"/>
  <c r="W1777" i="4"/>
  <c r="V1777" i="4"/>
  <c r="W1776" i="4"/>
  <c r="V1776" i="4"/>
  <c r="W1775" i="4"/>
  <c r="V1775" i="4"/>
  <c r="W1774" i="4"/>
  <c r="V1774" i="4"/>
  <c r="W1773" i="4"/>
  <c r="V1773" i="4"/>
  <c r="W1772" i="4"/>
  <c r="V1772" i="4"/>
  <c r="W1771" i="4"/>
  <c r="V1771" i="4"/>
  <c r="W1770" i="4"/>
  <c r="V1770" i="4"/>
  <c r="W1769" i="4"/>
  <c r="V1769" i="4"/>
  <c r="W1768" i="4"/>
  <c r="V1768" i="4"/>
  <c r="W1767" i="4"/>
  <c r="V1767" i="4"/>
  <c r="W1766" i="4"/>
  <c r="V1766" i="4"/>
  <c r="W1765" i="4"/>
  <c r="V1765" i="4"/>
  <c r="W1764" i="4"/>
  <c r="V1764" i="4"/>
  <c r="W1763" i="4"/>
  <c r="V1763" i="4"/>
  <c r="W1762" i="4"/>
  <c r="V1762" i="4"/>
  <c r="W1761" i="4"/>
  <c r="V1761" i="4"/>
  <c r="W1760" i="4"/>
  <c r="V1760" i="4"/>
  <c r="W1759" i="4"/>
  <c r="V1759" i="4"/>
  <c r="W1758" i="4"/>
  <c r="V1758" i="4"/>
  <c r="W1757" i="4"/>
  <c r="V1757" i="4"/>
  <c r="W1756" i="4"/>
  <c r="V1756" i="4"/>
  <c r="W1755" i="4"/>
  <c r="V1755" i="4"/>
  <c r="W1754" i="4"/>
  <c r="V1754" i="4"/>
  <c r="W1753" i="4"/>
  <c r="V1753" i="4"/>
  <c r="W1752" i="4"/>
  <c r="V1752" i="4"/>
  <c r="W1751" i="4"/>
  <c r="V1751" i="4"/>
  <c r="W1750" i="4"/>
  <c r="V1750" i="4"/>
  <c r="W1749" i="4"/>
  <c r="V1749" i="4"/>
  <c r="W1748" i="4"/>
  <c r="V1748" i="4"/>
  <c r="W1747" i="4"/>
  <c r="V1747" i="4"/>
  <c r="W1746" i="4"/>
  <c r="V1746" i="4"/>
  <c r="W1745" i="4"/>
  <c r="V1745" i="4"/>
  <c r="W1744" i="4"/>
  <c r="V1744" i="4"/>
  <c r="W1743" i="4"/>
  <c r="V1743" i="4"/>
  <c r="W1742" i="4"/>
  <c r="V1742" i="4"/>
  <c r="W1741" i="4"/>
  <c r="V1741" i="4"/>
  <c r="W1740" i="4"/>
  <c r="V1740" i="4"/>
  <c r="W1739" i="4"/>
  <c r="V1739" i="4"/>
  <c r="W1738" i="4"/>
  <c r="V1738" i="4"/>
  <c r="W1737" i="4"/>
  <c r="V1737" i="4"/>
  <c r="W1736" i="4"/>
  <c r="V1736" i="4"/>
  <c r="W1735" i="4"/>
  <c r="V1735" i="4"/>
  <c r="W1734" i="4"/>
  <c r="V1734" i="4"/>
  <c r="W1733" i="4"/>
  <c r="V1733" i="4"/>
  <c r="W1732" i="4"/>
  <c r="V1732" i="4"/>
  <c r="W1731" i="4"/>
  <c r="V1731" i="4"/>
  <c r="W1730" i="4"/>
  <c r="V1730" i="4"/>
  <c r="W1729" i="4"/>
  <c r="V1729" i="4"/>
  <c r="W1728" i="4"/>
  <c r="V1728" i="4"/>
  <c r="W1727" i="4"/>
  <c r="V1727" i="4"/>
  <c r="W1726" i="4"/>
  <c r="V1726" i="4"/>
  <c r="W1725" i="4"/>
  <c r="V1725" i="4"/>
  <c r="W1724" i="4"/>
  <c r="V1724" i="4"/>
  <c r="W1723" i="4"/>
  <c r="V1723" i="4"/>
  <c r="W1722" i="4"/>
  <c r="V1722" i="4"/>
  <c r="W1721" i="4"/>
  <c r="V1721" i="4"/>
  <c r="W1720" i="4"/>
  <c r="V1720" i="4"/>
  <c r="W1719" i="4"/>
  <c r="V1719" i="4"/>
  <c r="W1718" i="4"/>
  <c r="V1718" i="4"/>
  <c r="W1717" i="4"/>
  <c r="V1717" i="4"/>
  <c r="W1716" i="4"/>
  <c r="V1716" i="4"/>
  <c r="W1715" i="4"/>
  <c r="V1715" i="4"/>
  <c r="W1714" i="4"/>
  <c r="V1714" i="4"/>
  <c r="W1713" i="4"/>
  <c r="V1713" i="4"/>
  <c r="W1712" i="4"/>
  <c r="V1712" i="4"/>
  <c r="W1711" i="4"/>
  <c r="V1711" i="4"/>
  <c r="W1710" i="4"/>
  <c r="V1710" i="4"/>
  <c r="W1709" i="4"/>
  <c r="V1709" i="4"/>
  <c r="W1708" i="4"/>
  <c r="V1708" i="4"/>
  <c r="W1707" i="4"/>
  <c r="V1707" i="4"/>
  <c r="W1706" i="4"/>
  <c r="V1706" i="4"/>
  <c r="W1705" i="4"/>
  <c r="V1705" i="4"/>
  <c r="W1704" i="4"/>
  <c r="V1704" i="4"/>
  <c r="W1703" i="4"/>
  <c r="V1703" i="4"/>
  <c r="W1702" i="4"/>
  <c r="V1702" i="4"/>
  <c r="W1701" i="4"/>
  <c r="V1701" i="4"/>
  <c r="W1700" i="4"/>
  <c r="V1700" i="4"/>
  <c r="W1699" i="4"/>
  <c r="V1699" i="4"/>
  <c r="W1698" i="4"/>
  <c r="V1698" i="4"/>
  <c r="W1697" i="4"/>
  <c r="V1697" i="4"/>
  <c r="W1696" i="4"/>
  <c r="V1696" i="4"/>
  <c r="W1695" i="4"/>
  <c r="V1695" i="4"/>
  <c r="W1694" i="4"/>
  <c r="V1694" i="4"/>
  <c r="W1693" i="4"/>
  <c r="V1693" i="4"/>
  <c r="W1692" i="4"/>
  <c r="V1692" i="4"/>
  <c r="W1691" i="4"/>
  <c r="V1691" i="4"/>
  <c r="W1690" i="4"/>
  <c r="V1690" i="4"/>
  <c r="W1689" i="4"/>
  <c r="V1689" i="4"/>
  <c r="W1688" i="4"/>
  <c r="V1688" i="4"/>
  <c r="W1687" i="4"/>
  <c r="V1687" i="4"/>
  <c r="W1686" i="4"/>
  <c r="V1686" i="4"/>
  <c r="W1685" i="4"/>
  <c r="V1685" i="4"/>
  <c r="W1684" i="4"/>
  <c r="V1684" i="4"/>
  <c r="W1683" i="4"/>
  <c r="V1683" i="4"/>
  <c r="W1682" i="4"/>
  <c r="V1682" i="4"/>
  <c r="W1681" i="4"/>
  <c r="V1681" i="4"/>
  <c r="W1680" i="4"/>
  <c r="V1680" i="4"/>
  <c r="W1679" i="4"/>
  <c r="V1679" i="4"/>
  <c r="W1678" i="4"/>
  <c r="V1678" i="4"/>
  <c r="W1677" i="4"/>
  <c r="V1677" i="4"/>
  <c r="W1676" i="4"/>
  <c r="V1676" i="4"/>
  <c r="W1675" i="4"/>
  <c r="V1675" i="4"/>
  <c r="W1674" i="4"/>
  <c r="V1674" i="4"/>
  <c r="W1673" i="4"/>
  <c r="V1673" i="4"/>
  <c r="W1672" i="4"/>
  <c r="V1672" i="4"/>
  <c r="W1671" i="4"/>
  <c r="V1671" i="4"/>
  <c r="W1670" i="4"/>
  <c r="V1670" i="4"/>
  <c r="W1669" i="4"/>
  <c r="V1669" i="4"/>
  <c r="W1668" i="4"/>
  <c r="V1668" i="4"/>
  <c r="W1667" i="4"/>
  <c r="V1667" i="4"/>
  <c r="W1666" i="4"/>
  <c r="V1666" i="4"/>
  <c r="W1665" i="4"/>
  <c r="V1665" i="4"/>
  <c r="W1664" i="4"/>
  <c r="V1664" i="4"/>
  <c r="W1663" i="4"/>
  <c r="V1663" i="4"/>
  <c r="W1662" i="4"/>
  <c r="V1662" i="4"/>
  <c r="W1661" i="4"/>
  <c r="V1661" i="4"/>
  <c r="W1660" i="4"/>
  <c r="V1660" i="4"/>
  <c r="W1659" i="4"/>
  <c r="V1659" i="4"/>
  <c r="W1658" i="4"/>
  <c r="V1658" i="4"/>
  <c r="W1657" i="4"/>
  <c r="V1657" i="4"/>
  <c r="W1656" i="4"/>
  <c r="V1656" i="4"/>
  <c r="W1655" i="4"/>
  <c r="V1655" i="4"/>
  <c r="W1654" i="4"/>
  <c r="V1654" i="4"/>
  <c r="W1653" i="4"/>
  <c r="V1653" i="4"/>
  <c r="W1652" i="4"/>
  <c r="V1652" i="4"/>
  <c r="W1651" i="4"/>
  <c r="V1651" i="4"/>
  <c r="W1650" i="4"/>
  <c r="V1650" i="4"/>
  <c r="W1649" i="4"/>
  <c r="V1649" i="4"/>
  <c r="W1648" i="4"/>
  <c r="V1648" i="4"/>
  <c r="W1647" i="4"/>
  <c r="V1647" i="4"/>
  <c r="W1646" i="4"/>
  <c r="V1646" i="4"/>
  <c r="W1645" i="4"/>
  <c r="V1645" i="4"/>
  <c r="W1644" i="4"/>
  <c r="V1644" i="4"/>
  <c r="W1643" i="4"/>
  <c r="V1643" i="4"/>
  <c r="W1642" i="4"/>
  <c r="V1642" i="4"/>
  <c r="W1641" i="4"/>
  <c r="V1641" i="4"/>
  <c r="W1640" i="4"/>
  <c r="V1640" i="4"/>
  <c r="W1639" i="4"/>
  <c r="V1639" i="4"/>
  <c r="W1638" i="4"/>
  <c r="V1638" i="4"/>
  <c r="W1637" i="4"/>
  <c r="V1637" i="4"/>
  <c r="W1636" i="4"/>
  <c r="V1636" i="4"/>
  <c r="W1635" i="4"/>
  <c r="V1635" i="4"/>
  <c r="W1634" i="4"/>
  <c r="V1634" i="4"/>
  <c r="W1633" i="4"/>
  <c r="V1633" i="4"/>
  <c r="W1632" i="4"/>
  <c r="V1632" i="4"/>
  <c r="W1631" i="4"/>
  <c r="V1631" i="4"/>
  <c r="W1630" i="4"/>
  <c r="V1630" i="4"/>
  <c r="W1629" i="4"/>
  <c r="V1629" i="4"/>
  <c r="W1628" i="4"/>
  <c r="V1628" i="4"/>
  <c r="W1627" i="4"/>
  <c r="V1627" i="4"/>
  <c r="W1626" i="4"/>
  <c r="V1626" i="4"/>
  <c r="W1625" i="4"/>
  <c r="V1625" i="4"/>
  <c r="W1624" i="4"/>
  <c r="V1624" i="4"/>
  <c r="W1623" i="4"/>
  <c r="V1623" i="4"/>
  <c r="W1622" i="4"/>
  <c r="V1622" i="4"/>
  <c r="W1621" i="4"/>
  <c r="V1621" i="4"/>
  <c r="W1620" i="4"/>
  <c r="V1620" i="4"/>
  <c r="W1619" i="4"/>
  <c r="V1619" i="4"/>
  <c r="W1618" i="4"/>
  <c r="V1618" i="4"/>
  <c r="W1617" i="4"/>
  <c r="V1617" i="4"/>
  <c r="W1616" i="4"/>
  <c r="V1616" i="4"/>
  <c r="W1615" i="4"/>
  <c r="V1615" i="4"/>
  <c r="W1614" i="4"/>
  <c r="V1614" i="4"/>
  <c r="W1613" i="4"/>
  <c r="V1613" i="4"/>
  <c r="W1612" i="4"/>
  <c r="V1612" i="4"/>
  <c r="W1611" i="4"/>
  <c r="V1611" i="4"/>
  <c r="W1610" i="4"/>
  <c r="V1610" i="4"/>
  <c r="W1609" i="4"/>
  <c r="V1609" i="4"/>
  <c r="W1608" i="4"/>
  <c r="V1608" i="4"/>
  <c r="W1607" i="4"/>
  <c r="V1607" i="4"/>
  <c r="W1606" i="4"/>
  <c r="V1606" i="4"/>
  <c r="W1605" i="4"/>
  <c r="V1605" i="4"/>
  <c r="W1604" i="4"/>
  <c r="V1604" i="4"/>
  <c r="W1603" i="4"/>
  <c r="V1603" i="4"/>
  <c r="W1602" i="4"/>
  <c r="V1602" i="4"/>
  <c r="W1601" i="4"/>
  <c r="V1601" i="4"/>
  <c r="W1600" i="4"/>
  <c r="V1600" i="4"/>
  <c r="W1599" i="4"/>
  <c r="V1599" i="4"/>
  <c r="W1598" i="4"/>
  <c r="V1598" i="4"/>
  <c r="W1597" i="4"/>
  <c r="V1597" i="4"/>
  <c r="W1596" i="4"/>
  <c r="V1596" i="4"/>
  <c r="W1595" i="4"/>
  <c r="V1595" i="4"/>
  <c r="W1594" i="4"/>
  <c r="V1594" i="4"/>
  <c r="W1593" i="4"/>
  <c r="V1593" i="4"/>
  <c r="W1592" i="4"/>
  <c r="V1592" i="4"/>
  <c r="W1591" i="4"/>
  <c r="V1591" i="4"/>
  <c r="W1590" i="4"/>
  <c r="V1590" i="4"/>
  <c r="W1589" i="4"/>
  <c r="V1589" i="4"/>
  <c r="W1588" i="4"/>
  <c r="V1588" i="4"/>
  <c r="W1587" i="4"/>
  <c r="V1587" i="4"/>
  <c r="W1586" i="4"/>
  <c r="V1586" i="4"/>
  <c r="W1585" i="4"/>
  <c r="V1585" i="4"/>
  <c r="W1584" i="4"/>
  <c r="V1584" i="4"/>
  <c r="W1583" i="4"/>
  <c r="V1583" i="4"/>
  <c r="W1582" i="4"/>
  <c r="V1582" i="4"/>
  <c r="W1581" i="4"/>
  <c r="V1581" i="4"/>
  <c r="W1580" i="4"/>
  <c r="V1580" i="4"/>
  <c r="W1579" i="4"/>
  <c r="V1579" i="4"/>
  <c r="W1578" i="4"/>
  <c r="V1578" i="4"/>
  <c r="W1577" i="4"/>
  <c r="V1577" i="4"/>
  <c r="W1576" i="4"/>
  <c r="V1576" i="4"/>
  <c r="W1575" i="4"/>
  <c r="V1575" i="4"/>
  <c r="W1574" i="4"/>
  <c r="V1574" i="4"/>
  <c r="W1573" i="4"/>
  <c r="V1573" i="4"/>
  <c r="W1572" i="4"/>
  <c r="V1572" i="4"/>
  <c r="W1571" i="4"/>
  <c r="V1571" i="4"/>
  <c r="W1570" i="4"/>
  <c r="V1570" i="4"/>
  <c r="W1569" i="4"/>
  <c r="V1569" i="4"/>
  <c r="W1568" i="4"/>
  <c r="V1568" i="4"/>
  <c r="W1567" i="4"/>
  <c r="V1567" i="4"/>
  <c r="W1566" i="4"/>
  <c r="V1566" i="4"/>
  <c r="W1565" i="4"/>
  <c r="V1565" i="4"/>
  <c r="W1564" i="4"/>
  <c r="V1564" i="4"/>
  <c r="W1563" i="4"/>
  <c r="V1563" i="4"/>
  <c r="W1562" i="4"/>
  <c r="V1562" i="4"/>
  <c r="W1561" i="4"/>
  <c r="V1561" i="4"/>
  <c r="W1560" i="4"/>
  <c r="V1560" i="4"/>
  <c r="W1559" i="4"/>
  <c r="V1559" i="4"/>
  <c r="W1558" i="4"/>
  <c r="V1558" i="4"/>
  <c r="W1557" i="4"/>
  <c r="V1557" i="4"/>
  <c r="W1556" i="4"/>
  <c r="V1556" i="4"/>
  <c r="W1555" i="4"/>
  <c r="V1555" i="4"/>
  <c r="W1554" i="4"/>
  <c r="V1554" i="4"/>
  <c r="W1553" i="4"/>
  <c r="V1553" i="4"/>
  <c r="W1552" i="4"/>
  <c r="V1552" i="4"/>
  <c r="W1551" i="4"/>
  <c r="V1551" i="4"/>
  <c r="W1550" i="4"/>
  <c r="V1550" i="4"/>
  <c r="W1549" i="4"/>
  <c r="V1549" i="4"/>
  <c r="W1548" i="4"/>
  <c r="V1548" i="4"/>
  <c r="W1547" i="4"/>
  <c r="V1547" i="4"/>
  <c r="W1546" i="4"/>
  <c r="V1546" i="4"/>
  <c r="W1545" i="4"/>
  <c r="V1545" i="4"/>
  <c r="W1544" i="4"/>
  <c r="V1544" i="4"/>
  <c r="W1543" i="4"/>
  <c r="V1543" i="4"/>
  <c r="W1542" i="4"/>
  <c r="V1542" i="4"/>
  <c r="W1541" i="4"/>
  <c r="V1541" i="4"/>
  <c r="W1540" i="4"/>
  <c r="V1540" i="4"/>
  <c r="W1539" i="4"/>
  <c r="V1539" i="4"/>
  <c r="W1538" i="4"/>
  <c r="V1538" i="4"/>
  <c r="W1537" i="4"/>
  <c r="V1537" i="4"/>
  <c r="W1536" i="4"/>
  <c r="V1536" i="4"/>
  <c r="W1535" i="4"/>
  <c r="V1535" i="4"/>
  <c r="W1534" i="4"/>
  <c r="V1534" i="4"/>
  <c r="W1533" i="4"/>
  <c r="V1533" i="4"/>
  <c r="W1532" i="4"/>
  <c r="V1532" i="4"/>
  <c r="W1531" i="4"/>
  <c r="V1531" i="4"/>
  <c r="W1530" i="4"/>
  <c r="V1530" i="4"/>
  <c r="W1529" i="4"/>
  <c r="V1529" i="4"/>
  <c r="W1528" i="4"/>
  <c r="V1528" i="4"/>
  <c r="W1527" i="4"/>
  <c r="V1527" i="4"/>
  <c r="W1526" i="4"/>
  <c r="V1526" i="4"/>
  <c r="W1525" i="4"/>
  <c r="V1525" i="4"/>
  <c r="W1524" i="4"/>
  <c r="V1524" i="4"/>
  <c r="W1523" i="4"/>
  <c r="V1523" i="4"/>
  <c r="W1522" i="4"/>
  <c r="V1522" i="4"/>
  <c r="W1521" i="4"/>
  <c r="V1521" i="4"/>
  <c r="W1520" i="4"/>
  <c r="V1520" i="4"/>
  <c r="W1519" i="4"/>
  <c r="V1519" i="4"/>
  <c r="W1518" i="4"/>
  <c r="V1518" i="4"/>
  <c r="W1517" i="4"/>
  <c r="V1517" i="4"/>
  <c r="W1516" i="4"/>
  <c r="V1516" i="4"/>
  <c r="W1515" i="4"/>
  <c r="V1515" i="4"/>
  <c r="W1514" i="4"/>
  <c r="V1514" i="4"/>
  <c r="W1513" i="4"/>
  <c r="V1513" i="4"/>
  <c r="W1512" i="4"/>
  <c r="V1512" i="4"/>
  <c r="W1511" i="4"/>
  <c r="V1511" i="4"/>
  <c r="W1510" i="4"/>
  <c r="V1510" i="4"/>
  <c r="W1509" i="4"/>
  <c r="V1509" i="4"/>
  <c r="W1508" i="4"/>
  <c r="V1508" i="4"/>
  <c r="W1507" i="4"/>
  <c r="V1507" i="4"/>
  <c r="W1506" i="4"/>
  <c r="V1506" i="4"/>
  <c r="W1505" i="4"/>
  <c r="V1505" i="4"/>
  <c r="W1504" i="4"/>
  <c r="V1504" i="4"/>
  <c r="W1503" i="4"/>
  <c r="V1503" i="4"/>
  <c r="W1502" i="4"/>
  <c r="V1502" i="4"/>
  <c r="W1501" i="4"/>
  <c r="V1501" i="4"/>
  <c r="W1500" i="4"/>
  <c r="V1500" i="4"/>
  <c r="W1499" i="4"/>
  <c r="V1499" i="4"/>
  <c r="W1498" i="4"/>
  <c r="V1498" i="4"/>
  <c r="W1497" i="4"/>
  <c r="V1497" i="4"/>
  <c r="W1496" i="4"/>
  <c r="V1496" i="4"/>
  <c r="W1495" i="4"/>
  <c r="V1495" i="4"/>
  <c r="W1494" i="4"/>
  <c r="V1494" i="4"/>
  <c r="W1493" i="4"/>
  <c r="V1493" i="4"/>
  <c r="W1492" i="4"/>
  <c r="V1492" i="4"/>
  <c r="W1491" i="4"/>
  <c r="V1491" i="4"/>
  <c r="W1490" i="4"/>
  <c r="V1490" i="4"/>
  <c r="W1489" i="4"/>
  <c r="V1489" i="4"/>
  <c r="W1488" i="4"/>
  <c r="V1488" i="4"/>
  <c r="W1487" i="4"/>
  <c r="V1487" i="4"/>
  <c r="W1486" i="4"/>
  <c r="V1486" i="4"/>
  <c r="W1485" i="4"/>
  <c r="V1485" i="4"/>
  <c r="W1484" i="4"/>
  <c r="V1484" i="4"/>
  <c r="W1483" i="4"/>
  <c r="V1483" i="4"/>
  <c r="W1482" i="4"/>
  <c r="V1482" i="4"/>
  <c r="W1481" i="4"/>
  <c r="V1481" i="4"/>
  <c r="W1480" i="4"/>
  <c r="V1480" i="4"/>
  <c r="W1479" i="4"/>
  <c r="V1479" i="4"/>
  <c r="W1478" i="4"/>
  <c r="V1478" i="4"/>
  <c r="W1477" i="4"/>
  <c r="V1477" i="4"/>
  <c r="W1476" i="4"/>
  <c r="V1476" i="4"/>
  <c r="W1475" i="4"/>
  <c r="V1475" i="4"/>
  <c r="W1474" i="4"/>
  <c r="V1474" i="4"/>
  <c r="W1473" i="4"/>
  <c r="V1473" i="4"/>
  <c r="W1472" i="4"/>
  <c r="V1472" i="4"/>
  <c r="W1471" i="4"/>
  <c r="V1471" i="4"/>
  <c r="W1470" i="4"/>
  <c r="V1470" i="4"/>
  <c r="W1469" i="4"/>
  <c r="V1469" i="4"/>
  <c r="W1468" i="4"/>
  <c r="V1468" i="4"/>
  <c r="W1467" i="4"/>
  <c r="V1467" i="4"/>
  <c r="W1466" i="4"/>
  <c r="V1466" i="4"/>
  <c r="W1465" i="4"/>
  <c r="V1465" i="4"/>
  <c r="W1464" i="4"/>
  <c r="V1464" i="4"/>
  <c r="W1463" i="4"/>
  <c r="V1463" i="4"/>
  <c r="W1462" i="4"/>
  <c r="V1462" i="4"/>
  <c r="W1461" i="4"/>
  <c r="V1461" i="4"/>
  <c r="W1460" i="4"/>
  <c r="V1460" i="4"/>
  <c r="W1459" i="4"/>
  <c r="V1459" i="4"/>
  <c r="W1458" i="4"/>
  <c r="V1458" i="4"/>
  <c r="W1457" i="4"/>
  <c r="V1457" i="4"/>
  <c r="W1456" i="4"/>
  <c r="V1456" i="4"/>
  <c r="W1455" i="4"/>
  <c r="V1455" i="4"/>
  <c r="W1454" i="4"/>
  <c r="V1454" i="4"/>
  <c r="W1453" i="4"/>
  <c r="V1453" i="4"/>
  <c r="W1452" i="4"/>
  <c r="V1452" i="4"/>
  <c r="W1451" i="4"/>
  <c r="V1451" i="4"/>
  <c r="W1450" i="4"/>
  <c r="V1450" i="4"/>
  <c r="W1449" i="4"/>
  <c r="V1449" i="4"/>
  <c r="W1448" i="4"/>
  <c r="V1448" i="4"/>
  <c r="W1447" i="4"/>
  <c r="V1447" i="4"/>
  <c r="W1446" i="4"/>
  <c r="V1446" i="4"/>
  <c r="W1445" i="4"/>
  <c r="V1445" i="4"/>
  <c r="W1444" i="4"/>
  <c r="V1444" i="4"/>
  <c r="W1443" i="4"/>
  <c r="V1443" i="4"/>
  <c r="W1442" i="4"/>
  <c r="V1442" i="4"/>
  <c r="W1441" i="4"/>
  <c r="V1441" i="4"/>
  <c r="W1440" i="4"/>
  <c r="V1440" i="4"/>
  <c r="W1439" i="4"/>
  <c r="V1439" i="4"/>
  <c r="W1438" i="4"/>
  <c r="V1438" i="4"/>
  <c r="W1437" i="4"/>
  <c r="V1437" i="4"/>
  <c r="W1436" i="4"/>
  <c r="V1436" i="4"/>
  <c r="W1435" i="4"/>
  <c r="V1435" i="4"/>
  <c r="W1434" i="4"/>
  <c r="V1434" i="4"/>
  <c r="W1433" i="4"/>
  <c r="V1433" i="4"/>
  <c r="W1432" i="4"/>
  <c r="V1432" i="4"/>
  <c r="W1431" i="4"/>
  <c r="V1431" i="4"/>
  <c r="W1430" i="4"/>
  <c r="V1430" i="4"/>
  <c r="W1429" i="4"/>
  <c r="V1429" i="4"/>
  <c r="W1428" i="4"/>
  <c r="V1428" i="4"/>
  <c r="W1427" i="4"/>
  <c r="V1427" i="4"/>
  <c r="W1426" i="4"/>
  <c r="V1426" i="4"/>
  <c r="W1425" i="4"/>
  <c r="V1425" i="4"/>
  <c r="W1424" i="4"/>
  <c r="V1424" i="4"/>
  <c r="W1423" i="4"/>
  <c r="V1423" i="4"/>
  <c r="W1422" i="4"/>
  <c r="V1422" i="4"/>
  <c r="W1421" i="4"/>
  <c r="V1421" i="4"/>
  <c r="W1420" i="4"/>
  <c r="V1420" i="4"/>
  <c r="W1419" i="4"/>
  <c r="V1419" i="4"/>
  <c r="W1418" i="4"/>
  <c r="V1418" i="4"/>
  <c r="W1417" i="4"/>
  <c r="V1417" i="4"/>
  <c r="W1416" i="4"/>
  <c r="V1416" i="4"/>
  <c r="W1415" i="4"/>
  <c r="V1415" i="4"/>
  <c r="W1414" i="4"/>
  <c r="V1414" i="4"/>
  <c r="W1413" i="4"/>
  <c r="V1413" i="4"/>
  <c r="W1412" i="4"/>
  <c r="V1412" i="4"/>
  <c r="W1411" i="4"/>
  <c r="V1411" i="4"/>
  <c r="W1410" i="4"/>
  <c r="V1410" i="4"/>
  <c r="W1409" i="4"/>
  <c r="V1409" i="4"/>
  <c r="W1408" i="4"/>
  <c r="V1408" i="4"/>
  <c r="W1407" i="4"/>
  <c r="V1407" i="4"/>
  <c r="W1406" i="4"/>
  <c r="V1406" i="4"/>
  <c r="W1405" i="4"/>
  <c r="V1405" i="4"/>
  <c r="W1404" i="4"/>
  <c r="V1404" i="4"/>
  <c r="W1403" i="4"/>
  <c r="V1403" i="4"/>
  <c r="W1402" i="4"/>
  <c r="V1402" i="4"/>
  <c r="W1401" i="4"/>
  <c r="V1401" i="4"/>
  <c r="W1400" i="4"/>
  <c r="V1400" i="4"/>
  <c r="W1399" i="4"/>
  <c r="V1399" i="4"/>
  <c r="W1398" i="4"/>
  <c r="V1398" i="4"/>
  <c r="W1397" i="4"/>
  <c r="V1397" i="4"/>
  <c r="W1396" i="4"/>
  <c r="V1396" i="4"/>
  <c r="W1395" i="4"/>
  <c r="V1395" i="4"/>
  <c r="W1394" i="4"/>
  <c r="V1394" i="4"/>
  <c r="W1393" i="4"/>
  <c r="V1393" i="4"/>
  <c r="W1392" i="4"/>
  <c r="V1392" i="4"/>
  <c r="W1391" i="4"/>
  <c r="V1391" i="4"/>
  <c r="W1390" i="4"/>
  <c r="V1390" i="4"/>
  <c r="W1389" i="4"/>
  <c r="V1389" i="4"/>
  <c r="W1388" i="4"/>
  <c r="V1388" i="4"/>
  <c r="W1387" i="4"/>
  <c r="V1387" i="4"/>
  <c r="W1386" i="4"/>
  <c r="V1386" i="4"/>
  <c r="W1385" i="4"/>
  <c r="V1385" i="4"/>
  <c r="W1384" i="4"/>
  <c r="V1384" i="4"/>
  <c r="W1383" i="4"/>
  <c r="V1383" i="4"/>
  <c r="W1382" i="4"/>
  <c r="V1382" i="4"/>
  <c r="W1381" i="4"/>
  <c r="V1381" i="4"/>
  <c r="W1380" i="4"/>
  <c r="V1380" i="4"/>
  <c r="W1379" i="4"/>
  <c r="V1379" i="4"/>
  <c r="W1378" i="4"/>
  <c r="V1378" i="4"/>
  <c r="W1377" i="4"/>
  <c r="V1377" i="4"/>
  <c r="W1376" i="4"/>
  <c r="V1376" i="4"/>
  <c r="W1375" i="4"/>
  <c r="V1375" i="4"/>
  <c r="W1374" i="4"/>
  <c r="V1374" i="4"/>
  <c r="W1373" i="4"/>
  <c r="V1373" i="4"/>
  <c r="W1372" i="4"/>
  <c r="V1372" i="4"/>
  <c r="W1371" i="4"/>
  <c r="V1371" i="4"/>
  <c r="W1370" i="4"/>
  <c r="V1370" i="4"/>
  <c r="W1369" i="4"/>
  <c r="V1369" i="4"/>
  <c r="W1368" i="4"/>
  <c r="V1368" i="4"/>
  <c r="W1367" i="4"/>
  <c r="V1367" i="4"/>
  <c r="W1366" i="4"/>
  <c r="V1366" i="4"/>
  <c r="W1365" i="4"/>
  <c r="V1365" i="4"/>
  <c r="W1364" i="4"/>
  <c r="V1364" i="4"/>
  <c r="W1363" i="4"/>
  <c r="V1363" i="4"/>
  <c r="W1362" i="4"/>
  <c r="V1362" i="4"/>
  <c r="W1361" i="4"/>
  <c r="V1361" i="4"/>
  <c r="W1360" i="4"/>
  <c r="V1360" i="4"/>
  <c r="W1359" i="4"/>
  <c r="V1359" i="4"/>
  <c r="W1358" i="4"/>
  <c r="V1358" i="4"/>
  <c r="W1357" i="4"/>
  <c r="V1357" i="4"/>
  <c r="W1356" i="4"/>
  <c r="V1356" i="4"/>
  <c r="W1355" i="4"/>
  <c r="V1355" i="4"/>
  <c r="W1354" i="4"/>
  <c r="V1354" i="4"/>
  <c r="W1353" i="4"/>
  <c r="V1353" i="4"/>
  <c r="W1352" i="4"/>
  <c r="V1352" i="4"/>
  <c r="W1351" i="4"/>
  <c r="V1351" i="4"/>
  <c r="W1350" i="4"/>
  <c r="V1350" i="4"/>
  <c r="W1349" i="4"/>
  <c r="V1349" i="4"/>
  <c r="W1348" i="4"/>
  <c r="V1348" i="4"/>
  <c r="W1347" i="4"/>
  <c r="V1347" i="4"/>
  <c r="W1346" i="4"/>
  <c r="V1346" i="4"/>
  <c r="W1345" i="4"/>
  <c r="V1345" i="4"/>
  <c r="W1344" i="4"/>
  <c r="V1344" i="4"/>
  <c r="W1343" i="4"/>
  <c r="V1343" i="4"/>
  <c r="W1342" i="4"/>
  <c r="V1342" i="4"/>
  <c r="W1341" i="4"/>
  <c r="V1341" i="4"/>
  <c r="W1340" i="4"/>
  <c r="V1340" i="4"/>
  <c r="W1339" i="4"/>
  <c r="V1339" i="4"/>
  <c r="W1338" i="4"/>
  <c r="V1338" i="4"/>
  <c r="W1337" i="4"/>
  <c r="V1337" i="4"/>
  <c r="W1336" i="4"/>
  <c r="V1336" i="4"/>
  <c r="W1335" i="4"/>
  <c r="V1335" i="4"/>
  <c r="W1334" i="4"/>
  <c r="V1334" i="4"/>
  <c r="W1333" i="4"/>
  <c r="V1333" i="4"/>
  <c r="W1332" i="4"/>
  <c r="V1332" i="4"/>
  <c r="W1331" i="4"/>
  <c r="V1331" i="4"/>
  <c r="W1330" i="4"/>
  <c r="V1330" i="4"/>
  <c r="W1329" i="4"/>
  <c r="V1329" i="4"/>
  <c r="W1328" i="4"/>
  <c r="V1328" i="4"/>
  <c r="W1327" i="4"/>
  <c r="V1327" i="4"/>
  <c r="W1326" i="4"/>
  <c r="V1326" i="4"/>
  <c r="W1325" i="4"/>
  <c r="V1325" i="4"/>
  <c r="W1324" i="4"/>
  <c r="V1324" i="4"/>
  <c r="W1323" i="4"/>
  <c r="V1323" i="4"/>
  <c r="W1322" i="4"/>
  <c r="V1322" i="4"/>
  <c r="W1321" i="4"/>
  <c r="V1321" i="4"/>
  <c r="W1320" i="4"/>
  <c r="V1320" i="4"/>
  <c r="W1319" i="4"/>
  <c r="V1319" i="4"/>
  <c r="W1318" i="4"/>
  <c r="V1318" i="4"/>
  <c r="W1317" i="4"/>
  <c r="V1317" i="4"/>
  <c r="W1316" i="4"/>
  <c r="V1316" i="4"/>
  <c r="W1315" i="4"/>
  <c r="V1315" i="4"/>
  <c r="W1314" i="4"/>
  <c r="V1314" i="4"/>
  <c r="W1313" i="4"/>
  <c r="V1313" i="4"/>
  <c r="W1312" i="4"/>
  <c r="V1312" i="4"/>
  <c r="W1311" i="4"/>
  <c r="V1311" i="4"/>
  <c r="W1310" i="4"/>
  <c r="V1310" i="4"/>
  <c r="W1309" i="4"/>
  <c r="V1309" i="4"/>
  <c r="W1308" i="4"/>
  <c r="V1308" i="4"/>
  <c r="W1307" i="4"/>
  <c r="V1307" i="4"/>
  <c r="W1306" i="4"/>
  <c r="V1306" i="4"/>
  <c r="W1305" i="4"/>
  <c r="V1305" i="4"/>
  <c r="W1304" i="4"/>
  <c r="V1304" i="4"/>
  <c r="W1303" i="4"/>
  <c r="V1303" i="4"/>
  <c r="W1302" i="4"/>
  <c r="V1302" i="4"/>
  <c r="W1301" i="4"/>
  <c r="V1301" i="4"/>
  <c r="W1300" i="4"/>
  <c r="V1300" i="4"/>
  <c r="W1299" i="4"/>
  <c r="V1299" i="4"/>
  <c r="W1298" i="4"/>
  <c r="V1298" i="4"/>
  <c r="W1297" i="4"/>
  <c r="V1297" i="4"/>
  <c r="W1296" i="4"/>
  <c r="V1296" i="4"/>
  <c r="W1295" i="4"/>
  <c r="V1295" i="4"/>
  <c r="W1294" i="4"/>
  <c r="V1294" i="4"/>
  <c r="W1293" i="4"/>
  <c r="V1293" i="4"/>
  <c r="W1292" i="4"/>
  <c r="V1292" i="4"/>
  <c r="W1291" i="4"/>
  <c r="V1291" i="4"/>
  <c r="W1290" i="4"/>
  <c r="V1290" i="4"/>
  <c r="W1289" i="4"/>
  <c r="V1289" i="4"/>
  <c r="W1288" i="4"/>
  <c r="V1288" i="4"/>
  <c r="W1287" i="4"/>
  <c r="V1287" i="4"/>
  <c r="W1286" i="4"/>
  <c r="V1286" i="4"/>
  <c r="W1285" i="4"/>
  <c r="V1285" i="4"/>
  <c r="W1284" i="4"/>
  <c r="V1284" i="4"/>
  <c r="W1283" i="4"/>
  <c r="V1283" i="4"/>
  <c r="W1282" i="4"/>
  <c r="V1282" i="4"/>
  <c r="W1281" i="4"/>
  <c r="V1281" i="4"/>
  <c r="W1280" i="4"/>
  <c r="V1280" i="4"/>
  <c r="W1279" i="4"/>
  <c r="V1279" i="4"/>
  <c r="W1278" i="4"/>
  <c r="V1278" i="4"/>
  <c r="W1277" i="4"/>
  <c r="V1277" i="4"/>
  <c r="W1276" i="4"/>
  <c r="V1276" i="4"/>
  <c r="W1275" i="4"/>
  <c r="V1275" i="4"/>
  <c r="W1274" i="4"/>
  <c r="V1274" i="4"/>
  <c r="W1273" i="4"/>
  <c r="V1273" i="4"/>
  <c r="W1272" i="4"/>
  <c r="V1272" i="4"/>
  <c r="W1271" i="4"/>
  <c r="V1271" i="4"/>
  <c r="W1270" i="4"/>
  <c r="V1270" i="4"/>
  <c r="W1269" i="4"/>
  <c r="V1269" i="4"/>
  <c r="W1268" i="4"/>
  <c r="V1268" i="4"/>
  <c r="W1267" i="4"/>
  <c r="V1267" i="4"/>
  <c r="W1266" i="4"/>
  <c r="V1266" i="4"/>
  <c r="W1265" i="4"/>
  <c r="V1265" i="4"/>
  <c r="W1264" i="4"/>
  <c r="V1264" i="4"/>
  <c r="W1263" i="4"/>
  <c r="V1263" i="4"/>
  <c r="W1262" i="4"/>
  <c r="V1262" i="4"/>
  <c r="W1261" i="4"/>
  <c r="V1261" i="4"/>
  <c r="W1260" i="4"/>
  <c r="V1260" i="4"/>
  <c r="W1259" i="4"/>
  <c r="V1259" i="4"/>
  <c r="W1258" i="4"/>
  <c r="V1258" i="4"/>
  <c r="W1257" i="4"/>
  <c r="V1257" i="4"/>
  <c r="W1256" i="4"/>
  <c r="V1256" i="4"/>
  <c r="W1255" i="4"/>
  <c r="V1255" i="4"/>
  <c r="W1254" i="4"/>
  <c r="V1254" i="4"/>
  <c r="W1253" i="4"/>
  <c r="V1253" i="4"/>
  <c r="W1252" i="4"/>
  <c r="V1252" i="4"/>
  <c r="W1251" i="4"/>
  <c r="V1251" i="4"/>
  <c r="W1250" i="4"/>
  <c r="V1250" i="4"/>
  <c r="W1249" i="4"/>
  <c r="V1249" i="4"/>
  <c r="W1248" i="4"/>
  <c r="V1248" i="4"/>
  <c r="W1247" i="4"/>
  <c r="V1247" i="4"/>
  <c r="W1246" i="4"/>
  <c r="V1246" i="4"/>
  <c r="W1245" i="4"/>
  <c r="V1245" i="4"/>
  <c r="W1244" i="4"/>
  <c r="V1244" i="4"/>
  <c r="W1243" i="4"/>
  <c r="V1243" i="4"/>
  <c r="W1242" i="4"/>
  <c r="V1242" i="4"/>
  <c r="W1241" i="4"/>
  <c r="V1241" i="4"/>
  <c r="W1240" i="4"/>
  <c r="V1240" i="4"/>
  <c r="W1239" i="4"/>
  <c r="V1239" i="4"/>
  <c r="W1238" i="4"/>
  <c r="V1238" i="4"/>
  <c r="W1237" i="4"/>
  <c r="V1237" i="4"/>
  <c r="W1236" i="4"/>
  <c r="V1236" i="4"/>
  <c r="W1235" i="4"/>
  <c r="V1235" i="4"/>
  <c r="W1234" i="4"/>
  <c r="V1234" i="4"/>
  <c r="W1233" i="4"/>
  <c r="V1233" i="4"/>
  <c r="W1232" i="4"/>
  <c r="V1232" i="4"/>
  <c r="W1231" i="4"/>
  <c r="V1231" i="4"/>
  <c r="W1230" i="4"/>
  <c r="V1230" i="4"/>
  <c r="W1229" i="4"/>
  <c r="V1229" i="4"/>
  <c r="W1228" i="4"/>
  <c r="V1228" i="4"/>
  <c r="W1227" i="4"/>
  <c r="V1227" i="4"/>
  <c r="W1226" i="4"/>
  <c r="V1226" i="4"/>
  <c r="W1225" i="4"/>
  <c r="V1225" i="4"/>
  <c r="W1224" i="4"/>
  <c r="V1224" i="4"/>
  <c r="W1223" i="4"/>
  <c r="V1223" i="4"/>
  <c r="W1222" i="4"/>
  <c r="V1222" i="4"/>
  <c r="W1221" i="4"/>
  <c r="V1221" i="4"/>
  <c r="W1220" i="4"/>
  <c r="V1220" i="4"/>
  <c r="W1219" i="4"/>
  <c r="V1219" i="4"/>
  <c r="W1218" i="4"/>
  <c r="V1218" i="4"/>
  <c r="W1217" i="4"/>
  <c r="V1217" i="4"/>
  <c r="W1216" i="4"/>
  <c r="V1216" i="4"/>
  <c r="W1215" i="4"/>
  <c r="V1215" i="4"/>
  <c r="W1214" i="4"/>
  <c r="V1214" i="4"/>
  <c r="W1213" i="4"/>
  <c r="V1213" i="4"/>
  <c r="W1212" i="4"/>
  <c r="V1212" i="4"/>
  <c r="W1211" i="4"/>
  <c r="V1211" i="4"/>
  <c r="W1210" i="4"/>
  <c r="V1210" i="4"/>
  <c r="W1209" i="4"/>
  <c r="V1209" i="4"/>
  <c r="W1208" i="4"/>
  <c r="V1208" i="4"/>
  <c r="W1207" i="4"/>
  <c r="V1207" i="4"/>
  <c r="W1206" i="4"/>
  <c r="V1206" i="4"/>
  <c r="W1205" i="4"/>
  <c r="V1205" i="4"/>
  <c r="W1204" i="4"/>
  <c r="V1204" i="4"/>
  <c r="W1203" i="4"/>
  <c r="V1203" i="4"/>
  <c r="W1202" i="4"/>
  <c r="V1202" i="4"/>
  <c r="W1201" i="4"/>
  <c r="V1201" i="4"/>
  <c r="W1200" i="4"/>
  <c r="V1200" i="4"/>
  <c r="W1199" i="4"/>
  <c r="V1199" i="4"/>
  <c r="W1198" i="4"/>
  <c r="V1198" i="4"/>
  <c r="W1197" i="4"/>
  <c r="V1197" i="4"/>
  <c r="W1196" i="4"/>
  <c r="V1196" i="4"/>
  <c r="W1195" i="4"/>
  <c r="V1195" i="4"/>
  <c r="W1194" i="4"/>
  <c r="V1194" i="4"/>
  <c r="W1193" i="4"/>
  <c r="V1193" i="4"/>
  <c r="W1192" i="4"/>
  <c r="V1192" i="4"/>
  <c r="W1191" i="4"/>
  <c r="V1191" i="4"/>
  <c r="W1190" i="4"/>
  <c r="V1190" i="4"/>
  <c r="W1189" i="4"/>
  <c r="V1189" i="4"/>
  <c r="W1188" i="4"/>
  <c r="V1188" i="4"/>
  <c r="W1187" i="4"/>
  <c r="V1187" i="4"/>
  <c r="W1186" i="4"/>
  <c r="V1186" i="4"/>
  <c r="W1185" i="4"/>
  <c r="V1185" i="4"/>
  <c r="W1184" i="4"/>
  <c r="V1184" i="4"/>
  <c r="W1183" i="4"/>
  <c r="V1183" i="4"/>
  <c r="W1182" i="4"/>
  <c r="V1182" i="4"/>
  <c r="W1181" i="4"/>
  <c r="V1181" i="4"/>
  <c r="W1180" i="4"/>
  <c r="V1180" i="4"/>
  <c r="W1179" i="4"/>
  <c r="V1179" i="4"/>
  <c r="W1178" i="4"/>
  <c r="V1178" i="4"/>
  <c r="W1177" i="4"/>
  <c r="V1177" i="4"/>
  <c r="W1176" i="4"/>
  <c r="V1176" i="4"/>
  <c r="W1175" i="4"/>
  <c r="V1175" i="4"/>
  <c r="W1174" i="4"/>
  <c r="V1174" i="4"/>
  <c r="W1173" i="4"/>
  <c r="V1173" i="4"/>
  <c r="W1172" i="4"/>
  <c r="V1172" i="4"/>
  <c r="W1171" i="4"/>
  <c r="V1171" i="4"/>
  <c r="W1170" i="4"/>
  <c r="V1170" i="4"/>
  <c r="W1169" i="4"/>
  <c r="V1169" i="4"/>
  <c r="W1168" i="4"/>
  <c r="V1168" i="4"/>
  <c r="W1167" i="4"/>
  <c r="V1167" i="4"/>
  <c r="W1166" i="4"/>
  <c r="V1166" i="4"/>
  <c r="W1165" i="4"/>
  <c r="V1165" i="4"/>
  <c r="W1164" i="4"/>
  <c r="V1164" i="4"/>
  <c r="W1163" i="4"/>
  <c r="V1163" i="4"/>
  <c r="W1162" i="4"/>
  <c r="V1162" i="4"/>
  <c r="W1161" i="4"/>
  <c r="V1161" i="4"/>
  <c r="W1160" i="4"/>
  <c r="V1160" i="4"/>
  <c r="W1159" i="4"/>
  <c r="V1159" i="4"/>
  <c r="W1158" i="4"/>
  <c r="V1158" i="4"/>
  <c r="W1157" i="4"/>
  <c r="V1157" i="4"/>
  <c r="W1156" i="4"/>
  <c r="V1156" i="4"/>
  <c r="W1155" i="4"/>
  <c r="V1155" i="4"/>
  <c r="W1154" i="4"/>
  <c r="V1154" i="4"/>
  <c r="W1153" i="4"/>
  <c r="V1153" i="4"/>
  <c r="W1152" i="4"/>
  <c r="V1152" i="4"/>
  <c r="W1151" i="4"/>
  <c r="V1151" i="4"/>
  <c r="W1150" i="4"/>
  <c r="V1150" i="4"/>
  <c r="W1149" i="4"/>
  <c r="V1149" i="4"/>
  <c r="W1148" i="4"/>
  <c r="V1148" i="4"/>
  <c r="W1147" i="4"/>
  <c r="V1147" i="4"/>
  <c r="W1146" i="4"/>
  <c r="V1146" i="4"/>
  <c r="W1145" i="4"/>
  <c r="V1145" i="4"/>
  <c r="W1144" i="4"/>
  <c r="V1144" i="4"/>
  <c r="W1143" i="4"/>
  <c r="V1143" i="4"/>
  <c r="W1142" i="4"/>
  <c r="V1142" i="4"/>
  <c r="W1141" i="4"/>
  <c r="V1141" i="4"/>
  <c r="W1140" i="4"/>
  <c r="V1140" i="4"/>
  <c r="W1139" i="4"/>
  <c r="V1139" i="4"/>
  <c r="W1138" i="4"/>
  <c r="V1138" i="4"/>
  <c r="W1137" i="4"/>
  <c r="V1137" i="4"/>
  <c r="W1136" i="4"/>
  <c r="V1136" i="4"/>
  <c r="W1135" i="4"/>
  <c r="V1135" i="4"/>
  <c r="W1134" i="4"/>
  <c r="V1134" i="4"/>
  <c r="W1133" i="4"/>
  <c r="V1133" i="4"/>
  <c r="W1132" i="4"/>
  <c r="V1132" i="4"/>
  <c r="W1131" i="4"/>
  <c r="V1131" i="4"/>
  <c r="W1130" i="4"/>
  <c r="V1130" i="4"/>
  <c r="W1129" i="4"/>
  <c r="V1129" i="4"/>
  <c r="W1128" i="4"/>
  <c r="V1128" i="4"/>
  <c r="W1127" i="4"/>
  <c r="V1127" i="4"/>
  <c r="W1126" i="4"/>
  <c r="V1126" i="4"/>
  <c r="W1125" i="4"/>
  <c r="V1125" i="4"/>
  <c r="W1124" i="4"/>
  <c r="V1124" i="4"/>
  <c r="W1123" i="4"/>
  <c r="V1123" i="4"/>
  <c r="W1122" i="4"/>
  <c r="V1122" i="4"/>
  <c r="W1121" i="4"/>
  <c r="V1121" i="4"/>
  <c r="W1120" i="4"/>
  <c r="V1120" i="4"/>
  <c r="W1119" i="4"/>
  <c r="V1119" i="4"/>
  <c r="W1118" i="4"/>
  <c r="V1118" i="4"/>
  <c r="W1117" i="4"/>
  <c r="V1117" i="4"/>
  <c r="W1116" i="4"/>
  <c r="V1116" i="4"/>
  <c r="W1115" i="4"/>
  <c r="V1115" i="4"/>
  <c r="W1114" i="4"/>
  <c r="V1114" i="4"/>
  <c r="W1113" i="4"/>
  <c r="V1113" i="4"/>
  <c r="W1112" i="4"/>
  <c r="V1112" i="4"/>
  <c r="W1111" i="4"/>
  <c r="V1111" i="4"/>
  <c r="W1110" i="4"/>
  <c r="V1110" i="4"/>
  <c r="W1109" i="4"/>
  <c r="V1109" i="4"/>
  <c r="W1108" i="4"/>
  <c r="V1108" i="4"/>
  <c r="W1107" i="4"/>
  <c r="V1107" i="4"/>
  <c r="W1106" i="4"/>
  <c r="V1106" i="4"/>
  <c r="W1105" i="4"/>
  <c r="V1105" i="4"/>
  <c r="W1104" i="4"/>
  <c r="V1104" i="4"/>
  <c r="W1103" i="4"/>
  <c r="V1103" i="4"/>
  <c r="W1102" i="4"/>
  <c r="V1102" i="4"/>
  <c r="W1101" i="4"/>
  <c r="V1101" i="4"/>
  <c r="W1100" i="4"/>
  <c r="V1100" i="4"/>
  <c r="W1099" i="4"/>
  <c r="V1099" i="4"/>
  <c r="W1098" i="4"/>
  <c r="V1098" i="4"/>
  <c r="W1097" i="4"/>
  <c r="V1097" i="4"/>
  <c r="W1096" i="4"/>
  <c r="V1096" i="4"/>
  <c r="W1095" i="4"/>
  <c r="V1095" i="4"/>
  <c r="W1094" i="4"/>
  <c r="V1094" i="4"/>
  <c r="W1093" i="4"/>
  <c r="V1093" i="4"/>
  <c r="W1092" i="4"/>
  <c r="V1092" i="4"/>
  <c r="W1091" i="4"/>
  <c r="V1091" i="4"/>
  <c r="W1090" i="4"/>
  <c r="V1090" i="4"/>
  <c r="W1089" i="4"/>
  <c r="V1089" i="4"/>
  <c r="W1088" i="4"/>
  <c r="V1088" i="4"/>
  <c r="W1087" i="4"/>
  <c r="V1087" i="4"/>
  <c r="W1086" i="4"/>
  <c r="V1086" i="4"/>
  <c r="W1085" i="4"/>
  <c r="V1085" i="4"/>
  <c r="W1084" i="4"/>
  <c r="V1084" i="4"/>
  <c r="W1083" i="4"/>
  <c r="V1083" i="4"/>
  <c r="W1082" i="4"/>
  <c r="V1082" i="4"/>
  <c r="W1081" i="4"/>
  <c r="V1081" i="4"/>
  <c r="W1080" i="4"/>
  <c r="V1080" i="4"/>
  <c r="W1079" i="4"/>
  <c r="V1079" i="4"/>
  <c r="W1078" i="4"/>
  <c r="V1078" i="4"/>
  <c r="W1077" i="4"/>
  <c r="V1077" i="4"/>
  <c r="W1076" i="4"/>
  <c r="V1076" i="4"/>
  <c r="W1075" i="4"/>
  <c r="V1075" i="4"/>
  <c r="W1074" i="4"/>
  <c r="V1074" i="4"/>
  <c r="W1073" i="4"/>
  <c r="V1073" i="4"/>
  <c r="W1072" i="4"/>
  <c r="V1072" i="4"/>
  <c r="W1071" i="4"/>
  <c r="V1071" i="4"/>
  <c r="W1070" i="4"/>
  <c r="V1070" i="4"/>
  <c r="W1069" i="4"/>
  <c r="V1069" i="4"/>
  <c r="W1068" i="4"/>
  <c r="V1068" i="4"/>
  <c r="W1067" i="4"/>
  <c r="V1067" i="4"/>
  <c r="W1066" i="4"/>
  <c r="V1066" i="4"/>
  <c r="W1065" i="4"/>
  <c r="V1065" i="4"/>
  <c r="W1064" i="4"/>
  <c r="V1064" i="4"/>
  <c r="W1063" i="4"/>
  <c r="V1063" i="4"/>
  <c r="W1062" i="4"/>
  <c r="V1062" i="4"/>
  <c r="W1061" i="4"/>
  <c r="V1061" i="4"/>
  <c r="W1060" i="4"/>
  <c r="V1060" i="4"/>
  <c r="W1059" i="4"/>
  <c r="V1059" i="4"/>
  <c r="W1058" i="4"/>
  <c r="V1058" i="4"/>
  <c r="W1057" i="4"/>
  <c r="V1057" i="4"/>
  <c r="W1056" i="4"/>
  <c r="V1056" i="4"/>
  <c r="W1055" i="4"/>
  <c r="V1055" i="4"/>
  <c r="W1054" i="4"/>
  <c r="V1054" i="4"/>
  <c r="W1053" i="4"/>
  <c r="V1053" i="4"/>
  <c r="W1052" i="4"/>
  <c r="V1052" i="4"/>
  <c r="W1051" i="4"/>
  <c r="V1051" i="4"/>
  <c r="W1050" i="4"/>
  <c r="V1050" i="4"/>
  <c r="W1049" i="4"/>
  <c r="V1049" i="4"/>
  <c r="W1048" i="4"/>
  <c r="V1048" i="4"/>
  <c r="W1047" i="4"/>
  <c r="V1047" i="4"/>
  <c r="W1046" i="4"/>
  <c r="V1046" i="4"/>
  <c r="W1045" i="4"/>
  <c r="V1045" i="4"/>
  <c r="W1044" i="4"/>
  <c r="V1044" i="4"/>
  <c r="W1043" i="4"/>
  <c r="V1043" i="4"/>
  <c r="W1042" i="4"/>
  <c r="V1042" i="4"/>
  <c r="W1041" i="4"/>
  <c r="V1041" i="4"/>
  <c r="W1040" i="4"/>
  <c r="V1040" i="4"/>
  <c r="W1039" i="4"/>
  <c r="V1039" i="4"/>
  <c r="W1038" i="4"/>
  <c r="V1038" i="4"/>
  <c r="W1037" i="4"/>
  <c r="V1037" i="4"/>
  <c r="W1036" i="4"/>
  <c r="V1036" i="4"/>
  <c r="W1035" i="4"/>
  <c r="V1035" i="4"/>
  <c r="W1034" i="4"/>
  <c r="V1034" i="4"/>
  <c r="W1033" i="4"/>
  <c r="V1033" i="4"/>
  <c r="W1032" i="4"/>
  <c r="V1032" i="4"/>
  <c r="W1031" i="4"/>
  <c r="V1031" i="4"/>
  <c r="W1030" i="4"/>
  <c r="V1030" i="4"/>
  <c r="W1029" i="4"/>
  <c r="V1029" i="4"/>
  <c r="W1028" i="4"/>
  <c r="V1028" i="4"/>
  <c r="W1027" i="4"/>
  <c r="V1027" i="4"/>
  <c r="W1026" i="4"/>
  <c r="V1026" i="4"/>
  <c r="W1025" i="4"/>
  <c r="V1025" i="4"/>
  <c r="W1024" i="4"/>
  <c r="V1024" i="4"/>
  <c r="W1023" i="4"/>
  <c r="V1023" i="4"/>
  <c r="W1022" i="4"/>
  <c r="V1022" i="4"/>
  <c r="W1021" i="4"/>
  <c r="V1021" i="4"/>
  <c r="W1020" i="4"/>
  <c r="V1020" i="4"/>
  <c r="W1019" i="4"/>
  <c r="V1019" i="4"/>
  <c r="W1018" i="4"/>
  <c r="V1018" i="4"/>
  <c r="W1017" i="4"/>
  <c r="V1017" i="4"/>
  <c r="W1016" i="4"/>
  <c r="V1016" i="4"/>
  <c r="W1015" i="4"/>
  <c r="V1015" i="4"/>
  <c r="W1014" i="4"/>
  <c r="V1014" i="4"/>
  <c r="W1013" i="4"/>
  <c r="V1013" i="4"/>
  <c r="W1012" i="4"/>
  <c r="V1012" i="4"/>
  <c r="W1011" i="4"/>
  <c r="V1011" i="4"/>
  <c r="W1010" i="4"/>
  <c r="V1010" i="4"/>
  <c r="W1009" i="4"/>
  <c r="V1009" i="4"/>
  <c r="W1008" i="4"/>
  <c r="V1008" i="4"/>
  <c r="W1007" i="4"/>
  <c r="V1007" i="4"/>
  <c r="W1006" i="4"/>
  <c r="V1006" i="4"/>
  <c r="W1005" i="4"/>
  <c r="V1005" i="4"/>
  <c r="W1004" i="4"/>
  <c r="V1004" i="4"/>
  <c r="W1003" i="4"/>
  <c r="V1003" i="4"/>
  <c r="W1002" i="4"/>
  <c r="V1002" i="4"/>
  <c r="W1001" i="4"/>
  <c r="V1001" i="4"/>
  <c r="W1000" i="4"/>
  <c r="V1000" i="4"/>
  <c r="W999" i="4"/>
  <c r="V999" i="4"/>
  <c r="W998" i="4"/>
  <c r="V998" i="4"/>
  <c r="W997" i="4"/>
  <c r="V997" i="4"/>
  <c r="W996" i="4"/>
  <c r="V996" i="4"/>
  <c r="W995" i="4"/>
  <c r="V995" i="4"/>
  <c r="W994" i="4"/>
  <c r="V994" i="4"/>
  <c r="W993" i="4"/>
  <c r="V993" i="4"/>
  <c r="W992" i="4"/>
  <c r="V992" i="4"/>
  <c r="W991" i="4"/>
  <c r="V991" i="4"/>
  <c r="W990" i="4"/>
  <c r="V990" i="4"/>
  <c r="W989" i="4"/>
  <c r="V989" i="4"/>
  <c r="W988" i="4"/>
  <c r="V988" i="4"/>
  <c r="W987" i="4"/>
  <c r="V987" i="4"/>
  <c r="W986" i="4"/>
  <c r="V986" i="4"/>
  <c r="W985" i="4"/>
  <c r="V985" i="4"/>
  <c r="W984" i="4"/>
  <c r="V984" i="4"/>
  <c r="W983" i="4"/>
  <c r="V983" i="4"/>
  <c r="W982" i="4"/>
  <c r="V982" i="4"/>
  <c r="W981" i="4"/>
  <c r="V981" i="4"/>
  <c r="W980" i="4"/>
  <c r="V980" i="4"/>
  <c r="W979" i="4"/>
  <c r="V979" i="4"/>
  <c r="W978" i="4"/>
  <c r="V978" i="4"/>
  <c r="W977" i="4"/>
  <c r="V977" i="4"/>
  <c r="W976" i="4"/>
  <c r="V976" i="4"/>
  <c r="W975" i="4"/>
  <c r="V975" i="4"/>
  <c r="W974" i="4"/>
  <c r="V974" i="4"/>
  <c r="W973" i="4"/>
  <c r="V973" i="4"/>
  <c r="W972" i="4"/>
  <c r="V972" i="4"/>
  <c r="W971" i="4"/>
  <c r="V971" i="4"/>
  <c r="W970" i="4"/>
  <c r="V970" i="4"/>
  <c r="W969" i="4"/>
  <c r="V969" i="4"/>
  <c r="W968" i="4"/>
  <c r="V968" i="4"/>
  <c r="W967" i="4"/>
  <c r="V967" i="4"/>
  <c r="W966" i="4"/>
  <c r="V966" i="4"/>
  <c r="W965" i="4"/>
  <c r="V965" i="4"/>
  <c r="W964" i="4"/>
  <c r="V964" i="4"/>
  <c r="W963" i="4"/>
  <c r="V963" i="4"/>
  <c r="W962" i="4"/>
  <c r="V962" i="4"/>
  <c r="W961" i="4"/>
  <c r="V961" i="4"/>
  <c r="W960" i="4"/>
  <c r="V960" i="4"/>
  <c r="W959" i="4"/>
  <c r="V959" i="4"/>
  <c r="W958" i="4"/>
  <c r="V958" i="4"/>
  <c r="W957" i="4"/>
  <c r="V957" i="4"/>
  <c r="W956" i="4"/>
  <c r="V956" i="4"/>
  <c r="W955" i="4"/>
  <c r="V955" i="4"/>
  <c r="W954" i="4"/>
  <c r="V954" i="4"/>
  <c r="W953" i="4"/>
  <c r="V953" i="4"/>
  <c r="W952" i="4"/>
  <c r="V952" i="4"/>
  <c r="W951" i="4"/>
  <c r="V951" i="4"/>
  <c r="W950" i="4"/>
  <c r="V950" i="4"/>
  <c r="W949" i="4"/>
  <c r="V949" i="4"/>
  <c r="W948" i="4"/>
  <c r="V948" i="4"/>
  <c r="W947" i="4"/>
  <c r="V947" i="4"/>
  <c r="W946" i="4"/>
  <c r="V946" i="4"/>
  <c r="W945" i="4"/>
  <c r="V945" i="4"/>
  <c r="W944" i="4"/>
  <c r="V944" i="4"/>
  <c r="W943" i="4"/>
  <c r="V943" i="4"/>
  <c r="W942" i="4"/>
  <c r="V942" i="4"/>
  <c r="W941" i="4"/>
  <c r="V941" i="4"/>
  <c r="W940" i="4"/>
  <c r="V940" i="4"/>
  <c r="W939" i="4"/>
  <c r="V939" i="4"/>
  <c r="W938" i="4"/>
  <c r="V938" i="4"/>
  <c r="W937" i="4"/>
  <c r="V937" i="4"/>
  <c r="W936" i="4"/>
  <c r="V936" i="4"/>
  <c r="W935" i="4"/>
  <c r="V935" i="4"/>
  <c r="W934" i="4"/>
  <c r="V934" i="4"/>
  <c r="W933" i="4"/>
  <c r="V933" i="4"/>
  <c r="W932" i="4"/>
  <c r="V932" i="4"/>
  <c r="W931" i="4"/>
  <c r="V931" i="4"/>
  <c r="W930" i="4"/>
  <c r="V930" i="4"/>
  <c r="W929" i="4"/>
  <c r="V929" i="4"/>
  <c r="W928" i="4"/>
  <c r="V928" i="4"/>
  <c r="W927" i="4"/>
  <c r="V927" i="4"/>
  <c r="W926" i="4"/>
  <c r="V926" i="4"/>
  <c r="W925" i="4"/>
  <c r="V925" i="4"/>
  <c r="W924" i="4"/>
  <c r="V924" i="4"/>
  <c r="W923" i="4"/>
  <c r="V923" i="4"/>
  <c r="W922" i="4"/>
  <c r="V922" i="4"/>
  <c r="W921" i="4"/>
  <c r="V921" i="4"/>
  <c r="W920" i="4"/>
  <c r="V920" i="4"/>
  <c r="W919" i="4"/>
  <c r="V919" i="4"/>
  <c r="W918" i="4"/>
  <c r="V918" i="4"/>
  <c r="W917" i="4"/>
  <c r="V917" i="4"/>
  <c r="W916" i="4"/>
  <c r="V916" i="4"/>
  <c r="W915" i="4"/>
  <c r="V915" i="4"/>
  <c r="W914" i="4"/>
  <c r="V914" i="4"/>
  <c r="W913" i="4"/>
  <c r="V913" i="4"/>
  <c r="W912" i="4"/>
  <c r="V912" i="4"/>
  <c r="W911" i="4"/>
  <c r="V911" i="4"/>
  <c r="W910" i="4"/>
  <c r="V910" i="4"/>
  <c r="W909" i="4"/>
  <c r="V909" i="4"/>
  <c r="W908" i="4"/>
  <c r="V908" i="4"/>
  <c r="W907" i="4"/>
  <c r="V907" i="4"/>
  <c r="W906" i="4"/>
  <c r="V906" i="4"/>
  <c r="W905" i="4"/>
  <c r="V905" i="4"/>
  <c r="W904" i="4"/>
  <c r="V904" i="4"/>
  <c r="W903" i="4"/>
  <c r="V903" i="4"/>
  <c r="W902" i="4"/>
  <c r="V902" i="4"/>
  <c r="W901" i="4"/>
  <c r="V901" i="4"/>
  <c r="W900" i="4"/>
  <c r="V900" i="4"/>
  <c r="W899" i="4"/>
  <c r="V899" i="4"/>
  <c r="W898" i="4"/>
  <c r="V898" i="4"/>
  <c r="W897" i="4"/>
  <c r="V897" i="4"/>
  <c r="W896" i="4"/>
  <c r="V896" i="4"/>
  <c r="W895" i="4"/>
  <c r="V895" i="4"/>
  <c r="W894" i="4"/>
  <c r="V894" i="4"/>
  <c r="W893" i="4"/>
  <c r="V893" i="4"/>
  <c r="W892" i="4"/>
  <c r="V892" i="4"/>
  <c r="W891" i="4"/>
  <c r="V891" i="4"/>
  <c r="W890" i="4"/>
  <c r="V890" i="4"/>
  <c r="W889" i="4"/>
  <c r="V889" i="4"/>
  <c r="W888" i="4"/>
  <c r="V888" i="4"/>
  <c r="W887" i="4"/>
  <c r="V887" i="4"/>
  <c r="W886" i="4"/>
  <c r="V886" i="4"/>
  <c r="W885" i="4"/>
  <c r="V885" i="4"/>
  <c r="W884" i="4"/>
  <c r="V884" i="4"/>
  <c r="W883" i="4"/>
  <c r="V883" i="4"/>
  <c r="W882" i="4"/>
  <c r="V882" i="4"/>
  <c r="W881" i="4"/>
  <c r="V881" i="4"/>
  <c r="W880" i="4"/>
  <c r="V880" i="4"/>
  <c r="W879" i="4"/>
  <c r="V879" i="4"/>
  <c r="W878" i="4"/>
  <c r="V878" i="4"/>
  <c r="W877" i="4"/>
  <c r="V877" i="4"/>
  <c r="W876" i="4"/>
  <c r="V876" i="4"/>
  <c r="W875" i="4"/>
  <c r="V875" i="4"/>
  <c r="W874" i="4"/>
  <c r="V874" i="4"/>
  <c r="W873" i="4"/>
  <c r="V873" i="4"/>
  <c r="W872" i="4"/>
  <c r="V872" i="4"/>
  <c r="W871" i="4"/>
  <c r="V871" i="4"/>
  <c r="W870" i="4"/>
  <c r="V870" i="4"/>
  <c r="W869" i="4"/>
  <c r="V869" i="4"/>
  <c r="W868" i="4"/>
  <c r="V868" i="4"/>
  <c r="W867" i="4"/>
  <c r="V867" i="4"/>
  <c r="W866" i="4"/>
  <c r="V866" i="4"/>
  <c r="W865" i="4"/>
  <c r="V865" i="4"/>
  <c r="W864" i="4"/>
  <c r="V864" i="4"/>
  <c r="W863" i="4"/>
  <c r="V863" i="4"/>
  <c r="W862" i="4"/>
  <c r="V862" i="4"/>
  <c r="W861" i="4"/>
  <c r="V861" i="4"/>
  <c r="W860" i="4"/>
  <c r="V860" i="4"/>
  <c r="W859" i="4"/>
  <c r="V859" i="4"/>
  <c r="W858" i="4"/>
  <c r="V858" i="4"/>
  <c r="W857" i="4"/>
  <c r="V857" i="4"/>
  <c r="W856" i="4"/>
  <c r="V856" i="4"/>
  <c r="W855" i="4"/>
  <c r="V855" i="4"/>
  <c r="W854" i="4"/>
  <c r="V854" i="4"/>
  <c r="W853" i="4"/>
  <c r="V853" i="4"/>
  <c r="W852" i="4"/>
  <c r="V852" i="4"/>
  <c r="W851" i="4"/>
  <c r="V851" i="4"/>
  <c r="W850" i="4"/>
  <c r="V850" i="4"/>
  <c r="W849" i="4"/>
  <c r="V849" i="4"/>
  <c r="W848" i="4"/>
  <c r="V848" i="4"/>
  <c r="W847" i="4"/>
  <c r="V847" i="4"/>
  <c r="W846" i="4"/>
  <c r="V846" i="4"/>
  <c r="W845" i="4"/>
  <c r="V845" i="4"/>
  <c r="W844" i="4"/>
  <c r="V844" i="4"/>
  <c r="W843" i="4"/>
  <c r="V843" i="4"/>
  <c r="W842" i="4"/>
  <c r="V842" i="4"/>
  <c r="W841" i="4"/>
  <c r="V841" i="4"/>
  <c r="W840" i="4"/>
  <c r="V840" i="4"/>
  <c r="W839" i="4"/>
  <c r="V839" i="4"/>
  <c r="W838" i="4"/>
  <c r="V838" i="4"/>
  <c r="W837" i="4"/>
  <c r="V837" i="4"/>
  <c r="W836" i="4"/>
  <c r="V836" i="4"/>
  <c r="W835" i="4"/>
  <c r="V835" i="4"/>
  <c r="W834" i="4"/>
  <c r="V834" i="4"/>
  <c r="W833" i="4"/>
  <c r="V833" i="4"/>
  <c r="W832" i="4"/>
  <c r="V832" i="4"/>
  <c r="W831" i="4"/>
  <c r="V831" i="4"/>
  <c r="W830" i="4"/>
  <c r="V830" i="4"/>
  <c r="W829" i="4"/>
  <c r="V829" i="4"/>
  <c r="W828" i="4"/>
  <c r="V828" i="4"/>
  <c r="W827" i="4"/>
  <c r="V827" i="4"/>
  <c r="W826" i="4"/>
  <c r="V826" i="4"/>
  <c r="W825" i="4"/>
  <c r="V825" i="4"/>
  <c r="W824" i="4"/>
  <c r="V824" i="4"/>
  <c r="W823" i="4"/>
  <c r="V823" i="4"/>
  <c r="W822" i="4"/>
  <c r="V822" i="4"/>
  <c r="W821" i="4"/>
  <c r="V821" i="4"/>
  <c r="W820" i="4"/>
  <c r="V820" i="4"/>
  <c r="W819" i="4"/>
  <c r="V819" i="4"/>
  <c r="W818" i="4"/>
  <c r="V818" i="4"/>
  <c r="W817" i="4"/>
  <c r="V817" i="4"/>
  <c r="W816" i="4"/>
  <c r="V816" i="4"/>
  <c r="W815" i="4"/>
  <c r="V815" i="4"/>
  <c r="W814" i="4"/>
  <c r="V814" i="4"/>
  <c r="W813" i="4"/>
  <c r="V813" i="4"/>
  <c r="W812" i="4"/>
  <c r="V812" i="4"/>
  <c r="W811" i="4"/>
  <c r="V811" i="4"/>
  <c r="W810" i="4"/>
  <c r="V810" i="4"/>
  <c r="W809" i="4"/>
  <c r="V809" i="4"/>
  <c r="W808" i="4"/>
  <c r="V808" i="4"/>
  <c r="W807" i="4"/>
  <c r="V807" i="4"/>
  <c r="W806" i="4"/>
  <c r="V806" i="4"/>
  <c r="W805" i="4"/>
  <c r="V805" i="4"/>
  <c r="W804" i="4"/>
  <c r="V804" i="4"/>
  <c r="W803" i="4"/>
  <c r="V803" i="4"/>
  <c r="W802" i="4"/>
  <c r="V802" i="4"/>
  <c r="W801" i="4"/>
  <c r="V801" i="4"/>
  <c r="W800" i="4"/>
  <c r="V800" i="4"/>
  <c r="W799" i="4"/>
  <c r="V799" i="4"/>
  <c r="W798" i="4"/>
  <c r="V798" i="4"/>
  <c r="W797" i="4"/>
  <c r="V797" i="4"/>
  <c r="W796" i="4"/>
  <c r="V796" i="4"/>
  <c r="W795" i="4"/>
  <c r="V795" i="4"/>
  <c r="W794" i="4"/>
  <c r="V794" i="4"/>
  <c r="W793" i="4"/>
  <c r="V793" i="4"/>
  <c r="W792" i="4"/>
  <c r="V792" i="4"/>
  <c r="W791" i="4"/>
  <c r="V791" i="4"/>
  <c r="W790" i="4"/>
  <c r="V790" i="4"/>
  <c r="W789" i="4"/>
  <c r="V789" i="4"/>
  <c r="W788" i="4"/>
  <c r="V788" i="4"/>
  <c r="W787" i="4"/>
  <c r="V787" i="4"/>
  <c r="W786" i="4"/>
  <c r="V786" i="4"/>
  <c r="W785" i="4"/>
  <c r="V785" i="4"/>
  <c r="W784" i="4"/>
  <c r="V784" i="4"/>
  <c r="W783" i="4"/>
  <c r="V783" i="4"/>
  <c r="W782" i="4"/>
  <c r="V782" i="4"/>
  <c r="W781" i="4"/>
  <c r="V781" i="4"/>
  <c r="W780" i="4"/>
  <c r="V780" i="4"/>
  <c r="W779" i="4"/>
  <c r="V779" i="4"/>
  <c r="W778" i="4"/>
  <c r="V778" i="4"/>
  <c r="W777" i="4"/>
  <c r="V777" i="4"/>
  <c r="W776" i="4"/>
  <c r="V776" i="4"/>
  <c r="W775" i="4"/>
  <c r="V775" i="4"/>
  <c r="W774" i="4"/>
  <c r="V774" i="4"/>
  <c r="W773" i="4"/>
  <c r="V773" i="4"/>
  <c r="W772" i="4"/>
  <c r="V772" i="4"/>
  <c r="W771" i="4"/>
  <c r="V771" i="4"/>
  <c r="W770" i="4"/>
  <c r="V770" i="4"/>
  <c r="W769" i="4"/>
  <c r="V769" i="4"/>
  <c r="W768" i="4"/>
  <c r="V768" i="4"/>
  <c r="W767" i="4"/>
  <c r="V767" i="4"/>
  <c r="W766" i="4"/>
  <c r="V766" i="4"/>
  <c r="W765" i="4"/>
  <c r="V765" i="4"/>
  <c r="W764" i="4"/>
  <c r="V764" i="4"/>
  <c r="W763" i="4"/>
  <c r="V763" i="4"/>
  <c r="W762" i="4"/>
  <c r="V762" i="4"/>
  <c r="W761" i="4"/>
  <c r="V761" i="4"/>
  <c r="W760" i="4"/>
  <c r="V760" i="4"/>
  <c r="W759" i="4"/>
  <c r="V759" i="4"/>
  <c r="W758" i="4"/>
  <c r="V758" i="4"/>
  <c r="W757" i="4"/>
  <c r="V757" i="4"/>
  <c r="W756" i="4"/>
  <c r="V756" i="4"/>
  <c r="W755" i="4"/>
  <c r="V755" i="4"/>
  <c r="W754" i="4"/>
  <c r="V754" i="4"/>
  <c r="W753" i="4"/>
  <c r="V753" i="4"/>
  <c r="W752" i="4"/>
  <c r="V752" i="4"/>
  <c r="W751" i="4"/>
  <c r="V751" i="4"/>
  <c r="W750" i="4"/>
  <c r="V750" i="4"/>
  <c r="W749" i="4"/>
  <c r="V749" i="4"/>
  <c r="W748" i="4"/>
  <c r="V748" i="4"/>
  <c r="W747" i="4"/>
  <c r="V747" i="4"/>
  <c r="W746" i="4"/>
  <c r="V746" i="4"/>
  <c r="W745" i="4"/>
  <c r="V745" i="4"/>
  <c r="W744" i="4"/>
  <c r="V744" i="4"/>
  <c r="W743" i="4"/>
  <c r="V743" i="4"/>
  <c r="W742" i="4"/>
  <c r="V742" i="4"/>
  <c r="W741" i="4"/>
  <c r="V741" i="4"/>
  <c r="W740" i="4"/>
  <c r="V740" i="4"/>
  <c r="W739" i="4"/>
  <c r="V739" i="4"/>
  <c r="W738" i="4"/>
  <c r="V738" i="4"/>
  <c r="W737" i="4"/>
  <c r="V737" i="4"/>
  <c r="W736" i="4"/>
  <c r="V736" i="4"/>
  <c r="W735" i="4"/>
  <c r="V735" i="4"/>
  <c r="W734" i="4"/>
  <c r="V734" i="4"/>
  <c r="W733" i="4"/>
  <c r="V733" i="4"/>
  <c r="W732" i="4"/>
  <c r="V732" i="4"/>
  <c r="W731" i="4"/>
  <c r="V731" i="4"/>
  <c r="W730" i="4"/>
  <c r="V730" i="4"/>
  <c r="W729" i="4"/>
  <c r="V729" i="4"/>
  <c r="W728" i="4"/>
  <c r="V728" i="4"/>
  <c r="W727" i="4"/>
  <c r="V727" i="4"/>
  <c r="W726" i="4"/>
  <c r="V726" i="4"/>
  <c r="W725" i="4"/>
  <c r="V725" i="4"/>
  <c r="W724" i="4"/>
  <c r="V724" i="4"/>
  <c r="W723" i="4"/>
  <c r="V723" i="4"/>
  <c r="W722" i="4"/>
  <c r="V722" i="4"/>
  <c r="W721" i="4"/>
  <c r="V721" i="4"/>
  <c r="W720" i="4"/>
  <c r="V720" i="4"/>
  <c r="W719" i="4"/>
  <c r="V719" i="4"/>
  <c r="W718" i="4"/>
  <c r="V718" i="4"/>
  <c r="W717" i="4"/>
  <c r="V717" i="4"/>
  <c r="W716" i="4"/>
  <c r="V716" i="4"/>
  <c r="W715" i="4"/>
  <c r="V715" i="4"/>
  <c r="W714" i="4"/>
  <c r="V714" i="4"/>
  <c r="W713" i="4"/>
  <c r="V713" i="4"/>
  <c r="W712" i="4"/>
  <c r="V712" i="4"/>
  <c r="W711" i="4"/>
  <c r="V711" i="4"/>
  <c r="W710" i="4"/>
  <c r="V710" i="4"/>
  <c r="W709" i="4"/>
  <c r="V709" i="4"/>
  <c r="W708" i="4"/>
  <c r="V708" i="4"/>
  <c r="W707" i="4"/>
  <c r="V707" i="4"/>
  <c r="W706" i="4"/>
  <c r="V706" i="4"/>
  <c r="W705" i="4"/>
  <c r="V705" i="4"/>
  <c r="W704" i="4"/>
  <c r="V704" i="4"/>
  <c r="W703" i="4"/>
  <c r="V703" i="4"/>
  <c r="W702" i="4"/>
  <c r="V702" i="4"/>
  <c r="W701" i="4"/>
  <c r="V701" i="4"/>
  <c r="W700" i="4"/>
  <c r="V700" i="4"/>
  <c r="W699" i="4"/>
  <c r="V699" i="4"/>
  <c r="W698" i="4"/>
  <c r="V698" i="4"/>
  <c r="W697" i="4"/>
  <c r="V697" i="4"/>
  <c r="W696" i="4"/>
  <c r="V696" i="4"/>
  <c r="W695" i="4"/>
  <c r="V695" i="4"/>
  <c r="W694" i="4"/>
  <c r="V694" i="4"/>
  <c r="W693" i="4"/>
  <c r="V693" i="4"/>
  <c r="W692" i="4"/>
  <c r="V692" i="4"/>
  <c r="W691" i="4"/>
  <c r="V691" i="4"/>
  <c r="W690" i="4"/>
  <c r="V690" i="4"/>
  <c r="W689" i="4"/>
  <c r="V689" i="4"/>
  <c r="W688" i="4"/>
  <c r="V688" i="4"/>
  <c r="W687" i="4"/>
  <c r="V687" i="4"/>
  <c r="W686" i="4"/>
  <c r="V686" i="4"/>
  <c r="W685" i="4"/>
  <c r="V685" i="4"/>
  <c r="W684" i="4"/>
  <c r="V684" i="4"/>
  <c r="W683" i="4"/>
  <c r="V683" i="4"/>
  <c r="W682" i="4"/>
  <c r="V682" i="4"/>
  <c r="W681" i="4"/>
  <c r="V681" i="4"/>
  <c r="W680" i="4"/>
  <c r="V680" i="4"/>
  <c r="W679" i="4"/>
  <c r="V679" i="4"/>
  <c r="W678" i="4"/>
  <c r="V678" i="4"/>
  <c r="W677" i="4"/>
  <c r="V677" i="4"/>
  <c r="W676" i="4"/>
  <c r="V676" i="4"/>
  <c r="W675" i="4"/>
  <c r="V675" i="4"/>
  <c r="W674" i="4"/>
  <c r="V674" i="4"/>
  <c r="W673" i="4"/>
  <c r="V673" i="4"/>
  <c r="W672" i="4"/>
  <c r="V672" i="4"/>
  <c r="W671" i="4"/>
  <c r="V671" i="4"/>
  <c r="W670" i="4"/>
  <c r="V670" i="4"/>
  <c r="W669" i="4"/>
  <c r="V669" i="4"/>
  <c r="W668" i="4"/>
  <c r="V668" i="4"/>
  <c r="W667" i="4"/>
  <c r="V667" i="4"/>
  <c r="W666" i="4"/>
  <c r="V666" i="4"/>
  <c r="W665" i="4"/>
  <c r="V665" i="4"/>
  <c r="W664" i="4"/>
  <c r="V664" i="4"/>
  <c r="W663" i="4"/>
  <c r="V663" i="4"/>
  <c r="W662" i="4"/>
  <c r="V662" i="4"/>
  <c r="W661" i="4"/>
  <c r="V661" i="4"/>
  <c r="W660" i="4"/>
  <c r="V660" i="4"/>
  <c r="W659" i="4"/>
  <c r="V659" i="4"/>
  <c r="W658" i="4"/>
  <c r="V658" i="4"/>
  <c r="W657" i="4"/>
  <c r="V657" i="4"/>
  <c r="W656" i="4"/>
  <c r="V656" i="4"/>
  <c r="W655" i="4"/>
  <c r="V655" i="4"/>
  <c r="W654" i="4"/>
  <c r="V654" i="4"/>
  <c r="W653" i="4"/>
  <c r="V653" i="4"/>
  <c r="W652" i="4"/>
  <c r="V652" i="4"/>
  <c r="W651" i="4"/>
  <c r="V651" i="4"/>
  <c r="W650" i="4"/>
  <c r="V650" i="4"/>
  <c r="W649" i="4"/>
  <c r="V649" i="4"/>
  <c r="W648" i="4"/>
  <c r="V648" i="4"/>
  <c r="W647" i="4"/>
  <c r="V647" i="4"/>
  <c r="W646" i="4"/>
  <c r="V646" i="4"/>
  <c r="W645" i="4"/>
  <c r="V645" i="4"/>
  <c r="W644" i="4"/>
  <c r="V644" i="4"/>
  <c r="W643" i="4"/>
  <c r="V643" i="4"/>
  <c r="W642" i="4"/>
  <c r="V642" i="4"/>
  <c r="W641" i="4"/>
  <c r="V641" i="4"/>
  <c r="W640" i="4"/>
  <c r="V640" i="4"/>
  <c r="W639" i="4"/>
  <c r="V639" i="4"/>
  <c r="W638" i="4"/>
  <c r="V638" i="4"/>
  <c r="W637" i="4"/>
  <c r="V637" i="4"/>
  <c r="W636" i="4"/>
  <c r="V636" i="4"/>
  <c r="W635" i="4"/>
  <c r="V635" i="4"/>
  <c r="W634" i="4"/>
  <c r="V634" i="4"/>
  <c r="W633" i="4"/>
  <c r="V633" i="4"/>
  <c r="W632" i="4"/>
  <c r="V632" i="4"/>
  <c r="W631" i="4"/>
  <c r="V631" i="4"/>
  <c r="W630" i="4"/>
  <c r="V630" i="4"/>
  <c r="W629" i="4"/>
  <c r="V629" i="4"/>
  <c r="W628" i="4"/>
  <c r="V628" i="4"/>
  <c r="W627" i="4"/>
  <c r="V627" i="4"/>
  <c r="W626" i="4"/>
  <c r="V626" i="4"/>
  <c r="W625" i="4"/>
  <c r="V625" i="4"/>
  <c r="W624" i="4"/>
  <c r="V624" i="4"/>
  <c r="W623" i="4"/>
  <c r="V623" i="4"/>
  <c r="W622" i="4"/>
  <c r="V622" i="4"/>
  <c r="W621" i="4"/>
  <c r="V621" i="4"/>
  <c r="W620" i="4"/>
  <c r="V620" i="4"/>
  <c r="W619" i="4"/>
  <c r="V619" i="4"/>
  <c r="W618" i="4"/>
  <c r="V618" i="4"/>
  <c r="W617" i="4"/>
  <c r="V617" i="4"/>
  <c r="W616" i="4"/>
  <c r="V616" i="4"/>
  <c r="W615" i="4"/>
  <c r="V615" i="4"/>
  <c r="W614" i="4"/>
  <c r="V614" i="4"/>
  <c r="W613" i="4"/>
  <c r="V613" i="4"/>
  <c r="W612" i="4"/>
  <c r="V612" i="4"/>
  <c r="W611" i="4"/>
  <c r="V611" i="4"/>
  <c r="W610" i="4"/>
  <c r="V610" i="4"/>
  <c r="W609" i="4"/>
  <c r="V609" i="4"/>
  <c r="W608" i="4"/>
  <c r="V608" i="4"/>
  <c r="W607" i="4"/>
  <c r="V607" i="4"/>
  <c r="W606" i="4"/>
  <c r="V606" i="4"/>
  <c r="W605" i="4"/>
  <c r="V605" i="4"/>
  <c r="W604" i="4"/>
  <c r="V604" i="4"/>
  <c r="W603" i="4"/>
  <c r="V603" i="4"/>
  <c r="W602" i="4"/>
  <c r="V602" i="4"/>
  <c r="W601" i="4"/>
  <c r="V601" i="4"/>
  <c r="W600" i="4"/>
  <c r="V600" i="4"/>
  <c r="W599" i="4"/>
  <c r="V599" i="4"/>
  <c r="W598" i="4"/>
  <c r="V598" i="4"/>
  <c r="W597" i="4"/>
  <c r="V597" i="4"/>
  <c r="W596" i="4"/>
  <c r="V596" i="4"/>
  <c r="W595" i="4"/>
  <c r="V595" i="4"/>
  <c r="W594" i="4"/>
  <c r="V594" i="4"/>
  <c r="W593" i="4"/>
  <c r="V593" i="4"/>
  <c r="W592" i="4"/>
  <c r="V592" i="4"/>
  <c r="W591" i="4"/>
  <c r="V591" i="4"/>
  <c r="W590" i="4"/>
  <c r="V590" i="4"/>
  <c r="W589" i="4"/>
  <c r="V589" i="4"/>
  <c r="W588" i="4"/>
  <c r="V588" i="4"/>
  <c r="W587" i="4"/>
  <c r="V587" i="4"/>
  <c r="W586" i="4"/>
  <c r="V586" i="4"/>
  <c r="W585" i="4"/>
  <c r="V585" i="4"/>
  <c r="W584" i="4"/>
  <c r="V584" i="4"/>
  <c r="W583" i="4"/>
  <c r="V583" i="4"/>
  <c r="W582" i="4"/>
  <c r="V582" i="4"/>
  <c r="W581" i="4"/>
  <c r="V581" i="4"/>
  <c r="W580" i="4"/>
  <c r="V580" i="4"/>
  <c r="W579" i="4"/>
  <c r="V579" i="4"/>
  <c r="W578" i="4"/>
  <c r="V578" i="4"/>
  <c r="W577" i="4"/>
  <c r="V577" i="4"/>
  <c r="W576" i="4"/>
  <c r="V576" i="4"/>
  <c r="W575" i="4"/>
  <c r="V575" i="4"/>
  <c r="W574" i="4"/>
  <c r="V574" i="4"/>
  <c r="W573" i="4"/>
  <c r="V573" i="4"/>
  <c r="W572" i="4"/>
  <c r="V572" i="4"/>
  <c r="W571" i="4"/>
  <c r="V571" i="4"/>
  <c r="W570" i="4"/>
  <c r="V570" i="4"/>
  <c r="W569" i="4"/>
  <c r="V569" i="4"/>
  <c r="W568" i="4"/>
  <c r="V568" i="4"/>
  <c r="W567" i="4"/>
  <c r="V567" i="4"/>
  <c r="W566" i="4"/>
  <c r="V566" i="4"/>
  <c r="W565" i="4"/>
  <c r="V565" i="4"/>
  <c r="W564" i="4"/>
  <c r="V564" i="4"/>
  <c r="W563" i="4"/>
  <c r="V563" i="4"/>
  <c r="W562" i="4"/>
  <c r="V562" i="4"/>
  <c r="W561" i="4"/>
  <c r="V561" i="4"/>
  <c r="W560" i="4"/>
  <c r="V560" i="4"/>
  <c r="W559" i="4"/>
  <c r="V559" i="4"/>
  <c r="W558" i="4"/>
  <c r="V558" i="4"/>
  <c r="W557" i="4"/>
  <c r="V557" i="4"/>
  <c r="W556" i="4"/>
  <c r="V556" i="4"/>
  <c r="W555" i="4"/>
  <c r="V555" i="4"/>
  <c r="W554" i="4"/>
  <c r="V554" i="4"/>
  <c r="W553" i="4"/>
  <c r="V553" i="4"/>
  <c r="W552" i="4"/>
  <c r="V552" i="4"/>
  <c r="W551" i="4"/>
  <c r="V551" i="4"/>
  <c r="W550" i="4"/>
  <c r="V550" i="4"/>
  <c r="W549" i="4"/>
  <c r="V549" i="4"/>
  <c r="W548" i="4"/>
  <c r="V548" i="4"/>
  <c r="W547" i="4"/>
  <c r="V547" i="4"/>
  <c r="W546" i="4"/>
  <c r="V546" i="4"/>
  <c r="W545" i="4"/>
  <c r="V545" i="4"/>
  <c r="W544" i="4"/>
  <c r="V544" i="4"/>
  <c r="W543" i="4"/>
  <c r="V543" i="4"/>
  <c r="W542" i="4"/>
  <c r="V542" i="4"/>
  <c r="W541" i="4"/>
  <c r="V541" i="4"/>
  <c r="W540" i="4"/>
  <c r="V540" i="4"/>
  <c r="W539" i="4"/>
  <c r="V539" i="4"/>
  <c r="W538" i="4"/>
  <c r="V538" i="4"/>
  <c r="W537" i="4"/>
  <c r="V537" i="4"/>
  <c r="W536" i="4"/>
  <c r="V536" i="4"/>
  <c r="W535" i="4"/>
  <c r="V535" i="4"/>
  <c r="W534" i="4"/>
  <c r="V534" i="4"/>
  <c r="W533" i="4"/>
  <c r="V533" i="4"/>
  <c r="W532" i="4"/>
  <c r="V532" i="4"/>
  <c r="W531" i="4"/>
  <c r="V531" i="4"/>
  <c r="W530" i="4"/>
  <c r="V530" i="4"/>
  <c r="W529" i="4"/>
  <c r="V529" i="4"/>
  <c r="W528" i="4"/>
  <c r="V528" i="4"/>
  <c r="W527" i="4"/>
  <c r="V527" i="4"/>
  <c r="W526" i="4"/>
  <c r="V526" i="4"/>
  <c r="W525" i="4"/>
  <c r="V525" i="4"/>
  <c r="W524" i="4"/>
  <c r="V524" i="4"/>
  <c r="W523" i="4"/>
  <c r="V523" i="4"/>
  <c r="W522" i="4"/>
  <c r="V522" i="4"/>
  <c r="W521" i="4"/>
  <c r="V521" i="4"/>
  <c r="W520" i="4"/>
  <c r="V520" i="4"/>
  <c r="W519" i="4"/>
  <c r="V519" i="4"/>
  <c r="W518" i="4"/>
  <c r="V518" i="4"/>
  <c r="W517" i="4"/>
  <c r="V517" i="4"/>
  <c r="W516" i="4"/>
  <c r="V516" i="4"/>
  <c r="W515" i="4"/>
  <c r="V515" i="4"/>
  <c r="W514" i="4"/>
  <c r="V514" i="4"/>
  <c r="W513" i="4"/>
  <c r="V513" i="4"/>
  <c r="W512" i="4"/>
  <c r="V512" i="4"/>
  <c r="W511" i="4"/>
  <c r="V511" i="4"/>
  <c r="W510" i="4"/>
  <c r="V510" i="4"/>
  <c r="W509" i="4"/>
  <c r="V509" i="4"/>
  <c r="W508" i="4"/>
  <c r="V508" i="4"/>
  <c r="W507" i="4"/>
  <c r="V507" i="4"/>
  <c r="W506" i="4"/>
  <c r="V506" i="4"/>
  <c r="W505" i="4"/>
  <c r="V505" i="4"/>
  <c r="W504" i="4"/>
  <c r="V504" i="4"/>
  <c r="W503" i="4"/>
  <c r="V503" i="4"/>
  <c r="W502" i="4"/>
  <c r="V502" i="4"/>
  <c r="W501" i="4"/>
  <c r="V501" i="4"/>
  <c r="W500" i="4"/>
  <c r="V500" i="4"/>
  <c r="W499" i="4"/>
  <c r="V499" i="4"/>
  <c r="W498" i="4"/>
  <c r="V498" i="4"/>
  <c r="W497" i="4"/>
  <c r="V497" i="4"/>
  <c r="W496" i="4"/>
  <c r="V496" i="4"/>
  <c r="W495" i="4"/>
  <c r="V495" i="4"/>
  <c r="W494" i="4"/>
  <c r="V494" i="4"/>
  <c r="W493" i="4"/>
  <c r="V493" i="4"/>
  <c r="W492" i="4"/>
  <c r="V492" i="4"/>
  <c r="W491" i="4"/>
  <c r="V491" i="4"/>
  <c r="W490" i="4"/>
  <c r="V490" i="4"/>
  <c r="W489" i="4"/>
  <c r="V489" i="4"/>
  <c r="W488" i="4"/>
  <c r="V488" i="4"/>
  <c r="W487" i="4"/>
  <c r="V487" i="4"/>
  <c r="W486" i="4"/>
  <c r="V486" i="4"/>
  <c r="W485" i="4"/>
  <c r="V485" i="4"/>
  <c r="W484" i="4"/>
  <c r="V484" i="4"/>
  <c r="W483" i="4"/>
  <c r="V483" i="4"/>
  <c r="W482" i="4"/>
  <c r="V482" i="4"/>
  <c r="W481" i="4"/>
  <c r="V481" i="4"/>
  <c r="W480" i="4"/>
  <c r="V480" i="4"/>
  <c r="W479" i="4"/>
  <c r="V479" i="4"/>
  <c r="W478" i="4"/>
  <c r="V478" i="4"/>
  <c r="W477" i="4"/>
  <c r="V477" i="4"/>
  <c r="W476" i="4"/>
  <c r="V476" i="4"/>
  <c r="W475" i="4"/>
  <c r="V475" i="4"/>
  <c r="W474" i="4"/>
  <c r="V474" i="4"/>
  <c r="W473" i="4"/>
  <c r="V473" i="4"/>
  <c r="W472" i="4"/>
  <c r="V472" i="4"/>
  <c r="W471" i="4"/>
  <c r="V471" i="4"/>
  <c r="W470" i="4"/>
  <c r="V470" i="4"/>
  <c r="W469" i="4"/>
  <c r="V469" i="4"/>
  <c r="W468" i="4"/>
  <c r="V468" i="4"/>
  <c r="W467" i="4"/>
  <c r="V467" i="4"/>
  <c r="W466" i="4"/>
  <c r="V466" i="4"/>
  <c r="W465" i="4"/>
  <c r="V465" i="4"/>
  <c r="W464" i="4"/>
  <c r="V464" i="4"/>
  <c r="W463" i="4"/>
  <c r="V463" i="4"/>
  <c r="W462" i="4"/>
  <c r="V462" i="4"/>
  <c r="W461" i="4"/>
  <c r="V461" i="4"/>
  <c r="W460" i="4"/>
  <c r="V460" i="4"/>
  <c r="W459" i="4"/>
  <c r="V459" i="4"/>
  <c r="W458" i="4"/>
  <c r="V458" i="4"/>
  <c r="W457" i="4"/>
  <c r="V457" i="4"/>
  <c r="W456" i="4"/>
  <c r="V456" i="4"/>
  <c r="W455" i="4"/>
  <c r="V455" i="4"/>
  <c r="W454" i="4"/>
  <c r="V454" i="4"/>
  <c r="W453" i="4"/>
  <c r="V453" i="4"/>
  <c r="W452" i="4"/>
  <c r="V452" i="4"/>
  <c r="W451" i="4"/>
  <c r="V451" i="4"/>
  <c r="W450" i="4"/>
  <c r="V450" i="4"/>
  <c r="W449" i="4"/>
  <c r="V449" i="4"/>
  <c r="W448" i="4"/>
  <c r="V448" i="4"/>
  <c r="W447" i="4"/>
  <c r="V447" i="4"/>
  <c r="W446" i="4"/>
  <c r="V446" i="4"/>
  <c r="W445" i="4"/>
  <c r="V445" i="4"/>
  <c r="W444" i="4"/>
  <c r="V444" i="4"/>
  <c r="W443" i="4"/>
  <c r="V443" i="4"/>
  <c r="W442" i="4"/>
  <c r="V442" i="4"/>
  <c r="W441" i="4"/>
  <c r="V441" i="4"/>
  <c r="W440" i="4"/>
  <c r="V440" i="4"/>
  <c r="W439" i="4"/>
  <c r="V439" i="4"/>
  <c r="W438" i="4"/>
  <c r="V438" i="4"/>
  <c r="W437" i="4"/>
  <c r="V437" i="4"/>
  <c r="W436" i="4"/>
  <c r="V436" i="4"/>
  <c r="W435" i="4"/>
  <c r="V435" i="4"/>
  <c r="W434" i="4"/>
  <c r="V434" i="4"/>
  <c r="W433" i="4"/>
  <c r="V433" i="4"/>
  <c r="W432" i="4"/>
  <c r="V432" i="4"/>
  <c r="W431" i="4"/>
  <c r="V431" i="4"/>
  <c r="W430" i="4"/>
  <c r="V430" i="4"/>
  <c r="W429" i="4"/>
  <c r="V429" i="4"/>
  <c r="W428" i="4"/>
  <c r="V428" i="4"/>
  <c r="W427" i="4"/>
  <c r="V427" i="4"/>
  <c r="W426" i="4"/>
  <c r="V426" i="4"/>
  <c r="W425" i="4"/>
  <c r="V425" i="4"/>
  <c r="W424" i="4"/>
  <c r="V424" i="4"/>
  <c r="W423" i="4"/>
  <c r="V423" i="4"/>
  <c r="W422" i="4"/>
  <c r="V422" i="4"/>
  <c r="W421" i="4"/>
  <c r="V421" i="4"/>
  <c r="W420" i="4"/>
  <c r="V420" i="4"/>
  <c r="W419" i="4"/>
  <c r="V419" i="4"/>
  <c r="W418" i="4"/>
  <c r="V418" i="4"/>
  <c r="W417" i="4"/>
  <c r="V417" i="4"/>
  <c r="W416" i="4"/>
  <c r="V416" i="4"/>
  <c r="W415" i="4"/>
  <c r="V415" i="4"/>
  <c r="W414" i="4"/>
  <c r="V414" i="4"/>
  <c r="W413" i="4"/>
  <c r="V413" i="4"/>
  <c r="W412" i="4"/>
  <c r="V412" i="4"/>
  <c r="W411" i="4"/>
  <c r="V411" i="4"/>
  <c r="W410" i="4"/>
  <c r="V410" i="4"/>
  <c r="W409" i="4"/>
  <c r="V409" i="4"/>
  <c r="W408" i="4"/>
  <c r="V408" i="4"/>
  <c r="W407" i="4"/>
  <c r="V407" i="4"/>
  <c r="W406" i="4"/>
  <c r="V406" i="4"/>
  <c r="W405" i="4"/>
  <c r="V405" i="4"/>
  <c r="W404" i="4"/>
  <c r="V404" i="4"/>
  <c r="W403" i="4"/>
  <c r="V403" i="4"/>
  <c r="W402" i="4"/>
  <c r="V402" i="4"/>
  <c r="W401" i="4"/>
  <c r="V401" i="4"/>
  <c r="W400" i="4"/>
  <c r="V400" i="4"/>
  <c r="W399" i="4"/>
  <c r="V399" i="4"/>
  <c r="W398" i="4"/>
  <c r="V398" i="4"/>
  <c r="W397" i="4"/>
  <c r="V397" i="4"/>
  <c r="W396" i="4"/>
  <c r="V396" i="4"/>
  <c r="W395" i="4"/>
  <c r="V395" i="4"/>
  <c r="W394" i="4"/>
  <c r="V394" i="4"/>
  <c r="W393" i="4"/>
  <c r="V393" i="4"/>
  <c r="W392" i="4"/>
  <c r="V392" i="4"/>
  <c r="W391" i="4"/>
  <c r="V391" i="4"/>
  <c r="W390" i="4"/>
  <c r="V390" i="4"/>
  <c r="W389" i="4"/>
  <c r="V389" i="4"/>
  <c r="W388" i="4"/>
  <c r="V388" i="4"/>
  <c r="W387" i="4"/>
  <c r="V387" i="4"/>
  <c r="W386" i="4"/>
  <c r="V386" i="4"/>
  <c r="W385" i="4"/>
  <c r="V385" i="4"/>
  <c r="W384" i="4"/>
  <c r="V384" i="4"/>
  <c r="W383" i="4"/>
  <c r="V383" i="4"/>
  <c r="W382" i="4"/>
  <c r="V382" i="4"/>
  <c r="W381" i="4"/>
  <c r="V381" i="4"/>
  <c r="W380" i="4"/>
  <c r="V380" i="4"/>
  <c r="W379" i="4"/>
  <c r="V379" i="4"/>
  <c r="W378" i="4"/>
  <c r="V378" i="4"/>
  <c r="W377" i="4"/>
  <c r="V377" i="4"/>
  <c r="W376" i="4"/>
  <c r="V376" i="4"/>
  <c r="W375" i="4"/>
  <c r="V375" i="4"/>
  <c r="W374" i="4"/>
  <c r="V374" i="4"/>
  <c r="W373" i="4"/>
  <c r="V373" i="4"/>
  <c r="W372" i="4"/>
  <c r="V372" i="4"/>
  <c r="W371" i="4"/>
  <c r="V371" i="4"/>
  <c r="W370" i="4"/>
  <c r="V370" i="4"/>
  <c r="W369" i="4"/>
  <c r="V369" i="4"/>
  <c r="W368" i="4"/>
  <c r="V368" i="4"/>
  <c r="W367" i="4"/>
  <c r="V367" i="4"/>
  <c r="W366" i="4"/>
  <c r="V366" i="4"/>
  <c r="W365" i="4"/>
  <c r="V365" i="4"/>
  <c r="W364" i="4"/>
  <c r="V364" i="4"/>
  <c r="W363" i="4"/>
  <c r="V363" i="4"/>
  <c r="W362" i="4"/>
  <c r="V362" i="4"/>
  <c r="W361" i="4"/>
  <c r="V361" i="4"/>
  <c r="W360" i="4"/>
  <c r="V360" i="4"/>
  <c r="W359" i="4"/>
  <c r="V359" i="4"/>
  <c r="W358" i="4"/>
  <c r="V358" i="4"/>
  <c r="W357" i="4"/>
  <c r="V357" i="4"/>
  <c r="W356" i="4"/>
  <c r="V356" i="4"/>
  <c r="W355" i="4"/>
  <c r="V355" i="4"/>
  <c r="W354" i="4"/>
  <c r="V354" i="4"/>
  <c r="W353" i="4"/>
  <c r="V353" i="4"/>
  <c r="W352" i="4"/>
  <c r="V352" i="4"/>
  <c r="W351" i="4"/>
  <c r="V351" i="4"/>
  <c r="W350" i="4"/>
  <c r="V350" i="4"/>
  <c r="W349" i="4"/>
  <c r="V349" i="4"/>
  <c r="W348" i="4"/>
  <c r="V348" i="4"/>
  <c r="W347" i="4"/>
  <c r="V347" i="4"/>
  <c r="W346" i="4"/>
  <c r="V346" i="4"/>
  <c r="W345" i="4"/>
  <c r="V345" i="4"/>
  <c r="W344" i="4"/>
  <c r="V344" i="4"/>
  <c r="W343" i="4"/>
  <c r="V343" i="4"/>
  <c r="W342" i="4"/>
  <c r="V342" i="4"/>
  <c r="W341" i="4"/>
  <c r="V341" i="4"/>
  <c r="W340" i="4"/>
  <c r="V340" i="4"/>
  <c r="W339" i="4"/>
  <c r="V339" i="4"/>
  <c r="W338" i="4"/>
  <c r="V338" i="4"/>
  <c r="W337" i="4"/>
  <c r="V337" i="4"/>
  <c r="W336" i="4"/>
  <c r="V336" i="4"/>
  <c r="W335" i="4"/>
  <c r="V335" i="4"/>
  <c r="W334" i="4"/>
  <c r="V334" i="4"/>
  <c r="W333" i="4"/>
  <c r="V333" i="4"/>
  <c r="W332" i="4"/>
  <c r="V332" i="4"/>
  <c r="W331" i="4"/>
  <c r="V331" i="4"/>
  <c r="W330" i="4"/>
  <c r="V330" i="4"/>
  <c r="W329" i="4"/>
  <c r="V329" i="4"/>
  <c r="W328" i="4"/>
  <c r="V328" i="4"/>
  <c r="W327" i="4"/>
  <c r="V327" i="4"/>
  <c r="W326" i="4"/>
  <c r="V326" i="4"/>
  <c r="W325" i="4"/>
  <c r="V325" i="4"/>
  <c r="W324" i="4"/>
  <c r="V324" i="4"/>
  <c r="W323" i="4"/>
  <c r="V323" i="4"/>
  <c r="W322" i="4"/>
  <c r="V322" i="4"/>
  <c r="W321" i="4"/>
  <c r="V321" i="4"/>
  <c r="W320" i="4"/>
  <c r="V320" i="4"/>
  <c r="W319" i="4"/>
  <c r="V319" i="4"/>
  <c r="W318" i="4"/>
  <c r="V318" i="4"/>
  <c r="W317" i="4"/>
  <c r="V317" i="4"/>
  <c r="W316" i="4"/>
  <c r="V316" i="4"/>
  <c r="W315" i="4"/>
  <c r="V315" i="4"/>
  <c r="W314" i="4"/>
  <c r="V314" i="4"/>
  <c r="W313" i="4"/>
  <c r="V313" i="4"/>
  <c r="W312" i="4"/>
  <c r="V312" i="4"/>
  <c r="W311" i="4"/>
  <c r="V311" i="4"/>
  <c r="W310" i="4"/>
  <c r="V310" i="4"/>
  <c r="W309" i="4"/>
  <c r="V309" i="4"/>
  <c r="W308" i="4"/>
  <c r="V308" i="4"/>
  <c r="W307" i="4"/>
  <c r="V307" i="4"/>
  <c r="W306" i="4"/>
  <c r="V306" i="4"/>
  <c r="W305" i="4"/>
  <c r="V305" i="4"/>
  <c r="W304" i="4"/>
  <c r="V304" i="4"/>
  <c r="W303" i="4"/>
  <c r="V303" i="4"/>
  <c r="W302" i="4"/>
  <c r="V302" i="4"/>
  <c r="W301" i="4"/>
  <c r="V301" i="4"/>
  <c r="W300" i="4"/>
  <c r="V300" i="4"/>
  <c r="W299" i="4"/>
  <c r="V299" i="4"/>
  <c r="W298" i="4"/>
  <c r="V298" i="4"/>
  <c r="W297" i="4"/>
  <c r="V297" i="4"/>
  <c r="W296" i="4"/>
  <c r="V296" i="4"/>
  <c r="W295" i="4"/>
  <c r="V295" i="4"/>
  <c r="W294" i="4"/>
  <c r="V294" i="4"/>
  <c r="W293" i="4"/>
  <c r="V293" i="4"/>
  <c r="W292" i="4"/>
  <c r="V292" i="4"/>
  <c r="W291" i="4"/>
  <c r="V291" i="4"/>
  <c r="W290" i="4"/>
  <c r="V290" i="4"/>
  <c r="W289" i="4"/>
  <c r="V289" i="4"/>
  <c r="W288" i="4"/>
  <c r="V288" i="4"/>
  <c r="W287" i="4"/>
  <c r="V287" i="4"/>
  <c r="W286" i="4"/>
  <c r="V286" i="4"/>
  <c r="W285" i="4"/>
  <c r="V285" i="4"/>
  <c r="W284" i="4"/>
  <c r="V284" i="4"/>
  <c r="W283" i="4"/>
  <c r="V283" i="4"/>
  <c r="W282" i="4"/>
  <c r="V282" i="4"/>
  <c r="W281" i="4"/>
  <c r="V281" i="4"/>
  <c r="W280" i="4"/>
  <c r="V280" i="4"/>
  <c r="W279" i="4"/>
  <c r="V279" i="4"/>
  <c r="W278" i="4"/>
  <c r="V278" i="4"/>
  <c r="W277" i="4"/>
  <c r="V277" i="4"/>
  <c r="W276" i="4"/>
  <c r="V276" i="4"/>
  <c r="W275" i="4"/>
  <c r="V275" i="4"/>
  <c r="W274" i="4"/>
  <c r="V274" i="4"/>
  <c r="W273" i="4"/>
  <c r="V273" i="4"/>
  <c r="W272" i="4"/>
  <c r="V272" i="4"/>
  <c r="W271" i="4"/>
  <c r="V271" i="4"/>
  <c r="W270" i="4"/>
  <c r="V270" i="4"/>
  <c r="W269" i="4"/>
  <c r="V269" i="4"/>
  <c r="W268" i="4"/>
  <c r="V268" i="4"/>
  <c r="W267" i="4"/>
  <c r="V267" i="4"/>
  <c r="W266" i="4"/>
  <c r="V266" i="4"/>
  <c r="W265" i="4"/>
  <c r="V265" i="4"/>
  <c r="W264" i="4"/>
  <c r="V264" i="4"/>
  <c r="W263" i="4"/>
  <c r="V263" i="4"/>
  <c r="W262" i="4"/>
  <c r="V262" i="4"/>
  <c r="W261" i="4"/>
  <c r="V261" i="4"/>
  <c r="W260" i="4"/>
  <c r="V260" i="4"/>
  <c r="W259" i="4"/>
  <c r="V259" i="4"/>
  <c r="W258" i="4"/>
  <c r="V258" i="4"/>
  <c r="W257" i="4"/>
  <c r="V257" i="4"/>
  <c r="W256" i="4"/>
  <c r="V256" i="4"/>
  <c r="W255" i="4"/>
  <c r="V255" i="4"/>
  <c r="W254" i="4"/>
  <c r="V254" i="4"/>
  <c r="W253" i="4"/>
  <c r="V253" i="4"/>
  <c r="W252" i="4"/>
  <c r="V252" i="4"/>
  <c r="W251" i="4"/>
  <c r="V251" i="4"/>
  <c r="W250" i="4"/>
  <c r="V250" i="4"/>
  <c r="W249" i="4"/>
  <c r="V249" i="4"/>
  <c r="W248" i="4"/>
  <c r="V248" i="4"/>
  <c r="W247" i="4"/>
  <c r="V247" i="4"/>
  <c r="W246" i="4"/>
  <c r="V246" i="4"/>
  <c r="W245" i="4"/>
  <c r="V245" i="4"/>
  <c r="W244" i="4"/>
  <c r="V244" i="4"/>
  <c r="W243" i="4"/>
  <c r="V243" i="4"/>
  <c r="W242" i="4"/>
  <c r="V242" i="4"/>
  <c r="W241" i="4"/>
  <c r="V241" i="4"/>
  <c r="W240" i="4"/>
  <c r="V240" i="4"/>
  <c r="W239" i="4"/>
  <c r="V239" i="4"/>
  <c r="W238" i="4"/>
  <c r="V238" i="4"/>
  <c r="W237" i="4"/>
  <c r="V237" i="4"/>
  <c r="W236" i="4"/>
  <c r="V236" i="4"/>
  <c r="W235" i="4"/>
  <c r="V235" i="4"/>
  <c r="W234" i="4"/>
  <c r="V234" i="4"/>
  <c r="W233" i="4"/>
  <c r="V233" i="4"/>
  <c r="W232" i="4"/>
  <c r="V232" i="4"/>
  <c r="W231" i="4"/>
  <c r="V231" i="4"/>
  <c r="W230" i="4"/>
  <c r="V230" i="4"/>
  <c r="W229" i="4"/>
  <c r="V229" i="4"/>
  <c r="W228" i="4"/>
  <c r="V228" i="4"/>
  <c r="W227" i="4"/>
  <c r="V227" i="4"/>
  <c r="W226" i="4"/>
  <c r="V226" i="4"/>
  <c r="W225" i="4"/>
  <c r="V225" i="4"/>
  <c r="W224" i="4"/>
  <c r="V224" i="4"/>
  <c r="W223" i="4"/>
  <c r="V223" i="4"/>
  <c r="W222" i="4"/>
  <c r="V222" i="4"/>
  <c r="W221" i="4"/>
  <c r="V221" i="4"/>
  <c r="W220" i="4"/>
  <c r="V220" i="4"/>
  <c r="W219" i="4"/>
  <c r="V219" i="4"/>
  <c r="W218" i="4"/>
  <c r="V218" i="4"/>
  <c r="W217" i="4"/>
  <c r="V217" i="4"/>
  <c r="W216" i="4"/>
  <c r="V216" i="4"/>
  <c r="W215" i="4"/>
  <c r="V215" i="4"/>
  <c r="W214" i="4"/>
  <c r="V214" i="4"/>
  <c r="W213" i="4"/>
  <c r="V213" i="4"/>
  <c r="W212" i="4"/>
  <c r="V212" i="4"/>
  <c r="W211" i="4"/>
  <c r="V211" i="4"/>
  <c r="W210" i="4"/>
  <c r="V210" i="4"/>
  <c r="W209" i="4"/>
  <c r="V209" i="4"/>
  <c r="W208" i="4"/>
  <c r="V208" i="4"/>
  <c r="W207" i="4"/>
  <c r="V207" i="4"/>
  <c r="W206" i="4"/>
  <c r="V206" i="4"/>
  <c r="W205" i="4"/>
  <c r="V205" i="4"/>
  <c r="W204" i="4"/>
  <c r="V204" i="4"/>
  <c r="W203" i="4"/>
  <c r="V203" i="4"/>
  <c r="W202" i="4"/>
  <c r="V202" i="4"/>
  <c r="W201" i="4"/>
  <c r="V201" i="4"/>
  <c r="W200" i="4"/>
  <c r="V200" i="4"/>
  <c r="W199" i="4"/>
  <c r="V199" i="4"/>
  <c r="W198" i="4"/>
  <c r="V198" i="4"/>
  <c r="W197" i="4"/>
  <c r="V197" i="4"/>
  <c r="W196" i="4"/>
  <c r="V196" i="4"/>
  <c r="W195" i="4"/>
  <c r="V195" i="4"/>
  <c r="W194" i="4"/>
  <c r="V194" i="4"/>
  <c r="W193" i="4"/>
  <c r="V193" i="4"/>
  <c r="W192" i="4"/>
  <c r="V192" i="4"/>
  <c r="W191" i="4"/>
  <c r="V191" i="4"/>
  <c r="W190" i="4"/>
  <c r="V190" i="4"/>
  <c r="W189" i="4"/>
  <c r="V189" i="4"/>
  <c r="W188" i="4"/>
  <c r="V188" i="4"/>
  <c r="W187" i="4"/>
  <c r="V187" i="4"/>
  <c r="W186" i="4"/>
  <c r="V186" i="4"/>
  <c r="W185" i="4"/>
  <c r="V185" i="4"/>
  <c r="W184" i="4"/>
  <c r="V184" i="4"/>
  <c r="W183" i="4"/>
  <c r="V183" i="4"/>
  <c r="W182" i="4"/>
  <c r="V182" i="4"/>
  <c r="W181" i="4"/>
  <c r="V181" i="4"/>
  <c r="W180" i="4"/>
  <c r="V180" i="4"/>
  <c r="W179" i="4"/>
  <c r="V179" i="4"/>
  <c r="W178" i="4"/>
  <c r="V178" i="4"/>
  <c r="W177" i="4"/>
  <c r="V177" i="4"/>
  <c r="W176" i="4"/>
  <c r="V176" i="4"/>
  <c r="W175" i="4"/>
  <c r="V175" i="4"/>
  <c r="W174" i="4"/>
  <c r="V174" i="4"/>
  <c r="W173" i="4"/>
  <c r="V173" i="4"/>
  <c r="W172" i="4"/>
  <c r="V172" i="4"/>
  <c r="W171" i="4"/>
  <c r="V171" i="4"/>
  <c r="W170" i="4"/>
  <c r="V170" i="4"/>
  <c r="W169" i="4"/>
  <c r="V169" i="4"/>
  <c r="W168" i="4"/>
  <c r="V168" i="4"/>
  <c r="W167" i="4"/>
  <c r="V167" i="4"/>
  <c r="W166" i="4"/>
  <c r="V166" i="4"/>
  <c r="W165" i="4"/>
  <c r="V165" i="4"/>
  <c r="W164" i="4"/>
  <c r="V164" i="4"/>
  <c r="W163" i="4"/>
  <c r="V163" i="4"/>
  <c r="W162" i="4"/>
  <c r="V162" i="4"/>
  <c r="W161" i="4"/>
  <c r="V161" i="4"/>
  <c r="W160" i="4"/>
  <c r="V160" i="4"/>
  <c r="W159" i="4"/>
  <c r="V159" i="4"/>
  <c r="W158" i="4"/>
  <c r="V158" i="4"/>
  <c r="W157" i="4"/>
  <c r="V157" i="4"/>
  <c r="W156" i="4"/>
  <c r="V156" i="4"/>
  <c r="W155" i="4"/>
  <c r="V155" i="4"/>
  <c r="W154" i="4"/>
  <c r="V154" i="4"/>
  <c r="W153" i="4"/>
  <c r="V153" i="4"/>
  <c r="W152" i="4"/>
  <c r="V152" i="4"/>
  <c r="W151" i="4"/>
  <c r="V151" i="4"/>
  <c r="W150" i="4"/>
  <c r="V150" i="4"/>
  <c r="W149" i="4"/>
  <c r="V149" i="4"/>
  <c r="W148" i="4"/>
  <c r="V148" i="4"/>
  <c r="W147" i="4"/>
  <c r="V147" i="4"/>
  <c r="W146" i="4"/>
  <c r="V146" i="4"/>
  <c r="W145" i="4"/>
  <c r="V145" i="4"/>
  <c r="W144" i="4"/>
  <c r="V144" i="4"/>
  <c r="W143" i="4"/>
  <c r="V143" i="4"/>
  <c r="W142" i="4"/>
  <c r="V142" i="4"/>
  <c r="W141" i="4"/>
  <c r="V141" i="4"/>
  <c r="W140" i="4"/>
  <c r="V140" i="4"/>
  <c r="W139" i="4"/>
  <c r="V139" i="4"/>
  <c r="W138" i="4"/>
  <c r="V138" i="4"/>
  <c r="W137" i="4"/>
  <c r="V137" i="4"/>
  <c r="W136" i="4"/>
  <c r="V136" i="4"/>
  <c r="W135" i="4"/>
  <c r="V135" i="4"/>
  <c r="W134" i="4"/>
  <c r="V134" i="4"/>
  <c r="W133" i="4"/>
  <c r="V133" i="4"/>
  <c r="W132" i="4"/>
  <c r="V132" i="4"/>
  <c r="W131" i="4"/>
  <c r="V131" i="4"/>
  <c r="W130" i="4"/>
  <c r="V130" i="4"/>
  <c r="W129" i="4"/>
  <c r="V129" i="4"/>
  <c r="W128" i="4"/>
  <c r="V128" i="4"/>
  <c r="W127" i="4"/>
  <c r="V127" i="4"/>
  <c r="W126" i="4"/>
  <c r="V126" i="4"/>
  <c r="W125" i="4"/>
  <c r="V125" i="4"/>
  <c r="W124" i="4"/>
  <c r="V124" i="4"/>
  <c r="W123" i="4"/>
  <c r="V123" i="4"/>
  <c r="W122" i="4"/>
  <c r="V122" i="4"/>
  <c r="W121" i="4"/>
  <c r="V121" i="4"/>
  <c r="W120" i="4"/>
  <c r="V120" i="4"/>
  <c r="W119" i="4"/>
  <c r="V119" i="4"/>
  <c r="W118" i="4"/>
  <c r="V118" i="4"/>
  <c r="W117" i="4"/>
  <c r="V117" i="4"/>
  <c r="W116" i="4"/>
  <c r="V116" i="4"/>
  <c r="W115" i="4"/>
  <c r="V115" i="4"/>
  <c r="W114" i="4"/>
  <c r="V114" i="4"/>
  <c r="W113" i="4"/>
  <c r="V113" i="4"/>
  <c r="W112" i="4"/>
  <c r="V112" i="4"/>
  <c r="W111" i="4"/>
  <c r="V111" i="4"/>
  <c r="W110" i="4"/>
  <c r="V110" i="4"/>
  <c r="W109" i="4"/>
  <c r="V109" i="4"/>
  <c r="W108" i="4"/>
  <c r="V108" i="4"/>
  <c r="W107" i="4"/>
  <c r="V107" i="4"/>
  <c r="W106" i="4"/>
  <c r="V106" i="4"/>
  <c r="W105" i="4"/>
  <c r="V105" i="4"/>
  <c r="W104" i="4"/>
  <c r="V104" i="4"/>
  <c r="W103" i="4"/>
  <c r="V103" i="4"/>
  <c r="W102" i="4"/>
  <c r="V102" i="4"/>
  <c r="W101" i="4"/>
  <c r="V101" i="4"/>
  <c r="W100" i="4"/>
  <c r="V100" i="4"/>
  <c r="W99" i="4"/>
  <c r="V99" i="4"/>
  <c r="W98" i="4"/>
  <c r="V98" i="4"/>
  <c r="W97" i="4"/>
  <c r="V97" i="4"/>
  <c r="W96" i="4"/>
  <c r="V96" i="4"/>
  <c r="W95" i="4"/>
  <c r="V95" i="4"/>
  <c r="W94" i="4"/>
  <c r="V94" i="4"/>
  <c r="W93" i="4"/>
  <c r="V93" i="4"/>
  <c r="W92" i="4"/>
  <c r="V92" i="4"/>
  <c r="W91" i="4"/>
  <c r="V91" i="4"/>
  <c r="W90" i="4"/>
  <c r="V90" i="4"/>
  <c r="W89" i="4"/>
  <c r="V89" i="4"/>
  <c r="W88" i="4"/>
  <c r="V88" i="4"/>
  <c r="W87" i="4"/>
  <c r="V87" i="4"/>
  <c r="W86" i="4"/>
  <c r="V86" i="4"/>
  <c r="W85" i="4"/>
  <c r="V85" i="4"/>
  <c r="W84" i="4"/>
  <c r="V84" i="4"/>
  <c r="W83" i="4"/>
  <c r="V83" i="4"/>
  <c r="W82" i="4"/>
  <c r="V82" i="4"/>
  <c r="W81" i="4"/>
  <c r="V81" i="4"/>
  <c r="W80" i="4"/>
  <c r="V80" i="4"/>
  <c r="W79" i="4"/>
  <c r="V79" i="4"/>
  <c r="W78" i="4"/>
  <c r="V78" i="4"/>
  <c r="W77" i="4"/>
  <c r="V77" i="4"/>
  <c r="W76" i="4"/>
  <c r="V76" i="4"/>
  <c r="W75" i="4"/>
  <c r="V75" i="4"/>
  <c r="W74" i="4"/>
  <c r="V74" i="4"/>
  <c r="W73" i="4"/>
  <c r="V73" i="4"/>
  <c r="W72" i="4"/>
  <c r="V72" i="4"/>
  <c r="W71" i="4"/>
  <c r="V71" i="4"/>
  <c r="W70" i="4"/>
  <c r="V70" i="4"/>
  <c r="W69" i="4"/>
  <c r="V69" i="4"/>
  <c r="W68" i="4"/>
  <c r="V68" i="4"/>
  <c r="W67" i="4"/>
  <c r="V67" i="4"/>
  <c r="W66" i="4"/>
  <c r="V66" i="4"/>
  <c r="W65" i="4"/>
  <c r="V65" i="4"/>
  <c r="W64" i="4"/>
  <c r="V64" i="4"/>
  <c r="W63" i="4"/>
  <c r="V63" i="4"/>
  <c r="W62" i="4"/>
  <c r="V62" i="4"/>
  <c r="W61" i="4"/>
  <c r="V61" i="4"/>
  <c r="W60" i="4"/>
  <c r="V60" i="4"/>
  <c r="W59" i="4"/>
  <c r="V59" i="4"/>
  <c r="W58" i="4"/>
  <c r="V58" i="4"/>
  <c r="W57" i="4"/>
  <c r="V57" i="4"/>
  <c r="W56" i="4"/>
  <c r="V56" i="4"/>
  <c r="W55" i="4"/>
  <c r="V55" i="4"/>
  <c r="W54" i="4"/>
  <c r="V54" i="4"/>
  <c r="W53" i="4"/>
  <c r="V53" i="4"/>
  <c r="W52" i="4"/>
  <c r="V52" i="4"/>
  <c r="W51" i="4"/>
  <c r="V51" i="4"/>
  <c r="W50" i="4"/>
  <c r="V50" i="4"/>
  <c r="W49" i="4"/>
  <c r="V49" i="4"/>
  <c r="W48" i="4"/>
  <c r="V48" i="4"/>
  <c r="W47" i="4"/>
  <c r="V47" i="4"/>
  <c r="W46" i="4"/>
  <c r="V46" i="4"/>
  <c r="W45" i="4"/>
  <c r="V45" i="4"/>
  <c r="W44" i="4"/>
  <c r="V44" i="4"/>
  <c r="W43" i="4"/>
  <c r="V43" i="4"/>
  <c r="W42" i="4"/>
  <c r="V42" i="4"/>
  <c r="W41" i="4"/>
  <c r="V41" i="4"/>
  <c r="W40" i="4"/>
  <c r="V40" i="4"/>
  <c r="W39" i="4"/>
  <c r="V39" i="4"/>
  <c r="W38" i="4"/>
  <c r="V38" i="4"/>
  <c r="W37" i="4"/>
  <c r="V37" i="4"/>
  <c r="W36" i="4"/>
  <c r="V36" i="4"/>
  <c r="W35" i="4"/>
  <c r="V35" i="4"/>
  <c r="W34" i="4"/>
  <c r="V34" i="4"/>
  <c r="W33" i="4"/>
  <c r="V33" i="4"/>
  <c r="W32" i="4"/>
  <c r="V32" i="4"/>
  <c r="W31" i="4"/>
  <c r="V31" i="4"/>
  <c r="W30" i="4"/>
  <c r="V30" i="4"/>
  <c r="W29" i="4"/>
  <c r="V29" i="4"/>
  <c r="W28" i="4"/>
  <c r="V28" i="4"/>
  <c r="W27" i="4"/>
  <c r="V27" i="4"/>
  <c r="W26" i="4"/>
  <c r="V26" i="4"/>
  <c r="W25" i="4"/>
  <c r="V25" i="4"/>
  <c r="W24" i="4"/>
  <c r="V24" i="4"/>
  <c r="W23" i="4"/>
  <c r="V23" i="4"/>
  <c r="W22" i="4"/>
  <c r="V22" i="4"/>
  <c r="W21" i="4"/>
  <c r="V21" i="4"/>
  <c r="W20" i="4"/>
  <c r="V20" i="4"/>
  <c r="W19" i="4"/>
  <c r="V19" i="4"/>
  <c r="W18" i="4"/>
  <c r="V18" i="4"/>
  <c r="W17" i="4"/>
  <c r="V17" i="4"/>
  <c r="W16" i="4"/>
  <c r="V16" i="4"/>
  <c r="W15" i="4"/>
  <c r="V15" i="4"/>
  <c r="W14" i="4"/>
  <c r="V14" i="4"/>
  <c r="W13" i="4"/>
  <c r="V13" i="4"/>
  <c r="W12" i="4"/>
  <c r="V12" i="4"/>
  <c r="W11" i="4"/>
  <c r="V11" i="4"/>
  <c r="W10" i="4"/>
  <c r="V10" i="4"/>
  <c r="W9" i="4"/>
  <c r="V9" i="4"/>
  <c r="W8" i="4"/>
  <c r="V8" i="4"/>
  <c r="W7" i="4"/>
  <c r="V7" i="4"/>
  <c r="W6" i="4"/>
  <c r="V6" i="4"/>
  <c r="W5" i="4"/>
  <c r="D6" i="23" s="1"/>
  <c r="M3500" i="4"/>
  <c r="L3500" i="4"/>
  <c r="M3499" i="4"/>
  <c r="L3499" i="4"/>
  <c r="M3498" i="4"/>
  <c r="L3498" i="4"/>
  <c r="M3497" i="4"/>
  <c r="L3497" i="4"/>
  <c r="M3496" i="4"/>
  <c r="L3496" i="4"/>
  <c r="M3495" i="4"/>
  <c r="L3495" i="4"/>
  <c r="M3494" i="4"/>
  <c r="L3494" i="4"/>
  <c r="M3493" i="4"/>
  <c r="L3493" i="4"/>
  <c r="M3492" i="4"/>
  <c r="L3492" i="4"/>
  <c r="M3491" i="4"/>
  <c r="L3491" i="4"/>
  <c r="M3490" i="4"/>
  <c r="L3490" i="4"/>
  <c r="M3489" i="4"/>
  <c r="L3489" i="4"/>
  <c r="M3488" i="4"/>
  <c r="L3488" i="4"/>
  <c r="M3487" i="4"/>
  <c r="L3487" i="4"/>
  <c r="M3486" i="4"/>
  <c r="L3486" i="4"/>
  <c r="M3485" i="4"/>
  <c r="L3485" i="4"/>
  <c r="M3484" i="4"/>
  <c r="L3484" i="4"/>
  <c r="M3483" i="4"/>
  <c r="L3483" i="4"/>
  <c r="M3482" i="4"/>
  <c r="L3482" i="4"/>
  <c r="M3481" i="4"/>
  <c r="L3481" i="4"/>
  <c r="M3480" i="4"/>
  <c r="L3480" i="4"/>
  <c r="M3479" i="4"/>
  <c r="L3479" i="4"/>
  <c r="M3478" i="4"/>
  <c r="L3478" i="4"/>
  <c r="M3477" i="4"/>
  <c r="L3477" i="4"/>
  <c r="M3476" i="4"/>
  <c r="L3476" i="4"/>
  <c r="M3475" i="4"/>
  <c r="L3475" i="4"/>
  <c r="M3474" i="4"/>
  <c r="L3474" i="4"/>
  <c r="M3473" i="4"/>
  <c r="L3473" i="4"/>
  <c r="M3472" i="4"/>
  <c r="L3472" i="4"/>
  <c r="M3471" i="4"/>
  <c r="L3471" i="4"/>
  <c r="M3470" i="4"/>
  <c r="L3470" i="4"/>
  <c r="M3469" i="4"/>
  <c r="L3469" i="4"/>
  <c r="M3468" i="4"/>
  <c r="L3468" i="4"/>
  <c r="M3467" i="4"/>
  <c r="L3467" i="4"/>
  <c r="M3466" i="4"/>
  <c r="L3466" i="4"/>
  <c r="M3465" i="4"/>
  <c r="L3465" i="4"/>
  <c r="M3464" i="4"/>
  <c r="L3464" i="4"/>
  <c r="M3463" i="4"/>
  <c r="L3463" i="4"/>
  <c r="M3462" i="4"/>
  <c r="L3462" i="4"/>
  <c r="M3461" i="4"/>
  <c r="L3461" i="4"/>
  <c r="M3460" i="4"/>
  <c r="L3460" i="4"/>
  <c r="M3459" i="4"/>
  <c r="L3459" i="4"/>
  <c r="M3458" i="4"/>
  <c r="L3458" i="4"/>
  <c r="M3457" i="4"/>
  <c r="L3457" i="4"/>
  <c r="M3456" i="4"/>
  <c r="L3456" i="4"/>
  <c r="M3455" i="4"/>
  <c r="L3455" i="4"/>
  <c r="M3454" i="4"/>
  <c r="L3454" i="4"/>
  <c r="M3453" i="4"/>
  <c r="L3453" i="4"/>
  <c r="M3452" i="4"/>
  <c r="L3452" i="4"/>
  <c r="M3451" i="4"/>
  <c r="L3451" i="4"/>
  <c r="M3450" i="4"/>
  <c r="L3450" i="4"/>
  <c r="M3449" i="4"/>
  <c r="L3449" i="4"/>
  <c r="M3448" i="4"/>
  <c r="L3448" i="4"/>
  <c r="M3447" i="4"/>
  <c r="L3447" i="4"/>
  <c r="M3446" i="4"/>
  <c r="L3446" i="4"/>
  <c r="M3445" i="4"/>
  <c r="L3445" i="4"/>
  <c r="M3444" i="4"/>
  <c r="L3444" i="4"/>
  <c r="M3443" i="4"/>
  <c r="L3443" i="4"/>
  <c r="M3442" i="4"/>
  <c r="L3442" i="4"/>
  <c r="M3441" i="4"/>
  <c r="L3441" i="4"/>
  <c r="M3440" i="4"/>
  <c r="L3440" i="4"/>
  <c r="M3439" i="4"/>
  <c r="L3439" i="4"/>
  <c r="M3438" i="4"/>
  <c r="L3438" i="4"/>
  <c r="M3437" i="4"/>
  <c r="L3437" i="4"/>
  <c r="M3436" i="4"/>
  <c r="L3436" i="4"/>
  <c r="M3435" i="4"/>
  <c r="L3435" i="4"/>
  <c r="M3434" i="4"/>
  <c r="L3434" i="4"/>
  <c r="M3433" i="4"/>
  <c r="L3433" i="4"/>
  <c r="M3432" i="4"/>
  <c r="L3432" i="4"/>
  <c r="M3431" i="4"/>
  <c r="L3431" i="4"/>
  <c r="M3430" i="4"/>
  <c r="L3430" i="4"/>
  <c r="M3429" i="4"/>
  <c r="L3429" i="4"/>
  <c r="M3428" i="4"/>
  <c r="L3428" i="4"/>
  <c r="M3427" i="4"/>
  <c r="L3427" i="4"/>
  <c r="M3426" i="4"/>
  <c r="L3426" i="4"/>
  <c r="M3425" i="4"/>
  <c r="L3425" i="4"/>
  <c r="M3424" i="4"/>
  <c r="L3424" i="4"/>
  <c r="M3423" i="4"/>
  <c r="L3423" i="4"/>
  <c r="M3422" i="4"/>
  <c r="L3422" i="4"/>
  <c r="M3421" i="4"/>
  <c r="L3421" i="4"/>
  <c r="M3420" i="4"/>
  <c r="L3420" i="4"/>
  <c r="M3419" i="4"/>
  <c r="L3419" i="4"/>
  <c r="M3418" i="4"/>
  <c r="L3418" i="4"/>
  <c r="M3417" i="4"/>
  <c r="L3417" i="4"/>
  <c r="M3416" i="4"/>
  <c r="L3416" i="4"/>
  <c r="M3415" i="4"/>
  <c r="L3415" i="4"/>
  <c r="M3414" i="4"/>
  <c r="L3414" i="4"/>
  <c r="M3413" i="4"/>
  <c r="L3413" i="4"/>
  <c r="M3412" i="4"/>
  <c r="L3412" i="4"/>
  <c r="M3411" i="4"/>
  <c r="L3411" i="4"/>
  <c r="M3410" i="4"/>
  <c r="L3410" i="4"/>
  <c r="M3409" i="4"/>
  <c r="L3409" i="4"/>
  <c r="M3408" i="4"/>
  <c r="L3408" i="4"/>
  <c r="M3407" i="4"/>
  <c r="L3407" i="4"/>
  <c r="M3406" i="4"/>
  <c r="L3406" i="4"/>
  <c r="M3405" i="4"/>
  <c r="L3405" i="4"/>
  <c r="M3404" i="4"/>
  <c r="L3404" i="4"/>
  <c r="M3403" i="4"/>
  <c r="L3403" i="4"/>
  <c r="M3402" i="4"/>
  <c r="L3402" i="4"/>
  <c r="M3401" i="4"/>
  <c r="L3401" i="4"/>
  <c r="M3400" i="4"/>
  <c r="L3400" i="4"/>
  <c r="M3399" i="4"/>
  <c r="L3399" i="4"/>
  <c r="M3398" i="4"/>
  <c r="L3398" i="4"/>
  <c r="M3397" i="4"/>
  <c r="L3397" i="4"/>
  <c r="M3396" i="4"/>
  <c r="L3396" i="4"/>
  <c r="M3395" i="4"/>
  <c r="L3395" i="4"/>
  <c r="M3394" i="4"/>
  <c r="L3394" i="4"/>
  <c r="M3393" i="4"/>
  <c r="L3393" i="4"/>
  <c r="M3392" i="4"/>
  <c r="L3392" i="4"/>
  <c r="M3391" i="4"/>
  <c r="L3391" i="4"/>
  <c r="M3390" i="4"/>
  <c r="L3390" i="4"/>
  <c r="M3389" i="4"/>
  <c r="L3389" i="4"/>
  <c r="M3388" i="4"/>
  <c r="L3388" i="4"/>
  <c r="M3387" i="4"/>
  <c r="L3387" i="4"/>
  <c r="M3386" i="4"/>
  <c r="L3386" i="4"/>
  <c r="M3385" i="4"/>
  <c r="L3385" i="4"/>
  <c r="M3384" i="4"/>
  <c r="L3384" i="4"/>
  <c r="M3383" i="4"/>
  <c r="L3383" i="4"/>
  <c r="M3382" i="4"/>
  <c r="L3382" i="4"/>
  <c r="M3381" i="4"/>
  <c r="L3381" i="4"/>
  <c r="M3380" i="4"/>
  <c r="L3380" i="4"/>
  <c r="M3379" i="4"/>
  <c r="L3379" i="4"/>
  <c r="M3378" i="4"/>
  <c r="L3378" i="4"/>
  <c r="M3377" i="4"/>
  <c r="L3377" i="4"/>
  <c r="M3376" i="4"/>
  <c r="L3376" i="4"/>
  <c r="M3375" i="4"/>
  <c r="L3375" i="4"/>
  <c r="M3374" i="4"/>
  <c r="L3374" i="4"/>
  <c r="M3373" i="4"/>
  <c r="L3373" i="4"/>
  <c r="M3372" i="4"/>
  <c r="L3372" i="4"/>
  <c r="M3371" i="4"/>
  <c r="L3371" i="4"/>
  <c r="M3370" i="4"/>
  <c r="L3370" i="4"/>
  <c r="M3369" i="4"/>
  <c r="L3369" i="4"/>
  <c r="M3368" i="4"/>
  <c r="L3368" i="4"/>
  <c r="M3367" i="4"/>
  <c r="L3367" i="4"/>
  <c r="M3366" i="4"/>
  <c r="L3366" i="4"/>
  <c r="M3365" i="4"/>
  <c r="L3365" i="4"/>
  <c r="M3364" i="4"/>
  <c r="L3364" i="4"/>
  <c r="M3363" i="4"/>
  <c r="L3363" i="4"/>
  <c r="M3362" i="4"/>
  <c r="L3362" i="4"/>
  <c r="M3361" i="4"/>
  <c r="L3361" i="4"/>
  <c r="M3360" i="4"/>
  <c r="L3360" i="4"/>
  <c r="M3359" i="4"/>
  <c r="L3359" i="4"/>
  <c r="M3358" i="4"/>
  <c r="L3358" i="4"/>
  <c r="M3357" i="4"/>
  <c r="L3357" i="4"/>
  <c r="M3356" i="4"/>
  <c r="L3356" i="4"/>
  <c r="M3355" i="4"/>
  <c r="L3355" i="4"/>
  <c r="M3354" i="4"/>
  <c r="L3354" i="4"/>
  <c r="M3353" i="4"/>
  <c r="L3353" i="4"/>
  <c r="M3352" i="4"/>
  <c r="L3352" i="4"/>
  <c r="M3351" i="4"/>
  <c r="L3351" i="4"/>
  <c r="M3350" i="4"/>
  <c r="L3350" i="4"/>
  <c r="M3349" i="4"/>
  <c r="L3349" i="4"/>
  <c r="M3348" i="4"/>
  <c r="L3348" i="4"/>
  <c r="M3347" i="4"/>
  <c r="L3347" i="4"/>
  <c r="M3346" i="4"/>
  <c r="L3346" i="4"/>
  <c r="M3345" i="4"/>
  <c r="L3345" i="4"/>
  <c r="M3344" i="4"/>
  <c r="L3344" i="4"/>
  <c r="M3343" i="4"/>
  <c r="L3343" i="4"/>
  <c r="M3342" i="4"/>
  <c r="L3342" i="4"/>
  <c r="M3341" i="4"/>
  <c r="L3341" i="4"/>
  <c r="M3340" i="4"/>
  <c r="L3340" i="4"/>
  <c r="M3339" i="4"/>
  <c r="L3339" i="4"/>
  <c r="M3338" i="4"/>
  <c r="L3338" i="4"/>
  <c r="M3337" i="4"/>
  <c r="L3337" i="4"/>
  <c r="M3336" i="4"/>
  <c r="L3336" i="4"/>
  <c r="M3335" i="4"/>
  <c r="L3335" i="4"/>
  <c r="M3334" i="4"/>
  <c r="L3334" i="4"/>
  <c r="M3333" i="4"/>
  <c r="L3333" i="4"/>
  <c r="M3332" i="4"/>
  <c r="L3332" i="4"/>
  <c r="M3331" i="4"/>
  <c r="L3331" i="4"/>
  <c r="M3330" i="4"/>
  <c r="L3330" i="4"/>
  <c r="M3329" i="4"/>
  <c r="L3329" i="4"/>
  <c r="M3328" i="4"/>
  <c r="L3328" i="4"/>
  <c r="M3327" i="4"/>
  <c r="L3327" i="4"/>
  <c r="M3326" i="4"/>
  <c r="L3326" i="4"/>
  <c r="M3325" i="4"/>
  <c r="L3325" i="4"/>
  <c r="M3324" i="4"/>
  <c r="L3324" i="4"/>
  <c r="M3323" i="4"/>
  <c r="L3323" i="4"/>
  <c r="M3322" i="4"/>
  <c r="L3322" i="4"/>
  <c r="M3321" i="4"/>
  <c r="L3321" i="4"/>
  <c r="M3320" i="4"/>
  <c r="L3320" i="4"/>
  <c r="M3319" i="4"/>
  <c r="L3319" i="4"/>
  <c r="M3318" i="4"/>
  <c r="L3318" i="4"/>
  <c r="M3317" i="4"/>
  <c r="L3317" i="4"/>
  <c r="M3316" i="4"/>
  <c r="L3316" i="4"/>
  <c r="M3315" i="4"/>
  <c r="L3315" i="4"/>
  <c r="M3314" i="4"/>
  <c r="L3314" i="4"/>
  <c r="M3313" i="4"/>
  <c r="L3313" i="4"/>
  <c r="M3312" i="4"/>
  <c r="L3312" i="4"/>
  <c r="M3311" i="4"/>
  <c r="L3311" i="4"/>
  <c r="M3310" i="4"/>
  <c r="L3310" i="4"/>
  <c r="M3309" i="4"/>
  <c r="L3309" i="4"/>
  <c r="M3308" i="4"/>
  <c r="L3308" i="4"/>
  <c r="M3307" i="4"/>
  <c r="L3307" i="4"/>
  <c r="M3306" i="4"/>
  <c r="L3306" i="4"/>
  <c r="M3305" i="4"/>
  <c r="L3305" i="4"/>
  <c r="M3304" i="4"/>
  <c r="L3304" i="4"/>
  <c r="M3303" i="4"/>
  <c r="L3303" i="4"/>
  <c r="M3302" i="4"/>
  <c r="L3302" i="4"/>
  <c r="M3301" i="4"/>
  <c r="L3301" i="4"/>
  <c r="M3300" i="4"/>
  <c r="L3300" i="4"/>
  <c r="M3299" i="4"/>
  <c r="L3299" i="4"/>
  <c r="M3298" i="4"/>
  <c r="L3298" i="4"/>
  <c r="M3297" i="4"/>
  <c r="L3297" i="4"/>
  <c r="M3296" i="4"/>
  <c r="L3296" i="4"/>
  <c r="M3295" i="4"/>
  <c r="L3295" i="4"/>
  <c r="M3294" i="4"/>
  <c r="L3294" i="4"/>
  <c r="M3293" i="4"/>
  <c r="L3293" i="4"/>
  <c r="M3292" i="4"/>
  <c r="L3292" i="4"/>
  <c r="M3291" i="4"/>
  <c r="L3291" i="4"/>
  <c r="M3290" i="4"/>
  <c r="L3290" i="4"/>
  <c r="M3289" i="4"/>
  <c r="L3289" i="4"/>
  <c r="M3288" i="4"/>
  <c r="L3288" i="4"/>
  <c r="M3287" i="4"/>
  <c r="L3287" i="4"/>
  <c r="M3286" i="4"/>
  <c r="L3286" i="4"/>
  <c r="M3285" i="4"/>
  <c r="L3285" i="4"/>
  <c r="M3284" i="4"/>
  <c r="L3284" i="4"/>
  <c r="M3283" i="4"/>
  <c r="L3283" i="4"/>
  <c r="M3282" i="4"/>
  <c r="L3282" i="4"/>
  <c r="M3281" i="4"/>
  <c r="L3281" i="4"/>
  <c r="M3280" i="4"/>
  <c r="L3280" i="4"/>
  <c r="M3279" i="4"/>
  <c r="L3279" i="4"/>
  <c r="M3278" i="4"/>
  <c r="L3278" i="4"/>
  <c r="M3277" i="4"/>
  <c r="L3277" i="4"/>
  <c r="M3276" i="4"/>
  <c r="L3276" i="4"/>
  <c r="M3275" i="4"/>
  <c r="L3275" i="4"/>
  <c r="M3274" i="4"/>
  <c r="L3274" i="4"/>
  <c r="M3273" i="4"/>
  <c r="L3273" i="4"/>
  <c r="M3272" i="4"/>
  <c r="L3272" i="4"/>
  <c r="M3271" i="4"/>
  <c r="L3271" i="4"/>
  <c r="M3270" i="4"/>
  <c r="L3270" i="4"/>
  <c r="M3269" i="4"/>
  <c r="L3269" i="4"/>
  <c r="M3268" i="4"/>
  <c r="L3268" i="4"/>
  <c r="M3267" i="4"/>
  <c r="L3267" i="4"/>
  <c r="M3266" i="4"/>
  <c r="L3266" i="4"/>
  <c r="M3265" i="4"/>
  <c r="L3265" i="4"/>
  <c r="M3264" i="4"/>
  <c r="L3264" i="4"/>
  <c r="M3263" i="4"/>
  <c r="L3263" i="4"/>
  <c r="M3262" i="4"/>
  <c r="L3262" i="4"/>
  <c r="M3261" i="4"/>
  <c r="L3261" i="4"/>
  <c r="M3260" i="4"/>
  <c r="L3260" i="4"/>
  <c r="M3259" i="4"/>
  <c r="L3259" i="4"/>
  <c r="M3258" i="4"/>
  <c r="L3258" i="4"/>
  <c r="M3257" i="4"/>
  <c r="L3257" i="4"/>
  <c r="M3256" i="4"/>
  <c r="L3256" i="4"/>
  <c r="M3255" i="4"/>
  <c r="L3255" i="4"/>
  <c r="M3254" i="4"/>
  <c r="L3254" i="4"/>
  <c r="M3253" i="4"/>
  <c r="L3253" i="4"/>
  <c r="M3252" i="4"/>
  <c r="L3252" i="4"/>
  <c r="M3251" i="4"/>
  <c r="L3251" i="4"/>
  <c r="M3250" i="4"/>
  <c r="L3250" i="4"/>
  <c r="M3249" i="4"/>
  <c r="L3249" i="4"/>
  <c r="M3248" i="4"/>
  <c r="L3248" i="4"/>
  <c r="M3247" i="4"/>
  <c r="L3247" i="4"/>
  <c r="M3246" i="4"/>
  <c r="L3246" i="4"/>
  <c r="M3245" i="4"/>
  <c r="L3245" i="4"/>
  <c r="M3244" i="4"/>
  <c r="L3244" i="4"/>
  <c r="M3243" i="4"/>
  <c r="L3243" i="4"/>
  <c r="M3242" i="4"/>
  <c r="L3242" i="4"/>
  <c r="M3241" i="4"/>
  <c r="L3241" i="4"/>
  <c r="M3240" i="4"/>
  <c r="L3240" i="4"/>
  <c r="M3239" i="4"/>
  <c r="L3239" i="4"/>
  <c r="M3238" i="4"/>
  <c r="L3238" i="4"/>
  <c r="M3237" i="4"/>
  <c r="L3237" i="4"/>
  <c r="M3236" i="4"/>
  <c r="L3236" i="4"/>
  <c r="M3235" i="4"/>
  <c r="L3235" i="4"/>
  <c r="M3234" i="4"/>
  <c r="L3234" i="4"/>
  <c r="M3233" i="4"/>
  <c r="L3233" i="4"/>
  <c r="M3232" i="4"/>
  <c r="L3232" i="4"/>
  <c r="M3231" i="4"/>
  <c r="L3231" i="4"/>
  <c r="M3230" i="4"/>
  <c r="L3230" i="4"/>
  <c r="M3229" i="4"/>
  <c r="L3229" i="4"/>
  <c r="M3228" i="4"/>
  <c r="L3228" i="4"/>
  <c r="M3227" i="4"/>
  <c r="L3227" i="4"/>
  <c r="M3226" i="4"/>
  <c r="L3226" i="4"/>
  <c r="M3225" i="4"/>
  <c r="L3225" i="4"/>
  <c r="M3224" i="4"/>
  <c r="L3224" i="4"/>
  <c r="M3223" i="4"/>
  <c r="L3223" i="4"/>
  <c r="M3222" i="4"/>
  <c r="L3222" i="4"/>
  <c r="M3221" i="4"/>
  <c r="L3221" i="4"/>
  <c r="M3220" i="4"/>
  <c r="L3220" i="4"/>
  <c r="M3219" i="4"/>
  <c r="L3219" i="4"/>
  <c r="M3218" i="4"/>
  <c r="L3218" i="4"/>
  <c r="M3217" i="4"/>
  <c r="L3217" i="4"/>
  <c r="M3216" i="4"/>
  <c r="L3216" i="4"/>
  <c r="M3215" i="4"/>
  <c r="L3215" i="4"/>
  <c r="M3214" i="4"/>
  <c r="L3214" i="4"/>
  <c r="M3213" i="4"/>
  <c r="L3213" i="4"/>
  <c r="M3212" i="4"/>
  <c r="L3212" i="4"/>
  <c r="M3211" i="4"/>
  <c r="L3211" i="4"/>
  <c r="M3210" i="4"/>
  <c r="L3210" i="4"/>
  <c r="M3209" i="4"/>
  <c r="L3209" i="4"/>
  <c r="M3208" i="4"/>
  <c r="L3208" i="4"/>
  <c r="M3207" i="4"/>
  <c r="L3207" i="4"/>
  <c r="M3206" i="4"/>
  <c r="L3206" i="4"/>
  <c r="M3205" i="4"/>
  <c r="L3205" i="4"/>
  <c r="M3204" i="4"/>
  <c r="L3204" i="4"/>
  <c r="M3203" i="4"/>
  <c r="L3203" i="4"/>
  <c r="M3202" i="4"/>
  <c r="L3202" i="4"/>
  <c r="M3201" i="4"/>
  <c r="L3201" i="4"/>
  <c r="M3200" i="4"/>
  <c r="L3200" i="4"/>
  <c r="M3199" i="4"/>
  <c r="L3199" i="4"/>
  <c r="M3198" i="4"/>
  <c r="L3198" i="4"/>
  <c r="M3197" i="4"/>
  <c r="L3197" i="4"/>
  <c r="M3196" i="4"/>
  <c r="L3196" i="4"/>
  <c r="M3195" i="4"/>
  <c r="L3195" i="4"/>
  <c r="M3194" i="4"/>
  <c r="L3194" i="4"/>
  <c r="M3193" i="4"/>
  <c r="L3193" i="4"/>
  <c r="M3192" i="4"/>
  <c r="L3192" i="4"/>
  <c r="M3191" i="4"/>
  <c r="L3191" i="4"/>
  <c r="M3190" i="4"/>
  <c r="L3190" i="4"/>
  <c r="M3189" i="4"/>
  <c r="L3189" i="4"/>
  <c r="M3188" i="4"/>
  <c r="L3188" i="4"/>
  <c r="M3187" i="4"/>
  <c r="L3187" i="4"/>
  <c r="M3186" i="4"/>
  <c r="L3186" i="4"/>
  <c r="M3185" i="4"/>
  <c r="L3185" i="4"/>
  <c r="M3184" i="4"/>
  <c r="L3184" i="4"/>
  <c r="M3183" i="4"/>
  <c r="L3183" i="4"/>
  <c r="M3182" i="4"/>
  <c r="L3182" i="4"/>
  <c r="M3181" i="4"/>
  <c r="L3181" i="4"/>
  <c r="M3180" i="4"/>
  <c r="L3180" i="4"/>
  <c r="M3179" i="4"/>
  <c r="L3179" i="4"/>
  <c r="M3178" i="4"/>
  <c r="L3178" i="4"/>
  <c r="M3177" i="4"/>
  <c r="L3177" i="4"/>
  <c r="M3176" i="4"/>
  <c r="L3176" i="4"/>
  <c r="M3175" i="4"/>
  <c r="L3175" i="4"/>
  <c r="M3174" i="4"/>
  <c r="L3174" i="4"/>
  <c r="M3173" i="4"/>
  <c r="L3173" i="4"/>
  <c r="M3172" i="4"/>
  <c r="L3172" i="4"/>
  <c r="M3171" i="4"/>
  <c r="L3171" i="4"/>
  <c r="M3170" i="4"/>
  <c r="L3170" i="4"/>
  <c r="M3169" i="4"/>
  <c r="L3169" i="4"/>
  <c r="M3168" i="4"/>
  <c r="L3168" i="4"/>
  <c r="M3167" i="4"/>
  <c r="L3167" i="4"/>
  <c r="M3166" i="4"/>
  <c r="L3166" i="4"/>
  <c r="M3165" i="4"/>
  <c r="L3165" i="4"/>
  <c r="M3164" i="4"/>
  <c r="L3164" i="4"/>
  <c r="M3163" i="4"/>
  <c r="L3163" i="4"/>
  <c r="M3162" i="4"/>
  <c r="L3162" i="4"/>
  <c r="M3161" i="4"/>
  <c r="L3161" i="4"/>
  <c r="M3160" i="4"/>
  <c r="L3160" i="4"/>
  <c r="M3159" i="4"/>
  <c r="L3159" i="4"/>
  <c r="M3158" i="4"/>
  <c r="L3158" i="4"/>
  <c r="M3157" i="4"/>
  <c r="L3157" i="4"/>
  <c r="M3156" i="4"/>
  <c r="L3156" i="4"/>
  <c r="M3155" i="4"/>
  <c r="L3155" i="4"/>
  <c r="M3154" i="4"/>
  <c r="L3154" i="4"/>
  <c r="M3153" i="4"/>
  <c r="L3153" i="4"/>
  <c r="M3152" i="4"/>
  <c r="L3152" i="4"/>
  <c r="M3151" i="4"/>
  <c r="L3151" i="4"/>
  <c r="M3150" i="4"/>
  <c r="L3150" i="4"/>
  <c r="M3149" i="4"/>
  <c r="L3149" i="4"/>
  <c r="M3148" i="4"/>
  <c r="L3148" i="4"/>
  <c r="M3147" i="4"/>
  <c r="L3147" i="4"/>
  <c r="M3146" i="4"/>
  <c r="L3146" i="4"/>
  <c r="M3145" i="4"/>
  <c r="L3145" i="4"/>
  <c r="M3144" i="4"/>
  <c r="L3144" i="4"/>
  <c r="M3143" i="4"/>
  <c r="L3143" i="4"/>
  <c r="M3142" i="4"/>
  <c r="L3142" i="4"/>
  <c r="M3141" i="4"/>
  <c r="L3141" i="4"/>
  <c r="M3140" i="4"/>
  <c r="L3140" i="4"/>
  <c r="M3139" i="4"/>
  <c r="L3139" i="4"/>
  <c r="M3138" i="4"/>
  <c r="L3138" i="4"/>
  <c r="M3137" i="4"/>
  <c r="L3137" i="4"/>
  <c r="M3136" i="4"/>
  <c r="L3136" i="4"/>
  <c r="M3135" i="4"/>
  <c r="L3135" i="4"/>
  <c r="M3134" i="4"/>
  <c r="L3134" i="4"/>
  <c r="M3133" i="4"/>
  <c r="L3133" i="4"/>
  <c r="M3132" i="4"/>
  <c r="L3132" i="4"/>
  <c r="M3131" i="4"/>
  <c r="L3131" i="4"/>
  <c r="M3130" i="4"/>
  <c r="L3130" i="4"/>
  <c r="M3129" i="4"/>
  <c r="L3129" i="4"/>
  <c r="M3128" i="4"/>
  <c r="L3128" i="4"/>
  <c r="M3127" i="4"/>
  <c r="L3127" i="4"/>
  <c r="M3126" i="4"/>
  <c r="L3126" i="4"/>
  <c r="M3125" i="4"/>
  <c r="L3125" i="4"/>
  <c r="M3124" i="4"/>
  <c r="L3124" i="4"/>
  <c r="M3123" i="4"/>
  <c r="L3123" i="4"/>
  <c r="M3122" i="4"/>
  <c r="L3122" i="4"/>
  <c r="M3121" i="4"/>
  <c r="L3121" i="4"/>
  <c r="M3120" i="4"/>
  <c r="L3120" i="4"/>
  <c r="M3119" i="4"/>
  <c r="L3119" i="4"/>
  <c r="M3118" i="4"/>
  <c r="L3118" i="4"/>
  <c r="M3117" i="4"/>
  <c r="L3117" i="4"/>
  <c r="M3116" i="4"/>
  <c r="L3116" i="4"/>
  <c r="M3115" i="4"/>
  <c r="L3115" i="4"/>
  <c r="M3114" i="4"/>
  <c r="L3114" i="4"/>
  <c r="M3113" i="4"/>
  <c r="L3113" i="4"/>
  <c r="M3112" i="4"/>
  <c r="L3112" i="4"/>
  <c r="M3111" i="4"/>
  <c r="L3111" i="4"/>
  <c r="M3110" i="4"/>
  <c r="L3110" i="4"/>
  <c r="M3109" i="4"/>
  <c r="L3109" i="4"/>
  <c r="M3108" i="4"/>
  <c r="L3108" i="4"/>
  <c r="M3107" i="4"/>
  <c r="L3107" i="4"/>
  <c r="M3106" i="4"/>
  <c r="L3106" i="4"/>
  <c r="M3105" i="4"/>
  <c r="L3105" i="4"/>
  <c r="M3104" i="4"/>
  <c r="L3104" i="4"/>
  <c r="M3103" i="4"/>
  <c r="L3103" i="4"/>
  <c r="M3102" i="4"/>
  <c r="L3102" i="4"/>
  <c r="M3101" i="4"/>
  <c r="L3101" i="4"/>
  <c r="M3100" i="4"/>
  <c r="L3100" i="4"/>
  <c r="M3099" i="4"/>
  <c r="L3099" i="4"/>
  <c r="M3098" i="4"/>
  <c r="L3098" i="4"/>
  <c r="M3097" i="4"/>
  <c r="L3097" i="4"/>
  <c r="M3096" i="4"/>
  <c r="L3096" i="4"/>
  <c r="M3095" i="4"/>
  <c r="L3095" i="4"/>
  <c r="M3094" i="4"/>
  <c r="L3094" i="4"/>
  <c r="M3093" i="4"/>
  <c r="L3093" i="4"/>
  <c r="M3092" i="4"/>
  <c r="L3092" i="4"/>
  <c r="M3091" i="4"/>
  <c r="L3091" i="4"/>
  <c r="M3090" i="4"/>
  <c r="L3090" i="4"/>
  <c r="M3089" i="4"/>
  <c r="L3089" i="4"/>
  <c r="M3088" i="4"/>
  <c r="L3088" i="4"/>
  <c r="M3087" i="4"/>
  <c r="L3087" i="4"/>
  <c r="M3086" i="4"/>
  <c r="L3086" i="4"/>
  <c r="M3085" i="4"/>
  <c r="L3085" i="4"/>
  <c r="M3084" i="4"/>
  <c r="L3084" i="4"/>
  <c r="M3083" i="4"/>
  <c r="L3083" i="4"/>
  <c r="M3082" i="4"/>
  <c r="L3082" i="4"/>
  <c r="M3081" i="4"/>
  <c r="L3081" i="4"/>
  <c r="M3080" i="4"/>
  <c r="L3080" i="4"/>
  <c r="M3079" i="4"/>
  <c r="L3079" i="4"/>
  <c r="M3078" i="4"/>
  <c r="L3078" i="4"/>
  <c r="M3077" i="4"/>
  <c r="L3077" i="4"/>
  <c r="M3076" i="4"/>
  <c r="L3076" i="4"/>
  <c r="M3075" i="4"/>
  <c r="L3075" i="4"/>
  <c r="M3074" i="4"/>
  <c r="L3074" i="4"/>
  <c r="M3073" i="4"/>
  <c r="L3073" i="4"/>
  <c r="M3072" i="4"/>
  <c r="L3072" i="4"/>
  <c r="M3071" i="4"/>
  <c r="L3071" i="4"/>
  <c r="M3070" i="4"/>
  <c r="L3070" i="4"/>
  <c r="M3069" i="4"/>
  <c r="L3069" i="4"/>
  <c r="M3068" i="4"/>
  <c r="L3068" i="4"/>
  <c r="M3067" i="4"/>
  <c r="L3067" i="4"/>
  <c r="M3066" i="4"/>
  <c r="L3066" i="4"/>
  <c r="M3065" i="4"/>
  <c r="L3065" i="4"/>
  <c r="M3064" i="4"/>
  <c r="L3064" i="4"/>
  <c r="M3063" i="4"/>
  <c r="L3063" i="4"/>
  <c r="M3062" i="4"/>
  <c r="L3062" i="4"/>
  <c r="M3061" i="4"/>
  <c r="L3061" i="4"/>
  <c r="M3060" i="4"/>
  <c r="L3060" i="4"/>
  <c r="M3059" i="4"/>
  <c r="L3059" i="4"/>
  <c r="M3058" i="4"/>
  <c r="L3058" i="4"/>
  <c r="M3057" i="4"/>
  <c r="L3057" i="4"/>
  <c r="M3056" i="4"/>
  <c r="L3056" i="4"/>
  <c r="M3055" i="4"/>
  <c r="L3055" i="4"/>
  <c r="M3054" i="4"/>
  <c r="L3054" i="4"/>
  <c r="M3053" i="4"/>
  <c r="L3053" i="4"/>
  <c r="M3052" i="4"/>
  <c r="L3052" i="4"/>
  <c r="M3051" i="4"/>
  <c r="L3051" i="4"/>
  <c r="M3050" i="4"/>
  <c r="L3050" i="4"/>
  <c r="M3049" i="4"/>
  <c r="L3049" i="4"/>
  <c r="M3048" i="4"/>
  <c r="L3048" i="4"/>
  <c r="M3047" i="4"/>
  <c r="L3047" i="4"/>
  <c r="M3046" i="4"/>
  <c r="L3046" i="4"/>
  <c r="M3045" i="4"/>
  <c r="L3045" i="4"/>
  <c r="M3044" i="4"/>
  <c r="L3044" i="4"/>
  <c r="M3043" i="4"/>
  <c r="L3043" i="4"/>
  <c r="M3042" i="4"/>
  <c r="L3042" i="4"/>
  <c r="M3041" i="4"/>
  <c r="L3041" i="4"/>
  <c r="M3040" i="4"/>
  <c r="L3040" i="4"/>
  <c r="M3039" i="4"/>
  <c r="L3039" i="4"/>
  <c r="M3038" i="4"/>
  <c r="L3038" i="4"/>
  <c r="M3037" i="4"/>
  <c r="L3037" i="4"/>
  <c r="M3036" i="4"/>
  <c r="L3036" i="4"/>
  <c r="M3035" i="4"/>
  <c r="L3035" i="4"/>
  <c r="M3034" i="4"/>
  <c r="L3034" i="4"/>
  <c r="M3033" i="4"/>
  <c r="L3033" i="4"/>
  <c r="M3032" i="4"/>
  <c r="L3032" i="4"/>
  <c r="M3031" i="4"/>
  <c r="L3031" i="4"/>
  <c r="M3030" i="4"/>
  <c r="L3030" i="4"/>
  <c r="M3029" i="4"/>
  <c r="L3029" i="4"/>
  <c r="M3028" i="4"/>
  <c r="L3028" i="4"/>
  <c r="M3027" i="4"/>
  <c r="L3027" i="4"/>
  <c r="M3026" i="4"/>
  <c r="L3026" i="4"/>
  <c r="M3025" i="4"/>
  <c r="L3025" i="4"/>
  <c r="M3024" i="4"/>
  <c r="L3024" i="4"/>
  <c r="M3023" i="4"/>
  <c r="L3023" i="4"/>
  <c r="M3022" i="4"/>
  <c r="L3022" i="4"/>
  <c r="M3021" i="4"/>
  <c r="L3021" i="4"/>
  <c r="M3020" i="4"/>
  <c r="L3020" i="4"/>
  <c r="M3019" i="4"/>
  <c r="L3019" i="4"/>
  <c r="M3018" i="4"/>
  <c r="L3018" i="4"/>
  <c r="M3017" i="4"/>
  <c r="L3017" i="4"/>
  <c r="M3016" i="4"/>
  <c r="L3016" i="4"/>
  <c r="M3015" i="4"/>
  <c r="L3015" i="4"/>
  <c r="M3014" i="4"/>
  <c r="L3014" i="4"/>
  <c r="M3013" i="4"/>
  <c r="L3013" i="4"/>
  <c r="M3012" i="4"/>
  <c r="L3012" i="4"/>
  <c r="M3011" i="4"/>
  <c r="L3011" i="4"/>
  <c r="M3010" i="4"/>
  <c r="L3010" i="4"/>
  <c r="M3009" i="4"/>
  <c r="L3009" i="4"/>
  <c r="M3008" i="4"/>
  <c r="L3008" i="4"/>
  <c r="M3007" i="4"/>
  <c r="L3007" i="4"/>
  <c r="M3006" i="4"/>
  <c r="L3006" i="4"/>
  <c r="M3005" i="4"/>
  <c r="L3005" i="4"/>
  <c r="M3004" i="4"/>
  <c r="L3004" i="4"/>
  <c r="M3003" i="4"/>
  <c r="L3003" i="4"/>
  <c r="M3002" i="4"/>
  <c r="L3002" i="4"/>
  <c r="M3001" i="4"/>
  <c r="L3001" i="4"/>
  <c r="M3000" i="4"/>
  <c r="L3000" i="4"/>
  <c r="M2999" i="4"/>
  <c r="L2999" i="4"/>
  <c r="M2998" i="4"/>
  <c r="L2998" i="4"/>
  <c r="M2997" i="4"/>
  <c r="L2997" i="4"/>
  <c r="M2996" i="4"/>
  <c r="L2996" i="4"/>
  <c r="M2995" i="4"/>
  <c r="L2995" i="4"/>
  <c r="M2994" i="4"/>
  <c r="L2994" i="4"/>
  <c r="M2993" i="4"/>
  <c r="L2993" i="4"/>
  <c r="M2992" i="4"/>
  <c r="L2992" i="4"/>
  <c r="M2991" i="4"/>
  <c r="L2991" i="4"/>
  <c r="M2990" i="4"/>
  <c r="L2990" i="4"/>
  <c r="M2989" i="4"/>
  <c r="L2989" i="4"/>
  <c r="M2988" i="4"/>
  <c r="L2988" i="4"/>
  <c r="M2987" i="4"/>
  <c r="L2987" i="4"/>
  <c r="M2986" i="4"/>
  <c r="L2986" i="4"/>
  <c r="M2985" i="4"/>
  <c r="L2985" i="4"/>
  <c r="M2984" i="4"/>
  <c r="L2984" i="4"/>
  <c r="M2983" i="4"/>
  <c r="L2983" i="4"/>
  <c r="M2982" i="4"/>
  <c r="L2982" i="4"/>
  <c r="M2981" i="4"/>
  <c r="L2981" i="4"/>
  <c r="M2980" i="4"/>
  <c r="L2980" i="4"/>
  <c r="M2979" i="4"/>
  <c r="L2979" i="4"/>
  <c r="M2978" i="4"/>
  <c r="L2978" i="4"/>
  <c r="M2977" i="4"/>
  <c r="L2977" i="4"/>
  <c r="M2976" i="4"/>
  <c r="L2976" i="4"/>
  <c r="M2975" i="4"/>
  <c r="L2975" i="4"/>
  <c r="M2974" i="4"/>
  <c r="L2974" i="4"/>
  <c r="M2973" i="4"/>
  <c r="L2973" i="4"/>
  <c r="M2972" i="4"/>
  <c r="L2972" i="4"/>
  <c r="M2971" i="4"/>
  <c r="L2971" i="4"/>
  <c r="M2970" i="4"/>
  <c r="L2970" i="4"/>
  <c r="M2969" i="4"/>
  <c r="L2969" i="4"/>
  <c r="M2968" i="4"/>
  <c r="L2968" i="4"/>
  <c r="M2967" i="4"/>
  <c r="L2967" i="4"/>
  <c r="M2966" i="4"/>
  <c r="L2966" i="4"/>
  <c r="M2965" i="4"/>
  <c r="L2965" i="4"/>
  <c r="M2964" i="4"/>
  <c r="L2964" i="4"/>
  <c r="M2963" i="4"/>
  <c r="L2963" i="4"/>
  <c r="M2962" i="4"/>
  <c r="L2962" i="4"/>
  <c r="M2961" i="4"/>
  <c r="L2961" i="4"/>
  <c r="M2960" i="4"/>
  <c r="L2960" i="4"/>
  <c r="M2959" i="4"/>
  <c r="L2959" i="4"/>
  <c r="M2958" i="4"/>
  <c r="L2958" i="4"/>
  <c r="M2957" i="4"/>
  <c r="L2957" i="4"/>
  <c r="M2956" i="4"/>
  <c r="L2956" i="4"/>
  <c r="M2955" i="4"/>
  <c r="L2955" i="4"/>
  <c r="M2954" i="4"/>
  <c r="L2954" i="4"/>
  <c r="M2953" i="4"/>
  <c r="L2953" i="4"/>
  <c r="M2952" i="4"/>
  <c r="L2952" i="4"/>
  <c r="M2951" i="4"/>
  <c r="L2951" i="4"/>
  <c r="M2950" i="4"/>
  <c r="L2950" i="4"/>
  <c r="M2949" i="4"/>
  <c r="L2949" i="4"/>
  <c r="M2948" i="4"/>
  <c r="L2948" i="4"/>
  <c r="M2947" i="4"/>
  <c r="L2947" i="4"/>
  <c r="M2946" i="4"/>
  <c r="L2946" i="4"/>
  <c r="M2945" i="4"/>
  <c r="L2945" i="4"/>
  <c r="M2944" i="4"/>
  <c r="L2944" i="4"/>
  <c r="M2943" i="4"/>
  <c r="L2943" i="4"/>
  <c r="M2942" i="4"/>
  <c r="L2942" i="4"/>
  <c r="M2941" i="4"/>
  <c r="L2941" i="4"/>
  <c r="M2940" i="4"/>
  <c r="L2940" i="4"/>
  <c r="M2939" i="4"/>
  <c r="L2939" i="4"/>
  <c r="M2938" i="4"/>
  <c r="L2938" i="4"/>
  <c r="M2937" i="4"/>
  <c r="L2937" i="4"/>
  <c r="M2936" i="4"/>
  <c r="L2936" i="4"/>
  <c r="M2935" i="4"/>
  <c r="L2935" i="4"/>
  <c r="M2934" i="4"/>
  <c r="L2934" i="4"/>
  <c r="M2933" i="4"/>
  <c r="L2933" i="4"/>
  <c r="M2932" i="4"/>
  <c r="L2932" i="4"/>
  <c r="M2931" i="4"/>
  <c r="L2931" i="4"/>
  <c r="M2930" i="4"/>
  <c r="L2930" i="4"/>
  <c r="M2929" i="4"/>
  <c r="L2929" i="4"/>
  <c r="M2928" i="4"/>
  <c r="L2928" i="4"/>
  <c r="M2927" i="4"/>
  <c r="L2927" i="4"/>
  <c r="M2926" i="4"/>
  <c r="L2926" i="4"/>
  <c r="M2925" i="4"/>
  <c r="L2925" i="4"/>
  <c r="M2924" i="4"/>
  <c r="L2924" i="4"/>
  <c r="M2923" i="4"/>
  <c r="L2923" i="4"/>
  <c r="M2922" i="4"/>
  <c r="L2922" i="4"/>
  <c r="M2921" i="4"/>
  <c r="L2921" i="4"/>
  <c r="M2920" i="4"/>
  <c r="L2920" i="4"/>
  <c r="M2919" i="4"/>
  <c r="L2919" i="4"/>
  <c r="M2918" i="4"/>
  <c r="L2918" i="4"/>
  <c r="M2917" i="4"/>
  <c r="L2917" i="4"/>
  <c r="M2916" i="4"/>
  <c r="L2916" i="4"/>
  <c r="M2915" i="4"/>
  <c r="L2915" i="4"/>
  <c r="M2914" i="4"/>
  <c r="L2914" i="4"/>
  <c r="M2913" i="4"/>
  <c r="L2913" i="4"/>
  <c r="M2912" i="4"/>
  <c r="L2912" i="4"/>
  <c r="M2911" i="4"/>
  <c r="L2911" i="4"/>
  <c r="M2910" i="4"/>
  <c r="L2910" i="4"/>
  <c r="M2909" i="4"/>
  <c r="L2909" i="4"/>
  <c r="M2908" i="4"/>
  <c r="L2908" i="4"/>
  <c r="M2907" i="4"/>
  <c r="L2907" i="4"/>
  <c r="M2906" i="4"/>
  <c r="L2906" i="4"/>
  <c r="M2905" i="4"/>
  <c r="L2905" i="4"/>
  <c r="M2904" i="4"/>
  <c r="L2904" i="4"/>
  <c r="M2903" i="4"/>
  <c r="L2903" i="4"/>
  <c r="M2902" i="4"/>
  <c r="L2902" i="4"/>
  <c r="M2901" i="4"/>
  <c r="L2901" i="4"/>
  <c r="M2900" i="4"/>
  <c r="L2900" i="4"/>
  <c r="M2899" i="4"/>
  <c r="L2899" i="4"/>
  <c r="M2898" i="4"/>
  <c r="L2898" i="4"/>
  <c r="M2897" i="4"/>
  <c r="L2897" i="4"/>
  <c r="M2896" i="4"/>
  <c r="L2896" i="4"/>
  <c r="M2895" i="4"/>
  <c r="L2895" i="4"/>
  <c r="M2894" i="4"/>
  <c r="L2894" i="4"/>
  <c r="M2893" i="4"/>
  <c r="L2893" i="4"/>
  <c r="M2892" i="4"/>
  <c r="L2892" i="4"/>
  <c r="M2891" i="4"/>
  <c r="L2891" i="4"/>
  <c r="M2890" i="4"/>
  <c r="L2890" i="4"/>
  <c r="M2889" i="4"/>
  <c r="L2889" i="4"/>
  <c r="M2888" i="4"/>
  <c r="L2888" i="4"/>
  <c r="M2887" i="4"/>
  <c r="L2887" i="4"/>
  <c r="M2886" i="4"/>
  <c r="L2886" i="4"/>
  <c r="M2885" i="4"/>
  <c r="L2885" i="4"/>
  <c r="M2884" i="4"/>
  <c r="L2884" i="4"/>
  <c r="M2883" i="4"/>
  <c r="L2883" i="4"/>
  <c r="M2882" i="4"/>
  <c r="L2882" i="4"/>
  <c r="M2881" i="4"/>
  <c r="L2881" i="4"/>
  <c r="M2880" i="4"/>
  <c r="L2880" i="4"/>
  <c r="M2879" i="4"/>
  <c r="L2879" i="4"/>
  <c r="M2878" i="4"/>
  <c r="L2878" i="4"/>
  <c r="M2877" i="4"/>
  <c r="L2877" i="4"/>
  <c r="M2876" i="4"/>
  <c r="L2876" i="4"/>
  <c r="M2875" i="4"/>
  <c r="L2875" i="4"/>
  <c r="M2874" i="4"/>
  <c r="L2874" i="4"/>
  <c r="M2873" i="4"/>
  <c r="L2873" i="4"/>
  <c r="M2872" i="4"/>
  <c r="L2872" i="4"/>
  <c r="M2871" i="4"/>
  <c r="L2871" i="4"/>
  <c r="M2870" i="4"/>
  <c r="L2870" i="4"/>
  <c r="M2869" i="4"/>
  <c r="L2869" i="4"/>
  <c r="M2868" i="4"/>
  <c r="L2868" i="4"/>
  <c r="M2867" i="4"/>
  <c r="L2867" i="4"/>
  <c r="M2866" i="4"/>
  <c r="L2866" i="4"/>
  <c r="M2865" i="4"/>
  <c r="L2865" i="4"/>
  <c r="M2864" i="4"/>
  <c r="L2864" i="4"/>
  <c r="M2863" i="4"/>
  <c r="L2863" i="4"/>
  <c r="M2862" i="4"/>
  <c r="L2862" i="4"/>
  <c r="M2861" i="4"/>
  <c r="L2861" i="4"/>
  <c r="M2860" i="4"/>
  <c r="L2860" i="4"/>
  <c r="M2859" i="4"/>
  <c r="L2859" i="4"/>
  <c r="M2858" i="4"/>
  <c r="L2858" i="4"/>
  <c r="M2857" i="4"/>
  <c r="L2857" i="4"/>
  <c r="M2856" i="4"/>
  <c r="L2856" i="4"/>
  <c r="M2855" i="4"/>
  <c r="L2855" i="4"/>
  <c r="M2854" i="4"/>
  <c r="L2854" i="4"/>
  <c r="M2853" i="4"/>
  <c r="L2853" i="4"/>
  <c r="M2852" i="4"/>
  <c r="L2852" i="4"/>
  <c r="M2851" i="4"/>
  <c r="L2851" i="4"/>
  <c r="M2850" i="4"/>
  <c r="L2850" i="4"/>
  <c r="M2849" i="4"/>
  <c r="L2849" i="4"/>
  <c r="M2848" i="4"/>
  <c r="L2848" i="4"/>
  <c r="M2847" i="4"/>
  <c r="L2847" i="4"/>
  <c r="M2846" i="4"/>
  <c r="L2846" i="4"/>
  <c r="M2845" i="4"/>
  <c r="L2845" i="4"/>
  <c r="M2844" i="4"/>
  <c r="L2844" i="4"/>
  <c r="M2843" i="4"/>
  <c r="L2843" i="4"/>
  <c r="M2842" i="4"/>
  <c r="L2842" i="4"/>
  <c r="M2841" i="4"/>
  <c r="L2841" i="4"/>
  <c r="M2840" i="4"/>
  <c r="L2840" i="4"/>
  <c r="M2839" i="4"/>
  <c r="L2839" i="4"/>
  <c r="M2838" i="4"/>
  <c r="L2838" i="4"/>
  <c r="M2837" i="4"/>
  <c r="L2837" i="4"/>
  <c r="M2836" i="4"/>
  <c r="L2836" i="4"/>
  <c r="M2835" i="4"/>
  <c r="L2835" i="4"/>
  <c r="M2834" i="4"/>
  <c r="L2834" i="4"/>
  <c r="M2833" i="4"/>
  <c r="L2833" i="4"/>
  <c r="M2832" i="4"/>
  <c r="L2832" i="4"/>
  <c r="M2831" i="4"/>
  <c r="L2831" i="4"/>
  <c r="M2830" i="4"/>
  <c r="L2830" i="4"/>
  <c r="M2829" i="4"/>
  <c r="L2829" i="4"/>
  <c r="M2828" i="4"/>
  <c r="L2828" i="4"/>
  <c r="M2827" i="4"/>
  <c r="L2827" i="4"/>
  <c r="M2826" i="4"/>
  <c r="L2826" i="4"/>
  <c r="M2825" i="4"/>
  <c r="L2825" i="4"/>
  <c r="M2824" i="4"/>
  <c r="L2824" i="4"/>
  <c r="M2823" i="4"/>
  <c r="L2823" i="4"/>
  <c r="M2822" i="4"/>
  <c r="L2822" i="4"/>
  <c r="M2821" i="4"/>
  <c r="L2821" i="4"/>
  <c r="M2820" i="4"/>
  <c r="L2820" i="4"/>
  <c r="M2819" i="4"/>
  <c r="L2819" i="4"/>
  <c r="M2818" i="4"/>
  <c r="L2818" i="4"/>
  <c r="M2817" i="4"/>
  <c r="L2817" i="4"/>
  <c r="M2816" i="4"/>
  <c r="L2816" i="4"/>
  <c r="M2815" i="4"/>
  <c r="L2815" i="4"/>
  <c r="M2814" i="4"/>
  <c r="L2814" i="4"/>
  <c r="M2813" i="4"/>
  <c r="L2813" i="4"/>
  <c r="M2812" i="4"/>
  <c r="L2812" i="4"/>
  <c r="M2811" i="4"/>
  <c r="L2811" i="4"/>
  <c r="M2810" i="4"/>
  <c r="L2810" i="4"/>
  <c r="M2809" i="4"/>
  <c r="L2809" i="4"/>
  <c r="M2808" i="4"/>
  <c r="L2808" i="4"/>
  <c r="M2807" i="4"/>
  <c r="L2807" i="4"/>
  <c r="M2806" i="4"/>
  <c r="L2806" i="4"/>
  <c r="M2805" i="4"/>
  <c r="L2805" i="4"/>
  <c r="M2804" i="4"/>
  <c r="L2804" i="4"/>
  <c r="M2803" i="4"/>
  <c r="L2803" i="4"/>
  <c r="M2802" i="4"/>
  <c r="L2802" i="4"/>
  <c r="M2801" i="4"/>
  <c r="L2801" i="4"/>
  <c r="M2800" i="4"/>
  <c r="L2800" i="4"/>
  <c r="M2799" i="4"/>
  <c r="L2799" i="4"/>
  <c r="M2798" i="4"/>
  <c r="L2798" i="4"/>
  <c r="M2797" i="4"/>
  <c r="L2797" i="4"/>
  <c r="M2796" i="4"/>
  <c r="L2796" i="4"/>
  <c r="M2795" i="4"/>
  <c r="L2795" i="4"/>
  <c r="M2794" i="4"/>
  <c r="L2794" i="4"/>
  <c r="M2793" i="4"/>
  <c r="L2793" i="4"/>
  <c r="M2792" i="4"/>
  <c r="L2792" i="4"/>
  <c r="M2791" i="4"/>
  <c r="L2791" i="4"/>
  <c r="M2790" i="4"/>
  <c r="L2790" i="4"/>
  <c r="M2789" i="4"/>
  <c r="L2789" i="4"/>
  <c r="M2788" i="4"/>
  <c r="L2788" i="4"/>
  <c r="M2787" i="4"/>
  <c r="L2787" i="4"/>
  <c r="M2786" i="4"/>
  <c r="L2786" i="4"/>
  <c r="M2785" i="4"/>
  <c r="L2785" i="4"/>
  <c r="M2784" i="4"/>
  <c r="L2784" i="4"/>
  <c r="M2783" i="4"/>
  <c r="L2783" i="4"/>
  <c r="M2782" i="4"/>
  <c r="L2782" i="4"/>
  <c r="M2781" i="4"/>
  <c r="L2781" i="4"/>
  <c r="M2780" i="4"/>
  <c r="L2780" i="4"/>
  <c r="M2779" i="4"/>
  <c r="L2779" i="4"/>
  <c r="M2778" i="4"/>
  <c r="L2778" i="4"/>
  <c r="M2777" i="4"/>
  <c r="L2777" i="4"/>
  <c r="M2776" i="4"/>
  <c r="L2776" i="4"/>
  <c r="M2775" i="4"/>
  <c r="L2775" i="4"/>
  <c r="M2774" i="4"/>
  <c r="L2774" i="4"/>
  <c r="M2773" i="4"/>
  <c r="L2773" i="4"/>
  <c r="M2772" i="4"/>
  <c r="L2772" i="4"/>
  <c r="M2771" i="4"/>
  <c r="L2771" i="4"/>
  <c r="M2770" i="4"/>
  <c r="L2770" i="4"/>
  <c r="M2769" i="4"/>
  <c r="L2769" i="4"/>
  <c r="M2768" i="4"/>
  <c r="L2768" i="4"/>
  <c r="M2767" i="4"/>
  <c r="L2767" i="4"/>
  <c r="M2766" i="4"/>
  <c r="L2766" i="4"/>
  <c r="M2765" i="4"/>
  <c r="L2765" i="4"/>
  <c r="M2764" i="4"/>
  <c r="L2764" i="4"/>
  <c r="M2763" i="4"/>
  <c r="L2763" i="4"/>
  <c r="M2762" i="4"/>
  <c r="L2762" i="4"/>
  <c r="M2761" i="4"/>
  <c r="L2761" i="4"/>
  <c r="M2760" i="4"/>
  <c r="L2760" i="4"/>
  <c r="M2759" i="4"/>
  <c r="L2759" i="4"/>
  <c r="M2758" i="4"/>
  <c r="L2758" i="4"/>
  <c r="M2757" i="4"/>
  <c r="L2757" i="4"/>
  <c r="M2756" i="4"/>
  <c r="L2756" i="4"/>
  <c r="M2755" i="4"/>
  <c r="L2755" i="4"/>
  <c r="M2754" i="4"/>
  <c r="L2754" i="4"/>
  <c r="M2753" i="4"/>
  <c r="L2753" i="4"/>
  <c r="M2752" i="4"/>
  <c r="L2752" i="4"/>
  <c r="M2751" i="4"/>
  <c r="L2751" i="4"/>
  <c r="M2750" i="4"/>
  <c r="L2750" i="4"/>
  <c r="M2749" i="4"/>
  <c r="L2749" i="4"/>
  <c r="M2748" i="4"/>
  <c r="L2748" i="4"/>
  <c r="M2747" i="4"/>
  <c r="L2747" i="4"/>
  <c r="M2746" i="4"/>
  <c r="L2746" i="4"/>
  <c r="M2745" i="4"/>
  <c r="L2745" i="4"/>
  <c r="M2744" i="4"/>
  <c r="L2744" i="4"/>
  <c r="M2743" i="4"/>
  <c r="L2743" i="4"/>
  <c r="M2742" i="4"/>
  <c r="L2742" i="4"/>
  <c r="M2741" i="4"/>
  <c r="L2741" i="4"/>
  <c r="M2740" i="4"/>
  <c r="L2740" i="4"/>
  <c r="M2739" i="4"/>
  <c r="L2739" i="4"/>
  <c r="M2738" i="4"/>
  <c r="L2738" i="4"/>
  <c r="M2737" i="4"/>
  <c r="L2737" i="4"/>
  <c r="M2736" i="4"/>
  <c r="L2736" i="4"/>
  <c r="M2735" i="4"/>
  <c r="L2735" i="4"/>
  <c r="M2734" i="4"/>
  <c r="L2734" i="4"/>
  <c r="M2733" i="4"/>
  <c r="L2733" i="4"/>
  <c r="M2732" i="4"/>
  <c r="L2732" i="4"/>
  <c r="M2731" i="4"/>
  <c r="L2731" i="4"/>
  <c r="M2730" i="4"/>
  <c r="L2730" i="4"/>
  <c r="M2729" i="4"/>
  <c r="L2729" i="4"/>
  <c r="M2728" i="4"/>
  <c r="L2728" i="4"/>
  <c r="M2727" i="4"/>
  <c r="L2727" i="4"/>
  <c r="M2726" i="4"/>
  <c r="L2726" i="4"/>
  <c r="M2725" i="4"/>
  <c r="L2725" i="4"/>
  <c r="M2724" i="4"/>
  <c r="L2724" i="4"/>
  <c r="M2723" i="4"/>
  <c r="L2723" i="4"/>
  <c r="M2722" i="4"/>
  <c r="L2722" i="4"/>
  <c r="M2721" i="4"/>
  <c r="L2721" i="4"/>
  <c r="M2720" i="4"/>
  <c r="L2720" i="4"/>
  <c r="M2719" i="4"/>
  <c r="L2719" i="4"/>
  <c r="M2718" i="4"/>
  <c r="L2718" i="4"/>
  <c r="M2717" i="4"/>
  <c r="L2717" i="4"/>
  <c r="M2716" i="4"/>
  <c r="L2716" i="4"/>
  <c r="M2715" i="4"/>
  <c r="L2715" i="4"/>
  <c r="M2714" i="4"/>
  <c r="L2714" i="4"/>
  <c r="M2713" i="4"/>
  <c r="L2713" i="4"/>
  <c r="M2712" i="4"/>
  <c r="L2712" i="4"/>
  <c r="M2711" i="4"/>
  <c r="L2711" i="4"/>
  <c r="M2710" i="4"/>
  <c r="L2710" i="4"/>
  <c r="M2709" i="4"/>
  <c r="L2709" i="4"/>
  <c r="M2708" i="4"/>
  <c r="L2708" i="4"/>
  <c r="M2707" i="4"/>
  <c r="L2707" i="4"/>
  <c r="M2706" i="4"/>
  <c r="L2706" i="4"/>
  <c r="M2705" i="4"/>
  <c r="L2705" i="4"/>
  <c r="M2704" i="4"/>
  <c r="L2704" i="4"/>
  <c r="M2703" i="4"/>
  <c r="L2703" i="4"/>
  <c r="M2702" i="4"/>
  <c r="L2702" i="4"/>
  <c r="M2701" i="4"/>
  <c r="L2701" i="4"/>
  <c r="M2700" i="4"/>
  <c r="L2700" i="4"/>
  <c r="M2699" i="4"/>
  <c r="L2699" i="4"/>
  <c r="M2698" i="4"/>
  <c r="L2698" i="4"/>
  <c r="M2697" i="4"/>
  <c r="L2697" i="4"/>
  <c r="M2696" i="4"/>
  <c r="L2696" i="4"/>
  <c r="M2695" i="4"/>
  <c r="L2695" i="4"/>
  <c r="M2694" i="4"/>
  <c r="L2694" i="4"/>
  <c r="M2693" i="4"/>
  <c r="L2693" i="4"/>
  <c r="M2692" i="4"/>
  <c r="L2692" i="4"/>
  <c r="M2691" i="4"/>
  <c r="L2691" i="4"/>
  <c r="M2690" i="4"/>
  <c r="L2690" i="4"/>
  <c r="M2689" i="4"/>
  <c r="L2689" i="4"/>
  <c r="M2688" i="4"/>
  <c r="L2688" i="4"/>
  <c r="M2687" i="4"/>
  <c r="L2687" i="4"/>
  <c r="M2686" i="4"/>
  <c r="L2686" i="4"/>
  <c r="M2685" i="4"/>
  <c r="L2685" i="4"/>
  <c r="M2684" i="4"/>
  <c r="L2684" i="4"/>
  <c r="M2683" i="4"/>
  <c r="L2683" i="4"/>
  <c r="M2682" i="4"/>
  <c r="L2682" i="4"/>
  <c r="M2681" i="4"/>
  <c r="L2681" i="4"/>
  <c r="M2680" i="4"/>
  <c r="L2680" i="4"/>
  <c r="M2679" i="4"/>
  <c r="L2679" i="4"/>
  <c r="M2678" i="4"/>
  <c r="L2678" i="4"/>
  <c r="M2677" i="4"/>
  <c r="L2677" i="4"/>
  <c r="M2676" i="4"/>
  <c r="L2676" i="4"/>
  <c r="M2675" i="4"/>
  <c r="L2675" i="4"/>
  <c r="M2674" i="4"/>
  <c r="L2674" i="4"/>
  <c r="M2673" i="4"/>
  <c r="L2673" i="4"/>
  <c r="M2672" i="4"/>
  <c r="L2672" i="4"/>
  <c r="M2671" i="4"/>
  <c r="L2671" i="4"/>
  <c r="M2670" i="4"/>
  <c r="L2670" i="4"/>
  <c r="M2669" i="4"/>
  <c r="L2669" i="4"/>
  <c r="M2668" i="4"/>
  <c r="L2668" i="4"/>
  <c r="M2667" i="4"/>
  <c r="L2667" i="4"/>
  <c r="M2666" i="4"/>
  <c r="L2666" i="4"/>
  <c r="M2665" i="4"/>
  <c r="L2665" i="4"/>
  <c r="M2664" i="4"/>
  <c r="L2664" i="4"/>
  <c r="M2663" i="4"/>
  <c r="L2663" i="4"/>
  <c r="M2662" i="4"/>
  <c r="L2662" i="4"/>
  <c r="M2661" i="4"/>
  <c r="L2661" i="4"/>
  <c r="M2660" i="4"/>
  <c r="L2660" i="4"/>
  <c r="M2659" i="4"/>
  <c r="L2659" i="4"/>
  <c r="M2658" i="4"/>
  <c r="L2658" i="4"/>
  <c r="M2657" i="4"/>
  <c r="L2657" i="4"/>
  <c r="M2656" i="4"/>
  <c r="L2656" i="4"/>
  <c r="M2655" i="4"/>
  <c r="L2655" i="4"/>
  <c r="M2654" i="4"/>
  <c r="L2654" i="4"/>
  <c r="M2653" i="4"/>
  <c r="L2653" i="4"/>
  <c r="M2652" i="4"/>
  <c r="L2652" i="4"/>
  <c r="M2651" i="4"/>
  <c r="L2651" i="4"/>
  <c r="M2650" i="4"/>
  <c r="L2650" i="4"/>
  <c r="M2649" i="4"/>
  <c r="L2649" i="4"/>
  <c r="M2648" i="4"/>
  <c r="L2648" i="4"/>
  <c r="M2647" i="4"/>
  <c r="L2647" i="4"/>
  <c r="M2646" i="4"/>
  <c r="L2646" i="4"/>
  <c r="M2645" i="4"/>
  <c r="L2645" i="4"/>
  <c r="M2644" i="4"/>
  <c r="L2644" i="4"/>
  <c r="M2643" i="4"/>
  <c r="L2643" i="4"/>
  <c r="M2642" i="4"/>
  <c r="L2642" i="4"/>
  <c r="M2641" i="4"/>
  <c r="L2641" i="4"/>
  <c r="M2640" i="4"/>
  <c r="L2640" i="4"/>
  <c r="M2639" i="4"/>
  <c r="L2639" i="4"/>
  <c r="M2638" i="4"/>
  <c r="L2638" i="4"/>
  <c r="M2637" i="4"/>
  <c r="L2637" i="4"/>
  <c r="M2636" i="4"/>
  <c r="L2636" i="4"/>
  <c r="M2635" i="4"/>
  <c r="L2635" i="4"/>
  <c r="M2634" i="4"/>
  <c r="L2634" i="4"/>
  <c r="M2633" i="4"/>
  <c r="L2633" i="4"/>
  <c r="M2632" i="4"/>
  <c r="L2632" i="4"/>
  <c r="M2631" i="4"/>
  <c r="L2631" i="4"/>
  <c r="M2630" i="4"/>
  <c r="L2630" i="4"/>
  <c r="M2629" i="4"/>
  <c r="L2629" i="4"/>
  <c r="M2628" i="4"/>
  <c r="L2628" i="4"/>
  <c r="M2627" i="4"/>
  <c r="L2627" i="4"/>
  <c r="M2626" i="4"/>
  <c r="L2626" i="4"/>
  <c r="M2625" i="4"/>
  <c r="L2625" i="4"/>
  <c r="M2624" i="4"/>
  <c r="L2624" i="4"/>
  <c r="M2623" i="4"/>
  <c r="L2623" i="4"/>
  <c r="M2622" i="4"/>
  <c r="L2622" i="4"/>
  <c r="M2621" i="4"/>
  <c r="L2621" i="4"/>
  <c r="M2620" i="4"/>
  <c r="L2620" i="4"/>
  <c r="M2619" i="4"/>
  <c r="L2619" i="4"/>
  <c r="M2618" i="4"/>
  <c r="L2618" i="4"/>
  <c r="M2617" i="4"/>
  <c r="L2617" i="4"/>
  <c r="M2616" i="4"/>
  <c r="L2616" i="4"/>
  <c r="M2615" i="4"/>
  <c r="L2615" i="4"/>
  <c r="M2614" i="4"/>
  <c r="L2614" i="4"/>
  <c r="M2613" i="4"/>
  <c r="L2613" i="4"/>
  <c r="M2612" i="4"/>
  <c r="L2612" i="4"/>
  <c r="M2611" i="4"/>
  <c r="L2611" i="4"/>
  <c r="M2610" i="4"/>
  <c r="L2610" i="4"/>
  <c r="M2609" i="4"/>
  <c r="L2609" i="4"/>
  <c r="M2608" i="4"/>
  <c r="L2608" i="4"/>
  <c r="M2607" i="4"/>
  <c r="L2607" i="4"/>
  <c r="M2606" i="4"/>
  <c r="L2606" i="4"/>
  <c r="M2605" i="4"/>
  <c r="L2605" i="4"/>
  <c r="M2604" i="4"/>
  <c r="L2604" i="4"/>
  <c r="M2603" i="4"/>
  <c r="L2603" i="4"/>
  <c r="M2602" i="4"/>
  <c r="L2602" i="4"/>
  <c r="M2601" i="4"/>
  <c r="L2601" i="4"/>
  <c r="M2600" i="4"/>
  <c r="L2600" i="4"/>
  <c r="M2599" i="4"/>
  <c r="L2599" i="4"/>
  <c r="M2598" i="4"/>
  <c r="L2598" i="4"/>
  <c r="M2597" i="4"/>
  <c r="L2597" i="4"/>
  <c r="M2596" i="4"/>
  <c r="L2596" i="4"/>
  <c r="M2595" i="4"/>
  <c r="L2595" i="4"/>
  <c r="M2594" i="4"/>
  <c r="L2594" i="4"/>
  <c r="M2593" i="4"/>
  <c r="L2593" i="4"/>
  <c r="M2592" i="4"/>
  <c r="L2592" i="4"/>
  <c r="M2591" i="4"/>
  <c r="L2591" i="4"/>
  <c r="M2590" i="4"/>
  <c r="L2590" i="4"/>
  <c r="M2589" i="4"/>
  <c r="L2589" i="4"/>
  <c r="M2588" i="4"/>
  <c r="L2588" i="4"/>
  <c r="M2587" i="4"/>
  <c r="L2587" i="4"/>
  <c r="M2586" i="4"/>
  <c r="L2586" i="4"/>
  <c r="M2585" i="4"/>
  <c r="L2585" i="4"/>
  <c r="M2584" i="4"/>
  <c r="L2584" i="4"/>
  <c r="M2583" i="4"/>
  <c r="L2583" i="4"/>
  <c r="M2582" i="4"/>
  <c r="L2582" i="4"/>
  <c r="M2581" i="4"/>
  <c r="L2581" i="4"/>
  <c r="M2580" i="4"/>
  <c r="L2580" i="4"/>
  <c r="M2579" i="4"/>
  <c r="L2579" i="4"/>
  <c r="M2578" i="4"/>
  <c r="L2578" i="4"/>
  <c r="M2577" i="4"/>
  <c r="L2577" i="4"/>
  <c r="M2576" i="4"/>
  <c r="L2576" i="4"/>
  <c r="M2575" i="4"/>
  <c r="L2575" i="4"/>
  <c r="M2574" i="4"/>
  <c r="L2574" i="4"/>
  <c r="M2573" i="4"/>
  <c r="L2573" i="4"/>
  <c r="M2572" i="4"/>
  <c r="L2572" i="4"/>
  <c r="M2571" i="4"/>
  <c r="L2571" i="4"/>
  <c r="M2570" i="4"/>
  <c r="L2570" i="4"/>
  <c r="M2569" i="4"/>
  <c r="L2569" i="4"/>
  <c r="M2568" i="4"/>
  <c r="L2568" i="4"/>
  <c r="M2567" i="4"/>
  <c r="L2567" i="4"/>
  <c r="M2566" i="4"/>
  <c r="L2566" i="4"/>
  <c r="M2565" i="4"/>
  <c r="L2565" i="4"/>
  <c r="M2564" i="4"/>
  <c r="L2564" i="4"/>
  <c r="M2563" i="4"/>
  <c r="L2563" i="4"/>
  <c r="M2562" i="4"/>
  <c r="L2562" i="4"/>
  <c r="M2561" i="4"/>
  <c r="L2561" i="4"/>
  <c r="M2560" i="4"/>
  <c r="L2560" i="4"/>
  <c r="M2559" i="4"/>
  <c r="L2559" i="4"/>
  <c r="M2558" i="4"/>
  <c r="L2558" i="4"/>
  <c r="M2557" i="4"/>
  <c r="L2557" i="4"/>
  <c r="M2556" i="4"/>
  <c r="L2556" i="4"/>
  <c r="M2555" i="4"/>
  <c r="L2555" i="4"/>
  <c r="M2554" i="4"/>
  <c r="L2554" i="4"/>
  <c r="M2553" i="4"/>
  <c r="L2553" i="4"/>
  <c r="M2552" i="4"/>
  <c r="L2552" i="4"/>
  <c r="M2551" i="4"/>
  <c r="L2551" i="4"/>
  <c r="M2550" i="4"/>
  <c r="L2550" i="4"/>
  <c r="M2549" i="4"/>
  <c r="L2549" i="4"/>
  <c r="M2548" i="4"/>
  <c r="L2548" i="4"/>
  <c r="M2547" i="4"/>
  <c r="L2547" i="4"/>
  <c r="M2546" i="4"/>
  <c r="L2546" i="4"/>
  <c r="M2545" i="4"/>
  <c r="L2545" i="4"/>
  <c r="M2544" i="4"/>
  <c r="L2544" i="4"/>
  <c r="M2543" i="4"/>
  <c r="L2543" i="4"/>
  <c r="M2542" i="4"/>
  <c r="L2542" i="4"/>
  <c r="M2541" i="4"/>
  <c r="L2541" i="4"/>
  <c r="M2540" i="4"/>
  <c r="L2540" i="4"/>
  <c r="M2539" i="4"/>
  <c r="L2539" i="4"/>
  <c r="M2538" i="4"/>
  <c r="L2538" i="4"/>
  <c r="M2537" i="4"/>
  <c r="L2537" i="4"/>
  <c r="M2536" i="4"/>
  <c r="L2536" i="4"/>
  <c r="M2535" i="4"/>
  <c r="L2535" i="4"/>
  <c r="M2534" i="4"/>
  <c r="L2534" i="4"/>
  <c r="M2533" i="4"/>
  <c r="L2533" i="4"/>
  <c r="M2532" i="4"/>
  <c r="L2532" i="4"/>
  <c r="M2531" i="4"/>
  <c r="L2531" i="4"/>
  <c r="M2530" i="4"/>
  <c r="L2530" i="4"/>
  <c r="M2529" i="4"/>
  <c r="L2529" i="4"/>
  <c r="M2528" i="4"/>
  <c r="L2528" i="4"/>
  <c r="M2527" i="4"/>
  <c r="L2527" i="4"/>
  <c r="M2526" i="4"/>
  <c r="L2526" i="4"/>
  <c r="M2525" i="4"/>
  <c r="L2525" i="4"/>
  <c r="M2524" i="4"/>
  <c r="L2524" i="4"/>
  <c r="M2523" i="4"/>
  <c r="L2523" i="4"/>
  <c r="M2522" i="4"/>
  <c r="L2522" i="4"/>
  <c r="M2521" i="4"/>
  <c r="L2521" i="4"/>
  <c r="M2520" i="4"/>
  <c r="L2520" i="4"/>
  <c r="M2519" i="4"/>
  <c r="L2519" i="4"/>
  <c r="M2518" i="4"/>
  <c r="L2518" i="4"/>
  <c r="M2517" i="4"/>
  <c r="L2517" i="4"/>
  <c r="M2516" i="4"/>
  <c r="L2516" i="4"/>
  <c r="M2515" i="4"/>
  <c r="L2515" i="4"/>
  <c r="M2514" i="4"/>
  <c r="L2514" i="4"/>
  <c r="M2513" i="4"/>
  <c r="L2513" i="4"/>
  <c r="M2512" i="4"/>
  <c r="L2512" i="4"/>
  <c r="M2511" i="4"/>
  <c r="L2511" i="4"/>
  <c r="M2510" i="4"/>
  <c r="L2510" i="4"/>
  <c r="M2509" i="4"/>
  <c r="L2509" i="4"/>
  <c r="M2508" i="4"/>
  <c r="L2508" i="4"/>
  <c r="M2507" i="4"/>
  <c r="L2507" i="4"/>
  <c r="M2506" i="4"/>
  <c r="L2506" i="4"/>
  <c r="M2505" i="4"/>
  <c r="L2505" i="4"/>
  <c r="M2504" i="4"/>
  <c r="L2504" i="4"/>
  <c r="M2503" i="4"/>
  <c r="L2503" i="4"/>
  <c r="M2502" i="4"/>
  <c r="L2502" i="4"/>
  <c r="M2501" i="4"/>
  <c r="L2501" i="4"/>
  <c r="M2500" i="4"/>
  <c r="L2500" i="4"/>
  <c r="M2499" i="4"/>
  <c r="L2499" i="4"/>
  <c r="M2498" i="4"/>
  <c r="L2498" i="4"/>
  <c r="M2497" i="4"/>
  <c r="L2497" i="4"/>
  <c r="M2496" i="4"/>
  <c r="L2496" i="4"/>
  <c r="M2495" i="4"/>
  <c r="L2495" i="4"/>
  <c r="M2494" i="4"/>
  <c r="L2494" i="4"/>
  <c r="M2493" i="4"/>
  <c r="L2493" i="4"/>
  <c r="M2492" i="4"/>
  <c r="L2492" i="4"/>
  <c r="M2491" i="4"/>
  <c r="L2491" i="4"/>
  <c r="M2490" i="4"/>
  <c r="L2490" i="4"/>
  <c r="M2489" i="4"/>
  <c r="L2489" i="4"/>
  <c r="M2488" i="4"/>
  <c r="L2488" i="4"/>
  <c r="M2487" i="4"/>
  <c r="L2487" i="4"/>
  <c r="M2486" i="4"/>
  <c r="L2486" i="4"/>
  <c r="M2485" i="4"/>
  <c r="L2485" i="4"/>
  <c r="M2484" i="4"/>
  <c r="L2484" i="4"/>
  <c r="M2483" i="4"/>
  <c r="L2483" i="4"/>
  <c r="M2482" i="4"/>
  <c r="L2482" i="4"/>
  <c r="M2481" i="4"/>
  <c r="L2481" i="4"/>
  <c r="M2480" i="4"/>
  <c r="L2480" i="4"/>
  <c r="M2479" i="4"/>
  <c r="L2479" i="4"/>
  <c r="M2478" i="4"/>
  <c r="L2478" i="4"/>
  <c r="M2477" i="4"/>
  <c r="L2477" i="4"/>
  <c r="M2476" i="4"/>
  <c r="L2476" i="4"/>
  <c r="M2475" i="4"/>
  <c r="L2475" i="4"/>
  <c r="M2474" i="4"/>
  <c r="L2474" i="4"/>
  <c r="M2473" i="4"/>
  <c r="L2473" i="4"/>
  <c r="M2472" i="4"/>
  <c r="L2472" i="4"/>
  <c r="M2471" i="4"/>
  <c r="L2471" i="4"/>
  <c r="M2470" i="4"/>
  <c r="L2470" i="4"/>
  <c r="M2469" i="4"/>
  <c r="L2469" i="4"/>
  <c r="M2468" i="4"/>
  <c r="L2468" i="4"/>
  <c r="M2467" i="4"/>
  <c r="L2467" i="4"/>
  <c r="M2466" i="4"/>
  <c r="L2466" i="4"/>
  <c r="M2465" i="4"/>
  <c r="L2465" i="4"/>
  <c r="M2464" i="4"/>
  <c r="L2464" i="4"/>
  <c r="M2463" i="4"/>
  <c r="L2463" i="4"/>
  <c r="M2462" i="4"/>
  <c r="L2462" i="4"/>
  <c r="M2461" i="4"/>
  <c r="L2461" i="4"/>
  <c r="M2460" i="4"/>
  <c r="L2460" i="4"/>
  <c r="M2459" i="4"/>
  <c r="L2459" i="4"/>
  <c r="M2458" i="4"/>
  <c r="L2458" i="4"/>
  <c r="M2457" i="4"/>
  <c r="L2457" i="4"/>
  <c r="M2456" i="4"/>
  <c r="L2456" i="4"/>
  <c r="M2455" i="4"/>
  <c r="L2455" i="4"/>
  <c r="M2454" i="4"/>
  <c r="L2454" i="4"/>
  <c r="M2453" i="4"/>
  <c r="L2453" i="4"/>
  <c r="M2452" i="4"/>
  <c r="L2452" i="4"/>
  <c r="M2451" i="4"/>
  <c r="L2451" i="4"/>
  <c r="M2450" i="4"/>
  <c r="L2450" i="4"/>
  <c r="M2449" i="4"/>
  <c r="L2449" i="4"/>
  <c r="M2448" i="4"/>
  <c r="L2448" i="4"/>
  <c r="M2447" i="4"/>
  <c r="L2447" i="4"/>
  <c r="M2446" i="4"/>
  <c r="L2446" i="4"/>
  <c r="M2445" i="4"/>
  <c r="L2445" i="4"/>
  <c r="M2444" i="4"/>
  <c r="L2444" i="4"/>
  <c r="M2443" i="4"/>
  <c r="L2443" i="4"/>
  <c r="M2442" i="4"/>
  <c r="L2442" i="4"/>
  <c r="M2441" i="4"/>
  <c r="L2441" i="4"/>
  <c r="M2440" i="4"/>
  <c r="L2440" i="4"/>
  <c r="M2439" i="4"/>
  <c r="L2439" i="4"/>
  <c r="M2438" i="4"/>
  <c r="L2438" i="4"/>
  <c r="M2437" i="4"/>
  <c r="L2437" i="4"/>
  <c r="M2436" i="4"/>
  <c r="L2436" i="4"/>
  <c r="M2435" i="4"/>
  <c r="L2435" i="4"/>
  <c r="M2434" i="4"/>
  <c r="L2434" i="4"/>
  <c r="M2433" i="4"/>
  <c r="L2433" i="4"/>
  <c r="M2432" i="4"/>
  <c r="L2432" i="4"/>
  <c r="M2431" i="4"/>
  <c r="L2431" i="4"/>
  <c r="M2430" i="4"/>
  <c r="L2430" i="4"/>
  <c r="M2429" i="4"/>
  <c r="L2429" i="4"/>
  <c r="M2428" i="4"/>
  <c r="L2428" i="4"/>
  <c r="M2427" i="4"/>
  <c r="L2427" i="4"/>
  <c r="M2426" i="4"/>
  <c r="L2426" i="4"/>
  <c r="M2425" i="4"/>
  <c r="L2425" i="4"/>
  <c r="M2424" i="4"/>
  <c r="L2424" i="4"/>
  <c r="M2423" i="4"/>
  <c r="L2423" i="4"/>
  <c r="M2422" i="4"/>
  <c r="L2422" i="4"/>
  <c r="M2421" i="4"/>
  <c r="L2421" i="4"/>
  <c r="M2420" i="4"/>
  <c r="L2420" i="4"/>
  <c r="M2419" i="4"/>
  <c r="L2419" i="4"/>
  <c r="M2418" i="4"/>
  <c r="L2418" i="4"/>
  <c r="M2417" i="4"/>
  <c r="L2417" i="4"/>
  <c r="M2416" i="4"/>
  <c r="L2416" i="4"/>
  <c r="M2415" i="4"/>
  <c r="L2415" i="4"/>
  <c r="M2414" i="4"/>
  <c r="L2414" i="4"/>
  <c r="M2413" i="4"/>
  <c r="L2413" i="4"/>
  <c r="M2412" i="4"/>
  <c r="L2412" i="4"/>
  <c r="M2411" i="4"/>
  <c r="L2411" i="4"/>
  <c r="M2410" i="4"/>
  <c r="L2410" i="4"/>
  <c r="M2409" i="4"/>
  <c r="L2409" i="4"/>
  <c r="M2408" i="4"/>
  <c r="L2408" i="4"/>
  <c r="M2407" i="4"/>
  <c r="L2407" i="4"/>
  <c r="M2406" i="4"/>
  <c r="L2406" i="4"/>
  <c r="M2405" i="4"/>
  <c r="L2405" i="4"/>
  <c r="M2404" i="4"/>
  <c r="L2404" i="4"/>
  <c r="M2403" i="4"/>
  <c r="L2403" i="4"/>
  <c r="M2402" i="4"/>
  <c r="L2402" i="4"/>
  <c r="M2401" i="4"/>
  <c r="L2401" i="4"/>
  <c r="M2400" i="4"/>
  <c r="L2400" i="4"/>
  <c r="M2399" i="4"/>
  <c r="L2399" i="4"/>
  <c r="M2398" i="4"/>
  <c r="L2398" i="4"/>
  <c r="M2397" i="4"/>
  <c r="L2397" i="4"/>
  <c r="M2396" i="4"/>
  <c r="L2396" i="4"/>
  <c r="M2395" i="4"/>
  <c r="L2395" i="4"/>
  <c r="M2394" i="4"/>
  <c r="L2394" i="4"/>
  <c r="M2393" i="4"/>
  <c r="L2393" i="4"/>
  <c r="M2392" i="4"/>
  <c r="L2392" i="4"/>
  <c r="M2391" i="4"/>
  <c r="L2391" i="4"/>
  <c r="M2390" i="4"/>
  <c r="L2390" i="4"/>
  <c r="M2389" i="4"/>
  <c r="L2389" i="4"/>
  <c r="M2388" i="4"/>
  <c r="L2388" i="4"/>
  <c r="M2387" i="4"/>
  <c r="L2387" i="4"/>
  <c r="M2386" i="4"/>
  <c r="L2386" i="4"/>
  <c r="M2385" i="4"/>
  <c r="L2385" i="4"/>
  <c r="M2384" i="4"/>
  <c r="L2384" i="4"/>
  <c r="M2383" i="4"/>
  <c r="L2383" i="4"/>
  <c r="M2382" i="4"/>
  <c r="L2382" i="4"/>
  <c r="M2381" i="4"/>
  <c r="L2381" i="4"/>
  <c r="M2380" i="4"/>
  <c r="L2380" i="4"/>
  <c r="M2379" i="4"/>
  <c r="L2379" i="4"/>
  <c r="M2378" i="4"/>
  <c r="L2378" i="4"/>
  <c r="M2377" i="4"/>
  <c r="L2377" i="4"/>
  <c r="M2376" i="4"/>
  <c r="L2376" i="4"/>
  <c r="M2375" i="4"/>
  <c r="L2375" i="4"/>
  <c r="M2374" i="4"/>
  <c r="L2374" i="4"/>
  <c r="M2373" i="4"/>
  <c r="L2373" i="4"/>
  <c r="M2372" i="4"/>
  <c r="L2372" i="4"/>
  <c r="M2371" i="4"/>
  <c r="L2371" i="4"/>
  <c r="M2370" i="4"/>
  <c r="L2370" i="4"/>
  <c r="M2369" i="4"/>
  <c r="L2369" i="4"/>
  <c r="M2368" i="4"/>
  <c r="L2368" i="4"/>
  <c r="M2367" i="4"/>
  <c r="L2367" i="4"/>
  <c r="M2366" i="4"/>
  <c r="L2366" i="4"/>
  <c r="M2365" i="4"/>
  <c r="L2365" i="4"/>
  <c r="M2364" i="4"/>
  <c r="L2364" i="4"/>
  <c r="M2363" i="4"/>
  <c r="L2363" i="4"/>
  <c r="M2362" i="4"/>
  <c r="L2362" i="4"/>
  <c r="M2361" i="4"/>
  <c r="L2361" i="4"/>
  <c r="M2360" i="4"/>
  <c r="L2360" i="4"/>
  <c r="M2359" i="4"/>
  <c r="L2359" i="4"/>
  <c r="M2358" i="4"/>
  <c r="L2358" i="4"/>
  <c r="M2357" i="4"/>
  <c r="L2357" i="4"/>
  <c r="M2356" i="4"/>
  <c r="L2356" i="4"/>
  <c r="M2355" i="4"/>
  <c r="L2355" i="4"/>
  <c r="M2354" i="4"/>
  <c r="L2354" i="4"/>
  <c r="M2353" i="4"/>
  <c r="L2353" i="4"/>
  <c r="M2352" i="4"/>
  <c r="L2352" i="4"/>
  <c r="M2351" i="4"/>
  <c r="L2351" i="4"/>
  <c r="M2350" i="4"/>
  <c r="L2350" i="4"/>
  <c r="M2349" i="4"/>
  <c r="L2349" i="4"/>
  <c r="M2348" i="4"/>
  <c r="L2348" i="4"/>
  <c r="M2347" i="4"/>
  <c r="L2347" i="4"/>
  <c r="M2346" i="4"/>
  <c r="L2346" i="4"/>
  <c r="M2345" i="4"/>
  <c r="L2345" i="4"/>
  <c r="M2344" i="4"/>
  <c r="L2344" i="4"/>
  <c r="M2343" i="4"/>
  <c r="L2343" i="4"/>
  <c r="M2342" i="4"/>
  <c r="L2342" i="4"/>
  <c r="M2341" i="4"/>
  <c r="L2341" i="4"/>
  <c r="M2340" i="4"/>
  <c r="L2340" i="4"/>
  <c r="M2339" i="4"/>
  <c r="L2339" i="4"/>
  <c r="M2338" i="4"/>
  <c r="L2338" i="4"/>
  <c r="M2337" i="4"/>
  <c r="L2337" i="4"/>
  <c r="M2336" i="4"/>
  <c r="L2336" i="4"/>
  <c r="M2335" i="4"/>
  <c r="L2335" i="4"/>
  <c r="M2334" i="4"/>
  <c r="L2334" i="4"/>
  <c r="M2333" i="4"/>
  <c r="L2333" i="4"/>
  <c r="M2332" i="4"/>
  <c r="L2332" i="4"/>
  <c r="M2331" i="4"/>
  <c r="L2331" i="4"/>
  <c r="M2330" i="4"/>
  <c r="L2330" i="4"/>
  <c r="M2329" i="4"/>
  <c r="L2329" i="4"/>
  <c r="M2328" i="4"/>
  <c r="L2328" i="4"/>
  <c r="M2327" i="4"/>
  <c r="L2327" i="4"/>
  <c r="M2326" i="4"/>
  <c r="L2326" i="4"/>
  <c r="M2325" i="4"/>
  <c r="L2325" i="4"/>
  <c r="M2324" i="4"/>
  <c r="L2324" i="4"/>
  <c r="M2323" i="4"/>
  <c r="L2323" i="4"/>
  <c r="M2322" i="4"/>
  <c r="L2322" i="4"/>
  <c r="M2321" i="4"/>
  <c r="L2321" i="4"/>
  <c r="M2320" i="4"/>
  <c r="L2320" i="4"/>
  <c r="M2319" i="4"/>
  <c r="L2319" i="4"/>
  <c r="M2318" i="4"/>
  <c r="L2318" i="4"/>
  <c r="M2317" i="4"/>
  <c r="L2317" i="4"/>
  <c r="M2316" i="4"/>
  <c r="L2316" i="4"/>
  <c r="M2315" i="4"/>
  <c r="L2315" i="4"/>
  <c r="M2314" i="4"/>
  <c r="L2314" i="4"/>
  <c r="M2313" i="4"/>
  <c r="L2313" i="4"/>
  <c r="M2312" i="4"/>
  <c r="L2312" i="4"/>
  <c r="M2311" i="4"/>
  <c r="L2311" i="4"/>
  <c r="M2310" i="4"/>
  <c r="L2310" i="4"/>
  <c r="M2309" i="4"/>
  <c r="L2309" i="4"/>
  <c r="M2308" i="4"/>
  <c r="L2308" i="4"/>
  <c r="M2307" i="4"/>
  <c r="L2307" i="4"/>
  <c r="M2306" i="4"/>
  <c r="L2306" i="4"/>
  <c r="M2305" i="4"/>
  <c r="L2305" i="4"/>
  <c r="M2304" i="4"/>
  <c r="L2304" i="4"/>
  <c r="M2303" i="4"/>
  <c r="L2303" i="4"/>
  <c r="M2302" i="4"/>
  <c r="L2302" i="4"/>
  <c r="M2301" i="4"/>
  <c r="L2301" i="4"/>
  <c r="M2300" i="4"/>
  <c r="L2300" i="4"/>
  <c r="M2299" i="4"/>
  <c r="L2299" i="4"/>
  <c r="M2298" i="4"/>
  <c r="L2298" i="4"/>
  <c r="M2297" i="4"/>
  <c r="L2297" i="4"/>
  <c r="M2296" i="4"/>
  <c r="L2296" i="4"/>
  <c r="M2295" i="4"/>
  <c r="L2295" i="4"/>
  <c r="M2294" i="4"/>
  <c r="L2294" i="4"/>
  <c r="M2293" i="4"/>
  <c r="L2293" i="4"/>
  <c r="M2292" i="4"/>
  <c r="L2292" i="4"/>
  <c r="M2291" i="4"/>
  <c r="L2291" i="4"/>
  <c r="M2290" i="4"/>
  <c r="L2290" i="4"/>
  <c r="M2289" i="4"/>
  <c r="L2289" i="4"/>
  <c r="M2288" i="4"/>
  <c r="L2288" i="4"/>
  <c r="M2287" i="4"/>
  <c r="L2287" i="4"/>
  <c r="M2286" i="4"/>
  <c r="L2286" i="4"/>
  <c r="M2285" i="4"/>
  <c r="L2285" i="4"/>
  <c r="M2284" i="4"/>
  <c r="L2284" i="4"/>
  <c r="M2283" i="4"/>
  <c r="L2283" i="4"/>
  <c r="M2282" i="4"/>
  <c r="L2282" i="4"/>
  <c r="M2281" i="4"/>
  <c r="L2281" i="4"/>
  <c r="M2280" i="4"/>
  <c r="L2280" i="4"/>
  <c r="M2279" i="4"/>
  <c r="L2279" i="4"/>
  <c r="M2278" i="4"/>
  <c r="L2278" i="4"/>
  <c r="M2277" i="4"/>
  <c r="L2277" i="4"/>
  <c r="M2276" i="4"/>
  <c r="L2276" i="4"/>
  <c r="M2275" i="4"/>
  <c r="L2275" i="4"/>
  <c r="M2274" i="4"/>
  <c r="L2274" i="4"/>
  <c r="M2273" i="4"/>
  <c r="L2273" i="4"/>
  <c r="M2272" i="4"/>
  <c r="L2272" i="4"/>
  <c r="M2271" i="4"/>
  <c r="L2271" i="4"/>
  <c r="M2270" i="4"/>
  <c r="L2270" i="4"/>
  <c r="M2269" i="4"/>
  <c r="L2269" i="4"/>
  <c r="M2268" i="4"/>
  <c r="L2268" i="4"/>
  <c r="M2267" i="4"/>
  <c r="L2267" i="4"/>
  <c r="M2266" i="4"/>
  <c r="L2266" i="4"/>
  <c r="M2265" i="4"/>
  <c r="L2265" i="4"/>
  <c r="M2264" i="4"/>
  <c r="L2264" i="4"/>
  <c r="M2263" i="4"/>
  <c r="L2263" i="4"/>
  <c r="M2262" i="4"/>
  <c r="L2262" i="4"/>
  <c r="M2261" i="4"/>
  <c r="L2261" i="4"/>
  <c r="M2260" i="4"/>
  <c r="L2260" i="4"/>
  <c r="M2259" i="4"/>
  <c r="L2259" i="4"/>
  <c r="M2258" i="4"/>
  <c r="L2258" i="4"/>
  <c r="M2257" i="4"/>
  <c r="L2257" i="4"/>
  <c r="M2256" i="4"/>
  <c r="L2256" i="4"/>
  <c r="M2255" i="4"/>
  <c r="L2255" i="4"/>
  <c r="M2254" i="4"/>
  <c r="L2254" i="4"/>
  <c r="M2253" i="4"/>
  <c r="L2253" i="4"/>
  <c r="M2252" i="4"/>
  <c r="L2252" i="4"/>
  <c r="M2251" i="4"/>
  <c r="L2251" i="4"/>
  <c r="M2250" i="4"/>
  <c r="L2250" i="4"/>
  <c r="M2249" i="4"/>
  <c r="L2249" i="4"/>
  <c r="M2248" i="4"/>
  <c r="L2248" i="4"/>
  <c r="M2247" i="4"/>
  <c r="L2247" i="4"/>
  <c r="M2246" i="4"/>
  <c r="L2246" i="4"/>
  <c r="M2245" i="4"/>
  <c r="L2245" i="4"/>
  <c r="M2244" i="4"/>
  <c r="L2244" i="4"/>
  <c r="M2243" i="4"/>
  <c r="L2243" i="4"/>
  <c r="M2242" i="4"/>
  <c r="L2242" i="4"/>
  <c r="M2241" i="4"/>
  <c r="L2241" i="4"/>
  <c r="M2240" i="4"/>
  <c r="L2240" i="4"/>
  <c r="M2239" i="4"/>
  <c r="L2239" i="4"/>
  <c r="M2238" i="4"/>
  <c r="L2238" i="4"/>
  <c r="M2237" i="4"/>
  <c r="L2237" i="4"/>
  <c r="M2236" i="4"/>
  <c r="L2236" i="4"/>
  <c r="M2235" i="4"/>
  <c r="L2235" i="4"/>
  <c r="M2234" i="4"/>
  <c r="L2234" i="4"/>
  <c r="M2233" i="4"/>
  <c r="L2233" i="4"/>
  <c r="M2232" i="4"/>
  <c r="L2232" i="4"/>
  <c r="M2231" i="4"/>
  <c r="L2231" i="4"/>
  <c r="M2230" i="4"/>
  <c r="L2230" i="4"/>
  <c r="M2229" i="4"/>
  <c r="L2229" i="4"/>
  <c r="M2228" i="4"/>
  <c r="L2228" i="4"/>
  <c r="M2227" i="4"/>
  <c r="L2227" i="4"/>
  <c r="M2226" i="4"/>
  <c r="L2226" i="4"/>
  <c r="M2225" i="4"/>
  <c r="L2225" i="4"/>
  <c r="M2224" i="4"/>
  <c r="L2224" i="4"/>
  <c r="M2223" i="4"/>
  <c r="L2223" i="4"/>
  <c r="M2222" i="4"/>
  <c r="L2222" i="4"/>
  <c r="M2221" i="4"/>
  <c r="L2221" i="4"/>
  <c r="M2220" i="4"/>
  <c r="L2220" i="4"/>
  <c r="M2219" i="4"/>
  <c r="L2219" i="4"/>
  <c r="M2218" i="4"/>
  <c r="L2218" i="4"/>
  <c r="M2217" i="4"/>
  <c r="L2217" i="4"/>
  <c r="M2216" i="4"/>
  <c r="L2216" i="4"/>
  <c r="M2215" i="4"/>
  <c r="L2215" i="4"/>
  <c r="M2214" i="4"/>
  <c r="L2214" i="4"/>
  <c r="M2213" i="4"/>
  <c r="L2213" i="4"/>
  <c r="M2212" i="4"/>
  <c r="L2212" i="4"/>
  <c r="M2211" i="4"/>
  <c r="L2211" i="4"/>
  <c r="M2210" i="4"/>
  <c r="L2210" i="4"/>
  <c r="M2209" i="4"/>
  <c r="L2209" i="4"/>
  <c r="M2208" i="4"/>
  <c r="L2208" i="4"/>
  <c r="M2207" i="4"/>
  <c r="L2207" i="4"/>
  <c r="M2206" i="4"/>
  <c r="L2206" i="4"/>
  <c r="M2205" i="4"/>
  <c r="L2205" i="4"/>
  <c r="M2204" i="4"/>
  <c r="L2204" i="4"/>
  <c r="M2203" i="4"/>
  <c r="L2203" i="4"/>
  <c r="M2202" i="4"/>
  <c r="L2202" i="4"/>
  <c r="M2201" i="4"/>
  <c r="L2201" i="4"/>
  <c r="M2200" i="4"/>
  <c r="L2200" i="4"/>
  <c r="M2199" i="4"/>
  <c r="L2199" i="4"/>
  <c r="M2198" i="4"/>
  <c r="L2198" i="4"/>
  <c r="M2197" i="4"/>
  <c r="L2197" i="4"/>
  <c r="M2196" i="4"/>
  <c r="L2196" i="4"/>
  <c r="M2195" i="4"/>
  <c r="L2195" i="4"/>
  <c r="M2194" i="4"/>
  <c r="L2194" i="4"/>
  <c r="M2193" i="4"/>
  <c r="L2193" i="4"/>
  <c r="M2192" i="4"/>
  <c r="L2192" i="4"/>
  <c r="M2191" i="4"/>
  <c r="L2191" i="4"/>
  <c r="M2190" i="4"/>
  <c r="L2190" i="4"/>
  <c r="M2189" i="4"/>
  <c r="L2189" i="4"/>
  <c r="M2188" i="4"/>
  <c r="L2188" i="4"/>
  <c r="M2187" i="4"/>
  <c r="L2187" i="4"/>
  <c r="M2186" i="4"/>
  <c r="L2186" i="4"/>
  <c r="M2185" i="4"/>
  <c r="L2185" i="4"/>
  <c r="M2184" i="4"/>
  <c r="L2184" i="4"/>
  <c r="M2183" i="4"/>
  <c r="L2183" i="4"/>
  <c r="M2182" i="4"/>
  <c r="L2182" i="4"/>
  <c r="M2181" i="4"/>
  <c r="L2181" i="4"/>
  <c r="M2180" i="4"/>
  <c r="L2180" i="4"/>
  <c r="M2179" i="4"/>
  <c r="L2179" i="4"/>
  <c r="M2178" i="4"/>
  <c r="L2178" i="4"/>
  <c r="M2177" i="4"/>
  <c r="L2177" i="4"/>
  <c r="M2176" i="4"/>
  <c r="L2176" i="4"/>
  <c r="M2175" i="4"/>
  <c r="L2175" i="4"/>
  <c r="M2174" i="4"/>
  <c r="L2174" i="4"/>
  <c r="M2173" i="4"/>
  <c r="L2173" i="4"/>
  <c r="M2172" i="4"/>
  <c r="L2172" i="4"/>
  <c r="M2171" i="4"/>
  <c r="L2171" i="4"/>
  <c r="M2170" i="4"/>
  <c r="L2170" i="4"/>
  <c r="M2169" i="4"/>
  <c r="L2169" i="4"/>
  <c r="M2168" i="4"/>
  <c r="L2168" i="4"/>
  <c r="M2167" i="4"/>
  <c r="L2167" i="4"/>
  <c r="M2166" i="4"/>
  <c r="L2166" i="4"/>
  <c r="M2165" i="4"/>
  <c r="L2165" i="4"/>
  <c r="M2164" i="4"/>
  <c r="L2164" i="4"/>
  <c r="M2163" i="4"/>
  <c r="L2163" i="4"/>
  <c r="M2162" i="4"/>
  <c r="L2162" i="4"/>
  <c r="M2161" i="4"/>
  <c r="L2161" i="4"/>
  <c r="M2160" i="4"/>
  <c r="L2160" i="4"/>
  <c r="M2159" i="4"/>
  <c r="L2159" i="4"/>
  <c r="M2158" i="4"/>
  <c r="L2158" i="4"/>
  <c r="M2157" i="4"/>
  <c r="L2157" i="4"/>
  <c r="M2156" i="4"/>
  <c r="L2156" i="4"/>
  <c r="M2155" i="4"/>
  <c r="L2155" i="4"/>
  <c r="M2154" i="4"/>
  <c r="L2154" i="4"/>
  <c r="M2153" i="4"/>
  <c r="L2153" i="4"/>
  <c r="M2152" i="4"/>
  <c r="L2152" i="4"/>
  <c r="M2151" i="4"/>
  <c r="L2151" i="4"/>
  <c r="M2150" i="4"/>
  <c r="L2150" i="4"/>
  <c r="M2149" i="4"/>
  <c r="L2149" i="4"/>
  <c r="M2148" i="4"/>
  <c r="L2148" i="4"/>
  <c r="M2147" i="4"/>
  <c r="L2147" i="4"/>
  <c r="M2146" i="4"/>
  <c r="L2146" i="4"/>
  <c r="M2145" i="4"/>
  <c r="L2145" i="4"/>
  <c r="M2144" i="4"/>
  <c r="L2144" i="4"/>
  <c r="M2143" i="4"/>
  <c r="L2143" i="4"/>
  <c r="M2142" i="4"/>
  <c r="L2142" i="4"/>
  <c r="M2141" i="4"/>
  <c r="L2141" i="4"/>
  <c r="M2140" i="4"/>
  <c r="L2140" i="4"/>
  <c r="M2139" i="4"/>
  <c r="L2139" i="4"/>
  <c r="M2138" i="4"/>
  <c r="L2138" i="4"/>
  <c r="M2137" i="4"/>
  <c r="L2137" i="4"/>
  <c r="M2136" i="4"/>
  <c r="L2136" i="4"/>
  <c r="M2135" i="4"/>
  <c r="L2135" i="4"/>
  <c r="M2134" i="4"/>
  <c r="L2134" i="4"/>
  <c r="M2133" i="4"/>
  <c r="L2133" i="4"/>
  <c r="M2132" i="4"/>
  <c r="L2132" i="4"/>
  <c r="M2131" i="4"/>
  <c r="L2131" i="4"/>
  <c r="M2130" i="4"/>
  <c r="L2130" i="4"/>
  <c r="M2129" i="4"/>
  <c r="L2129" i="4"/>
  <c r="M2128" i="4"/>
  <c r="L2128" i="4"/>
  <c r="M2127" i="4"/>
  <c r="L2127" i="4"/>
  <c r="M2126" i="4"/>
  <c r="L2126" i="4"/>
  <c r="M2125" i="4"/>
  <c r="L2125" i="4"/>
  <c r="M2124" i="4"/>
  <c r="L2124" i="4"/>
  <c r="M2123" i="4"/>
  <c r="L2123" i="4"/>
  <c r="M2122" i="4"/>
  <c r="L2122" i="4"/>
  <c r="M2121" i="4"/>
  <c r="L2121" i="4"/>
  <c r="M2120" i="4"/>
  <c r="L2120" i="4"/>
  <c r="M2119" i="4"/>
  <c r="L2119" i="4"/>
  <c r="M2118" i="4"/>
  <c r="L2118" i="4"/>
  <c r="M2117" i="4"/>
  <c r="L2117" i="4"/>
  <c r="M2116" i="4"/>
  <c r="L2116" i="4"/>
  <c r="M2115" i="4"/>
  <c r="L2115" i="4"/>
  <c r="M2114" i="4"/>
  <c r="L2114" i="4"/>
  <c r="M2113" i="4"/>
  <c r="L2113" i="4"/>
  <c r="M2112" i="4"/>
  <c r="L2112" i="4"/>
  <c r="M2111" i="4"/>
  <c r="L2111" i="4"/>
  <c r="M2110" i="4"/>
  <c r="L2110" i="4"/>
  <c r="M2109" i="4"/>
  <c r="L2109" i="4"/>
  <c r="M2108" i="4"/>
  <c r="L2108" i="4"/>
  <c r="M2107" i="4"/>
  <c r="L2107" i="4"/>
  <c r="M2106" i="4"/>
  <c r="L2106" i="4"/>
  <c r="M2105" i="4"/>
  <c r="L2105" i="4"/>
  <c r="M2104" i="4"/>
  <c r="L2104" i="4"/>
  <c r="M2103" i="4"/>
  <c r="L2103" i="4"/>
  <c r="M2102" i="4"/>
  <c r="L2102" i="4"/>
  <c r="M2101" i="4"/>
  <c r="L2101" i="4"/>
  <c r="M2100" i="4"/>
  <c r="L2100" i="4"/>
  <c r="M2099" i="4"/>
  <c r="L2099" i="4"/>
  <c r="M2098" i="4"/>
  <c r="L2098" i="4"/>
  <c r="M2097" i="4"/>
  <c r="L2097" i="4"/>
  <c r="M2096" i="4"/>
  <c r="L2096" i="4"/>
  <c r="M2095" i="4"/>
  <c r="L2095" i="4"/>
  <c r="M2094" i="4"/>
  <c r="L2094" i="4"/>
  <c r="M2093" i="4"/>
  <c r="L2093" i="4"/>
  <c r="M2092" i="4"/>
  <c r="L2092" i="4"/>
  <c r="M2091" i="4"/>
  <c r="L2091" i="4"/>
  <c r="M2090" i="4"/>
  <c r="L2090" i="4"/>
  <c r="M2089" i="4"/>
  <c r="L2089" i="4"/>
  <c r="M2088" i="4"/>
  <c r="L2088" i="4"/>
  <c r="M2087" i="4"/>
  <c r="L2087" i="4"/>
  <c r="M2086" i="4"/>
  <c r="L2086" i="4"/>
  <c r="M2085" i="4"/>
  <c r="L2085" i="4"/>
  <c r="M2084" i="4"/>
  <c r="L2084" i="4"/>
  <c r="M2083" i="4"/>
  <c r="L2083" i="4"/>
  <c r="M2082" i="4"/>
  <c r="L2082" i="4"/>
  <c r="M2081" i="4"/>
  <c r="L2081" i="4"/>
  <c r="M2080" i="4"/>
  <c r="L2080" i="4"/>
  <c r="M2079" i="4"/>
  <c r="L2079" i="4"/>
  <c r="M2078" i="4"/>
  <c r="L2078" i="4"/>
  <c r="M2077" i="4"/>
  <c r="L2077" i="4"/>
  <c r="M2076" i="4"/>
  <c r="L2076" i="4"/>
  <c r="M2075" i="4"/>
  <c r="L2075" i="4"/>
  <c r="M2074" i="4"/>
  <c r="L2074" i="4"/>
  <c r="M2073" i="4"/>
  <c r="L2073" i="4"/>
  <c r="M2072" i="4"/>
  <c r="L2072" i="4"/>
  <c r="M2071" i="4"/>
  <c r="L2071" i="4"/>
  <c r="M2070" i="4"/>
  <c r="L2070" i="4"/>
  <c r="M2069" i="4"/>
  <c r="L2069" i="4"/>
  <c r="M2068" i="4"/>
  <c r="L2068" i="4"/>
  <c r="M2067" i="4"/>
  <c r="L2067" i="4"/>
  <c r="M2066" i="4"/>
  <c r="L2066" i="4"/>
  <c r="M2065" i="4"/>
  <c r="L2065" i="4"/>
  <c r="M2064" i="4"/>
  <c r="L2064" i="4"/>
  <c r="M2063" i="4"/>
  <c r="L2063" i="4"/>
  <c r="M2062" i="4"/>
  <c r="L2062" i="4"/>
  <c r="M2061" i="4"/>
  <c r="L2061" i="4"/>
  <c r="M2060" i="4"/>
  <c r="L2060" i="4"/>
  <c r="M2059" i="4"/>
  <c r="L2059" i="4"/>
  <c r="M2058" i="4"/>
  <c r="L2058" i="4"/>
  <c r="M2057" i="4"/>
  <c r="L2057" i="4"/>
  <c r="M2056" i="4"/>
  <c r="L2056" i="4"/>
  <c r="M2055" i="4"/>
  <c r="L2055" i="4"/>
  <c r="M2054" i="4"/>
  <c r="L2054" i="4"/>
  <c r="M2053" i="4"/>
  <c r="L2053" i="4"/>
  <c r="M2052" i="4"/>
  <c r="L2052" i="4"/>
  <c r="M2051" i="4"/>
  <c r="L2051" i="4"/>
  <c r="M2050" i="4"/>
  <c r="L2050" i="4"/>
  <c r="M2049" i="4"/>
  <c r="L2049" i="4"/>
  <c r="M2048" i="4"/>
  <c r="L2048" i="4"/>
  <c r="M2047" i="4"/>
  <c r="L2047" i="4"/>
  <c r="M2046" i="4"/>
  <c r="L2046" i="4"/>
  <c r="M2045" i="4"/>
  <c r="L2045" i="4"/>
  <c r="M2044" i="4"/>
  <c r="L2044" i="4"/>
  <c r="M2043" i="4"/>
  <c r="L2043" i="4"/>
  <c r="M2042" i="4"/>
  <c r="L2042" i="4"/>
  <c r="M2041" i="4"/>
  <c r="L2041" i="4"/>
  <c r="M2040" i="4"/>
  <c r="L2040" i="4"/>
  <c r="M2039" i="4"/>
  <c r="L2039" i="4"/>
  <c r="M2038" i="4"/>
  <c r="L2038" i="4"/>
  <c r="M2037" i="4"/>
  <c r="L2037" i="4"/>
  <c r="M2036" i="4"/>
  <c r="L2036" i="4"/>
  <c r="M2035" i="4"/>
  <c r="L2035" i="4"/>
  <c r="M2034" i="4"/>
  <c r="L2034" i="4"/>
  <c r="M2033" i="4"/>
  <c r="L2033" i="4"/>
  <c r="M2032" i="4"/>
  <c r="L2032" i="4"/>
  <c r="M2031" i="4"/>
  <c r="L2031" i="4"/>
  <c r="M2030" i="4"/>
  <c r="L2030" i="4"/>
  <c r="M2029" i="4"/>
  <c r="L2029" i="4"/>
  <c r="M2028" i="4"/>
  <c r="L2028" i="4"/>
  <c r="M2027" i="4"/>
  <c r="L2027" i="4"/>
  <c r="M2026" i="4"/>
  <c r="L2026" i="4"/>
  <c r="M2025" i="4"/>
  <c r="L2025" i="4"/>
  <c r="M2024" i="4"/>
  <c r="L2024" i="4"/>
  <c r="M2023" i="4"/>
  <c r="L2023" i="4"/>
  <c r="M2022" i="4"/>
  <c r="L2022" i="4"/>
  <c r="M2021" i="4"/>
  <c r="L2021" i="4"/>
  <c r="M2020" i="4"/>
  <c r="L2020" i="4"/>
  <c r="M2019" i="4"/>
  <c r="L2019" i="4"/>
  <c r="M2018" i="4"/>
  <c r="L2018" i="4"/>
  <c r="M2017" i="4"/>
  <c r="L2017" i="4"/>
  <c r="M2016" i="4"/>
  <c r="L2016" i="4"/>
  <c r="M2015" i="4"/>
  <c r="L2015" i="4"/>
  <c r="M2014" i="4"/>
  <c r="L2014" i="4"/>
  <c r="M2013" i="4"/>
  <c r="L2013" i="4"/>
  <c r="M2012" i="4"/>
  <c r="L2012" i="4"/>
  <c r="M2011" i="4"/>
  <c r="L2011" i="4"/>
  <c r="M2010" i="4"/>
  <c r="L2010" i="4"/>
  <c r="M2009" i="4"/>
  <c r="L2009" i="4"/>
  <c r="M2008" i="4"/>
  <c r="L2008" i="4"/>
  <c r="M2007" i="4"/>
  <c r="L2007" i="4"/>
  <c r="M2006" i="4"/>
  <c r="L2006" i="4"/>
  <c r="M2005" i="4"/>
  <c r="L2005" i="4"/>
  <c r="M2004" i="4"/>
  <c r="L2004" i="4"/>
  <c r="M2003" i="4"/>
  <c r="L2003" i="4"/>
  <c r="M2002" i="4"/>
  <c r="L2002" i="4"/>
  <c r="M2001" i="4"/>
  <c r="L2001" i="4"/>
  <c r="M2000" i="4"/>
  <c r="L2000" i="4"/>
  <c r="M1999" i="4"/>
  <c r="L1999" i="4"/>
  <c r="M1998" i="4"/>
  <c r="L1998" i="4"/>
  <c r="M1997" i="4"/>
  <c r="L1997" i="4"/>
  <c r="M1996" i="4"/>
  <c r="L1996" i="4"/>
  <c r="M1995" i="4"/>
  <c r="L1995" i="4"/>
  <c r="M1994" i="4"/>
  <c r="L1994" i="4"/>
  <c r="M1993" i="4"/>
  <c r="L1993" i="4"/>
  <c r="M1992" i="4"/>
  <c r="L1992" i="4"/>
  <c r="M1991" i="4"/>
  <c r="L1991" i="4"/>
  <c r="M1990" i="4"/>
  <c r="L1990" i="4"/>
  <c r="M1989" i="4"/>
  <c r="L1989" i="4"/>
  <c r="M1988" i="4"/>
  <c r="L1988" i="4"/>
  <c r="M1987" i="4"/>
  <c r="L1987" i="4"/>
  <c r="M1986" i="4"/>
  <c r="L1986" i="4"/>
  <c r="M1985" i="4"/>
  <c r="L1985" i="4"/>
  <c r="M1984" i="4"/>
  <c r="L1984" i="4"/>
  <c r="M1983" i="4"/>
  <c r="L1983" i="4"/>
  <c r="M1982" i="4"/>
  <c r="L1982" i="4"/>
  <c r="M1981" i="4"/>
  <c r="L1981" i="4"/>
  <c r="M1980" i="4"/>
  <c r="L1980" i="4"/>
  <c r="M1979" i="4"/>
  <c r="L1979" i="4"/>
  <c r="M1978" i="4"/>
  <c r="L1978" i="4"/>
  <c r="M1977" i="4"/>
  <c r="L1977" i="4"/>
  <c r="M1976" i="4"/>
  <c r="L1976" i="4"/>
  <c r="M1975" i="4"/>
  <c r="L1975" i="4"/>
  <c r="M1974" i="4"/>
  <c r="L1974" i="4"/>
  <c r="M1973" i="4"/>
  <c r="L1973" i="4"/>
  <c r="M1972" i="4"/>
  <c r="L1972" i="4"/>
  <c r="M1971" i="4"/>
  <c r="L1971" i="4"/>
  <c r="M1970" i="4"/>
  <c r="L1970" i="4"/>
  <c r="M1969" i="4"/>
  <c r="L1969" i="4"/>
  <c r="M1968" i="4"/>
  <c r="L1968" i="4"/>
  <c r="M1967" i="4"/>
  <c r="L1967" i="4"/>
  <c r="M1966" i="4"/>
  <c r="L1966" i="4"/>
  <c r="M1965" i="4"/>
  <c r="L1965" i="4"/>
  <c r="M1964" i="4"/>
  <c r="L1964" i="4"/>
  <c r="M1963" i="4"/>
  <c r="L1963" i="4"/>
  <c r="M1962" i="4"/>
  <c r="L1962" i="4"/>
  <c r="M1961" i="4"/>
  <c r="L1961" i="4"/>
  <c r="M1960" i="4"/>
  <c r="L1960" i="4"/>
  <c r="M1959" i="4"/>
  <c r="L1959" i="4"/>
  <c r="M1958" i="4"/>
  <c r="L1958" i="4"/>
  <c r="M1957" i="4"/>
  <c r="L1957" i="4"/>
  <c r="M1956" i="4"/>
  <c r="L1956" i="4"/>
  <c r="M1955" i="4"/>
  <c r="L1955" i="4"/>
  <c r="M1954" i="4"/>
  <c r="L1954" i="4"/>
  <c r="M1953" i="4"/>
  <c r="L1953" i="4"/>
  <c r="M1952" i="4"/>
  <c r="L1952" i="4"/>
  <c r="M1951" i="4"/>
  <c r="L1951" i="4"/>
  <c r="M1950" i="4"/>
  <c r="L1950" i="4"/>
  <c r="M1949" i="4"/>
  <c r="L1949" i="4"/>
  <c r="M1948" i="4"/>
  <c r="L1948" i="4"/>
  <c r="M1947" i="4"/>
  <c r="L1947" i="4"/>
  <c r="M1946" i="4"/>
  <c r="L1946" i="4"/>
  <c r="M1945" i="4"/>
  <c r="L1945" i="4"/>
  <c r="M1944" i="4"/>
  <c r="L1944" i="4"/>
  <c r="M1943" i="4"/>
  <c r="L1943" i="4"/>
  <c r="M1942" i="4"/>
  <c r="L1942" i="4"/>
  <c r="M1941" i="4"/>
  <c r="L1941" i="4"/>
  <c r="M1940" i="4"/>
  <c r="L1940" i="4"/>
  <c r="M1939" i="4"/>
  <c r="L1939" i="4"/>
  <c r="M1938" i="4"/>
  <c r="L1938" i="4"/>
  <c r="M1937" i="4"/>
  <c r="L1937" i="4"/>
  <c r="M1936" i="4"/>
  <c r="L1936" i="4"/>
  <c r="M1935" i="4"/>
  <c r="L1935" i="4"/>
  <c r="M1934" i="4"/>
  <c r="L1934" i="4"/>
  <c r="M1933" i="4"/>
  <c r="L1933" i="4"/>
  <c r="M1932" i="4"/>
  <c r="L1932" i="4"/>
  <c r="M1931" i="4"/>
  <c r="L1931" i="4"/>
  <c r="M1930" i="4"/>
  <c r="L1930" i="4"/>
  <c r="M1929" i="4"/>
  <c r="L1929" i="4"/>
  <c r="M1928" i="4"/>
  <c r="L1928" i="4"/>
  <c r="M1927" i="4"/>
  <c r="L1927" i="4"/>
  <c r="M1926" i="4"/>
  <c r="L1926" i="4"/>
  <c r="M1925" i="4"/>
  <c r="L1925" i="4"/>
  <c r="M1924" i="4"/>
  <c r="L1924" i="4"/>
  <c r="M1923" i="4"/>
  <c r="L1923" i="4"/>
  <c r="M1922" i="4"/>
  <c r="L1922" i="4"/>
  <c r="M1921" i="4"/>
  <c r="L1921" i="4"/>
  <c r="M1920" i="4"/>
  <c r="L1920" i="4"/>
  <c r="M1919" i="4"/>
  <c r="L1919" i="4"/>
  <c r="M1918" i="4"/>
  <c r="L1918" i="4"/>
  <c r="M1917" i="4"/>
  <c r="L1917" i="4"/>
  <c r="M1916" i="4"/>
  <c r="L1916" i="4"/>
  <c r="M1915" i="4"/>
  <c r="L1915" i="4"/>
  <c r="M1914" i="4"/>
  <c r="L1914" i="4"/>
  <c r="M1913" i="4"/>
  <c r="L1913" i="4"/>
  <c r="M1912" i="4"/>
  <c r="L1912" i="4"/>
  <c r="M1911" i="4"/>
  <c r="L1911" i="4"/>
  <c r="M1910" i="4"/>
  <c r="L1910" i="4"/>
  <c r="M1909" i="4"/>
  <c r="L1909" i="4"/>
  <c r="M1908" i="4"/>
  <c r="L1908" i="4"/>
  <c r="M1907" i="4"/>
  <c r="L1907" i="4"/>
  <c r="M1906" i="4"/>
  <c r="L1906" i="4"/>
  <c r="M1905" i="4"/>
  <c r="L1905" i="4"/>
  <c r="M1904" i="4"/>
  <c r="L1904" i="4"/>
  <c r="M1903" i="4"/>
  <c r="L1903" i="4"/>
  <c r="M1902" i="4"/>
  <c r="L1902" i="4"/>
  <c r="M1901" i="4"/>
  <c r="L1901" i="4"/>
  <c r="M1900" i="4"/>
  <c r="L1900" i="4"/>
  <c r="M1899" i="4"/>
  <c r="L1899" i="4"/>
  <c r="M1898" i="4"/>
  <c r="L1898" i="4"/>
  <c r="M1897" i="4"/>
  <c r="L1897" i="4"/>
  <c r="M1896" i="4"/>
  <c r="L1896" i="4"/>
  <c r="M1895" i="4"/>
  <c r="L1895" i="4"/>
  <c r="M1894" i="4"/>
  <c r="L1894" i="4"/>
  <c r="M1893" i="4"/>
  <c r="L1893" i="4"/>
  <c r="M1892" i="4"/>
  <c r="L1892" i="4"/>
  <c r="M1891" i="4"/>
  <c r="L1891" i="4"/>
  <c r="M1890" i="4"/>
  <c r="L1890" i="4"/>
  <c r="M1889" i="4"/>
  <c r="L1889" i="4"/>
  <c r="M1888" i="4"/>
  <c r="L1888" i="4"/>
  <c r="M1887" i="4"/>
  <c r="L1887" i="4"/>
  <c r="M1886" i="4"/>
  <c r="L1886" i="4"/>
  <c r="M1885" i="4"/>
  <c r="L1885" i="4"/>
  <c r="M1884" i="4"/>
  <c r="L1884" i="4"/>
  <c r="M1883" i="4"/>
  <c r="L1883" i="4"/>
  <c r="M1882" i="4"/>
  <c r="L1882" i="4"/>
  <c r="M1881" i="4"/>
  <c r="L1881" i="4"/>
  <c r="M1880" i="4"/>
  <c r="L1880" i="4"/>
  <c r="M1879" i="4"/>
  <c r="L1879" i="4"/>
  <c r="M1878" i="4"/>
  <c r="L1878" i="4"/>
  <c r="M1877" i="4"/>
  <c r="L1877" i="4"/>
  <c r="M1876" i="4"/>
  <c r="L1876" i="4"/>
  <c r="M1875" i="4"/>
  <c r="L1875" i="4"/>
  <c r="M1874" i="4"/>
  <c r="L1874" i="4"/>
  <c r="M1873" i="4"/>
  <c r="L1873" i="4"/>
  <c r="M1872" i="4"/>
  <c r="L1872" i="4"/>
  <c r="M1871" i="4"/>
  <c r="L1871" i="4"/>
  <c r="M1870" i="4"/>
  <c r="L1870" i="4"/>
  <c r="M1869" i="4"/>
  <c r="L1869" i="4"/>
  <c r="M1868" i="4"/>
  <c r="L1868" i="4"/>
  <c r="M1867" i="4"/>
  <c r="L1867" i="4"/>
  <c r="M1866" i="4"/>
  <c r="L1866" i="4"/>
  <c r="M1865" i="4"/>
  <c r="L1865" i="4"/>
  <c r="M1864" i="4"/>
  <c r="L1864" i="4"/>
  <c r="M1863" i="4"/>
  <c r="L1863" i="4"/>
  <c r="M1862" i="4"/>
  <c r="L1862" i="4"/>
  <c r="M1861" i="4"/>
  <c r="L1861" i="4"/>
  <c r="M1860" i="4"/>
  <c r="L1860" i="4"/>
  <c r="M1859" i="4"/>
  <c r="L1859" i="4"/>
  <c r="M1858" i="4"/>
  <c r="L1858" i="4"/>
  <c r="M1857" i="4"/>
  <c r="L1857" i="4"/>
  <c r="M1856" i="4"/>
  <c r="L1856" i="4"/>
  <c r="M1855" i="4"/>
  <c r="L1855" i="4"/>
  <c r="M1854" i="4"/>
  <c r="L1854" i="4"/>
  <c r="M1853" i="4"/>
  <c r="L1853" i="4"/>
  <c r="M1852" i="4"/>
  <c r="L1852" i="4"/>
  <c r="M1851" i="4"/>
  <c r="L1851" i="4"/>
  <c r="M1850" i="4"/>
  <c r="L1850" i="4"/>
  <c r="M1849" i="4"/>
  <c r="L1849" i="4"/>
  <c r="M1848" i="4"/>
  <c r="L1848" i="4"/>
  <c r="M1847" i="4"/>
  <c r="L1847" i="4"/>
  <c r="M1846" i="4"/>
  <c r="L1846" i="4"/>
  <c r="M1845" i="4"/>
  <c r="L1845" i="4"/>
  <c r="M1844" i="4"/>
  <c r="L1844" i="4"/>
  <c r="M1843" i="4"/>
  <c r="L1843" i="4"/>
  <c r="M1842" i="4"/>
  <c r="L1842" i="4"/>
  <c r="M1841" i="4"/>
  <c r="L1841" i="4"/>
  <c r="M1840" i="4"/>
  <c r="L1840" i="4"/>
  <c r="M1839" i="4"/>
  <c r="L1839" i="4"/>
  <c r="M1838" i="4"/>
  <c r="L1838" i="4"/>
  <c r="M1837" i="4"/>
  <c r="L1837" i="4"/>
  <c r="M1836" i="4"/>
  <c r="L1836" i="4"/>
  <c r="M1835" i="4"/>
  <c r="L1835" i="4"/>
  <c r="M1834" i="4"/>
  <c r="L1834" i="4"/>
  <c r="M1833" i="4"/>
  <c r="L1833" i="4"/>
  <c r="M1832" i="4"/>
  <c r="L1832" i="4"/>
  <c r="M1831" i="4"/>
  <c r="L1831" i="4"/>
  <c r="M1830" i="4"/>
  <c r="L1830" i="4"/>
  <c r="M1829" i="4"/>
  <c r="L1829" i="4"/>
  <c r="M1828" i="4"/>
  <c r="L1828" i="4"/>
  <c r="M1827" i="4"/>
  <c r="L1827" i="4"/>
  <c r="M1826" i="4"/>
  <c r="L1826" i="4"/>
  <c r="M1825" i="4"/>
  <c r="L1825" i="4"/>
  <c r="M1824" i="4"/>
  <c r="L1824" i="4"/>
  <c r="M1823" i="4"/>
  <c r="L1823" i="4"/>
  <c r="M1822" i="4"/>
  <c r="L1822" i="4"/>
  <c r="M1821" i="4"/>
  <c r="L1821" i="4"/>
  <c r="M1820" i="4"/>
  <c r="L1820" i="4"/>
  <c r="M1819" i="4"/>
  <c r="L1819" i="4"/>
  <c r="M1818" i="4"/>
  <c r="L1818" i="4"/>
  <c r="M1817" i="4"/>
  <c r="L1817" i="4"/>
  <c r="M1816" i="4"/>
  <c r="L1816" i="4"/>
  <c r="M1815" i="4"/>
  <c r="L1815" i="4"/>
  <c r="M1814" i="4"/>
  <c r="L1814" i="4"/>
  <c r="M1813" i="4"/>
  <c r="L1813" i="4"/>
  <c r="M1812" i="4"/>
  <c r="L1812" i="4"/>
  <c r="M1811" i="4"/>
  <c r="L1811" i="4"/>
  <c r="M1810" i="4"/>
  <c r="L1810" i="4"/>
  <c r="M1809" i="4"/>
  <c r="L1809" i="4"/>
  <c r="M1808" i="4"/>
  <c r="L1808" i="4"/>
  <c r="M1807" i="4"/>
  <c r="L1807" i="4"/>
  <c r="M1806" i="4"/>
  <c r="L1806" i="4"/>
  <c r="M1805" i="4"/>
  <c r="L1805" i="4"/>
  <c r="M1804" i="4"/>
  <c r="L1804" i="4"/>
  <c r="M1803" i="4"/>
  <c r="L1803" i="4"/>
  <c r="M1802" i="4"/>
  <c r="L1802" i="4"/>
  <c r="M1801" i="4"/>
  <c r="L1801" i="4"/>
  <c r="M1800" i="4"/>
  <c r="L1800" i="4"/>
  <c r="M1799" i="4"/>
  <c r="L1799" i="4"/>
  <c r="M1798" i="4"/>
  <c r="L1798" i="4"/>
  <c r="M1797" i="4"/>
  <c r="L1797" i="4"/>
  <c r="M1796" i="4"/>
  <c r="L1796" i="4"/>
  <c r="M1795" i="4"/>
  <c r="L1795" i="4"/>
  <c r="M1794" i="4"/>
  <c r="L1794" i="4"/>
  <c r="M1793" i="4"/>
  <c r="L1793" i="4"/>
  <c r="M1792" i="4"/>
  <c r="L1792" i="4"/>
  <c r="M1791" i="4"/>
  <c r="L1791" i="4"/>
  <c r="M1790" i="4"/>
  <c r="L1790" i="4"/>
  <c r="M1789" i="4"/>
  <c r="L1789" i="4"/>
  <c r="M1788" i="4"/>
  <c r="L1788" i="4"/>
  <c r="M1787" i="4"/>
  <c r="L1787" i="4"/>
  <c r="M1786" i="4"/>
  <c r="L1786" i="4"/>
  <c r="M1785" i="4"/>
  <c r="L1785" i="4"/>
  <c r="M1784" i="4"/>
  <c r="L1784" i="4"/>
  <c r="M1783" i="4"/>
  <c r="L1783" i="4"/>
  <c r="M1782" i="4"/>
  <c r="L1782" i="4"/>
  <c r="M1781" i="4"/>
  <c r="L1781" i="4"/>
  <c r="M1780" i="4"/>
  <c r="L1780" i="4"/>
  <c r="M1779" i="4"/>
  <c r="L1779" i="4"/>
  <c r="M1778" i="4"/>
  <c r="L1778" i="4"/>
  <c r="M1777" i="4"/>
  <c r="L1777" i="4"/>
  <c r="M1776" i="4"/>
  <c r="L1776" i="4"/>
  <c r="M1775" i="4"/>
  <c r="L1775" i="4"/>
  <c r="M1774" i="4"/>
  <c r="L1774" i="4"/>
  <c r="M1773" i="4"/>
  <c r="L1773" i="4"/>
  <c r="M1772" i="4"/>
  <c r="L1772" i="4"/>
  <c r="M1771" i="4"/>
  <c r="L1771" i="4"/>
  <c r="M1770" i="4"/>
  <c r="L1770" i="4"/>
  <c r="M1769" i="4"/>
  <c r="L1769" i="4"/>
  <c r="M1768" i="4"/>
  <c r="L1768" i="4"/>
  <c r="M1767" i="4"/>
  <c r="L1767" i="4"/>
  <c r="M1766" i="4"/>
  <c r="L1766" i="4"/>
  <c r="M1765" i="4"/>
  <c r="L1765" i="4"/>
  <c r="M1764" i="4"/>
  <c r="L1764" i="4"/>
  <c r="M1763" i="4"/>
  <c r="L1763" i="4"/>
  <c r="M1762" i="4"/>
  <c r="L1762" i="4"/>
  <c r="M1761" i="4"/>
  <c r="L1761" i="4"/>
  <c r="M1760" i="4"/>
  <c r="L1760" i="4"/>
  <c r="M1759" i="4"/>
  <c r="L1759" i="4"/>
  <c r="M1758" i="4"/>
  <c r="L1758" i="4"/>
  <c r="M1757" i="4"/>
  <c r="L1757" i="4"/>
  <c r="M1756" i="4"/>
  <c r="L1756" i="4"/>
  <c r="M1755" i="4"/>
  <c r="L1755" i="4"/>
  <c r="M1754" i="4"/>
  <c r="L1754" i="4"/>
  <c r="M1753" i="4"/>
  <c r="L1753" i="4"/>
  <c r="M1752" i="4"/>
  <c r="L1752" i="4"/>
  <c r="M1751" i="4"/>
  <c r="L1751" i="4"/>
  <c r="M1750" i="4"/>
  <c r="L1750" i="4"/>
  <c r="M1749" i="4"/>
  <c r="L1749" i="4"/>
  <c r="M1748" i="4"/>
  <c r="L1748" i="4"/>
  <c r="M1747" i="4"/>
  <c r="L1747" i="4"/>
  <c r="M1746" i="4"/>
  <c r="L1746" i="4"/>
  <c r="M1745" i="4"/>
  <c r="L1745" i="4"/>
  <c r="M1744" i="4"/>
  <c r="L1744" i="4"/>
  <c r="M1743" i="4"/>
  <c r="L1743" i="4"/>
  <c r="M1742" i="4"/>
  <c r="L1742" i="4"/>
  <c r="M1741" i="4"/>
  <c r="L1741" i="4"/>
  <c r="M1740" i="4"/>
  <c r="L1740" i="4"/>
  <c r="M1739" i="4"/>
  <c r="L1739" i="4"/>
  <c r="M1738" i="4"/>
  <c r="L1738" i="4"/>
  <c r="M1737" i="4"/>
  <c r="L1737" i="4"/>
  <c r="M1736" i="4"/>
  <c r="L1736" i="4"/>
  <c r="M1735" i="4"/>
  <c r="L1735" i="4"/>
  <c r="M1734" i="4"/>
  <c r="L1734" i="4"/>
  <c r="M1733" i="4"/>
  <c r="L1733" i="4"/>
  <c r="M1732" i="4"/>
  <c r="L1732" i="4"/>
  <c r="M1731" i="4"/>
  <c r="L1731" i="4"/>
  <c r="M1730" i="4"/>
  <c r="L1730" i="4"/>
  <c r="M1729" i="4"/>
  <c r="L1729" i="4"/>
  <c r="M1728" i="4"/>
  <c r="L1728" i="4"/>
  <c r="M1727" i="4"/>
  <c r="L1727" i="4"/>
  <c r="M1726" i="4"/>
  <c r="L1726" i="4"/>
  <c r="M1725" i="4"/>
  <c r="L1725" i="4"/>
  <c r="M1724" i="4"/>
  <c r="L1724" i="4"/>
  <c r="M1723" i="4"/>
  <c r="L1723" i="4"/>
  <c r="M1722" i="4"/>
  <c r="L1722" i="4"/>
  <c r="M1721" i="4"/>
  <c r="L1721" i="4"/>
  <c r="M1720" i="4"/>
  <c r="L1720" i="4"/>
  <c r="M1719" i="4"/>
  <c r="L1719" i="4"/>
  <c r="M1718" i="4"/>
  <c r="L1718" i="4"/>
  <c r="M1717" i="4"/>
  <c r="L1717" i="4"/>
  <c r="M1716" i="4"/>
  <c r="L1716" i="4"/>
  <c r="M1715" i="4"/>
  <c r="L1715" i="4"/>
  <c r="M1714" i="4"/>
  <c r="L1714" i="4"/>
  <c r="M1713" i="4"/>
  <c r="L1713" i="4"/>
  <c r="M1712" i="4"/>
  <c r="L1712" i="4"/>
  <c r="M1711" i="4"/>
  <c r="L1711" i="4"/>
  <c r="M1710" i="4"/>
  <c r="L1710" i="4"/>
  <c r="M1709" i="4"/>
  <c r="L1709" i="4"/>
  <c r="M1708" i="4"/>
  <c r="L1708" i="4"/>
  <c r="M1707" i="4"/>
  <c r="L1707" i="4"/>
  <c r="M1706" i="4"/>
  <c r="L1706" i="4"/>
  <c r="M1705" i="4"/>
  <c r="L1705" i="4"/>
  <c r="M1704" i="4"/>
  <c r="L1704" i="4"/>
  <c r="M1703" i="4"/>
  <c r="L1703" i="4"/>
  <c r="M1702" i="4"/>
  <c r="L1702" i="4"/>
  <c r="M1701" i="4"/>
  <c r="L1701" i="4"/>
  <c r="M1700" i="4"/>
  <c r="L1700" i="4"/>
  <c r="M1699" i="4"/>
  <c r="L1699" i="4"/>
  <c r="M1698" i="4"/>
  <c r="L1698" i="4"/>
  <c r="M1697" i="4"/>
  <c r="L1697" i="4"/>
  <c r="M1696" i="4"/>
  <c r="L1696" i="4"/>
  <c r="M1695" i="4"/>
  <c r="L1695" i="4"/>
  <c r="M1694" i="4"/>
  <c r="L1694" i="4"/>
  <c r="M1693" i="4"/>
  <c r="L1693" i="4"/>
  <c r="M1692" i="4"/>
  <c r="L1692" i="4"/>
  <c r="M1691" i="4"/>
  <c r="L1691" i="4"/>
  <c r="M1690" i="4"/>
  <c r="L1690" i="4"/>
  <c r="M1689" i="4"/>
  <c r="L1689" i="4"/>
  <c r="M1688" i="4"/>
  <c r="L1688" i="4"/>
  <c r="M1687" i="4"/>
  <c r="L1687" i="4"/>
  <c r="M1686" i="4"/>
  <c r="L1686" i="4"/>
  <c r="M1685" i="4"/>
  <c r="L1685" i="4"/>
  <c r="M1684" i="4"/>
  <c r="L1684" i="4"/>
  <c r="M1683" i="4"/>
  <c r="L1683" i="4"/>
  <c r="M1682" i="4"/>
  <c r="L1682" i="4"/>
  <c r="M1681" i="4"/>
  <c r="L1681" i="4"/>
  <c r="M1680" i="4"/>
  <c r="L1680" i="4"/>
  <c r="M1679" i="4"/>
  <c r="L1679" i="4"/>
  <c r="M1678" i="4"/>
  <c r="L1678" i="4"/>
  <c r="M1677" i="4"/>
  <c r="L1677" i="4"/>
  <c r="M1676" i="4"/>
  <c r="L1676" i="4"/>
  <c r="M1675" i="4"/>
  <c r="L1675" i="4"/>
  <c r="M1674" i="4"/>
  <c r="L1674" i="4"/>
  <c r="M1673" i="4"/>
  <c r="L1673" i="4"/>
  <c r="M1672" i="4"/>
  <c r="L1672" i="4"/>
  <c r="M1671" i="4"/>
  <c r="L1671" i="4"/>
  <c r="M1670" i="4"/>
  <c r="L1670" i="4"/>
  <c r="M1669" i="4"/>
  <c r="L1669" i="4"/>
  <c r="M1668" i="4"/>
  <c r="L1668" i="4"/>
  <c r="M1667" i="4"/>
  <c r="L1667" i="4"/>
  <c r="M1666" i="4"/>
  <c r="L1666" i="4"/>
  <c r="M1665" i="4"/>
  <c r="L1665" i="4"/>
  <c r="M1664" i="4"/>
  <c r="L1664" i="4"/>
  <c r="M1663" i="4"/>
  <c r="L1663" i="4"/>
  <c r="M1662" i="4"/>
  <c r="L1662" i="4"/>
  <c r="M1661" i="4"/>
  <c r="L1661" i="4"/>
  <c r="M1660" i="4"/>
  <c r="L1660" i="4"/>
  <c r="M1659" i="4"/>
  <c r="L1659" i="4"/>
  <c r="M1658" i="4"/>
  <c r="L1658" i="4"/>
  <c r="M1657" i="4"/>
  <c r="L1657" i="4"/>
  <c r="M1656" i="4"/>
  <c r="L1656" i="4"/>
  <c r="M1655" i="4"/>
  <c r="L1655" i="4"/>
  <c r="M1654" i="4"/>
  <c r="L1654" i="4"/>
  <c r="M1653" i="4"/>
  <c r="L1653" i="4"/>
  <c r="M1652" i="4"/>
  <c r="L1652" i="4"/>
  <c r="M1651" i="4"/>
  <c r="L1651" i="4"/>
  <c r="M1650" i="4"/>
  <c r="L1650" i="4"/>
  <c r="M1649" i="4"/>
  <c r="L1649" i="4"/>
  <c r="M1648" i="4"/>
  <c r="L1648" i="4"/>
  <c r="M1647" i="4"/>
  <c r="L1647" i="4"/>
  <c r="M1646" i="4"/>
  <c r="L1646" i="4"/>
  <c r="M1645" i="4"/>
  <c r="L1645" i="4"/>
  <c r="M1644" i="4"/>
  <c r="L1644" i="4"/>
  <c r="M1643" i="4"/>
  <c r="L1643" i="4"/>
  <c r="M1642" i="4"/>
  <c r="L1642" i="4"/>
  <c r="M1641" i="4"/>
  <c r="L1641" i="4"/>
  <c r="M1640" i="4"/>
  <c r="L1640" i="4"/>
  <c r="M1639" i="4"/>
  <c r="L1639" i="4"/>
  <c r="M1638" i="4"/>
  <c r="L1638" i="4"/>
  <c r="M1637" i="4"/>
  <c r="L1637" i="4"/>
  <c r="M1636" i="4"/>
  <c r="L1636" i="4"/>
  <c r="M1635" i="4"/>
  <c r="L1635" i="4"/>
  <c r="M1634" i="4"/>
  <c r="L1634" i="4"/>
  <c r="M1633" i="4"/>
  <c r="L1633" i="4"/>
  <c r="M1632" i="4"/>
  <c r="L1632" i="4"/>
  <c r="M1631" i="4"/>
  <c r="L1631" i="4"/>
  <c r="M1630" i="4"/>
  <c r="L1630" i="4"/>
  <c r="M1629" i="4"/>
  <c r="L1629" i="4"/>
  <c r="M1628" i="4"/>
  <c r="L1628" i="4"/>
  <c r="M1627" i="4"/>
  <c r="L1627" i="4"/>
  <c r="M1626" i="4"/>
  <c r="L1626" i="4"/>
  <c r="M1625" i="4"/>
  <c r="L1625" i="4"/>
  <c r="M1624" i="4"/>
  <c r="L1624" i="4"/>
  <c r="M1623" i="4"/>
  <c r="L1623" i="4"/>
  <c r="M1622" i="4"/>
  <c r="L1622" i="4"/>
  <c r="M1621" i="4"/>
  <c r="L1621" i="4"/>
  <c r="M1620" i="4"/>
  <c r="L1620" i="4"/>
  <c r="M1619" i="4"/>
  <c r="L1619" i="4"/>
  <c r="M1618" i="4"/>
  <c r="L1618" i="4"/>
  <c r="M1617" i="4"/>
  <c r="L1617" i="4"/>
  <c r="M1616" i="4"/>
  <c r="L1616" i="4"/>
  <c r="M1615" i="4"/>
  <c r="L1615" i="4"/>
  <c r="M1614" i="4"/>
  <c r="L1614" i="4"/>
  <c r="M1613" i="4"/>
  <c r="L1613" i="4"/>
  <c r="M1612" i="4"/>
  <c r="L1612" i="4"/>
  <c r="M1611" i="4"/>
  <c r="L1611" i="4"/>
  <c r="M1610" i="4"/>
  <c r="L1610" i="4"/>
  <c r="M1609" i="4"/>
  <c r="L1609" i="4"/>
  <c r="M1608" i="4"/>
  <c r="L1608" i="4"/>
  <c r="M1607" i="4"/>
  <c r="L1607" i="4"/>
  <c r="M1606" i="4"/>
  <c r="L1606" i="4"/>
  <c r="M1605" i="4"/>
  <c r="L1605" i="4"/>
  <c r="M1604" i="4"/>
  <c r="L1604" i="4"/>
  <c r="M1603" i="4"/>
  <c r="L1603" i="4"/>
  <c r="M1602" i="4"/>
  <c r="L1602" i="4"/>
  <c r="M1601" i="4"/>
  <c r="L1601" i="4"/>
  <c r="M1600" i="4"/>
  <c r="L1600" i="4"/>
  <c r="M1599" i="4"/>
  <c r="L1599" i="4"/>
  <c r="M1598" i="4"/>
  <c r="L1598" i="4"/>
  <c r="M1597" i="4"/>
  <c r="L1597" i="4"/>
  <c r="M1596" i="4"/>
  <c r="L1596" i="4"/>
  <c r="M1595" i="4"/>
  <c r="L1595" i="4"/>
  <c r="M1594" i="4"/>
  <c r="L1594" i="4"/>
  <c r="M1593" i="4"/>
  <c r="L1593" i="4"/>
  <c r="M1592" i="4"/>
  <c r="L1592" i="4"/>
  <c r="M1591" i="4"/>
  <c r="L1591" i="4"/>
  <c r="M1590" i="4"/>
  <c r="L1590" i="4"/>
  <c r="M1589" i="4"/>
  <c r="L1589" i="4"/>
  <c r="M1588" i="4"/>
  <c r="L1588" i="4"/>
  <c r="M1587" i="4"/>
  <c r="L1587" i="4"/>
  <c r="M1586" i="4"/>
  <c r="L1586" i="4"/>
  <c r="M1585" i="4"/>
  <c r="L1585" i="4"/>
  <c r="M1584" i="4"/>
  <c r="L1584" i="4"/>
  <c r="M1583" i="4"/>
  <c r="L1583" i="4"/>
  <c r="M1582" i="4"/>
  <c r="L1582" i="4"/>
  <c r="M1581" i="4"/>
  <c r="L1581" i="4"/>
  <c r="M1580" i="4"/>
  <c r="L1580" i="4"/>
  <c r="M1579" i="4"/>
  <c r="L1579" i="4"/>
  <c r="M1578" i="4"/>
  <c r="L1578" i="4"/>
  <c r="M1577" i="4"/>
  <c r="L1577" i="4"/>
  <c r="M1576" i="4"/>
  <c r="L1576" i="4"/>
  <c r="M1575" i="4"/>
  <c r="L1575" i="4"/>
  <c r="M1574" i="4"/>
  <c r="L1574" i="4"/>
  <c r="M1573" i="4"/>
  <c r="L1573" i="4"/>
  <c r="M1572" i="4"/>
  <c r="L1572" i="4"/>
  <c r="M1571" i="4"/>
  <c r="L1571" i="4"/>
  <c r="M1570" i="4"/>
  <c r="L1570" i="4"/>
  <c r="M1569" i="4"/>
  <c r="L1569" i="4"/>
  <c r="M1568" i="4"/>
  <c r="L1568" i="4"/>
  <c r="M1567" i="4"/>
  <c r="L1567" i="4"/>
  <c r="M1566" i="4"/>
  <c r="L1566" i="4"/>
  <c r="M1565" i="4"/>
  <c r="L1565" i="4"/>
  <c r="M1564" i="4"/>
  <c r="L1564" i="4"/>
  <c r="M1563" i="4"/>
  <c r="L1563" i="4"/>
  <c r="M1562" i="4"/>
  <c r="L1562" i="4"/>
  <c r="M1561" i="4"/>
  <c r="L1561" i="4"/>
  <c r="M1560" i="4"/>
  <c r="L1560" i="4"/>
  <c r="M1559" i="4"/>
  <c r="L1559" i="4"/>
  <c r="M1558" i="4"/>
  <c r="L1558" i="4"/>
  <c r="M1557" i="4"/>
  <c r="L1557" i="4"/>
  <c r="M1556" i="4"/>
  <c r="L1556" i="4"/>
  <c r="M1555" i="4"/>
  <c r="L1555" i="4"/>
  <c r="M1554" i="4"/>
  <c r="L1554" i="4"/>
  <c r="M1553" i="4"/>
  <c r="L1553" i="4"/>
  <c r="M1552" i="4"/>
  <c r="L1552" i="4"/>
  <c r="M1551" i="4"/>
  <c r="L1551" i="4"/>
  <c r="M1550" i="4"/>
  <c r="L1550" i="4"/>
  <c r="M1549" i="4"/>
  <c r="L1549" i="4"/>
  <c r="M1548" i="4"/>
  <c r="L1548" i="4"/>
  <c r="M1547" i="4"/>
  <c r="L1547" i="4"/>
  <c r="M1546" i="4"/>
  <c r="L1546" i="4"/>
  <c r="M1545" i="4"/>
  <c r="L1545" i="4"/>
  <c r="M1544" i="4"/>
  <c r="L1544" i="4"/>
  <c r="M1543" i="4"/>
  <c r="L1543" i="4"/>
  <c r="M1542" i="4"/>
  <c r="L1542" i="4"/>
  <c r="M1541" i="4"/>
  <c r="L1541" i="4"/>
  <c r="M1540" i="4"/>
  <c r="L1540" i="4"/>
  <c r="M1539" i="4"/>
  <c r="L1539" i="4"/>
  <c r="M1538" i="4"/>
  <c r="L1538" i="4"/>
  <c r="M1537" i="4"/>
  <c r="L1537" i="4"/>
  <c r="M1536" i="4"/>
  <c r="L1536" i="4"/>
  <c r="M1535" i="4"/>
  <c r="L1535" i="4"/>
  <c r="M1534" i="4"/>
  <c r="L1534" i="4"/>
  <c r="M1533" i="4"/>
  <c r="L1533" i="4"/>
  <c r="M1532" i="4"/>
  <c r="L1532" i="4"/>
  <c r="M1531" i="4"/>
  <c r="L1531" i="4"/>
  <c r="M1530" i="4"/>
  <c r="L1530" i="4"/>
  <c r="M1529" i="4"/>
  <c r="L1529" i="4"/>
  <c r="M1528" i="4"/>
  <c r="L1528" i="4"/>
  <c r="M1527" i="4"/>
  <c r="L1527" i="4"/>
  <c r="M1526" i="4"/>
  <c r="L1526" i="4"/>
  <c r="M1525" i="4"/>
  <c r="L1525" i="4"/>
  <c r="M1524" i="4"/>
  <c r="L1524" i="4"/>
  <c r="M1523" i="4"/>
  <c r="L1523" i="4"/>
  <c r="M1522" i="4"/>
  <c r="L1522" i="4"/>
  <c r="M1521" i="4"/>
  <c r="L1521" i="4"/>
  <c r="M1520" i="4"/>
  <c r="L1520" i="4"/>
  <c r="M1519" i="4"/>
  <c r="L1519" i="4"/>
  <c r="M1518" i="4"/>
  <c r="L1518" i="4"/>
  <c r="M1517" i="4"/>
  <c r="L1517" i="4"/>
  <c r="M1516" i="4"/>
  <c r="L1516" i="4"/>
  <c r="M1515" i="4"/>
  <c r="L1515" i="4"/>
  <c r="M1514" i="4"/>
  <c r="L1514" i="4"/>
  <c r="M1513" i="4"/>
  <c r="L1513" i="4"/>
  <c r="M1512" i="4"/>
  <c r="L1512" i="4"/>
  <c r="M1511" i="4"/>
  <c r="L1511" i="4"/>
  <c r="M1510" i="4"/>
  <c r="L1510" i="4"/>
  <c r="M1509" i="4"/>
  <c r="L1509" i="4"/>
  <c r="M1508" i="4"/>
  <c r="L1508" i="4"/>
  <c r="M1507" i="4"/>
  <c r="L1507" i="4"/>
  <c r="M1506" i="4"/>
  <c r="L1506" i="4"/>
  <c r="M1505" i="4"/>
  <c r="L1505" i="4"/>
  <c r="M1504" i="4"/>
  <c r="L1504" i="4"/>
  <c r="M1503" i="4"/>
  <c r="L1503" i="4"/>
  <c r="M1502" i="4"/>
  <c r="L1502" i="4"/>
  <c r="M1501" i="4"/>
  <c r="L1501" i="4"/>
  <c r="M1500" i="4"/>
  <c r="L1500" i="4"/>
  <c r="M1499" i="4"/>
  <c r="L1499" i="4"/>
  <c r="M1498" i="4"/>
  <c r="L1498" i="4"/>
  <c r="M1497" i="4"/>
  <c r="L1497" i="4"/>
  <c r="M1496" i="4"/>
  <c r="L1496" i="4"/>
  <c r="M1495" i="4"/>
  <c r="L1495" i="4"/>
  <c r="M1494" i="4"/>
  <c r="L1494" i="4"/>
  <c r="M1493" i="4"/>
  <c r="L1493" i="4"/>
  <c r="M1492" i="4"/>
  <c r="L1492" i="4"/>
  <c r="M1491" i="4"/>
  <c r="L1491" i="4"/>
  <c r="M1490" i="4"/>
  <c r="L1490" i="4"/>
  <c r="M1489" i="4"/>
  <c r="L1489" i="4"/>
  <c r="M1488" i="4"/>
  <c r="L1488" i="4"/>
  <c r="M1487" i="4"/>
  <c r="L1487" i="4"/>
  <c r="M1486" i="4"/>
  <c r="L1486" i="4"/>
  <c r="M1485" i="4"/>
  <c r="L1485" i="4"/>
  <c r="M1484" i="4"/>
  <c r="L1484" i="4"/>
  <c r="M1483" i="4"/>
  <c r="L1483" i="4"/>
  <c r="M1482" i="4"/>
  <c r="L1482" i="4"/>
  <c r="M1481" i="4"/>
  <c r="L1481" i="4"/>
  <c r="M1480" i="4"/>
  <c r="L1480" i="4"/>
  <c r="M1479" i="4"/>
  <c r="L1479" i="4"/>
  <c r="M1478" i="4"/>
  <c r="L1478" i="4"/>
  <c r="M1477" i="4"/>
  <c r="L1477" i="4"/>
  <c r="M1476" i="4"/>
  <c r="L1476" i="4"/>
  <c r="M1475" i="4"/>
  <c r="L1475" i="4"/>
  <c r="M1474" i="4"/>
  <c r="L1474" i="4"/>
  <c r="M1473" i="4"/>
  <c r="L1473" i="4"/>
  <c r="M1472" i="4"/>
  <c r="L1472" i="4"/>
  <c r="M1471" i="4"/>
  <c r="L1471" i="4"/>
  <c r="M1470" i="4"/>
  <c r="L1470" i="4"/>
  <c r="M1469" i="4"/>
  <c r="L1469" i="4"/>
  <c r="M1468" i="4"/>
  <c r="L1468" i="4"/>
  <c r="M1467" i="4"/>
  <c r="L1467" i="4"/>
  <c r="M1466" i="4"/>
  <c r="L1466" i="4"/>
  <c r="M1465" i="4"/>
  <c r="L1465" i="4"/>
  <c r="M1464" i="4"/>
  <c r="L1464" i="4"/>
  <c r="M1463" i="4"/>
  <c r="L1463" i="4"/>
  <c r="M1462" i="4"/>
  <c r="L1462" i="4"/>
  <c r="M1461" i="4"/>
  <c r="L1461" i="4"/>
  <c r="M1460" i="4"/>
  <c r="L1460" i="4"/>
  <c r="M1459" i="4"/>
  <c r="L1459" i="4"/>
  <c r="M1458" i="4"/>
  <c r="L1458" i="4"/>
  <c r="M1457" i="4"/>
  <c r="L1457" i="4"/>
  <c r="M1456" i="4"/>
  <c r="L1456" i="4"/>
  <c r="M1455" i="4"/>
  <c r="L1455" i="4"/>
  <c r="M1454" i="4"/>
  <c r="L1454" i="4"/>
  <c r="M1453" i="4"/>
  <c r="L1453" i="4"/>
  <c r="M1452" i="4"/>
  <c r="L1452" i="4"/>
  <c r="M1451" i="4"/>
  <c r="L1451" i="4"/>
  <c r="M1450" i="4"/>
  <c r="L1450" i="4"/>
  <c r="M1449" i="4"/>
  <c r="L1449" i="4"/>
  <c r="M1448" i="4"/>
  <c r="L1448" i="4"/>
  <c r="M1447" i="4"/>
  <c r="L1447" i="4"/>
  <c r="M1446" i="4"/>
  <c r="L1446" i="4"/>
  <c r="M1445" i="4"/>
  <c r="L1445" i="4"/>
  <c r="M1444" i="4"/>
  <c r="L1444" i="4"/>
  <c r="M1443" i="4"/>
  <c r="L1443" i="4"/>
  <c r="M1442" i="4"/>
  <c r="L1442" i="4"/>
  <c r="M1441" i="4"/>
  <c r="L1441" i="4"/>
  <c r="M1440" i="4"/>
  <c r="L1440" i="4"/>
  <c r="M1439" i="4"/>
  <c r="L1439" i="4"/>
  <c r="M1438" i="4"/>
  <c r="L1438" i="4"/>
  <c r="M1437" i="4"/>
  <c r="L1437" i="4"/>
  <c r="M1436" i="4"/>
  <c r="L1436" i="4"/>
  <c r="M1435" i="4"/>
  <c r="L1435" i="4"/>
  <c r="M1434" i="4"/>
  <c r="L1434" i="4"/>
  <c r="M1433" i="4"/>
  <c r="L1433" i="4"/>
  <c r="M1432" i="4"/>
  <c r="L1432" i="4"/>
  <c r="M1431" i="4"/>
  <c r="L1431" i="4"/>
  <c r="M1430" i="4"/>
  <c r="L1430" i="4"/>
  <c r="M1429" i="4"/>
  <c r="L1429" i="4"/>
  <c r="M1428" i="4"/>
  <c r="L1428" i="4"/>
  <c r="M1427" i="4"/>
  <c r="L1427" i="4"/>
  <c r="M1426" i="4"/>
  <c r="L1426" i="4"/>
  <c r="M1425" i="4"/>
  <c r="L1425" i="4"/>
  <c r="M1424" i="4"/>
  <c r="L1424" i="4"/>
  <c r="M1423" i="4"/>
  <c r="L1423" i="4"/>
  <c r="M1422" i="4"/>
  <c r="L1422" i="4"/>
  <c r="M1421" i="4"/>
  <c r="L1421" i="4"/>
  <c r="M1420" i="4"/>
  <c r="L1420" i="4"/>
  <c r="M1419" i="4"/>
  <c r="L1419" i="4"/>
  <c r="M1418" i="4"/>
  <c r="L1418" i="4"/>
  <c r="M1417" i="4"/>
  <c r="L1417" i="4"/>
  <c r="M1416" i="4"/>
  <c r="L1416" i="4"/>
  <c r="M1415" i="4"/>
  <c r="L1415" i="4"/>
  <c r="M1414" i="4"/>
  <c r="L1414" i="4"/>
  <c r="M1413" i="4"/>
  <c r="L1413" i="4"/>
  <c r="M1412" i="4"/>
  <c r="L1412" i="4"/>
  <c r="M1411" i="4"/>
  <c r="L1411" i="4"/>
  <c r="M1410" i="4"/>
  <c r="L1410" i="4"/>
  <c r="M1409" i="4"/>
  <c r="L1409" i="4"/>
  <c r="M1408" i="4"/>
  <c r="L1408" i="4"/>
  <c r="M1407" i="4"/>
  <c r="L1407" i="4"/>
  <c r="M1406" i="4"/>
  <c r="L1406" i="4"/>
  <c r="M1405" i="4"/>
  <c r="L1405" i="4"/>
  <c r="M1404" i="4"/>
  <c r="L1404" i="4"/>
  <c r="M1403" i="4"/>
  <c r="L1403" i="4"/>
  <c r="M1402" i="4"/>
  <c r="L1402" i="4"/>
  <c r="M1401" i="4"/>
  <c r="L1401" i="4"/>
  <c r="M1400" i="4"/>
  <c r="L1400" i="4"/>
  <c r="M1399" i="4"/>
  <c r="L1399" i="4"/>
  <c r="M1398" i="4"/>
  <c r="L1398" i="4"/>
  <c r="M1397" i="4"/>
  <c r="L1397" i="4"/>
  <c r="M1396" i="4"/>
  <c r="L1396" i="4"/>
  <c r="M1395" i="4"/>
  <c r="L1395" i="4"/>
  <c r="M1394" i="4"/>
  <c r="L1394" i="4"/>
  <c r="M1393" i="4"/>
  <c r="L1393" i="4"/>
  <c r="M1392" i="4"/>
  <c r="L1392" i="4"/>
  <c r="M1391" i="4"/>
  <c r="L1391" i="4"/>
  <c r="M1390" i="4"/>
  <c r="L1390" i="4"/>
  <c r="M1389" i="4"/>
  <c r="L1389" i="4"/>
  <c r="M1388" i="4"/>
  <c r="L1388" i="4"/>
  <c r="M1387" i="4"/>
  <c r="L1387" i="4"/>
  <c r="M1386" i="4"/>
  <c r="L1386" i="4"/>
  <c r="M1385" i="4"/>
  <c r="L1385" i="4"/>
  <c r="M1384" i="4"/>
  <c r="L1384" i="4"/>
  <c r="M1383" i="4"/>
  <c r="L1383" i="4"/>
  <c r="M1382" i="4"/>
  <c r="L1382" i="4"/>
  <c r="M1381" i="4"/>
  <c r="L1381" i="4"/>
  <c r="M1380" i="4"/>
  <c r="L1380" i="4"/>
  <c r="M1379" i="4"/>
  <c r="L1379" i="4"/>
  <c r="M1378" i="4"/>
  <c r="L1378" i="4"/>
  <c r="M1377" i="4"/>
  <c r="L1377" i="4"/>
  <c r="M1376" i="4"/>
  <c r="L1376" i="4"/>
  <c r="M1375" i="4"/>
  <c r="L1375" i="4"/>
  <c r="M1374" i="4"/>
  <c r="L1374" i="4"/>
  <c r="M1373" i="4"/>
  <c r="L1373" i="4"/>
  <c r="M1372" i="4"/>
  <c r="L1372" i="4"/>
  <c r="M1371" i="4"/>
  <c r="L1371" i="4"/>
  <c r="M1370" i="4"/>
  <c r="L1370" i="4"/>
  <c r="M1369" i="4"/>
  <c r="L1369" i="4"/>
  <c r="M1368" i="4"/>
  <c r="L1368" i="4"/>
  <c r="M1367" i="4"/>
  <c r="L1367" i="4"/>
  <c r="M1366" i="4"/>
  <c r="L1366" i="4"/>
  <c r="M1365" i="4"/>
  <c r="L1365" i="4"/>
  <c r="M1364" i="4"/>
  <c r="L1364" i="4"/>
  <c r="M1363" i="4"/>
  <c r="L1363" i="4"/>
  <c r="M1362" i="4"/>
  <c r="L1362" i="4"/>
  <c r="M1361" i="4"/>
  <c r="L1361" i="4"/>
  <c r="M1360" i="4"/>
  <c r="L1360" i="4"/>
  <c r="M1359" i="4"/>
  <c r="L1359" i="4"/>
  <c r="M1358" i="4"/>
  <c r="L1358" i="4"/>
  <c r="M1357" i="4"/>
  <c r="L1357" i="4"/>
  <c r="M1356" i="4"/>
  <c r="L1356" i="4"/>
  <c r="M1355" i="4"/>
  <c r="L1355" i="4"/>
  <c r="M1354" i="4"/>
  <c r="L1354" i="4"/>
  <c r="M1353" i="4"/>
  <c r="L1353" i="4"/>
  <c r="M1352" i="4"/>
  <c r="L1352" i="4"/>
  <c r="M1351" i="4"/>
  <c r="L1351" i="4"/>
  <c r="M1350" i="4"/>
  <c r="L1350" i="4"/>
  <c r="M1349" i="4"/>
  <c r="L1349" i="4"/>
  <c r="M1348" i="4"/>
  <c r="L1348" i="4"/>
  <c r="M1347" i="4"/>
  <c r="L1347" i="4"/>
  <c r="M1346" i="4"/>
  <c r="L1346" i="4"/>
  <c r="M1345" i="4"/>
  <c r="L1345" i="4"/>
  <c r="M1344" i="4"/>
  <c r="L1344" i="4"/>
  <c r="M1343" i="4"/>
  <c r="L1343" i="4"/>
  <c r="M1342" i="4"/>
  <c r="L1342" i="4"/>
  <c r="M1341" i="4"/>
  <c r="L1341" i="4"/>
  <c r="M1340" i="4"/>
  <c r="L1340" i="4"/>
  <c r="M1339" i="4"/>
  <c r="L1339" i="4"/>
  <c r="M1338" i="4"/>
  <c r="L1338" i="4"/>
  <c r="M1337" i="4"/>
  <c r="L1337" i="4"/>
  <c r="M1336" i="4"/>
  <c r="L1336" i="4"/>
  <c r="M1335" i="4"/>
  <c r="L1335" i="4"/>
  <c r="M1334" i="4"/>
  <c r="L1334" i="4"/>
  <c r="M1333" i="4"/>
  <c r="L1333" i="4"/>
  <c r="M1332" i="4"/>
  <c r="L1332" i="4"/>
  <c r="M1331" i="4"/>
  <c r="L1331" i="4"/>
  <c r="M1330" i="4"/>
  <c r="L1330" i="4"/>
  <c r="M1329" i="4"/>
  <c r="L1329" i="4"/>
  <c r="M1328" i="4"/>
  <c r="L1328" i="4"/>
  <c r="M1327" i="4"/>
  <c r="L1327" i="4"/>
  <c r="M1326" i="4"/>
  <c r="L1326" i="4"/>
  <c r="M1325" i="4"/>
  <c r="L1325" i="4"/>
  <c r="M1324" i="4"/>
  <c r="L1324" i="4"/>
  <c r="M1323" i="4"/>
  <c r="L1323" i="4"/>
  <c r="M1322" i="4"/>
  <c r="L1322" i="4"/>
  <c r="M1321" i="4"/>
  <c r="L1321" i="4"/>
  <c r="M1320" i="4"/>
  <c r="L1320" i="4"/>
  <c r="M1319" i="4"/>
  <c r="L1319" i="4"/>
  <c r="M1318" i="4"/>
  <c r="L1318" i="4"/>
  <c r="M1317" i="4"/>
  <c r="L1317" i="4"/>
  <c r="M1316" i="4"/>
  <c r="L1316" i="4"/>
  <c r="M1315" i="4"/>
  <c r="L1315" i="4"/>
  <c r="M1314" i="4"/>
  <c r="L1314" i="4"/>
  <c r="M1313" i="4"/>
  <c r="L1313" i="4"/>
  <c r="M1312" i="4"/>
  <c r="L1312" i="4"/>
  <c r="M1311" i="4"/>
  <c r="L1311" i="4"/>
  <c r="M1310" i="4"/>
  <c r="L1310" i="4"/>
  <c r="M1309" i="4"/>
  <c r="L1309" i="4"/>
  <c r="M1308" i="4"/>
  <c r="L1308" i="4"/>
  <c r="M1307" i="4"/>
  <c r="L1307" i="4"/>
  <c r="M1306" i="4"/>
  <c r="L1306" i="4"/>
  <c r="M1305" i="4"/>
  <c r="L1305" i="4"/>
  <c r="M1304" i="4"/>
  <c r="L1304" i="4"/>
  <c r="M1303" i="4"/>
  <c r="L1303" i="4"/>
  <c r="M1302" i="4"/>
  <c r="L1302" i="4"/>
  <c r="M1301" i="4"/>
  <c r="L1301" i="4"/>
  <c r="M1300" i="4"/>
  <c r="L1300" i="4"/>
  <c r="M1299" i="4"/>
  <c r="L1299" i="4"/>
  <c r="M1298" i="4"/>
  <c r="L1298" i="4"/>
  <c r="M1297" i="4"/>
  <c r="L1297" i="4"/>
  <c r="M1296" i="4"/>
  <c r="L1296" i="4"/>
  <c r="M1295" i="4"/>
  <c r="L1295" i="4"/>
  <c r="M1294" i="4"/>
  <c r="L1294" i="4"/>
  <c r="M1293" i="4"/>
  <c r="L1293" i="4"/>
  <c r="M1292" i="4"/>
  <c r="L1292" i="4"/>
  <c r="M1291" i="4"/>
  <c r="L1291" i="4"/>
  <c r="M1290" i="4"/>
  <c r="L1290" i="4"/>
  <c r="M1289" i="4"/>
  <c r="L1289" i="4"/>
  <c r="M1288" i="4"/>
  <c r="L1288" i="4"/>
  <c r="M1287" i="4"/>
  <c r="L1287" i="4"/>
  <c r="M1286" i="4"/>
  <c r="L1286" i="4"/>
  <c r="M1285" i="4"/>
  <c r="L1285" i="4"/>
  <c r="M1284" i="4"/>
  <c r="L1284" i="4"/>
  <c r="M1283" i="4"/>
  <c r="L1283" i="4"/>
  <c r="M1282" i="4"/>
  <c r="L1282" i="4"/>
  <c r="M1281" i="4"/>
  <c r="L1281" i="4"/>
  <c r="M1280" i="4"/>
  <c r="L1280" i="4"/>
  <c r="M1279" i="4"/>
  <c r="L1279" i="4"/>
  <c r="M1278" i="4"/>
  <c r="L1278" i="4"/>
  <c r="M1277" i="4"/>
  <c r="L1277" i="4"/>
  <c r="M1276" i="4"/>
  <c r="L1276" i="4"/>
  <c r="M1275" i="4"/>
  <c r="L1275" i="4"/>
  <c r="M1274" i="4"/>
  <c r="L1274" i="4"/>
  <c r="M1273" i="4"/>
  <c r="L1273" i="4"/>
  <c r="M1272" i="4"/>
  <c r="L1272" i="4"/>
  <c r="M1271" i="4"/>
  <c r="L1271" i="4"/>
  <c r="M1270" i="4"/>
  <c r="L1270" i="4"/>
  <c r="M1269" i="4"/>
  <c r="L1269" i="4"/>
  <c r="M1268" i="4"/>
  <c r="L1268" i="4"/>
  <c r="M1267" i="4"/>
  <c r="L1267" i="4"/>
  <c r="M1266" i="4"/>
  <c r="L1266" i="4"/>
  <c r="M1265" i="4"/>
  <c r="L1265" i="4"/>
  <c r="M1264" i="4"/>
  <c r="L1264" i="4"/>
  <c r="M1263" i="4"/>
  <c r="L1263" i="4"/>
  <c r="M1262" i="4"/>
  <c r="L1262" i="4"/>
  <c r="M1261" i="4"/>
  <c r="L1261" i="4"/>
  <c r="M1260" i="4"/>
  <c r="L1260" i="4"/>
  <c r="M1259" i="4"/>
  <c r="L1259" i="4"/>
  <c r="M1258" i="4"/>
  <c r="L1258" i="4"/>
  <c r="M1257" i="4"/>
  <c r="L1257" i="4"/>
  <c r="M1256" i="4"/>
  <c r="L1256" i="4"/>
  <c r="M1255" i="4"/>
  <c r="L1255" i="4"/>
  <c r="M1254" i="4"/>
  <c r="L1254" i="4"/>
  <c r="M1253" i="4"/>
  <c r="L1253" i="4"/>
  <c r="M1252" i="4"/>
  <c r="L1252" i="4"/>
  <c r="M1251" i="4"/>
  <c r="L1251" i="4"/>
  <c r="M1250" i="4"/>
  <c r="L1250" i="4"/>
  <c r="M1249" i="4"/>
  <c r="L1249" i="4"/>
  <c r="M1248" i="4"/>
  <c r="L1248" i="4"/>
  <c r="M1247" i="4"/>
  <c r="L1247" i="4"/>
  <c r="M1246" i="4"/>
  <c r="L1246" i="4"/>
  <c r="M1245" i="4"/>
  <c r="L1245" i="4"/>
  <c r="M1244" i="4"/>
  <c r="L1244" i="4"/>
  <c r="M1243" i="4"/>
  <c r="L1243" i="4"/>
  <c r="M1242" i="4"/>
  <c r="L1242" i="4"/>
  <c r="M1241" i="4"/>
  <c r="L1241" i="4"/>
  <c r="M1240" i="4"/>
  <c r="L1240" i="4"/>
  <c r="M1239" i="4"/>
  <c r="L1239" i="4"/>
  <c r="M1238" i="4"/>
  <c r="L1238" i="4"/>
  <c r="M1237" i="4"/>
  <c r="L1237" i="4"/>
  <c r="M1236" i="4"/>
  <c r="L1236" i="4"/>
  <c r="M1235" i="4"/>
  <c r="L1235" i="4"/>
  <c r="M1234" i="4"/>
  <c r="L1234" i="4"/>
  <c r="M1233" i="4"/>
  <c r="L1233" i="4"/>
  <c r="M1232" i="4"/>
  <c r="L1232" i="4"/>
  <c r="M1231" i="4"/>
  <c r="L1231" i="4"/>
  <c r="M1230" i="4"/>
  <c r="L1230" i="4"/>
  <c r="M1229" i="4"/>
  <c r="L1229" i="4"/>
  <c r="M1228" i="4"/>
  <c r="L1228" i="4"/>
  <c r="M1227" i="4"/>
  <c r="L1227" i="4"/>
  <c r="M1226" i="4"/>
  <c r="L1226" i="4"/>
  <c r="M1225" i="4"/>
  <c r="L1225" i="4"/>
  <c r="M1224" i="4"/>
  <c r="L1224" i="4"/>
  <c r="M1223" i="4"/>
  <c r="L1223" i="4"/>
  <c r="M1222" i="4"/>
  <c r="L1222" i="4"/>
  <c r="M1221" i="4"/>
  <c r="L1221" i="4"/>
  <c r="M1220" i="4"/>
  <c r="L1220" i="4"/>
  <c r="M1219" i="4"/>
  <c r="L1219" i="4"/>
  <c r="M1218" i="4"/>
  <c r="L1218" i="4"/>
  <c r="M1217" i="4"/>
  <c r="L1217" i="4"/>
  <c r="M1216" i="4"/>
  <c r="L1216" i="4"/>
  <c r="M1215" i="4"/>
  <c r="L1215" i="4"/>
  <c r="M1214" i="4"/>
  <c r="L1214" i="4"/>
  <c r="M1213" i="4"/>
  <c r="L1213" i="4"/>
  <c r="M1212" i="4"/>
  <c r="L1212" i="4"/>
  <c r="M1211" i="4"/>
  <c r="L1211" i="4"/>
  <c r="M1210" i="4"/>
  <c r="L1210" i="4"/>
  <c r="M1209" i="4"/>
  <c r="L1209" i="4"/>
  <c r="M1208" i="4"/>
  <c r="L1208" i="4"/>
  <c r="M1207" i="4"/>
  <c r="L1207" i="4"/>
  <c r="M1206" i="4"/>
  <c r="L1206" i="4"/>
  <c r="M1205" i="4"/>
  <c r="L1205" i="4"/>
  <c r="M1204" i="4"/>
  <c r="L1204" i="4"/>
  <c r="M1203" i="4"/>
  <c r="L1203" i="4"/>
  <c r="M1202" i="4"/>
  <c r="L1202" i="4"/>
  <c r="M1201" i="4"/>
  <c r="L1201" i="4"/>
  <c r="M1200" i="4"/>
  <c r="L1200" i="4"/>
  <c r="M1199" i="4"/>
  <c r="L1199" i="4"/>
  <c r="M1198" i="4"/>
  <c r="L1198" i="4"/>
  <c r="M1197" i="4"/>
  <c r="L1197" i="4"/>
  <c r="M1196" i="4"/>
  <c r="L1196" i="4"/>
  <c r="M1195" i="4"/>
  <c r="L1195" i="4"/>
  <c r="M1194" i="4"/>
  <c r="L1194" i="4"/>
  <c r="M1193" i="4"/>
  <c r="L1193" i="4"/>
  <c r="M1192" i="4"/>
  <c r="L1192" i="4"/>
  <c r="M1191" i="4"/>
  <c r="L1191" i="4"/>
  <c r="M1190" i="4"/>
  <c r="L1190" i="4"/>
  <c r="M1189" i="4"/>
  <c r="L1189" i="4"/>
  <c r="M1188" i="4"/>
  <c r="L1188" i="4"/>
  <c r="M1187" i="4"/>
  <c r="L1187" i="4"/>
  <c r="M1186" i="4"/>
  <c r="L1186" i="4"/>
  <c r="M1185" i="4"/>
  <c r="L1185" i="4"/>
  <c r="M1184" i="4"/>
  <c r="L1184" i="4"/>
  <c r="M1183" i="4"/>
  <c r="L1183" i="4"/>
  <c r="M1182" i="4"/>
  <c r="L1182" i="4"/>
  <c r="M1181" i="4"/>
  <c r="L1181" i="4"/>
  <c r="M1180" i="4"/>
  <c r="L1180" i="4"/>
  <c r="M1179" i="4"/>
  <c r="L1179" i="4"/>
  <c r="M1178" i="4"/>
  <c r="L1178" i="4"/>
  <c r="M1177" i="4"/>
  <c r="L1177" i="4"/>
  <c r="M1176" i="4"/>
  <c r="L1176" i="4"/>
  <c r="M1175" i="4"/>
  <c r="L1175" i="4"/>
  <c r="M1174" i="4"/>
  <c r="L1174" i="4"/>
  <c r="M1173" i="4"/>
  <c r="L1173" i="4"/>
  <c r="M1172" i="4"/>
  <c r="L1172" i="4"/>
  <c r="M1171" i="4"/>
  <c r="L1171" i="4"/>
  <c r="M1170" i="4"/>
  <c r="L1170" i="4"/>
  <c r="M1169" i="4"/>
  <c r="L1169" i="4"/>
  <c r="M1168" i="4"/>
  <c r="L1168" i="4"/>
  <c r="M1167" i="4"/>
  <c r="L1167" i="4"/>
  <c r="M1166" i="4"/>
  <c r="L1166" i="4"/>
  <c r="M1165" i="4"/>
  <c r="L1165" i="4"/>
  <c r="M1164" i="4"/>
  <c r="L1164" i="4"/>
  <c r="M1163" i="4"/>
  <c r="L1163" i="4"/>
  <c r="M1162" i="4"/>
  <c r="L1162" i="4"/>
  <c r="M1161" i="4"/>
  <c r="L1161" i="4"/>
  <c r="M1160" i="4"/>
  <c r="L1160" i="4"/>
  <c r="M1159" i="4"/>
  <c r="L1159" i="4"/>
  <c r="M1158" i="4"/>
  <c r="L1158" i="4"/>
  <c r="M1157" i="4"/>
  <c r="L1157" i="4"/>
  <c r="M1156" i="4"/>
  <c r="L1156" i="4"/>
  <c r="M1155" i="4"/>
  <c r="L1155" i="4"/>
  <c r="M1154" i="4"/>
  <c r="L1154" i="4"/>
  <c r="M1153" i="4"/>
  <c r="L1153" i="4"/>
  <c r="M1152" i="4"/>
  <c r="L1152" i="4"/>
  <c r="M1151" i="4"/>
  <c r="L1151" i="4"/>
  <c r="M1150" i="4"/>
  <c r="L1150" i="4"/>
  <c r="M1149" i="4"/>
  <c r="L1149" i="4"/>
  <c r="M1148" i="4"/>
  <c r="L1148" i="4"/>
  <c r="M1147" i="4"/>
  <c r="L1147" i="4"/>
  <c r="M1146" i="4"/>
  <c r="L1146" i="4"/>
  <c r="M1145" i="4"/>
  <c r="L1145" i="4"/>
  <c r="M1144" i="4"/>
  <c r="L1144" i="4"/>
  <c r="M1143" i="4"/>
  <c r="L1143" i="4"/>
  <c r="M1142" i="4"/>
  <c r="L1142" i="4"/>
  <c r="M1141" i="4"/>
  <c r="L1141" i="4"/>
  <c r="M1140" i="4"/>
  <c r="L1140" i="4"/>
  <c r="M1139" i="4"/>
  <c r="L1139" i="4"/>
  <c r="M1138" i="4"/>
  <c r="L1138" i="4"/>
  <c r="M1137" i="4"/>
  <c r="L1137" i="4"/>
  <c r="M1136" i="4"/>
  <c r="L1136" i="4"/>
  <c r="M1135" i="4"/>
  <c r="L1135" i="4"/>
  <c r="M1134" i="4"/>
  <c r="L1134" i="4"/>
  <c r="M1133" i="4"/>
  <c r="L1133" i="4"/>
  <c r="M1132" i="4"/>
  <c r="L1132" i="4"/>
  <c r="M1131" i="4"/>
  <c r="L1131" i="4"/>
  <c r="M1130" i="4"/>
  <c r="L1130" i="4"/>
  <c r="M1129" i="4"/>
  <c r="L1129" i="4"/>
  <c r="M1128" i="4"/>
  <c r="L1128" i="4"/>
  <c r="M1127" i="4"/>
  <c r="L1127" i="4"/>
  <c r="M1126" i="4"/>
  <c r="L1126" i="4"/>
  <c r="M1125" i="4"/>
  <c r="L1125" i="4"/>
  <c r="M1124" i="4"/>
  <c r="L1124" i="4"/>
  <c r="M1123" i="4"/>
  <c r="L1123" i="4"/>
  <c r="M1122" i="4"/>
  <c r="L1122" i="4"/>
  <c r="M1121" i="4"/>
  <c r="L1121" i="4"/>
  <c r="M1120" i="4"/>
  <c r="L1120" i="4"/>
  <c r="M1119" i="4"/>
  <c r="L1119" i="4"/>
  <c r="M1118" i="4"/>
  <c r="L1118" i="4"/>
  <c r="M1117" i="4"/>
  <c r="L1117" i="4"/>
  <c r="M1116" i="4"/>
  <c r="L1116" i="4"/>
  <c r="M1115" i="4"/>
  <c r="L1115" i="4"/>
  <c r="M1114" i="4"/>
  <c r="L1114" i="4"/>
  <c r="M1113" i="4"/>
  <c r="L1113" i="4"/>
  <c r="M1112" i="4"/>
  <c r="L1112" i="4"/>
  <c r="M1111" i="4"/>
  <c r="L1111" i="4"/>
  <c r="M1110" i="4"/>
  <c r="L1110" i="4"/>
  <c r="M1109" i="4"/>
  <c r="L1109" i="4"/>
  <c r="M1108" i="4"/>
  <c r="L1108" i="4"/>
  <c r="M1107" i="4"/>
  <c r="L1107" i="4"/>
  <c r="M1106" i="4"/>
  <c r="L1106" i="4"/>
  <c r="M1105" i="4"/>
  <c r="L1105" i="4"/>
  <c r="M1104" i="4"/>
  <c r="L1104" i="4"/>
  <c r="M1103" i="4"/>
  <c r="L1103" i="4"/>
  <c r="M1102" i="4"/>
  <c r="L1102" i="4"/>
  <c r="M1101" i="4"/>
  <c r="L1101" i="4"/>
  <c r="M1100" i="4"/>
  <c r="L1100" i="4"/>
  <c r="M1099" i="4"/>
  <c r="L1099" i="4"/>
  <c r="M1098" i="4"/>
  <c r="L1098" i="4"/>
  <c r="M1097" i="4"/>
  <c r="L1097" i="4"/>
  <c r="M1096" i="4"/>
  <c r="L1096" i="4"/>
  <c r="M1095" i="4"/>
  <c r="L1095" i="4"/>
  <c r="M1094" i="4"/>
  <c r="L1094" i="4"/>
  <c r="M1093" i="4"/>
  <c r="L1093" i="4"/>
  <c r="M1092" i="4"/>
  <c r="L1092" i="4"/>
  <c r="M1091" i="4"/>
  <c r="L1091" i="4"/>
  <c r="M1090" i="4"/>
  <c r="L1090" i="4"/>
  <c r="M1089" i="4"/>
  <c r="L1089" i="4"/>
  <c r="M1088" i="4"/>
  <c r="L1088" i="4"/>
  <c r="M1087" i="4"/>
  <c r="L1087" i="4"/>
  <c r="M1086" i="4"/>
  <c r="L1086" i="4"/>
  <c r="M1085" i="4"/>
  <c r="L1085" i="4"/>
  <c r="M1084" i="4"/>
  <c r="L1084" i="4"/>
  <c r="M1083" i="4"/>
  <c r="L1083" i="4"/>
  <c r="M1082" i="4"/>
  <c r="L1082" i="4"/>
  <c r="M1081" i="4"/>
  <c r="L1081" i="4"/>
  <c r="M1080" i="4"/>
  <c r="L1080" i="4"/>
  <c r="M1079" i="4"/>
  <c r="L1079" i="4"/>
  <c r="M1078" i="4"/>
  <c r="L1078" i="4"/>
  <c r="M1077" i="4"/>
  <c r="L1077" i="4"/>
  <c r="M1076" i="4"/>
  <c r="L1076" i="4"/>
  <c r="M1075" i="4"/>
  <c r="L1075" i="4"/>
  <c r="M1074" i="4"/>
  <c r="L1074" i="4"/>
  <c r="M1073" i="4"/>
  <c r="L1073" i="4"/>
  <c r="M1072" i="4"/>
  <c r="L1072" i="4"/>
  <c r="M1071" i="4"/>
  <c r="L1071" i="4"/>
  <c r="M1070" i="4"/>
  <c r="L1070" i="4"/>
  <c r="M1069" i="4"/>
  <c r="L1069" i="4"/>
  <c r="M1068" i="4"/>
  <c r="L1068" i="4"/>
  <c r="M1067" i="4"/>
  <c r="L1067" i="4"/>
  <c r="M1066" i="4"/>
  <c r="L1066" i="4"/>
  <c r="M1065" i="4"/>
  <c r="L1065" i="4"/>
  <c r="M1064" i="4"/>
  <c r="L1064" i="4"/>
  <c r="M1063" i="4"/>
  <c r="L1063" i="4"/>
  <c r="M1062" i="4"/>
  <c r="L1062" i="4"/>
  <c r="M1061" i="4"/>
  <c r="L1061" i="4"/>
  <c r="M1060" i="4"/>
  <c r="L1060" i="4"/>
  <c r="M1059" i="4"/>
  <c r="L1059" i="4"/>
  <c r="M1058" i="4"/>
  <c r="L1058" i="4"/>
  <c r="M1057" i="4"/>
  <c r="L1057" i="4"/>
  <c r="M1056" i="4"/>
  <c r="L1056" i="4"/>
  <c r="M1055" i="4"/>
  <c r="L1055" i="4"/>
  <c r="M1054" i="4"/>
  <c r="L1054" i="4"/>
  <c r="M1053" i="4"/>
  <c r="L1053" i="4"/>
  <c r="M1052" i="4"/>
  <c r="L1052" i="4"/>
  <c r="M1051" i="4"/>
  <c r="L1051" i="4"/>
  <c r="M1050" i="4"/>
  <c r="L1050" i="4"/>
  <c r="M1049" i="4"/>
  <c r="L1049" i="4"/>
  <c r="M1048" i="4"/>
  <c r="L1048" i="4"/>
  <c r="M1047" i="4"/>
  <c r="L1047" i="4"/>
  <c r="M1046" i="4"/>
  <c r="L1046" i="4"/>
  <c r="M1045" i="4"/>
  <c r="L1045" i="4"/>
  <c r="M1044" i="4"/>
  <c r="L1044" i="4"/>
  <c r="M1043" i="4"/>
  <c r="L1043" i="4"/>
  <c r="M1042" i="4"/>
  <c r="L1042" i="4"/>
  <c r="M1041" i="4"/>
  <c r="L1041" i="4"/>
  <c r="M1040" i="4"/>
  <c r="L1040" i="4"/>
  <c r="M1039" i="4"/>
  <c r="L1039" i="4"/>
  <c r="M1038" i="4"/>
  <c r="L1038" i="4"/>
  <c r="M1037" i="4"/>
  <c r="L1037" i="4"/>
  <c r="M1036" i="4"/>
  <c r="L1036" i="4"/>
  <c r="M1035" i="4"/>
  <c r="L1035" i="4"/>
  <c r="M1034" i="4"/>
  <c r="L1034" i="4"/>
  <c r="M1033" i="4"/>
  <c r="L1033" i="4"/>
  <c r="M1032" i="4"/>
  <c r="L1032" i="4"/>
  <c r="M1031" i="4"/>
  <c r="L1031" i="4"/>
  <c r="M1030" i="4"/>
  <c r="L1030" i="4"/>
  <c r="M1029" i="4"/>
  <c r="L1029" i="4"/>
  <c r="M1028" i="4"/>
  <c r="L1028" i="4"/>
  <c r="M1027" i="4"/>
  <c r="L1027" i="4"/>
  <c r="M1026" i="4"/>
  <c r="L1026" i="4"/>
  <c r="M1025" i="4"/>
  <c r="L1025" i="4"/>
  <c r="M1024" i="4"/>
  <c r="L1024" i="4"/>
  <c r="M1023" i="4"/>
  <c r="L1023" i="4"/>
  <c r="M1022" i="4"/>
  <c r="L1022" i="4"/>
  <c r="M1021" i="4"/>
  <c r="L1021" i="4"/>
  <c r="M1020" i="4"/>
  <c r="L1020" i="4"/>
  <c r="M1019" i="4"/>
  <c r="L1019" i="4"/>
  <c r="M1018" i="4"/>
  <c r="L1018" i="4"/>
  <c r="M1017" i="4"/>
  <c r="L1017" i="4"/>
  <c r="M1016" i="4"/>
  <c r="L1016" i="4"/>
  <c r="M1015" i="4"/>
  <c r="L1015" i="4"/>
  <c r="M1014" i="4"/>
  <c r="L1014" i="4"/>
  <c r="M1013" i="4"/>
  <c r="L1013" i="4"/>
  <c r="M1012" i="4"/>
  <c r="L1012" i="4"/>
  <c r="M1011" i="4"/>
  <c r="L1011" i="4"/>
  <c r="M1010" i="4"/>
  <c r="L1010" i="4"/>
  <c r="M1009" i="4"/>
  <c r="L1009" i="4"/>
  <c r="M1008" i="4"/>
  <c r="L1008" i="4"/>
  <c r="M1007" i="4"/>
  <c r="L1007" i="4"/>
  <c r="M1006" i="4"/>
  <c r="L1006" i="4"/>
  <c r="M1005" i="4"/>
  <c r="L1005" i="4"/>
  <c r="M1004" i="4"/>
  <c r="L1004" i="4"/>
  <c r="M1003" i="4"/>
  <c r="L1003" i="4"/>
  <c r="M1002" i="4"/>
  <c r="L1002" i="4"/>
  <c r="M1001" i="4"/>
  <c r="L1001" i="4"/>
  <c r="M1000" i="4"/>
  <c r="L1000" i="4"/>
  <c r="M999" i="4"/>
  <c r="L999" i="4"/>
  <c r="M998" i="4"/>
  <c r="L998" i="4"/>
  <c r="M997" i="4"/>
  <c r="L997" i="4"/>
  <c r="M996" i="4"/>
  <c r="L996" i="4"/>
  <c r="M995" i="4"/>
  <c r="L995" i="4"/>
  <c r="M994" i="4"/>
  <c r="L994" i="4"/>
  <c r="M993" i="4"/>
  <c r="L993" i="4"/>
  <c r="M992" i="4"/>
  <c r="L992" i="4"/>
  <c r="M991" i="4"/>
  <c r="L991" i="4"/>
  <c r="M990" i="4"/>
  <c r="L990" i="4"/>
  <c r="M989" i="4"/>
  <c r="L989" i="4"/>
  <c r="M988" i="4"/>
  <c r="L988" i="4"/>
  <c r="M987" i="4"/>
  <c r="L987" i="4"/>
  <c r="M986" i="4"/>
  <c r="L986" i="4"/>
  <c r="M985" i="4"/>
  <c r="L985" i="4"/>
  <c r="M984" i="4"/>
  <c r="L984" i="4"/>
  <c r="M983" i="4"/>
  <c r="L983" i="4"/>
  <c r="M982" i="4"/>
  <c r="L982" i="4"/>
  <c r="M981" i="4"/>
  <c r="L981" i="4"/>
  <c r="M980" i="4"/>
  <c r="L980" i="4"/>
  <c r="M979" i="4"/>
  <c r="L979" i="4"/>
  <c r="M978" i="4"/>
  <c r="L978" i="4"/>
  <c r="M977" i="4"/>
  <c r="L977" i="4"/>
  <c r="M976" i="4"/>
  <c r="L976" i="4"/>
  <c r="M975" i="4"/>
  <c r="L975" i="4"/>
  <c r="M974" i="4"/>
  <c r="L974" i="4"/>
  <c r="M973" i="4"/>
  <c r="L973" i="4"/>
  <c r="M972" i="4"/>
  <c r="L972" i="4"/>
  <c r="M971" i="4"/>
  <c r="L971" i="4"/>
  <c r="M970" i="4"/>
  <c r="L970" i="4"/>
  <c r="M969" i="4"/>
  <c r="L969" i="4"/>
  <c r="M968" i="4"/>
  <c r="L968" i="4"/>
  <c r="M967" i="4"/>
  <c r="L967" i="4"/>
  <c r="M966" i="4"/>
  <c r="L966" i="4"/>
  <c r="M965" i="4"/>
  <c r="L965" i="4"/>
  <c r="M964" i="4"/>
  <c r="L964" i="4"/>
  <c r="M963" i="4"/>
  <c r="L963" i="4"/>
  <c r="M962" i="4"/>
  <c r="L962" i="4"/>
  <c r="M961" i="4"/>
  <c r="L961" i="4"/>
  <c r="M960" i="4"/>
  <c r="L960" i="4"/>
  <c r="M959" i="4"/>
  <c r="L959" i="4"/>
  <c r="M958" i="4"/>
  <c r="L958" i="4"/>
  <c r="M957" i="4"/>
  <c r="L957" i="4"/>
  <c r="M956" i="4"/>
  <c r="L956" i="4"/>
  <c r="M955" i="4"/>
  <c r="L955" i="4"/>
  <c r="M954" i="4"/>
  <c r="L954" i="4"/>
  <c r="M953" i="4"/>
  <c r="L953" i="4"/>
  <c r="M952" i="4"/>
  <c r="L952" i="4"/>
  <c r="M951" i="4"/>
  <c r="L951" i="4"/>
  <c r="M950" i="4"/>
  <c r="L950" i="4"/>
  <c r="M949" i="4"/>
  <c r="L949" i="4"/>
  <c r="M948" i="4"/>
  <c r="L948" i="4"/>
  <c r="M947" i="4"/>
  <c r="L947" i="4"/>
  <c r="M946" i="4"/>
  <c r="L946" i="4"/>
  <c r="M945" i="4"/>
  <c r="L945" i="4"/>
  <c r="M944" i="4"/>
  <c r="L944" i="4"/>
  <c r="M943" i="4"/>
  <c r="L943" i="4"/>
  <c r="M942" i="4"/>
  <c r="L942" i="4"/>
  <c r="M941" i="4"/>
  <c r="L941" i="4"/>
  <c r="M940" i="4"/>
  <c r="L940" i="4"/>
  <c r="M939" i="4"/>
  <c r="L939" i="4"/>
  <c r="M938" i="4"/>
  <c r="L938" i="4"/>
  <c r="M937" i="4"/>
  <c r="L937" i="4"/>
  <c r="M936" i="4"/>
  <c r="L936" i="4"/>
  <c r="M935" i="4"/>
  <c r="L935" i="4"/>
  <c r="M934" i="4"/>
  <c r="L934" i="4"/>
  <c r="M933" i="4"/>
  <c r="L933" i="4"/>
  <c r="M932" i="4"/>
  <c r="L932" i="4"/>
  <c r="M931" i="4"/>
  <c r="L931" i="4"/>
  <c r="M930" i="4"/>
  <c r="L930" i="4"/>
  <c r="M929" i="4"/>
  <c r="L929" i="4"/>
  <c r="M928" i="4"/>
  <c r="L928" i="4"/>
  <c r="M927" i="4"/>
  <c r="L927" i="4"/>
  <c r="M926" i="4"/>
  <c r="L926" i="4"/>
  <c r="M925" i="4"/>
  <c r="L925" i="4"/>
  <c r="M924" i="4"/>
  <c r="L924" i="4"/>
  <c r="M923" i="4"/>
  <c r="L923" i="4"/>
  <c r="M922" i="4"/>
  <c r="L922" i="4"/>
  <c r="M921" i="4"/>
  <c r="L921" i="4"/>
  <c r="M920" i="4"/>
  <c r="L920" i="4"/>
  <c r="M919" i="4"/>
  <c r="L919" i="4"/>
  <c r="M918" i="4"/>
  <c r="L918" i="4"/>
  <c r="M917" i="4"/>
  <c r="L917" i="4"/>
  <c r="M916" i="4"/>
  <c r="L916" i="4"/>
  <c r="M915" i="4"/>
  <c r="L915" i="4"/>
  <c r="M914" i="4"/>
  <c r="L914" i="4"/>
  <c r="M913" i="4"/>
  <c r="L913" i="4"/>
  <c r="M912" i="4"/>
  <c r="L912" i="4"/>
  <c r="M911" i="4"/>
  <c r="L911" i="4"/>
  <c r="M910" i="4"/>
  <c r="L910" i="4"/>
  <c r="M909" i="4"/>
  <c r="L909" i="4"/>
  <c r="M908" i="4"/>
  <c r="L908" i="4"/>
  <c r="M907" i="4"/>
  <c r="L907" i="4"/>
  <c r="M906" i="4"/>
  <c r="L906" i="4"/>
  <c r="M905" i="4"/>
  <c r="L905" i="4"/>
  <c r="M904" i="4"/>
  <c r="L904" i="4"/>
  <c r="M903" i="4"/>
  <c r="L903" i="4"/>
  <c r="M902" i="4"/>
  <c r="L902" i="4"/>
  <c r="M901" i="4"/>
  <c r="L901" i="4"/>
  <c r="M900" i="4"/>
  <c r="L900" i="4"/>
  <c r="M899" i="4"/>
  <c r="L899" i="4"/>
  <c r="M898" i="4"/>
  <c r="L898" i="4"/>
  <c r="M897" i="4"/>
  <c r="L897" i="4"/>
  <c r="M896" i="4"/>
  <c r="L896" i="4"/>
  <c r="M895" i="4"/>
  <c r="L895" i="4"/>
  <c r="M894" i="4"/>
  <c r="L894" i="4"/>
  <c r="M893" i="4"/>
  <c r="L893" i="4"/>
  <c r="M892" i="4"/>
  <c r="L892" i="4"/>
  <c r="M891" i="4"/>
  <c r="L891" i="4"/>
  <c r="M890" i="4"/>
  <c r="L890" i="4"/>
  <c r="M889" i="4"/>
  <c r="L889" i="4"/>
  <c r="M888" i="4"/>
  <c r="L888" i="4"/>
  <c r="M887" i="4"/>
  <c r="L887" i="4"/>
  <c r="M886" i="4"/>
  <c r="L886" i="4"/>
  <c r="M885" i="4"/>
  <c r="L885" i="4"/>
  <c r="M884" i="4"/>
  <c r="L884" i="4"/>
  <c r="M883" i="4"/>
  <c r="L883" i="4"/>
  <c r="M882" i="4"/>
  <c r="L882" i="4"/>
  <c r="M881" i="4"/>
  <c r="L881" i="4"/>
  <c r="M880" i="4"/>
  <c r="L880" i="4"/>
  <c r="M879" i="4"/>
  <c r="L879" i="4"/>
  <c r="M878" i="4"/>
  <c r="L878" i="4"/>
  <c r="M877" i="4"/>
  <c r="L877" i="4"/>
  <c r="M876" i="4"/>
  <c r="L876" i="4"/>
  <c r="M875" i="4"/>
  <c r="L875" i="4"/>
  <c r="M874" i="4"/>
  <c r="L874" i="4"/>
  <c r="M873" i="4"/>
  <c r="L873" i="4"/>
  <c r="M872" i="4"/>
  <c r="L872" i="4"/>
  <c r="M871" i="4"/>
  <c r="L871" i="4"/>
  <c r="M870" i="4"/>
  <c r="L870" i="4"/>
  <c r="M869" i="4"/>
  <c r="L869" i="4"/>
  <c r="M868" i="4"/>
  <c r="L868" i="4"/>
  <c r="M867" i="4"/>
  <c r="L867" i="4"/>
  <c r="M866" i="4"/>
  <c r="L866" i="4"/>
  <c r="M865" i="4"/>
  <c r="L865" i="4"/>
  <c r="M864" i="4"/>
  <c r="L864" i="4"/>
  <c r="M863" i="4"/>
  <c r="L863" i="4"/>
  <c r="M862" i="4"/>
  <c r="L862" i="4"/>
  <c r="M861" i="4"/>
  <c r="L861" i="4"/>
  <c r="M860" i="4"/>
  <c r="L860" i="4"/>
  <c r="M859" i="4"/>
  <c r="L859" i="4"/>
  <c r="M858" i="4"/>
  <c r="L858" i="4"/>
  <c r="M857" i="4"/>
  <c r="L857" i="4"/>
  <c r="M856" i="4"/>
  <c r="L856" i="4"/>
  <c r="M855" i="4"/>
  <c r="L855" i="4"/>
  <c r="M854" i="4"/>
  <c r="L854" i="4"/>
  <c r="M853" i="4"/>
  <c r="L853" i="4"/>
  <c r="M852" i="4"/>
  <c r="L852" i="4"/>
  <c r="M851" i="4"/>
  <c r="L851" i="4"/>
  <c r="M850" i="4"/>
  <c r="L850" i="4"/>
  <c r="M849" i="4"/>
  <c r="L849" i="4"/>
  <c r="M848" i="4"/>
  <c r="L848" i="4"/>
  <c r="M847" i="4"/>
  <c r="L847" i="4"/>
  <c r="M846" i="4"/>
  <c r="L846" i="4"/>
  <c r="M845" i="4"/>
  <c r="L845" i="4"/>
  <c r="M844" i="4"/>
  <c r="L844" i="4"/>
  <c r="M843" i="4"/>
  <c r="L843" i="4"/>
  <c r="M842" i="4"/>
  <c r="L842" i="4"/>
  <c r="M841" i="4"/>
  <c r="L841" i="4"/>
  <c r="M840" i="4"/>
  <c r="L840" i="4"/>
  <c r="M839" i="4"/>
  <c r="L839" i="4"/>
  <c r="M838" i="4"/>
  <c r="L838" i="4"/>
  <c r="M837" i="4"/>
  <c r="L837" i="4"/>
  <c r="M836" i="4"/>
  <c r="L836" i="4"/>
  <c r="M835" i="4"/>
  <c r="L835" i="4"/>
  <c r="M834" i="4"/>
  <c r="L834" i="4"/>
  <c r="M833" i="4"/>
  <c r="L833" i="4"/>
  <c r="M832" i="4"/>
  <c r="L832" i="4"/>
  <c r="M831" i="4"/>
  <c r="L831" i="4"/>
  <c r="M830" i="4"/>
  <c r="L830" i="4"/>
  <c r="M829" i="4"/>
  <c r="L829" i="4"/>
  <c r="M828" i="4"/>
  <c r="L828" i="4"/>
  <c r="M827" i="4"/>
  <c r="L827" i="4"/>
  <c r="M826" i="4"/>
  <c r="L826" i="4"/>
  <c r="M825" i="4"/>
  <c r="L825" i="4"/>
  <c r="M824" i="4"/>
  <c r="L824" i="4"/>
  <c r="M823" i="4"/>
  <c r="L823" i="4"/>
  <c r="M822" i="4"/>
  <c r="L822" i="4"/>
  <c r="M821" i="4"/>
  <c r="L821" i="4"/>
  <c r="M820" i="4"/>
  <c r="L820" i="4"/>
  <c r="M819" i="4"/>
  <c r="L819" i="4"/>
  <c r="M818" i="4"/>
  <c r="L818" i="4"/>
  <c r="M817" i="4"/>
  <c r="L817" i="4"/>
  <c r="M816" i="4"/>
  <c r="L816" i="4"/>
  <c r="M815" i="4"/>
  <c r="L815" i="4"/>
  <c r="M814" i="4"/>
  <c r="L814" i="4"/>
  <c r="M813" i="4"/>
  <c r="L813" i="4"/>
  <c r="M812" i="4"/>
  <c r="L812" i="4"/>
  <c r="M811" i="4"/>
  <c r="L811" i="4"/>
  <c r="M810" i="4"/>
  <c r="L810" i="4"/>
  <c r="M809" i="4"/>
  <c r="L809" i="4"/>
  <c r="M808" i="4"/>
  <c r="L808" i="4"/>
  <c r="M807" i="4"/>
  <c r="L807" i="4"/>
  <c r="M806" i="4"/>
  <c r="L806" i="4"/>
  <c r="M805" i="4"/>
  <c r="L805" i="4"/>
  <c r="M804" i="4"/>
  <c r="L804" i="4"/>
  <c r="M803" i="4"/>
  <c r="L803" i="4"/>
  <c r="M802" i="4"/>
  <c r="L802" i="4"/>
  <c r="M801" i="4"/>
  <c r="L801" i="4"/>
  <c r="M800" i="4"/>
  <c r="L800" i="4"/>
  <c r="M799" i="4"/>
  <c r="L799" i="4"/>
  <c r="M798" i="4"/>
  <c r="L798" i="4"/>
  <c r="M797" i="4"/>
  <c r="L797" i="4"/>
  <c r="M796" i="4"/>
  <c r="L796" i="4"/>
  <c r="M795" i="4"/>
  <c r="L795" i="4"/>
  <c r="M794" i="4"/>
  <c r="L794" i="4"/>
  <c r="M793" i="4"/>
  <c r="L793" i="4"/>
  <c r="M792" i="4"/>
  <c r="L792" i="4"/>
  <c r="M791" i="4"/>
  <c r="L791" i="4"/>
  <c r="M790" i="4"/>
  <c r="L790" i="4"/>
  <c r="M789" i="4"/>
  <c r="L789" i="4"/>
  <c r="M788" i="4"/>
  <c r="L788" i="4"/>
  <c r="M787" i="4"/>
  <c r="L787" i="4"/>
  <c r="M786" i="4"/>
  <c r="L786" i="4"/>
  <c r="M785" i="4"/>
  <c r="L785" i="4"/>
  <c r="M784" i="4"/>
  <c r="L784" i="4"/>
  <c r="M783" i="4"/>
  <c r="L783" i="4"/>
  <c r="M782" i="4"/>
  <c r="L782" i="4"/>
  <c r="M781" i="4"/>
  <c r="L781" i="4"/>
  <c r="M780" i="4"/>
  <c r="L780" i="4"/>
  <c r="M779" i="4"/>
  <c r="L779" i="4"/>
  <c r="M778" i="4"/>
  <c r="L778" i="4"/>
  <c r="M777" i="4"/>
  <c r="L777" i="4"/>
  <c r="M776" i="4"/>
  <c r="L776" i="4"/>
  <c r="M775" i="4"/>
  <c r="L775" i="4"/>
  <c r="M774" i="4"/>
  <c r="L774" i="4"/>
  <c r="M773" i="4"/>
  <c r="L773" i="4"/>
  <c r="M772" i="4"/>
  <c r="L772" i="4"/>
  <c r="M771" i="4"/>
  <c r="L771" i="4"/>
  <c r="M770" i="4"/>
  <c r="L770" i="4"/>
  <c r="M769" i="4"/>
  <c r="L769" i="4"/>
  <c r="M768" i="4"/>
  <c r="L768" i="4"/>
  <c r="M767" i="4"/>
  <c r="L767" i="4"/>
  <c r="M766" i="4"/>
  <c r="L766" i="4"/>
  <c r="M765" i="4"/>
  <c r="L765" i="4"/>
  <c r="M764" i="4"/>
  <c r="L764" i="4"/>
  <c r="M763" i="4"/>
  <c r="L763" i="4"/>
  <c r="M762" i="4"/>
  <c r="L762" i="4"/>
  <c r="M761" i="4"/>
  <c r="L761" i="4"/>
  <c r="M760" i="4"/>
  <c r="L760" i="4"/>
  <c r="M759" i="4"/>
  <c r="L759" i="4"/>
  <c r="M758" i="4"/>
  <c r="L758" i="4"/>
  <c r="M757" i="4"/>
  <c r="L757" i="4"/>
  <c r="M756" i="4"/>
  <c r="L756" i="4"/>
  <c r="M755" i="4"/>
  <c r="L755" i="4"/>
  <c r="M754" i="4"/>
  <c r="L754" i="4"/>
  <c r="M753" i="4"/>
  <c r="L753" i="4"/>
  <c r="M752" i="4"/>
  <c r="L752" i="4"/>
  <c r="M751" i="4"/>
  <c r="L751" i="4"/>
  <c r="M750" i="4"/>
  <c r="L750" i="4"/>
  <c r="M749" i="4"/>
  <c r="L749" i="4"/>
  <c r="M748" i="4"/>
  <c r="L748" i="4"/>
  <c r="M747" i="4"/>
  <c r="L747" i="4"/>
  <c r="M746" i="4"/>
  <c r="L746" i="4"/>
  <c r="M745" i="4"/>
  <c r="L745" i="4"/>
  <c r="M744" i="4"/>
  <c r="L744" i="4"/>
  <c r="M743" i="4"/>
  <c r="L743" i="4"/>
  <c r="M742" i="4"/>
  <c r="L742" i="4"/>
  <c r="M741" i="4"/>
  <c r="L741" i="4"/>
  <c r="M740" i="4"/>
  <c r="L740" i="4"/>
  <c r="M739" i="4"/>
  <c r="L739" i="4"/>
  <c r="M738" i="4"/>
  <c r="L738" i="4"/>
  <c r="M737" i="4"/>
  <c r="L737" i="4"/>
  <c r="M736" i="4"/>
  <c r="L736" i="4"/>
  <c r="M735" i="4"/>
  <c r="L735" i="4"/>
  <c r="M734" i="4"/>
  <c r="L734" i="4"/>
  <c r="M733" i="4"/>
  <c r="L733" i="4"/>
  <c r="M732" i="4"/>
  <c r="L732" i="4"/>
  <c r="M731" i="4"/>
  <c r="L731" i="4"/>
  <c r="M730" i="4"/>
  <c r="L730" i="4"/>
  <c r="M729" i="4"/>
  <c r="L729" i="4"/>
  <c r="M728" i="4"/>
  <c r="L728" i="4"/>
  <c r="M727" i="4"/>
  <c r="L727" i="4"/>
  <c r="M726" i="4"/>
  <c r="L726" i="4"/>
  <c r="M725" i="4"/>
  <c r="L725" i="4"/>
  <c r="M724" i="4"/>
  <c r="L724" i="4"/>
  <c r="M723" i="4"/>
  <c r="L723" i="4"/>
  <c r="M722" i="4"/>
  <c r="L722" i="4"/>
  <c r="M721" i="4"/>
  <c r="L721" i="4"/>
  <c r="M720" i="4"/>
  <c r="L720" i="4"/>
  <c r="M719" i="4"/>
  <c r="L719" i="4"/>
  <c r="M718" i="4"/>
  <c r="L718" i="4"/>
  <c r="M717" i="4"/>
  <c r="L717" i="4"/>
  <c r="M716" i="4"/>
  <c r="L716" i="4"/>
  <c r="M715" i="4"/>
  <c r="L715" i="4"/>
  <c r="M714" i="4"/>
  <c r="L714" i="4"/>
  <c r="M713" i="4"/>
  <c r="L713" i="4"/>
  <c r="M712" i="4"/>
  <c r="L712" i="4"/>
  <c r="M711" i="4"/>
  <c r="L711" i="4"/>
  <c r="M710" i="4"/>
  <c r="L710" i="4"/>
  <c r="M709" i="4"/>
  <c r="L709" i="4"/>
  <c r="M708" i="4"/>
  <c r="L708" i="4"/>
  <c r="M707" i="4"/>
  <c r="L707" i="4"/>
  <c r="M706" i="4"/>
  <c r="L706" i="4"/>
  <c r="M705" i="4"/>
  <c r="L705" i="4"/>
  <c r="M704" i="4"/>
  <c r="L704" i="4"/>
  <c r="M703" i="4"/>
  <c r="L703" i="4"/>
  <c r="M702" i="4"/>
  <c r="L702" i="4"/>
  <c r="M701" i="4"/>
  <c r="L701" i="4"/>
  <c r="M700" i="4"/>
  <c r="L700" i="4"/>
  <c r="M699" i="4"/>
  <c r="L699" i="4"/>
  <c r="M698" i="4"/>
  <c r="L698" i="4"/>
  <c r="M697" i="4"/>
  <c r="L697" i="4"/>
  <c r="M696" i="4"/>
  <c r="L696" i="4"/>
  <c r="M695" i="4"/>
  <c r="L695" i="4"/>
  <c r="M694" i="4"/>
  <c r="L694" i="4"/>
  <c r="M693" i="4"/>
  <c r="L693" i="4"/>
  <c r="M692" i="4"/>
  <c r="L692" i="4"/>
  <c r="M691" i="4"/>
  <c r="L691" i="4"/>
  <c r="M690" i="4"/>
  <c r="L690" i="4"/>
  <c r="M689" i="4"/>
  <c r="L689" i="4"/>
  <c r="M688" i="4"/>
  <c r="L688" i="4"/>
  <c r="M687" i="4"/>
  <c r="L687" i="4"/>
  <c r="M686" i="4"/>
  <c r="L686" i="4"/>
  <c r="M685" i="4"/>
  <c r="L685" i="4"/>
  <c r="M684" i="4"/>
  <c r="L684" i="4"/>
  <c r="M683" i="4"/>
  <c r="L683" i="4"/>
  <c r="M682" i="4"/>
  <c r="L682" i="4"/>
  <c r="M681" i="4"/>
  <c r="L681" i="4"/>
  <c r="M680" i="4"/>
  <c r="L680" i="4"/>
  <c r="M679" i="4"/>
  <c r="L679" i="4"/>
  <c r="M678" i="4"/>
  <c r="L678" i="4"/>
  <c r="M677" i="4"/>
  <c r="L677" i="4"/>
  <c r="M676" i="4"/>
  <c r="L676" i="4"/>
  <c r="M675" i="4"/>
  <c r="L675" i="4"/>
  <c r="M674" i="4"/>
  <c r="L674" i="4"/>
  <c r="M673" i="4"/>
  <c r="L673" i="4"/>
  <c r="M672" i="4"/>
  <c r="L672" i="4"/>
  <c r="M671" i="4"/>
  <c r="L671" i="4"/>
  <c r="M670" i="4"/>
  <c r="L670" i="4"/>
  <c r="M669" i="4"/>
  <c r="L669" i="4"/>
  <c r="M668" i="4"/>
  <c r="L668" i="4"/>
  <c r="M667" i="4"/>
  <c r="L667" i="4"/>
  <c r="M666" i="4"/>
  <c r="L666" i="4"/>
  <c r="M665" i="4"/>
  <c r="L665" i="4"/>
  <c r="M664" i="4"/>
  <c r="L664" i="4"/>
  <c r="M663" i="4"/>
  <c r="L663" i="4"/>
  <c r="M662" i="4"/>
  <c r="L662" i="4"/>
  <c r="M661" i="4"/>
  <c r="L661" i="4"/>
  <c r="M660" i="4"/>
  <c r="L660" i="4"/>
  <c r="M659" i="4"/>
  <c r="L659" i="4"/>
  <c r="M658" i="4"/>
  <c r="L658" i="4"/>
  <c r="M657" i="4"/>
  <c r="L657" i="4"/>
  <c r="M656" i="4"/>
  <c r="L656" i="4"/>
  <c r="M655" i="4"/>
  <c r="L655" i="4"/>
  <c r="M654" i="4"/>
  <c r="L654" i="4"/>
  <c r="M653" i="4"/>
  <c r="L653" i="4"/>
  <c r="M652" i="4"/>
  <c r="L652" i="4"/>
  <c r="M651" i="4"/>
  <c r="L651" i="4"/>
  <c r="M650" i="4"/>
  <c r="L650" i="4"/>
  <c r="M649" i="4"/>
  <c r="L649" i="4"/>
  <c r="M648" i="4"/>
  <c r="L648" i="4"/>
  <c r="M647" i="4"/>
  <c r="L647" i="4"/>
  <c r="M646" i="4"/>
  <c r="L646" i="4"/>
  <c r="M645" i="4"/>
  <c r="L645" i="4"/>
  <c r="M644" i="4"/>
  <c r="L644" i="4"/>
  <c r="M643" i="4"/>
  <c r="L643" i="4"/>
  <c r="M642" i="4"/>
  <c r="L642" i="4"/>
  <c r="M641" i="4"/>
  <c r="L641" i="4"/>
  <c r="M640" i="4"/>
  <c r="L640" i="4"/>
  <c r="M639" i="4"/>
  <c r="L639" i="4"/>
  <c r="M638" i="4"/>
  <c r="L638" i="4"/>
  <c r="M637" i="4"/>
  <c r="L637" i="4"/>
  <c r="M636" i="4"/>
  <c r="L636" i="4"/>
  <c r="M635" i="4"/>
  <c r="L635" i="4"/>
  <c r="M634" i="4"/>
  <c r="L634" i="4"/>
  <c r="M633" i="4"/>
  <c r="L633" i="4"/>
  <c r="M632" i="4"/>
  <c r="L632" i="4"/>
  <c r="M631" i="4"/>
  <c r="L631" i="4"/>
  <c r="M630" i="4"/>
  <c r="L630" i="4"/>
  <c r="M629" i="4"/>
  <c r="L629" i="4"/>
  <c r="M628" i="4"/>
  <c r="L628" i="4"/>
  <c r="M627" i="4"/>
  <c r="L627" i="4"/>
  <c r="M626" i="4"/>
  <c r="L626" i="4"/>
  <c r="M625" i="4"/>
  <c r="L625" i="4"/>
  <c r="M624" i="4"/>
  <c r="L624" i="4"/>
  <c r="M623" i="4"/>
  <c r="L623" i="4"/>
  <c r="M622" i="4"/>
  <c r="L622" i="4"/>
  <c r="M621" i="4"/>
  <c r="L621" i="4"/>
  <c r="M620" i="4"/>
  <c r="L620" i="4"/>
  <c r="M619" i="4"/>
  <c r="L619" i="4"/>
  <c r="M618" i="4"/>
  <c r="L618" i="4"/>
  <c r="M617" i="4"/>
  <c r="L617" i="4"/>
  <c r="M616" i="4"/>
  <c r="L616" i="4"/>
  <c r="M615" i="4"/>
  <c r="L615" i="4"/>
  <c r="M614" i="4"/>
  <c r="L614" i="4"/>
  <c r="M613" i="4"/>
  <c r="L613" i="4"/>
  <c r="M612" i="4"/>
  <c r="L612" i="4"/>
  <c r="M611" i="4"/>
  <c r="L611" i="4"/>
  <c r="M610" i="4"/>
  <c r="L610" i="4"/>
  <c r="M609" i="4"/>
  <c r="L609" i="4"/>
  <c r="M608" i="4"/>
  <c r="L608" i="4"/>
  <c r="M607" i="4"/>
  <c r="L607" i="4"/>
  <c r="M606" i="4"/>
  <c r="L606" i="4"/>
  <c r="M605" i="4"/>
  <c r="L605" i="4"/>
  <c r="M604" i="4"/>
  <c r="L604" i="4"/>
  <c r="M603" i="4"/>
  <c r="L603" i="4"/>
  <c r="M602" i="4"/>
  <c r="L602" i="4"/>
  <c r="M601" i="4"/>
  <c r="L601" i="4"/>
  <c r="M600" i="4"/>
  <c r="L600" i="4"/>
  <c r="M599" i="4"/>
  <c r="L599" i="4"/>
  <c r="M598" i="4"/>
  <c r="L598" i="4"/>
  <c r="M597" i="4"/>
  <c r="L597" i="4"/>
  <c r="M596" i="4"/>
  <c r="L596" i="4"/>
  <c r="M595" i="4"/>
  <c r="L595" i="4"/>
  <c r="M594" i="4"/>
  <c r="L594" i="4"/>
  <c r="M593" i="4"/>
  <c r="L593" i="4"/>
  <c r="M592" i="4"/>
  <c r="L592" i="4"/>
  <c r="M591" i="4"/>
  <c r="L591" i="4"/>
  <c r="M590" i="4"/>
  <c r="L590" i="4"/>
  <c r="M589" i="4"/>
  <c r="L589" i="4"/>
  <c r="M588" i="4"/>
  <c r="L588" i="4"/>
  <c r="M587" i="4"/>
  <c r="L587" i="4"/>
  <c r="M586" i="4"/>
  <c r="L586" i="4"/>
  <c r="M585" i="4"/>
  <c r="L585" i="4"/>
  <c r="M584" i="4"/>
  <c r="L584" i="4"/>
  <c r="M583" i="4"/>
  <c r="L583" i="4"/>
  <c r="M582" i="4"/>
  <c r="L582" i="4"/>
  <c r="M581" i="4"/>
  <c r="L581" i="4"/>
  <c r="M580" i="4"/>
  <c r="L580" i="4"/>
  <c r="M579" i="4"/>
  <c r="L579" i="4"/>
  <c r="M578" i="4"/>
  <c r="L578" i="4"/>
  <c r="M577" i="4"/>
  <c r="L577" i="4"/>
  <c r="M576" i="4"/>
  <c r="L576" i="4"/>
  <c r="M575" i="4"/>
  <c r="L575" i="4"/>
  <c r="M574" i="4"/>
  <c r="L574" i="4"/>
  <c r="M573" i="4"/>
  <c r="L573" i="4"/>
  <c r="M572" i="4"/>
  <c r="L572" i="4"/>
  <c r="M571" i="4"/>
  <c r="L571" i="4"/>
  <c r="M570" i="4"/>
  <c r="L570" i="4"/>
  <c r="M569" i="4"/>
  <c r="L569" i="4"/>
  <c r="M568" i="4"/>
  <c r="L568" i="4"/>
  <c r="M567" i="4"/>
  <c r="L567" i="4"/>
  <c r="M566" i="4"/>
  <c r="L566" i="4"/>
  <c r="M565" i="4"/>
  <c r="L565" i="4"/>
  <c r="M564" i="4"/>
  <c r="L564" i="4"/>
  <c r="M563" i="4"/>
  <c r="L563" i="4"/>
  <c r="M562" i="4"/>
  <c r="L562" i="4"/>
  <c r="M561" i="4"/>
  <c r="L561" i="4"/>
  <c r="M560" i="4"/>
  <c r="L560" i="4"/>
  <c r="M559" i="4"/>
  <c r="L559" i="4"/>
  <c r="M558" i="4"/>
  <c r="L558" i="4"/>
  <c r="M557" i="4"/>
  <c r="L557" i="4"/>
  <c r="M556" i="4"/>
  <c r="L556" i="4"/>
  <c r="M555" i="4"/>
  <c r="L555" i="4"/>
  <c r="M554" i="4"/>
  <c r="L554" i="4"/>
  <c r="M553" i="4"/>
  <c r="L553" i="4"/>
  <c r="M552" i="4"/>
  <c r="L552" i="4"/>
  <c r="M551" i="4"/>
  <c r="L551" i="4"/>
  <c r="M550" i="4"/>
  <c r="L550" i="4"/>
  <c r="M549" i="4"/>
  <c r="L549" i="4"/>
  <c r="M548" i="4"/>
  <c r="L548" i="4"/>
  <c r="M547" i="4"/>
  <c r="L547" i="4"/>
  <c r="M546" i="4"/>
  <c r="L546" i="4"/>
  <c r="M545" i="4"/>
  <c r="L545" i="4"/>
  <c r="M544" i="4"/>
  <c r="L544" i="4"/>
  <c r="M543" i="4"/>
  <c r="L543" i="4"/>
  <c r="M542" i="4"/>
  <c r="L542" i="4"/>
  <c r="M541" i="4"/>
  <c r="L541" i="4"/>
  <c r="M540" i="4"/>
  <c r="L540" i="4"/>
  <c r="M539" i="4"/>
  <c r="L539" i="4"/>
  <c r="M538" i="4"/>
  <c r="L538" i="4"/>
  <c r="M537" i="4"/>
  <c r="L537" i="4"/>
  <c r="M536" i="4"/>
  <c r="L536" i="4"/>
  <c r="M535" i="4"/>
  <c r="L535" i="4"/>
  <c r="M534" i="4"/>
  <c r="L534" i="4"/>
  <c r="M533" i="4"/>
  <c r="L533" i="4"/>
  <c r="M532" i="4"/>
  <c r="L532" i="4"/>
  <c r="M531" i="4"/>
  <c r="L531" i="4"/>
  <c r="M530" i="4"/>
  <c r="L530" i="4"/>
  <c r="M529" i="4"/>
  <c r="L529" i="4"/>
  <c r="M528" i="4"/>
  <c r="L528" i="4"/>
  <c r="M527" i="4"/>
  <c r="L527" i="4"/>
  <c r="M526" i="4"/>
  <c r="L526" i="4"/>
  <c r="M525" i="4"/>
  <c r="L525" i="4"/>
  <c r="M524" i="4"/>
  <c r="L524" i="4"/>
  <c r="M523" i="4"/>
  <c r="L523" i="4"/>
  <c r="M522" i="4"/>
  <c r="L522" i="4"/>
  <c r="M521" i="4"/>
  <c r="L521" i="4"/>
  <c r="M520" i="4"/>
  <c r="L520" i="4"/>
  <c r="M519" i="4"/>
  <c r="L519" i="4"/>
  <c r="M518" i="4"/>
  <c r="L518" i="4"/>
  <c r="M517" i="4"/>
  <c r="L517" i="4"/>
  <c r="M516" i="4"/>
  <c r="L516" i="4"/>
  <c r="M515" i="4"/>
  <c r="L515" i="4"/>
  <c r="M514" i="4"/>
  <c r="L514" i="4"/>
  <c r="M513" i="4"/>
  <c r="L513" i="4"/>
  <c r="M512" i="4"/>
  <c r="L512" i="4"/>
  <c r="M511" i="4"/>
  <c r="L511" i="4"/>
  <c r="M510" i="4"/>
  <c r="L510" i="4"/>
  <c r="M509" i="4"/>
  <c r="L509" i="4"/>
  <c r="M508" i="4"/>
  <c r="L508" i="4"/>
  <c r="M507" i="4"/>
  <c r="L507" i="4"/>
  <c r="M506" i="4"/>
  <c r="L506" i="4"/>
  <c r="M505" i="4"/>
  <c r="L505" i="4"/>
  <c r="M504" i="4"/>
  <c r="L504" i="4"/>
  <c r="M503" i="4"/>
  <c r="L503" i="4"/>
  <c r="M502" i="4"/>
  <c r="L502" i="4"/>
  <c r="M501" i="4"/>
  <c r="L501" i="4"/>
  <c r="M500" i="4"/>
  <c r="L500" i="4"/>
  <c r="M499" i="4"/>
  <c r="L499" i="4"/>
  <c r="M498" i="4"/>
  <c r="L498" i="4"/>
  <c r="M497" i="4"/>
  <c r="L497" i="4"/>
  <c r="M496" i="4"/>
  <c r="L496" i="4"/>
  <c r="M495" i="4"/>
  <c r="L495" i="4"/>
  <c r="M494" i="4"/>
  <c r="L494" i="4"/>
  <c r="M493" i="4"/>
  <c r="L493" i="4"/>
  <c r="M492" i="4"/>
  <c r="L492" i="4"/>
  <c r="M491" i="4"/>
  <c r="L491" i="4"/>
  <c r="M490" i="4"/>
  <c r="L490" i="4"/>
  <c r="M489" i="4"/>
  <c r="L489" i="4"/>
  <c r="M488" i="4"/>
  <c r="L488" i="4"/>
  <c r="M487" i="4"/>
  <c r="L487" i="4"/>
  <c r="M486" i="4"/>
  <c r="L486" i="4"/>
  <c r="M485" i="4"/>
  <c r="L485" i="4"/>
  <c r="M484" i="4"/>
  <c r="L484" i="4"/>
  <c r="M483" i="4"/>
  <c r="L483" i="4"/>
  <c r="M482" i="4"/>
  <c r="L482" i="4"/>
  <c r="M481" i="4"/>
  <c r="L481" i="4"/>
  <c r="M480" i="4"/>
  <c r="L480" i="4"/>
  <c r="M479" i="4"/>
  <c r="L479" i="4"/>
  <c r="M478" i="4"/>
  <c r="L478" i="4"/>
  <c r="M477" i="4"/>
  <c r="L477" i="4"/>
  <c r="M476" i="4"/>
  <c r="L476" i="4"/>
  <c r="M475" i="4"/>
  <c r="L475" i="4"/>
  <c r="M474" i="4"/>
  <c r="L474" i="4"/>
  <c r="M473" i="4"/>
  <c r="L473" i="4"/>
  <c r="M472" i="4"/>
  <c r="L472" i="4"/>
  <c r="M471" i="4"/>
  <c r="L471" i="4"/>
  <c r="M470" i="4"/>
  <c r="L470" i="4"/>
  <c r="M469" i="4"/>
  <c r="L469" i="4"/>
  <c r="M468" i="4"/>
  <c r="L468" i="4"/>
  <c r="M467" i="4"/>
  <c r="L467" i="4"/>
  <c r="M466" i="4"/>
  <c r="L466" i="4"/>
  <c r="M465" i="4"/>
  <c r="L465" i="4"/>
  <c r="M464" i="4"/>
  <c r="L464" i="4"/>
  <c r="M463" i="4"/>
  <c r="L463" i="4"/>
  <c r="M462" i="4"/>
  <c r="L462" i="4"/>
  <c r="M461" i="4"/>
  <c r="L461" i="4"/>
  <c r="M460" i="4"/>
  <c r="L460" i="4"/>
  <c r="M459" i="4"/>
  <c r="L459" i="4"/>
  <c r="M458" i="4"/>
  <c r="L458" i="4"/>
  <c r="M457" i="4"/>
  <c r="L457" i="4"/>
  <c r="M456" i="4"/>
  <c r="L456" i="4"/>
  <c r="M455" i="4"/>
  <c r="L455" i="4"/>
  <c r="M454" i="4"/>
  <c r="L454" i="4"/>
  <c r="M453" i="4"/>
  <c r="L453" i="4"/>
  <c r="M452" i="4"/>
  <c r="L452" i="4"/>
  <c r="M451" i="4"/>
  <c r="L451" i="4"/>
  <c r="M450" i="4"/>
  <c r="L450" i="4"/>
  <c r="M449" i="4"/>
  <c r="L449" i="4"/>
  <c r="M448" i="4"/>
  <c r="L448" i="4"/>
  <c r="M447" i="4"/>
  <c r="L447" i="4"/>
  <c r="M446" i="4"/>
  <c r="L446" i="4"/>
  <c r="M445" i="4"/>
  <c r="L445" i="4"/>
  <c r="M444" i="4"/>
  <c r="L444" i="4"/>
  <c r="M443" i="4"/>
  <c r="L443" i="4"/>
  <c r="M442" i="4"/>
  <c r="L442" i="4"/>
  <c r="M441" i="4"/>
  <c r="L441" i="4"/>
  <c r="M440" i="4"/>
  <c r="L440" i="4"/>
  <c r="M439" i="4"/>
  <c r="L439" i="4"/>
  <c r="M438" i="4"/>
  <c r="L438" i="4"/>
  <c r="M437" i="4"/>
  <c r="L437" i="4"/>
  <c r="M436" i="4"/>
  <c r="L436" i="4"/>
  <c r="M435" i="4"/>
  <c r="L435" i="4"/>
  <c r="M434" i="4"/>
  <c r="L434" i="4"/>
  <c r="M433" i="4"/>
  <c r="L433" i="4"/>
  <c r="M432" i="4"/>
  <c r="L432" i="4"/>
  <c r="M431" i="4"/>
  <c r="L431" i="4"/>
  <c r="M430" i="4"/>
  <c r="L430" i="4"/>
  <c r="M429" i="4"/>
  <c r="L429" i="4"/>
  <c r="M428" i="4"/>
  <c r="L428" i="4"/>
  <c r="M427" i="4"/>
  <c r="L427" i="4"/>
  <c r="M426" i="4"/>
  <c r="L426" i="4"/>
  <c r="M425" i="4"/>
  <c r="L425" i="4"/>
  <c r="M424" i="4"/>
  <c r="L424" i="4"/>
  <c r="M423" i="4"/>
  <c r="L423" i="4"/>
  <c r="M422" i="4"/>
  <c r="L422" i="4"/>
  <c r="M421" i="4"/>
  <c r="L421" i="4"/>
  <c r="M420" i="4"/>
  <c r="L420" i="4"/>
  <c r="M419" i="4"/>
  <c r="L419" i="4"/>
  <c r="M418" i="4"/>
  <c r="L418" i="4"/>
  <c r="M417" i="4"/>
  <c r="L417" i="4"/>
  <c r="M416" i="4"/>
  <c r="L416" i="4"/>
  <c r="M415" i="4"/>
  <c r="L415" i="4"/>
  <c r="M414" i="4"/>
  <c r="L414" i="4"/>
  <c r="M413" i="4"/>
  <c r="L413" i="4"/>
  <c r="M412" i="4"/>
  <c r="L412" i="4"/>
  <c r="M411" i="4"/>
  <c r="L411" i="4"/>
  <c r="M410" i="4"/>
  <c r="L410" i="4"/>
  <c r="M409" i="4"/>
  <c r="L409" i="4"/>
  <c r="M408" i="4"/>
  <c r="L408" i="4"/>
  <c r="M407" i="4"/>
  <c r="L407" i="4"/>
  <c r="M406" i="4"/>
  <c r="L406" i="4"/>
  <c r="M405" i="4"/>
  <c r="L405" i="4"/>
  <c r="M404" i="4"/>
  <c r="L404" i="4"/>
  <c r="M403" i="4"/>
  <c r="L403" i="4"/>
  <c r="M402" i="4"/>
  <c r="L402" i="4"/>
  <c r="M401" i="4"/>
  <c r="L401" i="4"/>
  <c r="M400" i="4"/>
  <c r="L400" i="4"/>
  <c r="M399" i="4"/>
  <c r="L399" i="4"/>
  <c r="M398" i="4"/>
  <c r="L398" i="4"/>
  <c r="M397" i="4"/>
  <c r="L397" i="4"/>
  <c r="M396" i="4"/>
  <c r="L396" i="4"/>
  <c r="M395" i="4"/>
  <c r="L395" i="4"/>
  <c r="M394" i="4"/>
  <c r="L394" i="4"/>
  <c r="M393" i="4"/>
  <c r="L393" i="4"/>
  <c r="M392" i="4"/>
  <c r="L392" i="4"/>
  <c r="M391" i="4"/>
  <c r="L391" i="4"/>
  <c r="M390" i="4"/>
  <c r="L390" i="4"/>
  <c r="M389" i="4"/>
  <c r="L389" i="4"/>
  <c r="M388" i="4"/>
  <c r="L388" i="4"/>
  <c r="M387" i="4"/>
  <c r="L387" i="4"/>
  <c r="M386" i="4"/>
  <c r="L386" i="4"/>
  <c r="M385" i="4"/>
  <c r="L385" i="4"/>
  <c r="M384" i="4"/>
  <c r="L384" i="4"/>
  <c r="M383" i="4"/>
  <c r="L383" i="4"/>
  <c r="M382" i="4"/>
  <c r="L382" i="4"/>
  <c r="M381" i="4"/>
  <c r="L381" i="4"/>
  <c r="M380" i="4"/>
  <c r="L380" i="4"/>
  <c r="M379" i="4"/>
  <c r="L379" i="4"/>
  <c r="M378" i="4"/>
  <c r="L378" i="4"/>
  <c r="M377" i="4"/>
  <c r="L377" i="4"/>
  <c r="M376" i="4"/>
  <c r="L376" i="4"/>
  <c r="M375" i="4"/>
  <c r="L375" i="4"/>
  <c r="M374" i="4"/>
  <c r="L374" i="4"/>
  <c r="M373" i="4"/>
  <c r="L373" i="4"/>
  <c r="M372" i="4"/>
  <c r="L372" i="4"/>
  <c r="M371" i="4"/>
  <c r="L371" i="4"/>
  <c r="M370" i="4"/>
  <c r="L370" i="4"/>
  <c r="M369" i="4"/>
  <c r="L369" i="4"/>
  <c r="M368" i="4"/>
  <c r="L368" i="4"/>
  <c r="M367" i="4"/>
  <c r="L367" i="4"/>
  <c r="M366" i="4"/>
  <c r="L366" i="4"/>
  <c r="M365" i="4"/>
  <c r="L365" i="4"/>
  <c r="M364" i="4"/>
  <c r="L364" i="4"/>
  <c r="M363" i="4"/>
  <c r="L363" i="4"/>
  <c r="M362" i="4"/>
  <c r="L362" i="4"/>
  <c r="M361" i="4"/>
  <c r="L361" i="4"/>
  <c r="M360" i="4"/>
  <c r="L360" i="4"/>
  <c r="M359" i="4"/>
  <c r="L359" i="4"/>
  <c r="M358" i="4"/>
  <c r="L358" i="4"/>
  <c r="M357" i="4"/>
  <c r="L357" i="4"/>
  <c r="M356" i="4"/>
  <c r="L356" i="4"/>
  <c r="M355" i="4"/>
  <c r="L355" i="4"/>
  <c r="M354" i="4"/>
  <c r="L354" i="4"/>
  <c r="M353" i="4"/>
  <c r="L353" i="4"/>
  <c r="M352" i="4"/>
  <c r="L352" i="4"/>
  <c r="M351" i="4"/>
  <c r="L351" i="4"/>
  <c r="M350" i="4"/>
  <c r="L350" i="4"/>
  <c r="M349" i="4"/>
  <c r="L349" i="4"/>
  <c r="M348" i="4"/>
  <c r="L348" i="4"/>
  <c r="M347" i="4"/>
  <c r="L347" i="4"/>
  <c r="M346" i="4"/>
  <c r="L346" i="4"/>
  <c r="M345" i="4"/>
  <c r="L345" i="4"/>
  <c r="M344" i="4"/>
  <c r="L344" i="4"/>
  <c r="M343" i="4"/>
  <c r="L343" i="4"/>
  <c r="M342" i="4"/>
  <c r="L342" i="4"/>
  <c r="M341" i="4"/>
  <c r="L341" i="4"/>
  <c r="M340" i="4"/>
  <c r="L340" i="4"/>
  <c r="M339" i="4"/>
  <c r="L339" i="4"/>
  <c r="M338" i="4"/>
  <c r="L338" i="4"/>
  <c r="M337" i="4"/>
  <c r="L337" i="4"/>
  <c r="M336" i="4"/>
  <c r="L336" i="4"/>
  <c r="M335" i="4"/>
  <c r="L335" i="4"/>
  <c r="M334" i="4"/>
  <c r="L334" i="4"/>
  <c r="M333" i="4"/>
  <c r="L333" i="4"/>
  <c r="M332" i="4"/>
  <c r="L332" i="4"/>
  <c r="M331" i="4"/>
  <c r="L331" i="4"/>
  <c r="M330" i="4"/>
  <c r="L330" i="4"/>
  <c r="M329" i="4"/>
  <c r="L329" i="4"/>
  <c r="M328" i="4"/>
  <c r="L328" i="4"/>
  <c r="M327" i="4"/>
  <c r="L327" i="4"/>
  <c r="M326" i="4"/>
  <c r="L326" i="4"/>
  <c r="M325" i="4"/>
  <c r="L325" i="4"/>
  <c r="M324" i="4"/>
  <c r="L324" i="4"/>
  <c r="M323" i="4"/>
  <c r="L323" i="4"/>
  <c r="M322" i="4"/>
  <c r="L322" i="4"/>
  <c r="M321" i="4"/>
  <c r="L321" i="4"/>
  <c r="M320" i="4"/>
  <c r="L320" i="4"/>
  <c r="M319" i="4"/>
  <c r="L319" i="4"/>
  <c r="M318" i="4"/>
  <c r="L318" i="4"/>
  <c r="M317" i="4"/>
  <c r="L317" i="4"/>
  <c r="M316" i="4"/>
  <c r="L316" i="4"/>
  <c r="M315" i="4"/>
  <c r="L315" i="4"/>
  <c r="M314" i="4"/>
  <c r="L314" i="4"/>
  <c r="M313" i="4"/>
  <c r="L313" i="4"/>
  <c r="M312" i="4"/>
  <c r="L312" i="4"/>
  <c r="M311" i="4"/>
  <c r="L311" i="4"/>
  <c r="M310" i="4"/>
  <c r="L310" i="4"/>
  <c r="M309" i="4"/>
  <c r="L309" i="4"/>
  <c r="M308" i="4"/>
  <c r="L308" i="4"/>
  <c r="M307" i="4"/>
  <c r="L307" i="4"/>
  <c r="M306" i="4"/>
  <c r="L306" i="4"/>
  <c r="M305" i="4"/>
  <c r="L305" i="4"/>
  <c r="M304" i="4"/>
  <c r="L304" i="4"/>
  <c r="M303" i="4"/>
  <c r="L303" i="4"/>
  <c r="M302" i="4"/>
  <c r="L302" i="4"/>
  <c r="M301" i="4"/>
  <c r="L301" i="4"/>
  <c r="M300" i="4"/>
  <c r="L300" i="4"/>
  <c r="M299" i="4"/>
  <c r="L299" i="4"/>
  <c r="M298" i="4"/>
  <c r="L298" i="4"/>
  <c r="M297" i="4"/>
  <c r="L297" i="4"/>
  <c r="M296" i="4"/>
  <c r="L296" i="4"/>
  <c r="M295" i="4"/>
  <c r="L295" i="4"/>
  <c r="M294" i="4"/>
  <c r="L294" i="4"/>
  <c r="M293" i="4"/>
  <c r="L293" i="4"/>
  <c r="M292" i="4"/>
  <c r="L292" i="4"/>
  <c r="M291" i="4"/>
  <c r="L291" i="4"/>
  <c r="M290" i="4"/>
  <c r="L290" i="4"/>
  <c r="M289" i="4"/>
  <c r="L289" i="4"/>
  <c r="M288" i="4"/>
  <c r="L288" i="4"/>
  <c r="M287" i="4"/>
  <c r="L287" i="4"/>
  <c r="M286" i="4"/>
  <c r="L286" i="4"/>
  <c r="M285" i="4"/>
  <c r="L285" i="4"/>
  <c r="M284" i="4"/>
  <c r="L284" i="4"/>
  <c r="M283" i="4"/>
  <c r="L283" i="4"/>
  <c r="M282" i="4"/>
  <c r="L282" i="4"/>
  <c r="M281" i="4"/>
  <c r="L281" i="4"/>
  <c r="M280" i="4"/>
  <c r="L280" i="4"/>
  <c r="M279" i="4"/>
  <c r="L279" i="4"/>
  <c r="M278" i="4"/>
  <c r="L278" i="4"/>
  <c r="M277" i="4"/>
  <c r="L277" i="4"/>
  <c r="M276" i="4"/>
  <c r="L276" i="4"/>
  <c r="M275" i="4"/>
  <c r="L275" i="4"/>
  <c r="M274" i="4"/>
  <c r="L274" i="4"/>
  <c r="M273" i="4"/>
  <c r="L273" i="4"/>
  <c r="M272" i="4"/>
  <c r="L272" i="4"/>
  <c r="M271" i="4"/>
  <c r="L271" i="4"/>
  <c r="M270" i="4"/>
  <c r="L270" i="4"/>
  <c r="M269" i="4"/>
  <c r="L269" i="4"/>
  <c r="M268" i="4"/>
  <c r="L268" i="4"/>
  <c r="M267" i="4"/>
  <c r="L267" i="4"/>
  <c r="M266" i="4"/>
  <c r="L266" i="4"/>
  <c r="M265" i="4"/>
  <c r="L265" i="4"/>
  <c r="M264" i="4"/>
  <c r="L264" i="4"/>
  <c r="M263" i="4"/>
  <c r="L263" i="4"/>
  <c r="M262" i="4"/>
  <c r="L262" i="4"/>
  <c r="M261" i="4"/>
  <c r="L261" i="4"/>
  <c r="M260" i="4"/>
  <c r="L260" i="4"/>
  <c r="M259" i="4"/>
  <c r="L259" i="4"/>
  <c r="M258" i="4"/>
  <c r="L258" i="4"/>
  <c r="M257" i="4"/>
  <c r="L257" i="4"/>
  <c r="M256" i="4"/>
  <c r="L256" i="4"/>
  <c r="M255" i="4"/>
  <c r="L255" i="4"/>
  <c r="M254" i="4"/>
  <c r="L254" i="4"/>
  <c r="M253" i="4"/>
  <c r="L253" i="4"/>
  <c r="M252" i="4"/>
  <c r="L252" i="4"/>
  <c r="M251" i="4"/>
  <c r="L251" i="4"/>
  <c r="M250" i="4"/>
  <c r="L250" i="4"/>
  <c r="M249" i="4"/>
  <c r="L249" i="4"/>
  <c r="M248" i="4"/>
  <c r="L248" i="4"/>
  <c r="M247" i="4"/>
  <c r="L247" i="4"/>
  <c r="M246" i="4"/>
  <c r="L246" i="4"/>
  <c r="M245" i="4"/>
  <c r="L245" i="4"/>
  <c r="M244" i="4"/>
  <c r="L244" i="4"/>
  <c r="M243" i="4"/>
  <c r="L243" i="4"/>
  <c r="M242" i="4"/>
  <c r="L242" i="4"/>
  <c r="M241" i="4"/>
  <c r="L241" i="4"/>
  <c r="M240" i="4"/>
  <c r="L240" i="4"/>
  <c r="M239" i="4"/>
  <c r="L239" i="4"/>
  <c r="M238" i="4"/>
  <c r="L238" i="4"/>
  <c r="M237" i="4"/>
  <c r="L237" i="4"/>
  <c r="M236" i="4"/>
  <c r="L236" i="4"/>
  <c r="M235" i="4"/>
  <c r="L235" i="4"/>
  <c r="M234" i="4"/>
  <c r="L234" i="4"/>
  <c r="M233" i="4"/>
  <c r="L233" i="4"/>
  <c r="M232" i="4"/>
  <c r="L232" i="4"/>
  <c r="M231" i="4"/>
  <c r="L231" i="4"/>
  <c r="M230" i="4"/>
  <c r="L230" i="4"/>
  <c r="M229" i="4"/>
  <c r="L229" i="4"/>
  <c r="M228" i="4"/>
  <c r="L228" i="4"/>
  <c r="M227" i="4"/>
  <c r="L227" i="4"/>
  <c r="M226" i="4"/>
  <c r="L226" i="4"/>
  <c r="M225" i="4"/>
  <c r="L225" i="4"/>
  <c r="M224" i="4"/>
  <c r="L224" i="4"/>
  <c r="M223" i="4"/>
  <c r="L223" i="4"/>
  <c r="M222" i="4"/>
  <c r="L222" i="4"/>
  <c r="M221" i="4"/>
  <c r="L221" i="4"/>
  <c r="M220" i="4"/>
  <c r="L220" i="4"/>
  <c r="M219" i="4"/>
  <c r="L219" i="4"/>
  <c r="M218" i="4"/>
  <c r="L218" i="4"/>
  <c r="M217" i="4"/>
  <c r="L217" i="4"/>
  <c r="M216" i="4"/>
  <c r="L216" i="4"/>
  <c r="M215" i="4"/>
  <c r="L215" i="4"/>
  <c r="M214" i="4"/>
  <c r="L214" i="4"/>
  <c r="M213" i="4"/>
  <c r="L213" i="4"/>
  <c r="M212" i="4"/>
  <c r="L212" i="4"/>
  <c r="M211" i="4"/>
  <c r="L211" i="4"/>
  <c r="M210" i="4"/>
  <c r="L210" i="4"/>
  <c r="M209" i="4"/>
  <c r="L209" i="4"/>
  <c r="M208" i="4"/>
  <c r="L208" i="4"/>
  <c r="M207" i="4"/>
  <c r="L207" i="4"/>
  <c r="M206" i="4"/>
  <c r="L206" i="4"/>
  <c r="M205" i="4"/>
  <c r="L205" i="4"/>
  <c r="M204" i="4"/>
  <c r="L204" i="4"/>
  <c r="M203" i="4"/>
  <c r="L203" i="4"/>
  <c r="M202" i="4"/>
  <c r="L202" i="4"/>
  <c r="M201" i="4"/>
  <c r="L201" i="4"/>
  <c r="M200" i="4"/>
  <c r="L200" i="4"/>
  <c r="M199" i="4"/>
  <c r="L199" i="4"/>
  <c r="M198" i="4"/>
  <c r="L198" i="4"/>
  <c r="M197" i="4"/>
  <c r="L197" i="4"/>
  <c r="M196" i="4"/>
  <c r="L196" i="4"/>
  <c r="M195" i="4"/>
  <c r="L195" i="4"/>
  <c r="M194" i="4"/>
  <c r="L194" i="4"/>
  <c r="M193" i="4"/>
  <c r="L193" i="4"/>
  <c r="M192" i="4"/>
  <c r="L192" i="4"/>
  <c r="M191" i="4"/>
  <c r="L191" i="4"/>
  <c r="M190" i="4"/>
  <c r="L190" i="4"/>
  <c r="M189" i="4"/>
  <c r="L189" i="4"/>
  <c r="M188" i="4"/>
  <c r="L188" i="4"/>
  <c r="M187" i="4"/>
  <c r="L187" i="4"/>
  <c r="M186" i="4"/>
  <c r="L186" i="4"/>
  <c r="M185" i="4"/>
  <c r="L185" i="4"/>
  <c r="M184" i="4"/>
  <c r="L184" i="4"/>
  <c r="M183" i="4"/>
  <c r="L183" i="4"/>
  <c r="M182" i="4"/>
  <c r="L182" i="4"/>
  <c r="M181" i="4"/>
  <c r="L181" i="4"/>
  <c r="M180" i="4"/>
  <c r="L180" i="4"/>
  <c r="M179" i="4"/>
  <c r="L179" i="4"/>
  <c r="M178" i="4"/>
  <c r="L178" i="4"/>
  <c r="M177" i="4"/>
  <c r="L177" i="4"/>
  <c r="M176" i="4"/>
  <c r="L176" i="4"/>
  <c r="M175" i="4"/>
  <c r="L175" i="4"/>
  <c r="M174" i="4"/>
  <c r="L174" i="4"/>
  <c r="M173" i="4"/>
  <c r="L173" i="4"/>
  <c r="M172" i="4"/>
  <c r="L172" i="4"/>
  <c r="M171" i="4"/>
  <c r="L171" i="4"/>
  <c r="M170" i="4"/>
  <c r="L170" i="4"/>
  <c r="M169" i="4"/>
  <c r="L169" i="4"/>
  <c r="M168" i="4"/>
  <c r="L168" i="4"/>
  <c r="M167" i="4"/>
  <c r="L167" i="4"/>
  <c r="M166" i="4"/>
  <c r="L166" i="4"/>
  <c r="M165" i="4"/>
  <c r="L165" i="4"/>
  <c r="M164" i="4"/>
  <c r="L164" i="4"/>
  <c r="M163" i="4"/>
  <c r="L163" i="4"/>
  <c r="M162" i="4"/>
  <c r="L162" i="4"/>
  <c r="M161" i="4"/>
  <c r="L161" i="4"/>
  <c r="M160" i="4"/>
  <c r="L160" i="4"/>
  <c r="M159" i="4"/>
  <c r="L159" i="4"/>
  <c r="M158" i="4"/>
  <c r="L158" i="4"/>
  <c r="M157" i="4"/>
  <c r="L157" i="4"/>
  <c r="M156" i="4"/>
  <c r="L156" i="4"/>
  <c r="M155" i="4"/>
  <c r="L155" i="4"/>
  <c r="M154" i="4"/>
  <c r="L154" i="4"/>
  <c r="M153" i="4"/>
  <c r="L153" i="4"/>
  <c r="M152" i="4"/>
  <c r="L152" i="4"/>
  <c r="M151" i="4"/>
  <c r="L151" i="4"/>
  <c r="M150" i="4"/>
  <c r="L150" i="4"/>
  <c r="M149" i="4"/>
  <c r="L149" i="4"/>
  <c r="M148" i="4"/>
  <c r="L148" i="4"/>
  <c r="M147" i="4"/>
  <c r="L147" i="4"/>
  <c r="M146" i="4"/>
  <c r="L146" i="4"/>
  <c r="M145" i="4"/>
  <c r="L145" i="4"/>
  <c r="M144" i="4"/>
  <c r="L144" i="4"/>
  <c r="M143" i="4"/>
  <c r="L143" i="4"/>
  <c r="M142" i="4"/>
  <c r="L142" i="4"/>
  <c r="M141" i="4"/>
  <c r="L141" i="4"/>
  <c r="M140" i="4"/>
  <c r="L140" i="4"/>
  <c r="M139" i="4"/>
  <c r="L139" i="4"/>
  <c r="M138" i="4"/>
  <c r="L138" i="4"/>
  <c r="M137" i="4"/>
  <c r="L137" i="4"/>
  <c r="M136" i="4"/>
  <c r="L136" i="4"/>
  <c r="M135" i="4"/>
  <c r="L135" i="4"/>
  <c r="M134" i="4"/>
  <c r="L134" i="4"/>
  <c r="M133" i="4"/>
  <c r="L133" i="4"/>
  <c r="M132" i="4"/>
  <c r="L132" i="4"/>
  <c r="M131" i="4"/>
  <c r="L131" i="4"/>
  <c r="M130" i="4"/>
  <c r="L130" i="4"/>
  <c r="M129" i="4"/>
  <c r="L129" i="4"/>
  <c r="M123" i="4"/>
  <c r="L123" i="4"/>
  <c r="M122" i="4"/>
  <c r="L122" i="4"/>
  <c r="M121" i="4"/>
  <c r="L121" i="4"/>
  <c r="M120" i="4"/>
  <c r="L120" i="4"/>
  <c r="M119" i="4"/>
  <c r="L119" i="4"/>
  <c r="M118" i="4"/>
  <c r="L118" i="4"/>
  <c r="M117" i="4"/>
  <c r="L117" i="4"/>
  <c r="M116" i="4"/>
  <c r="L116" i="4"/>
  <c r="M115" i="4"/>
  <c r="L115" i="4"/>
  <c r="M114" i="4"/>
  <c r="L114" i="4"/>
  <c r="M113" i="4"/>
  <c r="L113" i="4"/>
  <c r="M112" i="4"/>
  <c r="L112" i="4"/>
  <c r="M111" i="4"/>
  <c r="L111" i="4"/>
  <c r="M110" i="4"/>
  <c r="L110" i="4"/>
  <c r="M109" i="4"/>
  <c r="L109" i="4"/>
  <c r="M108" i="4"/>
  <c r="L108" i="4"/>
  <c r="M107" i="4"/>
  <c r="L107" i="4"/>
  <c r="M106" i="4"/>
  <c r="L106" i="4"/>
  <c r="M105" i="4"/>
  <c r="L105" i="4"/>
  <c r="M104" i="4"/>
  <c r="L104" i="4"/>
  <c r="M103" i="4"/>
  <c r="L103" i="4"/>
  <c r="M102" i="4"/>
  <c r="L102" i="4"/>
  <c r="M101" i="4"/>
  <c r="L101" i="4"/>
  <c r="M100" i="4"/>
  <c r="L100" i="4"/>
  <c r="M99" i="4"/>
  <c r="L99" i="4"/>
  <c r="M98" i="4"/>
  <c r="L98" i="4"/>
  <c r="M97" i="4"/>
  <c r="L97" i="4"/>
  <c r="M96" i="4"/>
  <c r="L96" i="4"/>
  <c r="M95" i="4"/>
  <c r="L95" i="4"/>
  <c r="M94" i="4"/>
  <c r="L94" i="4"/>
  <c r="M93" i="4"/>
  <c r="L93" i="4"/>
  <c r="M92" i="4"/>
  <c r="L92" i="4"/>
  <c r="M91" i="4"/>
  <c r="L91" i="4"/>
  <c r="M90" i="4"/>
  <c r="L90" i="4"/>
  <c r="M89" i="4"/>
  <c r="L89" i="4"/>
  <c r="M88" i="4"/>
  <c r="L88" i="4"/>
  <c r="M87" i="4"/>
  <c r="L87" i="4"/>
  <c r="M86" i="4"/>
  <c r="L86" i="4"/>
  <c r="M85" i="4"/>
  <c r="L85" i="4"/>
  <c r="M84" i="4"/>
  <c r="L84" i="4"/>
  <c r="M83" i="4"/>
  <c r="L83" i="4"/>
  <c r="M82" i="4"/>
  <c r="L82" i="4"/>
  <c r="M81" i="4"/>
  <c r="L81" i="4"/>
  <c r="M80" i="4"/>
  <c r="L80" i="4"/>
  <c r="M79" i="4"/>
  <c r="L79" i="4"/>
  <c r="M78" i="4"/>
  <c r="L78" i="4"/>
  <c r="M77" i="4"/>
  <c r="L77" i="4"/>
  <c r="M76" i="4"/>
  <c r="L76" i="4"/>
  <c r="M75" i="4"/>
  <c r="L75" i="4"/>
  <c r="M74" i="4"/>
  <c r="L74" i="4"/>
  <c r="M73" i="4"/>
  <c r="L73" i="4"/>
  <c r="M72" i="4"/>
  <c r="L72" i="4"/>
  <c r="M71" i="4"/>
  <c r="L71" i="4"/>
  <c r="M70" i="4"/>
  <c r="L70" i="4"/>
  <c r="M69" i="4"/>
  <c r="L69" i="4"/>
  <c r="M68" i="4"/>
  <c r="L68" i="4"/>
  <c r="M67" i="4"/>
  <c r="L67" i="4"/>
  <c r="M66" i="4"/>
  <c r="L66" i="4"/>
  <c r="M65" i="4"/>
  <c r="L65" i="4"/>
  <c r="M64" i="4"/>
  <c r="L64" i="4"/>
  <c r="M63" i="4"/>
  <c r="L63" i="4"/>
  <c r="M62" i="4"/>
  <c r="L62" i="4"/>
  <c r="M61" i="4"/>
  <c r="L61" i="4"/>
  <c r="M60" i="4"/>
  <c r="L60" i="4"/>
  <c r="M59" i="4"/>
  <c r="L59" i="4"/>
  <c r="M58" i="4"/>
  <c r="L58" i="4"/>
  <c r="M57" i="4"/>
  <c r="L57" i="4"/>
  <c r="M56" i="4"/>
  <c r="L56" i="4"/>
  <c r="M55" i="4"/>
  <c r="L55" i="4"/>
  <c r="M54" i="4"/>
  <c r="L54" i="4"/>
  <c r="M53" i="4"/>
  <c r="L53" i="4"/>
  <c r="M52" i="4"/>
  <c r="L52" i="4"/>
  <c r="M51" i="4"/>
  <c r="L51" i="4"/>
  <c r="M50" i="4"/>
  <c r="L50" i="4"/>
  <c r="M49" i="4"/>
  <c r="L49" i="4"/>
  <c r="M48" i="4"/>
  <c r="L48" i="4"/>
  <c r="M47" i="4"/>
  <c r="L47" i="4"/>
  <c r="M46" i="4"/>
  <c r="L46" i="4"/>
  <c r="M45" i="4"/>
  <c r="L45" i="4"/>
  <c r="M44" i="4"/>
  <c r="L44" i="4"/>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D6" i="13" s="1"/>
  <c r="C43" i="3"/>
  <c r="C36" i="3"/>
  <c r="C18" i="3"/>
  <c r="F40" i="7" l="1"/>
  <c r="G40" i="7"/>
  <c r="E41" i="7"/>
  <c r="F41" i="7"/>
  <c r="G41" i="7"/>
  <c r="F42" i="7"/>
  <c r="G42" i="7"/>
  <c r="F43" i="7"/>
  <c r="G43" i="7"/>
  <c r="E44" i="7"/>
  <c r="F44" i="7"/>
  <c r="G44" i="7"/>
  <c r="E45" i="7"/>
  <c r="F45" i="7"/>
  <c r="G45" i="7"/>
  <c r="G39" i="7"/>
  <c r="F39" i="7"/>
  <c r="F32" i="7"/>
  <c r="G32" i="7"/>
  <c r="F33" i="7"/>
  <c r="G33" i="7"/>
  <c r="F34" i="7"/>
  <c r="G34" i="7"/>
  <c r="E36" i="7"/>
  <c r="F36" i="7"/>
  <c r="G36" i="7"/>
  <c r="E37" i="7"/>
  <c r="F37" i="7"/>
  <c r="G37" i="7"/>
  <c r="E19" i="7"/>
  <c r="F19" i="7"/>
  <c r="G19" i="7"/>
  <c r="F21" i="7"/>
  <c r="G21" i="7"/>
  <c r="E23" i="7"/>
  <c r="F23" i="7"/>
  <c r="G23" i="7"/>
  <c r="F24" i="7"/>
  <c r="G24" i="7"/>
  <c r="E25" i="7"/>
  <c r="F25" i="7"/>
  <c r="G25" i="7"/>
  <c r="E26" i="7"/>
  <c r="F26" i="7"/>
  <c r="F27" i="7"/>
  <c r="F28" i="7"/>
  <c r="G28" i="7"/>
  <c r="E29" i="7"/>
  <c r="F29" i="7"/>
  <c r="G29" i="7"/>
  <c r="E30" i="7"/>
  <c r="F30" i="7"/>
  <c r="G30" i="7"/>
  <c r="F15" i="7"/>
  <c r="G15" i="7"/>
  <c r="F16" i="7"/>
  <c r="G16" i="7"/>
  <c r="F14" i="7"/>
  <c r="G14" i="7"/>
  <c r="D44" i="7"/>
  <c r="D45" i="7"/>
  <c r="D36" i="7"/>
  <c r="D37" i="7"/>
  <c r="D25" i="7"/>
  <c r="D26" i="7"/>
  <c r="D29" i="7"/>
  <c r="D30" i="7"/>
  <c r="D23" i="7"/>
  <c r="D19" i="7"/>
  <c r="G6" i="24" l="1"/>
  <c r="H5" i="24"/>
  <c r="G5" i="24"/>
  <c r="F5" i="24"/>
  <c r="E5" i="24"/>
  <c r="C5" i="24"/>
  <c r="B5" i="24"/>
  <c r="A5" i="24"/>
  <c r="J5" i="23" l="1"/>
  <c r="I5" i="23"/>
  <c r="H5" i="23"/>
  <c r="G5" i="23"/>
  <c r="F5" i="23"/>
  <c r="E5" i="23"/>
  <c r="C5" i="23"/>
  <c r="B5" i="23"/>
  <c r="A5" i="23"/>
  <c r="J8" i="22"/>
  <c r="D8" i="22"/>
  <c r="F8" i="22"/>
  <c r="H8" i="22"/>
  <c r="B8" i="22"/>
  <c r="A6" i="22"/>
  <c r="A5" i="22"/>
  <c r="L12" i="20"/>
  <c r="L13" i="20"/>
  <c r="L14" i="20"/>
  <c r="L15" i="20"/>
  <c r="L16" i="20"/>
  <c r="L17" i="20"/>
  <c r="L18" i="20"/>
  <c r="L19" i="20"/>
  <c r="L11" i="20"/>
  <c r="E68" i="15" l="1"/>
  <c r="E69" i="15"/>
  <c r="E62" i="15"/>
  <c r="E53" i="15"/>
  <c r="E54" i="15"/>
  <c r="E55" i="15"/>
  <c r="E56" i="15"/>
  <c r="E57" i="15"/>
  <c r="E58" i="15"/>
  <c r="E59" i="15"/>
  <c r="E60" i="15"/>
  <c r="E61" i="15"/>
  <c r="B43" i="7"/>
  <c r="B44" i="7"/>
  <c r="B45" i="7"/>
  <c r="B36" i="7"/>
  <c r="B37" i="7"/>
  <c r="B35" i="7"/>
  <c r="B28" i="7"/>
  <c r="B29" i="7"/>
  <c r="B30" i="7"/>
  <c r="B49" i="4"/>
  <c r="B50" i="4"/>
  <c r="B51" i="4"/>
  <c r="B42" i="4"/>
  <c r="A68" i="15" s="1"/>
  <c r="B43" i="4"/>
  <c r="A69" i="15" s="1"/>
  <c r="B41" i="4"/>
  <c r="B36" i="4"/>
  <c r="A62" i="15" s="1"/>
  <c r="B34" i="4"/>
  <c r="A60" i="15" s="1"/>
  <c r="B35" i="4"/>
  <c r="A61" i="15" s="1"/>
  <c r="B48" i="3"/>
  <c r="C48" i="3" s="1"/>
  <c r="B49" i="3"/>
  <c r="C49" i="3" s="1"/>
  <c r="B50" i="3"/>
  <c r="C50" i="3" s="1"/>
  <c r="B41" i="3"/>
  <c r="C41" i="3" s="1"/>
  <c r="B42" i="3"/>
  <c r="B40" i="3"/>
  <c r="C40" i="3" s="1"/>
  <c r="B33" i="3"/>
  <c r="C33" i="3" s="1"/>
  <c r="B34" i="3"/>
  <c r="C34" i="3" s="1"/>
  <c r="B35" i="3"/>
  <c r="B44" i="1"/>
  <c r="B45" i="3" s="1"/>
  <c r="C45" i="3" s="1"/>
  <c r="B45" i="1"/>
  <c r="B41" i="7" s="1"/>
  <c r="B46" i="1"/>
  <c r="B47" i="3" s="1"/>
  <c r="C47" i="3" s="1"/>
  <c r="B43" i="1"/>
  <c r="B44" i="3" s="1"/>
  <c r="C44" i="3" s="1"/>
  <c r="I13" i="9"/>
  <c r="I14" i="9"/>
  <c r="I12" i="9"/>
  <c r="H12" i="9"/>
  <c r="H13" i="9"/>
  <c r="H11" i="9"/>
  <c r="B36" i="1"/>
  <c r="B32" i="7" s="1"/>
  <c r="B37" i="1"/>
  <c r="B38" i="3" s="1"/>
  <c r="C38" i="3" s="1"/>
  <c r="B38" i="1"/>
  <c r="B34" i="7" s="1"/>
  <c r="B31" i="1"/>
  <c r="B32" i="3" s="1"/>
  <c r="C32" i="3" s="1"/>
  <c r="G27" i="7" s="1"/>
  <c r="G23" i="9"/>
  <c r="G24" i="9"/>
  <c r="G22" i="9"/>
  <c r="B19" i="1"/>
  <c r="B20" i="3" s="1"/>
  <c r="C20" i="3" s="1"/>
  <c r="B20" i="1"/>
  <c r="B16" i="7" s="1"/>
  <c r="B21" i="1"/>
  <c r="B22" i="3" s="1"/>
  <c r="C22" i="3" s="1"/>
  <c r="B22" i="1"/>
  <c r="B24" i="4" s="1"/>
  <c r="B23" i="1"/>
  <c r="B24" i="3" s="1"/>
  <c r="C24" i="3" s="1"/>
  <c r="B24" i="1"/>
  <c r="B20" i="7" s="1"/>
  <c r="B25" i="1"/>
  <c r="B27" i="4" s="1"/>
  <c r="A53" i="15" s="1"/>
  <c r="B26" i="1"/>
  <c r="B28" i="4" s="1"/>
  <c r="A54" i="15" s="1"/>
  <c r="B27" i="1"/>
  <c r="B23" i="7" s="1"/>
  <c r="B28" i="1"/>
  <c r="B29" i="3" s="1"/>
  <c r="C29" i="3" s="1"/>
  <c r="B29" i="1"/>
  <c r="B31" i="4" s="1"/>
  <c r="A57" i="15" s="1"/>
  <c r="B30" i="1"/>
  <c r="B32" i="4" s="1"/>
  <c r="A58" i="15" s="1"/>
  <c r="B18" i="1"/>
  <c r="B20" i="4" s="1"/>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3500" i="4"/>
  <c r="AI3500" i="4"/>
  <c r="AH3500" i="4"/>
  <c r="AE3500" i="4"/>
  <c r="AD3500" i="4"/>
  <c r="AM3500" i="4" s="1"/>
  <c r="AK3499" i="4"/>
  <c r="AI3499" i="4"/>
  <c r="AH3499" i="4"/>
  <c r="AE3499" i="4"/>
  <c r="AD3499" i="4"/>
  <c r="AM3499" i="4" s="1"/>
  <c r="AK3498" i="4"/>
  <c r="AI3498" i="4"/>
  <c r="AH3498" i="4"/>
  <c r="AE3498" i="4"/>
  <c r="AD3498" i="4"/>
  <c r="AM3498" i="4" s="1"/>
  <c r="AK3497" i="4"/>
  <c r="AI3497" i="4"/>
  <c r="AH3497" i="4"/>
  <c r="AE3497" i="4"/>
  <c r="AD3497" i="4"/>
  <c r="AM3497" i="4" s="1"/>
  <c r="AK3496" i="4"/>
  <c r="AI3496" i="4"/>
  <c r="AH3496" i="4"/>
  <c r="AE3496" i="4"/>
  <c r="AD3496" i="4"/>
  <c r="AM3496" i="4" s="1"/>
  <c r="AK3495" i="4"/>
  <c r="AI3495" i="4"/>
  <c r="AH3495" i="4"/>
  <c r="AE3495" i="4"/>
  <c r="AD3495" i="4"/>
  <c r="AM3495" i="4" s="1"/>
  <c r="AK3494" i="4"/>
  <c r="AI3494" i="4"/>
  <c r="AH3494" i="4"/>
  <c r="AE3494" i="4"/>
  <c r="AD3494" i="4"/>
  <c r="AM3494" i="4" s="1"/>
  <c r="AK3493" i="4"/>
  <c r="AI3493" i="4"/>
  <c r="AH3493" i="4"/>
  <c r="AE3493" i="4"/>
  <c r="AD3493" i="4"/>
  <c r="AM3493" i="4" s="1"/>
  <c r="AK3492" i="4"/>
  <c r="AI3492" i="4"/>
  <c r="AH3492" i="4"/>
  <c r="AE3492" i="4"/>
  <c r="AD3492" i="4"/>
  <c r="AM3492" i="4" s="1"/>
  <c r="AK3491" i="4"/>
  <c r="AI3491" i="4"/>
  <c r="AH3491" i="4"/>
  <c r="AE3491" i="4"/>
  <c r="AD3491" i="4"/>
  <c r="AM3491" i="4" s="1"/>
  <c r="AK3490" i="4"/>
  <c r="AI3490" i="4"/>
  <c r="AH3490" i="4"/>
  <c r="AE3490" i="4"/>
  <c r="AD3490" i="4"/>
  <c r="AM3490" i="4" s="1"/>
  <c r="AK3489" i="4"/>
  <c r="AI3489" i="4"/>
  <c r="AH3489" i="4"/>
  <c r="AE3489" i="4"/>
  <c r="AD3489" i="4"/>
  <c r="AM3489" i="4" s="1"/>
  <c r="AK3488" i="4"/>
  <c r="AI3488" i="4"/>
  <c r="AH3488" i="4"/>
  <c r="AE3488" i="4"/>
  <c r="AD3488" i="4"/>
  <c r="AM3488" i="4" s="1"/>
  <c r="AK3487" i="4"/>
  <c r="AI3487" i="4"/>
  <c r="AH3487" i="4"/>
  <c r="AE3487" i="4"/>
  <c r="AD3487" i="4"/>
  <c r="AM3487" i="4" s="1"/>
  <c r="AK3486" i="4"/>
  <c r="AI3486" i="4"/>
  <c r="AH3486" i="4"/>
  <c r="AE3486" i="4"/>
  <c r="AD3486" i="4"/>
  <c r="AM3486" i="4" s="1"/>
  <c r="AK3485" i="4"/>
  <c r="AI3485" i="4"/>
  <c r="AH3485" i="4"/>
  <c r="AE3485" i="4"/>
  <c r="AD3485" i="4"/>
  <c r="AM3485" i="4" s="1"/>
  <c r="AK3484" i="4"/>
  <c r="AI3484" i="4"/>
  <c r="AH3484" i="4"/>
  <c r="AE3484" i="4"/>
  <c r="AD3484" i="4"/>
  <c r="AM3484" i="4" s="1"/>
  <c r="AK3483" i="4"/>
  <c r="AI3483" i="4"/>
  <c r="AH3483" i="4"/>
  <c r="AE3483" i="4"/>
  <c r="AD3483" i="4"/>
  <c r="AM3483" i="4" s="1"/>
  <c r="AK3482" i="4"/>
  <c r="AI3482" i="4"/>
  <c r="AH3482" i="4"/>
  <c r="AE3482" i="4"/>
  <c r="AD3482" i="4"/>
  <c r="AM3482" i="4" s="1"/>
  <c r="AK3481" i="4"/>
  <c r="AI3481" i="4"/>
  <c r="AH3481" i="4"/>
  <c r="AE3481" i="4"/>
  <c r="AD3481" i="4"/>
  <c r="AM3481" i="4" s="1"/>
  <c r="AK3480" i="4"/>
  <c r="AI3480" i="4"/>
  <c r="AH3480" i="4"/>
  <c r="AE3480" i="4"/>
  <c r="AD3480" i="4"/>
  <c r="AM3480" i="4" s="1"/>
  <c r="AK3479" i="4"/>
  <c r="AI3479" i="4"/>
  <c r="AH3479" i="4"/>
  <c r="AE3479" i="4"/>
  <c r="AD3479" i="4"/>
  <c r="AM3479" i="4" s="1"/>
  <c r="AK3478" i="4"/>
  <c r="AI3478" i="4"/>
  <c r="AH3478" i="4"/>
  <c r="AE3478" i="4"/>
  <c r="AD3478" i="4"/>
  <c r="AM3478" i="4" s="1"/>
  <c r="AK3477" i="4"/>
  <c r="AI3477" i="4"/>
  <c r="AH3477" i="4"/>
  <c r="AE3477" i="4"/>
  <c r="AD3477" i="4"/>
  <c r="AM3477" i="4" s="1"/>
  <c r="AK3476" i="4"/>
  <c r="AI3476" i="4"/>
  <c r="AH3476" i="4"/>
  <c r="AE3476" i="4"/>
  <c r="AD3476" i="4"/>
  <c r="AM3476" i="4" s="1"/>
  <c r="AK3475" i="4"/>
  <c r="AI3475" i="4"/>
  <c r="AH3475" i="4"/>
  <c r="AE3475" i="4"/>
  <c r="AD3475" i="4"/>
  <c r="AM3475" i="4" s="1"/>
  <c r="AK3474" i="4"/>
  <c r="AI3474" i="4"/>
  <c r="AH3474" i="4"/>
  <c r="AE3474" i="4"/>
  <c r="AD3474" i="4"/>
  <c r="AM3474" i="4" s="1"/>
  <c r="AK3473" i="4"/>
  <c r="AI3473" i="4"/>
  <c r="AH3473" i="4"/>
  <c r="AE3473" i="4"/>
  <c r="AD3473" i="4"/>
  <c r="AM3473" i="4" s="1"/>
  <c r="AK3472" i="4"/>
  <c r="AI3472" i="4"/>
  <c r="AH3472" i="4"/>
  <c r="AE3472" i="4"/>
  <c r="AD3472" i="4"/>
  <c r="AM3472" i="4" s="1"/>
  <c r="AK3471" i="4"/>
  <c r="AI3471" i="4"/>
  <c r="AH3471" i="4"/>
  <c r="AE3471" i="4"/>
  <c r="AD3471" i="4"/>
  <c r="AM3471" i="4" s="1"/>
  <c r="AK3470" i="4"/>
  <c r="AI3470" i="4"/>
  <c r="AH3470" i="4"/>
  <c r="AE3470" i="4"/>
  <c r="AD3470" i="4"/>
  <c r="AM3470" i="4" s="1"/>
  <c r="AK3469" i="4"/>
  <c r="AI3469" i="4"/>
  <c r="AH3469" i="4"/>
  <c r="AE3469" i="4"/>
  <c r="AD3469" i="4"/>
  <c r="AM3469" i="4" s="1"/>
  <c r="AK3468" i="4"/>
  <c r="AI3468" i="4"/>
  <c r="AH3468" i="4"/>
  <c r="AE3468" i="4"/>
  <c r="AD3468" i="4"/>
  <c r="AM3468" i="4" s="1"/>
  <c r="AK3467" i="4"/>
  <c r="AI3467" i="4"/>
  <c r="AH3467" i="4"/>
  <c r="AE3467" i="4"/>
  <c r="AD3467" i="4"/>
  <c r="AM3467" i="4" s="1"/>
  <c r="AK3466" i="4"/>
  <c r="AI3466" i="4"/>
  <c r="AH3466" i="4"/>
  <c r="AE3466" i="4"/>
  <c r="AD3466" i="4"/>
  <c r="AM3466" i="4" s="1"/>
  <c r="AK3465" i="4"/>
  <c r="AI3465" i="4"/>
  <c r="AH3465" i="4"/>
  <c r="AE3465" i="4"/>
  <c r="AD3465" i="4"/>
  <c r="AM3465" i="4" s="1"/>
  <c r="AK3464" i="4"/>
  <c r="AI3464" i="4"/>
  <c r="AH3464" i="4"/>
  <c r="AE3464" i="4"/>
  <c r="AD3464" i="4"/>
  <c r="AM3464" i="4" s="1"/>
  <c r="AK3463" i="4"/>
  <c r="AI3463" i="4"/>
  <c r="AH3463" i="4"/>
  <c r="AE3463" i="4"/>
  <c r="AD3463" i="4"/>
  <c r="AM3463" i="4" s="1"/>
  <c r="AK3462" i="4"/>
  <c r="AI3462" i="4"/>
  <c r="AH3462" i="4"/>
  <c r="AE3462" i="4"/>
  <c r="AD3462" i="4"/>
  <c r="AM3462" i="4" s="1"/>
  <c r="AK3461" i="4"/>
  <c r="AI3461" i="4"/>
  <c r="AH3461" i="4"/>
  <c r="AE3461" i="4"/>
  <c r="AD3461" i="4"/>
  <c r="AM3461" i="4" s="1"/>
  <c r="AK3460" i="4"/>
  <c r="AI3460" i="4"/>
  <c r="AH3460" i="4"/>
  <c r="AE3460" i="4"/>
  <c r="AD3460" i="4"/>
  <c r="AM3460" i="4" s="1"/>
  <c r="AK3459" i="4"/>
  <c r="AI3459" i="4"/>
  <c r="AH3459" i="4"/>
  <c r="AE3459" i="4"/>
  <c r="AD3459" i="4"/>
  <c r="AM3459" i="4" s="1"/>
  <c r="AK3458" i="4"/>
  <c r="AI3458" i="4"/>
  <c r="AH3458" i="4"/>
  <c r="AE3458" i="4"/>
  <c r="AD3458" i="4"/>
  <c r="AM3458" i="4" s="1"/>
  <c r="AK3457" i="4"/>
  <c r="AI3457" i="4"/>
  <c r="AH3457" i="4"/>
  <c r="AE3457" i="4"/>
  <c r="AD3457" i="4"/>
  <c r="AM3457" i="4" s="1"/>
  <c r="AK3456" i="4"/>
  <c r="AI3456" i="4"/>
  <c r="AH3456" i="4"/>
  <c r="AE3456" i="4"/>
  <c r="AD3456" i="4"/>
  <c r="AM3456" i="4" s="1"/>
  <c r="AK3455" i="4"/>
  <c r="AI3455" i="4"/>
  <c r="AH3455" i="4"/>
  <c r="AE3455" i="4"/>
  <c r="AD3455" i="4"/>
  <c r="AM3455" i="4" s="1"/>
  <c r="AK3454" i="4"/>
  <c r="AI3454" i="4"/>
  <c r="AH3454" i="4"/>
  <c r="AE3454" i="4"/>
  <c r="AD3454" i="4"/>
  <c r="AM3454" i="4" s="1"/>
  <c r="AK3453" i="4"/>
  <c r="AI3453" i="4"/>
  <c r="AH3453" i="4"/>
  <c r="AE3453" i="4"/>
  <c r="AD3453" i="4"/>
  <c r="AM3453" i="4" s="1"/>
  <c r="AK3452" i="4"/>
  <c r="AI3452" i="4"/>
  <c r="AH3452" i="4"/>
  <c r="AE3452" i="4"/>
  <c r="AD3452" i="4"/>
  <c r="AM3452" i="4" s="1"/>
  <c r="AK3451" i="4"/>
  <c r="AI3451" i="4"/>
  <c r="AH3451" i="4"/>
  <c r="AE3451" i="4"/>
  <c r="AD3451" i="4"/>
  <c r="AM3451" i="4" s="1"/>
  <c r="AK3450" i="4"/>
  <c r="AI3450" i="4"/>
  <c r="AH3450" i="4"/>
  <c r="AE3450" i="4"/>
  <c r="AD3450" i="4"/>
  <c r="AM3450" i="4" s="1"/>
  <c r="AK3449" i="4"/>
  <c r="AI3449" i="4"/>
  <c r="AH3449" i="4"/>
  <c r="AE3449" i="4"/>
  <c r="AD3449" i="4"/>
  <c r="AM3449" i="4" s="1"/>
  <c r="AK3448" i="4"/>
  <c r="AI3448" i="4"/>
  <c r="AH3448" i="4"/>
  <c r="AE3448" i="4"/>
  <c r="AD3448" i="4"/>
  <c r="AM3448" i="4" s="1"/>
  <c r="AK3447" i="4"/>
  <c r="AI3447" i="4"/>
  <c r="AH3447" i="4"/>
  <c r="AE3447" i="4"/>
  <c r="AD3447" i="4"/>
  <c r="AM3447" i="4" s="1"/>
  <c r="AK3446" i="4"/>
  <c r="AI3446" i="4"/>
  <c r="AH3446" i="4"/>
  <c r="AE3446" i="4"/>
  <c r="AD3446" i="4"/>
  <c r="AM3446" i="4" s="1"/>
  <c r="AK3445" i="4"/>
  <c r="AI3445" i="4"/>
  <c r="AH3445" i="4"/>
  <c r="AE3445" i="4"/>
  <c r="AD3445" i="4"/>
  <c r="AM3445" i="4" s="1"/>
  <c r="AK3444" i="4"/>
  <c r="AI3444" i="4"/>
  <c r="AH3444" i="4"/>
  <c r="AE3444" i="4"/>
  <c r="AD3444" i="4"/>
  <c r="AM3444" i="4" s="1"/>
  <c r="AK3443" i="4"/>
  <c r="AI3443" i="4"/>
  <c r="AH3443" i="4"/>
  <c r="AE3443" i="4"/>
  <c r="AD3443" i="4"/>
  <c r="AM3443" i="4" s="1"/>
  <c r="AK3442" i="4"/>
  <c r="AI3442" i="4"/>
  <c r="AH3442" i="4"/>
  <c r="AE3442" i="4"/>
  <c r="AD3442" i="4"/>
  <c r="AM3442" i="4" s="1"/>
  <c r="AK3441" i="4"/>
  <c r="AI3441" i="4"/>
  <c r="AH3441" i="4"/>
  <c r="AE3441" i="4"/>
  <c r="AD3441" i="4"/>
  <c r="AM3441" i="4" s="1"/>
  <c r="AK3440" i="4"/>
  <c r="AI3440" i="4"/>
  <c r="AH3440" i="4"/>
  <c r="AE3440" i="4"/>
  <c r="AD3440" i="4"/>
  <c r="AM3440" i="4" s="1"/>
  <c r="AK3439" i="4"/>
  <c r="AI3439" i="4"/>
  <c r="AH3439" i="4"/>
  <c r="AE3439" i="4"/>
  <c r="AD3439" i="4"/>
  <c r="AM3439" i="4" s="1"/>
  <c r="AK3438" i="4"/>
  <c r="AI3438" i="4"/>
  <c r="AH3438" i="4"/>
  <c r="AE3438" i="4"/>
  <c r="AD3438" i="4"/>
  <c r="AM3438" i="4" s="1"/>
  <c r="AK3437" i="4"/>
  <c r="AI3437" i="4"/>
  <c r="AH3437" i="4"/>
  <c r="AE3437" i="4"/>
  <c r="AD3437" i="4"/>
  <c r="AM3437" i="4" s="1"/>
  <c r="AK3436" i="4"/>
  <c r="AI3436" i="4"/>
  <c r="AH3436" i="4"/>
  <c r="AE3436" i="4"/>
  <c r="AD3436" i="4"/>
  <c r="AM3436" i="4" s="1"/>
  <c r="AK3435" i="4"/>
  <c r="AI3435" i="4"/>
  <c r="AH3435" i="4"/>
  <c r="AE3435" i="4"/>
  <c r="AD3435" i="4"/>
  <c r="AM3435" i="4" s="1"/>
  <c r="AK3434" i="4"/>
  <c r="AI3434" i="4"/>
  <c r="AH3434" i="4"/>
  <c r="AE3434" i="4"/>
  <c r="AD3434" i="4"/>
  <c r="AM3434" i="4" s="1"/>
  <c r="AK3433" i="4"/>
  <c r="AI3433" i="4"/>
  <c r="AH3433" i="4"/>
  <c r="AE3433" i="4"/>
  <c r="AD3433" i="4"/>
  <c r="AM3433" i="4" s="1"/>
  <c r="AK3432" i="4"/>
  <c r="AI3432" i="4"/>
  <c r="AH3432" i="4"/>
  <c r="AE3432" i="4"/>
  <c r="AD3432" i="4"/>
  <c r="AM3432" i="4" s="1"/>
  <c r="AK3431" i="4"/>
  <c r="AI3431" i="4"/>
  <c r="AH3431" i="4"/>
  <c r="AE3431" i="4"/>
  <c r="AD3431" i="4"/>
  <c r="AM3431" i="4" s="1"/>
  <c r="AK3430" i="4"/>
  <c r="AI3430" i="4"/>
  <c r="AH3430" i="4"/>
  <c r="AE3430" i="4"/>
  <c r="AD3430" i="4"/>
  <c r="AM3430" i="4" s="1"/>
  <c r="AK3429" i="4"/>
  <c r="AI3429" i="4"/>
  <c r="AH3429" i="4"/>
  <c r="AE3429" i="4"/>
  <c r="AD3429" i="4"/>
  <c r="AM3429" i="4" s="1"/>
  <c r="AK3428" i="4"/>
  <c r="AI3428" i="4"/>
  <c r="AH3428" i="4"/>
  <c r="AE3428" i="4"/>
  <c r="AD3428" i="4"/>
  <c r="AM3428" i="4" s="1"/>
  <c r="AK3427" i="4"/>
  <c r="AI3427" i="4"/>
  <c r="AH3427" i="4"/>
  <c r="AE3427" i="4"/>
  <c r="AD3427" i="4"/>
  <c r="AM3427" i="4" s="1"/>
  <c r="AK3426" i="4"/>
  <c r="AI3426" i="4"/>
  <c r="AH3426" i="4"/>
  <c r="AE3426" i="4"/>
  <c r="AD3426" i="4"/>
  <c r="AM3426" i="4" s="1"/>
  <c r="AK3425" i="4"/>
  <c r="AI3425" i="4"/>
  <c r="AH3425" i="4"/>
  <c r="AE3425" i="4"/>
  <c r="AD3425" i="4"/>
  <c r="AM3425" i="4" s="1"/>
  <c r="AK3424" i="4"/>
  <c r="AI3424" i="4"/>
  <c r="AH3424" i="4"/>
  <c r="AE3424" i="4"/>
  <c r="AD3424" i="4"/>
  <c r="AM3424" i="4" s="1"/>
  <c r="AK3423" i="4"/>
  <c r="AI3423" i="4"/>
  <c r="AH3423" i="4"/>
  <c r="AE3423" i="4"/>
  <c r="AD3423" i="4"/>
  <c r="AM3423" i="4" s="1"/>
  <c r="AK3422" i="4"/>
  <c r="AI3422" i="4"/>
  <c r="AH3422" i="4"/>
  <c r="AE3422" i="4"/>
  <c r="AD3422" i="4"/>
  <c r="AM3422" i="4" s="1"/>
  <c r="AK3421" i="4"/>
  <c r="AI3421" i="4"/>
  <c r="AH3421" i="4"/>
  <c r="AE3421" i="4"/>
  <c r="AD3421" i="4"/>
  <c r="AM3421" i="4" s="1"/>
  <c r="AK3420" i="4"/>
  <c r="AI3420" i="4"/>
  <c r="AH3420" i="4"/>
  <c r="AE3420" i="4"/>
  <c r="AD3420" i="4"/>
  <c r="AM3420" i="4" s="1"/>
  <c r="AK3419" i="4"/>
  <c r="AI3419" i="4"/>
  <c r="AH3419" i="4"/>
  <c r="AE3419" i="4"/>
  <c r="AD3419" i="4"/>
  <c r="AM3419" i="4" s="1"/>
  <c r="AK3418" i="4"/>
  <c r="AI3418" i="4"/>
  <c r="AH3418" i="4"/>
  <c r="AE3418" i="4"/>
  <c r="AD3418" i="4"/>
  <c r="AM3418" i="4" s="1"/>
  <c r="AK3417" i="4"/>
  <c r="AI3417" i="4"/>
  <c r="AH3417" i="4"/>
  <c r="AE3417" i="4"/>
  <c r="AD3417" i="4"/>
  <c r="AM3417" i="4" s="1"/>
  <c r="AK3416" i="4"/>
  <c r="AI3416" i="4"/>
  <c r="AH3416" i="4"/>
  <c r="AE3416" i="4"/>
  <c r="AD3416" i="4"/>
  <c r="AM3416" i="4" s="1"/>
  <c r="AK3415" i="4"/>
  <c r="AI3415" i="4"/>
  <c r="AH3415" i="4"/>
  <c r="AE3415" i="4"/>
  <c r="AD3415" i="4"/>
  <c r="AM3415" i="4" s="1"/>
  <c r="AK3414" i="4"/>
  <c r="AI3414" i="4"/>
  <c r="AH3414" i="4"/>
  <c r="AE3414" i="4"/>
  <c r="AD3414" i="4"/>
  <c r="AM3414" i="4" s="1"/>
  <c r="AK3413" i="4"/>
  <c r="AI3413" i="4"/>
  <c r="AH3413" i="4"/>
  <c r="AE3413" i="4"/>
  <c r="AD3413" i="4"/>
  <c r="AM3413" i="4" s="1"/>
  <c r="AK3412" i="4"/>
  <c r="AI3412" i="4"/>
  <c r="AH3412" i="4"/>
  <c r="AE3412" i="4"/>
  <c r="AD3412" i="4"/>
  <c r="AM3412" i="4" s="1"/>
  <c r="AK3411" i="4"/>
  <c r="AI3411" i="4"/>
  <c r="AH3411" i="4"/>
  <c r="AE3411" i="4"/>
  <c r="AD3411" i="4"/>
  <c r="AM3411" i="4" s="1"/>
  <c r="AK3410" i="4"/>
  <c r="AI3410" i="4"/>
  <c r="AH3410" i="4"/>
  <c r="AE3410" i="4"/>
  <c r="AD3410" i="4"/>
  <c r="AM3410" i="4" s="1"/>
  <c r="AK3409" i="4"/>
  <c r="AI3409" i="4"/>
  <c r="AH3409" i="4"/>
  <c r="AE3409" i="4"/>
  <c r="AD3409" i="4"/>
  <c r="AM3409" i="4" s="1"/>
  <c r="AK3408" i="4"/>
  <c r="AI3408" i="4"/>
  <c r="AH3408" i="4"/>
  <c r="AE3408" i="4"/>
  <c r="AD3408" i="4"/>
  <c r="AM3408" i="4" s="1"/>
  <c r="AK3407" i="4"/>
  <c r="AI3407" i="4"/>
  <c r="AH3407" i="4"/>
  <c r="AE3407" i="4"/>
  <c r="AD3407" i="4"/>
  <c r="AM3407" i="4" s="1"/>
  <c r="AK3406" i="4"/>
  <c r="AI3406" i="4"/>
  <c r="AH3406" i="4"/>
  <c r="AE3406" i="4"/>
  <c r="AD3406" i="4"/>
  <c r="AM3406" i="4" s="1"/>
  <c r="AK3405" i="4"/>
  <c r="AI3405" i="4"/>
  <c r="AH3405" i="4"/>
  <c r="AE3405" i="4"/>
  <c r="AD3405" i="4"/>
  <c r="AM3405" i="4" s="1"/>
  <c r="AK3404" i="4"/>
  <c r="AI3404" i="4"/>
  <c r="AH3404" i="4"/>
  <c r="AE3404" i="4"/>
  <c r="AD3404" i="4"/>
  <c r="AM3404" i="4" s="1"/>
  <c r="AK3403" i="4"/>
  <c r="AI3403" i="4"/>
  <c r="AH3403" i="4"/>
  <c r="AE3403" i="4"/>
  <c r="AD3403" i="4"/>
  <c r="AM3403" i="4" s="1"/>
  <c r="AK3402" i="4"/>
  <c r="AI3402" i="4"/>
  <c r="AH3402" i="4"/>
  <c r="AE3402" i="4"/>
  <c r="AD3402" i="4"/>
  <c r="AM3402" i="4" s="1"/>
  <c r="AK3401" i="4"/>
  <c r="AI3401" i="4"/>
  <c r="AH3401" i="4"/>
  <c r="AE3401" i="4"/>
  <c r="AD3401" i="4"/>
  <c r="AM3401" i="4" s="1"/>
  <c r="AK3400" i="4"/>
  <c r="AI3400" i="4"/>
  <c r="AH3400" i="4"/>
  <c r="AE3400" i="4"/>
  <c r="AD3400" i="4"/>
  <c r="AM3400" i="4" s="1"/>
  <c r="AK3399" i="4"/>
  <c r="AI3399" i="4"/>
  <c r="AH3399" i="4"/>
  <c r="AE3399" i="4"/>
  <c r="AD3399" i="4"/>
  <c r="AM3399" i="4" s="1"/>
  <c r="AK3398" i="4"/>
  <c r="AI3398" i="4"/>
  <c r="AH3398" i="4"/>
  <c r="AE3398" i="4"/>
  <c r="AD3398" i="4"/>
  <c r="AM3398" i="4" s="1"/>
  <c r="AK3397" i="4"/>
  <c r="AI3397" i="4"/>
  <c r="AH3397" i="4"/>
  <c r="AE3397" i="4"/>
  <c r="AD3397" i="4"/>
  <c r="AM3397" i="4" s="1"/>
  <c r="AK3396" i="4"/>
  <c r="AI3396" i="4"/>
  <c r="AH3396" i="4"/>
  <c r="AE3396" i="4"/>
  <c r="AD3396" i="4"/>
  <c r="AM3396" i="4" s="1"/>
  <c r="AK3395" i="4"/>
  <c r="AI3395" i="4"/>
  <c r="AH3395" i="4"/>
  <c r="AE3395" i="4"/>
  <c r="AD3395" i="4"/>
  <c r="AM3395" i="4" s="1"/>
  <c r="AK3394" i="4"/>
  <c r="AI3394" i="4"/>
  <c r="AH3394" i="4"/>
  <c r="AE3394" i="4"/>
  <c r="AD3394" i="4"/>
  <c r="AM3394" i="4" s="1"/>
  <c r="AK3393" i="4"/>
  <c r="AI3393" i="4"/>
  <c r="AH3393" i="4"/>
  <c r="AE3393" i="4"/>
  <c r="AD3393" i="4"/>
  <c r="AM3393" i="4" s="1"/>
  <c r="AK3392" i="4"/>
  <c r="AI3392" i="4"/>
  <c r="AH3392" i="4"/>
  <c r="AE3392" i="4"/>
  <c r="AD3392" i="4"/>
  <c r="AM3392" i="4" s="1"/>
  <c r="AK3391" i="4"/>
  <c r="AI3391" i="4"/>
  <c r="AH3391" i="4"/>
  <c r="AE3391" i="4"/>
  <c r="AD3391" i="4"/>
  <c r="AM3391" i="4" s="1"/>
  <c r="AK3390" i="4"/>
  <c r="AI3390" i="4"/>
  <c r="AH3390" i="4"/>
  <c r="AE3390" i="4"/>
  <c r="AD3390" i="4"/>
  <c r="AM3390" i="4" s="1"/>
  <c r="AK3389" i="4"/>
  <c r="AI3389" i="4"/>
  <c r="AH3389" i="4"/>
  <c r="AE3389" i="4"/>
  <c r="AD3389" i="4"/>
  <c r="AM3389" i="4" s="1"/>
  <c r="AK3388" i="4"/>
  <c r="AI3388" i="4"/>
  <c r="AH3388" i="4"/>
  <c r="AE3388" i="4"/>
  <c r="AD3388" i="4"/>
  <c r="AM3388" i="4" s="1"/>
  <c r="AK3387" i="4"/>
  <c r="AI3387" i="4"/>
  <c r="AH3387" i="4"/>
  <c r="AE3387" i="4"/>
  <c r="AD3387" i="4"/>
  <c r="AM3387" i="4" s="1"/>
  <c r="AK3386" i="4"/>
  <c r="AI3386" i="4"/>
  <c r="AH3386" i="4"/>
  <c r="AE3386" i="4"/>
  <c r="AD3386" i="4"/>
  <c r="AM3386" i="4" s="1"/>
  <c r="AK3385" i="4"/>
  <c r="AI3385" i="4"/>
  <c r="AH3385" i="4"/>
  <c r="AE3385" i="4"/>
  <c r="AD3385" i="4"/>
  <c r="AM3385" i="4" s="1"/>
  <c r="AK3384" i="4"/>
  <c r="AI3384" i="4"/>
  <c r="AH3384" i="4"/>
  <c r="AE3384" i="4"/>
  <c r="AD3384" i="4"/>
  <c r="AM3384" i="4" s="1"/>
  <c r="AK3383" i="4"/>
  <c r="AI3383" i="4"/>
  <c r="AH3383" i="4"/>
  <c r="AE3383" i="4"/>
  <c r="AD3383" i="4"/>
  <c r="AM3383" i="4" s="1"/>
  <c r="AK3382" i="4"/>
  <c r="AI3382" i="4"/>
  <c r="AH3382" i="4"/>
  <c r="AE3382" i="4"/>
  <c r="AD3382" i="4"/>
  <c r="AM3382" i="4" s="1"/>
  <c r="AK3381" i="4"/>
  <c r="AI3381" i="4"/>
  <c r="AH3381" i="4"/>
  <c r="AE3381" i="4"/>
  <c r="AD3381" i="4"/>
  <c r="AM3381" i="4" s="1"/>
  <c r="AK3380" i="4"/>
  <c r="AI3380" i="4"/>
  <c r="AH3380" i="4"/>
  <c r="AE3380" i="4"/>
  <c r="AD3380" i="4"/>
  <c r="AM3380" i="4" s="1"/>
  <c r="AK3379" i="4"/>
  <c r="AI3379" i="4"/>
  <c r="AH3379" i="4"/>
  <c r="AE3379" i="4"/>
  <c r="AD3379" i="4"/>
  <c r="AM3379" i="4" s="1"/>
  <c r="AK3378" i="4"/>
  <c r="AI3378" i="4"/>
  <c r="AH3378" i="4"/>
  <c r="AE3378" i="4"/>
  <c r="AD3378" i="4"/>
  <c r="AM3378" i="4" s="1"/>
  <c r="AK3377" i="4"/>
  <c r="AI3377" i="4"/>
  <c r="AH3377" i="4"/>
  <c r="AE3377" i="4"/>
  <c r="AD3377" i="4"/>
  <c r="AM3377" i="4" s="1"/>
  <c r="AK3376" i="4"/>
  <c r="AI3376" i="4"/>
  <c r="AH3376" i="4"/>
  <c r="AE3376" i="4"/>
  <c r="AD3376" i="4"/>
  <c r="AM3376" i="4" s="1"/>
  <c r="AK3375" i="4"/>
  <c r="AI3375" i="4"/>
  <c r="AH3375" i="4"/>
  <c r="AE3375" i="4"/>
  <c r="AD3375" i="4"/>
  <c r="AM3375" i="4" s="1"/>
  <c r="AK3374" i="4"/>
  <c r="AI3374" i="4"/>
  <c r="AH3374" i="4"/>
  <c r="AE3374" i="4"/>
  <c r="AD3374" i="4"/>
  <c r="AM3374" i="4" s="1"/>
  <c r="AK3373" i="4"/>
  <c r="AI3373" i="4"/>
  <c r="AH3373" i="4"/>
  <c r="AE3373" i="4"/>
  <c r="AD3373" i="4"/>
  <c r="AM3373" i="4" s="1"/>
  <c r="AK3372" i="4"/>
  <c r="AI3372" i="4"/>
  <c r="AH3372" i="4"/>
  <c r="AE3372" i="4"/>
  <c r="AD3372" i="4"/>
  <c r="AM3372" i="4" s="1"/>
  <c r="AK3371" i="4"/>
  <c r="AI3371" i="4"/>
  <c r="AH3371" i="4"/>
  <c r="AE3371" i="4"/>
  <c r="AD3371" i="4"/>
  <c r="AM3371" i="4" s="1"/>
  <c r="AK3370" i="4"/>
  <c r="AI3370" i="4"/>
  <c r="AH3370" i="4"/>
  <c r="AE3370" i="4"/>
  <c r="AD3370" i="4"/>
  <c r="AM3370" i="4" s="1"/>
  <c r="AK3369" i="4"/>
  <c r="AI3369" i="4"/>
  <c r="AH3369" i="4"/>
  <c r="AE3369" i="4"/>
  <c r="AD3369" i="4"/>
  <c r="AM3369" i="4" s="1"/>
  <c r="AK3368" i="4"/>
  <c r="AI3368" i="4"/>
  <c r="AH3368" i="4"/>
  <c r="AE3368" i="4"/>
  <c r="AD3368" i="4"/>
  <c r="AM3368" i="4" s="1"/>
  <c r="AK3367" i="4"/>
  <c r="AI3367" i="4"/>
  <c r="AH3367" i="4"/>
  <c r="AE3367" i="4"/>
  <c r="AD3367" i="4"/>
  <c r="AM3367" i="4" s="1"/>
  <c r="AK3366" i="4"/>
  <c r="AI3366" i="4"/>
  <c r="AH3366" i="4"/>
  <c r="AE3366" i="4"/>
  <c r="AD3366" i="4"/>
  <c r="AM3366" i="4" s="1"/>
  <c r="AK3365" i="4"/>
  <c r="AI3365" i="4"/>
  <c r="AH3365" i="4"/>
  <c r="AE3365" i="4"/>
  <c r="AD3365" i="4"/>
  <c r="AM3365" i="4" s="1"/>
  <c r="AK3364" i="4"/>
  <c r="AI3364" i="4"/>
  <c r="AH3364" i="4"/>
  <c r="AE3364" i="4"/>
  <c r="AD3364" i="4"/>
  <c r="AM3364" i="4" s="1"/>
  <c r="AK3363" i="4"/>
  <c r="AI3363" i="4"/>
  <c r="AH3363" i="4"/>
  <c r="AE3363" i="4"/>
  <c r="AD3363" i="4"/>
  <c r="AM3363" i="4" s="1"/>
  <c r="AK3362" i="4"/>
  <c r="AI3362" i="4"/>
  <c r="AH3362" i="4"/>
  <c r="AE3362" i="4"/>
  <c r="AD3362" i="4"/>
  <c r="AM3362" i="4" s="1"/>
  <c r="AK3361" i="4"/>
  <c r="AI3361" i="4"/>
  <c r="AH3361" i="4"/>
  <c r="AE3361" i="4"/>
  <c r="AD3361" i="4"/>
  <c r="AM3361" i="4" s="1"/>
  <c r="AK3360" i="4"/>
  <c r="AI3360" i="4"/>
  <c r="AH3360" i="4"/>
  <c r="AE3360" i="4"/>
  <c r="AD3360" i="4"/>
  <c r="AM3360" i="4" s="1"/>
  <c r="AK3359" i="4"/>
  <c r="AI3359" i="4"/>
  <c r="AH3359" i="4"/>
  <c r="AE3359" i="4"/>
  <c r="AD3359" i="4"/>
  <c r="AM3359" i="4" s="1"/>
  <c r="AK3358" i="4"/>
  <c r="AI3358" i="4"/>
  <c r="AH3358" i="4"/>
  <c r="AE3358" i="4"/>
  <c r="AD3358" i="4"/>
  <c r="AM3358" i="4" s="1"/>
  <c r="AK3357" i="4"/>
  <c r="AI3357" i="4"/>
  <c r="AH3357" i="4"/>
  <c r="AE3357" i="4"/>
  <c r="AD3357" i="4"/>
  <c r="AM3357" i="4" s="1"/>
  <c r="AK3356" i="4"/>
  <c r="AI3356" i="4"/>
  <c r="AH3356" i="4"/>
  <c r="AE3356" i="4"/>
  <c r="AD3356" i="4"/>
  <c r="AM3356" i="4" s="1"/>
  <c r="AK3355" i="4"/>
  <c r="AI3355" i="4"/>
  <c r="AH3355" i="4"/>
  <c r="AE3355" i="4"/>
  <c r="AD3355" i="4"/>
  <c r="AM3355" i="4" s="1"/>
  <c r="AK3354" i="4"/>
  <c r="AI3354" i="4"/>
  <c r="AH3354" i="4"/>
  <c r="AE3354" i="4"/>
  <c r="AD3354" i="4"/>
  <c r="AM3354" i="4" s="1"/>
  <c r="AK3353" i="4"/>
  <c r="AI3353" i="4"/>
  <c r="AH3353" i="4"/>
  <c r="AE3353" i="4"/>
  <c r="AD3353" i="4"/>
  <c r="AM3353" i="4" s="1"/>
  <c r="AK3352" i="4"/>
  <c r="AI3352" i="4"/>
  <c r="AH3352" i="4"/>
  <c r="AE3352" i="4"/>
  <c r="AD3352" i="4"/>
  <c r="AM3352" i="4" s="1"/>
  <c r="AK3351" i="4"/>
  <c r="AI3351" i="4"/>
  <c r="AH3351" i="4"/>
  <c r="AE3351" i="4"/>
  <c r="AD3351" i="4"/>
  <c r="AM3351" i="4" s="1"/>
  <c r="AK3350" i="4"/>
  <c r="AI3350" i="4"/>
  <c r="AH3350" i="4"/>
  <c r="AE3350" i="4"/>
  <c r="AD3350" i="4"/>
  <c r="AM3350" i="4" s="1"/>
  <c r="AK3349" i="4"/>
  <c r="AI3349" i="4"/>
  <c r="AH3349" i="4"/>
  <c r="AE3349" i="4"/>
  <c r="AD3349" i="4"/>
  <c r="AM3349" i="4" s="1"/>
  <c r="AK3348" i="4"/>
  <c r="AI3348" i="4"/>
  <c r="AH3348" i="4"/>
  <c r="AE3348" i="4"/>
  <c r="AD3348" i="4"/>
  <c r="AM3348" i="4" s="1"/>
  <c r="AK3347" i="4"/>
  <c r="AI3347" i="4"/>
  <c r="AH3347" i="4"/>
  <c r="AE3347" i="4"/>
  <c r="AD3347" i="4"/>
  <c r="AM3347" i="4" s="1"/>
  <c r="AK3346" i="4"/>
  <c r="AI3346" i="4"/>
  <c r="AH3346" i="4"/>
  <c r="AE3346" i="4"/>
  <c r="AD3346" i="4"/>
  <c r="AM3346" i="4" s="1"/>
  <c r="AK3345" i="4"/>
  <c r="AI3345" i="4"/>
  <c r="AH3345" i="4"/>
  <c r="AE3345" i="4"/>
  <c r="AD3345" i="4"/>
  <c r="AM3345" i="4" s="1"/>
  <c r="AK3344" i="4"/>
  <c r="AI3344" i="4"/>
  <c r="AH3344" i="4"/>
  <c r="AE3344" i="4"/>
  <c r="AD3344" i="4"/>
  <c r="AM3344" i="4" s="1"/>
  <c r="AK3343" i="4"/>
  <c r="AI3343" i="4"/>
  <c r="AH3343" i="4"/>
  <c r="AE3343" i="4"/>
  <c r="AD3343" i="4"/>
  <c r="AM3343" i="4" s="1"/>
  <c r="AK3342" i="4"/>
  <c r="AI3342" i="4"/>
  <c r="AH3342" i="4"/>
  <c r="AE3342" i="4"/>
  <c r="AD3342" i="4"/>
  <c r="AM3342" i="4" s="1"/>
  <c r="AK3341" i="4"/>
  <c r="AI3341" i="4"/>
  <c r="AH3341" i="4"/>
  <c r="AE3341" i="4"/>
  <c r="AD3341" i="4"/>
  <c r="AM3341" i="4" s="1"/>
  <c r="AK3340" i="4"/>
  <c r="AI3340" i="4"/>
  <c r="AH3340" i="4"/>
  <c r="AE3340" i="4"/>
  <c r="AD3340" i="4"/>
  <c r="AM3340" i="4" s="1"/>
  <c r="AK3339" i="4"/>
  <c r="AI3339" i="4"/>
  <c r="AH3339" i="4"/>
  <c r="AE3339" i="4"/>
  <c r="AD3339" i="4"/>
  <c r="AM3339" i="4" s="1"/>
  <c r="AK3338" i="4"/>
  <c r="AI3338" i="4"/>
  <c r="AH3338" i="4"/>
  <c r="AE3338" i="4"/>
  <c r="AD3338" i="4"/>
  <c r="AM3338" i="4" s="1"/>
  <c r="AK3337" i="4"/>
  <c r="AI3337" i="4"/>
  <c r="AH3337" i="4"/>
  <c r="AE3337" i="4"/>
  <c r="AD3337" i="4"/>
  <c r="AM3337" i="4" s="1"/>
  <c r="AK3336" i="4"/>
  <c r="AI3336" i="4"/>
  <c r="AH3336" i="4"/>
  <c r="AE3336" i="4"/>
  <c r="AD3336" i="4"/>
  <c r="AM3336" i="4" s="1"/>
  <c r="AK3335" i="4"/>
  <c r="AI3335" i="4"/>
  <c r="AH3335" i="4"/>
  <c r="AE3335" i="4"/>
  <c r="AD3335" i="4"/>
  <c r="AM3335" i="4" s="1"/>
  <c r="AK3334" i="4"/>
  <c r="AI3334" i="4"/>
  <c r="AH3334" i="4"/>
  <c r="AE3334" i="4"/>
  <c r="AD3334" i="4"/>
  <c r="AM3334" i="4" s="1"/>
  <c r="AK3333" i="4"/>
  <c r="AI3333" i="4"/>
  <c r="AH3333" i="4"/>
  <c r="AE3333" i="4"/>
  <c r="AD3333" i="4"/>
  <c r="AM3333" i="4" s="1"/>
  <c r="AK3332" i="4"/>
  <c r="AI3332" i="4"/>
  <c r="AH3332" i="4"/>
  <c r="AE3332" i="4"/>
  <c r="AD3332" i="4"/>
  <c r="AM3332" i="4" s="1"/>
  <c r="AK3331" i="4"/>
  <c r="AI3331" i="4"/>
  <c r="AH3331" i="4"/>
  <c r="AE3331" i="4"/>
  <c r="AD3331" i="4"/>
  <c r="AM3331" i="4" s="1"/>
  <c r="AK3330" i="4"/>
  <c r="AI3330" i="4"/>
  <c r="AH3330" i="4"/>
  <c r="AE3330" i="4"/>
  <c r="AD3330" i="4"/>
  <c r="AM3330" i="4" s="1"/>
  <c r="AK3329" i="4"/>
  <c r="AI3329" i="4"/>
  <c r="AH3329" i="4"/>
  <c r="AE3329" i="4"/>
  <c r="AD3329" i="4"/>
  <c r="AM3329" i="4" s="1"/>
  <c r="AK3328" i="4"/>
  <c r="AI3328" i="4"/>
  <c r="AH3328" i="4"/>
  <c r="AE3328" i="4"/>
  <c r="AD3328" i="4"/>
  <c r="AM3328" i="4" s="1"/>
  <c r="AK3327" i="4"/>
  <c r="AI3327" i="4"/>
  <c r="AH3327" i="4"/>
  <c r="AE3327" i="4"/>
  <c r="AD3327" i="4"/>
  <c r="AM3327" i="4" s="1"/>
  <c r="AK3326" i="4"/>
  <c r="AI3326" i="4"/>
  <c r="AH3326" i="4"/>
  <c r="AE3326" i="4"/>
  <c r="AD3326" i="4"/>
  <c r="AM3326" i="4" s="1"/>
  <c r="AK3325" i="4"/>
  <c r="AI3325" i="4"/>
  <c r="AH3325" i="4"/>
  <c r="AE3325" i="4"/>
  <c r="AD3325" i="4"/>
  <c r="AM3325" i="4" s="1"/>
  <c r="AK3324" i="4"/>
  <c r="AI3324" i="4"/>
  <c r="AH3324" i="4"/>
  <c r="AE3324" i="4"/>
  <c r="AD3324" i="4"/>
  <c r="AM3324" i="4" s="1"/>
  <c r="AK3323" i="4"/>
  <c r="AI3323" i="4"/>
  <c r="AH3323" i="4"/>
  <c r="AE3323" i="4"/>
  <c r="AD3323" i="4"/>
  <c r="AM3323" i="4" s="1"/>
  <c r="AK3322" i="4"/>
  <c r="AI3322" i="4"/>
  <c r="AH3322" i="4"/>
  <c r="AE3322" i="4"/>
  <c r="AD3322" i="4"/>
  <c r="AM3322" i="4" s="1"/>
  <c r="AK3321" i="4"/>
  <c r="AI3321" i="4"/>
  <c r="AH3321" i="4"/>
  <c r="AE3321" i="4"/>
  <c r="AD3321" i="4"/>
  <c r="AM3321" i="4" s="1"/>
  <c r="AK3320" i="4"/>
  <c r="AI3320" i="4"/>
  <c r="AH3320" i="4"/>
  <c r="AE3320" i="4"/>
  <c r="AD3320" i="4"/>
  <c r="AM3320" i="4" s="1"/>
  <c r="AK3319" i="4"/>
  <c r="AI3319" i="4"/>
  <c r="AH3319" i="4"/>
  <c r="AE3319" i="4"/>
  <c r="AD3319" i="4"/>
  <c r="AM3319" i="4" s="1"/>
  <c r="AK3318" i="4"/>
  <c r="AI3318" i="4"/>
  <c r="AH3318" i="4"/>
  <c r="AE3318" i="4"/>
  <c r="AD3318" i="4"/>
  <c r="AM3318" i="4" s="1"/>
  <c r="AK3317" i="4"/>
  <c r="AI3317" i="4"/>
  <c r="AH3317" i="4"/>
  <c r="AE3317" i="4"/>
  <c r="AD3317" i="4"/>
  <c r="AM3317" i="4" s="1"/>
  <c r="AK3316" i="4"/>
  <c r="AI3316" i="4"/>
  <c r="AH3316" i="4"/>
  <c r="AE3316" i="4"/>
  <c r="AD3316" i="4"/>
  <c r="AM3316" i="4" s="1"/>
  <c r="AK3315" i="4"/>
  <c r="AI3315" i="4"/>
  <c r="AH3315" i="4"/>
  <c r="AE3315" i="4"/>
  <c r="AD3315" i="4"/>
  <c r="AM3315" i="4" s="1"/>
  <c r="AK3314" i="4"/>
  <c r="AI3314" i="4"/>
  <c r="AH3314" i="4"/>
  <c r="AE3314" i="4"/>
  <c r="AD3314" i="4"/>
  <c r="AM3314" i="4" s="1"/>
  <c r="AK3313" i="4"/>
  <c r="AI3313" i="4"/>
  <c r="AH3313" i="4"/>
  <c r="AE3313" i="4"/>
  <c r="AD3313" i="4"/>
  <c r="AM3313" i="4" s="1"/>
  <c r="AK3312" i="4"/>
  <c r="AI3312" i="4"/>
  <c r="AH3312" i="4"/>
  <c r="AE3312" i="4"/>
  <c r="AD3312" i="4"/>
  <c r="AM3312" i="4" s="1"/>
  <c r="AK3311" i="4"/>
  <c r="AI3311" i="4"/>
  <c r="AH3311" i="4"/>
  <c r="AE3311" i="4"/>
  <c r="AD3311" i="4"/>
  <c r="AM3311" i="4" s="1"/>
  <c r="AK3310" i="4"/>
  <c r="AI3310" i="4"/>
  <c r="AH3310" i="4"/>
  <c r="AE3310" i="4"/>
  <c r="AD3310" i="4"/>
  <c r="AM3310" i="4" s="1"/>
  <c r="AK3309" i="4"/>
  <c r="AI3309" i="4"/>
  <c r="AH3309" i="4"/>
  <c r="AE3309" i="4"/>
  <c r="AD3309" i="4"/>
  <c r="AM3309" i="4" s="1"/>
  <c r="AK3308" i="4"/>
  <c r="AI3308" i="4"/>
  <c r="AH3308" i="4"/>
  <c r="AE3308" i="4"/>
  <c r="AD3308" i="4"/>
  <c r="AM3308" i="4" s="1"/>
  <c r="AK3307" i="4"/>
  <c r="AI3307" i="4"/>
  <c r="AH3307" i="4"/>
  <c r="AE3307" i="4"/>
  <c r="AD3307" i="4"/>
  <c r="AM3307" i="4" s="1"/>
  <c r="AK3306" i="4"/>
  <c r="AI3306" i="4"/>
  <c r="AH3306" i="4"/>
  <c r="AE3306" i="4"/>
  <c r="AD3306" i="4"/>
  <c r="AM3306" i="4" s="1"/>
  <c r="AK3305" i="4"/>
  <c r="AI3305" i="4"/>
  <c r="AH3305" i="4"/>
  <c r="AE3305" i="4"/>
  <c r="AD3305" i="4"/>
  <c r="AM3305" i="4" s="1"/>
  <c r="AK3304" i="4"/>
  <c r="AI3304" i="4"/>
  <c r="AH3304" i="4"/>
  <c r="AE3304" i="4"/>
  <c r="AD3304" i="4"/>
  <c r="AM3304" i="4" s="1"/>
  <c r="AK3303" i="4"/>
  <c r="AI3303" i="4"/>
  <c r="AH3303" i="4"/>
  <c r="AE3303" i="4"/>
  <c r="AD3303" i="4"/>
  <c r="AM3303" i="4" s="1"/>
  <c r="AK3302" i="4"/>
  <c r="AI3302" i="4"/>
  <c r="AH3302" i="4"/>
  <c r="AE3302" i="4"/>
  <c r="AD3302" i="4"/>
  <c r="AM3302" i="4" s="1"/>
  <c r="AK3301" i="4"/>
  <c r="AI3301" i="4"/>
  <c r="AH3301" i="4"/>
  <c r="AE3301" i="4"/>
  <c r="AD3301" i="4"/>
  <c r="AM3301" i="4" s="1"/>
  <c r="AK3300" i="4"/>
  <c r="AI3300" i="4"/>
  <c r="AH3300" i="4"/>
  <c r="AE3300" i="4"/>
  <c r="AD3300" i="4"/>
  <c r="AM3300" i="4" s="1"/>
  <c r="AK3299" i="4"/>
  <c r="AI3299" i="4"/>
  <c r="AH3299" i="4"/>
  <c r="AE3299" i="4"/>
  <c r="AD3299" i="4"/>
  <c r="AM3299" i="4" s="1"/>
  <c r="AK3298" i="4"/>
  <c r="AI3298" i="4"/>
  <c r="AH3298" i="4"/>
  <c r="AE3298" i="4"/>
  <c r="AD3298" i="4"/>
  <c r="AM3298" i="4" s="1"/>
  <c r="AK3297" i="4"/>
  <c r="AI3297" i="4"/>
  <c r="AH3297" i="4"/>
  <c r="AE3297" i="4"/>
  <c r="AD3297" i="4"/>
  <c r="AM3297" i="4" s="1"/>
  <c r="AK3296" i="4"/>
  <c r="AI3296" i="4"/>
  <c r="AH3296" i="4"/>
  <c r="AE3296" i="4"/>
  <c r="AD3296" i="4"/>
  <c r="AM3296" i="4" s="1"/>
  <c r="AK3295" i="4"/>
  <c r="AI3295" i="4"/>
  <c r="AH3295" i="4"/>
  <c r="AE3295" i="4"/>
  <c r="AD3295" i="4"/>
  <c r="AM3295" i="4" s="1"/>
  <c r="AK3294" i="4"/>
  <c r="AI3294" i="4"/>
  <c r="AH3294" i="4"/>
  <c r="AE3294" i="4"/>
  <c r="AD3294" i="4"/>
  <c r="AM3294" i="4" s="1"/>
  <c r="AK3293" i="4"/>
  <c r="AI3293" i="4"/>
  <c r="AH3293" i="4"/>
  <c r="AE3293" i="4"/>
  <c r="AD3293" i="4"/>
  <c r="AM3293" i="4" s="1"/>
  <c r="AK3292" i="4"/>
  <c r="AI3292" i="4"/>
  <c r="AH3292" i="4"/>
  <c r="AE3292" i="4"/>
  <c r="AD3292" i="4"/>
  <c r="AM3292" i="4" s="1"/>
  <c r="AK3291" i="4"/>
  <c r="AI3291" i="4"/>
  <c r="AH3291" i="4"/>
  <c r="AE3291" i="4"/>
  <c r="AD3291" i="4"/>
  <c r="AM3291" i="4" s="1"/>
  <c r="AK3290" i="4"/>
  <c r="AI3290" i="4"/>
  <c r="AH3290" i="4"/>
  <c r="AE3290" i="4"/>
  <c r="AD3290" i="4"/>
  <c r="AM3290" i="4" s="1"/>
  <c r="AK3289" i="4"/>
  <c r="AI3289" i="4"/>
  <c r="AH3289" i="4"/>
  <c r="AE3289" i="4"/>
  <c r="AD3289" i="4"/>
  <c r="AM3289" i="4" s="1"/>
  <c r="AK3288" i="4"/>
  <c r="AI3288" i="4"/>
  <c r="AH3288" i="4"/>
  <c r="AE3288" i="4"/>
  <c r="AD3288" i="4"/>
  <c r="AM3288" i="4" s="1"/>
  <c r="AK3287" i="4"/>
  <c r="AI3287" i="4"/>
  <c r="AH3287" i="4"/>
  <c r="AE3287" i="4"/>
  <c r="AD3287" i="4"/>
  <c r="AM3287" i="4" s="1"/>
  <c r="AK3286" i="4"/>
  <c r="AI3286" i="4"/>
  <c r="AH3286" i="4"/>
  <c r="AE3286" i="4"/>
  <c r="AD3286" i="4"/>
  <c r="AM3286" i="4" s="1"/>
  <c r="AK3285" i="4"/>
  <c r="AI3285" i="4"/>
  <c r="AH3285" i="4"/>
  <c r="AE3285" i="4"/>
  <c r="AD3285" i="4"/>
  <c r="AM3285" i="4" s="1"/>
  <c r="AK3284" i="4"/>
  <c r="AI3284" i="4"/>
  <c r="AH3284" i="4"/>
  <c r="AE3284" i="4"/>
  <c r="AD3284" i="4"/>
  <c r="AM3284" i="4" s="1"/>
  <c r="AK3283" i="4"/>
  <c r="AI3283" i="4"/>
  <c r="AH3283" i="4"/>
  <c r="AE3283" i="4"/>
  <c r="AD3283" i="4"/>
  <c r="AM3283" i="4" s="1"/>
  <c r="AK3282" i="4"/>
  <c r="AI3282" i="4"/>
  <c r="AH3282" i="4"/>
  <c r="AE3282" i="4"/>
  <c r="AD3282" i="4"/>
  <c r="AM3282" i="4" s="1"/>
  <c r="AK3281" i="4"/>
  <c r="AI3281" i="4"/>
  <c r="AH3281" i="4"/>
  <c r="AE3281" i="4"/>
  <c r="AD3281" i="4"/>
  <c r="AM3281" i="4" s="1"/>
  <c r="AK3280" i="4"/>
  <c r="AI3280" i="4"/>
  <c r="AH3280" i="4"/>
  <c r="AE3280" i="4"/>
  <c r="AD3280" i="4"/>
  <c r="AM3280" i="4" s="1"/>
  <c r="AK3279" i="4"/>
  <c r="AI3279" i="4"/>
  <c r="AH3279" i="4"/>
  <c r="AE3279" i="4"/>
  <c r="AD3279" i="4"/>
  <c r="AM3279" i="4" s="1"/>
  <c r="AK3278" i="4"/>
  <c r="AI3278" i="4"/>
  <c r="AH3278" i="4"/>
  <c r="AE3278" i="4"/>
  <c r="AD3278" i="4"/>
  <c r="AM3278" i="4" s="1"/>
  <c r="AK3277" i="4"/>
  <c r="AI3277" i="4"/>
  <c r="AH3277" i="4"/>
  <c r="AE3277" i="4"/>
  <c r="AD3277" i="4"/>
  <c r="AM3277" i="4" s="1"/>
  <c r="AK3276" i="4"/>
  <c r="AI3276" i="4"/>
  <c r="AH3276" i="4"/>
  <c r="AE3276" i="4"/>
  <c r="AD3276" i="4"/>
  <c r="AM3276" i="4" s="1"/>
  <c r="AK3275" i="4"/>
  <c r="AI3275" i="4"/>
  <c r="AH3275" i="4"/>
  <c r="AE3275" i="4"/>
  <c r="AD3275" i="4"/>
  <c r="AM3275" i="4" s="1"/>
  <c r="AK3274" i="4"/>
  <c r="AI3274" i="4"/>
  <c r="AH3274" i="4"/>
  <c r="AE3274" i="4"/>
  <c r="AD3274" i="4"/>
  <c r="AM3274" i="4" s="1"/>
  <c r="AK3273" i="4"/>
  <c r="AI3273" i="4"/>
  <c r="AH3273" i="4"/>
  <c r="AE3273" i="4"/>
  <c r="AD3273" i="4"/>
  <c r="AM3273" i="4" s="1"/>
  <c r="AK3272" i="4"/>
  <c r="AI3272" i="4"/>
  <c r="AH3272" i="4"/>
  <c r="AE3272" i="4"/>
  <c r="AD3272" i="4"/>
  <c r="AM3272" i="4" s="1"/>
  <c r="AK3271" i="4"/>
  <c r="AI3271" i="4"/>
  <c r="AH3271" i="4"/>
  <c r="AE3271" i="4"/>
  <c r="AD3271" i="4"/>
  <c r="AM3271" i="4" s="1"/>
  <c r="AK3270" i="4"/>
  <c r="AI3270" i="4"/>
  <c r="AH3270" i="4"/>
  <c r="AE3270" i="4"/>
  <c r="AD3270" i="4"/>
  <c r="AM3270" i="4" s="1"/>
  <c r="AK3269" i="4"/>
  <c r="AI3269" i="4"/>
  <c r="AH3269" i="4"/>
  <c r="AE3269" i="4"/>
  <c r="AD3269" i="4"/>
  <c r="AM3269" i="4" s="1"/>
  <c r="AK3268" i="4"/>
  <c r="AI3268" i="4"/>
  <c r="AH3268" i="4"/>
  <c r="AE3268" i="4"/>
  <c r="AD3268" i="4"/>
  <c r="AM3268" i="4" s="1"/>
  <c r="AK3267" i="4"/>
  <c r="AI3267" i="4"/>
  <c r="AH3267" i="4"/>
  <c r="AE3267" i="4"/>
  <c r="AD3267" i="4"/>
  <c r="AM3267" i="4" s="1"/>
  <c r="AK3266" i="4"/>
  <c r="AI3266" i="4"/>
  <c r="AH3266" i="4"/>
  <c r="AE3266" i="4"/>
  <c r="AD3266" i="4"/>
  <c r="AM3266" i="4" s="1"/>
  <c r="AK3265" i="4"/>
  <c r="AI3265" i="4"/>
  <c r="AH3265" i="4"/>
  <c r="AE3265" i="4"/>
  <c r="AD3265" i="4"/>
  <c r="AM3265" i="4" s="1"/>
  <c r="AK3264" i="4"/>
  <c r="AI3264" i="4"/>
  <c r="AH3264" i="4"/>
  <c r="AE3264" i="4"/>
  <c r="AD3264" i="4"/>
  <c r="AM3264" i="4" s="1"/>
  <c r="AK3263" i="4"/>
  <c r="AI3263" i="4"/>
  <c r="AH3263" i="4"/>
  <c r="AE3263" i="4"/>
  <c r="AD3263" i="4"/>
  <c r="AM3263" i="4" s="1"/>
  <c r="AK3262" i="4"/>
  <c r="AI3262" i="4"/>
  <c r="AH3262" i="4"/>
  <c r="AE3262" i="4"/>
  <c r="AD3262" i="4"/>
  <c r="AM3262" i="4" s="1"/>
  <c r="AK3261" i="4"/>
  <c r="AI3261" i="4"/>
  <c r="AH3261" i="4"/>
  <c r="AE3261" i="4"/>
  <c r="AD3261" i="4"/>
  <c r="AM3261" i="4" s="1"/>
  <c r="AK3260" i="4"/>
  <c r="AI3260" i="4"/>
  <c r="AH3260" i="4"/>
  <c r="AE3260" i="4"/>
  <c r="AD3260" i="4"/>
  <c r="AM3260" i="4" s="1"/>
  <c r="AK3259" i="4"/>
  <c r="AI3259" i="4"/>
  <c r="AH3259" i="4"/>
  <c r="AE3259" i="4"/>
  <c r="AD3259" i="4"/>
  <c r="AM3259" i="4" s="1"/>
  <c r="AK3258" i="4"/>
  <c r="AI3258" i="4"/>
  <c r="AH3258" i="4"/>
  <c r="AE3258" i="4"/>
  <c r="AD3258" i="4"/>
  <c r="AM3258" i="4" s="1"/>
  <c r="AK3257" i="4"/>
  <c r="AI3257" i="4"/>
  <c r="AH3257" i="4"/>
  <c r="AE3257" i="4"/>
  <c r="AD3257" i="4"/>
  <c r="AM3257" i="4" s="1"/>
  <c r="AK3256" i="4"/>
  <c r="AI3256" i="4"/>
  <c r="AH3256" i="4"/>
  <c r="AE3256" i="4"/>
  <c r="AD3256" i="4"/>
  <c r="AM3256" i="4" s="1"/>
  <c r="AK3255" i="4"/>
  <c r="AI3255" i="4"/>
  <c r="AH3255" i="4"/>
  <c r="AE3255" i="4"/>
  <c r="AD3255" i="4"/>
  <c r="AM3255" i="4" s="1"/>
  <c r="AK3254" i="4"/>
  <c r="AI3254" i="4"/>
  <c r="AH3254" i="4"/>
  <c r="AE3254" i="4"/>
  <c r="AD3254" i="4"/>
  <c r="AM3254" i="4" s="1"/>
  <c r="AK3253" i="4"/>
  <c r="AI3253" i="4"/>
  <c r="AH3253" i="4"/>
  <c r="AE3253" i="4"/>
  <c r="AD3253" i="4"/>
  <c r="AM3253" i="4" s="1"/>
  <c r="AK3252" i="4"/>
  <c r="AI3252" i="4"/>
  <c r="AH3252" i="4"/>
  <c r="AE3252" i="4"/>
  <c r="AD3252" i="4"/>
  <c r="AM3252" i="4" s="1"/>
  <c r="AK3251" i="4"/>
  <c r="AI3251" i="4"/>
  <c r="AH3251" i="4"/>
  <c r="AE3251" i="4"/>
  <c r="AD3251" i="4"/>
  <c r="AM3251" i="4" s="1"/>
  <c r="AK3250" i="4"/>
  <c r="AI3250" i="4"/>
  <c r="AH3250" i="4"/>
  <c r="AE3250" i="4"/>
  <c r="AD3250" i="4"/>
  <c r="AM3250" i="4" s="1"/>
  <c r="AK3249" i="4"/>
  <c r="AI3249" i="4"/>
  <c r="AH3249" i="4"/>
  <c r="AE3249" i="4"/>
  <c r="AD3249" i="4"/>
  <c r="AM3249" i="4" s="1"/>
  <c r="AK3248" i="4"/>
  <c r="AI3248" i="4"/>
  <c r="AH3248" i="4"/>
  <c r="AE3248" i="4"/>
  <c r="AD3248" i="4"/>
  <c r="AM3248" i="4" s="1"/>
  <c r="AK3247" i="4"/>
  <c r="AI3247" i="4"/>
  <c r="AH3247" i="4"/>
  <c r="AE3247" i="4"/>
  <c r="AD3247" i="4"/>
  <c r="AM3247" i="4" s="1"/>
  <c r="AK3246" i="4"/>
  <c r="AI3246" i="4"/>
  <c r="AH3246" i="4"/>
  <c r="AE3246" i="4"/>
  <c r="AD3246" i="4"/>
  <c r="AM3246" i="4" s="1"/>
  <c r="AK3245" i="4"/>
  <c r="AI3245" i="4"/>
  <c r="AH3245" i="4"/>
  <c r="AE3245" i="4"/>
  <c r="AD3245" i="4"/>
  <c r="AM3245" i="4" s="1"/>
  <c r="AK3244" i="4"/>
  <c r="AI3244" i="4"/>
  <c r="AH3244" i="4"/>
  <c r="AE3244" i="4"/>
  <c r="AD3244" i="4"/>
  <c r="AM3244" i="4" s="1"/>
  <c r="AK3243" i="4"/>
  <c r="AI3243" i="4"/>
  <c r="AH3243" i="4"/>
  <c r="AE3243" i="4"/>
  <c r="AD3243" i="4"/>
  <c r="AM3243" i="4" s="1"/>
  <c r="AK3242" i="4"/>
  <c r="AI3242" i="4"/>
  <c r="AH3242" i="4"/>
  <c r="AE3242" i="4"/>
  <c r="AD3242" i="4"/>
  <c r="AM3242" i="4" s="1"/>
  <c r="AK3241" i="4"/>
  <c r="AI3241" i="4"/>
  <c r="AH3241" i="4"/>
  <c r="AE3241" i="4"/>
  <c r="AD3241" i="4"/>
  <c r="AM3241" i="4" s="1"/>
  <c r="AK3240" i="4"/>
  <c r="AI3240" i="4"/>
  <c r="AH3240" i="4"/>
  <c r="AE3240" i="4"/>
  <c r="AD3240" i="4"/>
  <c r="AM3240" i="4" s="1"/>
  <c r="AK3239" i="4"/>
  <c r="AI3239" i="4"/>
  <c r="AH3239" i="4"/>
  <c r="AE3239" i="4"/>
  <c r="AD3239" i="4"/>
  <c r="AM3239" i="4" s="1"/>
  <c r="AK3238" i="4"/>
  <c r="AI3238" i="4"/>
  <c r="AH3238" i="4"/>
  <c r="AE3238" i="4"/>
  <c r="AD3238" i="4"/>
  <c r="AM3238" i="4" s="1"/>
  <c r="AK3237" i="4"/>
  <c r="AI3237" i="4"/>
  <c r="AH3237" i="4"/>
  <c r="AE3237" i="4"/>
  <c r="AD3237" i="4"/>
  <c r="AM3237" i="4" s="1"/>
  <c r="AK3236" i="4"/>
  <c r="AI3236" i="4"/>
  <c r="AH3236" i="4"/>
  <c r="AE3236" i="4"/>
  <c r="AD3236" i="4"/>
  <c r="AM3236" i="4" s="1"/>
  <c r="AK3235" i="4"/>
  <c r="AI3235" i="4"/>
  <c r="AH3235" i="4"/>
  <c r="AE3235" i="4"/>
  <c r="AD3235" i="4"/>
  <c r="AM3235" i="4" s="1"/>
  <c r="AK3234" i="4"/>
  <c r="AI3234" i="4"/>
  <c r="AH3234" i="4"/>
  <c r="AE3234" i="4"/>
  <c r="AD3234" i="4"/>
  <c r="AM3234" i="4" s="1"/>
  <c r="AK3233" i="4"/>
  <c r="AI3233" i="4"/>
  <c r="AH3233" i="4"/>
  <c r="AE3233" i="4"/>
  <c r="AD3233" i="4"/>
  <c r="AM3233" i="4" s="1"/>
  <c r="AK3232" i="4"/>
  <c r="AI3232" i="4"/>
  <c r="AH3232" i="4"/>
  <c r="AE3232" i="4"/>
  <c r="AD3232" i="4"/>
  <c r="AM3232" i="4" s="1"/>
  <c r="AK3231" i="4"/>
  <c r="AI3231" i="4"/>
  <c r="AH3231" i="4"/>
  <c r="AE3231" i="4"/>
  <c r="AD3231" i="4"/>
  <c r="AM3231" i="4" s="1"/>
  <c r="AK3230" i="4"/>
  <c r="AI3230" i="4"/>
  <c r="AH3230" i="4"/>
  <c r="AE3230" i="4"/>
  <c r="AD3230" i="4"/>
  <c r="AM3230" i="4" s="1"/>
  <c r="AK3229" i="4"/>
  <c r="AI3229" i="4"/>
  <c r="AH3229" i="4"/>
  <c r="AE3229" i="4"/>
  <c r="AD3229" i="4"/>
  <c r="AM3229" i="4" s="1"/>
  <c r="AK3228" i="4"/>
  <c r="AI3228" i="4"/>
  <c r="AH3228" i="4"/>
  <c r="AE3228" i="4"/>
  <c r="AD3228" i="4"/>
  <c r="AM3228" i="4" s="1"/>
  <c r="AK3227" i="4"/>
  <c r="AI3227" i="4"/>
  <c r="AH3227" i="4"/>
  <c r="AE3227" i="4"/>
  <c r="AD3227" i="4"/>
  <c r="AM3227" i="4" s="1"/>
  <c r="AK3226" i="4"/>
  <c r="AI3226" i="4"/>
  <c r="AH3226" i="4"/>
  <c r="AE3226" i="4"/>
  <c r="AD3226" i="4"/>
  <c r="AM3226" i="4" s="1"/>
  <c r="AK3225" i="4"/>
  <c r="AI3225" i="4"/>
  <c r="AH3225" i="4"/>
  <c r="AE3225" i="4"/>
  <c r="AD3225" i="4"/>
  <c r="AM3225" i="4" s="1"/>
  <c r="AK3224" i="4"/>
  <c r="AI3224" i="4"/>
  <c r="AH3224" i="4"/>
  <c r="AE3224" i="4"/>
  <c r="AD3224" i="4"/>
  <c r="AM3224" i="4" s="1"/>
  <c r="AK3223" i="4"/>
  <c r="AI3223" i="4"/>
  <c r="AH3223" i="4"/>
  <c r="AE3223" i="4"/>
  <c r="AD3223" i="4"/>
  <c r="AM3223" i="4" s="1"/>
  <c r="AK3222" i="4"/>
  <c r="AI3222" i="4"/>
  <c r="AH3222" i="4"/>
  <c r="AE3222" i="4"/>
  <c r="AD3222" i="4"/>
  <c r="AM3222" i="4" s="1"/>
  <c r="AK3221" i="4"/>
  <c r="AI3221" i="4"/>
  <c r="AH3221" i="4"/>
  <c r="AE3221" i="4"/>
  <c r="AD3221" i="4"/>
  <c r="AM3221" i="4" s="1"/>
  <c r="AK3220" i="4"/>
  <c r="AI3220" i="4"/>
  <c r="AH3220" i="4"/>
  <c r="AE3220" i="4"/>
  <c r="AD3220" i="4"/>
  <c r="AM3220" i="4" s="1"/>
  <c r="AK3219" i="4"/>
  <c r="AI3219" i="4"/>
  <c r="AH3219" i="4"/>
  <c r="AE3219" i="4"/>
  <c r="AD3219" i="4"/>
  <c r="AM3219" i="4" s="1"/>
  <c r="AK3218" i="4"/>
  <c r="AI3218" i="4"/>
  <c r="AH3218" i="4"/>
  <c r="AE3218" i="4"/>
  <c r="AD3218" i="4"/>
  <c r="AM3218" i="4" s="1"/>
  <c r="AK3217" i="4"/>
  <c r="AI3217" i="4"/>
  <c r="AH3217" i="4"/>
  <c r="AE3217" i="4"/>
  <c r="AD3217" i="4"/>
  <c r="AM3217" i="4" s="1"/>
  <c r="AK3216" i="4"/>
  <c r="AI3216" i="4"/>
  <c r="AH3216" i="4"/>
  <c r="AE3216" i="4"/>
  <c r="AD3216" i="4"/>
  <c r="AM3216" i="4" s="1"/>
  <c r="AK3215" i="4"/>
  <c r="AI3215" i="4"/>
  <c r="AH3215" i="4"/>
  <c r="AE3215" i="4"/>
  <c r="AD3215" i="4"/>
  <c r="AM3215" i="4" s="1"/>
  <c r="AK3214" i="4"/>
  <c r="AI3214" i="4"/>
  <c r="AH3214" i="4"/>
  <c r="AE3214" i="4"/>
  <c r="AD3214" i="4"/>
  <c r="AM3214" i="4" s="1"/>
  <c r="AK3213" i="4"/>
  <c r="AI3213" i="4"/>
  <c r="AH3213" i="4"/>
  <c r="AE3213" i="4"/>
  <c r="AD3213" i="4"/>
  <c r="AM3213" i="4" s="1"/>
  <c r="AK3212" i="4"/>
  <c r="AI3212" i="4"/>
  <c r="AH3212" i="4"/>
  <c r="AE3212" i="4"/>
  <c r="AD3212" i="4"/>
  <c r="AM3212" i="4" s="1"/>
  <c r="AK3211" i="4"/>
  <c r="AI3211" i="4"/>
  <c r="AH3211" i="4"/>
  <c r="AE3211" i="4"/>
  <c r="AD3211" i="4"/>
  <c r="AM3211" i="4" s="1"/>
  <c r="AK3210" i="4"/>
  <c r="AI3210" i="4"/>
  <c r="AH3210" i="4"/>
  <c r="AE3210" i="4"/>
  <c r="AD3210" i="4"/>
  <c r="AM3210" i="4" s="1"/>
  <c r="AK3209" i="4"/>
  <c r="AI3209" i="4"/>
  <c r="AH3209" i="4"/>
  <c r="AE3209" i="4"/>
  <c r="AD3209" i="4"/>
  <c r="AM3209" i="4" s="1"/>
  <c r="AK3208" i="4"/>
  <c r="AI3208" i="4"/>
  <c r="AH3208" i="4"/>
  <c r="AE3208" i="4"/>
  <c r="AD3208" i="4"/>
  <c r="AM3208" i="4" s="1"/>
  <c r="AK3207" i="4"/>
  <c r="AI3207" i="4"/>
  <c r="AH3207" i="4"/>
  <c r="AE3207" i="4"/>
  <c r="AD3207" i="4"/>
  <c r="AM3207" i="4" s="1"/>
  <c r="AK3206" i="4"/>
  <c r="AI3206" i="4"/>
  <c r="AH3206" i="4"/>
  <c r="AE3206" i="4"/>
  <c r="AD3206" i="4"/>
  <c r="AM3206" i="4" s="1"/>
  <c r="AK3205" i="4"/>
  <c r="AI3205" i="4"/>
  <c r="AH3205" i="4"/>
  <c r="AE3205" i="4"/>
  <c r="AD3205" i="4"/>
  <c r="AM3205" i="4" s="1"/>
  <c r="AK3204" i="4"/>
  <c r="AI3204" i="4"/>
  <c r="AH3204" i="4"/>
  <c r="AE3204" i="4"/>
  <c r="AD3204" i="4"/>
  <c r="AM3204" i="4" s="1"/>
  <c r="AK3203" i="4"/>
  <c r="AI3203" i="4"/>
  <c r="AH3203" i="4"/>
  <c r="AE3203" i="4"/>
  <c r="AD3203" i="4"/>
  <c r="AM3203" i="4" s="1"/>
  <c r="AK3202" i="4"/>
  <c r="AI3202" i="4"/>
  <c r="AH3202" i="4"/>
  <c r="AE3202" i="4"/>
  <c r="AD3202" i="4"/>
  <c r="AM3202" i="4" s="1"/>
  <c r="AK3201" i="4"/>
  <c r="AI3201" i="4"/>
  <c r="AH3201" i="4"/>
  <c r="AE3201" i="4"/>
  <c r="AD3201" i="4"/>
  <c r="AM3201" i="4" s="1"/>
  <c r="AK3200" i="4"/>
  <c r="AI3200" i="4"/>
  <c r="AH3200" i="4"/>
  <c r="AE3200" i="4"/>
  <c r="AD3200" i="4"/>
  <c r="AM3200" i="4" s="1"/>
  <c r="AK3199" i="4"/>
  <c r="AI3199" i="4"/>
  <c r="AH3199" i="4"/>
  <c r="AE3199" i="4"/>
  <c r="AD3199" i="4"/>
  <c r="AM3199" i="4" s="1"/>
  <c r="AK3198" i="4"/>
  <c r="AI3198" i="4"/>
  <c r="AH3198" i="4"/>
  <c r="AE3198" i="4"/>
  <c r="AD3198" i="4"/>
  <c r="AM3198" i="4" s="1"/>
  <c r="AK3197" i="4"/>
  <c r="AI3197" i="4"/>
  <c r="AH3197" i="4"/>
  <c r="AE3197" i="4"/>
  <c r="AD3197" i="4"/>
  <c r="AM3197" i="4" s="1"/>
  <c r="AK3196" i="4"/>
  <c r="AI3196" i="4"/>
  <c r="AH3196" i="4"/>
  <c r="AE3196" i="4"/>
  <c r="AD3196" i="4"/>
  <c r="AM3196" i="4" s="1"/>
  <c r="AK3195" i="4"/>
  <c r="AI3195" i="4"/>
  <c r="AH3195" i="4"/>
  <c r="AE3195" i="4"/>
  <c r="AD3195" i="4"/>
  <c r="AM3195" i="4" s="1"/>
  <c r="AK3194" i="4"/>
  <c r="AI3194" i="4"/>
  <c r="AH3194" i="4"/>
  <c r="AE3194" i="4"/>
  <c r="AD3194" i="4"/>
  <c r="AM3194" i="4" s="1"/>
  <c r="AK3193" i="4"/>
  <c r="AI3193" i="4"/>
  <c r="AH3193" i="4"/>
  <c r="AE3193" i="4"/>
  <c r="AD3193" i="4"/>
  <c r="AM3193" i="4" s="1"/>
  <c r="AK3192" i="4"/>
  <c r="AI3192" i="4"/>
  <c r="AH3192" i="4"/>
  <c r="AE3192" i="4"/>
  <c r="AD3192" i="4"/>
  <c r="AM3192" i="4" s="1"/>
  <c r="AK3191" i="4"/>
  <c r="AI3191" i="4"/>
  <c r="AH3191" i="4"/>
  <c r="AE3191" i="4"/>
  <c r="AD3191" i="4"/>
  <c r="AM3191" i="4" s="1"/>
  <c r="AK3190" i="4"/>
  <c r="AI3190" i="4"/>
  <c r="AH3190" i="4"/>
  <c r="AE3190" i="4"/>
  <c r="AD3190" i="4"/>
  <c r="AM3190" i="4" s="1"/>
  <c r="AK3189" i="4"/>
  <c r="AI3189" i="4"/>
  <c r="AH3189" i="4"/>
  <c r="AE3189" i="4"/>
  <c r="AD3189" i="4"/>
  <c r="AM3189" i="4" s="1"/>
  <c r="AK3188" i="4"/>
  <c r="AI3188" i="4"/>
  <c r="AH3188" i="4"/>
  <c r="AE3188" i="4"/>
  <c r="AD3188" i="4"/>
  <c r="AM3188" i="4" s="1"/>
  <c r="AK3187" i="4"/>
  <c r="AI3187" i="4"/>
  <c r="AH3187" i="4"/>
  <c r="AE3187" i="4"/>
  <c r="AD3187" i="4"/>
  <c r="AM3187" i="4" s="1"/>
  <c r="AK3186" i="4"/>
  <c r="AI3186" i="4"/>
  <c r="AH3186" i="4"/>
  <c r="AE3186" i="4"/>
  <c r="AD3186" i="4"/>
  <c r="AM3186" i="4" s="1"/>
  <c r="AK3185" i="4"/>
  <c r="AI3185" i="4"/>
  <c r="AH3185" i="4"/>
  <c r="AE3185" i="4"/>
  <c r="AD3185" i="4"/>
  <c r="AM3185" i="4" s="1"/>
  <c r="AK3184" i="4"/>
  <c r="AI3184" i="4"/>
  <c r="AH3184" i="4"/>
  <c r="AE3184" i="4"/>
  <c r="AD3184" i="4"/>
  <c r="AM3184" i="4" s="1"/>
  <c r="AK3183" i="4"/>
  <c r="AI3183" i="4"/>
  <c r="AH3183" i="4"/>
  <c r="AE3183" i="4"/>
  <c r="AD3183" i="4"/>
  <c r="AM3183" i="4" s="1"/>
  <c r="AK3182" i="4"/>
  <c r="AI3182" i="4"/>
  <c r="AH3182" i="4"/>
  <c r="AE3182" i="4"/>
  <c r="AD3182" i="4"/>
  <c r="AM3182" i="4" s="1"/>
  <c r="AK3181" i="4"/>
  <c r="AI3181" i="4"/>
  <c r="AH3181" i="4"/>
  <c r="AE3181" i="4"/>
  <c r="AD3181" i="4"/>
  <c r="AM3181" i="4" s="1"/>
  <c r="AK3180" i="4"/>
  <c r="AI3180" i="4"/>
  <c r="AH3180" i="4"/>
  <c r="AE3180" i="4"/>
  <c r="AD3180" i="4"/>
  <c r="AM3180" i="4" s="1"/>
  <c r="AK3179" i="4"/>
  <c r="AI3179" i="4"/>
  <c r="AH3179" i="4"/>
  <c r="AE3179" i="4"/>
  <c r="AD3179" i="4"/>
  <c r="AM3179" i="4" s="1"/>
  <c r="AK3178" i="4"/>
  <c r="AI3178" i="4"/>
  <c r="AH3178" i="4"/>
  <c r="AE3178" i="4"/>
  <c r="AD3178" i="4"/>
  <c r="AM3178" i="4" s="1"/>
  <c r="AK3177" i="4"/>
  <c r="AI3177" i="4"/>
  <c r="AH3177" i="4"/>
  <c r="AE3177" i="4"/>
  <c r="AD3177" i="4"/>
  <c r="AM3177" i="4" s="1"/>
  <c r="AK3176" i="4"/>
  <c r="AI3176" i="4"/>
  <c r="AH3176" i="4"/>
  <c r="AE3176" i="4"/>
  <c r="AD3176" i="4"/>
  <c r="AM3176" i="4" s="1"/>
  <c r="AK3175" i="4"/>
  <c r="AI3175" i="4"/>
  <c r="AH3175" i="4"/>
  <c r="AE3175" i="4"/>
  <c r="AD3175" i="4"/>
  <c r="AM3175" i="4" s="1"/>
  <c r="AK3174" i="4"/>
  <c r="AI3174" i="4"/>
  <c r="AH3174" i="4"/>
  <c r="AE3174" i="4"/>
  <c r="AD3174" i="4"/>
  <c r="AM3174" i="4" s="1"/>
  <c r="AK3173" i="4"/>
  <c r="AI3173" i="4"/>
  <c r="AH3173" i="4"/>
  <c r="AE3173" i="4"/>
  <c r="AD3173" i="4"/>
  <c r="AM3173" i="4" s="1"/>
  <c r="AK3172" i="4"/>
  <c r="AI3172" i="4"/>
  <c r="AH3172" i="4"/>
  <c r="AE3172" i="4"/>
  <c r="AD3172" i="4"/>
  <c r="AM3172" i="4" s="1"/>
  <c r="AK3171" i="4"/>
  <c r="AI3171" i="4"/>
  <c r="AH3171" i="4"/>
  <c r="AE3171" i="4"/>
  <c r="AD3171" i="4"/>
  <c r="AM3171" i="4" s="1"/>
  <c r="AK3170" i="4"/>
  <c r="AI3170" i="4"/>
  <c r="AH3170" i="4"/>
  <c r="AE3170" i="4"/>
  <c r="AD3170" i="4"/>
  <c r="AM3170" i="4" s="1"/>
  <c r="AK3169" i="4"/>
  <c r="AI3169" i="4"/>
  <c r="AH3169" i="4"/>
  <c r="AE3169" i="4"/>
  <c r="AD3169" i="4"/>
  <c r="AM3169" i="4" s="1"/>
  <c r="AK3168" i="4"/>
  <c r="AI3168" i="4"/>
  <c r="AH3168" i="4"/>
  <c r="AE3168" i="4"/>
  <c r="AD3168" i="4"/>
  <c r="AM3168" i="4" s="1"/>
  <c r="AK3167" i="4"/>
  <c r="AI3167" i="4"/>
  <c r="AH3167" i="4"/>
  <c r="AE3167" i="4"/>
  <c r="AD3167" i="4"/>
  <c r="AM3167" i="4" s="1"/>
  <c r="AK3166" i="4"/>
  <c r="AI3166" i="4"/>
  <c r="AH3166" i="4"/>
  <c r="AE3166" i="4"/>
  <c r="AD3166" i="4"/>
  <c r="AM3166" i="4" s="1"/>
  <c r="AK3165" i="4"/>
  <c r="AI3165" i="4"/>
  <c r="AH3165" i="4"/>
  <c r="AE3165" i="4"/>
  <c r="AD3165" i="4"/>
  <c r="AM3165" i="4" s="1"/>
  <c r="AK3164" i="4"/>
  <c r="AI3164" i="4"/>
  <c r="AH3164" i="4"/>
  <c r="AE3164" i="4"/>
  <c r="AD3164" i="4"/>
  <c r="AM3164" i="4" s="1"/>
  <c r="AK3163" i="4"/>
  <c r="AI3163" i="4"/>
  <c r="AH3163" i="4"/>
  <c r="AE3163" i="4"/>
  <c r="AD3163" i="4"/>
  <c r="AM3163" i="4" s="1"/>
  <c r="AK3162" i="4"/>
  <c r="AI3162" i="4"/>
  <c r="AH3162" i="4"/>
  <c r="AE3162" i="4"/>
  <c r="AD3162" i="4"/>
  <c r="AM3162" i="4" s="1"/>
  <c r="AK3161" i="4"/>
  <c r="AI3161" i="4"/>
  <c r="AH3161" i="4"/>
  <c r="AE3161" i="4"/>
  <c r="AD3161" i="4"/>
  <c r="AM3161" i="4" s="1"/>
  <c r="AK3160" i="4"/>
  <c r="AI3160" i="4"/>
  <c r="AH3160" i="4"/>
  <c r="AE3160" i="4"/>
  <c r="AD3160" i="4"/>
  <c r="AM3160" i="4" s="1"/>
  <c r="AK3159" i="4"/>
  <c r="AI3159" i="4"/>
  <c r="AH3159" i="4"/>
  <c r="AE3159" i="4"/>
  <c r="AD3159" i="4"/>
  <c r="AM3159" i="4" s="1"/>
  <c r="AK3158" i="4"/>
  <c r="AI3158" i="4"/>
  <c r="AH3158" i="4"/>
  <c r="AE3158" i="4"/>
  <c r="AD3158" i="4"/>
  <c r="AM3158" i="4" s="1"/>
  <c r="AK3157" i="4"/>
  <c r="AI3157" i="4"/>
  <c r="AH3157" i="4"/>
  <c r="AE3157" i="4"/>
  <c r="AD3157" i="4"/>
  <c r="AM3157" i="4" s="1"/>
  <c r="AK3156" i="4"/>
  <c r="AI3156" i="4"/>
  <c r="AH3156" i="4"/>
  <c r="AE3156" i="4"/>
  <c r="AD3156" i="4"/>
  <c r="AM3156" i="4" s="1"/>
  <c r="AK3155" i="4"/>
  <c r="AI3155" i="4"/>
  <c r="AH3155" i="4"/>
  <c r="AE3155" i="4"/>
  <c r="AD3155" i="4"/>
  <c r="AM3155" i="4" s="1"/>
  <c r="AK3154" i="4"/>
  <c r="AI3154" i="4"/>
  <c r="AH3154" i="4"/>
  <c r="AE3154" i="4"/>
  <c r="AD3154" i="4"/>
  <c r="AM3154" i="4" s="1"/>
  <c r="AK3153" i="4"/>
  <c r="AI3153" i="4"/>
  <c r="AH3153" i="4"/>
  <c r="AE3153" i="4"/>
  <c r="AD3153" i="4"/>
  <c r="AM3153" i="4" s="1"/>
  <c r="AK3152" i="4"/>
  <c r="AI3152" i="4"/>
  <c r="AH3152" i="4"/>
  <c r="AE3152" i="4"/>
  <c r="AD3152" i="4"/>
  <c r="AM3152" i="4" s="1"/>
  <c r="AK3151" i="4"/>
  <c r="AI3151" i="4"/>
  <c r="AH3151" i="4"/>
  <c r="AE3151" i="4"/>
  <c r="AD3151" i="4"/>
  <c r="AM3151" i="4" s="1"/>
  <c r="AK3150" i="4"/>
  <c r="AI3150" i="4"/>
  <c r="AH3150" i="4"/>
  <c r="AE3150" i="4"/>
  <c r="AD3150" i="4"/>
  <c r="AM3150" i="4" s="1"/>
  <c r="AK3149" i="4"/>
  <c r="AI3149" i="4"/>
  <c r="AH3149" i="4"/>
  <c r="AE3149" i="4"/>
  <c r="AD3149" i="4"/>
  <c r="AM3149" i="4" s="1"/>
  <c r="AK3148" i="4"/>
  <c r="AI3148" i="4"/>
  <c r="AH3148" i="4"/>
  <c r="AE3148" i="4"/>
  <c r="AD3148" i="4"/>
  <c r="AM3148" i="4" s="1"/>
  <c r="AK3147" i="4"/>
  <c r="AI3147" i="4"/>
  <c r="AH3147" i="4"/>
  <c r="AE3147" i="4"/>
  <c r="AD3147" i="4"/>
  <c r="AM3147" i="4" s="1"/>
  <c r="AK3146" i="4"/>
  <c r="AI3146" i="4"/>
  <c r="AH3146" i="4"/>
  <c r="AE3146" i="4"/>
  <c r="AD3146" i="4"/>
  <c r="AM3146" i="4" s="1"/>
  <c r="AK3145" i="4"/>
  <c r="AI3145" i="4"/>
  <c r="AH3145" i="4"/>
  <c r="AE3145" i="4"/>
  <c r="AD3145" i="4"/>
  <c r="AM3145" i="4" s="1"/>
  <c r="AK3144" i="4"/>
  <c r="AI3144" i="4"/>
  <c r="AH3144" i="4"/>
  <c r="AE3144" i="4"/>
  <c r="AD3144" i="4"/>
  <c r="AM3144" i="4" s="1"/>
  <c r="AK3143" i="4"/>
  <c r="AI3143" i="4"/>
  <c r="AH3143" i="4"/>
  <c r="AE3143" i="4"/>
  <c r="AD3143" i="4"/>
  <c r="AM3143" i="4" s="1"/>
  <c r="AK3142" i="4"/>
  <c r="AI3142" i="4"/>
  <c r="AH3142" i="4"/>
  <c r="AE3142" i="4"/>
  <c r="AD3142" i="4"/>
  <c r="AM3142" i="4" s="1"/>
  <c r="AK3141" i="4"/>
  <c r="AI3141" i="4"/>
  <c r="AH3141" i="4"/>
  <c r="AE3141" i="4"/>
  <c r="AD3141" i="4"/>
  <c r="AM3141" i="4" s="1"/>
  <c r="AK3140" i="4"/>
  <c r="AI3140" i="4"/>
  <c r="AH3140" i="4"/>
  <c r="AE3140" i="4"/>
  <c r="AD3140" i="4"/>
  <c r="AM3140" i="4" s="1"/>
  <c r="AK3139" i="4"/>
  <c r="AI3139" i="4"/>
  <c r="AH3139" i="4"/>
  <c r="AE3139" i="4"/>
  <c r="AD3139" i="4"/>
  <c r="AM3139" i="4" s="1"/>
  <c r="AK3138" i="4"/>
  <c r="AI3138" i="4"/>
  <c r="AH3138" i="4"/>
  <c r="AE3138" i="4"/>
  <c r="AD3138" i="4"/>
  <c r="AM3138" i="4" s="1"/>
  <c r="AK3137" i="4"/>
  <c r="AI3137" i="4"/>
  <c r="AH3137" i="4"/>
  <c r="AE3137" i="4"/>
  <c r="AD3137" i="4"/>
  <c r="AM3137" i="4" s="1"/>
  <c r="AK3136" i="4"/>
  <c r="AI3136" i="4"/>
  <c r="AH3136" i="4"/>
  <c r="AE3136" i="4"/>
  <c r="AD3136" i="4"/>
  <c r="AM3136" i="4" s="1"/>
  <c r="AK3135" i="4"/>
  <c r="AI3135" i="4"/>
  <c r="AH3135" i="4"/>
  <c r="AE3135" i="4"/>
  <c r="AD3135" i="4"/>
  <c r="AM3135" i="4" s="1"/>
  <c r="AK3134" i="4"/>
  <c r="AI3134" i="4"/>
  <c r="AH3134" i="4"/>
  <c r="AE3134" i="4"/>
  <c r="AD3134" i="4"/>
  <c r="AM3134" i="4" s="1"/>
  <c r="AK3133" i="4"/>
  <c r="AI3133" i="4"/>
  <c r="AH3133" i="4"/>
  <c r="AE3133" i="4"/>
  <c r="AD3133" i="4"/>
  <c r="AM3133" i="4" s="1"/>
  <c r="AK3132" i="4"/>
  <c r="AI3132" i="4"/>
  <c r="AH3132" i="4"/>
  <c r="AE3132" i="4"/>
  <c r="AD3132" i="4"/>
  <c r="AM3132" i="4" s="1"/>
  <c r="AK3131" i="4"/>
  <c r="AI3131" i="4"/>
  <c r="AH3131" i="4"/>
  <c r="AE3131" i="4"/>
  <c r="AD3131" i="4"/>
  <c r="AM3131" i="4" s="1"/>
  <c r="AK3130" i="4"/>
  <c r="AI3130" i="4"/>
  <c r="AH3130" i="4"/>
  <c r="AE3130" i="4"/>
  <c r="AD3130" i="4"/>
  <c r="AM3130" i="4" s="1"/>
  <c r="AK3129" i="4"/>
  <c r="AI3129" i="4"/>
  <c r="AH3129" i="4"/>
  <c r="AE3129" i="4"/>
  <c r="AD3129" i="4"/>
  <c r="AM3129" i="4" s="1"/>
  <c r="AK3128" i="4"/>
  <c r="AI3128" i="4"/>
  <c r="AH3128" i="4"/>
  <c r="AE3128" i="4"/>
  <c r="AD3128" i="4"/>
  <c r="AM3128" i="4" s="1"/>
  <c r="AK3127" i="4"/>
  <c r="AI3127" i="4"/>
  <c r="AH3127" i="4"/>
  <c r="AE3127" i="4"/>
  <c r="AD3127" i="4"/>
  <c r="AM3127" i="4" s="1"/>
  <c r="AK3126" i="4"/>
  <c r="AI3126" i="4"/>
  <c r="AH3126" i="4"/>
  <c r="AE3126" i="4"/>
  <c r="AD3126" i="4"/>
  <c r="AM3126" i="4" s="1"/>
  <c r="AK3125" i="4"/>
  <c r="AI3125" i="4"/>
  <c r="AH3125" i="4"/>
  <c r="AE3125" i="4"/>
  <c r="AD3125" i="4"/>
  <c r="AM3125" i="4" s="1"/>
  <c r="AK3124" i="4"/>
  <c r="AI3124" i="4"/>
  <c r="AH3124" i="4"/>
  <c r="AE3124" i="4"/>
  <c r="AD3124" i="4"/>
  <c r="AM3124" i="4" s="1"/>
  <c r="AK3123" i="4"/>
  <c r="AI3123" i="4"/>
  <c r="AH3123" i="4"/>
  <c r="AE3123" i="4"/>
  <c r="AD3123" i="4"/>
  <c r="AM3123" i="4" s="1"/>
  <c r="AK3122" i="4"/>
  <c r="AI3122" i="4"/>
  <c r="AH3122" i="4"/>
  <c r="AE3122" i="4"/>
  <c r="AD3122" i="4"/>
  <c r="AM3122" i="4" s="1"/>
  <c r="AK3121" i="4"/>
  <c r="AI3121" i="4"/>
  <c r="AH3121" i="4"/>
  <c r="AE3121" i="4"/>
  <c r="AD3121" i="4"/>
  <c r="AM3121" i="4" s="1"/>
  <c r="AK3120" i="4"/>
  <c r="AI3120" i="4"/>
  <c r="AH3120" i="4"/>
  <c r="AE3120" i="4"/>
  <c r="AD3120" i="4"/>
  <c r="AM3120" i="4" s="1"/>
  <c r="AK3119" i="4"/>
  <c r="AI3119" i="4"/>
  <c r="AH3119" i="4"/>
  <c r="AE3119" i="4"/>
  <c r="AD3119" i="4"/>
  <c r="AM3119" i="4" s="1"/>
  <c r="AK3118" i="4"/>
  <c r="AI3118" i="4"/>
  <c r="AH3118" i="4"/>
  <c r="AE3118" i="4"/>
  <c r="AD3118" i="4"/>
  <c r="AM3118" i="4" s="1"/>
  <c r="AK3117" i="4"/>
  <c r="AI3117" i="4"/>
  <c r="AH3117" i="4"/>
  <c r="AE3117" i="4"/>
  <c r="AD3117" i="4"/>
  <c r="AM3117" i="4" s="1"/>
  <c r="AK3116" i="4"/>
  <c r="AI3116" i="4"/>
  <c r="AH3116" i="4"/>
  <c r="AE3116" i="4"/>
  <c r="AD3116" i="4"/>
  <c r="AM3116" i="4" s="1"/>
  <c r="AK3115" i="4"/>
  <c r="AI3115" i="4"/>
  <c r="AH3115" i="4"/>
  <c r="AE3115" i="4"/>
  <c r="AD3115" i="4"/>
  <c r="AM3115" i="4" s="1"/>
  <c r="AK3114" i="4"/>
  <c r="AI3114" i="4"/>
  <c r="AH3114" i="4"/>
  <c r="AE3114" i="4"/>
  <c r="AD3114" i="4"/>
  <c r="AM3114" i="4" s="1"/>
  <c r="AK3113" i="4"/>
  <c r="AI3113" i="4"/>
  <c r="AH3113" i="4"/>
  <c r="AE3113" i="4"/>
  <c r="AD3113" i="4"/>
  <c r="AM3113" i="4" s="1"/>
  <c r="AK3112" i="4"/>
  <c r="AI3112" i="4"/>
  <c r="AH3112" i="4"/>
  <c r="AE3112" i="4"/>
  <c r="AD3112" i="4"/>
  <c r="AM3112" i="4" s="1"/>
  <c r="AK3111" i="4"/>
  <c r="AI3111" i="4"/>
  <c r="AH3111" i="4"/>
  <c r="AE3111" i="4"/>
  <c r="AD3111" i="4"/>
  <c r="AM3111" i="4" s="1"/>
  <c r="AK3110" i="4"/>
  <c r="AI3110" i="4"/>
  <c r="AH3110" i="4"/>
  <c r="AE3110" i="4"/>
  <c r="AD3110" i="4"/>
  <c r="AM3110" i="4" s="1"/>
  <c r="AK3109" i="4"/>
  <c r="AI3109" i="4"/>
  <c r="AH3109" i="4"/>
  <c r="AE3109" i="4"/>
  <c r="AD3109" i="4"/>
  <c r="AM3109" i="4" s="1"/>
  <c r="AK3108" i="4"/>
  <c r="AI3108" i="4"/>
  <c r="AH3108" i="4"/>
  <c r="AE3108" i="4"/>
  <c r="AD3108" i="4"/>
  <c r="AM3108" i="4" s="1"/>
  <c r="AK3107" i="4"/>
  <c r="AI3107" i="4"/>
  <c r="AH3107" i="4"/>
  <c r="AE3107" i="4"/>
  <c r="AD3107" i="4"/>
  <c r="AM3107" i="4" s="1"/>
  <c r="AK3106" i="4"/>
  <c r="AI3106" i="4"/>
  <c r="AH3106" i="4"/>
  <c r="AE3106" i="4"/>
  <c r="AD3106" i="4"/>
  <c r="AM3106" i="4" s="1"/>
  <c r="AK3105" i="4"/>
  <c r="AI3105" i="4"/>
  <c r="AH3105" i="4"/>
  <c r="AE3105" i="4"/>
  <c r="AD3105" i="4"/>
  <c r="AM3105" i="4" s="1"/>
  <c r="AK3104" i="4"/>
  <c r="AI3104" i="4"/>
  <c r="AH3104" i="4"/>
  <c r="AE3104" i="4"/>
  <c r="AD3104" i="4"/>
  <c r="AM3104" i="4" s="1"/>
  <c r="AK3103" i="4"/>
  <c r="AI3103" i="4"/>
  <c r="AH3103" i="4"/>
  <c r="AE3103" i="4"/>
  <c r="AD3103" i="4"/>
  <c r="AM3103" i="4" s="1"/>
  <c r="AK3102" i="4"/>
  <c r="AI3102" i="4"/>
  <c r="AH3102" i="4"/>
  <c r="AE3102" i="4"/>
  <c r="AD3102" i="4"/>
  <c r="AM3102" i="4" s="1"/>
  <c r="AK3101" i="4"/>
  <c r="AI3101" i="4"/>
  <c r="AH3101" i="4"/>
  <c r="AE3101" i="4"/>
  <c r="AD3101" i="4"/>
  <c r="AM3101" i="4" s="1"/>
  <c r="AK3100" i="4"/>
  <c r="AI3100" i="4"/>
  <c r="AH3100" i="4"/>
  <c r="AE3100" i="4"/>
  <c r="AD3100" i="4"/>
  <c r="AM3100" i="4" s="1"/>
  <c r="AK3099" i="4"/>
  <c r="AI3099" i="4"/>
  <c r="AH3099" i="4"/>
  <c r="AE3099" i="4"/>
  <c r="AD3099" i="4"/>
  <c r="AM3099" i="4" s="1"/>
  <c r="AK3098" i="4"/>
  <c r="AI3098" i="4"/>
  <c r="AH3098" i="4"/>
  <c r="AE3098" i="4"/>
  <c r="AD3098" i="4"/>
  <c r="AM3098" i="4" s="1"/>
  <c r="AK3097" i="4"/>
  <c r="AI3097" i="4"/>
  <c r="AH3097" i="4"/>
  <c r="AE3097" i="4"/>
  <c r="AD3097" i="4"/>
  <c r="AM3097" i="4" s="1"/>
  <c r="AK3096" i="4"/>
  <c r="AI3096" i="4"/>
  <c r="AH3096" i="4"/>
  <c r="AE3096" i="4"/>
  <c r="AD3096" i="4"/>
  <c r="AM3096" i="4" s="1"/>
  <c r="AK3095" i="4"/>
  <c r="AI3095" i="4"/>
  <c r="AH3095" i="4"/>
  <c r="AE3095" i="4"/>
  <c r="AD3095" i="4"/>
  <c r="AM3095" i="4" s="1"/>
  <c r="AK3094" i="4"/>
  <c r="AI3094" i="4"/>
  <c r="AH3094" i="4"/>
  <c r="AE3094" i="4"/>
  <c r="AD3094" i="4"/>
  <c r="AM3094" i="4" s="1"/>
  <c r="AK3093" i="4"/>
  <c r="AI3093" i="4"/>
  <c r="AH3093" i="4"/>
  <c r="AE3093" i="4"/>
  <c r="AD3093" i="4"/>
  <c r="AM3093" i="4" s="1"/>
  <c r="AK3092" i="4"/>
  <c r="AI3092" i="4"/>
  <c r="AH3092" i="4"/>
  <c r="AE3092" i="4"/>
  <c r="AD3092" i="4"/>
  <c r="AM3092" i="4" s="1"/>
  <c r="AK3091" i="4"/>
  <c r="AI3091" i="4"/>
  <c r="AH3091" i="4"/>
  <c r="AE3091" i="4"/>
  <c r="AD3091" i="4"/>
  <c r="AM3091" i="4" s="1"/>
  <c r="AK3090" i="4"/>
  <c r="AI3090" i="4"/>
  <c r="AH3090" i="4"/>
  <c r="AE3090" i="4"/>
  <c r="AD3090" i="4"/>
  <c r="AM3090" i="4" s="1"/>
  <c r="AK3089" i="4"/>
  <c r="AI3089" i="4"/>
  <c r="AH3089" i="4"/>
  <c r="AE3089" i="4"/>
  <c r="AD3089" i="4"/>
  <c r="AM3089" i="4" s="1"/>
  <c r="AK3088" i="4"/>
  <c r="AI3088" i="4"/>
  <c r="AH3088" i="4"/>
  <c r="AE3088" i="4"/>
  <c r="AD3088" i="4"/>
  <c r="AM3088" i="4" s="1"/>
  <c r="AK3087" i="4"/>
  <c r="AI3087" i="4"/>
  <c r="AH3087" i="4"/>
  <c r="AE3087" i="4"/>
  <c r="AD3087" i="4"/>
  <c r="AM3087" i="4" s="1"/>
  <c r="AK3086" i="4"/>
  <c r="AI3086" i="4"/>
  <c r="AH3086" i="4"/>
  <c r="AE3086" i="4"/>
  <c r="AD3086" i="4"/>
  <c r="AM3086" i="4" s="1"/>
  <c r="AK3085" i="4"/>
  <c r="AI3085" i="4"/>
  <c r="AH3085" i="4"/>
  <c r="AE3085" i="4"/>
  <c r="AD3085" i="4"/>
  <c r="AM3085" i="4" s="1"/>
  <c r="AK3084" i="4"/>
  <c r="AI3084" i="4"/>
  <c r="AH3084" i="4"/>
  <c r="AE3084" i="4"/>
  <c r="AD3084" i="4"/>
  <c r="AM3084" i="4" s="1"/>
  <c r="AK3083" i="4"/>
  <c r="AI3083" i="4"/>
  <c r="AH3083" i="4"/>
  <c r="AE3083" i="4"/>
  <c r="AD3083" i="4"/>
  <c r="AM3083" i="4" s="1"/>
  <c r="AK3082" i="4"/>
  <c r="AI3082" i="4"/>
  <c r="AH3082" i="4"/>
  <c r="AE3082" i="4"/>
  <c r="AD3082" i="4"/>
  <c r="AM3082" i="4" s="1"/>
  <c r="AK3081" i="4"/>
  <c r="AI3081" i="4"/>
  <c r="AH3081" i="4"/>
  <c r="AE3081" i="4"/>
  <c r="AD3081" i="4"/>
  <c r="AM3081" i="4" s="1"/>
  <c r="AK3080" i="4"/>
  <c r="AI3080" i="4"/>
  <c r="AH3080" i="4"/>
  <c r="AE3080" i="4"/>
  <c r="AD3080" i="4"/>
  <c r="AM3080" i="4" s="1"/>
  <c r="AK3079" i="4"/>
  <c r="AI3079" i="4"/>
  <c r="AH3079" i="4"/>
  <c r="AE3079" i="4"/>
  <c r="AD3079" i="4"/>
  <c r="AM3079" i="4" s="1"/>
  <c r="AK3078" i="4"/>
  <c r="AI3078" i="4"/>
  <c r="AH3078" i="4"/>
  <c r="AE3078" i="4"/>
  <c r="AD3078" i="4"/>
  <c r="AM3078" i="4" s="1"/>
  <c r="AK3077" i="4"/>
  <c r="AI3077" i="4"/>
  <c r="AH3077" i="4"/>
  <c r="AE3077" i="4"/>
  <c r="AD3077" i="4"/>
  <c r="AM3077" i="4" s="1"/>
  <c r="AK3076" i="4"/>
  <c r="AI3076" i="4"/>
  <c r="AH3076" i="4"/>
  <c r="AE3076" i="4"/>
  <c r="AD3076" i="4"/>
  <c r="AM3076" i="4" s="1"/>
  <c r="AK3075" i="4"/>
  <c r="AI3075" i="4"/>
  <c r="AH3075" i="4"/>
  <c r="AE3075" i="4"/>
  <c r="AD3075" i="4"/>
  <c r="AM3075" i="4" s="1"/>
  <c r="AK3074" i="4"/>
  <c r="AI3074" i="4"/>
  <c r="AH3074" i="4"/>
  <c r="AE3074" i="4"/>
  <c r="AD3074" i="4"/>
  <c r="AM3074" i="4" s="1"/>
  <c r="AK3073" i="4"/>
  <c r="AI3073" i="4"/>
  <c r="AH3073" i="4"/>
  <c r="AE3073" i="4"/>
  <c r="AD3073" i="4"/>
  <c r="AM3073" i="4" s="1"/>
  <c r="AK3072" i="4"/>
  <c r="AI3072" i="4"/>
  <c r="AH3072" i="4"/>
  <c r="AE3072" i="4"/>
  <c r="AD3072" i="4"/>
  <c r="AM3072" i="4" s="1"/>
  <c r="AK3071" i="4"/>
  <c r="AI3071" i="4"/>
  <c r="AH3071" i="4"/>
  <c r="AE3071" i="4"/>
  <c r="AD3071" i="4"/>
  <c r="AM3071" i="4" s="1"/>
  <c r="AK3070" i="4"/>
  <c r="AI3070" i="4"/>
  <c r="AH3070" i="4"/>
  <c r="AE3070" i="4"/>
  <c r="AD3070" i="4"/>
  <c r="AM3070" i="4" s="1"/>
  <c r="AK3069" i="4"/>
  <c r="AI3069" i="4"/>
  <c r="AH3069" i="4"/>
  <c r="AE3069" i="4"/>
  <c r="AD3069" i="4"/>
  <c r="AM3069" i="4" s="1"/>
  <c r="AK3068" i="4"/>
  <c r="AI3068" i="4"/>
  <c r="AH3068" i="4"/>
  <c r="AE3068" i="4"/>
  <c r="AD3068" i="4"/>
  <c r="AM3068" i="4" s="1"/>
  <c r="AK3067" i="4"/>
  <c r="AI3067" i="4"/>
  <c r="AH3067" i="4"/>
  <c r="AE3067" i="4"/>
  <c r="AD3067" i="4"/>
  <c r="AM3067" i="4" s="1"/>
  <c r="AK3066" i="4"/>
  <c r="AI3066" i="4"/>
  <c r="AH3066" i="4"/>
  <c r="AE3066" i="4"/>
  <c r="AD3066" i="4"/>
  <c r="AM3066" i="4" s="1"/>
  <c r="AK3065" i="4"/>
  <c r="AI3065" i="4"/>
  <c r="AH3065" i="4"/>
  <c r="AE3065" i="4"/>
  <c r="AD3065" i="4"/>
  <c r="AM3065" i="4" s="1"/>
  <c r="AK3064" i="4"/>
  <c r="AI3064" i="4"/>
  <c r="AH3064" i="4"/>
  <c r="AE3064" i="4"/>
  <c r="AD3064" i="4"/>
  <c r="AM3064" i="4" s="1"/>
  <c r="AK3063" i="4"/>
  <c r="AI3063" i="4"/>
  <c r="AH3063" i="4"/>
  <c r="AE3063" i="4"/>
  <c r="AD3063" i="4"/>
  <c r="AM3063" i="4" s="1"/>
  <c r="AK3062" i="4"/>
  <c r="AI3062" i="4"/>
  <c r="AH3062" i="4"/>
  <c r="AE3062" i="4"/>
  <c r="AD3062" i="4"/>
  <c r="AM3062" i="4" s="1"/>
  <c r="AK3061" i="4"/>
  <c r="AI3061" i="4"/>
  <c r="AH3061" i="4"/>
  <c r="AE3061" i="4"/>
  <c r="AD3061" i="4"/>
  <c r="AM3061" i="4" s="1"/>
  <c r="AK3060" i="4"/>
  <c r="AI3060" i="4"/>
  <c r="AH3060" i="4"/>
  <c r="AE3060" i="4"/>
  <c r="AD3060" i="4"/>
  <c r="AM3060" i="4" s="1"/>
  <c r="AK3059" i="4"/>
  <c r="AI3059" i="4"/>
  <c r="AH3059" i="4"/>
  <c r="AE3059" i="4"/>
  <c r="AD3059" i="4"/>
  <c r="AM3059" i="4" s="1"/>
  <c r="AK3058" i="4"/>
  <c r="AI3058" i="4"/>
  <c r="AH3058" i="4"/>
  <c r="AE3058" i="4"/>
  <c r="AD3058" i="4"/>
  <c r="AM3058" i="4" s="1"/>
  <c r="AK3057" i="4"/>
  <c r="AI3057" i="4"/>
  <c r="AH3057" i="4"/>
  <c r="AE3057" i="4"/>
  <c r="AD3057" i="4"/>
  <c r="AM3057" i="4" s="1"/>
  <c r="AK3056" i="4"/>
  <c r="AI3056" i="4"/>
  <c r="AH3056" i="4"/>
  <c r="AE3056" i="4"/>
  <c r="AD3056" i="4"/>
  <c r="AM3056" i="4" s="1"/>
  <c r="AK3055" i="4"/>
  <c r="AI3055" i="4"/>
  <c r="AH3055" i="4"/>
  <c r="AE3055" i="4"/>
  <c r="AD3055" i="4"/>
  <c r="AM3055" i="4" s="1"/>
  <c r="AK3054" i="4"/>
  <c r="AI3054" i="4"/>
  <c r="AH3054" i="4"/>
  <c r="AE3054" i="4"/>
  <c r="AD3054" i="4"/>
  <c r="AM3054" i="4" s="1"/>
  <c r="AK3053" i="4"/>
  <c r="AI3053" i="4"/>
  <c r="AH3053" i="4"/>
  <c r="AE3053" i="4"/>
  <c r="AD3053" i="4"/>
  <c r="AM3053" i="4" s="1"/>
  <c r="AK3052" i="4"/>
  <c r="AI3052" i="4"/>
  <c r="AH3052" i="4"/>
  <c r="AE3052" i="4"/>
  <c r="AD3052" i="4"/>
  <c r="AM3052" i="4" s="1"/>
  <c r="AK3051" i="4"/>
  <c r="AI3051" i="4"/>
  <c r="AH3051" i="4"/>
  <c r="AE3051" i="4"/>
  <c r="AD3051" i="4"/>
  <c r="AM3051" i="4" s="1"/>
  <c r="AK3050" i="4"/>
  <c r="AI3050" i="4"/>
  <c r="AH3050" i="4"/>
  <c r="AE3050" i="4"/>
  <c r="AD3050" i="4"/>
  <c r="AM3050" i="4" s="1"/>
  <c r="AK3049" i="4"/>
  <c r="AI3049" i="4"/>
  <c r="AH3049" i="4"/>
  <c r="AE3049" i="4"/>
  <c r="AD3049" i="4"/>
  <c r="AM3049" i="4" s="1"/>
  <c r="AK3048" i="4"/>
  <c r="AI3048" i="4"/>
  <c r="AH3048" i="4"/>
  <c r="AE3048" i="4"/>
  <c r="AD3048" i="4"/>
  <c r="AM3048" i="4" s="1"/>
  <c r="AK3047" i="4"/>
  <c r="AI3047" i="4"/>
  <c r="AH3047" i="4"/>
  <c r="AE3047" i="4"/>
  <c r="AD3047" i="4"/>
  <c r="AM3047" i="4" s="1"/>
  <c r="AK3046" i="4"/>
  <c r="AI3046" i="4"/>
  <c r="AH3046" i="4"/>
  <c r="AE3046" i="4"/>
  <c r="AD3046" i="4"/>
  <c r="AM3046" i="4" s="1"/>
  <c r="AK3045" i="4"/>
  <c r="AI3045" i="4"/>
  <c r="AH3045" i="4"/>
  <c r="AE3045" i="4"/>
  <c r="AD3045" i="4"/>
  <c r="AM3045" i="4" s="1"/>
  <c r="AK3044" i="4"/>
  <c r="AI3044" i="4"/>
  <c r="AH3044" i="4"/>
  <c r="AE3044" i="4"/>
  <c r="AD3044" i="4"/>
  <c r="AM3044" i="4" s="1"/>
  <c r="AK3043" i="4"/>
  <c r="AI3043" i="4"/>
  <c r="AH3043" i="4"/>
  <c r="AE3043" i="4"/>
  <c r="AD3043" i="4"/>
  <c r="AM3043" i="4" s="1"/>
  <c r="AK3042" i="4"/>
  <c r="AI3042" i="4"/>
  <c r="AH3042" i="4"/>
  <c r="AE3042" i="4"/>
  <c r="AD3042" i="4"/>
  <c r="AM3042" i="4" s="1"/>
  <c r="AK3041" i="4"/>
  <c r="AI3041" i="4"/>
  <c r="AH3041" i="4"/>
  <c r="AE3041" i="4"/>
  <c r="AD3041" i="4"/>
  <c r="AM3041" i="4" s="1"/>
  <c r="AK3040" i="4"/>
  <c r="AI3040" i="4"/>
  <c r="AH3040" i="4"/>
  <c r="AE3040" i="4"/>
  <c r="AD3040" i="4"/>
  <c r="AM3040" i="4" s="1"/>
  <c r="AK3039" i="4"/>
  <c r="AI3039" i="4"/>
  <c r="AH3039" i="4"/>
  <c r="AE3039" i="4"/>
  <c r="AD3039" i="4"/>
  <c r="AM3039" i="4" s="1"/>
  <c r="AK3038" i="4"/>
  <c r="AI3038" i="4"/>
  <c r="AH3038" i="4"/>
  <c r="AE3038" i="4"/>
  <c r="AD3038" i="4"/>
  <c r="AM3038" i="4" s="1"/>
  <c r="AK3037" i="4"/>
  <c r="AI3037" i="4"/>
  <c r="AH3037" i="4"/>
  <c r="AE3037" i="4"/>
  <c r="AD3037" i="4"/>
  <c r="AM3037" i="4" s="1"/>
  <c r="AK3036" i="4"/>
  <c r="AI3036" i="4"/>
  <c r="AH3036" i="4"/>
  <c r="AE3036" i="4"/>
  <c r="AD3036" i="4"/>
  <c r="AM3036" i="4" s="1"/>
  <c r="AK3035" i="4"/>
  <c r="AI3035" i="4"/>
  <c r="AH3035" i="4"/>
  <c r="AE3035" i="4"/>
  <c r="AD3035" i="4"/>
  <c r="AM3035" i="4" s="1"/>
  <c r="AK3034" i="4"/>
  <c r="AI3034" i="4"/>
  <c r="AH3034" i="4"/>
  <c r="AE3034" i="4"/>
  <c r="AD3034" i="4"/>
  <c r="AM3034" i="4" s="1"/>
  <c r="AK3033" i="4"/>
  <c r="AI3033" i="4"/>
  <c r="AH3033" i="4"/>
  <c r="AE3033" i="4"/>
  <c r="AD3033" i="4"/>
  <c r="AM3033" i="4" s="1"/>
  <c r="AK3032" i="4"/>
  <c r="AI3032" i="4"/>
  <c r="AH3032" i="4"/>
  <c r="AE3032" i="4"/>
  <c r="AD3032" i="4"/>
  <c r="AM3032" i="4" s="1"/>
  <c r="AK3031" i="4"/>
  <c r="AI3031" i="4"/>
  <c r="AH3031" i="4"/>
  <c r="AE3031" i="4"/>
  <c r="AD3031" i="4"/>
  <c r="AM3031" i="4" s="1"/>
  <c r="AK3030" i="4"/>
  <c r="AI3030" i="4"/>
  <c r="AH3030" i="4"/>
  <c r="AE3030" i="4"/>
  <c r="AD3030" i="4"/>
  <c r="AM3030" i="4" s="1"/>
  <c r="AK3029" i="4"/>
  <c r="AI3029" i="4"/>
  <c r="AH3029" i="4"/>
  <c r="AE3029" i="4"/>
  <c r="AD3029" i="4"/>
  <c r="AM3029" i="4" s="1"/>
  <c r="AK3028" i="4"/>
  <c r="AI3028" i="4"/>
  <c r="AH3028" i="4"/>
  <c r="AE3028" i="4"/>
  <c r="AD3028" i="4"/>
  <c r="AM3028" i="4" s="1"/>
  <c r="AK3027" i="4"/>
  <c r="AI3027" i="4"/>
  <c r="AH3027" i="4"/>
  <c r="AE3027" i="4"/>
  <c r="AD3027" i="4"/>
  <c r="AM3027" i="4" s="1"/>
  <c r="AK3026" i="4"/>
  <c r="AI3026" i="4"/>
  <c r="AH3026" i="4"/>
  <c r="AE3026" i="4"/>
  <c r="AD3026" i="4"/>
  <c r="AM3026" i="4" s="1"/>
  <c r="AK3025" i="4"/>
  <c r="AI3025" i="4"/>
  <c r="AH3025" i="4"/>
  <c r="AE3025" i="4"/>
  <c r="AD3025" i="4"/>
  <c r="AM3025" i="4" s="1"/>
  <c r="AK3024" i="4"/>
  <c r="AI3024" i="4"/>
  <c r="AH3024" i="4"/>
  <c r="AE3024" i="4"/>
  <c r="AD3024" i="4"/>
  <c r="AM3024" i="4" s="1"/>
  <c r="AK3023" i="4"/>
  <c r="AI3023" i="4"/>
  <c r="AH3023" i="4"/>
  <c r="AE3023" i="4"/>
  <c r="AD3023" i="4"/>
  <c r="AM3023" i="4" s="1"/>
  <c r="AK3022" i="4"/>
  <c r="AI3022" i="4"/>
  <c r="AH3022" i="4"/>
  <c r="AE3022" i="4"/>
  <c r="AD3022" i="4"/>
  <c r="AM3022" i="4" s="1"/>
  <c r="AK3021" i="4"/>
  <c r="AI3021" i="4"/>
  <c r="AH3021" i="4"/>
  <c r="AE3021" i="4"/>
  <c r="AD3021" i="4"/>
  <c r="AM3021" i="4" s="1"/>
  <c r="AK3020" i="4"/>
  <c r="AI3020" i="4"/>
  <c r="AH3020" i="4"/>
  <c r="AE3020" i="4"/>
  <c r="AD3020" i="4"/>
  <c r="AM3020" i="4" s="1"/>
  <c r="AK3019" i="4"/>
  <c r="AI3019" i="4"/>
  <c r="AH3019" i="4"/>
  <c r="AE3019" i="4"/>
  <c r="AD3019" i="4"/>
  <c r="AM3019" i="4" s="1"/>
  <c r="AK3018" i="4"/>
  <c r="AI3018" i="4"/>
  <c r="AH3018" i="4"/>
  <c r="AE3018" i="4"/>
  <c r="AD3018" i="4"/>
  <c r="AM3018" i="4" s="1"/>
  <c r="AK3017" i="4"/>
  <c r="AI3017" i="4"/>
  <c r="AH3017" i="4"/>
  <c r="AE3017" i="4"/>
  <c r="AD3017" i="4"/>
  <c r="AM3017" i="4" s="1"/>
  <c r="AK3016" i="4"/>
  <c r="AI3016" i="4"/>
  <c r="AH3016" i="4"/>
  <c r="AE3016" i="4"/>
  <c r="AD3016" i="4"/>
  <c r="AM3016" i="4" s="1"/>
  <c r="AK3015" i="4"/>
  <c r="AI3015" i="4"/>
  <c r="AH3015" i="4"/>
  <c r="AE3015" i="4"/>
  <c r="AD3015" i="4"/>
  <c r="AM3015" i="4" s="1"/>
  <c r="AK3014" i="4"/>
  <c r="AI3014" i="4"/>
  <c r="AH3014" i="4"/>
  <c r="AE3014" i="4"/>
  <c r="AD3014" i="4"/>
  <c r="AM3014" i="4" s="1"/>
  <c r="AK3013" i="4"/>
  <c r="AI3013" i="4"/>
  <c r="AH3013" i="4"/>
  <c r="AE3013" i="4"/>
  <c r="AD3013" i="4"/>
  <c r="AM3013" i="4" s="1"/>
  <c r="AK3012" i="4"/>
  <c r="AI3012" i="4"/>
  <c r="AH3012" i="4"/>
  <c r="AE3012" i="4"/>
  <c r="AD3012" i="4"/>
  <c r="AM3012" i="4" s="1"/>
  <c r="AK3011" i="4"/>
  <c r="AI3011" i="4"/>
  <c r="AH3011" i="4"/>
  <c r="AE3011" i="4"/>
  <c r="AD3011" i="4"/>
  <c r="AM3011" i="4" s="1"/>
  <c r="AK3010" i="4"/>
  <c r="AI3010" i="4"/>
  <c r="AH3010" i="4"/>
  <c r="AE3010" i="4"/>
  <c r="AD3010" i="4"/>
  <c r="AM3010" i="4" s="1"/>
  <c r="AK3009" i="4"/>
  <c r="AI3009" i="4"/>
  <c r="AH3009" i="4"/>
  <c r="AE3009" i="4"/>
  <c r="AD3009" i="4"/>
  <c r="AM3009" i="4" s="1"/>
  <c r="AK3008" i="4"/>
  <c r="AI3008" i="4"/>
  <c r="AH3008" i="4"/>
  <c r="AE3008" i="4"/>
  <c r="AD3008" i="4"/>
  <c r="AM3008" i="4" s="1"/>
  <c r="AK3007" i="4"/>
  <c r="AI3007" i="4"/>
  <c r="AH3007" i="4"/>
  <c r="AE3007" i="4"/>
  <c r="AD3007" i="4"/>
  <c r="AM3007" i="4" s="1"/>
  <c r="AK3006" i="4"/>
  <c r="AI3006" i="4"/>
  <c r="AH3006" i="4"/>
  <c r="AE3006" i="4"/>
  <c r="AD3006" i="4"/>
  <c r="AM3006" i="4" s="1"/>
  <c r="AK3005" i="4"/>
  <c r="AI3005" i="4"/>
  <c r="AH3005" i="4"/>
  <c r="AE3005" i="4"/>
  <c r="AD3005" i="4"/>
  <c r="AM3005" i="4" s="1"/>
  <c r="AK3004" i="4"/>
  <c r="AI3004" i="4"/>
  <c r="AH3004" i="4"/>
  <c r="AE3004" i="4"/>
  <c r="AD3004" i="4"/>
  <c r="AM3004" i="4" s="1"/>
  <c r="AK3003" i="4"/>
  <c r="AI3003" i="4"/>
  <c r="AH3003" i="4"/>
  <c r="AE3003" i="4"/>
  <c r="AD3003" i="4"/>
  <c r="AM3003" i="4" s="1"/>
  <c r="AK3002" i="4"/>
  <c r="AI3002" i="4"/>
  <c r="AH3002" i="4"/>
  <c r="AE3002" i="4"/>
  <c r="AD3002" i="4"/>
  <c r="AM3002" i="4" s="1"/>
  <c r="AK3001" i="4"/>
  <c r="AI3001" i="4"/>
  <c r="AH3001" i="4"/>
  <c r="AE3001" i="4"/>
  <c r="AD3001" i="4"/>
  <c r="AM3001" i="4" s="1"/>
  <c r="AK3000" i="4"/>
  <c r="AI3000" i="4"/>
  <c r="AH3000" i="4"/>
  <c r="AE3000" i="4"/>
  <c r="AD3000" i="4"/>
  <c r="AM3000" i="4" s="1"/>
  <c r="AK2999" i="4"/>
  <c r="AI2999" i="4"/>
  <c r="AH2999" i="4"/>
  <c r="AE2999" i="4"/>
  <c r="AD2999" i="4"/>
  <c r="AM2999" i="4" s="1"/>
  <c r="AK2998" i="4"/>
  <c r="AI2998" i="4"/>
  <c r="AH2998" i="4"/>
  <c r="AE2998" i="4"/>
  <c r="AD2998" i="4"/>
  <c r="AM2998" i="4" s="1"/>
  <c r="AK2997" i="4"/>
  <c r="AI2997" i="4"/>
  <c r="AH2997" i="4"/>
  <c r="AE2997" i="4"/>
  <c r="AD2997" i="4"/>
  <c r="AM2997" i="4" s="1"/>
  <c r="AK2996" i="4"/>
  <c r="AI2996" i="4"/>
  <c r="AH2996" i="4"/>
  <c r="AE2996" i="4"/>
  <c r="AD2996" i="4"/>
  <c r="AM2996" i="4" s="1"/>
  <c r="AK2995" i="4"/>
  <c r="AI2995" i="4"/>
  <c r="AH2995" i="4"/>
  <c r="AE2995" i="4"/>
  <c r="AD2995" i="4"/>
  <c r="AM2995" i="4" s="1"/>
  <c r="AK2994" i="4"/>
  <c r="AI2994" i="4"/>
  <c r="AH2994" i="4"/>
  <c r="AE2994" i="4"/>
  <c r="AD2994" i="4"/>
  <c r="AM2994" i="4" s="1"/>
  <c r="AK2993" i="4"/>
  <c r="AI2993" i="4"/>
  <c r="AH2993" i="4"/>
  <c r="AE2993" i="4"/>
  <c r="AD2993" i="4"/>
  <c r="AM2993" i="4" s="1"/>
  <c r="AK2992" i="4"/>
  <c r="AI2992" i="4"/>
  <c r="AH2992" i="4"/>
  <c r="AE2992" i="4"/>
  <c r="AD2992" i="4"/>
  <c r="AM2992" i="4" s="1"/>
  <c r="AK2991" i="4"/>
  <c r="AI2991" i="4"/>
  <c r="AH2991" i="4"/>
  <c r="AE2991" i="4"/>
  <c r="AD2991" i="4"/>
  <c r="AM2991" i="4" s="1"/>
  <c r="AK2990" i="4"/>
  <c r="AI2990" i="4"/>
  <c r="AH2990" i="4"/>
  <c r="AE2990" i="4"/>
  <c r="AD2990" i="4"/>
  <c r="AM2990" i="4" s="1"/>
  <c r="AK2989" i="4"/>
  <c r="AI2989" i="4"/>
  <c r="AH2989" i="4"/>
  <c r="AE2989" i="4"/>
  <c r="AD2989" i="4"/>
  <c r="AM2989" i="4" s="1"/>
  <c r="AK2988" i="4"/>
  <c r="AI2988" i="4"/>
  <c r="AH2988" i="4"/>
  <c r="AE2988" i="4"/>
  <c r="AD2988" i="4"/>
  <c r="AM2988" i="4" s="1"/>
  <c r="AK2987" i="4"/>
  <c r="AI2987" i="4"/>
  <c r="AH2987" i="4"/>
  <c r="AE2987" i="4"/>
  <c r="AD2987" i="4"/>
  <c r="AM2987" i="4" s="1"/>
  <c r="AK2986" i="4"/>
  <c r="AI2986" i="4"/>
  <c r="AH2986" i="4"/>
  <c r="AE2986" i="4"/>
  <c r="AD2986" i="4"/>
  <c r="AM2986" i="4" s="1"/>
  <c r="AK2985" i="4"/>
  <c r="AI2985" i="4"/>
  <c r="AH2985" i="4"/>
  <c r="AE2985" i="4"/>
  <c r="AD2985" i="4"/>
  <c r="AM2985" i="4" s="1"/>
  <c r="AK2984" i="4"/>
  <c r="AI2984" i="4"/>
  <c r="AH2984" i="4"/>
  <c r="AE2984" i="4"/>
  <c r="AD2984" i="4"/>
  <c r="AM2984" i="4" s="1"/>
  <c r="AK2983" i="4"/>
  <c r="AI2983" i="4"/>
  <c r="AH2983" i="4"/>
  <c r="AE2983" i="4"/>
  <c r="AD2983" i="4"/>
  <c r="AM2983" i="4" s="1"/>
  <c r="AK2982" i="4"/>
  <c r="AI2982" i="4"/>
  <c r="AH2982" i="4"/>
  <c r="AE2982" i="4"/>
  <c r="AD2982" i="4"/>
  <c r="AM2982" i="4" s="1"/>
  <c r="AK2981" i="4"/>
  <c r="AI2981" i="4"/>
  <c r="AH2981" i="4"/>
  <c r="AE2981" i="4"/>
  <c r="AD2981" i="4"/>
  <c r="AM2981" i="4" s="1"/>
  <c r="AK2980" i="4"/>
  <c r="AI2980" i="4"/>
  <c r="AH2980" i="4"/>
  <c r="AE2980" i="4"/>
  <c r="AD2980" i="4"/>
  <c r="AM2980" i="4" s="1"/>
  <c r="AK2979" i="4"/>
  <c r="AI2979" i="4"/>
  <c r="AH2979" i="4"/>
  <c r="AE2979" i="4"/>
  <c r="AD2979" i="4"/>
  <c r="AM2979" i="4" s="1"/>
  <c r="AK2978" i="4"/>
  <c r="AI2978" i="4"/>
  <c r="AH2978" i="4"/>
  <c r="AE2978" i="4"/>
  <c r="AD2978" i="4"/>
  <c r="AM2978" i="4" s="1"/>
  <c r="AK2977" i="4"/>
  <c r="AI2977" i="4"/>
  <c r="AH2977" i="4"/>
  <c r="AE2977" i="4"/>
  <c r="AD2977" i="4"/>
  <c r="AM2977" i="4" s="1"/>
  <c r="AK2976" i="4"/>
  <c r="AI2976" i="4"/>
  <c r="AH2976" i="4"/>
  <c r="AE2976" i="4"/>
  <c r="AD2976" i="4"/>
  <c r="AM2976" i="4" s="1"/>
  <c r="AK2975" i="4"/>
  <c r="AI2975" i="4"/>
  <c r="AH2975" i="4"/>
  <c r="AE2975" i="4"/>
  <c r="AD2975" i="4"/>
  <c r="AM2975" i="4" s="1"/>
  <c r="AK2974" i="4"/>
  <c r="AI2974" i="4"/>
  <c r="AH2974" i="4"/>
  <c r="AE2974" i="4"/>
  <c r="AD2974" i="4"/>
  <c r="AM2974" i="4" s="1"/>
  <c r="AK2973" i="4"/>
  <c r="AI2973" i="4"/>
  <c r="AH2973" i="4"/>
  <c r="AE2973" i="4"/>
  <c r="AD2973" i="4"/>
  <c r="AM2973" i="4" s="1"/>
  <c r="AK2972" i="4"/>
  <c r="AI2972" i="4"/>
  <c r="AH2972" i="4"/>
  <c r="AE2972" i="4"/>
  <c r="AD2972" i="4"/>
  <c r="AM2972" i="4" s="1"/>
  <c r="AK2971" i="4"/>
  <c r="AI2971" i="4"/>
  <c r="AH2971" i="4"/>
  <c r="AE2971" i="4"/>
  <c r="AD2971" i="4"/>
  <c r="AM2971" i="4" s="1"/>
  <c r="AK2970" i="4"/>
  <c r="AI2970" i="4"/>
  <c r="AH2970" i="4"/>
  <c r="AE2970" i="4"/>
  <c r="AD2970" i="4"/>
  <c r="AM2970" i="4" s="1"/>
  <c r="AK2969" i="4"/>
  <c r="AI2969" i="4"/>
  <c r="AH2969" i="4"/>
  <c r="AE2969" i="4"/>
  <c r="AD2969" i="4"/>
  <c r="AM2969" i="4" s="1"/>
  <c r="AK2968" i="4"/>
  <c r="AI2968" i="4"/>
  <c r="AH2968" i="4"/>
  <c r="AE2968" i="4"/>
  <c r="AD2968" i="4"/>
  <c r="AM2968" i="4" s="1"/>
  <c r="AK2967" i="4"/>
  <c r="AI2967" i="4"/>
  <c r="AH2967" i="4"/>
  <c r="AE2967" i="4"/>
  <c r="AD2967" i="4"/>
  <c r="AM2967" i="4" s="1"/>
  <c r="AK2966" i="4"/>
  <c r="AI2966" i="4"/>
  <c r="AH2966" i="4"/>
  <c r="AE2966" i="4"/>
  <c r="AD2966" i="4"/>
  <c r="AM2966" i="4" s="1"/>
  <c r="AK2965" i="4"/>
  <c r="AI2965" i="4"/>
  <c r="AH2965" i="4"/>
  <c r="AE2965" i="4"/>
  <c r="AD2965" i="4"/>
  <c r="AM2965" i="4" s="1"/>
  <c r="AK2964" i="4"/>
  <c r="AI2964" i="4"/>
  <c r="AH2964" i="4"/>
  <c r="AE2964" i="4"/>
  <c r="AD2964" i="4"/>
  <c r="AM2964" i="4" s="1"/>
  <c r="AK2963" i="4"/>
  <c r="AI2963" i="4"/>
  <c r="AH2963" i="4"/>
  <c r="AE2963" i="4"/>
  <c r="AD2963" i="4"/>
  <c r="AM2963" i="4" s="1"/>
  <c r="AK2962" i="4"/>
  <c r="AI2962" i="4"/>
  <c r="AH2962" i="4"/>
  <c r="AE2962" i="4"/>
  <c r="AD2962" i="4"/>
  <c r="AM2962" i="4" s="1"/>
  <c r="AK2961" i="4"/>
  <c r="AI2961" i="4"/>
  <c r="AH2961" i="4"/>
  <c r="AE2961" i="4"/>
  <c r="AD2961" i="4"/>
  <c r="AM2961" i="4" s="1"/>
  <c r="AK2960" i="4"/>
  <c r="AI2960" i="4"/>
  <c r="AH2960" i="4"/>
  <c r="AE2960" i="4"/>
  <c r="AD2960" i="4"/>
  <c r="AM2960" i="4" s="1"/>
  <c r="AK2959" i="4"/>
  <c r="AI2959" i="4"/>
  <c r="AH2959" i="4"/>
  <c r="AE2959" i="4"/>
  <c r="AD2959" i="4"/>
  <c r="AM2959" i="4" s="1"/>
  <c r="AK2958" i="4"/>
  <c r="AI2958" i="4"/>
  <c r="AH2958" i="4"/>
  <c r="AE2958" i="4"/>
  <c r="AD2958" i="4"/>
  <c r="AM2958" i="4" s="1"/>
  <c r="AK2957" i="4"/>
  <c r="AI2957" i="4"/>
  <c r="AH2957" i="4"/>
  <c r="AE2957" i="4"/>
  <c r="AD2957" i="4"/>
  <c r="AM2957" i="4" s="1"/>
  <c r="AK2956" i="4"/>
  <c r="AI2956" i="4"/>
  <c r="AH2956" i="4"/>
  <c r="AE2956" i="4"/>
  <c r="AD2956" i="4"/>
  <c r="AM2956" i="4" s="1"/>
  <c r="AK2955" i="4"/>
  <c r="AI2955" i="4"/>
  <c r="AH2955" i="4"/>
  <c r="AE2955" i="4"/>
  <c r="AD2955" i="4"/>
  <c r="AM2955" i="4" s="1"/>
  <c r="AK2954" i="4"/>
  <c r="AI2954" i="4"/>
  <c r="AH2954" i="4"/>
  <c r="AE2954" i="4"/>
  <c r="AD2954" i="4"/>
  <c r="AM2954" i="4" s="1"/>
  <c r="AK2953" i="4"/>
  <c r="AI2953" i="4"/>
  <c r="AH2953" i="4"/>
  <c r="AE2953" i="4"/>
  <c r="AD2953" i="4"/>
  <c r="AM2953" i="4" s="1"/>
  <c r="AK2952" i="4"/>
  <c r="AI2952" i="4"/>
  <c r="AH2952" i="4"/>
  <c r="AE2952" i="4"/>
  <c r="AD2952" i="4"/>
  <c r="AM2952" i="4" s="1"/>
  <c r="AK2951" i="4"/>
  <c r="AI2951" i="4"/>
  <c r="AH2951" i="4"/>
  <c r="AE2951" i="4"/>
  <c r="AD2951" i="4"/>
  <c r="AM2951" i="4" s="1"/>
  <c r="AK2950" i="4"/>
  <c r="AI2950" i="4"/>
  <c r="AH2950" i="4"/>
  <c r="AE2950" i="4"/>
  <c r="AD2950" i="4"/>
  <c r="AM2950" i="4" s="1"/>
  <c r="AK2949" i="4"/>
  <c r="AI2949" i="4"/>
  <c r="AH2949" i="4"/>
  <c r="AE2949" i="4"/>
  <c r="AD2949" i="4"/>
  <c r="AM2949" i="4" s="1"/>
  <c r="AK2948" i="4"/>
  <c r="AI2948" i="4"/>
  <c r="AH2948" i="4"/>
  <c r="AE2948" i="4"/>
  <c r="AD2948" i="4"/>
  <c r="AM2948" i="4" s="1"/>
  <c r="AK2947" i="4"/>
  <c r="AI2947" i="4"/>
  <c r="AH2947" i="4"/>
  <c r="AE2947" i="4"/>
  <c r="AD2947" i="4"/>
  <c r="AM2947" i="4" s="1"/>
  <c r="AK2946" i="4"/>
  <c r="AI2946" i="4"/>
  <c r="AH2946" i="4"/>
  <c r="AE2946" i="4"/>
  <c r="AD2946" i="4"/>
  <c r="AM2946" i="4" s="1"/>
  <c r="AK2945" i="4"/>
  <c r="AI2945" i="4"/>
  <c r="AH2945" i="4"/>
  <c r="AE2945" i="4"/>
  <c r="AD2945" i="4"/>
  <c r="AM2945" i="4" s="1"/>
  <c r="AK2944" i="4"/>
  <c r="AI2944" i="4"/>
  <c r="AH2944" i="4"/>
  <c r="AE2944" i="4"/>
  <c r="AD2944" i="4"/>
  <c r="AM2944" i="4" s="1"/>
  <c r="AK2943" i="4"/>
  <c r="AI2943" i="4"/>
  <c r="AH2943" i="4"/>
  <c r="AE2943" i="4"/>
  <c r="AD2943" i="4"/>
  <c r="AM2943" i="4" s="1"/>
  <c r="AK2942" i="4"/>
  <c r="AI2942" i="4"/>
  <c r="AH2942" i="4"/>
  <c r="AE2942" i="4"/>
  <c r="AD2942" i="4"/>
  <c r="AM2942" i="4" s="1"/>
  <c r="AK2941" i="4"/>
  <c r="AI2941" i="4"/>
  <c r="AH2941" i="4"/>
  <c r="AE2941" i="4"/>
  <c r="AD2941" i="4"/>
  <c r="AM2941" i="4" s="1"/>
  <c r="AK2940" i="4"/>
  <c r="AI2940" i="4"/>
  <c r="AH2940" i="4"/>
  <c r="AE2940" i="4"/>
  <c r="AD2940" i="4"/>
  <c r="AM2940" i="4" s="1"/>
  <c r="AK2939" i="4"/>
  <c r="AI2939" i="4"/>
  <c r="AH2939" i="4"/>
  <c r="AE2939" i="4"/>
  <c r="AD2939" i="4"/>
  <c r="AM2939" i="4" s="1"/>
  <c r="AK2938" i="4"/>
  <c r="AI2938" i="4"/>
  <c r="AH2938" i="4"/>
  <c r="AE2938" i="4"/>
  <c r="AD2938" i="4"/>
  <c r="AM2938" i="4" s="1"/>
  <c r="AK2937" i="4"/>
  <c r="AI2937" i="4"/>
  <c r="AH2937" i="4"/>
  <c r="AE2937" i="4"/>
  <c r="AD2937" i="4"/>
  <c r="AM2937" i="4" s="1"/>
  <c r="AK2936" i="4"/>
  <c r="AI2936" i="4"/>
  <c r="AH2936" i="4"/>
  <c r="AE2936" i="4"/>
  <c r="AD2936" i="4"/>
  <c r="AM2936" i="4" s="1"/>
  <c r="AK2935" i="4"/>
  <c r="AI2935" i="4"/>
  <c r="AH2935" i="4"/>
  <c r="AE2935" i="4"/>
  <c r="AD2935" i="4"/>
  <c r="AM2935" i="4" s="1"/>
  <c r="AK2934" i="4"/>
  <c r="AI2934" i="4"/>
  <c r="AH2934" i="4"/>
  <c r="AE2934" i="4"/>
  <c r="AD2934" i="4"/>
  <c r="AM2934" i="4" s="1"/>
  <c r="AK2933" i="4"/>
  <c r="AI2933" i="4"/>
  <c r="AH2933" i="4"/>
  <c r="AE2933" i="4"/>
  <c r="AD2933" i="4"/>
  <c r="AM2933" i="4" s="1"/>
  <c r="AK2932" i="4"/>
  <c r="AI2932" i="4"/>
  <c r="AH2932" i="4"/>
  <c r="AE2932" i="4"/>
  <c r="AD2932" i="4"/>
  <c r="AM2932" i="4" s="1"/>
  <c r="AK2931" i="4"/>
  <c r="AI2931" i="4"/>
  <c r="AH2931" i="4"/>
  <c r="AE2931" i="4"/>
  <c r="AD2931" i="4"/>
  <c r="AM2931" i="4" s="1"/>
  <c r="AK2930" i="4"/>
  <c r="AI2930" i="4"/>
  <c r="AH2930" i="4"/>
  <c r="AE2930" i="4"/>
  <c r="AD2930" i="4"/>
  <c r="AM2930" i="4" s="1"/>
  <c r="AK2929" i="4"/>
  <c r="AI2929" i="4"/>
  <c r="AH2929" i="4"/>
  <c r="AE2929" i="4"/>
  <c r="AD2929" i="4"/>
  <c r="AM2929" i="4" s="1"/>
  <c r="AK2928" i="4"/>
  <c r="AI2928" i="4"/>
  <c r="AH2928" i="4"/>
  <c r="AE2928" i="4"/>
  <c r="AD2928" i="4"/>
  <c r="AM2928" i="4" s="1"/>
  <c r="AK2927" i="4"/>
  <c r="AI2927" i="4"/>
  <c r="AH2927" i="4"/>
  <c r="AE2927" i="4"/>
  <c r="AD2927" i="4"/>
  <c r="AM2927" i="4" s="1"/>
  <c r="AK2926" i="4"/>
  <c r="AI2926" i="4"/>
  <c r="AH2926" i="4"/>
  <c r="AE2926" i="4"/>
  <c r="AD2926" i="4"/>
  <c r="AM2926" i="4" s="1"/>
  <c r="AK2925" i="4"/>
  <c r="AI2925" i="4"/>
  <c r="AH2925" i="4"/>
  <c r="AE2925" i="4"/>
  <c r="AD2925" i="4"/>
  <c r="AM2925" i="4" s="1"/>
  <c r="AK2924" i="4"/>
  <c r="AI2924" i="4"/>
  <c r="AH2924" i="4"/>
  <c r="AE2924" i="4"/>
  <c r="AD2924" i="4"/>
  <c r="AM2924" i="4" s="1"/>
  <c r="AK2923" i="4"/>
  <c r="AI2923" i="4"/>
  <c r="AH2923" i="4"/>
  <c r="AE2923" i="4"/>
  <c r="AD2923" i="4"/>
  <c r="AM2923" i="4" s="1"/>
  <c r="AK2922" i="4"/>
  <c r="AI2922" i="4"/>
  <c r="AH2922" i="4"/>
  <c r="AE2922" i="4"/>
  <c r="AD2922" i="4"/>
  <c r="AM2922" i="4" s="1"/>
  <c r="AK2921" i="4"/>
  <c r="AI2921" i="4"/>
  <c r="AH2921" i="4"/>
  <c r="AE2921" i="4"/>
  <c r="AD2921" i="4"/>
  <c r="AM2921" i="4" s="1"/>
  <c r="AK2920" i="4"/>
  <c r="AI2920" i="4"/>
  <c r="AH2920" i="4"/>
  <c r="AE2920" i="4"/>
  <c r="AD2920" i="4"/>
  <c r="AM2920" i="4" s="1"/>
  <c r="AK2919" i="4"/>
  <c r="AI2919" i="4"/>
  <c r="AH2919" i="4"/>
  <c r="AE2919" i="4"/>
  <c r="AD2919" i="4"/>
  <c r="AM2919" i="4" s="1"/>
  <c r="AK2918" i="4"/>
  <c r="AI2918" i="4"/>
  <c r="AH2918" i="4"/>
  <c r="AE2918" i="4"/>
  <c r="AD2918" i="4"/>
  <c r="AM2918" i="4" s="1"/>
  <c r="AK2917" i="4"/>
  <c r="AI2917" i="4"/>
  <c r="AH2917" i="4"/>
  <c r="AE2917" i="4"/>
  <c r="AD2917" i="4"/>
  <c r="AM2917" i="4" s="1"/>
  <c r="AK2916" i="4"/>
  <c r="AI2916" i="4"/>
  <c r="AH2916" i="4"/>
  <c r="AE2916" i="4"/>
  <c r="AD2916" i="4"/>
  <c r="AM2916" i="4" s="1"/>
  <c r="AK2915" i="4"/>
  <c r="AI2915" i="4"/>
  <c r="AH2915" i="4"/>
  <c r="AE2915" i="4"/>
  <c r="AD2915" i="4"/>
  <c r="AM2915" i="4" s="1"/>
  <c r="AK2914" i="4"/>
  <c r="AI2914" i="4"/>
  <c r="AH2914" i="4"/>
  <c r="AE2914" i="4"/>
  <c r="AD2914" i="4"/>
  <c r="AM2914" i="4" s="1"/>
  <c r="AK2913" i="4"/>
  <c r="AI2913" i="4"/>
  <c r="AH2913" i="4"/>
  <c r="AE2913" i="4"/>
  <c r="AD2913" i="4"/>
  <c r="AM2913" i="4" s="1"/>
  <c r="AK2912" i="4"/>
  <c r="AI2912" i="4"/>
  <c r="AH2912" i="4"/>
  <c r="AE2912" i="4"/>
  <c r="AD2912" i="4"/>
  <c r="AM2912" i="4" s="1"/>
  <c r="AK2911" i="4"/>
  <c r="AI2911" i="4"/>
  <c r="AH2911" i="4"/>
  <c r="AE2911" i="4"/>
  <c r="AD2911" i="4"/>
  <c r="AM2911" i="4" s="1"/>
  <c r="AK2910" i="4"/>
  <c r="AI2910" i="4"/>
  <c r="AH2910" i="4"/>
  <c r="AE2910" i="4"/>
  <c r="AD2910" i="4"/>
  <c r="AM2910" i="4" s="1"/>
  <c r="AK2909" i="4"/>
  <c r="AI2909" i="4"/>
  <c r="AH2909" i="4"/>
  <c r="AE2909" i="4"/>
  <c r="AD2909" i="4"/>
  <c r="AM2909" i="4" s="1"/>
  <c r="AK2908" i="4"/>
  <c r="AI2908" i="4"/>
  <c r="AH2908" i="4"/>
  <c r="AE2908" i="4"/>
  <c r="AD2908" i="4"/>
  <c r="AM2908" i="4" s="1"/>
  <c r="AK2907" i="4"/>
  <c r="AI2907" i="4"/>
  <c r="AH2907" i="4"/>
  <c r="AE2907" i="4"/>
  <c r="AD2907" i="4"/>
  <c r="AM2907" i="4" s="1"/>
  <c r="AK2906" i="4"/>
  <c r="AI2906" i="4"/>
  <c r="AH2906" i="4"/>
  <c r="AE2906" i="4"/>
  <c r="AD2906" i="4"/>
  <c r="AM2906" i="4" s="1"/>
  <c r="AK2905" i="4"/>
  <c r="AI2905" i="4"/>
  <c r="AH2905" i="4"/>
  <c r="AE2905" i="4"/>
  <c r="AD2905" i="4"/>
  <c r="AM2905" i="4" s="1"/>
  <c r="AK2904" i="4"/>
  <c r="AI2904" i="4"/>
  <c r="AH2904" i="4"/>
  <c r="AE2904" i="4"/>
  <c r="AD2904" i="4"/>
  <c r="AM2904" i="4" s="1"/>
  <c r="AK2903" i="4"/>
  <c r="AI2903" i="4"/>
  <c r="AH2903" i="4"/>
  <c r="AE2903" i="4"/>
  <c r="AD2903" i="4"/>
  <c r="AM2903" i="4" s="1"/>
  <c r="AK2902" i="4"/>
  <c r="AI2902" i="4"/>
  <c r="AH2902" i="4"/>
  <c r="AE2902" i="4"/>
  <c r="AD2902" i="4"/>
  <c r="AM2902" i="4" s="1"/>
  <c r="AK2901" i="4"/>
  <c r="AI2901" i="4"/>
  <c r="AH2901" i="4"/>
  <c r="AE2901" i="4"/>
  <c r="AD2901" i="4"/>
  <c r="AM2901" i="4" s="1"/>
  <c r="AK2900" i="4"/>
  <c r="AI2900" i="4"/>
  <c r="AH2900" i="4"/>
  <c r="AE2900" i="4"/>
  <c r="AD2900" i="4"/>
  <c r="AM2900" i="4" s="1"/>
  <c r="AK2899" i="4"/>
  <c r="AI2899" i="4"/>
  <c r="AH2899" i="4"/>
  <c r="AE2899" i="4"/>
  <c r="AD2899" i="4"/>
  <c r="AM2899" i="4" s="1"/>
  <c r="AK2898" i="4"/>
  <c r="AI2898" i="4"/>
  <c r="AH2898" i="4"/>
  <c r="AE2898" i="4"/>
  <c r="AD2898" i="4"/>
  <c r="AM2898" i="4" s="1"/>
  <c r="AK2897" i="4"/>
  <c r="AI2897" i="4"/>
  <c r="AH2897" i="4"/>
  <c r="AE2897" i="4"/>
  <c r="AD2897" i="4"/>
  <c r="AM2897" i="4" s="1"/>
  <c r="AK2896" i="4"/>
  <c r="AI2896" i="4"/>
  <c r="AH2896" i="4"/>
  <c r="AE2896" i="4"/>
  <c r="AD2896" i="4"/>
  <c r="AM2896" i="4" s="1"/>
  <c r="AK2895" i="4"/>
  <c r="AI2895" i="4"/>
  <c r="AH2895" i="4"/>
  <c r="AE2895" i="4"/>
  <c r="AD2895" i="4"/>
  <c r="AM2895" i="4" s="1"/>
  <c r="AK2894" i="4"/>
  <c r="AI2894" i="4"/>
  <c r="AH2894" i="4"/>
  <c r="AE2894" i="4"/>
  <c r="AD2894" i="4"/>
  <c r="AM2894" i="4" s="1"/>
  <c r="AK2893" i="4"/>
  <c r="AI2893" i="4"/>
  <c r="AH2893" i="4"/>
  <c r="AE2893" i="4"/>
  <c r="AD2893" i="4"/>
  <c r="AM2893" i="4" s="1"/>
  <c r="AK2892" i="4"/>
  <c r="AI2892" i="4"/>
  <c r="AH2892" i="4"/>
  <c r="AE2892" i="4"/>
  <c r="AD2892" i="4"/>
  <c r="AM2892" i="4" s="1"/>
  <c r="AK2891" i="4"/>
  <c r="AI2891" i="4"/>
  <c r="AH2891" i="4"/>
  <c r="AE2891" i="4"/>
  <c r="AD2891" i="4"/>
  <c r="AM2891" i="4" s="1"/>
  <c r="AK2890" i="4"/>
  <c r="AI2890" i="4"/>
  <c r="AH2890" i="4"/>
  <c r="AE2890" i="4"/>
  <c r="AD2890" i="4"/>
  <c r="AM2890" i="4" s="1"/>
  <c r="AK2889" i="4"/>
  <c r="AI2889" i="4"/>
  <c r="AH2889" i="4"/>
  <c r="AE2889" i="4"/>
  <c r="AD2889" i="4"/>
  <c r="AM2889" i="4" s="1"/>
  <c r="AK2888" i="4"/>
  <c r="AI2888" i="4"/>
  <c r="AH2888" i="4"/>
  <c r="AE2888" i="4"/>
  <c r="AD2888" i="4"/>
  <c r="AM2888" i="4" s="1"/>
  <c r="AK2887" i="4"/>
  <c r="AI2887" i="4"/>
  <c r="AH2887" i="4"/>
  <c r="AE2887" i="4"/>
  <c r="AD2887" i="4"/>
  <c r="AM2887" i="4" s="1"/>
  <c r="AK2886" i="4"/>
  <c r="AI2886" i="4"/>
  <c r="AH2886" i="4"/>
  <c r="AE2886" i="4"/>
  <c r="AD2886" i="4"/>
  <c r="AM2886" i="4" s="1"/>
  <c r="AK2885" i="4"/>
  <c r="AI2885" i="4"/>
  <c r="AH2885" i="4"/>
  <c r="AE2885" i="4"/>
  <c r="AD2885" i="4"/>
  <c r="AM2885" i="4" s="1"/>
  <c r="AK2884" i="4"/>
  <c r="AI2884" i="4"/>
  <c r="AH2884" i="4"/>
  <c r="AE2884" i="4"/>
  <c r="AD2884" i="4"/>
  <c r="AM2884" i="4" s="1"/>
  <c r="AK2883" i="4"/>
  <c r="AI2883" i="4"/>
  <c r="AH2883" i="4"/>
  <c r="AE2883" i="4"/>
  <c r="AD2883" i="4"/>
  <c r="AM2883" i="4" s="1"/>
  <c r="AK2882" i="4"/>
  <c r="AI2882" i="4"/>
  <c r="AH2882" i="4"/>
  <c r="AE2882" i="4"/>
  <c r="AD2882" i="4"/>
  <c r="AM2882" i="4" s="1"/>
  <c r="AK2881" i="4"/>
  <c r="AI2881" i="4"/>
  <c r="AH2881" i="4"/>
  <c r="AE2881" i="4"/>
  <c r="AD2881" i="4"/>
  <c r="AM2881" i="4" s="1"/>
  <c r="AK2880" i="4"/>
  <c r="AI2880" i="4"/>
  <c r="AH2880" i="4"/>
  <c r="AE2880" i="4"/>
  <c r="AD2880" i="4"/>
  <c r="AM2880" i="4" s="1"/>
  <c r="AK2879" i="4"/>
  <c r="AI2879" i="4"/>
  <c r="AH2879" i="4"/>
  <c r="AE2879" i="4"/>
  <c r="AD2879" i="4"/>
  <c r="AM2879" i="4" s="1"/>
  <c r="AK2878" i="4"/>
  <c r="AI2878" i="4"/>
  <c r="AH2878" i="4"/>
  <c r="AE2878" i="4"/>
  <c r="AD2878" i="4"/>
  <c r="AM2878" i="4" s="1"/>
  <c r="AK2877" i="4"/>
  <c r="AI2877" i="4"/>
  <c r="AH2877" i="4"/>
  <c r="AE2877" i="4"/>
  <c r="AD2877" i="4"/>
  <c r="AM2877" i="4" s="1"/>
  <c r="AK2876" i="4"/>
  <c r="AI2876" i="4"/>
  <c r="AH2876" i="4"/>
  <c r="AE2876" i="4"/>
  <c r="AD2876" i="4"/>
  <c r="AM2876" i="4" s="1"/>
  <c r="AK2875" i="4"/>
  <c r="AI2875" i="4"/>
  <c r="AH2875" i="4"/>
  <c r="AE2875" i="4"/>
  <c r="AD2875" i="4"/>
  <c r="AM2875" i="4" s="1"/>
  <c r="AK2874" i="4"/>
  <c r="AI2874" i="4"/>
  <c r="AH2874" i="4"/>
  <c r="AE2874" i="4"/>
  <c r="AD2874" i="4"/>
  <c r="AM2874" i="4" s="1"/>
  <c r="AK2873" i="4"/>
  <c r="AI2873" i="4"/>
  <c r="AH2873" i="4"/>
  <c r="AE2873" i="4"/>
  <c r="AD2873" i="4"/>
  <c r="AM2873" i="4" s="1"/>
  <c r="AK2872" i="4"/>
  <c r="AI2872" i="4"/>
  <c r="AH2872" i="4"/>
  <c r="AE2872" i="4"/>
  <c r="AD2872" i="4"/>
  <c r="AM2872" i="4" s="1"/>
  <c r="AK2871" i="4"/>
  <c r="AI2871" i="4"/>
  <c r="AH2871" i="4"/>
  <c r="AE2871" i="4"/>
  <c r="AD2871" i="4"/>
  <c r="AM2871" i="4" s="1"/>
  <c r="AK2870" i="4"/>
  <c r="AI2870" i="4"/>
  <c r="AH2870" i="4"/>
  <c r="AE2870" i="4"/>
  <c r="AD2870" i="4"/>
  <c r="AM2870" i="4" s="1"/>
  <c r="AK2869" i="4"/>
  <c r="AI2869" i="4"/>
  <c r="AH2869" i="4"/>
  <c r="AE2869" i="4"/>
  <c r="AD2869" i="4"/>
  <c r="AM2869" i="4" s="1"/>
  <c r="AK2868" i="4"/>
  <c r="AI2868" i="4"/>
  <c r="AH2868" i="4"/>
  <c r="AE2868" i="4"/>
  <c r="AD2868" i="4"/>
  <c r="AM2868" i="4" s="1"/>
  <c r="AK2867" i="4"/>
  <c r="AI2867" i="4"/>
  <c r="AH2867" i="4"/>
  <c r="AE2867" i="4"/>
  <c r="AD2867" i="4"/>
  <c r="AM2867" i="4" s="1"/>
  <c r="AK2866" i="4"/>
  <c r="AI2866" i="4"/>
  <c r="AH2866" i="4"/>
  <c r="AE2866" i="4"/>
  <c r="AD2866" i="4"/>
  <c r="AM2866" i="4" s="1"/>
  <c r="AK2865" i="4"/>
  <c r="AI2865" i="4"/>
  <c r="AH2865" i="4"/>
  <c r="AE2865" i="4"/>
  <c r="AD2865" i="4"/>
  <c r="AM2865" i="4" s="1"/>
  <c r="AK2864" i="4"/>
  <c r="AI2864" i="4"/>
  <c r="AH2864" i="4"/>
  <c r="AE2864" i="4"/>
  <c r="AD2864" i="4"/>
  <c r="AM2864" i="4" s="1"/>
  <c r="AK2863" i="4"/>
  <c r="AI2863" i="4"/>
  <c r="AH2863" i="4"/>
  <c r="AE2863" i="4"/>
  <c r="AD2863" i="4"/>
  <c r="AM2863" i="4" s="1"/>
  <c r="AK2862" i="4"/>
  <c r="AI2862" i="4"/>
  <c r="AH2862" i="4"/>
  <c r="AE2862" i="4"/>
  <c r="AD2862" i="4"/>
  <c r="AM2862" i="4" s="1"/>
  <c r="AK2861" i="4"/>
  <c r="AI2861" i="4"/>
  <c r="AH2861" i="4"/>
  <c r="AE2861" i="4"/>
  <c r="AD2861" i="4"/>
  <c r="AM2861" i="4" s="1"/>
  <c r="AK2860" i="4"/>
  <c r="AI2860" i="4"/>
  <c r="AH2860" i="4"/>
  <c r="AE2860" i="4"/>
  <c r="AD2860" i="4"/>
  <c r="AM2860" i="4" s="1"/>
  <c r="AK2859" i="4"/>
  <c r="AI2859" i="4"/>
  <c r="AH2859" i="4"/>
  <c r="AE2859" i="4"/>
  <c r="AD2859" i="4"/>
  <c r="AM2859" i="4" s="1"/>
  <c r="AK2858" i="4"/>
  <c r="AI2858" i="4"/>
  <c r="AH2858" i="4"/>
  <c r="AE2858" i="4"/>
  <c r="AD2858" i="4"/>
  <c r="AM2858" i="4" s="1"/>
  <c r="AK2857" i="4"/>
  <c r="AI2857" i="4"/>
  <c r="AH2857" i="4"/>
  <c r="AE2857" i="4"/>
  <c r="AD2857" i="4"/>
  <c r="AM2857" i="4" s="1"/>
  <c r="AK2856" i="4"/>
  <c r="AI2856" i="4"/>
  <c r="AH2856" i="4"/>
  <c r="AE2856" i="4"/>
  <c r="AD2856" i="4"/>
  <c r="AM2856" i="4" s="1"/>
  <c r="AK2855" i="4"/>
  <c r="AI2855" i="4"/>
  <c r="AH2855" i="4"/>
  <c r="AE2855" i="4"/>
  <c r="AD2855" i="4"/>
  <c r="AM2855" i="4" s="1"/>
  <c r="AK2854" i="4"/>
  <c r="AI2854" i="4"/>
  <c r="AH2854" i="4"/>
  <c r="AE2854" i="4"/>
  <c r="AD2854" i="4"/>
  <c r="AM2854" i="4" s="1"/>
  <c r="AK2853" i="4"/>
  <c r="AI2853" i="4"/>
  <c r="AH2853" i="4"/>
  <c r="AE2853" i="4"/>
  <c r="AD2853" i="4"/>
  <c r="AM2853" i="4" s="1"/>
  <c r="AK2852" i="4"/>
  <c r="AI2852" i="4"/>
  <c r="AH2852" i="4"/>
  <c r="AE2852" i="4"/>
  <c r="AD2852" i="4"/>
  <c r="AM2852" i="4" s="1"/>
  <c r="AK2851" i="4"/>
  <c r="AI2851" i="4"/>
  <c r="AH2851" i="4"/>
  <c r="AE2851" i="4"/>
  <c r="AD2851" i="4"/>
  <c r="AM2851" i="4" s="1"/>
  <c r="AK2850" i="4"/>
  <c r="AI2850" i="4"/>
  <c r="AH2850" i="4"/>
  <c r="AE2850" i="4"/>
  <c r="AD2850" i="4"/>
  <c r="AM2850" i="4" s="1"/>
  <c r="AK2849" i="4"/>
  <c r="AI2849" i="4"/>
  <c r="AH2849" i="4"/>
  <c r="AE2849" i="4"/>
  <c r="AD2849" i="4"/>
  <c r="AM2849" i="4" s="1"/>
  <c r="AK2848" i="4"/>
  <c r="AI2848" i="4"/>
  <c r="AH2848" i="4"/>
  <c r="AE2848" i="4"/>
  <c r="AD2848" i="4"/>
  <c r="AM2848" i="4" s="1"/>
  <c r="AK2847" i="4"/>
  <c r="AI2847" i="4"/>
  <c r="AH2847" i="4"/>
  <c r="AE2847" i="4"/>
  <c r="AD2847" i="4"/>
  <c r="AM2847" i="4" s="1"/>
  <c r="AK2846" i="4"/>
  <c r="AI2846" i="4"/>
  <c r="AH2846" i="4"/>
  <c r="AE2846" i="4"/>
  <c r="AD2846" i="4"/>
  <c r="AM2846" i="4" s="1"/>
  <c r="AK2845" i="4"/>
  <c r="AI2845" i="4"/>
  <c r="AH2845" i="4"/>
  <c r="AE2845" i="4"/>
  <c r="AD2845" i="4"/>
  <c r="AM2845" i="4" s="1"/>
  <c r="AK2844" i="4"/>
  <c r="AI2844" i="4"/>
  <c r="AH2844" i="4"/>
  <c r="AE2844" i="4"/>
  <c r="AD2844" i="4"/>
  <c r="AM2844" i="4" s="1"/>
  <c r="AK2843" i="4"/>
  <c r="AI2843" i="4"/>
  <c r="AH2843" i="4"/>
  <c r="AE2843" i="4"/>
  <c r="AD2843" i="4"/>
  <c r="AM2843" i="4" s="1"/>
  <c r="AK2842" i="4"/>
  <c r="AI2842" i="4"/>
  <c r="AH2842" i="4"/>
  <c r="AE2842" i="4"/>
  <c r="AD2842" i="4"/>
  <c r="AM2842" i="4" s="1"/>
  <c r="AK2841" i="4"/>
  <c r="AI2841" i="4"/>
  <c r="AH2841" i="4"/>
  <c r="AE2841" i="4"/>
  <c r="AD2841" i="4"/>
  <c r="AM2841" i="4" s="1"/>
  <c r="AK2840" i="4"/>
  <c r="AI2840" i="4"/>
  <c r="AH2840" i="4"/>
  <c r="AE2840" i="4"/>
  <c r="AD2840" i="4"/>
  <c r="AM2840" i="4" s="1"/>
  <c r="AK2839" i="4"/>
  <c r="AI2839" i="4"/>
  <c r="AH2839" i="4"/>
  <c r="AE2839" i="4"/>
  <c r="AD2839" i="4"/>
  <c r="AM2839" i="4" s="1"/>
  <c r="AK2838" i="4"/>
  <c r="AI2838" i="4"/>
  <c r="AH2838" i="4"/>
  <c r="AE2838" i="4"/>
  <c r="AD2838" i="4"/>
  <c r="AM2838" i="4" s="1"/>
  <c r="AK2837" i="4"/>
  <c r="AI2837" i="4"/>
  <c r="AH2837" i="4"/>
  <c r="AE2837" i="4"/>
  <c r="AD2837" i="4"/>
  <c r="AM2837" i="4" s="1"/>
  <c r="AK2836" i="4"/>
  <c r="AI2836" i="4"/>
  <c r="AH2836" i="4"/>
  <c r="AE2836" i="4"/>
  <c r="AD2836" i="4"/>
  <c r="AM2836" i="4" s="1"/>
  <c r="AK2835" i="4"/>
  <c r="AI2835" i="4"/>
  <c r="AH2835" i="4"/>
  <c r="AE2835" i="4"/>
  <c r="AD2835" i="4"/>
  <c r="AM2835" i="4" s="1"/>
  <c r="AK2834" i="4"/>
  <c r="AI2834" i="4"/>
  <c r="AH2834" i="4"/>
  <c r="AE2834" i="4"/>
  <c r="AD2834" i="4"/>
  <c r="AM2834" i="4" s="1"/>
  <c r="AK2833" i="4"/>
  <c r="AI2833" i="4"/>
  <c r="AH2833" i="4"/>
  <c r="AE2833" i="4"/>
  <c r="AD2833" i="4"/>
  <c r="AM2833" i="4" s="1"/>
  <c r="AK2832" i="4"/>
  <c r="AI2832" i="4"/>
  <c r="AH2832" i="4"/>
  <c r="AE2832" i="4"/>
  <c r="AD2832" i="4"/>
  <c r="AM2832" i="4" s="1"/>
  <c r="AK2831" i="4"/>
  <c r="AI2831" i="4"/>
  <c r="AH2831" i="4"/>
  <c r="AE2831" i="4"/>
  <c r="AD2831" i="4"/>
  <c r="AM2831" i="4" s="1"/>
  <c r="AK2830" i="4"/>
  <c r="AI2830" i="4"/>
  <c r="AH2830" i="4"/>
  <c r="AE2830" i="4"/>
  <c r="AD2830" i="4"/>
  <c r="AM2830" i="4" s="1"/>
  <c r="AK2829" i="4"/>
  <c r="AI2829" i="4"/>
  <c r="AH2829" i="4"/>
  <c r="AE2829" i="4"/>
  <c r="AD2829" i="4"/>
  <c r="AM2829" i="4" s="1"/>
  <c r="AK2828" i="4"/>
  <c r="AI2828" i="4"/>
  <c r="AH2828" i="4"/>
  <c r="AE2828" i="4"/>
  <c r="AD2828" i="4"/>
  <c r="AM2828" i="4" s="1"/>
  <c r="AK2827" i="4"/>
  <c r="AI2827" i="4"/>
  <c r="AH2827" i="4"/>
  <c r="AE2827" i="4"/>
  <c r="AD2827" i="4"/>
  <c r="AM2827" i="4" s="1"/>
  <c r="AK2826" i="4"/>
  <c r="AI2826" i="4"/>
  <c r="AH2826" i="4"/>
  <c r="AE2826" i="4"/>
  <c r="AD2826" i="4"/>
  <c r="AM2826" i="4" s="1"/>
  <c r="AK2825" i="4"/>
  <c r="AI2825" i="4"/>
  <c r="AH2825" i="4"/>
  <c r="AE2825" i="4"/>
  <c r="AD2825" i="4"/>
  <c r="AM2825" i="4" s="1"/>
  <c r="AK2824" i="4"/>
  <c r="AI2824" i="4"/>
  <c r="AH2824" i="4"/>
  <c r="AE2824" i="4"/>
  <c r="AD2824" i="4"/>
  <c r="AM2824" i="4" s="1"/>
  <c r="AK2823" i="4"/>
  <c r="AI2823" i="4"/>
  <c r="AH2823" i="4"/>
  <c r="AE2823" i="4"/>
  <c r="AD2823" i="4"/>
  <c r="AM2823" i="4" s="1"/>
  <c r="AK2822" i="4"/>
  <c r="AI2822" i="4"/>
  <c r="AH2822" i="4"/>
  <c r="AE2822" i="4"/>
  <c r="AD2822" i="4"/>
  <c r="AM2822" i="4" s="1"/>
  <c r="AK2821" i="4"/>
  <c r="AI2821" i="4"/>
  <c r="AH2821" i="4"/>
  <c r="AE2821" i="4"/>
  <c r="AD2821" i="4"/>
  <c r="AM2821" i="4" s="1"/>
  <c r="AK2820" i="4"/>
  <c r="AI2820" i="4"/>
  <c r="AH2820" i="4"/>
  <c r="AE2820" i="4"/>
  <c r="AD2820" i="4"/>
  <c r="AM2820" i="4" s="1"/>
  <c r="AK2819" i="4"/>
  <c r="AI2819" i="4"/>
  <c r="AH2819" i="4"/>
  <c r="AE2819" i="4"/>
  <c r="AD2819" i="4"/>
  <c r="AM2819" i="4" s="1"/>
  <c r="AK2818" i="4"/>
  <c r="AI2818" i="4"/>
  <c r="AH2818" i="4"/>
  <c r="AE2818" i="4"/>
  <c r="AD2818" i="4"/>
  <c r="AM2818" i="4" s="1"/>
  <c r="AK2817" i="4"/>
  <c r="AI2817" i="4"/>
  <c r="AH2817" i="4"/>
  <c r="AE2817" i="4"/>
  <c r="AD2817" i="4"/>
  <c r="AM2817" i="4" s="1"/>
  <c r="AK2816" i="4"/>
  <c r="AI2816" i="4"/>
  <c r="AH2816" i="4"/>
  <c r="AE2816" i="4"/>
  <c r="AD2816" i="4"/>
  <c r="AM2816" i="4" s="1"/>
  <c r="AK2815" i="4"/>
  <c r="AI2815" i="4"/>
  <c r="AH2815" i="4"/>
  <c r="AE2815" i="4"/>
  <c r="AD2815" i="4"/>
  <c r="AM2815" i="4" s="1"/>
  <c r="AK2814" i="4"/>
  <c r="AI2814" i="4"/>
  <c r="AH2814" i="4"/>
  <c r="AE2814" i="4"/>
  <c r="AD2814" i="4"/>
  <c r="AM2814" i="4" s="1"/>
  <c r="AK2813" i="4"/>
  <c r="AI2813" i="4"/>
  <c r="AH2813" i="4"/>
  <c r="AE2813" i="4"/>
  <c r="AD2813" i="4"/>
  <c r="AM2813" i="4" s="1"/>
  <c r="AK2812" i="4"/>
  <c r="AI2812" i="4"/>
  <c r="AH2812" i="4"/>
  <c r="AE2812" i="4"/>
  <c r="AD2812" i="4"/>
  <c r="AM2812" i="4" s="1"/>
  <c r="AK2811" i="4"/>
  <c r="AI2811" i="4"/>
  <c r="AH2811" i="4"/>
  <c r="AE2811" i="4"/>
  <c r="AD2811" i="4"/>
  <c r="AM2811" i="4" s="1"/>
  <c r="AK2810" i="4"/>
  <c r="AI2810" i="4"/>
  <c r="AH2810" i="4"/>
  <c r="AE2810" i="4"/>
  <c r="AD2810" i="4"/>
  <c r="AM2810" i="4" s="1"/>
  <c r="AK2809" i="4"/>
  <c r="AI2809" i="4"/>
  <c r="AH2809" i="4"/>
  <c r="AE2809" i="4"/>
  <c r="AD2809" i="4"/>
  <c r="AM2809" i="4" s="1"/>
  <c r="AK2808" i="4"/>
  <c r="AI2808" i="4"/>
  <c r="AH2808" i="4"/>
  <c r="AE2808" i="4"/>
  <c r="AD2808" i="4"/>
  <c r="AM2808" i="4" s="1"/>
  <c r="AK2807" i="4"/>
  <c r="AI2807" i="4"/>
  <c r="AH2807" i="4"/>
  <c r="AE2807" i="4"/>
  <c r="AD2807" i="4"/>
  <c r="AM2807" i="4" s="1"/>
  <c r="AK2806" i="4"/>
  <c r="AI2806" i="4"/>
  <c r="AH2806" i="4"/>
  <c r="AE2806" i="4"/>
  <c r="AD2806" i="4"/>
  <c r="AM2806" i="4" s="1"/>
  <c r="AK2805" i="4"/>
  <c r="AI2805" i="4"/>
  <c r="AH2805" i="4"/>
  <c r="AE2805" i="4"/>
  <c r="AD2805" i="4"/>
  <c r="AM2805" i="4" s="1"/>
  <c r="AK2804" i="4"/>
  <c r="AI2804" i="4"/>
  <c r="AH2804" i="4"/>
  <c r="AE2804" i="4"/>
  <c r="AD2804" i="4"/>
  <c r="AM2804" i="4" s="1"/>
  <c r="AK2803" i="4"/>
  <c r="AI2803" i="4"/>
  <c r="AH2803" i="4"/>
  <c r="AE2803" i="4"/>
  <c r="AD2803" i="4"/>
  <c r="AM2803" i="4" s="1"/>
  <c r="AK2802" i="4"/>
  <c r="AI2802" i="4"/>
  <c r="AH2802" i="4"/>
  <c r="AE2802" i="4"/>
  <c r="AD2802" i="4"/>
  <c r="AM2802" i="4" s="1"/>
  <c r="AK2801" i="4"/>
  <c r="AI2801" i="4"/>
  <c r="AH2801" i="4"/>
  <c r="AE2801" i="4"/>
  <c r="AD2801" i="4"/>
  <c r="AM2801" i="4" s="1"/>
  <c r="AK2800" i="4"/>
  <c r="AI2800" i="4"/>
  <c r="AH2800" i="4"/>
  <c r="AE2800" i="4"/>
  <c r="AD2800" i="4"/>
  <c r="AM2800" i="4" s="1"/>
  <c r="AK2799" i="4"/>
  <c r="AI2799" i="4"/>
  <c r="AH2799" i="4"/>
  <c r="AE2799" i="4"/>
  <c r="AD2799" i="4"/>
  <c r="AM2799" i="4" s="1"/>
  <c r="AK2798" i="4"/>
  <c r="AI2798" i="4"/>
  <c r="AH2798" i="4"/>
  <c r="AE2798" i="4"/>
  <c r="AD2798" i="4"/>
  <c r="AM2798" i="4" s="1"/>
  <c r="AK2797" i="4"/>
  <c r="AI2797" i="4"/>
  <c r="AH2797" i="4"/>
  <c r="AE2797" i="4"/>
  <c r="AD2797" i="4"/>
  <c r="AM2797" i="4" s="1"/>
  <c r="AK2796" i="4"/>
  <c r="AI2796" i="4"/>
  <c r="AH2796" i="4"/>
  <c r="AE2796" i="4"/>
  <c r="AD2796" i="4"/>
  <c r="AM2796" i="4" s="1"/>
  <c r="AK2795" i="4"/>
  <c r="AI2795" i="4"/>
  <c r="AH2795" i="4"/>
  <c r="AE2795" i="4"/>
  <c r="AD2795" i="4"/>
  <c r="AM2795" i="4" s="1"/>
  <c r="AK2794" i="4"/>
  <c r="AI2794" i="4"/>
  <c r="AH2794" i="4"/>
  <c r="AE2794" i="4"/>
  <c r="AD2794" i="4"/>
  <c r="AM2794" i="4" s="1"/>
  <c r="AK2793" i="4"/>
  <c r="AI2793" i="4"/>
  <c r="AH2793" i="4"/>
  <c r="AE2793" i="4"/>
  <c r="AD2793" i="4"/>
  <c r="AM2793" i="4" s="1"/>
  <c r="AK2792" i="4"/>
  <c r="AI2792" i="4"/>
  <c r="AH2792" i="4"/>
  <c r="AE2792" i="4"/>
  <c r="AD2792" i="4"/>
  <c r="AM2792" i="4" s="1"/>
  <c r="AK2791" i="4"/>
  <c r="AI2791" i="4"/>
  <c r="AH2791" i="4"/>
  <c r="AE2791" i="4"/>
  <c r="AD2791" i="4"/>
  <c r="AM2791" i="4" s="1"/>
  <c r="AK2790" i="4"/>
  <c r="AI2790" i="4"/>
  <c r="AH2790" i="4"/>
  <c r="AE2790" i="4"/>
  <c r="AD2790" i="4"/>
  <c r="AM2790" i="4" s="1"/>
  <c r="AK2789" i="4"/>
  <c r="AI2789" i="4"/>
  <c r="AH2789" i="4"/>
  <c r="AE2789" i="4"/>
  <c r="AD2789" i="4"/>
  <c r="AM2789" i="4" s="1"/>
  <c r="AK2788" i="4"/>
  <c r="AI2788" i="4"/>
  <c r="AH2788" i="4"/>
  <c r="AE2788" i="4"/>
  <c r="AD2788" i="4"/>
  <c r="AM2788" i="4" s="1"/>
  <c r="AK2787" i="4"/>
  <c r="AI2787" i="4"/>
  <c r="AH2787" i="4"/>
  <c r="AE2787" i="4"/>
  <c r="AD2787" i="4"/>
  <c r="AM2787" i="4" s="1"/>
  <c r="AK2786" i="4"/>
  <c r="AI2786" i="4"/>
  <c r="AH2786" i="4"/>
  <c r="AE2786" i="4"/>
  <c r="AD2786" i="4"/>
  <c r="AM2786" i="4" s="1"/>
  <c r="AK2785" i="4"/>
  <c r="AI2785" i="4"/>
  <c r="AH2785" i="4"/>
  <c r="AE2785" i="4"/>
  <c r="AD2785" i="4"/>
  <c r="AM2785" i="4" s="1"/>
  <c r="AK2784" i="4"/>
  <c r="AI2784" i="4"/>
  <c r="AH2784" i="4"/>
  <c r="AE2784" i="4"/>
  <c r="AD2784" i="4"/>
  <c r="AM2784" i="4" s="1"/>
  <c r="AK2783" i="4"/>
  <c r="AI2783" i="4"/>
  <c r="AH2783" i="4"/>
  <c r="AE2783" i="4"/>
  <c r="AD2783" i="4"/>
  <c r="AM2783" i="4" s="1"/>
  <c r="AK2782" i="4"/>
  <c r="AI2782" i="4"/>
  <c r="AH2782" i="4"/>
  <c r="AE2782" i="4"/>
  <c r="AD2782" i="4"/>
  <c r="AM2782" i="4" s="1"/>
  <c r="AK2781" i="4"/>
  <c r="AI2781" i="4"/>
  <c r="AH2781" i="4"/>
  <c r="AE2781" i="4"/>
  <c r="AD2781" i="4"/>
  <c r="AM2781" i="4" s="1"/>
  <c r="AK2780" i="4"/>
  <c r="AI2780" i="4"/>
  <c r="AH2780" i="4"/>
  <c r="AE2780" i="4"/>
  <c r="AD2780" i="4"/>
  <c r="AM2780" i="4" s="1"/>
  <c r="AK2779" i="4"/>
  <c r="AI2779" i="4"/>
  <c r="AH2779" i="4"/>
  <c r="AE2779" i="4"/>
  <c r="AD2779" i="4"/>
  <c r="AM2779" i="4" s="1"/>
  <c r="AK2778" i="4"/>
  <c r="AI2778" i="4"/>
  <c r="AH2778" i="4"/>
  <c r="AE2778" i="4"/>
  <c r="AD2778" i="4"/>
  <c r="AM2778" i="4" s="1"/>
  <c r="AK2777" i="4"/>
  <c r="AI2777" i="4"/>
  <c r="AH2777" i="4"/>
  <c r="AE2777" i="4"/>
  <c r="AD2777" i="4"/>
  <c r="AM2777" i="4" s="1"/>
  <c r="AK2776" i="4"/>
  <c r="AI2776" i="4"/>
  <c r="AH2776" i="4"/>
  <c r="AE2776" i="4"/>
  <c r="AD2776" i="4"/>
  <c r="AM2776" i="4" s="1"/>
  <c r="AK2775" i="4"/>
  <c r="AI2775" i="4"/>
  <c r="AH2775" i="4"/>
  <c r="AE2775" i="4"/>
  <c r="AD2775" i="4"/>
  <c r="AM2775" i="4" s="1"/>
  <c r="AK2774" i="4"/>
  <c r="AI2774" i="4"/>
  <c r="AH2774" i="4"/>
  <c r="AE2774" i="4"/>
  <c r="AD2774" i="4"/>
  <c r="AM2774" i="4" s="1"/>
  <c r="AK2773" i="4"/>
  <c r="AI2773" i="4"/>
  <c r="AH2773" i="4"/>
  <c r="AE2773" i="4"/>
  <c r="AD2773" i="4"/>
  <c r="AM2773" i="4" s="1"/>
  <c r="AK2772" i="4"/>
  <c r="AI2772" i="4"/>
  <c r="AH2772" i="4"/>
  <c r="AE2772" i="4"/>
  <c r="AD2772" i="4"/>
  <c r="AM2772" i="4" s="1"/>
  <c r="AK2771" i="4"/>
  <c r="AI2771" i="4"/>
  <c r="AH2771" i="4"/>
  <c r="AE2771" i="4"/>
  <c r="AD2771" i="4"/>
  <c r="AM2771" i="4" s="1"/>
  <c r="AK2770" i="4"/>
  <c r="AI2770" i="4"/>
  <c r="AH2770" i="4"/>
  <c r="AE2770" i="4"/>
  <c r="AD2770" i="4"/>
  <c r="AM2770" i="4" s="1"/>
  <c r="AK2769" i="4"/>
  <c r="AI2769" i="4"/>
  <c r="AH2769" i="4"/>
  <c r="AE2769" i="4"/>
  <c r="AD2769" i="4"/>
  <c r="AM2769" i="4" s="1"/>
  <c r="AK2768" i="4"/>
  <c r="AI2768" i="4"/>
  <c r="AH2768" i="4"/>
  <c r="AE2768" i="4"/>
  <c r="AD2768" i="4"/>
  <c r="AM2768" i="4" s="1"/>
  <c r="AK2767" i="4"/>
  <c r="AI2767" i="4"/>
  <c r="AH2767" i="4"/>
  <c r="AE2767" i="4"/>
  <c r="AD2767" i="4"/>
  <c r="AM2767" i="4" s="1"/>
  <c r="AK2766" i="4"/>
  <c r="AI2766" i="4"/>
  <c r="AH2766" i="4"/>
  <c r="AE2766" i="4"/>
  <c r="AD2766" i="4"/>
  <c r="AM2766" i="4" s="1"/>
  <c r="AK2765" i="4"/>
  <c r="AI2765" i="4"/>
  <c r="AH2765" i="4"/>
  <c r="AE2765" i="4"/>
  <c r="AD2765" i="4"/>
  <c r="AM2765" i="4" s="1"/>
  <c r="AK2764" i="4"/>
  <c r="AI2764" i="4"/>
  <c r="AH2764" i="4"/>
  <c r="AE2764" i="4"/>
  <c r="AD2764" i="4"/>
  <c r="AM2764" i="4" s="1"/>
  <c r="AK2763" i="4"/>
  <c r="AI2763" i="4"/>
  <c r="AH2763" i="4"/>
  <c r="AE2763" i="4"/>
  <c r="AD2763" i="4"/>
  <c r="AM2763" i="4" s="1"/>
  <c r="AK2762" i="4"/>
  <c r="AI2762" i="4"/>
  <c r="AH2762" i="4"/>
  <c r="AE2762" i="4"/>
  <c r="AD2762" i="4"/>
  <c r="AM2762" i="4" s="1"/>
  <c r="AK2761" i="4"/>
  <c r="AI2761" i="4"/>
  <c r="AH2761" i="4"/>
  <c r="AE2761" i="4"/>
  <c r="AD2761" i="4"/>
  <c r="AM2761" i="4" s="1"/>
  <c r="AK2760" i="4"/>
  <c r="AI2760" i="4"/>
  <c r="AH2760" i="4"/>
  <c r="AE2760" i="4"/>
  <c r="AD2760" i="4"/>
  <c r="AM2760" i="4" s="1"/>
  <c r="AK2759" i="4"/>
  <c r="AI2759" i="4"/>
  <c r="AH2759" i="4"/>
  <c r="AE2759" i="4"/>
  <c r="AD2759" i="4"/>
  <c r="AM2759" i="4" s="1"/>
  <c r="AK2758" i="4"/>
  <c r="AI2758" i="4"/>
  <c r="AH2758" i="4"/>
  <c r="AE2758" i="4"/>
  <c r="AD2758" i="4"/>
  <c r="AM2758" i="4" s="1"/>
  <c r="AK2757" i="4"/>
  <c r="AI2757" i="4"/>
  <c r="AH2757" i="4"/>
  <c r="AE2757" i="4"/>
  <c r="AD2757" i="4"/>
  <c r="AM2757" i="4" s="1"/>
  <c r="AK2756" i="4"/>
  <c r="AI2756" i="4"/>
  <c r="AH2756" i="4"/>
  <c r="AE2756" i="4"/>
  <c r="AD2756" i="4"/>
  <c r="AM2756" i="4" s="1"/>
  <c r="AK2755" i="4"/>
  <c r="AI2755" i="4"/>
  <c r="AH2755" i="4"/>
  <c r="AE2755" i="4"/>
  <c r="AD2755" i="4"/>
  <c r="AM2755" i="4" s="1"/>
  <c r="AK2754" i="4"/>
  <c r="AI2754" i="4"/>
  <c r="AH2754" i="4"/>
  <c r="AE2754" i="4"/>
  <c r="AD2754" i="4"/>
  <c r="AM2754" i="4" s="1"/>
  <c r="AK2753" i="4"/>
  <c r="AI2753" i="4"/>
  <c r="AH2753" i="4"/>
  <c r="AE2753" i="4"/>
  <c r="AD2753" i="4"/>
  <c r="AM2753" i="4" s="1"/>
  <c r="AK2752" i="4"/>
  <c r="AI2752" i="4"/>
  <c r="AH2752" i="4"/>
  <c r="AE2752" i="4"/>
  <c r="AD2752" i="4"/>
  <c r="AM2752" i="4" s="1"/>
  <c r="AK2751" i="4"/>
  <c r="AI2751" i="4"/>
  <c r="AH2751" i="4"/>
  <c r="AE2751" i="4"/>
  <c r="AD2751" i="4"/>
  <c r="AM2751" i="4" s="1"/>
  <c r="AK2750" i="4"/>
  <c r="AI2750" i="4"/>
  <c r="AH2750" i="4"/>
  <c r="AE2750" i="4"/>
  <c r="AD2750" i="4"/>
  <c r="AM2750" i="4" s="1"/>
  <c r="AK2749" i="4"/>
  <c r="AI2749" i="4"/>
  <c r="AH2749" i="4"/>
  <c r="AE2749" i="4"/>
  <c r="AD2749" i="4"/>
  <c r="AM2749" i="4" s="1"/>
  <c r="AK2748" i="4"/>
  <c r="AI2748" i="4"/>
  <c r="AH2748" i="4"/>
  <c r="AE2748" i="4"/>
  <c r="AD2748" i="4"/>
  <c r="AM2748" i="4" s="1"/>
  <c r="AK2747" i="4"/>
  <c r="AI2747" i="4"/>
  <c r="AH2747" i="4"/>
  <c r="AE2747" i="4"/>
  <c r="AD2747" i="4"/>
  <c r="AM2747" i="4" s="1"/>
  <c r="AK2746" i="4"/>
  <c r="AI2746" i="4"/>
  <c r="AH2746" i="4"/>
  <c r="AE2746" i="4"/>
  <c r="AD2746" i="4"/>
  <c r="AM2746" i="4" s="1"/>
  <c r="AK2745" i="4"/>
  <c r="AI2745" i="4"/>
  <c r="AH2745" i="4"/>
  <c r="AE2745" i="4"/>
  <c r="AD2745" i="4"/>
  <c r="AM2745" i="4" s="1"/>
  <c r="AK2744" i="4"/>
  <c r="AI2744" i="4"/>
  <c r="AH2744" i="4"/>
  <c r="AE2744" i="4"/>
  <c r="AD2744" i="4"/>
  <c r="AM2744" i="4" s="1"/>
  <c r="AK2743" i="4"/>
  <c r="AI2743" i="4"/>
  <c r="AH2743" i="4"/>
  <c r="AE2743" i="4"/>
  <c r="AD2743" i="4"/>
  <c r="AM2743" i="4" s="1"/>
  <c r="AK2742" i="4"/>
  <c r="AI2742" i="4"/>
  <c r="AH2742" i="4"/>
  <c r="AE2742" i="4"/>
  <c r="AD2742" i="4"/>
  <c r="AM2742" i="4" s="1"/>
  <c r="AK2741" i="4"/>
  <c r="AI2741" i="4"/>
  <c r="AH2741" i="4"/>
  <c r="AE2741" i="4"/>
  <c r="AD2741" i="4"/>
  <c r="AM2741" i="4" s="1"/>
  <c r="AK2740" i="4"/>
  <c r="AI2740" i="4"/>
  <c r="AH2740" i="4"/>
  <c r="AE2740" i="4"/>
  <c r="AD2740" i="4"/>
  <c r="AM2740" i="4" s="1"/>
  <c r="AK2739" i="4"/>
  <c r="AI2739" i="4"/>
  <c r="AH2739" i="4"/>
  <c r="AE2739" i="4"/>
  <c r="AD2739" i="4"/>
  <c r="AM2739" i="4" s="1"/>
  <c r="AK2738" i="4"/>
  <c r="AI2738" i="4"/>
  <c r="AH2738" i="4"/>
  <c r="AE2738" i="4"/>
  <c r="AD2738" i="4"/>
  <c r="AM2738" i="4" s="1"/>
  <c r="AK2737" i="4"/>
  <c r="AI2737" i="4"/>
  <c r="AH2737" i="4"/>
  <c r="AE2737" i="4"/>
  <c r="AD2737" i="4"/>
  <c r="AM2737" i="4" s="1"/>
  <c r="AK2736" i="4"/>
  <c r="AI2736" i="4"/>
  <c r="AH2736" i="4"/>
  <c r="AE2736" i="4"/>
  <c r="AD2736" i="4"/>
  <c r="AM2736" i="4" s="1"/>
  <c r="AK2735" i="4"/>
  <c r="AI2735" i="4"/>
  <c r="AH2735" i="4"/>
  <c r="AE2735" i="4"/>
  <c r="AD2735" i="4"/>
  <c r="AM2735" i="4" s="1"/>
  <c r="AK2734" i="4"/>
  <c r="AI2734" i="4"/>
  <c r="AH2734" i="4"/>
  <c r="AE2734" i="4"/>
  <c r="AD2734" i="4"/>
  <c r="AM2734" i="4" s="1"/>
  <c r="AK2733" i="4"/>
  <c r="AI2733" i="4"/>
  <c r="AH2733" i="4"/>
  <c r="AE2733" i="4"/>
  <c r="AD2733" i="4"/>
  <c r="AM2733" i="4" s="1"/>
  <c r="AK2732" i="4"/>
  <c r="AI2732" i="4"/>
  <c r="AH2732" i="4"/>
  <c r="AE2732" i="4"/>
  <c r="AD2732" i="4"/>
  <c r="AM2732" i="4" s="1"/>
  <c r="AK2731" i="4"/>
  <c r="AI2731" i="4"/>
  <c r="AH2731" i="4"/>
  <c r="AE2731" i="4"/>
  <c r="AD2731" i="4"/>
  <c r="AM2731" i="4" s="1"/>
  <c r="AK2730" i="4"/>
  <c r="AI2730" i="4"/>
  <c r="AH2730" i="4"/>
  <c r="AE2730" i="4"/>
  <c r="AD2730" i="4"/>
  <c r="AM2730" i="4" s="1"/>
  <c r="AK2729" i="4"/>
  <c r="AI2729" i="4"/>
  <c r="AH2729" i="4"/>
  <c r="AE2729" i="4"/>
  <c r="AD2729" i="4"/>
  <c r="AM2729" i="4" s="1"/>
  <c r="AK2728" i="4"/>
  <c r="AI2728" i="4"/>
  <c r="AH2728" i="4"/>
  <c r="AE2728" i="4"/>
  <c r="AD2728" i="4"/>
  <c r="AM2728" i="4" s="1"/>
  <c r="AK2727" i="4"/>
  <c r="AI2727" i="4"/>
  <c r="AH2727" i="4"/>
  <c r="AE2727" i="4"/>
  <c r="AD2727" i="4"/>
  <c r="AM2727" i="4" s="1"/>
  <c r="AK2726" i="4"/>
  <c r="AI2726" i="4"/>
  <c r="AH2726" i="4"/>
  <c r="AE2726" i="4"/>
  <c r="AD2726" i="4"/>
  <c r="AM2726" i="4" s="1"/>
  <c r="AK2725" i="4"/>
  <c r="AI2725" i="4"/>
  <c r="AH2725" i="4"/>
  <c r="AE2725" i="4"/>
  <c r="AD2725" i="4"/>
  <c r="AM2725" i="4" s="1"/>
  <c r="AK2724" i="4"/>
  <c r="AI2724" i="4"/>
  <c r="AH2724" i="4"/>
  <c r="AE2724" i="4"/>
  <c r="AD2724" i="4"/>
  <c r="AM2724" i="4" s="1"/>
  <c r="AK2723" i="4"/>
  <c r="AI2723" i="4"/>
  <c r="AH2723" i="4"/>
  <c r="AE2723" i="4"/>
  <c r="AD2723" i="4"/>
  <c r="AM2723" i="4" s="1"/>
  <c r="AK2722" i="4"/>
  <c r="AI2722" i="4"/>
  <c r="AH2722" i="4"/>
  <c r="AE2722" i="4"/>
  <c r="AD2722" i="4"/>
  <c r="AM2722" i="4" s="1"/>
  <c r="AK2721" i="4"/>
  <c r="AI2721" i="4"/>
  <c r="AH2721" i="4"/>
  <c r="AE2721" i="4"/>
  <c r="AD2721" i="4"/>
  <c r="AM2721" i="4" s="1"/>
  <c r="AK2720" i="4"/>
  <c r="AI2720" i="4"/>
  <c r="AH2720" i="4"/>
  <c r="AE2720" i="4"/>
  <c r="AD2720" i="4"/>
  <c r="AM2720" i="4" s="1"/>
  <c r="AK2719" i="4"/>
  <c r="AI2719" i="4"/>
  <c r="AH2719" i="4"/>
  <c r="AE2719" i="4"/>
  <c r="AD2719" i="4"/>
  <c r="AM2719" i="4" s="1"/>
  <c r="AK2718" i="4"/>
  <c r="AI2718" i="4"/>
  <c r="AH2718" i="4"/>
  <c r="AE2718" i="4"/>
  <c r="AD2718" i="4"/>
  <c r="AM2718" i="4" s="1"/>
  <c r="AK2717" i="4"/>
  <c r="AI2717" i="4"/>
  <c r="AH2717" i="4"/>
  <c r="AE2717" i="4"/>
  <c r="AD2717" i="4"/>
  <c r="AM2717" i="4" s="1"/>
  <c r="AK2716" i="4"/>
  <c r="AI2716" i="4"/>
  <c r="AH2716" i="4"/>
  <c r="AE2716" i="4"/>
  <c r="AD2716" i="4"/>
  <c r="AM2716" i="4" s="1"/>
  <c r="AK2715" i="4"/>
  <c r="AI2715" i="4"/>
  <c r="AH2715" i="4"/>
  <c r="AE2715" i="4"/>
  <c r="AD2715" i="4"/>
  <c r="AM2715" i="4" s="1"/>
  <c r="AK2714" i="4"/>
  <c r="AI2714" i="4"/>
  <c r="AH2714" i="4"/>
  <c r="AE2714" i="4"/>
  <c r="AD2714" i="4"/>
  <c r="AM2714" i="4" s="1"/>
  <c r="AK2713" i="4"/>
  <c r="AI2713" i="4"/>
  <c r="AH2713" i="4"/>
  <c r="AE2713" i="4"/>
  <c r="AD2713" i="4"/>
  <c r="AM2713" i="4" s="1"/>
  <c r="AK2712" i="4"/>
  <c r="AI2712" i="4"/>
  <c r="AH2712" i="4"/>
  <c r="AE2712" i="4"/>
  <c r="AD2712" i="4"/>
  <c r="AM2712" i="4" s="1"/>
  <c r="AK2711" i="4"/>
  <c r="AI2711" i="4"/>
  <c r="AH2711" i="4"/>
  <c r="AE2711" i="4"/>
  <c r="AD2711" i="4"/>
  <c r="AM2711" i="4" s="1"/>
  <c r="AK2710" i="4"/>
  <c r="AI2710" i="4"/>
  <c r="AH2710" i="4"/>
  <c r="AE2710" i="4"/>
  <c r="AD2710" i="4"/>
  <c r="AM2710" i="4" s="1"/>
  <c r="AK2709" i="4"/>
  <c r="AI2709" i="4"/>
  <c r="AH2709" i="4"/>
  <c r="AE2709" i="4"/>
  <c r="AD2709" i="4"/>
  <c r="AM2709" i="4" s="1"/>
  <c r="AK2708" i="4"/>
  <c r="AI2708" i="4"/>
  <c r="AH2708" i="4"/>
  <c r="AE2708" i="4"/>
  <c r="AD2708" i="4"/>
  <c r="AM2708" i="4" s="1"/>
  <c r="AK2707" i="4"/>
  <c r="AI2707" i="4"/>
  <c r="AH2707" i="4"/>
  <c r="AE2707" i="4"/>
  <c r="AD2707" i="4"/>
  <c r="AM2707" i="4" s="1"/>
  <c r="AK2706" i="4"/>
  <c r="AI2706" i="4"/>
  <c r="AH2706" i="4"/>
  <c r="AE2706" i="4"/>
  <c r="AD2706" i="4"/>
  <c r="AM2706" i="4" s="1"/>
  <c r="AK2705" i="4"/>
  <c r="AI2705" i="4"/>
  <c r="AH2705" i="4"/>
  <c r="AE2705" i="4"/>
  <c r="AD2705" i="4"/>
  <c r="AM2705" i="4" s="1"/>
  <c r="AK2704" i="4"/>
  <c r="AI2704" i="4"/>
  <c r="AH2704" i="4"/>
  <c r="AE2704" i="4"/>
  <c r="AD2704" i="4"/>
  <c r="AM2704" i="4" s="1"/>
  <c r="AK2703" i="4"/>
  <c r="AI2703" i="4"/>
  <c r="AH2703" i="4"/>
  <c r="AE2703" i="4"/>
  <c r="AD2703" i="4"/>
  <c r="AM2703" i="4" s="1"/>
  <c r="AK2702" i="4"/>
  <c r="AI2702" i="4"/>
  <c r="AH2702" i="4"/>
  <c r="AE2702" i="4"/>
  <c r="AD2702" i="4"/>
  <c r="AM2702" i="4" s="1"/>
  <c r="AK2701" i="4"/>
  <c r="AI2701" i="4"/>
  <c r="AH2701" i="4"/>
  <c r="AE2701" i="4"/>
  <c r="AD2701" i="4"/>
  <c r="AM2701" i="4" s="1"/>
  <c r="AK2700" i="4"/>
  <c r="AI2700" i="4"/>
  <c r="AH2700" i="4"/>
  <c r="AE2700" i="4"/>
  <c r="AD2700" i="4"/>
  <c r="AM2700" i="4" s="1"/>
  <c r="AK2699" i="4"/>
  <c r="AI2699" i="4"/>
  <c r="AH2699" i="4"/>
  <c r="AE2699" i="4"/>
  <c r="AD2699" i="4"/>
  <c r="AM2699" i="4" s="1"/>
  <c r="AK2698" i="4"/>
  <c r="AI2698" i="4"/>
  <c r="AH2698" i="4"/>
  <c r="AE2698" i="4"/>
  <c r="AD2698" i="4"/>
  <c r="AM2698" i="4" s="1"/>
  <c r="AK2697" i="4"/>
  <c r="AI2697" i="4"/>
  <c r="AH2697" i="4"/>
  <c r="AE2697" i="4"/>
  <c r="AD2697" i="4"/>
  <c r="AM2697" i="4" s="1"/>
  <c r="AK2696" i="4"/>
  <c r="AI2696" i="4"/>
  <c r="AH2696" i="4"/>
  <c r="AE2696" i="4"/>
  <c r="AD2696" i="4"/>
  <c r="AM2696" i="4" s="1"/>
  <c r="AK2695" i="4"/>
  <c r="AI2695" i="4"/>
  <c r="AH2695" i="4"/>
  <c r="AE2695" i="4"/>
  <c r="AD2695" i="4"/>
  <c r="AM2695" i="4" s="1"/>
  <c r="AK2694" i="4"/>
  <c r="AI2694" i="4"/>
  <c r="AH2694" i="4"/>
  <c r="AE2694" i="4"/>
  <c r="AD2694" i="4"/>
  <c r="AM2694" i="4" s="1"/>
  <c r="AK2693" i="4"/>
  <c r="AI2693" i="4"/>
  <c r="AH2693" i="4"/>
  <c r="AE2693" i="4"/>
  <c r="AD2693" i="4"/>
  <c r="AM2693" i="4" s="1"/>
  <c r="AK2692" i="4"/>
  <c r="AI2692" i="4"/>
  <c r="AH2692" i="4"/>
  <c r="AE2692" i="4"/>
  <c r="AD2692" i="4"/>
  <c r="AM2692" i="4" s="1"/>
  <c r="AK2691" i="4"/>
  <c r="AI2691" i="4"/>
  <c r="AH2691" i="4"/>
  <c r="AE2691" i="4"/>
  <c r="AD2691" i="4"/>
  <c r="AM2691" i="4" s="1"/>
  <c r="AK2690" i="4"/>
  <c r="AI2690" i="4"/>
  <c r="AH2690" i="4"/>
  <c r="AE2690" i="4"/>
  <c r="AD2690" i="4"/>
  <c r="AM2690" i="4" s="1"/>
  <c r="AK2689" i="4"/>
  <c r="AI2689" i="4"/>
  <c r="AH2689" i="4"/>
  <c r="AE2689" i="4"/>
  <c r="AD2689" i="4"/>
  <c r="AM2689" i="4" s="1"/>
  <c r="AK2688" i="4"/>
  <c r="AI2688" i="4"/>
  <c r="AH2688" i="4"/>
  <c r="AE2688" i="4"/>
  <c r="AD2688" i="4"/>
  <c r="AM2688" i="4" s="1"/>
  <c r="AK2687" i="4"/>
  <c r="AI2687" i="4"/>
  <c r="AH2687" i="4"/>
  <c r="AE2687" i="4"/>
  <c r="AD2687" i="4"/>
  <c r="AM2687" i="4" s="1"/>
  <c r="AK2686" i="4"/>
  <c r="AI2686" i="4"/>
  <c r="AH2686" i="4"/>
  <c r="AE2686" i="4"/>
  <c r="AD2686" i="4"/>
  <c r="AM2686" i="4" s="1"/>
  <c r="AK2685" i="4"/>
  <c r="AI2685" i="4"/>
  <c r="AH2685" i="4"/>
  <c r="AE2685" i="4"/>
  <c r="AD2685" i="4"/>
  <c r="AM2685" i="4" s="1"/>
  <c r="AK2684" i="4"/>
  <c r="AI2684" i="4"/>
  <c r="AH2684" i="4"/>
  <c r="AE2684" i="4"/>
  <c r="AD2684" i="4"/>
  <c r="AM2684" i="4" s="1"/>
  <c r="AK2683" i="4"/>
  <c r="AI2683" i="4"/>
  <c r="AH2683" i="4"/>
  <c r="AE2683" i="4"/>
  <c r="AD2683" i="4"/>
  <c r="AM2683" i="4" s="1"/>
  <c r="AK2682" i="4"/>
  <c r="AI2682" i="4"/>
  <c r="AH2682" i="4"/>
  <c r="AE2682" i="4"/>
  <c r="AD2682" i="4"/>
  <c r="AM2682" i="4" s="1"/>
  <c r="AK2681" i="4"/>
  <c r="AI2681" i="4"/>
  <c r="AH2681" i="4"/>
  <c r="AE2681" i="4"/>
  <c r="AD2681" i="4"/>
  <c r="AM2681" i="4" s="1"/>
  <c r="AK2680" i="4"/>
  <c r="AI2680" i="4"/>
  <c r="AH2680" i="4"/>
  <c r="AE2680" i="4"/>
  <c r="AD2680" i="4"/>
  <c r="AM2680" i="4" s="1"/>
  <c r="AK2679" i="4"/>
  <c r="AI2679" i="4"/>
  <c r="AH2679" i="4"/>
  <c r="AE2679" i="4"/>
  <c r="AD2679" i="4"/>
  <c r="AM2679" i="4" s="1"/>
  <c r="AK2678" i="4"/>
  <c r="AI2678" i="4"/>
  <c r="AH2678" i="4"/>
  <c r="AE2678" i="4"/>
  <c r="AD2678" i="4"/>
  <c r="AM2678" i="4" s="1"/>
  <c r="AK2677" i="4"/>
  <c r="AI2677" i="4"/>
  <c r="AH2677" i="4"/>
  <c r="AE2677" i="4"/>
  <c r="AD2677" i="4"/>
  <c r="AM2677" i="4" s="1"/>
  <c r="AK2676" i="4"/>
  <c r="AI2676" i="4"/>
  <c r="AH2676" i="4"/>
  <c r="AE2676" i="4"/>
  <c r="AD2676" i="4"/>
  <c r="AM2676" i="4" s="1"/>
  <c r="AK2675" i="4"/>
  <c r="AI2675" i="4"/>
  <c r="AH2675" i="4"/>
  <c r="AE2675" i="4"/>
  <c r="AD2675" i="4"/>
  <c r="AM2675" i="4" s="1"/>
  <c r="AK2674" i="4"/>
  <c r="AI2674" i="4"/>
  <c r="AH2674" i="4"/>
  <c r="AE2674" i="4"/>
  <c r="AD2674" i="4"/>
  <c r="AM2674" i="4" s="1"/>
  <c r="AK2673" i="4"/>
  <c r="AI2673" i="4"/>
  <c r="AH2673" i="4"/>
  <c r="AE2673" i="4"/>
  <c r="AD2673" i="4"/>
  <c r="AM2673" i="4" s="1"/>
  <c r="AK2672" i="4"/>
  <c r="AI2672" i="4"/>
  <c r="AH2672" i="4"/>
  <c r="AE2672" i="4"/>
  <c r="AD2672" i="4"/>
  <c r="AM2672" i="4" s="1"/>
  <c r="AK2671" i="4"/>
  <c r="AI2671" i="4"/>
  <c r="AH2671" i="4"/>
  <c r="AE2671" i="4"/>
  <c r="AD2671" i="4"/>
  <c r="AM2671" i="4" s="1"/>
  <c r="AK2670" i="4"/>
  <c r="AI2670" i="4"/>
  <c r="AH2670" i="4"/>
  <c r="AE2670" i="4"/>
  <c r="AD2670" i="4"/>
  <c r="AM2670" i="4" s="1"/>
  <c r="AK2669" i="4"/>
  <c r="AI2669" i="4"/>
  <c r="AH2669" i="4"/>
  <c r="AE2669" i="4"/>
  <c r="AD2669" i="4"/>
  <c r="AM2669" i="4" s="1"/>
  <c r="AK2668" i="4"/>
  <c r="AI2668" i="4"/>
  <c r="AH2668" i="4"/>
  <c r="AE2668" i="4"/>
  <c r="AD2668" i="4"/>
  <c r="AM2668" i="4" s="1"/>
  <c r="AK2667" i="4"/>
  <c r="AI2667" i="4"/>
  <c r="AH2667" i="4"/>
  <c r="AE2667" i="4"/>
  <c r="AD2667" i="4"/>
  <c r="AM2667" i="4" s="1"/>
  <c r="AK2666" i="4"/>
  <c r="AI2666" i="4"/>
  <c r="AH2666" i="4"/>
  <c r="AE2666" i="4"/>
  <c r="AD2666" i="4"/>
  <c r="AM2666" i="4" s="1"/>
  <c r="AK2665" i="4"/>
  <c r="AI2665" i="4"/>
  <c r="AH2665" i="4"/>
  <c r="AE2665" i="4"/>
  <c r="AD2665" i="4"/>
  <c r="AM2665" i="4" s="1"/>
  <c r="AK2664" i="4"/>
  <c r="AI2664" i="4"/>
  <c r="AH2664" i="4"/>
  <c r="AE2664" i="4"/>
  <c r="AD2664" i="4"/>
  <c r="AM2664" i="4" s="1"/>
  <c r="AK2663" i="4"/>
  <c r="AI2663" i="4"/>
  <c r="AH2663" i="4"/>
  <c r="AE2663" i="4"/>
  <c r="AD2663" i="4"/>
  <c r="AM2663" i="4" s="1"/>
  <c r="AK2662" i="4"/>
  <c r="AI2662" i="4"/>
  <c r="AH2662" i="4"/>
  <c r="AE2662" i="4"/>
  <c r="AD2662" i="4"/>
  <c r="AM2662" i="4" s="1"/>
  <c r="AK2661" i="4"/>
  <c r="AI2661" i="4"/>
  <c r="AH2661" i="4"/>
  <c r="AE2661" i="4"/>
  <c r="AD2661" i="4"/>
  <c r="AM2661" i="4" s="1"/>
  <c r="AK2660" i="4"/>
  <c r="AI2660" i="4"/>
  <c r="AH2660" i="4"/>
  <c r="AE2660" i="4"/>
  <c r="AD2660" i="4"/>
  <c r="AM2660" i="4" s="1"/>
  <c r="AK2659" i="4"/>
  <c r="AI2659" i="4"/>
  <c r="AH2659" i="4"/>
  <c r="AE2659" i="4"/>
  <c r="AD2659" i="4"/>
  <c r="AM2659" i="4" s="1"/>
  <c r="AK2658" i="4"/>
  <c r="AI2658" i="4"/>
  <c r="AH2658" i="4"/>
  <c r="AE2658" i="4"/>
  <c r="AD2658" i="4"/>
  <c r="AM2658" i="4" s="1"/>
  <c r="AK2657" i="4"/>
  <c r="AI2657" i="4"/>
  <c r="AH2657" i="4"/>
  <c r="AE2657" i="4"/>
  <c r="AD2657" i="4"/>
  <c r="AM2657" i="4" s="1"/>
  <c r="AK2656" i="4"/>
  <c r="AI2656" i="4"/>
  <c r="AH2656" i="4"/>
  <c r="AE2656" i="4"/>
  <c r="AD2656" i="4"/>
  <c r="AM2656" i="4" s="1"/>
  <c r="AK2655" i="4"/>
  <c r="AI2655" i="4"/>
  <c r="AH2655" i="4"/>
  <c r="AE2655" i="4"/>
  <c r="AD2655" i="4"/>
  <c r="AM2655" i="4" s="1"/>
  <c r="AK2654" i="4"/>
  <c r="AI2654" i="4"/>
  <c r="AH2654" i="4"/>
  <c r="AE2654" i="4"/>
  <c r="AD2654" i="4"/>
  <c r="AM2654" i="4" s="1"/>
  <c r="AK2653" i="4"/>
  <c r="AI2653" i="4"/>
  <c r="AH2653" i="4"/>
  <c r="AE2653" i="4"/>
  <c r="AD2653" i="4"/>
  <c r="AM2653" i="4" s="1"/>
  <c r="AK2652" i="4"/>
  <c r="AI2652" i="4"/>
  <c r="AH2652" i="4"/>
  <c r="AE2652" i="4"/>
  <c r="AD2652" i="4"/>
  <c r="AM2652" i="4" s="1"/>
  <c r="AK2651" i="4"/>
  <c r="AI2651" i="4"/>
  <c r="AH2651" i="4"/>
  <c r="AE2651" i="4"/>
  <c r="AD2651" i="4"/>
  <c r="AM2651" i="4" s="1"/>
  <c r="AK2650" i="4"/>
  <c r="AI2650" i="4"/>
  <c r="AH2650" i="4"/>
  <c r="AE2650" i="4"/>
  <c r="AD2650" i="4"/>
  <c r="AM2650" i="4" s="1"/>
  <c r="AK2649" i="4"/>
  <c r="AI2649" i="4"/>
  <c r="AH2649" i="4"/>
  <c r="AE2649" i="4"/>
  <c r="AD2649" i="4"/>
  <c r="AM2649" i="4" s="1"/>
  <c r="AK2648" i="4"/>
  <c r="AI2648" i="4"/>
  <c r="AH2648" i="4"/>
  <c r="AE2648" i="4"/>
  <c r="AD2648" i="4"/>
  <c r="AM2648" i="4" s="1"/>
  <c r="AK2647" i="4"/>
  <c r="AI2647" i="4"/>
  <c r="AH2647" i="4"/>
  <c r="AE2647" i="4"/>
  <c r="AD2647" i="4"/>
  <c r="AM2647" i="4" s="1"/>
  <c r="AK2646" i="4"/>
  <c r="AI2646" i="4"/>
  <c r="AH2646" i="4"/>
  <c r="AE2646" i="4"/>
  <c r="AD2646" i="4"/>
  <c r="AM2646" i="4" s="1"/>
  <c r="AK2645" i="4"/>
  <c r="AI2645" i="4"/>
  <c r="AH2645" i="4"/>
  <c r="AE2645" i="4"/>
  <c r="AD2645" i="4"/>
  <c r="AM2645" i="4" s="1"/>
  <c r="AK2644" i="4"/>
  <c r="AI2644" i="4"/>
  <c r="AH2644" i="4"/>
  <c r="AE2644" i="4"/>
  <c r="AD2644" i="4"/>
  <c r="AM2644" i="4" s="1"/>
  <c r="AK2643" i="4"/>
  <c r="AI2643" i="4"/>
  <c r="AH2643" i="4"/>
  <c r="AE2643" i="4"/>
  <c r="AD2643" i="4"/>
  <c r="AM2643" i="4" s="1"/>
  <c r="AK2642" i="4"/>
  <c r="AI2642" i="4"/>
  <c r="AH2642" i="4"/>
  <c r="AE2642" i="4"/>
  <c r="AD2642" i="4"/>
  <c r="AM2642" i="4" s="1"/>
  <c r="AK2641" i="4"/>
  <c r="AI2641" i="4"/>
  <c r="AH2641" i="4"/>
  <c r="AE2641" i="4"/>
  <c r="AD2641" i="4"/>
  <c r="AM2641" i="4" s="1"/>
  <c r="AK2640" i="4"/>
  <c r="AI2640" i="4"/>
  <c r="AH2640" i="4"/>
  <c r="AE2640" i="4"/>
  <c r="AD2640" i="4"/>
  <c r="AM2640" i="4" s="1"/>
  <c r="AK2639" i="4"/>
  <c r="AI2639" i="4"/>
  <c r="AH2639" i="4"/>
  <c r="AE2639" i="4"/>
  <c r="AD2639" i="4"/>
  <c r="AM2639" i="4" s="1"/>
  <c r="AK2638" i="4"/>
  <c r="AI2638" i="4"/>
  <c r="AH2638" i="4"/>
  <c r="AE2638" i="4"/>
  <c r="AD2638" i="4"/>
  <c r="AM2638" i="4" s="1"/>
  <c r="AK2637" i="4"/>
  <c r="AI2637" i="4"/>
  <c r="AH2637" i="4"/>
  <c r="AE2637" i="4"/>
  <c r="AD2637" i="4"/>
  <c r="AM2637" i="4" s="1"/>
  <c r="AK2636" i="4"/>
  <c r="AI2636" i="4"/>
  <c r="AH2636" i="4"/>
  <c r="AE2636" i="4"/>
  <c r="AD2636" i="4"/>
  <c r="AM2636" i="4" s="1"/>
  <c r="AK2635" i="4"/>
  <c r="AI2635" i="4"/>
  <c r="AH2635" i="4"/>
  <c r="AE2635" i="4"/>
  <c r="AD2635" i="4"/>
  <c r="AM2635" i="4" s="1"/>
  <c r="AK2634" i="4"/>
  <c r="AI2634" i="4"/>
  <c r="AH2634" i="4"/>
  <c r="AE2634" i="4"/>
  <c r="AD2634" i="4"/>
  <c r="AM2634" i="4" s="1"/>
  <c r="AK2633" i="4"/>
  <c r="AI2633" i="4"/>
  <c r="AH2633" i="4"/>
  <c r="AE2633" i="4"/>
  <c r="AD2633" i="4"/>
  <c r="AM2633" i="4" s="1"/>
  <c r="AK2632" i="4"/>
  <c r="AI2632" i="4"/>
  <c r="AH2632" i="4"/>
  <c r="AE2632" i="4"/>
  <c r="AD2632" i="4"/>
  <c r="AM2632" i="4" s="1"/>
  <c r="AK2631" i="4"/>
  <c r="AI2631" i="4"/>
  <c r="AH2631" i="4"/>
  <c r="AE2631" i="4"/>
  <c r="AD2631" i="4"/>
  <c r="AM2631" i="4" s="1"/>
  <c r="AK2630" i="4"/>
  <c r="AI2630" i="4"/>
  <c r="AH2630" i="4"/>
  <c r="AE2630" i="4"/>
  <c r="AD2630" i="4"/>
  <c r="AM2630" i="4" s="1"/>
  <c r="AK2629" i="4"/>
  <c r="AI2629" i="4"/>
  <c r="AH2629" i="4"/>
  <c r="AE2629" i="4"/>
  <c r="AD2629" i="4"/>
  <c r="AM2629" i="4" s="1"/>
  <c r="AK2628" i="4"/>
  <c r="AI2628" i="4"/>
  <c r="AH2628" i="4"/>
  <c r="AE2628" i="4"/>
  <c r="AD2628" i="4"/>
  <c r="AM2628" i="4" s="1"/>
  <c r="AK2627" i="4"/>
  <c r="AI2627" i="4"/>
  <c r="AH2627" i="4"/>
  <c r="AE2627" i="4"/>
  <c r="AD2627" i="4"/>
  <c r="AM2627" i="4" s="1"/>
  <c r="AK2626" i="4"/>
  <c r="AI2626" i="4"/>
  <c r="AH2626" i="4"/>
  <c r="AE2626" i="4"/>
  <c r="AD2626" i="4"/>
  <c r="AM2626" i="4" s="1"/>
  <c r="AK2625" i="4"/>
  <c r="AI2625" i="4"/>
  <c r="AH2625" i="4"/>
  <c r="AE2625" i="4"/>
  <c r="AD2625" i="4"/>
  <c r="AM2625" i="4" s="1"/>
  <c r="AK2624" i="4"/>
  <c r="AI2624" i="4"/>
  <c r="AH2624" i="4"/>
  <c r="AE2624" i="4"/>
  <c r="AD2624" i="4"/>
  <c r="AM2624" i="4" s="1"/>
  <c r="AK2623" i="4"/>
  <c r="AI2623" i="4"/>
  <c r="AH2623" i="4"/>
  <c r="AE2623" i="4"/>
  <c r="AD2623" i="4"/>
  <c r="AM2623" i="4" s="1"/>
  <c r="AK2622" i="4"/>
  <c r="AI2622" i="4"/>
  <c r="AH2622" i="4"/>
  <c r="AE2622" i="4"/>
  <c r="AD2622" i="4"/>
  <c r="AM2622" i="4" s="1"/>
  <c r="AK2621" i="4"/>
  <c r="AI2621" i="4"/>
  <c r="AH2621" i="4"/>
  <c r="AE2621" i="4"/>
  <c r="AD2621" i="4"/>
  <c r="AM2621" i="4" s="1"/>
  <c r="AK2620" i="4"/>
  <c r="AI2620" i="4"/>
  <c r="AH2620" i="4"/>
  <c r="AE2620" i="4"/>
  <c r="AD2620" i="4"/>
  <c r="AM2620" i="4" s="1"/>
  <c r="AK2619" i="4"/>
  <c r="AI2619" i="4"/>
  <c r="AH2619" i="4"/>
  <c r="AE2619" i="4"/>
  <c r="AD2619" i="4"/>
  <c r="AM2619" i="4" s="1"/>
  <c r="AK2618" i="4"/>
  <c r="AI2618" i="4"/>
  <c r="AH2618" i="4"/>
  <c r="AE2618" i="4"/>
  <c r="AD2618" i="4"/>
  <c r="AM2618" i="4" s="1"/>
  <c r="AK2617" i="4"/>
  <c r="AI2617" i="4"/>
  <c r="AH2617" i="4"/>
  <c r="AE2617" i="4"/>
  <c r="AD2617" i="4"/>
  <c r="AM2617" i="4" s="1"/>
  <c r="AK2616" i="4"/>
  <c r="AI2616" i="4"/>
  <c r="AH2616" i="4"/>
  <c r="AE2616" i="4"/>
  <c r="AD2616" i="4"/>
  <c r="AM2616" i="4" s="1"/>
  <c r="AK2615" i="4"/>
  <c r="AI2615" i="4"/>
  <c r="AH2615" i="4"/>
  <c r="AE2615" i="4"/>
  <c r="AD2615" i="4"/>
  <c r="AM2615" i="4" s="1"/>
  <c r="AK2614" i="4"/>
  <c r="AI2614" i="4"/>
  <c r="AH2614" i="4"/>
  <c r="AE2614" i="4"/>
  <c r="AD2614" i="4"/>
  <c r="AM2614" i="4" s="1"/>
  <c r="AK2613" i="4"/>
  <c r="AI2613" i="4"/>
  <c r="AH2613" i="4"/>
  <c r="AE2613" i="4"/>
  <c r="AD2613" i="4"/>
  <c r="AM2613" i="4" s="1"/>
  <c r="AK2612" i="4"/>
  <c r="AI2612" i="4"/>
  <c r="AH2612" i="4"/>
  <c r="AE2612" i="4"/>
  <c r="AD2612" i="4"/>
  <c r="AM2612" i="4" s="1"/>
  <c r="AK2611" i="4"/>
  <c r="AI2611" i="4"/>
  <c r="AH2611" i="4"/>
  <c r="AE2611" i="4"/>
  <c r="AD2611" i="4"/>
  <c r="AM2611" i="4" s="1"/>
  <c r="AK2610" i="4"/>
  <c r="AI2610" i="4"/>
  <c r="AH2610" i="4"/>
  <c r="AE2610" i="4"/>
  <c r="AD2610" i="4"/>
  <c r="AM2610" i="4" s="1"/>
  <c r="AK2609" i="4"/>
  <c r="AI2609" i="4"/>
  <c r="AH2609" i="4"/>
  <c r="AE2609" i="4"/>
  <c r="AD2609" i="4"/>
  <c r="AM2609" i="4" s="1"/>
  <c r="AK2608" i="4"/>
  <c r="AI2608" i="4"/>
  <c r="AH2608" i="4"/>
  <c r="AE2608" i="4"/>
  <c r="AD2608" i="4"/>
  <c r="AM2608" i="4" s="1"/>
  <c r="AK2607" i="4"/>
  <c r="AI2607" i="4"/>
  <c r="AH2607" i="4"/>
  <c r="AE2607" i="4"/>
  <c r="AD2607" i="4"/>
  <c r="AM2607" i="4" s="1"/>
  <c r="AK2606" i="4"/>
  <c r="AI2606" i="4"/>
  <c r="AH2606" i="4"/>
  <c r="AE2606" i="4"/>
  <c r="AD2606" i="4"/>
  <c r="AM2606" i="4" s="1"/>
  <c r="AK2605" i="4"/>
  <c r="AI2605" i="4"/>
  <c r="AH2605" i="4"/>
  <c r="AE2605" i="4"/>
  <c r="AD2605" i="4"/>
  <c r="AM2605" i="4" s="1"/>
  <c r="AK2604" i="4"/>
  <c r="AI2604" i="4"/>
  <c r="AH2604" i="4"/>
  <c r="AE2604" i="4"/>
  <c r="AD2604" i="4"/>
  <c r="AM2604" i="4" s="1"/>
  <c r="AK2603" i="4"/>
  <c r="AI2603" i="4"/>
  <c r="AH2603" i="4"/>
  <c r="AE2603" i="4"/>
  <c r="AD2603" i="4"/>
  <c r="AM2603" i="4" s="1"/>
  <c r="AK2602" i="4"/>
  <c r="AI2602" i="4"/>
  <c r="AH2602" i="4"/>
  <c r="AE2602" i="4"/>
  <c r="AD2602" i="4"/>
  <c r="AM2602" i="4" s="1"/>
  <c r="AK2601" i="4"/>
  <c r="AI2601" i="4"/>
  <c r="AH2601" i="4"/>
  <c r="AE2601" i="4"/>
  <c r="AD2601" i="4"/>
  <c r="AM2601" i="4" s="1"/>
  <c r="AK2600" i="4"/>
  <c r="AI2600" i="4"/>
  <c r="AH2600" i="4"/>
  <c r="AE2600" i="4"/>
  <c r="AD2600" i="4"/>
  <c r="AM2600" i="4" s="1"/>
  <c r="AK2599" i="4"/>
  <c r="AI2599" i="4"/>
  <c r="AH2599" i="4"/>
  <c r="AE2599" i="4"/>
  <c r="AD2599" i="4"/>
  <c r="AM2599" i="4" s="1"/>
  <c r="AK2598" i="4"/>
  <c r="AI2598" i="4"/>
  <c r="AH2598" i="4"/>
  <c r="AE2598" i="4"/>
  <c r="AD2598" i="4"/>
  <c r="AM2598" i="4" s="1"/>
  <c r="AK2597" i="4"/>
  <c r="AI2597" i="4"/>
  <c r="AH2597" i="4"/>
  <c r="AE2597" i="4"/>
  <c r="AD2597" i="4"/>
  <c r="AM2597" i="4" s="1"/>
  <c r="AK2596" i="4"/>
  <c r="AI2596" i="4"/>
  <c r="AH2596" i="4"/>
  <c r="AE2596" i="4"/>
  <c r="AD2596" i="4"/>
  <c r="AM2596" i="4" s="1"/>
  <c r="AK2595" i="4"/>
  <c r="AI2595" i="4"/>
  <c r="AH2595" i="4"/>
  <c r="AE2595" i="4"/>
  <c r="AD2595" i="4"/>
  <c r="AM2595" i="4" s="1"/>
  <c r="AK2594" i="4"/>
  <c r="AI2594" i="4"/>
  <c r="AH2594" i="4"/>
  <c r="AE2594" i="4"/>
  <c r="AD2594" i="4"/>
  <c r="AM2594" i="4" s="1"/>
  <c r="AK2593" i="4"/>
  <c r="AI2593" i="4"/>
  <c r="AH2593" i="4"/>
  <c r="AE2593" i="4"/>
  <c r="AD2593" i="4"/>
  <c r="AM2593" i="4" s="1"/>
  <c r="AK2592" i="4"/>
  <c r="AI2592" i="4"/>
  <c r="AH2592" i="4"/>
  <c r="AE2592" i="4"/>
  <c r="AD2592" i="4"/>
  <c r="AM2592" i="4" s="1"/>
  <c r="AK2591" i="4"/>
  <c r="AI2591" i="4"/>
  <c r="AH2591" i="4"/>
  <c r="AE2591" i="4"/>
  <c r="AD2591" i="4"/>
  <c r="AM2591" i="4" s="1"/>
  <c r="AK2590" i="4"/>
  <c r="AI2590" i="4"/>
  <c r="AH2590" i="4"/>
  <c r="AE2590" i="4"/>
  <c r="AD2590" i="4"/>
  <c r="AM2590" i="4" s="1"/>
  <c r="AK2589" i="4"/>
  <c r="AI2589" i="4"/>
  <c r="AH2589" i="4"/>
  <c r="AE2589" i="4"/>
  <c r="AD2589" i="4"/>
  <c r="AM2589" i="4" s="1"/>
  <c r="AK2588" i="4"/>
  <c r="AI2588" i="4"/>
  <c r="AH2588" i="4"/>
  <c r="AE2588" i="4"/>
  <c r="AD2588" i="4"/>
  <c r="AM2588" i="4" s="1"/>
  <c r="AK2587" i="4"/>
  <c r="AI2587" i="4"/>
  <c r="AH2587" i="4"/>
  <c r="AE2587" i="4"/>
  <c r="AD2587" i="4"/>
  <c r="AM2587" i="4" s="1"/>
  <c r="AK2586" i="4"/>
  <c r="AI2586" i="4"/>
  <c r="AH2586" i="4"/>
  <c r="AE2586" i="4"/>
  <c r="AD2586" i="4"/>
  <c r="AM2586" i="4" s="1"/>
  <c r="AK2585" i="4"/>
  <c r="AI2585" i="4"/>
  <c r="AH2585" i="4"/>
  <c r="AE2585" i="4"/>
  <c r="AD2585" i="4"/>
  <c r="AM2585" i="4" s="1"/>
  <c r="AK2584" i="4"/>
  <c r="AI2584" i="4"/>
  <c r="AH2584" i="4"/>
  <c r="AE2584" i="4"/>
  <c r="AD2584" i="4"/>
  <c r="AM2584" i="4" s="1"/>
  <c r="AK2583" i="4"/>
  <c r="AI2583" i="4"/>
  <c r="AH2583" i="4"/>
  <c r="AE2583" i="4"/>
  <c r="AD2583" i="4"/>
  <c r="AM2583" i="4" s="1"/>
  <c r="AK2582" i="4"/>
  <c r="AI2582" i="4"/>
  <c r="AH2582" i="4"/>
  <c r="AE2582" i="4"/>
  <c r="AD2582" i="4"/>
  <c r="AM2582" i="4" s="1"/>
  <c r="AK2581" i="4"/>
  <c r="AI2581" i="4"/>
  <c r="AH2581" i="4"/>
  <c r="AE2581" i="4"/>
  <c r="AD2581" i="4"/>
  <c r="AM2581" i="4" s="1"/>
  <c r="AK2580" i="4"/>
  <c r="AI2580" i="4"/>
  <c r="AH2580" i="4"/>
  <c r="AE2580" i="4"/>
  <c r="AD2580" i="4"/>
  <c r="AM2580" i="4" s="1"/>
  <c r="AK2579" i="4"/>
  <c r="AI2579" i="4"/>
  <c r="AH2579" i="4"/>
  <c r="AE2579" i="4"/>
  <c r="AD2579" i="4"/>
  <c r="AM2579" i="4" s="1"/>
  <c r="AK2578" i="4"/>
  <c r="AI2578" i="4"/>
  <c r="AH2578" i="4"/>
  <c r="AE2578" i="4"/>
  <c r="AD2578" i="4"/>
  <c r="AM2578" i="4" s="1"/>
  <c r="AK2577" i="4"/>
  <c r="AI2577" i="4"/>
  <c r="AH2577" i="4"/>
  <c r="AE2577" i="4"/>
  <c r="AD2577" i="4"/>
  <c r="AM2577" i="4" s="1"/>
  <c r="AK2576" i="4"/>
  <c r="AI2576" i="4"/>
  <c r="AH2576" i="4"/>
  <c r="AE2576" i="4"/>
  <c r="AD2576" i="4"/>
  <c r="AM2576" i="4" s="1"/>
  <c r="AK2575" i="4"/>
  <c r="AI2575" i="4"/>
  <c r="AH2575" i="4"/>
  <c r="AE2575" i="4"/>
  <c r="AD2575" i="4"/>
  <c r="AM2575" i="4" s="1"/>
  <c r="AK2574" i="4"/>
  <c r="AI2574" i="4"/>
  <c r="AH2574" i="4"/>
  <c r="AE2574" i="4"/>
  <c r="AD2574" i="4"/>
  <c r="AM2574" i="4" s="1"/>
  <c r="AK2573" i="4"/>
  <c r="AI2573" i="4"/>
  <c r="AH2573" i="4"/>
  <c r="AE2573" i="4"/>
  <c r="AD2573" i="4"/>
  <c r="AM2573" i="4" s="1"/>
  <c r="AK2572" i="4"/>
  <c r="AI2572" i="4"/>
  <c r="AH2572" i="4"/>
  <c r="AE2572" i="4"/>
  <c r="AD2572" i="4"/>
  <c r="AM2572" i="4" s="1"/>
  <c r="AK2571" i="4"/>
  <c r="AI2571" i="4"/>
  <c r="AH2571" i="4"/>
  <c r="AE2571" i="4"/>
  <c r="AD2571" i="4"/>
  <c r="AM2571" i="4" s="1"/>
  <c r="AK2570" i="4"/>
  <c r="AI2570" i="4"/>
  <c r="AH2570" i="4"/>
  <c r="AE2570" i="4"/>
  <c r="AD2570" i="4"/>
  <c r="AM2570" i="4" s="1"/>
  <c r="AK2569" i="4"/>
  <c r="AI2569" i="4"/>
  <c r="AH2569" i="4"/>
  <c r="AE2569" i="4"/>
  <c r="AD2569" i="4"/>
  <c r="AM2569" i="4" s="1"/>
  <c r="AK2568" i="4"/>
  <c r="AI2568" i="4"/>
  <c r="AH2568" i="4"/>
  <c r="AE2568" i="4"/>
  <c r="AD2568" i="4"/>
  <c r="AM2568" i="4" s="1"/>
  <c r="AK2567" i="4"/>
  <c r="AI2567" i="4"/>
  <c r="AH2567" i="4"/>
  <c r="AE2567" i="4"/>
  <c r="AD2567" i="4"/>
  <c r="AM2567" i="4" s="1"/>
  <c r="AK2566" i="4"/>
  <c r="AI2566" i="4"/>
  <c r="AH2566" i="4"/>
  <c r="AE2566" i="4"/>
  <c r="AD2566" i="4"/>
  <c r="AM2566" i="4" s="1"/>
  <c r="AK2565" i="4"/>
  <c r="AI2565" i="4"/>
  <c r="AH2565" i="4"/>
  <c r="AE2565" i="4"/>
  <c r="AD2565" i="4"/>
  <c r="AM2565" i="4" s="1"/>
  <c r="AK2564" i="4"/>
  <c r="AI2564" i="4"/>
  <c r="AH2564" i="4"/>
  <c r="AE2564" i="4"/>
  <c r="AD2564" i="4"/>
  <c r="AM2564" i="4" s="1"/>
  <c r="AK2563" i="4"/>
  <c r="AI2563" i="4"/>
  <c r="AH2563" i="4"/>
  <c r="AE2563" i="4"/>
  <c r="AD2563" i="4"/>
  <c r="AM2563" i="4" s="1"/>
  <c r="AK2562" i="4"/>
  <c r="AI2562" i="4"/>
  <c r="AH2562" i="4"/>
  <c r="AE2562" i="4"/>
  <c r="AD2562" i="4"/>
  <c r="AM2562" i="4" s="1"/>
  <c r="AK2561" i="4"/>
  <c r="AI2561" i="4"/>
  <c r="AH2561" i="4"/>
  <c r="AE2561" i="4"/>
  <c r="AD2561" i="4"/>
  <c r="AM2561" i="4" s="1"/>
  <c r="AK2560" i="4"/>
  <c r="AI2560" i="4"/>
  <c r="AH2560" i="4"/>
  <c r="AE2560" i="4"/>
  <c r="AD2560" i="4"/>
  <c r="AM2560" i="4" s="1"/>
  <c r="AK2559" i="4"/>
  <c r="AI2559" i="4"/>
  <c r="AH2559" i="4"/>
  <c r="AE2559" i="4"/>
  <c r="AD2559" i="4"/>
  <c r="AM2559" i="4" s="1"/>
  <c r="AK2558" i="4"/>
  <c r="AI2558" i="4"/>
  <c r="AH2558" i="4"/>
  <c r="AE2558" i="4"/>
  <c r="AD2558" i="4"/>
  <c r="AM2558" i="4" s="1"/>
  <c r="AK2557" i="4"/>
  <c r="AI2557" i="4"/>
  <c r="AH2557" i="4"/>
  <c r="AE2557" i="4"/>
  <c r="AD2557" i="4"/>
  <c r="AM2557" i="4" s="1"/>
  <c r="AK2556" i="4"/>
  <c r="AI2556" i="4"/>
  <c r="AH2556" i="4"/>
  <c r="AE2556" i="4"/>
  <c r="AD2556" i="4"/>
  <c r="AM2556" i="4" s="1"/>
  <c r="AK2555" i="4"/>
  <c r="AI2555" i="4"/>
  <c r="AH2555" i="4"/>
  <c r="AE2555" i="4"/>
  <c r="AD2555" i="4"/>
  <c r="AM2555" i="4" s="1"/>
  <c r="AK2554" i="4"/>
  <c r="AI2554" i="4"/>
  <c r="AH2554" i="4"/>
  <c r="AE2554" i="4"/>
  <c r="AD2554" i="4"/>
  <c r="AM2554" i="4" s="1"/>
  <c r="AK2553" i="4"/>
  <c r="AI2553" i="4"/>
  <c r="AH2553" i="4"/>
  <c r="AE2553" i="4"/>
  <c r="AD2553" i="4"/>
  <c r="AM2553" i="4" s="1"/>
  <c r="AK2552" i="4"/>
  <c r="AI2552" i="4"/>
  <c r="AH2552" i="4"/>
  <c r="AE2552" i="4"/>
  <c r="AD2552" i="4"/>
  <c r="AM2552" i="4" s="1"/>
  <c r="AK2551" i="4"/>
  <c r="AI2551" i="4"/>
  <c r="AH2551" i="4"/>
  <c r="AE2551" i="4"/>
  <c r="AD2551" i="4"/>
  <c r="AM2551" i="4" s="1"/>
  <c r="AK2550" i="4"/>
  <c r="AI2550" i="4"/>
  <c r="AH2550" i="4"/>
  <c r="AE2550" i="4"/>
  <c r="AD2550" i="4"/>
  <c r="AM2550" i="4" s="1"/>
  <c r="AK2549" i="4"/>
  <c r="AI2549" i="4"/>
  <c r="AH2549" i="4"/>
  <c r="AE2549" i="4"/>
  <c r="AD2549" i="4"/>
  <c r="AM2549" i="4" s="1"/>
  <c r="AK2548" i="4"/>
  <c r="AI2548" i="4"/>
  <c r="AH2548" i="4"/>
  <c r="AE2548" i="4"/>
  <c r="AD2548" i="4"/>
  <c r="AM2548" i="4" s="1"/>
  <c r="AK2547" i="4"/>
  <c r="AI2547" i="4"/>
  <c r="AH2547" i="4"/>
  <c r="AE2547" i="4"/>
  <c r="AD2547" i="4"/>
  <c r="AM2547" i="4" s="1"/>
  <c r="AK2546" i="4"/>
  <c r="AI2546" i="4"/>
  <c r="AH2546" i="4"/>
  <c r="AE2546" i="4"/>
  <c r="AD2546" i="4"/>
  <c r="AM2546" i="4" s="1"/>
  <c r="AK2545" i="4"/>
  <c r="AI2545" i="4"/>
  <c r="AH2545" i="4"/>
  <c r="AE2545" i="4"/>
  <c r="AD2545" i="4"/>
  <c r="AM2545" i="4" s="1"/>
  <c r="AK2544" i="4"/>
  <c r="AI2544" i="4"/>
  <c r="AH2544" i="4"/>
  <c r="AE2544" i="4"/>
  <c r="AD2544" i="4"/>
  <c r="AM2544" i="4" s="1"/>
  <c r="AK2543" i="4"/>
  <c r="AI2543" i="4"/>
  <c r="AH2543" i="4"/>
  <c r="AE2543" i="4"/>
  <c r="AD2543" i="4"/>
  <c r="AM2543" i="4" s="1"/>
  <c r="AK2542" i="4"/>
  <c r="AI2542" i="4"/>
  <c r="AH2542" i="4"/>
  <c r="AE2542" i="4"/>
  <c r="AD2542" i="4"/>
  <c r="AM2542" i="4" s="1"/>
  <c r="AK2541" i="4"/>
  <c r="AI2541" i="4"/>
  <c r="AH2541" i="4"/>
  <c r="AE2541" i="4"/>
  <c r="AD2541" i="4"/>
  <c r="AM2541" i="4" s="1"/>
  <c r="AK2540" i="4"/>
  <c r="AI2540" i="4"/>
  <c r="AH2540" i="4"/>
  <c r="AE2540" i="4"/>
  <c r="AD2540" i="4"/>
  <c r="AM2540" i="4" s="1"/>
  <c r="AK2539" i="4"/>
  <c r="AI2539" i="4"/>
  <c r="AH2539" i="4"/>
  <c r="AE2539" i="4"/>
  <c r="AD2539" i="4"/>
  <c r="AM2539" i="4" s="1"/>
  <c r="AK2538" i="4"/>
  <c r="AI2538" i="4"/>
  <c r="AH2538" i="4"/>
  <c r="AE2538" i="4"/>
  <c r="AD2538" i="4"/>
  <c r="AM2538" i="4" s="1"/>
  <c r="AK2537" i="4"/>
  <c r="AI2537" i="4"/>
  <c r="AH2537" i="4"/>
  <c r="AE2537" i="4"/>
  <c r="AD2537" i="4"/>
  <c r="AM2537" i="4" s="1"/>
  <c r="AK2536" i="4"/>
  <c r="AI2536" i="4"/>
  <c r="AH2536" i="4"/>
  <c r="AE2536" i="4"/>
  <c r="AD2536" i="4"/>
  <c r="AM2536" i="4" s="1"/>
  <c r="AK2535" i="4"/>
  <c r="AI2535" i="4"/>
  <c r="AH2535" i="4"/>
  <c r="AE2535" i="4"/>
  <c r="AD2535" i="4"/>
  <c r="AM2535" i="4" s="1"/>
  <c r="AK2534" i="4"/>
  <c r="AI2534" i="4"/>
  <c r="AH2534" i="4"/>
  <c r="AE2534" i="4"/>
  <c r="AD2534" i="4"/>
  <c r="AM2534" i="4" s="1"/>
  <c r="AK2533" i="4"/>
  <c r="AI2533" i="4"/>
  <c r="AH2533" i="4"/>
  <c r="AE2533" i="4"/>
  <c r="AD2533" i="4"/>
  <c r="AM2533" i="4" s="1"/>
  <c r="AK2532" i="4"/>
  <c r="AI2532" i="4"/>
  <c r="AH2532" i="4"/>
  <c r="AE2532" i="4"/>
  <c r="AD2532" i="4"/>
  <c r="AM2532" i="4" s="1"/>
  <c r="AK2531" i="4"/>
  <c r="AI2531" i="4"/>
  <c r="AH2531" i="4"/>
  <c r="AE2531" i="4"/>
  <c r="AD2531" i="4"/>
  <c r="AM2531" i="4" s="1"/>
  <c r="AK2530" i="4"/>
  <c r="AI2530" i="4"/>
  <c r="AH2530" i="4"/>
  <c r="AE2530" i="4"/>
  <c r="AD2530" i="4"/>
  <c r="AM2530" i="4" s="1"/>
  <c r="AK2529" i="4"/>
  <c r="AI2529" i="4"/>
  <c r="AH2529" i="4"/>
  <c r="AE2529" i="4"/>
  <c r="AD2529" i="4"/>
  <c r="AM2529" i="4" s="1"/>
  <c r="AK2528" i="4"/>
  <c r="AI2528" i="4"/>
  <c r="AH2528" i="4"/>
  <c r="AE2528" i="4"/>
  <c r="AD2528" i="4"/>
  <c r="AM2528" i="4" s="1"/>
  <c r="AK2527" i="4"/>
  <c r="AI2527" i="4"/>
  <c r="AH2527" i="4"/>
  <c r="AE2527" i="4"/>
  <c r="AD2527" i="4"/>
  <c r="AM2527" i="4" s="1"/>
  <c r="AK2526" i="4"/>
  <c r="AI2526" i="4"/>
  <c r="AH2526" i="4"/>
  <c r="AE2526" i="4"/>
  <c r="AD2526" i="4"/>
  <c r="AM2526" i="4" s="1"/>
  <c r="AK2525" i="4"/>
  <c r="AI2525" i="4"/>
  <c r="AH2525" i="4"/>
  <c r="AE2525" i="4"/>
  <c r="AD2525" i="4"/>
  <c r="AM2525" i="4" s="1"/>
  <c r="AK2524" i="4"/>
  <c r="AI2524" i="4"/>
  <c r="AH2524" i="4"/>
  <c r="AE2524" i="4"/>
  <c r="AD2524" i="4"/>
  <c r="AM2524" i="4" s="1"/>
  <c r="AK2523" i="4"/>
  <c r="AI2523" i="4"/>
  <c r="AH2523" i="4"/>
  <c r="AE2523" i="4"/>
  <c r="AD2523" i="4"/>
  <c r="AM2523" i="4" s="1"/>
  <c r="AK2522" i="4"/>
  <c r="AI2522" i="4"/>
  <c r="AH2522" i="4"/>
  <c r="AE2522" i="4"/>
  <c r="AD2522" i="4"/>
  <c r="AM2522" i="4" s="1"/>
  <c r="AK2521" i="4"/>
  <c r="AI2521" i="4"/>
  <c r="AH2521" i="4"/>
  <c r="AE2521" i="4"/>
  <c r="AD2521" i="4"/>
  <c r="AM2521" i="4" s="1"/>
  <c r="AK2520" i="4"/>
  <c r="AI2520" i="4"/>
  <c r="AH2520" i="4"/>
  <c r="AE2520" i="4"/>
  <c r="AD2520" i="4"/>
  <c r="AM2520" i="4" s="1"/>
  <c r="AK2519" i="4"/>
  <c r="AI2519" i="4"/>
  <c r="AH2519" i="4"/>
  <c r="AE2519" i="4"/>
  <c r="AD2519" i="4"/>
  <c r="AM2519" i="4" s="1"/>
  <c r="AK2518" i="4"/>
  <c r="AI2518" i="4"/>
  <c r="AH2518" i="4"/>
  <c r="AE2518" i="4"/>
  <c r="AD2518" i="4"/>
  <c r="AM2518" i="4" s="1"/>
  <c r="AK2517" i="4"/>
  <c r="AI2517" i="4"/>
  <c r="AH2517" i="4"/>
  <c r="AE2517" i="4"/>
  <c r="AD2517" i="4"/>
  <c r="AM2517" i="4" s="1"/>
  <c r="AK2516" i="4"/>
  <c r="AI2516" i="4"/>
  <c r="AH2516" i="4"/>
  <c r="AE2516" i="4"/>
  <c r="AD2516" i="4"/>
  <c r="AM2516" i="4" s="1"/>
  <c r="AK2515" i="4"/>
  <c r="AI2515" i="4"/>
  <c r="AH2515" i="4"/>
  <c r="AE2515" i="4"/>
  <c r="AD2515" i="4"/>
  <c r="AM2515" i="4" s="1"/>
  <c r="AK2514" i="4"/>
  <c r="AI2514" i="4"/>
  <c r="AH2514" i="4"/>
  <c r="AE2514" i="4"/>
  <c r="AD2514" i="4"/>
  <c r="AM2514" i="4" s="1"/>
  <c r="AK2513" i="4"/>
  <c r="AI2513" i="4"/>
  <c r="AH2513" i="4"/>
  <c r="AE2513" i="4"/>
  <c r="AD2513" i="4"/>
  <c r="AM2513" i="4" s="1"/>
  <c r="AK2512" i="4"/>
  <c r="AI2512" i="4"/>
  <c r="AH2512" i="4"/>
  <c r="AE2512" i="4"/>
  <c r="AD2512" i="4"/>
  <c r="AM2512" i="4" s="1"/>
  <c r="AK2511" i="4"/>
  <c r="AI2511" i="4"/>
  <c r="AH2511" i="4"/>
  <c r="AE2511" i="4"/>
  <c r="AD2511" i="4"/>
  <c r="AM2511" i="4" s="1"/>
  <c r="AK2510" i="4"/>
  <c r="AI2510" i="4"/>
  <c r="AH2510" i="4"/>
  <c r="AE2510" i="4"/>
  <c r="AD2510" i="4"/>
  <c r="AM2510" i="4" s="1"/>
  <c r="AK2509" i="4"/>
  <c r="AI2509" i="4"/>
  <c r="AH2509" i="4"/>
  <c r="AE2509" i="4"/>
  <c r="AD2509" i="4"/>
  <c r="AM2509" i="4" s="1"/>
  <c r="AK2508" i="4"/>
  <c r="AI2508" i="4"/>
  <c r="AH2508" i="4"/>
  <c r="AE2508" i="4"/>
  <c r="AD2508" i="4"/>
  <c r="AM2508" i="4" s="1"/>
  <c r="AK2507" i="4"/>
  <c r="AI2507" i="4"/>
  <c r="AH2507" i="4"/>
  <c r="AE2507" i="4"/>
  <c r="AD2507" i="4"/>
  <c r="AM2507" i="4" s="1"/>
  <c r="AK2506" i="4"/>
  <c r="AI2506" i="4"/>
  <c r="AH2506" i="4"/>
  <c r="AE2506" i="4"/>
  <c r="AD2506" i="4"/>
  <c r="AM2506" i="4" s="1"/>
  <c r="AK2505" i="4"/>
  <c r="AI2505" i="4"/>
  <c r="AH2505" i="4"/>
  <c r="AE2505" i="4"/>
  <c r="AD2505" i="4"/>
  <c r="AM2505" i="4" s="1"/>
  <c r="AK2504" i="4"/>
  <c r="AI2504" i="4"/>
  <c r="AH2504" i="4"/>
  <c r="AE2504" i="4"/>
  <c r="AD2504" i="4"/>
  <c r="AM2504" i="4" s="1"/>
  <c r="AK2503" i="4"/>
  <c r="AI2503" i="4"/>
  <c r="AH2503" i="4"/>
  <c r="AE2503" i="4"/>
  <c r="AD2503" i="4"/>
  <c r="AM2503" i="4" s="1"/>
  <c r="AK2502" i="4"/>
  <c r="AI2502" i="4"/>
  <c r="AH2502" i="4"/>
  <c r="AE2502" i="4"/>
  <c r="AD2502" i="4"/>
  <c r="AM2502" i="4" s="1"/>
  <c r="AK2501" i="4"/>
  <c r="AI2501" i="4"/>
  <c r="AH2501" i="4"/>
  <c r="AE2501" i="4"/>
  <c r="AD2501" i="4"/>
  <c r="AM2501" i="4" s="1"/>
  <c r="AK2500" i="4"/>
  <c r="AI2500" i="4"/>
  <c r="AH2500" i="4"/>
  <c r="AE2500" i="4"/>
  <c r="AD2500" i="4"/>
  <c r="AM2500" i="4" s="1"/>
  <c r="AK2499" i="4"/>
  <c r="AI2499" i="4"/>
  <c r="AH2499" i="4"/>
  <c r="AE2499" i="4"/>
  <c r="AD2499" i="4"/>
  <c r="AM2499" i="4" s="1"/>
  <c r="AK2498" i="4"/>
  <c r="AI2498" i="4"/>
  <c r="AH2498" i="4"/>
  <c r="AE2498" i="4"/>
  <c r="AD2498" i="4"/>
  <c r="AM2498" i="4" s="1"/>
  <c r="AK2497" i="4"/>
  <c r="AI2497" i="4"/>
  <c r="AH2497" i="4"/>
  <c r="AE2497" i="4"/>
  <c r="AD2497" i="4"/>
  <c r="AM2497" i="4" s="1"/>
  <c r="AK2496" i="4"/>
  <c r="AI2496" i="4"/>
  <c r="AH2496" i="4"/>
  <c r="AE2496" i="4"/>
  <c r="AD2496" i="4"/>
  <c r="AM2496" i="4" s="1"/>
  <c r="AK2495" i="4"/>
  <c r="AI2495" i="4"/>
  <c r="AH2495" i="4"/>
  <c r="AE2495" i="4"/>
  <c r="AD2495" i="4"/>
  <c r="AM2495" i="4" s="1"/>
  <c r="AK2494" i="4"/>
  <c r="AI2494" i="4"/>
  <c r="AH2494" i="4"/>
  <c r="AE2494" i="4"/>
  <c r="AD2494" i="4"/>
  <c r="AM2494" i="4" s="1"/>
  <c r="AK2493" i="4"/>
  <c r="AI2493" i="4"/>
  <c r="AH2493" i="4"/>
  <c r="AE2493" i="4"/>
  <c r="AD2493" i="4"/>
  <c r="AM2493" i="4" s="1"/>
  <c r="AK2492" i="4"/>
  <c r="AI2492" i="4"/>
  <c r="AH2492" i="4"/>
  <c r="AE2492" i="4"/>
  <c r="AD2492" i="4"/>
  <c r="AM2492" i="4" s="1"/>
  <c r="AK2491" i="4"/>
  <c r="AI2491" i="4"/>
  <c r="AH2491" i="4"/>
  <c r="AE2491" i="4"/>
  <c r="AD2491" i="4"/>
  <c r="AM2491" i="4" s="1"/>
  <c r="AK2490" i="4"/>
  <c r="AI2490" i="4"/>
  <c r="AH2490" i="4"/>
  <c r="AE2490" i="4"/>
  <c r="AD2490" i="4"/>
  <c r="AM2490" i="4" s="1"/>
  <c r="AK2489" i="4"/>
  <c r="AI2489" i="4"/>
  <c r="AH2489" i="4"/>
  <c r="AE2489" i="4"/>
  <c r="AD2489" i="4"/>
  <c r="AM2489" i="4" s="1"/>
  <c r="AK2488" i="4"/>
  <c r="AI2488" i="4"/>
  <c r="AH2488" i="4"/>
  <c r="AE2488" i="4"/>
  <c r="AD2488" i="4"/>
  <c r="AM2488" i="4" s="1"/>
  <c r="AK2487" i="4"/>
  <c r="AI2487" i="4"/>
  <c r="AH2487" i="4"/>
  <c r="AE2487" i="4"/>
  <c r="AD2487" i="4"/>
  <c r="AM2487" i="4" s="1"/>
  <c r="AK2486" i="4"/>
  <c r="AI2486" i="4"/>
  <c r="AH2486" i="4"/>
  <c r="AE2486" i="4"/>
  <c r="AD2486" i="4"/>
  <c r="AM2486" i="4" s="1"/>
  <c r="AK2485" i="4"/>
  <c r="AI2485" i="4"/>
  <c r="AH2485" i="4"/>
  <c r="AE2485" i="4"/>
  <c r="AD2485" i="4"/>
  <c r="AM2485" i="4" s="1"/>
  <c r="AK2484" i="4"/>
  <c r="AI2484" i="4"/>
  <c r="AH2484" i="4"/>
  <c r="AE2484" i="4"/>
  <c r="AD2484" i="4"/>
  <c r="AM2484" i="4" s="1"/>
  <c r="AK2483" i="4"/>
  <c r="AI2483" i="4"/>
  <c r="AH2483" i="4"/>
  <c r="AE2483" i="4"/>
  <c r="AD2483" i="4"/>
  <c r="AM2483" i="4" s="1"/>
  <c r="AK2482" i="4"/>
  <c r="AI2482" i="4"/>
  <c r="AH2482" i="4"/>
  <c r="AE2482" i="4"/>
  <c r="AD2482" i="4"/>
  <c r="AM2482" i="4" s="1"/>
  <c r="AK2481" i="4"/>
  <c r="AI2481" i="4"/>
  <c r="AH2481" i="4"/>
  <c r="AE2481" i="4"/>
  <c r="AD2481" i="4"/>
  <c r="AM2481" i="4" s="1"/>
  <c r="AK2480" i="4"/>
  <c r="AI2480" i="4"/>
  <c r="AH2480" i="4"/>
  <c r="AE2480" i="4"/>
  <c r="AD2480" i="4"/>
  <c r="AM2480" i="4" s="1"/>
  <c r="AK2479" i="4"/>
  <c r="AI2479" i="4"/>
  <c r="AH2479" i="4"/>
  <c r="AE2479" i="4"/>
  <c r="AD2479" i="4"/>
  <c r="AM2479" i="4" s="1"/>
  <c r="AK2478" i="4"/>
  <c r="AI2478" i="4"/>
  <c r="AH2478" i="4"/>
  <c r="AE2478" i="4"/>
  <c r="AD2478" i="4"/>
  <c r="AM2478" i="4" s="1"/>
  <c r="AK2477" i="4"/>
  <c r="AI2477" i="4"/>
  <c r="AH2477" i="4"/>
  <c r="AE2477" i="4"/>
  <c r="AD2477" i="4"/>
  <c r="AM2477" i="4" s="1"/>
  <c r="AK2476" i="4"/>
  <c r="AI2476" i="4"/>
  <c r="AH2476" i="4"/>
  <c r="AE2476" i="4"/>
  <c r="AD2476" i="4"/>
  <c r="AM2476" i="4" s="1"/>
  <c r="AK2475" i="4"/>
  <c r="AI2475" i="4"/>
  <c r="AH2475" i="4"/>
  <c r="AE2475" i="4"/>
  <c r="AD2475" i="4"/>
  <c r="AM2475" i="4" s="1"/>
  <c r="AK2474" i="4"/>
  <c r="AI2474" i="4"/>
  <c r="AH2474" i="4"/>
  <c r="AE2474" i="4"/>
  <c r="AD2474" i="4"/>
  <c r="AM2474" i="4" s="1"/>
  <c r="AK2473" i="4"/>
  <c r="AI2473" i="4"/>
  <c r="AH2473" i="4"/>
  <c r="AE2473" i="4"/>
  <c r="AD2473" i="4"/>
  <c r="AM2473" i="4" s="1"/>
  <c r="AK2472" i="4"/>
  <c r="AI2472" i="4"/>
  <c r="AH2472" i="4"/>
  <c r="AE2472" i="4"/>
  <c r="AD2472" i="4"/>
  <c r="AM2472" i="4" s="1"/>
  <c r="AK2471" i="4"/>
  <c r="AI2471" i="4"/>
  <c r="AH2471" i="4"/>
  <c r="AE2471" i="4"/>
  <c r="AD2471" i="4"/>
  <c r="AM2471" i="4" s="1"/>
  <c r="AK2470" i="4"/>
  <c r="AI2470" i="4"/>
  <c r="AH2470" i="4"/>
  <c r="AE2470" i="4"/>
  <c r="AD2470" i="4"/>
  <c r="AM2470" i="4" s="1"/>
  <c r="AK2469" i="4"/>
  <c r="AI2469" i="4"/>
  <c r="AH2469" i="4"/>
  <c r="AE2469" i="4"/>
  <c r="AD2469" i="4"/>
  <c r="AM2469" i="4" s="1"/>
  <c r="AK2468" i="4"/>
  <c r="AI2468" i="4"/>
  <c r="AH2468" i="4"/>
  <c r="AE2468" i="4"/>
  <c r="AD2468" i="4"/>
  <c r="AM2468" i="4" s="1"/>
  <c r="AK2467" i="4"/>
  <c r="AI2467" i="4"/>
  <c r="AH2467" i="4"/>
  <c r="AE2467" i="4"/>
  <c r="AD2467" i="4"/>
  <c r="AM2467" i="4" s="1"/>
  <c r="AK2466" i="4"/>
  <c r="AI2466" i="4"/>
  <c r="AH2466" i="4"/>
  <c r="AE2466" i="4"/>
  <c r="AD2466" i="4"/>
  <c r="AM2466" i="4" s="1"/>
  <c r="AK2465" i="4"/>
  <c r="AI2465" i="4"/>
  <c r="AH2465" i="4"/>
  <c r="AE2465" i="4"/>
  <c r="AD2465" i="4"/>
  <c r="AM2465" i="4" s="1"/>
  <c r="AK2464" i="4"/>
  <c r="AI2464" i="4"/>
  <c r="AH2464" i="4"/>
  <c r="AE2464" i="4"/>
  <c r="AD2464" i="4"/>
  <c r="AM2464" i="4" s="1"/>
  <c r="AK2463" i="4"/>
  <c r="AI2463" i="4"/>
  <c r="AH2463" i="4"/>
  <c r="AE2463" i="4"/>
  <c r="AD2463" i="4"/>
  <c r="AM2463" i="4" s="1"/>
  <c r="AK2462" i="4"/>
  <c r="AI2462" i="4"/>
  <c r="AH2462" i="4"/>
  <c r="AE2462" i="4"/>
  <c r="AD2462" i="4"/>
  <c r="AM2462" i="4" s="1"/>
  <c r="AK2461" i="4"/>
  <c r="AI2461" i="4"/>
  <c r="AH2461" i="4"/>
  <c r="AE2461" i="4"/>
  <c r="AD2461" i="4"/>
  <c r="AM2461" i="4" s="1"/>
  <c r="AK2460" i="4"/>
  <c r="AI2460" i="4"/>
  <c r="AH2460" i="4"/>
  <c r="AE2460" i="4"/>
  <c r="AD2460" i="4"/>
  <c r="AM2460" i="4" s="1"/>
  <c r="AK2459" i="4"/>
  <c r="AI2459" i="4"/>
  <c r="AH2459" i="4"/>
  <c r="AE2459" i="4"/>
  <c r="AD2459" i="4"/>
  <c r="AM2459" i="4" s="1"/>
  <c r="AK2458" i="4"/>
  <c r="AI2458" i="4"/>
  <c r="AH2458" i="4"/>
  <c r="AE2458" i="4"/>
  <c r="AD2458" i="4"/>
  <c r="AM2458" i="4" s="1"/>
  <c r="AK2457" i="4"/>
  <c r="AI2457" i="4"/>
  <c r="AH2457" i="4"/>
  <c r="AE2457" i="4"/>
  <c r="AD2457" i="4"/>
  <c r="AM2457" i="4" s="1"/>
  <c r="AK2456" i="4"/>
  <c r="AI2456" i="4"/>
  <c r="AH2456" i="4"/>
  <c r="AE2456" i="4"/>
  <c r="AD2456" i="4"/>
  <c r="AM2456" i="4" s="1"/>
  <c r="AK2455" i="4"/>
  <c r="AI2455" i="4"/>
  <c r="AH2455" i="4"/>
  <c r="AE2455" i="4"/>
  <c r="AD2455" i="4"/>
  <c r="AM2455" i="4" s="1"/>
  <c r="AK2454" i="4"/>
  <c r="AI2454" i="4"/>
  <c r="AH2454" i="4"/>
  <c r="AE2454" i="4"/>
  <c r="AD2454" i="4"/>
  <c r="AM2454" i="4" s="1"/>
  <c r="AK2453" i="4"/>
  <c r="AI2453" i="4"/>
  <c r="AH2453" i="4"/>
  <c r="AE2453" i="4"/>
  <c r="AD2453" i="4"/>
  <c r="AM2453" i="4" s="1"/>
  <c r="AK2452" i="4"/>
  <c r="AI2452" i="4"/>
  <c r="AH2452" i="4"/>
  <c r="AE2452" i="4"/>
  <c r="AD2452" i="4"/>
  <c r="AM2452" i="4" s="1"/>
  <c r="AK2451" i="4"/>
  <c r="AI2451" i="4"/>
  <c r="AH2451" i="4"/>
  <c r="AE2451" i="4"/>
  <c r="AD2451" i="4"/>
  <c r="AM2451" i="4" s="1"/>
  <c r="AK2450" i="4"/>
  <c r="AI2450" i="4"/>
  <c r="AH2450" i="4"/>
  <c r="AE2450" i="4"/>
  <c r="AD2450" i="4"/>
  <c r="AM2450" i="4" s="1"/>
  <c r="AK2449" i="4"/>
  <c r="AI2449" i="4"/>
  <c r="AH2449" i="4"/>
  <c r="AE2449" i="4"/>
  <c r="AD2449" i="4"/>
  <c r="AM2449" i="4" s="1"/>
  <c r="AK2448" i="4"/>
  <c r="AI2448" i="4"/>
  <c r="AH2448" i="4"/>
  <c r="AE2448" i="4"/>
  <c r="AD2448" i="4"/>
  <c r="AM2448" i="4" s="1"/>
  <c r="AK2447" i="4"/>
  <c r="AI2447" i="4"/>
  <c r="AH2447" i="4"/>
  <c r="AE2447" i="4"/>
  <c r="AD2447" i="4"/>
  <c r="AM2447" i="4" s="1"/>
  <c r="AK2446" i="4"/>
  <c r="AI2446" i="4"/>
  <c r="AH2446" i="4"/>
  <c r="AE2446" i="4"/>
  <c r="AD2446" i="4"/>
  <c r="AM2446" i="4" s="1"/>
  <c r="AK2445" i="4"/>
  <c r="AI2445" i="4"/>
  <c r="AH2445" i="4"/>
  <c r="AE2445" i="4"/>
  <c r="AD2445" i="4"/>
  <c r="AM2445" i="4" s="1"/>
  <c r="AK2444" i="4"/>
  <c r="AI2444" i="4"/>
  <c r="AH2444" i="4"/>
  <c r="AE2444" i="4"/>
  <c r="AD2444" i="4"/>
  <c r="AM2444" i="4" s="1"/>
  <c r="AK2443" i="4"/>
  <c r="AI2443" i="4"/>
  <c r="AH2443" i="4"/>
  <c r="AE2443" i="4"/>
  <c r="AD2443" i="4"/>
  <c r="AM2443" i="4" s="1"/>
  <c r="AK2442" i="4"/>
  <c r="AI2442" i="4"/>
  <c r="AH2442" i="4"/>
  <c r="AE2442" i="4"/>
  <c r="AD2442" i="4"/>
  <c r="AM2442" i="4" s="1"/>
  <c r="AK2441" i="4"/>
  <c r="AI2441" i="4"/>
  <c r="AH2441" i="4"/>
  <c r="AE2441" i="4"/>
  <c r="AD2441" i="4"/>
  <c r="AM2441" i="4" s="1"/>
  <c r="AK2440" i="4"/>
  <c r="AI2440" i="4"/>
  <c r="AH2440" i="4"/>
  <c r="AE2440" i="4"/>
  <c r="AD2440" i="4"/>
  <c r="AM2440" i="4" s="1"/>
  <c r="AK2439" i="4"/>
  <c r="AI2439" i="4"/>
  <c r="AH2439" i="4"/>
  <c r="AE2439" i="4"/>
  <c r="AD2439" i="4"/>
  <c r="AM2439" i="4" s="1"/>
  <c r="AK2438" i="4"/>
  <c r="AI2438" i="4"/>
  <c r="AH2438" i="4"/>
  <c r="AE2438" i="4"/>
  <c r="AD2438" i="4"/>
  <c r="AM2438" i="4" s="1"/>
  <c r="AK2437" i="4"/>
  <c r="AI2437" i="4"/>
  <c r="AH2437" i="4"/>
  <c r="AE2437" i="4"/>
  <c r="AD2437" i="4"/>
  <c r="AM2437" i="4" s="1"/>
  <c r="AK2436" i="4"/>
  <c r="AI2436" i="4"/>
  <c r="AH2436" i="4"/>
  <c r="AE2436" i="4"/>
  <c r="AD2436" i="4"/>
  <c r="AM2436" i="4" s="1"/>
  <c r="AK2435" i="4"/>
  <c r="AI2435" i="4"/>
  <c r="AH2435" i="4"/>
  <c r="AE2435" i="4"/>
  <c r="AD2435" i="4"/>
  <c r="AM2435" i="4" s="1"/>
  <c r="AK2434" i="4"/>
  <c r="AI2434" i="4"/>
  <c r="AH2434" i="4"/>
  <c r="AE2434" i="4"/>
  <c r="AD2434" i="4"/>
  <c r="AM2434" i="4" s="1"/>
  <c r="AK2433" i="4"/>
  <c r="AI2433" i="4"/>
  <c r="AH2433" i="4"/>
  <c r="AE2433" i="4"/>
  <c r="AD2433" i="4"/>
  <c r="AM2433" i="4" s="1"/>
  <c r="AK2432" i="4"/>
  <c r="AI2432" i="4"/>
  <c r="AH2432" i="4"/>
  <c r="AE2432" i="4"/>
  <c r="AD2432" i="4"/>
  <c r="AM2432" i="4" s="1"/>
  <c r="AK2431" i="4"/>
  <c r="AI2431" i="4"/>
  <c r="AH2431" i="4"/>
  <c r="AE2431" i="4"/>
  <c r="AD2431" i="4"/>
  <c r="AM2431" i="4" s="1"/>
  <c r="AK2430" i="4"/>
  <c r="AI2430" i="4"/>
  <c r="AH2430" i="4"/>
  <c r="AE2430" i="4"/>
  <c r="AD2430" i="4"/>
  <c r="AM2430" i="4" s="1"/>
  <c r="AK2429" i="4"/>
  <c r="AI2429" i="4"/>
  <c r="AH2429" i="4"/>
  <c r="AE2429" i="4"/>
  <c r="AD2429" i="4"/>
  <c r="AM2429" i="4" s="1"/>
  <c r="AK2428" i="4"/>
  <c r="AI2428" i="4"/>
  <c r="AH2428" i="4"/>
  <c r="AE2428" i="4"/>
  <c r="AD2428" i="4"/>
  <c r="AM2428" i="4" s="1"/>
  <c r="AK2427" i="4"/>
  <c r="AI2427" i="4"/>
  <c r="AH2427" i="4"/>
  <c r="AE2427" i="4"/>
  <c r="AD2427" i="4"/>
  <c r="AM2427" i="4" s="1"/>
  <c r="AK2426" i="4"/>
  <c r="AI2426" i="4"/>
  <c r="AH2426" i="4"/>
  <c r="AE2426" i="4"/>
  <c r="AD2426" i="4"/>
  <c r="AM2426" i="4" s="1"/>
  <c r="AK2425" i="4"/>
  <c r="AI2425" i="4"/>
  <c r="AH2425" i="4"/>
  <c r="AE2425" i="4"/>
  <c r="AD2425" i="4"/>
  <c r="AM2425" i="4" s="1"/>
  <c r="AK2424" i="4"/>
  <c r="AI2424" i="4"/>
  <c r="AH2424" i="4"/>
  <c r="AE2424" i="4"/>
  <c r="AD2424" i="4"/>
  <c r="AM2424" i="4" s="1"/>
  <c r="AK2423" i="4"/>
  <c r="AI2423" i="4"/>
  <c r="AH2423" i="4"/>
  <c r="AE2423" i="4"/>
  <c r="AD2423" i="4"/>
  <c r="AM2423" i="4" s="1"/>
  <c r="AK2422" i="4"/>
  <c r="AI2422" i="4"/>
  <c r="AH2422" i="4"/>
  <c r="AE2422" i="4"/>
  <c r="AD2422" i="4"/>
  <c r="AM2422" i="4" s="1"/>
  <c r="AK2421" i="4"/>
  <c r="AI2421" i="4"/>
  <c r="AH2421" i="4"/>
  <c r="AE2421" i="4"/>
  <c r="AD2421" i="4"/>
  <c r="AM2421" i="4" s="1"/>
  <c r="AK2420" i="4"/>
  <c r="AI2420" i="4"/>
  <c r="AH2420" i="4"/>
  <c r="AE2420" i="4"/>
  <c r="AD2420" i="4"/>
  <c r="AM2420" i="4" s="1"/>
  <c r="AK2419" i="4"/>
  <c r="AI2419" i="4"/>
  <c r="AH2419" i="4"/>
  <c r="AE2419" i="4"/>
  <c r="AD2419" i="4"/>
  <c r="AM2419" i="4" s="1"/>
  <c r="AK2418" i="4"/>
  <c r="AI2418" i="4"/>
  <c r="AH2418" i="4"/>
  <c r="AE2418" i="4"/>
  <c r="AD2418" i="4"/>
  <c r="AM2418" i="4" s="1"/>
  <c r="AK2417" i="4"/>
  <c r="AI2417" i="4"/>
  <c r="AH2417" i="4"/>
  <c r="AE2417" i="4"/>
  <c r="AD2417" i="4"/>
  <c r="AM2417" i="4" s="1"/>
  <c r="AK2416" i="4"/>
  <c r="AI2416" i="4"/>
  <c r="AH2416" i="4"/>
  <c r="AE2416" i="4"/>
  <c r="AD2416" i="4"/>
  <c r="AM2416" i="4" s="1"/>
  <c r="AK2415" i="4"/>
  <c r="AI2415" i="4"/>
  <c r="AH2415" i="4"/>
  <c r="AE2415" i="4"/>
  <c r="AD2415" i="4"/>
  <c r="AM2415" i="4" s="1"/>
  <c r="AK2414" i="4"/>
  <c r="AI2414" i="4"/>
  <c r="AH2414" i="4"/>
  <c r="AE2414" i="4"/>
  <c r="AD2414" i="4"/>
  <c r="AM2414" i="4" s="1"/>
  <c r="AK2413" i="4"/>
  <c r="AI2413" i="4"/>
  <c r="AH2413" i="4"/>
  <c r="AE2413" i="4"/>
  <c r="AD2413" i="4"/>
  <c r="AM2413" i="4" s="1"/>
  <c r="AK2412" i="4"/>
  <c r="AI2412" i="4"/>
  <c r="AH2412" i="4"/>
  <c r="AE2412" i="4"/>
  <c r="AD2412" i="4"/>
  <c r="AM2412" i="4" s="1"/>
  <c r="AK2411" i="4"/>
  <c r="AI2411" i="4"/>
  <c r="AH2411" i="4"/>
  <c r="AE2411" i="4"/>
  <c r="AD2411" i="4"/>
  <c r="AM2411" i="4" s="1"/>
  <c r="AK2410" i="4"/>
  <c r="AI2410" i="4"/>
  <c r="AH2410" i="4"/>
  <c r="AE2410" i="4"/>
  <c r="AD2410" i="4"/>
  <c r="AM2410" i="4" s="1"/>
  <c r="AK2409" i="4"/>
  <c r="AI2409" i="4"/>
  <c r="AH2409" i="4"/>
  <c r="AE2409" i="4"/>
  <c r="AD2409" i="4"/>
  <c r="AM2409" i="4" s="1"/>
  <c r="AK2408" i="4"/>
  <c r="AI2408" i="4"/>
  <c r="AH2408" i="4"/>
  <c r="AE2408" i="4"/>
  <c r="AD2408" i="4"/>
  <c r="AM2408" i="4" s="1"/>
  <c r="AK2407" i="4"/>
  <c r="AI2407" i="4"/>
  <c r="AH2407" i="4"/>
  <c r="AE2407" i="4"/>
  <c r="AD2407" i="4"/>
  <c r="AM2407" i="4" s="1"/>
  <c r="AK2406" i="4"/>
  <c r="AI2406" i="4"/>
  <c r="AH2406" i="4"/>
  <c r="AE2406" i="4"/>
  <c r="AD2406" i="4"/>
  <c r="AM2406" i="4" s="1"/>
  <c r="AK2405" i="4"/>
  <c r="AI2405" i="4"/>
  <c r="AH2405" i="4"/>
  <c r="AE2405" i="4"/>
  <c r="AD2405" i="4"/>
  <c r="AM2405" i="4" s="1"/>
  <c r="AK2404" i="4"/>
  <c r="AI2404" i="4"/>
  <c r="AH2404" i="4"/>
  <c r="AE2404" i="4"/>
  <c r="AD2404" i="4"/>
  <c r="AM2404" i="4" s="1"/>
  <c r="AK2403" i="4"/>
  <c r="AI2403" i="4"/>
  <c r="AH2403" i="4"/>
  <c r="AE2403" i="4"/>
  <c r="AD2403" i="4"/>
  <c r="AM2403" i="4" s="1"/>
  <c r="AK2402" i="4"/>
  <c r="AI2402" i="4"/>
  <c r="AH2402" i="4"/>
  <c r="AE2402" i="4"/>
  <c r="AD2402" i="4"/>
  <c r="AM2402" i="4" s="1"/>
  <c r="AK2401" i="4"/>
  <c r="AI2401" i="4"/>
  <c r="AH2401" i="4"/>
  <c r="AE2401" i="4"/>
  <c r="AD2401" i="4"/>
  <c r="AM2401" i="4" s="1"/>
  <c r="AK2400" i="4"/>
  <c r="AI2400" i="4"/>
  <c r="AH2400" i="4"/>
  <c r="AE2400" i="4"/>
  <c r="AD2400" i="4"/>
  <c r="AM2400" i="4" s="1"/>
  <c r="AK2399" i="4"/>
  <c r="AI2399" i="4"/>
  <c r="AH2399" i="4"/>
  <c r="AE2399" i="4"/>
  <c r="AD2399" i="4"/>
  <c r="AM2399" i="4" s="1"/>
  <c r="AK2398" i="4"/>
  <c r="AI2398" i="4"/>
  <c r="AH2398" i="4"/>
  <c r="AE2398" i="4"/>
  <c r="AD2398" i="4"/>
  <c r="AM2398" i="4" s="1"/>
  <c r="AK2397" i="4"/>
  <c r="AI2397" i="4"/>
  <c r="AH2397" i="4"/>
  <c r="AE2397" i="4"/>
  <c r="AD2397" i="4"/>
  <c r="AM2397" i="4" s="1"/>
  <c r="AK2396" i="4"/>
  <c r="AI2396" i="4"/>
  <c r="AH2396" i="4"/>
  <c r="AE2396" i="4"/>
  <c r="AD2396" i="4"/>
  <c r="AM2396" i="4" s="1"/>
  <c r="AK2395" i="4"/>
  <c r="AI2395" i="4"/>
  <c r="AH2395" i="4"/>
  <c r="AE2395" i="4"/>
  <c r="AD2395" i="4"/>
  <c r="AM2395" i="4" s="1"/>
  <c r="AK2394" i="4"/>
  <c r="AI2394" i="4"/>
  <c r="AH2394" i="4"/>
  <c r="AE2394" i="4"/>
  <c r="AD2394" i="4"/>
  <c r="AM2394" i="4" s="1"/>
  <c r="AK2393" i="4"/>
  <c r="AI2393" i="4"/>
  <c r="AH2393" i="4"/>
  <c r="AE2393" i="4"/>
  <c r="AD2393" i="4"/>
  <c r="AM2393" i="4" s="1"/>
  <c r="AK2392" i="4"/>
  <c r="AI2392" i="4"/>
  <c r="AH2392" i="4"/>
  <c r="AE2392" i="4"/>
  <c r="AD2392" i="4"/>
  <c r="AM2392" i="4" s="1"/>
  <c r="AK2391" i="4"/>
  <c r="AI2391" i="4"/>
  <c r="AH2391" i="4"/>
  <c r="AE2391" i="4"/>
  <c r="AD2391" i="4"/>
  <c r="AM2391" i="4" s="1"/>
  <c r="AK2390" i="4"/>
  <c r="AI2390" i="4"/>
  <c r="AH2390" i="4"/>
  <c r="AE2390" i="4"/>
  <c r="AD2390" i="4"/>
  <c r="AM2390" i="4" s="1"/>
  <c r="AK2389" i="4"/>
  <c r="AI2389" i="4"/>
  <c r="AH2389" i="4"/>
  <c r="AE2389" i="4"/>
  <c r="AD2389" i="4"/>
  <c r="AM2389" i="4" s="1"/>
  <c r="AK2388" i="4"/>
  <c r="AI2388" i="4"/>
  <c r="AH2388" i="4"/>
  <c r="AE2388" i="4"/>
  <c r="AD2388" i="4"/>
  <c r="AM2388" i="4" s="1"/>
  <c r="AK2387" i="4"/>
  <c r="AI2387" i="4"/>
  <c r="AH2387" i="4"/>
  <c r="AE2387" i="4"/>
  <c r="AD2387" i="4"/>
  <c r="AM2387" i="4" s="1"/>
  <c r="AK2386" i="4"/>
  <c r="AI2386" i="4"/>
  <c r="AH2386" i="4"/>
  <c r="AE2386" i="4"/>
  <c r="AD2386" i="4"/>
  <c r="AM2386" i="4" s="1"/>
  <c r="AK2385" i="4"/>
  <c r="AI2385" i="4"/>
  <c r="AH2385" i="4"/>
  <c r="AE2385" i="4"/>
  <c r="AD2385" i="4"/>
  <c r="AM2385" i="4" s="1"/>
  <c r="AK2384" i="4"/>
  <c r="AI2384" i="4"/>
  <c r="AH2384" i="4"/>
  <c r="AE2384" i="4"/>
  <c r="AD2384" i="4"/>
  <c r="AM2384" i="4" s="1"/>
  <c r="AK2383" i="4"/>
  <c r="AI2383" i="4"/>
  <c r="AH2383" i="4"/>
  <c r="AE2383" i="4"/>
  <c r="AD2383" i="4"/>
  <c r="AM2383" i="4" s="1"/>
  <c r="AK2382" i="4"/>
  <c r="AI2382" i="4"/>
  <c r="AH2382" i="4"/>
  <c r="AE2382" i="4"/>
  <c r="AD2382" i="4"/>
  <c r="AM2382" i="4" s="1"/>
  <c r="AK2381" i="4"/>
  <c r="AI2381" i="4"/>
  <c r="AH2381" i="4"/>
  <c r="AE2381" i="4"/>
  <c r="AD2381" i="4"/>
  <c r="AM2381" i="4" s="1"/>
  <c r="AK2380" i="4"/>
  <c r="AI2380" i="4"/>
  <c r="AH2380" i="4"/>
  <c r="AE2380" i="4"/>
  <c r="AD2380" i="4"/>
  <c r="AM2380" i="4" s="1"/>
  <c r="AK2379" i="4"/>
  <c r="AI2379" i="4"/>
  <c r="AH2379" i="4"/>
  <c r="AE2379" i="4"/>
  <c r="AD2379" i="4"/>
  <c r="AM2379" i="4" s="1"/>
  <c r="AK2378" i="4"/>
  <c r="AI2378" i="4"/>
  <c r="AH2378" i="4"/>
  <c r="AE2378" i="4"/>
  <c r="AD2378" i="4"/>
  <c r="AM2378" i="4" s="1"/>
  <c r="AK2377" i="4"/>
  <c r="AI2377" i="4"/>
  <c r="AH2377" i="4"/>
  <c r="AE2377" i="4"/>
  <c r="AD2377" i="4"/>
  <c r="AM2377" i="4" s="1"/>
  <c r="AK2376" i="4"/>
  <c r="AI2376" i="4"/>
  <c r="AH2376" i="4"/>
  <c r="AE2376" i="4"/>
  <c r="AD2376" i="4"/>
  <c r="AM2376" i="4" s="1"/>
  <c r="AK2375" i="4"/>
  <c r="AI2375" i="4"/>
  <c r="AH2375" i="4"/>
  <c r="AE2375" i="4"/>
  <c r="AD2375" i="4"/>
  <c r="AM2375" i="4" s="1"/>
  <c r="AK2374" i="4"/>
  <c r="AI2374" i="4"/>
  <c r="AH2374" i="4"/>
  <c r="AE2374" i="4"/>
  <c r="AD2374" i="4"/>
  <c r="AM2374" i="4" s="1"/>
  <c r="AK2373" i="4"/>
  <c r="AI2373" i="4"/>
  <c r="AH2373" i="4"/>
  <c r="AE2373" i="4"/>
  <c r="AD2373" i="4"/>
  <c r="AM2373" i="4" s="1"/>
  <c r="AK2372" i="4"/>
  <c r="AI2372" i="4"/>
  <c r="AH2372" i="4"/>
  <c r="AE2372" i="4"/>
  <c r="AD2372" i="4"/>
  <c r="AM2372" i="4" s="1"/>
  <c r="AK2371" i="4"/>
  <c r="AI2371" i="4"/>
  <c r="AH2371" i="4"/>
  <c r="AE2371" i="4"/>
  <c r="AD2371" i="4"/>
  <c r="AM2371" i="4" s="1"/>
  <c r="AK2370" i="4"/>
  <c r="AI2370" i="4"/>
  <c r="AH2370" i="4"/>
  <c r="AE2370" i="4"/>
  <c r="AD2370" i="4"/>
  <c r="AM2370" i="4" s="1"/>
  <c r="AK2369" i="4"/>
  <c r="AI2369" i="4"/>
  <c r="AH2369" i="4"/>
  <c r="AE2369" i="4"/>
  <c r="AD2369" i="4"/>
  <c r="AM2369" i="4" s="1"/>
  <c r="AK2368" i="4"/>
  <c r="AI2368" i="4"/>
  <c r="AH2368" i="4"/>
  <c r="AE2368" i="4"/>
  <c r="AD2368" i="4"/>
  <c r="AM2368" i="4" s="1"/>
  <c r="AK2367" i="4"/>
  <c r="AI2367" i="4"/>
  <c r="AH2367" i="4"/>
  <c r="AE2367" i="4"/>
  <c r="AD2367" i="4"/>
  <c r="AM2367" i="4" s="1"/>
  <c r="AK2366" i="4"/>
  <c r="AI2366" i="4"/>
  <c r="AH2366" i="4"/>
  <c r="AE2366" i="4"/>
  <c r="AD2366" i="4"/>
  <c r="AM2366" i="4" s="1"/>
  <c r="AK2365" i="4"/>
  <c r="AI2365" i="4"/>
  <c r="AH2365" i="4"/>
  <c r="AE2365" i="4"/>
  <c r="AD2365" i="4"/>
  <c r="AM2365" i="4" s="1"/>
  <c r="AK2364" i="4"/>
  <c r="AI2364" i="4"/>
  <c r="AH2364" i="4"/>
  <c r="AE2364" i="4"/>
  <c r="AD2364" i="4"/>
  <c r="AM2364" i="4" s="1"/>
  <c r="AK2363" i="4"/>
  <c r="AI2363" i="4"/>
  <c r="AH2363" i="4"/>
  <c r="AE2363" i="4"/>
  <c r="AD2363" i="4"/>
  <c r="AM2363" i="4" s="1"/>
  <c r="AK2362" i="4"/>
  <c r="AI2362" i="4"/>
  <c r="AH2362" i="4"/>
  <c r="AE2362" i="4"/>
  <c r="AD2362" i="4"/>
  <c r="AM2362" i="4" s="1"/>
  <c r="AK2361" i="4"/>
  <c r="AI2361" i="4"/>
  <c r="AH2361" i="4"/>
  <c r="AE2361" i="4"/>
  <c r="AD2361" i="4"/>
  <c r="AM2361" i="4" s="1"/>
  <c r="AK2360" i="4"/>
  <c r="AI2360" i="4"/>
  <c r="AH2360" i="4"/>
  <c r="AE2360" i="4"/>
  <c r="AD2360" i="4"/>
  <c r="AM2360" i="4" s="1"/>
  <c r="AK2359" i="4"/>
  <c r="AI2359" i="4"/>
  <c r="AH2359" i="4"/>
  <c r="AE2359" i="4"/>
  <c r="AD2359" i="4"/>
  <c r="AM2359" i="4" s="1"/>
  <c r="AK2358" i="4"/>
  <c r="AI2358" i="4"/>
  <c r="AH2358" i="4"/>
  <c r="AE2358" i="4"/>
  <c r="AD2358" i="4"/>
  <c r="AM2358" i="4" s="1"/>
  <c r="AK2357" i="4"/>
  <c r="AI2357" i="4"/>
  <c r="AH2357" i="4"/>
  <c r="AE2357" i="4"/>
  <c r="AD2357" i="4"/>
  <c r="AM2357" i="4" s="1"/>
  <c r="AK2356" i="4"/>
  <c r="AI2356" i="4"/>
  <c r="AH2356" i="4"/>
  <c r="AE2356" i="4"/>
  <c r="AD2356" i="4"/>
  <c r="AM2356" i="4" s="1"/>
  <c r="AK2355" i="4"/>
  <c r="AI2355" i="4"/>
  <c r="AH2355" i="4"/>
  <c r="AE2355" i="4"/>
  <c r="AD2355" i="4"/>
  <c r="AM2355" i="4" s="1"/>
  <c r="AK2354" i="4"/>
  <c r="AI2354" i="4"/>
  <c r="AH2354" i="4"/>
  <c r="AE2354" i="4"/>
  <c r="AD2354" i="4"/>
  <c r="AM2354" i="4" s="1"/>
  <c r="AK2353" i="4"/>
  <c r="AI2353" i="4"/>
  <c r="AH2353" i="4"/>
  <c r="AE2353" i="4"/>
  <c r="AD2353" i="4"/>
  <c r="AM2353" i="4" s="1"/>
  <c r="AK2352" i="4"/>
  <c r="AI2352" i="4"/>
  <c r="AH2352" i="4"/>
  <c r="AE2352" i="4"/>
  <c r="AD2352" i="4"/>
  <c r="AM2352" i="4" s="1"/>
  <c r="AK2351" i="4"/>
  <c r="AI2351" i="4"/>
  <c r="AH2351" i="4"/>
  <c r="AE2351" i="4"/>
  <c r="AD2351" i="4"/>
  <c r="AM2351" i="4" s="1"/>
  <c r="AK2350" i="4"/>
  <c r="AI2350" i="4"/>
  <c r="AH2350" i="4"/>
  <c r="AE2350" i="4"/>
  <c r="AD2350" i="4"/>
  <c r="AM2350" i="4" s="1"/>
  <c r="AK2349" i="4"/>
  <c r="AI2349" i="4"/>
  <c r="AH2349" i="4"/>
  <c r="AE2349" i="4"/>
  <c r="AD2349" i="4"/>
  <c r="AM2349" i="4" s="1"/>
  <c r="AK2348" i="4"/>
  <c r="AI2348" i="4"/>
  <c r="AH2348" i="4"/>
  <c r="AE2348" i="4"/>
  <c r="AD2348" i="4"/>
  <c r="AM2348" i="4" s="1"/>
  <c r="AK2347" i="4"/>
  <c r="AI2347" i="4"/>
  <c r="AH2347" i="4"/>
  <c r="AE2347" i="4"/>
  <c r="AD2347" i="4"/>
  <c r="AM2347" i="4" s="1"/>
  <c r="AK2346" i="4"/>
  <c r="AI2346" i="4"/>
  <c r="AH2346" i="4"/>
  <c r="AE2346" i="4"/>
  <c r="AD2346" i="4"/>
  <c r="AM2346" i="4" s="1"/>
  <c r="AK2345" i="4"/>
  <c r="AI2345" i="4"/>
  <c r="AH2345" i="4"/>
  <c r="AE2345" i="4"/>
  <c r="AD2345" i="4"/>
  <c r="AM2345" i="4" s="1"/>
  <c r="AK2344" i="4"/>
  <c r="AI2344" i="4"/>
  <c r="AH2344" i="4"/>
  <c r="AE2344" i="4"/>
  <c r="AD2344" i="4"/>
  <c r="AM2344" i="4" s="1"/>
  <c r="AK2343" i="4"/>
  <c r="AI2343" i="4"/>
  <c r="AH2343" i="4"/>
  <c r="AE2343" i="4"/>
  <c r="AD2343" i="4"/>
  <c r="AM2343" i="4" s="1"/>
  <c r="AK2342" i="4"/>
  <c r="AI2342" i="4"/>
  <c r="AH2342" i="4"/>
  <c r="AE2342" i="4"/>
  <c r="AD2342" i="4"/>
  <c r="AM2342" i="4" s="1"/>
  <c r="AK2341" i="4"/>
  <c r="AI2341" i="4"/>
  <c r="AH2341" i="4"/>
  <c r="AE2341" i="4"/>
  <c r="AD2341" i="4"/>
  <c r="AM2341" i="4" s="1"/>
  <c r="AK2340" i="4"/>
  <c r="AI2340" i="4"/>
  <c r="AH2340" i="4"/>
  <c r="AE2340" i="4"/>
  <c r="AD2340" i="4"/>
  <c r="AM2340" i="4" s="1"/>
  <c r="AK2339" i="4"/>
  <c r="AI2339" i="4"/>
  <c r="AH2339" i="4"/>
  <c r="AE2339" i="4"/>
  <c r="AD2339" i="4"/>
  <c r="AM2339" i="4" s="1"/>
  <c r="AK2338" i="4"/>
  <c r="AI2338" i="4"/>
  <c r="AH2338" i="4"/>
  <c r="AE2338" i="4"/>
  <c r="AD2338" i="4"/>
  <c r="AM2338" i="4" s="1"/>
  <c r="AK2337" i="4"/>
  <c r="AI2337" i="4"/>
  <c r="AH2337" i="4"/>
  <c r="AE2337" i="4"/>
  <c r="AD2337" i="4"/>
  <c r="AM2337" i="4" s="1"/>
  <c r="AK2336" i="4"/>
  <c r="AI2336" i="4"/>
  <c r="AH2336" i="4"/>
  <c r="AE2336" i="4"/>
  <c r="AD2336" i="4"/>
  <c r="AM2336" i="4" s="1"/>
  <c r="AK2335" i="4"/>
  <c r="AI2335" i="4"/>
  <c r="AH2335" i="4"/>
  <c r="AE2335" i="4"/>
  <c r="AD2335" i="4"/>
  <c r="AM2335" i="4" s="1"/>
  <c r="AK2334" i="4"/>
  <c r="AI2334" i="4"/>
  <c r="AH2334" i="4"/>
  <c r="AE2334" i="4"/>
  <c r="AD2334" i="4"/>
  <c r="AM2334" i="4" s="1"/>
  <c r="AK2333" i="4"/>
  <c r="AI2333" i="4"/>
  <c r="AH2333" i="4"/>
  <c r="AE2333" i="4"/>
  <c r="AD2333" i="4"/>
  <c r="AM2333" i="4" s="1"/>
  <c r="AK2332" i="4"/>
  <c r="AI2332" i="4"/>
  <c r="AH2332" i="4"/>
  <c r="AE2332" i="4"/>
  <c r="AD2332" i="4"/>
  <c r="AM2332" i="4" s="1"/>
  <c r="AK2331" i="4"/>
  <c r="AI2331" i="4"/>
  <c r="AH2331" i="4"/>
  <c r="AE2331" i="4"/>
  <c r="AD2331" i="4"/>
  <c r="AM2331" i="4" s="1"/>
  <c r="AK2330" i="4"/>
  <c r="AI2330" i="4"/>
  <c r="AH2330" i="4"/>
  <c r="AE2330" i="4"/>
  <c r="AD2330" i="4"/>
  <c r="AM2330" i="4" s="1"/>
  <c r="AK2329" i="4"/>
  <c r="AI2329" i="4"/>
  <c r="AH2329" i="4"/>
  <c r="AE2329" i="4"/>
  <c r="AD2329" i="4"/>
  <c r="AM2329" i="4" s="1"/>
  <c r="AK2328" i="4"/>
  <c r="AI2328" i="4"/>
  <c r="AH2328" i="4"/>
  <c r="AE2328" i="4"/>
  <c r="AD2328" i="4"/>
  <c r="AM2328" i="4" s="1"/>
  <c r="AK2327" i="4"/>
  <c r="AI2327" i="4"/>
  <c r="AH2327" i="4"/>
  <c r="AE2327" i="4"/>
  <c r="AD2327" i="4"/>
  <c r="AM2327" i="4" s="1"/>
  <c r="AK2326" i="4"/>
  <c r="AI2326" i="4"/>
  <c r="AH2326" i="4"/>
  <c r="AE2326" i="4"/>
  <c r="AD2326" i="4"/>
  <c r="AM2326" i="4" s="1"/>
  <c r="AK2325" i="4"/>
  <c r="AI2325" i="4"/>
  <c r="AH2325" i="4"/>
  <c r="AE2325" i="4"/>
  <c r="AD2325" i="4"/>
  <c r="AM2325" i="4" s="1"/>
  <c r="AK2324" i="4"/>
  <c r="AI2324" i="4"/>
  <c r="AH2324" i="4"/>
  <c r="AE2324" i="4"/>
  <c r="AD2324" i="4"/>
  <c r="AM2324" i="4" s="1"/>
  <c r="AK2323" i="4"/>
  <c r="AI2323" i="4"/>
  <c r="AH2323" i="4"/>
  <c r="AE2323" i="4"/>
  <c r="AD2323" i="4"/>
  <c r="AM2323" i="4" s="1"/>
  <c r="AK2322" i="4"/>
  <c r="AI2322" i="4"/>
  <c r="AH2322" i="4"/>
  <c r="AE2322" i="4"/>
  <c r="AD2322" i="4"/>
  <c r="AM2322" i="4" s="1"/>
  <c r="AK2321" i="4"/>
  <c r="AI2321" i="4"/>
  <c r="AH2321" i="4"/>
  <c r="AE2321" i="4"/>
  <c r="AD2321" i="4"/>
  <c r="AM2321" i="4" s="1"/>
  <c r="AK2320" i="4"/>
  <c r="AI2320" i="4"/>
  <c r="AH2320" i="4"/>
  <c r="AE2320" i="4"/>
  <c r="AD2320" i="4"/>
  <c r="AM2320" i="4" s="1"/>
  <c r="AK2319" i="4"/>
  <c r="AI2319" i="4"/>
  <c r="AH2319" i="4"/>
  <c r="AE2319" i="4"/>
  <c r="AD2319" i="4"/>
  <c r="AM2319" i="4" s="1"/>
  <c r="AK2318" i="4"/>
  <c r="AI2318" i="4"/>
  <c r="AH2318" i="4"/>
  <c r="AE2318" i="4"/>
  <c r="AD2318" i="4"/>
  <c r="AM2318" i="4" s="1"/>
  <c r="AK2317" i="4"/>
  <c r="AI2317" i="4"/>
  <c r="AH2317" i="4"/>
  <c r="AE2317" i="4"/>
  <c r="AD2317" i="4"/>
  <c r="AM2317" i="4" s="1"/>
  <c r="AK2316" i="4"/>
  <c r="AI2316" i="4"/>
  <c r="AH2316" i="4"/>
  <c r="AE2316" i="4"/>
  <c r="AD2316" i="4"/>
  <c r="AM2316" i="4" s="1"/>
  <c r="AK2315" i="4"/>
  <c r="AI2315" i="4"/>
  <c r="AH2315" i="4"/>
  <c r="AE2315" i="4"/>
  <c r="AD2315" i="4"/>
  <c r="AM2315" i="4" s="1"/>
  <c r="AK2314" i="4"/>
  <c r="AI2314" i="4"/>
  <c r="AH2314" i="4"/>
  <c r="AE2314" i="4"/>
  <c r="AD2314" i="4"/>
  <c r="AM2314" i="4" s="1"/>
  <c r="AK2313" i="4"/>
  <c r="AI2313" i="4"/>
  <c r="AH2313" i="4"/>
  <c r="AE2313" i="4"/>
  <c r="AD2313" i="4"/>
  <c r="AM2313" i="4" s="1"/>
  <c r="AK2312" i="4"/>
  <c r="AI2312" i="4"/>
  <c r="AH2312" i="4"/>
  <c r="AE2312" i="4"/>
  <c r="AD2312" i="4"/>
  <c r="AM2312" i="4" s="1"/>
  <c r="AK2311" i="4"/>
  <c r="AI2311" i="4"/>
  <c r="AH2311" i="4"/>
  <c r="AE2311" i="4"/>
  <c r="AD2311" i="4"/>
  <c r="AM2311" i="4" s="1"/>
  <c r="AK2310" i="4"/>
  <c r="AI2310" i="4"/>
  <c r="AH2310" i="4"/>
  <c r="AE2310" i="4"/>
  <c r="AD2310" i="4"/>
  <c r="AM2310" i="4" s="1"/>
  <c r="AK2309" i="4"/>
  <c r="AI2309" i="4"/>
  <c r="AH2309" i="4"/>
  <c r="AE2309" i="4"/>
  <c r="AD2309" i="4"/>
  <c r="AM2309" i="4" s="1"/>
  <c r="AK2308" i="4"/>
  <c r="AI2308" i="4"/>
  <c r="AH2308" i="4"/>
  <c r="AE2308" i="4"/>
  <c r="AD2308" i="4"/>
  <c r="AM2308" i="4" s="1"/>
  <c r="AK2307" i="4"/>
  <c r="AI2307" i="4"/>
  <c r="AH2307" i="4"/>
  <c r="AE2307" i="4"/>
  <c r="AD2307" i="4"/>
  <c r="AM2307" i="4" s="1"/>
  <c r="AK2306" i="4"/>
  <c r="AI2306" i="4"/>
  <c r="AH2306" i="4"/>
  <c r="AE2306" i="4"/>
  <c r="AD2306" i="4"/>
  <c r="AM2306" i="4" s="1"/>
  <c r="AK2305" i="4"/>
  <c r="AI2305" i="4"/>
  <c r="AH2305" i="4"/>
  <c r="AE2305" i="4"/>
  <c r="AD2305" i="4"/>
  <c r="AM2305" i="4" s="1"/>
  <c r="AK2304" i="4"/>
  <c r="AI2304" i="4"/>
  <c r="AH2304" i="4"/>
  <c r="AE2304" i="4"/>
  <c r="AD2304" i="4"/>
  <c r="AM2304" i="4" s="1"/>
  <c r="AK2303" i="4"/>
  <c r="AI2303" i="4"/>
  <c r="AH2303" i="4"/>
  <c r="AE2303" i="4"/>
  <c r="AD2303" i="4"/>
  <c r="AM2303" i="4" s="1"/>
  <c r="AK2302" i="4"/>
  <c r="AI2302" i="4"/>
  <c r="AH2302" i="4"/>
  <c r="AE2302" i="4"/>
  <c r="AD2302" i="4"/>
  <c r="AM2302" i="4" s="1"/>
  <c r="AK2301" i="4"/>
  <c r="AI2301" i="4"/>
  <c r="AH2301" i="4"/>
  <c r="AE2301" i="4"/>
  <c r="AD2301" i="4"/>
  <c r="AM2301" i="4" s="1"/>
  <c r="AK2300" i="4"/>
  <c r="AI2300" i="4"/>
  <c r="AH2300" i="4"/>
  <c r="AE2300" i="4"/>
  <c r="AD2300" i="4"/>
  <c r="AM2300" i="4" s="1"/>
  <c r="AK2299" i="4"/>
  <c r="AI2299" i="4"/>
  <c r="AH2299" i="4"/>
  <c r="AE2299" i="4"/>
  <c r="AD2299" i="4"/>
  <c r="AM2299" i="4" s="1"/>
  <c r="AK2298" i="4"/>
  <c r="AI2298" i="4"/>
  <c r="AH2298" i="4"/>
  <c r="AE2298" i="4"/>
  <c r="AD2298" i="4"/>
  <c r="AM2298" i="4" s="1"/>
  <c r="AK2297" i="4"/>
  <c r="AI2297" i="4"/>
  <c r="AH2297" i="4"/>
  <c r="AE2297" i="4"/>
  <c r="AD2297" i="4"/>
  <c r="AM2297" i="4" s="1"/>
  <c r="AK2296" i="4"/>
  <c r="AI2296" i="4"/>
  <c r="AH2296" i="4"/>
  <c r="AE2296" i="4"/>
  <c r="AD2296" i="4"/>
  <c r="AM2296" i="4" s="1"/>
  <c r="AK2295" i="4"/>
  <c r="AI2295" i="4"/>
  <c r="AH2295" i="4"/>
  <c r="AE2295" i="4"/>
  <c r="AD2295" i="4"/>
  <c r="AM2295" i="4" s="1"/>
  <c r="AK2294" i="4"/>
  <c r="AI2294" i="4"/>
  <c r="AH2294" i="4"/>
  <c r="AE2294" i="4"/>
  <c r="AD2294" i="4"/>
  <c r="AM2294" i="4" s="1"/>
  <c r="AK2293" i="4"/>
  <c r="AI2293" i="4"/>
  <c r="AH2293" i="4"/>
  <c r="AE2293" i="4"/>
  <c r="AD2293" i="4"/>
  <c r="AM2293" i="4" s="1"/>
  <c r="AK2292" i="4"/>
  <c r="AI2292" i="4"/>
  <c r="AH2292" i="4"/>
  <c r="AE2292" i="4"/>
  <c r="AD2292" i="4"/>
  <c r="AM2292" i="4" s="1"/>
  <c r="AK2291" i="4"/>
  <c r="AI2291" i="4"/>
  <c r="AH2291" i="4"/>
  <c r="AE2291" i="4"/>
  <c r="AD2291" i="4"/>
  <c r="AM2291" i="4" s="1"/>
  <c r="AK2290" i="4"/>
  <c r="AI2290" i="4"/>
  <c r="AH2290" i="4"/>
  <c r="AE2290" i="4"/>
  <c r="AD2290" i="4"/>
  <c r="AM2290" i="4" s="1"/>
  <c r="AK2289" i="4"/>
  <c r="AI2289" i="4"/>
  <c r="AH2289" i="4"/>
  <c r="AE2289" i="4"/>
  <c r="AD2289" i="4"/>
  <c r="AM2289" i="4" s="1"/>
  <c r="AK2288" i="4"/>
  <c r="AI2288" i="4"/>
  <c r="AH2288" i="4"/>
  <c r="AE2288" i="4"/>
  <c r="AD2288" i="4"/>
  <c r="AM2288" i="4" s="1"/>
  <c r="AK2287" i="4"/>
  <c r="AI2287" i="4"/>
  <c r="AH2287" i="4"/>
  <c r="AE2287" i="4"/>
  <c r="AD2287" i="4"/>
  <c r="AM2287" i="4" s="1"/>
  <c r="AK2286" i="4"/>
  <c r="AI2286" i="4"/>
  <c r="AH2286" i="4"/>
  <c r="AE2286" i="4"/>
  <c r="AD2286" i="4"/>
  <c r="AM2286" i="4" s="1"/>
  <c r="AK2285" i="4"/>
  <c r="AI2285" i="4"/>
  <c r="AH2285" i="4"/>
  <c r="AE2285" i="4"/>
  <c r="AD2285" i="4"/>
  <c r="AM2285" i="4" s="1"/>
  <c r="AK2284" i="4"/>
  <c r="AI2284" i="4"/>
  <c r="AH2284" i="4"/>
  <c r="AE2284" i="4"/>
  <c r="AD2284" i="4"/>
  <c r="AM2284" i="4" s="1"/>
  <c r="AK2283" i="4"/>
  <c r="AI2283" i="4"/>
  <c r="AH2283" i="4"/>
  <c r="AE2283" i="4"/>
  <c r="AD2283" i="4"/>
  <c r="AM2283" i="4" s="1"/>
  <c r="AK2282" i="4"/>
  <c r="AI2282" i="4"/>
  <c r="AH2282" i="4"/>
  <c r="AE2282" i="4"/>
  <c r="AD2282" i="4"/>
  <c r="AM2282" i="4" s="1"/>
  <c r="AK2281" i="4"/>
  <c r="AI2281" i="4"/>
  <c r="AH2281" i="4"/>
  <c r="AE2281" i="4"/>
  <c r="AD2281" i="4"/>
  <c r="AM2281" i="4" s="1"/>
  <c r="AK2280" i="4"/>
  <c r="AI2280" i="4"/>
  <c r="AH2280" i="4"/>
  <c r="AE2280" i="4"/>
  <c r="AD2280" i="4"/>
  <c r="AM2280" i="4" s="1"/>
  <c r="AK2279" i="4"/>
  <c r="AI2279" i="4"/>
  <c r="AH2279" i="4"/>
  <c r="AE2279" i="4"/>
  <c r="AD2279" i="4"/>
  <c r="AM2279" i="4" s="1"/>
  <c r="AK2278" i="4"/>
  <c r="AI2278" i="4"/>
  <c r="AH2278" i="4"/>
  <c r="AE2278" i="4"/>
  <c r="AD2278" i="4"/>
  <c r="AM2278" i="4" s="1"/>
  <c r="AK2277" i="4"/>
  <c r="AI2277" i="4"/>
  <c r="AH2277" i="4"/>
  <c r="AE2277" i="4"/>
  <c r="AD2277" i="4"/>
  <c r="AM2277" i="4" s="1"/>
  <c r="AK2276" i="4"/>
  <c r="AI2276" i="4"/>
  <c r="AH2276" i="4"/>
  <c r="AE2276" i="4"/>
  <c r="AD2276" i="4"/>
  <c r="AM2276" i="4" s="1"/>
  <c r="AK2275" i="4"/>
  <c r="AI2275" i="4"/>
  <c r="AH2275" i="4"/>
  <c r="AE2275" i="4"/>
  <c r="AD2275" i="4"/>
  <c r="AM2275" i="4" s="1"/>
  <c r="AK2274" i="4"/>
  <c r="AI2274" i="4"/>
  <c r="AH2274" i="4"/>
  <c r="AE2274" i="4"/>
  <c r="AD2274" i="4"/>
  <c r="AM2274" i="4" s="1"/>
  <c r="AK2273" i="4"/>
  <c r="AI2273" i="4"/>
  <c r="AH2273" i="4"/>
  <c r="AE2273" i="4"/>
  <c r="AD2273" i="4"/>
  <c r="AM2273" i="4" s="1"/>
  <c r="AK2272" i="4"/>
  <c r="AI2272" i="4"/>
  <c r="AH2272" i="4"/>
  <c r="AE2272" i="4"/>
  <c r="AD2272" i="4"/>
  <c r="AM2272" i="4" s="1"/>
  <c r="AK2271" i="4"/>
  <c r="AI2271" i="4"/>
  <c r="AH2271" i="4"/>
  <c r="AE2271" i="4"/>
  <c r="AD2271" i="4"/>
  <c r="AM2271" i="4" s="1"/>
  <c r="AK2270" i="4"/>
  <c r="AI2270" i="4"/>
  <c r="AH2270" i="4"/>
  <c r="AE2270" i="4"/>
  <c r="AD2270" i="4"/>
  <c r="AM2270" i="4" s="1"/>
  <c r="AK2269" i="4"/>
  <c r="AI2269" i="4"/>
  <c r="AH2269" i="4"/>
  <c r="AE2269" i="4"/>
  <c r="AD2269" i="4"/>
  <c r="AM2269" i="4" s="1"/>
  <c r="AK2268" i="4"/>
  <c r="AI2268" i="4"/>
  <c r="AH2268" i="4"/>
  <c r="AE2268" i="4"/>
  <c r="AD2268" i="4"/>
  <c r="AM2268" i="4" s="1"/>
  <c r="AK2267" i="4"/>
  <c r="AI2267" i="4"/>
  <c r="AH2267" i="4"/>
  <c r="AE2267" i="4"/>
  <c r="AD2267" i="4"/>
  <c r="AM2267" i="4" s="1"/>
  <c r="AK2266" i="4"/>
  <c r="AI2266" i="4"/>
  <c r="AH2266" i="4"/>
  <c r="AE2266" i="4"/>
  <c r="AD2266" i="4"/>
  <c r="AM2266" i="4" s="1"/>
  <c r="AK2265" i="4"/>
  <c r="AI2265" i="4"/>
  <c r="AH2265" i="4"/>
  <c r="AE2265" i="4"/>
  <c r="AD2265" i="4"/>
  <c r="AM2265" i="4" s="1"/>
  <c r="AK2264" i="4"/>
  <c r="AI2264" i="4"/>
  <c r="AH2264" i="4"/>
  <c r="AE2264" i="4"/>
  <c r="AD2264" i="4"/>
  <c r="AM2264" i="4" s="1"/>
  <c r="AK2263" i="4"/>
  <c r="AI2263" i="4"/>
  <c r="AH2263" i="4"/>
  <c r="AE2263" i="4"/>
  <c r="AD2263" i="4"/>
  <c r="AM2263" i="4" s="1"/>
  <c r="AK2262" i="4"/>
  <c r="AI2262" i="4"/>
  <c r="AH2262" i="4"/>
  <c r="AE2262" i="4"/>
  <c r="AD2262" i="4"/>
  <c r="AM2262" i="4" s="1"/>
  <c r="AK2261" i="4"/>
  <c r="AI2261" i="4"/>
  <c r="AH2261" i="4"/>
  <c r="AE2261" i="4"/>
  <c r="AD2261" i="4"/>
  <c r="AM2261" i="4" s="1"/>
  <c r="AK2260" i="4"/>
  <c r="AI2260" i="4"/>
  <c r="AH2260" i="4"/>
  <c r="AE2260" i="4"/>
  <c r="AD2260" i="4"/>
  <c r="AM2260" i="4" s="1"/>
  <c r="AK2259" i="4"/>
  <c r="AI2259" i="4"/>
  <c r="AH2259" i="4"/>
  <c r="AE2259" i="4"/>
  <c r="AD2259" i="4"/>
  <c r="AM2259" i="4" s="1"/>
  <c r="AK2258" i="4"/>
  <c r="AI2258" i="4"/>
  <c r="AH2258" i="4"/>
  <c r="AE2258" i="4"/>
  <c r="AD2258" i="4"/>
  <c r="AM2258" i="4" s="1"/>
  <c r="AK2257" i="4"/>
  <c r="AI2257" i="4"/>
  <c r="AH2257" i="4"/>
  <c r="AE2257" i="4"/>
  <c r="AD2257" i="4"/>
  <c r="AM2257" i="4" s="1"/>
  <c r="AK2256" i="4"/>
  <c r="AI2256" i="4"/>
  <c r="AH2256" i="4"/>
  <c r="AE2256" i="4"/>
  <c r="AD2256" i="4"/>
  <c r="AM2256" i="4" s="1"/>
  <c r="AK2255" i="4"/>
  <c r="AI2255" i="4"/>
  <c r="AH2255" i="4"/>
  <c r="AE2255" i="4"/>
  <c r="AD2255" i="4"/>
  <c r="AM2255" i="4" s="1"/>
  <c r="AK2254" i="4"/>
  <c r="AI2254" i="4"/>
  <c r="AH2254" i="4"/>
  <c r="AE2254" i="4"/>
  <c r="AD2254" i="4"/>
  <c r="AM2254" i="4" s="1"/>
  <c r="AK2253" i="4"/>
  <c r="AI2253" i="4"/>
  <c r="AH2253" i="4"/>
  <c r="AE2253" i="4"/>
  <c r="AD2253" i="4"/>
  <c r="AM2253" i="4" s="1"/>
  <c r="AK2252" i="4"/>
  <c r="AI2252" i="4"/>
  <c r="AH2252" i="4"/>
  <c r="AE2252" i="4"/>
  <c r="AD2252" i="4"/>
  <c r="AM2252" i="4" s="1"/>
  <c r="AK2251" i="4"/>
  <c r="AI2251" i="4"/>
  <c r="AH2251" i="4"/>
  <c r="AE2251" i="4"/>
  <c r="AD2251" i="4"/>
  <c r="AM2251" i="4" s="1"/>
  <c r="AK2250" i="4"/>
  <c r="AI2250" i="4"/>
  <c r="AH2250" i="4"/>
  <c r="AE2250" i="4"/>
  <c r="AD2250" i="4"/>
  <c r="AM2250" i="4" s="1"/>
  <c r="AK2249" i="4"/>
  <c r="AI2249" i="4"/>
  <c r="AH2249" i="4"/>
  <c r="AE2249" i="4"/>
  <c r="AD2249" i="4"/>
  <c r="AM2249" i="4" s="1"/>
  <c r="AK2248" i="4"/>
  <c r="AI2248" i="4"/>
  <c r="AH2248" i="4"/>
  <c r="AE2248" i="4"/>
  <c r="AD2248" i="4"/>
  <c r="AM2248" i="4" s="1"/>
  <c r="AK2247" i="4"/>
  <c r="AI2247" i="4"/>
  <c r="AH2247" i="4"/>
  <c r="AE2247" i="4"/>
  <c r="AD2247" i="4"/>
  <c r="AM2247" i="4" s="1"/>
  <c r="AK2246" i="4"/>
  <c r="AI2246" i="4"/>
  <c r="AH2246" i="4"/>
  <c r="AE2246" i="4"/>
  <c r="AD2246" i="4"/>
  <c r="AM2246" i="4" s="1"/>
  <c r="AK2245" i="4"/>
  <c r="AI2245" i="4"/>
  <c r="AH2245" i="4"/>
  <c r="AE2245" i="4"/>
  <c r="AD2245" i="4"/>
  <c r="AM2245" i="4" s="1"/>
  <c r="AK2244" i="4"/>
  <c r="AI2244" i="4"/>
  <c r="AH2244" i="4"/>
  <c r="AE2244" i="4"/>
  <c r="AD2244" i="4"/>
  <c r="AM2244" i="4" s="1"/>
  <c r="AK2243" i="4"/>
  <c r="AI2243" i="4"/>
  <c r="AH2243" i="4"/>
  <c r="AE2243" i="4"/>
  <c r="AD2243" i="4"/>
  <c r="AM2243" i="4" s="1"/>
  <c r="AK2242" i="4"/>
  <c r="AI2242" i="4"/>
  <c r="AH2242" i="4"/>
  <c r="AE2242" i="4"/>
  <c r="AD2242" i="4"/>
  <c r="AM2242" i="4" s="1"/>
  <c r="AK2241" i="4"/>
  <c r="AI2241" i="4"/>
  <c r="AH2241" i="4"/>
  <c r="AE2241" i="4"/>
  <c r="AD2241" i="4"/>
  <c r="AM2241" i="4" s="1"/>
  <c r="AK2240" i="4"/>
  <c r="AI2240" i="4"/>
  <c r="AH2240" i="4"/>
  <c r="AE2240" i="4"/>
  <c r="AD2240" i="4"/>
  <c r="AM2240" i="4" s="1"/>
  <c r="AK2239" i="4"/>
  <c r="AI2239" i="4"/>
  <c r="AH2239" i="4"/>
  <c r="AE2239" i="4"/>
  <c r="AD2239" i="4"/>
  <c r="AM2239" i="4" s="1"/>
  <c r="AK2238" i="4"/>
  <c r="AI2238" i="4"/>
  <c r="AH2238" i="4"/>
  <c r="AE2238" i="4"/>
  <c r="AD2238" i="4"/>
  <c r="AM2238" i="4" s="1"/>
  <c r="AK2237" i="4"/>
  <c r="AI2237" i="4"/>
  <c r="AH2237" i="4"/>
  <c r="AE2237" i="4"/>
  <c r="AD2237" i="4"/>
  <c r="AM2237" i="4" s="1"/>
  <c r="AK2236" i="4"/>
  <c r="AI2236" i="4"/>
  <c r="AH2236" i="4"/>
  <c r="AE2236" i="4"/>
  <c r="AD2236" i="4"/>
  <c r="AM2236" i="4" s="1"/>
  <c r="AK2235" i="4"/>
  <c r="AI2235" i="4"/>
  <c r="AH2235" i="4"/>
  <c r="AE2235" i="4"/>
  <c r="AD2235" i="4"/>
  <c r="AM2235" i="4" s="1"/>
  <c r="AK2234" i="4"/>
  <c r="AI2234" i="4"/>
  <c r="AH2234" i="4"/>
  <c r="AE2234" i="4"/>
  <c r="AD2234" i="4"/>
  <c r="AM2234" i="4" s="1"/>
  <c r="AK2233" i="4"/>
  <c r="AI2233" i="4"/>
  <c r="AH2233" i="4"/>
  <c r="AE2233" i="4"/>
  <c r="AD2233" i="4"/>
  <c r="AM2233" i="4" s="1"/>
  <c r="AK2232" i="4"/>
  <c r="AI2232" i="4"/>
  <c r="AH2232" i="4"/>
  <c r="AE2232" i="4"/>
  <c r="AD2232" i="4"/>
  <c r="AM2232" i="4" s="1"/>
  <c r="AK2231" i="4"/>
  <c r="AI2231" i="4"/>
  <c r="AH2231" i="4"/>
  <c r="AE2231" i="4"/>
  <c r="AD2231" i="4"/>
  <c r="AM2231" i="4" s="1"/>
  <c r="AK2230" i="4"/>
  <c r="AI2230" i="4"/>
  <c r="AH2230" i="4"/>
  <c r="AE2230" i="4"/>
  <c r="AD2230" i="4"/>
  <c r="AM2230" i="4" s="1"/>
  <c r="AK2229" i="4"/>
  <c r="AI2229" i="4"/>
  <c r="AH2229" i="4"/>
  <c r="AE2229" i="4"/>
  <c r="AD2229" i="4"/>
  <c r="AM2229" i="4" s="1"/>
  <c r="AK2228" i="4"/>
  <c r="AI2228" i="4"/>
  <c r="AH2228" i="4"/>
  <c r="AE2228" i="4"/>
  <c r="AD2228" i="4"/>
  <c r="AM2228" i="4" s="1"/>
  <c r="AK2227" i="4"/>
  <c r="AI2227" i="4"/>
  <c r="AH2227" i="4"/>
  <c r="AE2227" i="4"/>
  <c r="AD2227" i="4"/>
  <c r="AM2227" i="4" s="1"/>
  <c r="AK2226" i="4"/>
  <c r="AI2226" i="4"/>
  <c r="AH2226" i="4"/>
  <c r="AE2226" i="4"/>
  <c r="AD2226" i="4"/>
  <c r="AM2226" i="4" s="1"/>
  <c r="AK2225" i="4"/>
  <c r="AI2225" i="4"/>
  <c r="AH2225" i="4"/>
  <c r="AE2225" i="4"/>
  <c r="AD2225" i="4"/>
  <c r="AM2225" i="4" s="1"/>
  <c r="AK2224" i="4"/>
  <c r="AI2224" i="4"/>
  <c r="AH2224" i="4"/>
  <c r="AE2224" i="4"/>
  <c r="AD2224" i="4"/>
  <c r="AM2224" i="4" s="1"/>
  <c r="AK2223" i="4"/>
  <c r="AI2223" i="4"/>
  <c r="AH2223" i="4"/>
  <c r="AE2223" i="4"/>
  <c r="AD2223" i="4"/>
  <c r="AM2223" i="4" s="1"/>
  <c r="AK2222" i="4"/>
  <c r="AI2222" i="4"/>
  <c r="AH2222" i="4"/>
  <c r="AE2222" i="4"/>
  <c r="AD2222" i="4"/>
  <c r="AM2222" i="4" s="1"/>
  <c r="AK2221" i="4"/>
  <c r="AI2221" i="4"/>
  <c r="AH2221" i="4"/>
  <c r="AE2221" i="4"/>
  <c r="AD2221" i="4"/>
  <c r="AM2221" i="4" s="1"/>
  <c r="AK2220" i="4"/>
  <c r="AI2220" i="4"/>
  <c r="AH2220" i="4"/>
  <c r="AE2220" i="4"/>
  <c r="AD2220" i="4"/>
  <c r="AM2220" i="4" s="1"/>
  <c r="AK2219" i="4"/>
  <c r="AI2219" i="4"/>
  <c r="AH2219" i="4"/>
  <c r="AE2219" i="4"/>
  <c r="AD2219" i="4"/>
  <c r="AM2219" i="4" s="1"/>
  <c r="AK2218" i="4"/>
  <c r="AI2218" i="4"/>
  <c r="AH2218" i="4"/>
  <c r="AE2218" i="4"/>
  <c r="AD2218" i="4"/>
  <c r="AM2218" i="4" s="1"/>
  <c r="AK2217" i="4"/>
  <c r="AI2217" i="4"/>
  <c r="AH2217" i="4"/>
  <c r="AE2217" i="4"/>
  <c r="AD2217" i="4"/>
  <c r="AM2217" i="4" s="1"/>
  <c r="AK2216" i="4"/>
  <c r="AI2216" i="4"/>
  <c r="AH2216" i="4"/>
  <c r="AE2216" i="4"/>
  <c r="AD2216" i="4"/>
  <c r="AM2216" i="4" s="1"/>
  <c r="AK2215" i="4"/>
  <c r="AI2215" i="4"/>
  <c r="AH2215" i="4"/>
  <c r="AE2215" i="4"/>
  <c r="AD2215" i="4"/>
  <c r="AM2215" i="4" s="1"/>
  <c r="AK2214" i="4"/>
  <c r="AI2214" i="4"/>
  <c r="AH2214" i="4"/>
  <c r="AE2214" i="4"/>
  <c r="AD2214" i="4"/>
  <c r="AM2214" i="4" s="1"/>
  <c r="AK2213" i="4"/>
  <c r="AI2213" i="4"/>
  <c r="AH2213" i="4"/>
  <c r="AE2213" i="4"/>
  <c r="AD2213" i="4"/>
  <c r="AM2213" i="4" s="1"/>
  <c r="AK2212" i="4"/>
  <c r="AI2212" i="4"/>
  <c r="AH2212" i="4"/>
  <c r="AE2212" i="4"/>
  <c r="AD2212" i="4"/>
  <c r="AM2212" i="4" s="1"/>
  <c r="AK2211" i="4"/>
  <c r="AI2211" i="4"/>
  <c r="AH2211" i="4"/>
  <c r="AE2211" i="4"/>
  <c r="AD2211" i="4"/>
  <c r="AM2211" i="4" s="1"/>
  <c r="AK2210" i="4"/>
  <c r="AI2210" i="4"/>
  <c r="AH2210" i="4"/>
  <c r="AE2210" i="4"/>
  <c r="AD2210" i="4"/>
  <c r="AM2210" i="4" s="1"/>
  <c r="AK2209" i="4"/>
  <c r="AI2209" i="4"/>
  <c r="AH2209" i="4"/>
  <c r="AE2209" i="4"/>
  <c r="AD2209" i="4"/>
  <c r="AM2209" i="4" s="1"/>
  <c r="AK2208" i="4"/>
  <c r="AI2208" i="4"/>
  <c r="AH2208" i="4"/>
  <c r="AE2208" i="4"/>
  <c r="AD2208" i="4"/>
  <c r="AM2208" i="4" s="1"/>
  <c r="AK2207" i="4"/>
  <c r="AI2207" i="4"/>
  <c r="AH2207" i="4"/>
  <c r="AE2207" i="4"/>
  <c r="AD2207" i="4"/>
  <c r="AM2207" i="4" s="1"/>
  <c r="AK2206" i="4"/>
  <c r="AI2206" i="4"/>
  <c r="AH2206" i="4"/>
  <c r="AE2206" i="4"/>
  <c r="AD2206" i="4"/>
  <c r="AM2206" i="4" s="1"/>
  <c r="AK2205" i="4"/>
  <c r="AI2205" i="4"/>
  <c r="AH2205" i="4"/>
  <c r="AE2205" i="4"/>
  <c r="AD2205" i="4"/>
  <c r="AM2205" i="4" s="1"/>
  <c r="AK2204" i="4"/>
  <c r="AI2204" i="4"/>
  <c r="AH2204" i="4"/>
  <c r="AE2204" i="4"/>
  <c r="AD2204" i="4"/>
  <c r="AM2204" i="4" s="1"/>
  <c r="AK2203" i="4"/>
  <c r="AI2203" i="4"/>
  <c r="AH2203" i="4"/>
  <c r="AE2203" i="4"/>
  <c r="AD2203" i="4"/>
  <c r="AM2203" i="4" s="1"/>
  <c r="AK2202" i="4"/>
  <c r="AI2202" i="4"/>
  <c r="AH2202" i="4"/>
  <c r="AE2202" i="4"/>
  <c r="AD2202" i="4"/>
  <c r="AM2202" i="4" s="1"/>
  <c r="AK2201" i="4"/>
  <c r="AI2201" i="4"/>
  <c r="AH2201" i="4"/>
  <c r="AE2201" i="4"/>
  <c r="AD2201" i="4"/>
  <c r="AM2201" i="4" s="1"/>
  <c r="AK2200" i="4"/>
  <c r="AI2200" i="4"/>
  <c r="AH2200" i="4"/>
  <c r="AE2200" i="4"/>
  <c r="AD2200" i="4"/>
  <c r="AM2200" i="4" s="1"/>
  <c r="AK2199" i="4"/>
  <c r="AI2199" i="4"/>
  <c r="AH2199" i="4"/>
  <c r="AE2199" i="4"/>
  <c r="AD2199" i="4"/>
  <c r="AM2199" i="4" s="1"/>
  <c r="AK2198" i="4"/>
  <c r="AI2198" i="4"/>
  <c r="AH2198" i="4"/>
  <c r="AE2198" i="4"/>
  <c r="AD2198" i="4"/>
  <c r="AM2198" i="4" s="1"/>
  <c r="AK2197" i="4"/>
  <c r="AI2197" i="4"/>
  <c r="AH2197" i="4"/>
  <c r="AE2197" i="4"/>
  <c r="AD2197" i="4"/>
  <c r="AM2197" i="4" s="1"/>
  <c r="AK2196" i="4"/>
  <c r="AI2196" i="4"/>
  <c r="AH2196" i="4"/>
  <c r="AE2196" i="4"/>
  <c r="AD2196" i="4"/>
  <c r="AM2196" i="4" s="1"/>
  <c r="AK2195" i="4"/>
  <c r="AI2195" i="4"/>
  <c r="AH2195" i="4"/>
  <c r="AE2195" i="4"/>
  <c r="AD2195" i="4"/>
  <c r="AM2195" i="4" s="1"/>
  <c r="AK2194" i="4"/>
  <c r="AI2194" i="4"/>
  <c r="AH2194" i="4"/>
  <c r="AE2194" i="4"/>
  <c r="AD2194" i="4"/>
  <c r="AM2194" i="4" s="1"/>
  <c r="AK2193" i="4"/>
  <c r="AI2193" i="4"/>
  <c r="AH2193" i="4"/>
  <c r="AE2193" i="4"/>
  <c r="AD2193" i="4"/>
  <c r="AM2193" i="4" s="1"/>
  <c r="AK2192" i="4"/>
  <c r="AI2192" i="4"/>
  <c r="AH2192" i="4"/>
  <c r="AE2192" i="4"/>
  <c r="AD2192" i="4"/>
  <c r="AM2192" i="4" s="1"/>
  <c r="AK2191" i="4"/>
  <c r="AI2191" i="4"/>
  <c r="AH2191" i="4"/>
  <c r="AE2191" i="4"/>
  <c r="AD2191" i="4"/>
  <c r="AM2191" i="4" s="1"/>
  <c r="AK2190" i="4"/>
  <c r="AI2190" i="4"/>
  <c r="AH2190" i="4"/>
  <c r="AE2190" i="4"/>
  <c r="AD2190" i="4"/>
  <c r="AM2190" i="4" s="1"/>
  <c r="AK2189" i="4"/>
  <c r="AI2189" i="4"/>
  <c r="AH2189" i="4"/>
  <c r="AE2189" i="4"/>
  <c r="AD2189" i="4"/>
  <c r="AM2189" i="4" s="1"/>
  <c r="AK2188" i="4"/>
  <c r="AI2188" i="4"/>
  <c r="AH2188" i="4"/>
  <c r="AE2188" i="4"/>
  <c r="AD2188" i="4"/>
  <c r="AM2188" i="4" s="1"/>
  <c r="AK2187" i="4"/>
  <c r="AI2187" i="4"/>
  <c r="AH2187" i="4"/>
  <c r="AE2187" i="4"/>
  <c r="AD2187" i="4"/>
  <c r="AM2187" i="4" s="1"/>
  <c r="AK2186" i="4"/>
  <c r="AI2186" i="4"/>
  <c r="AH2186" i="4"/>
  <c r="AE2186" i="4"/>
  <c r="AD2186" i="4"/>
  <c r="AM2186" i="4" s="1"/>
  <c r="AK2185" i="4"/>
  <c r="AI2185" i="4"/>
  <c r="AH2185" i="4"/>
  <c r="AE2185" i="4"/>
  <c r="AD2185" i="4"/>
  <c r="AM2185" i="4" s="1"/>
  <c r="AK2184" i="4"/>
  <c r="AI2184" i="4"/>
  <c r="AH2184" i="4"/>
  <c r="AE2184" i="4"/>
  <c r="AD2184" i="4"/>
  <c r="AM2184" i="4" s="1"/>
  <c r="AK2183" i="4"/>
  <c r="AI2183" i="4"/>
  <c r="AH2183" i="4"/>
  <c r="AE2183" i="4"/>
  <c r="AD2183" i="4"/>
  <c r="AM2183" i="4" s="1"/>
  <c r="AK2182" i="4"/>
  <c r="AI2182" i="4"/>
  <c r="AH2182" i="4"/>
  <c r="AE2182" i="4"/>
  <c r="AD2182" i="4"/>
  <c r="AM2182" i="4" s="1"/>
  <c r="AK2181" i="4"/>
  <c r="AI2181" i="4"/>
  <c r="AH2181" i="4"/>
  <c r="AE2181" i="4"/>
  <c r="AD2181" i="4"/>
  <c r="AM2181" i="4" s="1"/>
  <c r="AK2180" i="4"/>
  <c r="AI2180" i="4"/>
  <c r="AH2180" i="4"/>
  <c r="AE2180" i="4"/>
  <c r="AD2180" i="4"/>
  <c r="AM2180" i="4" s="1"/>
  <c r="AK2179" i="4"/>
  <c r="AI2179" i="4"/>
  <c r="AH2179" i="4"/>
  <c r="AE2179" i="4"/>
  <c r="AD2179" i="4"/>
  <c r="AM2179" i="4" s="1"/>
  <c r="AK2178" i="4"/>
  <c r="AI2178" i="4"/>
  <c r="AH2178" i="4"/>
  <c r="AE2178" i="4"/>
  <c r="AD2178" i="4"/>
  <c r="AM2178" i="4" s="1"/>
  <c r="AK2177" i="4"/>
  <c r="AI2177" i="4"/>
  <c r="AH2177" i="4"/>
  <c r="AE2177" i="4"/>
  <c r="AD2177" i="4"/>
  <c r="AM2177" i="4" s="1"/>
  <c r="AK2176" i="4"/>
  <c r="AI2176" i="4"/>
  <c r="AH2176" i="4"/>
  <c r="AE2176" i="4"/>
  <c r="AD2176" i="4"/>
  <c r="AM2176" i="4" s="1"/>
  <c r="AK2175" i="4"/>
  <c r="AI2175" i="4"/>
  <c r="AH2175" i="4"/>
  <c r="AE2175" i="4"/>
  <c r="AD2175" i="4"/>
  <c r="AM2175" i="4" s="1"/>
  <c r="AK2174" i="4"/>
  <c r="AI2174" i="4"/>
  <c r="AH2174" i="4"/>
  <c r="AE2174" i="4"/>
  <c r="AD2174" i="4"/>
  <c r="AM2174" i="4" s="1"/>
  <c r="AK2173" i="4"/>
  <c r="AI2173" i="4"/>
  <c r="AH2173" i="4"/>
  <c r="AE2173" i="4"/>
  <c r="AD2173" i="4"/>
  <c r="AM2173" i="4" s="1"/>
  <c r="AK2172" i="4"/>
  <c r="AI2172" i="4"/>
  <c r="AH2172" i="4"/>
  <c r="AE2172" i="4"/>
  <c r="AD2172" i="4"/>
  <c r="AM2172" i="4" s="1"/>
  <c r="AK2171" i="4"/>
  <c r="AI2171" i="4"/>
  <c r="AH2171" i="4"/>
  <c r="AE2171" i="4"/>
  <c r="AD2171" i="4"/>
  <c r="AM2171" i="4" s="1"/>
  <c r="AK2170" i="4"/>
  <c r="AI2170" i="4"/>
  <c r="AH2170" i="4"/>
  <c r="AE2170" i="4"/>
  <c r="AD2170" i="4"/>
  <c r="AM2170" i="4" s="1"/>
  <c r="AK2169" i="4"/>
  <c r="AI2169" i="4"/>
  <c r="AH2169" i="4"/>
  <c r="AE2169" i="4"/>
  <c r="AD2169" i="4"/>
  <c r="AM2169" i="4" s="1"/>
  <c r="AK2168" i="4"/>
  <c r="AI2168" i="4"/>
  <c r="AH2168" i="4"/>
  <c r="AE2168" i="4"/>
  <c r="AD2168" i="4"/>
  <c r="AM2168" i="4" s="1"/>
  <c r="AK2167" i="4"/>
  <c r="AI2167" i="4"/>
  <c r="AH2167" i="4"/>
  <c r="AE2167" i="4"/>
  <c r="AD2167" i="4"/>
  <c r="AM2167" i="4" s="1"/>
  <c r="AK2166" i="4"/>
  <c r="AI2166" i="4"/>
  <c r="AH2166" i="4"/>
  <c r="AE2166" i="4"/>
  <c r="AD2166" i="4"/>
  <c r="AM2166" i="4" s="1"/>
  <c r="AK2165" i="4"/>
  <c r="AI2165" i="4"/>
  <c r="AH2165" i="4"/>
  <c r="AE2165" i="4"/>
  <c r="AD2165" i="4"/>
  <c r="AM2165" i="4" s="1"/>
  <c r="AK2164" i="4"/>
  <c r="AI2164" i="4"/>
  <c r="AH2164" i="4"/>
  <c r="AE2164" i="4"/>
  <c r="AD2164" i="4"/>
  <c r="AM2164" i="4" s="1"/>
  <c r="AK2163" i="4"/>
  <c r="AI2163" i="4"/>
  <c r="AH2163" i="4"/>
  <c r="AE2163" i="4"/>
  <c r="AD2163" i="4"/>
  <c r="AM2163" i="4" s="1"/>
  <c r="AK2162" i="4"/>
  <c r="AI2162" i="4"/>
  <c r="AH2162" i="4"/>
  <c r="AE2162" i="4"/>
  <c r="AD2162" i="4"/>
  <c r="AM2162" i="4" s="1"/>
  <c r="AK2161" i="4"/>
  <c r="AI2161" i="4"/>
  <c r="AH2161" i="4"/>
  <c r="AE2161" i="4"/>
  <c r="AD2161" i="4"/>
  <c r="AM2161" i="4" s="1"/>
  <c r="AK2160" i="4"/>
  <c r="AI2160" i="4"/>
  <c r="AH2160" i="4"/>
  <c r="AE2160" i="4"/>
  <c r="AD2160" i="4"/>
  <c r="AM2160" i="4" s="1"/>
  <c r="AK2159" i="4"/>
  <c r="AI2159" i="4"/>
  <c r="AH2159" i="4"/>
  <c r="AE2159" i="4"/>
  <c r="AD2159" i="4"/>
  <c r="AM2159" i="4" s="1"/>
  <c r="AK2158" i="4"/>
  <c r="AI2158" i="4"/>
  <c r="AH2158" i="4"/>
  <c r="AE2158" i="4"/>
  <c r="AD2158" i="4"/>
  <c r="AM2158" i="4" s="1"/>
  <c r="AK2157" i="4"/>
  <c r="AI2157" i="4"/>
  <c r="AH2157" i="4"/>
  <c r="AE2157" i="4"/>
  <c r="AD2157" i="4"/>
  <c r="AM2157" i="4" s="1"/>
  <c r="AK2156" i="4"/>
  <c r="AI2156" i="4"/>
  <c r="AH2156" i="4"/>
  <c r="AE2156" i="4"/>
  <c r="AD2156" i="4"/>
  <c r="AM2156" i="4" s="1"/>
  <c r="AK2155" i="4"/>
  <c r="AI2155" i="4"/>
  <c r="AH2155" i="4"/>
  <c r="AE2155" i="4"/>
  <c r="AD2155" i="4"/>
  <c r="AM2155" i="4" s="1"/>
  <c r="AK2154" i="4"/>
  <c r="AI2154" i="4"/>
  <c r="AH2154" i="4"/>
  <c r="AE2154" i="4"/>
  <c r="AD2154" i="4"/>
  <c r="AM2154" i="4" s="1"/>
  <c r="AK2153" i="4"/>
  <c r="AI2153" i="4"/>
  <c r="AH2153" i="4"/>
  <c r="AE2153" i="4"/>
  <c r="AD2153" i="4"/>
  <c r="AM2153" i="4" s="1"/>
  <c r="AK2152" i="4"/>
  <c r="AI2152" i="4"/>
  <c r="AH2152" i="4"/>
  <c r="AE2152" i="4"/>
  <c r="AD2152" i="4"/>
  <c r="AM2152" i="4" s="1"/>
  <c r="AK2151" i="4"/>
  <c r="AI2151" i="4"/>
  <c r="AH2151" i="4"/>
  <c r="AE2151" i="4"/>
  <c r="AD2151" i="4"/>
  <c r="AM2151" i="4" s="1"/>
  <c r="AK2150" i="4"/>
  <c r="AI2150" i="4"/>
  <c r="AH2150" i="4"/>
  <c r="AE2150" i="4"/>
  <c r="AD2150" i="4"/>
  <c r="AM2150" i="4" s="1"/>
  <c r="AK2149" i="4"/>
  <c r="AI2149" i="4"/>
  <c r="AH2149" i="4"/>
  <c r="AE2149" i="4"/>
  <c r="AD2149" i="4"/>
  <c r="AM2149" i="4" s="1"/>
  <c r="AK2148" i="4"/>
  <c r="AI2148" i="4"/>
  <c r="AH2148" i="4"/>
  <c r="AE2148" i="4"/>
  <c r="AD2148" i="4"/>
  <c r="AM2148" i="4" s="1"/>
  <c r="AK2147" i="4"/>
  <c r="AI2147" i="4"/>
  <c r="AH2147" i="4"/>
  <c r="AE2147" i="4"/>
  <c r="AD2147" i="4"/>
  <c r="AM2147" i="4" s="1"/>
  <c r="AK2146" i="4"/>
  <c r="AI2146" i="4"/>
  <c r="AH2146" i="4"/>
  <c r="AE2146" i="4"/>
  <c r="AD2146" i="4"/>
  <c r="AM2146" i="4" s="1"/>
  <c r="AK2145" i="4"/>
  <c r="AI2145" i="4"/>
  <c r="AH2145" i="4"/>
  <c r="AE2145" i="4"/>
  <c r="AD2145" i="4"/>
  <c r="AM2145" i="4" s="1"/>
  <c r="AK2144" i="4"/>
  <c r="AI2144" i="4"/>
  <c r="AH2144" i="4"/>
  <c r="AE2144" i="4"/>
  <c r="AD2144" i="4"/>
  <c r="AM2144" i="4" s="1"/>
  <c r="AK2143" i="4"/>
  <c r="AI2143" i="4"/>
  <c r="AH2143" i="4"/>
  <c r="AE2143" i="4"/>
  <c r="AD2143" i="4"/>
  <c r="AM2143" i="4" s="1"/>
  <c r="AK2142" i="4"/>
  <c r="AI2142" i="4"/>
  <c r="AH2142" i="4"/>
  <c r="AE2142" i="4"/>
  <c r="AD2142" i="4"/>
  <c r="AM2142" i="4" s="1"/>
  <c r="AK2141" i="4"/>
  <c r="AI2141" i="4"/>
  <c r="AH2141" i="4"/>
  <c r="AE2141" i="4"/>
  <c r="AD2141" i="4"/>
  <c r="AM2141" i="4" s="1"/>
  <c r="AK2140" i="4"/>
  <c r="AI2140" i="4"/>
  <c r="AH2140" i="4"/>
  <c r="AE2140" i="4"/>
  <c r="AD2140" i="4"/>
  <c r="AM2140" i="4" s="1"/>
  <c r="AK2139" i="4"/>
  <c r="AI2139" i="4"/>
  <c r="AH2139" i="4"/>
  <c r="AE2139" i="4"/>
  <c r="AD2139" i="4"/>
  <c r="AM2139" i="4" s="1"/>
  <c r="AK2138" i="4"/>
  <c r="AI2138" i="4"/>
  <c r="AH2138" i="4"/>
  <c r="AE2138" i="4"/>
  <c r="AD2138" i="4"/>
  <c r="AM2138" i="4" s="1"/>
  <c r="AK2137" i="4"/>
  <c r="AI2137" i="4"/>
  <c r="AH2137" i="4"/>
  <c r="AE2137" i="4"/>
  <c r="AD2137" i="4"/>
  <c r="AM2137" i="4" s="1"/>
  <c r="AK2136" i="4"/>
  <c r="AI2136" i="4"/>
  <c r="AH2136" i="4"/>
  <c r="AE2136" i="4"/>
  <c r="AD2136" i="4"/>
  <c r="AM2136" i="4" s="1"/>
  <c r="AK2135" i="4"/>
  <c r="AI2135" i="4"/>
  <c r="AH2135" i="4"/>
  <c r="AE2135" i="4"/>
  <c r="AD2135" i="4"/>
  <c r="AM2135" i="4" s="1"/>
  <c r="AK2134" i="4"/>
  <c r="AI2134" i="4"/>
  <c r="AH2134" i="4"/>
  <c r="AE2134" i="4"/>
  <c r="AD2134" i="4"/>
  <c r="AM2134" i="4" s="1"/>
  <c r="AK2133" i="4"/>
  <c r="AI2133" i="4"/>
  <c r="AH2133" i="4"/>
  <c r="AE2133" i="4"/>
  <c r="AD2133" i="4"/>
  <c r="AM2133" i="4" s="1"/>
  <c r="AK2132" i="4"/>
  <c r="AI2132" i="4"/>
  <c r="AH2132" i="4"/>
  <c r="AE2132" i="4"/>
  <c r="AD2132" i="4"/>
  <c r="AM2132" i="4" s="1"/>
  <c r="AK2131" i="4"/>
  <c r="AI2131" i="4"/>
  <c r="AH2131" i="4"/>
  <c r="AE2131" i="4"/>
  <c r="AD2131" i="4"/>
  <c r="AM2131" i="4" s="1"/>
  <c r="AK2130" i="4"/>
  <c r="AI2130" i="4"/>
  <c r="AH2130" i="4"/>
  <c r="AE2130" i="4"/>
  <c r="AD2130" i="4"/>
  <c r="AM2130" i="4" s="1"/>
  <c r="AK2129" i="4"/>
  <c r="AI2129" i="4"/>
  <c r="AH2129" i="4"/>
  <c r="AE2129" i="4"/>
  <c r="AD2129" i="4"/>
  <c r="AM2129" i="4" s="1"/>
  <c r="AK2128" i="4"/>
  <c r="AI2128" i="4"/>
  <c r="AH2128" i="4"/>
  <c r="AE2128" i="4"/>
  <c r="AD2128" i="4"/>
  <c r="AM2128" i="4" s="1"/>
  <c r="AK2127" i="4"/>
  <c r="AI2127" i="4"/>
  <c r="AH2127" i="4"/>
  <c r="AE2127" i="4"/>
  <c r="AD2127" i="4"/>
  <c r="AM2127" i="4" s="1"/>
  <c r="AK2126" i="4"/>
  <c r="AI2126" i="4"/>
  <c r="AH2126" i="4"/>
  <c r="AE2126" i="4"/>
  <c r="AD2126" i="4"/>
  <c r="AM2126" i="4" s="1"/>
  <c r="AK2125" i="4"/>
  <c r="AI2125" i="4"/>
  <c r="AH2125" i="4"/>
  <c r="AE2125" i="4"/>
  <c r="AD2125" i="4"/>
  <c r="AM2125" i="4" s="1"/>
  <c r="AK2124" i="4"/>
  <c r="AI2124" i="4"/>
  <c r="AH2124" i="4"/>
  <c r="AE2124" i="4"/>
  <c r="AD2124" i="4"/>
  <c r="AM2124" i="4" s="1"/>
  <c r="AK2123" i="4"/>
  <c r="AI2123" i="4"/>
  <c r="AH2123" i="4"/>
  <c r="AE2123" i="4"/>
  <c r="AD2123" i="4"/>
  <c r="AM2123" i="4" s="1"/>
  <c r="AK2122" i="4"/>
  <c r="AI2122" i="4"/>
  <c r="AH2122" i="4"/>
  <c r="AE2122" i="4"/>
  <c r="AD2122" i="4"/>
  <c r="AM2122" i="4" s="1"/>
  <c r="AK2121" i="4"/>
  <c r="AI2121" i="4"/>
  <c r="AH2121" i="4"/>
  <c r="AE2121" i="4"/>
  <c r="AD2121" i="4"/>
  <c r="AM2121" i="4" s="1"/>
  <c r="AK2120" i="4"/>
  <c r="AI2120" i="4"/>
  <c r="AH2120" i="4"/>
  <c r="AE2120" i="4"/>
  <c r="AD2120" i="4"/>
  <c r="AM2120" i="4" s="1"/>
  <c r="AK2119" i="4"/>
  <c r="AI2119" i="4"/>
  <c r="AH2119" i="4"/>
  <c r="AE2119" i="4"/>
  <c r="AD2119" i="4"/>
  <c r="AM2119" i="4" s="1"/>
  <c r="AK2118" i="4"/>
  <c r="AI2118" i="4"/>
  <c r="AH2118" i="4"/>
  <c r="AE2118" i="4"/>
  <c r="AD2118" i="4"/>
  <c r="AM2118" i="4" s="1"/>
  <c r="AK2117" i="4"/>
  <c r="AI2117" i="4"/>
  <c r="AH2117" i="4"/>
  <c r="AE2117" i="4"/>
  <c r="AD2117" i="4"/>
  <c r="AM2117" i="4" s="1"/>
  <c r="AK2116" i="4"/>
  <c r="AI2116" i="4"/>
  <c r="AH2116" i="4"/>
  <c r="AE2116" i="4"/>
  <c r="AD2116" i="4"/>
  <c r="AM2116" i="4" s="1"/>
  <c r="AK2115" i="4"/>
  <c r="AI2115" i="4"/>
  <c r="AH2115" i="4"/>
  <c r="AE2115" i="4"/>
  <c r="AD2115" i="4"/>
  <c r="AM2115" i="4" s="1"/>
  <c r="AK2114" i="4"/>
  <c r="AI2114" i="4"/>
  <c r="AH2114" i="4"/>
  <c r="AE2114" i="4"/>
  <c r="AD2114" i="4"/>
  <c r="AM2114" i="4" s="1"/>
  <c r="AK2113" i="4"/>
  <c r="AI2113" i="4"/>
  <c r="AH2113" i="4"/>
  <c r="AE2113" i="4"/>
  <c r="AD2113" i="4"/>
  <c r="AM2113" i="4" s="1"/>
  <c r="AK2112" i="4"/>
  <c r="AI2112" i="4"/>
  <c r="AH2112" i="4"/>
  <c r="AE2112" i="4"/>
  <c r="AD2112" i="4"/>
  <c r="AM2112" i="4" s="1"/>
  <c r="AK2111" i="4"/>
  <c r="AI2111" i="4"/>
  <c r="AH2111" i="4"/>
  <c r="AE2111" i="4"/>
  <c r="AD2111" i="4"/>
  <c r="AM2111" i="4" s="1"/>
  <c r="AK2110" i="4"/>
  <c r="AI2110" i="4"/>
  <c r="AH2110" i="4"/>
  <c r="AE2110" i="4"/>
  <c r="AD2110" i="4"/>
  <c r="AM2110" i="4" s="1"/>
  <c r="AK2109" i="4"/>
  <c r="AI2109" i="4"/>
  <c r="AH2109" i="4"/>
  <c r="AE2109" i="4"/>
  <c r="AD2109" i="4"/>
  <c r="AM2109" i="4" s="1"/>
  <c r="AK2108" i="4"/>
  <c r="AI2108" i="4"/>
  <c r="AH2108" i="4"/>
  <c r="AE2108" i="4"/>
  <c r="AD2108" i="4"/>
  <c r="AM2108" i="4" s="1"/>
  <c r="AK2107" i="4"/>
  <c r="AI2107" i="4"/>
  <c r="AH2107" i="4"/>
  <c r="AE2107" i="4"/>
  <c r="AD2107" i="4"/>
  <c r="AM2107" i="4" s="1"/>
  <c r="AK2106" i="4"/>
  <c r="AI2106" i="4"/>
  <c r="AH2106" i="4"/>
  <c r="AE2106" i="4"/>
  <c r="AD2106" i="4"/>
  <c r="AM2106" i="4" s="1"/>
  <c r="AK2105" i="4"/>
  <c r="AI2105" i="4"/>
  <c r="AH2105" i="4"/>
  <c r="AE2105" i="4"/>
  <c r="AD2105" i="4"/>
  <c r="AM2105" i="4" s="1"/>
  <c r="AK2104" i="4"/>
  <c r="AI2104" i="4"/>
  <c r="AH2104" i="4"/>
  <c r="AE2104" i="4"/>
  <c r="AD2104" i="4"/>
  <c r="AM2104" i="4" s="1"/>
  <c r="AK2103" i="4"/>
  <c r="AI2103" i="4"/>
  <c r="AH2103" i="4"/>
  <c r="AE2103" i="4"/>
  <c r="AD2103" i="4"/>
  <c r="AM2103" i="4" s="1"/>
  <c r="AK2102" i="4"/>
  <c r="AI2102" i="4"/>
  <c r="AH2102" i="4"/>
  <c r="AE2102" i="4"/>
  <c r="AD2102" i="4"/>
  <c r="AM2102" i="4" s="1"/>
  <c r="AK2101" i="4"/>
  <c r="AI2101" i="4"/>
  <c r="AH2101" i="4"/>
  <c r="AE2101" i="4"/>
  <c r="AD2101" i="4"/>
  <c r="AM2101" i="4" s="1"/>
  <c r="AK2100" i="4"/>
  <c r="AI2100" i="4"/>
  <c r="AH2100" i="4"/>
  <c r="AE2100" i="4"/>
  <c r="AD2100" i="4"/>
  <c r="AM2100" i="4" s="1"/>
  <c r="AK2099" i="4"/>
  <c r="AI2099" i="4"/>
  <c r="AH2099" i="4"/>
  <c r="AE2099" i="4"/>
  <c r="AD2099" i="4"/>
  <c r="AM2099" i="4" s="1"/>
  <c r="AK2098" i="4"/>
  <c r="AI2098" i="4"/>
  <c r="AH2098" i="4"/>
  <c r="AE2098" i="4"/>
  <c r="AD2098" i="4"/>
  <c r="AM2098" i="4" s="1"/>
  <c r="AK2097" i="4"/>
  <c r="AI2097" i="4"/>
  <c r="AH2097" i="4"/>
  <c r="AE2097" i="4"/>
  <c r="AD2097" i="4"/>
  <c r="AM2097" i="4" s="1"/>
  <c r="AK2096" i="4"/>
  <c r="AI2096" i="4"/>
  <c r="AH2096" i="4"/>
  <c r="AE2096" i="4"/>
  <c r="AD2096" i="4"/>
  <c r="AM2096" i="4" s="1"/>
  <c r="AK2095" i="4"/>
  <c r="AI2095" i="4"/>
  <c r="AH2095" i="4"/>
  <c r="AE2095" i="4"/>
  <c r="AD2095" i="4"/>
  <c r="AM2095" i="4" s="1"/>
  <c r="AK2094" i="4"/>
  <c r="AI2094" i="4"/>
  <c r="AH2094" i="4"/>
  <c r="AE2094" i="4"/>
  <c r="AD2094" i="4"/>
  <c r="AM2094" i="4" s="1"/>
  <c r="AK2093" i="4"/>
  <c r="AI2093" i="4"/>
  <c r="AH2093" i="4"/>
  <c r="AE2093" i="4"/>
  <c r="AD2093" i="4"/>
  <c r="AM2093" i="4" s="1"/>
  <c r="AK2092" i="4"/>
  <c r="AI2092" i="4"/>
  <c r="AH2092" i="4"/>
  <c r="AE2092" i="4"/>
  <c r="AD2092" i="4"/>
  <c r="AM2092" i="4" s="1"/>
  <c r="AK2091" i="4"/>
  <c r="AI2091" i="4"/>
  <c r="AH2091" i="4"/>
  <c r="AE2091" i="4"/>
  <c r="AD2091" i="4"/>
  <c r="AM2091" i="4" s="1"/>
  <c r="AK2090" i="4"/>
  <c r="AI2090" i="4"/>
  <c r="AH2090" i="4"/>
  <c r="AE2090" i="4"/>
  <c r="AD2090" i="4"/>
  <c r="AM2090" i="4" s="1"/>
  <c r="AK2089" i="4"/>
  <c r="AI2089" i="4"/>
  <c r="AH2089" i="4"/>
  <c r="AE2089" i="4"/>
  <c r="AD2089" i="4"/>
  <c r="AM2089" i="4" s="1"/>
  <c r="AK2088" i="4"/>
  <c r="AI2088" i="4"/>
  <c r="AH2088" i="4"/>
  <c r="AE2088" i="4"/>
  <c r="AD2088" i="4"/>
  <c r="AM2088" i="4" s="1"/>
  <c r="AK2087" i="4"/>
  <c r="AI2087" i="4"/>
  <c r="AH2087" i="4"/>
  <c r="AE2087" i="4"/>
  <c r="AD2087" i="4"/>
  <c r="AM2087" i="4" s="1"/>
  <c r="AK2086" i="4"/>
  <c r="AI2086" i="4"/>
  <c r="AH2086" i="4"/>
  <c r="AE2086" i="4"/>
  <c r="AD2086" i="4"/>
  <c r="AM2086" i="4" s="1"/>
  <c r="AK2085" i="4"/>
  <c r="AI2085" i="4"/>
  <c r="AH2085" i="4"/>
  <c r="AE2085" i="4"/>
  <c r="AD2085" i="4"/>
  <c r="AM2085" i="4" s="1"/>
  <c r="AK2084" i="4"/>
  <c r="AI2084" i="4"/>
  <c r="AH2084" i="4"/>
  <c r="AE2084" i="4"/>
  <c r="AD2084" i="4"/>
  <c r="AM2084" i="4" s="1"/>
  <c r="AK2083" i="4"/>
  <c r="AI2083" i="4"/>
  <c r="AH2083" i="4"/>
  <c r="AE2083" i="4"/>
  <c r="AD2083" i="4"/>
  <c r="AM2083" i="4" s="1"/>
  <c r="AK2082" i="4"/>
  <c r="AI2082" i="4"/>
  <c r="AH2082" i="4"/>
  <c r="AE2082" i="4"/>
  <c r="AD2082" i="4"/>
  <c r="AM2082" i="4" s="1"/>
  <c r="AK2081" i="4"/>
  <c r="AI2081" i="4"/>
  <c r="AH2081" i="4"/>
  <c r="AE2081" i="4"/>
  <c r="AD2081" i="4"/>
  <c r="AM2081" i="4" s="1"/>
  <c r="AK2080" i="4"/>
  <c r="AI2080" i="4"/>
  <c r="AH2080" i="4"/>
  <c r="AE2080" i="4"/>
  <c r="AD2080" i="4"/>
  <c r="AM2080" i="4" s="1"/>
  <c r="AK2079" i="4"/>
  <c r="AI2079" i="4"/>
  <c r="AH2079" i="4"/>
  <c r="AE2079" i="4"/>
  <c r="AD2079" i="4"/>
  <c r="AM2079" i="4" s="1"/>
  <c r="AK2078" i="4"/>
  <c r="AI2078" i="4"/>
  <c r="AH2078" i="4"/>
  <c r="AE2078" i="4"/>
  <c r="AD2078" i="4"/>
  <c r="AM2078" i="4" s="1"/>
  <c r="AK2077" i="4"/>
  <c r="AI2077" i="4"/>
  <c r="AH2077" i="4"/>
  <c r="AE2077" i="4"/>
  <c r="AD2077" i="4"/>
  <c r="AM2077" i="4" s="1"/>
  <c r="AK2076" i="4"/>
  <c r="AI2076" i="4"/>
  <c r="AH2076" i="4"/>
  <c r="AE2076" i="4"/>
  <c r="AD2076" i="4"/>
  <c r="AM2076" i="4" s="1"/>
  <c r="AK2075" i="4"/>
  <c r="AI2075" i="4"/>
  <c r="AH2075" i="4"/>
  <c r="AE2075" i="4"/>
  <c r="AD2075" i="4"/>
  <c r="AM2075" i="4" s="1"/>
  <c r="AK2074" i="4"/>
  <c r="AI2074" i="4"/>
  <c r="AH2074" i="4"/>
  <c r="AE2074" i="4"/>
  <c r="AD2074" i="4"/>
  <c r="AM2074" i="4" s="1"/>
  <c r="AK2073" i="4"/>
  <c r="AI2073" i="4"/>
  <c r="AH2073" i="4"/>
  <c r="AE2073" i="4"/>
  <c r="AD2073" i="4"/>
  <c r="AM2073" i="4" s="1"/>
  <c r="AK2072" i="4"/>
  <c r="AI2072" i="4"/>
  <c r="AH2072" i="4"/>
  <c r="AE2072" i="4"/>
  <c r="AD2072" i="4"/>
  <c r="AM2072" i="4" s="1"/>
  <c r="AK2071" i="4"/>
  <c r="AI2071" i="4"/>
  <c r="AH2071" i="4"/>
  <c r="AE2071" i="4"/>
  <c r="AD2071" i="4"/>
  <c r="AM2071" i="4" s="1"/>
  <c r="AK2070" i="4"/>
  <c r="AI2070" i="4"/>
  <c r="AH2070" i="4"/>
  <c r="AE2070" i="4"/>
  <c r="AD2070" i="4"/>
  <c r="AM2070" i="4" s="1"/>
  <c r="AK2069" i="4"/>
  <c r="AI2069" i="4"/>
  <c r="AH2069" i="4"/>
  <c r="AE2069" i="4"/>
  <c r="AD2069" i="4"/>
  <c r="AM2069" i="4" s="1"/>
  <c r="AK2068" i="4"/>
  <c r="AI2068" i="4"/>
  <c r="AH2068" i="4"/>
  <c r="AE2068" i="4"/>
  <c r="AD2068" i="4"/>
  <c r="AM2068" i="4" s="1"/>
  <c r="AK2067" i="4"/>
  <c r="AI2067" i="4"/>
  <c r="AH2067" i="4"/>
  <c r="AE2067" i="4"/>
  <c r="AD2067" i="4"/>
  <c r="AM2067" i="4" s="1"/>
  <c r="AK2066" i="4"/>
  <c r="AI2066" i="4"/>
  <c r="AH2066" i="4"/>
  <c r="AE2066" i="4"/>
  <c r="AD2066" i="4"/>
  <c r="AM2066" i="4" s="1"/>
  <c r="AK2065" i="4"/>
  <c r="AI2065" i="4"/>
  <c r="AH2065" i="4"/>
  <c r="AE2065" i="4"/>
  <c r="AD2065" i="4"/>
  <c r="AM2065" i="4" s="1"/>
  <c r="AK2064" i="4"/>
  <c r="AI2064" i="4"/>
  <c r="AH2064" i="4"/>
  <c r="AE2064" i="4"/>
  <c r="AD2064" i="4"/>
  <c r="AM2064" i="4" s="1"/>
  <c r="AK2063" i="4"/>
  <c r="AI2063" i="4"/>
  <c r="AH2063" i="4"/>
  <c r="AE2063" i="4"/>
  <c r="AD2063" i="4"/>
  <c r="AM2063" i="4" s="1"/>
  <c r="AK2062" i="4"/>
  <c r="AI2062" i="4"/>
  <c r="AH2062" i="4"/>
  <c r="AE2062" i="4"/>
  <c r="AD2062" i="4"/>
  <c r="AM2062" i="4" s="1"/>
  <c r="AK2061" i="4"/>
  <c r="AI2061" i="4"/>
  <c r="AH2061" i="4"/>
  <c r="AE2061" i="4"/>
  <c r="AD2061" i="4"/>
  <c r="AM2061" i="4" s="1"/>
  <c r="AK2060" i="4"/>
  <c r="AI2060" i="4"/>
  <c r="AH2060" i="4"/>
  <c r="AE2060" i="4"/>
  <c r="AD2060" i="4"/>
  <c r="AM2060" i="4" s="1"/>
  <c r="AK2059" i="4"/>
  <c r="AI2059" i="4"/>
  <c r="AH2059" i="4"/>
  <c r="AE2059" i="4"/>
  <c r="AD2059" i="4"/>
  <c r="AM2059" i="4" s="1"/>
  <c r="AK2058" i="4"/>
  <c r="AI2058" i="4"/>
  <c r="AH2058" i="4"/>
  <c r="AE2058" i="4"/>
  <c r="AD2058" i="4"/>
  <c r="AM2058" i="4" s="1"/>
  <c r="AK2057" i="4"/>
  <c r="AI2057" i="4"/>
  <c r="AH2057" i="4"/>
  <c r="AE2057" i="4"/>
  <c r="AD2057" i="4"/>
  <c r="AM2057" i="4" s="1"/>
  <c r="AK2056" i="4"/>
  <c r="AI2056" i="4"/>
  <c r="AH2056" i="4"/>
  <c r="AE2056" i="4"/>
  <c r="AD2056" i="4"/>
  <c r="AM2056" i="4" s="1"/>
  <c r="AK2055" i="4"/>
  <c r="AI2055" i="4"/>
  <c r="AH2055" i="4"/>
  <c r="AE2055" i="4"/>
  <c r="AD2055" i="4"/>
  <c r="AM2055" i="4" s="1"/>
  <c r="AK2054" i="4"/>
  <c r="AI2054" i="4"/>
  <c r="AH2054" i="4"/>
  <c r="AE2054" i="4"/>
  <c r="AD2054" i="4"/>
  <c r="AM2054" i="4" s="1"/>
  <c r="AK2053" i="4"/>
  <c r="AI2053" i="4"/>
  <c r="AH2053" i="4"/>
  <c r="AE2053" i="4"/>
  <c r="AD2053" i="4"/>
  <c r="AM2053" i="4" s="1"/>
  <c r="AK2052" i="4"/>
  <c r="AI2052" i="4"/>
  <c r="AH2052" i="4"/>
  <c r="AE2052" i="4"/>
  <c r="AD2052" i="4"/>
  <c r="AM2052" i="4" s="1"/>
  <c r="AK2051" i="4"/>
  <c r="AI2051" i="4"/>
  <c r="AH2051" i="4"/>
  <c r="AE2051" i="4"/>
  <c r="AD2051" i="4"/>
  <c r="AM2051" i="4" s="1"/>
  <c r="AK2050" i="4"/>
  <c r="AI2050" i="4"/>
  <c r="AH2050" i="4"/>
  <c r="AE2050" i="4"/>
  <c r="AD2050" i="4"/>
  <c r="AM2050" i="4" s="1"/>
  <c r="AK2049" i="4"/>
  <c r="AI2049" i="4"/>
  <c r="AH2049" i="4"/>
  <c r="AE2049" i="4"/>
  <c r="AD2049" i="4"/>
  <c r="AM2049" i="4" s="1"/>
  <c r="AK2048" i="4"/>
  <c r="AI2048" i="4"/>
  <c r="AH2048" i="4"/>
  <c r="AE2048" i="4"/>
  <c r="AD2048" i="4"/>
  <c r="AM2048" i="4" s="1"/>
  <c r="AK2047" i="4"/>
  <c r="AI2047" i="4"/>
  <c r="AH2047" i="4"/>
  <c r="AE2047" i="4"/>
  <c r="AD2047" i="4"/>
  <c r="AM2047" i="4" s="1"/>
  <c r="AK2046" i="4"/>
  <c r="AI2046" i="4"/>
  <c r="AH2046" i="4"/>
  <c r="AE2046" i="4"/>
  <c r="AD2046" i="4"/>
  <c r="AM2046" i="4" s="1"/>
  <c r="AK2045" i="4"/>
  <c r="AI2045" i="4"/>
  <c r="AH2045" i="4"/>
  <c r="AE2045" i="4"/>
  <c r="AD2045" i="4"/>
  <c r="AM2045" i="4" s="1"/>
  <c r="AK2044" i="4"/>
  <c r="AI2044" i="4"/>
  <c r="AH2044" i="4"/>
  <c r="AE2044" i="4"/>
  <c r="AD2044" i="4"/>
  <c r="AM2044" i="4" s="1"/>
  <c r="AK2043" i="4"/>
  <c r="AI2043" i="4"/>
  <c r="AH2043" i="4"/>
  <c r="AE2043" i="4"/>
  <c r="AD2043" i="4"/>
  <c r="AM2043" i="4" s="1"/>
  <c r="AK2042" i="4"/>
  <c r="AI2042" i="4"/>
  <c r="AH2042" i="4"/>
  <c r="AE2042" i="4"/>
  <c r="AD2042" i="4"/>
  <c r="AM2042" i="4" s="1"/>
  <c r="AK2041" i="4"/>
  <c r="AI2041" i="4"/>
  <c r="AH2041" i="4"/>
  <c r="AE2041" i="4"/>
  <c r="AD2041" i="4"/>
  <c r="AM2041" i="4" s="1"/>
  <c r="AK2040" i="4"/>
  <c r="AI2040" i="4"/>
  <c r="AH2040" i="4"/>
  <c r="AE2040" i="4"/>
  <c r="AD2040" i="4"/>
  <c r="AM2040" i="4" s="1"/>
  <c r="AK2039" i="4"/>
  <c r="AI2039" i="4"/>
  <c r="AH2039" i="4"/>
  <c r="AE2039" i="4"/>
  <c r="AD2039" i="4"/>
  <c r="AM2039" i="4" s="1"/>
  <c r="AK2038" i="4"/>
  <c r="AI2038" i="4"/>
  <c r="AH2038" i="4"/>
  <c r="AE2038" i="4"/>
  <c r="AD2038" i="4"/>
  <c r="AM2038" i="4" s="1"/>
  <c r="AK2037" i="4"/>
  <c r="AI2037" i="4"/>
  <c r="AH2037" i="4"/>
  <c r="AE2037" i="4"/>
  <c r="AD2037" i="4"/>
  <c r="AM2037" i="4" s="1"/>
  <c r="AK2036" i="4"/>
  <c r="AI2036" i="4"/>
  <c r="AH2036" i="4"/>
  <c r="AE2036" i="4"/>
  <c r="AD2036" i="4"/>
  <c r="AM2036" i="4" s="1"/>
  <c r="AK2035" i="4"/>
  <c r="AI2035" i="4"/>
  <c r="AH2035" i="4"/>
  <c r="AE2035" i="4"/>
  <c r="AD2035" i="4"/>
  <c r="AM2035" i="4" s="1"/>
  <c r="AK2034" i="4"/>
  <c r="AI2034" i="4"/>
  <c r="AH2034" i="4"/>
  <c r="AE2034" i="4"/>
  <c r="AD2034" i="4"/>
  <c r="AM2034" i="4" s="1"/>
  <c r="AK2033" i="4"/>
  <c r="AI2033" i="4"/>
  <c r="AH2033" i="4"/>
  <c r="AE2033" i="4"/>
  <c r="AD2033" i="4"/>
  <c r="AM2033" i="4" s="1"/>
  <c r="AK2032" i="4"/>
  <c r="AI2032" i="4"/>
  <c r="AH2032" i="4"/>
  <c r="AE2032" i="4"/>
  <c r="AD2032" i="4"/>
  <c r="AM2032" i="4" s="1"/>
  <c r="AK2031" i="4"/>
  <c r="AI2031" i="4"/>
  <c r="AH2031" i="4"/>
  <c r="AE2031" i="4"/>
  <c r="AD2031" i="4"/>
  <c r="AM2031" i="4" s="1"/>
  <c r="AK2030" i="4"/>
  <c r="AI2030" i="4"/>
  <c r="AH2030" i="4"/>
  <c r="AE2030" i="4"/>
  <c r="AD2030" i="4"/>
  <c r="AM2030" i="4" s="1"/>
  <c r="AK2029" i="4"/>
  <c r="AI2029" i="4"/>
  <c r="AH2029" i="4"/>
  <c r="AE2029" i="4"/>
  <c r="AD2029" i="4"/>
  <c r="AM2029" i="4" s="1"/>
  <c r="AK2028" i="4"/>
  <c r="AI2028" i="4"/>
  <c r="AH2028" i="4"/>
  <c r="AE2028" i="4"/>
  <c r="AD2028" i="4"/>
  <c r="AM2028" i="4" s="1"/>
  <c r="AK2027" i="4"/>
  <c r="AI2027" i="4"/>
  <c r="AH2027" i="4"/>
  <c r="AE2027" i="4"/>
  <c r="AD2027" i="4"/>
  <c r="AM2027" i="4" s="1"/>
  <c r="AK2026" i="4"/>
  <c r="AI2026" i="4"/>
  <c r="AH2026" i="4"/>
  <c r="AE2026" i="4"/>
  <c r="AD2026" i="4"/>
  <c r="AM2026" i="4" s="1"/>
  <c r="AK2025" i="4"/>
  <c r="AI2025" i="4"/>
  <c r="AH2025" i="4"/>
  <c r="AE2025" i="4"/>
  <c r="AD2025" i="4"/>
  <c r="AM2025" i="4" s="1"/>
  <c r="AK2024" i="4"/>
  <c r="AI2024" i="4"/>
  <c r="AH2024" i="4"/>
  <c r="AE2024" i="4"/>
  <c r="AD2024" i="4"/>
  <c r="AM2024" i="4" s="1"/>
  <c r="AK2023" i="4"/>
  <c r="AI2023" i="4"/>
  <c r="AH2023" i="4"/>
  <c r="AE2023" i="4"/>
  <c r="AD2023" i="4"/>
  <c r="AM2023" i="4" s="1"/>
  <c r="AK2022" i="4"/>
  <c r="AI2022" i="4"/>
  <c r="AH2022" i="4"/>
  <c r="AE2022" i="4"/>
  <c r="AD2022" i="4"/>
  <c r="AM2022" i="4" s="1"/>
  <c r="AK2021" i="4"/>
  <c r="AI2021" i="4"/>
  <c r="AH2021" i="4"/>
  <c r="AE2021" i="4"/>
  <c r="AD2021" i="4"/>
  <c r="AM2021" i="4" s="1"/>
  <c r="AK2020" i="4"/>
  <c r="AI2020" i="4"/>
  <c r="AH2020" i="4"/>
  <c r="AE2020" i="4"/>
  <c r="AD2020" i="4"/>
  <c r="AM2020" i="4" s="1"/>
  <c r="AK2019" i="4"/>
  <c r="AI2019" i="4"/>
  <c r="AH2019" i="4"/>
  <c r="AE2019" i="4"/>
  <c r="AD2019" i="4"/>
  <c r="AM2019" i="4" s="1"/>
  <c r="AK2018" i="4"/>
  <c r="AI2018" i="4"/>
  <c r="AH2018" i="4"/>
  <c r="AE2018" i="4"/>
  <c r="AD2018" i="4"/>
  <c r="AM2018" i="4" s="1"/>
  <c r="AK2017" i="4"/>
  <c r="AI2017" i="4"/>
  <c r="AH2017" i="4"/>
  <c r="AE2017" i="4"/>
  <c r="AD2017" i="4"/>
  <c r="AM2017" i="4" s="1"/>
  <c r="AK2016" i="4"/>
  <c r="AI2016" i="4"/>
  <c r="AH2016" i="4"/>
  <c r="AE2016" i="4"/>
  <c r="AD2016" i="4"/>
  <c r="AM2016" i="4" s="1"/>
  <c r="AK2015" i="4"/>
  <c r="AI2015" i="4"/>
  <c r="AH2015" i="4"/>
  <c r="AE2015" i="4"/>
  <c r="AD2015" i="4"/>
  <c r="AM2015" i="4" s="1"/>
  <c r="AK2014" i="4"/>
  <c r="AI2014" i="4"/>
  <c r="AH2014" i="4"/>
  <c r="AE2014" i="4"/>
  <c r="AD2014" i="4"/>
  <c r="AM2014" i="4" s="1"/>
  <c r="AK2013" i="4"/>
  <c r="AI2013" i="4"/>
  <c r="AH2013" i="4"/>
  <c r="AE2013" i="4"/>
  <c r="AD2013" i="4"/>
  <c r="AM2013" i="4" s="1"/>
  <c r="AK2012" i="4"/>
  <c r="AI2012" i="4"/>
  <c r="AH2012" i="4"/>
  <c r="AE2012" i="4"/>
  <c r="AD2012" i="4"/>
  <c r="AM2012" i="4" s="1"/>
  <c r="AK2011" i="4"/>
  <c r="AI2011" i="4"/>
  <c r="AH2011" i="4"/>
  <c r="AE2011" i="4"/>
  <c r="AD2011" i="4"/>
  <c r="AM2011" i="4" s="1"/>
  <c r="AK2010" i="4"/>
  <c r="AI2010" i="4"/>
  <c r="AH2010" i="4"/>
  <c r="AE2010" i="4"/>
  <c r="AD2010" i="4"/>
  <c r="AM2010" i="4" s="1"/>
  <c r="AK2009" i="4"/>
  <c r="AI2009" i="4"/>
  <c r="AH2009" i="4"/>
  <c r="AE2009" i="4"/>
  <c r="AD2009" i="4"/>
  <c r="AM2009" i="4" s="1"/>
  <c r="AK2008" i="4"/>
  <c r="AI2008" i="4"/>
  <c r="AH2008" i="4"/>
  <c r="AE2008" i="4"/>
  <c r="AD2008" i="4"/>
  <c r="AM2008" i="4" s="1"/>
  <c r="AK2007" i="4"/>
  <c r="AI2007" i="4"/>
  <c r="AH2007" i="4"/>
  <c r="AE2007" i="4"/>
  <c r="AD2007" i="4"/>
  <c r="AM2007" i="4" s="1"/>
  <c r="AK2006" i="4"/>
  <c r="AI2006" i="4"/>
  <c r="AH2006" i="4"/>
  <c r="AE2006" i="4"/>
  <c r="AD2006" i="4"/>
  <c r="AM2006" i="4" s="1"/>
  <c r="AK2005" i="4"/>
  <c r="AI2005" i="4"/>
  <c r="AH2005" i="4"/>
  <c r="AE2005" i="4"/>
  <c r="AD2005" i="4"/>
  <c r="AM2005" i="4" s="1"/>
  <c r="AK2004" i="4"/>
  <c r="AI2004" i="4"/>
  <c r="AH2004" i="4"/>
  <c r="AE2004" i="4"/>
  <c r="AD2004" i="4"/>
  <c r="AM2004" i="4" s="1"/>
  <c r="AK2003" i="4"/>
  <c r="AI2003" i="4"/>
  <c r="AH2003" i="4"/>
  <c r="AE2003" i="4"/>
  <c r="AD2003" i="4"/>
  <c r="AM2003" i="4" s="1"/>
  <c r="AK2002" i="4"/>
  <c r="AI2002" i="4"/>
  <c r="AH2002" i="4"/>
  <c r="AE2002" i="4"/>
  <c r="AD2002" i="4"/>
  <c r="AM2002" i="4" s="1"/>
  <c r="AK2001" i="4"/>
  <c r="AI2001" i="4"/>
  <c r="AH2001" i="4"/>
  <c r="AE2001" i="4"/>
  <c r="AD2001" i="4"/>
  <c r="AM2001" i="4" s="1"/>
  <c r="AK2000" i="4"/>
  <c r="AI2000" i="4"/>
  <c r="AH2000" i="4"/>
  <c r="AE2000" i="4"/>
  <c r="AD2000" i="4"/>
  <c r="AM2000" i="4" s="1"/>
  <c r="AK1999" i="4"/>
  <c r="AI1999" i="4"/>
  <c r="AH1999" i="4"/>
  <c r="AE1999" i="4"/>
  <c r="AD1999" i="4"/>
  <c r="AM1999" i="4" s="1"/>
  <c r="AK1998" i="4"/>
  <c r="AI1998" i="4"/>
  <c r="AH1998" i="4"/>
  <c r="AE1998" i="4"/>
  <c r="AD1998" i="4"/>
  <c r="AM1998" i="4" s="1"/>
  <c r="AK1997" i="4"/>
  <c r="AI1997" i="4"/>
  <c r="AH1997" i="4"/>
  <c r="AE1997" i="4"/>
  <c r="AD1997" i="4"/>
  <c r="AM1997" i="4" s="1"/>
  <c r="AK1996" i="4"/>
  <c r="AI1996" i="4"/>
  <c r="AH1996" i="4"/>
  <c r="AE1996" i="4"/>
  <c r="AD1996" i="4"/>
  <c r="AM1996" i="4" s="1"/>
  <c r="AK1995" i="4"/>
  <c r="AI1995" i="4"/>
  <c r="AH1995" i="4"/>
  <c r="AE1995" i="4"/>
  <c r="AD1995" i="4"/>
  <c r="AM1995" i="4" s="1"/>
  <c r="AK1994" i="4"/>
  <c r="AI1994" i="4"/>
  <c r="AH1994" i="4"/>
  <c r="AE1994" i="4"/>
  <c r="AD1994" i="4"/>
  <c r="AM1994" i="4" s="1"/>
  <c r="AK1993" i="4"/>
  <c r="AI1993" i="4"/>
  <c r="AH1993" i="4"/>
  <c r="AE1993" i="4"/>
  <c r="AD1993" i="4"/>
  <c r="AM1993" i="4" s="1"/>
  <c r="AK1992" i="4"/>
  <c r="AI1992" i="4"/>
  <c r="AH1992" i="4"/>
  <c r="AE1992" i="4"/>
  <c r="AD1992" i="4"/>
  <c r="AM1992" i="4" s="1"/>
  <c r="AK1991" i="4"/>
  <c r="AI1991" i="4"/>
  <c r="AH1991" i="4"/>
  <c r="AE1991" i="4"/>
  <c r="AD1991" i="4"/>
  <c r="AM1991" i="4" s="1"/>
  <c r="AK1990" i="4"/>
  <c r="AI1990" i="4"/>
  <c r="AH1990" i="4"/>
  <c r="AE1990" i="4"/>
  <c r="AD1990" i="4"/>
  <c r="AM1990" i="4" s="1"/>
  <c r="AK1989" i="4"/>
  <c r="AI1989" i="4"/>
  <c r="AH1989" i="4"/>
  <c r="AE1989" i="4"/>
  <c r="AD1989" i="4"/>
  <c r="AM1989" i="4" s="1"/>
  <c r="AK1988" i="4"/>
  <c r="AI1988" i="4"/>
  <c r="AH1988" i="4"/>
  <c r="AE1988" i="4"/>
  <c r="AD1988" i="4"/>
  <c r="AM1988" i="4" s="1"/>
  <c r="AK1987" i="4"/>
  <c r="AI1987" i="4"/>
  <c r="AH1987" i="4"/>
  <c r="AE1987" i="4"/>
  <c r="AD1987" i="4"/>
  <c r="AM1987" i="4" s="1"/>
  <c r="AK1986" i="4"/>
  <c r="AI1986" i="4"/>
  <c r="AH1986" i="4"/>
  <c r="AE1986" i="4"/>
  <c r="AD1986" i="4"/>
  <c r="AM1986" i="4" s="1"/>
  <c r="AK1985" i="4"/>
  <c r="AI1985" i="4"/>
  <c r="AH1985" i="4"/>
  <c r="AE1985" i="4"/>
  <c r="AD1985" i="4"/>
  <c r="AM1985" i="4" s="1"/>
  <c r="AK1984" i="4"/>
  <c r="AI1984" i="4"/>
  <c r="AH1984" i="4"/>
  <c r="AE1984" i="4"/>
  <c r="AD1984" i="4"/>
  <c r="AM1984" i="4" s="1"/>
  <c r="AK1983" i="4"/>
  <c r="AI1983" i="4"/>
  <c r="AH1983" i="4"/>
  <c r="AE1983" i="4"/>
  <c r="AD1983" i="4"/>
  <c r="AM1983" i="4" s="1"/>
  <c r="AK1982" i="4"/>
  <c r="AI1982" i="4"/>
  <c r="AH1982" i="4"/>
  <c r="AE1982" i="4"/>
  <c r="AD1982" i="4"/>
  <c r="AM1982" i="4" s="1"/>
  <c r="AK1981" i="4"/>
  <c r="AI1981" i="4"/>
  <c r="AH1981" i="4"/>
  <c r="AE1981" i="4"/>
  <c r="AD1981" i="4"/>
  <c r="AM1981" i="4" s="1"/>
  <c r="AK1980" i="4"/>
  <c r="AI1980" i="4"/>
  <c r="AH1980" i="4"/>
  <c r="AE1980" i="4"/>
  <c r="AD1980" i="4"/>
  <c r="AM1980" i="4" s="1"/>
  <c r="AK1979" i="4"/>
  <c r="AI1979" i="4"/>
  <c r="AH1979" i="4"/>
  <c r="AE1979" i="4"/>
  <c r="AD1979" i="4"/>
  <c r="AM1979" i="4" s="1"/>
  <c r="AK1978" i="4"/>
  <c r="AI1978" i="4"/>
  <c r="AH1978" i="4"/>
  <c r="AE1978" i="4"/>
  <c r="AD1978" i="4"/>
  <c r="AM1978" i="4" s="1"/>
  <c r="AK1977" i="4"/>
  <c r="AI1977" i="4"/>
  <c r="AH1977" i="4"/>
  <c r="AE1977" i="4"/>
  <c r="AD1977" i="4"/>
  <c r="AM1977" i="4" s="1"/>
  <c r="AK1976" i="4"/>
  <c r="AI1976" i="4"/>
  <c r="AH1976" i="4"/>
  <c r="AE1976" i="4"/>
  <c r="AD1976" i="4"/>
  <c r="AM1976" i="4" s="1"/>
  <c r="AK1975" i="4"/>
  <c r="AI1975" i="4"/>
  <c r="AH1975" i="4"/>
  <c r="AE1975" i="4"/>
  <c r="AD1975" i="4"/>
  <c r="AM1975" i="4" s="1"/>
  <c r="AK1974" i="4"/>
  <c r="AI1974" i="4"/>
  <c r="AH1974" i="4"/>
  <c r="AE1974" i="4"/>
  <c r="AD1974" i="4"/>
  <c r="AM1974" i="4" s="1"/>
  <c r="AK1973" i="4"/>
  <c r="AI1973" i="4"/>
  <c r="AH1973" i="4"/>
  <c r="AE1973" i="4"/>
  <c r="AD1973" i="4"/>
  <c r="AM1973" i="4" s="1"/>
  <c r="AK1972" i="4"/>
  <c r="AI1972" i="4"/>
  <c r="AH1972" i="4"/>
  <c r="AE1972" i="4"/>
  <c r="AD1972" i="4"/>
  <c r="AM1972" i="4" s="1"/>
  <c r="AK1971" i="4"/>
  <c r="AI1971" i="4"/>
  <c r="AH1971" i="4"/>
  <c r="AE1971" i="4"/>
  <c r="AD1971" i="4"/>
  <c r="AM1971" i="4" s="1"/>
  <c r="AK1970" i="4"/>
  <c r="AI1970" i="4"/>
  <c r="AH1970" i="4"/>
  <c r="AE1970" i="4"/>
  <c r="AD1970" i="4"/>
  <c r="AM1970" i="4" s="1"/>
  <c r="AK1969" i="4"/>
  <c r="AI1969" i="4"/>
  <c r="AH1969" i="4"/>
  <c r="AE1969" i="4"/>
  <c r="AD1969" i="4"/>
  <c r="AM1969" i="4" s="1"/>
  <c r="AK1968" i="4"/>
  <c r="AI1968" i="4"/>
  <c r="AH1968" i="4"/>
  <c r="AE1968" i="4"/>
  <c r="AD1968" i="4"/>
  <c r="AM1968" i="4" s="1"/>
  <c r="AK1967" i="4"/>
  <c r="AI1967" i="4"/>
  <c r="AH1967" i="4"/>
  <c r="AE1967" i="4"/>
  <c r="AD1967" i="4"/>
  <c r="AM1967" i="4" s="1"/>
  <c r="AK1966" i="4"/>
  <c r="AI1966" i="4"/>
  <c r="AH1966" i="4"/>
  <c r="AE1966" i="4"/>
  <c r="AD1966" i="4"/>
  <c r="AM1966" i="4" s="1"/>
  <c r="AK1965" i="4"/>
  <c r="AI1965" i="4"/>
  <c r="AH1965" i="4"/>
  <c r="AE1965" i="4"/>
  <c r="AD1965" i="4"/>
  <c r="AM1965" i="4" s="1"/>
  <c r="AK1964" i="4"/>
  <c r="AI1964" i="4"/>
  <c r="AH1964" i="4"/>
  <c r="AE1964" i="4"/>
  <c r="AD1964" i="4"/>
  <c r="AM1964" i="4" s="1"/>
  <c r="AK1963" i="4"/>
  <c r="AI1963" i="4"/>
  <c r="AH1963" i="4"/>
  <c r="AE1963" i="4"/>
  <c r="AD1963" i="4"/>
  <c r="AM1963" i="4" s="1"/>
  <c r="AK1962" i="4"/>
  <c r="AI1962" i="4"/>
  <c r="AH1962" i="4"/>
  <c r="AE1962" i="4"/>
  <c r="AD1962" i="4"/>
  <c r="AM1962" i="4" s="1"/>
  <c r="AK1961" i="4"/>
  <c r="AI1961" i="4"/>
  <c r="AH1961" i="4"/>
  <c r="AE1961" i="4"/>
  <c r="AD1961" i="4"/>
  <c r="AM1961" i="4" s="1"/>
  <c r="AK1960" i="4"/>
  <c r="AI1960" i="4"/>
  <c r="AH1960" i="4"/>
  <c r="AE1960" i="4"/>
  <c r="AD1960" i="4"/>
  <c r="AM1960" i="4" s="1"/>
  <c r="AK1959" i="4"/>
  <c r="AI1959" i="4"/>
  <c r="AH1959" i="4"/>
  <c r="AE1959" i="4"/>
  <c r="AD1959" i="4"/>
  <c r="AM1959" i="4" s="1"/>
  <c r="AK1958" i="4"/>
  <c r="AI1958" i="4"/>
  <c r="AH1958" i="4"/>
  <c r="AE1958" i="4"/>
  <c r="AD1958" i="4"/>
  <c r="AM1958" i="4" s="1"/>
  <c r="AK1957" i="4"/>
  <c r="AI1957" i="4"/>
  <c r="AH1957" i="4"/>
  <c r="AE1957" i="4"/>
  <c r="AD1957" i="4"/>
  <c r="AM1957" i="4" s="1"/>
  <c r="AK1956" i="4"/>
  <c r="AI1956" i="4"/>
  <c r="AH1956" i="4"/>
  <c r="AE1956" i="4"/>
  <c r="AD1956" i="4"/>
  <c r="AM1956" i="4" s="1"/>
  <c r="AK1955" i="4"/>
  <c r="AI1955" i="4"/>
  <c r="AH1955" i="4"/>
  <c r="AE1955" i="4"/>
  <c r="AD1955" i="4"/>
  <c r="AM1955" i="4" s="1"/>
  <c r="AK1954" i="4"/>
  <c r="AI1954" i="4"/>
  <c r="AH1954" i="4"/>
  <c r="AE1954" i="4"/>
  <c r="AD1954" i="4"/>
  <c r="AM1954" i="4" s="1"/>
  <c r="AK1953" i="4"/>
  <c r="AI1953" i="4"/>
  <c r="AH1953" i="4"/>
  <c r="AE1953" i="4"/>
  <c r="AD1953" i="4"/>
  <c r="AM1953" i="4" s="1"/>
  <c r="AK1952" i="4"/>
  <c r="AI1952" i="4"/>
  <c r="AH1952" i="4"/>
  <c r="AE1952" i="4"/>
  <c r="AD1952" i="4"/>
  <c r="AM1952" i="4" s="1"/>
  <c r="AK1951" i="4"/>
  <c r="AI1951" i="4"/>
  <c r="AH1951" i="4"/>
  <c r="AE1951" i="4"/>
  <c r="AD1951" i="4"/>
  <c r="AM1951" i="4" s="1"/>
  <c r="AK1950" i="4"/>
  <c r="AI1950" i="4"/>
  <c r="AH1950" i="4"/>
  <c r="AE1950" i="4"/>
  <c r="AD1950" i="4"/>
  <c r="AM1950" i="4" s="1"/>
  <c r="AK1949" i="4"/>
  <c r="AI1949" i="4"/>
  <c r="AH1949" i="4"/>
  <c r="AE1949" i="4"/>
  <c r="AD1949" i="4"/>
  <c r="AM1949" i="4" s="1"/>
  <c r="AK1948" i="4"/>
  <c r="AI1948" i="4"/>
  <c r="AH1948" i="4"/>
  <c r="AE1948" i="4"/>
  <c r="AD1948" i="4"/>
  <c r="AM1948" i="4" s="1"/>
  <c r="AK1947" i="4"/>
  <c r="AI1947" i="4"/>
  <c r="AH1947" i="4"/>
  <c r="AE1947" i="4"/>
  <c r="AD1947" i="4"/>
  <c r="AM1947" i="4" s="1"/>
  <c r="AK1946" i="4"/>
  <c r="AI1946" i="4"/>
  <c r="AH1946" i="4"/>
  <c r="AE1946" i="4"/>
  <c r="AD1946" i="4"/>
  <c r="AM1946" i="4" s="1"/>
  <c r="AK1945" i="4"/>
  <c r="AI1945" i="4"/>
  <c r="AH1945" i="4"/>
  <c r="AE1945" i="4"/>
  <c r="AD1945" i="4"/>
  <c r="AM1945" i="4" s="1"/>
  <c r="AK1944" i="4"/>
  <c r="AI1944" i="4"/>
  <c r="AH1944" i="4"/>
  <c r="AE1944" i="4"/>
  <c r="AD1944" i="4"/>
  <c r="AM1944" i="4" s="1"/>
  <c r="AK1943" i="4"/>
  <c r="AI1943" i="4"/>
  <c r="AH1943" i="4"/>
  <c r="AE1943" i="4"/>
  <c r="AD1943" i="4"/>
  <c r="AM1943" i="4" s="1"/>
  <c r="AK1942" i="4"/>
  <c r="AI1942" i="4"/>
  <c r="AH1942" i="4"/>
  <c r="AE1942" i="4"/>
  <c r="AD1942" i="4"/>
  <c r="AM1942" i="4" s="1"/>
  <c r="AK1941" i="4"/>
  <c r="AI1941" i="4"/>
  <c r="AH1941" i="4"/>
  <c r="AE1941" i="4"/>
  <c r="AD1941" i="4"/>
  <c r="AM1941" i="4" s="1"/>
  <c r="AK1940" i="4"/>
  <c r="AI1940" i="4"/>
  <c r="AH1940" i="4"/>
  <c r="AE1940" i="4"/>
  <c r="AD1940" i="4"/>
  <c r="AM1940" i="4" s="1"/>
  <c r="AK1939" i="4"/>
  <c r="AI1939" i="4"/>
  <c r="AH1939" i="4"/>
  <c r="AE1939" i="4"/>
  <c r="AD1939" i="4"/>
  <c r="AM1939" i="4" s="1"/>
  <c r="AK1938" i="4"/>
  <c r="AI1938" i="4"/>
  <c r="AH1938" i="4"/>
  <c r="AE1938" i="4"/>
  <c r="AD1938" i="4"/>
  <c r="AM1938" i="4" s="1"/>
  <c r="AK1937" i="4"/>
  <c r="AI1937" i="4"/>
  <c r="AH1937" i="4"/>
  <c r="AE1937" i="4"/>
  <c r="AD1937" i="4"/>
  <c r="AM1937" i="4" s="1"/>
  <c r="AK1936" i="4"/>
  <c r="AI1936" i="4"/>
  <c r="AH1936" i="4"/>
  <c r="AE1936" i="4"/>
  <c r="AD1936" i="4"/>
  <c r="AM1936" i="4" s="1"/>
  <c r="AK1935" i="4"/>
  <c r="AI1935" i="4"/>
  <c r="AH1935" i="4"/>
  <c r="AE1935" i="4"/>
  <c r="AD1935" i="4"/>
  <c r="AM1935" i="4" s="1"/>
  <c r="AK1934" i="4"/>
  <c r="AI1934" i="4"/>
  <c r="AH1934" i="4"/>
  <c r="AE1934" i="4"/>
  <c r="AD1934" i="4"/>
  <c r="AM1934" i="4" s="1"/>
  <c r="AK1933" i="4"/>
  <c r="AI1933" i="4"/>
  <c r="AH1933" i="4"/>
  <c r="AE1933" i="4"/>
  <c r="AD1933" i="4"/>
  <c r="AM1933" i="4" s="1"/>
  <c r="AK1932" i="4"/>
  <c r="AI1932" i="4"/>
  <c r="AH1932" i="4"/>
  <c r="AE1932" i="4"/>
  <c r="AD1932" i="4"/>
  <c r="AM1932" i="4" s="1"/>
  <c r="AK1931" i="4"/>
  <c r="AI1931" i="4"/>
  <c r="AH1931" i="4"/>
  <c r="AE1931" i="4"/>
  <c r="AD1931" i="4"/>
  <c r="AM1931" i="4" s="1"/>
  <c r="AK1930" i="4"/>
  <c r="AI1930" i="4"/>
  <c r="AH1930" i="4"/>
  <c r="AE1930" i="4"/>
  <c r="AD1930" i="4"/>
  <c r="AM1930" i="4" s="1"/>
  <c r="AK1929" i="4"/>
  <c r="AI1929" i="4"/>
  <c r="AH1929" i="4"/>
  <c r="AE1929" i="4"/>
  <c r="AD1929" i="4"/>
  <c r="AM1929" i="4" s="1"/>
  <c r="AK1928" i="4"/>
  <c r="AI1928" i="4"/>
  <c r="AH1928" i="4"/>
  <c r="AE1928" i="4"/>
  <c r="AD1928" i="4"/>
  <c r="AM1928" i="4" s="1"/>
  <c r="AK1927" i="4"/>
  <c r="AI1927" i="4"/>
  <c r="AH1927" i="4"/>
  <c r="AE1927" i="4"/>
  <c r="AD1927" i="4"/>
  <c r="AM1927" i="4" s="1"/>
  <c r="AK1926" i="4"/>
  <c r="AI1926" i="4"/>
  <c r="AH1926" i="4"/>
  <c r="AE1926" i="4"/>
  <c r="AD1926" i="4"/>
  <c r="AM1926" i="4" s="1"/>
  <c r="AK1925" i="4"/>
  <c r="AI1925" i="4"/>
  <c r="AH1925" i="4"/>
  <c r="AE1925" i="4"/>
  <c r="AD1925" i="4"/>
  <c r="AM1925" i="4" s="1"/>
  <c r="AK1924" i="4"/>
  <c r="AI1924" i="4"/>
  <c r="AH1924" i="4"/>
  <c r="AE1924" i="4"/>
  <c r="AD1924" i="4"/>
  <c r="AM1924" i="4" s="1"/>
  <c r="AK1923" i="4"/>
  <c r="AI1923" i="4"/>
  <c r="AH1923" i="4"/>
  <c r="AE1923" i="4"/>
  <c r="AD1923" i="4"/>
  <c r="AM1923" i="4" s="1"/>
  <c r="AK1922" i="4"/>
  <c r="AI1922" i="4"/>
  <c r="AH1922" i="4"/>
  <c r="AE1922" i="4"/>
  <c r="AD1922" i="4"/>
  <c r="AM1922" i="4" s="1"/>
  <c r="AK1921" i="4"/>
  <c r="AI1921" i="4"/>
  <c r="AH1921" i="4"/>
  <c r="AE1921" i="4"/>
  <c r="AD1921" i="4"/>
  <c r="AM1921" i="4" s="1"/>
  <c r="AK1920" i="4"/>
  <c r="AI1920" i="4"/>
  <c r="AH1920" i="4"/>
  <c r="AE1920" i="4"/>
  <c r="AD1920" i="4"/>
  <c r="AM1920" i="4" s="1"/>
  <c r="AK1919" i="4"/>
  <c r="AI1919" i="4"/>
  <c r="AH1919" i="4"/>
  <c r="AE1919" i="4"/>
  <c r="AD1919" i="4"/>
  <c r="AM1919" i="4" s="1"/>
  <c r="AK1918" i="4"/>
  <c r="AI1918" i="4"/>
  <c r="AH1918" i="4"/>
  <c r="AE1918" i="4"/>
  <c r="AD1918" i="4"/>
  <c r="AM1918" i="4" s="1"/>
  <c r="AK1917" i="4"/>
  <c r="AI1917" i="4"/>
  <c r="AH1917" i="4"/>
  <c r="AE1917" i="4"/>
  <c r="AD1917" i="4"/>
  <c r="AM1917" i="4" s="1"/>
  <c r="AK1916" i="4"/>
  <c r="AI1916" i="4"/>
  <c r="AH1916" i="4"/>
  <c r="AE1916" i="4"/>
  <c r="AD1916" i="4"/>
  <c r="AM1916" i="4" s="1"/>
  <c r="AK1915" i="4"/>
  <c r="AI1915" i="4"/>
  <c r="AH1915" i="4"/>
  <c r="AE1915" i="4"/>
  <c r="AD1915" i="4"/>
  <c r="AM1915" i="4" s="1"/>
  <c r="AK1914" i="4"/>
  <c r="AI1914" i="4"/>
  <c r="AH1914" i="4"/>
  <c r="AE1914" i="4"/>
  <c r="AD1914" i="4"/>
  <c r="AM1914" i="4" s="1"/>
  <c r="AK1913" i="4"/>
  <c r="AI1913" i="4"/>
  <c r="AH1913" i="4"/>
  <c r="AE1913" i="4"/>
  <c r="AD1913" i="4"/>
  <c r="AM1913" i="4" s="1"/>
  <c r="AK1912" i="4"/>
  <c r="AI1912" i="4"/>
  <c r="AH1912" i="4"/>
  <c r="AE1912" i="4"/>
  <c r="AD1912" i="4"/>
  <c r="AM1912" i="4" s="1"/>
  <c r="AK1911" i="4"/>
  <c r="AI1911" i="4"/>
  <c r="AH1911" i="4"/>
  <c r="AE1911" i="4"/>
  <c r="AD1911" i="4"/>
  <c r="AM1911" i="4" s="1"/>
  <c r="AK1910" i="4"/>
  <c r="AI1910" i="4"/>
  <c r="AH1910" i="4"/>
  <c r="AE1910" i="4"/>
  <c r="AD1910" i="4"/>
  <c r="AM1910" i="4" s="1"/>
  <c r="AK1909" i="4"/>
  <c r="AI1909" i="4"/>
  <c r="AH1909" i="4"/>
  <c r="AE1909" i="4"/>
  <c r="AD1909" i="4"/>
  <c r="AM1909" i="4" s="1"/>
  <c r="AK1908" i="4"/>
  <c r="AI1908" i="4"/>
  <c r="AH1908" i="4"/>
  <c r="AE1908" i="4"/>
  <c r="AD1908" i="4"/>
  <c r="AM1908" i="4" s="1"/>
  <c r="AK1907" i="4"/>
  <c r="AI1907" i="4"/>
  <c r="AH1907" i="4"/>
  <c r="AE1907" i="4"/>
  <c r="AD1907" i="4"/>
  <c r="AM1907" i="4" s="1"/>
  <c r="AK1906" i="4"/>
  <c r="AI1906" i="4"/>
  <c r="AH1906" i="4"/>
  <c r="AE1906" i="4"/>
  <c r="AD1906" i="4"/>
  <c r="AM1906" i="4" s="1"/>
  <c r="AK1905" i="4"/>
  <c r="AI1905" i="4"/>
  <c r="AH1905" i="4"/>
  <c r="AE1905" i="4"/>
  <c r="AD1905" i="4"/>
  <c r="AM1905" i="4" s="1"/>
  <c r="AK1904" i="4"/>
  <c r="AI1904" i="4"/>
  <c r="AH1904" i="4"/>
  <c r="AE1904" i="4"/>
  <c r="AD1904" i="4"/>
  <c r="AM1904" i="4" s="1"/>
  <c r="AK1903" i="4"/>
  <c r="AI1903" i="4"/>
  <c r="AH1903" i="4"/>
  <c r="AE1903" i="4"/>
  <c r="AD1903" i="4"/>
  <c r="AM1903" i="4" s="1"/>
  <c r="AK1902" i="4"/>
  <c r="AI1902" i="4"/>
  <c r="AH1902" i="4"/>
  <c r="AE1902" i="4"/>
  <c r="AD1902" i="4"/>
  <c r="AM1902" i="4" s="1"/>
  <c r="AK1901" i="4"/>
  <c r="AI1901" i="4"/>
  <c r="AH1901" i="4"/>
  <c r="AE1901" i="4"/>
  <c r="AD1901" i="4"/>
  <c r="AM1901" i="4" s="1"/>
  <c r="AK1900" i="4"/>
  <c r="AI1900" i="4"/>
  <c r="AH1900" i="4"/>
  <c r="AE1900" i="4"/>
  <c r="AD1900" i="4"/>
  <c r="AM1900" i="4" s="1"/>
  <c r="AK1899" i="4"/>
  <c r="AI1899" i="4"/>
  <c r="AH1899" i="4"/>
  <c r="AE1899" i="4"/>
  <c r="AD1899" i="4"/>
  <c r="AM1899" i="4" s="1"/>
  <c r="AK1898" i="4"/>
  <c r="AI1898" i="4"/>
  <c r="AH1898" i="4"/>
  <c r="AE1898" i="4"/>
  <c r="AD1898" i="4"/>
  <c r="AM1898" i="4" s="1"/>
  <c r="AK1897" i="4"/>
  <c r="AI1897" i="4"/>
  <c r="AH1897" i="4"/>
  <c r="AE1897" i="4"/>
  <c r="AD1897" i="4"/>
  <c r="AM1897" i="4" s="1"/>
  <c r="AK1896" i="4"/>
  <c r="AI1896" i="4"/>
  <c r="AH1896" i="4"/>
  <c r="AE1896" i="4"/>
  <c r="AD1896" i="4"/>
  <c r="AM1896" i="4" s="1"/>
  <c r="AK1895" i="4"/>
  <c r="AI1895" i="4"/>
  <c r="AH1895" i="4"/>
  <c r="AE1895" i="4"/>
  <c r="AD1895" i="4"/>
  <c r="AM1895" i="4" s="1"/>
  <c r="AK1894" i="4"/>
  <c r="AI1894" i="4"/>
  <c r="AH1894" i="4"/>
  <c r="AE1894" i="4"/>
  <c r="AD1894" i="4"/>
  <c r="AM1894" i="4" s="1"/>
  <c r="AK1893" i="4"/>
  <c r="AI1893" i="4"/>
  <c r="AH1893" i="4"/>
  <c r="AE1893" i="4"/>
  <c r="AD1893" i="4"/>
  <c r="AM1893" i="4" s="1"/>
  <c r="AK1892" i="4"/>
  <c r="AI1892" i="4"/>
  <c r="AH1892" i="4"/>
  <c r="AE1892" i="4"/>
  <c r="AD1892" i="4"/>
  <c r="AM1892" i="4" s="1"/>
  <c r="AK1891" i="4"/>
  <c r="AI1891" i="4"/>
  <c r="AH1891" i="4"/>
  <c r="AE1891" i="4"/>
  <c r="AD1891" i="4"/>
  <c r="AM1891" i="4" s="1"/>
  <c r="AK1890" i="4"/>
  <c r="AI1890" i="4"/>
  <c r="AH1890" i="4"/>
  <c r="AE1890" i="4"/>
  <c r="AD1890" i="4"/>
  <c r="AM1890" i="4" s="1"/>
  <c r="AK1889" i="4"/>
  <c r="AI1889" i="4"/>
  <c r="AH1889" i="4"/>
  <c r="AE1889" i="4"/>
  <c r="AD1889" i="4"/>
  <c r="AM1889" i="4" s="1"/>
  <c r="AK1888" i="4"/>
  <c r="AI1888" i="4"/>
  <c r="AH1888" i="4"/>
  <c r="AE1888" i="4"/>
  <c r="AD1888" i="4"/>
  <c r="AM1888" i="4" s="1"/>
  <c r="AK1887" i="4"/>
  <c r="AI1887" i="4"/>
  <c r="AH1887" i="4"/>
  <c r="AE1887" i="4"/>
  <c r="AD1887" i="4"/>
  <c r="AM1887" i="4" s="1"/>
  <c r="AK1886" i="4"/>
  <c r="AI1886" i="4"/>
  <c r="AH1886" i="4"/>
  <c r="AE1886" i="4"/>
  <c r="AD1886" i="4"/>
  <c r="AM1886" i="4" s="1"/>
  <c r="AK1885" i="4"/>
  <c r="AI1885" i="4"/>
  <c r="AH1885" i="4"/>
  <c r="AE1885" i="4"/>
  <c r="AD1885" i="4"/>
  <c r="AM1885" i="4" s="1"/>
  <c r="AK1884" i="4"/>
  <c r="AI1884" i="4"/>
  <c r="AH1884" i="4"/>
  <c r="AE1884" i="4"/>
  <c r="AD1884" i="4"/>
  <c r="AM1884" i="4" s="1"/>
  <c r="AK1883" i="4"/>
  <c r="AI1883" i="4"/>
  <c r="AH1883" i="4"/>
  <c r="AE1883" i="4"/>
  <c r="AD1883" i="4"/>
  <c r="AM1883" i="4" s="1"/>
  <c r="AK1882" i="4"/>
  <c r="AI1882" i="4"/>
  <c r="AH1882" i="4"/>
  <c r="AE1882" i="4"/>
  <c r="AD1882" i="4"/>
  <c r="AM1882" i="4" s="1"/>
  <c r="AK1881" i="4"/>
  <c r="AI1881" i="4"/>
  <c r="AH1881" i="4"/>
  <c r="AE1881" i="4"/>
  <c r="AD1881" i="4"/>
  <c r="AM1881" i="4" s="1"/>
  <c r="AK1880" i="4"/>
  <c r="AI1880" i="4"/>
  <c r="AH1880" i="4"/>
  <c r="AE1880" i="4"/>
  <c r="AD1880" i="4"/>
  <c r="AM1880" i="4" s="1"/>
  <c r="AK1879" i="4"/>
  <c r="AI1879" i="4"/>
  <c r="AH1879" i="4"/>
  <c r="AE1879" i="4"/>
  <c r="AD1879" i="4"/>
  <c r="AM1879" i="4" s="1"/>
  <c r="AK1878" i="4"/>
  <c r="AI1878" i="4"/>
  <c r="AH1878" i="4"/>
  <c r="AE1878" i="4"/>
  <c r="AD1878" i="4"/>
  <c r="AM1878" i="4" s="1"/>
  <c r="AK1877" i="4"/>
  <c r="AI1877" i="4"/>
  <c r="AH1877" i="4"/>
  <c r="AE1877" i="4"/>
  <c r="AD1877" i="4"/>
  <c r="AM1877" i="4" s="1"/>
  <c r="AK1876" i="4"/>
  <c r="AI1876" i="4"/>
  <c r="AH1876" i="4"/>
  <c r="AE1876" i="4"/>
  <c r="AD1876" i="4"/>
  <c r="AM1876" i="4" s="1"/>
  <c r="AK1875" i="4"/>
  <c r="AI1875" i="4"/>
  <c r="AH1875" i="4"/>
  <c r="AE1875" i="4"/>
  <c r="AD1875" i="4"/>
  <c r="AM1875" i="4" s="1"/>
  <c r="AK1874" i="4"/>
  <c r="AI1874" i="4"/>
  <c r="AH1874" i="4"/>
  <c r="AE1874" i="4"/>
  <c r="AD1874" i="4"/>
  <c r="AM1874" i="4" s="1"/>
  <c r="AK1873" i="4"/>
  <c r="AI1873" i="4"/>
  <c r="AH1873" i="4"/>
  <c r="AE1873" i="4"/>
  <c r="AD1873" i="4"/>
  <c r="AM1873" i="4" s="1"/>
  <c r="AK1872" i="4"/>
  <c r="AI1872" i="4"/>
  <c r="AH1872" i="4"/>
  <c r="AE1872" i="4"/>
  <c r="AD1872" i="4"/>
  <c r="AM1872" i="4" s="1"/>
  <c r="AK1871" i="4"/>
  <c r="AI1871" i="4"/>
  <c r="AH1871" i="4"/>
  <c r="AE1871" i="4"/>
  <c r="AD1871" i="4"/>
  <c r="AM1871" i="4" s="1"/>
  <c r="AK1870" i="4"/>
  <c r="AI1870" i="4"/>
  <c r="AH1870" i="4"/>
  <c r="AE1870" i="4"/>
  <c r="AD1870" i="4"/>
  <c r="AM1870" i="4" s="1"/>
  <c r="AK1869" i="4"/>
  <c r="AI1869" i="4"/>
  <c r="AH1869" i="4"/>
  <c r="AE1869" i="4"/>
  <c r="AD1869" i="4"/>
  <c r="AM1869" i="4" s="1"/>
  <c r="AK1868" i="4"/>
  <c r="AI1868" i="4"/>
  <c r="AH1868" i="4"/>
  <c r="AE1868" i="4"/>
  <c r="AD1868" i="4"/>
  <c r="AM1868" i="4" s="1"/>
  <c r="AK1867" i="4"/>
  <c r="AI1867" i="4"/>
  <c r="AH1867" i="4"/>
  <c r="AE1867" i="4"/>
  <c r="AD1867" i="4"/>
  <c r="AM1867" i="4" s="1"/>
  <c r="AK1866" i="4"/>
  <c r="AI1866" i="4"/>
  <c r="AH1866" i="4"/>
  <c r="AE1866" i="4"/>
  <c r="AD1866" i="4"/>
  <c r="AM1866" i="4" s="1"/>
  <c r="AK1865" i="4"/>
  <c r="AI1865" i="4"/>
  <c r="AH1865" i="4"/>
  <c r="AE1865" i="4"/>
  <c r="AD1865" i="4"/>
  <c r="AM1865" i="4" s="1"/>
  <c r="AK1864" i="4"/>
  <c r="AI1864" i="4"/>
  <c r="AH1864" i="4"/>
  <c r="AE1864" i="4"/>
  <c r="AD1864" i="4"/>
  <c r="AM1864" i="4" s="1"/>
  <c r="AK1863" i="4"/>
  <c r="AI1863" i="4"/>
  <c r="AH1863" i="4"/>
  <c r="AE1863" i="4"/>
  <c r="AD1863" i="4"/>
  <c r="AM1863" i="4" s="1"/>
  <c r="AK1862" i="4"/>
  <c r="AI1862" i="4"/>
  <c r="AH1862" i="4"/>
  <c r="AE1862" i="4"/>
  <c r="AD1862" i="4"/>
  <c r="AM1862" i="4" s="1"/>
  <c r="AK1861" i="4"/>
  <c r="AI1861" i="4"/>
  <c r="AH1861" i="4"/>
  <c r="AE1861" i="4"/>
  <c r="AD1861" i="4"/>
  <c r="AM1861" i="4" s="1"/>
  <c r="AK1860" i="4"/>
  <c r="AI1860" i="4"/>
  <c r="AH1860" i="4"/>
  <c r="AE1860" i="4"/>
  <c r="AD1860" i="4"/>
  <c r="AM1860" i="4" s="1"/>
  <c r="AK1859" i="4"/>
  <c r="AI1859" i="4"/>
  <c r="AH1859" i="4"/>
  <c r="AE1859" i="4"/>
  <c r="AD1859" i="4"/>
  <c r="AM1859" i="4" s="1"/>
  <c r="AK1858" i="4"/>
  <c r="AI1858" i="4"/>
  <c r="AH1858" i="4"/>
  <c r="AE1858" i="4"/>
  <c r="AD1858" i="4"/>
  <c r="AM1858" i="4" s="1"/>
  <c r="AK1857" i="4"/>
  <c r="AI1857" i="4"/>
  <c r="AH1857" i="4"/>
  <c r="AE1857" i="4"/>
  <c r="AD1857" i="4"/>
  <c r="AM1857" i="4" s="1"/>
  <c r="AK1856" i="4"/>
  <c r="AI1856" i="4"/>
  <c r="AH1856" i="4"/>
  <c r="AE1856" i="4"/>
  <c r="AD1856" i="4"/>
  <c r="AM1856" i="4" s="1"/>
  <c r="AK1855" i="4"/>
  <c r="AI1855" i="4"/>
  <c r="AH1855" i="4"/>
  <c r="AE1855" i="4"/>
  <c r="AD1855" i="4"/>
  <c r="AM1855" i="4" s="1"/>
  <c r="AK1854" i="4"/>
  <c r="AI1854" i="4"/>
  <c r="AH1854" i="4"/>
  <c r="AE1854" i="4"/>
  <c r="AD1854" i="4"/>
  <c r="AM1854" i="4" s="1"/>
  <c r="AK1853" i="4"/>
  <c r="AI1853" i="4"/>
  <c r="AH1853" i="4"/>
  <c r="AE1853" i="4"/>
  <c r="AD1853" i="4"/>
  <c r="AM1853" i="4" s="1"/>
  <c r="AK1852" i="4"/>
  <c r="AI1852" i="4"/>
  <c r="AH1852" i="4"/>
  <c r="AE1852" i="4"/>
  <c r="AD1852" i="4"/>
  <c r="AM1852" i="4" s="1"/>
  <c r="AK1851" i="4"/>
  <c r="AI1851" i="4"/>
  <c r="AH1851" i="4"/>
  <c r="AE1851" i="4"/>
  <c r="AD1851" i="4"/>
  <c r="AM1851" i="4" s="1"/>
  <c r="AK1850" i="4"/>
  <c r="AI1850" i="4"/>
  <c r="AH1850" i="4"/>
  <c r="AE1850" i="4"/>
  <c r="AD1850" i="4"/>
  <c r="AM1850" i="4" s="1"/>
  <c r="AK1849" i="4"/>
  <c r="AI1849" i="4"/>
  <c r="AH1849" i="4"/>
  <c r="AE1849" i="4"/>
  <c r="AD1849" i="4"/>
  <c r="AM1849" i="4" s="1"/>
  <c r="AK1848" i="4"/>
  <c r="AI1848" i="4"/>
  <c r="AH1848" i="4"/>
  <c r="AE1848" i="4"/>
  <c r="AD1848" i="4"/>
  <c r="AM1848" i="4" s="1"/>
  <c r="AK1847" i="4"/>
  <c r="AI1847" i="4"/>
  <c r="AH1847" i="4"/>
  <c r="AE1847" i="4"/>
  <c r="AD1847" i="4"/>
  <c r="AM1847" i="4" s="1"/>
  <c r="AK1846" i="4"/>
  <c r="AI1846" i="4"/>
  <c r="AH1846" i="4"/>
  <c r="AE1846" i="4"/>
  <c r="AD1846" i="4"/>
  <c r="AM1846" i="4" s="1"/>
  <c r="AK1845" i="4"/>
  <c r="AI1845" i="4"/>
  <c r="AH1845" i="4"/>
  <c r="AE1845" i="4"/>
  <c r="AD1845" i="4"/>
  <c r="AM1845" i="4" s="1"/>
  <c r="AK1844" i="4"/>
  <c r="AI1844" i="4"/>
  <c r="AH1844" i="4"/>
  <c r="AE1844" i="4"/>
  <c r="AD1844" i="4"/>
  <c r="AM1844" i="4" s="1"/>
  <c r="AK1843" i="4"/>
  <c r="AI1843" i="4"/>
  <c r="AH1843" i="4"/>
  <c r="AE1843" i="4"/>
  <c r="AD1843" i="4"/>
  <c r="AM1843" i="4" s="1"/>
  <c r="AK1842" i="4"/>
  <c r="AI1842" i="4"/>
  <c r="AH1842" i="4"/>
  <c r="AE1842" i="4"/>
  <c r="AD1842" i="4"/>
  <c r="AM1842" i="4" s="1"/>
  <c r="AK1841" i="4"/>
  <c r="AI1841" i="4"/>
  <c r="AH1841" i="4"/>
  <c r="AE1841" i="4"/>
  <c r="AD1841" i="4"/>
  <c r="AM1841" i="4" s="1"/>
  <c r="AK1840" i="4"/>
  <c r="AI1840" i="4"/>
  <c r="AH1840" i="4"/>
  <c r="AE1840" i="4"/>
  <c r="AD1840" i="4"/>
  <c r="AM1840" i="4" s="1"/>
  <c r="AK1839" i="4"/>
  <c r="AI1839" i="4"/>
  <c r="AH1839" i="4"/>
  <c r="AE1839" i="4"/>
  <c r="AD1839" i="4"/>
  <c r="AM1839" i="4" s="1"/>
  <c r="AK1838" i="4"/>
  <c r="AI1838" i="4"/>
  <c r="AH1838" i="4"/>
  <c r="AE1838" i="4"/>
  <c r="AD1838" i="4"/>
  <c r="AM1838" i="4" s="1"/>
  <c r="AK1837" i="4"/>
  <c r="AI1837" i="4"/>
  <c r="AH1837" i="4"/>
  <c r="AE1837" i="4"/>
  <c r="AD1837" i="4"/>
  <c r="AM1837" i="4" s="1"/>
  <c r="AK1836" i="4"/>
  <c r="AI1836" i="4"/>
  <c r="AH1836" i="4"/>
  <c r="AE1836" i="4"/>
  <c r="AD1836" i="4"/>
  <c r="AM1836" i="4" s="1"/>
  <c r="AK1835" i="4"/>
  <c r="AI1835" i="4"/>
  <c r="AH1835" i="4"/>
  <c r="AE1835" i="4"/>
  <c r="AD1835" i="4"/>
  <c r="AM1835" i="4" s="1"/>
  <c r="AK1834" i="4"/>
  <c r="AI1834" i="4"/>
  <c r="AH1834" i="4"/>
  <c r="AE1834" i="4"/>
  <c r="AD1834" i="4"/>
  <c r="AM1834" i="4" s="1"/>
  <c r="AK1833" i="4"/>
  <c r="AI1833" i="4"/>
  <c r="AH1833" i="4"/>
  <c r="AE1833" i="4"/>
  <c r="AD1833" i="4"/>
  <c r="AM1833" i="4" s="1"/>
  <c r="AK1832" i="4"/>
  <c r="AI1832" i="4"/>
  <c r="AH1832" i="4"/>
  <c r="AE1832" i="4"/>
  <c r="AD1832" i="4"/>
  <c r="AM1832" i="4" s="1"/>
  <c r="AK1831" i="4"/>
  <c r="AI1831" i="4"/>
  <c r="AH1831" i="4"/>
  <c r="AE1831" i="4"/>
  <c r="AD1831" i="4"/>
  <c r="AM1831" i="4" s="1"/>
  <c r="AK1830" i="4"/>
  <c r="AI1830" i="4"/>
  <c r="AH1830" i="4"/>
  <c r="AE1830" i="4"/>
  <c r="AD1830" i="4"/>
  <c r="AM1830" i="4" s="1"/>
  <c r="AK1829" i="4"/>
  <c r="AI1829" i="4"/>
  <c r="AH1829" i="4"/>
  <c r="AE1829" i="4"/>
  <c r="AD1829" i="4"/>
  <c r="AM1829" i="4" s="1"/>
  <c r="AK1828" i="4"/>
  <c r="AI1828" i="4"/>
  <c r="AH1828" i="4"/>
  <c r="AE1828" i="4"/>
  <c r="AD1828" i="4"/>
  <c r="AM1828" i="4" s="1"/>
  <c r="AK1827" i="4"/>
  <c r="AI1827" i="4"/>
  <c r="AH1827" i="4"/>
  <c r="AE1827" i="4"/>
  <c r="AD1827" i="4"/>
  <c r="AM1827" i="4" s="1"/>
  <c r="AK1826" i="4"/>
  <c r="AI1826" i="4"/>
  <c r="AH1826" i="4"/>
  <c r="AE1826" i="4"/>
  <c r="AD1826" i="4"/>
  <c r="AM1826" i="4" s="1"/>
  <c r="AK1825" i="4"/>
  <c r="AI1825" i="4"/>
  <c r="AH1825" i="4"/>
  <c r="AE1825" i="4"/>
  <c r="AD1825" i="4"/>
  <c r="AM1825" i="4" s="1"/>
  <c r="AK1824" i="4"/>
  <c r="AI1824" i="4"/>
  <c r="AH1824" i="4"/>
  <c r="AE1824" i="4"/>
  <c r="AD1824" i="4"/>
  <c r="AM1824" i="4" s="1"/>
  <c r="AK1823" i="4"/>
  <c r="AI1823" i="4"/>
  <c r="AH1823" i="4"/>
  <c r="AE1823" i="4"/>
  <c r="AD1823" i="4"/>
  <c r="AM1823" i="4" s="1"/>
  <c r="AK1822" i="4"/>
  <c r="AI1822" i="4"/>
  <c r="AH1822" i="4"/>
  <c r="AE1822" i="4"/>
  <c r="AD1822" i="4"/>
  <c r="AM1822" i="4" s="1"/>
  <c r="AK1821" i="4"/>
  <c r="AI1821" i="4"/>
  <c r="AH1821" i="4"/>
  <c r="AE1821" i="4"/>
  <c r="AD1821" i="4"/>
  <c r="AM1821" i="4" s="1"/>
  <c r="AK1820" i="4"/>
  <c r="AI1820" i="4"/>
  <c r="AH1820" i="4"/>
  <c r="AE1820" i="4"/>
  <c r="AD1820" i="4"/>
  <c r="AM1820" i="4" s="1"/>
  <c r="AK1819" i="4"/>
  <c r="AI1819" i="4"/>
  <c r="AH1819" i="4"/>
  <c r="AE1819" i="4"/>
  <c r="AD1819" i="4"/>
  <c r="AM1819" i="4" s="1"/>
  <c r="AK1818" i="4"/>
  <c r="AI1818" i="4"/>
  <c r="AH1818" i="4"/>
  <c r="AE1818" i="4"/>
  <c r="AD1818" i="4"/>
  <c r="AM1818" i="4" s="1"/>
  <c r="AK1817" i="4"/>
  <c r="AI1817" i="4"/>
  <c r="AH1817" i="4"/>
  <c r="AE1817" i="4"/>
  <c r="AD1817" i="4"/>
  <c r="AM1817" i="4" s="1"/>
  <c r="AK1816" i="4"/>
  <c r="AI1816" i="4"/>
  <c r="AH1816" i="4"/>
  <c r="AE1816" i="4"/>
  <c r="AD1816" i="4"/>
  <c r="AM1816" i="4" s="1"/>
  <c r="AK1815" i="4"/>
  <c r="AI1815" i="4"/>
  <c r="AH1815" i="4"/>
  <c r="AE1815" i="4"/>
  <c r="AD1815" i="4"/>
  <c r="AM1815" i="4" s="1"/>
  <c r="AK1814" i="4"/>
  <c r="AI1814" i="4"/>
  <c r="AH1814" i="4"/>
  <c r="AE1814" i="4"/>
  <c r="AD1814" i="4"/>
  <c r="AM1814" i="4" s="1"/>
  <c r="AK1813" i="4"/>
  <c r="AI1813" i="4"/>
  <c r="AH1813" i="4"/>
  <c r="AE1813" i="4"/>
  <c r="AD1813" i="4"/>
  <c r="AM1813" i="4" s="1"/>
  <c r="AK1812" i="4"/>
  <c r="AI1812" i="4"/>
  <c r="AH1812" i="4"/>
  <c r="AE1812" i="4"/>
  <c r="AD1812" i="4"/>
  <c r="AM1812" i="4" s="1"/>
  <c r="AK1811" i="4"/>
  <c r="AI1811" i="4"/>
  <c r="AH1811" i="4"/>
  <c r="AE1811" i="4"/>
  <c r="AD1811" i="4"/>
  <c r="AM1811" i="4" s="1"/>
  <c r="AK1810" i="4"/>
  <c r="AI1810" i="4"/>
  <c r="AH1810" i="4"/>
  <c r="AE1810" i="4"/>
  <c r="AD1810" i="4"/>
  <c r="AM1810" i="4" s="1"/>
  <c r="AK1809" i="4"/>
  <c r="AI1809" i="4"/>
  <c r="AH1809" i="4"/>
  <c r="AE1809" i="4"/>
  <c r="AD1809" i="4"/>
  <c r="AM1809" i="4" s="1"/>
  <c r="AK1808" i="4"/>
  <c r="AI1808" i="4"/>
  <c r="AH1808" i="4"/>
  <c r="AE1808" i="4"/>
  <c r="AD1808" i="4"/>
  <c r="AM1808" i="4" s="1"/>
  <c r="AK1807" i="4"/>
  <c r="AI1807" i="4"/>
  <c r="AH1807" i="4"/>
  <c r="AE1807" i="4"/>
  <c r="AD1807" i="4"/>
  <c r="AM1807" i="4" s="1"/>
  <c r="AK1806" i="4"/>
  <c r="AI1806" i="4"/>
  <c r="AH1806" i="4"/>
  <c r="AE1806" i="4"/>
  <c r="AD1806" i="4"/>
  <c r="AM1806" i="4" s="1"/>
  <c r="AK1805" i="4"/>
  <c r="AI1805" i="4"/>
  <c r="AH1805" i="4"/>
  <c r="AE1805" i="4"/>
  <c r="AD1805" i="4"/>
  <c r="AM1805" i="4" s="1"/>
  <c r="AK1804" i="4"/>
  <c r="AI1804" i="4"/>
  <c r="AH1804" i="4"/>
  <c r="AE1804" i="4"/>
  <c r="AD1804" i="4"/>
  <c r="AM1804" i="4" s="1"/>
  <c r="AK1803" i="4"/>
  <c r="AI1803" i="4"/>
  <c r="AH1803" i="4"/>
  <c r="AE1803" i="4"/>
  <c r="AD1803" i="4"/>
  <c r="AM1803" i="4" s="1"/>
  <c r="AK1802" i="4"/>
  <c r="AI1802" i="4"/>
  <c r="AH1802" i="4"/>
  <c r="AE1802" i="4"/>
  <c r="AD1802" i="4"/>
  <c r="AM1802" i="4" s="1"/>
  <c r="AK1801" i="4"/>
  <c r="AI1801" i="4"/>
  <c r="AH1801" i="4"/>
  <c r="AE1801" i="4"/>
  <c r="AD1801" i="4"/>
  <c r="AM1801" i="4" s="1"/>
  <c r="AK1800" i="4"/>
  <c r="AI1800" i="4"/>
  <c r="AH1800" i="4"/>
  <c r="AE1800" i="4"/>
  <c r="AD1800" i="4"/>
  <c r="AM1800" i="4" s="1"/>
  <c r="AK1799" i="4"/>
  <c r="AI1799" i="4"/>
  <c r="AH1799" i="4"/>
  <c r="AE1799" i="4"/>
  <c r="AD1799" i="4"/>
  <c r="AM1799" i="4" s="1"/>
  <c r="AK1798" i="4"/>
  <c r="AI1798" i="4"/>
  <c r="AH1798" i="4"/>
  <c r="AE1798" i="4"/>
  <c r="AD1798" i="4"/>
  <c r="AM1798" i="4" s="1"/>
  <c r="AK1797" i="4"/>
  <c r="AI1797" i="4"/>
  <c r="AH1797" i="4"/>
  <c r="AE1797" i="4"/>
  <c r="AD1797" i="4"/>
  <c r="AM1797" i="4" s="1"/>
  <c r="AK1796" i="4"/>
  <c r="AI1796" i="4"/>
  <c r="AH1796" i="4"/>
  <c r="AE1796" i="4"/>
  <c r="AD1796" i="4"/>
  <c r="AM1796" i="4" s="1"/>
  <c r="AK1795" i="4"/>
  <c r="AI1795" i="4"/>
  <c r="AH1795" i="4"/>
  <c r="AE1795" i="4"/>
  <c r="AD1795" i="4"/>
  <c r="AM1795" i="4" s="1"/>
  <c r="AK1794" i="4"/>
  <c r="AI1794" i="4"/>
  <c r="AH1794" i="4"/>
  <c r="AE1794" i="4"/>
  <c r="AD1794" i="4"/>
  <c r="AM1794" i="4" s="1"/>
  <c r="AK1793" i="4"/>
  <c r="AI1793" i="4"/>
  <c r="AH1793" i="4"/>
  <c r="AE1793" i="4"/>
  <c r="AD1793" i="4"/>
  <c r="AM1793" i="4" s="1"/>
  <c r="AK1792" i="4"/>
  <c r="AI1792" i="4"/>
  <c r="AH1792" i="4"/>
  <c r="AE1792" i="4"/>
  <c r="AD1792" i="4"/>
  <c r="AM1792" i="4" s="1"/>
  <c r="AK1791" i="4"/>
  <c r="AI1791" i="4"/>
  <c r="AH1791" i="4"/>
  <c r="AE1791" i="4"/>
  <c r="AD1791" i="4"/>
  <c r="AM1791" i="4" s="1"/>
  <c r="AK1790" i="4"/>
  <c r="AI1790" i="4"/>
  <c r="AH1790" i="4"/>
  <c r="AE1790" i="4"/>
  <c r="AD1790" i="4"/>
  <c r="AM1790" i="4" s="1"/>
  <c r="AK1789" i="4"/>
  <c r="AI1789" i="4"/>
  <c r="AH1789" i="4"/>
  <c r="AE1789" i="4"/>
  <c r="AD1789" i="4"/>
  <c r="AM1789" i="4" s="1"/>
  <c r="AK1788" i="4"/>
  <c r="AI1788" i="4"/>
  <c r="AH1788" i="4"/>
  <c r="AE1788" i="4"/>
  <c r="AD1788" i="4"/>
  <c r="AM1788" i="4" s="1"/>
  <c r="AK1787" i="4"/>
  <c r="AI1787" i="4"/>
  <c r="AH1787" i="4"/>
  <c r="AE1787" i="4"/>
  <c r="AD1787" i="4"/>
  <c r="AM1787" i="4" s="1"/>
  <c r="AK1786" i="4"/>
  <c r="AI1786" i="4"/>
  <c r="AH1786" i="4"/>
  <c r="AE1786" i="4"/>
  <c r="AD1786" i="4"/>
  <c r="AM1786" i="4" s="1"/>
  <c r="AK1785" i="4"/>
  <c r="AI1785" i="4"/>
  <c r="AH1785" i="4"/>
  <c r="AE1785" i="4"/>
  <c r="AD1785" i="4"/>
  <c r="AM1785" i="4" s="1"/>
  <c r="AK1784" i="4"/>
  <c r="AI1784" i="4"/>
  <c r="AH1784" i="4"/>
  <c r="AE1784" i="4"/>
  <c r="AD1784" i="4"/>
  <c r="AM1784" i="4" s="1"/>
  <c r="AK1783" i="4"/>
  <c r="AI1783" i="4"/>
  <c r="AH1783" i="4"/>
  <c r="AE1783" i="4"/>
  <c r="AD1783" i="4"/>
  <c r="AM1783" i="4" s="1"/>
  <c r="AK1782" i="4"/>
  <c r="AI1782" i="4"/>
  <c r="AH1782" i="4"/>
  <c r="AE1782" i="4"/>
  <c r="AD1782" i="4"/>
  <c r="AM1782" i="4" s="1"/>
  <c r="AK1781" i="4"/>
  <c r="AI1781" i="4"/>
  <c r="AH1781" i="4"/>
  <c r="AE1781" i="4"/>
  <c r="AD1781" i="4"/>
  <c r="AM1781" i="4" s="1"/>
  <c r="AK1780" i="4"/>
  <c r="AI1780" i="4"/>
  <c r="AH1780" i="4"/>
  <c r="AE1780" i="4"/>
  <c r="AD1780" i="4"/>
  <c r="AM1780" i="4" s="1"/>
  <c r="AK1779" i="4"/>
  <c r="AI1779" i="4"/>
  <c r="AH1779" i="4"/>
  <c r="AE1779" i="4"/>
  <c r="AD1779" i="4"/>
  <c r="AM1779" i="4" s="1"/>
  <c r="AK1778" i="4"/>
  <c r="AI1778" i="4"/>
  <c r="AH1778" i="4"/>
  <c r="AE1778" i="4"/>
  <c r="AD1778" i="4"/>
  <c r="AM1778" i="4" s="1"/>
  <c r="AK1777" i="4"/>
  <c r="AI1777" i="4"/>
  <c r="AH1777" i="4"/>
  <c r="AE1777" i="4"/>
  <c r="AD1777" i="4"/>
  <c r="AM1777" i="4" s="1"/>
  <c r="AK1776" i="4"/>
  <c r="AI1776" i="4"/>
  <c r="AH1776" i="4"/>
  <c r="AE1776" i="4"/>
  <c r="AD1776" i="4"/>
  <c r="AM1776" i="4" s="1"/>
  <c r="AK1775" i="4"/>
  <c r="AI1775" i="4"/>
  <c r="AH1775" i="4"/>
  <c r="AE1775" i="4"/>
  <c r="AD1775" i="4"/>
  <c r="AM1775" i="4" s="1"/>
  <c r="AK1774" i="4"/>
  <c r="AI1774" i="4"/>
  <c r="AH1774" i="4"/>
  <c r="AE1774" i="4"/>
  <c r="AD1774" i="4"/>
  <c r="AM1774" i="4" s="1"/>
  <c r="AK1773" i="4"/>
  <c r="AI1773" i="4"/>
  <c r="AH1773" i="4"/>
  <c r="AE1773" i="4"/>
  <c r="AD1773" i="4"/>
  <c r="AM1773" i="4" s="1"/>
  <c r="AK1772" i="4"/>
  <c r="AI1772" i="4"/>
  <c r="AH1772" i="4"/>
  <c r="AE1772" i="4"/>
  <c r="AD1772" i="4"/>
  <c r="AM1772" i="4" s="1"/>
  <c r="AK1771" i="4"/>
  <c r="AI1771" i="4"/>
  <c r="AH1771" i="4"/>
  <c r="AE1771" i="4"/>
  <c r="AD1771" i="4"/>
  <c r="AM1771" i="4" s="1"/>
  <c r="AK1770" i="4"/>
  <c r="AI1770" i="4"/>
  <c r="AH1770" i="4"/>
  <c r="AE1770" i="4"/>
  <c r="AD1770" i="4"/>
  <c r="AM1770" i="4" s="1"/>
  <c r="AK1769" i="4"/>
  <c r="AI1769" i="4"/>
  <c r="AH1769" i="4"/>
  <c r="AE1769" i="4"/>
  <c r="AD1769" i="4"/>
  <c r="AM1769" i="4" s="1"/>
  <c r="AK1768" i="4"/>
  <c r="AI1768" i="4"/>
  <c r="AH1768" i="4"/>
  <c r="AE1768" i="4"/>
  <c r="AD1768" i="4"/>
  <c r="AM1768" i="4" s="1"/>
  <c r="AK1767" i="4"/>
  <c r="AI1767" i="4"/>
  <c r="AH1767" i="4"/>
  <c r="AE1767" i="4"/>
  <c r="AD1767" i="4"/>
  <c r="AM1767" i="4" s="1"/>
  <c r="AK1766" i="4"/>
  <c r="AI1766" i="4"/>
  <c r="AH1766" i="4"/>
  <c r="AE1766" i="4"/>
  <c r="AD1766" i="4"/>
  <c r="AM1766" i="4" s="1"/>
  <c r="AK1765" i="4"/>
  <c r="AI1765" i="4"/>
  <c r="AH1765" i="4"/>
  <c r="AE1765" i="4"/>
  <c r="AD1765" i="4"/>
  <c r="AM1765" i="4" s="1"/>
  <c r="AK1764" i="4"/>
  <c r="AI1764" i="4"/>
  <c r="AH1764" i="4"/>
  <c r="AE1764" i="4"/>
  <c r="AD1764" i="4"/>
  <c r="AM1764" i="4" s="1"/>
  <c r="AK1763" i="4"/>
  <c r="AI1763" i="4"/>
  <c r="AH1763" i="4"/>
  <c r="AE1763" i="4"/>
  <c r="AD1763" i="4"/>
  <c r="AM1763" i="4" s="1"/>
  <c r="AK1762" i="4"/>
  <c r="AI1762" i="4"/>
  <c r="AH1762" i="4"/>
  <c r="AE1762" i="4"/>
  <c r="AD1762" i="4"/>
  <c r="AM1762" i="4" s="1"/>
  <c r="AK1761" i="4"/>
  <c r="AI1761" i="4"/>
  <c r="AH1761" i="4"/>
  <c r="AE1761" i="4"/>
  <c r="AD1761" i="4"/>
  <c r="AM1761" i="4" s="1"/>
  <c r="AK1760" i="4"/>
  <c r="AI1760" i="4"/>
  <c r="AH1760" i="4"/>
  <c r="AE1760" i="4"/>
  <c r="AD1760" i="4"/>
  <c r="AM1760" i="4" s="1"/>
  <c r="AK1759" i="4"/>
  <c r="AI1759" i="4"/>
  <c r="AH1759" i="4"/>
  <c r="AE1759" i="4"/>
  <c r="AD1759" i="4"/>
  <c r="AM1759" i="4" s="1"/>
  <c r="AK1758" i="4"/>
  <c r="AI1758" i="4"/>
  <c r="AH1758" i="4"/>
  <c r="AE1758" i="4"/>
  <c r="AD1758" i="4"/>
  <c r="AM1758" i="4" s="1"/>
  <c r="AK1757" i="4"/>
  <c r="AI1757" i="4"/>
  <c r="AH1757" i="4"/>
  <c r="AE1757" i="4"/>
  <c r="AD1757" i="4"/>
  <c r="AM1757" i="4" s="1"/>
  <c r="AK1756" i="4"/>
  <c r="AI1756" i="4"/>
  <c r="AH1756" i="4"/>
  <c r="AE1756" i="4"/>
  <c r="AD1756" i="4"/>
  <c r="AM1756" i="4" s="1"/>
  <c r="AK1755" i="4"/>
  <c r="AI1755" i="4"/>
  <c r="AH1755" i="4"/>
  <c r="AE1755" i="4"/>
  <c r="AD1755" i="4"/>
  <c r="AM1755" i="4" s="1"/>
  <c r="AK1754" i="4"/>
  <c r="AI1754" i="4"/>
  <c r="AH1754" i="4"/>
  <c r="AE1754" i="4"/>
  <c r="AD1754" i="4"/>
  <c r="AM1754" i="4" s="1"/>
  <c r="AK1753" i="4"/>
  <c r="AI1753" i="4"/>
  <c r="AH1753" i="4"/>
  <c r="AE1753" i="4"/>
  <c r="AD1753" i="4"/>
  <c r="AM1753" i="4" s="1"/>
  <c r="AK1752" i="4"/>
  <c r="AI1752" i="4"/>
  <c r="AH1752" i="4"/>
  <c r="AE1752" i="4"/>
  <c r="AD1752" i="4"/>
  <c r="AM1752" i="4" s="1"/>
  <c r="AK1751" i="4"/>
  <c r="AI1751" i="4"/>
  <c r="AH1751" i="4"/>
  <c r="AE1751" i="4"/>
  <c r="AD1751" i="4"/>
  <c r="AM1751" i="4" s="1"/>
  <c r="AK1750" i="4"/>
  <c r="AI1750" i="4"/>
  <c r="AH1750" i="4"/>
  <c r="AE1750" i="4"/>
  <c r="AD1750" i="4"/>
  <c r="AM1750" i="4" s="1"/>
  <c r="AK1749" i="4"/>
  <c r="AI1749" i="4"/>
  <c r="AH1749" i="4"/>
  <c r="AE1749" i="4"/>
  <c r="AD1749" i="4"/>
  <c r="AM1749" i="4" s="1"/>
  <c r="AK1748" i="4"/>
  <c r="AI1748" i="4"/>
  <c r="AH1748" i="4"/>
  <c r="AE1748" i="4"/>
  <c r="AD1748" i="4"/>
  <c r="AM1748" i="4" s="1"/>
  <c r="AK1747" i="4"/>
  <c r="AI1747" i="4"/>
  <c r="AH1747" i="4"/>
  <c r="AE1747" i="4"/>
  <c r="AD1747" i="4"/>
  <c r="AM1747" i="4" s="1"/>
  <c r="AK1746" i="4"/>
  <c r="AI1746" i="4"/>
  <c r="AH1746" i="4"/>
  <c r="AE1746" i="4"/>
  <c r="AD1746" i="4"/>
  <c r="AM1746" i="4" s="1"/>
  <c r="AK1745" i="4"/>
  <c r="AI1745" i="4"/>
  <c r="AH1745" i="4"/>
  <c r="AE1745" i="4"/>
  <c r="AD1745" i="4"/>
  <c r="AM1745" i="4" s="1"/>
  <c r="AK1744" i="4"/>
  <c r="AI1744" i="4"/>
  <c r="AH1744" i="4"/>
  <c r="AE1744" i="4"/>
  <c r="AD1744" i="4"/>
  <c r="AM1744" i="4" s="1"/>
  <c r="AK1743" i="4"/>
  <c r="AI1743" i="4"/>
  <c r="AH1743" i="4"/>
  <c r="AE1743" i="4"/>
  <c r="AD1743" i="4"/>
  <c r="AM1743" i="4" s="1"/>
  <c r="AK1742" i="4"/>
  <c r="AI1742" i="4"/>
  <c r="AH1742" i="4"/>
  <c r="AE1742" i="4"/>
  <c r="AD1742" i="4"/>
  <c r="AM1742" i="4" s="1"/>
  <c r="AK1741" i="4"/>
  <c r="AI1741" i="4"/>
  <c r="AH1741" i="4"/>
  <c r="AE1741" i="4"/>
  <c r="AD1741" i="4"/>
  <c r="AM1741" i="4" s="1"/>
  <c r="AK1740" i="4"/>
  <c r="AI1740" i="4"/>
  <c r="AH1740" i="4"/>
  <c r="AE1740" i="4"/>
  <c r="AD1740" i="4"/>
  <c r="AM1740" i="4" s="1"/>
  <c r="AK1739" i="4"/>
  <c r="AI1739" i="4"/>
  <c r="AH1739" i="4"/>
  <c r="AE1739" i="4"/>
  <c r="AD1739" i="4"/>
  <c r="AM1739" i="4" s="1"/>
  <c r="AK1738" i="4"/>
  <c r="AI1738" i="4"/>
  <c r="AH1738" i="4"/>
  <c r="AE1738" i="4"/>
  <c r="AD1738" i="4"/>
  <c r="AM1738" i="4" s="1"/>
  <c r="AK1737" i="4"/>
  <c r="AI1737" i="4"/>
  <c r="AH1737" i="4"/>
  <c r="AE1737" i="4"/>
  <c r="AD1737" i="4"/>
  <c r="AM1737" i="4" s="1"/>
  <c r="AK1736" i="4"/>
  <c r="AI1736" i="4"/>
  <c r="AH1736" i="4"/>
  <c r="AE1736" i="4"/>
  <c r="AD1736" i="4"/>
  <c r="AM1736" i="4" s="1"/>
  <c r="AK1735" i="4"/>
  <c r="AI1735" i="4"/>
  <c r="AH1735" i="4"/>
  <c r="AE1735" i="4"/>
  <c r="AD1735" i="4"/>
  <c r="AM1735" i="4" s="1"/>
  <c r="AK1734" i="4"/>
  <c r="AI1734" i="4"/>
  <c r="AH1734" i="4"/>
  <c r="AE1734" i="4"/>
  <c r="AD1734" i="4"/>
  <c r="AM1734" i="4" s="1"/>
  <c r="AK1733" i="4"/>
  <c r="AI1733" i="4"/>
  <c r="AH1733" i="4"/>
  <c r="AE1733" i="4"/>
  <c r="AD1733" i="4"/>
  <c r="AM1733" i="4" s="1"/>
  <c r="AK1732" i="4"/>
  <c r="AI1732" i="4"/>
  <c r="AH1732" i="4"/>
  <c r="AE1732" i="4"/>
  <c r="AD1732" i="4"/>
  <c r="AM1732" i="4" s="1"/>
  <c r="AK1731" i="4"/>
  <c r="AI1731" i="4"/>
  <c r="AH1731" i="4"/>
  <c r="AE1731" i="4"/>
  <c r="AD1731" i="4"/>
  <c r="AM1731" i="4" s="1"/>
  <c r="AK1730" i="4"/>
  <c r="AI1730" i="4"/>
  <c r="AH1730" i="4"/>
  <c r="AE1730" i="4"/>
  <c r="AD1730" i="4"/>
  <c r="AM1730" i="4" s="1"/>
  <c r="AK1729" i="4"/>
  <c r="AI1729" i="4"/>
  <c r="AH1729" i="4"/>
  <c r="AE1729" i="4"/>
  <c r="AD1729" i="4"/>
  <c r="AM1729" i="4" s="1"/>
  <c r="AK1728" i="4"/>
  <c r="AI1728" i="4"/>
  <c r="AH1728" i="4"/>
  <c r="AE1728" i="4"/>
  <c r="AD1728" i="4"/>
  <c r="AM1728" i="4" s="1"/>
  <c r="AK1727" i="4"/>
  <c r="AI1727" i="4"/>
  <c r="AH1727" i="4"/>
  <c r="AE1727" i="4"/>
  <c r="AD1727" i="4"/>
  <c r="AM1727" i="4" s="1"/>
  <c r="AK1726" i="4"/>
  <c r="AI1726" i="4"/>
  <c r="AH1726" i="4"/>
  <c r="AE1726" i="4"/>
  <c r="AD1726" i="4"/>
  <c r="AM1726" i="4" s="1"/>
  <c r="AK1725" i="4"/>
  <c r="AI1725" i="4"/>
  <c r="AH1725" i="4"/>
  <c r="AE1725" i="4"/>
  <c r="AD1725" i="4"/>
  <c r="AM1725" i="4" s="1"/>
  <c r="AK1724" i="4"/>
  <c r="AI1724" i="4"/>
  <c r="AH1724" i="4"/>
  <c r="AE1724" i="4"/>
  <c r="AD1724" i="4"/>
  <c r="AM1724" i="4" s="1"/>
  <c r="AK1723" i="4"/>
  <c r="AI1723" i="4"/>
  <c r="AH1723" i="4"/>
  <c r="AE1723" i="4"/>
  <c r="AD1723" i="4"/>
  <c r="AM1723" i="4" s="1"/>
  <c r="AK1722" i="4"/>
  <c r="AI1722" i="4"/>
  <c r="AH1722" i="4"/>
  <c r="AE1722" i="4"/>
  <c r="AD1722" i="4"/>
  <c r="AM1722" i="4" s="1"/>
  <c r="AK1721" i="4"/>
  <c r="AI1721" i="4"/>
  <c r="AH1721" i="4"/>
  <c r="AE1721" i="4"/>
  <c r="AD1721" i="4"/>
  <c r="AM1721" i="4" s="1"/>
  <c r="AK1720" i="4"/>
  <c r="AI1720" i="4"/>
  <c r="AH1720" i="4"/>
  <c r="AE1720" i="4"/>
  <c r="AD1720" i="4"/>
  <c r="AM1720" i="4" s="1"/>
  <c r="AK1719" i="4"/>
  <c r="AI1719" i="4"/>
  <c r="AH1719" i="4"/>
  <c r="AE1719" i="4"/>
  <c r="AD1719" i="4"/>
  <c r="AM1719" i="4" s="1"/>
  <c r="AK1718" i="4"/>
  <c r="AI1718" i="4"/>
  <c r="AH1718" i="4"/>
  <c r="AE1718" i="4"/>
  <c r="AD1718" i="4"/>
  <c r="AM1718" i="4" s="1"/>
  <c r="AK1717" i="4"/>
  <c r="AI1717" i="4"/>
  <c r="AH1717" i="4"/>
  <c r="AE1717" i="4"/>
  <c r="AD1717" i="4"/>
  <c r="AM1717" i="4" s="1"/>
  <c r="AK1716" i="4"/>
  <c r="AI1716" i="4"/>
  <c r="AH1716" i="4"/>
  <c r="AE1716" i="4"/>
  <c r="AD1716" i="4"/>
  <c r="AM1716" i="4" s="1"/>
  <c r="AK1715" i="4"/>
  <c r="AI1715" i="4"/>
  <c r="AH1715" i="4"/>
  <c r="AE1715" i="4"/>
  <c r="AD1715" i="4"/>
  <c r="AM1715" i="4" s="1"/>
  <c r="AK1714" i="4"/>
  <c r="AI1714" i="4"/>
  <c r="AH1714" i="4"/>
  <c r="AE1714" i="4"/>
  <c r="AD1714" i="4"/>
  <c r="AM1714" i="4" s="1"/>
  <c r="AK1713" i="4"/>
  <c r="AI1713" i="4"/>
  <c r="AH1713" i="4"/>
  <c r="AE1713" i="4"/>
  <c r="AD1713" i="4"/>
  <c r="AM1713" i="4" s="1"/>
  <c r="AK1712" i="4"/>
  <c r="AI1712" i="4"/>
  <c r="AH1712" i="4"/>
  <c r="AE1712" i="4"/>
  <c r="AD1712" i="4"/>
  <c r="AM1712" i="4" s="1"/>
  <c r="AK1711" i="4"/>
  <c r="AI1711" i="4"/>
  <c r="AH1711" i="4"/>
  <c r="AE1711" i="4"/>
  <c r="AD1711" i="4"/>
  <c r="AM1711" i="4" s="1"/>
  <c r="AK1710" i="4"/>
  <c r="AI1710" i="4"/>
  <c r="AH1710" i="4"/>
  <c r="AE1710" i="4"/>
  <c r="AD1710" i="4"/>
  <c r="AM1710" i="4" s="1"/>
  <c r="AK1709" i="4"/>
  <c r="AI1709" i="4"/>
  <c r="AH1709" i="4"/>
  <c r="AE1709" i="4"/>
  <c r="AD1709" i="4"/>
  <c r="AM1709" i="4" s="1"/>
  <c r="AK1708" i="4"/>
  <c r="AI1708" i="4"/>
  <c r="AH1708" i="4"/>
  <c r="AE1708" i="4"/>
  <c r="AD1708" i="4"/>
  <c r="AM1708" i="4" s="1"/>
  <c r="AK1707" i="4"/>
  <c r="AI1707" i="4"/>
  <c r="AH1707" i="4"/>
  <c r="AE1707" i="4"/>
  <c r="AD1707" i="4"/>
  <c r="AM1707" i="4" s="1"/>
  <c r="AK1706" i="4"/>
  <c r="AI1706" i="4"/>
  <c r="AH1706" i="4"/>
  <c r="AE1706" i="4"/>
  <c r="AD1706" i="4"/>
  <c r="AM1706" i="4" s="1"/>
  <c r="AK1705" i="4"/>
  <c r="AI1705" i="4"/>
  <c r="AH1705" i="4"/>
  <c r="AE1705" i="4"/>
  <c r="AD1705" i="4"/>
  <c r="AM1705" i="4" s="1"/>
  <c r="AK1704" i="4"/>
  <c r="AI1704" i="4"/>
  <c r="AH1704" i="4"/>
  <c r="AE1704" i="4"/>
  <c r="AD1704" i="4"/>
  <c r="AM1704" i="4" s="1"/>
  <c r="AK1703" i="4"/>
  <c r="AI1703" i="4"/>
  <c r="AH1703" i="4"/>
  <c r="AE1703" i="4"/>
  <c r="AD1703" i="4"/>
  <c r="AM1703" i="4" s="1"/>
  <c r="AK1702" i="4"/>
  <c r="AI1702" i="4"/>
  <c r="AH1702" i="4"/>
  <c r="AE1702" i="4"/>
  <c r="AD1702" i="4"/>
  <c r="AM1702" i="4" s="1"/>
  <c r="AK1701" i="4"/>
  <c r="AI1701" i="4"/>
  <c r="AH1701" i="4"/>
  <c r="AE1701" i="4"/>
  <c r="AD1701" i="4"/>
  <c r="AM1701" i="4" s="1"/>
  <c r="AK1700" i="4"/>
  <c r="AI1700" i="4"/>
  <c r="AH1700" i="4"/>
  <c r="AE1700" i="4"/>
  <c r="AD1700" i="4"/>
  <c r="AM1700" i="4" s="1"/>
  <c r="AK1699" i="4"/>
  <c r="AI1699" i="4"/>
  <c r="AH1699" i="4"/>
  <c r="AE1699" i="4"/>
  <c r="AD1699" i="4"/>
  <c r="AM1699" i="4" s="1"/>
  <c r="AK1698" i="4"/>
  <c r="AI1698" i="4"/>
  <c r="AH1698" i="4"/>
  <c r="AE1698" i="4"/>
  <c r="AD1698" i="4"/>
  <c r="AM1698" i="4" s="1"/>
  <c r="AK1697" i="4"/>
  <c r="AI1697" i="4"/>
  <c r="AH1697" i="4"/>
  <c r="AE1697" i="4"/>
  <c r="AD1697" i="4"/>
  <c r="AM1697" i="4" s="1"/>
  <c r="AK1696" i="4"/>
  <c r="AI1696" i="4"/>
  <c r="AH1696" i="4"/>
  <c r="AE1696" i="4"/>
  <c r="AD1696" i="4"/>
  <c r="AM1696" i="4" s="1"/>
  <c r="AK1695" i="4"/>
  <c r="AI1695" i="4"/>
  <c r="AH1695" i="4"/>
  <c r="AE1695" i="4"/>
  <c r="AD1695" i="4"/>
  <c r="AM1695" i="4" s="1"/>
  <c r="AK1694" i="4"/>
  <c r="AI1694" i="4"/>
  <c r="AH1694" i="4"/>
  <c r="AE1694" i="4"/>
  <c r="AD1694" i="4"/>
  <c r="AM1694" i="4" s="1"/>
  <c r="AK1693" i="4"/>
  <c r="AI1693" i="4"/>
  <c r="AH1693" i="4"/>
  <c r="AE1693" i="4"/>
  <c r="AD1693" i="4"/>
  <c r="AM1693" i="4" s="1"/>
  <c r="AK1692" i="4"/>
  <c r="AI1692" i="4"/>
  <c r="AH1692" i="4"/>
  <c r="AE1692" i="4"/>
  <c r="AD1692" i="4"/>
  <c r="AM1692" i="4" s="1"/>
  <c r="AK1691" i="4"/>
  <c r="AI1691" i="4"/>
  <c r="AH1691" i="4"/>
  <c r="AE1691" i="4"/>
  <c r="AD1691" i="4"/>
  <c r="AM1691" i="4" s="1"/>
  <c r="AK1690" i="4"/>
  <c r="AI1690" i="4"/>
  <c r="AH1690" i="4"/>
  <c r="AE1690" i="4"/>
  <c r="AD1690" i="4"/>
  <c r="AM1690" i="4" s="1"/>
  <c r="AK1689" i="4"/>
  <c r="AI1689" i="4"/>
  <c r="AH1689" i="4"/>
  <c r="AE1689" i="4"/>
  <c r="AD1689" i="4"/>
  <c r="AM1689" i="4" s="1"/>
  <c r="AK1688" i="4"/>
  <c r="AI1688" i="4"/>
  <c r="AH1688" i="4"/>
  <c r="AE1688" i="4"/>
  <c r="AD1688" i="4"/>
  <c r="AM1688" i="4" s="1"/>
  <c r="AK1687" i="4"/>
  <c r="AI1687" i="4"/>
  <c r="AH1687" i="4"/>
  <c r="AE1687" i="4"/>
  <c r="AD1687" i="4"/>
  <c r="AM1687" i="4" s="1"/>
  <c r="AK1686" i="4"/>
  <c r="AI1686" i="4"/>
  <c r="AH1686" i="4"/>
  <c r="AE1686" i="4"/>
  <c r="AD1686" i="4"/>
  <c r="AM1686" i="4" s="1"/>
  <c r="AK1685" i="4"/>
  <c r="AI1685" i="4"/>
  <c r="AH1685" i="4"/>
  <c r="AE1685" i="4"/>
  <c r="AD1685" i="4"/>
  <c r="AM1685" i="4" s="1"/>
  <c r="AK1684" i="4"/>
  <c r="AI1684" i="4"/>
  <c r="AH1684" i="4"/>
  <c r="AE1684" i="4"/>
  <c r="AD1684" i="4"/>
  <c r="AM1684" i="4" s="1"/>
  <c r="AK1683" i="4"/>
  <c r="AI1683" i="4"/>
  <c r="AH1683" i="4"/>
  <c r="AE1683" i="4"/>
  <c r="AD1683" i="4"/>
  <c r="AM1683" i="4" s="1"/>
  <c r="AK1682" i="4"/>
  <c r="AI1682" i="4"/>
  <c r="AH1682" i="4"/>
  <c r="AE1682" i="4"/>
  <c r="AD1682" i="4"/>
  <c r="AM1682" i="4" s="1"/>
  <c r="AK1681" i="4"/>
  <c r="AI1681" i="4"/>
  <c r="AH1681" i="4"/>
  <c r="AE1681" i="4"/>
  <c r="AD1681" i="4"/>
  <c r="AM1681" i="4" s="1"/>
  <c r="AK1680" i="4"/>
  <c r="AI1680" i="4"/>
  <c r="AH1680" i="4"/>
  <c r="AE1680" i="4"/>
  <c r="AD1680" i="4"/>
  <c r="AM1680" i="4" s="1"/>
  <c r="AK1679" i="4"/>
  <c r="AI1679" i="4"/>
  <c r="AH1679" i="4"/>
  <c r="AE1679" i="4"/>
  <c r="AD1679" i="4"/>
  <c r="AM1679" i="4" s="1"/>
  <c r="AK1678" i="4"/>
  <c r="AI1678" i="4"/>
  <c r="AH1678" i="4"/>
  <c r="AE1678" i="4"/>
  <c r="AD1678" i="4"/>
  <c r="AM1678" i="4" s="1"/>
  <c r="AK1677" i="4"/>
  <c r="AI1677" i="4"/>
  <c r="AH1677" i="4"/>
  <c r="AE1677" i="4"/>
  <c r="AD1677" i="4"/>
  <c r="AM1677" i="4" s="1"/>
  <c r="AK1676" i="4"/>
  <c r="AI1676" i="4"/>
  <c r="AH1676" i="4"/>
  <c r="AE1676" i="4"/>
  <c r="AD1676" i="4"/>
  <c r="AM1676" i="4" s="1"/>
  <c r="AK1675" i="4"/>
  <c r="AI1675" i="4"/>
  <c r="AH1675" i="4"/>
  <c r="AE1675" i="4"/>
  <c r="AD1675" i="4"/>
  <c r="AM1675" i="4" s="1"/>
  <c r="AK1674" i="4"/>
  <c r="AI1674" i="4"/>
  <c r="AH1674" i="4"/>
  <c r="AE1674" i="4"/>
  <c r="AD1674" i="4"/>
  <c r="AM1674" i="4" s="1"/>
  <c r="AK1673" i="4"/>
  <c r="AI1673" i="4"/>
  <c r="AH1673" i="4"/>
  <c r="AE1673" i="4"/>
  <c r="AD1673" i="4"/>
  <c r="AM1673" i="4" s="1"/>
  <c r="AK1672" i="4"/>
  <c r="AI1672" i="4"/>
  <c r="AH1672" i="4"/>
  <c r="AE1672" i="4"/>
  <c r="AD1672" i="4"/>
  <c r="AM1672" i="4" s="1"/>
  <c r="AK1671" i="4"/>
  <c r="AI1671" i="4"/>
  <c r="AH1671" i="4"/>
  <c r="AE1671" i="4"/>
  <c r="AD1671" i="4"/>
  <c r="AM1671" i="4" s="1"/>
  <c r="AK1670" i="4"/>
  <c r="AI1670" i="4"/>
  <c r="AH1670" i="4"/>
  <c r="AE1670" i="4"/>
  <c r="AD1670" i="4"/>
  <c r="AM1670" i="4" s="1"/>
  <c r="AK1669" i="4"/>
  <c r="AI1669" i="4"/>
  <c r="AH1669" i="4"/>
  <c r="AE1669" i="4"/>
  <c r="AD1669" i="4"/>
  <c r="AM1669" i="4" s="1"/>
  <c r="AK1668" i="4"/>
  <c r="AI1668" i="4"/>
  <c r="AH1668" i="4"/>
  <c r="AE1668" i="4"/>
  <c r="AD1668" i="4"/>
  <c r="AM1668" i="4" s="1"/>
  <c r="AK1667" i="4"/>
  <c r="AI1667" i="4"/>
  <c r="AH1667" i="4"/>
  <c r="AE1667" i="4"/>
  <c r="AD1667" i="4"/>
  <c r="AM1667" i="4" s="1"/>
  <c r="AK1666" i="4"/>
  <c r="AI1666" i="4"/>
  <c r="AH1666" i="4"/>
  <c r="AE1666" i="4"/>
  <c r="AD1666" i="4"/>
  <c r="AM1666" i="4" s="1"/>
  <c r="AK1665" i="4"/>
  <c r="AI1665" i="4"/>
  <c r="AH1665" i="4"/>
  <c r="AE1665" i="4"/>
  <c r="AD1665" i="4"/>
  <c r="AM1665" i="4" s="1"/>
  <c r="AK1664" i="4"/>
  <c r="AI1664" i="4"/>
  <c r="AH1664" i="4"/>
  <c r="AE1664" i="4"/>
  <c r="AD1664" i="4"/>
  <c r="AM1664" i="4" s="1"/>
  <c r="AK1663" i="4"/>
  <c r="AI1663" i="4"/>
  <c r="AH1663" i="4"/>
  <c r="AE1663" i="4"/>
  <c r="AD1663" i="4"/>
  <c r="AM1663" i="4" s="1"/>
  <c r="AK1662" i="4"/>
  <c r="AI1662" i="4"/>
  <c r="AH1662" i="4"/>
  <c r="AE1662" i="4"/>
  <c r="AD1662" i="4"/>
  <c r="AM1662" i="4" s="1"/>
  <c r="AK1661" i="4"/>
  <c r="AI1661" i="4"/>
  <c r="AH1661" i="4"/>
  <c r="AE1661" i="4"/>
  <c r="AD1661" i="4"/>
  <c r="AM1661" i="4" s="1"/>
  <c r="AK1660" i="4"/>
  <c r="AI1660" i="4"/>
  <c r="AH1660" i="4"/>
  <c r="AE1660" i="4"/>
  <c r="AD1660" i="4"/>
  <c r="AM1660" i="4" s="1"/>
  <c r="AK1659" i="4"/>
  <c r="AI1659" i="4"/>
  <c r="AH1659" i="4"/>
  <c r="AE1659" i="4"/>
  <c r="AD1659" i="4"/>
  <c r="AM1659" i="4" s="1"/>
  <c r="AK1658" i="4"/>
  <c r="AI1658" i="4"/>
  <c r="AH1658" i="4"/>
  <c r="AE1658" i="4"/>
  <c r="AD1658" i="4"/>
  <c r="AM1658" i="4" s="1"/>
  <c r="AK1657" i="4"/>
  <c r="AI1657" i="4"/>
  <c r="AH1657" i="4"/>
  <c r="AE1657" i="4"/>
  <c r="AD1657" i="4"/>
  <c r="AM1657" i="4" s="1"/>
  <c r="AK1656" i="4"/>
  <c r="AI1656" i="4"/>
  <c r="AH1656" i="4"/>
  <c r="AE1656" i="4"/>
  <c r="AD1656" i="4"/>
  <c r="AM1656" i="4" s="1"/>
  <c r="AK1655" i="4"/>
  <c r="AI1655" i="4"/>
  <c r="AH1655" i="4"/>
  <c r="AE1655" i="4"/>
  <c r="AD1655" i="4"/>
  <c r="AM1655" i="4" s="1"/>
  <c r="AK1654" i="4"/>
  <c r="AI1654" i="4"/>
  <c r="AH1654" i="4"/>
  <c r="AE1654" i="4"/>
  <c r="AD1654" i="4"/>
  <c r="AM1654" i="4" s="1"/>
  <c r="AK1653" i="4"/>
  <c r="AI1653" i="4"/>
  <c r="AH1653" i="4"/>
  <c r="AE1653" i="4"/>
  <c r="AD1653" i="4"/>
  <c r="AM1653" i="4" s="1"/>
  <c r="AK1652" i="4"/>
  <c r="AI1652" i="4"/>
  <c r="AH1652" i="4"/>
  <c r="AE1652" i="4"/>
  <c r="AD1652" i="4"/>
  <c r="AM1652" i="4" s="1"/>
  <c r="AK1651" i="4"/>
  <c r="AI1651" i="4"/>
  <c r="AH1651" i="4"/>
  <c r="AE1651" i="4"/>
  <c r="AD1651" i="4"/>
  <c r="AM1651" i="4" s="1"/>
  <c r="AK1650" i="4"/>
  <c r="AI1650" i="4"/>
  <c r="AH1650" i="4"/>
  <c r="AE1650" i="4"/>
  <c r="AD1650" i="4"/>
  <c r="AM1650" i="4" s="1"/>
  <c r="AK1649" i="4"/>
  <c r="AI1649" i="4"/>
  <c r="AH1649" i="4"/>
  <c r="AE1649" i="4"/>
  <c r="AD1649" i="4"/>
  <c r="AM1649" i="4" s="1"/>
  <c r="AK1648" i="4"/>
  <c r="AI1648" i="4"/>
  <c r="AH1648" i="4"/>
  <c r="AE1648" i="4"/>
  <c r="AD1648" i="4"/>
  <c r="AM1648" i="4" s="1"/>
  <c r="AK1647" i="4"/>
  <c r="AI1647" i="4"/>
  <c r="AH1647" i="4"/>
  <c r="AE1647" i="4"/>
  <c r="AD1647" i="4"/>
  <c r="AM1647" i="4" s="1"/>
  <c r="AK1646" i="4"/>
  <c r="AI1646" i="4"/>
  <c r="AH1646" i="4"/>
  <c r="AE1646" i="4"/>
  <c r="AD1646" i="4"/>
  <c r="AM1646" i="4" s="1"/>
  <c r="AK1645" i="4"/>
  <c r="AI1645" i="4"/>
  <c r="AH1645" i="4"/>
  <c r="AE1645" i="4"/>
  <c r="AD1645" i="4"/>
  <c r="AM1645" i="4" s="1"/>
  <c r="AK1644" i="4"/>
  <c r="AI1644" i="4"/>
  <c r="AH1644" i="4"/>
  <c r="AE1644" i="4"/>
  <c r="AD1644" i="4"/>
  <c r="AM1644" i="4" s="1"/>
  <c r="AK1643" i="4"/>
  <c r="AI1643" i="4"/>
  <c r="AH1643" i="4"/>
  <c r="AE1643" i="4"/>
  <c r="AD1643" i="4"/>
  <c r="AM1643" i="4" s="1"/>
  <c r="AK1642" i="4"/>
  <c r="AI1642" i="4"/>
  <c r="AH1642" i="4"/>
  <c r="AE1642" i="4"/>
  <c r="AD1642" i="4"/>
  <c r="AM1642" i="4" s="1"/>
  <c r="AK1641" i="4"/>
  <c r="AI1641" i="4"/>
  <c r="AH1641" i="4"/>
  <c r="AE1641" i="4"/>
  <c r="AD1641" i="4"/>
  <c r="AM1641" i="4" s="1"/>
  <c r="AK1640" i="4"/>
  <c r="AI1640" i="4"/>
  <c r="AH1640" i="4"/>
  <c r="AE1640" i="4"/>
  <c r="AD1640" i="4"/>
  <c r="AM1640" i="4" s="1"/>
  <c r="AK1639" i="4"/>
  <c r="AI1639" i="4"/>
  <c r="AH1639" i="4"/>
  <c r="AE1639" i="4"/>
  <c r="AD1639" i="4"/>
  <c r="AM1639" i="4" s="1"/>
  <c r="AK1638" i="4"/>
  <c r="AI1638" i="4"/>
  <c r="AH1638" i="4"/>
  <c r="AE1638" i="4"/>
  <c r="AD1638" i="4"/>
  <c r="AM1638" i="4" s="1"/>
  <c r="AK1637" i="4"/>
  <c r="AI1637" i="4"/>
  <c r="AH1637" i="4"/>
  <c r="AE1637" i="4"/>
  <c r="AD1637" i="4"/>
  <c r="AM1637" i="4" s="1"/>
  <c r="AK1636" i="4"/>
  <c r="AI1636" i="4"/>
  <c r="AH1636" i="4"/>
  <c r="AE1636" i="4"/>
  <c r="AD1636" i="4"/>
  <c r="AM1636" i="4" s="1"/>
  <c r="AK1635" i="4"/>
  <c r="AI1635" i="4"/>
  <c r="AH1635" i="4"/>
  <c r="AE1635" i="4"/>
  <c r="AD1635" i="4"/>
  <c r="AM1635" i="4" s="1"/>
  <c r="AK1634" i="4"/>
  <c r="AI1634" i="4"/>
  <c r="AH1634" i="4"/>
  <c r="AE1634" i="4"/>
  <c r="AD1634" i="4"/>
  <c r="AM1634" i="4" s="1"/>
  <c r="AK1633" i="4"/>
  <c r="AI1633" i="4"/>
  <c r="AH1633" i="4"/>
  <c r="AE1633" i="4"/>
  <c r="AD1633" i="4"/>
  <c r="AM1633" i="4" s="1"/>
  <c r="AK1632" i="4"/>
  <c r="AI1632" i="4"/>
  <c r="AH1632" i="4"/>
  <c r="AE1632" i="4"/>
  <c r="AD1632" i="4"/>
  <c r="AM1632" i="4" s="1"/>
  <c r="AK1631" i="4"/>
  <c r="AI1631" i="4"/>
  <c r="AH1631" i="4"/>
  <c r="AE1631" i="4"/>
  <c r="AD1631" i="4"/>
  <c r="AM1631" i="4" s="1"/>
  <c r="AK1630" i="4"/>
  <c r="AI1630" i="4"/>
  <c r="AH1630" i="4"/>
  <c r="AE1630" i="4"/>
  <c r="AD1630" i="4"/>
  <c r="AM1630" i="4" s="1"/>
  <c r="AK1629" i="4"/>
  <c r="AI1629" i="4"/>
  <c r="AH1629" i="4"/>
  <c r="AE1629" i="4"/>
  <c r="AD1629" i="4"/>
  <c r="AM1629" i="4" s="1"/>
  <c r="AK1628" i="4"/>
  <c r="AI1628" i="4"/>
  <c r="AH1628" i="4"/>
  <c r="AE1628" i="4"/>
  <c r="AD1628" i="4"/>
  <c r="AM1628" i="4" s="1"/>
  <c r="AK1627" i="4"/>
  <c r="AI1627" i="4"/>
  <c r="AH1627" i="4"/>
  <c r="AE1627" i="4"/>
  <c r="AD1627" i="4"/>
  <c r="AM1627" i="4" s="1"/>
  <c r="AK1626" i="4"/>
  <c r="AI1626" i="4"/>
  <c r="AH1626" i="4"/>
  <c r="AE1626" i="4"/>
  <c r="AD1626" i="4"/>
  <c r="AM1626" i="4" s="1"/>
  <c r="AK1625" i="4"/>
  <c r="AI1625" i="4"/>
  <c r="AH1625" i="4"/>
  <c r="AE1625" i="4"/>
  <c r="AD1625" i="4"/>
  <c r="AM1625" i="4" s="1"/>
  <c r="AK1624" i="4"/>
  <c r="AI1624" i="4"/>
  <c r="AH1624" i="4"/>
  <c r="AE1624" i="4"/>
  <c r="AD1624" i="4"/>
  <c r="AM1624" i="4" s="1"/>
  <c r="AK1623" i="4"/>
  <c r="AI1623" i="4"/>
  <c r="AH1623" i="4"/>
  <c r="AE1623" i="4"/>
  <c r="AD1623" i="4"/>
  <c r="AM1623" i="4" s="1"/>
  <c r="AK1622" i="4"/>
  <c r="AI1622" i="4"/>
  <c r="AH1622" i="4"/>
  <c r="AE1622" i="4"/>
  <c r="AD1622" i="4"/>
  <c r="AM1622" i="4" s="1"/>
  <c r="AK1621" i="4"/>
  <c r="AI1621" i="4"/>
  <c r="AH1621" i="4"/>
  <c r="AE1621" i="4"/>
  <c r="AD1621" i="4"/>
  <c r="AM1621" i="4" s="1"/>
  <c r="AK1620" i="4"/>
  <c r="AI1620" i="4"/>
  <c r="AH1620" i="4"/>
  <c r="AE1620" i="4"/>
  <c r="AD1620" i="4"/>
  <c r="AM1620" i="4" s="1"/>
  <c r="AK1619" i="4"/>
  <c r="AI1619" i="4"/>
  <c r="AH1619" i="4"/>
  <c r="AE1619" i="4"/>
  <c r="AD1619" i="4"/>
  <c r="AM1619" i="4" s="1"/>
  <c r="AK1618" i="4"/>
  <c r="AI1618" i="4"/>
  <c r="AH1618" i="4"/>
  <c r="AE1618" i="4"/>
  <c r="AD1618" i="4"/>
  <c r="AM1618" i="4" s="1"/>
  <c r="AK1617" i="4"/>
  <c r="AI1617" i="4"/>
  <c r="AH1617" i="4"/>
  <c r="AE1617" i="4"/>
  <c r="AD1617" i="4"/>
  <c r="AM1617" i="4" s="1"/>
  <c r="AK1616" i="4"/>
  <c r="AI1616" i="4"/>
  <c r="AH1616" i="4"/>
  <c r="AE1616" i="4"/>
  <c r="AD1616" i="4"/>
  <c r="AM1616" i="4" s="1"/>
  <c r="AK1615" i="4"/>
  <c r="AI1615" i="4"/>
  <c r="AH1615" i="4"/>
  <c r="AE1615" i="4"/>
  <c r="AD1615" i="4"/>
  <c r="AM1615" i="4" s="1"/>
  <c r="AK1614" i="4"/>
  <c r="AI1614" i="4"/>
  <c r="AH1614" i="4"/>
  <c r="AE1614" i="4"/>
  <c r="AD1614" i="4"/>
  <c r="AM1614" i="4" s="1"/>
  <c r="AK1613" i="4"/>
  <c r="AI1613" i="4"/>
  <c r="AH1613" i="4"/>
  <c r="AE1613" i="4"/>
  <c r="AD1613" i="4"/>
  <c r="AM1613" i="4" s="1"/>
  <c r="AK1612" i="4"/>
  <c r="AI1612" i="4"/>
  <c r="AH1612" i="4"/>
  <c r="AE1612" i="4"/>
  <c r="AD1612" i="4"/>
  <c r="AM1612" i="4" s="1"/>
  <c r="AK1611" i="4"/>
  <c r="AI1611" i="4"/>
  <c r="AH1611" i="4"/>
  <c r="AE1611" i="4"/>
  <c r="AD1611" i="4"/>
  <c r="AM1611" i="4" s="1"/>
  <c r="AK1610" i="4"/>
  <c r="AI1610" i="4"/>
  <c r="AH1610" i="4"/>
  <c r="AE1610" i="4"/>
  <c r="AD1610" i="4"/>
  <c r="AM1610" i="4" s="1"/>
  <c r="AK1609" i="4"/>
  <c r="AI1609" i="4"/>
  <c r="AH1609" i="4"/>
  <c r="AE1609" i="4"/>
  <c r="AD1609" i="4"/>
  <c r="AM1609" i="4" s="1"/>
  <c r="AK1608" i="4"/>
  <c r="AI1608" i="4"/>
  <c r="AH1608" i="4"/>
  <c r="AE1608" i="4"/>
  <c r="AD1608" i="4"/>
  <c r="AM1608" i="4" s="1"/>
  <c r="AK1607" i="4"/>
  <c r="AI1607" i="4"/>
  <c r="AH1607" i="4"/>
  <c r="AE1607" i="4"/>
  <c r="AD1607" i="4"/>
  <c r="AM1607" i="4" s="1"/>
  <c r="AK1606" i="4"/>
  <c r="AI1606" i="4"/>
  <c r="AH1606" i="4"/>
  <c r="AE1606" i="4"/>
  <c r="AD1606" i="4"/>
  <c r="AM1606" i="4" s="1"/>
  <c r="AK1605" i="4"/>
  <c r="AI1605" i="4"/>
  <c r="AH1605" i="4"/>
  <c r="AE1605" i="4"/>
  <c r="AD1605" i="4"/>
  <c r="AM1605" i="4" s="1"/>
  <c r="AK1604" i="4"/>
  <c r="AI1604" i="4"/>
  <c r="AH1604" i="4"/>
  <c r="AE1604" i="4"/>
  <c r="AD1604" i="4"/>
  <c r="AM1604" i="4" s="1"/>
  <c r="AK1603" i="4"/>
  <c r="AI1603" i="4"/>
  <c r="AH1603" i="4"/>
  <c r="AE1603" i="4"/>
  <c r="AD1603" i="4"/>
  <c r="AM1603" i="4" s="1"/>
  <c r="AK1602" i="4"/>
  <c r="AI1602" i="4"/>
  <c r="AH1602" i="4"/>
  <c r="AE1602" i="4"/>
  <c r="AD1602" i="4"/>
  <c r="AM1602" i="4" s="1"/>
  <c r="AK1601" i="4"/>
  <c r="AI1601" i="4"/>
  <c r="AH1601" i="4"/>
  <c r="AE1601" i="4"/>
  <c r="AD1601" i="4"/>
  <c r="AM1601" i="4" s="1"/>
  <c r="AK1600" i="4"/>
  <c r="AI1600" i="4"/>
  <c r="AH1600" i="4"/>
  <c r="AE1600" i="4"/>
  <c r="AD1600" i="4"/>
  <c r="AM1600" i="4" s="1"/>
  <c r="AK1599" i="4"/>
  <c r="AI1599" i="4"/>
  <c r="AH1599" i="4"/>
  <c r="AE1599" i="4"/>
  <c r="AD1599" i="4"/>
  <c r="AM1599" i="4" s="1"/>
  <c r="AK1598" i="4"/>
  <c r="AI1598" i="4"/>
  <c r="AH1598" i="4"/>
  <c r="AE1598" i="4"/>
  <c r="AD1598" i="4"/>
  <c r="AM1598" i="4" s="1"/>
  <c r="AK1597" i="4"/>
  <c r="AI1597" i="4"/>
  <c r="AH1597" i="4"/>
  <c r="AE1597" i="4"/>
  <c r="AD1597" i="4"/>
  <c r="AM1597" i="4" s="1"/>
  <c r="AK1596" i="4"/>
  <c r="AI1596" i="4"/>
  <c r="AH1596" i="4"/>
  <c r="AE1596" i="4"/>
  <c r="AD1596" i="4"/>
  <c r="AM1596" i="4" s="1"/>
  <c r="AK1595" i="4"/>
  <c r="AI1595" i="4"/>
  <c r="AH1595" i="4"/>
  <c r="AE1595" i="4"/>
  <c r="AD1595" i="4"/>
  <c r="AM1595" i="4" s="1"/>
  <c r="AK1594" i="4"/>
  <c r="AI1594" i="4"/>
  <c r="AH1594" i="4"/>
  <c r="AE1594" i="4"/>
  <c r="AD1594" i="4"/>
  <c r="AM1594" i="4" s="1"/>
  <c r="AK1593" i="4"/>
  <c r="AI1593" i="4"/>
  <c r="AH1593" i="4"/>
  <c r="AE1593" i="4"/>
  <c r="AD1593" i="4"/>
  <c r="AM1593" i="4" s="1"/>
  <c r="AK1592" i="4"/>
  <c r="AI1592" i="4"/>
  <c r="AH1592" i="4"/>
  <c r="AE1592" i="4"/>
  <c r="AD1592" i="4"/>
  <c r="AM1592" i="4" s="1"/>
  <c r="AK1591" i="4"/>
  <c r="AI1591" i="4"/>
  <c r="AH1591" i="4"/>
  <c r="AE1591" i="4"/>
  <c r="AD1591" i="4"/>
  <c r="AM1591" i="4" s="1"/>
  <c r="AK1590" i="4"/>
  <c r="AI1590" i="4"/>
  <c r="AH1590" i="4"/>
  <c r="AE1590" i="4"/>
  <c r="AD1590" i="4"/>
  <c r="AM1590" i="4" s="1"/>
  <c r="AK1589" i="4"/>
  <c r="AI1589" i="4"/>
  <c r="AH1589" i="4"/>
  <c r="AE1589" i="4"/>
  <c r="AD1589" i="4"/>
  <c r="AM1589" i="4" s="1"/>
  <c r="AK1588" i="4"/>
  <c r="AI1588" i="4"/>
  <c r="AH1588" i="4"/>
  <c r="AE1588" i="4"/>
  <c r="AD1588" i="4"/>
  <c r="AM1588" i="4" s="1"/>
  <c r="AK1587" i="4"/>
  <c r="AI1587" i="4"/>
  <c r="AH1587" i="4"/>
  <c r="AE1587" i="4"/>
  <c r="AD1587" i="4"/>
  <c r="AM1587" i="4" s="1"/>
  <c r="AK1586" i="4"/>
  <c r="AI1586" i="4"/>
  <c r="AH1586" i="4"/>
  <c r="AE1586" i="4"/>
  <c r="AD1586" i="4"/>
  <c r="AM1586" i="4" s="1"/>
  <c r="AK1585" i="4"/>
  <c r="AI1585" i="4"/>
  <c r="AH1585" i="4"/>
  <c r="AE1585" i="4"/>
  <c r="AD1585" i="4"/>
  <c r="AM1585" i="4" s="1"/>
  <c r="AK1584" i="4"/>
  <c r="AI1584" i="4"/>
  <c r="AH1584" i="4"/>
  <c r="AE1584" i="4"/>
  <c r="AD1584" i="4"/>
  <c r="AM1584" i="4" s="1"/>
  <c r="AK1583" i="4"/>
  <c r="AI1583" i="4"/>
  <c r="AH1583" i="4"/>
  <c r="AE1583" i="4"/>
  <c r="AD1583" i="4"/>
  <c r="AM1583" i="4" s="1"/>
  <c r="AK1582" i="4"/>
  <c r="AI1582" i="4"/>
  <c r="AH1582" i="4"/>
  <c r="AE1582" i="4"/>
  <c r="AD1582" i="4"/>
  <c r="AM1582" i="4" s="1"/>
  <c r="AK1581" i="4"/>
  <c r="AI1581" i="4"/>
  <c r="AH1581" i="4"/>
  <c r="AE1581" i="4"/>
  <c r="AD1581" i="4"/>
  <c r="AM1581" i="4" s="1"/>
  <c r="AK1580" i="4"/>
  <c r="AI1580" i="4"/>
  <c r="AH1580" i="4"/>
  <c r="AE1580" i="4"/>
  <c r="AD1580" i="4"/>
  <c r="AM1580" i="4" s="1"/>
  <c r="AK1579" i="4"/>
  <c r="AI1579" i="4"/>
  <c r="AH1579" i="4"/>
  <c r="AE1579" i="4"/>
  <c r="AD1579" i="4"/>
  <c r="AM1579" i="4" s="1"/>
  <c r="AK1578" i="4"/>
  <c r="AI1578" i="4"/>
  <c r="AH1578" i="4"/>
  <c r="AE1578" i="4"/>
  <c r="AD1578" i="4"/>
  <c r="AM1578" i="4" s="1"/>
  <c r="AK1577" i="4"/>
  <c r="AI1577" i="4"/>
  <c r="AH1577" i="4"/>
  <c r="AE1577" i="4"/>
  <c r="AD1577" i="4"/>
  <c r="AM1577" i="4" s="1"/>
  <c r="AK1576" i="4"/>
  <c r="AI1576" i="4"/>
  <c r="AH1576" i="4"/>
  <c r="AE1576" i="4"/>
  <c r="AD1576" i="4"/>
  <c r="AM1576" i="4" s="1"/>
  <c r="AK1575" i="4"/>
  <c r="AI1575" i="4"/>
  <c r="AH1575" i="4"/>
  <c r="AE1575" i="4"/>
  <c r="AD1575" i="4"/>
  <c r="AM1575" i="4" s="1"/>
  <c r="AK1574" i="4"/>
  <c r="AI1574" i="4"/>
  <c r="AH1574" i="4"/>
  <c r="AE1574" i="4"/>
  <c r="AD1574" i="4"/>
  <c r="AM1574" i="4" s="1"/>
  <c r="AK1573" i="4"/>
  <c r="AI1573" i="4"/>
  <c r="AH1573" i="4"/>
  <c r="AE1573" i="4"/>
  <c r="AD1573" i="4"/>
  <c r="AM1573" i="4" s="1"/>
  <c r="AK1572" i="4"/>
  <c r="AI1572" i="4"/>
  <c r="AH1572" i="4"/>
  <c r="AE1572" i="4"/>
  <c r="AD1572" i="4"/>
  <c r="AM1572" i="4" s="1"/>
  <c r="AK1571" i="4"/>
  <c r="AI1571" i="4"/>
  <c r="AH1571" i="4"/>
  <c r="AE1571" i="4"/>
  <c r="AD1571" i="4"/>
  <c r="AM1571" i="4" s="1"/>
  <c r="AK1570" i="4"/>
  <c r="AI1570" i="4"/>
  <c r="AH1570" i="4"/>
  <c r="AE1570" i="4"/>
  <c r="AD1570" i="4"/>
  <c r="AM1570" i="4" s="1"/>
  <c r="AK1569" i="4"/>
  <c r="AI1569" i="4"/>
  <c r="AH1569" i="4"/>
  <c r="AE1569" i="4"/>
  <c r="AD1569" i="4"/>
  <c r="AM1569" i="4" s="1"/>
  <c r="AK1568" i="4"/>
  <c r="AI1568" i="4"/>
  <c r="AH1568" i="4"/>
  <c r="AE1568" i="4"/>
  <c r="AD1568" i="4"/>
  <c r="AM1568" i="4" s="1"/>
  <c r="AK1567" i="4"/>
  <c r="AI1567" i="4"/>
  <c r="AH1567" i="4"/>
  <c r="AE1567" i="4"/>
  <c r="AD1567" i="4"/>
  <c r="AM1567" i="4" s="1"/>
  <c r="AK1566" i="4"/>
  <c r="AI1566" i="4"/>
  <c r="AH1566" i="4"/>
  <c r="AE1566" i="4"/>
  <c r="AD1566" i="4"/>
  <c r="AM1566" i="4" s="1"/>
  <c r="AK1565" i="4"/>
  <c r="AI1565" i="4"/>
  <c r="AH1565" i="4"/>
  <c r="AE1565" i="4"/>
  <c r="AD1565" i="4"/>
  <c r="AM1565" i="4" s="1"/>
  <c r="AK1564" i="4"/>
  <c r="AI1564" i="4"/>
  <c r="AH1564" i="4"/>
  <c r="AE1564" i="4"/>
  <c r="AD1564" i="4"/>
  <c r="AM1564" i="4" s="1"/>
  <c r="AK1563" i="4"/>
  <c r="AI1563" i="4"/>
  <c r="AH1563" i="4"/>
  <c r="AE1563" i="4"/>
  <c r="AD1563" i="4"/>
  <c r="AM1563" i="4" s="1"/>
  <c r="AK1562" i="4"/>
  <c r="AI1562" i="4"/>
  <c r="AH1562" i="4"/>
  <c r="AE1562" i="4"/>
  <c r="AD1562" i="4"/>
  <c r="AM1562" i="4" s="1"/>
  <c r="AK1561" i="4"/>
  <c r="AI1561" i="4"/>
  <c r="AH1561" i="4"/>
  <c r="AE1561" i="4"/>
  <c r="AD1561" i="4"/>
  <c r="AM1561" i="4" s="1"/>
  <c r="AK1560" i="4"/>
  <c r="AI1560" i="4"/>
  <c r="AH1560" i="4"/>
  <c r="AE1560" i="4"/>
  <c r="AD1560" i="4"/>
  <c r="AM1560" i="4" s="1"/>
  <c r="AK1559" i="4"/>
  <c r="AI1559" i="4"/>
  <c r="AH1559" i="4"/>
  <c r="AE1559" i="4"/>
  <c r="AD1559" i="4"/>
  <c r="AM1559" i="4" s="1"/>
  <c r="AK1558" i="4"/>
  <c r="AI1558" i="4"/>
  <c r="AH1558" i="4"/>
  <c r="AE1558" i="4"/>
  <c r="AD1558" i="4"/>
  <c r="AM1558" i="4" s="1"/>
  <c r="AK1557" i="4"/>
  <c r="AI1557" i="4"/>
  <c r="AH1557" i="4"/>
  <c r="AE1557" i="4"/>
  <c r="AD1557" i="4"/>
  <c r="AM1557" i="4" s="1"/>
  <c r="AK1556" i="4"/>
  <c r="AI1556" i="4"/>
  <c r="AH1556" i="4"/>
  <c r="AE1556" i="4"/>
  <c r="AD1556" i="4"/>
  <c r="AM1556" i="4" s="1"/>
  <c r="AK1555" i="4"/>
  <c r="AI1555" i="4"/>
  <c r="AH1555" i="4"/>
  <c r="AE1555" i="4"/>
  <c r="AD1555" i="4"/>
  <c r="AM1555" i="4" s="1"/>
  <c r="AK1554" i="4"/>
  <c r="AI1554" i="4"/>
  <c r="AH1554" i="4"/>
  <c r="AE1554" i="4"/>
  <c r="AD1554" i="4"/>
  <c r="AM1554" i="4" s="1"/>
  <c r="AK1553" i="4"/>
  <c r="AI1553" i="4"/>
  <c r="AH1553" i="4"/>
  <c r="AE1553" i="4"/>
  <c r="AD1553" i="4"/>
  <c r="AM1553" i="4" s="1"/>
  <c r="AK1552" i="4"/>
  <c r="AI1552" i="4"/>
  <c r="AH1552" i="4"/>
  <c r="AE1552" i="4"/>
  <c r="AD1552" i="4"/>
  <c r="AM1552" i="4" s="1"/>
  <c r="AK1551" i="4"/>
  <c r="AI1551" i="4"/>
  <c r="AH1551" i="4"/>
  <c r="AE1551" i="4"/>
  <c r="AD1551" i="4"/>
  <c r="AM1551" i="4" s="1"/>
  <c r="AK1550" i="4"/>
  <c r="AI1550" i="4"/>
  <c r="AH1550" i="4"/>
  <c r="AE1550" i="4"/>
  <c r="AD1550" i="4"/>
  <c r="AM1550" i="4" s="1"/>
  <c r="AK1549" i="4"/>
  <c r="AI1549" i="4"/>
  <c r="AH1549" i="4"/>
  <c r="AE1549" i="4"/>
  <c r="AD1549" i="4"/>
  <c r="AM1549" i="4" s="1"/>
  <c r="AK1548" i="4"/>
  <c r="AI1548" i="4"/>
  <c r="AH1548" i="4"/>
  <c r="AE1548" i="4"/>
  <c r="AD1548" i="4"/>
  <c r="AM1548" i="4" s="1"/>
  <c r="AK1547" i="4"/>
  <c r="AI1547" i="4"/>
  <c r="AH1547" i="4"/>
  <c r="AE1547" i="4"/>
  <c r="AD1547" i="4"/>
  <c r="AM1547" i="4" s="1"/>
  <c r="AK1546" i="4"/>
  <c r="AI1546" i="4"/>
  <c r="AH1546" i="4"/>
  <c r="AE1546" i="4"/>
  <c r="AD1546" i="4"/>
  <c r="AM1546" i="4" s="1"/>
  <c r="AK1545" i="4"/>
  <c r="AI1545" i="4"/>
  <c r="AH1545" i="4"/>
  <c r="AE1545" i="4"/>
  <c r="AD1545" i="4"/>
  <c r="AM1545" i="4" s="1"/>
  <c r="AK1544" i="4"/>
  <c r="AI1544" i="4"/>
  <c r="AH1544" i="4"/>
  <c r="AE1544" i="4"/>
  <c r="AD1544" i="4"/>
  <c r="AM1544" i="4" s="1"/>
  <c r="AK1543" i="4"/>
  <c r="AI1543" i="4"/>
  <c r="AH1543" i="4"/>
  <c r="AE1543" i="4"/>
  <c r="AD1543" i="4"/>
  <c r="AM1543" i="4" s="1"/>
  <c r="AK1542" i="4"/>
  <c r="AI1542" i="4"/>
  <c r="AH1542" i="4"/>
  <c r="AE1542" i="4"/>
  <c r="AD1542" i="4"/>
  <c r="AM1542" i="4" s="1"/>
  <c r="AK1541" i="4"/>
  <c r="AI1541" i="4"/>
  <c r="AH1541" i="4"/>
  <c r="AE1541" i="4"/>
  <c r="AD1541" i="4"/>
  <c r="AM1541" i="4" s="1"/>
  <c r="AK1540" i="4"/>
  <c r="AI1540" i="4"/>
  <c r="AH1540" i="4"/>
  <c r="AE1540" i="4"/>
  <c r="AD1540" i="4"/>
  <c r="AM1540" i="4" s="1"/>
  <c r="AK1539" i="4"/>
  <c r="AI1539" i="4"/>
  <c r="AH1539" i="4"/>
  <c r="AE1539" i="4"/>
  <c r="AD1539" i="4"/>
  <c r="AM1539" i="4" s="1"/>
  <c r="AK1538" i="4"/>
  <c r="AI1538" i="4"/>
  <c r="AH1538" i="4"/>
  <c r="AE1538" i="4"/>
  <c r="AD1538" i="4"/>
  <c r="AM1538" i="4" s="1"/>
  <c r="AK1537" i="4"/>
  <c r="AI1537" i="4"/>
  <c r="AH1537" i="4"/>
  <c r="AE1537" i="4"/>
  <c r="AD1537" i="4"/>
  <c r="AM1537" i="4" s="1"/>
  <c r="AK1536" i="4"/>
  <c r="AI1536" i="4"/>
  <c r="AH1536" i="4"/>
  <c r="AE1536" i="4"/>
  <c r="AD1536" i="4"/>
  <c r="AM1536" i="4" s="1"/>
  <c r="AK1535" i="4"/>
  <c r="AI1535" i="4"/>
  <c r="AH1535" i="4"/>
  <c r="AE1535" i="4"/>
  <c r="AD1535" i="4"/>
  <c r="AM1535" i="4" s="1"/>
  <c r="AK1534" i="4"/>
  <c r="AI1534" i="4"/>
  <c r="AH1534" i="4"/>
  <c r="AE1534" i="4"/>
  <c r="AD1534" i="4"/>
  <c r="AM1534" i="4" s="1"/>
  <c r="AK1533" i="4"/>
  <c r="AI1533" i="4"/>
  <c r="AH1533" i="4"/>
  <c r="AE1533" i="4"/>
  <c r="AD1533" i="4"/>
  <c r="AM1533" i="4" s="1"/>
  <c r="AK1532" i="4"/>
  <c r="AI1532" i="4"/>
  <c r="AH1532" i="4"/>
  <c r="AE1532" i="4"/>
  <c r="AD1532" i="4"/>
  <c r="AM1532" i="4" s="1"/>
  <c r="AK1531" i="4"/>
  <c r="AI1531" i="4"/>
  <c r="AH1531" i="4"/>
  <c r="AE1531" i="4"/>
  <c r="AD1531" i="4"/>
  <c r="AM1531" i="4" s="1"/>
  <c r="AK1530" i="4"/>
  <c r="AI1530" i="4"/>
  <c r="AH1530" i="4"/>
  <c r="AE1530" i="4"/>
  <c r="AD1530" i="4"/>
  <c r="AM1530" i="4" s="1"/>
  <c r="AK1529" i="4"/>
  <c r="AI1529" i="4"/>
  <c r="AH1529" i="4"/>
  <c r="AE1529" i="4"/>
  <c r="AD1529" i="4"/>
  <c r="AM1529" i="4" s="1"/>
  <c r="AK1528" i="4"/>
  <c r="AI1528" i="4"/>
  <c r="AH1528" i="4"/>
  <c r="AE1528" i="4"/>
  <c r="AD1528" i="4"/>
  <c r="AM1528" i="4" s="1"/>
  <c r="AK1527" i="4"/>
  <c r="AI1527" i="4"/>
  <c r="AH1527" i="4"/>
  <c r="AE1527" i="4"/>
  <c r="AD1527" i="4"/>
  <c r="AM1527" i="4" s="1"/>
  <c r="AK1526" i="4"/>
  <c r="AI1526" i="4"/>
  <c r="AH1526" i="4"/>
  <c r="AE1526" i="4"/>
  <c r="AD1526" i="4"/>
  <c r="AM1526" i="4" s="1"/>
  <c r="AK1525" i="4"/>
  <c r="AI1525" i="4"/>
  <c r="AH1525" i="4"/>
  <c r="AE1525" i="4"/>
  <c r="AD1525" i="4"/>
  <c r="AM1525" i="4" s="1"/>
  <c r="AK1524" i="4"/>
  <c r="AI1524" i="4"/>
  <c r="AH1524" i="4"/>
  <c r="AE1524" i="4"/>
  <c r="AD1524" i="4"/>
  <c r="AM1524" i="4" s="1"/>
  <c r="AK1523" i="4"/>
  <c r="AI1523" i="4"/>
  <c r="AH1523" i="4"/>
  <c r="AE1523" i="4"/>
  <c r="AD1523" i="4"/>
  <c r="AM1523" i="4" s="1"/>
  <c r="AK1522" i="4"/>
  <c r="AI1522" i="4"/>
  <c r="AH1522" i="4"/>
  <c r="AE1522" i="4"/>
  <c r="AD1522" i="4"/>
  <c r="AM1522" i="4" s="1"/>
  <c r="AK1521" i="4"/>
  <c r="AI1521" i="4"/>
  <c r="AH1521" i="4"/>
  <c r="AE1521" i="4"/>
  <c r="AD1521" i="4"/>
  <c r="AM1521" i="4" s="1"/>
  <c r="AK1520" i="4"/>
  <c r="AI1520" i="4"/>
  <c r="AH1520" i="4"/>
  <c r="AE1520" i="4"/>
  <c r="AD1520" i="4"/>
  <c r="AM1520" i="4" s="1"/>
  <c r="AK1519" i="4"/>
  <c r="AI1519" i="4"/>
  <c r="AH1519" i="4"/>
  <c r="AE1519" i="4"/>
  <c r="AD1519" i="4"/>
  <c r="AM1519" i="4" s="1"/>
  <c r="AK1518" i="4"/>
  <c r="AI1518" i="4"/>
  <c r="AH1518" i="4"/>
  <c r="AE1518" i="4"/>
  <c r="AD1518" i="4"/>
  <c r="AM1518" i="4" s="1"/>
  <c r="AK1517" i="4"/>
  <c r="AI1517" i="4"/>
  <c r="AH1517" i="4"/>
  <c r="AE1517" i="4"/>
  <c r="AD1517" i="4"/>
  <c r="AM1517" i="4" s="1"/>
  <c r="AK1516" i="4"/>
  <c r="AI1516" i="4"/>
  <c r="AH1516" i="4"/>
  <c r="AE1516" i="4"/>
  <c r="AD1516" i="4"/>
  <c r="AM1516" i="4" s="1"/>
  <c r="AK1515" i="4"/>
  <c r="AI1515" i="4"/>
  <c r="AH1515" i="4"/>
  <c r="AE1515" i="4"/>
  <c r="AD1515" i="4"/>
  <c r="AM1515" i="4" s="1"/>
  <c r="AK1514" i="4"/>
  <c r="AI1514" i="4"/>
  <c r="AH1514" i="4"/>
  <c r="AE1514" i="4"/>
  <c r="AD1514" i="4"/>
  <c r="AM1514" i="4" s="1"/>
  <c r="AK1513" i="4"/>
  <c r="AI1513" i="4"/>
  <c r="AH1513" i="4"/>
  <c r="AE1513" i="4"/>
  <c r="AD1513" i="4"/>
  <c r="AM1513" i="4" s="1"/>
  <c r="AK1512" i="4"/>
  <c r="AI1512" i="4"/>
  <c r="AH1512" i="4"/>
  <c r="AE1512" i="4"/>
  <c r="AD1512" i="4"/>
  <c r="AM1512" i="4" s="1"/>
  <c r="AK1511" i="4"/>
  <c r="AI1511" i="4"/>
  <c r="AH1511" i="4"/>
  <c r="AE1511" i="4"/>
  <c r="AD1511" i="4"/>
  <c r="AM1511" i="4" s="1"/>
  <c r="AK1510" i="4"/>
  <c r="AI1510" i="4"/>
  <c r="AH1510" i="4"/>
  <c r="AE1510" i="4"/>
  <c r="AD1510" i="4"/>
  <c r="AM1510" i="4" s="1"/>
  <c r="AK1509" i="4"/>
  <c r="AI1509" i="4"/>
  <c r="AH1509" i="4"/>
  <c r="AE1509" i="4"/>
  <c r="AD1509" i="4"/>
  <c r="AM1509" i="4" s="1"/>
  <c r="AK1508" i="4"/>
  <c r="AI1508" i="4"/>
  <c r="AH1508" i="4"/>
  <c r="AE1508" i="4"/>
  <c r="AD1508" i="4"/>
  <c r="AM1508" i="4" s="1"/>
  <c r="AK1507" i="4"/>
  <c r="AI1507" i="4"/>
  <c r="AH1507" i="4"/>
  <c r="AE1507" i="4"/>
  <c r="AD1507" i="4"/>
  <c r="AM1507" i="4" s="1"/>
  <c r="AK1506" i="4"/>
  <c r="AI1506" i="4"/>
  <c r="AH1506" i="4"/>
  <c r="AE1506" i="4"/>
  <c r="AD1506" i="4"/>
  <c r="AM1506" i="4" s="1"/>
  <c r="AK1505" i="4"/>
  <c r="AI1505" i="4"/>
  <c r="AH1505" i="4"/>
  <c r="AE1505" i="4"/>
  <c r="AD1505" i="4"/>
  <c r="AM1505" i="4" s="1"/>
  <c r="AK1504" i="4"/>
  <c r="AI1504" i="4"/>
  <c r="AH1504" i="4"/>
  <c r="AE1504" i="4"/>
  <c r="AD1504" i="4"/>
  <c r="AM1504" i="4" s="1"/>
  <c r="AK1503" i="4"/>
  <c r="AI1503" i="4"/>
  <c r="AH1503" i="4"/>
  <c r="AE1503" i="4"/>
  <c r="AD1503" i="4"/>
  <c r="AM1503" i="4" s="1"/>
  <c r="AK1502" i="4"/>
  <c r="AI1502" i="4"/>
  <c r="AH1502" i="4"/>
  <c r="AE1502" i="4"/>
  <c r="AD1502" i="4"/>
  <c r="AM1502" i="4" s="1"/>
  <c r="AK1501" i="4"/>
  <c r="AI1501" i="4"/>
  <c r="AH1501" i="4"/>
  <c r="AE1501" i="4"/>
  <c r="AD1501" i="4"/>
  <c r="AM1501" i="4" s="1"/>
  <c r="AK1500" i="4"/>
  <c r="AI1500" i="4"/>
  <c r="AH1500" i="4"/>
  <c r="AE1500" i="4"/>
  <c r="AD1500" i="4"/>
  <c r="AM1500" i="4" s="1"/>
  <c r="AK1499" i="4"/>
  <c r="AI1499" i="4"/>
  <c r="AH1499" i="4"/>
  <c r="AE1499" i="4"/>
  <c r="AD1499" i="4"/>
  <c r="AM1499" i="4" s="1"/>
  <c r="AK1498" i="4"/>
  <c r="AI1498" i="4"/>
  <c r="AH1498" i="4"/>
  <c r="AE1498" i="4"/>
  <c r="AD1498" i="4"/>
  <c r="AM1498" i="4" s="1"/>
  <c r="AK1497" i="4"/>
  <c r="AI1497" i="4"/>
  <c r="AH1497" i="4"/>
  <c r="AE1497" i="4"/>
  <c r="AD1497" i="4"/>
  <c r="AM1497" i="4" s="1"/>
  <c r="AK1496" i="4"/>
  <c r="AI1496" i="4"/>
  <c r="AH1496" i="4"/>
  <c r="AE1496" i="4"/>
  <c r="AD1496" i="4"/>
  <c r="AM1496" i="4" s="1"/>
  <c r="AK1495" i="4"/>
  <c r="AI1495" i="4"/>
  <c r="AH1495" i="4"/>
  <c r="AE1495" i="4"/>
  <c r="AD1495" i="4"/>
  <c r="AM1495" i="4" s="1"/>
  <c r="AK1494" i="4"/>
  <c r="AI1494" i="4"/>
  <c r="AH1494" i="4"/>
  <c r="AE1494" i="4"/>
  <c r="AD1494" i="4"/>
  <c r="AM1494" i="4" s="1"/>
  <c r="AK1493" i="4"/>
  <c r="AI1493" i="4"/>
  <c r="AH1493" i="4"/>
  <c r="AE1493" i="4"/>
  <c r="AD1493" i="4"/>
  <c r="AM1493" i="4" s="1"/>
  <c r="AK1492" i="4"/>
  <c r="AI1492" i="4"/>
  <c r="AH1492" i="4"/>
  <c r="AE1492" i="4"/>
  <c r="AD1492" i="4"/>
  <c r="AM1492" i="4" s="1"/>
  <c r="AK1491" i="4"/>
  <c r="AI1491" i="4"/>
  <c r="AH1491" i="4"/>
  <c r="AE1491" i="4"/>
  <c r="AD1491" i="4"/>
  <c r="AM1491" i="4" s="1"/>
  <c r="AK1490" i="4"/>
  <c r="AI1490" i="4"/>
  <c r="AH1490" i="4"/>
  <c r="AE1490" i="4"/>
  <c r="AD1490" i="4"/>
  <c r="AM1490" i="4" s="1"/>
  <c r="AK1489" i="4"/>
  <c r="AI1489" i="4"/>
  <c r="AH1489" i="4"/>
  <c r="AE1489" i="4"/>
  <c r="AD1489" i="4"/>
  <c r="AM1489" i="4" s="1"/>
  <c r="AK1488" i="4"/>
  <c r="AI1488" i="4"/>
  <c r="AH1488" i="4"/>
  <c r="AE1488" i="4"/>
  <c r="AD1488" i="4"/>
  <c r="AM1488" i="4" s="1"/>
  <c r="AK1487" i="4"/>
  <c r="AI1487" i="4"/>
  <c r="AH1487" i="4"/>
  <c r="AE1487" i="4"/>
  <c r="AD1487" i="4"/>
  <c r="AM1487" i="4" s="1"/>
  <c r="AK1486" i="4"/>
  <c r="AI1486" i="4"/>
  <c r="AH1486" i="4"/>
  <c r="AE1486" i="4"/>
  <c r="AD1486" i="4"/>
  <c r="AM1486" i="4" s="1"/>
  <c r="AK1485" i="4"/>
  <c r="AI1485" i="4"/>
  <c r="AH1485" i="4"/>
  <c r="AE1485" i="4"/>
  <c r="AD1485" i="4"/>
  <c r="AM1485" i="4" s="1"/>
  <c r="AK1484" i="4"/>
  <c r="AI1484" i="4"/>
  <c r="AH1484" i="4"/>
  <c r="AE1484" i="4"/>
  <c r="AD1484" i="4"/>
  <c r="AM1484" i="4" s="1"/>
  <c r="AK1483" i="4"/>
  <c r="AI1483" i="4"/>
  <c r="AH1483" i="4"/>
  <c r="AE1483" i="4"/>
  <c r="AD1483" i="4"/>
  <c r="AM1483" i="4" s="1"/>
  <c r="AK1482" i="4"/>
  <c r="AI1482" i="4"/>
  <c r="AH1482" i="4"/>
  <c r="AE1482" i="4"/>
  <c r="AD1482" i="4"/>
  <c r="AM1482" i="4" s="1"/>
  <c r="AK1481" i="4"/>
  <c r="AI1481" i="4"/>
  <c r="AH1481" i="4"/>
  <c r="AE1481" i="4"/>
  <c r="AD1481" i="4"/>
  <c r="AM1481" i="4" s="1"/>
  <c r="AK1480" i="4"/>
  <c r="AI1480" i="4"/>
  <c r="AH1480" i="4"/>
  <c r="AE1480" i="4"/>
  <c r="AD1480" i="4"/>
  <c r="AM1480" i="4" s="1"/>
  <c r="AK1479" i="4"/>
  <c r="AI1479" i="4"/>
  <c r="AH1479" i="4"/>
  <c r="AE1479" i="4"/>
  <c r="AD1479" i="4"/>
  <c r="AM1479" i="4" s="1"/>
  <c r="AK1478" i="4"/>
  <c r="AI1478" i="4"/>
  <c r="AH1478" i="4"/>
  <c r="AE1478" i="4"/>
  <c r="AD1478" i="4"/>
  <c r="AM1478" i="4" s="1"/>
  <c r="AK1477" i="4"/>
  <c r="AI1477" i="4"/>
  <c r="AH1477" i="4"/>
  <c r="AE1477" i="4"/>
  <c r="AD1477" i="4"/>
  <c r="AM1477" i="4" s="1"/>
  <c r="AK1476" i="4"/>
  <c r="AI1476" i="4"/>
  <c r="AH1476" i="4"/>
  <c r="AE1476" i="4"/>
  <c r="AD1476" i="4"/>
  <c r="AM1476" i="4" s="1"/>
  <c r="AK1475" i="4"/>
  <c r="AI1475" i="4"/>
  <c r="AH1475" i="4"/>
  <c r="AE1475" i="4"/>
  <c r="AD1475" i="4"/>
  <c r="AM1475" i="4" s="1"/>
  <c r="AK1474" i="4"/>
  <c r="AI1474" i="4"/>
  <c r="AH1474" i="4"/>
  <c r="AE1474" i="4"/>
  <c r="AD1474" i="4"/>
  <c r="AM1474" i="4" s="1"/>
  <c r="AK1473" i="4"/>
  <c r="AI1473" i="4"/>
  <c r="AH1473" i="4"/>
  <c r="AE1473" i="4"/>
  <c r="AD1473" i="4"/>
  <c r="AM1473" i="4" s="1"/>
  <c r="AK1472" i="4"/>
  <c r="AI1472" i="4"/>
  <c r="AH1472" i="4"/>
  <c r="AE1472" i="4"/>
  <c r="AD1472" i="4"/>
  <c r="AM1472" i="4" s="1"/>
  <c r="AK1471" i="4"/>
  <c r="AI1471" i="4"/>
  <c r="AH1471" i="4"/>
  <c r="AE1471" i="4"/>
  <c r="AD1471" i="4"/>
  <c r="AM1471" i="4" s="1"/>
  <c r="AK1470" i="4"/>
  <c r="AI1470" i="4"/>
  <c r="AH1470" i="4"/>
  <c r="AE1470" i="4"/>
  <c r="AD1470" i="4"/>
  <c r="AM1470" i="4" s="1"/>
  <c r="AK1469" i="4"/>
  <c r="AI1469" i="4"/>
  <c r="AH1469" i="4"/>
  <c r="AE1469" i="4"/>
  <c r="AD1469" i="4"/>
  <c r="AM1469" i="4" s="1"/>
  <c r="AK1468" i="4"/>
  <c r="AI1468" i="4"/>
  <c r="AH1468" i="4"/>
  <c r="AE1468" i="4"/>
  <c r="AD1468" i="4"/>
  <c r="AM1468" i="4" s="1"/>
  <c r="AK1467" i="4"/>
  <c r="AI1467" i="4"/>
  <c r="AH1467" i="4"/>
  <c r="AE1467" i="4"/>
  <c r="AD1467" i="4"/>
  <c r="AM1467" i="4" s="1"/>
  <c r="AK1466" i="4"/>
  <c r="AI1466" i="4"/>
  <c r="AH1466" i="4"/>
  <c r="AE1466" i="4"/>
  <c r="AD1466" i="4"/>
  <c r="AM1466" i="4" s="1"/>
  <c r="AK1465" i="4"/>
  <c r="AI1465" i="4"/>
  <c r="AH1465" i="4"/>
  <c r="AE1465" i="4"/>
  <c r="AD1465" i="4"/>
  <c r="AM1465" i="4" s="1"/>
  <c r="AK1464" i="4"/>
  <c r="AI1464" i="4"/>
  <c r="AH1464" i="4"/>
  <c r="AE1464" i="4"/>
  <c r="AD1464" i="4"/>
  <c r="AM1464" i="4" s="1"/>
  <c r="AK1463" i="4"/>
  <c r="AI1463" i="4"/>
  <c r="AH1463" i="4"/>
  <c r="AE1463" i="4"/>
  <c r="AD1463" i="4"/>
  <c r="AM1463" i="4" s="1"/>
  <c r="AK1462" i="4"/>
  <c r="AI1462" i="4"/>
  <c r="AH1462" i="4"/>
  <c r="AE1462" i="4"/>
  <c r="AD1462" i="4"/>
  <c r="AM1462" i="4" s="1"/>
  <c r="AK1461" i="4"/>
  <c r="AI1461" i="4"/>
  <c r="AH1461" i="4"/>
  <c r="AE1461" i="4"/>
  <c r="AD1461" i="4"/>
  <c r="AM1461" i="4" s="1"/>
  <c r="AK1460" i="4"/>
  <c r="AI1460" i="4"/>
  <c r="AH1460" i="4"/>
  <c r="AE1460" i="4"/>
  <c r="AD1460" i="4"/>
  <c r="AM1460" i="4" s="1"/>
  <c r="AK1459" i="4"/>
  <c r="AI1459" i="4"/>
  <c r="AH1459" i="4"/>
  <c r="AE1459" i="4"/>
  <c r="AD1459" i="4"/>
  <c r="AM1459" i="4" s="1"/>
  <c r="AK1458" i="4"/>
  <c r="AI1458" i="4"/>
  <c r="AH1458" i="4"/>
  <c r="AE1458" i="4"/>
  <c r="AD1458" i="4"/>
  <c r="AM1458" i="4" s="1"/>
  <c r="AK1457" i="4"/>
  <c r="AI1457" i="4"/>
  <c r="AH1457" i="4"/>
  <c r="AE1457" i="4"/>
  <c r="AD1457" i="4"/>
  <c r="AM1457" i="4" s="1"/>
  <c r="AK1456" i="4"/>
  <c r="AI1456" i="4"/>
  <c r="AH1456" i="4"/>
  <c r="AE1456" i="4"/>
  <c r="AD1456" i="4"/>
  <c r="AM1456" i="4" s="1"/>
  <c r="AK1455" i="4"/>
  <c r="AI1455" i="4"/>
  <c r="AH1455" i="4"/>
  <c r="AE1455" i="4"/>
  <c r="AD1455" i="4"/>
  <c r="AM1455" i="4" s="1"/>
  <c r="AK1454" i="4"/>
  <c r="AI1454" i="4"/>
  <c r="AH1454" i="4"/>
  <c r="AE1454" i="4"/>
  <c r="AD1454" i="4"/>
  <c r="AM1454" i="4" s="1"/>
  <c r="AK1453" i="4"/>
  <c r="AI1453" i="4"/>
  <c r="AH1453" i="4"/>
  <c r="AE1453" i="4"/>
  <c r="AD1453" i="4"/>
  <c r="AM1453" i="4" s="1"/>
  <c r="AK1452" i="4"/>
  <c r="AI1452" i="4"/>
  <c r="AH1452" i="4"/>
  <c r="AE1452" i="4"/>
  <c r="AD1452" i="4"/>
  <c r="AM1452" i="4" s="1"/>
  <c r="AK1451" i="4"/>
  <c r="AI1451" i="4"/>
  <c r="AH1451" i="4"/>
  <c r="AE1451" i="4"/>
  <c r="AD1451" i="4"/>
  <c r="AM1451" i="4" s="1"/>
  <c r="AK1450" i="4"/>
  <c r="AI1450" i="4"/>
  <c r="AH1450" i="4"/>
  <c r="AE1450" i="4"/>
  <c r="AD1450" i="4"/>
  <c r="AM1450" i="4" s="1"/>
  <c r="AK1449" i="4"/>
  <c r="AI1449" i="4"/>
  <c r="AH1449" i="4"/>
  <c r="AE1449" i="4"/>
  <c r="AD1449" i="4"/>
  <c r="AM1449" i="4" s="1"/>
  <c r="AK1448" i="4"/>
  <c r="AI1448" i="4"/>
  <c r="AH1448" i="4"/>
  <c r="AE1448" i="4"/>
  <c r="AD1448" i="4"/>
  <c r="AM1448" i="4" s="1"/>
  <c r="AK1447" i="4"/>
  <c r="AI1447" i="4"/>
  <c r="AH1447" i="4"/>
  <c r="AE1447" i="4"/>
  <c r="AD1447" i="4"/>
  <c r="AM1447" i="4" s="1"/>
  <c r="AK1446" i="4"/>
  <c r="AI1446" i="4"/>
  <c r="AH1446" i="4"/>
  <c r="AE1446" i="4"/>
  <c r="AD1446" i="4"/>
  <c r="AM1446" i="4" s="1"/>
  <c r="AK1445" i="4"/>
  <c r="AI1445" i="4"/>
  <c r="AH1445" i="4"/>
  <c r="AE1445" i="4"/>
  <c r="AD1445" i="4"/>
  <c r="AM1445" i="4" s="1"/>
  <c r="AK1444" i="4"/>
  <c r="AI1444" i="4"/>
  <c r="AH1444" i="4"/>
  <c r="AE1444" i="4"/>
  <c r="AD1444" i="4"/>
  <c r="AM1444" i="4" s="1"/>
  <c r="AK1443" i="4"/>
  <c r="AI1443" i="4"/>
  <c r="AH1443" i="4"/>
  <c r="AE1443" i="4"/>
  <c r="AD1443" i="4"/>
  <c r="AM1443" i="4" s="1"/>
  <c r="AK1442" i="4"/>
  <c r="AI1442" i="4"/>
  <c r="AH1442" i="4"/>
  <c r="AE1442" i="4"/>
  <c r="AD1442" i="4"/>
  <c r="AM1442" i="4" s="1"/>
  <c r="AK1441" i="4"/>
  <c r="AI1441" i="4"/>
  <c r="AH1441" i="4"/>
  <c r="AE1441" i="4"/>
  <c r="AD1441" i="4"/>
  <c r="AM1441" i="4" s="1"/>
  <c r="AK1440" i="4"/>
  <c r="AI1440" i="4"/>
  <c r="AH1440" i="4"/>
  <c r="AE1440" i="4"/>
  <c r="AD1440" i="4"/>
  <c r="AM1440" i="4" s="1"/>
  <c r="AK1439" i="4"/>
  <c r="AI1439" i="4"/>
  <c r="AH1439" i="4"/>
  <c r="AE1439" i="4"/>
  <c r="AD1439" i="4"/>
  <c r="AM1439" i="4" s="1"/>
  <c r="AK1438" i="4"/>
  <c r="AI1438" i="4"/>
  <c r="AH1438" i="4"/>
  <c r="AE1438" i="4"/>
  <c r="AD1438" i="4"/>
  <c r="AM1438" i="4" s="1"/>
  <c r="AK1437" i="4"/>
  <c r="AI1437" i="4"/>
  <c r="AH1437" i="4"/>
  <c r="AE1437" i="4"/>
  <c r="AD1437" i="4"/>
  <c r="AM1437" i="4" s="1"/>
  <c r="AK1436" i="4"/>
  <c r="AI1436" i="4"/>
  <c r="AH1436" i="4"/>
  <c r="AE1436" i="4"/>
  <c r="AD1436" i="4"/>
  <c r="AM1436" i="4" s="1"/>
  <c r="AK1435" i="4"/>
  <c r="AI1435" i="4"/>
  <c r="AH1435" i="4"/>
  <c r="AE1435" i="4"/>
  <c r="AD1435" i="4"/>
  <c r="AM1435" i="4" s="1"/>
  <c r="AK1434" i="4"/>
  <c r="AI1434" i="4"/>
  <c r="AH1434" i="4"/>
  <c r="AE1434" i="4"/>
  <c r="AD1434" i="4"/>
  <c r="AM1434" i="4" s="1"/>
  <c r="AK1433" i="4"/>
  <c r="AI1433" i="4"/>
  <c r="AH1433" i="4"/>
  <c r="AE1433" i="4"/>
  <c r="AD1433" i="4"/>
  <c r="AM1433" i="4" s="1"/>
  <c r="AK1432" i="4"/>
  <c r="AI1432" i="4"/>
  <c r="AH1432" i="4"/>
  <c r="AE1432" i="4"/>
  <c r="AD1432" i="4"/>
  <c r="AM1432" i="4" s="1"/>
  <c r="AK1431" i="4"/>
  <c r="AI1431" i="4"/>
  <c r="AH1431" i="4"/>
  <c r="AE1431" i="4"/>
  <c r="AD1431" i="4"/>
  <c r="AM1431" i="4" s="1"/>
  <c r="AK1430" i="4"/>
  <c r="AI1430" i="4"/>
  <c r="AH1430" i="4"/>
  <c r="AE1430" i="4"/>
  <c r="AD1430" i="4"/>
  <c r="AM1430" i="4" s="1"/>
  <c r="AK1429" i="4"/>
  <c r="AI1429" i="4"/>
  <c r="AH1429" i="4"/>
  <c r="AE1429" i="4"/>
  <c r="AD1429" i="4"/>
  <c r="AM1429" i="4" s="1"/>
  <c r="AK1428" i="4"/>
  <c r="AI1428" i="4"/>
  <c r="AH1428" i="4"/>
  <c r="AE1428" i="4"/>
  <c r="AD1428" i="4"/>
  <c r="AM1428" i="4" s="1"/>
  <c r="AK1427" i="4"/>
  <c r="AI1427" i="4"/>
  <c r="AH1427" i="4"/>
  <c r="AE1427" i="4"/>
  <c r="AD1427" i="4"/>
  <c r="AM1427" i="4" s="1"/>
  <c r="AK1426" i="4"/>
  <c r="AI1426" i="4"/>
  <c r="AH1426" i="4"/>
  <c r="AE1426" i="4"/>
  <c r="AD1426" i="4"/>
  <c r="AM1426" i="4" s="1"/>
  <c r="AK1425" i="4"/>
  <c r="AI1425" i="4"/>
  <c r="AH1425" i="4"/>
  <c r="AE1425" i="4"/>
  <c r="AD1425" i="4"/>
  <c r="AM1425" i="4" s="1"/>
  <c r="AK1424" i="4"/>
  <c r="AI1424" i="4"/>
  <c r="AH1424" i="4"/>
  <c r="AE1424" i="4"/>
  <c r="AD1424" i="4"/>
  <c r="AM1424" i="4" s="1"/>
  <c r="AK1423" i="4"/>
  <c r="AI1423" i="4"/>
  <c r="AH1423" i="4"/>
  <c r="AE1423" i="4"/>
  <c r="AD1423" i="4"/>
  <c r="AM1423" i="4" s="1"/>
  <c r="AK1422" i="4"/>
  <c r="AI1422" i="4"/>
  <c r="AH1422" i="4"/>
  <c r="AE1422" i="4"/>
  <c r="AD1422" i="4"/>
  <c r="AM1422" i="4" s="1"/>
  <c r="AK1421" i="4"/>
  <c r="AI1421" i="4"/>
  <c r="AH1421" i="4"/>
  <c r="AE1421" i="4"/>
  <c r="AD1421" i="4"/>
  <c r="AM1421" i="4" s="1"/>
  <c r="AK1420" i="4"/>
  <c r="AI1420" i="4"/>
  <c r="AH1420" i="4"/>
  <c r="AE1420" i="4"/>
  <c r="AD1420" i="4"/>
  <c r="AM1420" i="4" s="1"/>
  <c r="AK1419" i="4"/>
  <c r="AI1419" i="4"/>
  <c r="AH1419" i="4"/>
  <c r="AE1419" i="4"/>
  <c r="AD1419" i="4"/>
  <c r="AM1419" i="4" s="1"/>
  <c r="AK1418" i="4"/>
  <c r="AI1418" i="4"/>
  <c r="AH1418" i="4"/>
  <c r="AE1418" i="4"/>
  <c r="AD1418" i="4"/>
  <c r="AM1418" i="4" s="1"/>
  <c r="AK1417" i="4"/>
  <c r="AI1417" i="4"/>
  <c r="AH1417" i="4"/>
  <c r="AE1417" i="4"/>
  <c r="AD1417" i="4"/>
  <c r="AM1417" i="4" s="1"/>
  <c r="AK1416" i="4"/>
  <c r="AI1416" i="4"/>
  <c r="AH1416" i="4"/>
  <c r="AE1416" i="4"/>
  <c r="AD1416" i="4"/>
  <c r="AM1416" i="4" s="1"/>
  <c r="AK1415" i="4"/>
  <c r="AI1415" i="4"/>
  <c r="AH1415" i="4"/>
  <c r="AE1415" i="4"/>
  <c r="AD1415" i="4"/>
  <c r="AM1415" i="4" s="1"/>
  <c r="AK1414" i="4"/>
  <c r="AI1414" i="4"/>
  <c r="AH1414" i="4"/>
  <c r="AE1414" i="4"/>
  <c r="AD1414" i="4"/>
  <c r="AM1414" i="4" s="1"/>
  <c r="AK1413" i="4"/>
  <c r="AI1413" i="4"/>
  <c r="AH1413" i="4"/>
  <c r="AE1413" i="4"/>
  <c r="AD1413" i="4"/>
  <c r="AM1413" i="4" s="1"/>
  <c r="AK1412" i="4"/>
  <c r="AI1412" i="4"/>
  <c r="AH1412" i="4"/>
  <c r="AE1412" i="4"/>
  <c r="AD1412" i="4"/>
  <c r="AM1412" i="4" s="1"/>
  <c r="AK1411" i="4"/>
  <c r="AI1411" i="4"/>
  <c r="AH1411" i="4"/>
  <c r="AE1411" i="4"/>
  <c r="AD1411" i="4"/>
  <c r="AM1411" i="4" s="1"/>
  <c r="AK1410" i="4"/>
  <c r="AI1410" i="4"/>
  <c r="AH1410" i="4"/>
  <c r="AE1410" i="4"/>
  <c r="AD1410" i="4"/>
  <c r="AM1410" i="4" s="1"/>
  <c r="AK1409" i="4"/>
  <c r="AI1409" i="4"/>
  <c r="AH1409" i="4"/>
  <c r="AE1409" i="4"/>
  <c r="AD1409" i="4"/>
  <c r="AM1409" i="4" s="1"/>
  <c r="AK1408" i="4"/>
  <c r="AI1408" i="4"/>
  <c r="AH1408" i="4"/>
  <c r="AE1408" i="4"/>
  <c r="AD1408" i="4"/>
  <c r="AM1408" i="4" s="1"/>
  <c r="AK1407" i="4"/>
  <c r="AI1407" i="4"/>
  <c r="AH1407" i="4"/>
  <c r="AE1407" i="4"/>
  <c r="AD1407" i="4"/>
  <c r="AM1407" i="4" s="1"/>
  <c r="AK1406" i="4"/>
  <c r="AI1406" i="4"/>
  <c r="AH1406" i="4"/>
  <c r="AE1406" i="4"/>
  <c r="AD1406" i="4"/>
  <c r="AM1406" i="4" s="1"/>
  <c r="AK1405" i="4"/>
  <c r="AI1405" i="4"/>
  <c r="AH1405" i="4"/>
  <c r="AE1405" i="4"/>
  <c r="AD1405" i="4"/>
  <c r="AM1405" i="4" s="1"/>
  <c r="AK1404" i="4"/>
  <c r="AI1404" i="4"/>
  <c r="AH1404" i="4"/>
  <c r="AE1404" i="4"/>
  <c r="AD1404" i="4"/>
  <c r="AM1404" i="4" s="1"/>
  <c r="AK1403" i="4"/>
  <c r="AI1403" i="4"/>
  <c r="AH1403" i="4"/>
  <c r="AE1403" i="4"/>
  <c r="AD1403" i="4"/>
  <c r="AM1403" i="4" s="1"/>
  <c r="AK1402" i="4"/>
  <c r="AI1402" i="4"/>
  <c r="AH1402" i="4"/>
  <c r="AE1402" i="4"/>
  <c r="AD1402" i="4"/>
  <c r="AM1402" i="4" s="1"/>
  <c r="AK1401" i="4"/>
  <c r="AI1401" i="4"/>
  <c r="AH1401" i="4"/>
  <c r="AE1401" i="4"/>
  <c r="AD1401" i="4"/>
  <c r="AM1401" i="4" s="1"/>
  <c r="AK1400" i="4"/>
  <c r="AI1400" i="4"/>
  <c r="AH1400" i="4"/>
  <c r="AE1400" i="4"/>
  <c r="AD1400" i="4"/>
  <c r="AM1400" i="4" s="1"/>
  <c r="AK1399" i="4"/>
  <c r="AI1399" i="4"/>
  <c r="AH1399" i="4"/>
  <c r="AE1399" i="4"/>
  <c r="AD1399" i="4"/>
  <c r="AM1399" i="4" s="1"/>
  <c r="AK1398" i="4"/>
  <c r="AI1398" i="4"/>
  <c r="AH1398" i="4"/>
  <c r="AE1398" i="4"/>
  <c r="AD1398" i="4"/>
  <c r="AM1398" i="4" s="1"/>
  <c r="AK1397" i="4"/>
  <c r="AI1397" i="4"/>
  <c r="AH1397" i="4"/>
  <c r="AE1397" i="4"/>
  <c r="AD1397" i="4"/>
  <c r="AM1397" i="4" s="1"/>
  <c r="AK1396" i="4"/>
  <c r="AI1396" i="4"/>
  <c r="AH1396" i="4"/>
  <c r="AE1396" i="4"/>
  <c r="AD1396" i="4"/>
  <c r="AM1396" i="4" s="1"/>
  <c r="AK1395" i="4"/>
  <c r="AI1395" i="4"/>
  <c r="AH1395" i="4"/>
  <c r="AE1395" i="4"/>
  <c r="AD1395" i="4"/>
  <c r="AM1395" i="4" s="1"/>
  <c r="AK1394" i="4"/>
  <c r="AI1394" i="4"/>
  <c r="AH1394" i="4"/>
  <c r="AE1394" i="4"/>
  <c r="AD1394" i="4"/>
  <c r="AM1394" i="4" s="1"/>
  <c r="AK1393" i="4"/>
  <c r="AI1393" i="4"/>
  <c r="AH1393" i="4"/>
  <c r="AE1393" i="4"/>
  <c r="AD1393" i="4"/>
  <c r="AM1393" i="4" s="1"/>
  <c r="AK1392" i="4"/>
  <c r="AI1392" i="4"/>
  <c r="AH1392" i="4"/>
  <c r="AE1392" i="4"/>
  <c r="AD1392" i="4"/>
  <c r="AM1392" i="4" s="1"/>
  <c r="AK1391" i="4"/>
  <c r="AI1391" i="4"/>
  <c r="AH1391" i="4"/>
  <c r="AE1391" i="4"/>
  <c r="AD1391" i="4"/>
  <c r="AM1391" i="4" s="1"/>
  <c r="AK1390" i="4"/>
  <c r="AI1390" i="4"/>
  <c r="AH1390" i="4"/>
  <c r="AE1390" i="4"/>
  <c r="AD1390" i="4"/>
  <c r="AM1390" i="4" s="1"/>
  <c r="AK1389" i="4"/>
  <c r="AI1389" i="4"/>
  <c r="AH1389" i="4"/>
  <c r="AE1389" i="4"/>
  <c r="AD1389" i="4"/>
  <c r="AM1389" i="4" s="1"/>
  <c r="AK1388" i="4"/>
  <c r="AI1388" i="4"/>
  <c r="AH1388" i="4"/>
  <c r="AE1388" i="4"/>
  <c r="AD1388" i="4"/>
  <c r="AM1388" i="4" s="1"/>
  <c r="AK1387" i="4"/>
  <c r="AI1387" i="4"/>
  <c r="AH1387" i="4"/>
  <c r="AE1387" i="4"/>
  <c r="AD1387" i="4"/>
  <c r="AM1387" i="4" s="1"/>
  <c r="AK1386" i="4"/>
  <c r="AI1386" i="4"/>
  <c r="AH1386" i="4"/>
  <c r="AE1386" i="4"/>
  <c r="AD1386" i="4"/>
  <c r="AM1386" i="4" s="1"/>
  <c r="AK1385" i="4"/>
  <c r="AI1385" i="4"/>
  <c r="AH1385" i="4"/>
  <c r="AE1385" i="4"/>
  <c r="AD1385" i="4"/>
  <c r="AM1385" i="4" s="1"/>
  <c r="AK1384" i="4"/>
  <c r="AI1384" i="4"/>
  <c r="AH1384" i="4"/>
  <c r="AE1384" i="4"/>
  <c r="AD1384" i="4"/>
  <c r="AM1384" i="4" s="1"/>
  <c r="AK1383" i="4"/>
  <c r="AI1383" i="4"/>
  <c r="AH1383" i="4"/>
  <c r="AE1383" i="4"/>
  <c r="AD1383" i="4"/>
  <c r="AM1383" i="4" s="1"/>
  <c r="AK1382" i="4"/>
  <c r="AI1382" i="4"/>
  <c r="AH1382" i="4"/>
  <c r="AE1382" i="4"/>
  <c r="AD1382" i="4"/>
  <c r="AM1382" i="4" s="1"/>
  <c r="AK1381" i="4"/>
  <c r="AI1381" i="4"/>
  <c r="AH1381" i="4"/>
  <c r="AE1381" i="4"/>
  <c r="AD1381" i="4"/>
  <c r="AM1381" i="4" s="1"/>
  <c r="AK1380" i="4"/>
  <c r="AI1380" i="4"/>
  <c r="AH1380" i="4"/>
  <c r="AE1380" i="4"/>
  <c r="AD1380" i="4"/>
  <c r="AM1380" i="4" s="1"/>
  <c r="AK1379" i="4"/>
  <c r="AI1379" i="4"/>
  <c r="AH1379" i="4"/>
  <c r="AE1379" i="4"/>
  <c r="AD1379" i="4"/>
  <c r="AM1379" i="4" s="1"/>
  <c r="AK1378" i="4"/>
  <c r="AI1378" i="4"/>
  <c r="AH1378" i="4"/>
  <c r="AE1378" i="4"/>
  <c r="AD1378" i="4"/>
  <c r="AM1378" i="4" s="1"/>
  <c r="AK1377" i="4"/>
  <c r="AI1377" i="4"/>
  <c r="AH1377" i="4"/>
  <c r="AE1377" i="4"/>
  <c r="AD1377" i="4"/>
  <c r="AM1377" i="4" s="1"/>
  <c r="AK1376" i="4"/>
  <c r="AI1376" i="4"/>
  <c r="AH1376" i="4"/>
  <c r="AE1376" i="4"/>
  <c r="AD1376" i="4"/>
  <c r="AM1376" i="4" s="1"/>
  <c r="AK1375" i="4"/>
  <c r="AI1375" i="4"/>
  <c r="AH1375" i="4"/>
  <c r="AE1375" i="4"/>
  <c r="AD1375" i="4"/>
  <c r="AM1375" i="4" s="1"/>
  <c r="AK1374" i="4"/>
  <c r="AI1374" i="4"/>
  <c r="AH1374" i="4"/>
  <c r="AE1374" i="4"/>
  <c r="AD1374" i="4"/>
  <c r="AM1374" i="4" s="1"/>
  <c r="AK1373" i="4"/>
  <c r="AI1373" i="4"/>
  <c r="AH1373" i="4"/>
  <c r="AE1373" i="4"/>
  <c r="AD1373" i="4"/>
  <c r="AM1373" i="4" s="1"/>
  <c r="AK1372" i="4"/>
  <c r="AI1372" i="4"/>
  <c r="AH1372" i="4"/>
  <c r="AE1372" i="4"/>
  <c r="AD1372" i="4"/>
  <c r="AM1372" i="4" s="1"/>
  <c r="AK1371" i="4"/>
  <c r="AI1371" i="4"/>
  <c r="AH1371" i="4"/>
  <c r="AE1371" i="4"/>
  <c r="AD1371" i="4"/>
  <c r="AM1371" i="4" s="1"/>
  <c r="AK1370" i="4"/>
  <c r="AI1370" i="4"/>
  <c r="AH1370" i="4"/>
  <c r="AE1370" i="4"/>
  <c r="AD1370" i="4"/>
  <c r="AM1370" i="4" s="1"/>
  <c r="AK1369" i="4"/>
  <c r="AI1369" i="4"/>
  <c r="AH1369" i="4"/>
  <c r="AE1369" i="4"/>
  <c r="AD1369" i="4"/>
  <c r="AM1369" i="4" s="1"/>
  <c r="AK1368" i="4"/>
  <c r="AI1368" i="4"/>
  <c r="AH1368" i="4"/>
  <c r="AE1368" i="4"/>
  <c r="AD1368" i="4"/>
  <c r="AM1368" i="4" s="1"/>
  <c r="AK1367" i="4"/>
  <c r="AI1367" i="4"/>
  <c r="AH1367" i="4"/>
  <c r="AE1367" i="4"/>
  <c r="AD1367" i="4"/>
  <c r="AM1367" i="4" s="1"/>
  <c r="AK1366" i="4"/>
  <c r="AI1366" i="4"/>
  <c r="AH1366" i="4"/>
  <c r="AE1366" i="4"/>
  <c r="AD1366" i="4"/>
  <c r="AM1366" i="4" s="1"/>
  <c r="AK1365" i="4"/>
  <c r="AI1365" i="4"/>
  <c r="AH1365" i="4"/>
  <c r="AE1365" i="4"/>
  <c r="AD1365" i="4"/>
  <c r="AM1365" i="4" s="1"/>
  <c r="AK1364" i="4"/>
  <c r="AI1364" i="4"/>
  <c r="AH1364" i="4"/>
  <c r="AE1364" i="4"/>
  <c r="AD1364" i="4"/>
  <c r="AM1364" i="4" s="1"/>
  <c r="AK1363" i="4"/>
  <c r="AI1363" i="4"/>
  <c r="AH1363" i="4"/>
  <c r="AE1363" i="4"/>
  <c r="AD1363" i="4"/>
  <c r="AM1363" i="4" s="1"/>
  <c r="AK1362" i="4"/>
  <c r="AI1362" i="4"/>
  <c r="AH1362" i="4"/>
  <c r="AE1362" i="4"/>
  <c r="AD1362" i="4"/>
  <c r="AM1362" i="4" s="1"/>
  <c r="AK1361" i="4"/>
  <c r="AI1361" i="4"/>
  <c r="AH1361" i="4"/>
  <c r="AE1361" i="4"/>
  <c r="AD1361" i="4"/>
  <c r="AM1361" i="4" s="1"/>
  <c r="AK1360" i="4"/>
  <c r="AI1360" i="4"/>
  <c r="AH1360" i="4"/>
  <c r="AE1360" i="4"/>
  <c r="AD1360" i="4"/>
  <c r="AM1360" i="4" s="1"/>
  <c r="AK1359" i="4"/>
  <c r="AI1359" i="4"/>
  <c r="AH1359" i="4"/>
  <c r="AE1359" i="4"/>
  <c r="AD1359" i="4"/>
  <c r="AM1359" i="4" s="1"/>
  <c r="AK1358" i="4"/>
  <c r="AI1358" i="4"/>
  <c r="AH1358" i="4"/>
  <c r="AE1358" i="4"/>
  <c r="AD1358" i="4"/>
  <c r="AM1358" i="4" s="1"/>
  <c r="AK1357" i="4"/>
  <c r="AI1357" i="4"/>
  <c r="AH1357" i="4"/>
  <c r="AE1357" i="4"/>
  <c r="AD1357" i="4"/>
  <c r="AM1357" i="4" s="1"/>
  <c r="AK1356" i="4"/>
  <c r="AI1356" i="4"/>
  <c r="AH1356" i="4"/>
  <c r="AE1356" i="4"/>
  <c r="AD1356" i="4"/>
  <c r="AM1356" i="4" s="1"/>
  <c r="AK1355" i="4"/>
  <c r="AI1355" i="4"/>
  <c r="AH1355" i="4"/>
  <c r="AE1355" i="4"/>
  <c r="AD1355" i="4"/>
  <c r="AM1355" i="4" s="1"/>
  <c r="AK1354" i="4"/>
  <c r="AI1354" i="4"/>
  <c r="AH1354" i="4"/>
  <c r="AE1354" i="4"/>
  <c r="AD1354" i="4"/>
  <c r="AM1354" i="4" s="1"/>
  <c r="AK1353" i="4"/>
  <c r="AI1353" i="4"/>
  <c r="AH1353" i="4"/>
  <c r="AE1353" i="4"/>
  <c r="AD1353" i="4"/>
  <c r="AM1353" i="4" s="1"/>
  <c r="AK1352" i="4"/>
  <c r="AI1352" i="4"/>
  <c r="AH1352" i="4"/>
  <c r="AE1352" i="4"/>
  <c r="AD1352" i="4"/>
  <c r="AM1352" i="4" s="1"/>
  <c r="AK1351" i="4"/>
  <c r="AI1351" i="4"/>
  <c r="AH1351" i="4"/>
  <c r="AE1351" i="4"/>
  <c r="AD1351" i="4"/>
  <c r="AM1351" i="4" s="1"/>
  <c r="AK1350" i="4"/>
  <c r="AI1350" i="4"/>
  <c r="AH1350" i="4"/>
  <c r="AE1350" i="4"/>
  <c r="AD1350" i="4"/>
  <c r="AM1350" i="4" s="1"/>
  <c r="AK1349" i="4"/>
  <c r="AI1349" i="4"/>
  <c r="AH1349" i="4"/>
  <c r="AE1349" i="4"/>
  <c r="AD1349" i="4"/>
  <c r="AM1349" i="4" s="1"/>
  <c r="AK1348" i="4"/>
  <c r="AI1348" i="4"/>
  <c r="AH1348" i="4"/>
  <c r="AE1348" i="4"/>
  <c r="AD1348" i="4"/>
  <c r="AM1348" i="4" s="1"/>
  <c r="AK1347" i="4"/>
  <c r="AI1347" i="4"/>
  <c r="AH1347" i="4"/>
  <c r="AE1347" i="4"/>
  <c r="AD1347" i="4"/>
  <c r="AM1347" i="4" s="1"/>
  <c r="AK1346" i="4"/>
  <c r="AI1346" i="4"/>
  <c r="AH1346" i="4"/>
  <c r="AE1346" i="4"/>
  <c r="AD1346" i="4"/>
  <c r="AM1346" i="4" s="1"/>
  <c r="AK1345" i="4"/>
  <c r="AI1345" i="4"/>
  <c r="AH1345" i="4"/>
  <c r="AE1345" i="4"/>
  <c r="AD1345" i="4"/>
  <c r="AM1345" i="4" s="1"/>
  <c r="AK1344" i="4"/>
  <c r="AI1344" i="4"/>
  <c r="AH1344" i="4"/>
  <c r="AE1344" i="4"/>
  <c r="AD1344" i="4"/>
  <c r="AM1344" i="4" s="1"/>
  <c r="AK1343" i="4"/>
  <c r="AI1343" i="4"/>
  <c r="AH1343" i="4"/>
  <c r="AE1343" i="4"/>
  <c r="AD1343" i="4"/>
  <c r="AM1343" i="4" s="1"/>
  <c r="AK1342" i="4"/>
  <c r="AI1342" i="4"/>
  <c r="AH1342" i="4"/>
  <c r="AE1342" i="4"/>
  <c r="AD1342" i="4"/>
  <c r="AM1342" i="4" s="1"/>
  <c r="AK1341" i="4"/>
  <c r="AI1341" i="4"/>
  <c r="AH1341" i="4"/>
  <c r="AE1341" i="4"/>
  <c r="AD1341" i="4"/>
  <c r="AM1341" i="4" s="1"/>
  <c r="AK1340" i="4"/>
  <c r="AI1340" i="4"/>
  <c r="AH1340" i="4"/>
  <c r="AE1340" i="4"/>
  <c r="AD1340" i="4"/>
  <c r="AM1340" i="4" s="1"/>
  <c r="AK1339" i="4"/>
  <c r="AI1339" i="4"/>
  <c r="AH1339" i="4"/>
  <c r="AE1339" i="4"/>
  <c r="AD1339" i="4"/>
  <c r="AM1339" i="4" s="1"/>
  <c r="AK1338" i="4"/>
  <c r="AI1338" i="4"/>
  <c r="AH1338" i="4"/>
  <c r="AE1338" i="4"/>
  <c r="AD1338" i="4"/>
  <c r="AM1338" i="4" s="1"/>
  <c r="AK1337" i="4"/>
  <c r="AI1337" i="4"/>
  <c r="AH1337" i="4"/>
  <c r="AE1337" i="4"/>
  <c r="AD1337" i="4"/>
  <c r="AM1337" i="4" s="1"/>
  <c r="AK1336" i="4"/>
  <c r="AI1336" i="4"/>
  <c r="AH1336" i="4"/>
  <c r="AE1336" i="4"/>
  <c r="AD1336" i="4"/>
  <c r="AM1336" i="4" s="1"/>
  <c r="AK1335" i="4"/>
  <c r="AI1335" i="4"/>
  <c r="AH1335" i="4"/>
  <c r="AE1335" i="4"/>
  <c r="AD1335" i="4"/>
  <c r="AM1335" i="4" s="1"/>
  <c r="AK1334" i="4"/>
  <c r="AI1334" i="4"/>
  <c r="AH1334" i="4"/>
  <c r="AE1334" i="4"/>
  <c r="AD1334" i="4"/>
  <c r="AM1334" i="4" s="1"/>
  <c r="AK1333" i="4"/>
  <c r="AI1333" i="4"/>
  <c r="AH1333" i="4"/>
  <c r="AE1333" i="4"/>
  <c r="AD1333" i="4"/>
  <c r="AM1333" i="4" s="1"/>
  <c r="AK1332" i="4"/>
  <c r="AI1332" i="4"/>
  <c r="AH1332" i="4"/>
  <c r="AE1332" i="4"/>
  <c r="AD1332" i="4"/>
  <c r="AM1332" i="4" s="1"/>
  <c r="AK1331" i="4"/>
  <c r="AI1331" i="4"/>
  <c r="AH1331" i="4"/>
  <c r="AE1331" i="4"/>
  <c r="AD1331" i="4"/>
  <c r="AM1331" i="4" s="1"/>
  <c r="AK1330" i="4"/>
  <c r="AI1330" i="4"/>
  <c r="AH1330" i="4"/>
  <c r="AE1330" i="4"/>
  <c r="AD1330" i="4"/>
  <c r="AM1330" i="4" s="1"/>
  <c r="AK1329" i="4"/>
  <c r="AI1329" i="4"/>
  <c r="AH1329" i="4"/>
  <c r="AE1329" i="4"/>
  <c r="AD1329" i="4"/>
  <c r="AM1329" i="4" s="1"/>
  <c r="AK1328" i="4"/>
  <c r="AI1328" i="4"/>
  <c r="AH1328" i="4"/>
  <c r="AE1328" i="4"/>
  <c r="AD1328" i="4"/>
  <c r="AM1328" i="4" s="1"/>
  <c r="AK1327" i="4"/>
  <c r="AI1327" i="4"/>
  <c r="AH1327" i="4"/>
  <c r="AE1327" i="4"/>
  <c r="AD1327" i="4"/>
  <c r="AM1327" i="4" s="1"/>
  <c r="AK1326" i="4"/>
  <c r="AI1326" i="4"/>
  <c r="AH1326" i="4"/>
  <c r="AE1326" i="4"/>
  <c r="AD1326" i="4"/>
  <c r="AM1326" i="4" s="1"/>
  <c r="AK1325" i="4"/>
  <c r="AI1325" i="4"/>
  <c r="AH1325" i="4"/>
  <c r="AE1325" i="4"/>
  <c r="AD1325" i="4"/>
  <c r="AM1325" i="4" s="1"/>
  <c r="AK1324" i="4"/>
  <c r="AI1324" i="4"/>
  <c r="AH1324" i="4"/>
  <c r="AE1324" i="4"/>
  <c r="AD1324" i="4"/>
  <c r="AM1324" i="4" s="1"/>
  <c r="AK1323" i="4"/>
  <c r="AI1323" i="4"/>
  <c r="AH1323" i="4"/>
  <c r="AE1323" i="4"/>
  <c r="AD1323" i="4"/>
  <c r="AM1323" i="4" s="1"/>
  <c r="AK1322" i="4"/>
  <c r="AI1322" i="4"/>
  <c r="AH1322" i="4"/>
  <c r="AE1322" i="4"/>
  <c r="AD1322" i="4"/>
  <c r="AM1322" i="4" s="1"/>
  <c r="AK1321" i="4"/>
  <c r="AI1321" i="4"/>
  <c r="AH1321" i="4"/>
  <c r="AE1321" i="4"/>
  <c r="AD1321" i="4"/>
  <c r="AM1321" i="4" s="1"/>
  <c r="AK1320" i="4"/>
  <c r="AI1320" i="4"/>
  <c r="AH1320" i="4"/>
  <c r="AE1320" i="4"/>
  <c r="AD1320" i="4"/>
  <c r="AM1320" i="4" s="1"/>
  <c r="AK1319" i="4"/>
  <c r="AI1319" i="4"/>
  <c r="AH1319" i="4"/>
  <c r="AE1319" i="4"/>
  <c r="AD1319" i="4"/>
  <c r="AM1319" i="4" s="1"/>
  <c r="AK1318" i="4"/>
  <c r="AI1318" i="4"/>
  <c r="AH1318" i="4"/>
  <c r="AE1318" i="4"/>
  <c r="AD1318" i="4"/>
  <c r="AM1318" i="4" s="1"/>
  <c r="AK1317" i="4"/>
  <c r="AI1317" i="4"/>
  <c r="AH1317" i="4"/>
  <c r="AE1317" i="4"/>
  <c r="AD1317" i="4"/>
  <c r="AM1317" i="4" s="1"/>
  <c r="AK1316" i="4"/>
  <c r="AI1316" i="4"/>
  <c r="AH1316" i="4"/>
  <c r="AE1316" i="4"/>
  <c r="AD1316" i="4"/>
  <c r="AM1316" i="4" s="1"/>
  <c r="AK1315" i="4"/>
  <c r="AI1315" i="4"/>
  <c r="AH1315" i="4"/>
  <c r="AE1315" i="4"/>
  <c r="AD1315" i="4"/>
  <c r="AM1315" i="4" s="1"/>
  <c r="AK1314" i="4"/>
  <c r="AI1314" i="4"/>
  <c r="AH1314" i="4"/>
  <c r="AE1314" i="4"/>
  <c r="AD1314" i="4"/>
  <c r="AM1314" i="4" s="1"/>
  <c r="AK1313" i="4"/>
  <c r="AI1313" i="4"/>
  <c r="AH1313" i="4"/>
  <c r="AE1313" i="4"/>
  <c r="AD1313" i="4"/>
  <c r="AM1313" i="4" s="1"/>
  <c r="AK1312" i="4"/>
  <c r="AI1312" i="4"/>
  <c r="AH1312" i="4"/>
  <c r="AE1312" i="4"/>
  <c r="AD1312" i="4"/>
  <c r="AM1312" i="4" s="1"/>
  <c r="AK1311" i="4"/>
  <c r="AI1311" i="4"/>
  <c r="AH1311" i="4"/>
  <c r="AE1311" i="4"/>
  <c r="AD1311" i="4"/>
  <c r="AM1311" i="4" s="1"/>
  <c r="AK1310" i="4"/>
  <c r="AI1310" i="4"/>
  <c r="AH1310" i="4"/>
  <c r="AE1310" i="4"/>
  <c r="AD1310" i="4"/>
  <c r="AM1310" i="4" s="1"/>
  <c r="AK1309" i="4"/>
  <c r="AI1309" i="4"/>
  <c r="AH1309" i="4"/>
  <c r="AE1309" i="4"/>
  <c r="AD1309" i="4"/>
  <c r="AM1309" i="4" s="1"/>
  <c r="AK1308" i="4"/>
  <c r="AI1308" i="4"/>
  <c r="AH1308" i="4"/>
  <c r="AE1308" i="4"/>
  <c r="AD1308" i="4"/>
  <c r="AM1308" i="4" s="1"/>
  <c r="AK1307" i="4"/>
  <c r="AI1307" i="4"/>
  <c r="AH1307" i="4"/>
  <c r="AE1307" i="4"/>
  <c r="AD1307" i="4"/>
  <c r="AM1307" i="4" s="1"/>
  <c r="AK1306" i="4"/>
  <c r="AI1306" i="4"/>
  <c r="AH1306" i="4"/>
  <c r="AE1306" i="4"/>
  <c r="AD1306" i="4"/>
  <c r="AM1306" i="4" s="1"/>
  <c r="AK1305" i="4"/>
  <c r="AI1305" i="4"/>
  <c r="AH1305" i="4"/>
  <c r="AE1305" i="4"/>
  <c r="AD1305" i="4"/>
  <c r="AM1305" i="4" s="1"/>
  <c r="AK1304" i="4"/>
  <c r="AI1304" i="4"/>
  <c r="AH1304" i="4"/>
  <c r="AE1304" i="4"/>
  <c r="AD1304" i="4"/>
  <c r="AM1304" i="4" s="1"/>
  <c r="AK1303" i="4"/>
  <c r="AI1303" i="4"/>
  <c r="AH1303" i="4"/>
  <c r="AE1303" i="4"/>
  <c r="AD1303" i="4"/>
  <c r="AM1303" i="4" s="1"/>
  <c r="AK1302" i="4"/>
  <c r="AI1302" i="4"/>
  <c r="AH1302" i="4"/>
  <c r="AE1302" i="4"/>
  <c r="AD1302" i="4"/>
  <c r="AM1302" i="4" s="1"/>
  <c r="AK1301" i="4"/>
  <c r="AI1301" i="4"/>
  <c r="AH1301" i="4"/>
  <c r="AE1301" i="4"/>
  <c r="AD1301" i="4"/>
  <c r="AM1301" i="4" s="1"/>
  <c r="AK1300" i="4"/>
  <c r="AI1300" i="4"/>
  <c r="AH1300" i="4"/>
  <c r="AE1300" i="4"/>
  <c r="AD1300" i="4"/>
  <c r="AM1300" i="4" s="1"/>
  <c r="AK1299" i="4"/>
  <c r="AI1299" i="4"/>
  <c r="AH1299" i="4"/>
  <c r="AE1299" i="4"/>
  <c r="AD1299" i="4"/>
  <c r="AM1299" i="4" s="1"/>
  <c r="AK1298" i="4"/>
  <c r="AI1298" i="4"/>
  <c r="AH1298" i="4"/>
  <c r="AE1298" i="4"/>
  <c r="AD1298" i="4"/>
  <c r="AM1298" i="4" s="1"/>
  <c r="AK1297" i="4"/>
  <c r="AI1297" i="4"/>
  <c r="AH1297" i="4"/>
  <c r="AE1297" i="4"/>
  <c r="AD1297" i="4"/>
  <c r="AM1297" i="4" s="1"/>
  <c r="AK1296" i="4"/>
  <c r="AI1296" i="4"/>
  <c r="AH1296" i="4"/>
  <c r="AE1296" i="4"/>
  <c r="AD1296" i="4"/>
  <c r="AM1296" i="4" s="1"/>
  <c r="AK1295" i="4"/>
  <c r="AI1295" i="4"/>
  <c r="AH1295" i="4"/>
  <c r="AE1295" i="4"/>
  <c r="AD1295" i="4"/>
  <c r="AM1295" i="4" s="1"/>
  <c r="AK1294" i="4"/>
  <c r="AI1294" i="4"/>
  <c r="AH1294" i="4"/>
  <c r="AE1294" i="4"/>
  <c r="AD1294" i="4"/>
  <c r="AM1294" i="4" s="1"/>
  <c r="AK1293" i="4"/>
  <c r="AI1293" i="4"/>
  <c r="AH1293" i="4"/>
  <c r="AE1293" i="4"/>
  <c r="AD1293" i="4"/>
  <c r="AM1293" i="4" s="1"/>
  <c r="AK1292" i="4"/>
  <c r="AI1292" i="4"/>
  <c r="AH1292" i="4"/>
  <c r="AE1292" i="4"/>
  <c r="AD1292" i="4"/>
  <c r="AM1292" i="4" s="1"/>
  <c r="AK1291" i="4"/>
  <c r="AI1291" i="4"/>
  <c r="AH1291" i="4"/>
  <c r="AE1291" i="4"/>
  <c r="AD1291" i="4"/>
  <c r="AM1291" i="4" s="1"/>
  <c r="AK1290" i="4"/>
  <c r="AI1290" i="4"/>
  <c r="AH1290" i="4"/>
  <c r="AE1290" i="4"/>
  <c r="AD1290" i="4"/>
  <c r="AM1290" i="4" s="1"/>
  <c r="AK1289" i="4"/>
  <c r="AI1289" i="4"/>
  <c r="AH1289" i="4"/>
  <c r="AE1289" i="4"/>
  <c r="AD1289" i="4"/>
  <c r="AM1289" i="4" s="1"/>
  <c r="AK1288" i="4"/>
  <c r="AI1288" i="4"/>
  <c r="AH1288" i="4"/>
  <c r="AE1288" i="4"/>
  <c r="AD1288" i="4"/>
  <c r="AM1288" i="4" s="1"/>
  <c r="AK1287" i="4"/>
  <c r="AI1287" i="4"/>
  <c r="AH1287" i="4"/>
  <c r="AE1287" i="4"/>
  <c r="AD1287" i="4"/>
  <c r="AM1287" i="4" s="1"/>
  <c r="AK1286" i="4"/>
  <c r="AI1286" i="4"/>
  <c r="AH1286" i="4"/>
  <c r="AE1286" i="4"/>
  <c r="AD1286" i="4"/>
  <c r="AM1286" i="4" s="1"/>
  <c r="AK1285" i="4"/>
  <c r="AI1285" i="4"/>
  <c r="AH1285" i="4"/>
  <c r="AE1285" i="4"/>
  <c r="AD1285" i="4"/>
  <c r="AM1285" i="4" s="1"/>
  <c r="AK1284" i="4"/>
  <c r="AI1284" i="4"/>
  <c r="AH1284" i="4"/>
  <c r="AE1284" i="4"/>
  <c r="AD1284" i="4"/>
  <c r="AM1284" i="4" s="1"/>
  <c r="AK1283" i="4"/>
  <c r="AI1283" i="4"/>
  <c r="AH1283" i="4"/>
  <c r="AE1283" i="4"/>
  <c r="AD1283" i="4"/>
  <c r="AM1283" i="4" s="1"/>
  <c r="AK1282" i="4"/>
  <c r="AI1282" i="4"/>
  <c r="AH1282" i="4"/>
  <c r="AE1282" i="4"/>
  <c r="AD1282" i="4"/>
  <c r="AM1282" i="4" s="1"/>
  <c r="AK1281" i="4"/>
  <c r="AI1281" i="4"/>
  <c r="AH1281" i="4"/>
  <c r="AE1281" i="4"/>
  <c r="AD1281" i="4"/>
  <c r="AM1281" i="4" s="1"/>
  <c r="AK1280" i="4"/>
  <c r="AI1280" i="4"/>
  <c r="AH1280" i="4"/>
  <c r="AE1280" i="4"/>
  <c r="AD1280" i="4"/>
  <c r="AM1280" i="4" s="1"/>
  <c r="AK1279" i="4"/>
  <c r="AI1279" i="4"/>
  <c r="AH1279" i="4"/>
  <c r="AE1279" i="4"/>
  <c r="AD1279" i="4"/>
  <c r="AM1279" i="4" s="1"/>
  <c r="AK1278" i="4"/>
  <c r="AI1278" i="4"/>
  <c r="AH1278" i="4"/>
  <c r="AE1278" i="4"/>
  <c r="AD1278" i="4"/>
  <c r="AM1278" i="4" s="1"/>
  <c r="AK1277" i="4"/>
  <c r="AI1277" i="4"/>
  <c r="AH1277" i="4"/>
  <c r="AE1277" i="4"/>
  <c r="AD1277" i="4"/>
  <c r="AM1277" i="4" s="1"/>
  <c r="AK1276" i="4"/>
  <c r="AI1276" i="4"/>
  <c r="AH1276" i="4"/>
  <c r="AE1276" i="4"/>
  <c r="AD1276" i="4"/>
  <c r="AM1276" i="4" s="1"/>
  <c r="AK1275" i="4"/>
  <c r="AI1275" i="4"/>
  <c r="AH1275" i="4"/>
  <c r="AE1275" i="4"/>
  <c r="AD1275" i="4"/>
  <c r="AM1275" i="4" s="1"/>
  <c r="AK1274" i="4"/>
  <c r="AI1274" i="4"/>
  <c r="AH1274" i="4"/>
  <c r="AE1274" i="4"/>
  <c r="AD1274" i="4"/>
  <c r="AM1274" i="4" s="1"/>
  <c r="AK1273" i="4"/>
  <c r="AI1273" i="4"/>
  <c r="AH1273" i="4"/>
  <c r="AE1273" i="4"/>
  <c r="AD1273" i="4"/>
  <c r="AM1273" i="4" s="1"/>
  <c r="AK1272" i="4"/>
  <c r="AI1272" i="4"/>
  <c r="AH1272" i="4"/>
  <c r="AE1272" i="4"/>
  <c r="AD1272" i="4"/>
  <c r="AM1272" i="4" s="1"/>
  <c r="AK1271" i="4"/>
  <c r="AI1271" i="4"/>
  <c r="AH1271" i="4"/>
  <c r="AE1271" i="4"/>
  <c r="AD1271" i="4"/>
  <c r="AM1271" i="4" s="1"/>
  <c r="AK1270" i="4"/>
  <c r="AI1270" i="4"/>
  <c r="AH1270" i="4"/>
  <c r="AE1270" i="4"/>
  <c r="AD1270" i="4"/>
  <c r="AM1270" i="4" s="1"/>
  <c r="AK1269" i="4"/>
  <c r="AI1269" i="4"/>
  <c r="AH1269" i="4"/>
  <c r="AE1269" i="4"/>
  <c r="AD1269" i="4"/>
  <c r="AM1269" i="4" s="1"/>
  <c r="AK1268" i="4"/>
  <c r="AI1268" i="4"/>
  <c r="AH1268" i="4"/>
  <c r="AE1268" i="4"/>
  <c r="AD1268" i="4"/>
  <c r="AM1268" i="4" s="1"/>
  <c r="AK1267" i="4"/>
  <c r="AI1267" i="4"/>
  <c r="AH1267" i="4"/>
  <c r="AE1267" i="4"/>
  <c r="AD1267" i="4"/>
  <c r="AM1267" i="4" s="1"/>
  <c r="AK1266" i="4"/>
  <c r="AI1266" i="4"/>
  <c r="AH1266" i="4"/>
  <c r="AE1266" i="4"/>
  <c r="AD1266" i="4"/>
  <c r="AM1266" i="4" s="1"/>
  <c r="AK1265" i="4"/>
  <c r="AI1265" i="4"/>
  <c r="AH1265" i="4"/>
  <c r="AE1265" i="4"/>
  <c r="AD1265" i="4"/>
  <c r="AM1265" i="4" s="1"/>
  <c r="AK1264" i="4"/>
  <c r="AI1264" i="4"/>
  <c r="AH1264" i="4"/>
  <c r="AE1264" i="4"/>
  <c r="AD1264" i="4"/>
  <c r="AM1264" i="4" s="1"/>
  <c r="AK1263" i="4"/>
  <c r="AI1263" i="4"/>
  <c r="AH1263" i="4"/>
  <c r="AE1263" i="4"/>
  <c r="AD1263" i="4"/>
  <c r="AM1263" i="4" s="1"/>
  <c r="AK1262" i="4"/>
  <c r="AI1262" i="4"/>
  <c r="AH1262" i="4"/>
  <c r="AE1262" i="4"/>
  <c r="AD1262" i="4"/>
  <c r="AM1262" i="4" s="1"/>
  <c r="AK1261" i="4"/>
  <c r="AI1261" i="4"/>
  <c r="AH1261" i="4"/>
  <c r="AE1261" i="4"/>
  <c r="AD1261" i="4"/>
  <c r="AM1261" i="4" s="1"/>
  <c r="AK1260" i="4"/>
  <c r="AI1260" i="4"/>
  <c r="AH1260" i="4"/>
  <c r="AE1260" i="4"/>
  <c r="AD1260" i="4"/>
  <c r="AM1260" i="4" s="1"/>
  <c r="AK1259" i="4"/>
  <c r="AI1259" i="4"/>
  <c r="AH1259" i="4"/>
  <c r="AE1259" i="4"/>
  <c r="AD1259" i="4"/>
  <c r="AM1259" i="4" s="1"/>
  <c r="AK1258" i="4"/>
  <c r="AI1258" i="4"/>
  <c r="AH1258" i="4"/>
  <c r="AE1258" i="4"/>
  <c r="AD1258" i="4"/>
  <c r="AM1258" i="4" s="1"/>
  <c r="AK1257" i="4"/>
  <c r="AI1257" i="4"/>
  <c r="AH1257" i="4"/>
  <c r="AE1257" i="4"/>
  <c r="AD1257" i="4"/>
  <c r="AM1257" i="4" s="1"/>
  <c r="AK1256" i="4"/>
  <c r="AI1256" i="4"/>
  <c r="AH1256" i="4"/>
  <c r="AE1256" i="4"/>
  <c r="AD1256" i="4"/>
  <c r="AM1256" i="4" s="1"/>
  <c r="AK1255" i="4"/>
  <c r="AI1255" i="4"/>
  <c r="AH1255" i="4"/>
  <c r="AE1255" i="4"/>
  <c r="AD1255" i="4"/>
  <c r="AM1255" i="4" s="1"/>
  <c r="AK1254" i="4"/>
  <c r="AI1254" i="4"/>
  <c r="AH1254" i="4"/>
  <c r="AE1254" i="4"/>
  <c r="AD1254" i="4"/>
  <c r="AM1254" i="4" s="1"/>
  <c r="AK1253" i="4"/>
  <c r="AI1253" i="4"/>
  <c r="AH1253" i="4"/>
  <c r="AE1253" i="4"/>
  <c r="AD1253" i="4"/>
  <c r="AM1253" i="4" s="1"/>
  <c r="AK1252" i="4"/>
  <c r="AI1252" i="4"/>
  <c r="AH1252" i="4"/>
  <c r="AE1252" i="4"/>
  <c r="AD1252" i="4"/>
  <c r="AM1252" i="4" s="1"/>
  <c r="AK1251" i="4"/>
  <c r="AI1251" i="4"/>
  <c r="AH1251" i="4"/>
  <c r="AE1251" i="4"/>
  <c r="AD1251" i="4"/>
  <c r="AM1251" i="4" s="1"/>
  <c r="AK1250" i="4"/>
  <c r="AI1250" i="4"/>
  <c r="AH1250" i="4"/>
  <c r="AE1250" i="4"/>
  <c r="AD1250" i="4"/>
  <c r="AM1250" i="4" s="1"/>
  <c r="AK1249" i="4"/>
  <c r="AI1249" i="4"/>
  <c r="AH1249" i="4"/>
  <c r="AE1249" i="4"/>
  <c r="AD1249" i="4"/>
  <c r="AM1249" i="4" s="1"/>
  <c r="AK1248" i="4"/>
  <c r="AI1248" i="4"/>
  <c r="AH1248" i="4"/>
  <c r="AE1248" i="4"/>
  <c r="AD1248" i="4"/>
  <c r="AM1248" i="4" s="1"/>
  <c r="AK1247" i="4"/>
  <c r="AI1247" i="4"/>
  <c r="AH1247" i="4"/>
  <c r="AE1247" i="4"/>
  <c r="AD1247" i="4"/>
  <c r="AM1247" i="4" s="1"/>
  <c r="AK1246" i="4"/>
  <c r="AI1246" i="4"/>
  <c r="AH1246" i="4"/>
  <c r="AE1246" i="4"/>
  <c r="AD1246" i="4"/>
  <c r="AM1246" i="4" s="1"/>
  <c r="AK1245" i="4"/>
  <c r="AI1245" i="4"/>
  <c r="AH1245" i="4"/>
  <c r="AE1245" i="4"/>
  <c r="AD1245" i="4"/>
  <c r="AM1245" i="4" s="1"/>
  <c r="AK1244" i="4"/>
  <c r="AI1244" i="4"/>
  <c r="AH1244" i="4"/>
  <c r="AE1244" i="4"/>
  <c r="AD1244" i="4"/>
  <c r="AM1244" i="4" s="1"/>
  <c r="AK1243" i="4"/>
  <c r="AI1243" i="4"/>
  <c r="AH1243" i="4"/>
  <c r="AE1243" i="4"/>
  <c r="AD1243" i="4"/>
  <c r="AM1243" i="4" s="1"/>
  <c r="AK1242" i="4"/>
  <c r="AI1242" i="4"/>
  <c r="AH1242" i="4"/>
  <c r="AE1242" i="4"/>
  <c r="AD1242" i="4"/>
  <c r="AM1242" i="4" s="1"/>
  <c r="AK1241" i="4"/>
  <c r="AI1241" i="4"/>
  <c r="AH1241" i="4"/>
  <c r="AE1241" i="4"/>
  <c r="AD1241" i="4"/>
  <c r="AM1241" i="4" s="1"/>
  <c r="AK1240" i="4"/>
  <c r="AI1240" i="4"/>
  <c r="AH1240" i="4"/>
  <c r="AE1240" i="4"/>
  <c r="AD1240" i="4"/>
  <c r="AM1240" i="4" s="1"/>
  <c r="AK1239" i="4"/>
  <c r="AI1239" i="4"/>
  <c r="AH1239" i="4"/>
  <c r="AE1239" i="4"/>
  <c r="AD1239" i="4"/>
  <c r="AM1239" i="4" s="1"/>
  <c r="AK1238" i="4"/>
  <c r="AI1238" i="4"/>
  <c r="AH1238" i="4"/>
  <c r="AE1238" i="4"/>
  <c r="AD1238" i="4"/>
  <c r="AM1238" i="4" s="1"/>
  <c r="AK1237" i="4"/>
  <c r="AI1237" i="4"/>
  <c r="AH1237" i="4"/>
  <c r="AE1237" i="4"/>
  <c r="AD1237" i="4"/>
  <c r="AM1237" i="4" s="1"/>
  <c r="AK1236" i="4"/>
  <c r="AI1236" i="4"/>
  <c r="AH1236" i="4"/>
  <c r="AE1236" i="4"/>
  <c r="AD1236" i="4"/>
  <c r="AM1236" i="4" s="1"/>
  <c r="AK1235" i="4"/>
  <c r="AI1235" i="4"/>
  <c r="AH1235" i="4"/>
  <c r="AE1235" i="4"/>
  <c r="AD1235" i="4"/>
  <c r="AM1235" i="4" s="1"/>
  <c r="AK1234" i="4"/>
  <c r="AI1234" i="4"/>
  <c r="AH1234" i="4"/>
  <c r="AE1234" i="4"/>
  <c r="AD1234" i="4"/>
  <c r="AM1234" i="4" s="1"/>
  <c r="AK1233" i="4"/>
  <c r="AI1233" i="4"/>
  <c r="AH1233" i="4"/>
  <c r="AE1233" i="4"/>
  <c r="AD1233" i="4"/>
  <c r="AM1233" i="4" s="1"/>
  <c r="AK1232" i="4"/>
  <c r="AI1232" i="4"/>
  <c r="AH1232" i="4"/>
  <c r="AE1232" i="4"/>
  <c r="AD1232" i="4"/>
  <c r="AM1232" i="4" s="1"/>
  <c r="AK1231" i="4"/>
  <c r="AI1231" i="4"/>
  <c r="AH1231" i="4"/>
  <c r="AE1231" i="4"/>
  <c r="AD1231" i="4"/>
  <c r="AM1231" i="4" s="1"/>
  <c r="AK1230" i="4"/>
  <c r="AI1230" i="4"/>
  <c r="AH1230" i="4"/>
  <c r="AE1230" i="4"/>
  <c r="AD1230" i="4"/>
  <c r="AM1230" i="4" s="1"/>
  <c r="AK1229" i="4"/>
  <c r="AI1229" i="4"/>
  <c r="AH1229" i="4"/>
  <c r="AE1229" i="4"/>
  <c r="AD1229" i="4"/>
  <c r="AM1229" i="4" s="1"/>
  <c r="AK1228" i="4"/>
  <c r="AI1228" i="4"/>
  <c r="AH1228" i="4"/>
  <c r="AE1228" i="4"/>
  <c r="AD1228" i="4"/>
  <c r="AM1228" i="4" s="1"/>
  <c r="AK1227" i="4"/>
  <c r="AI1227" i="4"/>
  <c r="AH1227" i="4"/>
  <c r="AE1227" i="4"/>
  <c r="AD1227" i="4"/>
  <c r="AM1227" i="4" s="1"/>
  <c r="AK1226" i="4"/>
  <c r="AI1226" i="4"/>
  <c r="AH1226" i="4"/>
  <c r="AE1226" i="4"/>
  <c r="AD1226" i="4"/>
  <c r="AM1226" i="4" s="1"/>
  <c r="AK1225" i="4"/>
  <c r="AI1225" i="4"/>
  <c r="AH1225" i="4"/>
  <c r="AE1225" i="4"/>
  <c r="AD1225" i="4"/>
  <c r="AM1225" i="4" s="1"/>
  <c r="AK1224" i="4"/>
  <c r="AI1224" i="4"/>
  <c r="AH1224" i="4"/>
  <c r="AE1224" i="4"/>
  <c r="AD1224" i="4"/>
  <c r="AM1224" i="4" s="1"/>
  <c r="AK1223" i="4"/>
  <c r="AI1223" i="4"/>
  <c r="AH1223" i="4"/>
  <c r="AE1223" i="4"/>
  <c r="AD1223" i="4"/>
  <c r="AM1223" i="4" s="1"/>
  <c r="AK1222" i="4"/>
  <c r="AI1222" i="4"/>
  <c r="AH1222" i="4"/>
  <c r="AE1222" i="4"/>
  <c r="AD1222" i="4"/>
  <c r="AM1222" i="4" s="1"/>
  <c r="AK1221" i="4"/>
  <c r="AI1221" i="4"/>
  <c r="AH1221" i="4"/>
  <c r="AE1221" i="4"/>
  <c r="AD1221" i="4"/>
  <c r="AM1221" i="4" s="1"/>
  <c r="AK1220" i="4"/>
  <c r="AI1220" i="4"/>
  <c r="AH1220" i="4"/>
  <c r="AE1220" i="4"/>
  <c r="AD1220" i="4"/>
  <c r="AM1220" i="4" s="1"/>
  <c r="AK1219" i="4"/>
  <c r="AI1219" i="4"/>
  <c r="AH1219" i="4"/>
  <c r="AE1219" i="4"/>
  <c r="AD1219" i="4"/>
  <c r="AM1219" i="4" s="1"/>
  <c r="AK1218" i="4"/>
  <c r="AI1218" i="4"/>
  <c r="AH1218" i="4"/>
  <c r="AE1218" i="4"/>
  <c r="AD1218" i="4"/>
  <c r="AM1218" i="4" s="1"/>
  <c r="AK1217" i="4"/>
  <c r="AI1217" i="4"/>
  <c r="AH1217" i="4"/>
  <c r="AE1217" i="4"/>
  <c r="AD1217" i="4"/>
  <c r="AM1217" i="4" s="1"/>
  <c r="AK1216" i="4"/>
  <c r="AI1216" i="4"/>
  <c r="AH1216" i="4"/>
  <c r="AE1216" i="4"/>
  <c r="AD1216" i="4"/>
  <c r="AM1216" i="4" s="1"/>
  <c r="AK1215" i="4"/>
  <c r="AI1215" i="4"/>
  <c r="AH1215" i="4"/>
  <c r="AE1215" i="4"/>
  <c r="AD1215" i="4"/>
  <c r="AM1215" i="4" s="1"/>
  <c r="AK1214" i="4"/>
  <c r="AI1214" i="4"/>
  <c r="AH1214" i="4"/>
  <c r="AE1214" i="4"/>
  <c r="AD1214" i="4"/>
  <c r="AM1214" i="4" s="1"/>
  <c r="AK1213" i="4"/>
  <c r="AI1213" i="4"/>
  <c r="AH1213" i="4"/>
  <c r="AE1213" i="4"/>
  <c r="AD1213" i="4"/>
  <c r="AM1213" i="4" s="1"/>
  <c r="AK1212" i="4"/>
  <c r="AI1212" i="4"/>
  <c r="AH1212" i="4"/>
  <c r="AE1212" i="4"/>
  <c r="AD1212" i="4"/>
  <c r="AM1212" i="4" s="1"/>
  <c r="AK1211" i="4"/>
  <c r="AI1211" i="4"/>
  <c r="AH1211" i="4"/>
  <c r="AE1211" i="4"/>
  <c r="AD1211" i="4"/>
  <c r="AM1211" i="4" s="1"/>
  <c r="AK1210" i="4"/>
  <c r="AI1210" i="4"/>
  <c r="AH1210" i="4"/>
  <c r="AE1210" i="4"/>
  <c r="AD1210" i="4"/>
  <c r="AM1210" i="4" s="1"/>
  <c r="AK1209" i="4"/>
  <c r="AI1209" i="4"/>
  <c r="AH1209" i="4"/>
  <c r="AE1209" i="4"/>
  <c r="AD1209" i="4"/>
  <c r="AM1209" i="4" s="1"/>
  <c r="AK1208" i="4"/>
  <c r="AI1208" i="4"/>
  <c r="AH1208" i="4"/>
  <c r="AE1208" i="4"/>
  <c r="AD1208" i="4"/>
  <c r="AM1208" i="4" s="1"/>
  <c r="AK1207" i="4"/>
  <c r="AI1207" i="4"/>
  <c r="AH1207" i="4"/>
  <c r="AE1207" i="4"/>
  <c r="AD1207" i="4"/>
  <c r="AM1207" i="4" s="1"/>
  <c r="AK1206" i="4"/>
  <c r="AI1206" i="4"/>
  <c r="AH1206" i="4"/>
  <c r="AE1206" i="4"/>
  <c r="AD1206" i="4"/>
  <c r="AM1206" i="4" s="1"/>
  <c r="AK1205" i="4"/>
  <c r="AI1205" i="4"/>
  <c r="AH1205" i="4"/>
  <c r="AE1205" i="4"/>
  <c r="AD1205" i="4"/>
  <c r="AM1205" i="4" s="1"/>
  <c r="AK1204" i="4"/>
  <c r="AI1204" i="4"/>
  <c r="AH1204" i="4"/>
  <c r="AE1204" i="4"/>
  <c r="AD1204" i="4"/>
  <c r="AM1204" i="4" s="1"/>
  <c r="AK1203" i="4"/>
  <c r="AI1203" i="4"/>
  <c r="AH1203" i="4"/>
  <c r="AE1203" i="4"/>
  <c r="AD1203" i="4"/>
  <c r="AM1203" i="4" s="1"/>
  <c r="AK1202" i="4"/>
  <c r="AI1202" i="4"/>
  <c r="AH1202" i="4"/>
  <c r="AE1202" i="4"/>
  <c r="AD1202" i="4"/>
  <c r="AM1202" i="4" s="1"/>
  <c r="AK1201" i="4"/>
  <c r="AI1201" i="4"/>
  <c r="AH1201" i="4"/>
  <c r="AE1201" i="4"/>
  <c r="AD1201" i="4"/>
  <c r="AM1201" i="4" s="1"/>
  <c r="AK1200" i="4"/>
  <c r="AI1200" i="4"/>
  <c r="AH1200" i="4"/>
  <c r="AE1200" i="4"/>
  <c r="AD1200" i="4"/>
  <c r="AM1200" i="4" s="1"/>
  <c r="AK1199" i="4"/>
  <c r="AI1199" i="4"/>
  <c r="AH1199" i="4"/>
  <c r="AE1199" i="4"/>
  <c r="AD1199" i="4"/>
  <c r="AM1199" i="4" s="1"/>
  <c r="AK1198" i="4"/>
  <c r="AI1198" i="4"/>
  <c r="AH1198" i="4"/>
  <c r="AE1198" i="4"/>
  <c r="AD1198" i="4"/>
  <c r="AM1198" i="4" s="1"/>
  <c r="AK1197" i="4"/>
  <c r="AI1197" i="4"/>
  <c r="AH1197" i="4"/>
  <c r="AE1197" i="4"/>
  <c r="AD1197" i="4"/>
  <c r="AM1197" i="4" s="1"/>
  <c r="AK1196" i="4"/>
  <c r="AI1196" i="4"/>
  <c r="AH1196" i="4"/>
  <c r="AE1196" i="4"/>
  <c r="AD1196" i="4"/>
  <c r="AM1196" i="4" s="1"/>
  <c r="AK1195" i="4"/>
  <c r="AI1195" i="4"/>
  <c r="AH1195" i="4"/>
  <c r="AE1195" i="4"/>
  <c r="AD1195" i="4"/>
  <c r="AM1195" i="4" s="1"/>
  <c r="AK1194" i="4"/>
  <c r="AI1194" i="4"/>
  <c r="AH1194" i="4"/>
  <c r="AE1194" i="4"/>
  <c r="AD1194" i="4"/>
  <c r="AM1194" i="4" s="1"/>
  <c r="AK1193" i="4"/>
  <c r="AI1193" i="4"/>
  <c r="AH1193" i="4"/>
  <c r="AE1193" i="4"/>
  <c r="AD1193" i="4"/>
  <c r="AM1193" i="4" s="1"/>
  <c r="AK1192" i="4"/>
  <c r="AI1192" i="4"/>
  <c r="AH1192" i="4"/>
  <c r="AE1192" i="4"/>
  <c r="AD1192" i="4"/>
  <c r="AM1192" i="4" s="1"/>
  <c r="AK1191" i="4"/>
  <c r="AI1191" i="4"/>
  <c r="AH1191" i="4"/>
  <c r="AE1191" i="4"/>
  <c r="AD1191" i="4"/>
  <c r="AM1191" i="4" s="1"/>
  <c r="AK1190" i="4"/>
  <c r="AI1190" i="4"/>
  <c r="AH1190" i="4"/>
  <c r="AE1190" i="4"/>
  <c r="AD1190" i="4"/>
  <c r="AM1190" i="4" s="1"/>
  <c r="AK1189" i="4"/>
  <c r="AI1189" i="4"/>
  <c r="AH1189" i="4"/>
  <c r="AE1189" i="4"/>
  <c r="AD1189" i="4"/>
  <c r="AM1189" i="4" s="1"/>
  <c r="AK1188" i="4"/>
  <c r="AI1188" i="4"/>
  <c r="AH1188" i="4"/>
  <c r="AE1188" i="4"/>
  <c r="AD1188" i="4"/>
  <c r="AM1188" i="4" s="1"/>
  <c r="AK1187" i="4"/>
  <c r="AI1187" i="4"/>
  <c r="AH1187" i="4"/>
  <c r="AE1187" i="4"/>
  <c r="AD1187" i="4"/>
  <c r="AM1187" i="4" s="1"/>
  <c r="AK1186" i="4"/>
  <c r="AI1186" i="4"/>
  <c r="AH1186" i="4"/>
  <c r="AE1186" i="4"/>
  <c r="AD1186" i="4"/>
  <c r="AM1186" i="4" s="1"/>
  <c r="AK1185" i="4"/>
  <c r="AI1185" i="4"/>
  <c r="AH1185" i="4"/>
  <c r="AE1185" i="4"/>
  <c r="AD1185" i="4"/>
  <c r="AM1185" i="4" s="1"/>
  <c r="AK1184" i="4"/>
  <c r="AI1184" i="4"/>
  <c r="AH1184" i="4"/>
  <c r="AE1184" i="4"/>
  <c r="AD1184" i="4"/>
  <c r="AM1184" i="4" s="1"/>
  <c r="AK1183" i="4"/>
  <c r="AI1183" i="4"/>
  <c r="AH1183" i="4"/>
  <c r="AE1183" i="4"/>
  <c r="AD1183" i="4"/>
  <c r="AM1183" i="4" s="1"/>
  <c r="AK1182" i="4"/>
  <c r="AI1182" i="4"/>
  <c r="AH1182" i="4"/>
  <c r="AE1182" i="4"/>
  <c r="AD1182" i="4"/>
  <c r="AM1182" i="4" s="1"/>
  <c r="AK1181" i="4"/>
  <c r="AI1181" i="4"/>
  <c r="AH1181" i="4"/>
  <c r="AE1181" i="4"/>
  <c r="AD1181" i="4"/>
  <c r="AM1181" i="4" s="1"/>
  <c r="AK1180" i="4"/>
  <c r="AI1180" i="4"/>
  <c r="AH1180" i="4"/>
  <c r="AE1180" i="4"/>
  <c r="AD1180" i="4"/>
  <c r="AM1180" i="4" s="1"/>
  <c r="AK1179" i="4"/>
  <c r="AI1179" i="4"/>
  <c r="AH1179" i="4"/>
  <c r="AE1179" i="4"/>
  <c r="AD1179" i="4"/>
  <c r="AM1179" i="4" s="1"/>
  <c r="AK1178" i="4"/>
  <c r="AI1178" i="4"/>
  <c r="AH1178" i="4"/>
  <c r="AE1178" i="4"/>
  <c r="AD1178" i="4"/>
  <c r="AM1178" i="4" s="1"/>
  <c r="AK1177" i="4"/>
  <c r="AI1177" i="4"/>
  <c r="AH1177" i="4"/>
  <c r="AE1177" i="4"/>
  <c r="AD1177" i="4"/>
  <c r="AM1177" i="4" s="1"/>
  <c r="AK1176" i="4"/>
  <c r="AI1176" i="4"/>
  <c r="AH1176" i="4"/>
  <c r="AE1176" i="4"/>
  <c r="AD1176" i="4"/>
  <c r="AM1176" i="4" s="1"/>
  <c r="AK1175" i="4"/>
  <c r="AI1175" i="4"/>
  <c r="AH1175" i="4"/>
  <c r="AE1175" i="4"/>
  <c r="AD1175" i="4"/>
  <c r="AM1175" i="4" s="1"/>
  <c r="AK1174" i="4"/>
  <c r="AI1174" i="4"/>
  <c r="AH1174" i="4"/>
  <c r="AE1174" i="4"/>
  <c r="AD1174" i="4"/>
  <c r="AM1174" i="4" s="1"/>
  <c r="AK1173" i="4"/>
  <c r="AI1173" i="4"/>
  <c r="AH1173" i="4"/>
  <c r="AE1173" i="4"/>
  <c r="AD1173" i="4"/>
  <c r="AM1173" i="4" s="1"/>
  <c r="AK1172" i="4"/>
  <c r="AI1172" i="4"/>
  <c r="AH1172" i="4"/>
  <c r="AE1172" i="4"/>
  <c r="AD1172" i="4"/>
  <c r="AM1172" i="4" s="1"/>
  <c r="AK1171" i="4"/>
  <c r="AI1171" i="4"/>
  <c r="AH1171" i="4"/>
  <c r="AE1171" i="4"/>
  <c r="AD1171" i="4"/>
  <c r="AM1171" i="4" s="1"/>
  <c r="AK1170" i="4"/>
  <c r="AI1170" i="4"/>
  <c r="AH1170" i="4"/>
  <c r="AE1170" i="4"/>
  <c r="AD1170" i="4"/>
  <c r="AM1170" i="4" s="1"/>
  <c r="AK1169" i="4"/>
  <c r="AI1169" i="4"/>
  <c r="AH1169" i="4"/>
  <c r="AE1169" i="4"/>
  <c r="AD1169" i="4"/>
  <c r="AM1169" i="4" s="1"/>
  <c r="AK1168" i="4"/>
  <c r="AI1168" i="4"/>
  <c r="AH1168" i="4"/>
  <c r="AE1168" i="4"/>
  <c r="AD1168" i="4"/>
  <c r="AM1168" i="4" s="1"/>
  <c r="AK1167" i="4"/>
  <c r="AI1167" i="4"/>
  <c r="AH1167" i="4"/>
  <c r="AE1167" i="4"/>
  <c r="AD1167" i="4"/>
  <c r="AM1167" i="4" s="1"/>
  <c r="AK1166" i="4"/>
  <c r="AI1166" i="4"/>
  <c r="AH1166" i="4"/>
  <c r="AE1166" i="4"/>
  <c r="AD1166" i="4"/>
  <c r="AM1166" i="4" s="1"/>
  <c r="AK1165" i="4"/>
  <c r="AI1165" i="4"/>
  <c r="AH1165" i="4"/>
  <c r="AE1165" i="4"/>
  <c r="AD1165" i="4"/>
  <c r="AM1165" i="4" s="1"/>
  <c r="AK1164" i="4"/>
  <c r="AI1164" i="4"/>
  <c r="AH1164" i="4"/>
  <c r="AE1164" i="4"/>
  <c r="AD1164" i="4"/>
  <c r="AM1164" i="4" s="1"/>
  <c r="AK1163" i="4"/>
  <c r="AI1163" i="4"/>
  <c r="AH1163" i="4"/>
  <c r="AE1163" i="4"/>
  <c r="AD1163" i="4"/>
  <c r="AM1163" i="4" s="1"/>
  <c r="AK1162" i="4"/>
  <c r="AI1162" i="4"/>
  <c r="AH1162" i="4"/>
  <c r="AE1162" i="4"/>
  <c r="AD1162" i="4"/>
  <c r="AM1162" i="4" s="1"/>
  <c r="AK1161" i="4"/>
  <c r="AI1161" i="4"/>
  <c r="AH1161" i="4"/>
  <c r="AE1161" i="4"/>
  <c r="AD1161" i="4"/>
  <c r="AM1161" i="4" s="1"/>
  <c r="AK1160" i="4"/>
  <c r="AI1160" i="4"/>
  <c r="AH1160" i="4"/>
  <c r="AE1160" i="4"/>
  <c r="AD1160" i="4"/>
  <c r="AM1160" i="4" s="1"/>
  <c r="AK1159" i="4"/>
  <c r="AI1159" i="4"/>
  <c r="AH1159" i="4"/>
  <c r="AE1159" i="4"/>
  <c r="AD1159" i="4"/>
  <c r="AM1159" i="4" s="1"/>
  <c r="AK1158" i="4"/>
  <c r="AI1158" i="4"/>
  <c r="AH1158" i="4"/>
  <c r="AE1158" i="4"/>
  <c r="AD1158" i="4"/>
  <c r="AM1158" i="4" s="1"/>
  <c r="AK1157" i="4"/>
  <c r="AI1157" i="4"/>
  <c r="AH1157" i="4"/>
  <c r="AE1157" i="4"/>
  <c r="AD1157" i="4"/>
  <c r="AM1157" i="4" s="1"/>
  <c r="AK1156" i="4"/>
  <c r="AI1156" i="4"/>
  <c r="AH1156" i="4"/>
  <c r="AE1156" i="4"/>
  <c r="AD1156" i="4"/>
  <c r="AM1156" i="4" s="1"/>
  <c r="AK1155" i="4"/>
  <c r="AI1155" i="4"/>
  <c r="AH1155" i="4"/>
  <c r="AE1155" i="4"/>
  <c r="AD1155" i="4"/>
  <c r="AM1155" i="4" s="1"/>
  <c r="AK1154" i="4"/>
  <c r="AI1154" i="4"/>
  <c r="AH1154" i="4"/>
  <c r="AE1154" i="4"/>
  <c r="AD1154" i="4"/>
  <c r="AM1154" i="4" s="1"/>
  <c r="AK1153" i="4"/>
  <c r="AI1153" i="4"/>
  <c r="AH1153" i="4"/>
  <c r="AE1153" i="4"/>
  <c r="AD1153" i="4"/>
  <c r="AM1153" i="4" s="1"/>
  <c r="AK1152" i="4"/>
  <c r="AI1152" i="4"/>
  <c r="AH1152" i="4"/>
  <c r="AE1152" i="4"/>
  <c r="AD1152" i="4"/>
  <c r="AM1152" i="4" s="1"/>
  <c r="AK1151" i="4"/>
  <c r="AI1151" i="4"/>
  <c r="AH1151" i="4"/>
  <c r="AE1151" i="4"/>
  <c r="AD1151" i="4"/>
  <c r="AM1151" i="4" s="1"/>
  <c r="AK1150" i="4"/>
  <c r="AI1150" i="4"/>
  <c r="AH1150" i="4"/>
  <c r="AE1150" i="4"/>
  <c r="AD1150" i="4"/>
  <c r="AM1150" i="4" s="1"/>
  <c r="AK1149" i="4"/>
  <c r="AI1149" i="4"/>
  <c r="AH1149" i="4"/>
  <c r="AE1149" i="4"/>
  <c r="AD1149" i="4"/>
  <c r="AM1149" i="4" s="1"/>
  <c r="AK1148" i="4"/>
  <c r="AI1148" i="4"/>
  <c r="AH1148" i="4"/>
  <c r="AE1148" i="4"/>
  <c r="AD1148" i="4"/>
  <c r="AM1148" i="4" s="1"/>
  <c r="AK1147" i="4"/>
  <c r="AI1147" i="4"/>
  <c r="AH1147" i="4"/>
  <c r="AE1147" i="4"/>
  <c r="AD1147" i="4"/>
  <c r="AM1147" i="4" s="1"/>
  <c r="AK1146" i="4"/>
  <c r="AI1146" i="4"/>
  <c r="AH1146" i="4"/>
  <c r="AE1146" i="4"/>
  <c r="AD1146" i="4"/>
  <c r="AM1146" i="4" s="1"/>
  <c r="AK1145" i="4"/>
  <c r="AI1145" i="4"/>
  <c r="AH1145" i="4"/>
  <c r="AE1145" i="4"/>
  <c r="AD1145" i="4"/>
  <c r="AM1145" i="4" s="1"/>
  <c r="AK1144" i="4"/>
  <c r="AI1144" i="4"/>
  <c r="AH1144" i="4"/>
  <c r="AE1144" i="4"/>
  <c r="AD1144" i="4"/>
  <c r="AM1144" i="4" s="1"/>
  <c r="AK1143" i="4"/>
  <c r="AI1143" i="4"/>
  <c r="AH1143" i="4"/>
  <c r="AE1143" i="4"/>
  <c r="AD1143" i="4"/>
  <c r="AM1143" i="4" s="1"/>
  <c r="AK1142" i="4"/>
  <c r="AI1142" i="4"/>
  <c r="AH1142" i="4"/>
  <c r="AE1142" i="4"/>
  <c r="AD1142" i="4"/>
  <c r="AM1142" i="4" s="1"/>
  <c r="AK1141" i="4"/>
  <c r="AI1141" i="4"/>
  <c r="AH1141" i="4"/>
  <c r="AE1141" i="4"/>
  <c r="AD1141" i="4"/>
  <c r="AM1141" i="4" s="1"/>
  <c r="AK1140" i="4"/>
  <c r="AI1140" i="4"/>
  <c r="AH1140" i="4"/>
  <c r="AE1140" i="4"/>
  <c r="AD1140" i="4"/>
  <c r="AM1140" i="4" s="1"/>
  <c r="AK1139" i="4"/>
  <c r="AI1139" i="4"/>
  <c r="AH1139" i="4"/>
  <c r="AE1139" i="4"/>
  <c r="AD1139" i="4"/>
  <c r="AM1139" i="4" s="1"/>
  <c r="AK1138" i="4"/>
  <c r="AI1138" i="4"/>
  <c r="AH1138" i="4"/>
  <c r="AE1138" i="4"/>
  <c r="AD1138" i="4"/>
  <c r="AM1138" i="4" s="1"/>
  <c r="AK1137" i="4"/>
  <c r="AI1137" i="4"/>
  <c r="AH1137" i="4"/>
  <c r="AE1137" i="4"/>
  <c r="AD1137" i="4"/>
  <c r="AM1137" i="4" s="1"/>
  <c r="AK1136" i="4"/>
  <c r="AI1136" i="4"/>
  <c r="AH1136" i="4"/>
  <c r="AE1136" i="4"/>
  <c r="AD1136" i="4"/>
  <c r="AM1136" i="4" s="1"/>
  <c r="AK1135" i="4"/>
  <c r="AI1135" i="4"/>
  <c r="AH1135" i="4"/>
  <c r="AE1135" i="4"/>
  <c r="AD1135" i="4"/>
  <c r="AM1135" i="4" s="1"/>
  <c r="AK1134" i="4"/>
  <c r="AI1134" i="4"/>
  <c r="AH1134" i="4"/>
  <c r="AE1134" i="4"/>
  <c r="AD1134" i="4"/>
  <c r="AM1134" i="4" s="1"/>
  <c r="AK1133" i="4"/>
  <c r="AI1133" i="4"/>
  <c r="AH1133" i="4"/>
  <c r="AE1133" i="4"/>
  <c r="AD1133" i="4"/>
  <c r="AM1133" i="4" s="1"/>
  <c r="AK1132" i="4"/>
  <c r="AI1132" i="4"/>
  <c r="AH1132" i="4"/>
  <c r="AE1132" i="4"/>
  <c r="AD1132" i="4"/>
  <c r="AM1132" i="4" s="1"/>
  <c r="AK1131" i="4"/>
  <c r="AI1131" i="4"/>
  <c r="AH1131" i="4"/>
  <c r="AE1131" i="4"/>
  <c r="AD1131" i="4"/>
  <c r="AM1131" i="4" s="1"/>
  <c r="AK1130" i="4"/>
  <c r="AI1130" i="4"/>
  <c r="AH1130" i="4"/>
  <c r="AE1130" i="4"/>
  <c r="AD1130" i="4"/>
  <c r="AM1130" i="4" s="1"/>
  <c r="AK1129" i="4"/>
  <c r="AI1129" i="4"/>
  <c r="AH1129" i="4"/>
  <c r="AE1129" i="4"/>
  <c r="AD1129" i="4"/>
  <c r="AM1129" i="4" s="1"/>
  <c r="AK1128" i="4"/>
  <c r="AI1128" i="4"/>
  <c r="AH1128" i="4"/>
  <c r="AE1128" i="4"/>
  <c r="AD1128" i="4"/>
  <c r="AM1128" i="4" s="1"/>
  <c r="AK1127" i="4"/>
  <c r="AI1127" i="4"/>
  <c r="AH1127" i="4"/>
  <c r="AE1127" i="4"/>
  <c r="AD1127" i="4"/>
  <c r="AM1127" i="4" s="1"/>
  <c r="AK1126" i="4"/>
  <c r="AI1126" i="4"/>
  <c r="AH1126" i="4"/>
  <c r="AE1126" i="4"/>
  <c r="AD1126" i="4"/>
  <c r="AM1126" i="4" s="1"/>
  <c r="AK1125" i="4"/>
  <c r="AI1125" i="4"/>
  <c r="AH1125" i="4"/>
  <c r="AE1125" i="4"/>
  <c r="AD1125" i="4"/>
  <c r="AM1125" i="4" s="1"/>
  <c r="AK1124" i="4"/>
  <c r="AI1124" i="4"/>
  <c r="AH1124" i="4"/>
  <c r="AE1124" i="4"/>
  <c r="AD1124" i="4"/>
  <c r="AM1124" i="4" s="1"/>
  <c r="AK1123" i="4"/>
  <c r="AI1123" i="4"/>
  <c r="AH1123" i="4"/>
  <c r="AE1123" i="4"/>
  <c r="AD1123" i="4"/>
  <c r="AM1123" i="4" s="1"/>
  <c r="AK1122" i="4"/>
  <c r="AI1122" i="4"/>
  <c r="AH1122" i="4"/>
  <c r="AE1122" i="4"/>
  <c r="AD1122" i="4"/>
  <c r="AM1122" i="4" s="1"/>
  <c r="AK1121" i="4"/>
  <c r="AI1121" i="4"/>
  <c r="AH1121" i="4"/>
  <c r="AE1121" i="4"/>
  <c r="AD1121" i="4"/>
  <c r="AM1121" i="4" s="1"/>
  <c r="AK1120" i="4"/>
  <c r="AI1120" i="4"/>
  <c r="AH1120" i="4"/>
  <c r="AE1120" i="4"/>
  <c r="AD1120" i="4"/>
  <c r="AM1120" i="4" s="1"/>
  <c r="AK1119" i="4"/>
  <c r="AI1119" i="4"/>
  <c r="AH1119" i="4"/>
  <c r="AE1119" i="4"/>
  <c r="AD1119" i="4"/>
  <c r="AM1119" i="4" s="1"/>
  <c r="AK1118" i="4"/>
  <c r="AI1118" i="4"/>
  <c r="AH1118" i="4"/>
  <c r="AE1118" i="4"/>
  <c r="AD1118" i="4"/>
  <c r="AM1118" i="4" s="1"/>
  <c r="AK1117" i="4"/>
  <c r="AI1117" i="4"/>
  <c r="AH1117" i="4"/>
  <c r="AE1117" i="4"/>
  <c r="AD1117" i="4"/>
  <c r="AM1117" i="4" s="1"/>
  <c r="AK1116" i="4"/>
  <c r="AI1116" i="4"/>
  <c r="AH1116" i="4"/>
  <c r="AE1116" i="4"/>
  <c r="AD1116" i="4"/>
  <c r="AM1116" i="4" s="1"/>
  <c r="AK1115" i="4"/>
  <c r="AI1115" i="4"/>
  <c r="AH1115" i="4"/>
  <c r="AE1115" i="4"/>
  <c r="AD1115" i="4"/>
  <c r="AM1115" i="4" s="1"/>
  <c r="AK1114" i="4"/>
  <c r="AI1114" i="4"/>
  <c r="AH1114" i="4"/>
  <c r="AE1114" i="4"/>
  <c r="AD1114" i="4"/>
  <c r="AM1114" i="4" s="1"/>
  <c r="AK1113" i="4"/>
  <c r="AI1113" i="4"/>
  <c r="AH1113" i="4"/>
  <c r="AE1113" i="4"/>
  <c r="AD1113" i="4"/>
  <c r="AM1113" i="4" s="1"/>
  <c r="AK1112" i="4"/>
  <c r="AI1112" i="4"/>
  <c r="AH1112" i="4"/>
  <c r="AE1112" i="4"/>
  <c r="AD1112" i="4"/>
  <c r="AM1112" i="4" s="1"/>
  <c r="AK1111" i="4"/>
  <c r="AI1111" i="4"/>
  <c r="AH1111" i="4"/>
  <c r="AE1111" i="4"/>
  <c r="AD1111" i="4"/>
  <c r="AM1111" i="4" s="1"/>
  <c r="AK1110" i="4"/>
  <c r="AI1110" i="4"/>
  <c r="AH1110" i="4"/>
  <c r="AE1110" i="4"/>
  <c r="AD1110" i="4"/>
  <c r="AM1110" i="4" s="1"/>
  <c r="AK1109" i="4"/>
  <c r="AI1109" i="4"/>
  <c r="AH1109" i="4"/>
  <c r="AE1109" i="4"/>
  <c r="AD1109" i="4"/>
  <c r="AM1109" i="4" s="1"/>
  <c r="AK1108" i="4"/>
  <c r="AI1108" i="4"/>
  <c r="AH1108" i="4"/>
  <c r="AE1108" i="4"/>
  <c r="AD1108" i="4"/>
  <c r="AM1108" i="4" s="1"/>
  <c r="AK1107" i="4"/>
  <c r="AI1107" i="4"/>
  <c r="AH1107" i="4"/>
  <c r="AE1107" i="4"/>
  <c r="AD1107" i="4"/>
  <c r="AM1107" i="4" s="1"/>
  <c r="AK1106" i="4"/>
  <c r="AI1106" i="4"/>
  <c r="AH1106" i="4"/>
  <c r="AE1106" i="4"/>
  <c r="AD1106" i="4"/>
  <c r="AM1106" i="4" s="1"/>
  <c r="AK1105" i="4"/>
  <c r="AI1105" i="4"/>
  <c r="AH1105" i="4"/>
  <c r="AE1105" i="4"/>
  <c r="AD1105" i="4"/>
  <c r="AM1105" i="4" s="1"/>
  <c r="AK1104" i="4"/>
  <c r="AI1104" i="4"/>
  <c r="AH1104" i="4"/>
  <c r="AE1104" i="4"/>
  <c r="AD1104" i="4"/>
  <c r="AM1104" i="4" s="1"/>
  <c r="AK1103" i="4"/>
  <c r="AI1103" i="4"/>
  <c r="AH1103" i="4"/>
  <c r="AE1103" i="4"/>
  <c r="AD1103" i="4"/>
  <c r="AM1103" i="4" s="1"/>
  <c r="AK1102" i="4"/>
  <c r="AI1102" i="4"/>
  <c r="AH1102" i="4"/>
  <c r="AE1102" i="4"/>
  <c r="AD1102" i="4"/>
  <c r="AM1102" i="4" s="1"/>
  <c r="AK1101" i="4"/>
  <c r="AI1101" i="4"/>
  <c r="AH1101" i="4"/>
  <c r="AE1101" i="4"/>
  <c r="AD1101" i="4"/>
  <c r="AM1101" i="4" s="1"/>
  <c r="AK1100" i="4"/>
  <c r="AI1100" i="4"/>
  <c r="AH1100" i="4"/>
  <c r="AE1100" i="4"/>
  <c r="AD1100" i="4"/>
  <c r="AM1100" i="4" s="1"/>
  <c r="AK1099" i="4"/>
  <c r="AI1099" i="4"/>
  <c r="AH1099" i="4"/>
  <c r="AE1099" i="4"/>
  <c r="AD1099" i="4"/>
  <c r="AM1099" i="4" s="1"/>
  <c r="AK1098" i="4"/>
  <c r="AI1098" i="4"/>
  <c r="AH1098" i="4"/>
  <c r="AE1098" i="4"/>
  <c r="AD1098" i="4"/>
  <c r="AM1098" i="4" s="1"/>
  <c r="AK1097" i="4"/>
  <c r="AI1097" i="4"/>
  <c r="AH1097" i="4"/>
  <c r="AE1097" i="4"/>
  <c r="AD1097" i="4"/>
  <c r="AM1097" i="4" s="1"/>
  <c r="AK1096" i="4"/>
  <c r="AI1096" i="4"/>
  <c r="AH1096" i="4"/>
  <c r="AE1096" i="4"/>
  <c r="AD1096" i="4"/>
  <c r="AM1096" i="4" s="1"/>
  <c r="AK1095" i="4"/>
  <c r="AI1095" i="4"/>
  <c r="AH1095" i="4"/>
  <c r="AE1095" i="4"/>
  <c r="AD1095" i="4"/>
  <c r="AM1095" i="4" s="1"/>
  <c r="AK1094" i="4"/>
  <c r="AI1094" i="4"/>
  <c r="AH1094" i="4"/>
  <c r="AE1094" i="4"/>
  <c r="AD1094" i="4"/>
  <c r="AM1094" i="4" s="1"/>
  <c r="AK1093" i="4"/>
  <c r="AI1093" i="4"/>
  <c r="AH1093" i="4"/>
  <c r="AE1093" i="4"/>
  <c r="AD1093" i="4"/>
  <c r="AM1093" i="4" s="1"/>
  <c r="AK1092" i="4"/>
  <c r="AI1092" i="4"/>
  <c r="AH1092" i="4"/>
  <c r="AE1092" i="4"/>
  <c r="AD1092" i="4"/>
  <c r="AM1092" i="4" s="1"/>
  <c r="AK1091" i="4"/>
  <c r="AI1091" i="4"/>
  <c r="AH1091" i="4"/>
  <c r="AE1091" i="4"/>
  <c r="AD1091" i="4"/>
  <c r="AM1091" i="4" s="1"/>
  <c r="AK1090" i="4"/>
  <c r="AI1090" i="4"/>
  <c r="AH1090" i="4"/>
  <c r="AE1090" i="4"/>
  <c r="AD1090" i="4"/>
  <c r="AM1090" i="4" s="1"/>
  <c r="AK1089" i="4"/>
  <c r="AI1089" i="4"/>
  <c r="AH1089" i="4"/>
  <c r="AE1089" i="4"/>
  <c r="AD1089" i="4"/>
  <c r="AM1089" i="4" s="1"/>
  <c r="AK1088" i="4"/>
  <c r="AI1088" i="4"/>
  <c r="AH1088" i="4"/>
  <c r="AE1088" i="4"/>
  <c r="AD1088" i="4"/>
  <c r="AM1088" i="4" s="1"/>
  <c r="AK1087" i="4"/>
  <c r="AI1087" i="4"/>
  <c r="AH1087" i="4"/>
  <c r="AE1087" i="4"/>
  <c r="AD1087" i="4"/>
  <c r="AM1087" i="4" s="1"/>
  <c r="AK1086" i="4"/>
  <c r="AI1086" i="4"/>
  <c r="AH1086" i="4"/>
  <c r="AE1086" i="4"/>
  <c r="AD1086" i="4"/>
  <c r="AM1086" i="4" s="1"/>
  <c r="AK1085" i="4"/>
  <c r="AI1085" i="4"/>
  <c r="AH1085" i="4"/>
  <c r="AE1085" i="4"/>
  <c r="AD1085" i="4"/>
  <c r="AM1085" i="4" s="1"/>
  <c r="AK1084" i="4"/>
  <c r="AI1084" i="4"/>
  <c r="AH1084" i="4"/>
  <c r="AE1084" i="4"/>
  <c r="AD1084" i="4"/>
  <c r="AM1084" i="4" s="1"/>
  <c r="AK1083" i="4"/>
  <c r="AI1083" i="4"/>
  <c r="AH1083" i="4"/>
  <c r="AE1083" i="4"/>
  <c r="AD1083" i="4"/>
  <c r="AM1083" i="4" s="1"/>
  <c r="AK1082" i="4"/>
  <c r="AI1082" i="4"/>
  <c r="AH1082" i="4"/>
  <c r="AE1082" i="4"/>
  <c r="AD1082" i="4"/>
  <c r="AM1082" i="4" s="1"/>
  <c r="AK1081" i="4"/>
  <c r="AI1081" i="4"/>
  <c r="AH1081" i="4"/>
  <c r="AE1081" i="4"/>
  <c r="AD1081" i="4"/>
  <c r="AM1081" i="4" s="1"/>
  <c r="AK1080" i="4"/>
  <c r="AI1080" i="4"/>
  <c r="AH1080" i="4"/>
  <c r="AE1080" i="4"/>
  <c r="AD1080" i="4"/>
  <c r="AM1080" i="4" s="1"/>
  <c r="AK1079" i="4"/>
  <c r="AI1079" i="4"/>
  <c r="AH1079" i="4"/>
  <c r="AE1079" i="4"/>
  <c r="AD1079" i="4"/>
  <c r="AM1079" i="4" s="1"/>
  <c r="AK1078" i="4"/>
  <c r="AI1078" i="4"/>
  <c r="AH1078" i="4"/>
  <c r="AE1078" i="4"/>
  <c r="AD1078" i="4"/>
  <c r="AM1078" i="4" s="1"/>
  <c r="AK1077" i="4"/>
  <c r="AI1077" i="4"/>
  <c r="AH1077" i="4"/>
  <c r="AE1077" i="4"/>
  <c r="AD1077" i="4"/>
  <c r="AM1077" i="4" s="1"/>
  <c r="AK1076" i="4"/>
  <c r="AI1076" i="4"/>
  <c r="AH1076" i="4"/>
  <c r="AE1076" i="4"/>
  <c r="AD1076" i="4"/>
  <c r="AM1076" i="4" s="1"/>
  <c r="AK1075" i="4"/>
  <c r="AI1075" i="4"/>
  <c r="AH1075" i="4"/>
  <c r="AE1075" i="4"/>
  <c r="AD1075" i="4"/>
  <c r="AM1075" i="4" s="1"/>
  <c r="AK1074" i="4"/>
  <c r="AI1074" i="4"/>
  <c r="AH1074" i="4"/>
  <c r="AE1074" i="4"/>
  <c r="AD1074" i="4"/>
  <c r="AM1074" i="4" s="1"/>
  <c r="AK1073" i="4"/>
  <c r="AI1073" i="4"/>
  <c r="AH1073" i="4"/>
  <c r="AE1073" i="4"/>
  <c r="AD1073" i="4"/>
  <c r="AM1073" i="4" s="1"/>
  <c r="AK1072" i="4"/>
  <c r="AI1072" i="4"/>
  <c r="AH1072" i="4"/>
  <c r="AE1072" i="4"/>
  <c r="AD1072" i="4"/>
  <c r="AM1072" i="4" s="1"/>
  <c r="AK1071" i="4"/>
  <c r="AI1071" i="4"/>
  <c r="AH1071" i="4"/>
  <c r="AE1071" i="4"/>
  <c r="AD1071" i="4"/>
  <c r="AM1071" i="4" s="1"/>
  <c r="AK1070" i="4"/>
  <c r="AI1070" i="4"/>
  <c r="AH1070" i="4"/>
  <c r="AE1070" i="4"/>
  <c r="AD1070" i="4"/>
  <c r="AM1070" i="4" s="1"/>
  <c r="AK1069" i="4"/>
  <c r="AI1069" i="4"/>
  <c r="AH1069" i="4"/>
  <c r="AE1069" i="4"/>
  <c r="AD1069" i="4"/>
  <c r="AM1069" i="4" s="1"/>
  <c r="AK1068" i="4"/>
  <c r="AI1068" i="4"/>
  <c r="AH1068" i="4"/>
  <c r="AE1068" i="4"/>
  <c r="AD1068" i="4"/>
  <c r="AM1068" i="4" s="1"/>
  <c r="AK1067" i="4"/>
  <c r="AI1067" i="4"/>
  <c r="AH1067" i="4"/>
  <c r="AE1067" i="4"/>
  <c r="AD1067" i="4"/>
  <c r="AM1067" i="4" s="1"/>
  <c r="AK1066" i="4"/>
  <c r="AI1066" i="4"/>
  <c r="AH1066" i="4"/>
  <c r="AE1066" i="4"/>
  <c r="AD1066" i="4"/>
  <c r="AM1066" i="4" s="1"/>
  <c r="AK1065" i="4"/>
  <c r="AI1065" i="4"/>
  <c r="AH1065" i="4"/>
  <c r="AE1065" i="4"/>
  <c r="AD1065" i="4"/>
  <c r="AM1065" i="4" s="1"/>
  <c r="AK1064" i="4"/>
  <c r="AI1064" i="4"/>
  <c r="AH1064" i="4"/>
  <c r="AE1064" i="4"/>
  <c r="AD1064" i="4"/>
  <c r="AM1064" i="4" s="1"/>
  <c r="AK1063" i="4"/>
  <c r="AI1063" i="4"/>
  <c r="AH1063" i="4"/>
  <c r="AE1063" i="4"/>
  <c r="AD1063" i="4"/>
  <c r="AM1063" i="4" s="1"/>
  <c r="AK1062" i="4"/>
  <c r="AI1062" i="4"/>
  <c r="AH1062" i="4"/>
  <c r="AE1062" i="4"/>
  <c r="AD1062" i="4"/>
  <c r="AM1062" i="4" s="1"/>
  <c r="AK1061" i="4"/>
  <c r="AI1061" i="4"/>
  <c r="AH1061" i="4"/>
  <c r="AE1061" i="4"/>
  <c r="AD1061" i="4"/>
  <c r="AM1061" i="4" s="1"/>
  <c r="AK1060" i="4"/>
  <c r="AI1060" i="4"/>
  <c r="AH1060" i="4"/>
  <c r="AE1060" i="4"/>
  <c r="AD1060" i="4"/>
  <c r="AM1060" i="4" s="1"/>
  <c r="AK1059" i="4"/>
  <c r="AI1059" i="4"/>
  <c r="AH1059" i="4"/>
  <c r="AE1059" i="4"/>
  <c r="AD1059" i="4"/>
  <c r="AM1059" i="4" s="1"/>
  <c r="AK1058" i="4"/>
  <c r="AI1058" i="4"/>
  <c r="AH1058" i="4"/>
  <c r="AE1058" i="4"/>
  <c r="AD1058" i="4"/>
  <c r="AM1058" i="4" s="1"/>
  <c r="AK1057" i="4"/>
  <c r="AI1057" i="4"/>
  <c r="AH1057" i="4"/>
  <c r="AE1057" i="4"/>
  <c r="AD1057" i="4"/>
  <c r="AM1057" i="4" s="1"/>
  <c r="AK1056" i="4"/>
  <c r="AI1056" i="4"/>
  <c r="AH1056" i="4"/>
  <c r="AE1056" i="4"/>
  <c r="AD1056" i="4"/>
  <c r="AM1056" i="4" s="1"/>
  <c r="AK1055" i="4"/>
  <c r="AI1055" i="4"/>
  <c r="AH1055" i="4"/>
  <c r="AE1055" i="4"/>
  <c r="AD1055" i="4"/>
  <c r="AM1055" i="4" s="1"/>
  <c r="AK1054" i="4"/>
  <c r="AI1054" i="4"/>
  <c r="AH1054" i="4"/>
  <c r="AE1054" i="4"/>
  <c r="AD1054" i="4"/>
  <c r="AM1054" i="4" s="1"/>
  <c r="AK1053" i="4"/>
  <c r="AI1053" i="4"/>
  <c r="AH1053" i="4"/>
  <c r="AE1053" i="4"/>
  <c r="AD1053" i="4"/>
  <c r="AM1053" i="4" s="1"/>
  <c r="AK1052" i="4"/>
  <c r="AI1052" i="4"/>
  <c r="AH1052" i="4"/>
  <c r="AE1052" i="4"/>
  <c r="AD1052" i="4"/>
  <c r="AM1052" i="4" s="1"/>
  <c r="AK1051" i="4"/>
  <c r="AI1051" i="4"/>
  <c r="AH1051" i="4"/>
  <c r="AE1051" i="4"/>
  <c r="AD1051" i="4"/>
  <c r="AM1051" i="4" s="1"/>
  <c r="AK1050" i="4"/>
  <c r="AI1050" i="4"/>
  <c r="AH1050" i="4"/>
  <c r="AE1050" i="4"/>
  <c r="AD1050" i="4"/>
  <c r="AM1050" i="4" s="1"/>
  <c r="AK1049" i="4"/>
  <c r="AI1049" i="4"/>
  <c r="AH1049" i="4"/>
  <c r="AE1049" i="4"/>
  <c r="AD1049" i="4"/>
  <c r="AM1049" i="4" s="1"/>
  <c r="AK1048" i="4"/>
  <c r="AI1048" i="4"/>
  <c r="AH1048" i="4"/>
  <c r="AE1048" i="4"/>
  <c r="AD1048" i="4"/>
  <c r="AM1048" i="4" s="1"/>
  <c r="AK1047" i="4"/>
  <c r="AI1047" i="4"/>
  <c r="AH1047" i="4"/>
  <c r="AE1047" i="4"/>
  <c r="AD1047" i="4"/>
  <c r="AM1047" i="4" s="1"/>
  <c r="AK1046" i="4"/>
  <c r="AI1046" i="4"/>
  <c r="AH1046" i="4"/>
  <c r="AE1046" i="4"/>
  <c r="AD1046" i="4"/>
  <c r="AM1046" i="4" s="1"/>
  <c r="AK1045" i="4"/>
  <c r="AI1045" i="4"/>
  <c r="AH1045" i="4"/>
  <c r="AE1045" i="4"/>
  <c r="AD1045" i="4"/>
  <c r="AM1045" i="4" s="1"/>
  <c r="AK1044" i="4"/>
  <c r="AI1044" i="4"/>
  <c r="AH1044" i="4"/>
  <c r="AE1044" i="4"/>
  <c r="AD1044" i="4"/>
  <c r="AM1044" i="4" s="1"/>
  <c r="AK1043" i="4"/>
  <c r="AI1043" i="4"/>
  <c r="AH1043" i="4"/>
  <c r="AE1043" i="4"/>
  <c r="AD1043" i="4"/>
  <c r="AM1043" i="4" s="1"/>
  <c r="AK1042" i="4"/>
  <c r="AI1042" i="4"/>
  <c r="AH1042" i="4"/>
  <c r="AE1042" i="4"/>
  <c r="AD1042" i="4"/>
  <c r="AM1042" i="4" s="1"/>
  <c r="AK1041" i="4"/>
  <c r="AI1041" i="4"/>
  <c r="AH1041" i="4"/>
  <c r="AE1041" i="4"/>
  <c r="AD1041" i="4"/>
  <c r="AM1041" i="4" s="1"/>
  <c r="AK1040" i="4"/>
  <c r="AI1040" i="4"/>
  <c r="AH1040" i="4"/>
  <c r="AE1040" i="4"/>
  <c r="AD1040" i="4"/>
  <c r="AM1040" i="4" s="1"/>
  <c r="AK1039" i="4"/>
  <c r="AI1039" i="4"/>
  <c r="AH1039" i="4"/>
  <c r="AE1039" i="4"/>
  <c r="AD1039" i="4"/>
  <c r="AM1039" i="4" s="1"/>
  <c r="AK1038" i="4"/>
  <c r="AI1038" i="4"/>
  <c r="AH1038" i="4"/>
  <c r="AE1038" i="4"/>
  <c r="AD1038" i="4"/>
  <c r="AM1038" i="4" s="1"/>
  <c r="AK1037" i="4"/>
  <c r="AI1037" i="4"/>
  <c r="AH1037" i="4"/>
  <c r="AE1037" i="4"/>
  <c r="AD1037" i="4"/>
  <c r="AM1037" i="4" s="1"/>
  <c r="AK1036" i="4"/>
  <c r="AI1036" i="4"/>
  <c r="AH1036" i="4"/>
  <c r="AE1036" i="4"/>
  <c r="AD1036" i="4"/>
  <c r="AM1036" i="4" s="1"/>
  <c r="AK1035" i="4"/>
  <c r="AI1035" i="4"/>
  <c r="AH1035" i="4"/>
  <c r="AE1035" i="4"/>
  <c r="AD1035" i="4"/>
  <c r="AM1035" i="4" s="1"/>
  <c r="AK1034" i="4"/>
  <c r="AI1034" i="4"/>
  <c r="AH1034" i="4"/>
  <c r="AE1034" i="4"/>
  <c r="AD1034" i="4"/>
  <c r="AM1034" i="4" s="1"/>
  <c r="AK1033" i="4"/>
  <c r="AI1033" i="4"/>
  <c r="AH1033" i="4"/>
  <c r="AE1033" i="4"/>
  <c r="AD1033" i="4"/>
  <c r="AM1033" i="4" s="1"/>
  <c r="AK1032" i="4"/>
  <c r="AI1032" i="4"/>
  <c r="AH1032" i="4"/>
  <c r="AE1032" i="4"/>
  <c r="AD1032" i="4"/>
  <c r="AM1032" i="4" s="1"/>
  <c r="AK1031" i="4"/>
  <c r="AI1031" i="4"/>
  <c r="AH1031" i="4"/>
  <c r="AE1031" i="4"/>
  <c r="AD1031" i="4"/>
  <c r="AM1031" i="4" s="1"/>
  <c r="AK1030" i="4"/>
  <c r="AI1030" i="4"/>
  <c r="AH1030" i="4"/>
  <c r="AE1030" i="4"/>
  <c r="AD1030" i="4"/>
  <c r="AM1030" i="4" s="1"/>
  <c r="AK1029" i="4"/>
  <c r="AI1029" i="4"/>
  <c r="AH1029" i="4"/>
  <c r="AE1029" i="4"/>
  <c r="AD1029" i="4"/>
  <c r="AM1029" i="4" s="1"/>
  <c r="AK1028" i="4"/>
  <c r="AI1028" i="4"/>
  <c r="AH1028" i="4"/>
  <c r="AE1028" i="4"/>
  <c r="AD1028" i="4"/>
  <c r="AM1028" i="4" s="1"/>
  <c r="AK1027" i="4"/>
  <c r="AI1027" i="4"/>
  <c r="AH1027" i="4"/>
  <c r="AE1027" i="4"/>
  <c r="AD1027" i="4"/>
  <c r="AM1027" i="4" s="1"/>
  <c r="AK1026" i="4"/>
  <c r="AI1026" i="4"/>
  <c r="AH1026" i="4"/>
  <c r="AE1026" i="4"/>
  <c r="AD1026" i="4"/>
  <c r="AM1026" i="4" s="1"/>
  <c r="AK1025" i="4"/>
  <c r="AI1025" i="4"/>
  <c r="AH1025" i="4"/>
  <c r="AE1025" i="4"/>
  <c r="AD1025" i="4"/>
  <c r="AM1025" i="4" s="1"/>
  <c r="AK1024" i="4"/>
  <c r="AI1024" i="4"/>
  <c r="AH1024" i="4"/>
  <c r="AE1024" i="4"/>
  <c r="AD1024" i="4"/>
  <c r="AM1024" i="4" s="1"/>
  <c r="AK1023" i="4"/>
  <c r="AI1023" i="4"/>
  <c r="AH1023" i="4"/>
  <c r="AE1023" i="4"/>
  <c r="AD1023" i="4"/>
  <c r="AM1023" i="4" s="1"/>
  <c r="AK1022" i="4"/>
  <c r="AI1022" i="4"/>
  <c r="AH1022" i="4"/>
  <c r="AE1022" i="4"/>
  <c r="AD1022" i="4"/>
  <c r="AM1022" i="4" s="1"/>
  <c r="AK1021" i="4"/>
  <c r="AI1021" i="4"/>
  <c r="AH1021" i="4"/>
  <c r="AE1021" i="4"/>
  <c r="AD1021" i="4"/>
  <c r="AM1021" i="4" s="1"/>
  <c r="AK1020" i="4"/>
  <c r="AI1020" i="4"/>
  <c r="AH1020" i="4"/>
  <c r="AE1020" i="4"/>
  <c r="AD1020" i="4"/>
  <c r="AM1020" i="4" s="1"/>
  <c r="AK1019" i="4"/>
  <c r="AI1019" i="4"/>
  <c r="AH1019" i="4"/>
  <c r="AE1019" i="4"/>
  <c r="AD1019" i="4"/>
  <c r="AM1019" i="4" s="1"/>
  <c r="AK1018" i="4"/>
  <c r="AI1018" i="4"/>
  <c r="AH1018" i="4"/>
  <c r="AE1018" i="4"/>
  <c r="AD1018" i="4"/>
  <c r="AM1018" i="4" s="1"/>
  <c r="AK1017" i="4"/>
  <c r="AI1017" i="4"/>
  <c r="AH1017" i="4"/>
  <c r="AE1017" i="4"/>
  <c r="AD1017" i="4"/>
  <c r="AM1017" i="4" s="1"/>
  <c r="AK1016" i="4"/>
  <c r="AI1016" i="4"/>
  <c r="AH1016" i="4"/>
  <c r="AE1016" i="4"/>
  <c r="AD1016" i="4"/>
  <c r="AM1016" i="4" s="1"/>
  <c r="AK1015" i="4"/>
  <c r="AI1015" i="4"/>
  <c r="AH1015" i="4"/>
  <c r="AE1015" i="4"/>
  <c r="AD1015" i="4"/>
  <c r="AM1015" i="4" s="1"/>
  <c r="AK1014" i="4"/>
  <c r="AI1014" i="4"/>
  <c r="AH1014" i="4"/>
  <c r="AE1014" i="4"/>
  <c r="AD1014" i="4"/>
  <c r="AM1014" i="4" s="1"/>
  <c r="AK1013" i="4"/>
  <c r="AI1013" i="4"/>
  <c r="AH1013" i="4"/>
  <c r="AE1013" i="4"/>
  <c r="AD1013" i="4"/>
  <c r="AM1013" i="4" s="1"/>
  <c r="AK1012" i="4"/>
  <c r="AI1012" i="4"/>
  <c r="AH1012" i="4"/>
  <c r="AE1012" i="4"/>
  <c r="AD1012" i="4"/>
  <c r="AM1012" i="4" s="1"/>
  <c r="AK1011" i="4"/>
  <c r="AI1011" i="4"/>
  <c r="AH1011" i="4"/>
  <c r="AE1011" i="4"/>
  <c r="AD1011" i="4"/>
  <c r="AM1011" i="4" s="1"/>
  <c r="AK1010" i="4"/>
  <c r="AI1010" i="4"/>
  <c r="AH1010" i="4"/>
  <c r="AE1010" i="4"/>
  <c r="AD1010" i="4"/>
  <c r="AM1010" i="4" s="1"/>
  <c r="AK1009" i="4"/>
  <c r="AI1009" i="4"/>
  <c r="AH1009" i="4"/>
  <c r="AE1009" i="4"/>
  <c r="AD1009" i="4"/>
  <c r="AM1009" i="4" s="1"/>
  <c r="AK1008" i="4"/>
  <c r="AI1008" i="4"/>
  <c r="AH1008" i="4"/>
  <c r="AE1008" i="4"/>
  <c r="AD1008" i="4"/>
  <c r="AM1008" i="4" s="1"/>
  <c r="AK1007" i="4"/>
  <c r="AI1007" i="4"/>
  <c r="AH1007" i="4"/>
  <c r="AE1007" i="4"/>
  <c r="AD1007" i="4"/>
  <c r="AM1007" i="4" s="1"/>
  <c r="AK1006" i="4"/>
  <c r="AI1006" i="4"/>
  <c r="AH1006" i="4"/>
  <c r="AE1006" i="4"/>
  <c r="AD1006" i="4"/>
  <c r="AM1006" i="4" s="1"/>
  <c r="AK1005" i="4"/>
  <c r="AI1005" i="4"/>
  <c r="AH1005" i="4"/>
  <c r="AE1005" i="4"/>
  <c r="AD1005" i="4"/>
  <c r="AM1005" i="4" s="1"/>
  <c r="AK1004" i="4"/>
  <c r="AI1004" i="4"/>
  <c r="AH1004" i="4"/>
  <c r="AE1004" i="4"/>
  <c r="AD1004" i="4"/>
  <c r="AM1004" i="4" s="1"/>
  <c r="AK1003" i="4"/>
  <c r="AI1003" i="4"/>
  <c r="AH1003" i="4"/>
  <c r="AE1003" i="4"/>
  <c r="AD1003" i="4"/>
  <c r="AM1003" i="4" s="1"/>
  <c r="AK1002" i="4"/>
  <c r="AI1002" i="4"/>
  <c r="AH1002" i="4"/>
  <c r="AE1002" i="4"/>
  <c r="AD1002" i="4"/>
  <c r="AM1002" i="4" s="1"/>
  <c r="AK1001" i="4"/>
  <c r="AI1001" i="4"/>
  <c r="AH1001" i="4"/>
  <c r="AE1001" i="4"/>
  <c r="AD1001" i="4"/>
  <c r="AM1001" i="4" s="1"/>
  <c r="AK1000" i="4"/>
  <c r="AI1000" i="4"/>
  <c r="AH1000" i="4"/>
  <c r="AE1000" i="4"/>
  <c r="AD1000" i="4"/>
  <c r="AM1000" i="4" s="1"/>
  <c r="AK999" i="4"/>
  <c r="AI999" i="4"/>
  <c r="AH999" i="4"/>
  <c r="AE999" i="4"/>
  <c r="AD999" i="4"/>
  <c r="AM999" i="4" s="1"/>
  <c r="AK998" i="4"/>
  <c r="AI998" i="4"/>
  <c r="AH998" i="4"/>
  <c r="AE998" i="4"/>
  <c r="AD998" i="4"/>
  <c r="AM998" i="4" s="1"/>
  <c r="AK997" i="4"/>
  <c r="AI997" i="4"/>
  <c r="AH997" i="4"/>
  <c r="AE997" i="4"/>
  <c r="AD997" i="4"/>
  <c r="AM997" i="4" s="1"/>
  <c r="AK996" i="4"/>
  <c r="AI996" i="4"/>
  <c r="AH996" i="4"/>
  <c r="AE996" i="4"/>
  <c r="AD996" i="4"/>
  <c r="AM996" i="4" s="1"/>
  <c r="AK995" i="4"/>
  <c r="AI995" i="4"/>
  <c r="AH995" i="4"/>
  <c r="AE995" i="4"/>
  <c r="AD995" i="4"/>
  <c r="AM995" i="4" s="1"/>
  <c r="AK994" i="4"/>
  <c r="AI994" i="4"/>
  <c r="AH994" i="4"/>
  <c r="AE994" i="4"/>
  <c r="AD994" i="4"/>
  <c r="AM994" i="4" s="1"/>
  <c r="AK993" i="4"/>
  <c r="AI993" i="4"/>
  <c r="AH993" i="4"/>
  <c r="AE993" i="4"/>
  <c r="AD993" i="4"/>
  <c r="AM993" i="4" s="1"/>
  <c r="AK992" i="4"/>
  <c r="AI992" i="4"/>
  <c r="AH992" i="4"/>
  <c r="AE992" i="4"/>
  <c r="AD992" i="4"/>
  <c r="AM992" i="4" s="1"/>
  <c r="AK991" i="4"/>
  <c r="AI991" i="4"/>
  <c r="AH991" i="4"/>
  <c r="AE991" i="4"/>
  <c r="AD991" i="4"/>
  <c r="AM991" i="4" s="1"/>
  <c r="AK990" i="4"/>
  <c r="AI990" i="4"/>
  <c r="AH990" i="4"/>
  <c r="AE990" i="4"/>
  <c r="AD990" i="4"/>
  <c r="AM990" i="4" s="1"/>
  <c r="AK989" i="4"/>
  <c r="AI989" i="4"/>
  <c r="AH989" i="4"/>
  <c r="AE989" i="4"/>
  <c r="AD989" i="4"/>
  <c r="AM989" i="4" s="1"/>
  <c r="AK988" i="4"/>
  <c r="AI988" i="4"/>
  <c r="AH988" i="4"/>
  <c r="AE988" i="4"/>
  <c r="AD988" i="4"/>
  <c r="AM988" i="4" s="1"/>
  <c r="AK987" i="4"/>
  <c r="AI987" i="4"/>
  <c r="AH987" i="4"/>
  <c r="AE987" i="4"/>
  <c r="AD987" i="4"/>
  <c r="AM987" i="4" s="1"/>
  <c r="AK986" i="4"/>
  <c r="AI986" i="4"/>
  <c r="AH986" i="4"/>
  <c r="AE986" i="4"/>
  <c r="AD986" i="4"/>
  <c r="AM986" i="4" s="1"/>
  <c r="AK985" i="4"/>
  <c r="AI985" i="4"/>
  <c r="AH985" i="4"/>
  <c r="AE985" i="4"/>
  <c r="AD985" i="4"/>
  <c r="AM985" i="4" s="1"/>
  <c r="AK984" i="4"/>
  <c r="AI984" i="4"/>
  <c r="AH984" i="4"/>
  <c r="AE984" i="4"/>
  <c r="AD984" i="4"/>
  <c r="AM984" i="4" s="1"/>
  <c r="AK983" i="4"/>
  <c r="AI983" i="4"/>
  <c r="AH983" i="4"/>
  <c r="AE983" i="4"/>
  <c r="AD983" i="4"/>
  <c r="AM983" i="4" s="1"/>
  <c r="AK982" i="4"/>
  <c r="AI982" i="4"/>
  <c r="AH982" i="4"/>
  <c r="AE982" i="4"/>
  <c r="AD982" i="4"/>
  <c r="AM982" i="4" s="1"/>
  <c r="AK981" i="4"/>
  <c r="AI981" i="4"/>
  <c r="AH981" i="4"/>
  <c r="AE981" i="4"/>
  <c r="AD981" i="4"/>
  <c r="AM981" i="4" s="1"/>
  <c r="AK980" i="4"/>
  <c r="AI980" i="4"/>
  <c r="AH980" i="4"/>
  <c r="AE980" i="4"/>
  <c r="AD980" i="4"/>
  <c r="AM980" i="4" s="1"/>
  <c r="AK979" i="4"/>
  <c r="AI979" i="4"/>
  <c r="AH979" i="4"/>
  <c r="AE979" i="4"/>
  <c r="AD979" i="4"/>
  <c r="AM979" i="4" s="1"/>
  <c r="AK978" i="4"/>
  <c r="AI978" i="4"/>
  <c r="AH978" i="4"/>
  <c r="AE978" i="4"/>
  <c r="AD978" i="4"/>
  <c r="AM978" i="4" s="1"/>
  <c r="AK977" i="4"/>
  <c r="AI977" i="4"/>
  <c r="AH977" i="4"/>
  <c r="AE977" i="4"/>
  <c r="AD977" i="4"/>
  <c r="AM977" i="4" s="1"/>
  <c r="AK976" i="4"/>
  <c r="AI976" i="4"/>
  <c r="AH976" i="4"/>
  <c r="AE976" i="4"/>
  <c r="AD976" i="4"/>
  <c r="AM976" i="4" s="1"/>
  <c r="AK975" i="4"/>
  <c r="AI975" i="4"/>
  <c r="AH975" i="4"/>
  <c r="AE975" i="4"/>
  <c r="AD975" i="4"/>
  <c r="AM975" i="4" s="1"/>
  <c r="AK974" i="4"/>
  <c r="AI974" i="4"/>
  <c r="AH974" i="4"/>
  <c r="AE974" i="4"/>
  <c r="AD974" i="4"/>
  <c r="AM974" i="4" s="1"/>
  <c r="AK973" i="4"/>
  <c r="AI973" i="4"/>
  <c r="AH973" i="4"/>
  <c r="AE973" i="4"/>
  <c r="AD973" i="4"/>
  <c r="AM973" i="4" s="1"/>
  <c r="AK972" i="4"/>
  <c r="AI972" i="4"/>
  <c r="AH972" i="4"/>
  <c r="AE972" i="4"/>
  <c r="AD972" i="4"/>
  <c r="AM972" i="4" s="1"/>
  <c r="AK971" i="4"/>
  <c r="AI971" i="4"/>
  <c r="AH971" i="4"/>
  <c r="AE971" i="4"/>
  <c r="AD971" i="4"/>
  <c r="AM971" i="4" s="1"/>
  <c r="AK970" i="4"/>
  <c r="AI970" i="4"/>
  <c r="AH970" i="4"/>
  <c r="AE970" i="4"/>
  <c r="AD970" i="4"/>
  <c r="AM970" i="4" s="1"/>
  <c r="AK969" i="4"/>
  <c r="AI969" i="4"/>
  <c r="AH969" i="4"/>
  <c r="AE969" i="4"/>
  <c r="AD969" i="4"/>
  <c r="AM969" i="4" s="1"/>
  <c r="AK968" i="4"/>
  <c r="AI968" i="4"/>
  <c r="AH968" i="4"/>
  <c r="AE968" i="4"/>
  <c r="AD968" i="4"/>
  <c r="AM968" i="4" s="1"/>
  <c r="AK967" i="4"/>
  <c r="AI967" i="4"/>
  <c r="AH967" i="4"/>
  <c r="AE967" i="4"/>
  <c r="AD967" i="4"/>
  <c r="AM967" i="4" s="1"/>
  <c r="AK966" i="4"/>
  <c r="AI966" i="4"/>
  <c r="AH966" i="4"/>
  <c r="AE966" i="4"/>
  <c r="AD966" i="4"/>
  <c r="AM966" i="4" s="1"/>
  <c r="AK965" i="4"/>
  <c r="AI965" i="4"/>
  <c r="AH965" i="4"/>
  <c r="AE965" i="4"/>
  <c r="AD965" i="4"/>
  <c r="AM965" i="4" s="1"/>
  <c r="AK964" i="4"/>
  <c r="AI964" i="4"/>
  <c r="AH964" i="4"/>
  <c r="AE964" i="4"/>
  <c r="AD964" i="4"/>
  <c r="AM964" i="4" s="1"/>
  <c r="AK963" i="4"/>
  <c r="AI963" i="4"/>
  <c r="AH963" i="4"/>
  <c r="AE963" i="4"/>
  <c r="AD963" i="4"/>
  <c r="AM963" i="4" s="1"/>
  <c r="AK962" i="4"/>
  <c r="AI962" i="4"/>
  <c r="AH962" i="4"/>
  <c r="AE962" i="4"/>
  <c r="AD962" i="4"/>
  <c r="AM962" i="4" s="1"/>
  <c r="AK961" i="4"/>
  <c r="AI961" i="4"/>
  <c r="AH961" i="4"/>
  <c r="AE961" i="4"/>
  <c r="AD961" i="4"/>
  <c r="AM961" i="4" s="1"/>
  <c r="AK960" i="4"/>
  <c r="AI960" i="4"/>
  <c r="AH960" i="4"/>
  <c r="AE960" i="4"/>
  <c r="AD960" i="4"/>
  <c r="AM960" i="4" s="1"/>
  <c r="AK959" i="4"/>
  <c r="AI959" i="4"/>
  <c r="AH959" i="4"/>
  <c r="AE959" i="4"/>
  <c r="AD959" i="4"/>
  <c r="AM959" i="4" s="1"/>
  <c r="AK958" i="4"/>
  <c r="AI958" i="4"/>
  <c r="AH958" i="4"/>
  <c r="AE958" i="4"/>
  <c r="AD958" i="4"/>
  <c r="AM958" i="4" s="1"/>
  <c r="AK957" i="4"/>
  <c r="AI957" i="4"/>
  <c r="AH957" i="4"/>
  <c r="AE957" i="4"/>
  <c r="AD957" i="4"/>
  <c r="AM957" i="4" s="1"/>
  <c r="AK956" i="4"/>
  <c r="AI956" i="4"/>
  <c r="AH956" i="4"/>
  <c r="AE956" i="4"/>
  <c r="AD956" i="4"/>
  <c r="AM956" i="4" s="1"/>
  <c r="AK955" i="4"/>
  <c r="AI955" i="4"/>
  <c r="AH955" i="4"/>
  <c r="AE955" i="4"/>
  <c r="AD955" i="4"/>
  <c r="AM955" i="4" s="1"/>
  <c r="AK954" i="4"/>
  <c r="AI954" i="4"/>
  <c r="AH954" i="4"/>
  <c r="AE954" i="4"/>
  <c r="AD954" i="4"/>
  <c r="AM954" i="4" s="1"/>
  <c r="AK953" i="4"/>
  <c r="AI953" i="4"/>
  <c r="AH953" i="4"/>
  <c r="AE953" i="4"/>
  <c r="AD953" i="4"/>
  <c r="AM953" i="4" s="1"/>
  <c r="AK952" i="4"/>
  <c r="AI952" i="4"/>
  <c r="AH952" i="4"/>
  <c r="AE952" i="4"/>
  <c r="AD952" i="4"/>
  <c r="AM952" i="4" s="1"/>
  <c r="AK951" i="4"/>
  <c r="AI951" i="4"/>
  <c r="AH951" i="4"/>
  <c r="AE951" i="4"/>
  <c r="AD951" i="4"/>
  <c r="AM951" i="4" s="1"/>
  <c r="AK950" i="4"/>
  <c r="AI950" i="4"/>
  <c r="AH950" i="4"/>
  <c r="AE950" i="4"/>
  <c r="AD950" i="4"/>
  <c r="AM950" i="4" s="1"/>
  <c r="AK949" i="4"/>
  <c r="AI949" i="4"/>
  <c r="AH949" i="4"/>
  <c r="AE949" i="4"/>
  <c r="AD949" i="4"/>
  <c r="AM949" i="4" s="1"/>
  <c r="AK948" i="4"/>
  <c r="AI948" i="4"/>
  <c r="AH948" i="4"/>
  <c r="AE948" i="4"/>
  <c r="AD948" i="4"/>
  <c r="AM948" i="4" s="1"/>
  <c r="AK947" i="4"/>
  <c r="AI947" i="4"/>
  <c r="AH947" i="4"/>
  <c r="AE947" i="4"/>
  <c r="AD947" i="4"/>
  <c r="AM947" i="4" s="1"/>
  <c r="AK946" i="4"/>
  <c r="AI946" i="4"/>
  <c r="AH946" i="4"/>
  <c r="AE946" i="4"/>
  <c r="AD946" i="4"/>
  <c r="AM946" i="4" s="1"/>
  <c r="AK945" i="4"/>
  <c r="AI945" i="4"/>
  <c r="AH945" i="4"/>
  <c r="AE945" i="4"/>
  <c r="AD945" i="4"/>
  <c r="AM945" i="4" s="1"/>
  <c r="AK944" i="4"/>
  <c r="AI944" i="4"/>
  <c r="AH944" i="4"/>
  <c r="AE944" i="4"/>
  <c r="AD944" i="4"/>
  <c r="AM944" i="4" s="1"/>
  <c r="AK943" i="4"/>
  <c r="AI943" i="4"/>
  <c r="AH943" i="4"/>
  <c r="AE943" i="4"/>
  <c r="AD943" i="4"/>
  <c r="AM943" i="4" s="1"/>
  <c r="AK942" i="4"/>
  <c r="AI942" i="4"/>
  <c r="AH942" i="4"/>
  <c r="AE942" i="4"/>
  <c r="AD942" i="4"/>
  <c r="AM942" i="4" s="1"/>
  <c r="AK941" i="4"/>
  <c r="AI941" i="4"/>
  <c r="AH941" i="4"/>
  <c r="AE941" i="4"/>
  <c r="AD941" i="4"/>
  <c r="AM941" i="4" s="1"/>
  <c r="AK940" i="4"/>
  <c r="AI940" i="4"/>
  <c r="AH940" i="4"/>
  <c r="AE940" i="4"/>
  <c r="AD940" i="4"/>
  <c r="AM940" i="4" s="1"/>
  <c r="AK939" i="4"/>
  <c r="AI939" i="4"/>
  <c r="AH939" i="4"/>
  <c r="AE939" i="4"/>
  <c r="AD939" i="4"/>
  <c r="AM939" i="4" s="1"/>
  <c r="AK938" i="4"/>
  <c r="AI938" i="4"/>
  <c r="AH938" i="4"/>
  <c r="AE938" i="4"/>
  <c r="AD938" i="4"/>
  <c r="AM938" i="4" s="1"/>
  <c r="AK937" i="4"/>
  <c r="AI937" i="4"/>
  <c r="AH937" i="4"/>
  <c r="AE937" i="4"/>
  <c r="AD937" i="4"/>
  <c r="AM937" i="4" s="1"/>
  <c r="AK936" i="4"/>
  <c r="AI936" i="4"/>
  <c r="AH936" i="4"/>
  <c r="AE936" i="4"/>
  <c r="AD936" i="4"/>
  <c r="AM936" i="4" s="1"/>
  <c r="AK935" i="4"/>
  <c r="AI935" i="4"/>
  <c r="AH935" i="4"/>
  <c r="AE935" i="4"/>
  <c r="AD935" i="4"/>
  <c r="AM935" i="4" s="1"/>
  <c r="AK934" i="4"/>
  <c r="AI934" i="4"/>
  <c r="AH934" i="4"/>
  <c r="AE934" i="4"/>
  <c r="AD934" i="4"/>
  <c r="AM934" i="4" s="1"/>
  <c r="AK933" i="4"/>
  <c r="AI933" i="4"/>
  <c r="AH933" i="4"/>
  <c r="AE933" i="4"/>
  <c r="AD933" i="4"/>
  <c r="AM933" i="4" s="1"/>
  <c r="AK932" i="4"/>
  <c r="AI932" i="4"/>
  <c r="AH932" i="4"/>
  <c r="AE932" i="4"/>
  <c r="AD932" i="4"/>
  <c r="AM932" i="4" s="1"/>
  <c r="AK931" i="4"/>
  <c r="AI931" i="4"/>
  <c r="AH931" i="4"/>
  <c r="AE931" i="4"/>
  <c r="AD931" i="4"/>
  <c r="AM931" i="4" s="1"/>
  <c r="AK930" i="4"/>
  <c r="AI930" i="4"/>
  <c r="AH930" i="4"/>
  <c r="AE930" i="4"/>
  <c r="AD930" i="4"/>
  <c r="AM930" i="4" s="1"/>
  <c r="AK929" i="4"/>
  <c r="AI929" i="4"/>
  <c r="AH929" i="4"/>
  <c r="AE929" i="4"/>
  <c r="AD929" i="4"/>
  <c r="AM929" i="4" s="1"/>
  <c r="AK928" i="4"/>
  <c r="AI928" i="4"/>
  <c r="AH928" i="4"/>
  <c r="AE928" i="4"/>
  <c r="AD928" i="4"/>
  <c r="AM928" i="4" s="1"/>
  <c r="AK927" i="4"/>
  <c r="AI927" i="4"/>
  <c r="AH927" i="4"/>
  <c r="AE927" i="4"/>
  <c r="AD927" i="4"/>
  <c r="AM927" i="4" s="1"/>
  <c r="AK926" i="4"/>
  <c r="AI926" i="4"/>
  <c r="AH926" i="4"/>
  <c r="AE926" i="4"/>
  <c r="AD926" i="4"/>
  <c r="AM926" i="4" s="1"/>
  <c r="AK925" i="4"/>
  <c r="AI925" i="4"/>
  <c r="AH925" i="4"/>
  <c r="AE925" i="4"/>
  <c r="AD925" i="4"/>
  <c r="AM925" i="4" s="1"/>
  <c r="AK924" i="4"/>
  <c r="AI924" i="4"/>
  <c r="AH924" i="4"/>
  <c r="AE924" i="4"/>
  <c r="AD924" i="4"/>
  <c r="AM924" i="4" s="1"/>
  <c r="AK923" i="4"/>
  <c r="AI923" i="4"/>
  <c r="AH923" i="4"/>
  <c r="AE923" i="4"/>
  <c r="AD923" i="4"/>
  <c r="AM923" i="4" s="1"/>
  <c r="AK922" i="4"/>
  <c r="AI922" i="4"/>
  <c r="AH922" i="4"/>
  <c r="AE922" i="4"/>
  <c r="AD922" i="4"/>
  <c r="AM922" i="4" s="1"/>
  <c r="AK921" i="4"/>
  <c r="AI921" i="4"/>
  <c r="AH921" i="4"/>
  <c r="AE921" i="4"/>
  <c r="AD921" i="4"/>
  <c r="AM921" i="4" s="1"/>
  <c r="AK920" i="4"/>
  <c r="AI920" i="4"/>
  <c r="AH920" i="4"/>
  <c r="AE920" i="4"/>
  <c r="AD920" i="4"/>
  <c r="AM920" i="4" s="1"/>
  <c r="AK919" i="4"/>
  <c r="AI919" i="4"/>
  <c r="AH919" i="4"/>
  <c r="AE919" i="4"/>
  <c r="AD919" i="4"/>
  <c r="AM919" i="4" s="1"/>
  <c r="AK918" i="4"/>
  <c r="AI918" i="4"/>
  <c r="AH918" i="4"/>
  <c r="AE918" i="4"/>
  <c r="AD918" i="4"/>
  <c r="AM918" i="4" s="1"/>
  <c r="AK917" i="4"/>
  <c r="AI917" i="4"/>
  <c r="AH917" i="4"/>
  <c r="AE917" i="4"/>
  <c r="AD917" i="4"/>
  <c r="AM917" i="4" s="1"/>
  <c r="AK916" i="4"/>
  <c r="AI916" i="4"/>
  <c r="AH916" i="4"/>
  <c r="AE916" i="4"/>
  <c r="AD916" i="4"/>
  <c r="AM916" i="4" s="1"/>
  <c r="AK915" i="4"/>
  <c r="AI915" i="4"/>
  <c r="AH915" i="4"/>
  <c r="AE915" i="4"/>
  <c r="AD915" i="4"/>
  <c r="AM915" i="4" s="1"/>
  <c r="AK914" i="4"/>
  <c r="AI914" i="4"/>
  <c r="AH914" i="4"/>
  <c r="AE914" i="4"/>
  <c r="AD914" i="4"/>
  <c r="AM914" i="4" s="1"/>
  <c r="AK913" i="4"/>
  <c r="AI913" i="4"/>
  <c r="AH913" i="4"/>
  <c r="AE913" i="4"/>
  <c r="AD913" i="4"/>
  <c r="AM913" i="4" s="1"/>
  <c r="AK912" i="4"/>
  <c r="AI912" i="4"/>
  <c r="AH912" i="4"/>
  <c r="AE912" i="4"/>
  <c r="AD912" i="4"/>
  <c r="AM912" i="4" s="1"/>
  <c r="AK911" i="4"/>
  <c r="AI911" i="4"/>
  <c r="AH911" i="4"/>
  <c r="AE911" i="4"/>
  <c r="AD911" i="4"/>
  <c r="AM911" i="4" s="1"/>
  <c r="AK910" i="4"/>
  <c r="AI910" i="4"/>
  <c r="AH910" i="4"/>
  <c r="AE910" i="4"/>
  <c r="AD910" i="4"/>
  <c r="AM910" i="4" s="1"/>
  <c r="AK909" i="4"/>
  <c r="AI909" i="4"/>
  <c r="AH909" i="4"/>
  <c r="AE909" i="4"/>
  <c r="AD909" i="4"/>
  <c r="AM909" i="4" s="1"/>
  <c r="AK908" i="4"/>
  <c r="AI908" i="4"/>
  <c r="AH908" i="4"/>
  <c r="AE908" i="4"/>
  <c r="AD908" i="4"/>
  <c r="AM908" i="4" s="1"/>
  <c r="AK907" i="4"/>
  <c r="AI907" i="4"/>
  <c r="AH907" i="4"/>
  <c r="AE907" i="4"/>
  <c r="AD907" i="4"/>
  <c r="AM907" i="4" s="1"/>
  <c r="AK906" i="4"/>
  <c r="AI906" i="4"/>
  <c r="AH906" i="4"/>
  <c r="AE906" i="4"/>
  <c r="AD906" i="4"/>
  <c r="AM906" i="4" s="1"/>
  <c r="AK905" i="4"/>
  <c r="AI905" i="4"/>
  <c r="AH905" i="4"/>
  <c r="AE905" i="4"/>
  <c r="AD905" i="4"/>
  <c r="AM905" i="4" s="1"/>
  <c r="AK904" i="4"/>
  <c r="AI904" i="4"/>
  <c r="AH904" i="4"/>
  <c r="AE904" i="4"/>
  <c r="AD904" i="4"/>
  <c r="AM904" i="4" s="1"/>
  <c r="AK903" i="4"/>
  <c r="AI903" i="4"/>
  <c r="AH903" i="4"/>
  <c r="AE903" i="4"/>
  <c r="AD903" i="4"/>
  <c r="AM903" i="4" s="1"/>
  <c r="AK902" i="4"/>
  <c r="AI902" i="4"/>
  <c r="AH902" i="4"/>
  <c r="AE902" i="4"/>
  <c r="AD902" i="4"/>
  <c r="AM902" i="4" s="1"/>
  <c r="AK901" i="4"/>
  <c r="AI901" i="4"/>
  <c r="AH901" i="4"/>
  <c r="AE901" i="4"/>
  <c r="AD901" i="4"/>
  <c r="AM901" i="4" s="1"/>
  <c r="AK900" i="4"/>
  <c r="AI900" i="4"/>
  <c r="AH900" i="4"/>
  <c r="AE900" i="4"/>
  <c r="AD900" i="4"/>
  <c r="AM900" i="4" s="1"/>
  <c r="AK899" i="4"/>
  <c r="AI899" i="4"/>
  <c r="AH899" i="4"/>
  <c r="AE899" i="4"/>
  <c r="AD899" i="4"/>
  <c r="AM899" i="4" s="1"/>
  <c r="AK898" i="4"/>
  <c r="AI898" i="4"/>
  <c r="AH898" i="4"/>
  <c r="AE898" i="4"/>
  <c r="AD898" i="4"/>
  <c r="AM898" i="4" s="1"/>
  <c r="AK897" i="4"/>
  <c r="AI897" i="4"/>
  <c r="AH897" i="4"/>
  <c r="AE897" i="4"/>
  <c r="AD897" i="4"/>
  <c r="AM897" i="4" s="1"/>
  <c r="AK896" i="4"/>
  <c r="AI896" i="4"/>
  <c r="AH896" i="4"/>
  <c r="AE896" i="4"/>
  <c r="AD896" i="4"/>
  <c r="AM896" i="4" s="1"/>
  <c r="AK895" i="4"/>
  <c r="AI895" i="4"/>
  <c r="AH895" i="4"/>
  <c r="AE895" i="4"/>
  <c r="AD895" i="4"/>
  <c r="AM895" i="4" s="1"/>
  <c r="AK894" i="4"/>
  <c r="AI894" i="4"/>
  <c r="AH894" i="4"/>
  <c r="AE894" i="4"/>
  <c r="AD894" i="4"/>
  <c r="AM894" i="4" s="1"/>
  <c r="AK893" i="4"/>
  <c r="AI893" i="4"/>
  <c r="AH893" i="4"/>
  <c r="AE893" i="4"/>
  <c r="AD893" i="4"/>
  <c r="AM893" i="4" s="1"/>
  <c r="AK892" i="4"/>
  <c r="AI892" i="4"/>
  <c r="AH892" i="4"/>
  <c r="AE892" i="4"/>
  <c r="AD892" i="4"/>
  <c r="AM892" i="4" s="1"/>
  <c r="AK891" i="4"/>
  <c r="AI891" i="4"/>
  <c r="AH891" i="4"/>
  <c r="AE891" i="4"/>
  <c r="AD891" i="4"/>
  <c r="AM891" i="4" s="1"/>
  <c r="AK890" i="4"/>
  <c r="AI890" i="4"/>
  <c r="AH890" i="4"/>
  <c r="AE890" i="4"/>
  <c r="AD890" i="4"/>
  <c r="AM890" i="4" s="1"/>
  <c r="AK889" i="4"/>
  <c r="AI889" i="4"/>
  <c r="AH889" i="4"/>
  <c r="AE889" i="4"/>
  <c r="AD889" i="4"/>
  <c r="AM889" i="4" s="1"/>
  <c r="AK888" i="4"/>
  <c r="AI888" i="4"/>
  <c r="AH888" i="4"/>
  <c r="AE888" i="4"/>
  <c r="AD888" i="4"/>
  <c r="AM888" i="4" s="1"/>
  <c r="AK887" i="4"/>
  <c r="AI887" i="4"/>
  <c r="AH887" i="4"/>
  <c r="AE887" i="4"/>
  <c r="AD887" i="4"/>
  <c r="AM887" i="4" s="1"/>
  <c r="AK886" i="4"/>
  <c r="AI886" i="4"/>
  <c r="AH886" i="4"/>
  <c r="AE886" i="4"/>
  <c r="AD886" i="4"/>
  <c r="AM886" i="4" s="1"/>
  <c r="AK885" i="4"/>
  <c r="AI885" i="4"/>
  <c r="AH885" i="4"/>
  <c r="AE885" i="4"/>
  <c r="AD885" i="4"/>
  <c r="AM885" i="4" s="1"/>
  <c r="AK884" i="4"/>
  <c r="AI884" i="4"/>
  <c r="AH884" i="4"/>
  <c r="AE884" i="4"/>
  <c r="AD884" i="4"/>
  <c r="AM884" i="4" s="1"/>
  <c r="AK883" i="4"/>
  <c r="AI883" i="4"/>
  <c r="AH883" i="4"/>
  <c r="AE883" i="4"/>
  <c r="AD883" i="4"/>
  <c r="AM883" i="4" s="1"/>
  <c r="AK882" i="4"/>
  <c r="AI882" i="4"/>
  <c r="AH882" i="4"/>
  <c r="AE882" i="4"/>
  <c r="AD882" i="4"/>
  <c r="AM882" i="4" s="1"/>
  <c r="AK881" i="4"/>
  <c r="AI881" i="4"/>
  <c r="AH881" i="4"/>
  <c r="AE881" i="4"/>
  <c r="AD881" i="4"/>
  <c r="AM881" i="4" s="1"/>
  <c r="AK880" i="4"/>
  <c r="AI880" i="4"/>
  <c r="AH880" i="4"/>
  <c r="AE880" i="4"/>
  <c r="AD880" i="4"/>
  <c r="AM880" i="4" s="1"/>
  <c r="AK879" i="4"/>
  <c r="AI879" i="4"/>
  <c r="AH879" i="4"/>
  <c r="AE879" i="4"/>
  <c r="AD879" i="4"/>
  <c r="AM879" i="4" s="1"/>
  <c r="AK878" i="4"/>
  <c r="AI878" i="4"/>
  <c r="AH878" i="4"/>
  <c r="AE878" i="4"/>
  <c r="AD878" i="4"/>
  <c r="AM878" i="4" s="1"/>
  <c r="AK877" i="4"/>
  <c r="AI877" i="4"/>
  <c r="AH877" i="4"/>
  <c r="AE877" i="4"/>
  <c r="AD877" i="4"/>
  <c r="AM877" i="4" s="1"/>
  <c r="AK876" i="4"/>
  <c r="AI876" i="4"/>
  <c r="AH876" i="4"/>
  <c r="AE876" i="4"/>
  <c r="AD876" i="4"/>
  <c r="AM876" i="4" s="1"/>
  <c r="AK875" i="4"/>
  <c r="AI875" i="4"/>
  <c r="AH875" i="4"/>
  <c r="AE875" i="4"/>
  <c r="AD875" i="4"/>
  <c r="AM875" i="4" s="1"/>
  <c r="AK874" i="4"/>
  <c r="AI874" i="4"/>
  <c r="AH874" i="4"/>
  <c r="AE874" i="4"/>
  <c r="AD874" i="4"/>
  <c r="AM874" i="4" s="1"/>
  <c r="AK873" i="4"/>
  <c r="AI873" i="4"/>
  <c r="AH873" i="4"/>
  <c r="AE873" i="4"/>
  <c r="AD873" i="4"/>
  <c r="AM873" i="4" s="1"/>
  <c r="AK872" i="4"/>
  <c r="AI872" i="4"/>
  <c r="AH872" i="4"/>
  <c r="AE872" i="4"/>
  <c r="AD872" i="4"/>
  <c r="AM872" i="4" s="1"/>
  <c r="AK871" i="4"/>
  <c r="AI871" i="4"/>
  <c r="AH871" i="4"/>
  <c r="AE871" i="4"/>
  <c r="AD871" i="4"/>
  <c r="AM871" i="4" s="1"/>
  <c r="AK870" i="4"/>
  <c r="AI870" i="4"/>
  <c r="AH870" i="4"/>
  <c r="AE870" i="4"/>
  <c r="AD870" i="4"/>
  <c r="AM870" i="4" s="1"/>
  <c r="AK869" i="4"/>
  <c r="AI869" i="4"/>
  <c r="AH869" i="4"/>
  <c r="AE869" i="4"/>
  <c r="AD869" i="4"/>
  <c r="AM869" i="4" s="1"/>
  <c r="AK868" i="4"/>
  <c r="AI868" i="4"/>
  <c r="AH868" i="4"/>
  <c r="AE868" i="4"/>
  <c r="AD868" i="4"/>
  <c r="AM868" i="4" s="1"/>
  <c r="AK867" i="4"/>
  <c r="AI867" i="4"/>
  <c r="AH867" i="4"/>
  <c r="AE867" i="4"/>
  <c r="AD867" i="4"/>
  <c r="AM867" i="4" s="1"/>
  <c r="AK866" i="4"/>
  <c r="AI866" i="4"/>
  <c r="AH866" i="4"/>
  <c r="AE866" i="4"/>
  <c r="AD866" i="4"/>
  <c r="AM866" i="4" s="1"/>
  <c r="AK865" i="4"/>
  <c r="AI865" i="4"/>
  <c r="AH865" i="4"/>
  <c r="AE865" i="4"/>
  <c r="AD865" i="4"/>
  <c r="AM865" i="4" s="1"/>
  <c r="AK864" i="4"/>
  <c r="AI864" i="4"/>
  <c r="AH864" i="4"/>
  <c r="AE864" i="4"/>
  <c r="AD864" i="4"/>
  <c r="AM864" i="4" s="1"/>
  <c r="AK863" i="4"/>
  <c r="AI863" i="4"/>
  <c r="AH863" i="4"/>
  <c r="AE863" i="4"/>
  <c r="AD863" i="4"/>
  <c r="AM863" i="4" s="1"/>
  <c r="AK862" i="4"/>
  <c r="AI862" i="4"/>
  <c r="AH862" i="4"/>
  <c r="AE862" i="4"/>
  <c r="AD862" i="4"/>
  <c r="AM862" i="4" s="1"/>
  <c r="AK861" i="4"/>
  <c r="AI861" i="4"/>
  <c r="AH861" i="4"/>
  <c r="AE861" i="4"/>
  <c r="AD861" i="4"/>
  <c r="AM861" i="4" s="1"/>
  <c r="AK860" i="4"/>
  <c r="AI860" i="4"/>
  <c r="AH860" i="4"/>
  <c r="AE860" i="4"/>
  <c r="AD860" i="4"/>
  <c r="AM860" i="4" s="1"/>
  <c r="AK859" i="4"/>
  <c r="AI859" i="4"/>
  <c r="AH859" i="4"/>
  <c r="AE859" i="4"/>
  <c r="AD859" i="4"/>
  <c r="AM859" i="4" s="1"/>
  <c r="AK858" i="4"/>
  <c r="AI858" i="4"/>
  <c r="AH858" i="4"/>
  <c r="AE858" i="4"/>
  <c r="AD858" i="4"/>
  <c r="AM858" i="4" s="1"/>
  <c r="AK857" i="4"/>
  <c r="AI857" i="4"/>
  <c r="AH857" i="4"/>
  <c r="AE857" i="4"/>
  <c r="AD857" i="4"/>
  <c r="AM857" i="4" s="1"/>
  <c r="AK856" i="4"/>
  <c r="AI856" i="4"/>
  <c r="AH856" i="4"/>
  <c r="AE856" i="4"/>
  <c r="AD856" i="4"/>
  <c r="AM856" i="4" s="1"/>
  <c r="AK855" i="4"/>
  <c r="AI855" i="4"/>
  <c r="AH855" i="4"/>
  <c r="AE855" i="4"/>
  <c r="AD855" i="4"/>
  <c r="AM855" i="4" s="1"/>
  <c r="AK854" i="4"/>
  <c r="AI854" i="4"/>
  <c r="AH854" i="4"/>
  <c r="AE854" i="4"/>
  <c r="AD854" i="4"/>
  <c r="AM854" i="4" s="1"/>
  <c r="AK853" i="4"/>
  <c r="AI853" i="4"/>
  <c r="AH853" i="4"/>
  <c r="AE853" i="4"/>
  <c r="AD853" i="4"/>
  <c r="AM853" i="4" s="1"/>
  <c r="AK852" i="4"/>
  <c r="AI852" i="4"/>
  <c r="AH852" i="4"/>
  <c r="AE852" i="4"/>
  <c r="AD852" i="4"/>
  <c r="AM852" i="4" s="1"/>
  <c r="AK851" i="4"/>
  <c r="AI851" i="4"/>
  <c r="AH851" i="4"/>
  <c r="AE851" i="4"/>
  <c r="AD851" i="4"/>
  <c r="AM851" i="4" s="1"/>
  <c r="AK850" i="4"/>
  <c r="AI850" i="4"/>
  <c r="AH850" i="4"/>
  <c r="AE850" i="4"/>
  <c r="AD850" i="4"/>
  <c r="AM850" i="4" s="1"/>
  <c r="AK849" i="4"/>
  <c r="AI849" i="4"/>
  <c r="AH849" i="4"/>
  <c r="AE849" i="4"/>
  <c r="AD849" i="4"/>
  <c r="AM849" i="4" s="1"/>
  <c r="AK848" i="4"/>
  <c r="AI848" i="4"/>
  <c r="AH848" i="4"/>
  <c r="AE848" i="4"/>
  <c r="AD848" i="4"/>
  <c r="AM848" i="4" s="1"/>
  <c r="AK847" i="4"/>
  <c r="AI847" i="4"/>
  <c r="AH847" i="4"/>
  <c r="AE847" i="4"/>
  <c r="AD847" i="4"/>
  <c r="AM847" i="4" s="1"/>
  <c r="AK846" i="4"/>
  <c r="AI846" i="4"/>
  <c r="AH846" i="4"/>
  <c r="AE846" i="4"/>
  <c r="AD846" i="4"/>
  <c r="AM846" i="4" s="1"/>
  <c r="AK845" i="4"/>
  <c r="AI845" i="4"/>
  <c r="AH845" i="4"/>
  <c r="AE845" i="4"/>
  <c r="AD845" i="4"/>
  <c r="AM845" i="4" s="1"/>
  <c r="AK844" i="4"/>
  <c r="AI844" i="4"/>
  <c r="AH844" i="4"/>
  <c r="AE844" i="4"/>
  <c r="AD844" i="4"/>
  <c r="AM844" i="4" s="1"/>
  <c r="AK843" i="4"/>
  <c r="AI843" i="4"/>
  <c r="AH843" i="4"/>
  <c r="AE843" i="4"/>
  <c r="AD843" i="4"/>
  <c r="AM843" i="4" s="1"/>
  <c r="AK842" i="4"/>
  <c r="AI842" i="4"/>
  <c r="AH842" i="4"/>
  <c r="AE842" i="4"/>
  <c r="AD842" i="4"/>
  <c r="AM842" i="4" s="1"/>
  <c r="AK841" i="4"/>
  <c r="AI841" i="4"/>
  <c r="AH841" i="4"/>
  <c r="AE841" i="4"/>
  <c r="AD841" i="4"/>
  <c r="AM841" i="4" s="1"/>
  <c r="AK840" i="4"/>
  <c r="AI840" i="4"/>
  <c r="AH840" i="4"/>
  <c r="AE840" i="4"/>
  <c r="AD840" i="4"/>
  <c r="AM840" i="4" s="1"/>
  <c r="AK839" i="4"/>
  <c r="AI839" i="4"/>
  <c r="AH839" i="4"/>
  <c r="AE839" i="4"/>
  <c r="AD839" i="4"/>
  <c r="AM839" i="4" s="1"/>
  <c r="AK838" i="4"/>
  <c r="AI838" i="4"/>
  <c r="AH838" i="4"/>
  <c r="AE838" i="4"/>
  <c r="AD838" i="4"/>
  <c r="AM838" i="4" s="1"/>
  <c r="AK837" i="4"/>
  <c r="AI837" i="4"/>
  <c r="AH837" i="4"/>
  <c r="AE837" i="4"/>
  <c r="AD837" i="4"/>
  <c r="AM837" i="4" s="1"/>
  <c r="AK836" i="4"/>
  <c r="AI836" i="4"/>
  <c r="AH836" i="4"/>
  <c r="AE836" i="4"/>
  <c r="AD836" i="4"/>
  <c r="AM836" i="4" s="1"/>
  <c r="AK835" i="4"/>
  <c r="AI835" i="4"/>
  <c r="AH835" i="4"/>
  <c r="AE835" i="4"/>
  <c r="AD835" i="4"/>
  <c r="AM835" i="4" s="1"/>
  <c r="AK834" i="4"/>
  <c r="AI834" i="4"/>
  <c r="AH834" i="4"/>
  <c r="AE834" i="4"/>
  <c r="AD834" i="4"/>
  <c r="AM834" i="4" s="1"/>
  <c r="AK833" i="4"/>
  <c r="AI833" i="4"/>
  <c r="AH833" i="4"/>
  <c r="AE833" i="4"/>
  <c r="AD833" i="4"/>
  <c r="AM833" i="4" s="1"/>
  <c r="AK832" i="4"/>
  <c r="AI832" i="4"/>
  <c r="AH832" i="4"/>
  <c r="AE832" i="4"/>
  <c r="AD832" i="4"/>
  <c r="AM832" i="4" s="1"/>
  <c r="AK831" i="4"/>
  <c r="AI831" i="4"/>
  <c r="AH831" i="4"/>
  <c r="AE831" i="4"/>
  <c r="AD831" i="4"/>
  <c r="AM831" i="4" s="1"/>
  <c r="AK830" i="4"/>
  <c r="AI830" i="4"/>
  <c r="AH830" i="4"/>
  <c r="AE830" i="4"/>
  <c r="AD830" i="4"/>
  <c r="AM830" i="4" s="1"/>
  <c r="AK829" i="4"/>
  <c r="AI829" i="4"/>
  <c r="AH829" i="4"/>
  <c r="AE829" i="4"/>
  <c r="AD829" i="4"/>
  <c r="AM829" i="4" s="1"/>
  <c r="AK828" i="4"/>
  <c r="AI828" i="4"/>
  <c r="AH828" i="4"/>
  <c r="AE828" i="4"/>
  <c r="AD828" i="4"/>
  <c r="AM828" i="4" s="1"/>
  <c r="AK827" i="4"/>
  <c r="AI827" i="4"/>
  <c r="AH827" i="4"/>
  <c r="AE827" i="4"/>
  <c r="AD827" i="4"/>
  <c r="AM827" i="4" s="1"/>
  <c r="AK826" i="4"/>
  <c r="AI826" i="4"/>
  <c r="AH826" i="4"/>
  <c r="AE826" i="4"/>
  <c r="AD826" i="4"/>
  <c r="AM826" i="4" s="1"/>
  <c r="AK825" i="4"/>
  <c r="AI825" i="4"/>
  <c r="AH825" i="4"/>
  <c r="AE825" i="4"/>
  <c r="AD825" i="4"/>
  <c r="AM825" i="4" s="1"/>
  <c r="AK824" i="4"/>
  <c r="AI824" i="4"/>
  <c r="AH824" i="4"/>
  <c r="AE824" i="4"/>
  <c r="AD824" i="4"/>
  <c r="AM824" i="4" s="1"/>
  <c r="AK823" i="4"/>
  <c r="AI823" i="4"/>
  <c r="AH823" i="4"/>
  <c r="AE823" i="4"/>
  <c r="AD823" i="4"/>
  <c r="AM823" i="4" s="1"/>
  <c r="AK822" i="4"/>
  <c r="AI822" i="4"/>
  <c r="AH822" i="4"/>
  <c r="AE822" i="4"/>
  <c r="AD822" i="4"/>
  <c r="AM822" i="4" s="1"/>
  <c r="AK821" i="4"/>
  <c r="AI821" i="4"/>
  <c r="AH821" i="4"/>
  <c r="AE821" i="4"/>
  <c r="AD821" i="4"/>
  <c r="AM821" i="4" s="1"/>
  <c r="AK820" i="4"/>
  <c r="AI820" i="4"/>
  <c r="AH820" i="4"/>
  <c r="AE820" i="4"/>
  <c r="AD820" i="4"/>
  <c r="AM820" i="4" s="1"/>
  <c r="AK819" i="4"/>
  <c r="AI819" i="4"/>
  <c r="AH819" i="4"/>
  <c r="AE819" i="4"/>
  <c r="AD819" i="4"/>
  <c r="AM819" i="4" s="1"/>
  <c r="AK818" i="4"/>
  <c r="AI818" i="4"/>
  <c r="AH818" i="4"/>
  <c r="AE818" i="4"/>
  <c r="AD818" i="4"/>
  <c r="AM818" i="4" s="1"/>
  <c r="AK817" i="4"/>
  <c r="AI817" i="4"/>
  <c r="AH817" i="4"/>
  <c r="AE817" i="4"/>
  <c r="AD817" i="4"/>
  <c r="AM817" i="4" s="1"/>
  <c r="AK816" i="4"/>
  <c r="AI816" i="4"/>
  <c r="AH816" i="4"/>
  <c r="AE816" i="4"/>
  <c r="AD816" i="4"/>
  <c r="AM816" i="4" s="1"/>
  <c r="AK815" i="4"/>
  <c r="AI815" i="4"/>
  <c r="AH815" i="4"/>
  <c r="AE815" i="4"/>
  <c r="AD815" i="4"/>
  <c r="AM815" i="4" s="1"/>
  <c r="AK814" i="4"/>
  <c r="AI814" i="4"/>
  <c r="AH814" i="4"/>
  <c r="AE814" i="4"/>
  <c r="AD814" i="4"/>
  <c r="AM814" i="4" s="1"/>
  <c r="AK813" i="4"/>
  <c r="AI813" i="4"/>
  <c r="AH813" i="4"/>
  <c r="AE813" i="4"/>
  <c r="AD813" i="4"/>
  <c r="AM813" i="4" s="1"/>
  <c r="AK812" i="4"/>
  <c r="AI812" i="4"/>
  <c r="AH812" i="4"/>
  <c r="AE812" i="4"/>
  <c r="AD812" i="4"/>
  <c r="AM812" i="4" s="1"/>
  <c r="AK811" i="4"/>
  <c r="AI811" i="4"/>
  <c r="AH811" i="4"/>
  <c r="AE811" i="4"/>
  <c r="AD811" i="4"/>
  <c r="AM811" i="4" s="1"/>
  <c r="AK810" i="4"/>
  <c r="AI810" i="4"/>
  <c r="AH810" i="4"/>
  <c r="AE810" i="4"/>
  <c r="AD810" i="4"/>
  <c r="AM810" i="4" s="1"/>
  <c r="AK809" i="4"/>
  <c r="AI809" i="4"/>
  <c r="AH809" i="4"/>
  <c r="AE809" i="4"/>
  <c r="AD809" i="4"/>
  <c r="AM809" i="4" s="1"/>
  <c r="AK808" i="4"/>
  <c r="AI808" i="4"/>
  <c r="AH808" i="4"/>
  <c r="AE808" i="4"/>
  <c r="AD808" i="4"/>
  <c r="AM808" i="4" s="1"/>
  <c r="AK807" i="4"/>
  <c r="AI807" i="4"/>
  <c r="AH807" i="4"/>
  <c r="AE807" i="4"/>
  <c r="AD807" i="4"/>
  <c r="AM807" i="4" s="1"/>
  <c r="AK806" i="4"/>
  <c r="AI806" i="4"/>
  <c r="AH806" i="4"/>
  <c r="AE806" i="4"/>
  <c r="AD806" i="4"/>
  <c r="AM806" i="4" s="1"/>
  <c r="AK805" i="4"/>
  <c r="AI805" i="4"/>
  <c r="AH805" i="4"/>
  <c r="AE805" i="4"/>
  <c r="AD805" i="4"/>
  <c r="AM805" i="4" s="1"/>
  <c r="AK804" i="4"/>
  <c r="AI804" i="4"/>
  <c r="AH804" i="4"/>
  <c r="AE804" i="4"/>
  <c r="AD804" i="4"/>
  <c r="AM804" i="4" s="1"/>
  <c r="AK803" i="4"/>
  <c r="AI803" i="4"/>
  <c r="AH803" i="4"/>
  <c r="AE803" i="4"/>
  <c r="AD803" i="4"/>
  <c r="AM803" i="4" s="1"/>
  <c r="AK802" i="4"/>
  <c r="AI802" i="4"/>
  <c r="AH802" i="4"/>
  <c r="AE802" i="4"/>
  <c r="AD802" i="4"/>
  <c r="AM802" i="4" s="1"/>
  <c r="AK801" i="4"/>
  <c r="AI801" i="4"/>
  <c r="AH801" i="4"/>
  <c r="AE801" i="4"/>
  <c r="AD801" i="4"/>
  <c r="AM801" i="4" s="1"/>
  <c r="AK800" i="4"/>
  <c r="AI800" i="4"/>
  <c r="AH800" i="4"/>
  <c r="AE800" i="4"/>
  <c r="AD800" i="4"/>
  <c r="AM800" i="4" s="1"/>
  <c r="AK799" i="4"/>
  <c r="AI799" i="4"/>
  <c r="AH799" i="4"/>
  <c r="AE799" i="4"/>
  <c r="AD799" i="4"/>
  <c r="AM799" i="4" s="1"/>
  <c r="AK798" i="4"/>
  <c r="AI798" i="4"/>
  <c r="AH798" i="4"/>
  <c r="AE798" i="4"/>
  <c r="AD798" i="4"/>
  <c r="AM798" i="4" s="1"/>
  <c r="AK797" i="4"/>
  <c r="AI797" i="4"/>
  <c r="AH797" i="4"/>
  <c r="AE797" i="4"/>
  <c r="AD797" i="4"/>
  <c r="AM797" i="4" s="1"/>
  <c r="AK796" i="4"/>
  <c r="AI796" i="4"/>
  <c r="AH796" i="4"/>
  <c r="AE796" i="4"/>
  <c r="AD796" i="4"/>
  <c r="AM796" i="4" s="1"/>
  <c r="AK795" i="4"/>
  <c r="AI795" i="4"/>
  <c r="AH795" i="4"/>
  <c r="AE795" i="4"/>
  <c r="AD795" i="4"/>
  <c r="AM795" i="4" s="1"/>
  <c r="AK794" i="4"/>
  <c r="AI794" i="4"/>
  <c r="AH794" i="4"/>
  <c r="AE794" i="4"/>
  <c r="AD794" i="4"/>
  <c r="AM794" i="4" s="1"/>
  <c r="AK793" i="4"/>
  <c r="AI793" i="4"/>
  <c r="AH793" i="4"/>
  <c r="AE793" i="4"/>
  <c r="AD793" i="4"/>
  <c r="AM793" i="4" s="1"/>
  <c r="AK792" i="4"/>
  <c r="AI792" i="4"/>
  <c r="AH792" i="4"/>
  <c r="AE792" i="4"/>
  <c r="AD792" i="4"/>
  <c r="AM792" i="4" s="1"/>
  <c r="AK791" i="4"/>
  <c r="AI791" i="4"/>
  <c r="AH791" i="4"/>
  <c r="AE791" i="4"/>
  <c r="AD791" i="4"/>
  <c r="AM791" i="4" s="1"/>
  <c r="AK790" i="4"/>
  <c r="AI790" i="4"/>
  <c r="AH790" i="4"/>
  <c r="AE790" i="4"/>
  <c r="AD790" i="4"/>
  <c r="AM790" i="4" s="1"/>
  <c r="AK789" i="4"/>
  <c r="AI789" i="4"/>
  <c r="AH789" i="4"/>
  <c r="AE789" i="4"/>
  <c r="AD789" i="4"/>
  <c r="AM789" i="4" s="1"/>
  <c r="AK788" i="4"/>
  <c r="AI788" i="4"/>
  <c r="AH788" i="4"/>
  <c r="AE788" i="4"/>
  <c r="AD788" i="4"/>
  <c r="AM788" i="4" s="1"/>
  <c r="AK787" i="4"/>
  <c r="AI787" i="4"/>
  <c r="AH787" i="4"/>
  <c r="AE787" i="4"/>
  <c r="AD787" i="4"/>
  <c r="AM787" i="4" s="1"/>
  <c r="AK786" i="4"/>
  <c r="AI786" i="4"/>
  <c r="AH786" i="4"/>
  <c r="AE786" i="4"/>
  <c r="AD786" i="4"/>
  <c r="AM786" i="4" s="1"/>
  <c r="AK785" i="4"/>
  <c r="AI785" i="4"/>
  <c r="AH785" i="4"/>
  <c r="AE785" i="4"/>
  <c r="AD785" i="4"/>
  <c r="AM785" i="4" s="1"/>
  <c r="AK784" i="4"/>
  <c r="AI784" i="4"/>
  <c r="AH784" i="4"/>
  <c r="AE784" i="4"/>
  <c r="AD784" i="4"/>
  <c r="AM784" i="4" s="1"/>
  <c r="AK783" i="4"/>
  <c r="AI783" i="4"/>
  <c r="AH783" i="4"/>
  <c r="AE783" i="4"/>
  <c r="AD783" i="4"/>
  <c r="AM783" i="4" s="1"/>
  <c r="AK782" i="4"/>
  <c r="AI782" i="4"/>
  <c r="AH782" i="4"/>
  <c r="AE782" i="4"/>
  <c r="AD782" i="4"/>
  <c r="AM782" i="4" s="1"/>
  <c r="AK781" i="4"/>
  <c r="AI781" i="4"/>
  <c r="AH781" i="4"/>
  <c r="AE781" i="4"/>
  <c r="AD781" i="4"/>
  <c r="AM781" i="4" s="1"/>
  <c r="AK780" i="4"/>
  <c r="AI780" i="4"/>
  <c r="AH780" i="4"/>
  <c r="AE780" i="4"/>
  <c r="AD780" i="4"/>
  <c r="AM780" i="4" s="1"/>
  <c r="AK779" i="4"/>
  <c r="AI779" i="4"/>
  <c r="AH779" i="4"/>
  <c r="AE779" i="4"/>
  <c r="AD779" i="4"/>
  <c r="AM779" i="4" s="1"/>
  <c r="AK778" i="4"/>
  <c r="AI778" i="4"/>
  <c r="AH778" i="4"/>
  <c r="AE778" i="4"/>
  <c r="AD778" i="4"/>
  <c r="AM778" i="4" s="1"/>
  <c r="AK777" i="4"/>
  <c r="AI777" i="4"/>
  <c r="AH777" i="4"/>
  <c r="AE777" i="4"/>
  <c r="AD777" i="4"/>
  <c r="AM777" i="4" s="1"/>
  <c r="AK776" i="4"/>
  <c r="AI776" i="4"/>
  <c r="AH776" i="4"/>
  <c r="AE776" i="4"/>
  <c r="AD776" i="4"/>
  <c r="AM776" i="4" s="1"/>
  <c r="AK775" i="4"/>
  <c r="AI775" i="4"/>
  <c r="AH775" i="4"/>
  <c r="AE775" i="4"/>
  <c r="AD775" i="4"/>
  <c r="AM775" i="4" s="1"/>
  <c r="AK774" i="4"/>
  <c r="AI774" i="4"/>
  <c r="AH774" i="4"/>
  <c r="AE774" i="4"/>
  <c r="AD774" i="4"/>
  <c r="AM774" i="4" s="1"/>
  <c r="AK773" i="4"/>
  <c r="AI773" i="4"/>
  <c r="AH773" i="4"/>
  <c r="AE773" i="4"/>
  <c r="AD773" i="4"/>
  <c r="AM773" i="4" s="1"/>
  <c r="AK772" i="4"/>
  <c r="AI772" i="4"/>
  <c r="AH772" i="4"/>
  <c r="AE772" i="4"/>
  <c r="AD772" i="4"/>
  <c r="AM772" i="4" s="1"/>
  <c r="AK771" i="4"/>
  <c r="AI771" i="4"/>
  <c r="AH771" i="4"/>
  <c r="AE771" i="4"/>
  <c r="AD771" i="4"/>
  <c r="AM771" i="4" s="1"/>
  <c r="AK770" i="4"/>
  <c r="AI770" i="4"/>
  <c r="AH770" i="4"/>
  <c r="AE770" i="4"/>
  <c r="AD770" i="4"/>
  <c r="AM770" i="4" s="1"/>
  <c r="AK769" i="4"/>
  <c r="AI769" i="4"/>
  <c r="AH769" i="4"/>
  <c r="AE769" i="4"/>
  <c r="AD769" i="4"/>
  <c r="AM769" i="4" s="1"/>
  <c r="AK768" i="4"/>
  <c r="AI768" i="4"/>
  <c r="AH768" i="4"/>
  <c r="AE768" i="4"/>
  <c r="AD768" i="4"/>
  <c r="AM768" i="4" s="1"/>
  <c r="AK767" i="4"/>
  <c r="AI767" i="4"/>
  <c r="AH767" i="4"/>
  <c r="AE767" i="4"/>
  <c r="AD767" i="4"/>
  <c r="AM767" i="4" s="1"/>
  <c r="AK766" i="4"/>
  <c r="AI766" i="4"/>
  <c r="AH766" i="4"/>
  <c r="AE766" i="4"/>
  <c r="AD766" i="4"/>
  <c r="AM766" i="4" s="1"/>
  <c r="AK765" i="4"/>
  <c r="AI765" i="4"/>
  <c r="AH765" i="4"/>
  <c r="AE765" i="4"/>
  <c r="AD765" i="4"/>
  <c r="AM765" i="4" s="1"/>
  <c r="AK764" i="4"/>
  <c r="AI764" i="4"/>
  <c r="AH764" i="4"/>
  <c r="AE764" i="4"/>
  <c r="AD764" i="4"/>
  <c r="AM764" i="4" s="1"/>
  <c r="AK763" i="4"/>
  <c r="AI763" i="4"/>
  <c r="AH763" i="4"/>
  <c r="AE763" i="4"/>
  <c r="AD763" i="4"/>
  <c r="AM763" i="4" s="1"/>
  <c r="AK762" i="4"/>
  <c r="AI762" i="4"/>
  <c r="AH762" i="4"/>
  <c r="AE762" i="4"/>
  <c r="AD762" i="4"/>
  <c r="AM762" i="4" s="1"/>
  <c r="AK761" i="4"/>
  <c r="AI761" i="4"/>
  <c r="AH761" i="4"/>
  <c r="AE761" i="4"/>
  <c r="AD761" i="4"/>
  <c r="AM761" i="4" s="1"/>
  <c r="AK760" i="4"/>
  <c r="AI760" i="4"/>
  <c r="AH760" i="4"/>
  <c r="AE760" i="4"/>
  <c r="AD760" i="4"/>
  <c r="AM760" i="4" s="1"/>
  <c r="AK759" i="4"/>
  <c r="AI759" i="4"/>
  <c r="AH759" i="4"/>
  <c r="AE759" i="4"/>
  <c r="AD759" i="4"/>
  <c r="AM759" i="4" s="1"/>
  <c r="AK758" i="4"/>
  <c r="AI758" i="4"/>
  <c r="AH758" i="4"/>
  <c r="AE758" i="4"/>
  <c r="AD758" i="4"/>
  <c r="AM758" i="4" s="1"/>
  <c r="AK757" i="4"/>
  <c r="AI757" i="4"/>
  <c r="AH757" i="4"/>
  <c r="AE757" i="4"/>
  <c r="AD757" i="4"/>
  <c r="AM757" i="4" s="1"/>
  <c r="AK756" i="4"/>
  <c r="AI756" i="4"/>
  <c r="AH756" i="4"/>
  <c r="AE756" i="4"/>
  <c r="AD756" i="4"/>
  <c r="AM756" i="4" s="1"/>
  <c r="AK755" i="4"/>
  <c r="AI755" i="4"/>
  <c r="AH755" i="4"/>
  <c r="AE755" i="4"/>
  <c r="AD755" i="4"/>
  <c r="AM755" i="4" s="1"/>
  <c r="AK754" i="4"/>
  <c r="AI754" i="4"/>
  <c r="AH754" i="4"/>
  <c r="AE754" i="4"/>
  <c r="AD754" i="4"/>
  <c r="AM754" i="4" s="1"/>
  <c r="AK753" i="4"/>
  <c r="AI753" i="4"/>
  <c r="AH753" i="4"/>
  <c r="AE753" i="4"/>
  <c r="AD753" i="4"/>
  <c r="AM753" i="4" s="1"/>
  <c r="AK752" i="4"/>
  <c r="AI752" i="4"/>
  <c r="AH752" i="4"/>
  <c r="AE752" i="4"/>
  <c r="AD752" i="4"/>
  <c r="AM752" i="4" s="1"/>
  <c r="AK751" i="4"/>
  <c r="AI751" i="4"/>
  <c r="AH751" i="4"/>
  <c r="AE751" i="4"/>
  <c r="AD751" i="4"/>
  <c r="AM751" i="4" s="1"/>
  <c r="AK750" i="4"/>
  <c r="AI750" i="4"/>
  <c r="AH750" i="4"/>
  <c r="AE750" i="4"/>
  <c r="AD750" i="4"/>
  <c r="AM750" i="4" s="1"/>
  <c r="AK749" i="4"/>
  <c r="AI749" i="4"/>
  <c r="AH749" i="4"/>
  <c r="AE749" i="4"/>
  <c r="AD749" i="4"/>
  <c r="AM749" i="4" s="1"/>
  <c r="AK748" i="4"/>
  <c r="AI748" i="4"/>
  <c r="AH748" i="4"/>
  <c r="AE748" i="4"/>
  <c r="AD748" i="4"/>
  <c r="AM748" i="4" s="1"/>
  <c r="AK747" i="4"/>
  <c r="AI747" i="4"/>
  <c r="AH747" i="4"/>
  <c r="AE747" i="4"/>
  <c r="AD747" i="4"/>
  <c r="AM747" i="4" s="1"/>
  <c r="AK746" i="4"/>
  <c r="AI746" i="4"/>
  <c r="AH746" i="4"/>
  <c r="AE746" i="4"/>
  <c r="AD746" i="4"/>
  <c r="AM746" i="4" s="1"/>
  <c r="AK745" i="4"/>
  <c r="AI745" i="4"/>
  <c r="AH745" i="4"/>
  <c r="AE745" i="4"/>
  <c r="AD745" i="4"/>
  <c r="AM745" i="4" s="1"/>
  <c r="AK744" i="4"/>
  <c r="AI744" i="4"/>
  <c r="AH744" i="4"/>
  <c r="AE744" i="4"/>
  <c r="AD744" i="4"/>
  <c r="AM744" i="4" s="1"/>
  <c r="AK743" i="4"/>
  <c r="AI743" i="4"/>
  <c r="AH743" i="4"/>
  <c r="AE743" i="4"/>
  <c r="AD743" i="4"/>
  <c r="AM743" i="4" s="1"/>
  <c r="AK742" i="4"/>
  <c r="AI742" i="4"/>
  <c r="AH742" i="4"/>
  <c r="AE742" i="4"/>
  <c r="AD742" i="4"/>
  <c r="AM742" i="4" s="1"/>
  <c r="AK741" i="4"/>
  <c r="AI741" i="4"/>
  <c r="AH741" i="4"/>
  <c r="AE741" i="4"/>
  <c r="AD741" i="4"/>
  <c r="AM741" i="4" s="1"/>
  <c r="AK740" i="4"/>
  <c r="AI740" i="4"/>
  <c r="AH740" i="4"/>
  <c r="AE740" i="4"/>
  <c r="AD740" i="4"/>
  <c r="AM740" i="4" s="1"/>
  <c r="AK739" i="4"/>
  <c r="AI739" i="4"/>
  <c r="AH739" i="4"/>
  <c r="AE739" i="4"/>
  <c r="AD739" i="4"/>
  <c r="AM739" i="4" s="1"/>
  <c r="AK738" i="4"/>
  <c r="AI738" i="4"/>
  <c r="AH738" i="4"/>
  <c r="AE738" i="4"/>
  <c r="AD738" i="4"/>
  <c r="AM738" i="4" s="1"/>
  <c r="AK737" i="4"/>
  <c r="AI737" i="4"/>
  <c r="AH737" i="4"/>
  <c r="AE737" i="4"/>
  <c r="AD737" i="4"/>
  <c r="AM737" i="4" s="1"/>
  <c r="AK736" i="4"/>
  <c r="AI736" i="4"/>
  <c r="AH736" i="4"/>
  <c r="AE736" i="4"/>
  <c r="AD736" i="4"/>
  <c r="AM736" i="4" s="1"/>
  <c r="AK735" i="4"/>
  <c r="AI735" i="4"/>
  <c r="AH735" i="4"/>
  <c r="AE735" i="4"/>
  <c r="AD735" i="4"/>
  <c r="AM735" i="4" s="1"/>
  <c r="AK734" i="4"/>
  <c r="AI734" i="4"/>
  <c r="AH734" i="4"/>
  <c r="AE734" i="4"/>
  <c r="AD734" i="4"/>
  <c r="AM734" i="4" s="1"/>
  <c r="AK733" i="4"/>
  <c r="AI733" i="4"/>
  <c r="AH733" i="4"/>
  <c r="AE733" i="4"/>
  <c r="AD733" i="4"/>
  <c r="AM733" i="4" s="1"/>
  <c r="AK732" i="4"/>
  <c r="AI732" i="4"/>
  <c r="AH732" i="4"/>
  <c r="AE732" i="4"/>
  <c r="AD732" i="4"/>
  <c r="AM732" i="4" s="1"/>
  <c r="AK731" i="4"/>
  <c r="AI731" i="4"/>
  <c r="AH731" i="4"/>
  <c r="AE731" i="4"/>
  <c r="AD731" i="4"/>
  <c r="AM731" i="4" s="1"/>
  <c r="AK730" i="4"/>
  <c r="AI730" i="4"/>
  <c r="AH730" i="4"/>
  <c r="AE730" i="4"/>
  <c r="AD730" i="4"/>
  <c r="AM730" i="4" s="1"/>
  <c r="AK729" i="4"/>
  <c r="AI729" i="4"/>
  <c r="AH729" i="4"/>
  <c r="AE729" i="4"/>
  <c r="AD729" i="4"/>
  <c r="AM729" i="4" s="1"/>
  <c r="AK728" i="4"/>
  <c r="AI728" i="4"/>
  <c r="AH728" i="4"/>
  <c r="AE728" i="4"/>
  <c r="AD728" i="4"/>
  <c r="AM728" i="4" s="1"/>
  <c r="AK727" i="4"/>
  <c r="AI727" i="4"/>
  <c r="AH727" i="4"/>
  <c r="AE727" i="4"/>
  <c r="AD727" i="4"/>
  <c r="AM727" i="4" s="1"/>
  <c r="AK726" i="4"/>
  <c r="AI726" i="4"/>
  <c r="AH726" i="4"/>
  <c r="AE726" i="4"/>
  <c r="AD726" i="4"/>
  <c r="AM726" i="4" s="1"/>
  <c r="AK725" i="4"/>
  <c r="AI725" i="4"/>
  <c r="AH725" i="4"/>
  <c r="AE725" i="4"/>
  <c r="AD725" i="4"/>
  <c r="AM725" i="4" s="1"/>
  <c r="AK724" i="4"/>
  <c r="AI724" i="4"/>
  <c r="AH724" i="4"/>
  <c r="AE724" i="4"/>
  <c r="AD724" i="4"/>
  <c r="AM724" i="4" s="1"/>
  <c r="AK723" i="4"/>
  <c r="AI723" i="4"/>
  <c r="AH723" i="4"/>
  <c r="AE723" i="4"/>
  <c r="AD723" i="4"/>
  <c r="AM723" i="4" s="1"/>
  <c r="AK722" i="4"/>
  <c r="AI722" i="4"/>
  <c r="AH722" i="4"/>
  <c r="AE722" i="4"/>
  <c r="AD722" i="4"/>
  <c r="AM722" i="4" s="1"/>
  <c r="AK721" i="4"/>
  <c r="AI721" i="4"/>
  <c r="AH721" i="4"/>
  <c r="AE721" i="4"/>
  <c r="AD721" i="4"/>
  <c r="AM721" i="4" s="1"/>
  <c r="AK720" i="4"/>
  <c r="AI720" i="4"/>
  <c r="AH720" i="4"/>
  <c r="AE720" i="4"/>
  <c r="AD720" i="4"/>
  <c r="AM720" i="4" s="1"/>
  <c r="AK719" i="4"/>
  <c r="AI719" i="4"/>
  <c r="AH719" i="4"/>
  <c r="AE719" i="4"/>
  <c r="AD719" i="4"/>
  <c r="AM719" i="4" s="1"/>
  <c r="AK718" i="4"/>
  <c r="AI718" i="4"/>
  <c r="AH718" i="4"/>
  <c r="AE718" i="4"/>
  <c r="AD718" i="4"/>
  <c r="AM718" i="4" s="1"/>
  <c r="AK717" i="4"/>
  <c r="AI717" i="4"/>
  <c r="AH717" i="4"/>
  <c r="AE717" i="4"/>
  <c r="AD717" i="4"/>
  <c r="AM717" i="4" s="1"/>
  <c r="AK716" i="4"/>
  <c r="AI716" i="4"/>
  <c r="AH716" i="4"/>
  <c r="AE716" i="4"/>
  <c r="AD716" i="4"/>
  <c r="AM716" i="4" s="1"/>
  <c r="AK715" i="4"/>
  <c r="AI715" i="4"/>
  <c r="AH715" i="4"/>
  <c r="AE715" i="4"/>
  <c r="AD715" i="4"/>
  <c r="AM715" i="4" s="1"/>
  <c r="AK714" i="4"/>
  <c r="AI714" i="4"/>
  <c r="AH714" i="4"/>
  <c r="AE714" i="4"/>
  <c r="AD714" i="4"/>
  <c r="AM714" i="4" s="1"/>
  <c r="AK713" i="4"/>
  <c r="AI713" i="4"/>
  <c r="AH713" i="4"/>
  <c r="AE713" i="4"/>
  <c r="AD713" i="4"/>
  <c r="AM713" i="4" s="1"/>
  <c r="AK712" i="4"/>
  <c r="AI712" i="4"/>
  <c r="AH712" i="4"/>
  <c r="AE712" i="4"/>
  <c r="AD712" i="4"/>
  <c r="AM712" i="4" s="1"/>
  <c r="AK711" i="4"/>
  <c r="AI711" i="4"/>
  <c r="AH711" i="4"/>
  <c r="AE711" i="4"/>
  <c r="AD711" i="4"/>
  <c r="AM711" i="4" s="1"/>
  <c r="AK710" i="4"/>
  <c r="AI710" i="4"/>
  <c r="AH710" i="4"/>
  <c r="AE710" i="4"/>
  <c r="AD710" i="4"/>
  <c r="AM710" i="4" s="1"/>
  <c r="AK709" i="4"/>
  <c r="AI709" i="4"/>
  <c r="AH709" i="4"/>
  <c r="AE709" i="4"/>
  <c r="AD709" i="4"/>
  <c r="AM709" i="4" s="1"/>
  <c r="AK708" i="4"/>
  <c r="AI708" i="4"/>
  <c r="AH708" i="4"/>
  <c r="AE708" i="4"/>
  <c r="AD708" i="4"/>
  <c r="AM708" i="4" s="1"/>
  <c r="AK707" i="4"/>
  <c r="AI707" i="4"/>
  <c r="AH707" i="4"/>
  <c r="AE707" i="4"/>
  <c r="AD707" i="4"/>
  <c r="AM707" i="4" s="1"/>
  <c r="AK706" i="4"/>
  <c r="AI706" i="4"/>
  <c r="AH706" i="4"/>
  <c r="AE706" i="4"/>
  <c r="AD706" i="4"/>
  <c r="AM706" i="4" s="1"/>
  <c r="AK705" i="4"/>
  <c r="AI705" i="4"/>
  <c r="AH705" i="4"/>
  <c r="AE705" i="4"/>
  <c r="AD705" i="4"/>
  <c r="AM705" i="4" s="1"/>
  <c r="AK704" i="4"/>
  <c r="AI704" i="4"/>
  <c r="AH704" i="4"/>
  <c r="AE704" i="4"/>
  <c r="AD704" i="4"/>
  <c r="AM704" i="4" s="1"/>
  <c r="AK703" i="4"/>
  <c r="AI703" i="4"/>
  <c r="AH703" i="4"/>
  <c r="AE703" i="4"/>
  <c r="AD703" i="4"/>
  <c r="AM703" i="4" s="1"/>
  <c r="AK702" i="4"/>
  <c r="AI702" i="4"/>
  <c r="AH702" i="4"/>
  <c r="AE702" i="4"/>
  <c r="AD702" i="4"/>
  <c r="AM702" i="4" s="1"/>
  <c r="AK701" i="4"/>
  <c r="AI701" i="4"/>
  <c r="AH701" i="4"/>
  <c r="AE701" i="4"/>
  <c r="AD701" i="4"/>
  <c r="AM701" i="4" s="1"/>
  <c r="AK700" i="4"/>
  <c r="AI700" i="4"/>
  <c r="AH700" i="4"/>
  <c r="AE700" i="4"/>
  <c r="AD700" i="4"/>
  <c r="AM700" i="4" s="1"/>
  <c r="AK699" i="4"/>
  <c r="AI699" i="4"/>
  <c r="AH699" i="4"/>
  <c r="AE699" i="4"/>
  <c r="AD699" i="4"/>
  <c r="AM699" i="4" s="1"/>
  <c r="AK698" i="4"/>
  <c r="AI698" i="4"/>
  <c r="AH698" i="4"/>
  <c r="AE698" i="4"/>
  <c r="AD698" i="4"/>
  <c r="AM698" i="4" s="1"/>
  <c r="AK697" i="4"/>
  <c r="AI697" i="4"/>
  <c r="AH697" i="4"/>
  <c r="AE697" i="4"/>
  <c r="AD697" i="4"/>
  <c r="AM697" i="4" s="1"/>
  <c r="AK696" i="4"/>
  <c r="AI696" i="4"/>
  <c r="AH696" i="4"/>
  <c r="AE696" i="4"/>
  <c r="AD696" i="4"/>
  <c r="AM696" i="4" s="1"/>
  <c r="AK695" i="4"/>
  <c r="AI695" i="4"/>
  <c r="AH695" i="4"/>
  <c r="AE695" i="4"/>
  <c r="AD695" i="4"/>
  <c r="AM695" i="4" s="1"/>
  <c r="AK694" i="4"/>
  <c r="AI694" i="4"/>
  <c r="AH694" i="4"/>
  <c r="AE694" i="4"/>
  <c r="AD694" i="4"/>
  <c r="AM694" i="4" s="1"/>
  <c r="AK693" i="4"/>
  <c r="AI693" i="4"/>
  <c r="AH693" i="4"/>
  <c r="AE693" i="4"/>
  <c r="AD693" i="4"/>
  <c r="AM693" i="4" s="1"/>
  <c r="AK692" i="4"/>
  <c r="AI692" i="4"/>
  <c r="AH692" i="4"/>
  <c r="AE692" i="4"/>
  <c r="AD692" i="4"/>
  <c r="AM692" i="4" s="1"/>
  <c r="AK691" i="4"/>
  <c r="AI691" i="4"/>
  <c r="AH691" i="4"/>
  <c r="AE691" i="4"/>
  <c r="AD691" i="4"/>
  <c r="AM691" i="4" s="1"/>
  <c r="AK690" i="4"/>
  <c r="AI690" i="4"/>
  <c r="AH690" i="4"/>
  <c r="AE690" i="4"/>
  <c r="AD690" i="4"/>
  <c r="AM690" i="4" s="1"/>
  <c r="AK689" i="4"/>
  <c r="AI689" i="4"/>
  <c r="AH689" i="4"/>
  <c r="AE689" i="4"/>
  <c r="AD689" i="4"/>
  <c r="AM689" i="4" s="1"/>
  <c r="AK688" i="4"/>
  <c r="AI688" i="4"/>
  <c r="AH688" i="4"/>
  <c r="AE688" i="4"/>
  <c r="AD688" i="4"/>
  <c r="AM688" i="4" s="1"/>
  <c r="AK687" i="4"/>
  <c r="AI687" i="4"/>
  <c r="AH687" i="4"/>
  <c r="AE687" i="4"/>
  <c r="AD687" i="4"/>
  <c r="AM687" i="4" s="1"/>
  <c r="AK686" i="4"/>
  <c r="AI686" i="4"/>
  <c r="AH686" i="4"/>
  <c r="AE686" i="4"/>
  <c r="AD686" i="4"/>
  <c r="AM686" i="4" s="1"/>
  <c r="AK685" i="4"/>
  <c r="AI685" i="4"/>
  <c r="AH685" i="4"/>
  <c r="AE685" i="4"/>
  <c r="AD685" i="4"/>
  <c r="AM685" i="4" s="1"/>
  <c r="AK684" i="4"/>
  <c r="AI684" i="4"/>
  <c r="AH684" i="4"/>
  <c r="AE684" i="4"/>
  <c r="AD684" i="4"/>
  <c r="AM684" i="4" s="1"/>
  <c r="AK683" i="4"/>
  <c r="AI683" i="4"/>
  <c r="AH683" i="4"/>
  <c r="AE683" i="4"/>
  <c r="AD683" i="4"/>
  <c r="AM683" i="4" s="1"/>
  <c r="AK682" i="4"/>
  <c r="AI682" i="4"/>
  <c r="AH682" i="4"/>
  <c r="AE682" i="4"/>
  <c r="AD682" i="4"/>
  <c r="AM682" i="4" s="1"/>
  <c r="AK681" i="4"/>
  <c r="AI681" i="4"/>
  <c r="AH681" i="4"/>
  <c r="AE681" i="4"/>
  <c r="AD681" i="4"/>
  <c r="AM681" i="4" s="1"/>
  <c r="AK680" i="4"/>
  <c r="AI680" i="4"/>
  <c r="AH680" i="4"/>
  <c r="AE680" i="4"/>
  <c r="AD680" i="4"/>
  <c r="AM680" i="4" s="1"/>
  <c r="AK679" i="4"/>
  <c r="AI679" i="4"/>
  <c r="AH679" i="4"/>
  <c r="AE679" i="4"/>
  <c r="AD679" i="4"/>
  <c r="AM679" i="4" s="1"/>
  <c r="AK678" i="4"/>
  <c r="AI678" i="4"/>
  <c r="AH678" i="4"/>
  <c r="AE678" i="4"/>
  <c r="AD678" i="4"/>
  <c r="AM678" i="4" s="1"/>
  <c r="AK677" i="4"/>
  <c r="AI677" i="4"/>
  <c r="AH677" i="4"/>
  <c r="AE677" i="4"/>
  <c r="AD677" i="4"/>
  <c r="AM677" i="4" s="1"/>
  <c r="AK676" i="4"/>
  <c r="AI676" i="4"/>
  <c r="AH676" i="4"/>
  <c r="AE676" i="4"/>
  <c r="AD676" i="4"/>
  <c r="AM676" i="4" s="1"/>
  <c r="AK675" i="4"/>
  <c r="AI675" i="4"/>
  <c r="AH675" i="4"/>
  <c r="AE675" i="4"/>
  <c r="AD675" i="4"/>
  <c r="AM675" i="4" s="1"/>
  <c r="AK674" i="4"/>
  <c r="AI674" i="4"/>
  <c r="AH674" i="4"/>
  <c r="AE674" i="4"/>
  <c r="AD674" i="4"/>
  <c r="AM674" i="4" s="1"/>
  <c r="AK673" i="4"/>
  <c r="AI673" i="4"/>
  <c r="AH673" i="4"/>
  <c r="AE673" i="4"/>
  <c r="AD673" i="4"/>
  <c r="AM673" i="4" s="1"/>
  <c r="AK672" i="4"/>
  <c r="AI672" i="4"/>
  <c r="AH672" i="4"/>
  <c r="AE672" i="4"/>
  <c r="AD672" i="4"/>
  <c r="AM672" i="4" s="1"/>
  <c r="AK671" i="4"/>
  <c r="AI671" i="4"/>
  <c r="AH671" i="4"/>
  <c r="AE671" i="4"/>
  <c r="AD671" i="4"/>
  <c r="AM671" i="4" s="1"/>
  <c r="AK670" i="4"/>
  <c r="AI670" i="4"/>
  <c r="AH670" i="4"/>
  <c r="AE670" i="4"/>
  <c r="AD670" i="4"/>
  <c r="AM670" i="4" s="1"/>
  <c r="AK669" i="4"/>
  <c r="AI669" i="4"/>
  <c r="AH669" i="4"/>
  <c r="AE669" i="4"/>
  <c r="AD669" i="4"/>
  <c r="AM669" i="4" s="1"/>
  <c r="AK668" i="4"/>
  <c r="AI668" i="4"/>
  <c r="AH668" i="4"/>
  <c r="AE668" i="4"/>
  <c r="AD668" i="4"/>
  <c r="AM668" i="4" s="1"/>
  <c r="AK667" i="4"/>
  <c r="AI667" i="4"/>
  <c r="AH667" i="4"/>
  <c r="AE667" i="4"/>
  <c r="AD667" i="4"/>
  <c r="AM667" i="4" s="1"/>
  <c r="AK666" i="4"/>
  <c r="AI666" i="4"/>
  <c r="AH666" i="4"/>
  <c r="AE666" i="4"/>
  <c r="AD666" i="4"/>
  <c r="AM666" i="4" s="1"/>
  <c r="AK665" i="4"/>
  <c r="AI665" i="4"/>
  <c r="AH665" i="4"/>
  <c r="AE665" i="4"/>
  <c r="AD665" i="4"/>
  <c r="AM665" i="4" s="1"/>
  <c r="AK664" i="4"/>
  <c r="AI664" i="4"/>
  <c r="AH664" i="4"/>
  <c r="AE664" i="4"/>
  <c r="AD664" i="4"/>
  <c r="AM664" i="4" s="1"/>
  <c r="AK663" i="4"/>
  <c r="AI663" i="4"/>
  <c r="AH663" i="4"/>
  <c r="AE663" i="4"/>
  <c r="AD663" i="4"/>
  <c r="AM663" i="4" s="1"/>
  <c r="AK662" i="4"/>
  <c r="AI662" i="4"/>
  <c r="AH662" i="4"/>
  <c r="AE662" i="4"/>
  <c r="AD662" i="4"/>
  <c r="AM662" i="4" s="1"/>
  <c r="AK661" i="4"/>
  <c r="AI661" i="4"/>
  <c r="AH661" i="4"/>
  <c r="AE661" i="4"/>
  <c r="AD661" i="4"/>
  <c r="AM661" i="4" s="1"/>
  <c r="AK660" i="4"/>
  <c r="AI660" i="4"/>
  <c r="AH660" i="4"/>
  <c r="AE660" i="4"/>
  <c r="AD660" i="4"/>
  <c r="AM660" i="4" s="1"/>
  <c r="AK659" i="4"/>
  <c r="AI659" i="4"/>
  <c r="AH659" i="4"/>
  <c r="AE659" i="4"/>
  <c r="AD659" i="4"/>
  <c r="AM659" i="4" s="1"/>
  <c r="AK658" i="4"/>
  <c r="AI658" i="4"/>
  <c r="AH658" i="4"/>
  <c r="AE658" i="4"/>
  <c r="AD658" i="4"/>
  <c r="AM658" i="4" s="1"/>
  <c r="AK657" i="4"/>
  <c r="AI657" i="4"/>
  <c r="AH657" i="4"/>
  <c r="AE657" i="4"/>
  <c r="AD657" i="4"/>
  <c r="AM657" i="4" s="1"/>
  <c r="AK656" i="4"/>
  <c r="AI656" i="4"/>
  <c r="AH656" i="4"/>
  <c r="AE656" i="4"/>
  <c r="AD656" i="4"/>
  <c r="AM656" i="4" s="1"/>
  <c r="AK655" i="4"/>
  <c r="AI655" i="4"/>
  <c r="AH655" i="4"/>
  <c r="AE655" i="4"/>
  <c r="AD655" i="4"/>
  <c r="AM655" i="4" s="1"/>
  <c r="AK654" i="4"/>
  <c r="AI654" i="4"/>
  <c r="AH654" i="4"/>
  <c r="AE654" i="4"/>
  <c r="AD654" i="4"/>
  <c r="AM654" i="4" s="1"/>
  <c r="AK653" i="4"/>
  <c r="AI653" i="4"/>
  <c r="AH653" i="4"/>
  <c r="AE653" i="4"/>
  <c r="AD653" i="4"/>
  <c r="AM653" i="4" s="1"/>
  <c r="AK652" i="4"/>
  <c r="AI652" i="4"/>
  <c r="AH652" i="4"/>
  <c r="AE652" i="4"/>
  <c r="AD652" i="4"/>
  <c r="AM652" i="4" s="1"/>
  <c r="AK651" i="4"/>
  <c r="AI651" i="4"/>
  <c r="AH651" i="4"/>
  <c r="AE651" i="4"/>
  <c r="AD651" i="4"/>
  <c r="AM651" i="4" s="1"/>
  <c r="AK650" i="4"/>
  <c r="AI650" i="4"/>
  <c r="AH650" i="4"/>
  <c r="AE650" i="4"/>
  <c r="AD650" i="4"/>
  <c r="AM650" i="4" s="1"/>
  <c r="AK649" i="4"/>
  <c r="AI649" i="4"/>
  <c r="AH649" i="4"/>
  <c r="AE649" i="4"/>
  <c r="AD649" i="4"/>
  <c r="AM649" i="4" s="1"/>
  <c r="AK648" i="4"/>
  <c r="AI648" i="4"/>
  <c r="AH648" i="4"/>
  <c r="AE648" i="4"/>
  <c r="AD648" i="4"/>
  <c r="AM648" i="4" s="1"/>
  <c r="AK647" i="4"/>
  <c r="AI647" i="4"/>
  <c r="AH647" i="4"/>
  <c r="AE647" i="4"/>
  <c r="AD647" i="4"/>
  <c r="AM647" i="4" s="1"/>
  <c r="AK646" i="4"/>
  <c r="AI646" i="4"/>
  <c r="AH646" i="4"/>
  <c r="AE646" i="4"/>
  <c r="AD646" i="4"/>
  <c r="AM646" i="4" s="1"/>
  <c r="AK645" i="4"/>
  <c r="AI645" i="4"/>
  <c r="AH645" i="4"/>
  <c r="AE645" i="4"/>
  <c r="AD645" i="4"/>
  <c r="AM645" i="4" s="1"/>
  <c r="AK644" i="4"/>
  <c r="AI644" i="4"/>
  <c r="AH644" i="4"/>
  <c r="AE644" i="4"/>
  <c r="AD644" i="4"/>
  <c r="AM644" i="4" s="1"/>
  <c r="AK643" i="4"/>
  <c r="AI643" i="4"/>
  <c r="AH643" i="4"/>
  <c r="AE643" i="4"/>
  <c r="AD643" i="4"/>
  <c r="AM643" i="4" s="1"/>
  <c r="AK642" i="4"/>
  <c r="AI642" i="4"/>
  <c r="AH642" i="4"/>
  <c r="AE642" i="4"/>
  <c r="AD642" i="4"/>
  <c r="AM642" i="4" s="1"/>
  <c r="AK641" i="4"/>
  <c r="AI641" i="4"/>
  <c r="AH641" i="4"/>
  <c r="AE641" i="4"/>
  <c r="AD641" i="4"/>
  <c r="AM641" i="4" s="1"/>
  <c r="AK640" i="4"/>
  <c r="AI640" i="4"/>
  <c r="AH640" i="4"/>
  <c r="AE640" i="4"/>
  <c r="AD640" i="4"/>
  <c r="AM640" i="4" s="1"/>
  <c r="AK639" i="4"/>
  <c r="AI639" i="4"/>
  <c r="AH639" i="4"/>
  <c r="AE639" i="4"/>
  <c r="AD639" i="4"/>
  <c r="AM639" i="4" s="1"/>
  <c r="AK638" i="4"/>
  <c r="AI638" i="4"/>
  <c r="AH638" i="4"/>
  <c r="AE638" i="4"/>
  <c r="AD638" i="4"/>
  <c r="AM638" i="4" s="1"/>
  <c r="AK637" i="4"/>
  <c r="AI637" i="4"/>
  <c r="AH637" i="4"/>
  <c r="AE637" i="4"/>
  <c r="AD637" i="4"/>
  <c r="AM637" i="4" s="1"/>
  <c r="AK636" i="4"/>
  <c r="AI636" i="4"/>
  <c r="AH636" i="4"/>
  <c r="AE636" i="4"/>
  <c r="AD636" i="4"/>
  <c r="AM636" i="4" s="1"/>
  <c r="AK635" i="4"/>
  <c r="AI635" i="4"/>
  <c r="AH635" i="4"/>
  <c r="AE635" i="4"/>
  <c r="AD635" i="4"/>
  <c r="AM635" i="4" s="1"/>
  <c r="AK634" i="4"/>
  <c r="AI634" i="4"/>
  <c r="AH634" i="4"/>
  <c r="AE634" i="4"/>
  <c r="AD634" i="4"/>
  <c r="AM634" i="4" s="1"/>
  <c r="AK633" i="4"/>
  <c r="AI633" i="4"/>
  <c r="AH633" i="4"/>
  <c r="AE633" i="4"/>
  <c r="AD633" i="4"/>
  <c r="AM633" i="4" s="1"/>
  <c r="AK632" i="4"/>
  <c r="AI632" i="4"/>
  <c r="AH632" i="4"/>
  <c r="AE632" i="4"/>
  <c r="AD632" i="4"/>
  <c r="AM632" i="4" s="1"/>
  <c r="AK631" i="4"/>
  <c r="AI631" i="4"/>
  <c r="AH631" i="4"/>
  <c r="AE631" i="4"/>
  <c r="AD631" i="4"/>
  <c r="AM631" i="4" s="1"/>
  <c r="AK630" i="4"/>
  <c r="AI630" i="4"/>
  <c r="AH630" i="4"/>
  <c r="AE630" i="4"/>
  <c r="AD630" i="4"/>
  <c r="AM630" i="4" s="1"/>
  <c r="AK629" i="4"/>
  <c r="AI629" i="4"/>
  <c r="AH629" i="4"/>
  <c r="AE629" i="4"/>
  <c r="AD629" i="4"/>
  <c r="AM629" i="4" s="1"/>
  <c r="AK628" i="4"/>
  <c r="AI628" i="4"/>
  <c r="AH628" i="4"/>
  <c r="AE628" i="4"/>
  <c r="AD628" i="4"/>
  <c r="AM628" i="4" s="1"/>
  <c r="AK627" i="4"/>
  <c r="AI627" i="4"/>
  <c r="AH627" i="4"/>
  <c r="AE627" i="4"/>
  <c r="AD627" i="4"/>
  <c r="AM627" i="4" s="1"/>
  <c r="AK626" i="4"/>
  <c r="AI626" i="4"/>
  <c r="AH626" i="4"/>
  <c r="AE626" i="4"/>
  <c r="AD626" i="4"/>
  <c r="AM626" i="4" s="1"/>
  <c r="AK625" i="4"/>
  <c r="AI625" i="4"/>
  <c r="AH625" i="4"/>
  <c r="AE625" i="4"/>
  <c r="AD625" i="4"/>
  <c r="AM625" i="4" s="1"/>
  <c r="AK624" i="4"/>
  <c r="AI624" i="4"/>
  <c r="AH624" i="4"/>
  <c r="AE624" i="4"/>
  <c r="AD624" i="4"/>
  <c r="AM624" i="4" s="1"/>
  <c r="AK623" i="4"/>
  <c r="AI623" i="4"/>
  <c r="AH623" i="4"/>
  <c r="AE623" i="4"/>
  <c r="AD623" i="4"/>
  <c r="AM623" i="4" s="1"/>
  <c r="AK622" i="4"/>
  <c r="AI622" i="4"/>
  <c r="AH622" i="4"/>
  <c r="AE622" i="4"/>
  <c r="AD622" i="4"/>
  <c r="AM622" i="4" s="1"/>
  <c r="AK621" i="4"/>
  <c r="AI621" i="4"/>
  <c r="AH621" i="4"/>
  <c r="AE621" i="4"/>
  <c r="AD621" i="4"/>
  <c r="AM621" i="4" s="1"/>
  <c r="AK620" i="4"/>
  <c r="AI620" i="4"/>
  <c r="AH620" i="4"/>
  <c r="AE620" i="4"/>
  <c r="AD620" i="4"/>
  <c r="AM620" i="4" s="1"/>
  <c r="AK619" i="4"/>
  <c r="AI619" i="4"/>
  <c r="AH619" i="4"/>
  <c r="AE619" i="4"/>
  <c r="AD619" i="4"/>
  <c r="AM619" i="4" s="1"/>
  <c r="AK618" i="4"/>
  <c r="AI618" i="4"/>
  <c r="AH618" i="4"/>
  <c r="AE618" i="4"/>
  <c r="AD618" i="4"/>
  <c r="AM618" i="4" s="1"/>
  <c r="AK617" i="4"/>
  <c r="AI617" i="4"/>
  <c r="AH617" i="4"/>
  <c r="AE617" i="4"/>
  <c r="AD617" i="4"/>
  <c r="AM617" i="4" s="1"/>
  <c r="AK616" i="4"/>
  <c r="AI616" i="4"/>
  <c r="AH616" i="4"/>
  <c r="AE616" i="4"/>
  <c r="AD616" i="4"/>
  <c r="AM616" i="4" s="1"/>
  <c r="AK615" i="4"/>
  <c r="AI615" i="4"/>
  <c r="AH615" i="4"/>
  <c r="AE615" i="4"/>
  <c r="AD615" i="4"/>
  <c r="AM615" i="4" s="1"/>
  <c r="AK614" i="4"/>
  <c r="AI614" i="4"/>
  <c r="AH614" i="4"/>
  <c r="AE614" i="4"/>
  <c r="AD614" i="4"/>
  <c r="AM614" i="4" s="1"/>
  <c r="AK613" i="4"/>
  <c r="AI613" i="4"/>
  <c r="AH613" i="4"/>
  <c r="AE613" i="4"/>
  <c r="AD613" i="4"/>
  <c r="AM613" i="4" s="1"/>
  <c r="AK612" i="4"/>
  <c r="AI612" i="4"/>
  <c r="AH612" i="4"/>
  <c r="AE612" i="4"/>
  <c r="AD612" i="4"/>
  <c r="AM612" i="4" s="1"/>
  <c r="AK611" i="4"/>
  <c r="AI611" i="4"/>
  <c r="AH611" i="4"/>
  <c r="AE611" i="4"/>
  <c r="AD611" i="4"/>
  <c r="AM611" i="4" s="1"/>
  <c r="AK610" i="4"/>
  <c r="AI610" i="4"/>
  <c r="AH610" i="4"/>
  <c r="AE610" i="4"/>
  <c r="AD610" i="4"/>
  <c r="AM610" i="4" s="1"/>
  <c r="AK609" i="4"/>
  <c r="AI609" i="4"/>
  <c r="AH609" i="4"/>
  <c r="AE609" i="4"/>
  <c r="AD609" i="4"/>
  <c r="AM609" i="4" s="1"/>
  <c r="AK608" i="4"/>
  <c r="AI608" i="4"/>
  <c r="AH608" i="4"/>
  <c r="AE608" i="4"/>
  <c r="AD608" i="4"/>
  <c r="AM608" i="4" s="1"/>
  <c r="AK607" i="4"/>
  <c r="AI607" i="4"/>
  <c r="AH607" i="4"/>
  <c r="AE607" i="4"/>
  <c r="AD607" i="4"/>
  <c r="AM607" i="4" s="1"/>
  <c r="AK606" i="4"/>
  <c r="AI606" i="4"/>
  <c r="AH606" i="4"/>
  <c r="AE606" i="4"/>
  <c r="AD606" i="4"/>
  <c r="AM606" i="4" s="1"/>
  <c r="AK605" i="4"/>
  <c r="AI605" i="4"/>
  <c r="AH605" i="4"/>
  <c r="AE605" i="4"/>
  <c r="AD605" i="4"/>
  <c r="AM605" i="4" s="1"/>
  <c r="AK604" i="4"/>
  <c r="AI604" i="4"/>
  <c r="AH604" i="4"/>
  <c r="AE604" i="4"/>
  <c r="AD604" i="4"/>
  <c r="AM604" i="4" s="1"/>
  <c r="AK603" i="4"/>
  <c r="AI603" i="4"/>
  <c r="AH603" i="4"/>
  <c r="AE603" i="4"/>
  <c r="AD603" i="4"/>
  <c r="AM603" i="4" s="1"/>
  <c r="AK602" i="4"/>
  <c r="AI602" i="4"/>
  <c r="AH602" i="4"/>
  <c r="AE602" i="4"/>
  <c r="AD602" i="4"/>
  <c r="AM602" i="4" s="1"/>
  <c r="AK601" i="4"/>
  <c r="AI601" i="4"/>
  <c r="AH601" i="4"/>
  <c r="AE601" i="4"/>
  <c r="AD601" i="4"/>
  <c r="AM601" i="4" s="1"/>
  <c r="AK600" i="4"/>
  <c r="AI600" i="4"/>
  <c r="AH600" i="4"/>
  <c r="AE600" i="4"/>
  <c r="AD600" i="4"/>
  <c r="AM600" i="4" s="1"/>
  <c r="AK599" i="4"/>
  <c r="AI599" i="4"/>
  <c r="AH599" i="4"/>
  <c r="AE599" i="4"/>
  <c r="AD599" i="4"/>
  <c r="AM599" i="4" s="1"/>
  <c r="AK598" i="4"/>
  <c r="AI598" i="4"/>
  <c r="AH598" i="4"/>
  <c r="AE598" i="4"/>
  <c r="AD598" i="4"/>
  <c r="AM598" i="4" s="1"/>
  <c r="AK597" i="4"/>
  <c r="AI597" i="4"/>
  <c r="AH597" i="4"/>
  <c r="AE597" i="4"/>
  <c r="AD597" i="4"/>
  <c r="AM597" i="4" s="1"/>
  <c r="AK596" i="4"/>
  <c r="AI596" i="4"/>
  <c r="AH596" i="4"/>
  <c r="AE596" i="4"/>
  <c r="AD596" i="4"/>
  <c r="AM596" i="4" s="1"/>
  <c r="AK595" i="4"/>
  <c r="AI595" i="4"/>
  <c r="AH595" i="4"/>
  <c r="AE595" i="4"/>
  <c r="AD595" i="4"/>
  <c r="AM595" i="4" s="1"/>
  <c r="AK594" i="4"/>
  <c r="AI594" i="4"/>
  <c r="AH594" i="4"/>
  <c r="AE594" i="4"/>
  <c r="AD594" i="4"/>
  <c r="AM594" i="4" s="1"/>
  <c r="AK593" i="4"/>
  <c r="AI593" i="4"/>
  <c r="AH593" i="4"/>
  <c r="AE593" i="4"/>
  <c r="AD593" i="4"/>
  <c r="AM593" i="4" s="1"/>
  <c r="AK592" i="4"/>
  <c r="AI592" i="4"/>
  <c r="AH592" i="4"/>
  <c r="AE592" i="4"/>
  <c r="AD592" i="4"/>
  <c r="AM592" i="4" s="1"/>
  <c r="AK591" i="4"/>
  <c r="AI591" i="4"/>
  <c r="AH591" i="4"/>
  <c r="AE591" i="4"/>
  <c r="AD591" i="4"/>
  <c r="AM591" i="4" s="1"/>
  <c r="AK590" i="4"/>
  <c r="AI590" i="4"/>
  <c r="AH590" i="4"/>
  <c r="AE590" i="4"/>
  <c r="AD590" i="4"/>
  <c r="AM590" i="4" s="1"/>
  <c r="AK589" i="4"/>
  <c r="AI589" i="4"/>
  <c r="AH589" i="4"/>
  <c r="AE589" i="4"/>
  <c r="AD589" i="4"/>
  <c r="AM589" i="4" s="1"/>
  <c r="AK588" i="4"/>
  <c r="AI588" i="4"/>
  <c r="AH588" i="4"/>
  <c r="AE588" i="4"/>
  <c r="AD588" i="4"/>
  <c r="AM588" i="4" s="1"/>
  <c r="AK587" i="4"/>
  <c r="AI587" i="4"/>
  <c r="AH587" i="4"/>
  <c r="AE587" i="4"/>
  <c r="AD587" i="4"/>
  <c r="AM587" i="4" s="1"/>
  <c r="AK586" i="4"/>
  <c r="AI586" i="4"/>
  <c r="AH586" i="4"/>
  <c r="AE586" i="4"/>
  <c r="AD586" i="4"/>
  <c r="AM586" i="4" s="1"/>
  <c r="AK585" i="4"/>
  <c r="AI585" i="4"/>
  <c r="AH585" i="4"/>
  <c r="AE585" i="4"/>
  <c r="AD585" i="4"/>
  <c r="AM585" i="4" s="1"/>
  <c r="AK584" i="4"/>
  <c r="AI584" i="4"/>
  <c r="AH584" i="4"/>
  <c r="AE584" i="4"/>
  <c r="AD584" i="4"/>
  <c r="AM584" i="4" s="1"/>
  <c r="AK583" i="4"/>
  <c r="AI583" i="4"/>
  <c r="AH583" i="4"/>
  <c r="AE583" i="4"/>
  <c r="AD583" i="4"/>
  <c r="AM583" i="4" s="1"/>
  <c r="AK582" i="4"/>
  <c r="AI582" i="4"/>
  <c r="AH582" i="4"/>
  <c r="AE582" i="4"/>
  <c r="AD582" i="4"/>
  <c r="AM582" i="4" s="1"/>
  <c r="AK581" i="4"/>
  <c r="AI581" i="4"/>
  <c r="AH581" i="4"/>
  <c r="AE581" i="4"/>
  <c r="AD581" i="4"/>
  <c r="AM581" i="4" s="1"/>
  <c r="AK580" i="4"/>
  <c r="AI580" i="4"/>
  <c r="AH580" i="4"/>
  <c r="AE580" i="4"/>
  <c r="AD580" i="4"/>
  <c r="AM580" i="4" s="1"/>
  <c r="AK579" i="4"/>
  <c r="AI579" i="4"/>
  <c r="AH579" i="4"/>
  <c r="AE579" i="4"/>
  <c r="AD579" i="4"/>
  <c r="AM579" i="4" s="1"/>
  <c r="AK578" i="4"/>
  <c r="AI578" i="4"/>
  <c r="AH578" i="4"/>
  <c r="AE578" i="4"/>
  <c r="AD578" i="4"/>
  <c r="AM578" i="4" s="1"/>
  <c r="AK577" i="4"/>
  <c r="AI577" i="4"/>
  <c r="AH577" i="4"/>
  <c r="AE577" i="4"/>
  <c r="AD577" i="4"/>
  <c r="AM577" i="4" s="1"/>
  <c r="AK576" i="4"/>
  <c r="AI576" i="4"/>
  <c r="AH576" i="4"/>
  <c r="AE576" i="4"/>
  <c r="AD576" i="4"/>
  <c r="AM576" i="4" s="1"/>
  <c r="AK575" i="4"/>
  <c r="AI575" i="4"/>
  <c r="AH575" i="4"/>
  <c r="AE575" i="4"/>
  <c r="AD575" i="4"/>
  <c r="AM575" i="4" s="1"/>
  <c r="AK574" i="4"/>
  <c r="AI574" i="4"/>
  <c r="AH574" i="4"/>
  <c r="AE574" i="4"/>
  <c r="AD574" i="4"/>
  <c r="AM574" i="4" s="1"/>
  <c r="AK573" i="4"/>
  <c r="AI573" i="4"/>
  <c r="AH573" i="4"/>
  <c r="AE573" i="4"/>
  <c r="AD573" i="4"/>
  <c r="AM573" i="4" s="1"/>
  <c r="AK572" i="4"/>
  <c r="AI572" i="4"/>
  <c r="AH572" i="4"/>
  <c r="AE572" i="4"/>
  <c r="AD572" i="4"/>
  <c r="AM572" i="4" s="1"/>
  <c r="AK571" i="4"/>
  <c r="AI571" i="4"/>
  <c r="AH571" i="4"/>
  <c r="AE571" i="4"/>
  <c r="AD571" i="4"/>
  <c r="AM571" i="4" s="1"/>
  <c r="AK570" i="4"/>
  <c r="AI570" i="4"/>
  <c r="AH570" i="4"/>
  <c r="AE570" i="4"/>
  <c r="AD570" i="4"/>
  <c r="AM570" i="4" s="1"/>
  <c r="AK569" i="4"/>
  <c r="AI569" i="4"/>
  <c r="AH569" i="4"/>
  <c r="AE569" i="4"/>
  <c r="AD569" i="4"/>
  <c r="AM569" i="4" s="1"/>
  <c r="AK568" i="4"/>
  <c r="AI568" i="4"/>
  <c r="AH568" i="4"/>
  <c r="AE568" i="4"/>
  <c r="AD568" i="4"/>
  <c r="AM568" i="4" s="1"/>
  <c r="AK567" i="4"/>
  <c r="AI567" i="4"/>
  <c r="AH567" i="4"/>
  <c r="AE567" i="4"/>
  <c r="AD567" i="4"/>
  <c r="AM567" i="4" s="1"/>
  <c r="AK566" i="4"/>
  <c r="AI566" i="4"/>
  <c r="AH566" i="4"/>
  <c r="AE566" i="4"/>
  <c r="AD566" i="4"/>
  <c r="AM566" i="4" s="1"/>
  <c r="AK565" i="4"/>
  <c r="AI565" i="4"/>
  <c r="AH565" i="4"/>
  <c r="AE565" i="4"/>
  <c r="AD565" i="4"/>
  <c r="AM565" i="4" s="1"/>
  <c r="AK564" i="4"/>
  <c r="AI564" i="4"/>
  <c r="AH564" i="4"/>
  <c r="AE564" i="4"/>
  <c r="AD564" i="4"/>
  <c r="AM564" i="4" s="1"/>
  <c r="AK563" i="4"/>
  <c r="AI563" i="4"/>
  <c r="AH563" i="4"/>
  <c r="AE563" i="4"/>
  <c r="AD563" i="4"/>
  <c r="AM563" i="4" s="1"/>
  <c r="AK562" i="4"/>
  <c r="AI562" i="4"/>
  <c r="AH562" i="4"/>
  <c r="AE562" i="4"/>
  <c r="AD562" i="4"/>
  <c r="AM562" i="4" s="1"/>
  <c r="AK561" i="4"/>
  <c r="AI561" i="4"/>
  <c r="AH561" i="4"/>
  <c r="AE561" i="4"/>
  <c r="AD561" i="4"/>
  <c r="AM561" i="4" s="1"/>
  <c r="AK560" i="4"/>
  <c r="AI560" i="4"/>
  <c r="AH560" i="4"/>
  <c r="AE560" i="4"/>
  <c r="AD560" i="4"/>
  <c r="AM560" i="4" s="1"/>
  <c r="AK559" i="4"/>
  <c r="AI559" i="4"/>
  <c r="AH559" i="4"/>
  <c r="AE559" i="4"/>
  <c r="AD559" i="4"/>
  <c r="AM559" i="4" s="1"/>
  <c r="AK558" i="4"/>
  <c r="AI558" i="4"/>
  <c r="AH558" i="4"/>
  <c r="AE558" i="4"/>
  <c r="AD558" i="4"/>
  <c r="AM558" i="4" s="1"/>
  <c r="AK557" i="4"/>
  <c r="AI557" i="4"/>
  <c r="AH557" i="4"/>
  <c r="AE557" i="4"/>
  <c r="AD557" i="4"/>
  <c r="AM557" i="4" s="1"/>
  <c r="AK556" i="4"/>
  <c r="AI556" i="4"/>
  <c r="AH556" i="4"/>
  <c r="AE556" i="4"/>
  <c r="AD556" i="4"/>
  <c r="AM556" i="4" s="1"/>
  <c r="AK555" i="4"/>
  <c r="AI555" i="4"/>
  <c r="AH555" i="4"/>
  <c r="AE555" i="4"/>
  <c r="AD555" i="4"/>
  <c r="AM555" i="4" s="1"/>
  <c r="AK554" i="4"/>
  <c r="AI554" i="4"/>
  <c r="AH554" i="4"/>
  <c r="AE554" i="4"/>
  <c r="AD554" i="4"/>
  <c r="AM554" i="4" s="1"/>
  <c r="AK553" i="4"/>
  <c r="AI553" i="4"/>
  <c r="AH553" i="4"/>
  <c r="AE553" i="4"/>
  <c r="AD553" i="4"/>
  <c r="AM553" i="4" s="1"/>
  <c r="AK552" i="4"/>
  <c r="AI552" i="4"/>
  <c r="AH552" i="4"/>
  <c r="AE552" i="4"/>
  <c r="AD552" i="4"/>
  <c r="AM552" i="4" s="1"/>
  <c r="AK551" i="4"/>
  <c r="AI551" i="4"/>
  <c r="AH551" i="4"/>
  <c r="AE551" i="4"/>
  <c r="AD551" i="4"/>
  <c r="AM551" i="4" s="1"/>
  <c r="AK550" i="4"/>
  <c r="AI550" i="4"/>
  <c r="AH550" i="4"/>
  <c r="AE550" i="4"/>
  <c r="AD550" i="4"/>
  <c r="AM550" i="4" s="1"/>
  <c r="AK549" i="4"/>
  <c r="AI549" i="4"/>
  <c r="AH549" i="4"/>
  <c r="AE549" i="4"/>
  <c r="AD549" i="4"/>
  <c r="AM549" i="4" s="1"/>
  <c r="AK548" i="4"/>
  <c r="AI548" i="4"/>
  <c r="AH548" i="4"/>
  <c r="AE548" i="4"/>
  <c r="AD548" i="4"/>
  <c r="AM548" i="4" s="1"/>
  <c r="AK547" i="4"/>
  <c r="AI547" i="4"/>
  <c r="AH547" i="4"/>
  <c r="AE547" i="4"/>
  <c r="AD547" i="4"/>
  <c r="AM547" i="4" s="1"/>
  <c r="AK546" i="4"/>
  <c r="AI546" i="4"/>
  <c r="AH546" i="4"/>
  <c r="AE546" i="4"/>
  <c r="AD546" i="4"/>
  <c r="AM546" i="4" s="1"/>
  <c r="AK545" i="4"/>
  <c r="AI545" i="4"/>
  <c r="AH545" i="4"/>
  <c r="AE545" i="4"/>
  <c r="AD545" i="4"/>
  <c r="AM545" i="4" s="1"/>
  <c r="AK544" i="4"/>
  <c r="AI544" i="4"/>
  <c r="AH544" i="4"/>
  <c r="AE544" i="4"/>
  <c r="AD544" i="4"/>
  <c r="AM544" i="4" s="1"/>
  <c r="AK543" i="4"/>
  <c r="AI543" i="4"/>
  <c r="AH543" i="4"/>
  <c r="AE543" i="4"/>
  <c r="AD543" i="4"/>
  <c r="AM543" i="4" s="1"/>
  <c r="AK542" i="4"/>
  <c r="AI542" i="4"/>
  <c r="AH542" i="4"/>
  <c r="AE542" i="4"/>
  <c r="AD542" i="4"/>
  <c r="AM542" i="4" s="1"/>
  <c r="AK541" i="4"/>
  <c r="AI541" i="4"/>
  <c r="AH541" i="4"/>
  <c r="AE541" i="4"/>
  <c r="AD541" i="4"/>
  <c r="AM541" i="4" s="1"/>
  <c r="AK540" i="4"/>
  <c r="AI540" i="4"/>
  <c r="AH540" i="4"/>
  <c r="AE540" i="4"/>
  <c r="AD540" i="4"/>
  <c r="AM540" i="4" s="1"/>
  <c r="AK539" i="4"/>
  <c r="AI539" i="4"/>
  <c r="AH539" i="4"/>
  <c r="AE539" i="4"/>
  <c r="AD539" i="4"/>
  <c r="AM539" i="4" s="1"/>
  <c r="AK538" i="4"/>
  <c r="AI538" i="4"/>
  <c r="AH538" i="4"/>
  <c r="AE538" i="4"/>
  <c r="AD538" i="4"/>
  <c r="AM538" i="4" s="1"/>
  <c r="AK537" i="4"/>
  <c r="AI537" i="4"/>
  <c r="AH537" i="4"/>
  <c r="AE537" i="4"/>
  <c r="AD537" i="4"/>
  <c r="AM537" i="4" s="1"/>
  <c r="AK536" i="4"/>
  <c r="AI536" i="4"/>
  <c r="AH536" i="4"/>
  <c r="AE536" i="4"/>
  <c r="AD536" i="4"/>
  <c r="AM536" i="4" s="1"/>
  <c r="AK535" i="4"/>
  <c r="AI535" i="4"/>
  <c r="AH535" i="4"/>
  <c r="AE535" i="4"/>
  <c r="AD535" i="4"/>
  <c r="AM535" i="4" s="1"/>
  <c r="AK534" i="4"/>
  <c r="AI534" i="4"/>
  <c r="AH534" i="4"/>
  <c r="AE534" i="4"/>
  <c r="AD534" i="4"/>
  <c r="AM534" i="4" s="1"/>
  <c r="AK533" i="4"/>
  <c r="AI533" i="4"/>
  <c r="AH533" i="4"/>
  <c r="AE533" i="4"/>
  <c r="AD533" i="4"/>
  <c r="AM533" i="4" s="1"/>
  <c r="AK532" i="4"/>
  <c r="AI532" i="4"/>
  <c r="AH532" i="4"/>
  <c r="AE532" i="4"/>
  <c r="AD532" i="4"/>
  <c r="AM532" i="4" s="1"/>
  <c r="AK531" i="4"/>
  <c r="AI531" i="4"/>
  <c r="AH531" i="4"/>
  <c r="AE531" i="4"/>
  <c r="AD531" i="4"/>
  <c r="AM531" i="4" s="1"/>
  <c r="AK530" i="4"/>
  <c r="AI530" i="4"/>
  <c r="AH530" i="4"/>
  <c r="AE530" i="4"/>
  <c r="AD530" i="4"/>
  <c r="AM530" i="4" s="1"/>
  <c r="AK529" i="4"/>
  <c r="AI529" i="4"/>
  <c r="AH529" i="4"/>
  <c r="AE529" i="4"/>
  <c r="AD529" i="4"/>
  <c r="AM529" i="4" s="1"/>
  <c r="AK528" i="4"/>
  <c r="AI528" i="4"/>
  <c r="AH528" i="4"/>
  <c r="AE528" i="4"/>
  <c r="AD528" i="4"/>
  <c r="AM528" i="4" s="1"/>
  <c r="AK527" i="4"/>
  <c r="AI527" i="4"/>
  <c r="AH527" i="4"/>
  <c r="AE527" i="4"/>
  <c r="AD527" i="4"/>
  <c r="AM527" i="4" s="1"/>
  <c r="AK526" i="4"/>
  <c r="AI526" i="4"/>
  <c r="AH526" i="4"/>
  <c r="AE526" i="4"/>
  <c r="AD526" i="4"/>
  <c r="AM526" i="4" s="1"/>
  <c r="AK525" i="4"/>
  <c r="AI525" i="4"/>
  <c r="AH525" i="4"/>
  <c r="AE525" i="4"/>
  <c r="AD525" i="4"/>
  <c r="AM525" i="4" s="1"/>
  <c r="AK524" i="4"/>
  <c r="AI524" i="4"/>
  <c r="AH524" i="4"/>
  <c r="AE524" i="4"/>
  <c r="AD524" i="4"/>
  <c r="AM524" i="4" s="1"/>
  <c r="AK523" i="4"/>
  <c r="AI523" i="4"/>
  <c r="AH523" i="4"/>
  <c r="AE523" i="4"/>
  <c r="AD523" i="4"/>
  <c r="AM523" i="4" s="1"/>
  <c r="AK522" i="4"/>
  <c r="AI522" i="4"/>
  <c r="AH522" i="4"/>
  <c r="AE522" i="4"/>
  <c r="AD522" i="4"/>
  <c r="AM522" i="4" s="1"/>
  <c r="AK521" i="4"/>
  <c r="AI521" i="4"/>
  <c r="AH521" i="4"/>
  <c r="AE521" i="4"/>
  <c r="AD521" i="4"/>
  <c r="AM521" i="4" s="1"/>
  <c r="AK520" i="4"/>
  <c r="AI520" i="4"/>
  <c r="AH520" i="4"/>
  <c r="AE520" i="4"/>
  <c r="AD520" i="4"/>
  <c r="AM520" i="4" s="1"/>
  <c r="AK519" i="4"/>
  <c r="AI519" i="4"/>
  <c r="AH519" i="4"/>
  <c r="AE519" i="4"/>
  <c r="AD519" i="4"/>
  <c r="AM519" i="4" s="1"/>
  <c r="AK518" i="4"/>
  <c r="AI518" i="4"/>
  <c r="AH518" i="4"/>
  <c r="AE518" i="4"/>
  <c r="AD518" i="4"/>
  <c r="AM518" i="4" s="1"/>
  <c r="AK517" i="4"/>
  <c r="AI517" i="4"/>
  <c r="AH517" i="4"/>
  <c r="AE517" i="4"/>
  <c r="AD517" i="4"/>
  <c r="AM517" i="4" s="1"/>
  <c r="AK516" i="4"/>
  <c r="AI516" i="4"/>
  <c r="AH516" i="4"/>
  <c r="AE516" i="4"/>
  <c r="AD516" i="4"/>
  <c r="AM516" i="4" s="1"/>
  <c r="AK515" i="4"/>
  <c r="AI515" i="4"/>
  <c r="AH515" i="4"/>
  <c r="AE515" i="4"/>
  <c r="AD515" i="4"/>
  <c r="AM515" i="4" s="1"/>
  <c r="AK514" i="4"/>
  <c r="AI514" i="4"/>
  <c r="AH514" i="4"/>
  <c r="AE514" i="4"/>
  <c r="AD514" i="4"/>
  <c r="AM514" i="4" s="1"/>
  <c r="AK513" i="4"/>
  <c r="AI513" i="4"/>
  <c r="AH513" i="4"/>
  <c r="AE513" i="4"/>
  <c r="AD513" i="4"/>
  <c r="AM513" i="4" s="1"/>
  <c r="AK512" i="4"/>
  <c r="AI512" i="4"/>
  <c r="AH512" i="4"/>
  <c r="AE512" i="4"/>
  <c r="AD512" i="4"/>
  <c r="AM512" i="4" s="1"/>
  <c r="AK511" i="4"/>
  <c r="AI511" i="4"/>
  <c r="AH511" i="4"/>
  <c r="AE511" i="4"/>
  <c r="AD511" i="4"/>
  <c r="AM511" i="4" s="1"/>
  <c r="AK510" i="4"/>
  <c r="AI510" i="4"/>
  <c r="AH510" i="4"/>
  <c r="AE510" i="4"/>
  <c r="AD510" i="4"/>
  <c r="AM510" i="4" s="1"/>
  <c r="AK509" i="4"/>
  <c r="AI509" i="4"/>
  <c r="AH509" i="4"/>
  <c r="AE509" i="4"/>
  <c r="AD509" i="4"/>
  <c r="AM509" i="4" s="1"/>
  <c r="AK508" i="4"/>
  <c r="AI508" i="4"/>
  <c r="AH508" i="4"/>
  <c r="AE508" i="4"/>
  <c r="AD508" i="4"/>
  <c r="AM508" i="4" s="1"/>
  <c r="AK507" i="4"/>
  <c r="AI507" i="4"/>
  <c r="AH507" i="4"/>
  <c r="AE507" i="4"/>
  <c r="AD507" i="4"/>
  <c r="AM507" i="4" s="1"/>
  <c r="AK506" i="4"/>
  <c r="AI506" i="4"/>
  <c r="AH506" i="4"/>
  <c r="AE506" i="4"/>
  <c r="AD506" i="4"/>
  <c r="AM506" i="4" s="1"/>
  <c r="AK505" i="4"/>
  <c r="AI505" i="4"/>
  <c r="AH505" i="4"/>
  <c r="AE505" i="4"/>
  <c r="AD505" i="4"/>
  <c r="AM505" i="4" s="1"/>
  <c r="AK504" i="4"/>
  <c r="AI504" i="4"/>
  <c r="AH504" i="4"/>
  <c r="AE504" i="4"/>
  <c r="AD504" i="4"/>
  <c r="AM504" i="4" s="1"/>
  <c r="AK503" i="4"/>
  <c r="AI503" i="4"/>
  <c r="AH503" i="4"/>
  <c r="AE503" i="4"/>
  <c r="AD503" i="4"/>
  <c r="AM503" i="4" s="1"/>
  <c r="AK502" i="4"/>
  <c r="AI502" i="4"/>
  <c r="AH502" i="4"/>
  <c r="AE502" i="4"/>
  <c r="AD502" i="4"/>
  <c r="AM502" i="4" s="1"/>
  <c r="AK501" i="4"/>
  <c r="AI501" i="4"/>
  <c r="AH501" i="4"/>
  <c r="AE501" i="4"/>
  <c r="AD501" i="4"/>
  <c r="AM501" i="4" s="1"/>
  <c r="AK500" i="4"/>
  <c r="AI500" i="4"/>
  <c r="AH500" i="4"/>
  <c r="AE500" i="4"/>
  <c r="AD500" i="4"/>
  <c r="AM500" i="4" s="1"/>
  <c r="AK499" i="4"/>
  <c r="AI499" i="4"/>
  <c r="AH499" i="4"/>
  <c r="AE499" i="4"/>
  <c r="AD499" i="4"/>
  <c r="AM499" i="4" s="1"/>
  <c r="AK498" i="4"/>
  <c r="AI498" i="4"/>
  <c r="AH498" i="4"/>
  <c r="AE498" i="4"/>
  <c r="AD498" i="4"/>
  <c r="AM498" i="4" s="1"/>
  <c r="AK497" i="4"/>
  <c r="AI497" i="4"/>
  <c r="AH497" i="4"/>
  <c r="AE497" i="4"/>
  <c r="AD497" i="4"/>
  <c r="AM497" i="4" s="1"/>
  <c r="AK496" i="4"/>
  <c r="AI496" i="4"/>
  <c r="AH496" i="4"/>
  <c r="AE496" i="4"/>
  <c r="AD496" i="4"/>
  <c r="AM496" i="4" s="1"/>
  <c r="AK495" i="4"/>
  <c r="AI495" i="4"/>
  <c r="AH495" i="4"/>
  <c r="AE495" i="4"/>
  <c r="AD495" i="4"/>
  <c r="AM495" i="4" s="1"/>
  <c r="AK494" i="4"/>
  <c r="AI494" i="4"/>
  <c r="AH494" i="4"/>
  <c r="AE494" i="4"/>
  <c r="AD494" i="4"/>
  <c r="AM494" i="4" s="1"/>
  <c r="AK493" i="4"/>
  <c r="AI493" i="4"/>
  <c r="AH493" i="4"/>
  <c r="AE493" i="4"/>
  <c r="AD493" i="4"/>
  <c r="AM493" i="4" s="1"/>
  <c r="AK492" i="4"/>
  <c r="AI492" i="4"/>
  <c r="AH492" i="4"/>
  <c r="AE492" i="4"/>
  <c r="AD492" i="4"/>
  <c r="AM492" i="4" s="1"/>
  <c r="AK491" i="4"/>
  <c r="AI491" i="4"/>
  <c r="AH491" i="4"/>
  <c r="AE491" i="4"/>
  <c r="AD491" i="4"/>
  <c r="AM491" i="4" s="1"/>
  <c r="AK490" i="4"/>
  <c r="AI490" i="4"/>
  <c r="AH490" i="4"/>
  <c r="AE490" i="4"/>
  <c r="AD490" i="4"/>
  <c r="AM490" i="4" s="1"/>
  <c r="AK489" i="4"/>
  <c r="AI489" i="4"/>
  <c r="AH489" i="4"/>
  <c r="AE489" i="4"/>
  <c r="AD489" i="4"/>
  <c r="AM489" i="4" s="1"/>
  <c r="AK488" i="4"/>
  <c r="AI488" i="4"/>
  <c r="AH488" i="4"/>
  <c r="AE488" i="4"/>
  <c r="AD488" i="4"/>
  <c r="AM488" i="4" s="1"/>
  <c r="AK487" i="4"/>
  <c r="AI487" i="4"/>
  <c r="AH487" i="4"/>
  <c r="AE487" i="4"/>
  <c r="AD487" i="4"/>
  <c r="AM487" i="4" s="1"/>
  <c r="AK486" i="4"/>
  <c r="AI486" i="4"/>
  <c r="AH486" i="4"/>
  <c r="AE486" i="4"/>
  <c r="AD486" i="4"/>
  <c r="AM486" i="4" s="1"/>
  <c r="AK485" i="4"/>
  <c r="AI485" i="4"/>
  <c r="AH485" i="4"/>
  <c r="AE485" i="4"/>
  <c r="AD485" i="4"/>
  <c r="AM485" i="4" s="1"/>
  <c r="AK484" i="4"/>
  <c r="AI484" i="4"/>
  <c r="AH484" i="4"/>
  <c r="AE484" i="4"/>
  <c r="AD484" i="4"/>
  <c r="AM484" i="4" s="1"/>
  <c r="AK483" i="4"/>
  <c r="AI483" i="4"/>
  <c r="AH483" i="4"/>
  <c r="AE483" i="4"/>
  <c r="AD483" i="4"/>
  <c r="AM483" i="4" s="1"/>
  <c r="AK482" i="4"/>
  <c r="AI482" i="4"/>
  <c r="AH482" i="4"/>
  <c r="AE482" i="4"/>
  <c r="AD482" i="4"/>
  <c r="AM482" i="4" s="1"/>
  <c r="AK481" i="4"/>
  <c r="AI481" i="4"/>
  <c r="AH481" i="4"/>
  <c r="AE481" i="4"/>
  <c r="AD481" i="4"/>
  <c r="AM481" i="4" s="1"/>
  <c r="AK480" i="4"/>
  <c r="AI480" i="4"/>
  <c r="AH480" i="4"/>
  <c r="AE480" i="4"/>
  <c r="AD480" i="4"/>
  <c r="AM480" i="4" s="1"/>
  <c r="AK479" i="4"/>
  <c r="AI479" i="4"/>
  <c r="AH479" i="4"/>
  <c r="AE479" i="4"/>
  <c r="AD479" i="4"/>
  <c r="AM479" i="4" s="1"/>
  <c r="AK478" i="4"/>
  <c r="AI478" i="4"/>
  <c r="AH478" i="4"/>
  <c r="AE478" i="4"/>
  <c r="AD478" i="4"/>
  <c r="AM478" i="4" s="1"/>
  <c r="AK477" i="4"/>
  <c r="AI477" i="4"/>
  <c r="AH477" i="4"/>
  <c r="AE477" i="4"/>
  <c r="AD477" i="4"/>
  <c r="AM477" i="4" s="1"/>
  <c r="AK476" i="4"/>
  <c r="AI476" i="4"/>
  <c r="AH476" i="4"/>
  <c r="AE476" i="4"/>
  <c r="AD476" i="4"/>
  <c r="AM476" i="4" s="1"/>
  <c r="AK475" i="4"/>
  <c r="AI475" i="4"/>
  <c r="AH475" i="4"/>
  <c r="AE475" i="4"/>
  <c r="AD475" i="4"/>
  <c r="AM475" i="4" s="1"/>
  <c r="AK474" i="4"/>
  <c r="AI474" i="4"/>
  <c r="AH474" i="4"/>
  <c r="AE474" i="4"/>
  <c r="AD474" i="4"/>
  <c r="AM474" i="4" s="1"/>
  <c r="AK473" i="4"/>
  <c r="AI473" i="4"/>
  <c r="AH473" i="4"/>
  <c r="AE473" i="4"/>
  <c r="AD473" i="4"/>
  <c r="AM473" i="4" s="1"/>
  <c r="AK472" i="4"/>
  <c r="AI472" i="4"/>
  <c r="AH472" i="4"/>
  <c r="AE472" i="4"/>
  <c r="AD472" i="4"/>
  <c r="AM472" i="4" s="1"/>
  <c r="AK471" i="4"/>
  <c r="AI471" i="4"/>
  <c r="AH471" i="4"/>
  <c r="AE471" i="4"/>
  <c r="AD471" i="4"/>
  <c r="AM471" i="4" s="1"/>
  <c r="AK470" i="4"/>
  <c r="AI470" i="4"/>
  <c r="AH470" i="4"/>
  <c r="AE470" i="4"/>
  <c r="AD470" i="4"/>
  <c r="AM470" i="4" s="1"/>
  <c r="AK469" i="4"/>
  <c r="AI469" i="4"/>
  <c r="AH469" i="4"/>
  <c r="AE469" i="4"/>
  <c r="AD469" i="4"/>
  <c r="AM469" i="4" s="1"/>
  <c r="AK468" i="4"/>
  <c r="AI468" i="4"/>
  <c r="AH468" i="4"/>
  <c r="AE468" i="4"/>
  <c r="AD468" i="4"/>
  <c r="AM468" i="4" s="1"/>
  <c r="AK467" i="4"/>
  <c r="AI467" i="4"/>
  <c r="AH467" i="4"/>
  <c r="AE467" i="4"/>
  <c r="AD467" i="4"/>
  <c r="AM467" i="4" s="1"/>
  <c r="AK466" i="4"/>
  <c r="AI466" i="4"/>
  <c r="AH466" i="4"/>
  <c r="AE466" i="4"/>
  <c r="AD466" i="4"/>
  <c r="AM466" i="4" s="1"/>
  <c r="AK465" i="4"/>
  <c r="AI465" i="4"/>
  <c r="AH465" i="4"/>
  <c r="AE465" i="4"/>
  <c r="AD465" i="4"/>
  <c r="AM465" i="4" s="1"/>
  <c r="AK464" i="4"/>
  <c r="AI464" i="4"/>
  <c r="AH464" i="4"/>
  <c r="AE464" i="4"/>
  <c r="AD464" i="4"/>
  <c r="AM464" i="4" s="1"/>
  <c r="AK463" i="4"/>
  <c r="AI463" i="4"/>
  <c r="AH463" i="4"/>
  <c r="AE463" i="4"/>
  <c r="AD463" i="4"/>
  <c r="AM463" i="4" s="1"/>
  <c r="AK462" i="4"/>
  <c r="AI462" i="4"/>
  <c r="AH462" i="4"/>
  <c r="AE462" i="4"/>
  <c r="AD462" i="4"/>
  <c r="AM462" i="4" s="1"/>
  <c r="AK461" i="4"/>
  <c r="AI461" i="4"/>
  <c r="AH461" i="4"/>
  <c r="AE461" i="4"/>
  <c r="AD461" i="4"/>
  <c r="AM461" i="4" s="1"/>
  <c r="AK460" i="4"/>
  <c r="AI460" i="4"/>
  <c r="AH460" i="4"/>
  <c r="AE460" i="4"/>
  <c r="AD460" i="4"/>
  <c r="AM460" i="4" s="1"/>
  <c r="AK459" i="4"/>
  <c r="AI459" i="4"/>
  <c r="AH459" i="4"/>
  <c r="AE459" i="4"/>
  <c r="AD459" i="4"/>
  <c r="AM459" i="4" s="1"/>
  <c r="AK458" i="4"/>
  <c r="AI458" i="4"/>
  <c r="AH458" i="4"/>
  <c r="AE458" i="4"/>
  <c r="AD458" i="4"/>
  <c r="AM458" i="4" s="1"/>
  <c r="AK457" i="4"/>
  <c r="AI457" i="4"/>
  <c r="AH457" i="4"/>
  <c r="AE457" i="4"/>
  <c r="AD457" i="4"/>
  <c r="AM457" i="4" s="1"/>
  <c r="AK456" i="4"/>
  <c r="AI456" i="4"/>
  <c r="AH456" i="4"/>
  <c r="AE456" i="4"/>
  <c r="AD456" i="4"/>
  <c r="AM456" i="4" s="1"/>
  <c r="AK455" i="4"/>
  <c r="AI455" i="4"/>
  <c r="AH455" i="4"/>
  <c r="AE455" i="4"/>
  <c r="AD455" i="4"/>
  <c r="AM455" i="4" s="1"/>
  <c r="AK454" i="4"/>
  <c r="AI454" i="4"/>
  <c r="AH454" i="4"/>
  <c r="AE454" i="4"/>
  <c r="AD454" i="4"/>
  <c r="AM454" i="4" s="1"/>
  <c r="AK453" i="4"/>
  <c r="AI453" i="4"/>
  <c r="AH453" i="4"/>
  <c r="AE453" i="4"/>
  <c r="AD453" i="4"/>
  <c r="AM453" i="4" s="1"/>
  <c r="AK452" i="4"/>
  <c r="AI452" i="4"/>
  <c r="AH452" i="4"/>
  <c r="AE452" i="4"/>
  <c r="AD452" i="4"/>
  <c r="AM452" i="4" s="1"/>
  <c r="AK451" i="4"/>
  <c r="AI451" i="4"/>
  <c r="AH451" i="4"/>
  <c r="AE451" i="4"/>
  <c r="AD451" i="4"/>
  <c r="AM451" i="4" s="1"/>
  <c r="AK450" i="4"/>
  <c r="AI450" i="4"/>
  <c r="AH450" i="4"/>
  <c r="AE450" i="4"/>
  <c r="AD450" i="4"/>
  <c r="AM450" i="4" s="1"/>
  <c r="AK449" i="4"/>
  <c r="AI449" i="4"/>
  <c r="AH449" i="4"/>
  <c r="AE449" i="4"/>
  <c r="AD449" i="4"/>
  <c r="AM449" i="4" s="1"/>
  <c r="AK448" i="4"/>
  <c r="AI448" i="4"/>
  <c r="AH448" i="4"/>
  <c r="AE448" i="4"/>
  <c r="AD448" i="4"/>
  <c r="AM448" i="4" s="1"/>
  <c r="AK447" i="4"/>
  <c r="AI447" i="4"/>
  <c r="AH447" i="4"/>
  <c r="AE447" i="4"/>
  <c r="AD447" i="4"/>
  <c r="AM447" i="4" s="1"/>
  <c r="AK446" i="4"/>
  <c r="AI446" i="4"/>
  <c r="AH446" i="4"/>
  <c r="AE446" i="4"/>
  <c r="AD446" i="4"/>
  <c r="AM446" i="4" s="1"/>
  <c r="AK445" i="4"/>
  <c r="AI445" i="4"/>
  <c r="AH445" i="4"/>
  <c r="AE445" i="4"/>
  <c r="AD445" i="4"/>
  <c r="AM445" i="4" s="1"/>
  <c r="AK444" i="4"/>
  <c r="AI444" i="4"/>
  <c r="AH444" i="4"/>
  <c r="AE444" i="4"/>
  <c r="AD444" i="4"/>
  <c r="AM444" i="4" s="1"/>
  <c r="AK443" i="4"/>
  <c r="AI443" i="4"/>
  <c r="AH443" i="4"/>
  <c r="AE443" i="4"/>
  <c r="AD443" i="4"/>
  <c r="AM443" i="4" s="1"/>
  <c r="AK442" i="4"/>
  <c r="AI442" i="4"/>
  <c r="AH442" i="4"/>
  <c r="AE442" i="4"/>
  <c r="AD442" i="4"/>
  <c r="AM442" i="4" s="1"/>
  <c r="AK441" i="4"/>
  <c r="AI441" i="4"/>
  <c r="AH441" i="4"/>
  <c r="AE441" i="4"/>
  <c r="AD441" i="4"/>
  <c r="AM441" i="4" s="1"/>
  <c r="AK440" i="4"/>
  <c r="AI440" i="4"/>
  <c r="AH440" i="4"/>
  <c r="AE440" i="4"/>
  <c r="AD440" i="4"/>
  <c r="AM440" i="4" s="1"/>
  <c r="AK439" i="4"/>
  <c r="AI439" i="4"/>
  <c r="AH439" i="4"/>
  <c r="AE439" i="4"/>
  <c r="AD439" i="4"/>
  <c r="AM439" i="4" s="1"/>
  <c r="AK438" i="4"/>
  <c r="AI438" i="4"/>
  <c r="AH438" i="4"/>
  <c r="AE438" i="4"/>
  <c r="AD438" i="4"/>
  <c r="AM438" i="4" s="1"/>
  <c r="AK437" i="4"/>
  <c r="AI437" i="4"/>
  <c r="AH437" i="4"/>
  <c r="AE437" i="4"/>
  <c r="AD437" i="4"/>
  <c r="AM437" i="4" s="1"/>
  <c r="AK436" i="4"/>
  <c r="AI436" i="4"/>
  <c r="AH436" i="4"/>
  <c r="AE436" i="4"/>
  <c r="AD436" i="4"/>
  <c r="AM436" i="4" s="1"/>
  <c r="AK435" i="4"/>
  <c r="AI435" i="4"/>
  <c r="AH435" i="4"/>
  <c r="AE435" i="4"/>
  <c r="AD435" i="4"/>
  <c r="AM435" i="4" s="1"/>
  <c r="AK434" i="4"/>
  <c r="AI434" i="4"/>
  <c r="AH434" i="4"/>
  <c r="AE434" i="4"/>
  <c r="AD434" i="4"/>
  <c r="AM434" i="4" s="1"/>
  <c r="AK433" i="4"/>
  <c r="AI433" i="4"/>
  <c r="AH433" i="4"/>
  <c r="AE433" i="4"/>
  <c r="AD433" i="4"/>
  <c r="AM433" i="4" s="1"/>
  <c r="AK432" i="4"/>
  <c r="AI432" i="4"/>
  <c r="AH432" i="4"/>
  <c r="AE432" i="4"/>
  <c r="AD432" i="4"/>
  <c r="AM432" i="4" s="1"/>
  <c r="AK431" i="4"/>
  <c r="AI431" i="4"/>
  <c r="AH431" i="4"/>
  <c r="AE431" i="4"/>
  <c r="AD431" i="4"/>
  <c r="AM431" i="4" s="1"/>
  <c r="AK430" i="4"/>
  <c r="AI430" i="4"/>
  <c r="AH430" i="4"/>
  <c r="AE430" i="4"/>
  <c r="AD430" i="4"/>
  <c r="AM430" i="4" s="1"/>
  <c r="AK429" i="4"/>
  <c r="AI429" i="4"/>
  <c r="AH429" i="4"/>
  <c r="AE429" i="4"/>
  <c r="AD429" i="4"/>
  <c r="AM429" i="4" s="1"/>
  <c r="AK428" i="4"/>
  <c r="AI428" i="4"/>
  <c r="AH428" i="4"/>
  <c r="AE428" i="4"/>
  <c r="AD428" i="4"/>
  <c r="AM428" i="4" s="1"/>
  <c r="AK427" i="4"/>
  <c r="AI427" i="4"/>
  <c r="AH427" i="4"/>
  <c r="AE427" i="4"/>
  <c r="AD427" i="4"/>
  <c r="AM427" i="4" s="1"/>
  <c r="AK426" i="4"/>
  <c r="AI426" i="4"/>
  <c r="AH426" i="4"/>
  <c r="AE426" i="4"/>
  <c r="AD426" i="4"/>
  <c r="AM426" i="4" s="1"/>
  <c r="AK425" i="4"/>
  <c r="AI425" i="4"/>
  <c r="AH425" i="4"/>
  <c r="AE425" i="4"/>
  <c r="AD425" i="4"/>
  <c r="AM425" i="4" s="1"/>
  <c r="AK424" i="4"/>
  <c r="AI424" i="4"/>
  <c r="AH424" i="4"/>
  <c r="AE424" i="4"/>
  <c r="AD424" i="4"/>
  <c r="AM424" i="4" s="1"/>
  <c r="AK423" i="4"/>
  <c r="AI423" i="4"/>
  <c r="AH423" i="4"/>
  <c r="AE423" i="4"/>
  <c r="AD423" i="4"/>
  <c r="AM423" i="4" s="1"/>
  <c r="AK422" i="4"/>
  <c r="AI422" i="4"/>
  <c r="AH422" i="4"/>
  <c r="AE422" i="4"/>
  <c r="AD422" i="4"/>
  <c r="AM422" i="4" s="1"/>
  <c r="AK421" i="4"/>
  <c r="AI421" i="4"/>
  <c r="AH421" i="4"/>
  <c r="AE421" i="4"/>
  <c r="AD421" i="4"/>
  <c r="AM421" i="4" s="1"/>
  <c r="AK420" i="4"/>
  <c r="AI420" i="4"/>
  <c r="AH420" i="4"/>
  <c r="AE420" i="4"/>
  <c r="AD420" i="4"/>
  <c r="AM420" i="4" s="1"/>
  <c r="AK419" i="4"/>
  <c r="AI419" i="4"/>
  <c r="AH419" i="4"/>
  <c r="AE419" i="4"/>
  <c r="AD419" i="4"/>
  <c r="AM419" i="4" s="1"/>
  <c r="AK418" i="4"/>
  <c r="AI418" i="4"/>
  <c r="AH418" i="4"/>
  <c r="AE418" i="4"/>
  <c r="AD418" i="4"/>
  <c r="AM418" i="4" s="1"/>
  <c r="AK417" i="4"/>
  <c r="AI417" i="4"/>
  <c r="AH417" i="4"/>
  <c r="AE417" i="4"/>
  <c r="AD417" i="4"/>
  <c r="AM417" i="4" s="1"/>
  <c r="AK416" i="4"/>
  <c r="AI416" i="4"/>
  <c r="AH416" i="4"/>
  <c r="AE416" i="4"/>
  <c r="AD416" i="4"/>
  <c r="AM416" i="4" s="1"/>
  <c r="AK415" i="4"/>
  <c r="AI415" i="4"/>
  <c r="AH415" i="4"/>
  <c r="AE415" i="4"/>
  <c r="AD415" i="4"/>
  <c r="AM415" i="4" s="1"/>
  <c r="AK414" i="4"/>
  <c r="AI414" i="4"/>
  <c r="AH414" i="4"/>
  <c r="AE414" i="4"/>
  <c r="AD414" i="4"/>
  <c r="AM414" i="4" s="1"/>
  <c r="AK413" i="4"/>
  <c r="AI413" i="4"/>
  <c r="AH413" i="4"/>
  <c r="AE413" i="4"/>
  <c r="AD413" i="4"/>
  <c r="AM413" i="4" s="1"/>
  <c r="AK412" i="4"/>
  <c r="AI412" i="4"/>
  <c r="AH412" i="4"/>
  <c r="AE412" i="4"/>
  <c r="AD412" i="4"/>
  <c r="AM412" i="4" s="1"/>
  <c r="AK411" i="4"/>
  <c r="AI411" i="4"/>
  <c r="AH411" i="4"/>
  <c r="AE411" i="4"/>
  <c r="AD411" i="4"/>
  <c r="AM411" i="4" s="1"/>
  <c r="AK410" i="4"/>
  <c r="AI410" i="4"/>
  <c r="AH410" i="4"/>
  <c r="AE410" i="4"/>
  <c r="AD410" i="4"/>
  <c r="AM410" i="4" s="1"/>
  <c r="AK409" i="4"/>
  <c r="AI409" i="4"/>
  <c r="AH409" i="4"/>
  <c r="AE409" i="4"/>
  <c r="AD409" i="4"/>
  <c r="AM409" i="4" s="1"/>
  <c r="AK408" i="4"/>
  <c r="AI408" i="4"/>
  <c r="AH408" i="4"/>
  <c r="AE408" i="4"/>
  <c r="AD408" i="4"/>
  <c r="AM408" i="4" s="1"/>
  <c r="AK407" i="4"/>
  <c r="AI407" i="4"/>
  <c r="AH407" i="4"/>
  <c r="AE407" i="4"/>
  <c r="AD407" i="4"/>
  <c r="AM407" i="4" s="1"/>
  <c r="AK406" i="4"/>
  <c r="AI406" i="4"/>
  <c r="AH406" i="4"/>
  <c r="AE406" i="4"/>
  <c r="AD406" i="4"/>
  <c r="AM406" i="4" s="1"/>
  <c r="AK405" i="4"/>
  <c r="AI405" i="4"/>
  <c r="AH405" i="4"/>
  <c r="AE405" i="4"/>
  <c r="AD405" i="4"/>
  <c r="AM405" i="4" s="1"/>
  <c r="AK404" i="4"/>
  <c r="AI404" i="4"/>
  <c r="AH404" i="4"/>
  <c r="AE404" i="4"/>
  <c r="AD404" i="4"/>
  <c r="AM404" i="4" s="1"/>
  <c r="AK403" i="4"/>
  <c r="AI403" i="4"/>
  <c r="AH403" i="4"/>
  <c r="AE403" i="4"/>
  <c r="AD403" i="4"/>
  <c r="AM403" i="4" s="1"/>
  <c r="AK402" i="4"/>
  <c r="AI402" i="4"/>
  <c r="AH402" i="4"/>
  <c r="AE402" i="4"/>
  <c r="AD402" i="4"/>
  <c r="AM402" i="4" s="1"/>
  <c r="AK401" i="4"/>
  <c r="AI401" i="4"/>
  <c r="AH401" i="4"/>
  <c r="AE401" i="4"/>
  <c r="AD401" i="4"/>
  <c r="AM401" i="4" s="1"/>
  <c r="AK400" i="4"/>
  <c r="AI400" i="4"/>
  <c r="AH400" i="4"/>
  <c r="AE400" i="4"/>
  <c r="AD400" i="4"/>
  <c r="AM400" i="4" s="1"/>
  <c r="AK399" i="4"/>
  <c r="AI399" i="4"/>
  <c r="AH399" i="4"/>
  <c r="AE399" i="4"/>
  <c r="AD399" i="4"/>
  <c r="AM399" i="4" s="1"/>
  <c r="AK398" i="4"/>
  <c r="AI398" i="4"/>
  <c r="AH398" i="4"/>
  <c r="AE398" i="4"/>
  <c r="AD398" i="4"/>
  <c r="AM398" i="4" s="1"/>
  <c r="AK397" i="4"/>
  <c r="AI397" i="4"/>
  <c r="AH397" i="4"/>
  <c r="AE397" i="4"/>
  <c r="AD397" i="4"/>
  <c r="AM397" i="4" s="1"/>
  <c r="AK396" i="4"/>
  <c r="AI396" i="4"/>
  <c r="AH396" i="4"/>
  <c r="AE396" i="4"/>
  <c r="AD396" i="4"/>
  <c r="AM396" i="4" s="1"/>
  <c r="AK395" i="4"/>
  <c r="AI395" i="4"/>
  <c r="AH395" i="4"/>
  <c r="AE395" i="4"/>
  <c r="AD395" i="4"/>
  <c r="AM395" i="4" s="1"/>
  <c r="AK394" i="4"/>
  <c r="AI394" i="4"/>
  <c r="AH394" i="4"/>
  <c r="AE394" i="4"/>
  <c r="AD394" i="4"/>
  <c r="AM394" i="4" s="1"/>
  <c r="AK393" i="4"/>
  <c r="AI393" i="4"/>
  <c r="AH393" i="4"/>
  <c r="AE393" i="4"/>
  <c r="AD393" i="4"/>
  <c r="AM393" i="4" s="1"/>
  <c r="AK392" i="4"/>
  <c r="AI392" i="4"/>
  <c r="AH392" i="4"/>
  <c r="AE392" i="4"/>
  <c r="AD392" i="4"/>
  <c r="AM392" i="4" s="1"/>
  <c r="AK391" i="4"/>
  <c r="AI391" i="4"/>
  <c r="AH391" i="4"/>
  <c r="AE391" i="4"/>
  <c r="AD391" i="4"/>
  <c r="AM391" i="4" s="1"/>
  <c r="AK390" i="4"/>
  <c r="AI390" i="4"/>
  <c r="AH390" i="4"/>
  <c r="AE390" i="4"/>
  <c r="AD390" i="4"/>
  <c r="AM390" i="4" s="1"/>
  <c r="AK389" i="4"/>
  <c r="AI389" i="4"/>
  <c r="AH389" i="4"/>
  <c r="AE389" i="4"/>
  <c r="AD389" i="4"/>
  <c r="AM389" i="4" s="1"/>
  <c r="AK388" i="4"/>
  <c r="AI388" i="4"/>
  <c r="AH388" i="4"/>
  <c r="AE388" i="4"/>
  <c r="AD388" i="4"/>
  <c r="AM388" i="4" s="1"/>
  <c r="AK387" i="4"/>
  <c r="AI387" i="4"/>
  <c r="AH387" i="4"/>
  <c r="AE387" i="4"/>
  <c r="AD387" i="4"/>
  <c r="AM387" i="4" s="1"/>
  <c r="AK386" i="4"/>
  <c r="AI386" i="4"/>
  <c r="AH386" i="4"/>
  <c r="AE386" i="4"/>
  <c r="AD386" i="4"/>
  <c r="AM386" i="4" s="1"/>
  <c r="AK385" i="4"/>
  <c r="AI385" i="4"/>
  <c r="AH385" i="4"/>
  <c r="AE385" i="4"/>
  <c r="AD385" i="4"/>
  <c r="AM385" i="4" s="1"/>
  <c r="AK384" i="4"/>
  <c r="AI384" i="4"/>
  <c r="AH384" i="4"/>
  <c r="AE384" i="4"/>
  <c r="AD384" i="4"/>
  <c r="AM384" i="4" s="1"/>
  <c r="AK383" i="4"/>
  <c r="AI383" i="4"/>
  <c r="AH383" i="4"/>
  <c r="AE383" i="4"/>
  <c r="AD383" i="4"/>
  <c r="AM383" i="4" s="1"/>
  <c r="AK382" i="4"/>
  <c r="AI382" i="4"/>
  <c r="AH382" i="4"/>
  <c r="AE382" i="4"/>
  <c r="AD382" i="4"/>
  <c r="AM382" i="4" s="1"/>
  <c r="AK381" i="4"/>
  <c r="AI381" i="4"/>
  <c r="AH381" i="4"/>
  <c r="AE381" i="4"/>
  <c r="AD381" i="4"/>
  <c r="AM381" i="4" s="1"/>
  <c r="AK380" i="4"/>
  <c r="AI380" i="4"/>
  <c r="AH380" i="4"/>
  <c r="AE380" i="4"/>
  <c r="AD380" i="4"/>
  <c r="AM380" i="4" s="1"/>
  <c r="AK379" i="4"/>
  <c r="AI379" i="4"/>
  <c r="AH379" i="4"/>
  <c r="AE379" i="4"/>
  <c r="AD379" i="4"/>
  <c r="AM379" i="4" s="1"/>
  <c r="AK378" i="4"/>
  <c r="AI378" i="4"/>
  <c r="AH378" i="4"/>
  <c r="AE378" i="4"/>
  <c r="AD378" i="4"/>
  <c r="AM378" i="4" s="1"/>
  <c r="AK377" i="4"/>
  <c r="AI377" i="4"/>
  <c r="AH377" i="4"/>
  <c r="AE377" i="4"/>
  <c r="AD377" i="4"/>
  <c r="AM377" i="4" s="1"/>
  <c r="AK376" i="4"/>
  <c r="AI376" i="4"/>
  <c r="AH376" i="4"/>
  <c r="AE376" i="4"/>
  <c r="AD376" i="4"/>
  <c r="AM376" i="4" s="1"/>
  <c r="AK375" i="4"/>
  <c r="AI375" i="4"/>
  <c r="AH375" i="4"/>
  <c r="AE375" i="4"/>
  <c r="AD375" i="4"/>
  <c r="AM375" i="4" s="1"/>
  <c r="AK374" i="4"/>
  <c r="AI374" i="4"/>
  <c r="AH374" i="4"/>
  <c r="AE374" i="4"/>
  <c r="AD374" i="4"/>
  <c r="AM374" i="4" s="1"/>
  <c r="AK373" i="4"/>
  <c r="AI373" i="4"/>
  <c r="AH373" i="4"/>
  <c r="AE373" i="4"/>
  <c r="AD373" i="4"/>
  <c r="AM373" i="4" s="1"/>
  <c r="AK372" i="4"/>
  <c r="AI372" i="4"/>
  <c r="AH372" i="4"/>
  <c r="AE372" i="4"/>
  <c r="AD372" i="4"/>
  <c r="AM372" i="4" s="1"/>
  <c r="AK371" i="4"/>
  <c r="AI371" i="4"/>
  <c r="AH371" i="4"/>
  <c r="AE371" i="4"/>
  <c r="AD371" i="4"/>
  <c r="AM371" i="4" s="1"/>
  <c r="AK370" i="4"/>
  <c r="AI370" i="4"/>
  <c r="AH370" i="4"/>
  <c r="AE370" i="4"/>
  <c r="AD370" i="4"/>
  <c r="AM370" i="4" s="1"/>
  <c r="AK369" i="4"/>
  <c r="AI369" i="4"/>
  <c r="AH369" i="4"/>
  <c r="AE369" i="4"/>
  <c r="AD369" i="4"/>
  <c r="AM369" i="4" s="1"/>
  <c r="AK368" i="4"/>
  <c r="AI368" i="4"/>
  <c r="AH368" i="4"/>
  <c r="AE368" i="4"/>
  <c r="AD368" i="4"/>
  <c r="AM368" i="4" s="1"/>
  <c r="AK367" i="4"/>
  <c r="AI367" i="4"/>
  <c r="AH367" i="4"/>
  <c r="AE367" i="4"/>
  <c r="AD367" i="4"/>
  <c r="AM367" i="4" s="1"/>
  <c r="AK366" i="4"/>
  <c r="AI366" i="4"/>
  <c r="AH366" i="4"/>
  <c r="AE366" i="4"/>
  <c r="AD366" i="4"/>
  <c r="AM366" i="4" s="1"/>
  <c r="AK365" i="4"/>
  <c r="AI365" i="4"/>
  <c r="AH365" i="4"/>
  <c r="AE365" i="4"/>
  <c r="AD365" i="4"/>
  <c r="AM365" i="4" s="1"/>
  <c r="AK364" i="4"/>
  <c r="AI364" i="4"/>
  <c r="AH364" i="4"/>
  <c r="AE364" i="4"/>
  <c r="AD364" i="4"/>
  <c r="AM364" i="4" s="1"/>
  <c r="AK363" i="4"/>
  <c r="AI363" i="4"/>
  <c r="AH363" i="4"/>
  <c r="AE363" i="4"/>
  <c r="AD363" i="4"/>
  <c r="AM363" i="4" s="1"/>
  <c r="AK362" i="4"/>
  <c r="AI362" i="4"/>
  <c r="AH362" i="4"/>
  <c r="AE362" i="4"/>
  <c r="AD362" i="4"/>
  <c r="AM362" i="4" s="1"/>
  <c r="AK361" i="4"/>
  <c r="AI361" i="4"/>
  <c r="AH361" i="4"/>
  <c r="AE361" i="4"/>
  <c r="AD361" i="4"/>
  <c r="AM361" i="4" s="1"/>
  <c r="AK360" i="4"/>
  <c r="AI360" i="4"/>
  <c r="AH360" i="4"/>
  <c r="AE360" i="4"/>
  <c r="AD360" i="4"/>
  <c r="AM360" i="4" s="1"/>
  <c r="AK359" i="4"/>
  <c r="AI359" i="4"/>
  <c r="AH359" i="4"/>
  <c r="AE359" i="4"/>
  <c r="AD359" i="4"/>
  <c r="AM359" i="4" s="1"/>
  <c r="AK358" i="4"/>
  <c r="AI358" i="4"/>
  <c r="AH358" i="4"/>
  <c r="AE358" i="4"/>
  <c r="AD358" i="4"/>
  <c r="AM358" i="4" s="1"/>
  <c r="AK357" i="4"/>
  <c r="AI357" i="4"/>
  <c r="AH357" i="4"/>
  <c r="AE357" i="4"/>
  <c r="AD357" i="4"/>
  <c r="AM357" i="4" s="1"/>
  <c r="AK356" i="4"/>
  <c r="AI356" i="4"/>
  <c r="AH356" i="4"/>
  <c r="AE356" i="4"/>
  <c r="AD356" i="4"/>
  <c r="AM356" i="4" s="1"/>
  <c r="AK355" i="4"/>
  <c r="AI355" i="4"/>
  <c r="AH355" i="4"/>
  <c r="AE355" i="4"/>
  <c r="AD355" i="4"/>
  <c r="AM355" i="4" s="1"/>
  <c r="AK354" i="4"/>
  <c r="AI354" i="4"/>
  <c r="AH354" i="4"/>
  <c r="AE354" i="4"/>
  <c r="AD354" i="4"/>
  <c r="AM354" i="4" s="1"/>
  <c r="AK353" i="4"/>
  <c r="AI353" i="4"/>
  <c r="AH353" i="4"/>
  <c r="AE353" i="4"/>
  <c r="AD353" i="4"/>
  <c r="AM353" i="4" s="1"/>
  <c r="AK352" i="4"/>
  <c r="AI352" i="4"/>
  <c r="AH352" i="4"/>
  <c r="AE352" i="4"/>
  <c r="AD352" i="4"/>
  <c r="AM352" i="4" s="1"/>
  <c r="AK351" i="4"/>
  <c r="AI351" i="4"/>
  <c r="AH351" i="4"/>
  <c r="AE351" i="4"/>
  <c r="AD351" i="4"/>
  <c r="AM351" i="4" s="1"/>
  <c r="AK350" i="4"/>
  <c r="AI350" i="4"/>
  <c r="AH350" i="4"/>
  <c r="AE350" i="4"/>
  <c r="AD350" i="4"/>
  <c r="AM350" i="4" s="1"/>
  <c r="AK349" i="4"/>
  <c r="AI349" i="4"/>
  <c r="AH349" i="4"/>
  <c r="AE349" i="4"/>
  <c r="AD349" i="4"/>
  <c r="AM349" i="4" s="1"/>
  <c r="AK348" i="4"/>
  <c r="AI348" i="4"/>
  <c r="AH348" i="4"/>
  <c r="AE348" i="4"/>
  <c r="AD348" i="4"/>
  <c r="AM348" i="4" s="1"/>
  <c r="AK347" i="4"/>
  <c r="AI347" i="4"/>
  <c r="AH347" i="4"/>
  <c r="AE347" i="4"/>
  <c r="AD347" i="4"/>
  <c r="AM347" i="4" s="1"/>
  <c r="AK346" i="4"/>
  <c r="AI346" i="4"/>
  <c r="AH346" i="4"/>
  <c r="AE346" i="4"/>
  <c r="AD346" i="4"/>
  <c r="AM346" i="4" s="1"/>
  <c r="AK345" i="4"/>
  <c r="AI345" i="4"/>
  <c r="AH345" i="4"/>
  <c r="AE345" i="4"/>
  <c r="AD345" i="4"/>
  <c r="AM345" i="4" s="1"/>
  <c r="AK344" i="4"/>
  <c r="AI344" i="4"/>
  <c r="AH344" i="4"/>
  <c r="AE344" i="4"/>
  <c r="AD344" i="4"/>
  <c r="AM344" i="4" s="1"/>
  <c r="AK343" i="4"/>
  <c r="AI343" i="4"/>
  <c r="AH343" i="4"/>
  <c r="AE343" i="4"/>
  <c r="AD343" i="4"/>
  <c r="AM343" i="4" s="1"/>
  <c r="AK342" i="4"/>
  <c r="AI342" i="4"/>
  <c r="AH342" i="4"/>
  <c r="AE342" i="4"/>
  <c r="AD342" i="4"/>
  <c r="AM342" i="4" s="1"/>
  <c r="AK341" i="4"/>
  <c r="AI341" i="4"/>
  <c r="AH341" i="4"/>
  <c r="AE341" i="4"/>
  <c r="AD341" i="4"/>
  <c r="AM341" i="4" s="1"/>
  <c r="AK340" i="4"/>
  <c r="AI340" i="4"/>
  <c r="AH340" i="4"/>
  <c r="AE340" i="4"/>
  <c r="AD340" i="4"/>
  <c r="AM340" i="4" s="1"/>
  <c r="AK339" i="4"/>
  <c r="AI339" i="4"/>
  <c r="AH339" i="4"/>
  <c r="AE339" i="4"/>
  <c r="AD339" i="4"/>
  <c r="AM339" i="4" s="1"/>
  <c r="AK338" i="4"/>
  <c r="AI338" i="4"/>
  <c r="AH338" i="4"/>
  <c r="AE338" i="4"/>
  <c r="AD338" i="4"/>
  <c r="AM338" i="4" s="1"/>
  <c r="AK337" i="4"/>
  <c r="AI337" i="4"/>
  <c r="AH337" i="4"/>
  <c r="AE337" i="4"/>
  <c r="AD337" i="4"/>
  <c r="AM337" i="4" s="1"/>
  <c r="AK336" i="4"/>
  <c r="AI336" i="4"/>
  <c r="AH336" i="4"/>
  <c r="AE336" i="4"/>
  <c r="AD336" i="4"/>
  <c r="AM336" i="4" s="1"/>
  <c r="AK335" i="4"/>
  <c r="AI335" i="4"/>
  <c r="AH335" i="4"/>
  <c r="AE335" i="4"/>
  <c r="AD335" i="4"/>
  <c r="AM335" i="4" s="1"/>
  <c r="AK334" i="4"/>
  <c r="AI334" i="4"/>
  <c r="AH334" i="4"/>
  <c r="AE334" i="4"/>
  <c r="AD334" i="4"/>
  <c r="AM334" i="4" s="1"/>
  <c r="AK333" i="4"/>
  <c r="AI333" i="4"/>
  <c r="AH333" i="4"/>
  <c r="AE333" i="4"/>
  <c r="AD333" i="4"/>
  <c r="AM333" i="4" s="1"/>
  <c r="AK332" i="4"/>
  <c r="AI332" i="4"/>
  <c r="AH332" i="4"/>
  <c r="AE332" i="4"/>
  <c r="AD332" i="4"/>
  <c r="AM332" i="4" s="1"/>
  <c r="AK331" i="4"/>
  <c r="AI331" i="4"/>
  <c r="AH331" i="4"/>
  <c r="AE331" i="4"/>
  <c r="AD331" i="4"/>
  <c r="AM331" i="4" s="1"/>
  <c r="AK330" i="4"/>
  <c r="AI330" i="4"/>
  <c r="AH330" i="4"/>
  <c r="AE330" i="4"/>
  <c r="AD330" i="4"/>
  <c r="AM330" i="4" s="1"/>
  <c r="AK329" i="4"/>
  <c r="AI329" i="4"/>
  <c r="AH329" i="4"/>
  <c r="AE329" i="4"/>
  <c r="AD329" i="4"/>
  <c r="AM329" i="4" s="1"/>
  <c r="AK328" i="4"/>
  <c r="AI328" i="4"/>
  <c r="AH328" i="4"/>
  <c r="AE328" i="4"/>
  <c r="AD328" i="4"/>
  <c r="AM328" i="4" s="1"/>
  <c r="AK327" i="4"/>
  <c r="AI327" i="4"/>
  <c r="AH327" i="4"/>
  <c r="AE327" i="4"/>
  <c r="AD327" i="4"/>
  <c r="AM327" i="4" s="1"/>
  <c r="AK326" i="4"/>
  <c r="AI326" i="4"/>
  <c r="AH326" i="4"/>
  <c r="AE326" i="4"/>
  <c r="AD326" i="4"/>
  <c r="AM326" i="4" s="1"/>
  <c r="AK325" i="4"/>
  <c r="AI325" i="4"/>
  <c r="AH325" i="4"/>
  <c r="AE325" i="4"/>
  <c r="AD325" i="4"/>
  <c r="AM325" i="4" s="1"/>
  <c r="AK324" i="4"/>
  <c r="AI324" i="4"/>
  <c r="AH324" i="4"/>
  <c r="AE324" i="4"/>
  <c r="AD324" i="4"/>
  <c r="AM324" i="4" s="1"/>
  <c r="AK323" i="4"/>
  <c r="AI323" i="4"/>
  <c r="AH323" i="4"/>
  <c r="AE323" i="4"/>
  <c r="AD323" i="4"/>
  <c r="AM323" i="4" s="1"/>
  <c r="AK322" i="4"/>
  <c r="AI322" i="4"/>
  <c r="AH322" i="4"/>
  <c r="AE322" i="4"/>
  <c r="AD322" i="4"/>
  <c r="AM322" i="4" s="1"/>
  <c r="AK321" i="4"/>
  <c r="AI321" i="4"/>
  <c r="AH321" i="4"/>
  <c r="AE321" i="4"/>
  <c r="AD321" i="4"/>
  <c r="AM321" i="4" s="1"/>
  <c r="AK320" i="4"/>
  <c r="AI320" i="4"/>
  <c r="AH320" i="4"/>
  <c r="AE320" i="4"/>
  <c r="AD320" i="4"/>
  <c r="AM320" i="4" s="1"/>
  <c r="AK319" i="4"/>
  <c r="AI319" i="4"/>
  <c r="AH319" i="4"/>
  <c r="AE319" i="4"/>
  <c r="AD319" i="4"/>
  <c r="AM319" i="4" s="1"/>
  <c r="AK318" i="4"/>
  <c r="AI318" i="4"/>
  <c r="AH318" i="4"/>
  <c r="AE318" i="4"/>
  <c r="AD318" i="4"/>
  <c r="AM318" i="4" s="1"/>
  <c r="AK317" i="4"/>
  <c r="AI317" i="4"/>
  <c r="AH317" i="4"/>
  <c r="AE317" i="4"/>
  <c r="AD317" i="4"/>
  <c r="AM317" i="4" s="1"/>
  <c r="AK316" i="4"/>
  <c r="AI316" i="4"/>
  <c r="AH316" i="4"/>
  <c r="AE316" i="4"/>
  <c r="AD316" i="4"/>
  <c r="AM316" i="4" s="1"/>
  <c r="AK315" i="4"/>
  <c r="AI315" i="4"/>
  <c r="AH315" i="4"/>
  <c r="AE315" i="4"/>
  <c r="AD315" i="4"/>
  <c r="AM315" i="4" s="1"/>
  <c r="AK314" i="4"/>
  <c r="AI314" i="4"/>
  <c r="AH314" i="4"/>
  <c r="AE314" i="4"/>
  <c r="AD314" i="4"/>
  <c r="AM314" i="4" s="1"/>
  <c r="AK313" i="4"/>
  <c r="AI313" i="4"/>
  <c r="AH313" i="4"/>
  <c r="AE313" i="4"/>
  <c r="AD313" i="4"/>
  <c r="AM313" i="4" s="1"/>
  <c r="AK312" i="4"/>
  <c r="AI312" i="4"/>
  <c r="AH312" i="4"/>
  <c r="AE312" i="4"/>
  <c r="AD312" i="4"/>
  <c r="AM312" i="4" s="1"/>
  <c r="AK311" i="4"/>
  <c r="AI311" i="4"/>
  <c r="AH311" i="4"/>
  <c r="AE311" i="4"/>
  <c r="AD311" i="4"/>
  <c r="AM311" i="4" s="1"/>
  <c r="AK310" i="4"/>
  <c r="AI310" i="4"/>
  <c r="AH310" i="4"/>
  <c r="AE310" i="4"/>
  <c r="AD310" i="4"/>
  <c r="AM310" i="4" s="1"/>
  <c r="AK309" i="4"/>
  <c r="AI309" i="4"/>
  <c r="AH309" i="4"/>
  <c r="AE309" i="4"/>
  <c r="AD309" i="4"/>
  <c r="AM309" i="4" s="1"/>
  <c r="AK308" i="4"/>
  <c r="AI308" i="4"/>
  <c r="AH308" i="4"/>
  <c r="AE308" i="4"/>
  <c r="AD308" i="4"/>
  <c r="AM308" i="4" s="1"/>
  <c r="AK307" i="4"/>
  <c r="AI307" i="4"/>
  <c r="AH307" i="4"/>
  <c r="AE307" i="4"/>
  <c r="AD307" i="4"/>
  <c r="AM307" i="4" s="1"/>
  <c r="AK306" i="4"/>
  <c r="AI306" i="4"/>
  <c r="AH306" i="4"/>
  <c r="AE306" i="4"/>
  <c r="AD306" i="4"/>
  <c r="AM306" i="4" s="1"/>
  <c r="AK305" i="4"/>
  <c r="AI305" i="4"/>
  <c r="AH305" i="4"/>
  <c r="AE305" i="4"/>
  <c r="AD305" i="4"/>
  <c r="AM305" i="4" s="1"/>
  <c r="AK304" i="4"/>
  <c r="AI304" i="4"/>
  <c r="AH304" i="4"/>
  <c r="AE304" i="4"/>
  <c r="AD304" i="4"/>
  <c r="AM304" i="4" s="1"/>
  <c r="AK303" i="4"/>
  <c r="AI303" i="4"/>
  <c r="AH303" i="4"/>
  <c r="AE303" i="4"/>
  <c r="AD303" i="4"/>
  <c r="AM303" i="4" s="1"/>
  <c r="AK302" i="4"/>
  <c r="AI302" i="4"/>
  <c r="AH302" i="4"/>
  <c r="AE302" i="4"/>
  <c r="AD302" i="4"/>
  <c r="AM302" i="4" s="1"/>
  <c r="AK301" i="4"/>
  <c r="AI301" i="4"/>
  <c r="AH301" i="4"/>
  <c r="AE301" i="4"/>
  <c r="AD301" i="4"/>
  <c r="AM301" i="4" s="1"/>
  <c r="AK300" i="4"/>
  <c r="AI300" i="4"/>
  <c r="AH300" i="4"/>
  <c r="AE300" i="4"/>
  <c r="AD300" i="4"/>
  <c r="AM300" i="4" s="1"/>
  <c r="AK299" i="4"/>
  <c r="AI299" i="4"/>
  <c r="AH299" i="4"/>
  <c r="AE299" i="4"/>
  <c r="AD299" i="4"/>
  <c r="AM299" i="4" s="1"/>
  <c r="AK298" i="4"/>
  <c r="AI298" i="4"/>
  <c r="AH298" i="4"/>
  <c r="AE298" i="4"/>
  <c r="AD298" i="4"/>
  <c r="AM298" i="4" s="1"/>
  <c r="AK297" i="4"/>
  <c r="AI297" i="4"/>
  <c r="AH297" i="4"/>
  <c r="AE297" i="4"/>
  <c r="AD297" i="4"/>
  <c r="AM297" i="4" s="1"/>
  <c r="AK296" i="4"/>
  <c r="AI296" i="4"/>
  <c r="AH296" i="4"/>
  <c r="AE296" i="4"/>
  <c r="AD296" i="4"/>
  <c r="AM296" i="4" s="1"/>
  <c r="AK295" i="4"/>
  <c r="AI295" i="4"/>
  <c r="AH295" i="4"/>
  <c r="AE295" i="4"/>
  <c r="AD295" i="4"/>
  <c r="AM295" i="4" s="1"/>
  <c r="AK294" i="4"/>
  <c r="AI294" i="4"/>
  <c r="AH294" i="4"/>
  <c r="AE294" i="4"/>
  <c r="AD294" i="4"/>
  <c r="AM294" i="4" s="1"/>
  <c r="AK293" i="4"/>
  <c r="AI293" i="4"/>
  <c r="AH293" i="4"/>
  <c r="AE293" i="4"/>
  <c r="AD293" i="4"/>
  <c r="AM293" i="4" s="1"/>
  <c r="AK292" i="4"/>
  <c r="AI292" i="4"/>
  <c r="AH292" i="4"/>
  <c r="AE292" i="4"/>
  <c r="AD292" i="4"/>
  <c r="AM292" i="4" s="1"/>
  <c r="AK291" i="4"/>
  <c r="AI291" i="4"/>
  <c r="AH291" i="4"/>
  <c r="AE291" i="4"/>
  <c r="AD291" i="4"/>
  <c r="AM291" i="4" s="1"/>
  <c r="AK290" i="4"/>
  <c r="AI290" i="4"/>
  <c r="AH290" i="4"/>
  <c r="AE290" i="4"/>
  <c r="AD290" i="4"/>
  <c r="AM290" i="4" s="1"/>
  <c r="AK289" i="4"/>
  <c r="AI289" i="4"/>
  <c r="AH289" i="4"/>
  <c r="AE289" i="4"/>
  <c r="AD289" i="4"/>
  <c r="AM289" i="4" s="1"/>
  <c r="AK288" i="4"/>
  <c r="AI288" i="4"/>
  <c r="AH288" i="4"/>
  <c r="AE288" i="4"/>
  <c r="AD288" i="4"/>
  <c r="AM288" i="4" s="1"/>
  <c r="AK287" i="4"/>
  <c r="AI287" i="4"/>
  <c r="AH287" i="4"/>
  <c r="AE287" i="4"/>
  <c r="AD287" i="4"/>
  <c r="AM287" i="4" s="1"/>
  <c r="AK286" i="4"/>
  <c r="AI286" i="4"/>
  <c r="AH286" i="4"/>
  <c r="AE286" i="4"/>
  <c r="AD286" i="4"/>
  <c r="AM286" i="4" s="1"/>
  <c r="AK285" i="4"/>
  <c r="AI285" i="4"/>
  <c r="AH285" i="4"/>
  <c r="AE285" i="4"/>
  <c r="AD285" i="4"/>
  <c r="AM285" i="4" s="1"/>
  <c r="AK284" i="4"/>
  <c r="AI284" i="4"/>
  <c r="AH284" i="4"/>
  <c r="AE284" i="4"/>
  <c r="AD284" i="4"/>
  <c r="AM284" i="4" s="1"/>
  <c r="AK283" i="4"/>
  <c r="AI283" i="4"/>
  <c r="AH283" i="4"/>
  <c r="AE283" i="4"/>
  <c r="AD283" i="4"/>
  <c r="AM283" i="4" s="1"/>
  <c r="AK282" i="4"/>
  <c r="AI282" i="4"/>
  <c r="AH282" i="4"/>
  <c r="AE282" i="4"/>
  <c r="AD282" i="4"/>
  <c r="AM282" i="4" s="1"/>
  <c r="AK281" i="4"/>
  <c r="AI281" i="4"/>
  <c r="AH281" i="4"/>
  <c r="AE281" i="4"/>
  <c r="AD281" i="4"/>
  <c r="AM281" i="4" s="1"/>
  <c r="AK280" i="4"/>
  <c r="AI280" i="4"/>
  <c r="AH280" i="4"/>
  <c r="AE280" i="4"/>
  <c r="AD280" i="4"/>
  <c r="AM280" i="4" s="1"/>
  <c r="AK279" i="4"/>
  <c r="AI279" i="4"/>
  <c r="AH279" i="4"/>
  <c r="AE279" i="4"/>
  <c r="AD279" i="4"/>
  <c r="AM279" i="4" s="1"/>
  <c r="AK278" i="4"/>
  <c r="AI278" i="4"/>
  <c r="AH278" i="4"/>
  <c r="AE278" i="4"/>
  <c r="AD278" i="4"/>
  <c r="AM278" i="4" s="1"/>
  <c r="AK277" i="4"/>
  <c r="AI277" i="4"/>
  <c r="AH277" i="4"/>
  <c r="AE277" i="4"/>
  <c r="AD277" i="4"/>
  <c r="AM277" i="4" s="1"/>
  <c r="AK276" i="4"/>
  <c r="AI276" i="4"/>
  <c r="AH276" i="4"/>
  <c r="AE276" i="4"/>
  <c r="AD276" i="4"/>
  <c r="AM276" i="4" s="1"/>
  <c r="AK275" i="4"/>
  <c r="AI275" i="4"/>
  <c r="AH275" i="4"/>
  <c r="AE275" i="4"/>
  <c r="AD275" i="4"/>
  <c r="AM275" i="4" s="1"/>
  <c r="AK274" i="4"/>
  <c r="AI274" i="4"/>
  <c r="AH274" i="4"/>
  <c r="AE274" i="4"/>
  <c r="AD274" i="4"/>
  <c r="AM274" i="4" s="1"/>
  <c r="AK273" i="4"/>
  <c r="AI273" i="4"/>
  <c r="AH273" i="4"/>
  <c r="AE273" i="4"/>
  <c r="AD273" i="4"/>
  <c r="AM273" i="4" s="1"/>
  <c r="AK272" i="4"/>
  <c r="AI272" i="4"/>
  <c r="AH272" i="4"/>
  <c r="AE272" i="4"/>
  <c r="AD272" i="4"/>
  <c r="AM272" i="4" s="1"/>
  <c r="AK271" i="4"/>
  <c r="AI271" i="4"/>
  <c r="AH271" i="4"/>
  <c r="AE271" i="4"/>
  <c r="AD271" i="4"/>
  <c r="AM271" i="4" s="1"/>
  <c r="AK270" i="4"/>
  <c r="AI270" i="4"/>
  <c r="AH270" i="4"/>
  <c r="AE270" i="4"/>
  <c r="AD270" i="4"/>
  <c r="AM270" i="4" s="1"/>
  <c r="AK269" i="4"/>
  <c r="AI269" i="4"/>
  <c r="AH269" i="4"/>
  <c r="AE269" i="4"/>
  <c r="AD269" i="4"/>
  <c r="AM269" i="4" s="1"/>
  <c r="AK268" i="4"/>
  <c r="AI268" i="4"/>
  <c r="AH268" i="4"/>
  <c r="AE268" i="4"/>
  <c r="AD268" i="4"/>
  <c r="AM268" i="4" s="1"/>
  <c r="AK267" i="4"/>
  <c r="AI267" i="4"/>
  <c r="AH267" i="4"/>
  <c r="AE267" i="4"/>
  <c r="AD267" i="4"/>
  <c r="AM267" i="4" s="1"/>
  <c r="AK266" i="4"/>
  <c r="AI266" i="4"/>
  <c r="AH266" i="4"/>
  <c r="AE266" i="4"/>
  <c r="AD266" i="4"/>
  <c r="AM266" i="4" s="1"/>
  <c r="AK265" i="4"/>
  <c r="AI265" i="4"/>
  <c r="AH265" i="4"/>
  <c r="AE265" i="4"/>
  <c r="AD265" i="4"/>
  <c r="AM265" i="4" s="1"/>
  <c r="AK264" i="4"/>
  <c r="AI264" i="4"/>
  <c r="AH264" i="4"/>
  <c r="AE264" i="4"/>
  <c r="AD264" i="4"/>
  <c r="AM264" i="4" s="1"/>
  <c r="AK263" i="4"/>
  <c r="AI263" i="4"/>
  <c r="AH263" i="4"/>
  <c r="AE263" i="4"/>
  <c r="AD263" i="4"/>
  <c r="AM263" i="4" s="1"/>
  <c r="AK262" i="4"/>
  <c r="AI262" i="4"/>
  <c r="AH262" i="4"/>
  <c r="AE262" i="4"/>
  <c r="AD262" i="4"/>
  <c r="AM262" i="4" s="1"/>
  <c r="AK261" i="4"/>
  <c r="AI261" i="4"/>
  <c r="AH261" i="4"/>
  <c r="AE261" i="4"/>
  <c r="AD261" i="4"/>
  <c r="AM261" i="4" s="1"/>
  <c r="AK260" i="4"/>
  <c r="AI260" i="4"/>
  <c r="AH260" i="4"/>
  <c r="AE260" i="4"/>
  <c r="AD260" i="4"/>
  <c r="AM260" i="4" s="1"/>
  <c r="AK259" i="4"/>
  <c r="AI259" i="4"/>
  <c r="AH259" i="4"/>
  <c r="AE259" i="4"/>
  <c r="AD259" i="4"/>
  <c r="AM259" i="4" s="1"/>
  <c r="AK258" i="4"/>
  <c r="AI258" i="4"/>
  <c r="AH258" i="4"/>
  <c r="AE258" i="4"/>
  <c r="AD258" i="4"/>
  <c r="AM258" i="4" s="1"/>
  <c r="AK257" i="4"/>
  <c r="AI257" i="4"/>
  <c r="AH257" i="4"/>
  <c r="AE257" i="4"/>
  <c r="AD257" i="4"/>
  <c r="AM257" i="4" s="1"/>
  <c r="AK256" i="4"/>
  <c r="AI256" i="4"/>
  <c r="AH256" i="4"/>
  <c r="AE256" i="4"/>
  <c r="AD256" i="4"/>
  <c r="AM256" i="4" s="1"/>
  <c r="AK255" i="4"/>
  <c r="AI255" i="4"/>
  <c r="AH255" i="4"/>
  <c r="AE255" i="4"/>
  <c r="AD255" i="4"/>
  <c r="AM255" i="4" s="1"/>
  <c r="AK254" i="4"/>
  <c r="AI254" i="4"/>
  <c r="AH254" i="4"/>
  <c r="AE254" i="4"/>
  <c r="AD254" i="4"/>
  <c r="AM254" i="4" s="1"/>
  <c r="AK253" i="4"/>
  <c r="AI253" i="4"/>
  <c r="AH253" i="4"/>
  <c r="AE253" i="4"/>
  <c r="AD253" i="4"/>
  <c r="AM253" i="4" s="1"/>
  <c r="AK252" i="4"/>
  <c r="AI252" i="4"/>
  <c r="AH252" i="4"/>
  <c r="AE252" i="4"/>
  <c r="AD252" i="4"/>
  <c r="AM252" i="4" s="1"/>
  <c r="AK251" i="4"/>
  <c r="AI251" i="4"/>
  <c r="AH251" i="4"/>
  <c r="AE251" i="4"/>
  <c r="AD251" i="4"/>
  <c r="AM251" i="4" s="1"/>
  <c r="AK250" i="4"/>
  <c r="AI250" i="4"/>
  <c r="AH250" i="4"/>
  <c r="AE250" i="4"/>
  <c r="AD250" i="4"/>
  <c r="AM250" i="4" s="1"/>
  <c r="AK249" i="4"/>
  <c r="AI249" i="4"/>
  <c r="AH249" i="4"/>
  <c r="AE249" i="4"/>
  <c r="AD249" i="4"/>
  <c r="AM249" i="4" s="1"/>
  <c r="AK248" i="4"/>
  <c r="AI248" i="4"/>
  <c r="AH248" i="4"/>
  <c r="AE248" i="4"/>
  <c r="AD248" i="4"/>
  <c r="AM248" i="4" s="1"/>
  <c r="AK247" i="4"/>
  <c r="AI247" i="4"/>
  <c r="AH247" i="4"/>
  <c r="AE247" i="4"/>
  <c r="AD247" i="4"/>
  <c r="AM247" i="4" s="1"/>
  <c r="AK246" i="4"/>
  <c r="AI246" i="4"/>
  <c r="AH246" i="4"/>
  <c r="AE246" i="4"/>
  <c r="AD246" i="4"/>
  <c r="AM246" i="4" s="1"/>
  <c r="AK245" i="4"/>
  <c r="AI245" i="4"/>
  <c r="AH245" i="4"/>
  <c r="AE245" i="4"/>
  <c r="AD245" i="4"/>
  <c r="AM245" i="4" s="1"/>
  <c r="AK244" i="4"/>
  <c r="AI244" i="4"/>
  <c r="AH244" i="4"/>
  <c r="AE244" i="4"/>
  <c r="AD244" i="4"/>
  <c r="AM244" i="4" s="1"/>
  <c r="AK243" i="4"/>
  <c r="AI243" i="4"/>
  <c r="AH243" i="4"/>
  <c r="AE243" i="4"/>
  <c r="AD243" i="4"/>
  <c r="AM243" i="4" s="1"/>
  <c r="AK242" i="4"/>
  <c r="AI242" i="4"/>
  <c r="AH242" i="4"/>
  <c r="AE242" i="4"/>
  <c r="AD242" i="4"/>
  <c r="AM242" i="4" s="1"/>
  <c r="AK241" i="4"/>
  <c r="AI241" i="4"/>
  <c r="AH241" i="4"/>
  <c r="AE241" i="4"/>
  <c r="AD241" i="4"/>
  <c r="AM241" i="4" s="1"/>
  <c r="AK240" i="4"/>
  <c r="AI240" i="4"/>
  <c r="AH240" i="4"/>
  <c r="AE240" i="4"/>
  <c r="AD240" i="4"/>
  <c r="AM240" i="4" s="1"/>
  <c r="AK239" i="4"/>
  <c r="AI239" i="4"/>
  <c r="AH239" i="4"/>
  <c r="AE239" i="4"/>
  <c r="AD239" i="4"/>
  <c r="AM239" i="4" s="1"/>
  <c r="AK238" i="4"/>
  <c r="AI238" i="4"/>
  <c r="AH238" i="4"/>
  <c r="AE238" i="4"/>
  <c r="AD238" i="4"/>
  <c r="AM238" i="4" s="1"/>
  <c r="AK237" i="4"/>
  <c r="AI237" i="4"/>
  <c r="AH237" i="4"/>
  <c r="AE237" i="4"/>
  <c r="AD237" i="4"/>
  <c r="AM237" i="4" s="1"/>
  <c r="AK236" i="4"/>
  <c r="AI236" i="4"/>
  <c r="AH236" i="4"/>
  <c r="AE236" i="4"/>
  <c r="AD236" i="4"/>
  <c r="AM236" i="4" s="1"/>
  <c r="AK235" i="4"/>
  <c r="AI235" i="4"/>
  <c r="AH235" i="4"/>
  <c r="AE235" i="4"/>
  <c r="AD235" i="4"/>
  <c r="AM235" i="4" s="1"/>
  <c r="AK234" i="4"/>
  <c r="AI234" i="4"/>
  <c r="AH234" i="4"/>
  <c r="AE234" i="4"/>
  <c r="AD234" i="4"/>
  <c r="AM234" i="4" s="1"/>
  <c r="AK233" i="4"/>
  <c r="AI233" i="4"/>
  <c r="AH233" i="4"/>
  <c r="AE233" i="4"/>
  <c r="AD233" i="4"/>
  <c r="AM233" i="4" s="1"/>
  <c r="AK232" i="4"/>
  <c r="AI232" i="4"/>
  <c r="AH232" i="4"/>
  <c r="AE232" i="4"/>
  <c r="AD232" i="4"/>
  <c r="AM232" i="4" s="1"/>
  <c r="AK231" i="4"/>
  <c r="AI231" i="4"/>
  <c r="AH231" i="4"/>
  <c r="AE231" i="4"/>
  <c r="AD231" i="4"/>
  <c r="AM231" i="4" s="1"/>
  <c r="AK230" i="4"/>
  <c r="AI230" i="4"/>
  <c r="AH230" i="4"/>
  <c r="AE230" i="4"/>
  <c r="AD230" i="4"/>
  <c r="AM230" i="4" s="1"/>
  <c r="AK229" i="4"/>
  <c r="AI229" i="4"/>
  <c r="AH229" i="4"/>
  <c r="AE229" i="4"/>
  <c r="AD229" i="4"/>
  <c r="AM229" i="4" s="1"/>
  <c r="AK228" i="4"/>
  <c r="AI228" i="4"/>
  <c r="AH228" i="4"/>
  <c r="AE228" i="4"/>
  <c r="AD228" i="4"/>
  <c r="AM228" i="4" s="1"/>
  <c r="AK227" i="4"/>
  <c r="AI227" i="4"/>
  <c r="AH227" i="4"/>
  <c r="AE227" i="4"/>
  <c r="AD227" i="4"/>
  <c r="AM227" i="4" s="1"/>
  <c r="AK226" i="4"/>
  <c r="AI226" i="4"/>
  <c r="AH226" i="4"/>
  <c r="AE226" i="4"/>
  <c r="AD226" i="4"/>
  <c r="AM226" i="4" s="1"/>
  <c r="AK225" i="4"/>
  <c r="AI225" i="4"/>
  <c r="AH225" i="4"/>
  <c r="AE225" i="4"/>
  <c r="AD225" i="4"/>
  <c r="AM225" i="4" s="1"/>
  <c r="AK224" i="4"/>
  <c r="AI224" i="4"/>
  <c r="AH224" i="4"/>
  <c r="AE224" i="4"/>
  <c r="AD224" i="4"/>
  <c r="AM224" i="4" s="1"/>
  <c r="AK223" i="4"/>
  <c r="AI223" i="4"/>
  <c r="AH223" i="4"/>
  <c r="AE223" i="4"/>
  <c r="AD223" i="4"/>
  <c r="AM223" i="4" s="1"/>
  <c r="AK222" i="4"/>
  <c r="AI222" i="4"/>
  <c r="AH222" i="4"/>
  <c r="AE222" i="4"/>
  <c r="AD222" i="4"/>
  <c r="AM222" i="4" s="1"/>
  <c r="AK221" i="4"/>
  <c r="AI221" i="4"/>
  <c r="AH221" i="4"/>
  <c r="AE221" i="4"/>
  <c r="AD221" i="4"/>
  <c r="AM221" i="4" s="1"/>
  <c r="AK220" i="4"/>
  <c r="AI220" i="4"/>
  <c r="AH220" i="4"/>
  <c r="AE220" i="4"/>
  <c r="AD220" i="4"/>
  <c r="AM220" i="4" s="1"/>
  <c r="AK219" i="4"/>
  <c r="AI219" i="4"/>
  <c r="AH219" i="4"/>
  <c r="AE219" i="4"/>
  <c r="AD219" i="4"/>
  <c r="AM219" i="4" s="1"/>
  <c r="AK218" i="4"/>
  <c r="AI218" i="4"/>
  <c r="AH218" i="4"/>
  <c r="AE218" i="4"/>
  <c r="AD218" i="4"/>
  <c r="AM218" i="4" s="1"/>
  <c r="AK217" i="4"/>
  <c r="AI217" i="4"/>
  <c r="AH217" i="4"/>
  <c r="AE217" i="4"/>
  <c r="AD217" i="4"/>
  <c r="AM217" i="4" s="1"/>
  <c r="AK216" i="4"/>
  <c r="AI216" i="4"/>
  <c r="AH216" i="4"/>
  <c r="AE216" i="4"/>
  <c r="AD216" i="4"/>
  <c r="AM216" i="4" s="1"/>
  <c r="AK215" i="4"/>
  <c r="AI215" i="4"/>
  <c r="AH215" i="4"/>
  <c r="AE215" i="4"/>
  <c r="AD215" i="4"/>
  <c r="AM215" i="4" s="1"/>
  <c r="AK214" i="4"/>
  <c r="AI214" i="4"/>
  <c r="AH214" i="4"/>
  <c r="AE214" i="4"/>
  <c r="AD214" i="4"/>
  <c r="AM214" i="4" s="1"/>
  <c r="AK213" i="4"/>
  <c r="AI213" i="4"/>
  <c r="AH213" i="4"/>
  <c r="AE213" i="4"/>
  <c r="AD213" i="4"/>
  <c r="AM213" i="4" s="1"/>
  <c r="AK212" i="4"/>
  <c r="AI212" i="4"/>
  <c r="AH212" i="4"/>
  <c r="AE212" i="4"/>
  <c r="AD212" i="4"/>
  <c r="AM212" i="4" s="1"/>
  <c r="AK211" i="4"/>
  <c r="AI211" i="4"/>
  <c r="AH211" i="4"/>
  <c r="AE211" i="4"/>
  <c r="AD211" i="4"/>
  <c r="AM211" i="4" s="1"/>
  <c r="AK210" i="4"/>
  <c r="AI210" i="4"/>
  <c r="AH210" i="4"/>
  <c r="AE210" i="4"/>
  <c r="AD210" i="4"/>
  <c r="AM210" i="4" s="1"/>
  <c r="AK209" i="4"/>
  <c r="AI209" i="4"/>
  <c r="AH209" i="4"/>
  <c r="AE209" i="4"/>
  <c r="AD209" i="4"/>
  <c r="AM209" i="4" s="1"/>
  <c r="AK208" i="4"/>
  <c r="AI208" i="4"/>
  <c r="AH208" i="4"/>
  <c r="AE208" i="4"/>
  <c r="AD208" i="4"/>
  <c r="AM208" i="4" s="1"/>
  <c r="AK207" i="4"/>
  <c r="AI207" i="4"/>
  <c r="AH207" i="4"/>
  <c r="AE207" i="4"/>
  <c r="AD207" i="4"/>
  <c r="AM207" i="4" s="1"/>
  <c r="AK206" i="4"/>
  <c r="AI206" i="4"/>
  <c r="AH206" i="4"/>
  <c r="AE206" i="4"/>
  <c r="AD206" i="4"/>
  <c r="AM206" i="4" s="1"/>
  <c r="AK205" i="4"/>
  <c r="AI205" i="4"/>
  <c r="AH205" i="4"/>
  <c r="AE205" i="4"/>
  <c r="AD205" i="4"/>
  <c r="AM205" i="4" s="1"/>
  <c r="AK204" i="4"/>
  <c r="AI204" i="4"/>
  <c r="AH204" i="4"/>
  <c r="AE204" i="4"/>
  <c r="AD204" i="4"/>
  <c r="AM204" i="4" s="1"/>
  <c r="AK203" i="4"/>
  <c r="AI203" i="4"/>
  <c r="AH203" i="4"/>
  <c r="AE203" i="4"/>
  <c r="AD203" i="4"/>
  <c r="AM203" i="4" s="1"/>
  <c r="AK202" i="4"/>
  <c r="AI202" i="4"/>
  <c r="AH202" i="4"/>
  <c r="AE202" i="4"/>
  <c r="AD202" i="4"/>
  <c r="AM202" i="4" s="1"/>
  <c r="AK201" i="4"/>
  <c r="AI201" i="4"/>
  <c r="AH201" i="4"/>
  <c r="AE201" i="4"/>
  <c r="AD201" i="4"/>
  <c r="AM201" i="4" s="1"/>
  <c r="AK200" i="4"/>
  <c r="AI200" i="4"/>
  <c r="AH200" i="4"/>
  <c r="AE200" i="4"/>
  <c r="AD200" i="4"/>
  <c r="AM200" i="4" s="1"/>
  <c r="AK199" i="4"/>
  <c r="AI199" i="4"/>
  <c r="AH199" i="4"/>
  <c r="AE199" i="4"/>
  <c r="AD199" i="4"/>
  <c r="AM199" i="4" s="1"/>
  <c r="AK198" i="4"/>
  <c r="AI198" i="4"/>
  <c r="AH198" i="4"/>
  <c r="AE198" i="4"/>
  <c r="AD198" i="4"/>
  <c r="AM198" i="4" s="1"/>
  <c r="AK197" i="4"/>
  <c r="AI197" i="4"/>
  <c r="AH197" i="4"/>
  <c r="AE197" i="4"/>
  <c r="AD197" i="4"/>
  <c r="AM197" i="4" s="1"/>
  <c r="AK196" i="4"/>
  <c r="AI196" i="4"/>
  <c r="AH196" i="4"/>
  <c r="AE196" i="4"/>
  <c r="AD196" i="4"/>
  <c r="AM196" i="4" s="1"/>
  <c r="AK195" i="4"/>
  <c r="AI195" i="4"/>
  <c r="AH195" i="4"/>
  <c r="AE195" i="4"/>
  <c r="AD195" i="4"/>
  <c r="AM195" i="4" s="1"/>
  <c r="AK194" i="4"/>
  <c r="AI194" i="4"/>
  <c r="AH194" i="4"/>
  <c r="AE194" i="4"/>
  <c r="AD194" i="4"/>
  <c r="AM194" i="4" s="1"/>
  <c r="AK193" i="4"/>
  <c r="AI193" i="4"/>
  <c r="AH193" i="4"/>
  <c r="AE193" i="4"/>
  <c r="AD193" i="4"/>
  <c r="AM193" i="4" s="1"/>
  <c r="AK192" i="4"/>
  <c r="AI192" i="4"/>
  <c r="AH192" i="4"/>
  <c r="AE192" i="4"/>
  <c r="AD192" i="4"/>
  <c r="AM192" i="4" s="1"/>
  <c r="AK191" i="4"/>
  <c r="AI191" i="4"/>
  <c r="AH191" i="4"/>
  <c r="AE191" i="4"/>
  <c r="AD191" i="4"/>
  <c r="AM191" i="4" s="1"/>
  <c r="AK190" i="4"/>
  <c r="AI190" i="4"/>
  <c r="AH190" i="4"/>
  <c r="AE190" i="4"/>
  <c r="AD190" i="4"/>
  <c r="AM190" i="4" s="1"/>
  <c r="AK189" i="4"/>
  <c r="AI189" i="4"/>
  <c r="AH189" i="4"/>
  <c r="AE189" i="4"/>
  <c r="AD189" i="4"/>
  <c r="AM189" i="4" s="1"/>
  <c r="AK188" i="4"/>
  <c r="AI188" i="4"/>
  <c r="AH188" i="4"/>
  <c r="AE188" i="4"/>
  <c r="AD188" i="4"/>
  <c r="AM188" i="4" s="1"/>
  <c r="AK187" i="4"/>
  <c r="AI187" i="4"/>
  <c r="AH187" i="4"/>
  <c r="AE187" i="4"/>
  <c r="AD187" i="4"/>
  <c r="AM187" i="4" s="1"/>
  <c r="AK186" i="4"/>
  <c r="AI186" i="4"/>
  <c r="AH186" i="4"/>
  <c r="AE186" i="4"/>
  <c r="AD186" i="4"/>
  <c r="AM186" i="4" s="1"/>
  <c r="AK185" i="4"/>
  <c r="AI185" i="4"/>
  <c r="AH185" i="4"/>
  <c r="AE185" i="4"/>
  <c r="AD185" i="4"/>
  <c r="AM185" i="4" s="1"/>
  <c r="AK184" i="4"/>
  <c r="AI184" i="4"/>
  <c r="AH184" i="4"/>
  <c r="AE184" i="4"/>
  <c r="AD184" i="4"/>
  <c r="AM184" i="4" s="1"/>
  <c r="AK183" i="4"/>
  <c r="AI183" i="4"/>
  <c r="AH183" i="4"/>
  <c r="AE183" i="4"/>
  <c r="AD183" i="4"/>
  <c r="AM183" i="4" s="1"/>
  <c r="AK182" i="4"/>
  <c r="AI182" i="4"/>
  <c r="AH182" i="4"/>
  <c r="AE182" i="4"/>
  <c r="AD182" i="4"/>
  <c r="AM182" i="4" s="1"/>
  <c r="AK181" i="4"/>
  <c r="AI181" i="4"/>
  <c r="AH181" i="4"/>
  <c r="AE181" i="4"/>
  <c r="AD181" i="4"/>
  <c r="AM181" i="4" s="1"/>
  <c r="AK180" i="4"/>
  <c r="AI180" i="4"/>
  <c r="AH180" i="4"/>
  <c r="AE180" i="4"/>
  <c r="AD180" i="4"/>
  <c r="AM180" i="4" s="1"/>
  <c r="AK179" i="4"/>
  <c r="AI179" i="4"/>
  <c r="AH179" i="4"/>
  <c r="AE179" i="4"/>
  <c r="AD179" i="4"/>
  <c r="AM179" i="4" s="1"/>
  <c r="AK178" i="4"/>
  <c r="AI178" i="4"/>
  <c r="AH178" i="4"/>
  <c r="AE178" i="4"/>
  <c r="AD178" i="4"/>
  <c r="AM178" i="4" s="1"/>
  <c r="AK177" i="4"/>
  <c r="AI177" i="4"/>
  <c r="AH177" i="4"/>
  <c r="AE177" i="4"/>
  <c r="AD177" i="4"/>
  <c r="AM177" i="4" s="1"/>
  <c r="AK176" i="4"/>
  <c r="AI176" i="4"/>
  <c r="AH176" i="4"/>
  <c r="AE176" i="4"/>
  <c r="AD176" i="4"/>
  <c r="AM176" i="4" s="1"/>
  <c r="AK175" i="4"/>
  <c r="AI175" i="4"/>
  <c r="AH175" i="4"/>
  <c r="AE175" i="4"/>
  <c r="AD175" i="4"/>
  <c r="AM175" i="4" s="1"/>
  <c r="AK174" i="4"/>
  <c r="AI174" i="4"/>
  <c r="AH174" i="4"/>
  <c r="AE174" i="4"/>
  <c r="AD174" i="4"/>
  <c r="AM174" i="4" s="1"/>
  <c r="AK173" i="4"/>
  <c r="AI173" i="4"/>
  <c r="AH173" i="4"/>
  <c r="AE173" i="4"/>
  <c r="AD173" i="4"/>
  <c r="AM173" i="4" s="1"/>
  <c r="AK172" i="4"/>
  <c r="AI172" i="4"/>
  <c r="AH172" i="4"/>
  <c r="AE172" i="4"/>
  <c r="AD172" i="4"/>
  <c r="AM172" i="4" s="1"/>
  <c r="AK171" i="4"/>
  <c r="AI171" i="4"/>
  <c r="AH171" i="4"/>
  <c r="AE171" i="4"/>
  <c r="AD171" i="4"/>
  <c r="AM171" i="4" s="1"/>
  <c r="AK170" i="4"/>
  <c r="AI170" i="4"/>
  <c r="AH170" i="4"/>
  <c r="AE170" i="4"/>
  <c r="AD170" i="4"/>
  <c r="AM170" i="4" s="1"/>
  <c r="AK169" i="4"/>
  <c r="AI169" i="4"/>
  <c r="AH169" i="4"/>
  <c r="AE169" i="4"/>
  <c r="AD169" i="4"/>
  <c r="AM169" i="4" s="1"/>
  <c r="AK168" i="4"/>
  <c r="AI168" i="4"/>
  <c r="AH168" i="4"/>
  <c r="AE168" i="4"/>
  <c r="AD168" i="4"/>
  <c r="AM168" i="4" s="1"/>
  <c r="AK167" i="4"/>
  <c r="AI167" i="4"/>
  <c r="AH167" i="4"/>
  <c r="AE167" i="4"/>
  <c r="AD167" i="4"/>
  <c r="AM167" i="4" s="1"/>
  <c r="AK166" i="4"/>
  <c r="AI166" i="4"/>
  <c r="AH166" i="4"/>
  <c r="AE166" i="4"/>
  <c r="AD166" i="4"/>
  <c r="AM166" i="4" s="1"/>
  <c r="AK165" i="4"/>
  <c r="AI165" i="4"/>
  <c r="AH165" i="4"/>
  <c r="AE165" i="4"/>
  <c r="AD165" i="4"/>
  <c r="AM165" i="4" s="1"/>
  <c r="AK164" i="4"/>
  <c r="AI164" i="4"/>
  <c r="AH164" i="4"/>
  <c r="AE164" i="4"/>
  <c r="AD164" i="4"/>
  <c r="AM164" i="4" s="1"/>
  <c r="AK163" i="4"/>
  <c r="AI163" i="4"/>
  <c r="AH163" i="4"/>
  <c r="AE163" i="4"/>
  <c r="AD163" i="4"/>
  <c r="AM163" i="4" s="1"/>
  <c r="AK162" i="4"/>
  <c r="AI162" i="4"/>
  <c r="AH162" i="4"/>
  <c r="AE162" i="4"/>
  <c r="AD162" i="4"/>
  <c r="AM162" i="4" s="1"/>
  <c r="AK161" i="4"/>
  <c r="AI161" i="4"/>
  <c r="AH161" i="4"/>
  <c r="AE161" i="4"/>
  <c r="AD161" i="4"/>
  <c r="AM161" i="4" s="1"/>
  <c r="AK160" i="4"/>
  <c r="AI160" i="4"/>
  <c r="AH160" i="4"/>
  <c r="AE160" i="4"/>
  <c r="AD160" i="4"/>
  <c r="AM160" i="4" s="1"/>
  <c r="AK159" i="4"/>
  <c r="AI159" i="4"/>
  <c r="AH159" i="4"/>
  <c r="AE159" i="4"/>
  <c r="AD159" i="4"/>
  <c r="AM159" i="4" s="1"/>
  <c r="AK158" i="4"/>
  <c r="AI158" i="4"/>
  <c r="AH158" i="4"/>
  <c r="AE158" i="4"/>
  <c r="AD158" i="4"/>
  <c r="AM158" i="4" s="1"/>
  <c r="AK157" i="4"/>
  <c r="AI157" i="4"/>
  <c r="AH157" i="4"/>
  <c r="AE157" i="4"/>
  <c r="AD157" i="4"/>
  <c r="AM157" i="4" s="1"/>
  <c r="AK156" i="4"/>
  <c r="AI156" i="4"/>
  <c r="AH156" i="4"/>
  <c r="AE156" i="4"/>
  <c r="AD156" i="4"/>
  <c r="AM156" i="4" s="1"/>
  <c r="AK155" i="4"/>
  <c r="AI155" i="4"/>
  <c r="AH155" i="4"/>
  <c r="AE155" i="4"/>
  <c r="AD155" i="4"/>
  <c r="AM155" i="4" s="1"/>
  <c r="AK154" i="4"/>
  <c r="AI154" i="4"/>
  <c r="AH154" i="4"/>
  <c r="AE154" i="4"/>
  <c r="AD154" i="4"/>
  <c r="AM154" i="4" s="1"/>
  <c r="AK153" i="4"/>
  <c r="AI153" i="4"/>
  <c r="AH153" i="4"/>
  <c r="AE153" i="4"/>
  <c r="AD153" i="4"/>
  <c r="AM153" i="4" s="1"/>
  <c r="AK152" i="4"/>
  <c r="AI152" i="4"/>
  <c r="AH152" i="4"/>
  <c r="AE152" i="4"/>
  <c r="AD152" i="4"/>
  <c r="AM152" i="4" s="1"/>
  <c r="AK151" i="4"/>
  <c r="AI151" i="4"/>
  <c r="AH151" i="4"/>
  <c r="AE151" i="4"/>
  <c r="AD151" i="4"/>
  <c r="AM151" i="4" s="1"/>
  <c r="AK150" i="4"/>
  <c r="AI150" i="4"/>
  <c r="AH150" i="4"/>
  <c r="AE150" i="4"/>
  <c r="AD150" i="4"/>
  <c r="AM150" i="4" s="1"/>
  <c r="AK149" i="4"/>
  <c r="AI149" i="4"/>
  <c r="AH149" i="4"/>
  <c r="AE149" i="4"/>
  <c r="AD149" i="4"/>
  <c r="AM149" i="4" s="1"/>
  <c r="AK148" i="4"/>
  <c r="AI148" i="4"/>
  <c r="AH148" i="4"/>
  <c r="AE148" i="4"/>
  <c r="AD148" i="4"/>
  <c r="AM148" i="4" s="1"/>
  <c r="AK147" i="4"/>
  <c r="AI147" i="4"/>
  <c r="AH147" i="4"/>
  <c r="AE147" i="4"/>
  <c r="AD147" i="4"/>
  <c r="AM147" i="4" s="1"/>
  <c r="AK146" i="4"/>
  <c r="AI146" i="4"/>
  <c r="AH146" i="4"/>
  <c r="AE146" i="4"/>
  <c r="AD146" i="4"/>
  <c r="AM146" i="4" s="1"/>
  <c r="AK145" i="4"/>
  <c r="AI145" i="4"/>
  <c r="AH145" i="4"/>
  <c r="AE145" i="4"/>
  <c r="AD145" i="4"/>
  <c r="AM145" i="4" s="1"/>
  <c r="AK144" i="4"/>
  <c r="AI144" i="4"/>
  <c r="AH144" i="4"/>
  <c r="AE144" i="4"/>
  <c r="AD144" i="4"/>
  <c r="AM144" i="4" s="1"/>
  <c r="AK143" i="4"/>
  <c r="AI143" i="4"/>
  <c r="AH143" i="4"/>
  <c r="AE143" i="4"/>
  <c r="AD143" i="4"/>
  <c r="AM143" i="4" s="1"/>
  <c r="AK142" i="4"/>
  <c r="AI142" i="4"/>
  <c r="AH142" i="4"/>
  <c r="AE142" i="4"/>
  <c r="AD142" i="4"/>
  <c r="AM142" i="4" s="1"/>
  <c r="AK141" i="4"/>
  <c r="AI141" i="4"/>
  <c r="AH141" i="4"/>
  <c r="AE141" i="4"/>
  <c r="AD141" i="4"/>
  <c r="AM141" i="4" s="1"/>
  <c r="AK140" i="4"/>
  <c r="AI140" i="4"/>
  <c r="AH140" i="4"/>
  <c r="AE140" i="4"/>
  <c r="AD140" i="4"/>
  <c r="AM140" i="4" s="1"/>
  <c r="AK139" i="4"/>
  <c r="AI139" i="4"/>
  <c r="AH139" i="4"/>
  <c r="AE139" i="4"/>
  <c r="AD139" i="4"/>
  <c r="AM139" i="4" s="1"/>
  <c r="AK138" i="4"/>
  <c r="AI138" i="4"/>
  <c r="AH138" i="4"/>
  <c r="AE138" i="4"/>
  <c r="AD138" i="4"/>
  <c r="AM138" i="4" s="1"/>
  <c r="AK137" i="4"/>
  <c r="AI137" i="4"/>
  <c r="AH137" i="4"/>
  <c r="AE137" i="4"/>
  <c r="AD137" i="4"/>
  <c r="AM137" i="4" s="1"/>
  <c r="AK136" i="4"/>
  <c r="AI136" i="4"/>
  <c r="AH136" i="4"/>
  <c r="AE136" i="4"/>
  <c r="AD136" i="4"/>
  <c r="AM136" i="4" s="1"/>
  <c r="AK135" i="4"/>
  <c r="AI135" i="4"/>
  <c r="AH135" i="4"/>
  <c r="AE135" i="4"/>
  <c r="AD135" i="4"/>
  <c r="AM135" i="4" s="1"/>
  <c r="AK134" i="4"/>
  <c r="AI134" i="4"/>
  <c r="AH134" i="4"/>
  <c r="AE134" i="4"/>
  <c r="AD134" i="4"/>
  <c r="AM134" i="4" s="1"/>
  <c r="AK133" i="4"/>
  <c r="AI133" i="4"/>
  <c r="AH133" i="4"/>
  <c r="AE133" i="4"/>
  <c r="AD133" i="4"/>
  <c r="AM133" i="4" s="1"/>
  <c r="AK132" i="4"/>
  <c r="AI132" i="4"/>
  <c r="AH132" i="4"/>
  <c r="AE132" i="4"/>
  <c r="AD132" i="4"/>
  <c r="AM132" i="4" s="1"/>
  <c r="AK131" i="4"/>
  <c r="AI131" i="4"/>
  <c r="AH131" i="4"/>
  <c r="AE131" i="4"/>
  <c r="AD131" i="4"/>
  <c r="AM131" i="4" s="1"/>
  <c r="AK130" i="4"/>
  <c r="AI130" i="4"/>
  <c r="AH130" i="4"/>
  <c r="AE130" i="4"/>
  <c r="AD130" i="4"/>
  <c r="AM130" i="4" s="1"/>
  <c r="AK129" i="4"/>
  <c r="AI129" i="4"/>
  <c r="AH129" i="4"/>
  <c r="AE129" i="4"/>
  <c r="AD129" i="4"/>
  <c r="AM129" i="4" s="1"/>
  <c r="AK128" i="4"/>
  <c r="AI128" i="4"/>
  <c r="AH128" i="4"/>
  <c r="AE128" i="4"/>
  <c r="AD128" i="4"/>
  <c r="AM128" i="4" s="1"/>
  <c r="AK127" i="4"/>
  <c r="AI127" i="4"/>
  <c r="AH127" i="4"/>
  <c r="AE127" i="4"/>
  <c r="AD127" i="4"/>
  <c r="AM127" i="4" s="1"/>
  <c r="AK126" i="4"/>
  <c r="AI126" i="4"/>
  <c r="AH126" i="4"/>
  <c r="AE126" i="4"/>
  <c r="AD126" i="4"/>
  <c r="AM126" i="4" s="1"/>
  <c r="AK125" i="4"/>
  <c r="AI125" i="4"/>
  <c r="AH125" i="4"/>
  <c r="AE125" i="4"/>
  <c r="AD125" i="4"/>
  <c r="AM125" i="4" s="1"/>
  <c r="AK124" i="4"/>
  <c r="AI124" i="4"/>
  <c r="AH124" i="4"/>
  <c r="AE124" i="4"/>
  <c r="AD124" i="4"/>
  <c r="AM124" i="4" s="1"/>
  <c r="AK123" i="4"/>
  <c r="AI123" i="4"/>
  <c r="AH123" i="4"/>
  <c r="AE123" i="4"/>
  <c r="AD123" i="4"/>
  <c r="AM123" i="4" s="1"/>
  <c r="AK122" i="4"/>
  <c r="AI122" i="4"/>
  <c r="AH122" i="4"/>
  <c r="AE122" i="4"/>
  <c r="AD122" i="4"/>
  <c r="AM122" i="4" s="1"/>
  <c r="AK121" i="4"/>
  <c r="AI121" i="4"/>
  <c r="AH121" i="4"/>
  <c r="AE121" i="4"/>
  <c r="AD121" i="4"/>
  <c r="AM121" i="4" s="1"/>
  <c r="AK120" i="4"/>
  <c r="AI120" i="4"/>
  <c r="AH120" i="4"/>
  <c r="AE120" i="4"/>
  <c r="AD120" i="4"/>
  <c r="AM120" i="4" s="1"/>
  <c r="AK119" i="4"/>
  <c r="AI119" i="4"/>
  <c r="AH119" i="4"/>
  <c r="AE119" i="4"/>
  <c r="AD119" i="4"/>
  <c r="AM119" i="4" s="1"/>
  <c r="AK118" i="4"/>
  <c r="AI118" i="4"/>
  <c r="AH118" i="4"/>
  <c r="AE118" i="4"/>
  <c r="AD118" i="4"/>
  <c r="AM118" i="4" s="1"/>
  <c r="AK117" i="4"/>
  <c r="AI117" i="4"/>
  <c r="AH117" i="4"/>
  <c r="AE117" i="4"/>
  <c r="AD117" i="4"/>
  <c r="AM117" i="4" s="1"/>
  <c r="AK116" i="4"/>
  <c r="AI116" i="4"/>
  <c r="AH116" i="4"/>
  <c r="AE116" i="4"/>
  <c r="AD116" i="4"/>
  <c r="AM116" i="4" s="1"/>
  <c r="AK115" i="4"/>
  <c r="AI115" i="4"/>
  <c r="AH115" i="4"/>
  <c r="AE115" i="4"/>
  <c r="AD115" i="4"/>
  <c r="AM115" i="4" s="1"/>
  <c r="AK114" i="4"/>
  <c r="AI114" i="4"/>
  <c r="AH114" i="4"/>
  <c r="AE114" i="4"/>
  <c r="AD114" i="4"/>
  <c r="AM114" i="4" s="1"/>
  <c r="AK113" i="4"/>
  <c r="AI113" i="4"/>
  <c r="AH113" i="4"/>
  <c r="AE113" i="4"/>
  <c r="AD113" i="4"/>
  <c r="AM113" i="4" s="1"/>
  <c r="AK112" i="4"/>
  <c r="AI112" i="4"/>
  <c r="AH112" i="4"/>
  <c r="AE112" i="4"/>
  <c r="AD112" i="4"/>
  <c r="AM112" i="4" s="1"/>
  <c r="AK111" i="4"/>
  <c r="AI111" i="4"/>
  <c r="AH111" i="4"/>
  <c r="AE111" i="4"/>
  <c r="AD111" i="4"/>
  <c r="AM111" i="4" s="1"/>
  <c r="AK110" i="4"/>
  <c r="AI110" i="4"/>
  <c r="AH110" i="4"/>
  <c r="AE110" i="4"/>
  <c r="AD110" i="4"/>
  <c r="AM110" i="4" s="1"/>
  <c r="AK109" i="4"/>
  <c r="AI109" i="4"/>
  <c r="AH109" i="4"/>
  <c r="AE109" i="4"/>
  <c r="AD109" i="4"/>
  <c r="AM109" i="4" s="1"/>
  <c r="AK108" i="4"/>
  <c r="AI108" i="4"/>
  <c r="AH108" i="4"/>
  <c r="AE108" i="4"/>
  <c r="AD108" i="4"/>
  <c r="AM108" i="4" s="1"/>
  <c r="AK107" i="4"/>
  <c r="AI107" i="4"/>
  <c r="AH107" i="4"/>
  <c r="AE107" i="4"/>
  <c r="AD107" i="4"/>
  <c r="AM107" i="4" s="1"/>
  <c r="AK106" i="4"/>
  <c r="AI106" i="4"/>
  <c r="AH106" i="4"/>
  <c r="AE106" i="4"/>
  <c r="AD106" i="4"/>
  <c r="AM106" i="4" s="1"/>
  <c r="AK105" i="4"/>
  <c r="AI105" i="4"/>
  <c r="AH105" i="4"/>
  <c r="AE105" i="4"/>
  <c r="AD105" i="4"/>
  <c r="AM105" i="4" s="1"/>
  <c r="AK104" i="4"/>
  <c r="AI104" i="4"/>
  <c r="AH104" i="4"/>
  <c r="AE104" i="4"/>
  <c r="AD104" i="4"/>
  <c r="AM104" i="4" s="1"/>
  <c r="AK103" i="4"/>
  <c r="AI103" i="4"/>
  <c r="AH103" i="4"/>
  <c r="AE103" i="4"/>
  <c r="AD103" i="4"/>
  <c r="AM103" i="4" s="1"/>
  <c r="AK102" i="4"/>
  <c r="AI102" i="4"/>
  <c r="AH102" i="4"/>
  <c r="AE102" i="4"/>
  <c r="AD102" i="4"/>
  <c r="AM102" i="4" s="1"/>
  <c r="AK101" i="4"/>
  <c r="AI101" i="4"/>
  <c r="AH101" i="4"/>
  <c r="AE101" i="4"/>
  <c r="AD101" i="4"/>
  <c r="AM101" i="4" s="1"/>
  <c r="AK100" i="4"/>
  <c r="AI100" i="4"/>
  <c r="AH100" i="4"/>
  <c r="AE100" i="4"/>
  <c r="AD100" i="4"/>
  <c r="AM100" i="4" s="1"/>
  <c r="AK99" i="4"/>
  <c r="AI99" i="4"/>
  <c r="AH99" i="4"/>
  <c r="AE99" i="4"/>
  <c r="AD99" i="4"/>
  <c r="AM99" i="4" s="1"/>
  <c r="AK98" i="4"/>
  <c r="AI98" i="4"/>
  <c r="AH98" i="4"/>
  <c r="AE98" i="4"/>
  <c r="AD98" i="4"/>
  <c r="AM98" i="4" s="1"/>
  <c r="AK97" i="4"/>
  <c r="AI97" i="4"/>
  <c r="AH97" i="4"/>
  <c r="AE97" i="4"/>
  <c r="AD97" i="4"/>
  <c r="AM97" i="4" s="1"/>
  <c r="AK96" i="4"/>
  <c r="AI96" i="4"/>
  <c r="AH96" i="4"/>
  <c r="AE96" i="4"/>
  <c r="AD96" i="4"/>
  <c r="AM96" i="4" s="1"/>
  <c r="AK95" i="4"/>
  <c r="AI95" i="4"/>
  <c r="AH95" i="4"/>
  <c r="AE95" i="4"/>
  <c r="AD95" i="4"/>
  <c r="AM95" i="4" s="1"/>
  <c r="AK94" i="4"/>
  <c r="AI94" i="4"/>
  <c r="AH94" i="4"/>
  <c r="AE94" i="4"/>
  <c r="AD94" i="4"/>
  <c r="AM94" i="4" s="1"/>
  <c r="AK93" i="4"/>
  <c r="AI93" i="4"/>
  <c r="AH93" i="4"/>
  <c r="AE93" i="4"/>
  <c r="AD93" i="4"/>
  <c r="AM93" i="4" s="1"/>
  <c r="AK92" i="4"/>
  <c r="AI92" i="4"/>
  <c r="AH92" i="4"/>
  <c r="AE92" i="4"/>
  <c r="AD92" i="4"/>
  <c r="AM92" i="4" s="1"/>
  <c r="AK91" i="4"/>
  <c r="AI91" i="4"/>
  <c r="AH91" i="4"/>
  <c r="AE91" i="4"/>
  <c r="AD91" i="4"/>
  <c r="AM91" i="4" s="1"/>
  <c r="AK90" i="4"/>
  <c r="AI90" i="4"/>
  <c r="AH90" i="4"/>
  <c r="AE90" i="4"/>
  <c r="AD90" i="4"/>
  <c r="AM90" i="4" s="1"/>
  <c r="AK89" i="4"/>
  <c r="AI89" i="4"/>
  <c r="AH89" i="4"/>
  <c r="AE89" i="4"/>
  <c r="AD89" i="4"/>
  <c r="AM89" i="4" s="1"/>
  <c r="AK88" i="4"/>
  <c r="AI88" i="4"/>
  <c r="AH88" i="4"/>
  <c r="AE88" i="4"/>
  <c r="AD88" i="4"/>
  <c r="AM88" i="4" s="1"/>
  <c r="AK87" i="4"/>
  <c r="AI87" i="4"/>
  <c r="AH87" i="4"/>
  <c r="AE87" i="4"/>
  <c r="AD87" i="4"/>
  <c r="AM87" i="4" s="1"/>
  <c r="AK86" i="4"/>
  <c r="AI86" i="4"/>
  <c r="AH86" i="4"/>
  <c r="AE86" i="4"/>
  <c r="AD86" i="4"/>
  <c r="AM86" i="4" s="1"/>
  <c r="AK85" i="4"/>
  <c r="AI85" i="4"/>
  <c r="AH85" i="4"/>
  <c r="AE85" i="4"/>
  <c r="AD85" i="4"/>
  <c r="AM85" i="4" s="1"/>
  <c r="AK84" i="4"/>
  <c r="AI84" i="4"/>
  <c r="AH84" i="4"/>
  <c r="AE84" i="4"/>
  <c r="AD84" i="4"/>
  <c r="AM84" i="4" s="1"/>
  <c r="AK83" i="4"/>
  <c r="AI83" i="4"/>
  <c r="AH83" i="4"/>
  <c r="AE83" i="4"/>
  <c r="AD83" i="4"/>
  <c r="AM83" i="4" s="1"/>
  <c r="AK82" i="4"/>
  <c r="AI82" i="4"/>
  <c r="AH82" i="4"/>
  <c r="AE82" i="4"/>
  <c r="AD82" i="4"/>
  <c r="AM82" i="4" s="1"/>
  <c r="AK81" i="4"/>
  <c r="AI81" i="4"/>
  <c r="AH81" i="4"/>
  <c r="AE81" i="4"/>
  <c r="AD81" i="4"/>
  <c r="AM81" i="4" s="1"/>
  <c r="AK80" i="4"/>
  <c r="AI80" i="4"/>
  <c r="AH80" i="4"/>
  <c r="AE80" i="4"/>
  <c r="AD80" i="4"/>
  <c r="AM80" i="4" s="1"/>
  <c r="AK79" i="4"/>
  <c r="AI79" i="4"/>
  <c r="AH79" i="4"/>
  <c r="AE79" i="4"/>
  <c r="AD79" i="4"/>
  <c r="AM79" i="4" s="1"/>
  <c r="AK78" i="4"/>
  <c r="AI78" i="4"/>
  <c r="AH78" i="4"/>
  <c r="AE78" i="4"/>
  <c r="AD78" i="4"/>
  <c r="AM78" i="4" s="1"/>
  <c r="AK77" i="4"/>
  <c r="AI77" i="4"/>
  <c r="AH77" i="4"/>
  <c r="AE77" i="4"/>
  <c r="AD77" i="4"/>
  <c r="AM77" i="4" s="1"/>
  <c r="AK76" i="4"/>
  <c r="AI76" i="4"/>
  <c r="AH76" i="4"/>
  <c r="AE76" i="4"/>
  <c r="AD76" i="4"/>
  <c r="AM76" i="4" s="1"/>
  <c r="AK75" i="4"/>
  <c r="AI75" i="4"/>
  <c r="AH75" i="4"/>
  <c r="AE75" i="4"/>
  <c r="AD75" i="4"/>
  <c r="AM75" i="4" s="1"/>
  <c r="AK74" i="4"/>
  <c r="AI74" i="4"/>
  <c r="AH74" i="4"/>
  <c r="AE74" i="4"/>
  <c r="AD74" i="4"/>
  <c r="AM74" i="4" s="1"/>
  <c r="AK73" i="4"/>
  <c r="AI73" i="4"/>
  <c r="AH73" i="4"/>
  <c r="AE73" i="4"/>
  <c r="AD73" i="4"/>
  <c r="AM73" i="4" s="1"/>
  <c r="AK72" i="4"/>
  <c r="AI72" i="4"/>
  <c r="AH72" i="4"/>
  <c r="AE72" i="4"/>
  <c r="AD72" i="4"/>
  <c r="AM72" i="4" s="1"/>
  <c r="AK71" i="4"/>
  <c r="AI71" i="4"/>
  <c r="AH71" i="4"/>
  <c r="AE71" i="4"/>
  <c r="AD71" i="4"/>
  <c r="AM71" i="4" s="1"/>
  <c r="AK70" i="4"/>
  <c r="AI70" i="4"/>
  <c r="AH70" i="4"/>
  <c r="AE70" i="4"/>
  <c r="AD70" i="4"/>
  <c r="AM70" i="4" s="1"/>
  <c r="AK69" i="4"/>
  <c r="AI69" i="4"/>
  <c r="AH69" i="4"/>
  <c r="AE69" i="4"/>
  <c r="AD69" i="4"/>
  <c r="AM69" i="4" s="1"/>
  <c r="AK68" i="4"/>
  <c r="AI68" i="4"/>
  <c r="AH68" i="4"/>
  <c r="AE68" i="4"/>
  <c r="AD68" i="4"/>
  <c r="AM68" i="4" s="1"/>
  <c r="AK67" i="4"/>
  <c r="AI67" i="4"/>
  <c r="AH67" i="4"/>
  <c r="AE67" i="4"/>
  <c r="AD67" i="4"/>
  <c r="AM67" i="4" s="1"/>
  <c r="AK66" i="4"/>
  <c r="AI66" i="4"/>
  <c r="AH66" i="4"/>
  <c r="AE66" i="4"/>
  <c r="AD66" i="4"/>
  <c r="AM66" i="4" s="1"/>
  <c r="AK65" i="4"/>
  <c r="AI65" i="4"/>
  <c r="AH65" i="4"/>
  <c r="AE65" i="4"/>
  <c r="AD65" i="4"/>
  <c r="AM65" i="4" s="1"/>
  <c r="AK64" i="4"/>
  <c r="AI64" i="4"/>
  <c r="AH64" i="4"/>
  <c r="AE64" i="4"/>
  <c r="AD64" i="4"/>
  <c r="AM64" i="4" s="1"/>
  <c r="AK63" i="4"/>
  <c r="AI63" i="4"/>
  <c r="AH63" i="4"/>
  <c r="AE63" i="4"/>
  <c r="AD63" i="4"/>
  <c r="AM63" i="4" s="1"/>
  <c r="AK62" i="4"/>
  <c r="AI62" i="4"/>
  <c r="AH62" i="4"/>
  <c r="AE62" i="4"/>
  <c r="AD62" i="4"/>
  <c r="AM62" i="4" s="1"/>
  <c r="AK61" i="4"/>
  <c r="AI61" i="4"/>
  <c r="AH61" i="4"/>
  <c r="AE61" i="4"/>
  <c r="AD61" i="4"/>
  <c r="AM61" i="4" s="1"/>
  <c r="AK60" i="4"/>
  <c r="AI60" i="4"/>
  <c r="AH60" i="4"/>
  <c r="AE60" i="4"/>
  <c r="AD60" i="4"/>
  <c r="AM60" i="4" s="1"/>
  <c r="AK59" i="4"/>
  <c r="AI59" i="4"/>
  <c r="AH59" i="4"/>
  <c r="AE59" i="4"/>
  <c r="AD59" i="4"/>
  <c r="AM59" i="4" s="1"/>
  <c r="AK58" i="4"/>
  <c r="AI58" i="4"/>
  <c r="AH58" i="4"/>
  <c r="AE58" i="4"/>
  <c r="AD58" i="4"/>
  <c r="AM58" i="4" s="1"/>
  <c r="AK57" i="4"/>
  <c r="AI57" i="4"/>
  <c r="AH57" i="4"/>
  <c r="AE57" i="4"/>
  <c r="AD57" i="4"/>
  <c r="AM57" i="4" s="1"/>
  <c r="AK56" i="4"/>
  <c r="AI56" i="4"/>
  <c r="AH56" i="4"/>
  <c r="AE56" i="4"/>
  <c r="AD56" i="4"/>
  <c r="AM56" i="4" s="1"/>
  <c r="AK55" i="4"/>
  <c r="AI55" i="4"/>
  <c r="AH55" i="4"/>
  <c r="AE55" i="4"/>
  <c r="AD55" i="4"/>
  <c r="AM55" i="4" s="1"/>
  <c r="AK54" i="4"/>
  <c r="AI54" i="4"/>
  <c r="AH54" i="4"/>
  <c r="AE54" i="4"/>
  <c r="AD54" i="4"/>
  <c r="AM54" i="4" s="1"/>
  <c r="AK53" i="4"/>
  <c r="AI53" i="4"/>
  <c r="AH53" i="4"/>
  <c r="AE53" i="4"/>
  <c r="AD53" i="4"/>
  <c r="AM53" i="4" s="1"/>
  <c r="AK52" i="4"/>
  <c r="AI52" i="4"/>
  <c r="AH52" i="4"/>
  <c r="AE52" i="4"/>
  <c r="AD52" i="4"/>
  <c r="AM52" i="4" s="1"/>
  <c r="AK51" i="4"/>
  <c r="AI51" i="4"/>
  <c r="AH51" i="4"/>
  <c r="AE51" i="4"/>
  <c r="AD51" i="4"/>
  <c r="AM51" i="4" s="1"/>
  <c r="AK50" i="4"/>
  <c r="AI50" i="4"/>
  <c r="AH50" i="4"/>
  <c r="AE50" i="4"/>
  <c r="AD50" i="4"/>
  <c r="AM50" i="4" s="1"/>
  <c r="AK49" i="4"/>
  <c r="AI49" i="4"/>
  <c r="AH49" i="4"/>
  <c r="AE49" i="4"/>
  <c r="AD49" i="4"/>
  <c r="AM49" i="4" s="1"/>
  <c r="AK48" i="4"/>
  <c r="AI48" i="4"/>
  <c r="AH48" i="4"/>
  <c r="AE48" i="4"/>
  <c r="AD48" i="4"/>
  <c r="AM48" i="4" s="1"/>
  <c r="AK47" i="4"/>
  <c r="AI47" i="4"/>
  <c r="AH47" i="4"/>
  <c r="AE47" i="4"/>
  <c r="AD47" i="4"/>
  <c r="AM47" i="4" s="1"/>
  <c r="AK46" i="4"/>
  <c r="AI46" i="4"/>
  <c r="AH46" i="4"/>
  <c r="AE46" i="4"/>
  <c r="AD46" i="4"/>
  <c r="AM46" i="4" s="1"/>
  <c r="AK45" i="4"/>
  <c r="AI45" i="4"/>
  <c r="AH45" i="4"/>
  <c r="AE45" i="4"/>
  <c r="AD45" i="4"/>
  <c r="AM45" i="4" s="1"/>
  <c r="AK44" i="4"/>
  <c r="AI44" i="4"/>
  <c r="AH44" i="4"/>
  <c r="AE44" i="4"/>
  <c r="AD44" i="4"/>
  <c r="AM44" i="4" s="1"/>
  <c r="AK43" i="4"/>
  <c r="AI43" i="4"/>
  <c r="AH43" i="4"/>
  <c r="AE43" i="4"/>
  <c r="AD43" i="4"/>
  <c r="AM43" i="4" s="1"/>
  <c r="AK42" i="4"/>
  <c r="AI42" i="4"/>
  <c r="AH42" i="4"/>
  <c r="AE42" i="4"/>
  <c r="AD42" i="4"/>
  <c r="AM42" i="4" s="1"/>
  <c r="AK41" i="4"/>
  <c r="AI41" i="4"/>
  <c r="AH41" i="4"/>
  <c r="AE41" i="4"/>
  <c r="AD41" i="4"/>
  <c r="AM41" i="4" s="1"/>
  <c r="AI40" i="4"/>
  <c r="AH40" i="4"/>
  <c r="AE40" i="4"/>
  <c r="AD40" i="4"/>
  <c r="AM40" i="4" s="1"/>
  <c r="AI39" i="4"/>
  <c r="AH39" i="4"/>
  <c r="AE39" i="4"/>
  <c r="AD39" i="4"/>
  <c r="AM39" i="4" s="1"/>
  <c r="AI38" i="4"/>
  <c r="AH38" i="4"/>
  <c r="AE38" i="4"/>
  <c r="AD38" i="4"/>
  <c r="AM38" i="4" s="1"/>
  <c r="AI37" i="4"/>
  <c r="AH37" i="4"/>
  <c r="AE37" i="4"/>
  <c r="AD37" i="4"/>
  <c r="AM37" i="4" s="1"/>
  <c r="AI36" i="4"/>
  <c r="AH36" i="4"/>
  <c r="AE36" i="4"/>
  <c r="AD36" i="4"/>
  <c r="AM36" i="4" s="1"/>
  <c r="AI35" i="4"/>
  <c r="AH35" i="4"/>
  <c r="AE35" i="4"/>
  <c r="AD35" i="4"/>
  <c r="AM35" i="4" s="1"/>
  <c r="AI34" i="4"/>
  <c r="AH34" i="4"/>
  <c r="AE34" i="4"/>
  <c r="AD34" i="4"/>
  <c r="AM34" i="4" s="1"/>
  <c r="AI33" i="4"/>
  <c r="AH33" i="4"/>
  <c r="AE33" i="4"/>
  <c r="AD33" i="4"/>
  <c r="AM33" i="4" s="1"/>
  <c r="AI32" i="4"/>
  <c r="AH32" i="4"/>
  <c r="AE32" i="4"/>
  <c r="AD32" i="4"/>
  <c r="AM32" i="4" s="1"/>
  <c r="AI31" i="4"/>
  <c r="AH31" i="4"/>
  <c r="AE31" i="4"/>
  <c r="AD31" i="4"/>
  <c r="AM31" i="4" s="1"/>
  <c r="AI30" i="4"/>
  <c r="AH30" i="4"/>
  <c r="AE30" i="4"/>
  <c r="AD30" i="4"/>
  <c r="AM30" i="4" s="1"/>
  <c r="AI29" i="4"/>
  <c r="AH29" i="4"/>
  <c r="AE29" i="4"/>
  <c r="AD29" i="4"/>
  <c r="AM29" i="4" s="1"/>
  <c r="AI28" i="4"/>
  <c r="AH28" i="4"/>
  <c r="AE28" i="4"/>
  <c r="AD28" i="4"/>
  <c r="AM28" i="4" s="1"/>
  <c r="AI27" i="4"/>
  <c r="AH27" i="4"/>
  <c r="AE27" i="4"/>
  <c r="AD27" i="4"/>
  <c r="AM27" i="4" s="1"/>
  <c r="AI26" i="4"/>
  <c r="AH26" i="4"/>
  <c r="AE26" i="4"/>
  <c r="AD26" i="4"/>
  <c r="AM26" i="4" s="1"/>
  <c r="AI25" i="4"/>
  <c r="AH25" i="4"/>
  <c r="AE25" i="4"/>
  <c r="AD25" i="4"/>
  <c r="AM25" i="4" s="1"/>
  <c r="AI24" i="4"/>
  <c r="AH24" i="4"/>
  <c r="AE24" i="4"/>
  <c r="AD24" i="4"/>
  <c r="AM24" i="4" s="1"/>
  <c r="AI23" i="4"/>
  <c r="AH23" i="4"/>
  <c r="AE23" i="4"/>
  <c r="AD23" i="4"/>
  <c r="AM23" i="4" s="1"/>
  <c r="AI22" i="4"/>
  <c r="AH22" i="4"/>
  <c r="AE22" i="4"/>
  <c r="AD22" i="4"/>
  <c r="AM22" i="4" s="1"/>
  <c r="AI21" i="4"/>
  <c r="AH21" i="4"/>
  <c r="AE21" i="4"/>
  <c r="AD21" i="4"/>
  <c r="AM21" i="4" s="1"/>
  <c r="AI20" i="4"/>
  <c r="AH20" i="4"/>
  <c r="AE20" i="4"/>
  <c r="AD20" i="4"/>
  <c r="AI19" i="4"/>
  <c r="AH19" i="4"/>
  <c r="AE19" i="4"/>
  <c r="AD19" i="4"/>
  <c r="AI18" i="4"/>
  <c r="AH18" i="4"/>
  <c r="AE18" i="4"/>
  <c r="AD18" i="4"/>
  <c r="AI17" i="4"/>
  <c r="AH17" i="4"/>
  <c r="AE17" i="4"/>
  <c r="AD17" i="4"/>
  <c r="AI16" i="4"/>
  <c r="AH16" i="4"/>
  <c r="AE16" i="4"/>
  <c r="AD16" i="4"/>
  <c r="AK15" i="4"/>
  <c r="AI15" i="4"/>
  <c r="AH15" i="4"/>
  <c r="AE15" i="4"/>
  <c r="AD15" i="4"/>
  <c r="AK14" i="4"/>
  <c r="AI14" i="4"/>
  <c r="AH14" i="4"/>
  <c r="AE14" i="4"/>
  <c r="AD14" i="4"/>
  <c r="AK13" i="4"/>
  <c r="AI13" i="4"/>
  <c r="AH13" i="4"/>
  <c r="AE13" i="4"/>
  <c r="AD13" i="4"/>
  <c r="AK12" i="4"/>
  <c r="AI12" i="4"/>
  <c r="AH12" i="4"/>
  <c r="AE12" i="4"/>
  <c r="AD12" i="4"/>
  <c r="AK11" i="4"/>
  <c r="AI11" i="4"/>
  <c r="AH11" i="4"/>
  <c r="AE11" i="4"/>
  <c r="AD11" i="4"/>
  <c r="AA3500" i="4"/>
  <c r="Z3500" i="4"/>
  <c r="Y3500" i="4"/>
  <c r="X3500" i="4"/>
  <c r="U3500" i="4"/>
  <c r="T3500" i="4"/>
  <c r="AC3500" i="4" s="1"/>
  <c r="AA3499" i="4"/>
  <c r="Z3499" i="4"/>
  <c r="Y3499" i="4"/>
  <c r="X3499" i="4"/>
  <c r="U3499" i="4"/>
  <c r="T3499" i="4"/>
  <c r="AC3499" i="4" s="1"/>
  <c r="AA3498" i="4"/>
  <c r="Z3498" i="4"/>
  <c r="Y3498" i="4"/>
  <c r="X3498" i="4"/>
  <c r="U3498" i="4"/>
  <c r="T3498" i="4"/>
  <c r="AC3498" i="4" s="1"/>
  <c r="AA3497" i="4"/>
  <c r="Z3497" i="4"/>
  <c r="Y3497" i="4"/>
  <c r="X3497" i="4"/>
  <c r="U3497" i="4"/>
  <c r="T3497" i="4"/>
  <c r="AC3497" i="4" s="1"/>
  <c r="AA3496" i="4"/>
  <c r="Z3496" i="4"/>
  <c r="Y3496" i="4"/>
  <c r="X3496" i="4"/>
  <c r="U3496" i="4"/>
  <c r="T3496" i="4"/>
  <c r="AC3496" i="4" s="1"/>
  <c r="AA3495" i="4"/>
  <c r="Z3495" i="4"/>
  <c r="Y3495" i="4"/>
  <c r="X3495" i="4"/>
  <c r="U3495" i="4"/>
  <c r="T3495" i="4"/>
  <c r="AC3495" i="4" s="1"/>
  <c r="AA3494" i="4"/>
  <c r="Z3494" i="4"/>
  <c r="Y3494" i="4"/>
  <c r="X3494" i="4"/>
  <c r="U3494" i="4"/>
  <c r="T3494" i="4"/>
  <c r="AC3494" i="4" s="1"/>
  <c r="AA3493" i="4"/>
  <c r="Z3493" i="4"/>
  <c r="Y3493" i="4"/>
  <c r="X3493" i="4"/>
  <c r="U3493" i="4"/>
  <c r="T3493" i="4"/>
  <c r="AC3493" i="4" s="1"/>
  <c r="AA3492" i="4"/>
  <c r="Z3492" i="4"/>
  <c r="Y3492" i="4"/>
  <c r="X3492" i="4"/>
  <c r="U3492" i="4"/>
  <c r="T3492" i="4"/>
  <c r="AC3492" i="4" s="1"/>
  <c r="AA3491" i="4"/>
  <c r="Z3491" i="4"/>
  <c r="Y3491" i="4"/>
  <c r="X3491" i="4"/>
  <c r="U3491" i="4"/>
  <c r="T3491" i="4"/>
  <c r="AC3491" i="4" s="1"/>
  <c r="AA3490" i="4"/>
  <c r="Z3490" i="4"/>
  <c r="Y3490" i="4"/>
  <c r="X3490" i="4"/>
  <c r="U3490" i="4"/>
  <c r="T3490" i="4"/>
  <c r="AC3490" i="4" s="1"/>
  <c r="AA3489" i="4"/>
  <c r="Z3489" i="4"/>
  <c r="Y3489" i="4"/>
  <c r="X3489" i="4"/>
  <c r="U3489" i="4"/>
  <c r="T3489" i="4"/>
  <c r="AC3489" i="4" s="1"/>
  <c r="AA3488" i="4"/>
  <c r="Z3488" i="4"/>
  <c r="Y3488" i="4"/>
  <c r="X3488" i="4"/>
  <c r="U3488" i="4"/>
  <c r="T3488" i="4"/>
  <c r="AC3488" i="4" s="1"/>
  <c r="AA3487" i="4"/>
  <c r="Z3487" i="4"/>
  <c r="Y3487" i="4"/>
  <c r="X3487" i="4"/>
  <c r="U3487" i="4"/>
  <c r="T3487" i="4"/>
  <c r="AC3487" i="4" s="1"/>
  <c r="AA3486" i="4"/>
  <c r="Z3486" i="4"/>
  <c r="Y3486" i="4"/>
  <c r="X3486" i="4"/>
  <c r="U3486" i="4"/>
  <c r="T3486" i="4"/>
  <c r="AC3486" i="4" s="1"/>
  <c r="AA3485" i="4"/>
  <c r="Z3485" i="4"/>
  <c r="Y3485" i="4"/>
  <c r="X3485" i="4"/>
  <c r="U3485" i="4"/>
  <c r="T3485" i="4"/>
  <c r="AC3485" i="4" s="1"/>
  <c r="AA3484" i="4"/>
  <c r="Z3484" i="4"/>
  <c r="Y3484" i="4"/>
  <c r="X3484" i="4"/>
  <c r="U3484" i="4"/>
  <c r="T3484" i="4"/>
  <c r="AC3484" i="4" s="1"/>
  <c r="AA3483" i="4"/>
  <c r="Z3483" i="4"/>
  <c r="Y3483" i="4"/>
  <c r="X3483" i="4"/>
  <c r="U3483" i="4"/>
  <c r="T3483" i="4"/>
  <c r="AC3483" i="4" s="1"/>
  <c r="AA3482" i="4"/>
  <c r="Z3482" i="4"/>
  <c r="Y3482" i="4"/>
  <c r="X3482" i="4"/>
  <c r="U3482" i="4"/>
  <c r="T3482" i="4"/>
  <c r="AC3482" i="4" s="1"/>
  <c r="AA3481" i="4"/>
  <c r="Z3481" i="4"/>
  <c r="Y3481" i="4"/>
  <c r="X3481" i="4"/>
  <c r="U3481" i="4"/>
  <c r="T3481" i="4"/>
  <c r="AC3481" i="4" s="1"/>
  <c r="AA3480" i="4"/>
  <c r="Z3480" i="4"/>
  <c r="Y3480" i="4"/>
  <c r="X3480" i="4"/>
  <c r="U3480" i="4"/>
  <c r="T3480" i="4"/>
  <c r="AC3480" i="4" s="1"/>
  <c r="AA3479" i="4"/>
  <c r="Z3479" i="4"/>
  <c r="Y3479" i="4"/>
  <c r="X3479" i="4"/>
  <c r="U3479" i="4"/>
  <c r="T3479" i="4"/>
  <c r="AC3479" i="4" s="1"/>
  <c r="AA3478" i="4"/>
  <c r="Z3478" i="4"/>
  <c r="Y3478" i="4"/>
  <c r="X3478" i="4"/>
  <c r="U3478" i="4"/>
  <c r="T3478" i="4"/>
  <c r="AC3478" i="4" s="1"/>
  <c r="AA3477" i="4"/>
  <c r="Z3477" i="4"/>
  <c r="Y3477" i="4"/>
  <c r="X3477" i="4"/>
  <c r="U3477" i="4"/>
  <c r="T3477" i="4"/>
  <c r="AC3477" i="4" s="1"/>
  <c r="AA3476" i="4"/>
  <c r="Z3476" i="4"/>
  <c r="Y3476" i="4"/>
  <c r="X3476" i="4"/>
  <c r="U3476" i="4"/>
  <c r="T3476" i="4"/>
  <c r="AC3476" i="4" s="1"/>
  <c r="AA3475" i="4"/>
  <c r="Z3475" i="4"/>
  <c r="Y3475" i="4"/>
  <c r="X3475" i="4"/>
  <c r="U3475" i="4"/>
  <c r="T3475" i="4"/>
  <c r="AC3475" i="4" s="1"/>
  <c r="AA3474" i="4"/>
  <c r="Z3474" i="4"/>
  <c r="Y3474" i="4"/>
  <c r="X3474" i="4"/>
  <c r="U3474" i="4"/>
  <c r="T3474" i="4"/>
  <c r="AC3474" i="4" s="1"/>
  <c r="AA3473" i="4"/>
  <c r="Z3473" i="4"/>
  <c r="Y3473" i="4"/>
  <c r="X3473" i="4"/>
  <c r="U3473" i="4"/>
  <c r="T3473" i="4"/>
  <c r="AC3473" i="4" s="1"/>
  <c r="AA3472" i="4"/>
  <c r="Z3472" i="4"/>
  <c r="Y3472" i="4"/>
  <c r="X3472" i="4"/>
  <c r="U3472" i="4"/>
  <c r="T3472" i="4"/>
  <c r="AC3472" i="4" s="1"/>
  <c r="AA3471" i="4"/>
  <c r="Z3471" i="4"/>
  <c r="Y3471" i="4"/>
  <c r="X3471" i="4"/>
  <c r="U3471" i="4"/>
  <c r="T3471" i="4"/>
  <c r="AC3471" i="4" s="1"/>
  <c r="AA3470" i="4"/>
  <c r="Z3470" i="4"/>
  <c r="Y3470" i="4"/>
  <c r="X3470" i="4"/>
  <c r="U3470" i="4"/>
  <c r="T3470" i="4"/>
  <c r="AC3470" i="4" s="1"/>
  <c r="AA3469" i="4"/>
  <c r="Z3469" i="4"/>
  <c r="Y3469" i="4"/>
  <c r="X3469" i="4"/>
  <c r="U3469" i="4"/>
  <c r="T3469" i="4"/>
  <c r="AC3469" i="4" s="1"/>
  <c r="AA3468" i="4"/>
  <c r="Z3468" i="4"/>
  <c r="Y3468" i="4"/>
  <c r="X3468" i="4"/>
  <c r="U3468" i="4"/>
  <c r="T3468" i="4"/>
  <c r="AC3468" i="4" s="1"/>
  <c r="AA3467" i="4"/>
  <c r="Z3467" i="4"/>
  <c r="Y3467" i="4"/>
  <c r="X3467" i="4"/>
  <c r="U3467" i="4"/>
  <c r="T3467" i="4"/>
  <c r="AC3467" i="4" s="1"/>
  <c r="AA3466" i="4"/>
  <c r="Z3466" i="4"/>
  <c r="Y3466" i="4"/>
  <c r="X3466" i="4"/>
  <c r="U3466" i="4"/>
  <c r="T3466" i="4"/>
  <c r="AC3466" i="4" s="1"/>
  <c r="AA3465" i="4"/>
  <c r="Z3465" i="4"/>
  <c r="Y3465" i="4"/>
  <c r="X3465" i="4"/>
  <c r="U3465" i="4"/>
  <c r="T3465" i="4"/>
  <c r="AC3465" i="4" s="1"/>
  <c r="AA3464" i="4"/>
  <c r="Z3464" i="4"/>
  <c r="Y3464" i="4"/>
  <c r="X3464" i="4"/>
  <c r="U3464" i="4"/>
  <c r="T3464" i="4"/>
  <c r="AC3464" i="4" s="1"/>
  <c r="AA3463" i="4"/>
  <c r="Z3463" i="4"/>
  <c r="Y3463" i="4"/>
  <c r="X3463" i="4"/>
  <c r="U3463" i="4"/>
  <c r="T3463" i="4"/>
  <c r="AC3463" i="4" s="1"/>
  <c r="AA3462" i="4"/>
  <c r="Z3462" i="4"/>
  <c r="Y3462" i="4"/>
  <c r="X3462" i="4"/>
  <c r="U3462" i="4"/>
  <c r="T3462" i="4"/>
  <c r="AC3462" i="4" s="1"/>
  <c r="AA3461" i="4"/>
  <c r="Z3461" i="4"/>
  <c r="Y3461" i="4"/>
  <c r="X3461" i="4"/>
  <c r="U3461" i="4"/>
  <c r="T3461" i="4"/>
  <c r="AC3461" i="4" s="1"/>
  <c r="AA3460" i="4"/>
  <c r="Z3460" i="4"/>
  <c r="Y3460" i="4"/>
  <c r="X3460" i="4"/>
  <c r="U3460" i="4"/>
  <c r="T3460" i="4"/>
  <c r="AC3460" i="4" s="1"/>
  <c r="AA3459" i="4"/>
  <c r="Z3459" i="4"/>
  <c r="Y3459" i="4"/>
  <c r="X3459" i="4"/>
  <c r="U3459" i="4"/>
  <c r="T3459" i="4"/>
  <c r="AC3459" i="4" s="1"/>
  <c r="AA3458" i="4"/>
  <c r="Z3458" i="4"/>
  <c r="Y3458" i="4"/>
  <c r="X3458" i="4"/>
  <c r="U3458" i="4"/>
  <c r="T3458" i="4"/>
  <c r="AC3458" i="4" s="1"/>
  <c r="AA3457" i="4"/>
  <c r="Z3457" i="4"/>
  <c r="Y3457" i="4"/>
  <c r="X3457" i="4"/>
  <c r="U3457" i="4"/>
  <c r="T3457" i="4"/>
  <c r="AC3457" i="4" s="1"/>
  <c r="AA3456" i="4"/>
  <c r="Z3456" i="4"/>
  <c r="Y3456" i="4"/>
  <c r="X3456" i="4"/>
  <c r="U3456" i="4"/>
  <c r="T3456" i="4"/>
  <c r="AC3456" i="4" s="1"/>
  <c r="AA3455" i="4"/>
  <c r="Z3455" i="4"/>
  <c r="Y3455" i="4"/>
  <c r="X3455" i="4"/>
  <c r="U3455" i="4"/>
  <c r="T3455" i="4"/>
  <c r="AC3455" i="4" s="1"/>
  <c r="AA3454" i="4"/>
  <c r="Z3454" i="4"/>
  <c r="Y3454" i="4"/>
  <c r="X3454" i="4"/>
  <c r="U3454" i="4"/>
  <c r="T3454" i="4"/>
  <c r="AC3454" i="4" s="1"/>
  <c r="AA3453" i="4"/>
  <c r="Z3453" i="4"/>
  <c r="Y3453" i="4"/>
  <c r="X3453" i="4"/>
  <c r="U3453" i="4"/>
  <c r="T3453" i="4"/>
  <c r="AC3453" i="4" s="1"/>
  <c r="AA3452" i="4"/>
  <c r="Z3452" i="4"/>
  <c r="Y3452" i="4"/>
  <c r="X3452" i="4"/>
  <c r="U3452" i="4"/>
  <c r="T3452" i="4"/>
  <c r="AC3452" i="4" s="1"/>
  <c r="AA3451" i="4"/>
  <c r="Z3451" i="4"/>
  <c r="Y3451" i="4"/>
  <c r="X3451" i="4"/>
  <c r="U3451" i="4"/>
  <c r="T3451" i="4"/>
  <c r="AC3451" i="4" s="1"/>
  <c r="AA3450" i="4"/>
  <c r="Z3450" i="4"/>
  <c r="Y3450" i="4"/>
  <c r="X3450" i="4"/>
  <c r="U3450" i="4"/>
  <c r="T3450" i="4"/>
  <c r="AC3450" i="4" s="1"/>
  <c r="AA3449" i="4"/>
  <c r="Z3449" i="4"/>
  <c r="Y3449" i="4"/>
  <c r="X3449" i="4"/>
  <c r="U3449" i="4"/>
  <c r="T3449" i="4"/>
  <c r="AC3449" i="4" s="1"/>
  <c r="AA3448" i="4"/>
  <c r="Z3448" i="4"/>
  <c r="Y3448" i="4"/>
  <c r="X3448" i="4"/>
  <c r="U3448" i="4"/>
  <c r="T3448" i="4"/>
  <c r="AC3448" i="4" s="1"/>
  <c r="AA3447" i="4"/>
  <c r="Z3447" i="4"/>
  <c r="Y3447" i="4"/>
  <c r="X3447" i="4"/>
  <c r="U3447" i="4"/>
  <c r="T3447" i="4"/>
  <c r="AC3447" i="4" s="1"/>
  <c r="AA3446" i="4"/>
  <c r="Z3446" i="4"/>
  <c r="Y3446" i="4"/>
  <c r="X3446" i="4"/>
  <c r="U3446" i="4"/>
  <c r="T3446" i="4"/>
  <c r="AC3446" i="4" s="1"/>
  <c r="AA3445" i="4"/>
  <c r="Z3445" i="4"/>
  <c r="Y3445" i="4"/>
  <c r="X3445" i="4"/>
  <c r="U3445" i="4"/>
  <c r="T3445" i="4"/>
  <c r="AC3445" i="4" s="1"/>
  <c r="AA3444" i="4"/>
  <c r="Z3444" i="4"/>
  <c r="Y3444" i="4"/>
  <c r="X3444" i="4"/>
  <c r="U3444" i="4"/>
  <c r="T3444" i="4"/>
  <c r="AC3444" i="4" s="1"/>
  <c r="AA3443" i="4"/>
  <c r="Z3443" i="4"/>
  <c r="Y3443" i="4"/>
  <c r="X3443" i="4"/>
  <c r="U3443" i="4"/>
  <c r="T3443" i="4"/>
  <c r="AC3443" i="4" s="1"/>
  <c r="AA3442" i="4"/>
  <c r="Z3442" i="4"/>
  <c r="Y3442" i="4"/>
  <c r="X3442" i="4"/>
  <c r="U3442" i="4"/>
  <c r="T3442" i="4"/>
  <c r="AC3442" i="4" s="1"/>
  <c r="AA3441" i="4"/>
  <c r="Z3441" i="4"/>
  <c r="Y3441" i="4"/>
  <c r="X3441" i="4"/>
  <c r="U3441" i="4"/>
  <c r="T3441" i="4"/>
  <c r="AC3441" i="4" s="1"/>
  <c r="AA3440" i="4"/>
  <c r="Z3440" i="4"/>
  <c r="Y3440" i="4"/>
  <c r="X3440" i="4"/>
  <c r="U3440" i="4"/>
  <c r="T3440" i="4"/>
  <c r="AC3440" i="4" s="1"/>
  <c r="AA3439" i="4"/>
  <c r="Z3439" i="4"/>
  <c r="Y3439" i="4"/>
  <c r="X3439" i="4"/>
  <c r="U3439" i="4"/>
  <c r="T3439" i="4"/>
  <c r="AC3439" i="4" s="1"/>
  <c r="AA3438" i="4"/>
  <c r="Z3438" i="4"/>
  <c r="Y3438" i="4"/>
  <c r="X3438" i="4"/>
  <c r="U3438" i="4"/>
  <c r="T3438" i="4"/>
  <c r="AC3438" i="4" s="1"/>
  <c r="AA3437" i="4"/>
  <c r="Z3437" i="4"/>
  <c r="Y3437" i="4"/>
  <c r="X3437" i="4"/>
  <c r="U3437" i="4"/>
  <c r="T3437" i="4"/>
  <c r="AC3437" i="4" s="1"/>
  <c r="AA3436" i="4"/>
  <c r="Z3436" i="4"/>
  <c r="Y3436" i="4"/>
  <c r="X3436" i="4"/>
  <c r="U3436" i="4"/>
  <c r="T3436" i="4"/>
  <c r="AC3436" i="4" s="1"/>
  <c r="AA3435" i="4"/>
  <c r="Z3435" i="4"/>
  <c r="Y3435" i="4"/>
  <c r="X3435" i="4"/>
  <c r="U3435" i="4"/>
  <c r="T3435" i="4"/>
  <c r="AC3435" i="4" s="1"/>
  <c r="AA3434" i="4"/>
  <c r="Z3434" i="4"/>
  <c r="Y3434" i="4"/>
  <c r="X3434" i="4"/>
  <c r="U3434" i="4"/>
  <c r="T3434" i="4"/>
  <c r="AC3434" i="4" s="1"/>
  <c r="AA3433" i="4"/>
  <c r="Z3433" i="4"/>
  <c r="Y3433" i="4"/>
  <c r="X3433" i="4"/>
  <c r="U3433" i="4"/>
  <c r="T3433" i="4"/>
  <c r="AC3433" i="4" s="1"/>
  <c r="AA3432" i="4"/>
  <c r="Z3432" i="4"/>
  <c r="Y3432" i="4"/>
  <c r="X3432" i="4"/>
  <c r="U3432" i="4"/>
  <c r="T3432" i="4"/>
  <c r="AC3432" i="4" s="1"/>
  <c r="AA3431" i="4"/>
  <c r="Z3431" i="4"/>
  <c r="Y3431" i="4"/>
  <c r="X3431" i="4"/>
  <c r="U3431" i="4"/>
  <c r="T3431" i="4"/>
  <c r="AC3431" i="4" s="1"/>
  <c r="AA3430" i="4"/>
  <c r="Z3430" i="4"/>
  <c r="Y3430" i="4"/>
  <c r="X3430" i="4"/>
  <c r="U3430" i="4"/>
  <c r="T3430" i="4"/>
  <c r="AC3430" i="4" s="1"/>
  <c r="AA3429" i="4"/>
  <c r="Z3429" i="4"/>
  <c r="Y3429" i="4"/>
  <c r="X3429" i="4"/>
  <c r="U3429" i="4"/>
  <c r="T3429" i="4"/>
  <c r="AC3429" i="4" s="1"/>
  <c r="AA3428" i="4"/>
  <c r="Z3428" i="4"/>
  <c r="Y3428" i="4"/>
  <c r="X3428" i="4"/>
  <c r="U3428" i="4"/>
  <c r="T3428" i="4"/>
  <c r="AC3428" i="4" s="1"/>
  <c r="AA3427" i="4"/>
  <c r="Z3427" i="4"/>
  <c r="Y3427" i="4"/>
  <c r="X3427" i="4"/>
  <c r="U3427" i="4"/>
  <c r="T3427" i="4"/>
  <c r="AC3427" i="4" s="1"/>
  <c r="AA3426" i="4"/>
  <c r="Z3426" i="4"/>
  <c r="Y3426" i="4"/>
  <c r="X3426" i="4"/>
  <c r="U3426" i="4"/>
  <c r="T3426" i="4"/>
  <c r="AC3426" i="4" s="1"/>
  <c r="AA3425" i="4"/>
  <c r="Z3425" i="4"/>
  <c r="Y3425" i="4"/>
  <c r="X3425" i="4"/>
  <c r="U3425" i="4"/>
  <c r="T3425" i="4"/>
  <c r="AC3425" i="4" s="1"/>
  <c r="AA3424" i="4"/>
  <c r="Z3424" i="4"/>
  <c r="Y3424" i="4"/>
  <c r="X3424" i="4"/>
  <c r="U3424" i="4"/>
  <c r="T3424" i="4"/>
  <c r="AC3424" i="4" s="1"/>
  <c r="AA3423" i="4"/>
  <c r="Z3423" i="4"/>
  <c r="Y3423" i="4"/>
  <c r="X3423" i="4"/>
  <c r="U3423" i="4"/>
  <c r="T3423" i="4"/>
  <c r="AC3423" i="4" s="1"/>
  <c r="AA3422" i="4"/>
  <c r="Z3422" i="4"/>
  <c r="Y3422" i="4"/>
  <c r="X3422" i="4"/>
  <c r="U3422" i="4"/>
  <c r="T3422" i="4"/>
  <c r="AC3422" i="4" s="1"/>
  <c r="AA3421" i="4"/>
  <c r="Z3421" i="4"/>
  <c r="Y3421" i="4"/>
  <c r="X3421" i="4"/>
  <c r="U3421" i="4"/>
  <c r="T3421" i="4"/>
  <c r="AC3421" i="4" s="1"/>
  <c r="AA3420" i="4"/>
  <c r="Z3420" i="4"/>
  <c r="Y3420" i="4"/>
  <c r="X3420" i="4"/>
  <c r="U3420" i="4"/>
  <c r="T3420" i="4"/>
  <c r="AC3420" i="4" s="1"/>
  <c r="AA3419" i="4"/>
  <c r="Z3419" i="4"/>
  <c r="Y3419" i="4"/>
  <c r="X3419" i="4"/>
  <c r="U3419" i="4"/>
  <c r="T3419" i="4"/>
  <c r="AC3419" i="4" s="1"/>
  <c r="AA3418" i="4"/>
  <c r="Z3418" i="4"/>
  <c r="Y3418" i="4"/>
  <c r="X3418" i="4"/>
  <c r="U3418" i="4"/>
  <c r="T3418" i="4"/>
  <c r="AC3418" i="4" s="1"/>
  <c r="AA3417" i="4"/>
  <c r="Z3417" i="4"/>
  <c r="Y3417" i="4"/>
  <c r="X3417" i="4"/>
  <c r="U3417" i="4"/>
  <c r="T3417" i="4"/>
  <c r="AC3417" i="4" s="1"/>
  <c r="AA3416" i="4"/>
  <c r="Z3416" i="4"/>
  <c r="Y3416" i="4"/>
  <c r="X3416" i="4"/>
  <c r="U3416" i="4"/>
  <c r="T3416" i="4"/>
  <c r="AC3416" i="4" s="1"/>
  <c r="AA3415" i="4"/>
  <c r="Z3415" i="4"/>
  <c r="Y3415" i="4"/>
  <c r="X3415" i="4"/>
  <c r="U3415" i="4"/>
  <c r="T3415" i="4"/>
  <c r="AC3415" i="4" s="1"/>
  <c r="AA3414" i="4"/>
  <c r="Z3414" i="4"/>
  <c r="Y3414" i="4"/>
  <c r="X3414" i="4"/>
  <c r="U3414" i="4"/>
  <c r="T3414" i="4"/>
  <c r="AC3414" i="4" s="1"/>
  <c r="AA3413" i="4"/>
  <c r="Z3413" i="4"/>
  <c r="Y3413" i="4"/>
  <c r="X3413" i="4"/>
  <c r="U3413" i="4"/>
  <c r="T3413" i="4"/>
  <c r="AC3413" i="4" s="1"/>
  <c r="AA3412" i="4"/>
  <c r="Z3412" i="4"/>
  <c r="Y3412" i="4"/>
  <c r="X3412" i="4"/>
  <c r="U3412" i="4"/>
  <c r="T3412" i="4"/>
  <c r="AC3412" i="4" s="1"/>
  <c r="AA3411" i="4"/>
  <c r="Z3411" i="4"/>
  <c r="Y3411" i="4"/>
  <c r="X3411" i="4"/>
  <c r="U3411" i="4"/>
  <c r="T3411" i="4"/>
  <c r="AC3411" i="4" s="1"/>
  <c r="AA3410" i="4"/>
  <c r="Z3410" i="4"/>
  <c r="Y3410" i="4"/>
  <c r="X3410" i="4"/>
  <c r="U3410" i="4"/>
  <c r="T3410" i="4"/>
  <c r="AC3410" i="4" s="1"/>
  <c r="AA3409" i="4"/>
  <c r="Z3409" i="4"/>
  <c r="Y3409" i="4"/>
  <c r="X3409" i="4"/>
  <c r="U3409" i="4"/>
  <c r="T3409" i="4"/>
  <c r="AC3409" i="4" s="1"/>
  <c r="AA3408" i="4"/>
  <c r="Z3408" i="4"/>
  <c r="Y3408" i="4"/>
  <c r="X3408" i="4"/>
  <c r="U3408" i="4"/>
  <c r="T3408" i="4"/>
  <c r="AC3408" i="4" s="1"/>
  <c r="AA3407" i="4"/>
  <c r="Z3407" i="4"/>
  <c r="Y3407" i="4"/>
  <c r="X3407" i="4"/>
  <c r="U3407" i="4"/>
  <c r="T3407" i="4"/>
  <c r="AC3407" i="4" s="1"/>
  <c r="AA3406" i="4"/>
  <c r="Z3406" i="4"/>
  <c r="Y3406" i="4"/>
  <c r="X3406" i="4"/>
  <c r="U3406" i="4"/>
  <c r="T3406" i="4"/>
  <c r="AC3406" i="4" s="1"/>
  <c r="AA3405" i="4"/>
  <c r="Z3405" i="4"/>
  <c r="Y3405" i="4"/>
  <c r="X3405" i="4"/>
  <c r="U3405" i="4"/>
  <c r="T3405" i="4"/>
  <c r="AC3405" i="4" s="1"/>
  <c r="AA3404" i="4"/>
  <c r="Z3404" i="4"/>
  <c r="Y3404" i="4"/>
  <c r="X3404" i="4"/>
  <c r="U3404" i="4"/>
  <c r="T3404" i="4"/>
  <c r="AC3404" i="4" s="1"/>
  <c r="AA3403" i="4"/>
  <c r="Z3403" i="4"/>
  <c r="Y3403" i="4"/>
  <c r="X3403" i="4"/>
  <c r="U3403" i="4"/>
  <c r="T3403" i="4"/>
  <c r="AC3403" i="4" s="1"/>
  <c r="AA3402" i="4"/>
  <c r="Z3402" i="4"/>
  <c r="Y3402" i="4"/>
  <c r="X3402" i="4"/>
  <c r="U3402" i="4"/>
  <c r="T3402" i="4"/>
  <c r="AC3402" i="4" s="1"/>
  <c r="AA3401" i="4"/>
  <c r="Z3401" i="4"/>
  <c r="Y3401" i="4"/>
  <c r="X3401" i="4"/>
  <c r="U3401" i="4"/>
  <c r="T3401" i="4"/>
  <c r="AC3401" i="4" s="1"/>
  <c r="AA3400" i="4"/>
  <c r="Z3400" i="4"/>
  <c r="Y3400" i="4"/>
  <c r="X3400" i="4"/>
  <c r="U3400" i="4"/>
  <c r="T3400" i="4"/>
  <c r="AC3400" i="4" s="1"/>
  <c r="AA3399" i="4"/>
  <c r="Z3399" i="4"/>
  <c r="Y3399" i="4"/>
  <c r="X3399" i="4"/>
  <c r="U3399" i="4"/>
  <c r="T3399" i="4"/>
  <c r="AC3399" i="4" s="1"/>
  <c r="AA3398" i="4"/>
  <c r="Z3398" i="4"/>
  <c r="Y3398" i="4"/>
  <c r="X3398" i="4"/>
  <c r="U3398" i="4"/>
  <c r="T3398" i="4"/>
  <c r="AC3398" i="4" s="1"/>
  <c r="AA3397" i="4"/>
  <c r="Z3397" i="4"/>
  <c r="Y3397" i="4"/>
  <c r="X3397" i="4"/>
  <c r="U3397" i="4"/>
  <c r="T3397" i="4"/>
  <c r="AC3397" i="4" s="1"/>
  <c r="AA3396" i="4"/>
  <c r="Z3396" i="4"/>
  <c r="Y3396" i="4"/>
  <c r="X3396" i="4"/>
  <c r="U3396" i="4"/>
  <c r="T3396" i="4"/>
  <c r="AC3396" i="4" s="1"/>
  <c r="AA3395" i="4"/>
  <c r="Z3395" i="4"/>
  <c r="Y3395" i="4"/>
  <c r="X3395" i="4"/>
  <c r="U3395" i="4"/>
  <c r="T3395" i="4"/>
  <c r="AC3395" i="4" s="1"/>
  <c r="AA3394" i="4"/>
  <c r="Z3394" i="4"/>
  <c r="Y3394" i="4"/>
  <c r="X3394" i="4"/>
  <c r="U3394" i="4"/>
  <c r="T3394" i="4"/>
  <c r="AC3394" i="4" s="1"/>
  <c r="AA3393" i="4"/>
  <c r="Z3393" i="4"/>
  <c r="Y3393" i="4"/>
  <c r="X3393" i="4"/>
  <c r="U3393" i="4"/>
  <c r="T3393" i="4"/>
  <c r="AC3393" i="4" s="1"/>
  <c r="AA3392" i="4"/>
  <c r="Z3392" i="4"/>
  <c r="Y3392" i="4"/>
  <c r="X3392" i="4"/>
  <c r="U3392" i="4"/>
  <c r="T3392" i="4"/>
  <c r="AC3392" i="4" s="1"/>
  <c r="AA3391" i="4"/>
  <c r="Z3391" i="4"/>
  <c r="Y3391" i="4"/>
  <c r="X3391" i="4"/>
  <c r="U3391" i="4"/>
  <c r="T3391" i="4"/>
  <c r="AC3391" i="4" s="1"/>
  <c r="AA3390" i="4"/>
  <c r="Z3390" i="4"/>
  <c r="Y3390" i="4"/>
  <c r="X3390" i="4"/>
  <c r="U3390" i="4"/>
  <c r="T3390" i="4"/>
  <c r="AC3390" i="4" s="1"/>
  <c r="AA3389" i="4"/>
  <c r="Z3389" i="4"/>
  <c r="Y3389" i="4"/>
  <c r="X3389" i="4"/>
  <c r="U3389" i="4"/>
  <c r="T3389" i="4"/>
  <c r="AC3389" i="4" s="1"/>
  <c r="AA3388" i="4"/>
  <c r="Z3388" i="4"/>
  <c r="Y3388" i="4"/>
  <c r="X3388" i="4"/>
  <c r="U3388" i="4"/>
  <c r="T3388" i="4"/>
  <c r="AC3388" i="4" s="1"/>
  <c r="AA3387" i="4"/>
  <c r="Z3387" i="4"/>
  <c r="Y3387" i="4"/>
  <c r="X3387" i="4"/>
  <c r="U3387" i="4"/>
  <c r="T3387" i="4"/>
  <c r="AC3387" i="4" s="1"/>
  <c r="AA3386" i="4"/>
  <c r="Z3386" i="4"/>
  <c r="Y3386" i="4"/>
  <c r="X3386" i="4"/>
  <c r="U3386" i="4"/>
  <c r="T3386" i="4"/>
  <c r="AC3386" i="4" s="1"/>
  <c r="AA3385" i="4"/>
  <c r="Z3385" i="4"/>
  <c r="Y3385" i="4"/>
  <c r="X3385" i="4"/>
  <c r="U3385" i="4"/>
  <c r="T3385" i="4"/>
  <c r="AC3385" i="4" s="1"/>
  <c r="AA3384" i="4"/>
  <c r="Z3384" i="4"/>
  <c r="Y3384" i="4"/>
  <c r="X3384" i="4"/>
  <c r="U3384" i="4"/>
  <c r="T3384" i="4"/>
  <c r="AC3384" i="4" s="1"/>
  <c r="AA3383" i="4"/>
  <c r="Z3383" i="4"/>
  <c r="Y3383" i="4"/>
  <c r="X3383" i="4"/>
  <c r="U3383" i="4"/>
  <c r="T3383" i="4"/>
  <c r="AC3383" i="4" s="1"/>
  <c r="AA3382" i="4"/>
  <c r="Z3382" i="4"/>
  <c r="Y3382" i="4"/>
  <c r="X3382" i="4"/>
  <c r="U3382" i="4"/>
  <c r="T3382" i="4"/>
  <c r="AC3382" i="4" s="1"/>
  <c r="AA3381" i="4"/>
  <c r="Z3381" i="4"/>
  <c r="Y3381" i="4"/>
  <c r="X3381" i="4"/>
  <c r="U3381" i="4"/>
  <c r="T3381" i="4"/>
  <c r="AC3381" i="4" s="1"/>
  <c r="AA3380" i="4"/>
  <c r="Z3380" i="4"/>
  <c r="Y3380" i="4"/>
  <c r="X3380" i="4"/>
  <c r="U3380" i="4"/>
  <c r="T3380" i="4"/>
  <c r="AC3380" i="4" s="1"/>
  <c r="AA3379" i="4"/>
  <c r="Z3379" i="4"/>
  <c r="Y3379" i="4"/>
  <c r="X3379" i="4"/>
  <c r="U3379" i="4"/>
  <c r="T3379" i="4"/>
  <c r="AC3379" i="4" s="1"/>
  <c r="AA3378" i="4"/>
  <c r="Z3378" i="4"/>
  <c r="Y3378" i="4"/>
  <c r="X3378" i="4"/>
  <c r="U3378" i="4"/>
  <c r="T3378" i="4"/>
  <c r="AC3378" i="4" s="1"/>
  <c r="AA3377" i="4"/>
  <c r="Z3377" i="4"/>
  <c r="Y3377" i="4"/>
  <c r="X3377" i="4"/>
  <c r="U3377" i="4"/>
  <c r="T3377" i="4"/>
  <c r="AC3377" i="4" s="1"/>
  <c r="AA3376" i="4"/>
  <c r="Z3376" i="4"/>
  <c r="Y3376" i="4"/>
  <c r="X3376" i="4"/>
  <c r="U3376" i="4"/>
  <c r="T3376" i="4"/>
  <c r="AC3376" i="4" s="1"/>
  <c r="AA3375" i="4"/>
  <c r="Z3375" i="4"/>
  <c r="Y3375" i="4"/>
  <c r="X3375" i="4"/>
  <c r="U3375" i="4"/>
  <c r="T3375" i="4"/>
  <c r="AC3375" i="4" s="1"/>
  <c r="AA3374" i="4"/>
  <c r="Z3374" i="4"/>
  <c r="Y3374" i="4"/>
  <c r="X3374" i="4"/>
  <c r="U3374" i="4"/>
  <c r="T3374" i="4"/>
  <c r="AC3374" i="4" s="1"/>
  <c r="AA3373" i="4"/>
  <c r="Z3373" i="4"/>
  <c r="Y3373" i="4"/>
  <c r="X3373" i="4"/>
  <c r="U3373" i="4"/>
  <c r="T3373" i="4"/>
  <c r="AC3373" i="4" s="1"/>
  <c r="AA3372" i="4"/>
  <c r="Z3372" i="4"/>
  <c r="Y3372" i="4"/>
  <c r="X3372" i="4"/>
  <c r="U3372" i="4"/>
  <c r="T3372" i="4"/>
  <c r="AC3372" i="4" s="1"/>
  <c r="AA3371" i="4"/>
  <c r="Z3371" i="4"/>
  <c r="Y3371" i="4"/>
  <c r="X3371" i="4"/>
  <c r="U3371" i="4"/>
  <c r="T3371" i="4"/>
  <c r="AC3371" i="4" s="1"/>
  <c r="AA3370" i="4"/>
  <c r="Z3370" i="4"/>
  <c r="Y3370" i="4"/>
  <c r="X3370" i="4"/>
  <c r="U3370" i="4"/>
  <c r="T3370" i="4"/>
  <c r="AC3370" i="4" s="1"/>
  <c r="AA3369" i="4"/>
  <c r="Z3369" i="4"/>
  <c r="Y3369" i="4"/>
  <c r="X3369" i="4"/>
  <c r="U3369" i="4"/>
  <c r="T3369" i="4"/>
  <c r="AC3369" i="4" s="1"/>
  <c r="AA3368" i="4"/>
  <c r="Z3368" i="4"/>
  <c r="Y3368" i="4"/>
  <c r="X3368" i="4"/>
  <c r="U3368" i="4"/>
  <c r="T3368" i="4"/>
  <c r="AC3368" i="4" s="1"/>
  <c r="AA3367" i="4"/>
  <c r="Z3367" i="4"/>
  <c r="Y3367" i="4"/>
  <c r="X3367" i="4"/>
  <c r="U3367" i="4"/>
  <c r="T3367" i="4"/>
  <c r="AC3367" i="4" s="1"/>
  <c r="AA3366" i="4"/>
  <c r="Z3366" i="4"/>
  <c r="Y3366" i="4"/>
  <c r="X3366" i="4"/>
  <c r="U3366" i="4"/>
  <c r="T3366" i="4"/>
  <c r="AC3366" i="4" s="1"/>
  <c r="AA3365" i="4"/>
  <c r="Z3365" i="4"/>
  <c r="Y3365" i="4"/>
  <c r="X3365" i="4"/>
  <c r="U3365" i="4"/>
  <c r="T3365" i="4"/>
  <c r="AC3365" i="4" s="1"/>
  <c r="AA3364" i="4"/>
  <c r="Z3364" i="4"/>
  <c r="Y3364" i="4"/>
  <c r="X3364" i="4"/>
  <c r="U3364" i="4"/>
  <c r="T3364" i="4"/>
  <c r="AC3364" i="4" s="1"/>
  <c r="AA3363" i="4"/>
  <c r="Z3363" i="4"/>
  <c r="Y3363" i="4"/>
  <c r="X3363" i="4"/>
  <c r="U3363" i="4"/>
  <c r="T3363" i="4"/>
  <c r="AC3363" i="4" s="1"/>
  <c r="AA3362" i="4"/>
  <c r="Z3362" i="4"/>
  <c r="Y3362" i="4"/>
  <c r="X3362" i="4"/>
  <c r="U3362" i="4"/>
  <c r="T3362" i="4"/>
  <c r="AC3362" i="4" s="1"/>
  <c r="AA3361" i="4"/>
  <c r="Z3361" i="4"/>
  <c r="Y3361" i="4"/>
  <c r="X3361" i="4"/>
  <c r="U3361" i="4"/>
  <c r="T3361" i="4"/>
  <c r="AC3361" i="4" s="1"/>
  <c r="AA3360" i="4"/>
  <c r="Z3360" i="4"/>
  <c r="Y3360" i="4"/>
  <c r="X3360" i="4"/>
  <c r="U3360" i="4"/>
  <c r="T3360" i="4"/>
  <c r="AC3360" i="4" s="1"/>
  <c r="AA3359" i="4"/>
  <c r="Z3359" i="4"/>
  <c r="Y3359" i="4"/>
  <c r="X3359" i="4"/>
  <c r="U3359" i="4"/>
  <c r="T3359" i="4"/>
  <c r="AC3359" i="4" s="1"/>
  <c r="AA3358" i="4"/>
  <c r="Z3358" i="4"/>
  <c r="Y3358" i="4"/>
  <c r="X3358" i="4"/>
  <c r="U3358" i="4"/>
  <c r="T3358" i="4"/>
  <c r="AC3358" i="4" s="1"/>
  <c r="AA3357" i="4"/>
  <c r="Z3357" i="4"/>
  <c r="Y3357" i="4"/>
  <c r="X3357" i="4"/>
  <c r="U3357" i="4"/>
  <c r="T3357" i="4"/>
  <c r="AC3357" i="4" s="1"/>
  <c r="AA3356" i="4"/>
  <c r="Z3356" i="4"/>
  <c r="Y3356" i="4"/>
  <c r="X3356" i="4"/>
  <c r="U3356" i="4"/>
  <c r="T3356" i="4"/>
  <c r="AC3356" i="4" s="1"/>
  <c r="AA3355" i="4"/>
  <c r="Z3355" i="4"/>
  <c r="Y3355" i="4"/>
  <c r="X3355" i="4"/>
  <c r="U3355" i="4"/>
  <c r="T3355" i="4"/>
  <c r="AC3355" i="4" s="1"/>
  <c r="AA3354" i="4"/>
  <c r="Z3354" i="4"/>
  <c r="Y3354" i="4"/>
  <c r="X3354" i="4"/>
  <c r="U3354" i="4"/>
  <c r="T3354" i="4"/>
  <c r="AC3354" i="4" s="1"/>
  <c r="AA3353" i="4"/>
  <c r="Z3353" i="4"/>
  <c r="Y3353" i="4"/>
  <c r="X3353" i="4"/>
  <c r="U3353" i="4"/>
  <c r="T3353" i="4"/>
  <c r="AC3353" i="4" s="1"/>
  <c r="AA3352" i="4"/>
  <c r="Z3352" i="4"/>
  <c r="Y3352" i="4"/>
  <c r="X3352" i="4"/>
  <c r="U3352" i="4"/>
  <c r="T3352" i="4"/>
  <c r="AC3352" i="4" s="1"/>
  <c r="AA3351" i="4"/>
  <c r="Z3351" i="4"/>
  <c r="Y3351" i="4"/>
  <c r="X3351" i="4"/>
  <c r="U3351" i="4"/>
  <c r="T3351" i="4"/>
  <c r="AC3351" i="4" s="1"/>
  <c r="AA3350" i="4"/>
  <c r="Z3350" i="4"/>
  <c r="Y3350" i="4"/>
  <c r="X3350" i="4"/>
  <c r="U3350" i="4"/>
  <c r="T3350" i="4"/>
  <c r="AC3350" i="4" s="1"/>
  <c r="AA3349" i="4"/>
  <c r="Z3349" i="4"/>
  <c r="Y3349" i="4"/>
  <c r="X3349" i="4"/>
  <c r="U3349" i="4"/>
  <c r="T3349" i="4"/>
  <c r="AC3349" i="4" s="1"/>
  <c r="AA3348" i="4"/>
  <c r="Z3348" i="4"/>
  <c r="Y3348" i="4"/>
  <c r="X3348" i="4"/>
  <c r="U3348" i="4"/>
  <c r="T3348" i="4"/>
  <c r="AC3348" i="4" s="1"/>
  <c r="AA3347" i="4"/>
  <c r="Z3347" i="4"/>
  <c r="Y3347" i="4"/>
  <c r="X3347" i="4"/>
  <c r="U3347" i="4"/>
  <c r="T3347" i="4"/>
  <c r="AC3347" i="4" s="1"/>
  <c r="AA3346" i="4"/>
  <c r="Z3346" i="4"/>
  <c r="Y3346" i="4"/>
  <c r="X3346" i="4"/>
  <c r="U3346" i="4"/>
  <c r="T3346" i="4"/>
  <c r="AC3346" i="4" s="1"/>
  <c r="AA3345" i="4"/>
  <c r="Z3345" i="4"/>
  <c r="Y3345" i="4"/>
  <c r="X3345" i="4"/>
  <c r="U3345" i="4"/>
  <c r="T3345" i="4"/>
  <c r="AC3345" i="4" s="1"/>
  <c r="AA3344" i="4"/>
  <c r="Z3344" i="4"/>
  <c r="Y3344" i="4"/>
  <c r="X3344" i="4"/>
  <c r="U3344" i="4"/>
  <c r="T3344" i="4"/>
  <c r="AC3344" i="4" s="1"/>
  <c r="AA3343" i="4"/>
  <c r="Z3343" i="4"/>
  <c r="Y3343" i="4"/>
  <c r="X3343" i="4"/>
  <c r="U3343" i="4"/>
  <c r="T3343" i="4"/>
  <c r="AC3343" i="4" s="1"/>
  <c r="AA3342" i="4"/>
  <c r="Z3342" i="4"/>
  <c r="Y3342" i="4"/>
  <c r="X3342" i="4"/>
  <c r="U3342" i="4"/>
  <c r="T3342" i="4"/>
  <c r="AC3342" i="4" s="1"/>
  <c r="AA3341" i="4"/>
  <c r="Z3341" i="4"/>
  <c r="Y3341" i="4"/>
  <c r="X3341" i="4"/>
  <c r="U3341" i="4"/>
  <c r="T3341" i="4"/>
  <c r="AC3341" i="4" s="1"/>
  <c r="AA3340" i="4"/>
  <c r="Z3340" i="4"/>
  <c r="Y3340" i="4"/>
  <c r="X3340" i="4"/>
  <c r="U3340" i="4"/>
  <c r="T3340" i="4"/>
  <c r="AC3340" i="4" s="1"/>
  <c r="AA3339" i="4"/>
  <c r="Z3339" i="4"/>
  <c r="Y3339" i="4"/>
  <c r="X3339" i="4"/>
  <c r="U3339" i="4"/>
  <c r="T3339" i="4"/>
  <c r="AC3339" i="4" s="1"/>
  <c r="AA3338" i="4"/>
  <c r="Z3338" i="4"/>
  <c r="Y3338" i="4"/>
  <c r="X3338" i="4"/>
  <c r="U3338" i="4"/>
  <c r="T3338" i="4"/>
  <c r="AC3338" i="4" s="1"/>
  <c r="AA3337" i="4"/>
  <c r="Z3337" i="4"/>
  <c r="Y3337" i="4"/>
  <c r="X3337" i="4"/>
  <c r="U3337" i="4"/>
  <c r="T3337" i="4"/>
  <c r="AC3337" i="4" s="1"/>
  <c r="AA3336" i="4"/>
  <c r="Z3336" i="4"/>
  <c r="Y3336" i="4"/>
  <c r="X3336" i="4"/>
  <c r="U3336" i="4"/>
  <c r="T3336" i="4"/>
  <c r="AC3336" i="4" s="1"/>
  <c r="AA3335" i="4"/>
  <c r="Z3335" i="4"/>
  <c r="Y3335" i="4"/>
  <c r="X3335" i="4"/>
  <c r="U3335" i="4"/>
  <c r="T3335" i="4"/>
  <c r="AC3335" i="4" s="1"/>
  <c r="AA3334" i="4"/>
  <c r="Z3334" i="4"/>
  <c r="Y3334" i="4"/>
  <c r="X3334" i="4"/>
  <c r="U3334" i="4"/>
  <c r="T3334" i="4"/>
  <c r="AC3334" i="4" s="1"/>
  <c r="AA3333" i="4"/>
  <c r="Z3333" i="4"/>
  <c r="Y3333" i="4"/>
  <c r="X3333" i="4"/>
  <c r="U3333" i="4"/>
  <c r="T3333" i="4"/>
  <c r="AC3333" i="4" s="1"/>
  <c r="AA3332" i="4"/>
  <c r="Z3332" i="4"/>
  <c r="Y3332" i="4"/>
  <c r="X3332" i="4"/>
  <c r="U3332" i="4"/>
  <c r="T3332" i="4"/>
  <c r="AC3332" i="4" s="1"/>
  <c r="AA3331" i="4"/>
  <c r="Z3331" i="4"/>
  <c r="Y3331" i="4"/>
  <c r="X3331" i="4"/>
  <c r="U3331" i="4"/>
  <c r="T3331" i="4"/>
  <c r="AC3331" i="4" s="1"/>
  <c r="AA3330" i="4"/>
  <c r="Z3330" i="4"/>
  <c r="Y3330" i="4"/>
  <c r="X3330" i="4"/>
  <c r="U3330" i="4"/>
  <c r="T3330" i="4"/>
  <c r="AC3330" i="4" s="1"/>
  <c r="AA3329" i="4"/>
  <c r="Z3329" i="4"/>
  <c r="Y3329" i="4"/>
  <c r="X3329" i="4"/>
  <c r="U3329" i="4"/>
  <c r="T3329" i="4"/>
  <c r="AC3329" i="4" s="1"/>
  <c r="AA3328" i="4"/>
  <c r="Z3328" i="4"/>
  <c r="Y3328" i="4"/>
  <c r="X3328" i="4"/>
  <c r="U3328" i="4"/>
  <c r="T3328" i="4"/>
  <c r="AC3328" i="4" s="1"/>
  <c r="AA3327" i="4"/>
  <c r="Z3327" i="4"/>
  <c r="Y3327" i="4"/>
  <c r="X3327" i="4"/>
  <c r="U3327" i="4"/>
  <c r="T3327" i="4"/>
  <c r="AC3327" i="4" s="1"/>
  <c r="AA3326" i="4"/>
  <c r="Z3326" i="4"/>
  <c r="Y3326" i="4"/>
  <c r="X3326" i="4"/>
  <c r="U3326" i="4"/>
  <c r="T3326" i="4"/>
  <c r="AC3326" i="4" s="1"/>
  <c r="AA3325" i="4"/>
  <c r="Z3325" i="4"/>
  <c r="Y3325" i="4"/>
  <c r="X3325" i="4"/>
  <c r="U3325" i="4"/>
  <c r="T3325" i="4"/>
  <c r="AC3325" i="4" s="1"/>
  <c r="AA3324" i="4"/>
  <c r="Z3324" i="4"/>
  <c r="Y3324" i="4"/>
  <c r="X3324" i="4"/>
  <c r="U3324" i="4"/>
  <c r="T3324" i="4"/>
  <c r="AC3324" i="4" s="1"/>
  <c r="AA3323" i="4"/>
  <c r="Z3323" i="4"/>
  <c r="Y3323" i="4"/>
  <c r="X3323" i="4"/>
  <c r="U3323" i="4"/>
  <c r="T3323" i="4"/>
  <c r="AC3323" i="4" s="1"/>
  <c r="AA3322" i="4"/>
  <c r="Z3322" i="4"/>
  <c r="Y3322" i="4"/>
  <c r="X3322" i="4"/>
  <c r="U3322" i="4"/>
  <c r="T3322" i="4"/>
  <c r="AC3322" i="4" s="1"/>
  <c r="AA3321" i="4"/>
  <c r="Z3321" i="4"/>
  <c r="Y3321" i="4"/>
  <c r="X3321" i="4"/>
  <c r="U3321" i="4"/>
  <c r="T3321" i="4"/>
  <c r="AC3321" i="4" s="1"/>
  <c r="AA3320" i="4"/>
  <c r="Z3320" i="4"/>
  <c r="Y3320" i="4"/>
  <c r="X3320" i="4"/>
  <c r="U3320" i="4"/>
  <c r="T3320" i="4"/>
  <c r="AC3320" i="4" s="1"/>
  <c r="AA3319" i="4"/>
  <c r="Z3319" i="4"/>
  <c r="Y3319" i="4"/>
  <c r="X3319" i="4"/>
  <c r="U3319" i="4"/>
  <c r="T3319" i="4"/>
  <c r="AC3319" i="4" s="1"/>
  <c r="AA3318" i="4"/>
  <c r="Z3318" i="4"/>
  <c r="Y3318" i="4"/>
  <c r="X3318" i="4"/>
  <c r="U3318" i="4"/>
  <c r="T3318" i="4"/>
  <c r="AC3318" i="4" s="1"/>
  <c r="AA3317" i="4"/>
  <c r="Z3317" i="4"/>
  <c r="Y3317" i="4"/>
  <c r="X3317" i="4"/>
  <c r="U3317" i="4"/>
  <c r="T3317" i="4"/>
  <c r="AC3317" i="4" s="1"/>
  <c r="AA3316" i="4"/>
  <c r="Z3316" i="4"/>
  <c r="Y3316" i="4"/>
  <c r="X3316" i="4"/>
  <c r="U3316" i="4"/>
  <c r="T3316" i="4"/>
  <c r="AC3316" i="4" s="1"/>
  <c r="AA3315" i="4"/>
  <c r="Z3315" i="4"/>
  <c r="Y3315" i="4"/>
  <c r="X3315" i="4"/>
  <c r="U3315" i="4"/>
  <c r="T3315" i="4"/>
  <c r="AC3315" i="4" s="1"/>
  <c r="AA3314" i="4"/>
  <c r="Z3314" i="4"/>
  <c r="Y3314" i="4"/>
  <c r="X3314" i="4"/>
  <c r="U3314" i="4"/>
  <c r="T3314" i="4"/>
  <c r="AC3314" i="4" s="1"/>
  <c r="AA3313" i="4"/>
  <c r="Z3313" i="4"/>
  <c r="Y3313" i="4"/>
  <c r="X3313" i="4"/>
  <c r="U3313" i="4"/>
  <c r="T3313" i="4"/>
  <c r="AC3313" i="4" s="1"/>
  <c r="AA3312" i="4"/>
  <c r="Z3312" i="4"/>
  <c r="Y3312" i="4"/>
  <c r="X3312" i="4"/>
  <c r="U3312" i="4"/>
  <c r="T3312" i="4"/>
  <c r="AC3312" i="4" s="1"/>
  <c r="AA3311" i="4"/>
  <c r="Z3311" i="4"/>
  <c r="Y3311" i="4"/>
  <c r="X3311" i="4"/>
  <c r="U3311" i="4"/>
  <c r="T3311" i="4"/>
  <c r="AC3311" i="4" s="1"/>
  <c r="AA3310" i="4"/>
  <c r="Z3310" i="4"/>
  <c r="Y3310" i="4"/>
  <c r="X3310" i="4"/>
  <c r="U3310" i="4"/>
  <c r="T3310" i="4"/>
  <c r="AC3310" i="4" s="1"/>
  <c r="AA3309" i="4"/>
  <c r="Z3309" i="4"/>
  <c r="Y3309" i="4"/>
  <c r="X3309" i="4"/>
  <c r="U3309" i="4"/>
  <c r="T3309" i="4"/>
  <c r="AC3309" i="4" s="1"/>
  <c r="AA3308" i="4"/>
  <c r="Z3308" i="4"/>
  <c r="Y3308" i="4"/>
  <c r="X3308" i="4"/>
  <c r="U3308" i="4"/>
  <c r="T3308" i="4"/>
  <c r="AC3308" i="4" s="1"/>
  <c r="AA3307" i="4"/>
  <c r="Z3307" i="4"/>
  <c r="Y3307" i="4"/>
  <c r="X3307" i="4"/>
  <c r="U3307" i="4"/>
  <c r="T3307" i="4"/>
  <c r="AC3307" i="4" s="1"/>
  <c r="AA3306" i="4"/>
  <c r="Z3306" i="4"/>
  <c r="Y3306" i="4"/>
  <c r="X3306" i="4"/>
  <c r="U3306" i="4"/>
  <c r="T3306" i="4"/>
  <c r="AC3306" i="4" s="1"/>
  <c r="AA3305" i="4"/>
  <c r="Z3305" i="4"/>
  <c r="Y3305" i="4"/>
  <c r="X3305" i="4"/>
  <c r="U3305" i="4"/>
  <c r="T3305" i="4"/>
  <c r="AC3305" i="4" s="1"/>
  <c r="AA3304" i="4"/>
  <c r="Z3304" i="4"/>
  <c r="Y3304" i="4"/>
  <c r="X3304" i="4"/>
  <c r="U3304" i="4"/>
  <c r="T3304" i="4"/>
  <c r="AC3304" i="4" s="1"/>
  <c r="AA3303" i="4"/>
  <c r="Z3303" i="4"/>
  <c r="Y3303" i="4"/>
  <c r="X3303" i="4"/>
  <c r="U3303" i="4"/>
  <c r="T3303" i="4"/>
  <c r="AC3303" i="4" s="1"/>
  <c r="AA3302" i="4"/>
  <c r="Z3302" i="4"/>
  <c r="Y3302" i="4"/>
  <c r="X3302" i="4"/>
  <c r="U3302" i="4"/>
  <c r="T3302" i="4"/>
  <c r="AC3302" i="4" s="1"/>
  <c r="AA3301" i="4"/>
  <c r="Z3301" i="4"/>
  <c r="Y3301" i="4"/>
  <c r="X3301" i="4"/>
  <c r="U3301" i="4"/>
  <c r="T3301" i="4"/>
  <c r="AC3301" i="4" s="1"/>
  <c r="AA3300" i="4"/>
  <c r="Z3300" i="4"/>
  <c r="Y3300" i="4"/>
  <c r="X3300" i="4"/>
  <c r="U3300" i="4"/>
  <c r="T3300" i="4"/>
  <c r="AC3300" i="4" s="1"/>
  <c r="AA3299" i="4"/>
  <c r="Z3299" i="4"/>
  <c r="Y3299" i="4"/>
  <c r="X3299" i="4"/>
  <c r="U3299" i="4"/>
  <c r="T3299" i="4"/>
  <c r="AC3299" i="4" s="1"/>
  <c r="AA3298" i="4"/>
  <c r="Z3298" i="4"/>
  <c r="Y3298" i="4"/>
  <c r="X3298" i="4"/>
  <c r="U3298" i="4"/>
  <c r="T3298" i="4"/>
  <c r="AC3298" i="4" s="1"/>
  <c r="AA3297" i="4"/>
  <c r="Z3297" i="4"/>
  <c r="Y3297" i="4"/>
  <c r="X3297" i="4"/>
  <c r="U3297" i="4"/>
  <c r="T3297" i="4"/>
  <c r="AC3297" i="4" s="1"/>
  <c r="AA3296" i="4"/>
  <c r="Z3296" i="4"/>
  <c r="Y3296" i="4"/>
  <c r="X3296" i="4"/>
  <c r="U3296" i="4"/>
  <c r="T3296" i="4"/>
  <c r="AC3296" i="4" s="1"/>
  <c r="AA3295" i="4"/>
  <c r="Z3295" i="4"/>
  <c r="Y3295" i="4"/>
  <c r="X3295" i="4"/>
  <c r="U3295" i="4"/>
  <c r="T3295" i="4"/>
  <c r="AC3295" i="4" s="1"/>
  <c r="AA3294" i="4"/>
  <c r="Z3294" i="4"/>
  <c r="Y3294" i="4"/>
  <c r="X3294" i="4"/>
  <c r="U3294" i="4"/>
  <c r="T3294" i="4"/>
  <c r="AC3294" i="4" s="1"/>
  <c r="AA3293" i="4"/>
  <c r="Z3293" i="4"/>
  <c r="Y3293" i="4"/>
  <c r="X3293" i="4"/>
  <c r="U3293" i="4"/>
  <c r="T3293" i="4"/>
  <c r="AC3293" i="4" s="1"/>
  <c r="AA3292" i="4"/>
  <c r="Z3292" i="4"/>
  <c r="Y3292" i="4"/>
  <c r="X3292" i="4"/>
  <c r="U3292" i="4"/>
  <c r="T3292" i="4"/>
  <c r="AC3292" i="4" s="1"/>
  <c r="AA3291" i="4"/>
  <c r="Z3291" i="4"/>
  <c r="Y3291" i="4"/>
  <c r="X3291" i="4"/>
  <c r="U3291" i="4"/>
  <c r="T3291" i="4"/>
  <c r="AC3291" i="4" s="1"/>
  <c r="AA3290" i="4"/>
  <c r="Z3290" i="4"/>
  <c r="Y3290" i="4"/>
  <c r="X3290" i="4"/>
  <c r="U3290" i="4"/>
  <c r="T3290" i="4"/>
  <c r="AC3290" i="4" s="1"/>
  <c r="AA3289" i="4"/>
  <c r="Z3289" i="4"/>
  <c r="Y3289" i="4"/>
  <c r="X3289" i="4"/>
  <c r="U3289" i="4"/>
  <c r="T3289" i="4"/>
  <c r="AC3289" i="4" s="1"/>
  <c r="AA3288" i="4"/>
  <c r="Z3288" i="4"/>
  <c r="Y3288" i="4"/>
  <c r="X3288" i="4"/>
  <c r="U3288" i="4"/>
  <c r="T3288" i="4"/>
  <c r="AC3288" i="4" s="1"/>
  <c r="AA3287" i="4"/>
  <c r="Z3287" i="4"/>
  <c r="Y3287" i="4"/>
  <c r="X3287" i="4"/>
  <c r="U3287" i="4"/>
  <c r="T3287" i="4"/>
  <c r="AC3287" i="4" s="1"/>
  <c r="AA3286" i="4"/>
  <c r="Z3286" i="4"/>
  <c r="Y3286" i="4"/>
  <c r="X3286" i="4"/>
  <c r="U3286" i="4"/>
  <c r="T3286" i="4"/>
  <c r="AC3286" i="4" s="1"/>
  <c r="AA3285" i="4"/>
  <c r="Z3285" i="4"/>
  <c r="Y3285" i="4"/>
  <c r="X3285" i="4"/>
  <c r="U3285" i="4"/>
  <c r="T3285" i="4"/>
  <c r="AC3285" i="4" s="1"/>
  <c r="AA3284" i="4"/>
  <c r="Z3284" i="4"/>
  <c r="Y3284" i="4"/>
  <c r="X3284" i="4"/>
  <c r="U3284" i="4"/>
  <c r="T3284" i="4"/>
  <c r="AC3284" i="4" s="1"/>
  <c r="AA3283" i="4"/>
  <c r="Z3283" i="4"/>
  <c r="Y3283" i="4"/>
  <c r="X3283" i="4"/>
  <c r="U3283" i="4"/>
  <c r="T3283" i="4"/>
  <c r="AC3283" i="4" s="1"/>
  <c r="AA3282" i="4"/>
  <c r="Z3282" i="4"/>
  <c r="Y3282" i="4"/>
  <c r="X3282" i="4"/>
  <c r="U3282" i="4"/>
  <c r="T3282" i="4"/>
  <c r="AC3282" i="4" s="1"/>
  <c r="AA3281" i="4"/>
  <c r="Z3281" i="4"/>
  <c r="Y3281" i="4"/>
  <c r="X3281" i="4"/>
  <c r="U3281" i="4"/>
  <c r="T3281" i="4"/>
  <c r="AC3281" i="4" s="1"/>
  <c r="AA3280" i="4"/>
  <c r="Z3280" i="4"/>
  <c r="Y3280" i="4"/>
  <c r="X3280" i="4"/>
  <c r="U3280" i="4"/>
  <c r="T3280" i="4"/>
  <c r="AC3280" i="4" s="1"/>
  <c r="AA3279" i="4"/>
  <c r="Z3279" i="4"/>
  <c r="Y3279" i="4"/>
  <c r="X3279" i="4"/>
  <c r="U3279" i="4"/>
  <c r="T3279" i="4"/>
  <c r="AC3279" i="4" s="1"/>
  <c r="AA3278" i="4"/>
  <c r="Z3278" i="4"/>
  <c r="Y3278" i="4"/>
  <c r="X3278" i="4"/>
  <c r="U3278" i="4"/>
  <c r="T3278" i="4"/>
  <c r="AC3278" i="4" s="1"/>
  <c r="AA3277" i="4"/>
  <c r="Z3277" i="4"/>
  <c r="Y3277" i="4"/>
  <c r="X3277" i="4"/>
  <c r="U3277" i="4"/>
  <c r="T3277" i="4"/>
  <c r="AC3277" i="4" s="1"/>
  <c r="AA3276" i="4"/>
  <c r="Z3276" i="4"/>
  <c r="Y3276" i="4"/>
  <c r="X3276" i="4"/>
  <c r="U3276" i="4"/>
  <c r="T3276" i="4"/>
  <c r="AC3276" i="4" s="1"/>
  <c r="AA3275" i="4"/>
  <c r="Z3275" i="4"/>
  <c r="Y3275" i="4"/>
  <c r="X3275" i="4"/>
  <c r="U3275" i="4"/>
  <c r="T3275" i="4"/>
  <c r="AC3275" i="4" s="1"/>
  <c r="AA3274" i="4"/>
  <c r="Z3274" i="4"/>
  <c r="Y3274" i="4"/>
  <c r="X3274" i="4"/>
  <c r="U3274" i="4"/>
  <c r="T3274" i="4"/>
  <c r="AC3274" i="4" s="1"/>
  <c r="AA3273" i="4"/>
  <c r="Z3273" i="4"/>
  <c r="Y3273" i="4"/>
  <c r="X3273" i="4"/>
  <c r="U3273" i="4"/>
  <c r="T3273" i="4"/>
  <c r="AC3273" i="4" s="1"/>
  <c r="AA3272" i="4"/>
  <c r="Z3272" i="4"/>
  <c r="Y3272" i="4"/>
  <c r="X3272" i="4"/>
  <c r="U3272" i="4"/>
  <c r="T3272" i="4"/>
  <c r="AC3272" i="4" s="1"/>
  <c r="AA3271" i="4"/>
  <c r="Z3271" i="4"/>
  <c r="Y3271" i="4"/>
  <c r="X3271" i="4"/>
  <c r="U3271" i="4"/>
  <c r="T3271" i="4"/>
  <c r="AC3271" i="4" s="1"/>
  <c r="AA3270" i="4"/>
  <c r="Z3270" i="4"/>
  <c r="Y3270" i="4"/>
  <c r="X3270" i="4"/>
  <c r="U3270" i="4"/>
  <c r="T3270" i="4"/>
  <c r="AC3270" i="4" s="1"/>
  <c r="AA3269" i="4"/>
  <c r="Z3269" i="4"/>
  <c r="Y3269" i="4"/>
  <c r="X3269" i="4"/>
  <c r="U3269" i="4"/>
  <c r="T3269" i="4"/>
  <c r="AC3269" i="4" s="1"/>
  <c r="AA3268" i="4"/>
  <c r="Z3268" i="4"/>
  <c r="Y3268" i="4"/>
  <c r="X3268" i="4"/>
  <c r="U3268" i="4"/>
  <c r="T3268" i="4"/>
  <c r="AC3268" i="4" s="1"/>
  <c r="AA3267" i="4"/>
  <c r="Z3267" i="4"/>
  <c r="Y3267" i="4"/>
  <c r="X3267" i="4"/>
  <c r="U3267" i="4"/>
  <c r="T3267" i="4"/>
  <c r="AC3267" i="4" s="1"/>
  <c r="AA3266" i="4"/>
  <c r="Z3266" i="4"/>
  <c r="Y3266" i="4"/>
  <c r="X3266" i="4"/>
  <c r="U3266" i="4"/>
  <c r="T3266" i="4"/>
  <c r="AC3266" i="4" s="1"/>
  <c r="AA3265" i="4"/>
  <c r="Z3265" i="4"/>
  <c r="Y3265" i="4"/>
  <c r="X3265" i="4"/>
  <c r="U3265" i="4"/>
  <c r="T3265" i="4"/>
  <c r="AC3265" i="4" s="1"/>
  <c r="AA3264" i="4"/>
  <c r="Z3264" i="4"/>
  <c r="Y3264" i="4"/>
  <c r="X3264" i="4"/>
  <c r="U3264" i="4"/>
  <c r="T3264" i="4"/>
  <c r="AC3264" i="4" s="1"/>
  <c r="AA3263" i="4"/>
  <c r="Z3263" i="4"/>
  <c r="Y3263" i="4"/>
  <c r="X3263" i="4"/>
  <c r="U3263" i="4"/>
  <c r="T3263" i="4"/>
  <c r="AC3263" i="4" s="1"/>
  <c r="AA3262" i="4"/>
  <c r="Z3262" i="4"/>
  <c r="Y3262" i="4"/>
  <c r="X3262" i="4"/>
  <c r="U3262" i="4"/>
  <c r="T3262" i="4"/>
  <c r="AC3262" i="4" s="1"/>
  <c r="AA3261" i="4"/>
  <c r="Z3261" i="4"/>
  <c r="Y3261" i="4"/>
  <c r="X3261" i="4"/>
  <c r="U3261" i="4"/>
  <c r="T3261" i="4"/>
  <c r="AC3261" i="4" s="1"/>
  <c r="AA3260" i="4"/>
  <c r="Z3260" i="4"/>
  <c r="Y3260" i="4"/>
  <c r="X3260" i="4"/>
  <c r="U3260" i="4"/>
  <c r="T3260" i="4"/>
  <c r="AC3260" i="4" s="1"/>
  <c r="AA3259" i="4"/>
  <c r="Z3259" i="4"/>
  <c r="Y3259" i="4"/>
  <c r="X3259" i="4"/>
  <c r="U3259" i="4"/>
  <c r="T3259" i="4"/>
  <c r="AC3259" i="4" s="1"/>
  <c r="AA3258" i="4"/>
  <c r="Z3258" i="4"/>
  <c r="Y3258" i="4"/>
  <c r="X3258" i="4"/>
  <c r="U3258" i="4"/>
  <c r="T3258" i="4"/>
  <c r="AC3258" i="4" s="1"/>
  <c r="AA3257" i="4"/>
  <c r="Z3257" i="4"/>
  <c r="Y3257" i="4"/>
  <c r="X3257" i="4"/>
  <c r="U3257" i="4"/>
  <c r="T3257" i="4"/>
  <c r="AC3257" i="4" s="1"/>
  <c r="AA3256" i="4"/>
  <c r="Z3256" i="4"/>
  <c r="Y3256" i="4"/>
  <c r="X3256" i="4"/>
  <c r="U3256" i="4"/>
  <c r="T3256" i="4"/>
  <c r="AC3256" i="4" s="1"/>
  <c r="AA3255" i="4"/>
  <c r="Z3255" i="4"/>
  <c r="Y3255" i="4"/>
  <c r="X3255" i="4"/>
  <c r="U3255" i="4"/>
  <c r="T3255" i="4"/>
  <c r="AC3255" i="4" s="1"/>
  <c r="AA3254" i="4"/>
  <c r="Z3254" i="4"/>
  <c r="Y3254" i="4"/>
  <c r="X3254" i="4"/>
  <c r="U3254" i="4"/>
  <c r="T3254" i="4"/>
  <c r="AC3254" i="4" s="1"/>
  <c r="AA3253" i="4"/>
  <c r="Z3253" i="4"/>
  <c r="Y3253" i="4"/>
  <c r="X3253" i="4"/>
  <c r="U3253" i="4"/>
  <c r="T3253" i="4"/>
  <c r="AC3253" i="4" s="1"/>
  <c r="AA3252" i="4"/>
  <c r="Z3252" i="4"/>
  <c r="Y3252" i="4"/>
  <c r="X3252" i="4"/>
  <c r="U3252" i="4"/>
  <c r="T3252" i="4"/>
  <c r="AC3252" i="4" s="1"/>
  <c r="AA3251" i="4"/>
  <c r="Z3251" i="4"/>
  <c r="Y3251" i="4"/>
  <c r="X3251" i="4"/>
  <c r="U3251" i="4"/>
  <c r="T3251" i="4"/>
  <c r="AC3251" i="4" s="1"/>
  <c r="AA3250" i="4"/>
  <c r="Z3250" i="4"/>
  <c r="Y3250" i="4"/>
  <c r="X3250" i="4"/>
  <c r="U3250" i="4"/>
  <c r="T3250" i="4"/>
  <c r="AC3250" i="4" s="1"/>
  <c r="AA3249" i="4"/>
  <c r="Z3249" i="4"/>
  <c r="Y3249" i="4"/>
  <c r="X3249" i="4"/>
  <c r="U3249" i="4"/>
  <c r="T3249" i="4"/>
  <c r="AC3249" i="4" s="1"/>
  <c r="AA3248" i="4"/>
  <c r="Z3248" i="4"/>
  <c r="Y3248" i="4"/>
  <c r="X3248" i="4"/>
  <c r="U3248" i="4"/>
  <c r="T3248" i="4"/>
  <c r="AC3248" i="4" s="1"/>
  <c r="AA3247" i="4"/>
  <c r="Z3247" i="4"/>
  <c r="Y3247" i="4"/>
  <c r="X3247" i="4"/>
  <c r="U3247" i="4"/>
  <c r="T3247" i="4"/>
  <c r="AC3247" i="4" s="1"/>
  <c r="AA3246" i="4"/>
  <c r="Z3246" i="4"/>
  <c r="Y3246" i="4"/>
  <c r="X3246" i="4"/>
  <c r="U3246" i="4"/>
  <c r="T3246" i="4"/>
  <c r="AC3246" i="4" s="1"/>
  <c r="AA3245" i="4"/>
  <c r="Z3245" i="4"/>
  <c r="Y3245" i="4"/>
  <c r="X3245" i="4"/>
  <c r="U3245" i="4"/>
  <c r="T3245" i="4"/>
  <c r="AC3245" i="4" s="1"/>
  <c r="AA3244" i="4"/>
  <c r="Z3244" i="4"/>
  <c r="Y3244" i="4"/>
  <c r="X3244" i="4"/>
  <c r="U3244" i="4"/>
  <c r="T3244" i="4"/>
  <c r="AC3244" i="4" s="1"/>
  <c r="AA3243" i="4"/>
  <c r="Z3243" i="4"/>
  <c r="Y3243" i="4"/>
  <c r="X3243" i="4"/>
  <c r="U3243" i="4"/>
  <c r="T3243" i="4"/>
  <c r="AC3243" i="4" s="1"/>
  <c r="AA3242" i="4"/>
  <c r="Z3242" i="4"/>
  <c r="Y3242" i="4"/>
  <c r="X3242" i="4"/>
  <c r="U3242" i="4"/>
  <c r="T3242" i="4"/>
  <c r="AC3242" i="4" s="1"/>
  <c r="AA3241" i="4"/>
  <c r="Z3241" i="4"/>
  <c r="Y3241" i="4"/>
  <c r="X3241" i="4"/>
  <c r="U3241" i="4"/>
  <c r="T3241" i="4"/>
  <c r="AC3241" i="4" s="1"/>
  <c r="AA3240" i="4"/>
  <c r="Z3240" i="4"/>
  <c r="Y3240" i="4"/>
  <c r="X3240" i="4"/>
  <c r="U3240" i="4"/>
  <c r="T3240" i="4"/>
  <c r="AC3240" i="4" s="1"/>
  <c r="AA3239" i="4"/>
  <c r="Z3239" i="4"/>
  <c r="Y3239" i="4"/>
  <c r="X3239" i="4"/>
  <c r="U3239" i="4"/>
  <c r="T3239" i="4"/>
  <c r="AC3239" i="4" s="1"/>
  <c r="AA3238" i="4"/>
  <c r="Z3238" i="4"/>
  <c r="Y3238" i="4"/>
  <c r="X3238" i="4"/>
  <c r="U3238" i="4"/>
  <c r="T3238" i="4"/>
  <c r="AC3238" i="4" s="1"/>
  <c r="AA3237" i="4"/>
  <c r="Z3237" i="4"/>
  <c r="Y3237" i="4"/>
  <c r="X3237" i="4"/>
  <c r="U3237" i="4"/>
  <c r="T3237" i="4"/>
  <c r="AC3237" i="4" s="1"/>
  <c r="AA3236" i="4"/>
  <c r="Z3236" i="4"/>
  <c r="Y3236" i="4"/>
  <c r="X3236" i="4"/>
  <c r="U3236" i="4"/>
  <c r="T3236" i="4"/>
  <c r="AC3236" i="4" s="1"/>
  <c r="AA3235" i="4"/>
  <c r="Z3235" i="4"/>
  <c r="Y3235" i="4"/>
  <c r="X3235" i="4"/>
  <c r="U3235" i="4"/>
  <c r="T3235" i="4"/>
  <c r="AC3235" i="4" s="1"/>
  <c r="AA3234" i="4"/>
  <c r="Z3234" i="4"/>
  <c r="Y3234" i="4"/>
  <c r="X3234" i="4"/>
  <c r="U3234" i="4"/>
  <c r="T3234" i="4"/>
  <c r="AC3234" i="4" s="1"/>
  <c r="AA3233" i="4"/>
  <c r="Z3233" i="4"/>
  <c r="Y3233" i="4"/>
  <c r="X3233" i="4"/>
  <c r="U3233" i="4"/>
  <c r="T3233" i="4"/>
  <c r="AC3233" i="4" s="1"/>
  <c r="AA3232" i="4"/>
  <c r="Z3232" i="4"/>
  <c r="Y3232" i="4"/>
  <c r="X3232" i="4"/>
  <c r="U3232" i="4"/>
  <c r="T3232" i="4"/>
  <c r="AC3232" i="4" s="1"/>
  <c r="AA3231" i="4"/>
  <c r="Z3231" i="4"/>
  <c r="Y3231" i="4"/>
  <c r="X3231" i="4"/>
  <c r="U3231" i="4"/>
  <c r="T3231" i="4"/>
  <c r="AC3231" i="4" s="1"/>
  <c r="AA3230" i="4"/>
  <c r="Z3230" i="4"/>
  <c r="Y3230" i="4"/>
  <c r="X3230" i="4"/>
  <c r="U3230" i="4"/>
  <c r="T3230" i="4"/>
  <c r="AC3230" i="4" s="1"/>
  <c r="AA3229" i="4"/>
  <c r="Z3229" i="4"/>
  <c r="Y3229" i="4"/>
  <c r="X3229" i="4"/>
  <c r="U3229" i="4"/>
  <c r="T3229" i="4"/>
  <c r="AC3229" i="4" s="1"/>
  <c r="AA3228" i="4"/>
  <c r="Z3228" i="4"/>
  <c r="Y3228" i="4"/>
  <c r="X3228" i="4"/>
  <c r="U3228" i="4"/>
  <c r="T3228" i="4"/>
  <c r="AC3228" i="4" s="1"/>
  <c r="AA3227" i="4"/>
  <c r="Z3227" i="4"/>
  <c r="Y3227" i="4"/>
  <c r="X3227" i="4"/>
  <c r="U3227" i="4"/>
  <c r="T3227" i="4"/>
  <c r="AC3227" i="4" s="1"/>
  <c r="AA3226" i="4"/>
  <c r="Z3226" i="4"/>
  <c r="Y3226" i="4"/>
  <c r="X3226" i="4"/>
  <c r="U3226" i="4"/>
  <c r="T3226" i="4"/>
  <c r="AC3226" i="4" s="1"/>
  <c r="AA3225" i="4"/>
  <c r="Z3225" i="4"/>
  <c r="Y3225" i="4"/>
  <c r="X3225" i="4"/>
  <c r="U3225" i="4"/>
  <c r="T3225" i="4"/>
  <c r="AC3225" i="4" s="1"/>
  <c r="AA3224" i="4"/>
  <c r="Z3224" i="4"/>
  <c r="Y3224" i="4"/>
  <c r="X3224" i="4"/>
  <c r="U3224" i="4"/>
  <c r="T3224" i="4"/>
  <c r="AC3224" i="4" s="1"/>
  <c r="AA3223" i="4"/>
  <c r="Z3223" i="4"/>
  <c r="Y3223" i="4"/>
  <c r="X3223" i="4"/>
  <c r="U3223" i="4"/>
  <c r="T3223" i="4"/>
  <c r="AC3223" i="4" s="1"/>
  <c r="AA3222" i="4"/>
  <c r="Z3222" i="4"/>
  <c r="Y3222" i="4"/>
  <c r="X3222" i="4"/>
  <c r="U3222" i="4"/>
  <c r="T3222" i="4"/>
  <c r="AC3222" i="4" s="1"/>
  <c r="AA3221" i="4"/>
  <c r="Z3221" i="4"/>
  <c r="Y3221" i="4"/>
  <c r="X3221" i="4"/>
  <c r="U3221" i="4"/>
  <c r="T3221" i="4"/>
  <c r="AC3221" i="4" s="1"/>
  <c r="AA3220" i="4"/>
  <c r="Z3220" i="4"/>
  <c r="Y3220" i="4"/>
  <c r="X3220" i="4"/>
  <c r="U3220" i="4"/>
  <c r="T3220" i="4"/>
  <c r="AC3220" i="4" s="1"/>
  <c r="AA3219" i="4"/>
  <c r="Z3219" i="4"/>
  <c r="Y3219" i="4"/>
  <c r="X3219" i="4"/>
  <c r="U3219" i="4"/>
  <c r="T3219" i="4"/>
  <c r="AC3219" i="4" s="1"/>
  <c r="AA3218" i="4"/>
  <c r="Z3218" i="4"/>
  <c r="Y3218" i="4"/>
  <c r="X3218" i="4"/>
  <c r="U3218" i="4"/>
  <c r="T3218" i="4"/>
  <c r="AC3218" i="4" s="1"/>
  <c r="AA3217" i="4"/>
  <c r="Z3217" i="4"/>
  <c r="Y3217" i="4"/>
  <c r="X3217" i="4"/>
  <c r="U3217" i="4"/>
  <c r="T3217" i="4"/>
  <c r="AC3217" i="4" s="1"/>
  <c r="AA3216" i="4"/>
  <c r="Z3216" i="4"/>
  <c r="Y3216" i="4"/>
  <c r="X3216" i="4"/>
  <c r="U3216" i="4"/>
  <c r="T3216" i="4"/>
  <c r="AC3216" i="4" s="1"/>
  <c r="AA3215" i="4"/>
  <c r="Z3215" i="4"/>
  <c r="Y3215" i="4"/>
  <c r="X3215" i="4"/>
  <c r="U3215" i="4"/>
  <c r="T3215" i="4"/>
  <c r="AC3215" i="4" s="1"/>
  <c r="AA3214" i="4"/>
  <c r="Z3214" i="4"/>
  <c r="Y3214" i="4"/>
  <c r="X3214" i="4"/>
  <c r="U3214" i="4"/>
  <c r="T3214" i="4"/>
  <c r="AC3214" i="4" s="1"/>
  <c r="AA3213" i="4"/>
  <c r="Z3213" i="4"/>
  <c r="Y3213" i="4"/>
  <c r="X3213" i="4"/>
  <c r="U3213" i="4"/>
  <c r="T3213" i="4"/>
  <c r="AC3213" i="4" s="1"/>
  <c r="AA3212" i="4"/>
  <c r="Z3212" i="4"/>
  <c r="Y3212" i="4"/>
  <c r="X3212" i="4"/>
  <c r="U3212" i="4"/>
  <c r="T3212" i="4"/>
  <c r="AC3212" i="4" s="1"/>
  <c r="AA3211" i="4"/>
  <c r="Z3211" i="4"/>
  <c r="Y3211" i="4"/>
  <c r="X3211" i="4"/>
  <c r="U3211" i="4"/>
  <c r="T3211" i="4"/>
  <c r="AC3211" i="4" s="1"/>
  <c r="AA3210" i="4"/>
  <c r="Z3210" i="4"/>
  <c r="Y3210" i="4"/>
  <c r="X3210" i="4"/>
  <c r="U3210" i="4"/>
  <c r="T3210" i="4"/>
  <c r="AC3210" i="4" s="1"/>
  <c r="AA3209" i="4"/>
  <c r="Z3209" i="4"/>
  <c r="Y3209" i="4"/>
  <c r="X3209" i="4"/>
  <c r="U3209" i="4"/>
  <c r="T3209" i="4"/>
  <c r="AC3209" i="4" s="1"/>
  <c r="AA3208" i="4"/>
  <c r="Z3208" i="4"/>
  <c r="Y3208" i="4"/>
  <c r="X3208" i="4"/>
  <c r="U3208" i="4"/>
  <c r="T3208" i="4"/>
  <c r="AC3208" i="4" s="1"/>
  <c r="AA3207" i="4"/>
  <c r="Z3207" i="4"/>
  <c r="Y3207" i="4"/>
  <c r="X3207" i="4"/>
  <c r="U3207" i="4"/>
  <c r="T3207" i="4"/>
  <c r="AC3207" i="4" s="1"/>
  <c r="AA3206" i="4"/>
  <c r="Z3206" i="4"/>
  <c r="Y3206" i="4"/>
  <c r="X3206" i="4"/>
  <c r="U3206" i="4"/>
  <c r="T3206" i="4"/>
  <c r="AC3206" i="4" s="1"/>
  <c r="AA3205" i="4"/>
  <c r="Z3205" i="4"/>
  <c r="Y3205" i="4"/>
  <c r="X3205" i="4"/>
  <c r="U3205" i="4"/>
  <c r="T3205" i="4"/>
  <c r="AC3205" i="4" s="1"/>
  <c r="AA3204" i="4"/>
  <c r="Z3204" i="4"/>
  <c r="Y3204" i="4"/>
  <c r="X3204" i="4"/>
  <c r="U3204" i="4"/>
  <c r="T3204" i="4"/>
  <c r="AC3204" i="4" s="1"/>
  <c r="AA3203" i="4"/>
  <c r="Z3203" i="4"/>
  <c r="Y3203" i="4"/>
  <c r="X3203" i="4"/>
  <c r="U3203" i="4"/>
  <c r="T3203" i="4"/>
  <c r="AC3203" i="4" s="1"/>
  <c r="AA3202" i="4"/>
  <c r="Z3202" i="4"/>
  <c r="Y3202" i="4"/>
  <c r="X3202" i="4"/>
  <c r="U3202" i="4"/>
  <c r="T3202" i="4"/>
  <c r="AC3202" i="4" s="1"/>
  <c r="AA3201" i="4"/>
  <c r="Z3201" i="4"/>
  <c r="Y3201" i="4"/>
  <c r="X3201" i="4"/>
  <c r="U3201" i="4"/>
  <c r="T3201" i="4"/>
  <c r="AC3201" i="4" s="1"/>
  <c r="AA3200" i="4"/>
  <c r="Z3200" i="4"/>
  <c r="Y3200" i="4"/>
  <c r="X3200" i="4"/>
  <c r="U3200" i="4"/>
  <c r="T3200" i="4"/>
  <c r="AC3200" i="4" s="1"/>
  <c r="AA3199" i="4"/>
  <c r="Z3199" i="4"/>
  <c r="Y3199" i="4"/>
  <c r="X3199" i="4"/>
  <c r="U3199" i="4"/>
  <c r="T3199" i="4"/>
  <c r="AC3199" i="4" s="1"/>
  <c r="AA3198" i="4"/>
  <c r="Z3198" i="4"/>
  <c r="Y3198" i="4"/>
  <c r="X3198" i="4"/>
  <c r="U3198" i="4"/>
  <c r="T3198" i="4"/>
  <c r="AC3198" i="4" s="1"/>
  <c r="AA3197" i="4"/>
  <c r="Z3197" i="4"/>
  <c r="Y3197" i="4"/>
  <c r="X3197" i="4"/>
  <c r="U3197" i="4"/>
  <c r="T3197" i="4"/>
  <c r="AC3197" i="4" s="1"/>
  <c r="AA3196" i="4"/>
  <c r="Z3196" i="4"/>
  <c r="Y3196" i="4"/>
  <c r="X3196" i="4"/>
  <c r="U3196" i="4"/>
  <c r="T3196" i="4"/>
  <c r="AC3196" i="4" s="1"/>
  <c r="AA3195" i="4"/>
  <c r="Z3195" i="4"/>
  <c r="Y3195" i="4"/>
  <c r="X3195" i="4"/>
  <c r="U3195" i="4"/>
  <c r="T3195" i="4"/>
  <c r="AC3195" i="4" s="1"/>
  <c r="AA3194" i="4"/>
  <c r="Z3194" i="4"/>
  <c r="Y3194" i="4"/>
  <c r="X3194" i="4"/>
  <c r="U3194" i="4"/>
  <c r="T3194" i="4"/>
  <c r="AC3194" i="4" s="1"/>
  <c r="AA3193" i="4"/>
  <c r="Z3193" i="4"/>
  <c r="Y3193" i="4"/>
  <c r="X3193" i="4"/>
  <c r="U3193" i="4"/>
  <c r="T3193" i="4"/>
  <c r="AC3193" i="4" s="1"/>
  <c r="AA3192" i="4"/>
  <c r="Z3192" i="4"/>
  <c r="Y3192" i="4"/>
  <c r="X3192" i="4"/>
  <c r="U3192" i="4"/>
  <c r="T3192" i="4"/>
  <c r="AC3192" i="4" s="1"/>
  <c r="AA3191" i="4"/>
  <c r="Z3191" i="4"/>
  <c r="Y3191" i="4"/>
  <c r="X3191" i="4"/>
  <c r="U3191" i="4"/>
  <c r="T3191" i="4"/>
  <c r="AC3191" i="4" s="1"/>
  <c r="AA3190" i="4"/>
  <c r="Z3190" i="4"/>
  <c r="Y3190" i="4"/>
  <c r="X3190" i="4"/>
  <c r="U3190" i="4"/>
  <c r="T3190" i="4"/>
  <c r="AC3190" i="4" s="1"/>
  <c r="AA3189" i="4"/>
  <c r="Z3189" i="4"/>
  <c r="Y3189" i="4"/>
  <c r="X3189" i="4"/>
  <c r="U3189" i="4"/>
  <c r="T3189" i="4"/>
  <c r="AC3189" i="4" s="1"/>
  <c r="AA3188" i="4"/>
  <c r="Z3188" i="4"/>
  <c r="Y3188" i="4"/>
  <c r="X3188" i="4"/>
  <c r="U3188" i="4"/>
  <c r="T3188" i="4"/>
  <c r="AC3188" i="4" s="1"/>
  <c r="AA3187" i="4"/>
  <c r="Z3187" i="4"/>
  <c r="Y3187" i="4"/>
  <c r="X3187" i="4"/>
  <c r="U3187" i="4"/>
  <c r="T3187" i="4"/>
  <c r="AC3187" i="4" s="1"/>
  <c r="AA3186" i="4"/>
  <c r="Z3186" i="4"/>
  <c r="Y3186" i="4"/>
  <c r="X3186" i="4"/>
  <c r="U3186" i="4"/>
  <c r="T3186" i="4"/>
  <c r="AC3186" i="4" s="1"/>
  <c r="AA3185" i="4"/>
  <c r="Z3185" i="4"/>
  <c r="Y3185" i="4"/>
  <c r="X3185" i="4"/>
  <c r="U3185" i="4"/>
  <c r="T3185" i="4"/>
  <c r="AC3185" i="4" s="1"/>
  <c r="AA3184" i="4"/>
  <c r="Z3184" i="4"/>
  <c r="Y3184" i="4"/>
  <c r="X3184" i="4"/>
  <c r="U3184" i="4"/>
  <c r="T3184" i="4"/>
  <c r="AC3184" i="4" s="1"/>
  <c r="AA3183" i="4"/>
  <c r="Z3183" i="4"/>
  <c r="Y3183" i="4"/>
  <c r="X3183" i="4"/>
  <c r="U3183" i="4"/>
  <c r="T3183" i="4"/>
  <c r="AC3183" i="4" s="1"/>
  <c r="AA3182" i="4"/>
  <c r="Z3182" i="4"/>
  <c r="Y3182" i="4"/>
  <c r="X3182" i="4"/>
  <c r="U3182" i="4"/>
  <c r="T3182" i="4"/>
  <c r="AC3182" i="4" s="1"/>
  <c r="AA3181" i="4"/>
  <c r="Z3181" i="4"/>
  <c r="Y3181" i="4"/>
  <c r="X3181" i="4"/>
  <c r="U3181" i="4"/>
  <c r="T3181" i="4"/>
  <c r="AC3181" i="4" s="1"/>
  <c r="AA3180" i="4"/>
  <c r="Z3180" i="4"/>
  <c r="Y3180" i="4"/>
  <c r="X3180" i="4"/>
  <c r="U3180" i="4"/>
  <c r="T3180" i="4"/>
  <c r="AC3180" i="4" s="1"/>
  <c r="AA3179" i="4"/>
  <c r="Z3179" i="4"/>
  <c r="Y3179" i="4"/>
  <c r="X3179" i="4"/>
  <c r="U3179" i="4"/>
  <c r="T3179" i="4"/>
  <c r="AC3179" i="4" s="1"/>
  <c r="AA3178" i="4"/>
  <c r="Z3178" i="4"/>
  <c r="Y3178" i="4"/>
  <c r="X3178" i="4"/>
  <c r="U3178" i="4"/>
  <c r="T3178" i="4"/>
  <c r="AC3178" i="4" s="1"/>
  <c r="AA3177" i="4"/>
  <c r="Z3177" i="4"/>
  <c r="Y3177" i="4"/>
  <c r="X3177" i="4"/>
  <c r="U3177" i="4"/>
  <c r="T3177" i="4"/>
  <c r="AC3177" i="4" s="1"/>
  <c r="AA3176" i="4"/>
  <c r="Z3176" i="4"/>
  <c r="Y3176" i="4"/>
  <c r="X3176" i="4"/>
  <c r="U3176" i="4"/>
  <c r="T3176" i="4"/>
  <c r="AC3176" i="4" s="1"/>
  <c r="AA3175" i="4"/>
  <c r="Z3175" i="4"/>
  <c r="Y3175" i="4"/>
  <c r="X3175" i="4"/>
  <c r="U3175" i="4"/>
  <c r="T3175" i="4"/>
  <c r="AC3175" i="4" s="1"/>
  <c r="AA3174" i="4"/>
  <c r="Z3174" i="4"/>
  <c r="Y3174" i="4"/>
  <c r="X3174" i="4"/>
  <c r="U3174" i="4"/>
  <c r="T3174" i="4"/>
  <c r="AC3174" i="4" s="1"/>
  <c r="AA3173" i="4"/>
  <c r="Z3173" i="4"/>
  <c r="Y3173" i="4"/>
  <c r="X3173" i="4"/>
  <c r="U3173" i="4"/>
  <c r="T3173" i="4"/>
  <c r="AC3173" i="4" s="1"/>
  <c r="AA3172" i="4"/>
  <c r="Z3172" i="4"/>
  <c r="Y3172" i="4"/>
  <c r="X3172" i="4"/>
  <c r="U3172" i="4"/>
  <c r="T3172" i="4"/>
  <c r="AC3172" i="4" s="1"/>
  <c r="AA3171" i="4"/>
  <c r="Z3171" i="4"/>
  <c r="Y3171" i="4"/>
  <c r="X3171" i="4"/>
  <c r="U3171" i="4"/>
  <c r="T3171" i="4"/>
  <c r="AC3171" i="4" s="1"/>
  <c r="AA3170" i="4"/>
  <c r="Z3170" i="4"/>
  <c r="Y3170" i="4"/>
  <c r="X3170" i="4"/>
  <c r="U3170" i="4"/>
  <c r="T3170" i="4"/>
  <c r="AC3170" i="4" s="1"/>
  <c r="AA3169" i="4"/>
  <c r="Z3169" i="4"/>
  <c r="Y3169" i="4"/>
  <c r="X3169" i="4"/>
  <c r="U3169" i="4"/>
  <c r="T3169" i="4"/>
  <c r="AC3169" i="4" s="1"/>
  <c r="AA3168" i="4"/>
  <c r="Z3168" i="4"/>
  <c r="Y3168" i="4"/>
  <c r="X3168" i="4"/>
  <c r="U3168" i="4"/>
  <c r="T3168" i="4"/>
  <c r="AC3168" i="4" s="1"/>
  <c r="AA3167" i="4"/>
  <c r="Z3167" i="4"/>
  <c r="Y3167" i="4"/>
  <c r="X3167" i="4"/>
  <c r="U3167" i="4"/>
  <c r="T3167" i="4"/>
  <c r="AC3167" i="4" s="1"/>
  <c r="AA3166" i="4"/>
  <c r="Z3166" i="4"/>
  <c r="Y3166" i="4"/>
  <c r="X3166" i="4"/>
  <c r="U3166" i="4"/>
  <c r="T3166" i="4"/>
  <c r="AC3166" i="4" s="1"/>
  <c r="AA3165" i="4"/>
  <c r="Z3165" i="4"/>
  <c r="Y3165" i="4"/>
  <c r="X3165" i="4"/>
  <c r="U3165" i="4"/>
  <c r="T3165" i="4"/>
  <c r="AC3165" i="4" s="1"/>
  <c r="AA3164" i="4"/>
  <c r="Z3164" i="4"/>
  <c r="Y3164" i="4"/>
  <c r="X3164" i="4"/>
  <c r="U3164" i="4"/>
  <c r="T3164" i="4"/>
  <c r="AC3164" i="4" s="1"/>
  <c r="AA3163" i="4"/>
  <c r="Z3163" i="4"/>
  <c r="Y3163" i="4"/>
  <c r="X3163" i="4"/>
  <c r="U3163" i="4"/>
  <c r="T3163" i="4"/>
  <c r="AC3163" i="4" s="1"/>
  <c r="AA3162" i="4"/>
  <c r="Z3162" i="4"/>
  <c r="Y3162" i="4"/>
  <c r="X3162" i="4"/>
  <c r="U3162" i="4"/>
  <c r="T3162" i="4"/>
  <c r="AC3162" i="4" s="1"/>
  <c r="AA3161" i="4"/>
  <c r="Z3161" i="4"/>
  <c r="Y3161" i="4"/>
  <c r="X3161" i="4"/>
  <c r="U3161" i="4"/>
  <c r="T3161" i="4"/>
  <c r="AC3161" i="4" s="1"/>
  <c r="AA3160" i="4"/>
  <c r="Z3160" i="4"/>
  <c r="Y3160" i="4"/>
  <c r="X3160" i="4"/>
  <c r="U3160" i="4"/>
  <c r="T3160" i="4"/>
  <c r="AC3160" i="4" s="1"/>
  <c r="AA3159" i="4"/>
  <c r="Z3159" i="4"/>
  <c r="Y3159" i="4"/>
  <c r="X3159" i="4"/>
  <c r="U3159" i="4"/>
  <c r="T3159" i="4"/>
  <c r="AC3159" i="4" s="1"/>
  <c r="AA3158" i="4"/>
  <c r="Z3158" i="4"/>
  <c r="Y3158" i="4"/>
  <c r="X3158" i="4"/>
  <c r="U3158" i="4"/>
  <c r="T3158" i="4"/>
  <c r="AC3158" i="4" s="1"/>
  <c r="AA3157" i="4"/>
  <c r="Z3157" i="4"/>
  <c r="Y3157" i="4"/>
  <c r="X3157" i="4"/>
  <c r="U3157" i="4"/>
  <c r="T3157" i="4"/>
  <c r="AC3157" i="4" s="1"/>
  <c r="AA3156" i="4"/>
  <c r="Z3156" i="4"/>
  <c r="Y3156" i="4"/>
  <c r="X3156" i="4"/>
  <c r="U3156" i="4"/>
  <c r="T3156" i="4"/>
  <c r="AC3156" i="4" s="1"/>
  <c r="AA3155" i="4"/>
  <c r="Z3155" i="4"/>
  <c r="Y3155" i="4"/>
  <c r="X3155" i="4"/>
  <c r="U3155" i="4"/>
  <c r="T3155" i="4"/>
  <c r="AC3155" i="4" s="1"/>
  <c r="AA3154" i="4"/>
  <c r="Z3154" i="4"/>
  <c r="Y3154" i="4"/>
  <c r="X3154" i="4"/>
  <c r="U3154" i="4"/>
  <c r="T3154" i="4"/>
  <c r="AC3154" i="4" s="1"/>
  <c r="AA3153" i="4"/>
  <c r="Z3153" i="4"/>
  <c r="Y3153" i="4"/>
  <c r="X3153" i="4"/>
  <c r="U3153" i="4"/>
  <c r="T3153" i="4"/>
  <c r="AC3153" i="4" s="1"/>
  <c r="AA3152" i="4"/>
  <c r="Z3152" i="4"/>
  <c r="Y3152" i="4"/>
  <c r="X3152" i="4"/>
  <c r="U3152" i="4"/>
  <c r="T3152" i="4"/>
  <c r="AC3152" i="4" s="1"/>
  <c r="AA3151" i="4"/>
  <c r="Z3151" i="4"/>
  <c r="Y3151" i="4"/>
  <c r="X3151" i="4"/>
  <c r="U3151" i="4"/>
  <c r="T3151" i="4"/>
  <c r="AC3151" i="4" s="1"/>
  <c r="AA3150" i="4"/>
  <c r="Z3150" i="4"/>
  <c r="Y3150" i="4"/>
  <c r="X3150" i="4"/>
  <c r="U3150" i="4"/>
  <c r="T3150" i="4"/>
  <c r="AC3150" i="4" s="1"/>
  <c r="AA3149" i="4"/>
  <c r="Z3149" i="4"/>
  <c r="Y3149" i="4"/>
  <c r="X3149" i="4"/>
  <c r="U3149" i="4"/>
  <c r="T3149" i="4"/>
  <c r="AC3149" i="4" s="1"/>
  <c r="AA3148" i="4"/>
  <c r="Z3148" i="4"/>
  <c r="Y3148" i="4"/>
  <c r="X3148" i="4"/>
  <c r="U3148" i="4"/>
  <c r="T3148" i="4"/>
  <c r="AC3148" i="4" s="1"/>
  <c r="AA3147" i="4"/>
  <c r="Z3147" i="4"/>
  <c r="Y3147" i="4"/>
  <c r="X3147" i="4"/>
  <c r="U3147" i="4"/>
  <c r="T3147" i="4"/>
  <c r="AC3147" i="4" s="1"/>
  <c r="AA3146" i="4"/>
  <c r="Z3146" i="4"/>
  <c r="Y3146" i="4"/>
  <c r="X3146" i="4"/>
  <c r="U3146" i="4"/>
  <c r="T3146" i="4"/>
  <c r="AC3146" i="4" s="1"/>
  <c r="AA3145" i="4"/>
  <c r="Z3145" i="4"/>
  <c r="Y3145" i="4"/>
  <c r="X3145" i="4"/>
  <c r="U3145" i="4"/>
  <c r="T3145" i="4"/>
  <c r="AC3145" i="4" s="1"/>
  <c r="AA3144" i="4"/>
  <c r="Z3144" i="4"/>
  <c r="Y3144" i="4"/>
  <c r="X3144" i="4"/>
  <c r="U3144" i="4"/>
  <c r="T3144" i="4"/>
  <c r="AC3144" i="4" s="1"/>
  <c r="AA3143" i="4"/>
  <c r="Z3143" i="4"/>
  <c r="Y3143" i="4"/>
  <c r="X3143" i="4"/>
  <c r="U3143" i="4"/>
  <c r="T3143" i="4"/>
  <c r="AC3143" i="4" s="1"/>
  <c r="AA3142" i="4"/>
  <c r="Z3142" i="4"/>
  <c r="Y3142" i="4"/>
  <c r="X3142" i="4"/>
  <c r="U3142" i="4"/>
  <c r="T3142" i="4"/>
  <c r="AC3142" i="4" s="1"/>
  <c r="AA3141" i="4"/>
  <c r="Z3141" i="4"/>
  <c r="Y3141" i="4"/>
  <c r="X3141" i="4"/>
  <c r="U3141" i="4"/>
  <c r="T3141" i="4"/>
  <c r="AC3141" i="4" s="1"/>
  <c r="AA3140" i="4"/>
  <c r="Z3140" i="4"/>
  <c r="Y3140" i="4"/>
  <c r="X3140" i="4"/>
  <c r="U3140" i="4"/>
  <c r="T3140" i="4"/>
  <c r="AC3140" i="4" s="1"/>
  <c r="AA3139" i="4"/>
  <c r="Z3139" i="4"/>
  <c r="Y3139" i="4"/>
  <c r="X3139" i="4"/>
  <c r="U3139" i="4"/>
  <c r="T3139" i="4"/>
  <c r="AC3139" i="4" s="1"/>
  <c r="AA3138" i="4"/>
  <c r="Z3138" i="4"/>
  <c r="Y3138" i="4"/>
  <c r="X3138" i="4"/>
  <c r="U3138" i="4"/>
  <c r="T3138" i="4"/>
  <c r="AC3138" i="4" s="1"/>
  <c r="AA3137" i="4"/>
  <c r="Z3137" i="4"/>
  <c r="Y3137" i="4"/>
  <c r="X3137" i="4"/>
  <c r="U3137" i="4"/>
  <c r="T3137" i="4"/>
  <c r="AC3137" i="4" s="1"/>
  <c r="AA3136" i="4"/>
  <c r="Z3136" i="4"/>
  <c r="Y3136" i="4"/>
  <c r="X3136" i="4"/>
  <c r="U3136" i="4"/>
  <c r="T3136" i="4"/>
  <c r="AC3136" i="4" s="1"/>
  <c r="AA3135" i="4"/>
  <c r="Z3135" i="4"/>
  <c r="Y3135" i="4"/>
  <c r="X3135" i="4"/>
  <c r="U3135" i="4"/>
  <c r="T3135" i="4"/>
  <c r="AC3135" i="4" s="1"/>
  <c r="AA3134" i="4"/>
  <c r="Z3134" i="4"/>
  <c r="Y3134" i="4"/>
  <c r="X3134" i="4"/>
  <c r="U3134" i="4"/>
  <c r="T3134" i="4"/>
  <c r="AC3134" i="4" s="1"/>
  <c r="AA3133" i="4"/>
  <c r="Z3133" i="4"/>
  <c r="Y3133" i="4"/>
  <c r="X3133" i="4"/>
  <c r="U3133" i="4"/>
  <c r="T3133" i="4"/>
  <c r="AC3133" i="4" s="1"/>
  <c r="AA3132" i="4"/>
  <c r="Z3132" i="4"/>
  <c r="Y3132" i="4"/>
  <c r="X3132" i="4"/>
  <c r="U3132" i="4"/>
  <c r="T3132" i="4"/>
  <c r="AC3132" i="4" s="1"/>
  <c r="AA3131" i="4"/>
  <c r="Z3131" i="4"/>
  <c r="Y3131" i="4"/>
  <c r="X3131" i="4"/>
  <c r="U3131" i="4"/>
  <c r="T3131" i="4"/>
  <c r="AC3131" i="4" s="1"/>
  <c r="AA3130" i="4"/>
  <c r="Z3130" i="4"/>
  <c r="Y3130" i="4"/>
  <c r="X3130" i="4"/>
  <c r="U3130" i="4"/>
  <c r="T3130" i="4"/>
  <c r="AC3130" i="4" s="1"/>
  <c r="AA3129" i="4"/>
  <c r="Z3129" i="4"/>
  <c r="Y3129" i="4"/>
  <c r="X3129" i="4"/>
  <c r="U3129" i="4"/>
  <c r="T3129" i="4"/>
  <c r="AC3129" i="4" s="1"/>
  <c r="AA3128" i="4"/>
  <c r="Z3128" i="4"/>
  <c r="Y3128" i="4"/>
  <c r="X3128" i="4"/>
  <c r="U3128" i="4"/>
  <c r="T3128" i="4"/>
  <c r="AC3128" i="4" s="1"/>
  <c r="AA3127" i="4"/>
  <c r="Z3127" i="4"/>
  <c r="Y3127" i="4"/>
  <c r="X3127" i="4"/>
  <c r="U3127" i="4"/>
  <c r="T3127" i="4"/>
  <c r="AC3127" i="4" s="1"/>
  <c r="AA3126" i="4"/>
  <c r="Z3126" i="4"/>
  <c r="Y3126" i="4"/>
  <c r="X3126" i="4"/>
  <c r="U3126" i="4"/>
  <c r="T3126" i="4"/>
  <c r="AC3126" i="4" s="1"/>
  <c r="AA3125" i="4"/>
  <c r="Z3125" i="4"/>
  <c r="Y3125" i="4"/>
  <c r="X3125" i="4"/>
  <c r="U3125" i="4"/>
  <c r="T3125" i="4"/>
  <c r="AC3125" i="4" s="1"/>
  <c r="AA3124" i="4"/>
  <c r="Z3124" i="4"/>
  <c r="Y3124" i="4"/>
  <c r="X3124" i="4"/>
  <c r="U3124" i="4"/>
  <c r="T3124" i="4"/>
  <c r="AC3124" i="4" s="1"/>
  <c r="AA3123" i="4"/>
  <c r="Z3123" i="4"/>
  <c r="Y3123" i="4"/>
  <c r="X3123" i="4"/>
  <c r="U3123" i="4"/>
  <c r="T3123" i="4"/>
  <c r="AC3123" i="4" s="1"/>
  <c r="AA3122" i="4"/>
  <c r="Z3122" i="4"/>
  <c r="Y3122" i="4"/>
  <c r="X3122" i="4"/>
  <c r="U3122" i="4"/>
  <c r="T3122" i="4"/>
  <c r="AC3122" i="4" s="1"/>
  <c r="AA3121" i="4"/>
  <c r="Z3121" i="4"/>
  <c r="Y3121" i="4"/>
  <c r="X3121" i="4"/>
  <c r="U3121" i="4"/>
  <c r="T3121" i="4"/>
  <c r="AC3121" i="4" s="1"/>
  <c r="AA3120" i="4"/>
  <c r="Z3120" i="4"/>
  <c r="Y3120" i="4"/>
  <c r="X3120" i="4"/>
  <c r="U3120" i="4"/>
  <c r="T3120" i="4"/>
  <c r="AC3120" i="4" s="1"/>
  <c r="AA3119" i="4"/>
  <c r="Z3119" i="4"/>
  <c r="Y3119" i="4"/>
  <c r="X3119" i="4"/>
  <c r="U3119" i="4"/>
  <c r="T3119" i="4"/>
  <c r="AC3119" i="4" s="1"/>
  <c r="AA3118" i="4"/>
  <c r="Z3118" i="4"/>
  <c r="Y3118" i="4"/>
  <c r="X3118" i="4"/>
  <c r="U3118" i="4"/>
  <c r="T3118" i="4"/>
  <c r="AC3118" i="4" s="1"/>
  <c r="AA3117" i="4"/>
  <c r="Z3117" i="4"/>
  <c r="Y3117" i="4"/>
  <c r="X3117" i="4"/>
  <c r="U3117" i="4"/>
  <c r="T3117" i="4"/>
  <c r="AC3117" i="4" s="1"/>
  <c r="AA3116" i="4"/>
  <c r="Z3116" i="4"/>
  <c r="Y3116" i="4"/>
  <c r="X3116" i="4"/>
  <c r="U3116" i="4"/>
  <c r="T3116" i="4"/>
  <c r="AC3116" i="4" s="1"/>
  <c r="AA3115" i="4"/>
  <c r="Z3115" i="4"/>
  <c r="Y3115" i="4"/>
  <c r="X3115" i="4"/>
  <c r="U3115" i="4"/>
  <c r="T3115" i="4"/>
  <c r="AC3115" i="4" s="1"/>
  <c r="AA3114" i="4"/>
  <c r="Z3114" i="4"/>
  <c r="Y3114" i="4"/>
  <c r="X3114" i="4"/>
  <c r="U3114" i="4"/>
  <c r="T3114" i="4"/>
  <c r="AC3114" i="4" s="1"/>
  <c r="AA3113" i="4"/>
  <c r="Z3113" i="4"/>
  <c r="Y3113" i="4"/>
  <c r="X3113" i="4"/>
  <c r="U3113" i="4"/>
  <c r="T3113" i="4"/>
  <c r="AC3113" i="4" s="1"/>
  <c r="AA3112" i="4"/>
  <c r="Z3112" i="4"/>
  <c r="Y3112" i="4"/>
  <c r="X3112" i="4"/>
  <c r="U3112" i="4"/>
  <c r="T3112" i="4"/>
  <c r="AC3112" i="4" s="1"/>
  <c r="AA3111" i="4"/>
  <c r="Z3111" i="4"/>
  <c r="Y3111" i="4"/>
  <c r="X3111" i="4"/>
  <c r="U3111" i="4"/>
  <c r="T3111" i="4"/>
  <c r="AC3111" i="4" s="1"/>
  <c r="AA3110" i="4"/>
  <c r="Z3110" i="4"/>
  <c r="Y3110" i="4"/>
  <c r="X3110" i="4"/>
  <c r="U3110" i="4"/>
  <c r="T3110" i="4"/>
  <c r="AC3110" i="4" s="1"/>
  <c r="AA3109" i="4"/>
  <c r="Z3109" i="4"/>
  <c r="Y3109" i="4"/>
  <c r="X3109" i="4"/>
  <c r="U3109" i="4"/>
  <c r="T3109" i="4"/>
  <c r="AC3109" i="4" s="1"/>
  <c r="AA3108" i="4"/>
  <c r="Z3108" i="4"/>
  <c r="Y3108" i="4"/>
  <c r="X3108" i="4"/>
  <c r="U3108" i="4"/>
  <c r="T3108" i="4"/>
  <c r="AC3108" i="4" s="1"/>
  <c r="AA3107" i="4"/>
  <c r="Z3107" i="4"/>
  <c r="Y3107" i="4"/>
  <c r="X3107" i="4"/>
  <c r="U3107" i="4"/>
  <c r="T3107" i="4"/>
  <c r="AC3107" i="4" s="1"/>
  <c r="AA3106" i="4"/>
  <c r="Z3106" i="4"/>
  <c r="Y3106" i="4"/>
  <c r="X3106" i="4"/>
  <c r="U3106" i="4"/>
  <c r="T3106" i="4"/>
  <c r="AC3106" i="4" s="1"/>
  <c r="AA3105" i="4"/>
  <c r="Z3105" i="4"/>
  <c r="Y3105" i="4"/>
  <c r="X3105" i="4"/>
  <c r="U3105" i="4"/>
  <c r="T3105" i="4"/>
  <c r="AC3105" i="4" s="1"/>
  <c r="AA3104" i="4"/>
  <c r="Z3104" i="4"/>
  <c r="Y3104" i="4"/>
  <c r="X3104" i="4"/>
  <c r="U3104" i="4"/>
  <c r="T3104" i="4"/>
  <c r="AC3104" i="4" s="1"/>
  <c r="AA3103" i="4"/>
  <c r="Z3103" i="4"/>
  <c r="Y3103" i="4"/>
  <c r="X3103" i="4"/>
  <c r="U3103" i="4"/>
  <c r="T3103" i="4"/>
  <c r="AC3103" i="4" s="1"/>
  <c r="AA3102" i="4"/>
  <c r="Z3102" i="4"/>
  <c r="Y3102" i="4"/>
  <c r="X3102" i="4"/>
  <c r="U3102" i="4"/>
  <c r="T3102" i="4"/>
  <c r="AC3102" i="4" s="1"/>
  <c r="AA3101" i="4"/>
  <c r="Z3101" i="4"/>
  <c r="Y3101" i="4"/>
  <c r="X3101" i="4"/>
  <c r="U3101" i="4"/>
  <c r="T3101" i="4"/>
  <c r="AC3101" i="4" s="1"/>
  <c r="AA3100" i="4"/>
  <c r="Z3100" i="4"/>
  <c r="Y3100" i="4"/>
  <c r="X3100" i="4"/>
  <c r="U3100" i="4"/>
  <c r="T3100" i="4"/>
  <c r="AC3100" i="4" s="1"/>
  <c r="AA3099" i="4"/>
  <c r="Z3099" i="4"/>
  <c r="Y3099" i="4"/>
  <c r="X3099" i="4"/>
  <c r="U3099" i="4"/>
  <c r="T3099" i="4"/>
  <c r="AC3099" i="4" s="1"/>
  <c r="AA3098" i="4"/>
  <c r="Z3098" i="4"/>
  <c r="Y3098" i="4"/>
  <c r="X3098" i="4"/>
  <c r="U3098" i="4"/>
  <c r="T3098" i="4"/>
  <c r="AC3098" i="4" s="1"/>
  <c r="AA3097" i="4"/>
  <c r="Z3097" i="4"/>
  <c r="Y3097" i="4"/>
  <c r="X3097" i="4"/>
  <c r="U3097" i="4"/>
  <c r="T3097" i="4"/>
  <c r="AC3097" i="4" s="1"/>
  <c r="AA3096" i="4"/>
  <c r="Z3096" i="4"/>
  <c r="Y3096" i="4"/>
  <c r="X3096" i="4"/>
  <c r="U3096" i="4"/>
  <c r="T3096" i="4"/>
  <c r="AC3096" i="4" s="1"/>
  <c r="AA3095" i="4"/>
  <c r="Z3095" i="4"/>
  <c r="Y3095" i="4"/>
  <c r="X3095" i="4"/>
  <c r="U3095" i="4"/>
  <c r="T3095" i="4"/>
  <c r="AC3095" i="4" s="1"/>
  <c r="AA3094" i="4"/>
  <c r="Z3094" i="4"/>
  <c r="Y3094" i="4"/>
  <c r="X3094" i="4"/>
  <c r="U3094" i="4"/>
  <c r="T3094" i="4"/>
  <c r="AC3094" i="4" s="1"/>
  <c r="AA3093" i="4"/>
  <c r="Z3093" i="4"/>
  <c r="Y3093" i="4"/>
  <c r="X3093" i="4"/>
  <c r="U3093" i="4"/>
  <c r="T3093" i="4"/>
  <c r="AC3093" i="4" s="1"/>
  <c r="AA3092" i="4"/>
  <c r="Z3092" i="4"/>
  <c r="Y3092" i="4"/>
  <c r="X3092" i="4"/>
  <c r="U3092" i="4"/>
  <c r="T3092" i="4"/>
  <c r="AC3092" i="4" s="1"/>
  <c r="AA3091" i="4"/>
  <c r="Z3091" i="4"/>
  <c r="Y3091" i="4"/>
  <c r="X3091" i="4"/>
  <c r="U3091" i="4"/>
  <c r="T3091" i="4"/>
  <c r="AC3091" i="4" s="1"/>
  <c r="AA3090" i="4"/>
  <c r="Z3090" i="4"/>
  <c r="Y3090" i="4"/>
  <c r="X3090" i="4"/>
  <c r="U3090" i="4"/>
  <c r="T3090" i="4"/>
  <c r="AC3090" i="4" s="1"/>
  <c r="AA3089" i="4"/>
  <c r="Z3089" i="4"/>
  <c r="Y3089" i="4"/>
  <c r="X3089" i="4"/>
  <c r="U3089" i="4"/>
  <c r="T3089" i="4"/>
  <c r="AC3089" i="4" s="1"/>
  <c r="AA3088" i="4"/>
  <c r="Z3088" i="4"/>
  <c r="Y3088" i="4"/>
  <c r="X3088" i="4"/>
  <c r="U3088" i="4"/>
  <c r="T3088" i="4"/>
  <c r="AC3088" i="4" s="1"/>
  <c r="AA3087" i="4"/>
  <c r="Z3087" i="4"/>
  <c r="Y3087" i="4"/>
  <c r="X3087" i="4"/>
  <c r="U3087" i="4"/>
  <c r="T3087" i="4"/>
  <c r="AC3087" i="4" s="1"/>
  <c r="AA3086" i="4"/>
  <c r="Z3086" i="4"/>
  <c r="Y3086" i="4"/>
  <c r="X3086" i="4"/>
  <c r="U3086" i="4"/>
  <c r="T3086" i="4"/>
  <c r="AC3086" i="4" s="1"/>
  <c r="AA3085" i="4"/>
  <c r="Z3085" i="4"/>
  <c r="Y3085" i="4"/>
  <c r="X3085" i="4"/>
  <c r="U3085" i="4"/>
  <c r="T3085" i="4"/>
  <c r="AC3085" i="4" s="1"/>
  <c r="AA3084" i="4"/>
  <c r="Z3084" i="4"/>
  <c r="Y3084" i="4"/>
  <c r="X3084" i="4"/>
  <c r="U3084" i="4"/>
  <c r="T3084" i="4"/>
  <c r="AC3084" i="4" s="1"/>
  <c r="AA3083" i="4"/>
  <c r="Z3083" i="4"/>
  <c r="Y3083" i="4"/>
  <c r="X3083" i="4"/>
  <c r="U3083" i="4"/>
  <c r="T3083" i="4"/>
  <c r="AC3083" i="4" s="1"/>
  <c r="AA3082" i="4"/>
  <c r="Z3082" i="4"/>
  <c r="Y3082" i="4"/>
  <c r="X3082" i="4"/>
  <c r="U3082" i="4"/>
  <c r="T3082" i="4"/>
  <c r="AC3082" i="4" s="1"/>
  <c r="AA3081" i="4"/>
  <c r="Z3081" i="4"/>
  <c r="Y3081" i="4"/>
  <c r="X3081" i="4"/>
  <c r="U3081" i="4"/>
  <c r="T3081" i="4"/>
  <c r="AC3081" i="4" s="1"/>
  <c r="AA3080" i="4"/>
  <c r="Z3080" i="4"/>
  <c r="Y3080" i="4"/>
  <c r="X3080" i="4"/>
  <c r="U3080" i="4"/>
  <c r="T3080" i="4"/>
  <c r="AC3080" i="4" s="1"/>
  <c r="AA3079" i="4"/>
  <c r="Z3079" i="4"/>
  <c r="Y3079" i="4"/>
  <c r="X3079" i="4"/>
  <c r="U3079" i="4"/>
  <c r="T3079" i="4"/>
  <c r="AC3079" i="4" s="1"/>
  <c r="AA3078" i="4"/>
  <c r="Z3078" i="4"/>
  <c r="Y3078" i="4"/>
  <c r="X3078" i="4"/>
  <c r="U3078" i="4"/>
  <c r="T3078" i="4"/>
  <c r="AC3078" i="4" s="1"/>
  <c r="AA3077" i="4"/>
  <c r="Z3077" i="4"/>
  <c r="Y3077" i="4"/>
  <c r="X3077" i="4"/>
  <c r="U3077" i="4"/>
  <c r="T3077" i="4"/>
  <c r="AC3077" i="4" s="1"/>
  <c r="AA3076" i="4"/>
  <c r="Z3076" i="4"/>
  <c r="Y3076" i="4"/>
  <c r="X3076" i="4"/>
  <c r="U3076" i="4"/>
  <c r="T3076" i="4"/>
  <c r="AC3076" i="4" s="1"/>
  <c r="AA3075" i="4"/>
  <c r="Z3075" i="4"/>
  <c r="Y3075" i="4"/>
  <c r="X3075" i="4"/>
  <c r="U3075" i="4"/>
  <c r="T3075" i="4"/>
  <c r="AC3075" i="4" s="1"/>
  <c r="AA3074" i="4"/>
  <c r="Z3074" i="4"/>
  <c r="Y3074" i="4"/>
  <c r="X3074" i="4"/>
  <c r="U3074" i="4"/>
  <c r="T3074" i="4"/>
  <c r="AC3074" i="4" s="1"/>
  <c r="AA3073" i="4"/>
  <c r="Z3073" i="4"/>
  <c r="Y3073" i="4"/>
  <c r="X3073" i="4"/>
  <c r="U3073" i="4"/>
  <c r="T3073" i="4"/>
  <c r="AC3073" i="4" s="1"/>
  <c r="AA3072" i="4"/>
  <c r="Z3072" i="4"/>
  <c r="Y3072" i="4"/>
  <c r="X3072" i="4"/>
  <c r="U3072" i="4"/>
  <c r="T3072" i="4"/>
  <c r="AC3072" i="4" s="1"/>
  <c r="AA3071" i="4"/>
  <c r="Z3071" i="4"/>
  <c r="Y3071" i="4"/>
  <c r="X3071" i="4"/>
  <c r="U3071" i="4"/>
  <c r="T3071" i="4"/>
  <c r="AC3071" i="4" s="1"/>
  <c r="AA3070" i="4"/>
  <c r="Z3070" i="4"/>
  <c r="Y3070" i="4"/>
  <c r="X3070" i="4"/>
  <c r="U3070" i="4"/>
  <c r="T3070" i="4"/>
  <c r="AC3070" i="4" s="1"/>
  <c r="AA3069" i="4"/>
  <c r="Z3069" i="4"/>
  <c r="Y3069" i="4"/>
  <c r="X3069" i="4"/>
  <c r="U3069" i="4"/>
  <c r="T3069" i="4"/>
  <c r="AC3069" i="4" s="1"/>
  <c r="AA3068" i="4"/>
  <c r="Z3068" i="4"/>
  <c r="Y3068" i="4"/>
  <c r="X3068" i="4"/>
  <c r="U3068" i="4"/>
  <c r="T3068" i="4"/>
  <c r="AC3068" i="4" s="1"/>
  <c r="AA3067" i="4"/>
  <c r="Z3067" i="4"/>
  <c r="Y3067" i="4"/>
  <c r="X3067" i="4"/>
  <c r="U3067" i="4"/>
  <c r="T3067" i="4"/>
  <c r="AC3067" i="4" s="1"/>
  <c r="AA3066" i="4"/>
  <c r="Z3066" i="4"/>
  <c r="Y3066" i="4"/>
  <c r="X3066" i="4"/>
  <c r="U3066" i="4"/>
  <c r="T3066" i="4"/>
  <c r="AC3066" i="4" s="1"/>
  <c r="AA3065" i="4"/>
  <c r="Z3065" i="4"/>
  <c r="Y3065" i="4"/>
  <c r="X3065" i="4"/>
  <c r="U3065" i="4"/>
  <c r="T3065" i="4"/>
  <c r="AC3065" i="4" s="1"/>
  <c r="AA3064" i="4"/>
  <c r="Z3064" i="4"/>
  <c r="Y3064" i="4"/>
  <c r="X3064" i="4"/>
  <c r="U3064" i="4"/>
  <c r="T3064" i="4"/>
  <c r="AC3064" i="4" s="1"/>
  <c r="AA3063" i="4"/>
  <c r="Z3063" i="4"/>
  <c r="Y3063" i="4"/>
  <c r="X3063" i="4"/>
  <c r="U3063" i="4"/>
  <c r="T3063" i="4"/>
  <c r="AC3063" i="4" s="1"/>
  <c r="AA3062" i="4"/>
  <c r="Z3062" i="4"/>
  <c r="Y3062" i="4"/>
  <c r="X3062" i="4"/>
  <c r="U3062" i="4"/>
  <c r="T3062" i="4"/>
  <c r="AC3062" i="4" s="1"/>
  <c r="AA3061" i="4"/>
  <c r="Z3061" i="4"/>
  <c r="Y3061" i="4"/>
  <c r="X3061" i="4"/>
  <c r="U3061" i="4"/>
  <c r="T3061" i="4"/>
  <c r="AC3061" i="4" s="1"/>
  <c r="AA3060" i="4"/>
  <c r="Z3060" i="4"/>
  <c r="Y3060" i="4"/>
  <c r="X3060" i="4"/>
  <c r="U3060" i="4"/>
  <c r="T3060" i="4"/>
  <c r="AC3060" i="4" s="1"/>
  <c r="AA3059" i="4"/>
  <c r="Z3059" i="4"/>
  <c r="Y3059" i="4"/>
  <c r="X3059" i="4"/>
  <c r="U3059" i="4"/>
  <c r="T3059" i="4"/>
  <c r="AC3059" i="4" s="1"/>
  <c r="AA3058" i="4"/>
  <c r="Z3058" i="4"/>
  <c r="Y3058" i="4"/>
  <c r="X3058" i="4"/>
  <c r="U3058" i="4"/>
  <c r="T3058" i="4"/>
  <c r="AC3058" i="4" s="1"/>
  <c r="AA3057" i="4"/>
  <c r="Z3057" i="4"/>
  <c r="Y3057" i="4"/>
  <c r="X3057" i="4"/>
  <c r="U3057" i="4"/>
  <c r="T3057" i="4"/>
  <c r="AC3057" i="4" s="1"/>
  <c r="AA3056" i="4"/>
  <c r="Z3056" i="4"/>
  <c r="Y3056" i="4"/>
  <c r="X3056" i="4"/>
  <c r="U3056" i="4"/>
  <c r="T3056" i="4"/>
  <c r="AC3056" i="4" s="1"/>
  <c r="AA3055" i="4"/>
  <c r="Z3055" i="4"/>
  <c r="Y3055" i="4"/>
  <c r="X3055" i="4"/>
  <c r="U3055" i="4"/>
  <c r="T3055" i="4"/>
  <c r="AC3055" i="4" s="1"/>
  <c r="AA3054" i="4"/>
  <c r="Z3054" i="4"/>
  <c r="Y3054" i="4"/>
  <c r="X3054" i="4"/>
  <c r="U3054" i="4"/>
  <c r="T3054" i="4"/>
  <c r="AC3054" i="4" s="1"/>
  <c r="AA3053" i="4"/>
  <c r="Z3053" i="4"/>
  <c r="Y3053" i="4"/>
  <c r="X3053" i="4"/>
  <c r="U3053" i="4"/>
  <c r="T3053" i="4"/>
  <c r="AC3053" i="4" s="1"/>
  <c r="AA3052" i="4"/>
  <c r="Z3052" i="4"/>
  <c r="Y3052" i="4"/>
  <c r="X3052" i="4"/>
  <c r="U3052" i="4"/>
  <c r="T3052" i="4"/>
  <c r="AC3052" i="4" s="1"/>
  <c r="AA3051" i="4"/>
  <c r="Z3051" i="4"/>
  <c r="Y3051" i="4"/>
  <c r="X3051" i="4"/>
  <c r="U3051" i="4"/>
  <c r="T3051" i="4"/>
  <c r="AC3051" i="4" s="1"/>
  <c r="AA3050" i="4"/>
  <c r="Z3050" i="4"/>
  <c r="Y3050" i="4"/>
  <c r="X3050" i="4"/>
  <c r="U3050" i="4"/>
  <c r="T3050" i="4"/>
  <c r="AC3050" i="4" s="1"/>
  <c r="AA3049" i="4"/>
  <c r="Z3049" i="4"/>
  <c r="Y3049" i="4"/>
  <c r="X3049" i="4"/>
  <c r="U3049" i="4"/>
  <c r="T3049" i="4"/>
  <c r="AC3049" i="4" s="1"/>
  <c r="AA3048" i="4"/>
  <c r="Z3048" i="4"/>
  <c r="Y3048" i="4"/>
  <c r="X3048" i="4"/>
  <c r="U3048" i="4"/>
  <c r="T3048" i="4"/>
  <c r="AC3048" i="4" s="1"/>
  <c r="AA3047" i="4"/>
  <c r="Z3047" i="4"/>
  <c r="Y3047" i="4"/>
  <c r="X3047" i="4"/>
  <c r="U3047" i="4"/>
  <c r="T3047" i="4"/>
  <c r="AC3047" i="4" s="1"/>
  <c r="AA3046" i="4"/>
  <c r="Z3046" i="4"/>
  <c r="Y3046" i="4"/>
  <c r="X3046" i="4"/>
  <c r="U3046" i="4"/>
  <c r="T3046" i="4"/>
  <c r="AC3046" i="4" s="1"/>
  <c r="AA3045" i="4"/>
  <c r="Z3045" i="4"/>
  <c r="Y3045" i="4"/>
  <c r="X3045" i="4"/>
  <c r="U3045" i="4"/>
  <c r="T3045" i="4"/>
  <c r="AC3045" i="4" s="1"/>
  <c r="AA3044" i="4"/>
  <c r="Z3044" i="4"/>
  <c r="Y3044" i="4"/>
  <c r="X3044" i="4"/>
  <c r="U3044" i="4"/>
  <c r="T3044" i="4"/>
  <c r="AC3044" i="4" s="1"/>
  <c r="AA3043" i="4"/>
  <c r="Z3043" i="4"/>
  <c r="Y3043" i="4"/>
  <c r="X3043" i="4"/>
  <c r="U3043" i="4"/>
  <c r="T3043" i="4"/>
  <c r="AC3043" i="4" s="1"/>
  <c r="AA3042" i="4"/>
  <c r="Z3042" i="4"/>
  <c r="Y3042" i="4"/>
  <c r="X3042" i="4"/>
  <c r="U3042" i="4"/>
  <c r="T3042" i="4"/>
  <c r="AC3042" i="4" s="1"/>
  <c r="AA3041" i="4"/>
  <c r="Z3041" i="4"/>
  <c r="Y3041" i="4"/>
  <c r="X3041" i="4"/>
  <c r="U3041" i="4"/>
  <c r="T3041" i="4"/>
  <c r="AC3041" i="4" s="1"/>
  <c r="AA3040" i="4"/>
  <c r="Z3040" i="4"/>
  <c r="Y3040" i="4"/>
  <c r="X3040" i="4"/>
  <c r="U3040" i="4"/>
  <c r="T3040" i="4"/>
  <c r="AC3040" i="4" s="1"/>
  <c r="AA3039" i="4"/>
  <c r="Z3039" i="4"/>
  <c r="Y3039" i="4"/>
  <c r="X3039" i="4"/>
  <c r="U3039" i="4"/>
  <c r="T3039" i="4"/>
  <c r="AC3039" i="4" s="1"/>
  <c r="AA3038" i="4"/>
  <c r="Z3038" i="4"/>
  <c r="Y3038" i="4"/>
  <c r="X3038" i="4"/>
  <c r="U3038" i="4"/>
  <c r="T3038" i="4"/>
  <c r="AC3038" i="4" s="1"/>
  <c r="AA3037" i="4"/>
  <c r="Z3037" i="4"/>
  <c r="Y3037" i="4"/>
  <c r="X3037" i="4"/>
  <c r="U3037" i="4"/>
  <c r="T3037" i="4"/>
  <c r="AC3037" i="4" s="1"/>
  <c r="AA3036" i="4"/>
  <c r="Z3036" i="4"/>
  <c r="Y3036" i="4"/>
  <c r="X3036" i="4"/>
  <c r="U3036" i="4"/>
  <c r="T3036" i="4"/>
  <c r="AC3036" i="4" s="1"/>
  <c r="AA3035" i="4"/>
  <c r="Z3035" i="4"/>
  <c r="Y3035" i="4"/>
  <c r="X3035" i="4"/>
  <c r="U3035" i="4"/>
  <c r="T3035" i="4"/>
  <c r="AC3035" i="4" s="1"/>
  <c r="AA3034" i="4"/>
  <c r="Z3034" i="4"/>
  <c r="Y3034" i="4"/>
  <c r="X3034" i="4"/>
  <c r="U3034" i="4"/>
  <c r="T3034" i="4"/>
  <c r="AC3034" i="4" s="1"/>
  <c r="AA3033" i="4"/>
  <c r="Z3033" i="4"/>
  <c r="Y3033" i="4"/>
  <c r="X3033" i="4"/>
  <c r="U3033" i="4"/>
  <c r="T3033" i="4"/>
  <c r="AC3033" i="4" s="1"/>
  <c r="AA3032" i="4"/>
  <c r="Z3032" i="4"/>
  <c r="Y3032" i="4"/>
  <c r="X3032" i="4"/>
  <c r="U3032" i="4"/>
  <c r="T3032" i="4"/>
  <c r="AC3032" i="4" s="1"/>
  <c r="AA3031" i="4"/>
  <c r="Z3031" i="4"/>
  <c r="Y3031" i="4"/>
  <c r="X3031" i="4"/>
  <c r="U3031" i="4"/>
  <c r="T3031" i="4"/>
  <c r="AC3031" i="4" s="1"/>
  <c r="AA3030" i="4"/>
  <c r="Z3030" i="4"/>
  <c r="Y3030" i="4"/>
  <c r="X3030" i="4"/>
  <c r="U3030" i="4"/>
  <c r="T3030" i="4"/>
  <c r="AC3030" i="4" s="1"/>
  <c r="AA3029" i="4"/>
  <c r="Z3029" i="4"/>
  <c r="Y3029" i="4"/>
  <c r="X3029" i="4"/>
  <c r="U3029" i="4"/>
  <c r="T3029" i="4"/>
  <c r="AC3029" i="4" s="1"/>
  <c r="AA3028" i="4"/>
  <c r="Z3028" i="4"/>
  <c r="Y3028" i="4"/>
  <c r="X3028" i="4"/>
  <c r="U3028" i="4"/>
  <c r="T3028" i="4"/>
  <c r="AC3028" i="4" s="1"/>
  <c r="AA3027" i="4"/>
  <c r="Z3027" i="4"/>
  <c r="Y3027" i="4"/>
  <c r="X3027" i="4"/>
  <c r="U3027" i="4"/>
  <c r="T3027" i="4"/>
  <c r="AC3027" i="4" s="1"/>
  <c r="AA3026" i="4"/>
  <c r="Z3026" i="4"/>
  <c r="Y3026" i="4"/>
  <c r="X3026" i="4"/>
  <c r="U3026" i="4"/>
  <c r="T3026" i="4"/>
  <c r="AC3026" i="4" s="1"/>
  <c r="AA3025" i="4"/>
  <c r="Z3025" i="4"/>
  <c r="Y3025" i="4"/>
  <c r="X3025" i="4"/>
  <c r="U3025" i="4"/>
  <c r="T3025" i="4"/>
  <c r="AC3025" i="4" s="1"/>
  <c r="AA3024" i="4"/>
  <c r="Z3024" i="4"/>
  <c r="Y3024" i="4"/>
  <c r="X3024" i="4"/>
  <c r="U3024" i="4"/>
  <c r="T3024" i="4"/>
  <c r="AC3024" i="4" s="1"/>
  <c r="AA3023" i="4"/>
  <c r="Z3023" i="4"/>
  <c r="Y3023" i="4"/>
  <c r="X3023" i="4"/>
  <c r="U3023" i="4"/>
  <c r="T3023" i="4"/>
  <c r="AC3023" i="4" s="1"/>
  <c r="AA3022" i="4"/>
  <c r="Z3022" i="4"/>
  <c r="Y3022" i="4"/>
  <c r="X3022" i="4"/>
  <c r="U3022" i="4"/>
  <c r="T3022" i="4"/>
  <c r="AC3022" i="4" s="1"/>
  <c r="AA3021" i="4"/>
  <c r="Z3021" i="4"/>
  <c r="Y3021" i="4"/>
  <c r="X3021" i="4"/>
  <c r="U3021" i="4"/>
  <c r="T3021" i="4"/>
  <c r="AC3021" i="4" s="1"/>
  <c r="AA3020" i="4"/>
  <c r="Z3020" i="4"/>
  <c r="Y3020" i="4"/>
  <c r="X3020" i="4"/>
  <c r="U3020" i="4"/>
  <c r="T3020" i="4"/>
  <c r="AC3020" i="4" s="1"/>
  <c r="AA3019" i="4"/>
  <c r="Z3019" i="4"/>
  <c r="Y3019" i="4"/>
  <c r="X3019" i="4"/>
  <c r="U3019" i="4"/>
  <c r="T3019" i="4"/>
  <c r="AC3019" i="4" s="1"/>
  <c r="AA3018" i="4"/>
  <c r="Z3018" i="4"/>
  <c r="Y3018" i="4"/>
  <c r="X3018" i="4"/>
  <c r="U3018" i="4"/>
  <c r="T3018" i="4"/>
  <c r="AC3018" i="4" s="1"/>
  <c r="AA3017" i="4"/>
  <c r="Z3017" i="4"/>
  <c r="Y3017" i="4"/>
  <c r="X3017" i="4"/>
  <c r="U3017" i="4"/>
  <c r="T3017" i="4"/>
  <c r="AC3017" i="4" s="1"/>
  <c r="AA3016" i="4"/>
  <c r="Z3016" i="4"/>
  <c r="Y3016" i="4"/>
  <c r="X3016" i="4"/>
  <c r="U3016" i="4"/>
  <c r="T3016" i="4"/>
  <c r="AC3016" i="4" s="1"/>
  <c r="AA3015" i="4"/>
  <c r="Z3015" i="4"/>
  <c r="Y3015" i="4"/>
  <c r="X3015" i="4"/>
  <c r="U3015" i="4"/>
  <c r="T3015" i="4"/>
  <c r="AC3015" i="4" s="1"/>
  <c r="AA3014" i="4"/>
  <c r="Z3014" i="4"/>
  <c r="Y3014" i="4"/>
  <c r="X3014" i="4"/>
  <c r="U3014" i="4"/>
  <c r="T3014" i="4"/>
  <c r="AC3014" i="4" s="1"/>
  <c r="AA3013" i="4"/>
  <c r="Z3013" i="4"/>
  <c r="Y3013" i="4"/>
  <c r="X3013" i="4"/>
  <c r="U3013" i="4"/>
  <c r="T3013" i="4"/>
  <c r="AC3013" i="4" s="1"/>
  <c r="AA3012" i="4"/>
  <c r="Z3012" i="4"/>
  <c r="Y3012" i="4"/>
  <c r="X3012" i="4"/>
  <c r="U3012" i="4"/>
  <c r="T3012" i="4"/>
  <c r="AC3012" i="4" s="1"/>
  <c r="AA3011" i="4"/>
  <c r="Z3011" i="4"/>
  <c r="Y3011" i="4"/>
  <c r="X3011" i="4"/>
  <c r="U3011" i="4"/>
  <c r="T3011" i="4"/>
  <c r="AC3011" i="4" s="1"/>
  <c r="AA3010" i="4"/>
  <c r="Z3010" i="4"/>
  <c r="Y3010" i="4"/>
  <c r="X3010" i="4"/>
  <c r="U3010" i="4"/>
  <c r="T3010" i="4"/>
  <c r="AC3010" i="4" s="1"/>
  <c r="AA3009" i="4"/>
  <c r="Z3009" i="4"/>
  <c r="Y3009" i="4"/>
  <c r="X3009" i="4"/>
  <c r="U3009" i="4"/>
  <c r="T3009" i="4"/>
  <c r="AC3009" i="4" s="1"/>
  <c r="AA3008" i="4"/>
  <c r="Z3008" i="4"/>
  <c r="Y3008" i="4"/>
  <c r="X3008" i="4"/>
  <c r="U3008" i="4"/>
  <c r="T3008" i="4"/>
  <c r="AC3008" i="4" s="1"/>
  <c r="AA3007" i="4"/>
  <c r="Z3007" i="4"/>
  <c r="Y3007" i="4"/>
  <c r="X3007" i="4"/>
  <c r="U3007" i="4"/>
  <c r="T3007" i="4"/>
  <c r="AC3007" i="4" s="1"/>
  <c r="AA3006" i="4"/>
  <c r="Z3006" i="4"/>
  <c r="Y3006" i="4"/>
  <c r="X3006" i="4"/>
  <c r="U3006" i="4"/>
  <c r="T3006" i="4"/>
  <c r="AC3006" i="4" s="1"/>
  <c r="AA3005" i="4"/>
  <c r="Z3005" i="4"/>
  <c r="Y3005" i="4"/>
  <c r="X3005" i="4"/>
  <c r="U3005" i="4"/>
  <c r="T3005" i="4"/>
  <c r="AC3005" i="4" s="1"/>
  <c r="AA3004" i="4"/>
  <c r="Z3004" i="4"/>
  <c r="Y3004" i="4"/>
  <c r="X3004" i="4"/>
  <c r="U3004" i="4"/>
  <c r="T3004" i="4"/>
  <c r="AC3004" i="4" s="1"/>
  <c r="AA3003" i="4"/>
  <c r="Z3003" i="4"/>
  <c r="Y3003" i="4"/>
  <c r="X3003" i="4"/>
  <c r="U3003" i="4"/>
  <c r="T3003" i="4"/>
  <c r="AC3003" i="4" s="1"/>
  <c r="AA3002" i="4"/>
  <c r="Z3002" i="4"/>
  <c r="Y3002" i="4"/>
  <c r="X3002" i="4"/>
  <c r="U3002" i="4"/>
  <c r="T3002" i="4"/>
  <c r="AC3002" i="4" s="1"/>
  <c r="AA3001" i="4"/>
  <c r="Z3001" i="4"/>
  <c r="Y3001" i="4"/>
  <c r="X3001" i="4"/>
  <c r="U3001" i="4"/>
  <c r="T3001" i="4"/>
  <c r="AC3001" i="4" s="1"/>
  <c r="AA3000" i="4"/>
  <c r="Z3000" i="4"/>
  <c r="Y3000" i="4"/>
  <c r="X3000" i="4"/>
  <c r="U3000" i="4"/>
  <c r="T3000" i="4"/>
  <c r="AC3000" i="4" s="1"/>
  <c r="AA2999" i="4"/>
  <c r="Z2999" i="4"/>
  <c r="Y2999" i="4"/>
  <c r="X2999" i="4"/>
  <c r="U2999" i="4"/>
  <c r="T2999" i="4"/>
  <c r="AC2999" i="4" s="1"/>
  <c r="AA2998" i="4"/>
  <c r="Z2998" i="4"/>
  <c r="Y2998" i="4"/>
  <c r="X2998" i="4"/>
  <c r="U2998" i="4"/>
  <c r="T2998" i="4"/>
  <c r="AC2998" i="4" s="1"/>
  <c r="AA2997" i="4"/>
  <c r="Z2997" i="4"/>
  <c r="Y2997" i="4"/>
  <c r="X2997" i="4"/>
  <c r="U2997" i="4"/>
  <c r="T2997" i="4"/>
  <c r="AC2997" i="4" s="1"/>
  <c r="AA2996" i="4"/>
  <c r="Z2996" i="4"/>
  <c r="Y2996" i="4"/>
  <c r="X2996" i="4"/>
  <c r="U2996" i="4"/>
  <c r="T2996" i="4"/>
  <c r="AC2996" i="4" s="1"/>
  <c r="AA2995" i="4"/>
  <c r="Z2995" i="4"/>
  <c r="Y2995" i="4"/>
  <c r="X2995" i="4"/>
  <c r="U2995" i="4"/>
  <c r="T2995" i="4"/>
  <c r="AC2995" i="4" s="1"/>
  <c r="AA2994" i="4"/>
  <c r="Z2994" i="4"/>
  <c r="Y2994" i="4"/>
  <c r="X2994" i="4"/>
  <c r="U2994" i="4"/>
  <c r="T2994" i="4"/>
  <c r="AC2994" i="4" s="1"/>
  <c r="AA2993" i="4"/>
  <c r="Z2993" i="4"/>
  <c r="Y2993" i="4"/>
  <c r="X2993" i="4"/>
  <c r="U2993" i="4"/>
  <c r="T2993" i="4"/>
  <c r="AC2993" i="4" s="1"/>
  <c r="AA2992" i="4"/>
  <c r="Z2992" i="4"/>
  <c r="Y2992" i="4"/>
  <c r="X2992" i="4"/>
  <c r="U2992" i="4"/>
  <c r="T2992" i="4"/>
  <c r="AC2992" i="4" s="1"/>
  <c r="AA2991" i="4"/>
  <c r="Z2991" i="4"/>
  <c r="Y2991" i="4"/>
  <c r="X2991" i="4"/>
  <c r="U2991" i="4"/>
  <c r="T2991" i="4"/>
  <c r="AC2991" i="4" s="1"/>
  <c r="AA2990" i="4"/>
  <c r="Z2990" i="4"/>
  <c r="Y2990" i="4"/>
  <c r="X2990" i="4"/>
  <c r="U2990" i="4"/>
  <c r="T2990" i="4"/>
  <c r="AC2990" i="4" s="1"/>
  <c r="AA2989" i="4"/>
  <c r="Z2989" i="4"/>
  <c r="Y2989" i="4"/>
  <c r="X2989" i="4"/>
  <c r="U2989" i="4"/>
  <c r="T2989" i="4"/>
  <c r="AC2989" i="4" s="1"/>
  <c r="AA2988" i="4"/>
  <c r="Z2988" i="4"/>
  <c r="Y2988" i="4"/>
  <c r="X2988" i="4"/>
  <c r="U2988" i="4"/>
  <c r="T2988" i="4"/>
  <c r="AC2988" i="4" s="1"/>
  <c r="AA2987" i="4"/>
  <c r="Z2987" i="4"/>
  <c r="Y2987" i="4"/>
  <c r="X2987" i="4"/>
  <c r="U2987" i="4"/>
  <c r="T2987" i="4"/>
  <c r="AC2987" i="4" s="1"/>
  <c r="AA2986" i="4"/>
  <c r="Z2986" i="4"/>
  <c r="Y2986" i="4"/>
  <c r="X2986" i="4"/>
  <c r="U2986" i="4"/>
  <c r="T2986" i="4"/>
  <c r="AC2986" i="4" s="1"/>
  <c r="AA2985" i="4"/>
  <c r="Z2985" i="4"/>
  <c r="Y2985" i="4"/>
  <c r="X2985" i="4"/>
  <c r="U2985" i="4"/>
  <c r="T2985" i="4"/>
  <c r="AC2985" i="4" s="1"/>
  <c r="AA2984" i="4"/>
  <c r="Z2984" i="4"/>
  <c r="Y2984" i="4"/>
  <c r="X2984" i="4"/>
  <c r="U2984" i="4"/>
  <c r="T2984" i="4"/>
  <c r="AC2984" i="4" s="1"/>
  <c r="AA2983" i="4"/>
  <c r="Z2983" i="4"/>
  <c r="Y2983" i="4"/>
  <c r="X2983" i="4"/>
  <c r="U2983" i="4"/>
  <c r="T2983" i="4"/>
  <c r="AC2983" i="4" s="1"/>
  <c r="AA2982" i="4"/>
  <c r="Z2982" i="4"/>
  <c r="Y2982" i="4"/>
  <c r="X2982" i="4"/>
  <c r="U2982" i="4"/>
  <c r="T2982" i="4"/>
  <c r="AC2982" i="4" s="1"/>
  <c r="AA2981" i="4"/>
  <c r="Z2981" i="4"/>
  <c r="Y2981" i="4"/>
  <c r="X2981" i="4"/>
  <c r="U2981" i="4"/>
  <c r="T2981" i="4"/>
  <c r="AC2981" i="4" s="1"/>
  <c r="AA2980" i="4"/>
  <c r="Z2980" i="4"/>
  <c r="Y2980" i="4"/>
  <c r="X2980" i="4"/>
  <c r="U2980" i="4"/>
  <c r="T2980" i="4"/>
  <c r="AC2980" i="4" s="1"/>
  <c r="AA2979" i="4"/>
  <c r="Z2979" i="4"/>
  <c r="Y2979" i="4"/>
  <c r="X2979" i="4"/>
  <c r="U2979" i="4"/>
  <c r="T2979" i="4"/>
  <c r="AC2979" i="4" s="1"/>
  <c r="AA2978" i="4"/>
  <c r="Z2978" i="4"/>
  <c r="Y2978" i="4"/>
  <c r="X2978" i="4"/>
  <c r="U2978" i="4"/>
  <c r="T2978" i="4"/>
  <c r="AC2978" i="4" s="1"/>
  <c r="AA2977" i="4"/>
  <c r="Z2977" i="4"/>
  <c r="Y2977" i="4"/>
  <c r="X2977" i="4"/>
  <c r="U2977" i="4"/>
  <c r="T2977" i="4"/>
  <c r="AC2977" i="4" s="1"/>
  <c r="AA2976" i="4"/>
  <c r="Z2976" i="4"/>
  <c r="Y2976" i="4"/>
  <c r="X2976" i="4"/>
  <c r="U2976" i="4"/>
  <c r="T2976" i="4"/>
  <c r="AC2976" i="4" s="1"/>
  <c r="AA2975" i="4"/>
  <c r="Z2975" i="4"/>
  <c r="Y2975" i="4"/>
  <c r="X2975" i="4"/>
  <c r="U2975" i="4"/>
  <c r="T2975" i="4"/>
  <c r="AC2975" i="4" s="1"/>
  <c r="AA2974" i="4"/>
  <c r="Z2974" i="4"/>
  <c r="Y2974" i="4"/>
  <c r="X2974" i="4"/>
  <c r="U2974" i="4"/>
  <c r="T2974" i="4"/>
  <c r="AC2974" i="4" s="1"/>
  <c r="AA2973" i="4"/>
  <c r="Z2973" i="4"/>
  <c r="Y2973" i="4"/>
  <c r="X2973" i="4"/>
  <c r="U2973" i="4"/>
  <c r="T2973" i="4"/>
  <c r="AC2973" i="4" s="1"/>
  <c r="AA2972" i="4"/>
  <c r="Z2972" i="4"/>
  <c r="Y2972" i="4"/>
  <c r="X2972" i="4"/>
  <c r="U2972" i="4"/>
  <c r="T2972" i="4"/>
  <c r="AC2972" i="4" s="1"/>
  <c r="AA2971" i="4"/>
  <c r="Z2971" i="4"/>
  <c r="Y2971" i="4"/>
  <c r="X2971" i="4"/>
  <c r="U2971" i="4"/>
  <c r="T2971" i="4"/>
  <c r="AC2971" i="4" s="1"/>
  <c r="AA2970" i="4"/>
  <c r="Z2970" i="4"/>
  <c r="Y2970" i="4"/>
  <c r="X2970" i="4"/>
  <c r="U2970" i="4"/>
  <c r="T2970" i="4"/>
  <c r="AC2970" i="4" s="1"/>
  <c r="AA2969" i="4"/>
  <c r="Z2969" i="4"/>
  <c r="Y2969" i="4"/>
  <c r="X2969" i="4"/>
  <c r="U2969" i="4"/>
  <c r="T2969" i="4"/>
  <c r="AC2969" i="4" s="1"/>
  <c r="AA2968" i="4"/>
  <c r="Z2968" i="4"/>
  <c r="Y2968" i="4"/>
  <c r="X2968" i="4"/>
  <c r="U2968" i="4"/>
  <c r="T2968" i="4"/>
  <c r="AC2968" i="4" s="1"/>
  <c r="AA2967" i="4"/>
  <c r="Z2967" i="4"/>
  <c r="Y2967" i="4"/>
  <c r="X2967" i="4"/>
  <c r="U2967" i="4"/>
  <c r="T2967" i="4"/>
  <c r="AC2967" i="4" s="1"/>
  <c r="AA2966" i="4"/>
  <c r="Z2966" i="4"/>
  <c r="Y2966" i="4"/>
  <c r="X2966" i="4"/>
  <c r="U2966" i="4"/>
  <c r="T2966" i="4"/>
  <c r="AC2966" i="4" s="1"/>
  <c r="AA2965" i="4"/>
  <c r="Z2965" i="4"/>
  <c r="Y2965" i="4"/>
  <c r="X2965" i="4"/>
  <c r="U2965" i="4"/>
  <c r="T2965" i="4"/>
  <c r="AC2965" i="4" s="1"/>
  <c r="AA2964" i="4"/>
  <c r="Z2964" i="4"/>
  <c r="Y2964" i="4"/>
  <c r="X2964" i="4"/>
  <c r="U2964" i="4"/>
  <c r="T2964" i="4"/>
  <c r="AC2964" i="4" s="1"/>
  <c r="AA2963" i="4"/>
  <c r="Z2963" i="4"/>
  <c r="Y2963" i="4"/>
  <c r="X2963" i="4"/>
  <c r="U2963" i="4"/>
  <c r="T2963" i="4"/>
  <c r="AC2963" i="4" s="1"/>
  <c r="AA2962" i="4"/>
  <c r="Z2962" i="4"/>
  <c r="Y2962" i="4"/>
  <c r="X2962" i="4"/>
  <c r="U2962" i="4"/>
  <c r="T2962" i="4"/>
  <c r="AC2962" i="4" s="1"/>
  <c r="AA2961" i="4"/>
  <c r="Z2961" i="4"/>
  <c r="Y2961" i="4"/>
  <c r="X2961" i="4"/>
  <c r="U2961" i="4"/>
  <c r="T2961" i="4"/>
  <c r="AC2961" i="4" s="1"/>
  <c r="AA2960" i="4"/>
  <c r="Z2960" i="4"/>
  <c r="Y2960" i="4"/>
  <c r="X2960" i="4"/>
  <c r="U2960" i="4"/>
  <c r="T2960" i="4"/>
  <c r="AC2960" i="4" s="1"/>
  <c r="AA2959" i="4"/>
  <c r="Z2959" i="4"/>
  <c r="Y2959" i="4"/>
  <c r="X2959" i="4"/>
  <c r="U2959" i="4"/>
  <c r="T2959" i="4"/>
  <c r="AC2959" i="4" s="1"/>
  <c r="AA2958" i="4"/>
  <c r="Z2958" i="4"/>
  <c r="Y2958" i="4"/>
  <c r="X2958" i="4"/>
  <c r="U2958" i="4"/>
  <c r="T2958" i="4"/>
  <c r="AC2958" i="4" s="1"/>
  <c r="AA2957" i="4"/>
  <c r="Z2957" i="4"/>
  <c r="Y2957" i="4"/>
  <c r="X2957" i="4"/>
  <c r="U2957" i="4"/>
  <c r="T2957" i="4"/>
  <c r="AC2957" i="4" s="1"/>
  <c r="AA2956" i="4"/>
  <c r="Z2956" i="4"/>
  <c r="Y2956" i="4"/>
  <c r="X2956" i="4"/>
  <c r="U2956" i="4"/>
  <c r="T2956" i="4"/>
  <c r="AC2956" i="4" s="1"/>
  <c r="AA2955" i="4"/>
  <c r="Z2955" i="4"/>
  <c r="Y2955" i="4"/>
  <c r="X2955" i="4"/>
  <c r="U2955" i="4"/>
  <c r="T2955" i="4"/>
  <c r="AC2955" i="4" s="1"/>
  <c r="AA2954" i="4"/>
  <c r="Z2954" i="4"/>
  <c r="Y2954" i="4"/>
  <c r="X2954" i="4"/>
  <c r="U2954" i="4"/>
  <c r="T2954" i="4"/>
  <c r="AC2954" i="4" s="1"/>
  <c r="AA2953" i="4"/>
  <c r="Z2953" i="4"/>
  <c r="Y2953" i="4"/>
  <c r="X2953" i="4"/>
  <c r="U2953" i="4"/>
  <c r="T2953" i="4"/>
  <c r="AC2953" i="4" s="1"/>
  <c r="AA2952" i="4"/>
  <c r="Z2952" i="4"/>
  <c r="Y2952" i="4"/>
  <c r="X2952" i="4"/>
  <c r="U2952" i="4"/>
  <c r="T2952" i="4"/>
  <c r="AC2952" i="4" s="1"/>
  <c r="AA2951" i="4"/>
  <c r="Z2951" i="4"/>
  <c r="Y2951" i="4"/>
  <c r="X2951" i="4"/>
  <c r="U2951" i="4"/>
  <c r="T2951" i="4"/>
  <c r="AC2951" i="4" s="1"/>
  <c r="AA2950" i="4"/>
  <c r="Z2950" i="4"/>
  <c r="Y2950" i="4"/>
  <c r="X2950" i="4"/>
  <c r="U2950" i="4"/>
  <c r="T2950" i="4"/>
  <c r="AC2950" i="4" s="1"/>
  <c r="AA2949" i="4"/>
  <c r="Z2949" i="4"/>
  <c r="Y2949" i="4"/>
  <c r="X2949" i="4"/>
  <c r="U2949" i="4"/>
  <c r="T2949" i="4"/>
  <c r="AC2949" i="4" s="1"/>
  <c r="AA2948" i="4"/>
  <c r="Z2948" i="4"/>
  <c r="Y2948" i="4"/>
  <c r="X2948" i="4"/>
  <c r="U2948" i="4"/>
  <c r="T2948" i="4"/>
  <c r="AC2948" i="4" s="1"/>
  <c r="AA2947" i="4"/>
  <c r="Z2947" i="4"/>
  <c r="Y2947" i="4"/>
  <c r="X2947" i="4"/>
  <c r="U2947" i="4"/>
  <c r="T2947" i="4"/>
  <c r="AC2947" i="4" s="1"/>
  <c r="AA2946" i="4"/>
  <c r="Z2946" i="4"/>
  <c r="Y2946" i="4"/>
  <c r="X2946" i="4"/>
  <c r="U2946" i="4"/>
  <c r="T2946" i="4"/>
  <c r="AC2946" i="4" s="1"/>
  <c r="AA2945" i="4"/>
  <c r="Z2945" i="4"/>
  <c r="Y2945" i="4"/>
  <c r="X2945" i="4"/>
  <c r="U2945" i="4"/>
  <c r="T2945" i="4"/>
  <c r="AC2945" i="4" s="1"/>
  <c r="AA2944" i="4"/>
  <c r="Z2944" i="4"/>
  <c r="Y2944" i="4"/>
  <c r="X2944" i="4"/>
  <c r="U2944" i="4"/>
  <c r="T2944" i="4"/>
  <c r="AC2944" i="4" s="1"/>
  <c r="AA2943" i="4"/>
  <c r="Z2943" i="4"/>
  <c r="Y2943" i="4"/>
  <c r="X2943" i="4"/>
  <c r="U2943" i="4"/>
  <c r="T2943" i="4"/>
  <c r="AC2943" i="4" s="1"/>
  <c r="AA2942" i="4"/>
  <c r="Z2942" i="4"/>
  <c r="Y2942" i="4"/>
  <c r="X2942" i="4"/>
  <c r="U2942" i="4"/>
  <c r="T2942" i="4"/>
  <c r="AC2942" i="4" s="1"/>
  <c r="AA2941" i="4"/>
  <c r="Z2941" i="4"/>
  <c r="Y2941" i="4"/>
  <c r="X2941" i="4"/>
  <c r="U2941" i="4"/>
  <c r="T2941" i="4"/>
  <c r="AC2941" i="4" s="1"/>
  <c r="AA2940" i="4"/>
  <c r="Z2940" i="4"/>
  <c r="Y2940" i="4"/>
  <c r="X2940" i="4"/>
  <c r="U2940" i="4"/>
  <c r="T2940" i="4"/>
  <c r="AC2940" i="4" s="1"/>
  <c r="AA2939" i="4"/>
  <c r="Z2939" i="4"/>
  <c r="Y2939" i="4"/>
  <c r="X2939" i="4"/>
  <c r="U2939" i="4"/>
  <c r="T2939" i="4"/>
  <c r="AC2939" i="4" s="1"/>
  <c r="AA2938" i="4"/>
  <c r="Z2938" i="4"/>
  <c r="Y2938" i="4"/>
  <c r="X2938" i="4"/>
  <c r="U2938" i="4"/>
  <c r="T2938" i="4"/>
  <c r="AC2938" i="4" s="1"/>
  <c r="AA2937" i="4"/>
  <c r="Z2937" i="4"/>
  <c r="Y2937" i="4"/>
  <c r="X2937" i="4"/>
  <c r="U2937" i="4"/>
  <c r="T2937" i="4"/>
  <c r="AC2937" i="4" s="1"/>
  <c r="AA2936" i="4"/>
  <c r="Z2936" i="4"/>
  <c r="Y2936" i="4"/>
  <c r="X2936" i="4"/>
  <c r="U2936" i="4"/>
  <c r="T2936" i="4"/>
  <c r="AC2936" i="4" s="1"/>
  <c r="AA2935" i="4"/>
  <c r="Z2935" i="4"/>
  <c r="Y2935" i="4"/>
  <c r="X2935" i="4"/>
  <c r="U2935" i="4"/>
  <c r="T2935" i="4"/>
  <c r="AC2935" i="4" s="1"/>
  <c r="AA2934" i="4"/>
  <c r="Z2934" i="4"/>
  <c r="Y2934" i="4"/>
  <c r="X2934" i="4"/>
  <c r="U2934" i="4"/>
  <c r="T2934" i="4"/>
  <c r="AC2934" i="4" s="1"/>
  <c r="AA2933" i="4"/>
  <c r="Z2933" i="4"/>
  <c r="Y2933" i="4"/>
  <c r="X2933" i="4"/>
  <c r="U2933" i="4"/>
  <c r="T2933" i="4"/>
  <c r="AC2933" i="4" s="1"/>
  <c r="AA2932" i="4"/>
  <c r="Z2932" i="4"/>
  <c r="Y2932" i="4"/>
  <c r="X2932" i="4"/>
  <c r="U2932" i="4"/>
  <c r="T2932" i="4"/>
  <c r="AC2932" i="4" s="1"/>
  <c r="AA2931" i="4"/>
  <c r="Z2931" i="4"/>
  <c r="Y2931" i="4"/>
  <c r="X2931" i="4"/>
  <c r="U2931" i="4"/>
  <c r="T2931" i="4"/>
  <c r="AC2931" i="4" s="1"/>
  <c r="AA2930" i="4"/>
  <c r="Z2930" i="4"/>
  <c r="Y2930" i="4"/>
  <c r="X2930" i="4"/>
  <c r="U2930" i="4"/>
  <c r="T2930" i="4"/>
  <c r="AC2930" i="4" s="1"/>
  <c r="AA2929" i="4"/>
  <c r="Z2929" i="4"/>
  <c r="Y2929" i="4"/>
  <c r="X2929" i="4"/>
  <c r="U2929" i="4"/>
  <c r="T2929" i="4"/>
  <c r="AC2929" i="4" s="1"/>
  <c r="AA2928" i="4"/>
  <c r="Z2928" i="4"/>
  <c r="Y2928" i="4"/>
  <c r="X2928" i="4"/>
  <c r="U2928" i="4"/>
  <c r="T2928" i="4"/>
  <c r="AC2928" i="4" s="1"/>
  <c r="AA2927" i="4"/>
  <c r="Z2927" i="4"/>
  <c r="Y2927" i="4"/>
  <c r="X2927" i="4"/>
  <c r="U2927" i="4"/>
  <c r="T2927" i="4"/>
  <c r="AC2927" i="4" s="1"/>
  <c r="AA2926" i="4"/>
  <c r="Z2926" i="4"/>
  <c r="Y2926" i="4"/>
  <c r="X2926" i="4"/>
  <c r="U2926" i="4"/>
  <c r="T2926" i="4"/>
  <c r="AC2926" i="4" s="1"/>
  <c r="AA2925" i="4"/>
  <c r="Z2925" i="4"/>
  <c r="Y2925" i="4"/>
  <c r="X2925" i="4"/>
  <c r="U2925" i="4"/>
  <c r="T2925" i="4"/>
  <c r="AC2925" i="4" s="1"/>
  <c r="AA2924" i="4"/>
  <c r="Z2924" i="4"/>
  <c r="Y2924" i="4"/>
  <c r="X2924" i="4"/>
  <c r="U2924" i="4"/>
  <c r="T2924" i="4"/>
  <c r="AC2924" i="4" s="1"/>
  <c r="AA2923" i="4"/>
  <c r="Z2923" i="4"/>
  <c r="Y2923" i="4"/>
  <c r="X2923" i="4"/>
  <c r="U2923" i="4"/>
  <c r="T2923" i="4"/>
  <c r="AC2923" i="4" s="1"/>
  <c r="AA2922" i="4"/>
  <c r="Z2922" i="4"/>
  <c r="Y2922" i="4"/>
  <c r="X2922" i="4"/>
  <c r="U2922" i="4"/>
  <c r="T2922" i="4"/>
  <c r="AC2922" i="4" s="1"/>
  <c r="AA2921" i="4"/>
  <c r="Z2921" i="4"/>
  <c r="Y2921" i="4"/>
  <c r="X2921" i="4"/>
  <c r="U2921" i="4"/>
  <c r="T2921" i="4"/>
  <c r="AC2921" i="4" s="1"/>
  <c r="AA2920" i="4"/>
  <c r="Z2920" i="4"/>
  <c r="Y2920" i="4"/>
  <c r="X2920" i="4"/>
  <c r="U2920" i="4"/>
  <c r="T2920" i="4"/>
  <c r="AC2920" i="4" s="1"/>
  <c r="AA2919" i="4"/>
  <c r="Z2919" i="4"/>
  <c r="Y2919" i="4"/>
  <c r="X2919" i="4"/>
  <c r="U2919" i="4"/>
  <c r="T2919" i="4"/>
  <c r="AC2919" i="4" s="1"/>
  <c r="AA2918" i="4"/>
  <c r="Z2918" i="4"/>
  <c r="Y2918" i="4"/>
  <c r="X2918" i="4"/>
  <c r="U2918" i="4"/>
  <c r="T2918" i="4"/>
  <c r="AC2918" i="4" s="1"/>
  <c r="AA2917" i="4"/>
  <c r="Z2917" i="4"/>
  <c r="Y2917" i="4"/>
  <c r="X2917" i="4"/>
  <c r="U2917" i="4"/>
  <c r="T2917" i="4"/>
  <c r="AC2917" i="4" s="1"/>
  <c r="AA2916" i="4"/>
  <c r="Z2916" i="4"/>
  <c r="Y2916" i="4"/>
  <c r="X2916" i="4"/>
  <c r="U2916" i="4"/>
  <c r="T2916" i="4"/>
  <c r="AC2916" i="4" s="1"/>
  <c r="AA2915" i="4"/>
  <c r="Z2915" i="4"/>
  <c r="Y2915" i="4"/>
  <c r="X2915" i="4"/>
  <c r="U2915" i="4"/>
  <c r="T2915" i="4"/>
  <c r="AC2915" i="4" s="1"/>
  <c r="AA2914" i="4"/>
  <c r="Z2914" i="4"/>
  <c r="Y2914" i="4"/>
  <c r="X2914" i="4"/>
  <c r="U2914" i="4"/>
  <c r="T2914" i="4"/>
  <c r="AC2914" i="4" s="1"/>
  <c r="AA2913" i="4"/>
  <c r="Z2913" i="4"/>
  <c r="Y2913" i="4"/>
  <c r="X2913" i="4"/>
  <c r="U2913" i="4"/>
  <c r="T2913" i="4"/>
  <c r="AC2913" i="4" s="1"/>
  <c r="AA2912" i="4"/>
  <c r="Z2912" i="4"/>
  <c r="Y2912" i="4"/>
  <c r="X2912" i="4"/>
  <c r="U2912" i="4"/>
  <c r="T2912" i="4"/>
  <c r="AC2912" i="4" s="1"/>
  <c r="AA2911" i="4"/>
  <c r="Z2911" i="4"/>
  <c r="Y2911" i="4"/>
  <c r="X2911" i="4"/>
  <c r="U2911" i="4"/>
  <c r="T2911" i="4"/>
  <c r="AC2911" i="4" s="1"/>
  <c r="AA2910" i="4"/>
  <c r="Z2910" i="4"/>
  <c r="Y2910" i="4"/>
  <c r="X2910" i="4"/>
  <c r="U2910" i="4"/>
  <c r="T2910" i="4"/>
  <c r="AC2910" i="4" s="1"/>
  <c r="AA2909" i="4"/>
  <c r="Z2909" i="4"/>
  <c r="Y2909" i="4"/>
  <c r="X2909" i="4"/>
  <c r="U2909" i="4"/>
  <c r="T2909" i="4"/>
  <c r="AC2909" i="4" s="1"/>
  <c r="AA2908" i="4"/>
  <c r="Z2908" i="4"/>
  <c r="Y2908" i="4"/>
  <c r="X2908" i="4"/>
  <c r="U2908" i="4"/>
  <c r="T2908" i="4"/>
  <c r="AC2908" i="4" s="1"/>
  <c r="AA2907" i="4"/>
  <c r="Z2907" i="4"/>
  <c r="Y2907" i="4"/>
  <c r="X2907" i="4"/>
  <c r="U2907" i="4"/>
  <c r="T2907" i="4"/>
  <c r="AC2907" i="4" s="1"/>
  <c r="AA2906" i="4"/>
  <c r="Z2906" i="4"/>
  <c r="Y2906" i="4"/>
  <c r="X2906" i="4"/>
  <c r="U2906" i="4"/>
  <c r="T2906" i="4"/>
  <c r="AC2906" i="4" s="1"/>
  <c r="AA2905" i="4"/>
  <c r="Z2905" i="4"/>
  <c r="Y2905" i="4"/>
  <c r="X2905" i="4"/>
  <c r="U2905" i="4"/>
  <c r="T2905" i="4"/>
  <c r="AC2905" i="4" s="1"/>
  <c r="AA2904" i="4"/>
  <c r="Z2904" i="4"/>
  <c r="Y2904" i="4"/>
  <c r="X2904" i="4"/>
  <c r="U2904" i="4"/>
  <c r="T2904" i="4"/>
  <c r="AC2904" i="4" s="1"/>
  <c r="AA2903" i="4"/>
  <c r="Z2903" i="4"/>
  <c r="Y2903" i="4"/>
  <c r="X2903" i="4"/>
  <c r="U2903" i="4"/>
  <c r="T2903" i="4"/>
  <c r="AC2903" i="4" s="1"/>
  <c r="AA2902" i="4"/>
  <c r="Z2902" i="4"/>
  <c r="Y2902" i="4"/>
  <c r="X2902" i="4"/>
  <c r="U2902" i="4"/>
  <c r="T2902" i="4"/>
  <c r="AC2902" i="4" s="1"/>
  <c r="AA2901" i="4"/>
  <c r="Z2901" i="4"/>
  <c r="Y2901" i="4"/>
  <c r="X2901" i="4"/>
  <c r="U2901" i="4"/>
  <c r="T2901" i="4"/>
  <c r="AC2901" i="4" s="1"/>
  <c r="AA2900" i="4"/>
  <c r="Z2900" i="4"/>
  <c r="Y2900" i="4"/>
  <c r="X2900" i="4"/>
  <c r="U2900" i="4"/>
  <c r="T2900" i="4"/>
  <c r="AC2900" i="4" s="1"/>
  <c r="AA2899" i="4"/>
  <c r="Z2899" i="4"/>
  <c r="Y2899" i="4"/>
  <c r="X2899" i="4"/>
  <c r="U2899" i="4"/>
  <c r="T2899" i="4"/>
  <c r="AC2899" i="4" s="1"/>
  <c r="AA2898" i="4"/>
  <c r="Z2898" i="4"/>
  <c r="Y2898" i="4"/>
  <c r="X2898" i="4"/>
  <c r="U2898" i="4"/>
  <c r="T2898" i="4"/>
  <c r="AC2898" i="4" s="1"/>
  <c r="AA2897" i="4"/>
  <c r="Z2897" i="4"/>
  <c r="Y2897" i="4"/>
  <c r="X2897" i="4"/>
  <c r="U2897" i="4"/>
  <c r="T2897" i="4"/>
  <c r="AC2897" i="4" s="1"/>
  <c r="AA2896" i="4"/>
  <c r="Z2896" i="4"/>
  <c r="Y2896" i="4"/>
  <c r="X2896" i="4"/>
  <c r="U2896" i="4"/>
  <c r="T2896" i="4"/>
  <c r="AC2896" i="4" s="1"/>
  <c r="AA2895" i="4"/>
  <c r="Z2895" i="4"/>
  <c r="Y2895" i="4"/>
  <c r="X2895" i="4"/>
  <c r="U2895" i="4"/>
  <c r="T2895" i="4"/>
  <c r="AC2895" i="4" s="1"/>
  <c r="AA2894" i="4"/>
  <c r="Z2894" i="4"/>
  <c r="Y2894" i="4"/>
  <c r="X2894" i="4"/>
  <c r="U2894" i="4"/>
  <c r="T2894" i="4"/>
  <c r="AC2894" i="4" s="1"/>
  <c r="AA2893" i="4"/>
  <c r="Z2893" i="4"/>
  <c r="Y2893" i="4"/>
  <c r="X2893" i="4"/>
  <c r="U2893" i="4"/>
  <c r="T2893" i="4"/>
  <c r="AC2893" i="4" s="1"/>
  <c r="AA2892" i="4"/>
  <c r="Z2892" i="4"/>
  <c r="Y2892" i="4"/>
  <c r="X2892" i="4"/>
  <c r="U2892" i="4"/>
  <c r="T2892" i="4"/>
  <c r="AC2892" i="4" s="1"/>
  <c r="AA2891" i="4"/>
  <c r="Z2891" i="4"/>
  <c r="Y2891" i="4"/>
  <c r="X2891" i="4"/>
  <c r="U2891" i="4"/>
  <c r="T2891" i="4"/>
  <c r="AC2891" i="4" s="1"/>
  <c r="AA2890" i="4"/>
  <c r="Z2890" i="4"/>
  <c r="Y2890" i="4"/>
  <c r="X2890" i="4"/>
  <c r="U2890" i="4"/>
  <c r="T2890" i="4"/>
  <c r="AC2890" i="4" s="1"/>
  <c r="AA2889" i="4"/>
  <c r="Z2889" i="4"/>
  <c r="Y2889" i="4"/>
  <c r="X2889" i="4"/>
  <c r="U2889" i="4"/>
  <c r="T2889" i="4"/>
  <c r="AC2889" i="4" s="1"/>
  <c r="AA2888" i="4"/>
  <c r="Z2888" i="4"/>
  <c r="Y2888" i="4"/>
  <c r="X2888" i="4"/>
  <c r="U2888" i="4"/>
  <c r="T2888" i="4"/>
  <c r="AC2888" i="4" s="1"/>
  <c r="AA2887" i="4"/>
  <c r="Z2887" i="4"/>
  <c r="Y2887" i="4"/>
  <c r="X2887" i="4"/>
  <c r="U2887" i="4"/>
  <c r="T2887" i="4"/>
  <c r="AC2887" i="4" s="1"/>
  <c r="AA2886" i="4"/>
  <c r="Z2886" i="4"/>
  <c r="Y2886" i="4"/>
  <c r="X2886" i="4"/>
  <c r="U2886" i="4"/>
  <c r="T2886" i="4"/>
  <c r="AC2886" i="4" s="1"/>
  <c r="AA2885" i="4"/>
  <c r="Z2885" i="4"/>
  <c r="Y2885" i="4"/>
  <c r="X2885" i="4"/>
  <c r="U2885" i="4"/>
  <c r="T2885" i="4"/>
  <c r="AC2885" i="4" s="1"/>
  <c r="AA2884" i="4"/>
  <c r="Z2884" i="4"/>
  <c r="Y2884" i="4"/>
  <c r="X2884" i="4"/>
  <c r="U2884" i="4"/>
  <c r="T2884" i="4"/>
  <c r="AC2884" i="4" s="1"/>
  <c r="AA2883" i="4"/>
  <c r="Z2883" i="4"/>
  <c r="Y2883" i="4"/>
  <c r="X2883" i="4"/>
  <c r="U2883" i="4"/>
  <c r="T2883" i="4"/>
  <c r="AC2883" i="4" s="1"/>
  <c r="AA2882" i="4"/>
  <c r="Z2882" i="4"/>
  <c r="Y2882" i="4"/>
  <c r="X2882" i="4"/>
  <c r="U2882" i="4"/>
  <c r="T2882" i="4"/>
  <c r="AC2882" i="4" s="1"/>
  <c r="AA2881" i="4"/>
  <c r="Z2881" i="4"/>
  <c r="Y2881" i="4"/>
  <c r="X2881" i="4"/>
  <c r="U2881" i="4"/>
  <c r="T2881" i="4"/>
  <c r="AC2881" i="4" s="1"/>
  <c r="AA2880" i="4"/>
  <c r="Z2880" i="4"/>
  <c r="Y2880" i="4"/>
  <c r="X2880" i="4"/>
  <c r="U2880" i="4"/>
  <c r="T2880" i="4"/>
  <c r="AC2880" i="4" s="1"/>
  <c r="AA2879" i="4"/>
  <c r="Z2879" i="4"/>
  <c r="Y2879" i="4"/>
  <c r="X2879" i="4"/>
  <c r="U2879" i="4"/>
  <c r="T2879" i="4"/>
  <c r="AC2879" i="4" s="1"/>
  <c r="AA2878" i="4"/>
  <c r="Z2878" i="4"/>
  <c r="Y2878" i="4"/>
  <c r="X2878" i="4"/>
  <c r="U2878" i="4"/>
  <c r="T2878" i="4"/>
  <c r="AC2878" i="4" s="1"/>
  <c r="AA2877" i="4"/>
  <c r="Z2877" i="4"/>
  <c r="Y2877" i="4"/>
  <c r="X2877" i="4"/>
  <c r="U2877" i="4"/>
  <c r="T2877" i="4"/>
  <c r="AC2877" i="4" s="1"/>
  <c r="AA2876" i="4"/>
  <c r="Z2876" i="4"/>
  <c r="Y2876" i="4"/>
  <c r="X2876" i="4"/>
  <c r="U2876" i="4"/>
  <c r="T2876" i="4"/>
  <c r="AC2876" i="4" s="1"/>
  <c r="AA2875" i="4"/>
  <c r="Z2875" i="4"/>
  <c r="Y2875" i="4"/>
  <c r="X2875" i="4"/>
  <c r="U2875" i="4"/>
  <c r="T2875" i="4"/>
  <c r="AC2875" i="4" s="1"/>
  <c r="AA2874" i="4"/>
  <c r="Z2874" i="4"/>
  <c r="Y2874" i="4"/>
  <c r="X2874" i="4"/>
  <c r="U2874" i="4"/>
  <c r="T2874" i="4"/>
  <c r="AC2874" i="4" s="1"/>
  <c r="AA2873" i="4"/>
  <c r="Z2873" i="4"/>
  <c r="Y2873" i="4"/>
  <c r="X2873" i="4"/>
  <c r="U2873" i="4"/>
  <c r="T2873" i="4"/>
  <c r="AC2873" i="4" s="1"/>
  <c r="AA2872" i="4"/>
  <c r="Z2872" i="4"/>
  <c r="Y2872" i="4"/>
  <c r="X2872" i="4"/>
  <c r="U2872" i="4"/>
  <c r="T2872" i="4"/>
  <c r="AC2872" i="4" s="1"/>
  <c r="AA2871" i="4"/>
  <c r="Z2871" i="4"/>
  <c r="Y2871" i="4"/>
  <c r="X2871" i="4"/>
  <c r="U2871" i="4"/>
  <c r="T2871" i="4"/>
  <c r="AC2871" i="4" s="1"/>
  <c r="AA2870" i="4"/>
  <c r="Z2870" i="4"/>
  <c r="Y2870" i="4"/>
  <c r="X2870" i="4"/>
  <c r="U2870" i="4"/>
  <c r="T2870" i="4"/>
  <c r="AC2870" i="4" s="1"/>
  <c r="AA2869" i="4"/>
  <c r="Z2869" i="4"/>
  <c r="Y2869" i="4"/>
  <c r="X2869" i="4"/>
  <c r="U2869" i="4"/>
  <c r="T2869" i="4"/>
  <c r="AC2869" i="4" s="1"/>
  <c r="AA2868" i="4"/>
  <c r="Z2868" i="4"/>
  <c r="Y2868" i="4"/>
  <c r="X2868" i="4"/>
  <c r="U2868" i="4"/>
  <c r="T2868" i="4"/>
  <c r="AC2868" i="4" s="1"/>
  <c r="AA2867" i="4"/>
  <c r="Z2867" i="4"/>
  <c r="Y2867" i="4"/>
  <c r="X2867" i="4"/>
  <c r="U2867" i="4"/>
  <c r="T2867" i="4"/>
  <c r="AC2867" i="4" s="1"/>
  <c r="AA2866" i="4"/>
  <c r="Z2866" i="4"/>
  <c r="Y2866" i="4"/>
  <c r="X2866" i="4"/>
  <c r="U2866" i="4"/>
  <c r="T2866" i="4"/>
  <c r="AC2866" i="4" s="1"/>
  <c r="AA2865" i="4"/>
  <c r="Z2865" i="4"/>
  <c r="Y2865" i="4"/>
  <c r="X2865" i="4"/>
  <c r="U2865" i="4"/>
  <c r="T2865" i="4"/>
  <c r="AC2865" i="4" s="1"/>
  <c r="AA2864" i="4"/>
  <c r="Z2864" i="4"/>
  <c r="Y2864" i="4"/>
  <c r="X2864" i="4"/>
  <c r="U2864" i="4"/>
  <c r="T2864" i="4"/>
  <c r="AC2864" i="4" s="1"/>
  <c r="AA2863" i="4"/>
  <c r="Z2863" i="4"/>
  <c r="Y2863" i="4"/>
  <c r="X2863" i="4"/>
  <c r="U2863" i="4"/>
  <c r="T2863" i="4"/>
  <c r="AC2863" i="4" s="1"/>
  <c r="AA2862" i="4"/>
  <c r="Z2862" i="4"/>
  <c r="Y2862" i="4"/>
  <c r="X2862" i="4"/>
  <c r="U2862" i="4"/>
  <c r="T2862" i="4"/>
  <c r="AC2862" i="4" s="1"/>
  <c r="AA2861" i="4"/>
  <c r="Z2861" i="4"/>
  <c r="Y2861" i="4"/>
  <c r="X2861" i="4"/>
  <c r="U2861" i="4"/>
  <c r="T2861" i="4"/>
  <c r="AC2861" i="4" s="1"/>
  <c r="AA2860" i="4"/>
  <c r="Z2860" i="4"/>
  <c r="Y2860" i="4"/>
  <c r="X2860" i="4"/>
  <c r="U2860" i="4"/>
  <c r="T2860" i="4"/>
  <c r="AC2860" i="4" s="1"/>
  <c r="AA2859" i="4"/>
  <c r="Z2859" i="4"/>
  <c r="Y2859" i="4"/>
  <c r="X2859" i="4"/>
  <c r="U2859" i="4"/>
  <c r="T2859" i="4"/>
  <c r="AC2859" i="4" s="1"/>
  <c r="AA2858" i="4"/>
  <c r="Z2858" i="4"/>
  <c r="Y2858" i="4"/>
  <c r="X2858" i="4"/>
  <c r="U2858" i="4"/>
  <c r="T2858" i="4"/>
  <c r="AC2858" i="4" s="1"/>
  <c r="AA2857" i="4"/>
  <c r="Z2857" i="4"/>
  <c r="Y2857" i="4"/>
  <c r="X2857" i="4"/>
  <c r="U2857" i="4"/>
  <c r="T2857" i="4"/>
  <c r="AC2857" i="4" s="1"/>
  <c r="AA2856" i="4"/>
  <c r="Z2856" i="4"/>
  <c r="Y2856" i="4"/>
  <c r="X2856" i="4"/>
  <c r="U2856" i="4"/>
  <c r="T2856" i="4"/>
  <c r="AC2856" i="4" s="1"/>
  <c r="AA2855" i="4"/>
  <c r="Z2855" i="4"/>
  <c r="Y2855" i="4"/>
  <c r="X2855" i="4"/>
  <c r="U2855" i="4"/>
  <c r="T2855" i="4"/>
  <c r="AC2855" i="4" s="1"/>
  <c r="AA2854" i="4"/>
  <c r="Z2854" i="4"/>
  <c r="Y2854" i="4"/>
  <c r="X2854" i="4"/>
  <c r="U2854" i="4"/>
  <c r="T2854" i="4"/>
  <c r="AC2854" i="4" s="1"/>
  <c r="AA2853" i="4"/>
  <c r="Z2853" i="4"/>
  <c r="Y2853" i="4"/>
  <c r="X2853" i="4"/>
  <c r="U2853" i="4"/>
  <c r="T2853" i="4"/>
  <c r="AC2853" i="4" s="1"/>
  <c r="AA2852" i="4"/>
  <c r="Z2852" i="4"/>
  <c r="Y2852" i="4"/>
  <c r="X2852" i="4"/>
  <c r="U2852" i="4"/>
  <c r="T2852" i="4"/>
  <c r="AC2852" i="4" s="1"/>
  <c r="AA2851" i="4"/>
  <c r="Z2851" i="4"/>
  <c r="Y2851" i="4"/>
  <c r="X2851" i="4"/>
  <c r="U2851" i="4"/>
  <c r="T2851" i="4"/>
  <c r="AC2851" i="4" s="1"/>
  <c r="AA2850" i="4"/>
  <c r="Z2850" i="4"/>
  <c r="Y2850" i="4"/>
  <c r="X2850" i="4"/>
  <c r="U2850" i="4"/>
  <c r="T2850" i="4"/>
  <c r="AC2850" i="4" s="1"/>
  <c r="AA2849" i="4"/>
  <c r="Z2849" i="4"/>
  <c r="Y2849" i="4"/>
  <c r="X2849" i="4"/>
  <c r="U2849" i="4"/>
  <c r="T2849" i="4"/>
  <c r="AC2849" i="4" s="1"/>
  <c r="AA2848" i="4"/>
  <c r="Z2848" i="4"/>
  <c r="Y2848" i="4"/>
  <c r="X2848" i="4"/>
  <c r="U2848" i="4"/>
  <c r="T2848" i="4"/>
  <c r="AC2848" i="4" s="1"/>
  <c r="AA2847" i="4"/>
  <c r="Z2847" i="4"/>
  <c r="Y2847" i="4"/>
  <c r="X2847" i="4"/>
  <c r="U2847" i="4"/>
  <c r="T2847" i="4"/>
  <c r="AC2847" i="4" s="1"/>
  <c r="AA2846" i="4"/>
  <c r="Z2846" i="4"/>
  <c r="Y2846" i="4"/>
  <c r="X2846" i="4"/>
  <c r="U2846" i="4"/>
  <c r="T2846" i="4"/>
  <c r="AC2846" i="4" s="1"/>
  <c r="AA2845" i="4"/>
  <c r="Z2845" i="4"/>
  <c r="Y2845" i="4"/>
  <c r="X2845" i="4"/>
  <c r="U2845" i="4"/>
  <c r="T2845" i="4"/>
  <c r="AC2845" i="4" s="1"/>
  <c r="AA2844" i="4"/>
  <c r="Z2844" i="4"/>
  <c r="Y2844" i="4"/>
  <c r="X2844" i="4"/>
  <c r="U2844" i="4"/>
  <c r="T2844" i="4"/>
  <c r="AC2844" i="4" s="1"/>
  <c r="AA2843" i="4"/>
  <c r="Z2843" i="4"/>
  <c r="Y2843" i="4"/>
  <c r="X2843" i="4"/>
  <c r="U2843" i="4"/>
  <c r="T2843" i="4"/>
  <c r="AC2843" i="4" s="1"/>
  <c r="AA2842" i="4"/>
  <c r="Z2842" i="4"/>
  <c r="Y2842" i="4"/>
  <c r="X2842" i="4"/>
  <c r="U2842" i="4"/>
  <c r="T2842" i="4"/>
  <c r="AC2842" i="4" s="1"/>
  <c r="AA2841" i="4"/>
  <c r="Z2841" i="4"/>
  <c r="Y2841" i="4"/>
  <c r="X2841" i="4"/>
  <c r="U2841" i="4"/>
  <c r="T2841" i="4"/>
  <c r="AC2841" i="4" s="1"/>
  <c r="AA2840" i="4"/>
  <c r="Z2840" i="4"/>
  <c r="Y2840" i="4"/>
  <c r="X2840" i="4"/>
  <c r="U2840" i="4"/>
  <c r="T2840" i="4"/>
  <c r="AC2840" i="4" s="1"/>
  <c r="AA2839" i="4"/>
  <c r="Z2839" i="4"/>
  <c r="Y2839" i="4"/>
  <c r="X2839" i="4"/>
  <c r="U2839" i="4"/>
  <c r="T2839" i="4"/>
  <c r="AC2839" i="4" s="1"/>
  <c r="AA2838" i="4"/>
  <c r="Z2838" i="4"/>
  <c r="Y2838" i="4"/>
  <c r="X2838" i="4"/>
  <c r="U2838" i="4"/>
  <c r="T2838" i="4"/>
  <c r="AC2838" i="4" s="1"/>
  <c r="AA2837" i="4"/>
  <c r="Z2837" i="4"/>
  <c r="Y2837" i="4"/>
  <c r="X2837" i="4"/>
  <c r="U2837" i="4"/>
  <c r="T2837" i="4"/>
  <c r="AC2837" i="4" s="1"/>
  <c r="AA2836" i="4"/>
  <c r="Z2836" i="4"/>
  <c r="Y2836" i="4"/>
  <c r="X2836" i="4"/>
  <c r="U2836" i="4"/>
  <c r="T2836" i="4"/>
  <c r="AC2836" i="4" s="1"/>
  <c r="AA2835" i="4"/>
  <c r="Z2835" i="4"/>
  <c r="Y2835" i="4"/>
  <c r="X2835" i="4"/>
  <c r="U2835" i="4"/>
  <c r="T2835" i="4"/>
  <c r="AC2835" i="4" s="1"/>
  <c r="AA2834" i="4"/>
  <c r="Z2834" i="4"/>
  <c r="Y2834" i="4"/>
  <c r="X2834" i="4"/>
  <c r="U2834" i="4"/>
  <c r="T2834" i="4"/>
  <c r="AC2834" i="4" s="1"/>
  <c r="AA2833" i="4"/>
  <c r="Z2833" i="4"/>
  <c r="Y2833" i="4"/>
  <c r="X2833" i="4"/>
  <c r="U2833" i="4"/>
  <c r="T2833" i="4"/>
  <c r="AC2833" i="4" s="1"/>
  <c r="AA2832" i="4"/>
  <c r="Z2832" i="4"/>
  <c r="Y2832" i="4"/>
  <c r="X2832" i="4"/>
  <c r="U2832" i="4"/>
  <c r="T2832" i="4"/>
  <c r="AC2832" i="4" s="1"/>
  <c r="AA2831" i="4"/>
  <c r="Z2831" i="4"/>
  <c r="Y2831" i="4"/>
  <c r="X2831" i="4"/>
  <c r="U2831" i="4"/>
  <c r="T2831" i="4"/>
  <c r="AC2831" i="4" s="1"/>
  <c r="AA2830" i="4"/>
  <c r="Z2830" i="4"/>
  <c r="Y2830" i="4"/>
  <c r="X2830" i="4"/>
  <c r="U2830" i="4"/>
  <c r="T2830" i="4"/>
  <c r="AC2830" i="4" s="1"/>
  <c r="AA2829" i="4"/>
  <c r="Z2829" i="4"/>
  <c r="Y2829" i="4"/>
  <c r="X2829" i="4"/>
  <c r="U2829" i="4"/>
  <c r="T2829" i="4"/>
  <c r="AC2829" i="4" s="1"/>
  <c r="AA2828" i="4"/>
  <c r="Z2828" i="4"/>
  <c r="Y2828" i="4"/>
  <c r="X2828" i="4"/>
  <c r="U2828" i="4"/>
  <c r="T2828" i="4"/>
  <c r="AC2828" i="4" s="1"/>
  <c r="AA2827" i="4"/>
  <c r="Z2827" i="4"/>
  <c r="Y2827" i="4"/>
  <c r="X2827" i="4"/>
  <c r="U2827" i="4"/>
  <c r="T2827" i="4"/>
  <c r="AC2827" i="4" s="1"/>
  <c r="AA2826" i="4"/>
  <c r="Z2826" i="4"/>
  <c r="Y2826" i="4"/>
  <c r="X2826" i="4"/>
  <c r="U2826" i="4"/>
  <c r="T2826" i="4"/>
  <c r="AC2826" i="4" s="1"/>
  <c r="AA2825" i="4"/>
  <c r="Z2825" i="4"/>
  <c r="Y2825" i="4"/>
  <c r="X2825" i="4"/>
  <c r="U2825" i="4"/>
  <c r="T2825" i="4"/>
  <c r="AC2825" i="4" s="1"/>
  <c r="AA2824" i="4"/>
  <c r="Z2824" i="4"/>
  <c r="Y2824" i="4"/>
  <c r="X2824" i="4"/>
  <c r="U2824" i="4"/>
  <c r="T2824" i="4"/>
  <c r="AC2824" i="4" s="1"/>
  <c r="AA2823" i="4"/>
  <c r="Z2823" i="4"/>
  <c r="Y2823" i="4"/>
  <c r="X2823" i="4"/>
  <c r="U2823" i="4"/>
  <c r="T2823" i="4"/>
  <c r="AC2823" i="4" s="1"/>
  <c r="AA2822" i="4"/>
  <c r="Z2822" i="4"/>
  <c r="Y2822" i="4"/>
  <c r="X2822" i="4"/>
  <c r="U2822" i="4"/>
  <c r="T2822" i="4"/>
  <c r="AC2822" i="4" s="1"/>
  <c r="AA2821" i="4"/>
  <c r="Z2821" i="4"/>
  <c r="Y2821" i="4"/>
  <c r="X2821" i="4"/>
  <c r="U2821" i="4"/>
  <c r="T2821" i="4"/>
  <c r="AC2821" i="4" s="1"/>
  <c r="AA2820" i="4"/>
  <c r="Z2820" i="4"/>
  <c r="Y2820" i="4"/>
  <c r="X2820" i="4"/>
  <c r="U2820" i="4"/>
  <c r="T2820" i="4"/>
  <c r="AC2820" i="4" s="1"/>
  <c r="AA2819" i="4"/>
  <c r="Z2819" i="4"/>
  <c r="Y2819" i="4"/>
  <c r="X2819" i="4"/>
  <c r="U2819" i="4"/>
  <c r="T2819" i="4"/>
  <c r="AC2819" i="4" s="1"/>
  <c r="AA2818" i="4"/>
  <c r="Z2818" i="4"/>
  <c r="Y2818" i="4"/>
  <c r="X2818" i="4"/>
  <c r="U2818" i="4"/>
  <c r="T2818" i="4"/>
  <c r="AC2818" i="4" s="1"/>
  <c r="AA2817" i="4"/>
  <c r="Z2817" i="4"/>
  <c r="Y2817" i="4"/>
  <c r="X2817" i="4"/>
  <c r="U2817" i="4"/>
  <c r="T2817" i="4"/>
  <c r="AC2817" i="4" s="1"/>
  <c r="AA2816" i="4"/>
  <c r="Z2816" i="4"/>
  <c r="Y2816" i="4"/>
  <c r="X2816" i="4"/>
  <c r="U2816" i="4"/>
  <c r="T2816" i="4"/>
  <c r="AC2816" i="4" s="1"/>
  <c r="AA2815" i="4"/>
  <c r="Z2815" i="4"/>
  <c r="Y2815" i="4"/>
  <c r="X2815" i="4"/>
  <c r="U2815" i="4"/>
  <c r="T2815" i="4"/>
  <c r="AC2815" i="4" s="1"/>
  <c r="AA2814" i="4"/>
  <c r="Z2814" i="4"/>
  <c r="Y2814" i="4"/>
  <c r="X2814" i="4"/>
  <c r="U2814" i="4"/>
  <c r="T2814" i="4"/>
  <c r="AC2814" i="4" s="1"/>
  <c r="AA2813" i="4"/>
  <c r="Z2813" i="4"/>
  <c r="Y2813" i="4"/>
  <c r="X2813" i="4"/>
  <c r="U2813" i="4"/>
  <c r="T2813" i="4"/>
  <c r="AC2813" i="4" s="1"/>
  <c r="AA2812" i="4"/>
  <c r="Z2812" i="4"/>
  <c r="Y2812" i="4"/>
  <c r="X2812" i="4"/>
  <c r="U2812" i="4"/>
  <c r="T2812" i="4"/>
  <c r="AC2812" i="4" s="1"/>
  <c r="AA2811" i="4"/>
  <c r="Z2811" i="4"/>
  <c r="Y2811" i="4"/>
  <c r="X2811" i="4"/>
  <c r="U2811" i="4"/>
  <c r="T2811" i="4"/>
  <c r="AC2811" i="4" s="1"/>
  <c r="AA2810" i="4"/>
  <c r="Z2810" i="4"/>
  <c r="Y2810" i="4"/>
  <c r="X2810" i="4"/>
  <c r="U2810" i="4"/>
  <c r="T2810" i="4"/>
  <c r="AC2810" i="4" s="1"/>
  <c r="AA2809" i="4"/>
  <c r="Z2809" i="4"/>
  <c r="Y2809" i="4"/>
  <c r="X2809" i="4"/>
  <c r="U2809" i="4"/>
  <c r="T2809" i="4"/>
  <c r="AC2809" i="4" s="1"/>
  <c r="AA2808" i="4"/>
  <c r="Z2808" i="4"/>
  <c r="Y2808" i="4"/>
  <c r="X2808" i="4"/>
  <c r="U2808" i="4"/>
  <c r="T2808" i="4"/>
  <c r="AC2808" i="4" s="1"/>
  <c r="AA2807" i="4"/>
  <c r="Z2807" i="4"/>
  <c r="Y2807" i="4"/>
  <c r="X2807" i="4"/>
  <c r="U2807" i="4"/>
  <c r="T2807" i="4"/>
  <c r="AC2807" i="4" s="1"/>
  <c r="AA2806" i="4"/>
  <c r="Z2806" i="4"/>
  <c r="Y2806" i="4"/>
  <c r="X2806" i="4"/>
  <c r="U2806" i="4"/>
  <c r="T2806" i="4"/>
  <c r="AC2806" i="4" s="1"/>
  <c r="AA2805" i="4"/>
  <c r="Z2805" i="4"/>
  <c r="Y2805" i="4"/>
  <c r="X2805" i="4"/>
  <c r="U2805" i="4"/>
  <c r="T2805" i="4"/>
  <c r="AC2805" i="4" s="1"/>
  <c r="AA2804" i="4"/>
  <c r="Z2804" i="4"/>
  <c r="Y2804" i="4"/>
  <c r="X2804" i="4"/>
  <c r="U2804" i="4"/>
  <c r="T2804" i="4"/>
  <c r="AC2804" i="4" s="1"/>
  <c r="AA2803" i="4"/>
  <c r="Z2803" i="4"/>
  <c r="Y2803" i="4"/>
  <c r="X2803" i="4"/>
  <c r="U2803" i="4"/>
  <c r="T2803" i="4"/>
  <c r="AC2803" i="4" s="1"/>
  <c r="AA2802" i="4"/>
  <c r="Z2802" i="4"/>
  <c r="Y2802" i="4"/>
  <c r="X2802" i="4"/>
  <c r="U2802" i="4"/>
  <c r="T2802" i="4"/>
  <c r="AC2802" i="4" s="1"/>
  <c r="AA2801" i="4"/>
  <c r="Z2801" i="4"/>
  <c r="Y2801" i="4"/>
  <c r="X2801" i="4"/>
  <c r="U2801" i="4"/>
  <c r="T2801" i="4"/>
  <c r="AC2801" i="4" s="1"/>
  <c r="AA2800" i="4"/>
  <c r="Z2800" i="4"/>
  <c r="Y2800" i="4"/>
  <c r="X2800" i="4"/>
  <c r="U2800" i="4"/>
  <c r="T2800" i="4"/>
  <c r="AC2800" i="4" s="1"/>
  <c r="AA2799" i="4"/>
  <c r="Z2799" i="4"/>
  <c r="Y2799" i="4"/>
  <c r="X2799" i="4"/>
  <c r="U2799" i="4"/>
  <c r="T2799" i="4"/>
  <c r="AC2799" i="4" s="1"/>
  <c r="AA2798" i="4"/>
  <c r="Z2798" i="4"/>
  <c r="Y2798" i="4"/>
  <c r="X2798" i="4"/>
  <c r="U2798" i="4"/>
  <c r="T2798" i="4"/>
  <c r="AC2798" i="4" s="1"/>
  <c r="AA2797" i="4"/>
  <c r="Z2797" i="4"/>
  <c r="Y2797" i="4"/>
  <c r="X2797" i="4"/>
  <c r="U2797" i="4"/>
  <c r="T2797" i="4"/>
  <c r="AC2797" i="4" s="1"/>
  <c r="AA2796" i="4"/>
  <c r="Z2796" i="4"/>
  <c r="Y2796" i="4"/>
  <c r="X2796" i="4"/>
  <c r="U2796" i="4"/>
  <c r="T2796" i="4"/>
  <c r="AC2796" i="4" s="1"/>
  <c r="AA2795" i="4"/>
  <c r="Z2795" i="4"/>
  <c r="Y2795" i="4"/>
  <c r="X2795" i="4"/>
  <c r="U2795" i="4"/>
  <c r="T2795" i="4"/>
  <c r="AC2795" i="4" s="1"/>
  <c r="AA2794" i="4"/>
  <c r="Z2794" i="4"/>
  <c r="Y2794" i="4"/>
  <c r="X2794" i="4"/>
  <c r="U2794" i="4"/>
  <c r="T2794" i="4"/>
  <c r="AC2794" i="4" s="1"/>
  <c r="AA2793" i="4"/>
  <c r="Z2793" i="4"/>
  <c r="Y2793" i="4"/>
  <c r="X2793" i="4"/>
  <c r="U2793" i="4"/>
  <c r="T2793" i="4"/>
  <c r="AC2793" i="4" s="1"/>
  <c r="AA2792" i="4"/>
  <c r="Z2792" i="4"/>
  <c r="Y2792" i="4"/>
  <c r="X2792" i="4"/>
  <c r="U2792" i="4"/>
  <c r="T2792" i="4"/>
  <c r="AC2792" i="4" s="1"/>
  <c r="AA2791" i="4"/>
  <c r="Z2791" i="4"/>
  <c r="Y2791" i="4"/>
  <c r="X2791" i="4"/>
  <c r="U2791" i="4"/>
  <c r="T2791" i="4"/>
  <c r="AC2791" i="4" s="1"/>
  <c r="AA2790" i="4"/>
  <c r="Z2790" i="4"/>
  <c r="Y2790" i="4"/>
  <c r="X2790" i="4"/>
  <c r="U2790" i="4"/>
  <c r="T2790" i="4"/>
  <c r="AC2790" i="4" s="1"/>
  <c r="AA2789" i="4"/>
  <c r="Z2789" i="4"/>
  <c r="Y2789" i="4"/>
  <c r="X2789" i="4"/>
  <c r="U2789" i="4"/>
  <c r="T2789" i="4"/>
  <c r="AC2789" i="4" s="1"/>
  <c r="AA2788" i="4"/>
  <c r="Z2788" i="4"/>
  <c r="Y2788" i="4"/>
  <c r="X2788" i="4"/>
  <c r="U2788" i="4"/>
  <c r="T2788" i="4"/>
  <c r="AC2788" i="4" s="1"/>
  <c r="AA2787" i="4"/>
  <c r="Z2787" i="4"/>
  <c r="Y2787" i="4"/>
  <c r="X2787" i="4"/>
  <c r="U2787" i="4"/>
  <c r="T2787" i="4"/>
  <c r="AC2787" i="4" s="1"/>
  <c r="AA2786" i="4"/>
  <c r="Z2786" i="4"/>
  <c r="Y2786" i="4"/>
  <c r="X2786" i="4"/>
  <c r="U2786" i="4"/>
  <c r="T2786" i="4"/>
  <c r="AC2786" i="4" s="1"/>
  <c r="AA2785" i="4"/>
  <c r="Z2785" i="4"/>
  <c r="Y2785" i="4"/>
  <c r="X2785" i="4"/>
  <c r="U2785" i="4"/>
  <c r="T2785" i="4"/>
  <c r="AC2785" i="4" s="1"/>
  <c r="AA2784" i="4"/>
  <c r="Z2784" i="4"/>
  <c r="Y2784" i="4"/>
  <c r="X2784" i="4"/>
  <c r="U2784" i="4"/>
  <c r="T2784" i="4"/>
  <c r="AC2784" i="4" s="1"/>
  <c r="AA2783" i="4"/>
  <c r="Z2783" i="4"/>
  <c r="Y2783" i="4"/>
  <c r="X2783" i="4"/>
  <c r="U2783" i="4"/>
  <c r="T2783" i="4"/>
  <c r="AC2783" i="4" s="1"/>
  <c r="AA2782" i="4"/>
  <c r="Z2782" i="4"/>
  <c r="Y2782" i="4"/>
  <c r="X2782" i="4"/>
  <c r="U2782" i="4"/>
  <c r="T2782" i="4"/>
  <c r="AC2782" i="4" s="1"/>
  <c r="AA2781" i="4"/>
  <c r="Z2781" i="4"/>
  <c r="Y2781" i="4"/>
  <c r="X2781" i="4"/>
  <c r="U2781" i="4"/>
  <c r="T2781" i="4"/>
  <c r="AC2781" i="4" s="1"/>
  <c r="AA2780" i="4"/>
  <c r="Z2780" i="4"/>
  <c r="Y2780" i="4"/>
  <c r="X2780" i="4"/>
  <c r="U2780" i="4"/>
  <c r="T2780" i="4"/>
  <c r="AC2780" i="4" s="1"/>
  <c r="AA2779" i="4"/>
  <c r="Z2779" i="4"/>
  <c r="Y2779" i="4"/>
  <c r="X2779" i="4"/>
  <c r="U2779" i="4"/>
  <c r="T2779" i="4"/>
  <c r="AC2779" i="4" s="1"/>
  <c r="AA2778" i="4"/>
  <c r="Z2778" i="4"/>
  <c r="Y2778" i="4"/>
  <c r="X2778" i="4"/>
  <c r="U2778" i="4"/>
  <c r="T2778" i="4"/>
  <c r="AC2778" i="4" s="1"/>
  <c r="AA2777" i="4"/>
  <c r="Z2777" i="4"/>
  <c r="Y2777" i="4"/>
  <c r="X2777" i="4"/>
  <c r="U2777" i="4"/>
  <c r="T2777" i="4"/>
  <c r="AC2777" i="4" s="1"/>
  <c r="AA2776" i="4"/>
  <c r="Z2776" i="4"/>
  <c r="Y2776" i="4"/>
  <c r="X2776" i="4"/>
  <c r="U2776" i="4"/>
  <c r="T2776" i="4"/>
  <c r="AC2776" i="4" s="1"/>
  <c r="AA2775" i="4"/>
  <c r="Z2775" i="4"/>
  <c r="Y2775" i="4"/>
  <c r="X2775" i="4"/>
  <c r="U2775" i="4"/>
  <c r="T2775" i="4"/>
  <c r="AC2775" i="4" s="1"/>
  <c r="AA2774" i="4"/>
  <c r="Z2774" i="4"/>
  <c r="Y2774" i="4"/>
  <c r="X2774" i="4"/>
  <c r="U2774" i="4"/>
  <c r="T2774" i="4"/>
  <c r="AC2774" i="4" s="1"/>
  <c r="AA2773" i="4"/>
  <c r="Z2773" i="4"/>
  <c r="Y2773" i="4"/>
  <c r="X2773" i="4"/>
  <c r="U2773" i="4"/>
  <c r="T2773" i="4"/>
  <c r="AC2773" i="4" s="1"/>
  <c r="AA2772" i="4"/>
  <c r="Z2772" i="4"/>
  <c r="Y2772" i="4"/>
  <c r="X2772" i="4"/>
  <c r="U2772" i="4"/>
  <c r="T2772" i="4"/>
  <c r="AC2772" i="4" s="1"/>
  <c r="AA2771" i="4"/>
  <c r="Z2771" i="4"/>
  <c r="Y2771" i="4"/>
  <c r="X2771" i="4"/>
  <c r="U2771" i="4"/>
  <c r="T2771" i="4"/>
  <c r="AC2771" i="4" s="1"/>
  <c r="AA2770" i="4"/>
  <c r="Z2770" i="4"/>
  <c r="Y2770" i="4"/>
  <c r="X2770" i="4"/>
  <c r="U2770" i="4"/>
  <c r="T2770" i="4"/>
  <c r="AC2770" i="4" s="1"/>
  <c r="AA2769" i="4"/>
  <c r="Z2769" i="4"/>
  <c r="Y2769" i="4"/>
  <c r="X2769" i="4"/>
  <c r="U2769" i="4"/>
  <c r="T2769" i="4"/>
  <c r="AC2769" i="4" s="1"/>
  <c r="AA2768" i="4"/>
  <c r="Z2768" i="4"/>
  <c r="Y2768" i="4"/>
  <c r="X2768" i="4"/>
  <c r="U2768" i="4"/>
  <c r="T2768" i="4"/>
  <c r="AC2768" i="4" s="1"/>
  <c r="AA2767" i="4"/>
  <c r="Z2767" i="4"/>
  <c r="Y2767" i="4"/>
  <c r="X2767" i="4"/>
  <c r="U2767" i="4"/>
  <c r="T2767" i="4"/>
  <c r="AC2767" i="4" s="1"/>
  <c r="AA2766" i="4"/>
  <c r="Z2766" i="4"/>
  <c r="Y2766" i="4"/>
  <c r="X2766" i="4"/>
  <c r="U2766" i="4"/>
  <c r="T2766" i="4"/>
  <c r="AC2766" i="4" s="1"/>
  <c r="AA2765" i="4"/>
  <c r="Z2765" i="4"/>
  <c r="Y2765" i="4"/>
  <c r="X2765" i="4"/>
  <c r="U2765" i="4"/>
  <c r="T2765" i="4"/>
  <c r="AC2765" i="4" s="1"/>
  <c r="AA2764" i="4"/>
  <c r="Z2764" i="4"/>
  <c r="Y2764" i="4"/>
  <c r="X2764" i="4"/>
  <c r="U2764" i="4"/>
  <c r="T2764" i="4"/>
  <c r="AC2764" i="4" s="1"/>
  <c r="AA2763" i="4"/>
  <c r="Z2763" i="4"/>
  <c r="Y2763" i="4"/>
  <c r="X2763" i="4"/>
  <c r="U2763" i="4"/>
  <c r="T2763" i="4"/>
  <c r="AC2763" i="4" s="1"/>
  <c r="AA2762" i="4"/>
  <c r="Z2762" i="4"/>
  <c r="Y2762" i="4"/>
  <c r="X2762" i="4"/>
  <c r="U2762" i="4"/>
  <c r="T2762" i="4"/>
  <c r="AC2762" i="4" s="1"/>
  <c r="AA2761" i="4"/>
  <c r="Z2761" i="4"/>
  <c r="Y2761" i="4"/>
  <c r="X2761" i="4"/>
  <c r="U2761" i="4"/>
  <c r="T2761" i="4"/>
  <c r="AC2761" i="4" s="1"/>
  <c r="AA2760" i="4"/>
  <c r="Z2760" i="4"/>
  <c r="Y2760" i="4"/>
  <c r="X2760" i="4"/>
  <c r="U2760" i="4"/>
  <c r="T2760" i="4"/>
  <c r="AC2760" i="4" s="1"/>
  <c r="AA2759" i="4"/>
  <c r="Z2759" i="4"/>
  <c r="Y2759" i="4"/>
  <c r="X2759" i="4"/>
  <c r="U2759" i="4"/>
  <c r="T2759" i="4"/>
  <c r="AC2759" i="4" s="1"/>
  <c r="AA2758" i="4"/>
  <c r="Z2758" i="4"/>
  <c r="Y2758" i="4"/>
  <c r="X2758" i="4"/>
  <c r="U2758" i="4"/>
  <c r="T2758" i="4"/>
  <c r="AC2758" i="4" s="1"/>
  <c r="AA2757" i="4"/>
  <c r="Z2757" i="4"/>
  <c r="Y2757" i="4"/>
  <c r="X2757" i="4"/>
  <c r="U2757" i="4"/>
  <c r="T2757" i="4"/>
  <c r="AC2757" i="4" s="1"/>
  <c r="AA2756" i="4"/>
  <c r="Z2756" i="4"/>
  <c r="Y2756" i="4"/>
  <c r="X2756" i="4"/>
  <c r="U2756" i="4"/>
  <c r="T2756" i="4"/>
  <c r="AC2756" i="4" s="1"/>
  <c r="AA2755" i="4"/>
  <c r="Z2755" i="4"/>
  <c r="Y2755" i="4"/>
  <c r="X2755" i="4"/>
  <c r="U2755" i="4"/>
  <c r="T2755" i="4"/>
  <c r="AC2755" i="4" s="1"/>
  <c r="AA2754" i="4"/>
  <c r="Z2754" i="4"/>
  <c r="Y2754" i="4"/>
  <c r="X2754" i="4"/>
  <c r="U2754" i="4"/>
  <c r="T2754" i="4"/>
  <c r="AC2754" i="4" s="1"/>
  <c r="AA2753" i="4"/>
  <c r="Z2753" i="4"/>
  <c r="Y2753" i="4"/>
  <c r="X2753" i="4"/>
  <c r="U2753" i="4"/>
  <c r="T2753" i="4"/>
  <c r="AC2753" i="4" s="1"/>
  <c r="AA2752" i="4"/>
  <c r="Z2752" i="4"/>
  <c r="Y2752" i="4"/>
  <c r="X2752" i="4"/>
  <c r="U2752" i="4"/>
  <c r="T2752" i="4"/>
  <c r="AC2752" i="4" s="1"/>
  <c r="AA2751" i="4"/>
  <c r="Z2751" i="4"/>
  <c r="Y2751" i="4"/>
  <c r="X2751" i="4"/>
  <c r="U2751" i="4"/>
  <c r="T2751" i="4"/>
  <c r="AC2751" i="4" s="1"/>
  <c r="AA2750" i="4"/>
  <c r="Z2750" i="4"/>
  <c r="Y2750" i="4"/>
  <c r="X2750" i="4"/>
  <c r="U2750" i="4"/>
  <c r="T2750" i="4"/>
  <c r="AC2750" i="4" s="1"/>
  <c r="AA2749" i="4"/>
  <c r="Z2749" i="4"/>
  <c r="Y2749" i="4"/>
  <c r="X2749" i="4"/>
  <c r="U2749" i="4"/>
  <c r="T2749" i="4"/>
  <c r="AC2749" i="4" s="1"/>
  <c r="AA2748" i="4"/>
  <c r="Z2748" i="4"/>
  <c r="Y2748" i="4"/>
  <c r="X2748" i="4"/>
  <c r="U2748" i="4"/>
  <c r="T2748" i="4"/>
  <c r="AC2748" i="4" s="1"/>
  <c r="AA2747" i="4"/>
  <c r="Z2747" i="4"/>
  <c r="Y2747" i="4"/>
  <c r="X2747" i="4"/>
  <c r="U2747" i="4"/>
  <c r="T2747" i="4"/>
  <c r="AC2747" i="4" s="1"/>
  <c r="AA2746" i="4"/>
  <c r="Z2746" i="4"/>
  <c r="Y2746" i="4"/>
  <c r="X2746" i="4"/>
  <c r="U2746" i="4"/>
  <c r="T2746" i="4"/>
  <c r="AC2746" i="4" s="1"/>
  <c r="AA2745" i="4"/>
  <c r="Z2745" i="4"/>
  <c r="Y2745" i="4"/>
  <c r="X2745" i="4"/>
  <c r="U2745" i="4"/>
  <c r="T2745" i="4"/>
  <c r="AC2745" i="4" s="1"/>
  <c r="AA2744" i="4"/>
  <c r="Z2744" i="4"/>
  <c r="Y2744" i="4"/>
  <c r="X2744" i="4"/>
  <c r="U2744" i="4"/>
  <c r="T2744" i="4"/>
  <c r="AC2744" i="4" s="1"/>
  <c r="AA2743" i="4"/>
  <c r="Z2743" i="4"/>
  <c r="Y2743" i="4"/>
  <c r="X2743" i="4"/>
  <c r="U2743" i="4"/>
  <c r="T2743" i="4"/>
  <c r="AC2743" i="4" s="1"/>
  <c r="AA2742" i="4"/>
  <c r="Z2742" i="4"/>
  <c r="Y2742" i="4"/>
  <c r="X2742" i="4"/>
  <c r="U2742" i="4"/>
  <c r="T2742" i="4"/>
  <c r="AC2742" i="4" s="1"/>
  <c r="AA2741" i="4"/>
  <c r="Z2741" i="4"/>
  <c r="Y2741" i="4"/>
  <c r="X2741" i="4"/>
  <c r="U2741" i="4"/>
  <c r="T2741" i="4"/>
  <c r="AC2741" i="4" s="1"/>
  <c r="AA2740" i="4"/>
  <c r="Z2740" i="4"/>
  <c r="Y2740" i="4"/>
  <c r="X2740" i="4"/>
  <c r="U2740" i="4"/>
  <c r="T2740" i="4"/>
  <c r="AC2740" i="4" s="1"/>
  <c r="AA2739" i="4"/>
  <c r="Z2739" i="4"/>
  <c r="Y2739" i="4"/>
  <c r="X2739" i="4"/>
  <c r="U2739" i="4"/>
  <c r="T2739" i="4"/>
  <c r="AC2739" i="4" s="1"/>
  <c r="AA2738" i="4"/>
  <c r="Z2738" i="4"/>
  <c r="Y2738" i="4"/>
  <c r="X2738" i="4"/>
  <c r="U2738" i="4"/>
  <c r="T2738" i="4"/>
  <c r="AC2738" i="4" s="1"/>
  <c r="AA2737" i="4"/>
  <c r="Z2737" i="4"/>
  <c r="Y2737" i="4"/>
  <c r="X2737" i="4"/>
  <c r="U2737" i="4"/>
  <c r="T2737" i="4"/>
  <c r="AC2737" i="4" s="1"/>
  <c r="AA2736" i="4"/>
  <c r="Z2736" i="4"/>
  <c r="Y2736" i="4"/>
  <c r="X2736" i="4"/>
  <c r="U2736" i="4"/>
  <c r="T2736" i="4"/>
  <c r="AC2736" i="4" s="1"/>
  <c r="AA2735" i="4"/>
  <c r="Z2735" i="4"/>
  <c r="Y2735" i="4"/>
  <c r="X2735" i="4"/>
  <c r="U2735" i="4"/>
  <c r="T2735" i="4"/>
  <c r="AC2735" i="4" s="1"/>
  <c r="AA2734" i="4"/>
  <c r="Z2734" i="4"/>
  <c r="Y2734" i="4"/>
  <c r="X2734" i="4"/>
  <c r="U2734" i="4"/>
  <c r="T2734" i="4"/>
  <c r="AC2734" i="4" s="1"/>
  <c r="AA2733" i="4"/>
  <c r="Z2733" i="4"/>
  <c r="Y2733" i="4"/>
  <c r="X2733" i="4"/>
  <c r="U2733" i="4"/>
  <c r="T2733" i="4"/>
  <c r="AC2733" i="4" s="1"/>
  <c r="AA2732" i="4"/>
  <c r="Z2732" i="4"/>
  <c r="Y2732" i="4"/>
  <c r="X2732" i="4"/>
  <c r="U2732" i="4"/>
  <c r="T2732" i="4"/>
  <c r="AC2732" i="4" s="1"/>
  <c r="AA2731" i="4"/>
  <c r="Z2731" i="4"/>
  <c r="Y2731" i="4"/>
  <c r="X2731" i="4"/>
  <c r="U2731" i="4"/>
  <c r="T2731" i="4"/>
  <c r="AC2731" i="4" s="1"/>
  <c r="AA2730" i="4"/>
  <c r="Z2730" i="4"/>
  <c r="Y2730" i="4"/>
  <c r="X2730" i="4"/>
  <c r="U2730" i="4"/>
  <c r="T2730" i="4"/>
  <c r="AC2730" i="4" s="1"/>
  <c r="AA2729" i="4"/>
  <c r="Z2729" i="4"/>
  <c r="Y2729" i="4"/>
  <c r="X2729" i="4"/>
  <c r="U2729" i="4"/>
  <c r="T2729" i="4"/>
  <c r="AC2729" i="4" s="1"/>
  <c r="AA2728" i="4"/>
  <c r="Z2728" i="4"/>
  <c r="Y2728" i="4"/>
  <c r="X2728" i="4"/>
  <c r="U2728" i="4"/>
  <c r="T2728" i="4"/>
  <c r="AC2728" i="4" s="1"/>
  <c r="AA2727" i="4"/>
  <c r="Z2727" i="4"/>
  <c r="Y2727" i="4"/>
  <c r="X2727" i="4"/>
  <c r="U2727" i="4"/>
  <c r="T2727" i="4"/>
  <c r="AC2727" i="4" s="1"/>
  <c r="AA2726" i="4"/>
  <c r="Z2726" i="4"/>
  <c r="Y2726" i="4"/>
  <c r="X2726" i="4"/>
  <c r="U2726" i="4"/>
  <c r="T2726" i="4"/>
  <c r="AC2726" i="4" s="1"/>
  <c r="AA2725" i="4"/>
  <c r="Z2725" i="4"/>
  <c r="Y2725" i="4"/>
  <c r="X2725" i="4"/>
  <c r="U2725" i="4"/>
  <c r="T2725" i="4"/>
  <c r="AC2725" i="4" s="1"/>
  <c r="AA2724" i="4"/>
  <c r="Z2724" i="4"/>
  <c r="Y2724" i="4"/>
  <c r="X2724" i="4"/>
  <c r="U2724" i="4"/>
  <c r="T2724" i="4"/>
  <c r="AC2724" i="4" s="1"/>
  <c r="AA2723" i="4"/>
  <c r="Z2723" i="4"/>
  <c r="Y2723" i="4"/>
  <c r="X2723" i="4"/>
  <c r="U2723" i="4"/>
  <c r="T2723" i="4"/>
  <c r="AC2723" i="4" s="1"/>
  <c r="AA2722" i="4"/>
  <c r="Z2722" i="4"/>
  <c r="Y2722" i="4"/>
  <c r="X2722" i="4"/>
  <c r="U2722" i="4"/>
  <c r="T2722" i="4"/>
  <c r="AC2722" i="4" s="1"/>
  <c r="AA2721" i="4"/>
  <c r="Z2721" i="4"/>
  <c r="Y2721" i="4"/>
  <c r="X2721" i="4"/>
  <c r="U2721" i="4"/>
  <c r="T2721" i="4"/>
  <c r="AC2721" i="4" s="1"/>
  <c r="AA2720" i="4"/>
  <c r="Z2720" i="4"/>
  <c r="Y2720" i="4"/>
  <c r="X2720" i="4"/>
  <c r="U2720" i="4"/>
  <c r="T2720" i="4"/>
  <c r="AC2720" i="4" s="1"/>
  <c r="AA2719" i="4"/>
  <c r="Z2719" i="4"/>
  <c r="Y2719" i="4"/>
  <c r="X2719" i="4"/>
  <c r="U2719" i="4"/>
  <c r="T2719" i="4"/>
  <c r="AC2719" i="4" s="1"/>
  <c r="AA2718" i="4"/>
  <c r="Z2718" i="4"/>
  <c r="Y2718" i="4"/>
  <c r="X2718" i="4"/>
  <c r="U2718" i="4"/>
  <c r="T2718" i="4"/>
  <c r="AC2718" i="4" s="1"/>
  <c r="AA2717" i="4"/>
  <c r="Z2717" i="4"/>
  <c r="Y2717" i="4"/>
  <c r="X2717" i="4"/>
  <c r="U2717" i="4"/>
  <c r="T2717" i="4"/>
  <c r="AC2717" i="4" s="1"/>
  <c r="AA2716" i="4"/>
  <c r="Z2716" i="4"/>
  <c r="Y2716" i="4"/>
  <c r="X2716" i="4"/>
  <c r="U2716" i="4"/>
  <c r="T2716" i="4"/>
  <c r="AC2716" i="4" s="1"/>
  <c r="AA2715" i="4"/>
  <c r="Z2715" i="4"/>
  <c r="Y2715" i="4"/>
  <c r="X2715" i="4"/>
  <c r="U2715" i="4"/>
  <c r="T2715" i="4"/>
  <c r="AC2715" i="4" s="1"/>
  <c r="AA2714" i="4"/>
  <c r="Z2714" i="4"/>
  <c r="Y2714" i="4"/>
  <c r="X2714" i="4"/>
  <c r="U2714" i="4"/>
  <c r="T2714" i="4"/>
  <c r="AC2714" i="4" s="1"/>
  <c r="AA2713" i="4"/>
  <c r="Z2713" i="4"/>
  <c r="Y2713" i="4"/>
  <c r="X2713" i="4"/>
  <c r="U2713" i="4"/>
  <c r="T2713" i="4"/>
  <c r="AC2713" i="4" s="1"/>
  <c r="AA2712" i="4"/>
  <c r="Z2712" i="4"/>
  <c r="Y2712" i="4"/>
  <c r="X2712" i="4"/>
  <c r="U2712" i="4"/>
  <c r="T2712" i="4"/>
  <c r="AC2712" i="4" s="1"/>
  <c r="AA2711" i="4"/>
  <c r="Z2711" i="4"/>
  <c r="Y2711" i="4"/>
  <c r="X2711" i="4"/>
  <c r="U2711" i="4"/>
  <c r="T2711" i="4"/>
  <c r="AC2711" i="4" s="1"/>
  <c r="AA2710" i="4"/>
  <c r="Z2710" i="4"/>
  <c r="Y2710" i="4"/>
  <c r="X2710" i="4"/>
  <c r="U2710" i="4"/>
  <c r="T2710" i="4"/>
  <c r="AC2710" i="4" s="1"/>
  <c r="AA2709" i="4"/>
  <c r="Z2709" i="4"/>
  <c r="Y2709" i="4"/>
  <c r="X2709" i="4"/>
  <c r="U2709" i="4"/>
  <c r="T2709" i="4"/>
  <c r="AC2709" i="4" s="1"/>
  <c r="AA2708" i="4"/>
  <c r="Z2708" i="4"/>
  <c r="Y2708" i="4"/>
  <c r="X2708" i="4"/>
  <c r="U2708" i="4"/>
  <c r="T2708" i="4"/>
  <c r="AC2708" i="4" s="1"/>
  <c r="AA2707" i="4"/>
  <c r="Z2707" i="4"/>
  <c r="Y2707" i="4"/>
  <c r="X2707" i="4"/>
  <c r="U2707" i="4"/>
  <c r="T2707" i="4"/>
  <c r="AC2707" i="4" s="1"/>
  <c r="AA2706" i="4"/>
  <c r="Z2706" i="4"/>
  <c r="Y2706" i="4"/>
  <c r="X2706" i="4"/>
  <c r="U2706" i="4"/>
  <c r="T2706" i="4"/>
  <c r="AC2706" i="4" s="1"/>
  <c r="AA2705" i="4"/>
  <c r="Z2705" i="4"/>
  <c r="Y2705" i="4"/>
  <c r="X2705" i="4"/>
  <c r="U2705" i="4"/>
  <c r="T2705" i="4"/>
  <c r="AC2705" i="4" s="1"/>
  <c r="AA2704" i="4"/>
  <c r="Z2704" i="4"/>
  <c r="Y2704" i="4"/>
  <c r="X2704" i="4"/>
  <c r="U2704" i="4"/>
  <c r="T2704" i="4"/>
  <c r="AC2704" i="4" s="1"/>
  <c r="AA2703" i="4"/>
  <c r="Z2703" i="4"/>
  <c r="Y2703" i="4"/>
  <c r="X2703" i="4"/>
  <c r="U2703" i="4"/>
  <c r="T2703" i="4"/>
  <c r="AC2703" i="4" s="1"/>
  <c r="AA2702" i="4"/>
  <c r="Z2702" i="4"/>
  <c r="Y2702" i="4"/>
  <c r="X2702" i="4"/>
  <c r="U2702" i="4"/>
  <c r="T2702" i="4"/>
  <c r="AC2702" i="4" s="1"/>
  <c r="AA2701" i="4"/>
  <c r="Z2701" i="4"/>
  <c r="Y2701" i="4"/>
  <c r="X2701" i="4"/>
  <c r="U2701" i="4"/>
  <c r="T2701" i="4"/>
  <c r="AC2701" i="4" s="1"/>
  <c r="AA2700" i="4"/>
  <c r="Z2700" i="4"/>
  <c r="Y2700" i="4"/>
  <c r="X2700" i="4"/>
  <c r="U2700" i="4"/>
  <c r="T2700" i="4"/>
  <c r="AC2700" i="4" s="1"/>
  <c r="AA2699" i="4"/>
  <c r="Z2699" i="4"/>
  <c r="Y2699" i="4"/>
  <c r="X2699" i="4"/>
  <c r="U2699" i="4"/>
  <c r="T2699" i="4"/>
  <c r="AC2699" i="4" s="1"/>
  <c r="AA2698" i="4"/>
  <c r="Z2698" i="4"/>
  <c r="Y2698" i="4"/>
  <c r="X2698" i="4"/>
  <c r="U2698" i="4"/>
  <c r="T2698" i="4"/>
  <c r="AC2698" i="4" s="1"/>
  <c r="AA2697" i="4"/>
  <c r="Z2697" i="4"/>
  <c r="Y2697" i="4"/>
  <c r="X2697" i="4"/>
  <c r="U2697" i="4"/>
  <c r="T2697" i="4"/>
  <c r="AC2697" i="4" s="1"/>
  <c r="AA2696" i="4"/>
  <c r="Z2696" i="4"/>
  <c r="Y2696" i="4"/>
  <c r="X2696" i="4"/>
  <c r="U2696" i="4"/>
  <c r="T2696" i="4"/>
  <c r="AC2696" i="4" s="1"/>
  <c r="AA2695" i="4"/>
  <c r="Z2695" i="4"/>
  <c r="Y2695" i="4"/>
  <c r="X2695" i="4"/>
  <c r="U2695" i="4"/>
  <c r="T2695" i="4"/>
  <c r="AC2695" i="4" s="1"/>
  <c r="AA2694" i="4"/>
  <c r="Z2694" i="4"/>
  <c r="Y2694" i="4"/>
  <c r="X2694" i="4"/>
  <c r="U2694" i="4"/>
  <c r="T2694" i="4"/>
  <c r="AC2694" i="4" s="1"/>
  <c r="AA2693" i="4"/>
  <c r="Z2693" i="4"/>
  <c r="Y2693" i="4"/>
  <c r="X2693" i="4"/>
  <c r="U2693" i="4"/>
  <c r="T2693" i="4"/>
  <c r="AC2693" i="4" s="1"/>
  <c r="AA2692" i="4"/>
  <c r="Z2692" i="4"/>
  <c r="Y2692" i="4"/>
  <c r="X2692" i="4"/>
  <c r="U2692" i="4"/>
  <c r="T2692" i="4"/>
  <c r="AC2692" i="4" s="1"/>
  <c r="AA2691" i="4"/>
  <c r="Z2691" i="4"/>
  <c r="Y2691" i="4"/>
  <c r="X2691" i="4"/>
  <c r="U2691" i="4"/>
  <c r="T2691" i="4"/>
  <c r="AC2691" i="4" s="1"/>
  <c r="AA2690" i="4"/>
  <c r="Z2690" i="4"/>
  <c r="Y2690" i="4"/>
  <c r="X2690" i="4"/>
  <c r="U2690" i="4"/>
  <c r="T2690" i="4"/>
  <c r="AC2690" i="4" s="1"/>
  <c r="AA2689" i="4"/>
  <c r="Z2689" i="4"/>
  <c r="Y2689" i="4"/>
  <c r="X2689" i="4"/>
  <c r="U2689" i="4"/>
  <c r="T2689" i="4"/>
  <c r="AC2689" i="4" s="1"/>
  <c r="AA2688" i="4"/>
  <c r="Z2688" i="4"/>
  <c r="Y2688" i="4"/>
  <c r="X2688" i="4"/>
  <c r="U2688" i="4"/>
  <c r="T2688" i="4"/>
  <c r="AC2688" i="4" s="1"/>
  <c r="AA2687" i="4"/>
  <c r="Z2687" i="4"/>
  <c r="Y2687" i="4"/>
  <c r="X2687" i="4"/>
  <c r="U2687" i="4"/>
  <c r="T2687" i="4"/>
  <c r="AC2687" i="4" s="1"/>
  <c r="AA2686" i="4"/>
  <c r="Z2686" i="4"/>
  <c r="Y2686" i="4"/>
  <c r="X2686" i="4"/>
  <c r="U2686" i="4"/>
  <c r="T2686" i="4"/>
  <c r="AC2686" i="4" s="1"/>
  <c r="AA2685" i="4"/>
  <c r="Z2685" i="4"/>
  <c r="Y2685" i="4"/>
  <c r="X2685" i="4"/>
  <c r="U2685" i="4"/>
  <c r="T2685" i="4"/>
  <c r="AC2685" i="4" s="1"/>
  <c r="AA2684" i="4"/>
  <c r="Z2684" i="4"/>
  <c r="Y2684" i="4"/>
  <c r="X2684" i="4"/>
  <c r="U2684" i="4"/>
  <c r="T2684" i="4"/>
  <c r="AC2684" i="4" s="1"/>
  <c r="AA2683" i="4"/>
  <c r="Z2683" i="4"/>
  <c r="Y2683" i="4"/>
  <c r="X2683" i="4"/>
  <c r="U2683" i="4"/>
  <c r="T2683" i="4"/>
  <c r="AC2683" i="4" s="1"/>
  <c r="AA2682" i="4"/>
  <c r="Z2682" i="4"/>
  <c r="Y2682" i="4"/>
  <c r="X2682" i="4"/>
  <c r="U2682" i="4"/>
  <c r="T2682" i="4"/>
  <c r="AC2682" i="4" s="1"/>
  <c r="AA2681" i="4"/>
  <c r="Z2681" i="4"/>
  <c r="Y2681" i="4"/>
  <c r="X2681" i="4"/>
  <c r="U2681" i="4"/>
  <c r="T2681" i="4"/>
  <c r="AC2681" i="4" s="1"/>
  <c r="AA2680" i="4"/>
  <c r="Z2680" i="4"/>
  <c r="Y2680" i="4"/>
  <c r="X2680" i="4"/>
  <c r="U2680" i="4"/>
  <c r="T2680" i="4"/>
  <c r="AC2680" i="4" s="1"/>
  <c r="AA2679" i="4"/>
  <c r="Z2679" i="4"/>
  <c r="Y2679" i="4"/>
  <c r="X2679" i="4"/>
  <c r="U2679" i="4"/>
  <c r="T2679" i="4"/>
  <c r="AC2679" i="4" s="1"/>
  <c r="AA2678" i="4"/>
  <c r="Z2678" i="4"/>
  <c r="Y2678" i="4"/>
  <c r="X2678" i="4"/>
  <c r="U2678" i="4"/>
  <c r="T2678" i="4"/>
  <c r="AC2678" i="4" s="1"/>
  <c r="AA2677" i="4"/>
  <c r="Z2677" i="4"/>
  <c r="Y2677" i="4"/>
  <c r="X2677" i="4"/>
  <c r="U2677" i="4"/>
  <c r="T2677" i="4"/>
  <c r="AC2677" i="4" s="1"/>
  <c r="AA2676" i="4"/>
  <c r="Z2676" i="4"/>
  <c r="Y2676" i="4"/>
  <c r="X2676" i="4"/>
  <c r="U2676" i="4"/>
  <c r="T2676" i="4"/>
  <c r="AC2676" i="4" s="1"/>
  <c r="AA2675" i="4"/>
  <c r="Z2675" i="4"/>
  <c r="Y2675" i="4"/>
  <c r="X2675" i="4"/>
  <c r="U2675" i="4"/>
  <c r="T2675" i="4"/>
  <c r="AC2675" i="4" s="1"/>
  <c r="AA2674" i="4"/>
  <c r="Z2674" i="4"/>
  <c r="Y2674" i="4"/>
  <c r="X2674" i="4"/>
  <c r="U2674" i="4"/>
  <c r="T2674" i="4"/>
  <c r="AC2674" i="4" s="1"/>
  <c r="AA2673" i="4"/>
  <c r="Z2673" i="4"/>
  <c r="Y2673" i="4"/>
  <c r="X2673" i="4"/>
  <c r="U2673" i="4"/>
  <c r="T2673" i="4"/>
  <c r="AC2673" i="4" s="1"/>
  <c r="AA2672" i="4"/>
  <c r="Z2672" i="4"/>
  <c r="Y2672" i="4"/>
  <c r="X2672" i="4"/>
  <c r="U2672" i="4"/>
  <c r="T2672" i="4"/>
  <c r="AC2672" i="4" s="1"/>
  <c r="AA2671" i="4"/>
  <c r="Z2671" i="4"/>
  <c r="Y2671" i="4"/>
  <c r="X2671" i="4"/>
  <c r="U2671" i="4"/>
  <c r="T2671" i="4"/>
  <c r="AC2671" i="4" s="1"/>
  <c r="AA2670" i="4"/>
  <c r="Z2670" i="4"/>
  <c r="Y2670" i="4"/>
  <c r="X2670" i="4"/>
  <c r="U2670" i="4"/>
  <c r="T2670" i="4"/>
  <c r="AC2670" i="4" s="1"/>
  <c r="AA2669" i="4"/>
  <c r="Z2669" i="4"/>
  <c r="Y2669" i="4"/>
  <c r="X2669" i="4"/>
  <c r="U2669" i="4"/>
  <c r="T2669" i="4"/>
  <c r="AC2669" i="4" s="1"/>
  <c r="AA2668" i="4"/>
  <c r="Z2668" i="4"/>
  <c r="Y2668" i="4"/>
  <c r="X2668" i="4"/>
  <c r="U2668" i="4"/>
  <c r="T2668" i="4"/>
  <c r="AC2668" i="4" s="1"/>
  <c r="AA2667" i="4"/>
  <c r="Z2667" i="4"/>
  <c r="Y2667" i="4"/>
  <c r="X2667" i="4"/>
  <c r="U2667" i="4"/>
  <c r="T2667" i="4"/>
  <c r="AC2667" i="4" s="1"/>
  <c r="AA2666" i="4"/>
  <c r="Z2666" i="4"/>
  <c r="Y2666" i="4"/>
  <c r="X2666" i="4"/>
  <c r="U2666" i="4"/>
  <c r="T2666" i="4"/>
  <c r="AC2666" i="4" s="1"/>
  <c r="AA2665" i="4"/>
  <c r="Z2665" i="4"/>
  <c r="Y2665" i="4"/>
  <c r="X2665" i="4"/>
  <c r="U2665" i="4"/>
  <c r="T2665" i="4"/>
  <c r="AC2665" i="4" s="1"/>
  <c r="AA2664" i="4"/>
  <c r="Z2664" i="4"/>
  <c r="Y2664" i="4"/>
  <c r="X2664" i="4"/>
  <c r="U2664" i="4"/>
  <c r="T2664" i="4"/>
  <c r="AC2664" i="4" s="1"/>
  <c r="AA2663" i="4"/>
  <c r="Z2663" i="4"/>
  <c r="Y2663" i="4"/>
  <c r="X2663" i="4"/>
  <c r="U2663" i="4"/>
  <c r="T2663" i="4"/>
  <c r="AC2663" i="4" s="1"/>
  <c r="AA2662" i="4"/>
  <c r="Z2662" i="4"/>
  <c r="Y2662" i="4"/>
  <c r="X2662" i="4"/>
  <c r="U2662" i="4"/>
  <c r="T2662" i="4"/>
  <c r="AC2662" i="4" s="1"/>
  <c r="AA2661" i="4"/>
  <c r="Z2661" i="4"/>
  <c r="Y2661" i="4"/>
  <c r="X2661" i="4"/>
  <c r="U2661" i="4"/>
  <c r="T2661" i="4"/>
  <c r="AC2661" i="4" s="1"/>
  <c r="AA2660" i="4"/>
  <c r="Z2660" i="4"/>
  <c r="Y2660" i="4"/>
  <c r="X2660" i="4"/>
  <c r="U2660" i="4"/>
  <c r="T2660" i="4"/>
  <c r="AC2660" i="4" s="1"/>
  <c r="AA2659" i="4"/>
  <c r="Z2659" i="4"/>
  <c r="Y2659" i="4"/>
  <c r="X2659" i="4"/>
  <c r="U2659" i="4"/>
  <c r="T2659" i="4"/>
  <c r="AC2659" i="4" s="1"/>
  <c r="AA2658" i="4"/>
  <c r="Z2658" i="4"/>
  <c r="Y2658" i="4"/>
  <c r="X2658" i="4"/>
  <c r="U2658" i="4"/>
  <c r="T2658" i="4"/>
  <c r="AC2658" i="4" s="1"/>
  <c r="AA2657" i="4"/>
  <c r="Z2657" i="4"/>
  <c r="Y2657" i="4"/>
  <c r="X2657" i="4"/>
  <c r="U2657" i="4"/>
  <c r="T2657" i="4"/>
  <c r="AC2657" i="4" s="1"/>
  <c r="AA2656" i="4"/>
  <c r="Z2656" i="4"/>
  <c r="Y2656" i="4"/>
  <c r="X2656" i="4"/>
  <c r="U2656" i="4"/>
  <c r="T2656" i="4"/>
  <c r="AC2656" i="4" s="1"/>
  <c r="AA2655" i="4"/>
  <c r="Z2655" i="4"/>
  <c r="Y2655" i="4"/>
  <c r="X2655" i="4"/>
  <c r="U2655" i="4"/>
  <c r="T2655" i="4"/>
  <c r="AC2655" i="4" s="1"/>
  <c r="AA2654" i="4"/>
  <c r="Z2654" i="4"/>
  <c r="Y2654" i="4"/>
  <c r="X2654" i="4"/>
  <c r="U2654" i="4"/>
  <c r="T2654" i="4"/>
  <c r="AC2654" i="4" s="1"/>
  <c r="AA2653" i="4"/>
  <c r="Z2653" i="4"/>
  <c r="Y2653" i="4"/>
  <c r="X2653" i="4"/>
  <c r="U2653" i="4"/>
  <c r="T2653" i="4"/>
  <c r="AC2653" i="4" s="1"/>
  <c r="AA2652" i="4"/>
  <c r="Z2652" i="4"/>
  <c r="Y2652" i="4"/>
  <c r="X2652" i="4"/>
  <c r="U2652" i="4"/>
  <c r="T2652" i="4"/>
  <c r="AC2652" i="4" s="1"/>
  <c r="AA2651" i="4"/>
  <c r="Z2651" i="4"/>
  <c r="Y2651" i="4"/>
  <c r="X2651" i="4"/>
  <c r="U2651" i="4"/>
  <c r="T2651" i="4"/>
  <c r="AC2651" i="4" s="1"/>
  <c r="AA2650" i="4"/>
  <c r="Z2650" i="4"/>
  <c r="Y2650" i="4"/>
  <c r="X2650" i="4"/>
  <c r="U2650" i="4"/>
  <c r="T2650" i="4"/>
  <c r="AC2650" i="4" s="1"/>
  <c r="AA2649" i="4"/>
  <c r="Z2649" i="4"/>
  <c r="Y2649" i="4"/>
  <c r="X2649" i="4"/>
  <c r="U2649" i="4"/>
  <c r="T2649" i="4"/>
  <c r="AC2649" i="4" s="1"/>
  <c r="AA2648" i="4"/>
  <c r="Z2648" i="4"/>
  <c r="Y2648" i="4"/>
  <c r="X2648" i="4"/>
  <c r="U2648" i="4"/>
  <c r="T2648" i="4"/>
  <c r="AC2648" i="4" s="1"/>
  <c r="AA2647" i="4"/>
  <c r="Z2647" i="4"/>
  <c r="Y2647" i="4"/>
  <c r="X2647" i="4"/>
  <c r="U2647" i="4"/>
  <c r="T2647" i="4"/>
  <c r="AC2647" i="4" s="1"/>
  <c r="AA2646" i="4"/>
  <c r="Z2646" i="4"/>
  <c r="Y2646" i="4"/>
  <c r="X2646" i="4"/>
  <c r="U2646" i="4"/>
  <c r="T2646" i="4"/>
  <c r="AC2646" i="4" s="1"/>
  <c r="AA2645" i="4"/>
  <c r="Z2645" i="4"/>
  <c r="Y2645" i="4"/>
  <c r="X2645" i="4"/>
  <c r="U2645" i="4"/>
  <c r="T2645" i="4"/>
  <c r="AC2645" i="4" s="1"/>
  <c r="AA2644" i="4"/>
  <c r="Z2644" i="4"/>
  <c r="Y2644" i="4"/>
  <c r="X2644" i="4"/>
  <c r="U2644" i="4"/>
  <c r="T2644" i="4"/>
  <c r="AC2644" i="4" s="1"/>
  <c r="AA2643" i="4"/>
  <c r="Z2643" i="4"/>
  <c r="Y2643" i="4"/>
  <c r="X2643" i="4"/>
  <c r="U2643" i="4"/>
  <c r="T2643" i="4"/>
  <c r="AC2643" i="4" s="1"/>
  <c r="AA2642" i="4"/>
  <c r="Z2642" i="4"/>
  <c r="Y2642" i="4"/>
  <c r="X2642" i="4"/>
  <c r="U2642" i="4"/>
  <c r="T2642" i="4"/>
  <c r="AC2642" i="4" s="1"/>
  <c r="AA2641" i="4"/>
  <c r="Z2641" i="4"/>
  <c r="Y2641" i="4"/>
  <c r="X2641" i="4"/>
  <c r="U2641" i="4"/>
  <c r="T2641" i="4"/>
  <c r="AC2641" i="4" s="1"/>
  <c r="AA2640" i="4"/>
  <c r="Z2640" i="4"/>
  <c r="Y2640" i="4"/>
  <c r="X2640" i="4"/>
  <c r="U2640" i="4"/>
  <c r="T2640" i="4"/>
  <c r="AC2640" i="4" s="1"/>
  <c r="AA2639" i="4"/>
  <c r="Z2639" i="4"/>
  <c r="Y2639" i="4"/>
  <c r="X2639" i="4"/>
  <c r="U2639" i="4"/>
  <c r="T2639" i="4"/>
  <c r="AC2639" i="4" s="1"/>
  <c r="AA2638" i="4"/>
  <c r="Z2638" i="4"/>
  <c r="Y2638" i="4"/>
  <c r="X2638" i="4"/>
  <c r="U2638" i="4"/>
  <c r="T2638" i="4"/>
  <c r="AC2638" i="4" s="1"/>
  <c r="AA2637" i="4"/>
  <c r="Z2637" i="4"/>
  <c r="Y2637" i="4"/>
  <c r="X2637" i="4"/>
  <c r="U2637" i="4"/>
  <c r="T2637" i="4"/>
  <c r="AC2637" i="4" s="1"/>
  <c r="AA2636" i="4"/>
  <c r="Z2636" i="4"/>
  <c r="Y2636" i="4"/>
  <c r="X2636" i="4"/>
  <c r="U2636" i="4"/>
  <c r="T2636" i="4"/>
  <c r="AC2636" i="4" s="1"/>
  <c r="AA2635" i="4"/>
  <c r="Z2635" i="4"/>
  <c r="Y2635" i="4"/>
  <c r="X2635" i="4"/>
  <c r="U2635" i="4"/>
  <c r="T2635" i="4"/>
  <c r="AC2635" i="4" s="1"/>
  <c r="AA2634" i="4"/>
  <c r="Z2634" i="4"/>
  <c r="Y2634" i="4"/>
  <c r="X2634" i="4"/>
  <c r="U2634" i="4"/>
  <c r="T2634" i="4"/>
  <c r="AC2634" i="4" s="1"/>
  <c r="AA2633" i="4"/>
  <c r="Z2633" i="4"/>
  <c r="Y2633" i="4"/>
  <c r="X2633" i="4"/>
  <c r="U2633" i="4"/>
  <c r="T2633" i="4"/>
  <c r="AC2633" i="4" s="1"/>
  <c r="AA2632" i="4"/>
  <c r="Z2632" i="4"/>
  <c r="Y2632" i="4"/>
  <c r="X2632" i="4"/>
  <c r="U2632" i="4"/>
  <c r="T2632" i="4"/>
  <c r="AC2632" i="4" s="1"/>
  <c r="AA2631" i="4"/>
  <c r="Z2631" i="4"/>
  <c r="Y2631" i="4"/>
  <c r="X2631" i="4"/>
  <c r="U2631" i="4"/>
  <c r="T2631" i="4"/>
  <c r="AC2631" i="4" s="1"/>
  <c r="AA2630" i="4"/>
  <c r="Z2630" i="4"/>
  <c r="Y2630" i="4"/>
  <c r="X2630" i="4"/>
  <c r="U2630" i="4"/>
  <c r="T2630" i="4"/>
  <c r="AC2630" i="4" s="1"/>
  <c r="AA2629" i="4"/>
  <c r="Z2629" i="4"/>
  <c r="Y2629" i="4"/>
  <c r="X2629" i="4"/>
  <c r="U2629" i="4"/>
  <c r="T2629" i="4"/>
  <c r="AC2629" i="4" s="1"/>
  <c r="AA2628" i="4"/>
  <c r="Z2628" i="4"/>
  <c r="Y2628" i="4"/>
  <c r="X2628" i="4"/>
  <c r="U2628" i="4"/>
  <c r="T2628" i="4"/>
  <c r="AC2628" i="4" s="1"/>
  <c r="AA2627" i="4"/>
  <c r="Z2627" i="4"/>
  <c r="Y2627" i="4"/>
  <c r="X2627" i="4"/>
  <c r="U2627" i="4"/>
  <c r="T2627" i="4"/>
  <c r="AC2627" i="4" s="1"/>
  <c r="AA2626" i="4"/>
  <c r="Z2626" i="4"/>
  <c r="Y2626" i="4"/>
  <c r="X2626" i="4"/>
  <c r="U2626" i="4"/>
  <c r="T2626" i="4"/>
  <c r="AC2626" i="4" s="1"/>
  <c r="AA2625" i="4"/>
  <c r="Z2625" i="4"/>
  <c r="Y2625" i="4"/>
  <c r="X2625" i="4"/>
  <c r="U2625" i="4"/>
  <c r="T2625" i="4"/>
  <c r="AC2625" i="4" s="1"/>
  <c r="AA2624" i="4"/>
  <c r="Z2624" i="4"/>
  <c r="Y2624" i="4"/>
  <c r="X2624" i="4"/>
  <c r="U2624" i="4"/>
  <c r="T2624" i="4"/>
  <c r="AC2624" i="4" s="1"/>
  <c r="AA2623" i="4"/>
  <c r="Z2623" i="4"/>
  <c r="Y2623" i="4"/>
  <c r="X2623" i="4"/>
  <c r="U2623" i="4"/>
  <c r="T2623" i="4"/>
  <c r="AC2623" i="4" s="1"/>
  <c r="AA2622" i="4"/>
  <c r="Z2622" i="4"/>
  <c r="Y2622" i="4"/>
  <c r="X2622" i="4"/>
  <c r="U2622" i="4"/>
  <c r="T2622" i="4"/>
  <c r="AC2622" i="4" s="1"/>
  <c r="AA2621" i="4"/>
  <c r="Z2621" i="4"/>
  <c r="Y2621" i="4"/>
  <c r="X2621" i="4"/>
  <c r="U2621" i="4"/>
  <c r="T2621" i="4"/>
  <c r="AC2621" i="4" s="1"/>
  <c r="AA2620" i="4"/>
  <c r="Z2620" i="4"/>
  <c r="Y2620" i="4"/>
  <c r="X2620" i="4"/>
  <c r="U2620" i="4"/>
  <c r="T2620" i="4"/>
  <c r="AC2620" i="4" s="1"/>
  <c r="AA2619" i="4"/>
  <c r="Z2619" i="4"/>
  <c r="Y2619" i="4"/>
  <c r="X2619" i="4"/>
  <c r="U2619" i="4"/>
  <c r="T2619" i="4"/>
  <c r="AC2619" i="4" s="1"/>
  <c r="AA2618" i="4"/>
  <c r="Z2618" i="4"/>
  <c r="Y2618" i="4"/>
  <c r="X2618" i="4"/>
  <c r="U2618" i="4"/>
  <c r="T2618" i="4"/>
  <c r="AC2618" i="4" s="1"/>
  <c r="AA2617" i="4"/>
  <c r="Z2617" i="4"/>
  <c r="Y2617" i="4"/>
  <c r="X2617" i="4"/>
  <c r="U2617" i="4"/>
  <c r="T2617" i="4"/>
  <c r="AC2617" i="4" s="1"/>
  <c r="AA2616" i="4"/>
  <c r="Z2616" i="4"/>
  <c r="Y2616" i="4"/>
  <c r="X2616" i="4"/>
  <c r="U2616" i="4"/>
  <c r="T2616" i="4"/>
  <c r="AC2616" i="4" s="1"/>
  <c r="AA2615" i="4"/>
  <c r="Z2615" i="4"/>
  <c r="Y2615" i="4"/>
  <c r="X2615" i="4"/>
  <c r="U2615" i="4"/>
  <c r="T2615" i="4"/>
  <c r="AC2615" i="4" s="1"/>
  <c r="AA2614" i="4"/>
  <c r="Z2614" i="4"/>
  <c r="Y2614" i="4"/>
  <c r="X2614" i="4"/>
  <c r="U2614" i="4"/>
  <c r="T2614" i="4"/>
  <c r="AC2614" i="4" s="1"/>
  <c r="AA2613" i="4"/>
  <c r="Z2613" i="4"/>
  <c r="Y2613" i="4"/>
  <c r="X2613" i="4"/>
  <c r="U2613" i="4"/>
  <c r="T2613" i="4"/>
  <c r="AC2613" i="4" s="1"/>
  <c r="AA2612" i="4"/>
  <c r="Z2612" i="4"/>
  <c r="Y2612" i="4"/>
  <c r="X2612" i="4"/>
  <c r="U2612" i="4"/>
  <c r="T2612" i="4"/>
  <c r="AC2612" i="4" s="1"/>
  <c r="AA2611" i="4"/>
  <c r="Z2611" i="4"/>
  <c r="Y2611" i="4"/>
  <c r="X2611" i="4"/>
  <c r="U2611" i="4"/>
  <c r="T2611" i="4"/>
  <c r="AC2611" i="4" s="1"/>
  <c r="AA2610" i="4"/>
  <c r="Z2610" i="4"/>
  <c r="Y2610" i="4"/>
  <c r="X2610" i="4"/>
  <c r="U2610" i="4"/>
  <c r="T2610" i="4"/>
  <c r="AC2610" i="4" s="1"/>
  <c r="AA2609" i="4"/>
  <c r="Z2609" i="4"/>
  <c r="Y2609" i="4"/>
  <c r="X2609" i="4"/>
  <c r="U2609" i="4"/>
  <c r="T2609" i="4"/>
  <c r="AC2609" i="4" s="1"/>
  <c r="AA2608" i="4"/>
  <c r="Z2608" i="4"/>
  <c r="Y2608" i="4"/>
  <c r="X2608" i="4"/>
  <c r="U2608" i="4"/>
  <c r="T2608" i="4"/>
  <c r="AC2608" i="4" s="1"/>
  <c r="AA2607" i="4"/>
  <c r="Z2607" i="4"/>
  <c r="Y2607" i="4"/>
  <c r="X2607" i="4"/>
  <c r="U2607" i="4"/>
  <c r="T2607" i="4"/>
  <c r="AC2607" i="4" s="1"/>
  <c r="AA2606" i="4"/>
  <c r="Z2606" i="4"/>
  <c r="Y2606" i="4"/>
  <c r="X2606" i="4"/>
  <c r="U2606" i="4"/>
  <c r="T2606" i="4"/>
  <c r="AC2606" i="4" s="1"/>
  <c r="AA2605" i="4"/>
  <c r="Z2605" i="4"/>
  <c r="Y2605" i="4"/>
  <c r="X2605" i="4"/>
  <c r="U2605" i="4"/>
  <c r="T2605" i="4"/>
  <c r="AC2605" i="4" s="1"/>
  <c r="AA2604" i="4"/>
  <c r="Z2604" i="4"/>
  <c r="Y2604" i="4"/>
  <c r="X2604" i="4"/>
  <c r="U2604" i="4"/>
  <c r="T2604" i="4"/>
  <c r="AC2604" i="4" s="1"/>
  <c r="AA2603" i="4"/>
  <c r="Z2603" i="4"/>
  <c r="Y2603" i="4"/>
  <c r="X2603" i="4"/>
  <c r="U2603" i="4"/>
  <c r="T2603" i="4"/>
  <c r="AC2603" i="4" s="1"/>
  <c r="AA2602" i="4"/>
  <c r="Z2602" i="4"/>
  <c r="Y2602" i="4"/>
  <c r="X2602" i="4"/>
  <c r="U2602" i="4"/>
  <c r="T2602" i="4"/>
  <c r="AC2602" i="4" s="1"/>
  <c r="AA2601" i="4"/>
  <c r="Z2601" i="4"/>
  <c r="Y2601" i="4"/>
  <c r="X2601" i="4"/>
  <c r="U2601" i="4"/>
  <c r="T2601" i="4"/>
  <c r="AC2601" i="4" s="1"/>
  <c r="AA2600" i="4"/>
  <c r="Z2600" i="4"/>
  <c r="Y2600" i="4"/>
  <c r="X2600" i="4"/>
  <c r="U2600" i="4"/>
  <c r="T2600" i="4"/>
  <c r="AC2600" i="4" s="1"/>
  <c r="AA2599" i="4"/>
  <c r="Z2599" i="4"/>
  <c r="Y2599" i="4"/>
  <c r="X2599" i="4"/>
  <c r="U2599" i="4"/>
  <c r="T2599" i="4"/>
  <c r="AC2599" i="4" s="1"/>
  <c r="AA2598" i="4"/>
  <c r="Z2598" i="4"/>
  <c r="Y2598" i="4"/>
  <c r="X2598" i="4"/>
  <c r="U2598" i="4"/>
  <c r="T2598" i="4"/>
  <c r="AC2598" i="4" s="1"/>
  <c r="AA2597" i="4"/>
  <c r="Z2597" i="4"/>
  <c r="Y2597" i="4"/>
  <c r="X2597" i="4"/>
  <c r="U2597" i="4"/>
  <c r="T2597" i="4"/>
  <c r="AC2597" i="4" s="1"/>
  <c r="AA2596" i="4"/>
  <c r="Z2596" i="4"/>
  <c r="Y2596" i="4"/>
  <c r="X2596" i="4"/>
  <c r="U2596" i="4"/>
  <c r="T2596" i="4"/>
  <c r="AC2596" i="4" s="1"/>
  <c r="AA2595" i="4"/>
  <c r="Z2595" i="4"/>
  <c r="Y2595" i="4"/>
  <c r="X2595" i="4"/>
  <c r="U2595" i="4"/>
  <c r="T2595" i="4"/>
  <c r="AC2595" i="4" s="1"/>
  <c r="AA2594" i="4"/>
  <c r="Z2594" i="4"/>
  <c r="Y2594" i="4"/>
  <c r="X2594" i="4"/>
  <c r="U2594" i="4"/>
  <c r="T2594" i="4"/>
  <c r="AC2594" i="4" s="1"/>
  <c r="AA2593" i="4"/>
  <c r="Z2593" i="4"/>
  <c r="Y2593" i="4"/>
  <c r="X2593" i="4"/>
  <c r="U2593" i="4"/>
  <c r="T2593" i="4"/>
  <c r="AC2593" i="4" s="1"/>
  <c r="AA2592" i="4"/>
  <c r="Z2592" i="4"/>
  <c r="Y2592" i="4"/>
  <c r="X2592" i="4"/>
  <c r="U2592" i="4"/>
  <c r="T2592" i="4"/>
  <c r="AC2592" i="4" s="1"/>
  <c r="AA2591" i="4"/>
  <c r="Z2591" i="4"/>
  <c r="Y2591" i="4"/>
  <c r="X2591" i="4"/>
  <c r="U2591" i="4"/>
  <c r="T2591" i="4"/>
  <c r="AC2591" i="4" s="1"/>
  <c r="AA2590" i="4"/>
  <c r="Z2590" i="4"/>
  <c r="Y2590" i="4"/>
  <c r="X2590" i="4"/>
  <c r="U2590" i="4"/>
  <c r="T2590" i="4"/>
  <c r="AC2590" i="4" s="1"/>
  <c r="AA2589" i="4"/>
  <c r="Z2589" i="4"/>
  <c r="Y2589" i="4"/>
  <c r="X2589" i="4"/>
  <c r="U2589" i="4"/>
  <c r="T2589" i="4"/>
  <c r="AC2589" i="4" s="1"/>
  <c r="AA2588" i="4"/>
  <c r="Z2588" i="4"/>
  <c r="Y2588" i="4"/>
  <c r="X2588" i="4"/>
  <c r="U2588" i="4"/>
  <c r="T2588" i="4"/>
  <c r="AC2588" i="4" s="1"/>
  <c r="AA2587" i="4"/>
  <c r="Z2587" i="4"/>
  <c r="Y2587" i="4"/>
  <c r="X2587" i="4"/>
  <c r="U2587" i="4"/>
  <c r="T2587" i="4"/>
  <c r="AC2587" i="4" s="1"/>
  <c r="AA2586" i="4"/>
  <c r="Z2586" i="4"/>
  <c r="Y2586" i="4"/>
  <c r="X2586" i="4"/>
  <c r="U2586" i="4"/>
  <c r="T2586" i="4"/>
  <c r="AC2586" i="4" s="1"/>
  <c r="AA2585" i="4"/>
  <c r="Z2585" i="4"/>
  <c r="Y2585" i="4"/>
  <c r="X2585" i="4"/>
  <c r="U2585" i="4"/>
  <c r="T2585" i="4"/>
  <c r="AC2585" i="4" s="1"/>
  <c r="AA2584" i="4"/>
  <c r="Z2584" i="4"/>
  <c r="Y2584" i="4"/>
  <c r="X2584" i="4"/>
  <c r="U2584" i="4"/>
  <c r="T2584" i="4"/>
  <c r="AC2584" i="4" s="1"/>
  <c r="AA2583" i="4"/>
  <c r="Z2583" i="4"/>
  <c r="Y2583" i="4"/>
  <c r="X2583" i="4"/>
  <c r="U2583" i="4"/>
  <c r="T2583" i="4"/>
  <c r="AC2583" i="4" s="1"/>
  <c r="AA2582" i="4"/>
  <c r="Z2582" i="4"/>
  <c r="Y2582" i="4"/>
  <c r="X2582" i="4"/>
  <c r="U2582" i="4"/>
  <c r="T2582" i="4"/>
  <c r="AC2582" i="4" s="1"/>
  <c r="AA2581" i="4"/>
  <c r="Z2581" i="4"/>
  <c r="Y2581" i="4"/>
  <c r="X2581" i="4"/>
  <c r="U2581" i="4"/>
  <c r="T2581" i="4"/>
  <c r="AC2581" i="4" s="1"/>
  <c r="AA2580" i="4"/>
  <c r="Z2580" i="4"/>
  <c r="Y2580" i="4"/>
  <c r="X2580" i="4"/>
  <c r="U2580" i="4"/>
  <c r="T2580" i="4"/>
  <c r="AC2580" i="4" s="1"/>
  <c r="AA2579" i="4"/>
  <c r="Z2579" i="4"/>
  <c r="Y2579" i="4"/>
  <c r="X2579" i="4"/>
  <c r="U2579" i="4"/>
  <c r="T2579" i="4"/>
  <c r="AC2579" i="4" s="1"/>
  <c r="AA2578" i="4"/>
  <c r="Z2578" i="4"/>
  <c r="Y2578" i="4"/>
  <c r="X2578" i="4"/>
  <c r="U2578" i="4"/>
  <c r="T2578" i="4"/>
  <c r="AC2578" i="4" s="1"/>
  <c r="AA2577" i="4"/>
  <c r="Z2577" i="4"/>
  <c r="Y2577" i="4"/>
  <c r="X2577" i="4"/>
  <c r="U2577" i="4"/>
  <c r="T2577" i="4"/>
  <c r="AC2577" i="4" s="1"/>
  <c r="AA2576" i="4"/>
  <c r="Z2576" i="4"/>
  <c r="Y2576" i="4"/>
  <c r="X2576" i="4"/>
  <c r="U2576" i="4"/>
  <c r="T2576" i="4"/>
  <c r="AC2576" i="4" s="1"/>
  <c r="AA2575" i="4"/>
  <c r="Z2575" i="4"/>
  <c r="Y2575" i="4"/>
  <c r="X2575" i="4"/>
  <c r="U2575" i="4"/>
  <c r="T2575" i="4"/>
  <c r="AC2575" i="4" s="1"/>
  <c r="AA2574" i="4"/>
  <c r="Z2574" i="4"/>
  <c r="Y2574" i="4"/>
  <c r="X2574" i="4"/>
  <c r="U2574" i="4"/>
  <c r="T2574" i="4"/>
  <c r="AC2574" i="4" s="1"/>
  <c r="AA2573" i="4"/>
  <c r="Z2573" i="4"/>
  <c r="Y2573" i="4"/>
  <c r="X2573" i="4"/>
  <c r="U2573" i="4"/>
  <c r="T2573" i="4"/>
  <c r="AC2573" i="4" s="1"/>
  <c r="AA2572" i="4"/>
  <c r="Z2572" i="4"/>
  <c r="Y2572" i="4"/>
  <c r="X2572" i="4"/>
  <c r="U2572" i="4"/>
  <c r="T2572" i="4"/>
  <c r="AC2572" i="4" s="1"/>
  <c r="AA2571" i="4"/>
  <c r="Z2571" i="4"/>
  <c r="Y2571" i="4"/>
  <c r="X2571" i="4"/>
  <c r="U2571" i="4"/>
  <c r="T2571" i="4"/>
  <c r="AC2571" i="4" s="1"/>
  <c r="AA2570" i="4"/>
  <c r="Z2570" i="4"/>
  <c r="Y2570" i="4"/>
  <c r="X2570" i="4"/>
  <c r="U2570" i="4"/>
  <c r="T2570" i="4"/>
  <c r="AC2570" i="4" s="1"/>
  <c r="AA2569" i="4"/>
  <c r="Z2569" i="4"/>
  <c r="Y2569" i="4"/>
  <c r="X2569" i="4"/>
  <c r="U2569" i="4"/>
  <c r="T2569" i="4"/>
  <c r="AC2569" i="4" s="1"/>
  <c r="AA2568" i="4"/>
  <c r="Z2568" i="4"/>
  <c r="Y2568" i="4"/>
  <c r="X2568" i="4"/>
  <c r="U2568" i="4"/>
  <c r="T2568" i="4"/>
  <c r="AC2568" i="4" s="1"/>
  <c r="AA2567" i="4"/>
  <c r="Z2567" i="4"/>
  <c r="Y2567" i="4"/>
  <c r="X2567" i="4"/>
  <c r="U2567" i="4"/>
  <c r="T2567" i="4"/>
  <c r="AC2567" i="4" s="1"/>
  <c r="AA2566" i="4"/>
  <c r="Z2566" i="4"/>
  <c r="Y2566" i="4"/>
  <c r="X2566" i="4"/>
  <c r="U2566" i="4"/>
  <c r="T2566" i="4"/>
  <c r="AC2566" i="4" s="1"/>
  <c r="AA2565" i="4"/>
  <c r="Z2565" i="4"/>
  <c r="Y2565" i="4"/>
  <c r="X2565" i="4"/>
  <c r="U2565" i="4"/>
  <c r="T2565" i="4"/>
  <c r="AC2565" i="4" s="1"/>
  <c r="AA2564" i="4"/>
  <c r="Z2564" i="4"/>
  <c r="Y2564" i="4"/>
  <c r="X2564" i="4"/>
  <c r="U2564" i="4"/>
  <c r="T2564" i="4"/>
  <c r="AC2564" i="4" s="1"/>
  <c r="AA2563" i="4"/>
  <c r="Z2563" i="4"/>
  <c r="Y2563" i="4"/>
  <c r="X2563" i="4"/>
  <c r="U2563" i="4"/>
  <c r="T2563" i="4"/>
  <c r="AC2563" i="4" s="1"/>
  <c r="AA2562" i="4"/>
  <c r="Z2562" i="4"/>
  <c r="Y2562" i="4"/>
  <c r="X2562" i="4"/>
  <c r="U2562" i="4"/>
  <c r="T2562" i="4"/>
  <c r="AC2562" i="4" s="1"/>
  <c r="AA2561" i="4"/>
  <c r="Z2561" i="4"/>
  <c r="Y2561" i="4"/>
  <c r="X2561" i="4"/>
  <c r="U2561" i="4"/>
  <c r="T2561" i="4"/>
  <c r="AC2561" i="4" s="1"/>
  <c r="AA2560" i="4"/>
  <c r="Z2560" i="4"/>
  <c r="Y2560" i="4"/>
  <c r="X2560" i="4"/>
  <c r="U2560" i="4"/>
  <c r="T2560" i="4"/>
  <c r="AC2560" i="4" s="1"/>
  <c r="AA2559" i="4"/>
  <c r="Z2559" i="4"/>
  <c r="Y2559" i="4"/>
  <c r="X2559" i="4"/>
  <c r="U2559" i="4"/>
  <c r="T2559" i="4"/>
  <c r="AC2559" i="4" s="1"/>
  <c r="AA2558" i="4"/>
  <c r="Z2558" i="4"/>
  <c r="Y2558" i="4"/>
  <c r="X2558" i="4"/>
  <c r="U2558" i="4"/>
  <c r="T2558" i="4"/>
  <c r="AC2558" i="4" s="1"/>
  <c r="AA2557" i="4"/>
  <c r="Z2557" i="4"/>
  <c r="Y2557" i="4"/>
  <c r="X2557" i="4"/>
  <c r="U2557" i="4"/>
  <c r="T2557" i="4"/>
  <c r="AC2557" i="4" s="1"/>
  <c r="AA2556" i="4"/>
  <c r="Z2556" i="4"/>
  <c r="Y2556" i="4"/>
  <c r="X2556" i="4"/>
  <c r="U2556" i="4"/>
  <c r="T2556" i="4"/>
  <c r="AC2556" i="4" s="1"/>
  <c r="AA2555" i="4"/>
  <c r="Z2555" i="4"/>
  <c r="Y2555" i="4"/>
  <c r="X2555" i="4"/>
  <c r="U2555" i="4"/>
  <c r="T2555" i="4"/>
  <c r="AC2555" i="4" s="1"/>
  <c r="AA2554" i="4"/>
  <c r="Z2554" i="4"/>
  <c r="Y2554" i="4"/>
  <c r="X2554" i="4"/>
  <c r="U2554" i="4"/>
  <c r="T2554" i="4"/>
  <c r="AC2554" i="4" s="1"/>
  <c r="AA2553" i="4"/>
  <c r="Z2553" i="4"/>
  <c r="Y2553" i="4"/>
  <c r="X2553" i="4"/>
  <c r="U2553" i="4"/>
  <c r="T2553" i="4"/>
  <c r="AC2553" i="4" s="1"/>
  <c r="AA2552" i="4"/>
  <c r="Z2552" i="4"/>
  <c r="Y2552" i="4"/>
  <c r="X2552" i="4"/>
  <c r="U2552" i="4"/>
  <c r="T2552" i="4"/>
  <c r="AC2552" i="4" s="1"/>
  <c r="AA2551" i="4"/>
  <c r="Z2551" i="4"/>
  <c r="Y2551" i="4"/>
  <c r="X2551" i="4"/>
  <c r="U2551" i="4"/>
  <c r="T2551" i="4"/>
  <c r="AC2551" i="4" s="1"/>
  <c r="AA2550" i="4"/>
  <c r="Z2550" i="4"/>
  <c r="Y2550" i="4"/>
  <c r="X2550" i="4"/>
  <c r="U2550" i="4"/>
  <c r="T2550" i="4"/>
  <c r="AC2550" i="4" s="1"/>
  <c r="AA2549" i="4"/>
  <c r="Z2549" i="4"/>
  <c r="Y2549" i="4"/>
  <c r="X2549" i="4"/>
  <c r="U2549" i="4"/>
  <c r="T2549" i="4"/>
  <c r="AC2549" i="4" s="1"/>
  <c r="AA2548" i="4"/>
  <c r="Z2548" i="4"/>
  <c r="Y2548" i="4"/>
  <c r="X2548" i="4"/>
  <c r="U2548" i="4"/>
  <c r="T2548" i="4"/>
  <c r="AC2548" i="4" s="1"/>
  <c r="AA2547" i="4"/>
  <c r="Z2547" i="4"/>
  <c r="Y2547" i="4"/>
  <c r="X2547" i="4"/>
  <c r="U2547" i="4"/>
  <c r="T2547" i="4"/>
  <c r="AC2547" i="4" s="1"/>
  <c r="AA2546" i="4"/>
  <c r="Z2546" i="4"/>
  <c r="Y2546" i="4"/>
  <c r="X2546" i="4"/>
  <c r="U2546" i="4"/>
  <c r="T2546" i="4"/>
  <c r="AC2546" i="4" s="1"/>
  <c r="AA2545" i="4"/>
  <c r="Z2545" i="4"/>
  <c r="Y2545" i="4"/>
  <c r="X2545" i="4"/>
  <c r="U2545" i="4"/>
  <c r="T2545" i="4"/>
  <c r="AC2545" i="4" s="1"/>
  <c r="AA2544" i="4"/>
  <c r="Z2544" i="4"/>
  <c r="Y2544" i="4"/>
  <c r="X2544" i="4"/>
  <c r="U2544" i="4"/>
  <c r="T2544" i="4"/>
  <c r="AC2544" i="4" s="1"/>
  <c r="AA2543" i="4"/>
  <c r="Z2543" i="4"/>
  <c r="Y2543" i="4"/>
  <c r="X2543" i="4"/>
  <c r="U2543" i="4"/>
  <c r="T2543" i="4"/>
  <c r="AC2543" i="4" s="1"/>
  <c r="AA2542" i="4"/>
  <c r="Z2542" i="4"/>
  <c r="Y2542" i="4"/>
  <c r="X2542" i="4"/>
  <c r="U2542" i="4"/>
  <c r="T2542" i="4"/>
  <c r="AC2542" i="4" s="1"/>
  <c r="AA2541" i="4"/>
  <c r="Z2541" i="4"/>
  <c r="Y2541" i="4"/>
  <c r="X2541" i="4"/>
  <c r="U2541" i="4"/>
  <c r="T2541" i="4"/>
  <c r="AC2541" i="4" s="1"/>
  <c r="AA2540" i="4"/>
  <c r="Z2540" i="4"/>
  <c r="Y2540" i="4"/>
  <c r="X2540" i="4"/>
  <c r="U2540" i="4"/>
  <c r="T2540" i="4"/>
  <c r="AC2540" i="4" s="1"/>
  <c r="AA2539" i="4"/>
  <c r="Z2539" i="4"/>
  <c r="Y2539" i="4"/>
  <c r="X2539" i="4"/>
  <c r="U2539" i="4"/>
  <c r="T2539" i="4"/>
  <c r="AC2539" i="4" s="1"/>
  <c r="AA2538" i="4"/>
  <c r="Z2538" i="4"/>
  <c r="Y2538" i="4"/>
  <c r="X2538" i="4"/>
  <c r="U2538" i="4"/>
  <c r="T2538" i="4"/>
  <c r="AC2538" i="4" s="1"/>
  <c r="AA2537" i="4"/>
  <c r="Z2537" i="4"/>
  <c r="Y2537" i="4"/>
  <c r="X2537" i="4"/>
  <c r="U2537" i="4"/>
  <c r="T2537" i="4"/>
  <c r="AC2537" i="4" s="1"/>
  <c r="AA2536" i="4"/>
  <c r="Z2536" i="4"/>
  <c r="Y2536" i="4"/>
  <c r="X2536" i="4"/>
  <c r="U2536" i="4"/>
  <c r="T2536" i="4"/>
  <c r="AC2536" i="4" s="1"/>
  <c r="AA2535" i="4"/>
  <c r="Z2535" i="4"/>
  <c r="Y2535" i="4"/>
  <c r="X2535" i="4"/>
  <c r="U2535" i="4"/>
  <c r="T2535" i="4"/>
  <c r="AC2535" i="4" s="1"/>
  <c r="AA2534" i="4"/>
  <c r="Z2534" i="4"/>
  <c r="Y2534" i="4"/>
  <c r="X2534" i="4"/>
  <c r="U2534" i="4"/>
  <c r="T2534" i="4"/>
  <c r="AC2534" i="4" s="1"/>
  <c r="AA2533" i="4"/>
  <c r="Z2533" i="4"/>
  <c r="Y2533" i="4"/>
  <c r="X2533" i="4"/>
  <c r="U2533" i="4"/>
  <c r="T2533" i="4"/>
  <c r="AC2533" i="4" s="1"/>
  <c r="AA2532" i="4"/>
  <c r="Z2532" i="4"/>
  <c r="Y2532" i="4"/>
  <c r="X2532" i="4"/>
  <c r="U2532" i="4"/>
  <c r="T2532" i="4"/>
  <c r="AC2532" i="4" s="1"/>
  <c r="AA2531" i="4"/>
  <c r="Z2531" i="4"/>
  <c r="Y2531" i="4"/>
  <c r="X2531" i="4"/>
  <c r="U2531" i="4"/>
  <c r="T2531" i="4"/>
  <c r="AC2531" i="4" s="1"/>
  <c r="AA2530" i="4"/>
  <c r="Z2530" i="4"/>
  <c r="Y2530" i="4"/>
  <c r="X2530" i="4"/>
  <c r="U2530" i="4"/>
  <c r="T2530" i="4"/>
  <c r="AC2530" i="4" s="1"/>
  <c r="AA2529" i="4"/>
  <c r="Z2529" i="4"/>
  <c r="Y2529" i="4"/>
  <c r="X2529" i="4"/>
  <c r="U2529" i="4"/>
  <c r="T2529" i="4"/>
  <c r="AC2529" i="4" s="1"/>
  <c r="AA2528" i="4"/>
  <c r="Z2528" i="4"/>
  <c r="Y2528" i="4"/>
  <c r="X2528" i="4"/>
  <c r="U2528" i="4"/>
  <c r="T2528" i="4"/>
  <c r="AC2528" i="4" s="1"/>
  <c r="AA2527" i="4"/>
  <c r="Z2527" i="4"/>
  <c r="Y2527" i="4"/>
  <c r="X2527" i="4"/>
  <c r="U2527" i="4"/>
  <c r="T2527" i="4"/>
  <c r="AC2527" i="4" s="1"/>
  <c r="AA2526" i="4"/>
  <c r="Z2526" i="4"/>
  <c r="Y2526" i="4"/>
  <c r="X2526" i="4"/>
  <c r="U2526" i="4"/>
  <c r="T2526" i="4"/>
  <c r="AC2526" i="4" s="1"/>
  <c r="AA2525" i="4"/>
  <c r="Z2525" i="4"/>
  <c r="Y2525" i="4"/>
  <c r="X2525" i="4"/>
  <c r="U2525" i="4"/>
  <c r="T2525" i="4"/>
  <c r="AC2525" i="4" s="1"/>
  <c r="AA2524" i="4"/>
  <c r="Z2524" i="4"/>
  <c r="Y2524" i="4"/>
  <c r="X2524" i="4"/>
  <c r="U2524" i="4"/>
  <c r="T2524" i="4"/>
  <c r="AC2524" i="4" s="1"/>
  <c r="AA2523" i="4"/>
  <c r="Z2523" i="4"/>
  <c r="Y2523" i="4"/>
  <c r="X2523" i="4"/>
  <c r="U2523" i="4"/>
  <c r="T2523" i="4"/>
  <c r="AC2523" i="4" s="1"/>
  <c r="AA2522" i="4"/>
  <c r="Z2522" i="4"/>
  <c r="Y2522" i="4"/>
  <c r="X2522" i="4"/>
  <c r="U2522" i="4"/>
  <c r="T2522" i="4"/>
  <c r="AC2522" i="4" s="1"/>
  <c r="AA2521" i="4"/>
  <c r="Z2521" i="4"/>
  <c r="Y2521" i="4"/>
  <c r="X2521" i="4"/>
  <c r="U2521" i="4"/>
  <c r="T2521" i="4"/>
  <c r="AC2521" i="4" s="1"/>
  <c r="AA2520" i="4"/>
  <c r="Z2520" i="4"/>
  <c r="Y2520" i="4"/>
  <c r="X2520" i="4"/>
  <c r="U2520" i="4"/>
  <c r="T2520" i="4"/>
  <c r="AC2520" i="4" s="1"/>
  <c r="AA2519" i="4"/>
  <c r="Z2519" i="4"/>
  <c r="Y2519" i="4"/>
  <c r="X2519" i="4"/>
  <c r="U2519" i="4"/>
  <c r="T2519" i="4"/>
  <c r="AC2519" i="4" s="1"/>
  <c r="AA2518" i="4"/>
  <c r="Z2518" i="4"/>
  <c r="Y2518" i="4"/>
  <c r="X2518" i="4"/>
  <c r="U2518" i="4"/>
  <c r="T2518" i="4"/>
  <c r="AC2518" i="4" s="1"/>
  <c r="AA2517" i="4"/>
  <c r="Z2517" i="4"/>
  <c r="Y2517" i="4"/>
  <c r="X2517" i="4"/>
  <c r="U2517" i="4"/>
  <c r="T2517" i="4"/>
  <c r="AC2517" i="4" s="1"/>
  <c r="AA2516" i="4"/>
  <c r="Z2516" i="4"/>
  <c r="Y2516" i="4"/>
  <c r="X2516" i="4"/>
  <c r="U2516" i="4"/>
  <c r="T2516" i="4"/>
  <c r="AC2516" i="4" s="1"/>
  <c r="AA2515" i="4"/>
  <c r="Z2515" i="4"/>
  <c r="Y2515" i="4"/>
  <c r="X2515" i="4"/>
  <c r="U2515" i="4"/>
  <c r="T2515" i="4"/>
  <c r="AC2515" i="4" s="1"/>
  <c r="AA2514" i="4"/>
  <c r="Z2514" i="4"/>
  <c r="Y2514" i="4"/>
  <c r="X2514" i="4"/>
  <c r="U2514" i="4"/>
  <c r="T2514" i="4"/>
  <c r="AC2514" i="4" s="1"/>
  <c r="AA2513" i="4"/>
  <c r="Z2513" i="4"/>
  <c r="Y2513" i="4"/>
  <c r="X2513" i="4"/>
  <c r="U2513" i="4"/>
  <c r="T2513" i="4"/>
  <c r="AC2513" i="4" s="1"/>
  <c r="AA2512" i="4"/>
  <c r="Z2512" i="4"/>
  <c r="Y2512" i="4"/>
  <c r="X2512" i="4"/>
  <c r="U2512" i="4"/>
  <c r="T2512" i="4"/>
  <c r="AC2512" i="4" s="1"/>
  <c r="AA2511" i="4"/>
  <c r="Z2511" i="4"/>
  <c r="Y2511" i="4"/>
  <c r="X2511" i="4"/>
  <c r="U2511" i="4"/>
  <c r="T2511" i="4"/>
  <c r="AC2511" i="4" s="1"/>
  <c r="AA2510" i="4"/>
  <c r="Z2510" i="4"/>
  <c r="Y2510" i="4"/>
  <c r="X2510" i="4"/>
  <c r="U2510" i="4"/>
  <c r="T2510" i="4"/>
  <c r="AC2510" i="4" s="1"/>
  <c r="AA2509" i="4"/>
  <c r="Z2509" i="4"/>
  <c r="Y2509" i="4"/>
  <c r="X2509" i="4"/>
  <c r="U2509" i="4"/>
  <c r="T2509" i="4"/>
  <c r="AC2509" i="4" s="1"/>
  <c r="AA2508" i="4"/>
  <c r="Z2508" i="4"/>
  <c r="Y2508" i="4"/>
  <c r="X2508" i="4"/>
  <c r="U2508" i="4"/>
  <c r="T2508" i="4"/>
  <c r="AC2508" i="4" s="1"/>
  <c r="AA2507" i="4"/>
  <c r="Z2507" i="4"/>
  <c r="Y2507" i="4"/>
  <c r="X2507" i="4"/>
  <c r="U2507" i="4"/>
  <c r="T2507" i="4"/>
  <c r="AC2507" i="4" s="1"/>
  <c r="AA2506" i="4"/>
  <c r="Z2506" i="4"/>
  <c r="Y2506" i="4"/>
  <c r="X2506" i="4"/>
  <c r="U2506" i="4"/>
  <c r="T2506" i="4"/>
  <c r="AC2506" i="4" s="1"/>
  <c r="AA2505" i="4"/>
  <c r="Z2505" i="4"/>
  <c r="Y2505" i="4"/>
  <c r="X2505" i="4"/>
  <c r="U2505" i="4"/>
  <c r="T2505" i="4"/>
  <c r="AC2505" i="4" s="1"/>
  <c r="AA2504" i="4"/>
  <c r="Z2504" i="4"/>
  <c r="Y2504" i="4"/>
  <c r="X2504" i="4"/>
  <c r="U2504" i="4"/>
  <c r="T2504" i="4"/>
  <c r="AC2504" i="4" s="1"/>
  <c r="AA2503" i="4"/>
  <c r="Z2503" i="4"/>
  <c r="Y2503" i="4"/>
  <c r="X2503" i="4"/>
  <c r="U2503" i="4"/>
  <c r="T2503" i="4"/>
  <c r="AC2503" i="4" s="1"/>
  <c r="AA2502" i="4"/>
  <c r="Z2502" i="4"/>
  <c r="Y2502" i="4"/>
  <c r="X2502" i="4"/>
  <c r="U2502" i="4"/>
  <c r="T2502" i="4"/>
  <c r="AC2502" i="4" s="1"/>
  <c r="AA2501" i="4"/>
  <c r="Z2501" i="4"/>
  <c r="Y2501" i="4"/>
  <c r="X2501" i="4"/>
  <c r="U2501" i="4"/>
  <c r="T2501" i="4"/>
  <c r="AC2501" i="4" s="1"/>
  <c r="AA2500" i="4"/>
  <c r="Z2500" i="4"/>
  <c r="Y2500" i="4"/>
  <c r="X2500" i="4"/>
  <c r="U2500" i="4"/>
  <c r="T2500" i="4"/>
  <c r="AC2500" i="4" s="1"/>
  <c r="AA2499" i="4"/>
  <c r="Z2499" i="4"/>
  <c r="Y2499" i="4"/>
  <c r="X2499" i="4"/>
  <c r="U2499" i="4"/>
  <c r="T2499" i="4"/>
  <c r="AC2499" i="4" s="1"/>
  <c r="AA2498" i="4"/>
  <c r="Z2498" i="4"/>
  <c r="Y2498" i="4"/>
  <c r="X2498" i="4"/>
  <c r="U2498" i="4"/>
  <c r="T2498" i="4"/>
  <c r="AC2498" i="4" s="1"/>
  <c r="AA2497" i="4"/>
  <c r="Z2497" i="4"/>
  <c r="Y2497" i="4"/>
  <c r="X2497" i="4"/>
  <c r="U2497" i="4"/>
  <c r="T2497" i="4"/>
  <c r="AC2497" i="4" s="1"/>
  <c r="AA2496" i="4"/>
  <c r="Z2496" i="4"/>
  <c r="Y2496" i="4"/>
  <c r="X2496" i="4"/>
  <c r="U2496" i="4"/>
  <c r="T2496" i="4"/>
  <c r="AC2496" i="4" s="1"/>
  <c r="AA2495" i="4"/>
  <c r="Z2495" i="4"/>
  <c r="Y2495" i="4"/>
  <c r="X2495" i="4"/>
  <c r="U2495" i="4"/>
  <c r="T2495" i="4"/>
  <c r="AC2495" i="4" s="1"/>
  <c r="AA2494" i="4"/>
  <c r="Z2494" i="4"/>
  <c r="Y2494" i="4"/>
  <c r="X2494" i="4"/>
  <c r="U2494" i="4"/>
  <c r="T2494" i="4"/>
  <c r="AC2494" i="4" s="1"/>
  <c r="AA2493" i="4"/>
  <c r="Z2493" i="4"/>
  <c r="Y2493" i="4"/>
  <c r="X2493" i="4"/>
  <c r="U2493" i="4"/>
  <c r="T2493" i="4"/>
  <c r="AC2493" i="4" s="1"/>
  <c r="AA2492" i="4"/>
  <c r="Z2492" i="4"/>
  <c r="Y2492" i="4"/>
  <c r="X2492" i="4"/>
  <c r="U2492" i="4"/>
  <c r="T2492" i="4"/>
  <c r="AC2492" i="4" s="1"/>
  <c r="AA2491" i="4"/>
  <c r="Z2491" i="4"/>
  <c r="Y2491" i="4"/>
  <c r="X2491" i="4"/>
  <c r="U2491" i="4"/>
  <c r="T2491" i="4"/>
  <c r="AC2491" i="4" s="1"/>
  <c r="AA2490" i="4"/>
  <c r="Z2490" i="4"/>
  <c r="Y2490" i="4"/>
  <c r="X2490" i="4"/>
  <c r="U2490" i="4"/>
  <c r="T2490" i="4"/>
  <c r="AC2490" i="4" s="1"/>
  <c r="AA2489" i="4"/>
  <c r="Z2489" i="4"/>
  <c r="Y2489" i="4"/>
  <c r="X2489" i="4"/>
  <c r="U2489" i="4"/>
  <c r="T2489" i="4"/>
  <c r="AC2489" i="4" s="1"/>
  <c r="AA2488" i="4"/>
  <c r="Z2488" i="4"/>
  <c r="Y2488" i="4"/>
  <c r="X2488" i="4"/>
  <c r="U2488" i="4"/>
  <c r="T2488" i="4"/>
  <c r="AC2488" i="4" s="1"/>
  <c r="AA2487" i="4"/>
  <c r="Z2487" i="4"/>
  <c r="Y2487" i="4"/>
  <c r="X2487" i="4"/>
  <c r="U2487" i="4"/>
  <c r="T2487" i="4"/>
  <c r="AC2487" i="4" s="1"/>
  <c r="AA2486" i="4"/>
  <c r="Z2486" i="4"/>
  <c r="Y2486" i="4"/>
  <c r="X2486" i="4"/>
  <c r="U2486" i="4"/>
  <c r="T2486" i="4"/>
  <c r="AC2486" i="4" s="1"/>
  <c r="AA2485" i="4"/>
  <c r="Z2485" i="4"/>
  <c r="Y2485" i="4"/>
  <c r="X2485" i="4"/>
  <c r="U2485" i="4"/>
  <c r="T2485" i="4"/>
  <c r="AC2485" i="4" s="1"/>
  <c r="AA2484" i="4"/>
  <c r="Z2484" i="4"/>
  <c r="Y2484" i="4"/>
  <c r="X2484" i="4"/>
  <c r="U2484" i="4"/>
  <c r="T2484" i="4"/>
  <c r="AC2484" i="4" s="1"/>
  <c r="AA2483" i="4"/>
  <c r="Z2483" i="4"/>
  <c r="Y2483" i="4"/>
  <c r="X2483" i="4"/>
  <c r="U2483" i="4"/>
  <c r="T2483" i="4"/>
  <c r="AC2483" i="4" s="1"/>
  <c r="AA2482" i="4"/>
  <c r="Z2482" i="4"/>
  <c r="Y2482" i="4"/>
  <c r="X2482" i="4"/>
  <c r="U2482" i="4"/>
  <c r="T2482" i="4"/>
  <c r="AC2482" i="4" s="1"/>
  <c r="AA2481" i="4"/>
  <c r="Z2481" i="4"/>
  <c r="Y2481" i="4"/>
  <c r="X2481" i="4"/>
  <c r="U2481" i="4"/>
  <c r="T2481" i="4"/>
  <c r="AC2481" i="4" s="1"/>
  <c r="AA2480" i="4"/>
  <c r="Z2480" i="4"/>
  <c r="Y2480" i="4"/>
  <c r="X2480" i="4"/>
  <c r="U2480" i="4"/>
  <c r="T2480" i="4"/>
  <c r="AC2480" i="4" s="1"/>
  <c r="AA2479" i="4"/>
  <c r="Z2479" i="4"/>
  <c r="Y2479" i="4"/>
  <c r="X2479" i="4"/>
  <c r="U2479" i="4"/>
  <c r="T2479" i="4"/>
  <c r="AC2479" i="4" s="1"/>
  <c r="AA2478" i="4"/>
  <c r="Z2478" i="4"/>
  <c r="Y2478" i="4"/>
  <c r="X2478" i="4"/>
  <c r="U2478" i="4"/>
  <c r="T2478" i="4"/>
  <c r="AC2478" i="4" s="1"/>
  <c r="AA2477" i="4"/>
  <c r="Z2477" i="4"/>
  <c r="Y2477" i="4"/>
  <c r="X2477" i="4"/>
  <c r="U2477" i="4"/>
  <c r="T2477" i="4"/>
  <c r="AC2477" i="4" s="1"/>
  <c r="AA2476" i="4"/>
  <c r="Z2476" i="4"/>
  <c r="Y2476" i="4"/>
  <c r="X2476" i="4"/>
  <c r="U2476" i="4"/>
  <c r="T2476" i="4"/>
  <c r="AC2476" i="4" s="1"/>
  <c r="AA2475" i="4"/>
  <c r="Z2475" i="4"/>
  <c r="Y2475" i="4"/>
  <c r="X2475" i="4"/>
  <c r="U2475" i="4"/>
  <c r="T2475" i="4"/>
  <c r="AC2475" i="4" s="1"/>
  <c r="AA2474" i="4"/>
  <c r="Z2474" i="4"/>
  <c r="Y2474" i="4"/>
  <c r="X2474" i="4"/>
  <c r="U2474" i="4"/>
  <c r="T2474" i="4"/>
  <c r="AC2474" i="4" s="1"/>
  <c r="AA2473" i="4"/>
  <c r="Z2473" i="4"/>
  <c r="Y2473" i="4"/>
  <c r="X2473" i="4"/>
  <c r="U2473" i="4"/>
  <c r="T2473" i="4"/>
  <c r="AC2473" i="4" s="1"/>
  <c r="AA2472" i="4"/>
  <c r="Z2472" i="4"/>
  <c r="Y2472" i="4"/>
  <c r="X2472" i="4"/>
  <c r="U2472" i="4"/>
  <c r="T2472" i="4"/>
  <c r="AC2472" i="4" s="1"/>
  <c r="AA2471" i="4"/>
  <c r="Z2471" i="4"/>
  <c r="Y2471" i="4"/>
  <c r="X2471" i="4"/>
  <c r="U2471" i="4"/>
  <c r="T2471" i="4"/>
  <c r="AC2471" i="4" s="1"/>
  <c r="AA2470" i="4"/>
  <c r="Z2470" i="4"/>
  <c r="Y2470" i="4"/>
  <c r="X2470" i="4"/>
  <c r="U2470" i="4"/>
  <c r="T2470" i="4"/>
  <c r="AC2470" i="4" s="1"/>
  <c r="AA2469" i="4"/>
  <c r="Z2469" i="4"/>
  <c r="Y2469" i="4"/>
  <c r="X2469" i="4"/>
  <c r="U2469" i="4"/>
  <c r="T2469" i="4"/>
  <c r="AC2469" i="4" s="1"/>
  <c r="AA2468" i="4"/>
  <c r="Z2468" i="4"/>
  <c r="Y2468" i="4"/>
  <c r="X2468" i="4"/>
  <c r="U2468" i="4"/>
  <c r="T2468" i="4"/>
  <c r="AC2468" i="4" s="1"/>
  <c r="AA2467" i="4"/>
  <c r="Z2467" i="4"/>
  <c r="Y2467" i="4"/>
  <c r="X2467" i="4"/>
  <c r="U2467" i="4"/>
  <c r="T2467" i="4"/>
  <c r="AC2467" i="4" s="1"/>
  <c r="AA2466" i="4"/>
  <c r="Z2466" i="4"/>
  <c r="Y2466" i="4"/>
  <c r="X2466" i="4"/>
  <c r="U2466" i="4"/>
  <c r="T2466" i="4"/>
  <c r="AC2466" i="4" s="1"/>
  <c r="AA2465" i="4"/>
  <c r="Z2465" i="4"/>
  <c r="Y2465" i="4"/>
  <c r="X2465" i="4"/>
  <c r="U2465" i="4"/>
  <c r="T2465" i="4"/>
  <c r="AC2465" i="4" s="1"/>
  <c r="AA2464" i="4"/>
  <c r="Z2464" i="4"/>
  <c r="Y2464" i="4"/>
  <c r="X2464" i="4"/>
  <c r="U2464" i="4"/>
  <c r="T2464" i="4"/>
  <c r="AC2464" i="4" s="1"/>
  <c r="AA2463" i="4"/>
  <c r="Z2463" i="4"/>
  <c r="Y2463" i="4"/>
  <c r="X2463" i="4"/>
  <c r="U2463" i="4"/>
  <c r="T2463" i="4"/>
  <c r="AC2463" i="4" s="1"/>
  <c r="AA2462" i="4"/>
  <c r="Z2462" i="4"/>
  <c r="Y2462" i="4"/>
  <c r="X2462" i="4"/>
  <c r="U2462" i="4"/>
  <c r="T2462" i="4"/>
  <c r="AC2462" i="4" s="1"/>
  <c r="AA2461" i="4"/>
  <c r="Z2461" i="4"/>
  <c r="Y2461" i="4"/>
  <c r="X2461" i="4"/>
  <c r="U2461" i="4"/>
  <c r="T2461" i="4"/>
  <c r="AC2461" i="4" s="1"/>
  <c r="AA2460" i="4"/>
  <c r="Z2460" i="4"/>
  <c r="Y2460" i="4"/>
  <c r="X2460" i="4"/>
  <c r="U2460" i="4"/>
  <c r="T2460" i="4"/>
  <c r="AC2460" i="4" s="1"/>
  <c r="AA2459" i="4"/>
  <c r="Z2459" i="4"/>
  <c r="Y2459" i="4"/>
  <c r="X2459" i="4"/>
  <c r="U2459" i="4"/>
  <c r="T2459" i="4"/>
  <c r="AC2459" i="4" s="1"/>
  <c r="AA2458" i="4"/>
  <c r="Z2458" i="4"/>
  <c r="Y2458" i="4"/>
  <c r="X2458" i="4"/>
  <c r="U2458" i="4"/>
  <c r="T2458" i="4"/>
  <c r="AC2458" i="4" s="1"/>
  <c r="AA2457" i="4"/>
  <c r="Z2457" i="4"/>
  <c r="Y2457" i="4"/>
  <c r="X2457" i="4"/>
  <c r="U2457" i="4"/>
  <c r="T2457" i="4"/>
  <c r="AC2457" i="4" s="1"/>
  <c r="AA2456" i="4"/>
  <c r="Z2456" i="4"/>
  <c r="Y2456" i="4"/>
  <c r="X2456" i="4"/>
  <c r="U2456" i="4"/>
  <c r="T2456" i="4"/>
  <c r="AC2456" i="4" s="1"/>
  <c r="AA2455" i="4"/>
  <c r="Z2455" i="4"/>
  <c r="Y2455" i="4"/>
  <c r="X2455" i="4"/>
  <c r="U2455" i="4"/>
  <c r="T2455" i="4"/>
  <c r="AC2455" i="4" s="1"/>
  <c r="AA2454" i="4"/>
  <c r="Z2454" i="4"/>
  <c r="Y2454" i="4"/>
  <c r="X2454" i="4"/>
  <c r="U2454" i="4"/>
  <c r="T2454" i="4"/>
  <c r="AC2454" i="4" s="1"/>
  <c r="AA2453" i="4"/>
  <c r="Z2453" i="4"/>
  <c r="Y2453" i="4"/>
  <c r="X2453" i="4"/>
  <c r="U2453" i="4"/>
  <c r="T2453" i="4"/>
  <c r="AC2453" i="4" s="1"/>
  <c r="AA2452" i="4"/>
  <c r="Z2452" i="4"/>
  <c r="Y2452" i="4"/>
  <c r="X2452" i="4"/>
  <c r="U2452" i="4"/>
  <c r="T2452" i="4"/>
  <c r="AC2452" i="4" s="1"/>
  <c r="AA2451" i="4"/>
  <c r="Z2451" i="4"/>
  <c r="Y2451" i="4"/>
  <c r="X2451" i="4"/>
  <c r="U2451" i="4"/>
  <c r="T2451" i="4"/>
  <c r="AC2451" i="4" s="1"/>
  <c r="AA2450" i="4"/>
  <c r="Z2450" i="4"/>
  <c r="Y2450" i="4"/>
  <c r="X2450" i="4"/>
  <c r="U2450" i="4"/>
  <c r="T2450" i="4"/>
  <c r="AC2450" i="4" s="1"/>
  <c r="AA2449" i="4"/>
  <c r="Z2449" i="4"/>
  <c r="Y2449" i="4"/>
  <c r="X2449" i="4"/>
  <c r="U2449" i="4"/>
  <c r="T2449" i="4"/>
  <c r="AC2449" i="4" s="1"/>
  <c r="AA2448" i="4"/>
  <c r="Z2448" i="4"/>
  <c r="Y2448" i="4"/>
  <c r="X2448" i="4"/>
  <c r="U2448" i="4"/>
  <c r="T2448" i="4"/>
  <c r="AC2448" i="4" s="1"/>
  <c r="AA2447" i="4"/>
  <c r="Z2447" i="4"/>
  <c r="Y2447" i="4"/>
  <c r="X2447" i="4"/>
  <c r="U2447" i="4"/>
  <c r="T2447" i="4"/>
  <c r="AC2447" i="4" s="1"/>
  <c r="AA2446" i="4"/>
  <c r="Z2446" i="4"/>
  <c r="Y2446" i="4"/>
  <c r="X2446" i="4"/>
  <c r="U2446" i="4"/>
  <c r="T2446" i="4"/>
  <c r="AC2446" i="4" s="1"/>
  <c r="AA2445" i="4"/>
  <c r="Z2445" i="4"/>
  <c r="Y2445" i="4"/>
  <c r="X2445" i="4"/>
  <c r="U2445" i="4"/>
  <c r="T2445" i="4"/>
  <c r="AC2445" i="4" s="1"/>
  <c r="AA2444" i="4"/>
  <c r="Z2444" i="4"/>
  <c r="Y2444" i="4"/>
  <c r="X2444" i="4"/>
  <c r="U2444" i="4"/>
  <c r="T2444" i="4"/>
  <c r="AC2444" i="4" s="1"/>
  <c r="AA2443" i="4"/>
  <c r="Z2443" i="4"/>
  <c r="Y2443" i="4"/>
  <c r="X2443" i="4"/>
  <c r="U2443" i="4"/>
  <c r="T2443" i="4"/>
  <c r="AC2443" i="4" s="1"/>
  <c r="AA2442" i="4"/>
  <c r="Z2442" i="4"/>
  <c r="Y2442" i="4"/>
  <c r="X2442" i="4"/>
  <c r="U2442" i="4"/>
  <c r="T2442" i="4"/>
  <c r="AC2442" i="4" s="1"/>
  <c r="AA2441" i="4"/>
  <c r="Z2441" i="4"/>
  <c r="Y2441" i="4"/>
  <c r="X2441" i="4"/>
  <c r="U2441" i="4"/>
  <c r="T2441" i="4"/>
  <c r="AC2441" i="4" s="1"/>
  <c r="AA2440" i="4"/>
  <c r="Z2440" i="4"/>
  <c r="Y2440" i="4"/>
  <c r="X2440" i="4"/>
  <c r="U2440" i="4"/>
  <c r="T2440" i="4"/>
  <c r="AC2440" i="4" s="1"/>
  <c r="AA2439" i="4"/>
  <c r="Z2439" i="4"/>
  <c r="Y2439" i="4"/>
  <c r="X2439" i="4"/>
  <c r="U2439" i="4"/>
  <c r="T2439" i="4"/>
  <c r="AC2439" i="4" s="1"/>
  <c r="AA2438" i="4"/>
  <c r="Z2438" i="4"/>
  <c r="Y2438" i="4"/>
  <c r="X2438" i="4"/>
  <c r="U2438" i="4"/>
  <c r="T2438" i="4"/>
  <c r="AC2438" i="4" s="1"/>
  <c r="AA2437" i="4"/>
  <c r="Z2437" i="4"/>
  <c r="Y2437" i="4"/>
  <c r="X2437" i="4"/>
  <c r="U2437" i="4"/>
  <c r="T2437" i="4"/>
  <c r="AC2437" i="4" s="1"/>
  <c r="AA2436" i="4"/>
  <c r="Z2436" i="4"/>
  <c r="Y2436" i="4"/>
  <c r="X2436" i="4"/>
  <c r="U2436" i="4"/>
  <c r="T2436" i="4"/>
  <c r="AC2436" i="4" s="1"/>
  <c r="AA2435" i="4"/>
  <c r="Z2435" i="4"/>
  <c r="Y2435" i="4"/>
  <c r="X2435" i="4"/>
  <c r="U2435" i="4"/>
  <c r="T2435" i="4"/>
  <c r="AC2435" i="4" s="1"/>
  <c r="AA2434" i="4"/>
  <c r="Z2434" i="4"/>
  <c r="Y2434" i="4"/>
  <c r="X2434" i="4"/>
  <c r="U2434" i="4"/>
  <c r="T2434" i="4"/>
  <c r="AC2434" i="4" s="1"/>
  <c r="AA2433" i="4"/>
  <c r="Z2433" i="4"/>
  <c r="Y2433" i="4"/>
  <c r="X2433" i="4"/>
  <c r="U2433" i="4"/>
  <c r="T2433" i="4"/>
  <c r="AC2433" i="4" s="1"/>
  <c r="AA2432" i="4"/>
  <c r="Z2432" i="4"/>
  <c r="Y2432" i="4"/>
  <c r="X2432" i="4"/>
  <c r="U2432" i="4"/>
  <c r="T2432" i="4"/>
  <c r="AC2432" i="4" s="1"/>
  <c r="AA2431" i="4"/>
  <c r="Z2431" i="4"/>
  <c r="Y2431" i="4"/>
  <c r="X2431" i="4"/>
  <c r="U2431" i="4"/>
  <c r="T2431" i="4"/>
  <c r="AC2431" i="4" s="1"/>
  <c r="AA2430" i="4"/>
  <c r="Z2430" i="4"/>
  <c r="Y2430" i="4"/>
  <c r="X2430" i="4"/>
  <c r="U2430" i="4"/>
  <c r="T2430" i="4"/>
  <c r="AC2430" i="4" s="1"/>
  <c r="AA2429" i="4"/>
  <c r="Z2429" i="4"/>
  <c r="Y2429" i="4"/>
  <c r="X2429" i="4"/>
  <c r="U2429" i="4"/>
  <c r="T2429" i="4"/>
  <c r="AC2429" i="4" s="1"/>
  <c r="AA2428" i="4"/>
  <c r="Z2428" i="4"/>
  <c r="Y2428" i="4"/>
  <c r="X2428" i="4"/>
  <c r="U2428" i="4"/>
  <c r="T2428" i="4"/>
  <c r="AC2428" i="4" s="1"/>
  <c r="AA2427" i="4"/>
  <c r="Z2427" i="4"/>
  <c r="Y2427" i="4"/>
  <c r="X2427" i="4"/>
  <c r="U2427" i="4"/>
  <c r="T2427" i="4"/>
  <c r="AC2427" i="4" s="1"/>
  <c r="AA2426" i="4"/>
  <c r="Z2426" i="4"/>
  <c r="Y2426" i="4"/>
  <c r="X2426" i="4"/>
  <c r="U2426" i="4"/>
  <c r="T2426" i="4"/>
  <c r="AC2426" i="4" s="1"/>
  <c r="AA2425" i="4"/>
  <c r="Z2425" i="4"/>
  <c r="Y2425" i="4"/>
  <c r="X2425" i="4"/>
  <c r="U2425" i="4"/>
  <c r="T2425" i="4"/>
  <c r="AC2425" i="4" s="1"/>
  <c r="AA2424" i="4"/>
  <c r="Z2424" i="4"/>
  <c r="Y2424" i="4"/>
  <c r="X2424" i="4"/>
  <c r="U2424" i="4"/>
  <c r="T2424" i="4"/>
  <c r="AC2424" i="4" s="1"/>
  <c r="AA2423" i="4"/>
  <c r="Z2423" i="4"/>
  <c r="Y2423" i="4"/>
  <c r="X2423" i="4"/>
  <c r="U2423" i="4"/>
  <c r="T2423" i="4"/>
  <c r="AC2423" i="4" s="1"/>
  <c r="AA2422" i="4"/>
  <c r="Z2422" i="4"/>
  <c r="Y2422" i="4"/>
  <c r="X2422" i="4"/>
  <c r="U2422" i="4"/>
  <c r="T2422" i="4"/>
  <c r="AC2422" i="4" s="1"/>
  <c r="AA2421" i="4"/>
  <c r="Z2421" i="4"/>
  <c r="Y2421" i="4"/>
  <c r="X2421" i="4"/>
  <c r="U2421" i="4"/>
  <c r="T2421" i="4"/>
  <c r="AC2421" i="4" s="1"/>
  <c r="AA2420" i="4"/>
  <c r="Z2420" i="4"/>
  <c r="Y2420" i="4"/>
  <c r="X2420" i="4"/>
  <c r="U2420" i="4"/>
  <c r="T2420" i="4"/>
  <c r="AC2420" i="4" s="1"/>
  <c r="AA2419" i="4"/>
  <c r="Z2419" i="4"/>
  <c r="Y2419" i="4"/>
  <c r="X2419" i="4"/>
  <c r="U2419" i="4"/>
  <c r="T2419" i="4"/>
  <c r="AC2419" i="4" s="1"/>
  <c r="AA2418" i="4"/>
  <c r="Z2418" i="4"/>
  <c r="Y2418" i="4"/>
  <c r="X2418" i="4"/>
  <c r="U2418" i="4"/>
  <c r="T2418" i="4"/>
  <c r="AC2418" i="4" s="1"/>
  <c r="AA2417" i="4"/>
  <c r="Z2417" i="4"/>
  <c r="Y2417" i="4"/>
  <c r="X2417" i="4"/>
  <c r="U2417" i="4"/>
  <c r="T2417" i="4"/>
  <c r="AC2417" i="4" s="1"/>
  <c r="AA2416" i="4"/>
  <c r="Z2416" i="4"/>
  <c r="Y2416" i="4"/>
  <c r="X2416" i="4"/>
  <c r="U2416" i="4"/>
  <c r="T2416" i="4"/>
  <c r="AC2416" i="4" s="1"/>
  <c r="AA2415" i="4"/>
  <c r="Z2415" i="4"/>
  <c r="Y2415" i="4"/>
  <c r="X2415" i="4"/>
  <c r="U2415" i="4"/>
  <c r="T2415" i="4"/>
  <c r="AC2415" i="4" s="1"/>
  <c r="AA2414" i="4"/>
  <c r="Z2414" i="4"/>
  <c r="Y2414" i="4"/>
  <c r="X2414" i="4"/>
  <c r="U2414" i="4"/>
  <c r="T2414" i="4"/>
  <c r="AC2414" i="4" s="1"/>
  <c r="AA2413" i="4"/>
  <c r="Z2413" i="4"/>
  <c r="Y2413" i="4"/>
  <c r="X2413" i="4"/>
  <c r="U2413" i="4"/>
  <c r="T2413" i="4"/>
  <c r="AC2413" i="4" s="1"/>
  <c r="AA2412" i="4"/>
  <c r="Z2412" i="4"/>
  <c r="Y2412" i="4"/>
  <c r="X2412" i="4"/>
  <c r="U2412" i="4"/>
  <c r="T2412" i="4"/>
  <c r="AC2412" i="4" s="1"/>
  <c r="AA2411" i="4"/>
  <c r="Z2411" i="4"/>
  <c r="Y2411" i="4"/>
  <c r="X2411" i="4"/>
  <c r="U2411" i="4"/>
  <c r="T2411" i="4"/>
  <c r="AC2411" i="4" s="1"/>
  <c r="AA2410" i="4"/>
  <c r="Z2410" i="4"/>
  <c r="Y2410" i="4"/>
  <c r="X2410" i="4"/>
  <c r="U2410" i="4"/>
  <c r="T2410" i="4"/>
  <c r="AC2410" i="4" s="1"/>
  <c r="AA2409" i="4"/>
  <c r="Z2409" i="4"/>
  <c r="Y2409" i="4"/>
  <c r="X2409" i="4"/>
  <c r="U2409" i="4"/>
  <c r="T2409" i="4"/>
  <c r="AC2409" i="4" s="1"/>
  <c r="AA2408" i="4"/>
  <c r="Z2408" i="4"/>
  <c r="Y2408" i="4"/>
  <c r="X2408" i="4"/>
  <c r="U2408" i="4"/>
  <c r="T2408" i="4"/>
  <c r="AC2408" i="4" s="1"/>
  <c r="AA2407" i="4"/>
  <c r="Z2407" i="4"/>
  <c r="Y2407" i="4"/>
  <c r="X2407" i="4"/>
  <c r="U2407" i="4"/>
  <c r="T2407" i="4"/>
  <c r="AC2407" i="4" s="1"/>
  <c r="AA2406" i="4"/>
  <c r="Z2406" i="4"/>
  <c r="Y2406" i="4"/>
  <c r="X2406" i="4"/>
  <c r="U2406" i="4"/>
  <c r="T2406" i="4"/>
  <c r="AC2406" i="4" s="1"/>
  <c r="AA2405" i="4"/>
  <c r="Z2405" i="4"/>
  <c r="Y2405" i="4"/>
  <c r="X2405" i="4"/>
  <c r="U2405" i="4"/>
  <c r="T2405" i="4"/>
  <c r="AC2405" i="4" s="1"/>
  <c r="AA2404" i="4"/>
  <c r="Z2404" i="4"/>
  <c r="Y2404" i="4"/>
  <c r="X2404" i="4"/>
  <c r="U2404" i="4"/>
  <c r="T2404" i="4"/>
  <c r="AC2404" i="4" s="1"/>
  <c r="AA2403" i="4"/>
  <c r="Z2403" i="4"/>
  <c r="Y2403" i="4"/>
  <c r="X2403" i="4"/>
  <c r="U2403" i="4"/>
  <c r="T2403" i="4"/>
  <c r="AC2403" i="4" s="1"/>
  <c r="AA2402" i="4"/>
  <c r="Z2402" i="4"/>
  <c r="Y2402" i="4"/>
  <c r="X2402" i="4"/>
  <c r="U2402" i="4"/>
  <c r="T2402" i="4"/>
  <c r="AC2402" i="4" s="1"/>
  <c r="AA2401" i="4"/>
  <c r="Z2401" i="4"/>
  <c r="Y2401" i="4"/>
  <c r="X2401" i="4"/>
  <c r="U2401" i="4"/>
  <c r="T2401" i="4"/>
  <c r="AC2401" i="4" s="1"/>
  <c r="AA2400" i="4"/>
  <c r="Z2400" i="4"/>
  <c r="Y2400" i="4"/>
  <c r="X2400" i="4"/>
  <c r="U2400" i="4"/>
  <c r="T2400" i="4"/>
  <c r="AC2400" i="4" s="1"/>
  <c r="AA2399" i="4"/>
  <c r="Z2399" i="4"/>
  <c r="Y2399" i="4"/>
  <c r="X2399" i="4"/>
  <c r="U2399" i="4"/>
  <c r="T2399" i="4"/>
  <c r="AC2399" i="4" s="1"/>
  <c r="AA2398" i="4"/>
  <c r="Z2398" i="4"/>
  <c r="Y2398" i="4"/>
  <c r="X2398" i="4"/>
  <c r="U2398" i="4"/>
  <c r="T2398" i="4"/>
  <c r="AC2398" i="4" s="1"/>
  <c r="AA2397" i="4"/>
  <c r="Z2397" i="4"/>
  <c r="Y2397" i="4"/>
  <c r="X2397" i="4"/>
  <c r="U2397" i="4"/>
  <c r="T2397" i="4"/>
  <c r="AC2397" i="4" s="1"/>
  <c r="AA2396" i="4"/>
  <c r="Z2396" i="4"/>
  <c r="Y2396" i="4"/>
  <c r="X2396" i="4"/>
  <c r="U2396" i="4"/>
  <c r="T2396" i="4"/>
  <c r="AC2396" i="4" s="1"/>
  <c r="AA2395" i="4"/>
  <c r="Z2395" i="4"/>
  <c r="Y2395" i="4"/>
  <c r="X2395" i="4"/>
  <c r="U2395" i="4"/>
  <c r="T2395" i="4"/>
  <c r="AC2395" i="4" s="1"/>
  <c r="AA2394" i="4"/>
  <c r="Z2394" i="4"/>
  <c r="Y2394" i="4"/>
  <c r="X2394" i="4"/>
  <c r="U2394" i="4"/>
  <c r="T2394" i="4"/>
  <c r="AC2394" i="4" s="1"/>
  <c r="AA2393" i="4"/>
  <c r="Z2393" i="4"/>
  <c r="Y2393" i="4"/>
  <c r="X2393" i="4"/>
  <c r="U2393" i="4"/>
  <c r="T2393" i="4"/>
  <c r="AC2393" i="4" s="1"/>
  <c r="AA2392" i="4"/>
  <c r="Z2392" i="4"/>
  <c r="Y2392" i="4"/>
  <c r="X2392" i="4"/>
  <c r="U2392" i="4"/>
  <c r="T2392" i="4"/>
  <c r="AC2392" i="4" s="1"/>
  <c r="AA2391" i="4"/>
  <c r="Z2391" i="4"/>
  <c r="Y2391" i="4"/>
  <c r="X2391" i="4"/>
  <c r="U2391" i="4"/>
  <c r="T2391" i="4"/>
  <c r="AC2391" i="4" s="1"/>
  <c r="AA2390" i="4"/>
  <c r="Z2390" i="4"/>
  <c r="Y2390" i="4"/>
  <c r="X2390" i="4"/>
  <c r="U2390" i="4"/>
  <c r="T2390" i="4"/>
  <c r="AC2390" i="4" s="1"/>
  <c r="AA2389" i="4"/>
  <c r="Z2389" i="4"/>
  <c r="Y2389" i="4"/>
  <c r="X2389" i="4"/>
  <c r="U2389" i="4"/>
  <c r="T2389" i="4"/>
  <c r="AC2389" i="4" s="1"/>
  <c r="AA2388" i="4"/>
  <c r="Z2388" i="4"/>
  <c r="Y2388" i="4"/>
  <c r="X2388" i="4"/>
  <c r="U2388" i="4"/>
  <c r="T2388" i="4"/>
  <c r="AC2388" i="4" s="1"/>
  <c r="AA2387" i="4"/>
  <c r="Z2387" i="4"/>
  <c r="Y2387" i="4"/>
  <c r="X2387" i="4"/>
  <c r="U2387" i="4"/>
  <c r="T2387" i="4"/>
  <c r="AC2387" i="4" s="1"/>
  <c r="AA2386" i="4"/>
  <c r="Z2386" i="4"/>
  <c r="Y2386" i="4"/>
  <c r="X2386" i="4"/>
  <c r="U2386" i="4"/>
  <c r="T2386" i="4"/>
  <c r="AC2386" i="4" s="1"/>
  <c r="AA2385" i="4"/>
  <c r="Z2385" i="4"/>
  <c r="Y2385" i="4"/>
  <c r="X2385" i="4"/>
  <c r="U2385" i="4"/>
  <c r="T2385" i="4"/>
  <c r="AC2385" i="4" s="1"/>
  <c r="AA2384" i="4"/>
  <c r="Z2384" i="4"/>
  <c r="Y2384" i="4"/>
  <c r="X2384" i="4"/>
  <c r="U2384" i="4"/>
  <c r="T2384" i="4"/>
  <c r="AC2384" i="4" s="1"/>
  <c r="AA2383" i="4"/>
  <c r="Z2383" i="4"/>
  <c r="Y2383" i="4"/>
  <c r="X2383" i="4"/>
  <c r="U2383" i="4"/>
  <c r="T2383" i="4"/>
  <c r="AC2383" i="4" s="1"/>
  <c r="AA2382" i="4"/>
  <c r="Z2382" i="4"/>
  <c r="Y2382" i="4"/>
  <c r="X2382" i="4"/>
  <c r="U2382" i="4"/>
  <c r="T2382" i="4"/>
  <c r="AC2382" i="4" s="1"/>
  <c r="AA2381" i="4"/>
  <c r="Z2381" i="4"/>
  <c r="Y2381" i="4"/>
  <c r="X2381" i="4"/>
  <c r="U2381" i="4"/>
  <c r="T2381" i="4"/>
  <c r="AC2381" i="4" s="1"/>
  <c r="AA2380" i="4"/>
  <c r="Z2380" i="4"/>
  <c r="Y2380" i="4"/>
  <c r="X2380" i="4"/>
  <c r="U2380" i="4"/>
  <c r="T2380" i="4"/>
  <c r="AC2380" i="4" s="1"/>
  <c r="AA2379" i="4"/>
  <c r="Z2379" i="4"/>
  <c r="Y2379" i="4"/>
  <c r="X2379" i="4"/>
  <c r="U2379" i="4"/>
  <c r="T2379" i="4"/>
  <c r="AC2379" i="4" s="1"/>
  <c r="AA2378" i="4"/>
  <c r="Z2378" i="4"/>
  <c r="Y2378" i="4"/>
  <c r="X2378" i="4"/>
  <c r="U2378" i="4"/>
  <c r="T2378" i="4"/>
  <c r="AC2378" i="4" s="1"/>
  <c r="AA2377" i="4"/>
  <c r="Z2377" i="4"/>
  <c r="Y2377" i="4"/>
  <c r="X2377" i="4"/>
  <c r="U2377" i="4"/>
  <c r="T2377" i="4"/>
  <c r="AC2377" i="4" s="1"/>
  <c r="AA2376" i="4"/>
  <c r="Z2376" i="4"/>
  <c r="Y2376" i="4"/>
  <c r="X2376" i="4"/>
  <c r="U2376" i="4"/>
  <c r="T2376" i="4"/>
  <c r="AC2376" i="4" s="1"/>
  <c r="AA2375" i="4"/>
  <c r="Z2375" i="4"/>
  <c r="Y2375" i="4"/>
  <c r="X2375" i="4"/>
  <c r="U2375" i="4"/>
  <c r="T2375" i="4"/>
  <c r="AC2375" i="4" s="1"/>
  <c r="AA2374" i="4"/>
  <c r="Z2374" i="4"/>
  <c r="Y2374" i="4"/>
  <c r="X2374" i="4"/>
  <c r="U2374" i="4"/>
  <c r="T2374" i="4"/>
  <c r="AC2374" i="4" s="1"/>
  <c r="AA2373" i="4"/>
  <c r="Z2373" i="4"/>
  <c r="Y2373" i="4"/>
  <c r="X2373" i="4"/>
  <c r="U2373" i="4"/>
  <c r="T2373" i="4"/>
  <c r="AC2373" i="4" s="1"/>
  <c r="AA2372" i="4"/>
  <c r="Z2372" i="4"/>
  <c r="Y2372" i="4"/>
  <c r="X2372" i="4"/>
  <c r="U2372" i="4"/>
  <c r="T2372" i="4"/>
  <c r="AC2372" i="4" s="1"/>
  <c r="AA2371" i="4"/>
  <c r="Z2371" i="4"/>
  <c r="Y2371" i="4"/>
  <c r="X2371" i="4"/>
  <c r="U2371" i="4"/>
  <c r="T2371" i="4"/>
  <c r="AC2371" i="4" s="1"/>
  <c r="AA2370" i="4"/>
  <c r="Z2370" i="4"/>
  <c r="Y2370" i="4"/>
  <c r="X2370" i="4"/>
  <c r="U2370" i="4"/>
  <c r="T2370" i="4"/>
  <c r="AC2370" i="4" s="1"/>
  <c r="AA2369" i="4"/>
  <c r="Z2369" i="4"/>
  <c r="Y2369" i="4"/>
  <c r="X2369" i="4"/>
  <c r="U2369" i="4"/>
  <c r="T2369" i="4"/>
  <c r="AC2369" i="4" s="1"/>
  <c r="AA2368" i="4"/>
  <c r="Z2368" i="4"/>
  <c r="Y2368" i="4"/>
  <c r="X2368" i="4"/>
  <c r="U2368" i="4"/>
  <c r="T2368" i="4"/>
  <c r="AC2368" i="4" s="1"/>
  <c r="AA2367" i="4"/>
  <c r="Z2367" i="4"/>
  <c r="Y2367" i="4"/>
  <c r="X2367" i="4"/>
  <c r="U2367" i="4"/>
  <c r="T2367" i="4"/>
  <c r="AC2367" i="4" s="1"/>
  <c r="AA2366" i="4"/>
  <c r="Z2366" i="4"/>
  <c r="Y2366" i="4"/>
  <c r="X2366" i="4"/>
  <c r="U2366" i="4"/>
  <c r="T2366" i="4"/>
  <c r="AC2366" i="4" s="1"/>
  <c r="AA2365" i="4"/>
  <c r="Z2365" i="4"/>
  <c r="Y2365" i="4"/>
  <c r="X2365" i="4"/>
  <c r="U2365" i="4"/>
  <c r="T2365" i="4"/>
  <c r="AC2365" i="4" s="1"/>
  <c r="AA2364" i="4"/>
  <c r="Z2364" i="4"/>
  <c r="Y2364" i="4"/>
  <c r="X2364" i="4"/>
  <c r="U2364" i="4"/>
  <c r="T2364" i="4"/>
  <c r="AC2364" i="4" s="1"/>
  <c r="AA2363" i="4"/>
  <c r="Z2363" i="4"/>
  <c r="Y2363" i="4"/>
  <c r="X2363" i="4"/>
  <c r="U2363" i="4"/>
  <c r="T2363" i="4"/>
  <c r="AC2363" i="4" s="1"/>
  <c r="AA2362" i="4"/>
  <c r="Z2362" i="4"/>
  <c r="Y2362" i="4"/>
  <c r="X2362" i="4"/>
  <c r="U2362" i="4"/>
  <c r="T2362" i="4"/>
  <c r="AC2362" i="4" s="1"/>
  <c r="AA2361" i="4"/>
  <c r="Z2361" i="4"/>
  <c r="Y2361" i="4"/>
  <c r="X2361" i="4"/>
  <c r="U2361" i="4"/>
  <c r="T2361" i="4"/>
  <c r="AC2361" i="4" s="1"/>
  <c r="AA2360" i="4"/>
  <c r="Z2360" i="4"/>
  <c r="Y2360" i="4"/>
  <c r="X2360" i="4"/>
  <c r="U2360" i="4"/>
  <c r="T2360" i="4"/>
  <c r="AC2360" i="4" s="1"/>
  <c r="AA2359" i="4"/>
  <c r="Z2359" i="4"/>
  <c r="Y2359" i="4"/>
  <c r="X2359" i="4"/>
  <c r="U2359" i="4"/>
  <c r="T2359" i="4"/>
  <c r="AC2359" i="4" s="1"/>
  <c r="AA2358" i="4"/>
  <c r="Z2358" i="4"/>
  <c r="Y2358" i="4"/>
  <c r="X2358" i="4"/>
  <c r="U2358" i="4"/>
  <c r="T2358" i="4"/>
  <c r="AC2358" i="4" s="1"/>
  <c r="AA2357" i="4"/>
  <c r="Z2357" i="4"/>
  <c r="Y2357" i="4"/>
  <c r="X2357" i="4"/>
  <c r="U2357" i="4"/>
  <c r="T2357" i="4"/>
  <c r="AC2357" i="4" s="1"/>
  <c r="AA2356" i="4"/>
  <c r="Z2356" i="4"/>
  <c r="Y2356" i="4"/>
  <c r="X2356" i="4"/>
  <c r="U2356" i="4"/>
  <c r="T2356" i="4"/>
  <c r="AC2356" i="4" s="1"/>
  <c r="AA2355" i="4"/>
  <c r="Z2355" i="4"/>
  <c r="Y2355" i="4"/>
  <c r="X2355" i="4"/>
  <c r="U2355" i="4"/>
  <c r="T2355" i="4"/>
  <c r="AC2355" i="4" s="1"/>
  <c r="AA2354" i="4"/>
  <c r="Z2354" i="4"/>
  <c r="Y2354" i="4"/>
  <c r="X2354" i="4"/>
  <c r="U2354" i="4"/>
  <c r="T2354" i="4"/>
  <c r="AC2354" i="4" s="1"/>
  <c r="AA2353" i="4"/>
  <c r="Z2353" i="4"/>
  <c r="Y2353" i="4"/>
  <c r="X2353" i="4"/>
  <c r="U2353" i="4"/>
  <c r="T2353" i="4"/>
  <c r="AC2353" i="4" s="1"/>
  <c r="AA2352" i="4"/>
  <c r="Z2352" i="4"/>
  <c r="Y2352" i="4"/>
  <c r="X2352" i="4"/>
  <c r="U2352" i="4"/>
  <c r="T2352" i="4"/>
  <c r="AC2352" i="4" s="1"/>
  <c r="AA2351" i="4"/>
  <c r="Z2351" i="4"/>
  <c r="Y2351" i="4"/>
  <c r="X2351" i="4"/>
  <c r="U2351" i="4"/>
  <c r="T2351" i="4"/>
  <c r="AC2351" i="4" s="1"/>
  <c r="AA2350" i="4"/>
  <c r="Z2350" i="4"/>
  <c r="Y2350" i="4"/>
  <c r="X2350" i="4"/>
  <c r="U2350" i="4"/>
  <c r="T2350" i="4"/>
  <c r="AC2350" i="4" s="1"/>
  <c r="AA2349" i="4"/>
  <c r="Z2349" i="4"/>
  <c r="Y2349" i="4"/>
  <c r="X2349" i="4"/>
  <c r="U2349" i="4"/>
  <c r="T2349" i="4"/>
  <c r="AC2349" i="4" s="1"/>
  <c r="AA2348" i="4"/>
  <c r="Z2348" i="4"/>
  <c r="Y2348" i="4"/>
  <c r="X2348" i="4"/>
  <c r="U2348" i="4"/>
  <c r="T2348" i="4"/>
  <c r="AC2348" i="4" s="1"/>
  <c r="AA2347" i="4"/>
  <c r="Z2347" i="4"/>
  <c r="Y2347" i="4"/>
  <c r="X2347" i="4"/>
  <c r="U2347" i="4"/>
  <c r="T2347" i="4"/>
  <c r="AC2347" i="4" s="1"/>
  <c r="AA2346" i="4"/>
  <c r="Z2346" i="4"/>
  <c r="Y2346" i="4"/>
  <c r="X2346" i="4"/>
  <c r="U2346" i="4"/>
  <c r="T2346" i="4"/>
  <c r="AC2346" i="4" s="1"/>
  <c r="AA2345" i="4"/>
  <c r="Z2345" i="4"/>
  <c r="Y2345" i="4"/>
  <c r="X2345" i="4"/>
  <c r="U2345" i="4"/>
  <c r="T2345" i="4"/>
  <c r="AC2345" i="4" s="1"/>
  <c r="AA2344" i="4"/>
  <c r="Z2344" i="4"/>
  <c r="Y2344" i="4"/>
  <c r="X2344" i="4"/>
  <c r="U2344" i="4"/>
  <c r="T2344" i="4"/>
  <c r="AC2344" i="4" s="1"/>
  <c r="AA2343" i="4"/>
  <c r="Z2343" i="4"/>
  <c r="Y2343" i="4"/>
  <c r="X2343" i="4"/>
  <c r="U2343" i="4"/>
  <c r="T2343" i="4"/>
  <c r="AC2343" i="4" s="1"/>
  <c r="AA2342" i="4"/>
  <c r="Z2342" i="4"/>
  <c r="Y2342" i="4"/>
  <c r="X2342" i="4"/>
  <c r="U2342" i="4"/>
  <c r="T2342" i="4"/>
  <c r="AC2342" i="4" s="1"/>
  <c r="AA2341" i="4"/>
  <c r="Z2341" i="4"/>
  <c r="Y2341" i="4"/>
  <c r="X2341" i="4"/>
  <c r="U2341" i="4"/>
  <c r="T2341" i="4"/>
  <c r="AC2341" i="4" s="1"/>
  <c r="AA2340" i="4"/>
  <c r="Z2340" i="4"/>
  <c r="Y2340" i="4"/>
  <c r="X2340" i="4"/>
  <c r="U2340" i="4"/>
  <c r="T2340" i="4"/>
  <c r="AC2340" i="4" s="1"/>
  <c r="AA2339" i="4"/>
  <c r="Z2339" i="4"/>
  <c r="Y2339" i="4"/>
  <c r="X2339" i="4"/>
  <c r="U2339" i="4"/>
  <c r="T2339" i="4"/>
  <c r="AC2339" i="4" s="1"/>
  <c r="AA2338" i="4"/>
  <c r="Z2338" i="4"/>
  <c r="Y2338" i="4"/>
  <c r="X2338" i="4"/>
  <c r="U2338" i="4"/>
  <c r="T2338" i="4"/>
  <c r="AC2338" i="4" s="1"/>
  <c r="AA2337" i="4"/>
  <c r="Z2337" i="4"/>
  <c r="Y2337" i="4"/>
  <c r="X2337" i="4"/>
  <c r="U2337" i="4"/>
  <c r="T2337" i="4"/>
  <c r="AC2337" i="4" s="1"/>
  <c r="AA2336" i="4"/>
  <c r="Z2336" i="4"/>
  <c r="Y2336" i="4"/>
  <c r="X2336" i="4"/>
  <c r="U2336" i="4"/>
  <c r="T2336" i="4"/>
  <c r="AC2336" i="4" s="1"/>
  <c r="AA2335" i="4"/>
  <c r="Z2335" i="4"/>
  <c r="Y2335" i="4"/>
  <c r="X2335" i="4"/>
  <c r="U2335" i="4"/>
  <c r="T2335" i="4"/>
  <c r="AC2335" i="4" s="1"/>
  <c r="AA2334" i="4"/>
  <c r="Z2334" i="4"/>
  <c r="Y2334" i="4"/>
  <c r="X2334" i="4"/>
  <c r="U2334" i="4"/>
  <c r="T2334" i="4"/>
  <c r="AC2334" i="4" s="1"/>
  <c r="AA2333" i="4"/>
  <c r="Z2333" i="4"/>
  <c r="Y2333" i="4"/>
  <c r="X2333" i="4"/>
  <c r="U2333" i="4"/>
  <c r="T2333" i="4"/>
  <c r="AC2333" i="4" s="1"/>
  <c r="AA2332" i="4"/>
  <c r="Z2332" i="4"/>
  <c r="Y2332" i="4"/>
  <c r="X2332" i="4"/>
  <c r="U2332" i="4"/>
  <c r="T2332" i="4"/>
  <c r="AC2332" i="4" s="1"/>
  <c r="AA2331" i="4"/>
  <c r="Z2331" i="4"/>
  <c r="Y2331" i="4"/>
  <c r="X2331" i="4"/>
  <c r="U2331" i="4"/>
  <c r="T2331" i="4"/>
  <c r="AC2331" i="4" s="1"/>
  <c r="AA2330" i="4"/>
  <c r="Z2330" i="4"/>
  <c r="Y2330" i="4"/>
  <c r="X2330" i="4"/>
  <c r="U2330" i="4"/>
  <c r="T2330" i="4"/>
  <c r="AC2330" i="4" s="1"/>
  <c r="AA2329" i="4"/>
  <c r="Z2329" i="4"/>
  <c r="Y2329" i="4"/>
  <c r="X2329" i="4"/>
  <c r="U2329" i="4"/>
  <c r="T2329" i="4"/>
  <c r="AC2329" i="4" s="1"/>
  <c r="AA2328" i="4"/>
  <c r="Z2328" i="4"/>
  <c r="Y2328" i="4"/>
  <c r="X2328" i="4"/>
  <c r="U2328" i="4"/>
  <c r="T2328" i="4"/>
  <c r="AC2328" i="4" s="1"/>
  <c r="AA2327" i="4"/>
  <c r="Z2327" i="4"/>
  <c r="Y2327" i="4"/>
  <c r="X2327" i="4"/>
  <c r="U2327" i="4"/>
  <c r="T2327" i="4"/>
  <c r="AC2327" i="4" s="1"/>
  <c r="AA2326" i="4"/>
  <c r="Z2326" i="4"/>
  <c r="Y2326" i="4"/>
  <c r="X2326" i="4"/>
  <c r="U2326" i="4"/>
  <c r="T2326" i="4"/>
  <c r="AC2326" i="4" s="1"/>
  <c r="AA2325" i="4"/>
  <c r="Z2325" i="4"/>
  <c r="Y2325" i="4"/>
  <c r="X2325" i="4"/>
  <c r="U2325" i="4"/>
  <c r="T2325" i="4"/>
  <c r="AC2325" i="4" s="1"/>
  <c r="AA2324" i="4"/>
  <c r="Z2324" i="4"/>
  <c r="Y2324" i="4"/>
  <c r="X2324" i="4"/>
  <c r="U2324" i="4"/>
  <c r="T2324" i="4"/>
  <c r="AC2324" i="4" s="1"/>
  <c r="AA2323" i="4"/>
  <c r="Z2323" i="4"/>
  <c r="Y2323" i="4"/>
  <c r="X2323" i="4"/>
  <c r="U2323" i="4"/>
  <c r="T2323" i="4"/>
  <c r="AC2323" i="4" s="1"/>
  <c r="AA2322" i="4"/>
  <c r="Z2322" i="4"/>
  <c r="Y2322" i="4"/>
  <c r="X2322" i="4"/>
  <c r="U2322" i="4"/>
  <c r="T2322" i="4"/>
  <c r="AC2322" i="4" s="1"/>
  <c r="AA2321" i="4"/>
  <c r="Z2321" i="4"/>
  <c r="Y2321" i="4"/>
  <c r="X2321" i="4"/>
  <c r="U2321" i="4"/>
  <c r="T2321" i="4"/>
  <c r="AC2321" i="4" s="1"/>
  <c r="AA2320" i="4"/>
  <c r="Z2320" i="4"/>
  <c r="Y2320" i="4"/>
  <c r="X2320" i="4"/>
  <c r="U2320" i="4"/>
  <c r="T2320" i="4"/>
  <c r="AC2320" i="4" s="1"/>
  <c r="AA2319" i="4"/>
  <c r="Z2319" i="4"/>
  <c r="Y2319" i="4"/>
  <c r="X2319" i="4"/>
  <c r="U2319" i="4"/>
  <c r="T2319" i="4"/>
  <c r="AC2319" i="4" s="1"/>
  <c r="AA2318" i="4"/>
  <c r="Z2318" i="4"/>
  <c r="Y2318" i="4"/>
  <c r="X2318" i="4"/>
  <c r="U2318" i="4"/>
  <c r="T2318" i="4"/>
  <c r="AC2318" i="4" s="1"/>
  <c r="AA2317" i="4"/>
  <c r="Z2317" i="4"/>
  <c r="Y2317" i="4"/>
  <c r="X2317" i="4"/>
  <c r="U2317" i="4"/>
  <c r="T2317" i="4"/>
  <c r="AC2317" i="4" s="1"/>
  <c r="AA2316" i="4"/>
  <c r="Z2316" i="4"/>
  <c r="Y2316" i="4"/>
  <c r="X2316" i="4"/>
  <c r="U2316" i="4"/>
  <c r="T2316" i="4"/>
  <c r="AC2316" i="4" s="1"/>
  <c r="AA2315" i="4"/>
  <c r="Z2315" i="4"/>
  <c r="Y2315" i="4"/>
  <c r="X2315" i="4"/>
  <c r="U2315" i="4"/>
  <c r="T2315" i="4"/>
  <c r="AC2315" i="4" s="1"/>
  <c r="AA2314" i="4"/>
  <c r="Z2314" i="4"/>
  <c r="Y2314" i="4"/>
  <c r="X2314" i="4"/>
  <c r="U2314" i="4"/>
  <c r="T2314" i="4"/>
  <c r="AC2314" i="4" s="1"/>
  <c r="AA2313" i="4"/>
  <c r="Z2313" i="4"/>
  <c r="Y2313" i="4"/>
  <c r="X2313" i="4"/>
  <c r="U2313" i="4"/>
  <c r="T2313" i="4"/>
  <c r="AC2313" i="4" s="1"/>
  <c r="AA2312" i="4"/>
  <c r="Z2312" i="4"/>
  <c r="Y2312" i="4"/>
  <c r="X2312" i="4"/>
  <c r="U2312" i="4"/>
  <c r="T2312" i="4"/>
  <c r="AC2312" i="4" s="1"/>
  <c r="AA2311" i="4"/>
  <c r="Z2311" i="4"/>
  <c r="Y2311" i="4"/>
  <c r="X2311" i="4"/>
  <c r="U2311" i="4"/>
  <c r="T2311" i="4"/>
  <c r="AC2311" i="4" s="1"/>
  <c r="AA2310" i="4"/>
  <c r="Z2310" i="4"/>
  <c r="Y2310" i="4"/>
  <c r="X2310" i="4"/>
  <c r="U2310" i="4"/>
  <c r="T2310" i="4"/>
  <c r="AC2310" i="4" s="1"/>
  <c r="AA2309" i="4"/>
  <c r="Z2309" i="4"/>
  <c r="Y2309" i="4"/>
  <c r="X2309" i="4"/>
  <c r="U2309" i="4"/>
  <c r="T2309" i="4"/>
  <c r="AC2309" i="4" s="1"/>
  <c r="AA2308" i="4"/>
  <c r="Z2308" i="4"/>
  <c r="Y2308" i="4"/>
  <c r="X2308" i="4"/>
  <c r="U2308" i="4"/>
  <c r="T2308" i="4"/>
  <c r="AC2308" i="4" s="1"/>
  <c r="AA2307" i="4"/>
  <c r="Z2307" i="4"/>
  <c r="Y2307" i="4"/>
  <c r="X2307" i="4"/>
  <c r="U2307" i="4"/>
  <c r="T2307" i="4"/>
  <c r="AC2307" i="4" s="1"/>
  <c r="AA2306" i="4"/>
  <c r="Z2306" i="4"/>
  <c r="Y2306" i="4"/>
  <c r="X2306" i="4"/>
  <c r="U2306" i="4"/>
  <c r="T2306" i="4"/>
  <c r="AC2306" i="4" s="1"/>
  <c r="AA2305" i="4"/>
  <c r="Z2305" i="4"/>
  <c r="Y2305" i="4"/>
  <c r="X2305" i="4"/>
  <c r="U2305" i="4"/>
  <c r="T2305" i="4"/>
  <c r="AC2305" i="4" s="1"/>
  <c r="AA2304" i="4"/>
  <c r="Z2304" i="4"/>
  <c r="Y2304" i="4"/>
  <c r="X2304" i="4"/>
  <c r="U2304" i="4"/>
  <c r="T2304" i="4"/>
  <c r="AC2304" i="4" s="1"/>
  <c r="AA2303" i="4"/>
  <c r="Z2303" i="4"/>
  <c r="Y2303" i="4"/>
  <c r="X2303" i="4"/>
  <c r="U2303" i="4"/>
  <c r="T2303" i="4"/>
  <c r="AC2303" i="4" s="1"/>
  <c r="AA2302" i="4"/>
  <c r="Z2302" i="4"/>
  <c r="Y2302" i="4"/>
  <c r="X2302" i="4"/>
  <c r="U2302" i="4"/>
  <c r="T2302" i="4"/>
  <c r="AC2302" i="4" s="1"/>
  <c r="AA2301" i="4"/>
  <c r="Z2301" i="4"/>
  <c r="Y2301" i="4"/>
  <c r="X2301" i="4"/>
  <c r="U2301" i="4"/>
  <c r="T2301" i="4"/>
  <c r="AC2301" i="4" s="1"/>
  <c r="AA2300" i="4"/>
  <c r="Z2300" i="4"/>
  <c r="Y2300" i="4"/>
  <c r="X2300" i="4"/>
  <c r="U2300" i="4"/>
  <c r="T2300" i="4"/>
  <c r="AC2300" i="4" s="1"/>
  <c r="AA2299" i="4"/>
  <c r="Z2299" i="4"/>
  <c r="Y2299" i="4"/>
  <c r="X2299" i="4"/>
  <c r="U2299" i="4"/>
  <c r="T2299" i="4"/>
  <c r="AC2299" i="4" s="1"/>
  <c r="AA2298" i="4"/>
  <c r="Z2298" i="4"/>
  <c r="Y2298" i="4"/>
  <c r="X2298" i="4"/>
  <c r="U2298" i="4"/>
  <c r="T2298" i="4"/>
  <c r="AC2298" i="4" s="1"/>
  <c r="AA2297" i="4"/>
  <c r="Z2297" i="4"/>
  <c r="Y2297" i="4"/>
  <c r="X2297" i="4"/>
  <c r="U2297" i="4"/>
  <c r="T2297" i="4"/>
  <c r="AC2297" i="4" s="1"/>
  <c r="AA2296" i="4"/>
  <c r="Z2296" i="4"/>
  <c r="Y2296" i="4"/>
  <c r="X2296" i="4"/>
  <c r="U2296" i="4"/>
  <c r="T2296" i="4"/>
  <c r="AC2296" i="4" s="1"/>
  <c r="AA2295" i="4"/>
  <c r="Z2295" i="4"/>
  <c r="Y2295" i="4"/>
  <c r="X2295" i="4"/>
  <c r="U2295" i="4"/>
  <c r="T2295" i="4"/>
  <c r="AC2295" i="4" s="1"/>
  <c r="AA2294" i="4"/>
  <c r="Z2294" i="4"/>
  <c r="Y2294" i="4"/>
  <c r="X2294" i="4"/>
  <c r="U2294" i="4"/>
  <c r="T2294" i="4"/>
  <c r="AC2294" i="4" s="1"/>
  <c r="AA2293" i="4"/>
  <c r="Z2293" i="4"/>
  <c r="Y2293" i="4"/>
  <c r="X2293" i="4"/>
  <c r="U2293" i="4"/>
  <c r="T2293" i="4"/>
  <c r="AC2293" i="4" s="1"/>
  <c r="AA2292" i="4"/>
  <c r="Z2292" i="4"/>
  <c r="Y2292" i="4"/>
  <c r="X2292" i="4"/>
  <c r="U2292" i="4"/>
  <c r="T2292" i="4"/>
  <c r="AC2292" i="4" s="1"/>
  <c r="AA2291" i="4"/>
  <c r="Z2291" i="4"/>
  <c r="Y2291" i="4"/>
  <c r="X2291" i="4"/>
  <c r="U2291" i="4"/>
  <c r="T2291" i="4"/>
  <c r="AC2291" i="4" s="1"/>
  <c r="AA2290" i="4"/>
  <c r="Z2290" i="4"/>
  <c r="Y2290" i="4"/>
  <c r="X2290" i="4"/>
  <c r="U2290" i="4"/>
  <c r="T2290" i="4"/>
  <c r="AC2290" i="4" s="1"/>
  <c r="AA2289" i="4"/>
  <c r="Z2289" i="4"/>
  <c r="Y2289" i="4"/>
  <c r="X2289" i="4"/>
  <c r="U2289" i="4"/>
  <c r="T2289" i="4"/>
  <c r="AC2289" i="4" s="1"/>
  <c r="AA2288" i="4"/>
  <c r="Z2288" i="4"/>
  <c r="Y2288" i="4"/>
  <c r="X2288" i="4"/>
  <c r="U2288" i="4"/>
  <c r="T2288" i="4"/>
  <c r="AC2288" i="4" s="1"/>
  <c r="AA2287" i="4"/>
  <c r="Z2287" i="4"/>
  <c r="Y2287" i="4"/>
  <c r="X2287" i="4"/>
  <c r="U2287" i="4"/>
  <c r="T2287" i="4"/>
  <c r="AC2287" i="4" s="1"/>
  <c r="AA2286" i="4"/>
  <c r="Z2286" i="4"/>
  <c r="Y2286" i="4"/>
  <c r="X2286" i="4"/>
  <c r="U2286" i="4"/>
  <c r="T2286" i="4"/>
  <c r="AC2286" i="4" s="1"/>
  <c r="AA2285" i="4"/>
  <c r="Z2285" i="4"/>
  <c r="Y2285" i="4"/>
  <c r="X2285" i="4"/>
  <c r="U2285" i="4"/>
  <c r="T2285" i="4"/>
  <c r="AC2285" i="4" s="1"/>
  <c r="AA2284" i="4"/>
  <c r="Z2284" i="4"/>
  <c r="Y2284" i="4"/>
  <c r="X2284" i="4"/>
  <c r="U2284" i="4"/>
  <c r="T2284" i="4"/>
  <c r="AC2284" i="4" s="1"/>
  <c r="AA2283" i="4"/>
  <c r="Z2283" i="4"/>
  <c r="Y2283" i="4"/>
  <c r="X2283" i="4"/>
  <c r="U2283" i="4"/>
  <c r="T2283" i="4"/>
  <c r="AC2283" i="4" s="1"/>
  <c r="AA2282" i="4"/>
  <c r="Z2282" i="4"/>
  <c r="Y2282" i="4"/>
  <c r="X2282" i="4"/>
  <c r="U2282" i="4"/>
  <c r="T2282" i="4"/>
  <c r="AC2282" i="4" s="1"/>
  <c r="AA2281" i="4"/>
  <c r="Z2281" i="4"/>
  <c r="Y2281" i="4"/>
  <c r="X2281" i="4"/>
  <c r="U2281" i="4"/>
  <c r="T2281" i="4"/>
  <c r="AC2281" i="4" s="1"/>
  <c r="AA2280" i="4"/>
  <c r="Z2280" i="4"/>
  <c r="Y2280" i="4"/>
  <c r="X2280" i="4"/>
  <c r="U2280" i="4"/>
  <c r="T2280" i="4"/>
  <c r="AC2280" i="4" s="1"/>
  <c r="AA2279" i="4"/>
  <c r="Z2279" i="4"/>
  <c r="Y2279" i="4"/>
  <c r="X2279" i="4"/>
  <c r="U2279" i="4"/>
  <c r="T2279" i="4"/>
  <c r="AC2279" i="4" s="1"/>
  <c r="AA2278" i="4"/>
  <c r="Z2278" i="4"/>
  <c r="Y2278" i="4"/>
  <c r="X2278" i="4"/>
  <c r="U2278" i="4"/>
  <c r="T2278" i="4"/>
  <c r="AC2278" i="4" s="1"/>
  <c r="AA2277" i="4"/>
  <c r="Z2277" i="4"/>
  <c r="Y2277" i="4"/>
  <c r="X2277" i="4"/>
  <c r="U2277" i="4"/>
  <c r="T2277" i="4"/>
  <c r="AC2277" i="4" s="1"/>
  <c r="AA2276" i="4"/>
  <c r="Z2276" i="4"/>
  <c r="Y2276" i="4"/>
  <c r="X2276" i="4"/>
  <c r="U2276" i="4"/>
  <c r="T2276" i="4"/>
  <c r="AC2276" i="4" s="1"/>
  <c r="AA2275" i="4"/>
  <c r="Z2275" i="4"/>
  <c r="Y2275" i="4"/>
  <c r="X2275" i="4"/>
  <c r="U2275" i="4"/>
  <c r="T2275" i="4"/>
  <c r="AC2275" i="4" s="1"/>
  <c r="AA2274" i="4"/>
  <c r="Z2274" i="4"/>
  <c r="Y2274" i="4"/>
  <c r="X2274" i="4"/>
  <c r="U2274" i="4"/>
  <c r="T2274" i="4"/>
  <c r="AC2274" i="4" s="1"/>
  <c r="AA2273" i="4"/>
  <c r="Z2273" i="4"/>
  <c r="Y2273" i="4"/>
  <c r="X2273" i="4"/>
  <c r="U2273" i="4"/>
  <c r="T2273" i="4"/>
  <c r="AC2273" i="4" s="1"/>
  <c r="AA2272" i="4"/>
  <c r="Z2272" i="4"/>
  <c r="Y2272" i="4"/>
  <c r="X2272" i="4"/>
  <c r="U2272" i="4"/>
  <c r="T2272" i="4"/>
  <c r="AC2272" i="4" s="1"/>
  <c r="AA2271" i="4"/>
  <c r="Z2271" i="4"/>
  <c r="Y2271" i="4"/>
  <c r="X2271" i="4"/>
  <c r="U2271" i="4"/>
  <c r="T2271" i="4"/>
  <c r="AC2271" i="4" s="1"/>
  <c r="AA2270" i="4"/>
  <c r="Z2270" i="4"/>
  <c r="Y2270" i="4"/>
  <c r="X2270" i="4"/>
  <c r="U2270" i="4"/>
  <c r="T2270" i="4"/>
  <c r="AC2270" i="4" s="1"/>
  <c r="AA2269" i="4"/>
  <c r="Z2269" i="4"/>
  <c r="Y2269" i="4"/>
  <c r="X2269" i="4"/>
  <c r="U2269" i="4"/>
  <c r="T2269" i="4"/>
  <c r="AC2269" i="4" s="1"/>
  <c r="AA2268" i="4"/>
  <c r="Z2268" i="4"/>
  <c r="Y2268" i="4"/>
  <c r="X2268" i="4"/>
  <c r="U2268" i="4"/>
  <c r="T2268" i="4"/>
  <c r="AC2268" i="4" s="1"/>
  <c r="AA2267" i="4"/>
  <c r="Z2267" i="4"/>
  <c r="Y2267" i="4"/>
  <c r="X2267" i="4"/>
  <c r="U2267" i="4"/>
  <c r="T2267" i="4"/>
  <c r="AC2267" i="4" s="1"/>
  <c r="AA2266" i="4"/>
  <c r="Z2266" i="4"/>
  <c r="Y2266" i="4"/>
  <c r="X2266" i="4"/>
  <c r="U2266" i="4"/>
  <c r="T2266" i="4"/>
  <c r="AC2266" i="4" s="1"/>
  <c r="AA2265" i="4"/>
  <c r="Z2265" i="4"/>
  <c r="Y2265" i="4"/>
  <c r="X2265" i="4"/>
  <c r="U2265" i="4"/>
  <c r="T2265" i="4"/>
  <c r="AC2265" i="4" s="1"/>
  <c r="AA2264" i="4"/>
  <c r="Z2264" i="4"/>
  <c r="Y2264" i="4"/>
  <c r="X2264" i="4"/>
  <c r="U2264" i="4"/>
  <c r="T2264" i="4"/>
  <c r="AC2264" i="4" s="1"/>
  <c r="AA2263" i="4"/>
  <c r="Z2263" i="4"/>
  <c r="Y2263" i="4"/>
  <c r="X2263" i="4"/>
  <c r="U2263" i="4"/>
  <c r="T2263" i="4"/>
  <c r="AC2263" i="4" s="1"/>
  <c r="AA2262" i="4"/>
  <c r="Z2262" i="4"/>
  <c r="Y2262" i="4"/>
  <c r="X2262" i="4"/>
  <c r="U2262" i="4"/>
  <c r="T2262" i="4"/>
  <c r="AC2262" i="4" s="1"/>
  <c r="AA2261" i="4"/>
  <c r="Z2261" i="4"/>
  <c r="Y2261" i="4"/>
  <c r="X2261" i="4"/>
  <c r="U2261" i="4"/>
  <c r="T2261" i="4"/>
  <c r="AC2261" i="4" s="1"/>
  <c r="AA2260" i="4"/>
  <c r="Z2260" i="4"/>
  <c r="Y2260" i="4"/>
  <c r="X2260" i="4"/>
  <c r="U2260" i="4"/>
  <c r="T2260" i="4"/>
  <c r="AC2260" i="4" s="1"/>
  <c r="AA2259" i="4"/>
  <c r="Z2259" i="4"/>
  <c r="Y2259" i="4"/>
  <c r="X2259" i="4"/>
  <c r="U2259" i="4"/>
  <c r="T2259" i="4"/>
  <c r="AC2259" i="4" s="1"/>
  <c r="AA2258" i="4"/>
  <c r="Z2258" i="4"/>
  <c r="Y2258" i="4"/>
  <c r="X2258" i="4"/>
  <c r="U2258" i="4"/>
  <c r="T2258" i="4"/>
  <c r="AC2258" i="4" s="1"/>
  <c r="AA2257" i="4"/>
  <c r="Z2257" i="4"/>
  <c r="Y2257" i="4"/>
  <c r="X2257" i="4"/>
  <c r="U2257" i="4"/>
  <c r="T2257" i="4"/>
  <c r="AC2257" i="4" s="1"/>
  <c r="AA2256" i="4"/>
  <c r="Z2256" i="4"/>
  <c r="Y2256" i="4"/>
  <c r="X2256" i="4"/>
  <c r="U2256" i="4"/>
  <c r="T2256" i="4"/>
  <c r="AC2256" i="4" s="1"/>
  <c r="AA2255" i="4"/>
  <c r="Z2255" i="4"/>
  <c r="Y2255" i="4"/>
  <c r="X2255" i="4"/>
  <c r="U2255" i="4"/>
  <c r="T2255" i="4"/>
  <c r="AC2255" i="4" s="1"/>
  <c r="AA2254" i="4"/>
  <c r="Z2254" i="4"/>
  <c r="Y2254" i="4"/>
  <c r="X2254" i="4"/>
  <c r="U2254" i="4"/>
  <c r="T2254" i="4"/>
  <c r="AC2254" i="4" s="1"/>
  <c r="AA2253" i="4"/>
  <c r="Z2253" i="4"/>
  <c r="Y2253" i="4"/>
  <c r="X2253" i="4"/>
  <c r="U2253" i="4"/>
  <c r="T2253" i="4"/>
  <c r="AC2253" i="4" s="1"/>
  <c r="AA2252" i="4"/>
  <c r="Z2252" i="4"/>
  <c r="Y2252" i="4"/>
  <c r="X2252" i="4"/>
  <c r="U2252" i="4"/>
  <c r="T2252" i="4"/>
  <c r="AC2252" i="4" s="1"/>
  <c r="AA2251" i="4"/>
  <c r="Z2251" i="4"/>
  <c r="Y2251" i="4"/>
  <c r="X2251" i="4"/>
  <c r="U2251" i="4"/>
  <c r="T2251" i="4"/>
  <c r="AC2251" i="4" s="1"/>
  <c r="AA2250" i="4"/>
  <c r="Z2250" i="4"/>
  <c r="Y2250" i="4"/>
  <c r="X2250" i="4"/>
  <c r="U2250" i="4"/>
  <c r="T2250" i="4"/>
  <c r="AC2250" i="4" s="1"/>
  <c r="AA2249" i="4"/>
  <c r="Z2249" i="4"/>
  <c r="Y2249" i="4"/>
  <c r="X2249" i="4"/>
  <c r="U2249" i="4"/>
  <c r="T2249" i="4"/>
  <c r="AC2249" i="4" s="1"/>
  <c r="AA2248" i="4"/>
  <c r="Z2248" i="4"/>
  <c r="Y2248" i="4"/>
  <c r="X2248" i="4"/>
  <c r="U2248" i="4"/>
  <c r="T2248" i="4"/>
  <c r="AC2248" i="4" s="1"/>
  <c r="AA2247" i="4"/>
  <c r="Z2247" i="4"/>
  <c r="Y2247" i="4"/>
  <c r="X2247" i="4"/>
  <c r="U2247" i="4"/>
  <c r="T2247" i="4"/>
  <c r="AC2247" i="4" s="1"/>
  <c r="AA2246" i="4"/>
  <c r="Z2246" i="4"/>
  <c r="Y2246" i="4"/>
  <c r="X2246" i="4"/>
  <c r="U2246" i="4"/>
  <c r="T2246" i="4"/>
  <c r="AC2246" i="4" s="1"/>
  <c r="AA2245" i="4"/>
  <c r="Z2245" i="4"/>
  <c r="Y2245" i="4"/>
  <c r="X2245" i="4"/>
  <c r="U2245" i="4"/>
  <c r="T2245" i="4"/>
  <c r="AC2245" i="4" s="1"/>
  <c r="AA2244" i="4"/>
  <c r="Z2244" i="4"/>
  <c r="Y2244" i="4"/>
  <c r="X2244" i="4"/>
  <c r="U2244" i="4"/>
  <c r="T2244" i="4"/>
  <c r="AC2244" i="4" s="1"/>
  <c r="AA2243" i="4"/>
  <c r="Z2243" i="4"/>
  <c r="Y2243" i="4"/>
  <c r="X2243" i="4"/>
  <c r="U2243" i="4"/>
  <c r="T2243" i="4"/>
  <c r="AC2243" i="4" s="1"/>
  <c r="AA2242" i="4"/>
  <c r="Z2242" i="4"/>
  <c r="Y2242" i="4"/>
  <c r="X2242" i="4"/>
  <c r="U2242" i="4"/>
  <c r="T2242" i="4"/>
  <c r="AC2242" i="4" s="1"/>
  <c r="AA2241" i="4"/>
  <c r="Z2241" i="4"/>
  <c r="Y2241" i="4"/>
  <c r="X2241" i="4"/>
  <c r="U2241" i="4"/>
  <c r="T2241" i="4"/>
  <c r="AC2241" i="4" s="1"/>
  <c r="AA2240" i="4"/>
  <c r="Z2240" i="4"/>
  <c r="Y2240" i="4"/>
  <c r="X2240" i="4"/>
  <c r="U2240" i="4"/>
  <c r="T2240" i="4"/>
  <c r="AC2240" i="4" s="1"/>
  <c r="AA2239" i="4"/>
  <c r="Z2239" i="4"/>
  <c r="Y2239" i="4"/>
  <c r="X2239" i="4"/>
  <c r="U2239" i="4"/>
  <c r="T2239" i="4"/>
  <c r="AC2239" i="4" s="1"/>
  <c r="AA2238" i="4"/>
  <c r="Z2238" i="4"/>
  <c r="Y2238" i="4"/>
  <c r="X2238" i="4"/>
  <c r="U2238" i="4"/>
  <c r="T2238" i="4"/>
  <c r="AC2238" i="4" s="1"/>
  <c r="AA2237" i="4"/>
  <c r="Z2237" i="4"/>
  <c r="Y2237" i="4"/>
  <c r="X2237" i="4"/>
  <c r="U2237" i="4"/>
  <c r="T2237" i="4"/>
  <c r="AC2237" i="4" s="1"/>
  <c r="AA2236" i="4"/>
  <c r="Z2236" i="4"/>
  <c r="Y2236" i="4"/>
  <c r="X2236" i="4"/>
  <c r="U2236" i="4"/>
  <c r="T2236" i="4"/>
  <c r="AC2236" i="4" s="1"/>
  <c r="AA2235" i="4"/>
  <c r="Z2235" i="4"/>
  <c r="Y2235" i="4"/>
  <c r="X2235" i="4"/>
  <c r="U2235" i="4"/>
  <c r="T2235" i="4"/>
  <c r="AC2235" i="4" s="1"/>
  <c r="AA2234" i="4"/>
  <c r="Z2234" i="4"/>
  <c r="Y2234" i="4"/>
  <c r="X2234" i="4"/>
  <c r="U2234" i="4"/>
  <c r="T2234" i="4"/>
  <c r="AC2234" i="4" s="1"/>
  <c r="AA2233" i="4"/>
  <c r="Z2233" i="4"/>
  <c r="Y2233" i="4"/>
  <c r="X2233" i="4"/>
  <c r="U2233" i="4"/>
  <c r="T2233" i="4"/>
  <c r="AC2233" i="4" s="1"/>
  <c r="AA2232" i="4"/>
  <c r="Z2232" i="4"/>
  <c r="Y2232" i="4"/>
  <c r="X2232" i="4"/>
  <c r="U2232" i="4"/>
  <c r="T2232" i="4"/>
  <c r="AC2232" i="4" s="1"/>
  <c r="AA2231" i="4"/>
  <c r="Z2231" i="4"/>
  <c r="Y2231" i="4"/>
  <c r="X2231" i="4"/>
  <c r="U2231" i="4"/>
  <c r="T2231" i="4"/>
  <c r="AC2231" i="4" s="1"/>
  <c r="AA2230" i="4"/>
  <c r="Z2230" i="4"/>
  <c r="Y2230" i="4"/>
  <c r="X2230" i="4"/>
  <c r="U2230" i="4"/>
  <c r="T2230" i="4"/>
  <c r="AC2230" i="4" s="1"/>
  <c r="AA2229" i="4"/>
  <c r="Z2229" i="4"/>
  <c r="Y2229" i="4"/>
  <c r="X2229" i="4"/>
  <c r="U2229" i="4"/>
  <c r="T2229" i="4"/>
  <c r="AC2229" i="4" s="1"/>
  <c r="AA2228" i="4"/>
  <c r="Z2228" i="4"/>
  <c r="Y2228" i="4"/>
  <c r="X2228" i="4"/>
  <c r="U2228" i="4"/>
  <c r="T2228" i="4"/>
  <c r="AC2228" i="4" s="1"/>
  <c r="AA2227" i="4"/>
  <c r="Z2227" i="4"/>
  <c r="Y2227" i="4"/>
  <c r="X2227" i="4"/>
  <c r="U2227" i="4"/>
  <c r="T2227" i="4"/>
  <c r="AC2227" i="4" s="1"/>
  <c r="AA2226" i="4"/>
  <c r="Z2226" i="4"/>
  <c r="Y2226" i="4"/>
  <c r="X2226" i="4"/>
  <c r="U2226" i="4"/>
  <c r="T2226" i="4"/>
  <c r="AC2226" i="4" s="1"/>
  <c r="AA2225" i="4"/>
  <c r="Z2225" i="4"/>
  <c r="Y2225" i="4"/>
  <c r="X2225" i="4"/>
  <c r="U2225" i="4"/>
  <c r="T2225" i="4"/>
  <c r="AC2225" i="4" s="1"/>
  <c r="AA2224" i="4"/>
  <c r="Z2224" i="4"/>
  <c r="Y2224" i="4"/>
  <c r="X2224" i="4"/>
  <c r="U2224" i="4"/>
  <c r="T2224" i="4"/>
  <c r="AC2224" i="4" s="1"/>
  <c r="AA2223" i="4"/>
  <c r="Z2223" i="4"/>
  <c r="Y2223" i="4"/>
  <c r="X2223" i="4"/>
  <c r="U2223" i="4"/>
  <c r="T2223" i="4"/>
  <c r="AC2223" i="4" s="1"/>
  <c r="AA2222" i="4"/>
  <c r="Z2222" i="4"/>
  <c r="Y2222" i="4"/>
  <c r="X2222" i="4"/>
  <c r="U2222" i="4"/>
  <c r="T2222" i="4"/>
  <c r="AC2222" i="4" s="1"/>
  <c r="AA2221" i="4"/>
  <c r="Z2221" i="4"/>
  <c r="Y2221" i="4"/>
  <c r="X2221" i="4"/>
  <c r="U2221" i="4"/>
  <c r="T2221" i="4"/>
  <c r="AC2221" i="4" s="1"/>
  <c r="AA2220" i="4"/>
  <c r="Z2220" i="4"/>
  <c r="Y2220" i="4"/>
  <c r="X2220" i="4"/>
  <c r="U2220" i="4"/>
  <c r="T2220" i="4"/>
  <c r="AC2220" i="4" s="1"/>
  <c r="AA2219" i="4"/>
  <c r="Z2219" i="4"/>
  <c r="Y2219" i="4"/>
  <c r="X2219" i="4"/>
  <c r="U2219" i="4"/>
  <c r="T2219" i="4"/>
  <c r="AC2219" i="4" s="1"/>
  <c r="AA2218" i="4"/>
  <c r="Z2218" i="4"/>
  <c r="Y2218" i="4"/>
  <c r="X2218" i="4"/>
  <c r="U2218" i="4"/>
  <c r="T2218" i="4"/>
  <c r="AC2218" i="4" s="1"/>
  <c r="AA2217" i="4"/>
  <c r="Z2217" i="4"/>
  <c r="Y2217" i="4"/>
  <c r="X2217" i="4"/>
  <c r="U2217" i="4"/>
  <c r="T2217" i="4"/>
  <c r="AC2217" i="4" s="1"/>
  <c r="AA2216" i="4"/>
  <c r="Z2216" i="4"/>
  <c r="Y2216" i="4"/>
  <c r="X2216" i="4"/>
  <c r="U2216" i="4"/>
  <c r="T2216" i="4"/>
  <c r="AC2216" i="4" s="1"/>
  <c r="AA2215" i="4"/>
  <c r="Z2215" i="4"/>
  <c r="Y2215" i="4"/>
  <c r="X2215" i="4"/>
  <c r="U2215" i="4"/>
  <c r="T2215" i="4"/>
  <c r="AC2215" i="4" s="1"/>
  <c r="AA2214" i="4"/>
  <c r="Z2214" i="4"/>
  <c r="Y2214" i="4"/>
  <c r="X2214" i="4"/>
  <c r="U2214" i="4"/>
  <c r="T2214" i="4"/>
  <c r="AC2214" i="4" s="1"/>
  <c r="AA2213" i="4"/>
  <c r="Z2213" i="4"/>
  <c r="Y2213" i="4"/>
  <c r="X2213" i="4"/>
  <c r="U2213" i="4"/>
  <c r="T2213" i="4"/>
  <c r="AC2213" i="4" s="1"/>
  <c r="AA2212" i="4"/>
  <c r="Z2212" i="4"/>
  <c r="Y2212" i="4"/>
  <c r="X2212" i="4"/>
  <c r="U2212" i="4"/>
  <c r="T2212" i="4"/>
  <c r="AC2212" i="4" s="1"/>
  <c r="AA2211" i="4"/>
  <c r="Z2211" i="4"/>
  <c r="Y2211" i="4"/>
  <c r="X2211" i="4"/>
  <c r="U2211" i="4"/>
  <c r="T2211" i="4"/>
  <c r="AC2211" i="4" s="1"/>
  <c r="AA2210" i="4"/>
  <c r="Z2210" i="4"/>
  <c r="Y2210" i="4"/>
  <c r="X2210" i="4"/>
  <c r="U2210" i="4"/>
  <c r="T2210" i="4"/>
  <c r="AC2210" i="4" s="1"/>
  <c r="AA2209" i="4"/>
  <c r="Z2209" i="4"/>
  <c r="Y2209" i="4"/>
  <c r="X2209" i="4"/>
  <c r="U2209" i="4"/>
  <c r="T2209" i="4"/>
  <c r="AC2209" i="4" s="1"/>
  <c r="AA2208" i="4"/>
  <c r="Z2208" i="4"/>
  <c r="Y2208" i="4"/>
  <c r="X2208" i="4"/>
  <c r="U2208" i="4"/>
  <c r="T2208" i="4"/>
  <c r="AC2208" i="4" s="1"/>
  <c r="AA2207" i="4"/>
  <c r="Z2207" i="4"/>
  <c r="Y2207" i="4"/>
  <c r="X2207" i="4"/>
  <c r="U2207" i="4"/>
  <c r="T2207" i="4"/>
  <c r="AC2207" i="4" s="1"/>
  <c r="AA2206" i="4"/>
  <c r="Z2206" i="4"/>
  <c r="Y2206" i="4"/>
  <c r="X2206" i="4"/>
  <c r="U2206" i="4"/>
  <c r="T2206" i="4"/>
  <c r="AC2206" i="4" s="1"/>
  <c r="AA2205" i="4"/>
  <c r="Z2205" i="4"/>
  <c r="Y2205" i="4"/>
  <c r="X2205" i="4"/>
  <c r="U2205" i="4"/>
  <c r="T2205" i="4"/>
  <c r="AC2205" i="4" s="1"/>
  <c r="AA2204" i="4"/>
  <c r="Z2204" i="4"/>
  <c r="Y2204" i="4"/>
  <c r="X2204" i="4"/>
  <c r="U2204" i="4"/>
  <c r="T2204" i="4"/>
  <c r="AC2204" i="4" s="1"/>
  <c r="AA2203" i="4"/>
  <c r="Z2203" i="4"/>
  <c r="Y2203" i="4"/>
  <c r="X2203" i="4"/>
  <c r="U2203" i="4"/>
  <c r="T2203" i="4"/>
  <c r="AC2203" i="4" s="1"/>
  <c r="AA2202" i="4"/>
  <c r="Z2202" i="4"/>
  <c r="Y2202" i="4"/>
  <c r="X2202" i="4"/>
  <c r="U2202" i="4"/>
  <c r="T2202" i="4"/>
  <c r="AC2202" i="4" s="1"/>
  <c r="AA2201" i="4"/>
  <c r="Z2201" i="4"/>
  <c r="Y2201" i="4"/>
  <c r="X2201" i="4"/>
  <c r="U2201" i="4"/>
  <c r="T2201" i="4"/>
  <c r="AC2201" i="4" s="1"/>
  <c r="AA2200" i="4"/>
  <c r="Z2200" i="4"/>
  <c r="Y2200" i="4"/>
  <c r="X2200" i="4"/>
  <c r="U2200" i="4"/>
  <c r="T2200" i="4"/>
  <c r="AC2200" i="4" s="1"/>
  <c r="AA2199" i="4"/>
  <c r="Z2199" i="4"/>
  <c r="Y2199" i="4"/>
  <c r="X2199" i="4"/>
  <c r="U2199" i="4"/>
  <c r="T2199" i="4"/>
  <c r="AC2199" i="4" s="1"/>
  <c r="AA2198" i="4"/>
  <c r="Z2198" i="4"/>
  <c r="Y2198" i="4"/>
  <c r="X2198" i="4"/>
  <c r="U2198" i="4"/>
  <c r="T2198" i="4"/>
  <c r="AC2198" i="4" s="1"/>
  <c r="AA2197" i="4"/>
  <c r="Z2197" i="4"/>
  <c r="Y2197" i="4"/>
  <c r="X2197" i="4"/>
  <c r="U2197" i="4"/>
  <c r="T2197" i="4"/>
  <c r="AC2197" i="4" s="1"/>
  <c r="AA2196" i="4"/>
  <c r="Z2196" i="4"/>
  <c r="Y2196" i="4"/>
  <c r="X2196" i="4"/>
  <c r="U2196" i="4"/>
  <c r="T2196" i="4"/>
  <c r="AC2196" i="4" s="1"/>
  <c r="AA2195" i="4"/>
  <c r="Z2195" i="4"/>
  <c r="Y2195" i="4"/>
  <c r="X2195" i="4"/>
  <c r="U2195" i="4"/>
  <c r="T2195" i="4"/>
  <c r="AC2195" i="4" s="1"/>
  <c r="AA2194" i="4"/>
  <c r="Z2194" i="4"/>
  <c r="Y2194" i="4"/>
  <c r="X2194" i="4"/>
  <c r="U2194" i="4"/>
  <c r="T2194" i="4"/>
  <c r="AC2194" i="4" s="1"/>
  <c r="AA2193" i="4"/>
  <c r="Z2193" i="4"/>
  <c r="Y2193" i="4"/>
  <c r="X2193" i="4"/>
  <c r="U2193" i="4"/>
  <c r="T2193" i="4"/>
  <c r="AC2193" i="4" s="1"/>
  <c r="AA2192" i="4"/>
  <c r="Z2192" i="4"/>
  <c r="Y2192" i="4"/>
  <c r="X2192" i="4"/>
  <c r="U2192" i="4"/>
  <c r="T2192" i="4"/>
  <c r="AC2192" i="4" s="1"/>
  <c r="AA2191" i="4"/>
  <c r="Z2191" i="4"/>
  <c r="Y2191" i="4"/>
  <c r="X2191" i="4"/>
  <c r="U2191" i="4"/>
  <c r="T2191" i="4"/>
  <c r="AC2191" i="4" s="1"/>
  <c r="AA2190" i="4"/>
  <c r="Z2190" i="4"/>
  <c r="Y2190" i="4"/>
  <c r="X2190" i="4"/>
  <c r="U2190" i="4"/>
  <c r="T2190" i="4"/>
  <c r="AC2190" i="4" s="1"/>
  <c r="AA2189" i="4"/>
  <c r="Z2189" i="4"/>
  <c r="Y2189" i="4"/>
  <c r="X2189" i="4"/>
  <c r="U2189" i="4"/>
  <c r="T2189" i="4"/>
  <c r="AC2189" i="4" s="1"/>
  <c r="AA2188" i="4"/>
  <c r="Z2188" i="4"/>
  <c r="Y2188" i="4"/>
  <c r="X2188" i="4"/>
  <c r="U2188" i="4"/>
  <c r="T2188" i="4"/>
  <c r="AC2188" i="4" s="1"/>
  <c r="AA2187" i="4"/>
  <c r="Z2187" i="4"/>
  <c r="Y2187" i="4"/>
  <c r="X2187" i="4"/>
  <c r="U2187" i="4"/>
  <c r="T2187" i="4"/>
  <c r="AC2187" i="4" s="1"/>
  <c r="AA2186" i="4"/>
  <c r="Z2186" i="4"/>
  <c r="Y2186" i="4"/>
  <c r="X2186" i="4"/>
  <c r="U2186" i="4"/>
  <c r="T2186" i="4"/>
  <c r="AC2186" i="4" s="1"/>
  <c r="AA2185" i="4"/>
  <c r="Z2185" i="4"/>
  <c r="Y2185" i="4"/>
  <c r="X2185" i="4"/>
  <c r="U2185" i="4"/>
  <c r="T2185" i="4"/>
  <c r="AC2185" i="4" s="1"/>
  <c r="AA2184" i="4"/>
  <c r="Z2184" i="4"/>
  <c r="Y2184" i="4"/>
  <c r="X2184" i="4"/>
  <c r="U2184" i="4"/>
  <c r="T2184" i="4"/>
  <c r="AC2184" i="4" s="1"/>
  <c r="AA2183" i="4"/>
  <c r="Z2183" i="4"/>
  <c r="Y2183" i="4"/>
  <c r="X2183" i="4"/>
  <c r="U2183" i="4"/>
  <c r="T2183" i="4"/>
  <c r="AC2183" i="4" s="1"/>
  <c r="AA2182" i="4"/>
  <c r="Z2182" i="4"/>
  <c r="Y2182" i="4"/>
  <c r="X2182" i="4"/>
  <c r="U2182" i="4"/>
  <c r="T2182" i="4"/>
  <c r="AC2182" i="4" s="1"/>
  <c r="AA2181" i="4"/>
  <c r="Z2181" i="4"/>
  <c r="Y2181" i="4"/>
  <c r="X2181" i="4"/>
  <c r="U2181" i="4"/>
  <c r="T2181" i="4"/>
  <c r="AC2181" i="4" s="1"/>
  <c r="AA2180" i="4"/>
  <c r="Z2180" i="4"/>
  <c r="Y2180" i="4"/>
  <c r="X2180" i="4"/>
  <c r="U2180" i="4"/>
  <c r="T2180" i="4"/>
  <c r="AC2180" i="4" s="1"/>
  <c r="AA2179" i="4"/>
  <c r="Z2179" i="4"/>
  <c r="Y2179" i="4"/>
  <c r="X2179" i="4"/>
  <c r="U2179" i="4"/>
  <c r="T2179" i="4"/>
  <c r="AC2179" i="4" s="1"/>
  <c r="AA2178" i="4"/>
  <c r="Z2178" i="4"/>
  <c r="Y2178" i="4"/>
  <c r="X2178" i="4"/>
  <c r="U2178" i="4"/>
  <c r="T2178" i="4"/>
  <c r="AC2178" i="4" s="1"/>
  <c r="AA2177" i="4"/>
  <c r="Z2177" i="4"/>
  <c r="Y2177" i="4"/>
  <c r="X2177" i="4"/>
  <c r="U2177" i="4"/>
  <c r="T2177" i="4"/>
  <c r="AC2177" i="4" s="1"/>
  <c r="AA2176" i="4"/>
  <c r="Z2176" i="4"/>
  <c r="Y2176" i="4"/>
  <c r="X2176" i="4"/>
  <c r="U2176" i="4"/>
  <c r="T2176" i="4"/>
  <c r="AC2176" i="4" s="1"/>
  <c r="AA2175" i="4"/>
  <c r="Z2175" i="4"/>
  <c r="Y2175" i="4"/>
  <c r="X2175" i="4"/>
  <c r="U2175" i="4"/>
  <c r="T2175" i="4"/>
  <c r="AC2175" i="4" s="1"/>
  <c r="AA2174" i="4"/>
  <c r="Z2174" i="4"/>
  <c r="Y2174" i="4"/>
  <c r="X2174" i="4"/>
  <c r="U2174" i="4"/>
  <c r="T2174" i="4"/>
  <c r="AC2174" i="4" s="1"/>
  <c r="AA2173" i="4"/>
  <c r="Z2173" i="4"/>
  <c r="Y2173" i="4"/>
  <c r="X2173" i="4"/>
  <c r="U2173" i="4"/>
  <c r="T2173" i="4"/>
  <c r="AC2173" i="4" s="1"/>
  <c r="AA2172" i="4"/>
  <c r="Z2172" i="4"/>
  <c r="Y2172" i="4"/>
  <c r="X2172" i="4"/>
  <c r="U2172" i="4"/>
  <c r="T2172" i="4"/>
  <c r="AC2172" i="4" s="1"/>
  <c r="AA2171" i="4"/>
  <c r="Z2171" i="4"/>
  <c r="Y2171" i="4"/>
  <c r="X2171" i="4"/>
  <c r="U2171" i="4"/>
  <c r="T2171" i="4"/>
  <c r="AC2171" i="4" s="1"/>
  <c r="AA2170" i="4"/>
  <c r="Z2170" i="4"/>
  <c r="Y2170" i="4"/>
  <c r="X2170" i="4"/>
  <c r="U2170" i="4"/>
  <c r="T2170" i="4"/>
  <c r="AC2170" i="4" s="1"/>
  <c r="AA2169" i="4"/>
  <c r="Z2169" i="4"/>
  <c r="Y2169" i="4"/>
  <c r="X2169" i="4"/>
  <c r="U2169" i="4"/>
  <c r="T2169" i="4"/>
  <c r="AC2169" i="4" s="1"/>
  <c r="AA2168" i="4"/>
  <c r="Z2168" i="4"/>
  <c r="Y2168" i="4"/>
  <c r="X2168" i="4"/>
  <c r="U2168" i="4"/>
  <c r="T2168" i="4"/>
  <c r="AC2168" i="4" s="1"/>
  <c r="AA2167" i="4"/>
  <c r="Z2167" i="4"/>
  <c r="Y2167" i="4"/>
  <c r="X2167" i="4"/>
  <c r="U2167" i="4"/>
  <c r="T2167" i="4"/>
  <c r="AC2167" i="4" s="1"/>
  <c r="AA2166" i="4"/>
  <c r="Z2166" i="4"/>
  <c r="Y2166" i="4"/>
  <c r="X2166" i="4"/>
  <c r="U2166" i="4"/>
  <c r="T2166" i="4"/>
  <c r="AC2166" i="4" s="1"/>
  <c r="AA2165" i="4"/>
  <c r="Z2165" i="4"/>
  <c r="Y2165" i="4"/>
  <c r="X2165" i="4"/>
  <c r="U2165" i="4"/>
  <c r="T2165" i="4"/>
  <c r="AC2165" i="4" s="1"/>
  <c r="AA2164" i="4"/>
  <c r="Z2164" i="4"/>
  <c r="Y2164" i="4"/>
  <c r="X2164" i="4"/>
  <c r="U2164" i="4"/>
  <c r="T2164" i="4"/>
  <c r="AC2164" i="4" s="1"/>
  <c r="AA2163" i="4"/>
  <c r="Z2163" i="4"/>
  <c r="Y2163" i="4"/>
  <c r="X2163" i="4"/>
  <c r="U2163" i="4"/>
  <c r="T2163" i="4"/>
  <c r="AC2163" i="4" s="1"/>
  <c r="AA2162" i="4"/>
  <c r="Z2162" i="4"/>
  <c r="Y2162" i="4"/>
  <c r="X2162" i="4"/>
  <c r="U2162" i="4"/>
  <c r="T2162" i="4"/>
  <c r="AC2162" i="4" s="1"/>
  <c r="AA2161" i="4"/>
  <c r="Z2161" i="4"/>
  <c r="Y2161" i="4"/>
  <c r="X2161" i="4"/>
  <c r="U2161" i="4"/>
  <c r="T2161" i="4"/>
  <c r="AC2161" i="4" s="1"/>
  <c r="AA2160" i="4"/>
  <c r="Z2160" i="4"/>
  <c r="Y2160" i="4"/>
  <c r="X2160" i="4"/>
  <c r="U2160" i="4"/>
  <c r="T2160" i="4"/>
  <c r="AC2160" i="4" s="1"/>
  <c r="AA2159" i="4"/>
  <c r="Z2159" i="4"/>
  <c r="Y2159" i="4"/>
  <c r="X2159" i="4"/>
  <c r="U2159" i="4"/>
  <c r="T2159" i="4"/>
  <c r="AC2159" i="4" s="1"/>
  <c r="AA2158" i="4"/>
  <c r="Z2158" i="4"/>
  <c r="Y2158" i="4"/>
  <c r="X2158" i="4"/>
  <c r="U2158" i="4"/>
  <c r="T2158" i="4"/>
  <c r="AC2158" i="4" s="1"/>
  <c r="AA2157" i="4"/>
  <c r="Z2157" i="4"/>
  <c r="Y2157" i="4"/>
  <c r="X2157" i="4"/>
  <c r="U2157" i="4"/>
  <c r="T2157" i="4"/>
  <c r="AC2157" i="4" s="1"/>
  <c r="AA2156" i="4"/>
  <c r="Z2156" i="4"/>
  <c r="Y2156" i="4"/>
  <c r="X2156" i="4"/>
  <c r="U2156" i="4"/>
  <c r="T2156" i="4"/>
  <c r="AC2156" i="4" s="1"/>
  <c r="AA2155" i="4"/>
  <c r="Z2155" i="4"/>
  <c r="Y2155" i="4"/>
  <c r="X2155" i="4"/>
  <c r="U2155" i="4"/>
  <c r="T2155" i="4"/>
  <c r="AC2155" i="4" s="1"/>
  <c r="AA2154" i="4"/>
  <c r="Z2154" i="4"/>
  <c r="Y2154" i="4"/>
  <c r="X2154" i="4"/>
  <c r="U2154" i="4"/>
  <c r="T2154" i="4"/>
  <c r="AC2154" i="4" s="1"/>
  <c r="AA2153" i="4"/>
  <c r="Z2153" i="4"/>
  <c r="Y2153" i="4"/>
  <c r="X2153" i="4"/>
  <c r="U2153" i="4"/>
  <c r="T2153" i="4"/>
  <c r="AC2153" i="4" s="1"/>
  <c r="AA2152" i="4"/>
  <c r="Z2152" i="4"/>
  <c r="Y2152" i="4"/>
  <c r="X2152" i="4"/>
  <c r="U2152" i="4"/>
  <c r="T2152" i="4"/>
  <c r="AC2152" i="4" s="1"/>
  <c r="AA2151" i="4"/>
  <c r="Z2151" i="4"/>
  <c r="Y2151" i="4"/>
  <c r="X2151" i="4"/>
  <c r="U2151" i="4"/>
  <c r="T2151" i="4"/>
  <c r="AC2151" i="4" s="1"/>
  <c r="AA2150" i="4"/>
  <c r="Z2150" i="4"/>
  <c r="Y2150" i="4"/>
  <c r="X2150" i="4"/>
  <c r="U2150" i="4"/>
  <c r="T2150" i="4"/>
  <c r="AC2150" i="4" s="1"/>
  <c r="AA2149" i="4"/>
  <c r="Z2149" i="4"/>
  <c r="Y2149" i="4"/>
  <c r="X2149" i="4"/>
  <c r="U2149" i="4"/>
  <c r="T2149" i="4"/>
  <c r="AC2149" i="4" s="1"/>
  <c r="AA2148" i="4"/>
  <c r="Z2148" i="4"/>
  <c r="Y2148" i="4"/>
  <c r="X2148" i="4"/>
  <c r="U2148" i="4"/>
  <c r="T2148" i="4"/>
  <c r="AC2148" i="4" s="1"/>
  <c r="AA2147" i="4"/>
  <c r="Z2147" i="4"/>
  <c r="Y2147" i="4"/>
  <c r="X2147" i="4"/>
  <c r="U2147" i="4"/>
  <c r="T2147" i="4"/>
  <c r="AC2147" i="4" s="1"/>
  <c r="AA2146" i="4"/>
  <c r="Z2146" i="4"/>
  <c r="Y2146" i="4"/>
  <c r="X2146" i="4"/>
  <c r="U2146" i="4"/>
  <c r="T2146" i="4"/>
  <c r="AC2146" i="4" s="1"/>
  <c r="AA2145" i="4"/>
  <c r="Z2145" i="4"/>
  <c r="Y2145" i="4"/>
  <c r="X2145" i="4"/>
  <c r="U2145" i="4"/>
  <c r="T2145" i="4"/>
  <c r="AC2145" i="4" s="1"/>
  <c r="AA2144" i="4"/>
  <c r="Z2144" i="4"/>
  <c r="Y2144" i="4"/>
  <c r="X2144" i="4"/>
  <c r="U2144" i="4"/>
  <c r="T2144" i="4"/>
  <c r="AC2144" i="4" s="1"/>
  <c r="AA2143" i="4"/>
  <c r="Z2143" i="4"/>
  <c r="Y2143" i="4"/>
  <c r="X2143" i="4"/>
  <c r="U2143" i="4"/>
  <c r="T2143" i="4"/>
  <c r="AC2143" i="4" s="1"/>
  <c r="AA2142" i="4"/>
  <c r="Z2142" i="4"/>
  <c r="Y2142" i="4"/>
  <c r="X2142" i="4"/>
  <c r="U2142" i="4"/>
  <c r="T2142" i="4"/>
  <c r="AC2142" i="4" s="1"/>
  <c r="AA2141" i="4"/>
  <c r="Z2141" i="4"/>
  <c r="Y2141" i="4"/>
  <c r="X2141" i="4"/>
  <c r="U2141" i="4"/>
  <c r="T2141" i="4"/>
  <c r="AC2141" i="4" s="1"/>
  <c r="AA2140" i="4"/>
  <c r="Z2140" i="4"/>
  <c r="Y2140" i="4"/>
  <c r="X2140" i="4"/>
  <c r="U2140" i="4"/>
  <c r="T2140" i="4"/>
  <c r="AC2140" i="4" s="1"/>
  <c r="AA2139" i="4"/>
  <c r="Z2139" i="4"/>
  <c r="Y2139" i="4"/>
  <c r="X2139" i="4"/>
  <c r="U2139" i="4"/>
  <c r="T2139" i="4"/>
  <c r="AC2139" i="4" s="1"/>
  <c r="AA2138" i="4"/>
  <c r="Z2138" i="4"/>
  <c r="Y2138" i="4"/>
  <c r="X2138" i="4"/>
  <c r="U2138" i="4"/>
  <c r="T2138" i="4"/>
  <c r="AC2138" i="4" s="1"/>
  <c r="AA2137" i="4"/>
  <c r="Z2137" i="4"/>
  <c r="Y2137" i="4"/>
  <c r="X2137" i="4"/>
  <c r="U2137" i="4"/>
  <c r="T2137" i="4"/>
  <c r="AC2137" i="4" s="1"/>
  <c r="AA2136" i="4"/>
  <c r="Z2136" i="4"/>
  <c r="Y2136" i="4"/>
  <c r="X2136" i="4"/>
  <c r="U2136" i="4"/>
  <c r="T2136" i="4"/>
  <c r="AC2136" i="4" s="1"/>
  <c r="AA2135" i="4"/>
  <c r="Z2135" i="4"/>
  <c r="Y2135" i="4"/>
  <c r="X2135" i="4"/>
  <c r="U2135" i="4"/>
  <c r="T2135" i="4"/>
  <c r="AC2135" i="4" s="1"/>
  <c r="AA2134" i="4"/>
  <c r="Z2134" i="4"/>
  <c r="Y2134" i="4"/>
  <c r="X2134" i="4"/>
  <c r="U2134" i="4"/>
  <c r="T2134" i="4"/>
  <c r="AC2134" i="4" s="1"/>
  <c r="AA2133" i="4"/>
  <c r="Z2133" i="4"/>
  <c r="Y2133" i="4"/>
  <c r="X2133" i="4"/>
  <c r="U2133" i="4"/>
  <c r="T2133" i="4"/>
  <c r="AC2133" i="4" s="1"/>
  <c r="AA2132" i="4"/>
  <c r="Z2132" i="4"/>
  <c r="Y2132" i="4"/>
  <c r="X2132" i="4"/>
  <c r="U2132" i="4"/>
  <c r="T2132" i="4"/>
  <c r="AC2132" i="4" s="1"/>
  <c r="AA2131" i="4"/>
  <c r="Z2131" i="4"/>
  <c r="Y2131" i="4"/>
  <c r="X2131" i="4"/>
  <c r="U2131" i="4"/>
  <c r="T2131" i="4"/>
  <c r="AC2131" i="4" s="1"/>
  <c r="AA2130" i="4"/>
  <c r="Z2130" i="4"/>
  <c r="Y2130" i="4"/>
  <c r="X2130" i="4"/>
  <c r="U2130" i="4"/>
  <c r="T2130" i="4"/>
  <c r="AC2130" i="4" s="1"/>
  <c r="AA2129" i="4"/>
  <c r="Z2129" i="4"/>
  <c r="Y2129" i="4"/>
  <c r="X2129" i="4"/>
  <c r="U2129" i="4"/>
  <c r="T2129" i="4"/>
  <c r="AC2129" i="4" s="1"/>
  <c r="AA2128" i="4"/>
  <c r="Z2128" i="4"/>
  <c r="Y2128" i="4"/>
  <c r="X2128" i="4"/>
  <c r="U2128" i="4"/>
  <c r="T2128" i="4"/>
  <c r="AC2128" i="4" s="1"/>
  <c r="AA2127" i="4"/>
  <c r="Z2127" i="4"/>
  <c r="Y2127" i="4"/>
  <c r="X2127" i="4"/>
  <c r="U2127" i="4"/>
  <c r="T2127" i="4"/>
  <c r="AC2127" i="4" s="1"/>
  <c r="AA2126" i="4"/>
  <c r="Z2126" i="4"/>
  <c r="Y2126" i="4"/>
  <c r="X2126" i="4"/>
  <c r="U2126" i="4"/>
  <c r="T2126" i="4"/>
  <c r="AC2126" i="4" s="1"/>
  <c r="AA2125" i="4"/>
  <c r="Z2125" i="4"/>
  <c r="Y2125" i="4"/>
  <c r="X2125" i="4"/>
  <c r="U2125" i="4"/>
  <c r="T2125" i="4"/>
  <c r="AC2125" i="4" s="1"/>
  <c r="AA2124" i="4"/>
  <c r="Z2124" i="4"/>
  <c r="Y2124" i="4"/>
  <c r="X2124" i="4"/>
  <c r="U2124" i="4"/>
  <c r="T2124" i="4"/>
  <c r="AC2124" i="4" s="1"/>
  <c r="AA2123" i="4"/>
  <c r="Z2123" i="4"/>
  <c r="Y2123" i="4"/>
  <c r="X2123" i="4"/>
  <c r="U2123" i="4"/>
  <c r="T2123" i="4"/>
  <c r="AC2123" i="4" s="1"/>
  <c r="AA2122" i="4"/>
  <c r="Z2122" i="4"/>
  <c r="Y2122" i="4"/>
  <c r="X2122" i="4"/>
  <c r="U2122" i="4"/>
  <c r="T2122" i="4"/>
  <c r="AC2122" i="4" s="1"/>
  <c r="AA2121" i="4"/>
  <c r="Z2121" i="4"/>
  <c r="Y2121" i="4"/>
  <c r="X2121" i="4"/>
  <c r="U2121" i="4"/>
  <c r="T2121" i="4"/>
  <c r="AC2121" i="4" s="1"/>
  <c r="AA2120" i="4"/>
  <c r="Z2120" i="4"/>
  <c r="Y2120" i="4"/>
  <c r="X2120" i="4"/>
  <c r="U2120" i="4"/>
  <c r="T2120" i="4"/>
  <c r="AC2120" i="4" s="1"/>
  <c r="AA2119" i="4"/>
  <c r="Z2119" i="4"/>
  <c r="Y2119" i="4"/>
  <c r="X2119" i="4"/>
  <c r="U2119" i="4"/>
  <c r="T2119" i="4"/>
  <c r="AC2119" i="4" s="1"/>
  <c r="AA2118" i="4"/>
  <c r="Z2118" i="4"/>
  <c r="Y2118" i="4"/>
  <c r="X2118" i="4"/>
  <c r="U2118" i="4"/>
  <c r="T2118" i="4"/>
  <c r="AC2118" i="4" s="1"/>
  <c r="AA2117" i="4"/>
  <c r="Z2117" i="4"/>
  <c r="Y2117" i="4"/>
  <c r="X2117" i="4"/>
  <c r="U2117" i="4"/>
  <c r="T2117" i="4"/>
  <c r="AC2117" i="4" s="1"/>
  <c r="AA2116" i="4"/>
  <c r="Z2116" i="4"/>
  <c r="Y2116" i="4"/>
  <c r="X2116" i="4"/>
  <c r="U2116" i="4"/>
  <c r="T2116" i="4"/>
  <c r="AC2116" i="4" s="1"/>
  <c r="AA2115" i="4"/>
  <c r="Z2115" i="4"/>
  <c r="Y2115" i="4"/>
  <c r="X2115" i="4"/>
  <c r="U2115" i="4"/>
  <c r="T2115" i="4"/>
  <c r="AC2115" i="4" s="1"/>
  <c r="AA2114" i="4"/>
  <c r="Z2114" i="4"/>
  <c r="Y2114" i="4"/>
  <c r="X2114" i="4"/>
  <c r="U2114" i="4"/>
  <c r="T2114" i="4"/>
  <c r="AC2114" i="4" s="1"/>
  <c r="AA2113" i="4"/>
  <c r="Z2113" i="4"/>
  <c r="Y2113" i="4"/>
  <c r="X2113" i="4"/>
  <c r="U2113" i="4"/>
  <c r="T2113" i="4"/>
  <c r="AC2113" i="4" s="1"/>
  <c r="AA2112" i="4"/>
  <c r="Z2112" i="4"/>
  <c r="Y2112" i="4"/>
  <c r="X2112" i="4"/>
  <c r="U2112" i="4"/>
  <c r="T2112" i="4"/>
  <c r="AC2112" i="4" s="1"/>
  <c r="AA2111" i="4"/>
  <c r="Z2111" i="4"/>
  <c r="Y2111" i="4"/>
  <c r="X2111" i="4"/>
  <c r="U2111" i="4"/>
  <c r="T2111" i="4"/>
  <c r="AC2111" i="4" s="1"/>
  <c r="AA2110" i="4"/>
  <c r="Z2110" i="4"/>
  <c r="Y2110" i="4"/>
  <c r="X2110" i="4"/>
  <c r="U2110" i="4"/>
  <c r="T2110" i="4"/>
  <c r="AC2110" i="4" s="1"/>
  <c r="AA2109" i="4"/>
  <c r="Z2109" i="4"/>
  <c r="Y2109" i="4"/>
  <c r="X2109" i="4"/>
  <c r="U2109" i="4"/>
  <c r="T2109" i="4"/>
  <c r="AC2109" i="4" s="1"/>
  <c r="AA2108" i="4"/>
  <c r="Z2108" i="4"/>
  <c r="Y2108" i="4"/>
  <c r="X2108" i="4"/>
  <c r="U2108" i="4"/>
  <c r="T2108" i="4"/>
  <c r="AC2108" i="4" s="1"/>
  <c r="AA2107" i="4"/>
  <c r="Z2107" i="4"/>
  <c r="Y2107" i="4"/>
  <c r="X2107" i="4"/>
  <c r="U2107" i="4"/>
  <c r="T2107" i="4"/>
  <c r="AC2107" i="4" s="1"/>
  <c r="AA2106" i="4"/>
  <c r="Z2106" i="4"/>
  <c r="Y2106" i="4"/>
  <c r="X2106" i="4"/>
  <c r="U2106" i="4"/>
  <c r="T2106" i="4"/>
  <c r="AC2106" i="4" s="1"/>
  <c r="AA2105" i="4"/>
  <c r="Z2105" i="4"/>
  <c r="Y2105" i="4"/>
  <c r="X2105" i="4"/>
  <c r="U2105" i="4"/>
  <c r="T2105" i="4"/>
  <c r="AC2105" i="4" s="1"/>
  <c r="AA2104" i="4"/>
  <c r="Z2104" i="4"/>
  <c r="Y2104" i="4"/>
  <c r="X2104" i="4"/>
  <c r="U2104" i="4"/>
  <c r="T2104" i="4"/>
  <c r="AC2104" i="4" s="1"/>
  <c r="AA2103" i="4"/>
  <c r="Z2103" i="4"/>
  <c r="Y2103" i="4"/>
  <c r="X2103" i="4"/>
  <c r="U2103" i="4"/>
  <c r="T2103" i="4"/>
  <c r="AC2103" i="4" s="1"/>
  <c r="AA2102" i="4"/>
  <c r="Z2102" i="4"/>
  <c r="Y2102" i="4"/>
  <c r="X2102" i="4"/>
  <c r="U2102" i="4"/>
  <c r="T2102" i="4"/>
  <c r="AC2102" i="4" s="1"/>
  <c r="AA2101" i="4"/>
  <c r="Z2101" i="4"/>
  <c r="Y2101" i="4"/>
  <c r="X2101" i="4"/>
  <c r="U2101" i="4"/>
  <c r="T2101" i="4"/>
  <c r="AC2101" i="4" s="1"/>
  <c r="AA2100" i="4"/>
  <c r="Z2100" i="4"/>
  <c r="Y2100" i="4"/>
  <c r="X2100" i="4"/>
  <c r="U2100" i="4"/>
  <c r="T2100" i="4"/>
  <c r="AC2100" i="4" s="1"/>
  <c r="AA2099" i="4"/>
  <c r="Z2099" i="4"/>
  <c r="Y2099" i="4"/>
  <c r="X2099" i="4"/>
  <c r="U2099" i="4"/>
  <c r="T2099" i="4"/>
  <c r="AC2099" i="4" s="1"/>
  <c r="AA2098" i="4"/>
  <c r="Z2098" i="4"/>
  <c r="Y2098" i="4"/>
  <c r="X2098" i="4"/>
  <c r="U2098" i="4"/>
  <c r="T2098" i="4"/>
  <c r="AC2098" i="4" s="1"/>
  <c r="AA2097" i="4"/>
  <c r="Z2097" i="4"/>
  <c r="Y2097" i="4"/>
  <c r="X2097" i="4"/>
  <c r="U2097" i="4"/>
  <c r="T2097" i="4"/>
  <c r="AC2097" i="4" s="1"/>
  <c r="AA2096" i="4"/>
  <c r="Z2096" i="4"/>
  <c r="Y2096" i="4"/>
  <c r="X2096" i="4"/>
  <c r="U2096" i="4"/>
  <c r="T2096" i="4"/>
  <c r="AC2096" i="4" s="1"/>
  <c r="AA2095" i="4"/>
  <c r="Z2095" i="4"/>
  <c r="Y2095" i="4"/>
  <c r="X2095" i="4"/>
  <c r="U2095" i="4"/>
  <c r="T2095" i="4"/>
  <c r="AC2095" i="4" s="1"/>
  <c r="AA2094" i="4"/>
  <c r="Z2094" i="4"/>
  <c r="Y2094" i="4"/>
  <c r="X2094" i="4"/>
  <c r="U2094" i="4"/>
  <c r="T2094" i="4"/>
  <c r="AC2094" i="4" s="1"/>
  <c r="AA2093" i="4"/>
  <c r="Z2093" i="4"/>
  <c r="Y2093" i="4"/>
  <c r="X2093" i="4"/>
  <c r="U2093" i="4"/>
  <c r="T2093" i="4"/>
  <c r="AC2093" i="4" s="1"/>
  <c r="AA2092" i="4"/>
  <c r="Z2092" i="4"/>
  <c r="Y2092" i="4"/>
  <c r="X2092" i="4"/>
  <c r="U2092" i="4"/>
  <c r="T2092" i="4"/>
  <c r="AC2092" i="4" s="1"/>
  <c r="AA2091" i="4"/>
  <c r="Z2091" i="4"/>
  <c r="Y2091" i="4"/>
  <c r="X2091" i="4"/>
  <c r="U2091" i="4"/>
  <c r="T2091" i="4"/>
  <c r="AC2091" i="4" s="1"/>
  <c r="AA2090" i="4"/>
  <c r="Z2090" i="4"/>
  <c r="Y2090" i="4"/>
  <c r="X2090" i="4"/>
  <c r="U2090" i="4"/>
  <c r="T2090" i="4"/>
  <c r="AC2090" i="4" s="1"/>
  <c r="AA2089" i="4"/>
  <c r="Z2089" i="4"/>
  <c r="Y2089" i="4"/>
  <c r="X2089" i="4"/>
  <c r="U2089" i="4"/>
  <c r="T2089" i="4"/>
  <c r="AC2089" i="4" s="1"/>
  <c r="AA2088" i="4"/>
  <c r="Z2088" i="4"/>
  <c r="Y2088" i="4"/>
  <c r="X2088" i="4"/>
  <c r="U2088" i="4"/>
  <c r="T2088" i="4"/>
  <c r="AC2088" i="4" s="1"/>
  <c r="AA2087" i="4"/>
  <c r="Z2087" i="4"/>
  <c r="Y2087" i="4"/>
  <c r="X2087" i="4"/>
  <c r="U2087" i="4"/>
  <c r="T2087" i="4"/>
  <c r="AC2087" i="4" s="1"/>
  <c r="AA2086" i="4"/>
  <c r="Z2086" i="4"/>
  <c r="Y2086" i="4"/>
  <c r="X2086" i="4"/>
  <c r="U2086" i="4"/>
  <c r="T2086" i="4"/>
  <c r="AC2086" i="4" s="1"/>
  <c r="AA2085" i="4"/>
  <c r="Z2085" i="4"/>
  <c r="Y2085" i="4"/>
  <c r="X2085" i="4"/>
  <c r="U2085" i="4"/>
  <c r="T2085" i="4"/>
  <c r="AC2085" i="4" s="1"/>
  <c r="AA2084" i="4"/>
  <c r="Z2084" i="4"/>
  <c r="Y2084" i="4"/>
  <c r="X2084" i="4"/>
  <c r="U2084" i="4"/>
  <c r="T2084" i="4"/>
  <c r="AC2084" i="4" s="1"/>
  <c r="AA2083" i="4"/>
  <c r="Z2083" i="4"/>
  <c r="Y2083" i="4"/>
  <c r="X2083" i="4"/>
  <c r="U2083" i="4"/>
  <c r="T2083" i="4"/>
  <c r="AC2083" i="4" s="1"/>
  <c r="AA2082" i="4"/>
  <c r="Z2082" i="4"/>
  <c r="Y2082" i="4"/>
  <c r="X2082" i="4"/>
  <c r="U2082" i="4"/>
  <c r="T2082" i="4"/>
  <c r="AC2082" i="4" s="1"/>
  <c r="AA2081" i="4"/>
  <c r="Z2081" i="4"/>
  <c r="Y2081" i="4"/>
  <c r="X2081" i="4"/>
  <c r="U2081" i="4"/>
  <c r="T2081" i="4"/>
  <c r="AC2081" i="4" s="1"/>
  <c r="AA2080" i="4"/>
  <c r="Z2080" i="4"/>
  <c r="Y2080" i="4"/>
  <c r="X2080" i="4"/>
  <c r="U2080" i="4"/>
  <c r="T2080" i="4"/>
  <c r="AC2080" i="4" s="1"/>
  <c r="AA2079" i="4"/>
  <c r="Z2079" i="4"/>
  <c r="Y2079" i="4"/>
  <c r="X2079" i="4"/>
  <c r="U2079" i="4"/>
  <c r="T2079" i="4"/>
  <c r="AC2079" i="4" s="1"/>
  <c r="AA2078" i="4"/>
  <c r="Z2078" i="4"/>
  <c r="Y2078" i="4"/>
  <c r="X2078" i="4"/>
  <c r="U2078" i="4"/>
  <c r="T2078" i="4"/>
  <c r="AC2078" i="4" s="1"/>
  <c r="AA2077" i="4"/>
  <c r="Z2077" i="4"/>
  <c r="Y2077" i="4"/>
  <c r="X2077" i="4"/>
  <c r="U2077" i="4"/>
  <c r="T2077" i="4"/>
  <c r="AC2077" i="4" s="1"/>
  <c r="AA2076" i="4"/>
  <c r="Z2076" i="4"/>
  <c r="Y2076" i="4"/>
  <c r="X2076" i="4"/>
  <c r="U2076" i="4"/>
  <c r="T2076" i="4"/>
  <c r="AC2076" i="4" s="1"/>
  <c r="AA2075" i="4"/>
  <c r="Z2075" i="4"/>
  <c r="Y2075" i="4"/>
  <c r="X2075" i="4"/>
  <c r="U2075" i="4"/>
  <c r="T2075" i="4"/>
  <c r="AC2075" i="4" s="1"/>
  <c r="AA2074" i="4"/>
  <c r="Z2074" i="4"/>
  <c r="Y2074" i="4"/>
  <c r="X2074" i="4"/>
  <c r="U2074" i="4"/>
  <c r="T2074" i="4"/>
  <c r="AC2074" i="4" s="1"/>
  <c r="AA2073" i="4"/>
  <c r="Z2073" i="4"/>
  <c r="Y2073" i="4"/>
  <c r="X2073" i="4"/>
  <c r="U2073" i="4"/>
  <c r="T2073" i="4"/>
  <c r="AC2073" i="4" s="1"/>
  <c r="AA2072" i="4"/>
  <c r="Z2072" i="4"/>
  <c r="Y2072" i="4"/>
  <c r="X2072" i="4"/>
  <c r="U2072" i="4"/>
  <c r="T2072" i="4"/>
  <c r="AC2072" i="4" s="1"/>
  <c r="AA2071" i="4"/>
  <c r="Z2071" i="4"/>
  <c r="Y2071" i="4"/>
  <c r="X2071" i="4"/>
  <c r="U2071" i="4"/>
  <c r="T2071" i="4"/>
  <c r="AC2071" i="4" s="1"/>
  <c r="AA2070" i="4"/>
  <c r="Z2070" i="4"/>
  <c r="Y2070" i="4"/>
  <c r="X2070" i="4"/>
  <c r="U2070" i="4"/>
  <c r="T2070" i="4"/>
  <c r="AC2070" i="4" s="1"/>
  <c r="AA2069" i="4"/>
  <c r="Z2069" i="4"/>
  <c r="Y2069" i="4"/>
  <c r="X2069" i="4"/>
  <c r="U2069" i="4"/>
  <c r="T2069" i="4"/>
  <c r="AC2069" i="4" s="1"/>
  <c r="AA2068" i="4"/>
  <c r="Z2068" i="4"/>
  <c r="Y2068" i="4"/>
  <c r="X2068" i="4"/>
  <c r="U2068" i="4"/>
  <c r="T2068" i="4"/>
  <c r="AC2068" i="4" s="1"/>
  <c r="AA2067" i="4"/>
  <c r="Z2067" i="4"/>
  <c r="Y2067" i="4"/>
  <c r="X2067" i="4"/>
  <c r="U2067" i="4"/>
  <c r="T2067" i="4"/>
  <c r="AC2067" i="4" s="1"/>
  <c r="AA2066" i="4"/>
  <c r="Z2066" i="4"/>
  <c r="Y2066" i="4"/>
  <c r="X2066" i="4"/>
  <c r="U2066" i="4"/>
  <c r="T2066" i="4"/>
  <c r="AC2066" i="4" s="1"/>
  <c r="AA2065" i="4"/>
  <c r="Z2065" i="4"/>
  <c r="Y2065" i="4"/>
  <c r="X2065" i="4"/>
  <c r="U2065" i="4"/>
  <c r="T2065" i="4"/>
  <c r="AC2065" i="4" s="1"/>
  <c r="AA2064" i="4"/>
  <c r="Z2064" i="4"/>
  <c r="Y2064" i="4"/>
  <c r="X2064" i="4"/>
  <c r="U2064" i="4"/>
  <c r="T2064" i="4"/>
  <c r="AC2064" i="4" s="1"/>
  <c r="AA2063" i="4"/>
  <c r="Z2063" i="4"/>
  <c r="Y2063" i="4"/>
  <c r="X2063" i="4"/>
  <c r="U2063" i="4"/>
  <c r="T2063" i="4"/>
  <c r="AC2063" i="4" s="1"/>
  <c r="AA2062" i="4"/>
  <c r="Z2062" i="4"/>
  <c r="Y2062" i="4"/>
  <c r="X2062" i="4"/>
  <c r="U2062" i="4"/>
  <c r="T2062" i="4"/>
  <c r="AC2062" i="4" s="1"/>
  <c r="AA2061" i="4"/>
  <c r="Z2061" i="4"/>
  <c r="Y2061" i="4"/>
  <c r="X2061" i="4"/>
  <c r="U2061" i="4"/>
  <c r="T2061" i="4"/>
  <c r="AC2061" i="4" s="1"/>
  <c r="AA2060" i="4"/>
  <c r="Z2060" i="4"/>
  <c r="Y2060" i="4"/>
  <c r="X2060" i="4"/>
  <c r="U2060" i="4"/>
  <c r="T2060" i="4"/>
  <c r="AC2060" i="4" s="1"/>
  <c r="AA2059" i="4"/>
  <c r="Z2059" i="4"/>
  <c r="Y2059" i="4"/>
  <c r="X2059" i="4"/>
  <c r="U2059" i="4"/>
  <c r="T2059" i="4"/>
  <c r="AC2059" i="4" s="1"/>
  <c r="AA2058" i="4"/>
  <c r="Z2058" i="4"/>
  <c r="Y2058" i="4"/>
  <c r="X2058" i="4"/>
  <c r="U2058" i="4"/>
  <c r="T2058" i="4"/>
  <c r="AC2058" i="4" s="1"/>
  <c r="AA2057" i="4"/>
  <c r="Z2057" i="4"/>
  <c r="Y2057" i="4"/>
  <c r="X2057" i="4"/>
  <c r="U2057" i="4"/>
  <c r="T2057" i="4"/>
  <c r="AC2057" i="4" s="1"/>
  <c r="AA2056" i="4"/>
  <c r="Z2056" i="4"/>
  <c r="Y2056" i="4"/>
  <c r="X2056" i="4"/>
  <c r="U2056" i="4"/>
  <c r="T2056" i="4"/>
  <c r="AC2056" i="4" s="1"/>
  <c r="AA2055" i="4"/>
  <c r="Z2055" i="4"/>
  <c r="Y2055" i="4"/>
  <c r="X2055" i="4"/>
  <c r="U2055" i="4"/>
  <c r="T2055" i="4"/>
  <c r="AC2055" i="4" s="1"/>
  <c r="AA2054" i="4"/>
  <c r="Z2054" i="4"/>
  <c r="Y2054" i="4"/>
  <c r="X2054" i="4"/>
  <c r="U2054" i="4"/>
  <c r="T2054" i="4"/>
  <c r="AC2054" i="4" s="1"/>
  <c r="AA2053" i="4"/>
  <c r="Z2053" i="4"/>
  <c r="Y2053" i="4"/>
  <c r="X2053" i="4"/>
  <c r="U2053" i="4"/>
  <c r="T2053" i="4"/>
  <c r="AC2053" i="4" s="1"/>
  <c r="AA2052" i="4"/>
  <c r="Z2052" i="4"/>
  <c r="Y2052" i="4"/>
  <c r="X2052" i="4"/>
  <c r="U2052" i="4"/>
  <c r="T2052" i="4"/>
  <c r="AC2052" i="4" s="1"/>
  <c r="AA2051" i="4"/>
  <c r="Z2051" i="4"/>
  <c r="Y2051" i="4"/>
  <c r="X2051" i="4"/>
  <c r="U2051" i="4"/>
  <c r="T2051" i="4"/>
  <c r="AC2051" i="4" s="1"/>
  <c r="AA2050" i="4"/>
  <c r="Z2050" i="4"/>
  <c r="Y2050" i="4"/>
  <c r="X2050" i="4"/>
  <c r="U2050" i="4"/>
  <c r="T2050" i="4"/>
  <c r="AC2050" i="4" s="1"/>
  <c r="AA2049" i="4"/>
  <c r="Z2049" i="4"/>
  <c r="Y2049" i="4"/>
  <c r="X2049" i="4"/>
  <c r="U2049" i="4"/>
  <c r="T2049" i="4"/>
  <c r="AC2049" i="4" s="1"/>
  <c r="AA2048" i="4"/>
  <c r="Z2048" i="4"/>
  <c r="Y2048" i="4"/>
  <c r="X2048" i="4"/>
  <c r="U2048" i="4"/>
  <c r="T2048" i="4"/>
  <c r="AC2048" i="4" s="1"/>
  <c r="AA2047" i="4"/>
  <c r="Z2047" i="4"/>
  <c r="Y2047" i="4"/>
  <c r="X2047" i="4"/>
  <c r="U2047" i="4"/>
  <c r="T2047" i="4"/>
  <c r="AC2047" i="4" s="1"/>
  <c r="AA2046" i="4"/>
  <c r="Z2046" i="4"/>
  <c r="Y2046" i="4"/>
  <c r="X2046" i="4"/>
  <c r="U2046" i="4"/>
  <c r="T2046" i="4"/>
  <c r="AC2046" i="4" s="1"/>
  <c r="AA2045" i="4"/>
  <c r="Z2045" i="4"/>
  <c r="Y2045" i="4"/>
  <c r="X2045" i="4"/>
  <c r="U2045" i="4"/>
  <c r="T2045" i="4"/>
  <c r="AC2045" i="4" s="1"/>
  <c r="AA2044" i="4"/>
  <c r="Z2044" i="4"/>
  <c r="Y2044" i="4"/>
  <c r="X2044" i="4"/>
  <c r="U2044" i="4"/>
  <c r="T2044" i="4"/>
  <c r="AC2044" i="4" s="1"/>
  <c r="AA2043" i="4"/>
  <c r="Z2043" i="4"/>
  <c r="Y2043" i="4"/>
  <c r="X2043" i="4"/>
  <c r="U2043" i="4"/>
  <c r="T2043" i="4"/>
  <c r="AC2043" i="4" s="1"/>
  <c r="AA2042" i="4"/>
  <c r="Z2042" i="4"/>
  <c r="Y2042" i="4"/>
  <c r="X2042" i="4"/>
  <c r="U2042" i="4"/>
  <c r="T2042" i="4"/>
  <c r="AC2042" i="4" s="1"/>
  <c r="AA2041" i="4"/>
  <c r="Z2041" i="4"/>
  <c r="Y2041" i="4"/>
  <c r="X2041" i="4"/>
  <c r="U2041" i="4"/>
  <c r="T2041" i="4"/>
  <c r="AC2041" i="4" s="1"/>
  <c r="AA2040" i="4"/>
  <c r="Z2040" i="4"/>
  <c r="Y2040" i="4"/>
  <c r="X2040" i="4"/>
  <c r="U2040" i="4"/>
  <c r="T2040" i="4"/>
  <c r="AC2040" i="4" s="1"/>
  <c r="AA2039" i="4"/>
  <c r="Z2039" i="4"/>
  <c r="Y2039" i="4"/>
  <c r="X2039" i="4"/>
  <c r="U2039" i="4"/>
  <c r="T2039" i="4"/>
  <c r="AC2039" i="4" s="1"/>
  <c r="AA2038" i="4"/>
  <c r="Z2038" i="4"/>
  <c r="Y2038" i="4"/>
  <c r="X2038" i="4"/>
  <c r="U2038" i="4"/>
  <c r="T2038" i="4"/>
  <c r="AC2038" i="4" s="1"/>
  <c r="AA2037" i="4"/>
  <c r="Z2037" i="4"/>
  <c r="Y2037" i="4"/>
  <c r="X2037" i="4"/>
  <c r="U2037" i="4"/>
  <c r="T2037" i="4"/>
  <c r="AC2037" i="4" s="1"/>
  <c r="AA2036" i="4"/>
  <c r="Z2036" i="4"/>
  <c r="Y2036" i="4"/>
  <c r="X2036" i="4"/>
  <c r="U2036" i="4"/>
  <c r="T2036" i="4"/>
  <c r="AC2036" i="4" s="1"/>
  <c r="AA2035" i="4"/>
  <c r="Z2035" i="4"/>
  <c r="Y2035" i="4"/>
  <c r="X2035" i="4"/>
  <c r="U2035" i="4"/>
  <c r="T2035" i="4"/>
  <c r="AC2035" i="4" s="1"/>
  <c r="AA2034" i="4"/>
  <c r="Z2034" i="4"/>
  <c r="Y2034" i="4"/>
  <c r="X2034" i="4"/>
  <c r="U2034" i="4"/>
  <c r="T2034" i="4"/>
  <c r="AC2034" i="4" s="1"/>
  <c r="AA2033" i="4"/>
  <c r="Z2033" i="4"/>
  <c r="Y2033" i="4"/>
  <c r="X2033" i="4"/>
  <c r="U2033" i="4"/>
  <c r="T2033" i="4"/>
  <c r="AC2033" i="4" s="1"/>
  <c r="AA2032" i="4"/>
  <c r="Z2032" i="4"/>
  <c r="Y2032" i="4"/>
  <c r="X2032" i="4"/>
  <c r="U2032" i="4"/>
  <c r="T2032" i="4"/>
  <c r="AC2032" i="4" s="1"/>
  <c r="AA2031" i="4"/>
  <c r="Z2031" i="4"/>
  <c r="Y2031" i="4"/>
  <c r="X2031" i="4"/>
  <c r="U2031" i="4"/>
  <c r="T2031" i="4"/>
  <c r="AC2031" i="4" s="1"/>
  <c r="AA2030" i="4"/>
  <c r="Z2030" i="4"/>
  <c r="Y2030" i="4"/>
  <c r="X2030" i="4"/>
  <c r="U2030" i="4"/>
  <c r="T2030" i="4"/>
  <c r="AC2030" i="4" s="1"/>
  <c r="AA2029" i="4"/>
  <c r="Z2029" i="4"/>
  <c r="Y2029" i="4"/>
  <c r="X2029" i="4"/>
  <c r="U2029" i="4"/>
  <c r="T2029" i="4"/>
  <c r="AC2029" i="4" s="1"/>
  <c r="AA2028" i="4"/>
  <c r="Z2028" i="4"/>
  <c r="Y2028" i="4"/>
  <c r="X2028" i="4"/>
  <c r="U2028" i="4"/>
  <c r="T2028" i="4"/>
  <c r="AC2028" i="4" s="1"/>
  <c r="AA2027" i="4"/>
  <c r="Z2027" i="4"/>
  <c r="Y2027" i="4"/>
  <c r="X2027" i="4"/>
  <c r="U2027" i="4"/>
  <c r="T2027" i="4"/>
  <c r="AC2027" i="4" s="1"/>
  <c r="AA2026" i="4"/>
  <c r="Z2026" i="4"/>
  <c r="Y2026" i="4"/>
  <c r="X2026" i="4"/>
  <c r="U2026" i="4"/>
  <c r="T2026" i="4"/>
  <c r="AC2026" i="4" s="1"/>
  <c r="AA2025" i="4"/>
  <c r="Z2025" i="4"/>
  <c r="Y2025" i="4"/>
  <c r="X2025" i="4"/>
  <c r="U2025" i="4"/>
  <c r="T2025" i="4"/>
  <c r="AC2025" i="4" s="1"/>
  <c r="AA2024" i="4"/>
  <c r="Z2024" i="4"/>
  <c r="Y2024" i="4"/>
  <c r="X2024" i="4"/>
  <c r="U2024" i="4"/>
  <c r="T2024" i="4"/>
  <c r="AC2024" i="4" s="1"/>
  <c r="AA2023" i="4"/>
  <c r="Z2023" i="4"/>
  <c r="Y2023" i="4"/>
  <c r="X2023" i="4"/>
  <c r="U2023" i="4"/>
  <c r="T2023" i="4"/>
  <c r="AC2023" i="4" s="1"/>
  <c r="AA2022" i="4"/>
  <c r="Z2022" i="4"/>
  <c r="Y2022" i="4"/>
  <c r="X2022" i="4"/>
  <c r="U2022" i="4"/>
  <c r="T2022" i="4"/>
  <c r="AC2022" i="4" s="1"/>
  <c r="AA2021" i="4"/>
  <c r="Z2021" i="4"/>
  <c r="Y2021" i="4"/>
  <c r="X2021" i="4"/>
  <c r="U2021" i="4"/>
  <c r="T2021" i="4"/>
  <c r="AC2021" i="4" s="1"/>
  <c r="AA2020" i="4"/>
  <c r="Z2020" i="4"/>
  <c r="Y2020" i="4"/>
  <c r="X2020" i="4"/>
  <c r="U2020" i="4"/>
  <c r="T2020" i="4"/>
  <c r="AC2020" i="4" s="1"/>
  <c r="AA2019" i="4"/>
  <c r="Z2019" i="4"/>
  <c r="Y2019" i="4"/>
  <c r="X2019" i="4"/>
  <c r="U2019" i="4"/>
  <c r="T2019" i="4"/>
  <c r="AC2019" i="4" s="1"/>
  <c r="AA2018" i="4"/>
  <c r="Z2018" i="4"/>
  <c r="Y2018" i="4"/>
  <c r="X2018" i="4"/>
  <c r="U2018" i="4"/>
  <c r="T2018" i="4"/>
  <c r="AC2018" i="4" s="1"/>
  <c r="AA2017" i="4"/>
  <c r="Z2017" i="4"/>
  <c r="Y2017" i="4"/>
  <c r="X2017" i="4"/>
  <c r="U2017" i="4"/>
  <c r="T2017" i="4"/>
  <c r="AC2017" i="4" s="1"/>
  <c r="AA2016" i="4"/>
  <c r="Z2016" i="4"/>
  <c r="Y2016" i="4"/>
  <c r="X2016" i="4"/>
  <c r="U2016" i="4"/>
  <c r="T2016" i="4"/>
  <c r="AC2016" i="4" s="1"/>
  <c r="AA2015" i="4"/>
  <c r="Z2015" i="4"/>
  <c r="Y2015" i="4"/>
  <c r="X2015" i="4"/>
  <c r="U2015" i="4"/>
  <c r="T2015" i="4"/>
  <c r="AC2015" i="4" s="1"/>
  <c r="AA2014" i="4"/>
  <c r="Z2014" i="4"/>
  <c r="Y2014" i="4"/>
  <c r="X2014" i="4"/>
  <c r="U2014" i="4"/>
  <c r="T2014" i="4"/>
  <c r="AC2014" i="4" s="1"/>
  <c r="AA2013" i="4"/>
  <c r="Z2013" i="4"/>
  <c r="Y2013" i="4"/>
  <c r="X2013" i="4"/>
  <c r="U2013" i="4"/>
  <c r="T2013" i="4"/>
  <c r="AC2013" i="4" s="1"/>
  <c r="AA2012" i="4"/>
  <c r="Z2012" i="4"/>
  <c r="Y2012" i="4"/>
  <c r="X2012" i="4"/>
  <c r="U2012" i="4"/>
  <c r="T2012" i="4"/>
  <c r="AC2012" i="4" s="1"/>
  <c r="AA2011" i="4"/>
  <c r="Z2011" i="4"/>
  <c r="Y2011" i="4"/>
  <c r="X2011" i="4"/>
  <c r="U2011" i="4"/>
  <c r="T2011" i="4"/>
  <c r="AC2011" i="4" s="1"/>
  <c r="AA2010" i="4"/>
  <c r="Z2010" i="4"/>
  <c r="Y2010" i="4"/>
  <c r="X2010" i="4"/>
  <c r="U2010" i="4"/>
  <c r="T2010" i="4"/>
  <c r="AC2010" i="4" s="1"/>
  <c r="AA2009" i="4"/>
  <c r="Z2009" i="4"/>
  <c r="Y2009" i="4"/>
  <c r="X2009" i="4"/>
  <c r="U2009" i="4"/>
  <c r="T2009" i="4"/>
  <c r="AC2009" i="4" s="1"/>
  <c r="AA2008" i="4"/>
  <c r="Z2008" i="4"/>
  <c r="Y2008" i="4"/>
  <c r="X2008" i="4"/>
  <c r="U2008" i="4"/>
  <c r="T2008" i="4"/>
  <c r="AC2008" i="4" s="1"/>
  <c r="AA2007" i="4"/>
  <c r="Z2007" i="4"/>
  <c r="Y2007" i="4"/>
  <c r="X2007" i="4"/>
  <c r="U2007" i="4"/>
  <c r="T2007" i="4"/>
  <c r="AC2007" i="4" s="1"/>
  <c r="AA2006" i="4"/>
  <c r="Z2006" i="4"/>
  <c r="Y2006" i="4"/>
  <c r="X2006" i="4"/>
  <c r="U2006" i="4"/>
  <c r="T2006" i="4"/>
  <c r="AC2006" i="4" s="1"/>
  <c r="AA2005" i="4"/>
  <c r="Z2005" i="4"/>
  <c r="Y2005" i="4"/>
  <c r="X2005" i="4"/>
  <c r="U2005" i="4"/>
  <c r="T2005" i="4"/>
  <c r="AC2005" i="4" s="1"/>
  <c r="AA2004" i="4"/>
  <c r="Z2004" i="4"/>
  <c r="Y2004" i="4"/>
  <c r="X2004" i="4"/>
  <c r="U2004" i="4"/>
  <c r="T2004" i="4"/>
  <c r="AC2004" i="4" s="1"/>
  <c r="AA2003" i="4"/>
  <c r="Z2003" i="4"/>
  <c r="Y2003" i="4"/>
  <c r="X2003" i="4"/>
  <c r="U2003" i="4"/>
  <c r="T2003" i="4"/>
  <c r="AC2003" i="4" s="1"/>
  <c r="AA2002" i="4"/>
  <c r="Z2002" i="4"/>
  <c r="Y2002" i="4"/>
  <c r="X2002" i="4"/>
  <c r="U2002" i="4"/>
  <c r="T2002" i="4"/>
  <c r="AC2002" i="4" s="1"/>
  <c r="AA2001" i="4"/>
  <c r="Z2001" i="4"/>
  <c r="Y2001" i="4"/>
  <c r="X2001" i="4"/>
  <c r="U2001" i="4"/>
  <c r="T2001" i="4"/>
  <c r="AC2001" i="4" s="1"/>
  <c r="AA2000" i="4"/>
  <c r="Z2000" i="4"/>
  <c r="Y2000" i="4"/>
  <c r="X2000" i="4"/>
  <c r="U2000" i="4"/>
  <c r="T2000" i="4"/>
  <c r="AC2000" i="4" s="1"/>
  <c r="AA1999" i="4"/>
  <c r="Z1999" i="4"/>
  <c r="Y1999" i="4"/>
  <c r="X1999" i="4"/>
  <c r="U1999" i="4"/>
  <c r="T1999" i="4"/>
  <c r="AC1999" i="4" s="1"/>
  <c r="AA1998" i="4"/>
  <c r="Z1998" i="4"/>
  <c r="Y1998" i="4"/>
  <c r="X1998" i="4"/>
  <c r="U1998" i="4"/>
  <c r="T1998" i="4"/>
  <c r="AC1998" i="4" s="1"/>
  <c r="AA1997" i="4"/>
  <c r="Z1997" i="4"/>
  <c r="Y1997" i="4"/>
  <c r="X1997" i="4"/>
  <c r="U1997" i="4"/>
  <c r="T1997" i="4"/>
  <c r="AC1997" i="4" s="1"/>
  <c r="AA1996" i="4"/>
  <c r="Z1996" i="4"/>
  <c r="Y1996" i="4"/>
  <c r="X1996" i="4"/>
  <c r="U1996" i="4"/>
  <c r="T1996" i="4"/>
  <c r="AC1996" i="4" s="1"/>
  <c r="AA1995" i="4"/>
  <c r="Z1995" i="4"/>
  <c r="Y1995" i="4"/>
  <c r="X1995" i="4"/>
  <c r="U1995" i="4"/>
  <c r="T1995" i="4"/>
  <c r="AC1995" i="4" s="1"/>
  <c r="AA1994" i="4"/>
  <c r="Z1994" i="4"/>
  <c r="Y1994" i="4"/>
  <c r="X1994" i="4"/>
  <c r="U1994" i="4"/>
  <c r="T1994" i="4"/>
  <c r="AC1994" i="4" s="1"/>
  <c r="AA1993" i="4"/>
  <c r="Z1993" i="4"/>
  <c r="Y1993" i="4"/>
  <c r="X1993" i="4"/>
  <c r="U1993" i="4"/>
  <c r="T1993" i="4"/>
  <c r="AC1993" i="4" s="1"/>
  <c r="AA1992" i="4"/>
  <c r="Z1992" i="4"/>
  <c r="Y1992" i="4"/>
  <c r="X1992" i="4"/>
  <c r="U1992" i="4"/>
  <c r="T1992" i="4"/>
  <c r="AC1992" i="4" s="1"/>
  <c r="AA1991" i="4"/>
  <c r="Z1991" i="4"/>
  <c r="Y1991" i="4"/>
  <c r="X1991" i="4"/>
  <c r="U1991" i="4"/>
  <c r="T1991" i="4"/>
  <c r="AC1991" i="4" s="1"/>
  <c r="AA1990" i="4"/>
  <c r="Z1990" i="4"/>
  <c r="Y1990" i="4"/>
  <c r="X1990" i="4"/>
  <c r="U1990" i="4"/>
  <c r="T1990" i="4"/>
  <c r="AC1990" i="4" s="1"/>
  <c r="AA1989" i="4"/>
  <c r="Z1989" i="4"/>
  <c r="Y1989" i="4"/>
  <c r="X1989" i="4"/>
  <c r="U1989" i="4"/>
  <c r="T1989" i="4"/>
  <c r="AC1989" i="4" s="1"/>
  <c r="AA1988" i="4"/>
  <c r="Z1988" i="4"/>
  <c r="Y1988" i="4"/>
  <c r="X1988" i="4"/>
  <c r="U1988" i="4"/>
  <c r="T1988" i="4"/>
  <c r="AC1988" i="4" s="1"/>
  <c r="AA1987" i="4"/>
  <c r="Z1987" i="4"/>
  <c r="Y1987" i="4"/>
  <c r="X1987" i="4"/>
  <c r="U1987" i="4"/>
  <c r="T1987" i="4"/>
  <c r="AC1987" i="4" s="1"/>
  <c r="AA1986" i="4"/>
  <c r="Z1986" i="4"/>
  <c r="Y1986" i="4"/>
  <c r="X1986" i="4"/>
  <c r="U1986" i="4"/>
  <c r="T1986" i="4"/>
  <c r="AC1986" i="4" s="1"/>
  <c r="AA1985" i="4"/>
  <c r="Z1985" i="4"/>
  <c r="Y1985" i="4"/>
  <c r="X1985" i="4"/>
  <c r="U1985" i="4"/>
  <c r="T1985" i="4"/>
  <c r="AC1985" i="4" s="1"/>
  <c r="AA1984" i="4"/>
  <c r="Z1984" i="4"/>
  <c r="Y1984" i="4"/>
  <c r="X1984" i="4"/>
  <c r="U1984" i="4"/>
  <c r="T1984" i="4"/>
  <c r="AC1984" i="4" s="1"/>
  <c r="AA1983" i="4"/>
  <c r="Z1983" i="4"/>
  <c r="Y1983" i="4"/>
  <c r="X1983" i="4"/>
  <c r="U1983" i="4"/>
  <c r="T1983" i="4"/>
  <c r="AC1983" i="4" s="1"/>
  <c r="AA1982" i="4"/>
  <c r="Z1982" i="4"/>
  <c r="Y1982" i="4"/>
  <c r="X1982" i="4"/>
  <c r="U1982" i="4"/>
  <c r="T1982" i="4"/>
  <c r="AC1982" i="4" s="1"/>
  <c r="AA1981" i="4"/>
  <c r="Z1981" i="4"/>
  <c r="Y1981" i="4"/>
  <c r="X1981" i="4"/>
  <c r="U1981" i="4"/>
  <c r="T1981" i="4"/>
  <c r="AC1981" i="4" s="1"/>
  <c r="AA1980" i="4"/>
  <c r="Z1980" i="4"/>
  <c r="Y1980" i="4"/>
  <c r="X1980" i="4"/>
  <c r="U1980" i="4"/>
  <c r="T1980" i="4"/>
  <c r="AC1980" i="4" s="1"/>
  <c r="AA1979" i="4"/>
  <c r="Z1979" i="4"/>
  <c r="Y1979" i="4"/>
  <c r="X1979" i="4"/>
  <c r="U1979" i="4"/>
  <c r="T1979" i="4"/>
  <c r="AC1979" i="4" s="1"/>
  <c r="AA1978" i="4"/>
  <c r="Z1978" i="4"/>
  <c r="Y1978" i="4"/>
  <c r="X1978" i="4"/>
  <c r="U1978" i="4"/>
  <c r="T1978" i="4"/>
  <c r="AC1978" i="4" s="1"/>
  <c r="AA1977" i="4"/>
  <c r="Z1977" i="4"/>
  <c r="Y1977" i="4"/>
  <c r="X1977" i="4"/>
  <c r="U1977" i="4"/>
  <c r="T1977" i="4"/>
  <c r="AC1977" i="4" s="1"/>
  <c r="AA1976" i="4"/>
  <c r="Z1976" i="4"/>
  <c r="Y1976" i="4"/>
  <c r="X1976" i="4"/>
  <c r="U1976" i="4"/>
  <c r="T1976" i="4"/>
  <c r="AC1976" i="4" s="1"/>
  <c r="AA1975" i="4"/>
  <c r="Z1975" i="4"/>
  <c r="Y1975" i="4"/>
  <c r="X1975" i="4"/>
  <c r="U1975" i="4"/>
  <c r="T1975" i="4"/>
  <c r="AC1975" i="4" s="1"/>
  <c r="AA1974" i="4"/>
  <c r="Z1974" i="4"/>
  <c r="Y1974" i="4"/>
  <c r="X1974" i="4"/>
  <c r="U1974" i="4"/>
  <c r="T1974" i="4"/>
  <c r="AC1974" i="4" s="1"/>
  <c r="AA1973" i="4"/>
  <c r="Z1973" i="4"/>
  <c r="Y1973" i="4"/>
  <c r="X1973" i="4"/>
  <c r="U1973" i="4"/>
  <c r="T1973" i="4"/>
  <c r="AC1973" i="4" s="1"/>
  <c r="AA1972" i="4"/>
  <c r="Z1972" i="4"/>
  <c r="Y1972" i="4"/>
  <c r="X1972" i="4"/>
  <c r="U1972" i="4"/>
  <c r="T1972" i="4"/>
  <c r="AC1972" i="4" s="1"/>
  <c r="AA1971" i="4"/>
  <c r="Z1971" i="4"/>
  <c r="Y1971" i="4"/>
  <c r="X1971" i="4"/>
  <c r="U1971" i="4"/>
  <c r="T1971" i="4"/>
  <c r="AC1971" i="4" s="1"/>
  <c r="AA1970" i="4"/>
  <c r="Z1970" i="4"/>
  <c r="Y1970" i="4"/>
  <c r="X1970" i="4"/>
  <c r="U1970" i="4"/>
  <c r="T1970" i="4"/>
  <c r="AC1970" i="4" s="1"/>
  <c r="AA1969" i="4"/>
  <c r="Z1969" i="4"/>
  <c r="Y1969" i="4"/>
  <c r="X1969" i="4"/>
  <c r="U1969" i="4"/>
  <c r="T1969" i="4"/>
  <c r="AC1969" i="4" s="1"/>
  <c r="AA1968" i="4"/>
  <c r="Z1968" i="4"/>
  <c r="Y1968" i="4"/>
  <c r="X1968" i="4"/>
  <c r="U1968" i="4"/>
  <c r="T1968" i="4"/>
  <c r="AC1968" i="4" s="1"/>
  <c r="AA1967" i="4"/>
  <c r="Z1967" i="4"/>
  <c r="Y1967" i="4"/>
  <c r="X1967" i="4"/>
  <c r="U1967" i="4"/>
  <c r="T1967" i="4"/>
  <c r="AC1967" i="4" s="1"/>
  <c r="AA1966" i="4"/>
  <c r="Z1966" i="4"/>
  <c r="Y1966" i="4"/>
  <c r="X1966" i="4"/>
  <c r="U1966" i="4"/>
  <c r="T1966" i="4"/>
  <c r="AC1966" i="4" s="1"/>
  <c r="AA1965" i="4"/>
  <c r="Z1965" i="4"/>
  <c r="Y1965" i="4"/>
  <c r="X1965" i="4"/>
  <c r="U1965" i="4"/>
  <c r="T1965" i="4"/>
  <c r="AC1965" i="4" s="1"/>
  <c r="AA1964" i="4"/>
  <c r="Z1964" i="4"/>
  <c r="Y1964" i="4"/>
  <c r="X1964" i="4"/>
  <c r="U1964" i="4"/>
  <c r="T1964" i="4"/>
  <c r="AC1964" i="4" s="1"/>
  <c r="AA1963" i="4"/>
  <c r="Z1963" i="4"/>
  <c r="Y1963" i="4"/>
  <c r="X1963" i="4"/>
  <c r="U1963" i="4"/>
  <c r="T1963" i="4"/>
  <c r="AC1963" i="4" s="1"/>
  <c r="AA1962" i="4"/>
  <c r="Z1962" i="4"/>
  <c r="Y1962" i="4"/>
  <c r="X1962" i="4"/>
  <c r="U1962" i="4"/>
  <c r="T1962" i="4"/>
  <c r="AC1962" i="4" s="1"/>
  <c r="AA1961" i="4"/>
  <c r="Z1961" i="4"/>
  <c r="Y1961" i="4"/>
  <c r="X1961" i="4"/>
  <c r="U1961" i="4"/>
  <c r="T1961" i="4"/>
  <c r="AC1961" i="4" s="1"/>
  <c r="AA1960" i="4"/>
  <c r="Z1960" i="4"/>
  <c r="Y1960" i="4"/>
  <c r="X1960" i="4"/>
  <c r="U1960" i="4"/>
  <c r="T1960" i="4"/>
  <c r="AC1960" i="4" s="1"/>
  <c r="AA1959" i="4"/>
  <c r="Z1959" i="4"/>
  <c r="Y1959" i="4"/>
  <c r="X1959" i="4"/>
  <c r="U1959" i="4"/>
  <c r="T1959" i="4"/>
  <c r="AC1959" i="4" s="1"/>
  <c r="AA1958" i="4"/>
  <c r="Z1958" i="4"/>
  <c r="Y1958" i="4"/>
  <c r="X1958" i="4"/>
  <c r="U1958" i="4"/>
  <c r="T1958" i="4"/>
  <c r="AC1958" i="4" s="1"/>
  <c r="AA1957" i="4"/>
  <c r="Z1957" i="4"/>
  <c r="Y1957" i="4"/>
  <c r="X1957" i="4"/>
  <c r="U1957" i="4"/>
  <c r="T1957" i="4"/>
  <c r="AC1957" i="4" s="1"/>
  <c r="AA1956" i="4"/>
  <c r="Z1956" i="4"/>
  <c r="Y1956" i="4"/>
  <c r="X1956" i="4"/>
  <c r="U1956" i="4"/>
  <c r="T1956" i="4"/>
  <c r="AC1956" i="4" s="1"/>
  <c r="AA1955" i="4"/>
  <c r="Z1955" i="4"/>
  <c r="Y1955" i="4"/>
  <c r="X1955" i="4"/>
  <c r="U1955" i="4"/>
  <c r="T1955" i="4"/>
  <c r="AC1955" i="4" s="1"/>
  <c r="AA1954" i="4"/>
  <c r="Z1954" i="4"/>
  <c r="Y1954" i="4"/>
  <c r="X1954" i="4"/>
  <c r="U1954" i="4"/>
  <c r="T1954" i="4"/>
  <c r="AC1954" i="4" s="1"/>
  <c r="AA1953" i="4"/>
  <c r="Z1953" i="4"/>
  <c r="Y1953" i="4"/>
  <c r="X1953" i="4"/>
  <c r="U1953" i="4"/>
  <c r="T1953" i="4"/>
  <c r="AC1953" i="4" s="1"/>
  <c r="AA1952" i="4"/>
  <c r="Z1952" i="4"/>
  <c r="Y1952" i="4"/>
  <c r="X1952" i="4"/>
  <c r="U1952" i="4"/>
  <c r="T1952" i="4"/>
  <c r="AC1952" i="4" s="1"/>
  <c r="AA1951" i="4"/>
  <c r="Z1951" i="4"/>
  <c r="Y1951" i="4"/>
  <c r="X1951" i="4"/>
  <c r="U1951" i="4"/>
  <c r="T1951" i="4"/>
  <c r="AC1951" i="4" s="1"/>
  <c r="AA1950" i="4"/>
  <c r="Z1950" i="4"/>
  <c r="Y1950" i="4"/>
  <c r="X1950" i="4"/>
  <c r="U1950" i="4"/>
  <c r="T1950" i="4"/>
  <c r="AC1950" i="4" s="1"/>
  <c r="AA1949" i="4"/>
  <c r="Z1949" i="4"/>
  <c r="Y1949" i="4"/>
  <c r="X1949" i="4"/>
  <c r="U1949" i="4"/>
  <c r="T1949" i="4"/>
  <c r="AC1949" i="4" s="1"/>
  <c r="AA1948" i="4"/>
  <c r="Z1948" i="4"/>
  <c r="Y1948" i="4"/>
  <c r="X1948" i="4"/>
  <c r="U1948" i="4"/>
  <c r="T1948" i="4"/>
  <c r="AC1948" i="4" s="1"/>
  <c r="AA1947" i="4"/>
  <c r="Z1947" i="4"/>
  <c r="Y1947" i="4"/>
  <c r="X1947" i="4"/>
  <c r="U1947" i="4"/>
  <c r="T1947" i="4"/>
  <c r="AC1947" i="4" s="1"/>
  <c r="AA1946" i="4"/>
  <c r="Z1946" i="4"/>
  <c r="Y1946" i="4"/>
  <c r="X1946" i="4"/>
  <c r="U1946" i="4"/>
  <c r="T1946" i="4"/>
  <c r="AC1946" i="4" s="1"/>
  <c r="AA1945" i="4"/>
  <c r="Z1945" i="4"/>
  <c r="Y1945" i="4"/>
  <c r="X1945" i="4"/>
  <c r="U1945" i="4"/>
  <c r="T1945" i="4"/>
  <c r="AC1945" i="4" s="1"/>
  <c r="AA1944" i="4"/>
  <c r="Z1944" i="4"/>
  <c r="Y1944" i="4"/>
  <c r="X1944" i="4"/>
  <c r="U1944" i="4"/>
  <c r="T1944" i="4"/>
  <c r="AC1944" i="4" s="1"/>
  <c r="AA1943" i="4"/>
  <c r="Z1943" i="4"/>
  <c r="Y1943" i="4"/>
  <c r="X1943" i="4"/>
  <c r="U1943" i="4"/>
  <c r="T1943" i="4"/>
  <c r="AC1943" i="4" s="1"/>
  <c r="AA1942" i="4"/>
  <c r="Z1942" i="4"/>
  <c r="Y1942" i="4"/>
  <c r="X1942" i="4"/>
  <c r="U1942" i="4"/>
  <c r="T1942" i="4"/>
  <c r="AC1942" i="4" s="1"/>
  <c r="AA1941" i="4"/>
  <c r="Z1941" i="4"/>
  <c r="Y1941" i="4"/>
  <c r="X1941" i="4"/>
  <c r="U1941" i="4"/>
  <c r="T1941" i="4"/>
  <c r="AC1941" i="4" s="1"/>
  <c r="AA1940" i="4"/>
  <c r="Z1940" i="4"/>
  <c r="Y1940" i="4"/>
  <c r="X1940" i="4"/>
  <c r="U1940" i="4"/>
  <c r="T1940" i="4"/>
  <c r="AC1940" i="4" s="1"/>
  <c r="AA1939" i="4"/>
  <c r="Z1939" i="4"/>
  <c r="Y1939" i="4"/>
  <c r="X1939" i="4"/>
  <c r="U1939" i="4"/>
  <c r="T1939" i="4"/>
  <c r="AC1939" i="4" s="1"/>
  <c r="AA1938" i="4"/>
  <c r="Z1938" i="4"/>
  <c r="Y1938" i="4"/>
  <c r="X1938" i="4"/>
  <c r="U1938" i="4"/>
  <c r="T1938" i="4"/>
  <c r="AC1938" i="4" s="1"/>
  <c r="AA1937" i="4"/>
  <c r="Z1937" i="4"/>
  <c r="Y1937" i="4"/>
  <c r="X1937" i="4"/>
  <c r="U1937" i="4"/>
  <c r="T1937" i="4"/>
  <c r="AC1937" i="4" s="1"/>
  <c r="AA1936" i="4"/>
  <c r="Z1936" i="4"/>
  <c r="Y1936" i="4"/>
  <c r="X1936" i="4"/>
  <c r="U1936" i="4"/>
  <c r="T1936" i="4"/>
  <c r="AC1936" i="4" s="1"/>
  <c r="AA1935" i="4"/>
  <c r="Z1935" i="4"/>
  <c r="Y1935" i="4"/>
  <c r="X1935" i="4"/>
  <c r="U1935" i="4"/>
  <c r="T1935" i="4"/>
  <c r="AC1935" i="4" s="1"/>
  <c r="AA1934" i="4"/>
  <c r="Z1934" i="4"/>
  <c r="Y1934" i="4"/>
  <c r="X1934" i="4"/>
  <c r="U1934" i="4"/>
  <c r="T1934" i="4"/>
  <c r="AC1934" i="4" s="1"/>
  <c r="AA1933" i="4"/>
  <c r="Z1933" i="4"/>
  <c r="Y1933" i="4"/>
  <c r="X1933" i="4"/>
  <c r="U1933" i="4"/>
  <c r="T1933" i="4"/>
  <c r="AC1933" i="4" s="1"/>
  <c r="AA1932" i="4"/>
  <c r="Z1932" i="4"/>
  <c r="Y1932" i="4"/>
  <c r="X1932" i="4"/>
  <c r="U1932" i="4"/>
  <c r="T1932" i="4"/>
  <c r="AC1932" i="4" s="1"/>
  <c r="AA1931" i="4"/>
  <c r="Z1931" i="4"/>
  <c r="Y1931" i="4"/>
  <c r="X1931" i="4"/>
  <c r="U1931" i="4"/>
  <c r="T1931" i="4"/>
  <c r="AC1931" i="4" s="1"/>
  <c r="AA1930" i="4"/>
  <c r="Z1930" i="4"/>
  <c r="Y1930" i="4"/>
  <c r="X1930" i="4"/>
  <c r="U1930" i="4"/>
  <c r="T1930" i="4"/>
  <c r="AC1930" i="4" s="1"/>
  <c r="AA1929" i="4"/>
  <c r="Z1929" i="4"/>
  <c r="Y1929" i="4"/>
  <c r="X1929" i="4"/>
  <c r="U1929" i="4"/>
  <c r="T1929" i="4"/>
  <c r="AC1929" i="4" s="1"/>
  <c r="AA1928" i="4"/>
  <c r="Z1928" i="4"/>
  <c r="Y1928" i="4"/>
  <c r="X1928" i="4"/>
  <c r="U1928" i="4"/>
  <c r="T1928" i="4"/>
  <c r="AC1928" i="4" s="1"/>
  <c r="AA1927" i="4"/>
  <c r="Z1927" i="4"/>
  <c r="Y1927" i="4"/>
  <c r="X1927" i="4"/>
  <c r="U1927" i="4"/>
  <c r="T1927" i="4"/>
  <c r="AC1927" i="4" s="1"/>
  <c r="AA1926" i="4"/>
  <c r="Z1926" i="4"/>
  <c r="Y1926" i="4"/>
  <c r="X1926" i="4"/>
  <c r="U1926" i="4"/>
  <c r="T1926" i="4"/>
  <c r="AC1926" i="4" s="1"/>
  <c r="AA1925" i="4"/>
  <c r="Z1925" i="4"/>
  <c r="Y1925" i="4"/>
  <c r="X1925" i="4"/>
  <c r="U1925" i="4"/>
  <c r="T1925" i="4"/>
  <c r="AC1925" i="4" s="1"/>
  <c r="AA1924" i="4"/>
  <c r="Z1924" i="4"/>
  <c r="Y1924" i="4"/>
  <c r="X1924" i="4"/>
  <c r="U1924" i="4"/>
  <c r="T1924" i="4"/>
  <c r="AC1924" i="4" s="1"/>
  <c r="AA1923" i="4"/>
  <c r="Z1923" i="4"/>
  <c r="Y1923" i="4"/>
  <c r="X1923" i="4"/>
  <c r="U1923" i="4"/>
  <c r="T1923" i="4"/>
  <c r="AC1923" i="4" s="1"/>
  <c r="AA1922" i="4"/>
  <c r="Z1922" i="4"/>
  <c r="Y1922" i="4"/>
  <c r="X1922" i="4"/>
  <c r="U1922" i="4"/>
  <c r="T1922" i="4"/>
  <c r="AC1922" i="4" s="1"/>
  <c r="AA1921" i="4"/>
  <c r="Z1921" i="4"/>
  <c r="Y1921" i="4"/>
  <c r="X1921" i="4"/>
  <c r="U1921" i="4"/>
  <c r="T1921" i="4"/>
  <c r="AC1921" i="4" s="1"/>
  <c r="AA1920" i="4"/>
  <c r="Z1920" i="4"/>
  <c r="Y1920" i="4"/>
  <c r="X1920" i="4"/>
  <c r="U1920" i="4"/>
  <c r="T1920" i="4"/>
  <c r="AC1920" i="4" s="1"/>
  <c r="AA1919" i="4"/>
  <c r="Z1919" i="4"/>
  <c r="Y1919" i="4"/>
  <c r="X1919" i="4"/>
  <c r="U1919" i="4"/>
  <c r="T1919" i="4"/>
  <c r="AC1919" i="4" s="1"/>
  <c r="AA1918" i="4"/>
  <c r="Z1918" i="4"/>
  <c r="Y1918" i="4"/>
  <c r="X1918" i="4"/>
  <c r="U1918" i="4"/>
  <c r="T1918" i="4"/>
  <c r="AC1918" i="4" s="1"/>
  <c r="AA1917" i="4"/>
  <c r="Z1917" i="4"/>
  <c r="Y1917" i="4"/>
  <c r="X1917" i="4"/>
  <c r="U1917" i="4"/>
  <c r="T1917" i="4"/>
  <c r="AC1917" i="4" s="1"/>
  <c r="AA1916" i="4"/>
  <c r="Z1916" i="4"/>
  <c r="Y1916" i="4"/>
  <c r="X1916" i="4"/>
  <c r="U1916" i="4"/>
  <c r="T1916" i="4"/>
  <c r="AC1916" i="4" s="1"/>
  <c r="AA1915" i="4"/>
  <c r="Z1915" i="4"/>
  <c r="Y1915" i="4"/>
  <c r="X1915" i="4"/>
  <c r="U1915" i="4"/>
  <c r="T1915" i="4"/>
  <c r="AC1915" i="4" s="1"/>
  <c r="AA1914" i="4"/>
  <c r="Z1914" i="4"/>
  <c r="Y1914" i="4"/>
  <c r="X1914" i="4"/>
  <c r="U1914" i="4"/>
  <c r="T1914" i="4"/>
  <c r="AC1914" i="4" s="1"/>
  <c r="AA1913" i="4"/>
  <c r="Z1913" i="4"/>
  <c r="Y1913" i="4"/>
  <c r="X1913" i="4"/>
  <c r="U1913" i="4"/>
  <c r="T1913" i="4"/>
  <c r="AC1913" i="4" s="1"/>
  <c r="AA1912" i="4"/>
  <c r="Z1912" i="4"/>
  <c r="Y1912" i="4"/>
  <c r="X1912" i="4"/>
  <c r="U1912" i="4"/>
  <c r="T1912" i="4"/>
  <c r="AC1912" i="4" s="1"/>
  <c r="AA1911" i="4"/>
  <c r="Z1911" i="4"/>
  <c r="Y1911" i="4"/>
  <c r="X1911" i="4"/>
  <c r="U1911" i="4"/>
  <c r="T1911" i="4"/>
  <c r="AC1911" i="4" s="1"/>
  <c r="AA1910" i="4"/>
  <c r="Z1910" i="4"/>
  <c r="Y1910" i="4"/>
  <c r="X1910" i="4"/>
  <c r="U1910" i="4"/>
  <c r="T1910" i="4"/>
  <c r="AC1910" i="4" s="1"/>
  <c r="AA1909" i="4"/>
  <c r="Z1909" i="4"/>
  <c r="Y1909" i="4"/>
  <c r="X1909" i="4"/>
  <c r="U1909" i="4"/>
  <c r="T1909" i="4"/>
  <c r="AC1909" i="4" s="1"/>
  <c r="AA1908" i="4"/>
  <c r="Z1908" i="4"/>
  <c r="Y1908" i="4"/>
  <c r="X1908" i="4"/>
  <c r="U1908" i="4"/>
  <c r="T1908" i="4"/>
  <c r="AC1908" i="4" s="1"/>
  <c r="AA1907" i="4"/>
  <c r="Z1907" i="4"/>
  <c r="Y1907" i="4"/>
  <c r="X1907" i="4"/>
  <c r="U1907" i="4"/>
  <c r="T1907" i="4"/>
  <c r="AC1907" i="4" s="1"/>
  <c r="AA1906" i="4"/>
  <c r="Z1906" i="4"/>
  <c r="Y1906" i="4"/>
  <c r="X1906" i="4"/>
  <c r="U1906" i="4"/>
  <c r="T1906" i="4"/>
  <c r="AC1906" i="4" s="1"/>
  <c r="AA1905" i="4"/>
  <c r="Z1905" i="4"/>
  <c r="Y1905" i="4"/>
  <c r="X1905" i="4"/>
  <c r="U1905" i="4"/>
  <c r="T1905" i="4"/>
  <c r="AC1905" i="4" s="1"/>
  <c r="AA1904" i="4"/>
  <c r="Z1904" i="4"/>
  <c r="Y1904" i="4"/>
  <c r="X1904" i="4"/>
  <c r="U1904" i="4"/>
  <c r="T1904" i="4"/>
  <c r="AC1904" i="4" s="1"/>
  <c r="AA1903" i="4"/>
  <c r="Z1903" i="4"/>
  <c r="Y1903" i="4"/>
  <c r="X1903" i="4"/>
  <c r="U1903" i="4"/>
  <c r="T1903" i="4"/>
  <c r="AC1903" i="4" s="1"/>
  <c r="AA1902" i="4"/>
  <c r="Z1902" i="4"/>
  <c r="Y1902" i="4"/>
  <c r="X1902" i="4"/>
  <c r="U1902" i="4"/>
  <c r="T1902" i="4"/>
  <c r="AC1902" i="4" s="1"/>
  <c r="AA1901" i="4"/>
  <c r="Z1901" i="4"/>
  <c r="Y1901" i="4"/>
  <c r="X1901" i="4"/>
  <c r="U1901" i="4"/>
  <c r="T1901" i="4"/>
  <c r="AC1901" i="4" s="1"/>
  <c r="AA1900" i="4"/>
  <c r="Z1900" i="4"/>
  <c r="Y1900" i="4"/>
  <c r="X1900" i="4"/>
  <c r="U1900" i="4"/>
  <c r="T1900" i="4"/>
  <c r="AC1900" i="4" s="1"/>
  <c r="AA1899" i="4"/>
  <c r="Z1899" i="4"/>
  <c r="Y1899" i="4"/>
  <c r="X1899" i="4"/>
  <c r="U1899" i="4"/>
  <c r="T1899" i="4"/>
  <c r="AC1899" i="4" s="1"/>
  <c r="AA1898" i="4"/>
  <c r="Z1898" i="4"/>
  <c r="Y1898" i="4"/>
  <c r="X1898" i="4"/>
  <c r="U1898" i="4"/>
  <c r="T1898" i="4"/>
  <c r="AC1898" i="4" s="1"/>
  <c r="AA1897" i="4"/>
  <c r="Z1897" i="4"/>
  <c r="Y1897" i="4"/>
  <c r="X1897" i="4"/>
  <c r="U1897" i="4"/>
  <c r="T1897" i="4"/>
  <c r="AC1897" i="4" s="1"/>
  <c r="AA1896" i="4"/>
  <c r="Z1896" i="4"/>
  <c r="Y1896" i="4"/>
  <c r="X1896" i="4"/>
  <c r="U1896" i="4"/>
  <c r="T1896" i="4"/>
  <c r="AC1896" i="4" s="1"/>
  <c r="AA1895" i="4"/>
  <c r="Z1895" i="4"/>
  <c r="Y1895" i="4"/>
  <c r="X1895" i="4"/>
  <c r="U1895" i="4"/>
  <c r="T1895" i="4"/>
  <c r="AC1895" i="4" s="1"/>
  <c r="AA1894" i="4"/>
  <c r="Z1894" i="4"/>
  <c r="Y1894" i="4"/>
  <c r="X1894" i="4"/>
  <c r="U1894" i="4"/>
  <c r="T1894" i="4"/>
  <c r="AC1894" i="4" s="1"/>
  <c r="AA1893" i="4"/>
  <c r="Z1893" i="4"/>
  <c r="Y1893" i="4"/>
  <c r="X1893" i="4"/>
  <c r="U1893" i="4"/>
  <c r="T1893" i="4"/>
  <c r="AC1893" i="4" s="1"/>
  <c r="AA1892" i="4"/>
  <c r="Z1892" i="4"/>
  <c r="Y1892" i="4"/>
  <c r="X1892" i="4"/>
  <c r="U1892" i="4"/>
  <c r="T1892" i="4"/>
  <c r="AC1892" i="4" s="1"/>
  <c r="AA1891" i="4"/>
  <c r="Z1891" i="4"/>
  <c r="Y1891" i="4"/>
  <c r="X1891" i="4"/>
  <c r="U1891" i="4"/>
  <c r="T1891" i="4"/>
  <c r="AC1891" i="4" s="1"/>
  <c r="AA1890" i="4"/>
  <c r="Z1890" i="4"/>
  <c r="Y1890" i="4"/>
  <c r="X1890" i="4"/>
  <c r="U1890" i="4"/>
  <c r="T1890" i="4"/>
  <c r="AC1890" i="4" s="1"/>
  <c r="AA1889" i="4"/>
  <c r="Z1889" i="4"/>
  <c r="Y1889" i="4"/>
  <c r="X1889" i="4"/>
  <c r="U1889" i="4"/>
  <c r="T1889" i="4"/>
  <c r="AC1889" i="4" s="1"/>
  <c r="AA1888" i="4"/>
  <c r="Z1888" i="4"/>
  <c r="Y1888" i="4"/>
  <c r="X1888" i="4"/>
  <c r="U1888" i="4"/>
  <c r="T1888" i="4"/>
  <c r="AC1888" i="4" s="1"/>
  <c r="AA1887" i="4"/>
  <c r="Z1887" i="4"/>
  <c r="Y1887" i="4"/>
  <c r="X1887" i="4"/>
  <c r="U1887" i="4"/>
  <c r="T1887" i="4"/>
  <c r="AC1887" i="4" s="1"/>
  <c r="AA1886" i="4"/>
  <c r="Z1886" i="4"/>
  <c r="Y1886" i="4"/>
  <c r="X1886" i="4"/>
  <c r="U1886" i="4"/>
  <c r="T1886" i="4"/>
  <c r="AC1886" i="4" s="1"/>
  <c r="AA1885" i="4"/>
  <c r="Z1885" i="4"/>
  <c r="Y1885" i="4"/>
  <c r="X1885" i="4"/>
  <c r="U1885" i="4"/>
  <c r="T1885" i="4"/>
  <c r="AC1885" i="4" s="1"/>
  <c r="AA1884" i="4"/>
  <c r="Z1884" i="4"/>
  <c r="Y1884" i="4"/>
  <c r="X1884" i="4"/>
  <c r="U1884" i="4"/>
  <c r="T1884" i="4"/>
  <c r="AC1884" i="4" s="1"/>
  <c r="AA1883" i="4"/>
  <c r="Z1883" i="4"/>
  <c r="Y1883" i="4"/>
  <c r="X1883" i="4"/>
  <c r="U1883" i="4"/>
  <c r="T1883" i="4"/>
  <c r="AC1883" i="4" s="1"/>
  <c r="AA1882" i="4"/>
  <c r="Z1882" i="4"/>
  <c r="Y1882" i="4"/>
  <c r="X1882" i="4"/>
  <c r="U1882" i="4"/>
  <c r="T1882" i="4"/>
  <c r="AC1882" i="4" s="1"/>
  <c r="AA1881" i="4"/>
  <c r="Z1881" i="4"/>
  <c r="Y1881" i="4"/>
  <c r="X1881" i="4"/>
  <c r="U1881" i="4"/>
  <c r="T1881" i="4"/>
  <c r="AC1881" i="4" s="1"/>
  <c r="AA1880" i="4"/>
  <c r="Z1880" i="4"/>
  <c r="Y1880" i="4"/>
  <c r="X1880" i="4"/>
  <c r="U1880" i="4"/>
  <c r="T1880" i="4"/>
  <c r="AC1880" i="4" s="1"/>
  <c r="AA1879" i="4"/>
  <c r="Z1879" i="4"/>
  <c r="Y1879" i="4"/>
  <c r="X1879" i="4"/>
  <c r="U1879" i="4"/>
  <c r="T1879" i="4"/>
  <c r="AC1879" i="4" s="1"/>
  <c r="AA1878" i="4"/>
  <c r="Z1878" i="4"/>
  <c r="Y1878" i="4"/>
  <c r="X1878" i="4"/>
  <c r="U1878" i="4"/>
  <c r="T1878" i="4"/>
  <c r="AC1878" i="4" s="1"/>
  <c r="AA1877" i="4"/>
  <c r="Z1877" i="4"/>
  <c r="Y1877" i="4"/>
  <c r="X1877" i="4"/>
  <c r="U1877" i="4"/>
  <c r="T1877" i="4"/>
  <c r="AC1877" i="4" s="1"/>
  <c r="AA1876" i="4"/>
  <c r="Z1876" i="4"/>
  <c r="Y1876" i="4"/>
  <c r="X1876" i="4"/>
  <c r="U1876" i="4"/>
  <c r="T1876" i="4"/>
  <c r="AC1876" i="4" s="1"/>
  <c r="AA1875" i="4"/>
  <c r="Z1875" i="4"/>
  <c r="Y1875" i="4"/>
  <c r="X1875" i="4"/>
  <c r="U1875" i="4"/>
  <c r="T1875" i="4"/>
  <c r="AC1875" i="4" s="1"/>
  <c r="AA1874" i="4"/>
  <c r="Z1874" i="4"/>
  <c r="Y1874" i="4"/>
  <c r="X1874" i="4"/>
  <c r="U1874" i="4"/>
  <c r="T1874" i="4"/>
  <c r="AC1874" i="4" s="1"/>
  <c r="AA1873" i="4"/>
  <c r="Z1873" i="4"/>
  <c r="Y1873" i="4"/>
  <c r="X1873" i="4"/>
  <c r="U1873" i="4"/>
  <c r="T1873" i="4"/>
  <c r="AC1873" i="4" s="1"/>
  <c r="AA1872" i="4"/>
  <c r="Z1872" i="4"/>
  <c r="Y1872" i="4"/>
  <c r="X1872" i="4"/>
  <c r="U1872" i="4"/>
  <c r="T1872" i="4"/>
  <c r="AC1872" i="4" s="1"/>
  <c r="AA1871" i="4"/>
  <c r="Z1871" i="4"/>
  <c r="Y1871" i="4"/>
  <c r="X1871" i="4"/>
  <c r="U1871" i="4"/>
  <c r="T1871" i="4"/>
  <c r="AC1871" i="4" s="1"/>
  <c r="AA1870" i="4"/>
  <c r="Z1870" i="4"/>
  <c r="Y1870" i="4"/>
  <c r="X1870" i="4"/>
  <c r="U1870" i="4"/>
  <c r="T1870" i="4"/>
  <c r="AC1870" i="4" s="1"/>
  <c r="AA1869" i="4"/>
  <c r="Z1869" i="4"/>
  <c r="Y1869" i="4"/>
  <c r="X1869" i="4"/>
  <c r="U1869" i="4"/>
  <c r="T1869" i="4"/>
  <c r="AC1869" i="4" s="1"/>
  <c r="AA1868" i="4"/>
  <c r="Z1868" i="4"/>
  <c r="Y1868" i="4"/>
  <c r="X1868" i="4"/>
  <c r="U1868" i="4"/>
  <c r="T1868" i="4"/>
  <c r="AC1868" i="4" s="1"/>
  <c r="AA1867" i="4"/>
  <c r="Z1867" i="4"/>
  <c r="Y1867" i="4"/>
  <c r="X1867" i="4"/>
  <c r="U1867" i="4"/>
  <c r="T1867" i="4"/>
  <c r="AC1867" i="4" s="1"/>
  <c r="AA1866" i="4"/>
  <c r="Z1866" i="4"/>
  <c r="Y1866" i="4"/>
  <c r="X1866" i="4"/>
  <c r="U1866" i="4"/>
  <c r="T1866" i="4"/>
  <c r="AC1866" i="4" s="1"/>
  <c r="AA1865" i="4"/>
  <c r="Z1865" i="4"/>
  <c r="Y1865" i="4"/>
  <c r="X1865" i="4"/>
  <c r="U1865" i="4"/>
  <c r="T1865" i="4"/>
  <c r="AC1865" i="4" s="1"/>
  <c r="AA1864" i="4"/>
  <c r="Z1864" i="4"/>
  <c r="Y1864" i="4"/>
  <c r="X1864" i="4"/>
  <c r="U1864" i="4"/>
  <c r="T1864" i="4"/>
  <c r="AC1864" i="4" s="1"/>
  <c r="AA1863" i="4"/>
  <c r="Z1863" i="4"/>
  <c r="Y1863" i="4"/>
  <c r="X1863" i="4"/>
  <c r="U1863" i="4"/>
  <c r="T1863" i="4"/>
  <c r="AC1863" i="4" s="1"/>
  <c r="AA1862" i="4"/>
  <c r="Z1862" i="4"/>
  <c r="Y1862" i="4"/>
  <c r="X1862" i="4"/>
  <c r="U1862" i="4"/>
  <c r="T1862" i="4"/>
  <c r="AC1862" i="4" s="1"/>
  <c r="AA1861" i="4"/>
  <c r="Z1861" i="4"/>
  <c r="Y1861" i="4"/>
  <c r="X1861" i="4"/>
  <c r="U1861" i="4"/>
  <c r="T1861" i="4"/>
  <c r="AC1861" i="4" s="1"/>
  <c r="AA1860" i="4"/>
  <c r="Z1860" i="4"/>
  <c r="Y1860" i="4"/>
  <c r="X1860" i="4"/>
  <c r="U1860" i="4"/>
  <c r="T1860" i="4"/>
  <c r="AC1860" i="4" s="1"/>
  <c r="AA1859" i="4"/>
  <c r="Z1859" i="4"/>
  <c r="Y1859" i="4"/>
  <c r="X1859" i="4"/>
  <c r="U1859" i="4"/>
  <c r="T1859" i="4"/>
  <c r="AC1859" i="4" s="1"/>
  <c r="AA1858" i="4"/>
  <c r="Z1858" i="4"/>
  <c r="Y1858" i="4"/>
  <c r="X1858" i="4"/>
  <c r="U1858" i="4"/>
  <c r="T1858" i="4"/>
  <c r="AC1858" i="4" s="1"/>
  <c r="AA1857" i="4"/>
  <c r="Z1857" i="4"/>
  <c r="Y1857" i="4"/>
  <c r="X1857" i="4"/>
  <c r="U1857" i="4"/>
  <c r="T1857" i="4"/>
  <c r="AC1857" i="4" s="1"/>
  <c r="AA1856" i="4"/>
  <c r="Z1856" i="4"/>
  <c r="Y1856" i="4"/>
  <c r="X1856" i="4"/>
  <c r="U1856" i="4"/>
  <c r="T1856" i="4"/>
  <c r="AC1856" i="4" s="1"/>
  <c r="AA1855" i="4"/>
  <c r="Z1855" i="4"/>
  <c r="Y1855" i="4"/>
  <c r="X1855" i="4"/>
  <c r="U1855" i="4"/>
  <c r="T1855" i="4"/>
  <c r="AC1855" i="4" s="1"/>
  <c r="AA1854" i="4"/>
  <c r="Z1854" i="4"/>
  <c r="Y1854" i="4"/>
  <c r="X1854" i="4"/>
  <c r="U1854" i="4"/>
  <c r="T1854" i="4"/>
  <c r="AC1854" i="4" s="1"/>
  <c r="AA1853" i="4"/>
  <c r="Z1853" i="4"/>
  <c r="Y1853" i="4"/>
  <c r="X1853" i="4"/>
  <c r="U1853" i="4"/>
  <c r="T1853" i="4"/>
  <c r="AC1853" i="4" s="1"/>
  <c r="AA1852" i="4"/>
  <c r="Z1852" i="4"/>
  <c r="Y1852" i="4"/>
  <c r="X1852" i="4"/>
  <c r="U1852" i="4"/>
  <c r="T1852" i="4"/>
  <c r="AC1852" i="4" s="1"/>
  <c r="AA1851" i="4"/>
  <c r="Z1851" i="4"/>
  <c r="Y1851" i="4"/>
  <c r="X1851" i="4"/>
  <c r="U1851" i="4"/>
  <c r="T1851" i="4"/>
  <c r="AC1851" i="4" s="1"/>
  <c r="AA1850" i="4"/>
  <c r="Z1850" i="4"/>
  <c r="Y1850" i="4"/>
  <c r="X1850" i="4"/>
  <c r="U1850" i="4"/>
  <c r="T1850" i="4"/>
  <c r="AC1850" i="4" s="1"/>
  <c r="AA1849" i="4"/>
  <c r="Z1849" i="4"/>
  <c r="Y1849" i="4"/>
  <c r="X1849" i="4"/>
  <c r="U1849" i="4"/>
  <c r="T1849" i="4"/>
  <c r="AC1849" i="4" s="1"/>
  <c r="AA1848" i="4"/>
  <c r="Z1848" i="4"/>
  <c r="Y1848" i="4"/>
  <c r="X1848" i="4"/>
  <c r="U1848" i="4"/>
  <c r="T1848" i="4"/>
  <c r="AC1848" i="4" s="1"/>
  <c r="AA1847" i="4"/>
  <c r="Z1847" i="4"/>
  <c r="Y1847" i="4"/>
  <c r="X1847" i="4"/>
  <c r="U1847" i="4"/>
  <c r="T1847" i="4"/>
  <c r="AC1847" i="4" s="1"/>
  <c r="AA1846" i="4"/>
  <c r="Z1846" i="4"/>
  <c r="Y1846" i="4"/>
  <c r="X1846" i="4"/>
  <c r="U1846" i="4"/>
  <c r="T1846" i="4"/>
  <c r="AC1846" i="4" s="1"/>
  <c r="AA1845" i="4"/>
  <c r="Z1845" i="4"/>
  <c r="Y1845" i="4"/>
  <c r="X1845" i="4"/>
  <c r="U1845" i="4"/>
  <c r="T1845" i="4"/>
  <c r="AC1845" i="4" s="1"/>
  <c r="AA1844" i="4"/>
  <c r="Z1844" i="4"/>
  <c r="Y1844" i="4"/>
  <c r="X1844" i="4"/>
  <c r="U1844" i="4"/>
  <c r="T1844" i="4"/>
  <c r="AC1844" i="4" s="1"/>
  <c r="AA1843" i="4"/>
  <c r="Z1843" i="4"/>
  <c r="Y1843" i="4"/>
  <c r="X1843" i="4"/>
  <c r="U1843" i="4"/>
  <c r="T1843" i="4"/>
  <c r="AC1843" i="4" s="1"/>
  <c r="AA1842" i="4"/>
  <c r="Z1842" i="4"/>
  <c r="Y1842" i="4"/>
  <c r="X1842" i="4"/>
  <c r="U1842" i="4"/>
  <c r="T1842" i="4"/>
  <c r="AC1842" i="4" s="1"/>
  <c r="AA1841" i="4"/>
  <c r="Z1841" i="4"/>
  <c r="Y1841" i="4"/>
  <c r="X1841" i="4"/>
  <c r="U1841" i="4"/>
  <c r="T1841" i="4"/>
  <c r="AC1841" i="4" s="1"/>
  <c r="AA1840" i="4"/>
  <c r="Z1840" i="4"/>
  <c r="Y1840" i="4"/>
  <c r="X1840" i="4"/>
  <c r="U1840" i="4"/>
  <c r="T1840" i="4"/>
  <c r="AC1840" i="4" s="1"/>
  <c r="AA1839" i="4"/>
  <c r="Z1839" i="4"/>
  <c r="Y1839" i="4"/>
  <c r="X1839" i="4"/>
  <c r="U1839" i="4"/>
  <c r="T1839" i="4"/>
  <c r="AC1839" i="4" s="1"/>
  <c r="AA1838" i="4"/>
  <c r="Z1838" i="4"/>
  <c r="Y1838" i="4"/>
  <c r="X1838" i="4"/>
  <c r="U1838" i="4"/>
  <c r="T1838" i="4"/>
  <c r="AC1838" i="4" s="1"/>
  <c r="AA1837" i="4"/>
  <c r="Z1837" i="4"/>
  <c r="Y1837" i="4"/>
  <c r="X1837" i="4"/>
  <c r="U1837" i="4"/>
  <c r="T1837" i="4"/>
  <c r="AC1837" i="4" s="1"/>
  <c r="AA1836" i="4"/>
  <c r="Z1836" i="4"/>
  <c r="Y1836" i="4"/>
  <c r="X1836" i="4"/>
  <c r="U1836" i="4"/>
  <c r="T1836" i="4"/>
  <c r="AC1836" i="4" s="1"/>
  <c r="AA1835" i="4"/>
  <c r="Z1835" i="4"/>
  <c r="Y1835" i="4"/>
  <c r="X1835" i="4"/>
  <c r="U1835" i="4"/>
  <c r="T1835" i="4"/>
  <c r="AC1835" i="4" s="1"/>
  <c r="AA1834" i="4"/>
  <c r="Z1834" i="4"/>
  <c r="Y1834" i="4"/>
  <c r="X1834" i="4"/>
  <c r="U1834" i="4"/>
  <c r="T1834" i="4"/>
  <c r="AC1834" i="4" s="1"/>
  <c r="AA1833" i="4"/>
  <c r="Z1833" i="4"/>
  <c r="Y1833" i="4"/>
  <c r="X1833" i="4"/>
  <c r="U1833" i="4"/>
  <c r="T1833" i="4"/>
  <c r="AC1833" i="4" s="1"/>
  <c r="AA1832" i="4"/>
  <c r="Z1832" i="4"/>
  <c r="Y1832" i="4"/>
  <c r="X1832" i="4"/>
  <c r="U1832" i="4"/>
  <c r="T1832" i="4"/>
  <c r="AC1832" i="4" s="1"/>
  <c r="AA1831" i="4"/>
  <c r="Z1831" i="4"/>
  <c r="Y1831" i="4"/>
  <c r="X1831" i="4"/>
  <c r="U1831" i="4"/>
  <c r="T1831" i="4"/>
  <c r="AC1831" i="4" s="1"/>
  <c r="AA1830" i="4"/>
  <c r="Z1830" i="4"/>
  <c r="Y1830" i="4"/>
  <c r="X1830" i="4"/>
  <c r="U1830" i="4"/>
  <c r="T1830" i="4"/>
  <c r="AC1830" i="4" s="1"/>
  <c r="AA1829" i="4"/>
  <c r="Z1829" i="4"/>
  <c r="Y1829" i="4"/>
  <c r="X1829" i="4"/>
  <c r="U1829" i="4"/>
  <c r="T1829" i="4"/>
  <c r="AC1829" i="4" s="1"/>
  <c r="AA1828" i="4"/>
  <c r="Z1828" i="4"/>
  <c r="Y1828" i="4"/>
  <c r="X1828" i="4"/>
  <c r="U1828" i="4"/>
  <c r="T1828" i="4"/>
  <c r="AC1828" i="4" s="1"/>
  <c r="AA1827" i="4"/>
  <c r="Z1827" i="4"/>
  <c r="Y1827" i="4"/>
  <c r="X1827" i="4"/>
  <c r="U1827" i="4"/>
  <c r="T1827" i="4"/>
  <c r="AC1827" i="4" s="1"/>
  <c r="AA1826" i="4"/>
  <c r="Z1826" i="4"/>
  <c r="Y1826" i="4"/>
  <c r="X1826" i="4"/>
  <c r="U1826" i="4"/>
  <c r="T1826" i="4"/>
  <c r="AC1826" i="4" s="1"/>
  <c r="AA1825" i="4"/>
  <c r="Z1825" i="4"/>
  <c r="Y1825" i="4"/>
  <c r="X1825" i="4"/>
  <c r="U1825" i="4"/>
  <c r="T1825" i="4"/>
  <c r="AC1825" i="4" s="1"/>
  <c r="AA1824" i="4"/>
  <c r="Z1824" i="4"/>
  <c r="Y1824" i="4"/>
  <c r="X1824" i="4"/>
  <c r="U1824" i="4"/>
  <c r="T1824" i="4"/>
  <c r="AC1824" i="4" s="1"/>
  <c r="AA1823" i="4"/>
  <c r="Z1823" i="4"/>
  <c r="Y1823" i="4"/>
  <c r="X1823" i="4"/>
  <c r="U1823" i="4"/>
  <c r="T1823" i="4"/>
  <c r="AC1823" i="4" s="1"/>
  <c r="AA1822" i="4"/>
  <c r="Z1822" i="4"/>
  <c r="Y1822" i="4"/>
  <c r="X1822" i="4"/>
  <c r="U1822" i="4"/>
  <c r="T1822" i="4"/>
  <c r="AC1822" i="4" s="1"/>
  <c r="AA1821" i="4"/>
  <c r="Z1821" i="4"/>
  <c r="Y1821" i="4"/>
  <c r="X1821" i="4"/>
  <c r="U1821" i="4"/>
  <c r="T1821" i="4"/>
  <c r="AC1821" i="4" s="1"/>
  <c r="AA1820" i="4"/>
  <c r="Z1820" i="4"/>
  <c r="Y1820" i="4"/>
  <c r="X1820" i="4"/>
  <c r="U1820" i="4"/>
  <c r="T1820" i="4"/>
  <c r="AC1820" i="4" s="1"/>
  <c r="AA1819" i="4"/>
  <c r="Z1819" i="4"/>
  <c r="Y1819" i="4"/>
  <c r="X1819" i="4"/>
  <c r="U1819" i="4"/>
  <c r="T1819" i="4"/>
  <c r="AC1819" i="4" s="1"/>
  <c r="AA1818" i="4"/>
  <c r="Z1818" i="4"/>
  <c r="Y1818" i="4"/>
  <c r="X1818" i="4"/>
  <c r="U1818" i="4"/>
  <c r="T1818" i="4"/>
  <c r="AC1818" i="4" s="1"/>
  <c r="AA1817" i="4"/>
  <c r="Z1817" i="4"/>
  <c r="Y1817" i="4"/>
  <c r="X1817" i="4"/>
  <c r="U1817" i="4"/>
  <c r="T1817" i="4"/>
  <c r="AC1817" i="4" s="1"/>
  <c r="AA1816" i="4"/>
  <c r="Z1816" i="4"/>
  <c r="Y1816" i="4"/>
  <c r="X1816" i="4"/>
  <c r="U1816" i="4"/>
  <c r="T1816" i="4"/>
  <c r="AC1816" i="4" s="1"/>
  <c r="AA1815" i="4"/>
  <c r="Z1815" i="4"/>
  <c r="Y1815" i="4"/>
  <c r="X1815" i="4"/>
  <c r="U1815" i="4"/>
  <c r="T1815" i="4"/>
  <c r="AC1815" i="4" s="1"/>
  <c r="AA1814" i="4"/>
  <c r="Z1814" i="4"/>
  <c r="Y1814" i="4"/>
  <c r="X1814" i="4"/>
  <c r="U1814" i="4"/>
  <c r="T1814" i="4"/>
  <c r="AC1814" i="4" s="1"/>
  <c r="AA1813" i="4"/>
  <c r="Z1813" i="4"/>
  <c r="Y1813" i="4"/>
  <c r="X1813" i="4"/>
  <c r="U1813" i="4"/>
  <c r="T1813" i="4"/>
  <c r="AC1813" i="4" s="1"/>
  <c r="AA1812" i="4"/>
  <c r="Z1812" i="4"/>
  <c r="Y1812" i="4"/>
  <c r="X1812" i="4"/>
  <c r="U1812" i="4"/>
  <c r="T1812" i="4"/>
  <c r="AC1812" i="4" s="1"/>
  <c r="AA1811" i="4"/>
  <c r="Z1811" i="4"/>
  <c r="Y1811" i="4"/>
  <c r="X1811" i="4"/>
  <c r="U1811" i="4"/>
  <c r="T1811" i="4"/>
  <c r="AC1811" i="4" s="1"/>
  <c r="AA1810" i="4"/>
  <c r="Z1810" i="4"/>
  <c r="Y1810" i="4"/>
  <c r="X1810" i="4"/>
  <c r="U1810" i="4"/>
  <c r="T1810" i="4"/>
  <c r="AC1810" i="4" s="1"/>
  <c r="AA1809" i="4"/>
  <c r="Z1809" i="4"/>
  <c r="Y1809" i="4"/>
  <c r="X1809" i="4"/>
  <c r="U1809" i="4"/>
  <c r="T1809" i="4"/>
  <c r="AC1809" i="4" s="1"/>
  <c r="AA1808" i="4"/>
  <c r="Z1808" i="4"/>
  <c r="Y1808" i="4"/>
  <c r="X1808" i="4"/>
  <c r="U1808" i="4"/>
  <c r="T1808" i="4"/>
  <c r="AC1808" i="4" s="1"/>
  <c r="AA1807" i="4"/>
  <c r="Z1807" i="4"/>
  <c r="Y1807" i="4"/>
  <c r="X1807" i="4"/>
  <c r="U1807" i="4"/>
  <c r="T1807" i="4"/>
  <c r="AC1807" i="4" s="1"/>
  <c r="AA1806" i="4"/>
  <c r="Z1806" i="4"/>
  <c r="Y1806" i="4"/>
  <c r="X1806" i="4"/>
  <c r="U1806" i="4"/>
  <c r="T1806" i="4"/>
  <c r="AC1806" i="4" s="1"/>
  <c r="AA1805" i="4"/>
  <c r="Z1805" i="4"/>
  <c r="Y1805" i="4"/>
  <c r="X1805" i="4"/>
  <c r="U1805" i="4"/>
  <c r="T1805" i="4"/>
  <c r="AC1805" i="4" s="1"/>
  <c r="AA1804" i="4"/>
  <c r="Z1804" i="4"/>
  <c r="Y1804" i="4"/>
  <c r="X1804" i="4"/>
  <c r="U1804" i="4"/>
  <c r="T1804" i="4"/>
  <c r="AC1804" i="4" s="1"/>
  <c r="AA1803" i="4"/>
  <c r="Z1803" i="4"/>
  <c r="Y1803" i="4"/>
  <c r="X1803" i="4"/>
  <c r="U1803" i="4"/>
  <c r="T1803" i="4"/>
  <c r="AC1803" i="4" s="1"/>
  <c r="AA1802" i="4"/>
  <c r="Z1802" i="4"/>
  <c r="Y1802" i="4"/>
  <c r="X1802" i="4"/>
  <c r="U1802" i="4"/>
  <c r="T1802" i="4"/>
  <c r="AC1802" i="4" s="1"/>
  <c r="AA1801" i="4"/>
  <c r="Z1801" i="4"/>
  <c r="Y1801" i="4"/>
  <c r="X1801" i="4"/>
  <c r="U1801" i="4"/>
  <c r="T1801" i="4"/>
  <c r="AC1801" i="4" s="1"/>
  <c r="AA1800" i="4"/>
  <c r="Z1800" i="4"/>
  <c r="Y1800" i="4"/>
  <c r="X1800" i="4"/>
  <c r="U1800" i="4"/>
  <c r="T1800" i="4"/>
  <c r="AC1800" i="4" s="1"/>
  <c r="AA1799" i="4"/>
  <c r="Z1799" i="4"/>
  <c r="Y1799" i="4"/>
  <c r="X1799" i="4"/>
  <c r="U1799" i="4"/>
  <c r="T1799" i="4"/>
  <c r="AC1799" i="4" s="1"/>
  <c r="AA1798" i="4"/>
  <c r="Z1798" i="4"/>
  <c r="Y1798" i="4"/>
  <c r="X1798" i="4"/>
  <c r="U1798" i="4"/>
  <c r="T1798" i="4"/>
  <c r="AC1798" i="4" s="1"/>
  <c r="AA1797" i="4"/>
  <c r="Z1797" i="4"/>
  <c r="Y1797" i="4"/>
  <c r="X1797" i="4"/>
  <c r="U1797" i="4"/>
  <c r="T1797" i="4"/>
  <c r="AC1797" i="4" s="1"/>
  <c r="AA1796" i="4"/>
  <c r="Z1796" i="4"/>
  <c r="Y1796" i="4"/>
  <c r="X1796" i="4"/>
  <c r="U1796" i="4"/>
  <c r="T1796" i="4"/>
  <c r="AC1796" i="4" s="1"/>
  <c r="AA1795" i="4"/>
  <c r="Z1795" i="4"/>
  <c r="Y1795" i="4"/>
  <c r="X1795" i="4"/>
  <c r="U1795" i="4"/>
  <c r="T1795" i="4"/>
  <c r="AC1795" i="4" s="1"/>
  <c r="AA1794" i="4"/>
  <c r="Z1794" i="4"/>
  <c r="Y1794" i="4"/>
  <c r="X1794" i="4"/>
  <c r="U1794" i="4"/>
  <c r="T1794" i="4"/>
  <c r="AC1794" i="4" s="1"/>
  <c r="AA1793" i="4"/>
  <c r="Z1793" i="4"/>
  <c r="Y1793" i="4"/>
  <c r="X1793" i="4"/>
  <c r="U1793" i="4"/>
  <c r="T1793" i="4"/>
  <c r="AC1793" i="4" s="1"/>
  <c r="AA1792" i="4"/>
  <c r="Z1792" i="4"/>
  <c r="Y1792" i="4"/>
  <c r="X1792" i="4"/>
  <c r="U1792" i="4"/>
  <c r="T1792" i="4"/>
  <c r="AC1792" i="4" s="1"/>
  <c r="AA1791" i="4"/>
  <c r="Z1791" i="4"/>
  <c r="Y1791" i="4"/>
  <c r="X1791" i="4"/>
  <c r="U1791" i="4"/>
  <c r="T1791" i="4"/>
  <c r="AC1791" i="4" s="1"/>
  <c r="AA1790" i="4"/>
  <c r="Z1790" i="4"/>
  <c r="Y1790" i="4"/>
  <c r="X1790" i="4"/>
  <c r="U1790" i="4"/>
  <c r="T1790" i="4"/>
  <c r="AC1790" i="4" s="1"/>
  <c r="AA1789" i="4"/>
  <c r="Z1789" i="4"/>
  <c r="Y1789" i="4"/>
  <c r="X1789" i="4"/>
  <c r="U1789" i="4"/>
  <c r="T1789" i="4"/>
  <c r="AC1789" i="4" s="1"/>
  <c r="AA1788" i="4"/>
  <c r="Z1788" i="4"/>
  <c r="Y1788" i="4"/>
  <c r="X1788" i="4"/>
  <c r="U1788" i="4"/>
  <c r="T1788" i="4"/>
  <c r="AC1788" i="4" s="1"/>
  <c r="AA1787" i="4"/>
  <c r="Z1787" i="4"/>
  <c r="Y1787" i="4"/>
  <c r="X1787" i="4"/>
  <c r="U1787" i="4"/>
  <c r="T1787" i="4"/>
  <c r="AC1787" i="4" s="1"/>
  <c r="AA1786" i="4"/>
  <c r="Z1786" i="4"/>
  <c r="Y1786" i="4"/>
  <c r="X1786" i="4"/>
  <c r="U1786" i="4"/>
  <c r="T1786" i="4"/>
  <c r="AC1786" i="4" s="1"/>
  <c r="AA1785" i="4"/>
  <c r="Z1785" i="4"/>
  <c r="Y1785" i="4"/>
  <c r="X1785" i="4"/>
  <c r="U1785" i="4"/>
  <c r="T1785" i="4"/>
  <c r="AC1785" i="4" s="1"/>
  <c r="AA1784" i="4"/>
  <c r="Z1784" i="4"/>
  <c r="Y1784" i="4"/>
  <c r="X1784" i="4"/>
  <c r="U1784" i="4"/>
  <c r="T1784" i="4"/>
  <c r="AC1784" i="4" s="1"/>
  <c r="AA1783" i="4"/>
  <c r="Z1783" i="4"/>
  <c r="Y1783" i="4"/>
  <c r="X1783" i="4"/>
  <c r="U1783" i="4"/>
  <c r="T1783" i="4"/>
  <c r="AC1783" i="4" s="1"/>
  <c r="AA1782" i="4"/>
  <c r="Z1782" i="4"/>
  <c r="Y1782" i="4"/>
  <c r="X1782" i="4"/>
  <c r="U1782" i="4"/>
  <c r="T1782" i="4"/>
  <c r="AC1782" i="4" s="1"/>
  <c r="AA1781" i="4"/>
  <c r="Z1781" i="4"/>
  <c r="Y1781" i="4"/>
  <c r="X1781" i="4"/>
  <c r="U1781" i="4"/>
  <c r="T1781" i="4"/>
  <c r="AC1781" i="4" s="1"/>
  <c r="AA1780" i="4"/>
  <c r="Z1780" i="4"/>
  <c r="Y1780" i="4"/>
  <c r="X1780" i="4"/>
  <c r="U1780" i="4"/>
  <c r="T1780" i="4"/>
  <c r="AC1780" i="4" s="1"/>
  <c r="AA1779" i="4"/>
  <c r="Z1779" i="4"/>
  <c r="Y1779" i="4"/>
  <c r="X1779" i="4"/>
  <c r="U1779" i="4"/>
  <c r="T1779" i="4"/>
  <c r="AC1779" i="4" s="1"/>
  <c r="AA1778" i="4"/>
  <c r="Z1778" i="4"/>
  <c r="Y1778" i="4"/>
  <c r="X1778" i="4"/>
  <c r="U1778" i="4"/>
  <c r="T1778" i="4"/>
  <c r="AC1778" i="4" s="1"/>
  <c r="AA1777" i="4"/>
  <c r="Z1777" i="4"/>
  <c r="Y1777" i="4"/>
  <c r="X1777" i="4"/>
  <c r="U1777" i="4"/>
  <c r="T1777" i="4"/>
  <c r="AC1777" i="4" s="1"/>
  <c r="AA1776" i="4"/>
  <c r="Z1776" i="4"/>
  <c r="Y1776" i="4"/>
  <c r="X1776" i="4"/>
  <c r="U1776" i="4"/>
  <c r="T1776" i="4"/>
  <c r="AC1776" i="4" s="1"/>
  <c r="AA1775" i="4"/>
  <c r="Z1775" i="4"/>
  <c r="Y1775" i="4"/>
  <c r="X1775" i="4"/>
  <c r="U1775" i="4"/>
  <c r="T1775" i="4"/>
  <c r="AC1775" i="4" s="1"/>
  <c r="AA1774" i="4"/>
  <c r="Z1774" i="4"/>
  <c r="Y1774" i="4"/>
  <c r="X1774" i="4"/>
  <c r="U1774" i="4"/>
  <c r="T1774" i="4"/>
  <c r="AC1774" i="4" s="1"/>
  <c r="AA1773" i="4"/>
  <c r="Z1773" i="4"/>
  <c r="Y1773" i="4"/>
  <c r="X1773" i="4"/>
  <c r="U1773" i="4"/>
  <c r="T1773" i="4"/>
  <c r="AC1773" i="4" s="1"/>
  <c r="AA1772" i="4"/>
  <c r="Z1772" i="4"/>
  <c r="Y1772" i="4"/>
  <c r="X1772" i="4"/>
  <c r="U1772" i="4"/>
  <c r="T1772" i="4"/>
  <c r="AC1772" i="4" s="1"/>
  <c r="AA1771" i="4"/>
  <c r="Z1771" i="4"/>
  <c r="Y1771" i="4"/>
  <c r="X1771" i="4"/>
  <c r="U1771" i="4"/>
  <c r="T1771" i="4"/>
  <c r="AC1771" i="4" s="1"/>
  <c r="AA1770" i="4"/>
  <c r="Z1770" i="4"/>
  <c r="Y1770" i="4"/>
  <c r="X1770" i="4"/>
  <c r="U1770" i="4"/>
  <c r="T1770" i="4"/>
  <c r="AC1770" i="4" s="1"/>
  <c r="AA1769" i="4"/>
  <c r="Z1769" i="4"/>
  <c r="Y1769" i="4"/>
  <c r="X1769" i="4"/>
  <c r="U1769" i="4"/>
  <c r="T1769" i="4"/>
  <c r="AC1769" i="4" s="1"/>
  <c r="AA1768" i="4"/>
  <c r="Z1768" i="4"/>
  <c r="Y1768" i="4"/>
  <c r="X1768" i="4"/>
  <c r="U1768" i="4"/>
  <c r="T1768" i="4"/>
  <c r="AC1768" i="4" s="1"/>
  <c r="AA1767" i="4"/>
  <c r="Z1767" i="4"/>
  <c r="Y1767" i="4"/>
  <c r="X1767" i="4"/>
  <c r="U1767" i="4"/>
  <c r="T1767" i="4"/>
  <c r="AC1767" i="4" s="1"/>
  <c r="AA1766" i="4"/>
  <c r="Z1766" i="4"/>
  <c r="Y1766" i="4"/>
  <c r="X1766" i="4"/>
  <c r="U1766" i="4"/>
  <c r="T1766" i="4"/>
  <c r="AC1766" i="4" s="1"/>
  <c r="AA1765" i="4"/>
  <c r="Z1765" i="4"/>
  <c r="Y1765" i="4"/>
  <c r="X1765" i="4"/>
  <c r="U1765" i="4"/>
  <c r="T1765" i="4"/>
  <c r="AC1765" i="4" s="1"/>
  <c r="AA1764" i="4"/>
  <c r="Z1764" i="4"/>
  <c r="Y1764" i="4"/>
  <c r="X1764" i="4"/>
  <c r="U1764" i="4"/>
  <c r="T1764" i="4"/>
  <c r="AC1764" i="4" s="1"/>
  <c r="AA1763" i="4"/>
  <c r="Z1763" i="4"/>
  <c r="Y1763" i="4"/>
  <c r="X1763" i="4"/>
  <c r="U1763" i="4"/>
  <c r="T1763" i="4"/>
  <c r="AC1763" i="4" s="1"/>
  <c r="AA1762" i="4"/>
  <c r="Z1762" i="4"/>
  <c r="Y1762" i="4"/>
  <c r="X1762" i="4"/>
  <c r="U1762" i="4"/>
  <c r="T1762" i="4"/>
  <c r="AC1762" i="4" s="1"/>
  <c r="AA1761" i="4"/>
  <c r="Z1761" i="4"/>
  <c r="Y1761" i="4"/>
  <c r="X1761" i="4"/>
  <c r="U1761" i="4"/>
  <c r="T1761" i="4"/>
  <c r="AC1761" i="4" s="1"/>
  <c r="AA1760" i="4"/>
  <c r="Z1760" i="4"/>
  <c r="Y1760" i="4"/>
  <c r="X1760" i="4"/>
  <c r="U1760" i="4"/>
  <c r="T1760" i="4"/>
  <c r="AC1760" i="4" s="1"/>
  <c r="AA1759" i="4"/>
  <c r="Z1759" i="4"/>
  <c r="Y1759" i="4"/>
  <c r="X1759" i="4"/>
  <c r="U1759" i="4"/>
  <c r="T1759" i="4"/>
  <c r="AC1759" i="4" s="1"/>
  <c r="AA1758" i="4"/>
  <c r="Z1758" i="4"/>
  <c r="Y1758" i="4"/>
  <c r="X1758" i="4"/>
  <c r="U1758" i="4"/>
  <c r="T1758" i="4"/>
  <c r="AC1758" i="4" s="1"/>
  <c r="AA1757" i="4"/>
  <c r="Z1757" i="4"/>
  <c r="Y1757" i="4"/>
  <c r="X1757" i="4"/>
  <c r="U1757" i="4"/>
  <c r="T1757" i="4"/>
  <c r="AC1757" i="4" s="1"/>
  <c r="AA1756" i="4"/>
  <c r="Z1756" i="4"/>
  <c r="Y1756" i="4"/>
  <c r="X1756" i="4"/>
  <c r="U1756" i="4"/>
  <c r="T1756" i="4"/>
  <c r="AC1756" i="4" s="1"/>
  <c r="AA1755" i="4"/>
  <c r="Z1755" i="4"/>
  <c r="Y1755" i="4"/>
  <c r="X1755" i="4"/>
  <c r="U1755" i="4"/>
  <c r="T1755" i="4"/>
  <c r="AC1755" i="4" s="1"/>
  <c r="AA1754" i="4"/>
  <c r="Z1754" i="4"/>
  <c r="Y1754" i="4"/>
  <c r="X1754" i="4"/>
  <c r="U1754" i="4"/>
  <c r="T1754" i="4"/>
  <c r="AC1754" i="4" s="1"/>
  <c r="AA1753" i="4"/>
  <c r="Z1753" i="4"/>
  <c r="Y1753" i="4"/>
  <c r="X1753" i="4"/>
  <c r="U1753" i="4"/>
  <c r="T1753" i="4"/>
  <c r="AC1753" i="4" s="1"/>
  <c r="AA1752" i="4"/>
  <c r="Z1752" i="4"/>
  <c r="Y1752" i="4"/>
  <c r="X1752" i="4"/>
  <c r="U1752" i="4"/>
  <c r="T1752" i="4"/>
  <c r="AC1752" i="4" s="1"/>
  <c r="AA1751" i="4"/>
  <c r="Z1751" i="4"/>
  <c r="Y1751" i="4"/>
  <c r="X1751" i="4"/>
  <c r="U1751" i="4"/>
  <c r="T1751" i="4"/>
  <c r="AC1751" i="4" s="1"/>
  <c r="AA1750" i="4"/>
  <c r="Z1750" i="4"/>
  <c r="Y1750" i="4"/>
  <c r="X1750" i="4"/>
  <c r="U1750" i="4"/>
  <c r="T1750" i="4"/>
  <c r="AC1750" i="4" s="1"/>
  <c r="AA1749" i="4"/>
  <c r="Z1749" i="4"/>
  <c r="Y1749" i="4"/>
  <c r="X1749" i="4"/>
  <c r="U1749" i="4"/>
  <c r="T1749" i="4"/>
  <c r="AC1749" i="4" s="1"/>
  <c r="AA1748" i="4"/>
  <c r="Z1748" i="4"/>
  <c r="Y1748" i="4"/>
  <c r="X1748" i="4"/>
  <c r="U1748" i="4"/>
  <c r="T1748" i="4"/>
  <c r="AC1748" i="4" s="1"/>
  <c r="AA1747" i="4"/>
  <c r="Z1747" i="4"/>
  <c r="Y1747" i="4"/>
  <c r="X1747" i="4"/>
  <c r="U1747" i="4"/>
  <c r="T1747" i="4"/>
  <c r="AC1747" i="4" s="1"/>
  <c r="AA1746" i="4"/>
  <c r="Z1746" i="4"/>
  <c r="Y1746" i="4"/>
  <c r="X1746" i="4"/>
  <c r="U1746" i="4"/>
  <c r="T1746" i="4"/>
  <c r="AC1746" i="4" s="1"/>
  <c r="AA1745" i="4"/>
  <c r="Z1745" i="4"/>
  <c r="Y1745" i="4"/>
  <c r="X1745" i="4"/>
  <c r="U1745" i="4"/>
  <c r="T1745" i="4"/>
  <c r="AC1745" i="4" s="1"/>
  <c r="AA1744" i="4"/>
  <c r="Z1744" i="4"/>
  <c r="Y1744" i="4"/>
  <c r="X1744" i="4"/>
  <c r="U1744" i="4"/>
  <c r="T1744" i="4"/>
  <c r="AC1744" i="4" s="1"/>
  <c r="AA1743" i="4"/>
  <c r="Z1743" i="4"/>
  <c r="Y1743" i="4"/>
  <c r="X1743" i="4"/>
  <c r="U1743" i="4"/>
  <c r="T1743" i="4"/>
  <c r="AC1743" i="4" s="1"/>
  <c r="AA1742" i="4"/>
  <c r="Z1742" i="4"/>
  <c r="Y1742" i="4"/>
  <c r="X1742" i="4"/>
  <c r="U1742" i="4"/>
  <c r="T1742" i="4"/>
  <c r="AC1742" i="4" s="1"/>
  <c r="AA1741" i="4"/>
  <c r="Z1741" i="4"/>
  <c r="Y1741" i="4"/>
  <c r="X1741" i="4"/>
  <c r="U1741" i="4"/>
  <c r="T1741" i="4"/>
  <c r="AC1741" i="4" s="1"/>
  <c r="AA1740" i="4"/>
  <c r="Z1740" i="4"/>
  <c r="Y1740" i="4"/>
  <c r="X1740" i="4"/>
  <c r="U1740" i="4"/>
  <c r="T1740" i="4"/>
  <c r="AC1740" i="4" s="1"/>
  <c r="AA1739" i="4"/>
  <c r="Z1739" i="4"/>
  <c r="Y1739" i="4"/>
  <c r="X1739" i="4"/>
  <c r="U1739" i="4"/>
  <c r="T1739" i="4"/>
  <c r="AC1739" i="4" s="1"/>
  <c r="AA1738" i="4"/>
  <c r="Z1738" i="4"/>
  <c r="Y1738" i="4"/>
  <c r="X1738" i="4"/>
  <c r="U1738" i="4"/>
  <c r="T1738" i="4"/>
  <c r="AC1738" i="4" s="1"/>
  <c r="AA1737" i="4"/>
  <c r="Z1737" i="4"/>
  <c r="Y1737" i="4"/>
  <c r="X1737" i="4"/>
  <c r="U1737" i="4"/>
  <c r="T1737" i="4"/>
  <c r="AC1737" i="4" s="1"/>
  <c r="AA1736" i="4"/>
  <c r="Z1736" i="4"/>
  <c r="Y1736" i="4"/>
  <c r="X1736" i="4"/>
  <c r="U1736" i="4"/>
  <c r="T1736" i="4"/>
  <c r="AC1736" i="4" s="1"/>
  <c r="AA1735" i="4"/>
  <c r="Z1735" i="4"/>
  <c r="Y1735" i="4"/>
  <c r="X1735" i="4"/>
  <c r="U1735" i="4"/>
  <c r="T1735" i="4"/>
  <c r="AC1735" i="4" s="1"/>
  <c r="AA1734" i="4"/>
  <c r="Z1734" i="4"/>
  <c r="Y1734" i="4"/>
  <c r="X1734" i="4"/>
  <c r="U1734" i="4"/>
  <c r="T1734" i="4"/>
  <c r="AC1734" i="4" s="1"/>
  <c r="AA1733" i="4"/>
  <c r="Z1733" i="4"/>
  <c r="Y1733" i="4"/>
  <c r="X1733" i="4"/>
  <c r="U1733" i="4"/>
  <c r="T1733" i="4"/>
  <c r="AC1733" i="4" s="1"/>
  <c r="AA1732" i="4"/>
  <c r="Z1732" i="4"/>
  <c r="Y1732" i="4"/>
  <c r="X1732" i="4"/>
  <c r="U1732" i="4"/>
  <c r="T1732" i="4"/>
  <c r="AC1732" i="4" s="1"/>
  <c r="AA1731" i="4"/>
  <c r="Z1731" i="4"/>
  <c r="Y1731" i="4"/>
  <c r="X1731" i="4"/>
  <c r="U1731" i="4"/>
  <c r="T1731" i="4"/>
  <c r="AC1731" i="4" s="1"/>
  <c r="AA1730" i="4"/>
  <c r="Z1730" i="4"/>
  <c r="Y1730" i="4"/>
  <c r="X1730" i="4"/>
  <c r="U1730" i="4"/>
  <c r="T1730" i="4"/>
  <c r="AC1730" i="4" s="1"/>
  <c r="AA1729" i="4"/>
  <c r="Z1729" i="4"/>
  <c r="Y1729" i="4"/>
  <c r="X1729" i="4"/>
  <c r="U1729" i="4"/>
  <c r="T1729" i="4"/>
  <c r="AC1729" i="4" s="1"/>
  <c r="AA1728" i="4"/>
  <c r="Z1728" i="4"/>
  <c r="Y1728" i="4"/>
  <c r="X1728" i="4"/>
  <c r="U1728" i="4"/>
  <c r="T1728" i="4"/>
  <c r="AC1728" i="4" s="1"/>
  <c r="AA1727" i="4"/>
  <c r="Z1727" i="4"/>
  <c r="Y1727" i="4"/>
  <c r="X1727" i="4"/>
  <c r="U1727" i="4"/>
  <c r="T1727" i="4"/>
  <c r="AC1727" i="4" s="1"/>
  <c r="AA1726" i="4"/>
  <c r="Z1726" i="4"/>
  <c r="Y1726" i="4"/>
  <c r="X1726" i="4"/>
  <c r="U1726" i="4"/>
  <c r="T1726" i="4"/>
  <c r="AC1726" i="4" s="1"/>
  <c r="AA1725" i="4"/>
  <c r="Z1725" i="4"/>
  <c r="Y1725" i="4"/>
  <c r="X1725" i="4"/>
  <c r="U1725" i="4"/>
  <c r="T1725" i="4"/>
  <c r="AC1725" i="4" s="1"/>
  <c r="AA1724" i="4"/>
  <c r="Z1724" i="4"/>
  <c r="Y1724" i="4"/>
  <c r="X1724" i="4"/>
  <c r="U1724" i="4"/>
  <c r="T1724" i="4"/>
  <c r="AC1724" i="4" s="1"/>
  <c r="AA1723" i="4"/>
  <c r="Z1723" i="4"/>
  <c r="Y1723" i="4"/>
  <c r="X1723" i="4"/>
  <c r="U1723" i="4"/>
  <c r="T1723" i="4"/>
  <c r="AC1723" i="4" s="1"/>
  <c r="AA1722" i="4"/>
  <c r="Z1722" i="4"/>
  <c r="Y1722" i="4"/>
  <c r="X1722" i="4"/>
  <c r="U1722" i="4"/>
  <c r="T1722" i="4"/>
  <c r="AC1722" i="4" s="1"/>
  <c r="AA1721" i="4"/>
  <c r="Z1721" i="4"/>
  <c r="Y1721" i="4"/>
  <c r="X1721" i="4"/>
  <c r="U1721" i="4"/>
  <c r="T1721" i="4"/>
  <c r="AC1721" i="4" s="1"/>
  <c r="AA1720" i="4"/>
  <c r="Z1720" i="4"/>
  <c r="Y1720" i="4"/>
  <c r="X1720" i="4"/>
  <c r="U1720" i="4"/>
  <c r="T1720" i="4"/>
  <c r="AC1720" i="4" s="1"/>
  <c r="AA1719" i="4"/>
  <c r="Z1719" i="4"/>
  <c r="Y1719" i="4"/>
  <c r="X1719" i="4"/>
  <c r="U1719" i="4"/>
  <c r="T1719" i="4"/>
  <c r="AC1719" i="4" s="1"/>
  <c r="AA1718" i="4"/>
  <c r="Z1718" i="4"/>
  <c r="Y1718" i="4"/>
  <c r="X1718" i="4"/>
  <c r="U1718" i="4"/>
  <c r="T1718" i="4"/>
  <c r="AC1718" i="4" s="1"/>
  <c r="AA1717" i="4"/>
  <c r="Z1717" i="4"/>
  <c r="Y1717" i="4"/>
  <c r="X1717" i="4"/>
  <c r="U1717" i="4"/>
  <c r="T1717" i="4"/>
  <c r="AC1717" i="4" s="1"/>
  <c r="AA1716" i="4"/>
  <c r="Z1716" i="4"/>
  <c r="Y1716" i="4"/>
  <c r="X1716" i="4"/>
  <c r="U1716" i="4"/>
  <c r="T1716" i="4"/>
  <c r="AC1716" i="4" s="1"/>
  <c r="AA1715" i="4"/>
  <c r="Z1715" i="4"/>
  <c r="Y1715" i="4"/>
  <c r="X1715" i="4"/>
  <c r="U1715" i="4"/>
  <c r="T1715" i="4"/>
  <c r="AC1715" i="4" s="1"/>
  <c r="AA1714" i="4"/>
  <c r="Z1714" i="4"/>
  <c r="Y1714" i="4"/>
  <c r="X1714" i="4"/>
  <c r="U1714" i="4"/>
  <c r="T1714" i="4"/>
  <c r="AC1714" i="4" s="1"/>
  <c r="AA1713" i="4"/>
  <c r="Z1713" i="4"/>
  <c r="Y1713" i="4"/>
  <c r="X1713" i="4"/>
  <c r="U1713" i="4"/>
  <c r="T1713" i="4"/>
  <c r="AC1713" i="4" s="1"/>
  <c r="AA1712" i="4"/>
  <c r="Z1712" i="4"/>
  <c r="Y1712" i="4"/>
  <c r="X1712" i="4"/>
  <c r="U1712" i="4"/>
  <c r="T1712" i="4"/>
  <c r="AC1712" i="4" s="1"/>
  <c r="AA1711" i="4"/>
  <c r="Z1711" i="4"/>
  <c r="Y1711" i="4"/>
  <c r="X1711" i="4"/>
  <c r="U1711" i="4"/>
  <c r="T1711" i="4"/>
  <c r="AC1711" i="4" s="1"/>
  <c r="AA1710" i="4"/>
  <c r="Z1710" i="4"/>
  <c r="Y1710" i="4"/>
  <c r="X1710" i="4"/>
  <c r="U1710" i="4"/>
  <c r="T1710" i="4"/>
  <c r="AC1710" i="4" s="1"/>
  <c r="AA1709" i="4"/>
  <c r="Z1709" i="4"/>
  <c r="Y1709" i="4"/>
  <c r="X1709" i="4"/>
  <c r="U1709" i="4"/>
  <c r="T1709" i="4"/>
  <c r="AC1709" i="4" s="1"/>
  <c r="AA1708" i="4"/>
  <c r="Z1708" i="4"/>
  <c r="Y1708" i="4"/>
  <c r="X1708" i="4"/>
  <c r="U1708" i="4"/>
  <c r="T1708" i="4"/>
  <c r="AC1708" i="4" s="1"/>
  <c r="AA1707" i="4"/>
  <c r="Z1707" i="4"/>
  <c r="Y1707" i="4"/>
  <c r="X1707" i="4"/>
  <c r="U1707" i="4"/>
  <c r="T1707" i="4"/>
  <c r="AC1707" i="4" s="1"/>
  <c r="AA1706" i="4"/>
  <c r="Z1706" i="4"/>
  <c r="Y1706" i="4"/>
  <c r="X1706" i="4"/>
  <c r="U1706" i="4"/>
  <c r="T1706" i="4"/>
  <c r="AC1706" i="4" s="1"/>
  <c r="AA1705" i="4"/>
  <c r="Z1705" i="4"/>
  <c r="Y1705" i="4"/>
  <c r="X1705" i="4"/>
  <c r="U1705" i="4"/>
  <c r="T1705" i="4"/>
  <c r="AC1705" i="4" s="1"/>
  <c r="AA1704" i="4"/>
  <c r="Z1704" i="4"/>
  <c r="Y1704" i="4"/>
  <c r="X1704" i="4"/>
  <c r="U1704" i="4"/>
  <c r="T1704" i="4"/>
  <c r="AC1704" i="4" s="1"/>
  <c r="AA1703" i="4"/>
  <c r="Z1703" i="4"/>
  <c r="Y1703" i="4"/>
  <c r="X1703" i="4"/>
  <c r="U1703" i="4"/>
  <c r="T1703" i="4"/>
  <c r="AC1703" i="4" s="1"/>
  <c r="AA1702" i="4"/>
  <c r="Z1702" i="4"/>
  <c r="Y1702" i="4"/>
  <c r="X1702" i="4"/>
  <c r="U1702" i="4"/>
  <c r="T1702" i="4"/>
  <c r="AC1702" i="4" s="1"/>
  <c r="AA1701" i="4"/>
  <c r="Z1701" i="4"/>
  <c r="Y1701" i="4"/>
  <c r="X1701" i="4"/>
  <c r="U1701" i="4"/>
  <c r="T1701" i="4"/>
  <c r="AC1701" i="4" s="1"/>
  <c r="AA1700" i="4"/>
  <c r="Z1700" i="4"/>
  <c r="Y1700" i="4"/>
  <c r="X1700" i="4"/>
  <c r="U1700" i="4"/>
  <c r="T1700" i="4"/>
  <c r="AC1700" i="4" s="1"/>
  <c r="AA1699" i="4"/>
  <c r="Z1699" i="4"/>
  <c r="Y1699" i="4"/>
  <c r="X1699" i="4"/>
  <c r="U1699" i="4"/>
  <c r="T1699" i="4"/>
  <c r="AC1699" i="4" s="1"/>
  <c r="AA1698" i="4"/>
  <c r="Z1698" i="4"/>
  <c r="Y1698" i="4"/>
  <c r="X1698" i="4"/>
  <c r="U1698" i="4"/>
  <c r="T1698" i="4"/>
  <c r="AC1698" i="4" s="1"/>
  <c r="AA1697" i="4"/>
  <c r="Z1697" i="4"/>
  <c r="Y1697" i="4"/>
  <c r="X1697" i="4"/>
  <c r="U1697" i="4"/>
  <c r="T1697" i="4"/>
  <c r="AC1697" i="4" s="1"/>
  <c r="AA1696" i="4"/>
  <c r="Z1696" i="4"/>
  <c r="Y1696" i="4"/>
  <c r="X1696" i="4"/>
  <c r="U1696" i="4"/>
  <c r="T1696" i="4"/>
  <c r="AC1696" i="4" s="1"/>
  <c r="AA1695" i="4"/>
  <c r="Z1695" i="4"/>
  <c r="Y1695" i="4"/>
  <c r="X1695" i="4"/>
  <c r="U1695" i="4"/>
  <c r="T1695" i="4"/>
  <c r="AC1695" i="4" s="1"/>
  <c r="AA1694" i="4"/>
  <c r="Z1694" i="4"/>
  <c r="Y1694" i="4"/>
  <c r="X1694" i="4"/>
  <c r="U1694" i="4"/>
  <c r="T1694" i="4"/>
  <c r="AC1694" i="4" s="1"/>
  <c r="AA1693" i="4"/>
  <c r="Z1693" i="4"/>
  <c r="Y1693" i="4"/>
  <c r="X1693" i="4"/>
  <c r="U1693" i="4"/>
  <c r="T1693" i="4"/>
  <c r="AC1693" i="4" s="1"/>
  <c r="AA1692" i="4"/>
  <c r="Z1692" i="4"/>
  <c r="Y1692" i="4"/>
  <c r="X1692" i="4"/>
  <c r="U1692" i="4"/>
  <c r="T1692" i="4"/>
  <c r="AC1692" i="4" s="1"/>
  <c r="AA1691" i="4"/>
  <c r="Z1691" i="4"/>
  <c r="Y1691" i="4"/>
  <c r="X1691" i="4"/>
  <c r="U1691" i="4"/>
  <c r="T1691" i="4"/>
  <c r="AC1691" i="4" s="1"/>
  <c r="AA1690" i="4"/>
  <c r="Z1690" i="4"/>
  <c r="Y1690" i="4"/>
  <c r="X1690" i="4"/>
  <c r="U1690" i="4"/>
  <c r="T1690" i="4"/>
  <c r="AC1690" i="4" s="1"/>
  <c r="AA1689" i="4"/>
  <c r="Z1689" i="4"/>
  <c r="Y1689" i="4"/>
  <c r="X1689" i="4"/>
  <c r="U1689" i="4"/>
  <c r="T1689" i="4"/>
  <c r="AC1689" i="4" s="1"/>
  <c r="AA1688" i="4"/>
  <c r="Z1688" i="4"/>
  <c r="Y1688" i="4"/>
  <c r="X1688" i="4"/>
  <c r="U1688" i="4"/>
  <c r="T1688" i="4"/>
  <c r="AC1688" i="4" s="1"/>
  <c r="AA1687" i="4"/>
  <c r="Z1687" i="4"/>
  <c r="Y1687" i="4"/>
  <c r="X1687" i="4"/>
  <c r="U1687" i="4"/>
  <c r="T1687" i="4"/>
  <c r="AC1687" i="4" s="1"/>
  <c r="AA1686" i="4"/>
  <c r="Z1686" i="4"/>
  <c r="Y1686" i="4"/>
  <c r="X1686" i="4"/>
  <c r="U1686" i="4"/>
  <c r="T1686" i="4"/>
  <c r="AC1686" i="4" s="1"/>
  <c r="AA1685" i="4"/>
  <c r="Z1685" i="4"/>
  <c r="Y1685" i="4"/>
  <c r="X1685" i="4"/>
  <c r="U1685" i="4"/>
  <c r="T1685" i="4"/>
  <c r="AC1685" i="4" s="1"/>
  <c r="AA1684" i="4"/>
  <c r="Z1684" i="4"/>
  <c r="Y1684" i="4"/>
  <c r="X1684" i="4"/>
  <c r="U1684" i="4"/>
  <c r="T1684" i="4"/>
  <c r="AC1684" i="4" s="1"/>
  <c r="AA1683" i="4"/>
  <c r="Z1683" i="4"/>
  <c r="Y1683" i="4"/>
  <c r="X1683" i="4"/>
  <c r="U1683" i="4"/>
  <c r="T1683" i="4"/>
  <c r="AC1683" i="4" s="1"/>
  <c r="AA1682" i="4"/>
  <c r="Z1682" i="4"/>
  <c r="Y1682" i="4"/>
  <c r="X1682" i="4"/>
  <c r="U1682" i="4"/>
  <c r="T1682" i="4"/>
  <c r="AC1682" i="4" s="1"/>
  <c r="AA1681" i="4"/>
  <c r="Z1681" i="4"/>
  <c r="Y1681" i="4"/>
  <c r="X1681" i="4"/>
  <c r="U1681" i="4"/>
  <c r="T1681" i="4"/>
  <c r="AC1681" i="4" s="1"/>
  <c r="AA1680" i="4"/>
  <c r="Z1680" i="4"/>
  <c r="Y1680" i="4"/>
  <c r="X1680" i="4"/>
  <c r="U1680" i="4"/>
  <c r="T1680" i="4"/>
  <c r="AC1680" i="4" s="1"/>
  <c r="AA1679" i="4"/>
  <c r="Z1679" i="4"/>
  <c r="Y1679" i="4"/>
  <c r="X1679" i="4"/>
  <c r="U1679" i="4"/>
  <c r="T1679" i="4"/>
  <c r="AC1679" i="4" s="1"/>
  <c r="AA1678" i="4"/>
  <c r="Z1678" i="4"/>
  <c r="Y1678" i="4"/>
  <c r="X1678" i="4"/>
  <c r="U1678" i="4"/>
  <c r="T1678" i="4"/>
  <c r="AC1678" i="4" s="1"/>
  <c r="AA1677" i="4"/>
  <c r="Z1677" i="4"/>
  <c r="Y1677" i="4"/>
  <c r="X1677" i="4"/>
  <c r="U1677" i="4"/>
  <c r="T1677" i="4"/>
  <c r="AC1677" i="4" s="1"/>
  <c r="AA1676" i="4"/>
  <c r="Z1676" i="4"/>
  <c r="Y1676" i="4"/>
  <c r="X1676" i="4"/>
  <c r="U1676" i="4"/>
  <c r="T1676" i="4"/>
  <c r="AC1676" i="4" s="1"/>
  <c r="AA1675" i="4"/>
  <c r="Z1675" i="4"/>
  <c r="Y1675" i="4"/>
  <c r="X1675" i="4"/>
  <c r="U1675" i="4"/>
  <c r="T1675" i="4"/>
  <c r="AC1675" i="4" s="1"/>
  <c r="AA1674" i="4"/>
  <c r="Z1674" i="4"/>
  <c r="Y1674" i="4"/>
  <c r="X1674" i="4"/>
  <c r="U1674" i="4"/>
  <c r="T1674" i="4"/>
  <c r="AC1674" i="4" s="1"/>
  <c r="AA1673" i="4"/>
  <c r="Z1673" i="4"/>
  <c r="Y1673" i="4"/>
  <c r="X1673" i="4"/>
  <c r="U1673" i="4"/>
  <c r="T1673" i="4"/>
  <c r="AC1673" i="4" s="1"/>
  <c r="AA1672" i="4"/>
  <c r="Z1672" i="4"/>
  <c r="Y1672" i="4"/>
  <c r="X1672" i="4"/>
  <c r="U1672" i="4"/>
  <c r="T1672" i="4"/>
  <c r="AC1672" i="4" s="1"/>
  <c r="AA1671" i="4"/>
  <c r="Z1671" i="4"/>
  <c r="Y1671" i="4"/>
  <c r="X1671" i="4"/>
  <c r="U1671" i="4"/>
  <c r="T1671" i="4"/>
  <c r="AC1671" i="4" s="1"/>
  <c r="AA1670" i="4"/>
  <c r="Z1670" i="4"/>
  <c r="Y1670" i="4"/>
  <c r="X1670" i="4"/>
  <c r="U1670" i="4"/>
  <c r="T1670" i="4"/>
  <c r="AC1670" i="4" s="1"/>
  <c r="AA1669" i="4"/>
  <c r="Z1669" i="4"/>
  <c r="Y1669" i="4"/>
  <c r="X1669" i="4"/>
  <c r="U1669" i="4"/>
  <c r="T1669" i="4"/>
  <c r="AC1669" i="4" s="1"/>
  <c r="AA1668" i="4"/>
  <c r="Z1668" i="4"/>
  <c r="Y1668" i="4"/>
  <c r="X1668" i="4"/>
  <c r="U1668" i="4"/>
  <c r="T1668" i="4"/>
  <c r="AC1668" i="4" s="1"/>
  <c r="AA1667" i="4"/>
  <c r="Z1667" i="4"/>
  <c r="Y1667" i="4"/>
  <c r="X1667" i="4"/>
  <c r="U1667" i="4"/>
  <c r="T1667" i="4"/>
  <c r="AC1667" i="4" s="1"/>
  <c r="AA1666" i="4"/>
  <c r="Z1666" i="4"/>
  <c r="Y1666" i="4"/>
  <c r="X1666" i="4"/>
  <c r="U1666" i="4"/>
  <c r="T1666" i="4"/>
  <c r="AC1666" i="4" s="1"/>
  <c r="AA1665" i="4"/>
  <c r="Z1665" i="4"/>
  <c r="Y1665" i="4"/>
  <c r="X1665" i="4"/>
  <c r="U1665" i="4"/>
  <c r="T1665" i="4"/>
  <c r="AC1665" i="4" s="1"/>
  <c r="AA1664" i="4"/>
  <c r="Z1664" i="4"/>
  <c r="Y1664" i="4"/>
  <c r="X1664" i="4"/>
  <c r="U1664" i="4"/>
  <c r="T1664" i="4"/>
  <c r="AC1664" i="4" s="1"/>
  <c r="AA1663" i="4"/>
  <c r="Z1663" i="4"/>
  <c r="Y1663" i="4"/>
  <c r="X1663" i="4"/>
  <c r="U1663" i="4"/>
  <c r="T1663" i="4"/>
  <c r="AC1663" i="4" s="1"/>
  <c r="AA1662" i="4"/>
  <c r="Z1662" i="4"/>
  <c r="Y1662" i="4"/>
  <c r="X1662" i="4"/>
  <c r="U1662" i="4"/>
  <c r="T1662" i="4"/>
  <c r="AC1662" i="4" s="1"/>
  <c r="AA1661" i="4"/>
  <c r="Z1661" i="4"/>
  <c r="Y1661" i="4"/>
  <c r="X1661" i="4"/>
  <c r="U1661" i="4"/>
  <c r="T1661" i="4"/>
  <c r="AC1661" i="4" s="1"/>
  <c r="AA1660" i="4"/>
  <c r="Z1660" i="4"/>
  <c r="Y1660" i="4"/>
  <c r="X1660" i="4"/>
  <c r="U1660" i="4"/>
  <c r="T1660" i="4"/>
  <c r="AC1660" i="4" s="1"/>
  <c r="AA1659" i="4"/>
  <c r="Z1659" i="4"/>
  <c r="Y1659" i="4"/>
  <c r="X1659" i="4"/>
  <c r="U1659" i="4"/>
  <c r="T1659" i="4"/>
  <c r="AC1659" i="4" s="1"/>
  <c r="AA1658" i="4"/>
  <c r="Z1658" i="4"/>
  <c r="Y1658" i="4"/>
  <c r="X1658" i="4"/>
  <c r="U1658" i="4"/>
  <c r="T1658" i="4"/>
  <c r="AC1658" i="4" s="1"/>
  <c r="AA1657" i="4"/>
  <c r="Z1657" i="4"/>
  <c r="Y1657" i="4"/>
  <c r="X1657" i="4"/>
  <c r="U1657" i="4"/>
  <c r="T1657" i="4"/>
  <c r="AC1657" i="4" s="1"/>
  <c r="AA1656" i="4"/>
  <c r="Z1656" i="4"/>
  <c r="Y1656" i="4"/>
  <c r="X1656" i="4"/>
  <c r="U1656" i="4"/>
  <c r="T1656" i="4"/>
  <c r="AC1656" i="4" s="1"/>
  <c r="AA1655" i="4"/>
  <c r="Z1655" i="4"/>
  <c r="Y1655" i="4"/>
  <c r="X1655" i="4"/>
  <c r="U1655" i="4"/>
  <c r="T1655" i="4"/>
  <c r="AC1655" i="4" s="1"/>
  <c r="AA1654" i="4"/>
  <c r="Z1654" i="4"/>
  <c r="Y1654" i="4"/>
  <c r="X1654" i="4"/>
  <c r="U1654" i="4"/>
  <c r="T1654" i="4"/>
  <c r="AC1654" i="4" s="1"/>
  <c r="AA1653" i="4"/>
  <c r="Z1653" i="4"/>
  <c r="Y1653" i="4"/>
  <c r="X1653" i="4"/>
  <c r="U1653" i="4"/>
  <c r="T1653" i="4"/>
  <c r="AC1653" i="4" s="1"/>
  <c r="AA1652" i="4"/>
  <c r="Z1652" i="4"/>
  <c r="Y1652" i="4"/>
  <c r="X1652" i="4"/>
  <c r="U1652" i="4"/>
  <c r="T1652" i="4"/>
  <c r="AC1652" i="4" s="1"/>
  <c r="AA1651" i="4"/>
  <c r="Z1651" i="4"/>
  <c r="Y1651" i="4"/>
  <c r="X1651" i="4"/>
  <c r="U1651" i="4"/>
  <c r="T1651" i="4"/>
  <c r="AC1651" i="4" s="1"/>
  <c r="AA1650" i="4"/>
  <c r="Z1650" i="4"/>
  <c r="Y1650" i="4"/>
  <c r="X1650" i="4"/>
  <c r="U1650" i="4"/>
  <c r="T1650" i="4"/>
  <c r="AC1650" i="4" s="1"/>
  <c r="AA1649" i="4"/>
  <c r="Z1649" i="4"/>
  <c r="Y1649" i="4"/>
  <c r="X1649" i="4"/>
  <c r="U1649" i="4"/>
  <c r="T1649" i="4"/>
  <c r="AC1649" i="4" s="1"/>
  <c r="AA1648" i="4"/>
  <c r="Z1648" i="4"/>
  <c r="Y1648" i="4"/>
  <c r="X1648" i="4"/>
  <c r="U1648" i="4"/>
  <c r="T1648" i="4"/>
  <c r="AC1648" i="4" s="1"/>
  <c r="AA1647" i="4"/>
  <c r="Z1647" i="4"/>
  <c r="Y1647" i="4"/>
  <c r="X1647" i="4"/>
  <c r="U1647" i="4"/>
  <c r="T1647" i="4"/>
  <c r="AC1647" i="4" s="1"/>
  <c r="AA1646" i="4"/>
  <c r="Z1646" i="4"/>
  <c r="Y1646" i="4"/>
  <c r="X1646" i="4"/>
  <c r="U1646" i="4"/>
  <c r="T1646" i="4"/>
  <c r="AC1646" i="4" s="1"/>
  <c r="AA1645" i="4"/>
  <c r="Z1645" i="4"/>
  <c r="Y1645" i="4"/>
  <c r="X1645" i="4"/>
  <c r="U1645" i="4"/>
  <c r="T1645" i="4"/>
  <c r="AC1645" i="4" s="1"/>
  <c r="AA1644" i="4"/>
  <c r="Z1644" i="4"/>
  <c r="Y1644" i="4"/>
  <c r="X1644" i="4"/>
  <c r="U1644" i="4"/>
  <c r="T1644" i="4"/>
  <c r="AC1644" i="4" s="1"/>
  <c r="AA1643" i="4"/>
  <c r="Z1643" i="4"/>
  <c r="Y1643" i="4"/>
  <c r="X1643" i="4"/>
  <c r="U1643" i="4"/>
  <c r="T1643" i="4"/>
  <c r="AC1643" i="4" s="1"/>
  <c r="AA1642" i="4"/>
  <c r="Z1642" i="4"/>
  <c r="Y1642" i="4"/>
  <c r="X1642" i="4"/>
  <c r="U1642" i="4"/>
  <c r="T1642" i="4"/>
  <c r="AC1642" i="4" s="1"/>
  <c r="AA1641" i="4"/>
  <c r="Z1641" i="4"/>
  <c r="Y1641" i="4"/>
  <c r="X1641" i="4"/>
  <c r="U1641" i="4"/>
  <c r="T1641" i="4"/>
  <c r="AC1641" i="4" s="1"/>
  <c r="AA1640" i="4"/>
  <c r="Z1640" i="4"/>
  <c r="Y1640" i="4"/>
  <c r="X1640" i="4"/>
  <c r="U1640" i="4"/>
  <c r="T1640" i="4"/>
  <c r="AC1640" i="4" s="1"/>
  <c r="AA1639" i="4"/>
  <c r="Z1639" i="4"/>
  <c r="Y1639" i="4"/>
  <c r="X1639" i="4"/>
  <c r="U1639" i="4"/>
  <c r="T1639" i="4"/>
  <c r="AC1639" i="4" s="1"/>
  <c r="AA1638" i="4"/>
  <c r="Z1638" i="4"/>
  <c r="Y1638" i="4"/>
  <c r="X1638" i="4"/>
  <c r="U1638" i="4"/>
  <c r="T1638" i="4"/>
  <c r="AC1638" i="4" s="1"/>
  <c r="AA1637" i="4"/>
  <c r="Z1637" i="4"/>
  <c r="Y1637" i="4"/>
  <c r="X1637" i="4"/>
  <c r="U1637" i="4"/>
  <c r="T1637" i="4"/>
  <c r="AC1637" i="4" s="1"/>
  <c r="AA1636" i="4"/>
  <c r="Z1636" i="4"/>
  <c r="Y1636" i="4"/>
  <c r="X1636" i="4"/>
  <c r="U1636" i="4"/>
  <c r="T1636" i="4"/>
  <c r="AC1636" i="4" s="1"/>
  <c r="AA1635" i="4"/>
  <c r="Z1635" i="4"/>
  <c r="Y1635" i="4"/>
  <c r="X1635" i="4"/>
  <c r="U1635" i="4"/>
  <c r="T1635" i="4"/>
  <c r="AC1635" i="4" s="1"/>
  <c r="AA1634" i="4"/>
  <c r="Z1634" i="4"/>
  <c r="Y1634" i="4"/>
  <c r="X1634" i="4"/>
  <c r="U1634" i="4"/>
  <c r="T1634" i="4"/>
  <c r="AC1634" i="4" s="1"/>
  <c r="AA1633" i="4"/>
  <c r="Z1633" i="4"/>
  <c r="Y1633" i="4"/>
  <c r="X1633" i="4"/>
  <c r="U1633" i="4"/>
  <c r="T1633" i="4"/>
  <c r="AC1633" i="4" s="1"/>
  <c r="AA1632" i="4"/>
  <c r="Z1632" i="4"/>
  <c r="Y1632" i="4"/>
  <c r="X1632" i="4"/>
  <c r="U1632" i="4"/>
  <c r="T1632" i="4"/>
  <c r="AC1632" i="4" s="1"/>
  <c r="AA1631" i="4"/>
  <c r="Z1631" i="4"/>
  <c r="Y1631" i="4"/>
  <c r="X1631" i="4"/>
  <c r="U1631" i="4"/>
  <c r="T1631" i="4"/>
  <c r="AC1631" i="4" s="1"/>
  <c r="AA1630" i="4"/>
  <c r="Z1630" i="4"/>
  <c r="Y1630" i="4"/>
  <c r="X1630" i="4"/>
  <c r="U1630" i="4"/>
  <c r="T1630" i="4"/>
  <c r="AC1630" i="4" s="1"/>
  <c r="AA1629" i="4"/>
  <c r="Z1629" i="4"/>
  <c r="Y1629" i="4"/>
  <c r="X1629" i="4"/>
  <c r="U1629" i="4"/>
  <c r="T1629" i="4"/>
  <c r="AC1629" i="4" s="1"/>
  <c r="AA1628" i="4"/>
  <c r="Z1628" i="4"/>
  <c r="Y1628" i="4"/>
  <c r="X1628" i="4"/>
  <c r="U1628" i="4"/>
  <c r="T1628" i="4"/>
  <c r="AC1628" i="4" s="1"/>
  <c r="AA1627" i="4"/>
  <c r="Z1627" i="4"/>
  <c r="Y1627" i="4"/>
  <c r="X1627" i="4"/>
  <c r="U1627" i="4"/>
  <c r="T1627" i="4"/>
  <c r="AC1627" i="4" s="1"/>
  <c r="AA1626" i="4"/>
  <c r="Z1626" i="4"/>
  <c r="Y1626" i="4"/>
  <c r="X1626" i="4"/>
  <c r="U1626" i="4"/>
  <c r="T1626" i="4"/>
  <c r="AC1626" i="4" s="1"/>
  <c r="AA1625" i="4"/>
  <c r="Z1625" i="4"/>
  <c r="Y1625" i="4"/>
  <c r="X1625" i="4"/>
  <c r="U1625" i="4"/>
  <c r="T1625" i="4"/>
  <c r="AC1625" i="4" s="1"/>
  <c r="AA1624" i="4"/>
  <c r="Z1624" i="4"/>
  <c r="Y1624" i="4"/>
  <c r="X1624" i="4"/>
  <c r="U1624" i="4"/>
  <c r="T1624" i="4"/>
  <c r="AC1624" i="4" s="1"/>
  <c r="AA1623" i="4"/>
  <c r="Z1623" i="4"/>
  <c r="Y1623" i="4"/>
  <c r="X1623" i="4"/>
  <c r="U1623" i="4"/>
  <c r="T1623" i="4"/>
  <c r="AC1623" i="4" s="1"/>
  <c r="AA1622" i="4"/>
  <c r="Z1622" i="4"/>
  <c r="Y1622" i="4"/>
  <c r="X1622" i="4"/>
  <c r="U1622" i="4"/>
  <c r="T1622" i="4"/>
  <c r="AC1622" i="4" s="1"/>
  <c r="AA1621" i="4"/>
  <c r="Z1621" i="4"/>
  <c r="Y1621" i="4"/>
  <c r="X1621" i="4"/>
  <c r="U1621" i="4"/>
  <c r="T1621" i="4"/>
  <c r="AC1621" i="4" s="1"/>
  <c r="AA1620" i="4"/>
  <c r="Z1620" i="4"/>
  <c r="Y1620" i="4"/>
  <c r="X1620" i="4"/>
  <c r="U1620" i="4"/>
  <c r="T1620" i="4"/>
  <c r="AC1620" i="4" s="1"/>
  <c r="AA1619" i="4"/>
  <c r="Z1619" i="4"/>
  <c r="Y1619" i="4"/>
  <c r="X1619" i="4"/>
  <c r="U1619" i="4"/>
  <c r="T1619" i="4"/>
  <c r="AC1619" i="4" s="1"/>
  <c r="AA1618" i="4"/>
  <c r="Z1618" i="4"/>
  <c r="Y1618" i="4"/>
  <c r="X1618" i="4"/>
  <c r="U1618" i="4"/>
  <c r="T1618" i="4"/>
  <c r="AC1618" i="4" s="1"/>
  <c r="AA1617" i="4"/>
  <c r="Z1617" i="4"/>
  <c r="Y1617" i="4"/>
  <c r="X1617" i="4"/>
  <c r="U1617" i="4"/>
  <c r="T1617" i="4"/>
  <c r="AC1617" i="4" s="1"/>
  <c r="AA1616" i="4"/>
  <c r="Z1616" i="4"/>
  <c r="Y1616" i="4"/>
  <c r="X1616" i="4"/>
  <c r="U1616" i="4"/>
  <c r="T1616" i="4"/>
  <c r="AC1616" i="4" s="1"/>
  <c r="AA1615" i="4"/>
  <c r="Z1615" i="4"/>
  <c r="Y1615" i="4"/>
  <c r="X1615" i="4"/>
  <c r="U1615" i="4"/>
  <c r="T1615" i="4"/>
  <c r="AC1615" i="4" s="1"/>
  <c r="AA1614" i="4"/>
  <c r="Z1614" i="4"/>
  <c r="Y1614" i="4"/>
  <c r="X1614" i="4"/>
  <c r="U1614" i="4"/>
  <c r="T1614" i="4"/>
  <c r="AC1614" i="4" s="1"/>
  <c r="AA1613" i="4"/>
  <c r="Z1613" i="4"/>
  <c r="Y1613" i="4"/>
  <c r="X1613" i="4"/>
  <c r="U1613" i="4"/>
  <c r="T1613" i="4"/>
  <c r="AC1613" i="4" s="1"/>
  <c r="AA1612" i="4"/>
  <c r="Z1612" i="4"/>
  <c r="Y1612" i="4"/>
  <c r="X1612" i="4"/>
  <c r="U1612" i="4"/>
  <c r="T1612" i="4"/>
  <c r="AC1612" i="4" s="1"/>
  <c r="AA1611" i="4"/>
  <c r="Z1611" i="4"/>
  <c r="Y1611" i="4"/>
  <c r="X1611" i="4"/>
  <c r="U1611" i="4"/>
  <c r="T1611" i="4"/>
  <c r="AC1611" i="4" s="1"/>
  <c r="AA1610" i="4"/>
  <c r="Z1610" i="4"/>
  <c r="Y1610" i="4"/>
  <c r="X1610" i="4"/>
  <c r="U1610" i="4"/>
  <c r="T1610" i="4"/>
  <c r="AC1610" i="4" s="1"/>
  <c r="AA1609" i="4"/>
  <c r="Z1609" i="4"/>
  <c r="Y1609" i="4"/>
  <c r="X1609" i="4"/>
  <c r="U1609" i="4"/>
  <c r="T1609" i="4"/>
  <c r="AC1609" i="4" s="1"/>
  <c r="AA1608" i="4"/>
  <c r="Z1608" i="4"/>
  <c r="Y1608" i="4"/>
  <c r="X1608" i="4"/>
  <c r="U1608" i="4"/>
  <c r="T1608" i="4"/>
  <c r="AC1608" i="4" s="1"/>
  <c r="AA1607" i="4"/>
  <c r="Z1607" i="4"/>
  <c r="Y1607" i="4"/>
  <c r="X1607" i="4"/>
  <c r="U1607" i="4"/>
  <c r="T1607" i="4"/>
  <c r="AC1607" i="4" s="1"/>
  <c r="AA1606" i="4"/>
  <c r="Z1606" i="4"/>
  <c r="Y1606" i="4"/>
  <c r="X1606" i="4"/>
  <c r="U1606" i="4"/>
  <c r="T1606" i="4"/>
  <c r="AC1606" i="4" s="1"/>
  <c r="AA1605" i="4"/>
  <c r="Z1605" i="4"/>
  <c r="Y1605" i="4"/>
  <c r="X1605" i="4"/>
  <c r="U1605" i="4"/>
  <c r="T1605" i="4"/>
  <c r="AC1605" i="4" s="1"/>
  <c r="AA1604" i="4"/>
  <c r="Z1604" i="4"/>
  <c r="Y1604" i="4"/>
  <c r="X1604" i="4"/>
  <c r="U1604" i="4"/>
  <c r="T1604" i="4"/>
  <c r="AC1604" i="4" s="1"/>
  <c r="AA1603" i="4"/>
  <c r="Z1603" i="4"/>
  <c r="Y1603" i="4"/>
  <c r="X1603" i="4"/>
  <c r="U1603" i="4"/>
  <c r="T1603" i="4"/>
  <c r="AC1603" i="4" s="1"/>
  <c r="AA1602" i="4"/>
  <c r="Z1602" i="4"/>
  <c r="Y1602" i="4"/>
  <c r="X1602" i="4"/>
  <c r="U1602" i="4"/>
  <c r="T1602" i="4"/>
  <c r="AC1602" i="4" s="1"/>
  <c r="AA1601" i="4"/>
  <c r="Z1601" i="4"/>
  <c r="Y1601" i="4"/>
  <c r="X1601" i="4"/>
  <c r="U1601" i="4"/>
  <c r="T1601" i="4"/>
  <c r="AC1601" i="4" s="1"/>
  <c r="AA1600" i="4"/>
  <c r="Z1600" i="4"/>
  <c r="Y1600" i="4"/>
  <c r="X1600" i="4"/>
  <c r="U1600" i="4"/>
  <c r="T1600" i="4"/>
  <c r="AC1600" i="4" s="1"/>
  <c r="AA1599" i="4"/>
  <c r="Z1599" i="4"/>
  <c r="Y1599" i="4"/>
  <c r="X1599" i="4"/>
  <c r="U1599" i="4"/>
  <c r="T1599" i="4"/>
  <c r="AC1599" i="4" s="1"/>
  <c r="AA1598" i="4"/>
  <c r="Z1598" i="4"/>
  <c r="Y1598" i="4"/>
  <c r="X1598" i="4"/>
  <c r="U1598" i="4"/>
  <c r="T1598" i="4"/>
  <c r="AC1598" i="4" s="1"/>
  <c r="AA1597" i="4"/>
  <c r="Z1597" i="4"/>
  <c r="Y1597" i="4"/>
  <c r="X1597" i="4"/>
  <c r="U1597" i="4"/>
  <c r="T1597" i="4"/>
  <c r="AC1597" i="4" s="1"/>
  <c r="AA1596" i="4"/>
  <c r="Z1596" i="4"/>
  <c r="Y1596" i="4"/>
  <c r="X1596" i="4"/>
  <c r="U1596" i="4"/>
  <c r="T1596" i="4"/>
  <c r="AC1596" i="4" s="1"/>
  <c r="AA1595" i="4"/>
  <c r="Z1595" i="4"/>
  <c r="Y1595" i="4"/>
  <c r="X1595" i="4"/>
  <c r="U1595" i="4"/>
  <c r="T1595" i="4"/>
  <c r="AC1595" i="4" s="1"/>
  <c r="AA1594" i="4"/>
  <c r="Z1594" i="4"/>
  <c r="Y1594" i="4"/>
  <c r="X1594" i="4"/>
  <c r="U1594" i="4"/>
  <c r="T1594" i="4"/>
  <c r="AC1594" i="4" s="1"/>
  <c r="AA1593" i="4"/>
  <c r="Z1593" i="4"/>
  <c r="Y1593" i="4"/>
  <c r="X1593" i="4"/>
  <c r="U1593" i="4"/>
  <c r="T1593" i="4"/>
  <c r="AC1593" i="4" s="1"/>
  <c r="AA1592" i="4"/>
  <c r="Z1592" i="4"/>
  <c r="Y1592" i="4"/>
  <c r="X1592" i="4"/>
  <c r="U1592" i="4"/>
  <c r="T1592" i="4"/>
  <c r="AC1592" i="4" s="1"/>
  <c r="AA1591" i="4"/>
  <c r="Z1591" i="4"/>
  <c r="Y1591" i="4"/>
  <c r="X1591" i="4"/>
  <c r="U1591" i="4"/>
  <c r="T1591" i="4"/>
  <c r="AC1591" i="4" s="1"/>
  <c r="AA1590" i="4"/>
  <c r="Z1590" i="4"/>
  <c r="Y1590" i="4"/>
  <c r="X1590" i="4"/>
  <c r="U1590" i="4"/>
  <c r="T1590" i="4"/>
  <c r="AC1590" i="4" s="1"/>
  <c r="AA1589" i="4"/>
  <c r="Z1589" i="4"/>
  <c r="Y1589" i="4"/>
  <c r="X1589" i="4"/>
  <c r="U1589" i="4"/>
  <c r="T1589" i="4"/>
  <c r="AC1589" i="4" s="1"/>
  <c r="AA1588" i="4"/>
  <c r="Z1588" i="4"/>
  <c r="Y1588" i="4"/>
  <c r="X1588" i="4"/>
  <c r="U1588" i="4"/>
  <c r="T1588" i="4"/>
  <c r="AC1588" i="4" s="1"/>
  <c r="AA1587" i="4"/>
  <c r="Z1587" i="4"/>
  <c r="Y1587" i="4"/>
  <c r="X1587" i="4"/>
  <c r="U1587" i="4"/>
  <c r="T1587" i="4"/>
  <c r="AC1587" i="4" s="1"/>
  <c r="AA1586" i="4"/>
  <c r="Z1586" i="4"/>
  <c r="Y1586" i="4"/>
  <c r="X1586" i="4"/>
  <c r="U1586" i="4"/>
  <c r="T1586" i="4"/>
  <c r="AC1586" i="4" s="1"/>
  <c r="AA1585" i="4"/>
  <c r="Z1585" i="4"/>
  <c r="Y1585" i="4"/>
  <c r="X1585" i="4"/>
  <c r="U1585" i="4"/>
  <c r="T1585" i="4"/>
  <c r="AC1585" i="4" s="1"/>
  <c r="AA1584" i="4"/>
  <c r="Z1584" i="4"/>
  <c r="Y1584" i="4"/>
  <c r="X1584" i="4"/>
  <c r="U1584" i="4"/>
  <c r="T1584" i="4"/>
  <c r="AC1584" i="4" s="1"/>
  <c r="AA1583" i="4"/>
  <c r="Z1583" i="4"/>
  <c r="Y1583" i="4"/>
  <c r="X1583" i="4"/>
  <c r="U1583" i="4"/>
  <c r="T1583" i="4"/>
  <c r="AC1583" i="4" s="1"/>
  <c r="AA1582" i="4"/>
  <c r="Z1582" i="4"/>
  <c r="Y1582" i="4"/>
  <c r="X1582" i="4"/>
  <c r="U1582" i="4"/>
  <c r="T1582" i="4"/>
  <c r="AC1582" i="4" s="1"/>
  <c r="AA1581" i="4"/>
  <c r="Z1581" i="4"/>
  <c r="Y1581" i="4"/>
  <c r="X1581" i="4"/>
  <c r="U1581" i="4"/>
  <c r="T1581" i="4"/>
  <c r="AC1581" i="4" s="1"/>
  <c r="AA1580" i="4"/>
  <c r="Z1580" i="4"/>
  <c r="Y1580" i="4"/>
  <c r="X1580" i="4"/>
  <c r="U1580" i="4"/>
  <c r="T1580" i="4"/>
  <c r="AC1580" i="4" s="1"/>
  <c r="AA1579" i="4"/>
  <c r="Z1579" i="4"/>
  <c r="Y1579" i="4"/>
  <c r="X1579" i="4"/>
  <c r="U1579" i="4"/>
  <c r="T1579" i="4"/>
  <c r="AC1579" i="4" s="1"/>
  <c r="AA1578" i="4"/>
  <c r="Z1578" i="4"/>
  <c r="Y1578" i="4"/>
  <c r="X1578" i="4"/>
  <c r="U1578" i="4"/>
  <c r="T1578" i="4"/>
  <c r="AC1578" i="4" s="1"/>
  <c r="AA1577" i="4"/>
  <c r="Z1577" i="4"/>
  <c r="Y1577" i="4"/>
  <c r="X1577" i="4"/>
  <c r="U1577" i="4"/>
  <c r="T1577" i="4"/>
  <c r="AC1577" i="4" s="1"/>
  <c r="AA1576" i="4"/>
  <c r="Z1576" i="4"/>
  <c r="Y1576" i="4"/>
  <c r="X1576" i="4"/>
  <c r="U1576" i="4"/>
  <c r="T1576" i="4"/>
  <c r="AC1576" i="4" s="1"/>
  <c r="AA1575" i="4"/>
  <c r="Z1575" i="4"/>
  <c r="Y1575" i="4"/>
  <c r="X1575" i="4"/>
  <c r="U1575" i="4"/>
  <c r="T1575" i="4"/>
  <c r="AC1575" i="4" s="1"/>
  <c r="AA1574" i="4"/>
  <c r="Z1574" i="4"/>
  <c r="Y1574" i="4"/>
  <c r="X1574" i="4"/>
  <c r="U1574" i="4"/>
  <c r="T1574" i="4"/>
  <c r="AC1574" i="4" s="1"/>
  <c r="AA1573" i="4"/>
  <c r="Z1573" i="4"/>
  <c r="Y1573" i="4"/>
  <c r="X1573" i="4"/>
  <c r="U1573" i="4"/>
  <c r="T1573" i="4"/>
  <c r="AC1573" i="4" s="1"/>
  <c r="AA1572" i="4"/>
  <c r="Z1572" i="4"/>
  <c r="Y1572" i="4"/>
  <c r="X1572" i="4"/>
  <c r="U1572" i="4"/>
  <c r="T1572" i="4"/>
  <c r="AC1572" i="4" s="1"/>
  <c r="AA1571" i="4"/>
  <c r="Z1571" i="4"/>
  <c r="Y1571" i="4"/>
  <c r="X1571" i="4"/>
  <c r="U1571" i="4"/>
  <c r="T1571" i="4"/>
  <c r="AC1571" i="4" s="1"/>
  <c r="AA1570" i="4"/>
  <c r="Z1570" i="4"/>
  <c r="Y1570" i="4"/>
  <c r="X1570" i="4"/>
  <c r="U1570" i="4"/>
  <c r="T1570" i="4"/>
  <c r="AC1570" i="4" s="1"/>
  <c r="AA1569" i="4"/>
  <c r="Z1569" i="4"/>
  <c r="Y1569" i="4"/>
  <c r="X1569" i="4"/>
  <c r="U1569" i="4"/>
  <c r="T1569" i="4"/>
  <c r="AC1569" i="4" s="1"/>
  <c r="AA1568" i="4"/>
  <c r="Z1568" i="4"/>
  <c r="Y1568" i="4"/>
  <c r="X1568" i="4"/>
  <c r="U1568" i="4"/>
  <c r="T1568" i="4"/>
  <c r="AC1568" i="4" s="1"/>
  <c r="AA1567" i="4"/>
  <c r="Z1567" i="4"/>
  <c r="Y1567" i="4"/>
  <c r="X1567" i="4"/>
  <c r="U1567" i="4"/>
  <c r="T1567" i="4"/>
  <c r="AC1567" i="4" s="1"/>
  <c r="AA1566" i="4"/>
  <c r="Z1566" i="4"/>
  <c r="Y1566" i="4"/>
  <c r="X1566" i="4"/>
  <c r="U1566" i="4"/>
  <c r="T1566" i="4"/>
  <c r="AC1566" i="4" s="1"/>
  <c r="AA1565" i="4"/>
  <c r="Z1565" i="4"/>
  <c r="Y1565" i="4"/>
  <c r="X1565" i="4"/>
  <c r="U1565" i="4"/>
  <c r="T1565" i="4"/>
  <c r="AC1565" i="4" s="1"/>
  <c r="AA1564" i="4"/>
  <c r="Z1564" i="4"/>
  <c r="Y1564" i="4"/>
  <c r="X1564" i="4"/>
  <c r="U1564" i="4"/>
  <c r="T1564" i="4"/>
  <c r="AC1564" i="4" s="1"/>
  <c r="AA1563" i="4"/>
  <c r="Z1563" i="4"/>
  <c r="Y1563" i="4"/>
  <c r="X1563" i="4"/>
  <c r="U1563" i="4"/>
  <c r="T1563" i="4"/>
  <c r="AC1563" i="4" s="1"/>
  <c r="AA1562" i="4"/>
  <c r="Z1562" i="4"/>
  <c r="Y1562" i="4"/>
  <c r="X1562" i="4"/>
  <c r="U1562" i="4"/>
  <c r="T1562" i="4"/>
  <c r="AC1562" i="4" s="1"/>
  <c r="AA1561" i="4"/>
  <c r="Z1561" i="4"/>
  <c r="Y1561" i="4"/>
  <c r="X1561" i="4"/>
  <c r="U1561" i="4"/>
  <c r="T1561" i="4"/>
  <c r="AC1561" i="4" s="1"/>
  <c r="AA1560" i="4"/>
  <c r="Z1560" i="4"/>
  <c r="Y1560" i="4"/>
  <c r="X1560" i="4"/>
  <c r="U1560" i="4"/>
  <c r="T1560" i="4"/>
  <c r="AC1560" i="4" s="1"/>
  <c r="AA1559" i="4"/>
  <c r="Z1559" i="4"/>
  <c r="Y1559" i="4"/>
  <c r="X1559" i="4"/>
  <c r="U1559" i="4"/>
  <c r="T1559" i="4"/>
  <c r="AC1559" i="4" s="1"/>
  <c r="AA1558" i="4"/>
  <c r="Z1558" i="4"/>
  <c r="Y1558" i="4"/>
  <c r="X1558" i="4"/>
  <c r="U1558" i="4"/>
  <c r="T1558" i="4"/>
  <c r="AC1558" i="4" s="1"/>
  <c r="AA1557" i="4"/>
  <c r="Z1557" i="4"/>
  <c r="Y1557" i="4"/>
  <c r="X1557" i="4"/>
  <c r="U1557" i="4"/>
  <c r="T1557" i="4"/>
  <c r="AC1557" i="4" s="1"/>
  <c r="AA1556" i="4"/>
  <c r="Z1556" i="4"/>
  <c r="Y1556" i="4"/>
  <c r="X1556" i="4"/>
  <c r="U1556" i="4"/>
  <c r="T1556" i="4"/>
  <c r="AC1556" i="4" s="1"/>
  <c r="AA1555" i="4"/>
  <c r="Z1555" i="4"/>
  <c r="Y1555" i="4"/>
  <c r="X1555" i="4"/>
  <c r="U1555" i="4"/>
  <c r="T1555" i="4"/>
  <c r="AC1555" i="4" s="1"/>
  <c r="AA1554" i="4"/>
  <c r="Z1554" i="4"/>
  <c r="Y1554" i="4"/>
  <c r="X1554" i="4"/>
  <c r="U1554" i="4"/>
  <c r="T1554" i="4"/>
  <c r="AC1554" i="4" s="1"/>
  <c r="AA1553" i="4"/>
  <c r="Z1553" i="4"/>
  <c r="Y1553" i="4"/>
  <c r="X1553" i="4"/>
  <c r="U1553" i="4"/>
  <c r="T1553" i="4"/>
  <c r="AC1553" i="4" s="1"/>
  <c r="AA1552" i="4"/>
  <c r="Z1552" i="4"/>
  <c r="Y1552" i="4"/>
  <c r="X1552" i="4"/>
  <c r="U1552" i="4"/>
  <c r="T1552" i="4"/>
  <c r="AC1552" i="4" s="1"/>
  <c r="AA1551" i="4"/>
  <c r="Z1551" i="4"/>
  <c r="Y1551" i="4"/>
  <c r="X1551" i="4"/>
  <c r="U1551" i="4"/>
  <c r="T1551" i="4"/>
  <c r="AC1551" i="4" s="1"/>
  <c r="AA1550" i="4"/>
  <c r="Z1550" i="4"/>
  <c r="Y1550" i="4"/>
  <c r="X1550" i="4"/>
  <c r="U1550" i="4"/>
  <c r="T1550" i="4"/>
  <c r="AC1550" i="4" s="1"/>
  <c r="AA1549" i="4"/>
  <c r="Z1549" i="4"/>
  <c r="Y1549" i="4"/>
  <c r="X1549" i="4"/>
  <c r="U1549" i="4"/>
  <c r="T1549" i="4"/>
  <c r="AC1549" i="4" s="1"/>
  <c r="AA1548" i="4"/>
  <c r="Z1548" i="4"/>
  <c r="Y1548" i="4"/>
  <c r="X1548" i="4"/>
  <c r="U1548" i="4"/>
  <c r="T1548" i="4"/>
  <c r="AC1548" i="4" s="1"/>
  <c r="AA1547" i="4"/>
  <c r="Z1547" i="4"/>
  <c r="Y1547" i="4"/>
  <c r="X1547" i="4"/>
  <c r="U1547" i="4"/>
  <c r="T1547" i="4"/>
  <c r="AC1547" i="4" s="1"/>
  <c r="AA1546" i="4"/>
  <c r="Z1546" i="4"/>
  <c r="Y1546" i="4"/>
  <c r="X1546" i="4"/>
  <c r="U1546" i="4"/>
  <c r="T1546" i="4"/>
  <c r="AC1546" i="4" s="1"/>
  <c r="AA1545" i="4"/>
  <c r="Z1545" i="4"/>
  <c r="Y1545" i="4"/>
  <c r="X1545" i="4"/>
  <c r="U1545" i="4"/>
  <c r="T1545" i="4"/>
  <c r="AC1545" i="4" s="1"/>
  <c r="AA1544" i="4"/>
  <c r="Z1544" i="4"/>
  <c r="Y1544" i="4"/>
  <c r="X1544" i="4"/>
  <c r="U1544" i="4"/>
  <c r="T1544" i="4"/>
  <c r="AC1544" i="4" s="1"/>
  <c r="AA1543" i="4"/>
  <c r="Z1543" i="4"/>
  <c r="Y1543" i="4"/>
  <c r="X1543" i="4"/>
  <c r="U1543" i="4"/>
  <c r="T1543" i="4"/>
  <c r="AC1543" i="4" s="1"/>
  <c r="AA1542" i="4"/>
  <c r="Z1542" i="4"/>
  <c r="Y1542" i="4"/>
  <c r="X1542" i="4"/>
  <c r="U1542" i="4"/>
  <c r="T1542" i="4"/>
  <c r="AC1542" i="4" s="1"/>
  <c r="AA1541" i="4"/>
  <c r="Z1541" i="4"/>
  <c r="Y1541" i="4"/>
  <c r="X1541" i="4"/>
  <c r="U1541" i="4"/>
  <c r="T1541" i="4"/>
  <c r="AC1541" i="4" s="1"/>
  <c r="AA1540" i="4"/>
  <c r="Z1540" i="4"/>
  <c r="Y1540" i="4"/>
  <c r="X1540" i="4"/>
  <c r="U1540" i="4"/>
  <c r="T1540" i="4"/>
  <c r="AC1540" i="4" s="1"/>
  <c r="AA1539" i="4"/>
  <c r="Z1539" i="4"/>
  <c r="Y1539" i="4"/>
  <c r="X1539" i="4"/>
  <c r="U1539" i="4"/>
  <c r="T1539" i="4"/>
  <c r="AC1539" i="4" s="1"/>
  <c r="AA1538" i="4"/>
  <c r="Z1538" i="4"/>
  <c r="Y1538" i="4"/>
  <c r="X1538" i="4"/>
  <c r="U1538" i="4"/>
  <c r="T1538" i="4"/>
  <c r="AC1538" i="4" s="1"/>
  <c r="AA1537" i="4"/>
  <c r="Z1537" i="4"/>
  <c r="Y1537" i="4"/>
  <c r="X1537" i="4"/>
  <c r="U1537" i="4"/>
  <c r="T1537" i="4"/>
  <c r="AC1537" i="4" s="1"/>
  <c r="AA1536" i="4"/>
  <c r="Z1536" i="4"/>
  <c r="Y1536" i="4"/>
  <c r="X1536" i="4"/>
  <c r="U1536" i="4"/>
  <c r="T1536" i="4"/>
  <c r="AC1536" i="4" s="1"/>
  <c r="AA1535" i="4"/>
  <c r="Z1535" i="4"/>
  <c r="Y1535" i="4"/>
  <c r="X1535" i="4"/>
  <c r="U1535" i="4"/>
  <c r="T1535" i="4"/>
  <c r="AC1535" i="4" s="1"/>
  <c r="AA1534" i="4"/>
  <c r="Z1534" i="4"/>
  <c r="Y1534" i="4"/>
  <c r="X1534" i="4"/>
  <c r="U1534" i="4"/>
  <c r="T1534" i="4"/>
  <c r="AC1534" i="4" s="1"/>
  <c r="AA1533" i="4"/>
  <c r="Z1533" i="4"/>
  <c r="Y1533" i="4"/>
  <c r="X1533" i="4"/>
  <c r="U1533" i="4"/>
  <c r="T1533" i="4"/>
  <c r="AC1533" i="4" s="1"/>
  <c r="AA1532" i="4"/>
  <c r="Z1532" i="4"/>
  <c r="Y1532" i="4"/>
  <c r="X1532" i="4"/>
  <c r="U1532" i="4"/>
  <c r="T1532" i="4"/>
  <c r="AC1532" i="4" s="1"/>
  <c r="AA1531" i="4"/>
  <c r="Z1531" i="4"/>
  <c r="Y1531" i="4"/>
  <c r="X1531" i="4"/>
  <c r="U1531" i="4"/>
  <c r="T1531" i="4"/>
  <c r="AC1531" i="4" s="1"/>
  <c r="AA1530" i="4"/>
  <c r="Z1530" i="4"/>
  <c r="Y1530" i="4"/>
  <c r="X1530" i="4"/>
  <c r="U1530" i="4"/>
  <c r="T1530" i="4"/>
  <c r="AC1530" i="4" s="1"/>
  <c r="AA1529" i="4"/>
  <c r="Z1529" i="4"/>
  <c r="Y1529" i="4"/>
  <c r="X1529" i="4"/>
  <c r="U1529" i="4"/>
  <c r="T1529" i="4"/>
  <c r="AC1529" i="4" s="1"/>
  <c r="AA1528" i="4"/>
  <c r="Z1528" i="4"/>
  <c r="Y1528" i="4"/>
  <c r="X1528" i="4"/>
  <c r="U1528" i="4"/>
  <c r="T1528" i="4"/>
  <c r="AC1528" i="4" s="1"/>
  <c r="AA1527" i="4"/>
  <c r="Z1527" i="4"/>
  <c r="Y1527" i="4"/>
  <c r="X1527" i="4"/>
  <c r="U1527" i="4"/>
  <c r="T1527" i="4"/>
  <c r="AC1527" i="4" s="1"/>
  <c r="AA1526" i="4"/>
  <c r="Z1526" i="4"/>
  <c r="Y1526" i="4"/>
  <c r="X1526" i="4"/>
  <c r="U1526" i="4"/>
  <c r="T1526" i="4"/>
  <c r="AC1526" i="4" s="1"/>
  <c r="AA1525" i="4"/>
  <c r="Z1525" i="4"/>
  <c r="Y1525" i="4"/>
  <c r="X1525" i="4"/>
  <c r="U1525" i="4"/>
  <c r="T1525" i="4"/>
  <c r="AC1525" i="4" s="1"/>
  <c r="AA1524" i="4"/>
  <c r="Z1524" i="4"/>
  <c r="Y1524" i="4"/>
  <c r="X1524" i="4"/>
  <c r="U1524" i="4"/>
  <c r="T1524" i="4"/>
  <c r="AC1524" i="4" s="1"/>
  <c r="AA1523" i="4"/>
  <c r="Z1523" i="4"/>
  <c r="Y1523" i="4"/>
  <c r="X1523" i="4"/>
  <c r="U1523" i="4"/>
  <c r="T1523" i="4"/>
  <c r="AC1523" i="4" s="1"/>
  <c r="AA1522" i="4"/>
  <c r="Z1522" i="4"/>
  <c r="Y1522" i="4"/>
  <c r="X1522" i="4"/>
  <c r="U1522" i="4"/>
  <c r="T1522" i="4"/>
  <c r="AC1522" i="4" s="1"/>
  <c r="AA1521" i="4"/>
  <c r="Z1521" i="4"/>
  <c r="Y1521" i="4"/>
  <c r="X1521" i="4"/>
  <c r="U1521" i="4"/>
  <c r="T1521" i="4"/>
  <c r="AC1521" i="4" s="1"/>
  <c r="AA1520" i="4"/>
  <c r="Z1520" i="4"/>
  <c r="Y1520" i="4"/>
  <c r="X1520" i="4"/>
  <c r="U1520" i="4"/>
  <c r="T1520" i="4"/>
  <c r="AC1520" i="4" s="1"/>
  <c r="AA1519" i="4"/>
  <c r="Z1519" i="4"/>
  <c r="Y1519" i="4"/>
  <c r="X1519" i="4"/>
  <c r="U1519" i="4"/>
  <c r="T1519" i="4"/>
  <c r="AC1519" i="4" s="1"/>
  <c r="AA1518" i="4"/>
  <c r="Z1518" i="4"/>
  <c r="Y1518" i="4"/>
  <c r="X1518" i="4"/>
  <c r="U1518" i="4"/>
  <c r="T1518" i="4"/>
  <c r="AC1518" i="4" s="1"/>
  <c r="AA1517" i="4"/>
  <c r="Z1517" i="4"/>
  <c r="Y1517" i="4"/>
  <c r="X1517" i="4"/>
  <c r="U1517" i="4"/>
  <c r="T1517" i="4"/>
  <c r="AC1517" i="4" s="1"/>
  <c r="AA1516" i="4"/>
  <c r="Z1516" i="4"/>
  <c r="Y1516" i="4"/>
  <c r="X1516" i="4"/>
  <c r="U1516" i="4"/>
  <c r="T1516" i="4"/>
  <c r="AC1516" i="4" s="1"/>
  <c r="AA1515" i="4"/>
  <c r="Z1515" i="4"/>
  <c r="Y1515" i="4"/>
  <c r="X1515" i="4"/>
  <c r="U1515" i="4"/>
  <c r="T1515" i="4"/>
  <c r="AC1515" i="4" s="1"/>
  <c r="AA1514" i="4"/>
  <c r="Z1514" i="4"/>
  <c r="Y1514" i="4"/>
  <c r="X1514" i="4"/>
  <c r="U1514" i="4"/>
  <c r="T1514" i="4"/>
  <c r="AC1514" i="4" s="1"/>
  <c r="AA1513" i="4"/>
  <c r="Z1513" i="4"/>
  <c r="Y1513" i="4"/>
  <c r="X1513" i="4"/>
  <c r="U1513" i="4"/>
  <c r="T1513" i="4"/>
  <c r="AC1513" i="4" s="1"/>
  <c r="AA1512" i="4"/>
  <c r="Z1512" i="4"/>
  <c r="Y1512" i="4"/>
  <c r="X1512" i="4"/>
  <c r="U1512" i="4"/>
  <c r="T1512" i="4"/>
  <c r="AC1512" i="4" s="1"/>
  <c r="AA1511" i="4"/>
  <c r="Z1511" i="4"/>
  <c r="Y1511" i="4"/>
  <c r="X1511" i="4"/>
  <c r="U1511" i="4"/>
  <c r="T1511" i="4"/>
  <c r="AC1511" i="4" s="1"/>
  <c r="AA1510" i="4"/>
  <c r="Z1510" i="4"/>
  <c r="Y1510" i="4"/>
  <c r="X1510" i="4"/>
  <c r="U1510" i="4"/>
  <c r="T1510" i="4"/>
  <c r="AC1510" i="4" s="1"/>
  <c r="AA1509" i="4"/>
  <c r="Z1509" i="4"/>
  <c r="Y1509" i="4"/>
  <c r="X1509" i="4"/>
  <c r="U1509" i="4"/>
  <c r="T1509" i="4"/>
  <c r="AC1509" i="4" s="1"/>
  <c r="AA1508" i="4"/>
  <c r="Z1508" i="4"/>
  <c r="Y1508" i="4"/>
  <c r="X1508" i="4"/>
  <c r="U1508" i="4"/>
  <c r="T1508" i="4"/>
  <c r="AC1508" i="4" s="1"/>
  <c r="AA1507" i="4"/>
  <c r="Z1507" i="4"/>
  <c r="Y1507" i="4"/>
  <c r="X1507" i="4"/>
  <c r="U1507" i="4"/>
  <c r="T1507" i="4"/>
  <c r="AC1507" i="4" s="1"/>
  <c r="AA1506" i="4"/>
  <c r="Z1506" i="4"/>
  <c r="Y1506" i="4"/>
  <c r="X1506" i="4"/>
  <c r="U1506" i="4"/>
  <c r="T1506" i="4"/>
  <c r="AC1506" i="4" s="1"/>
  <c r="AA1505" i="4"/>
  <c r="Z1505" i="4"/>
  <c r="Y1505" i="4"/>
  <c r="X1505" i="4"/>
  <c r="U1505" i="4"/>
  <c r="T1505" i="4"/>
  <c r="AC1505" i="4" s="1"/>
  <c r="AA1504" i="4"/>
  <c r="Z1504" i="4"/>
  <c r="Y1504" i="4"/>
  <c r="X1504" i="4"/>
  <c r="U1504" i="4"/>
  <c r="T1504" i="4"/>
  <c r="AC1504" i="4" s="1"/>
  <c r="AA1503" i="4"/>
  <c r="Z1503" i="4"/>
  <c r="Y1503" i="4"/>
  <c r="X1503" i="4"/>
  <c r="U1503" i="4"/>
  <c r="T1503" i="4"/>
  <c r="AC1503" i="4" s="1"/>
  <c r="AA1502" i="4"/>
  <c r="Z1502" i="4"/>
  <c r="Y1502" i="4"/>
  <c r="X1502" i="4"/>
  <c r="U1502" i="4"/>
  <c r="T1502" i="4"/>
  <c r="AC1502" i="4" s="1"/>
  <c r="AA1501" i="4"/>
  <c r="Z1501" i="4"/>
  <c r="Y1501" i="4"/>
  <c r="X1501" i="4"/>
  <c r="U1501" i="4"/>
  <c r="T1501" i="4"/>
  <c r="AC1501" i="4" s="1"/>
  <c r="AA1500" i="4"/>
  <c r="Z1500" i="4"/>
  <c r="Y1500" i="4"/>
  <c r="X1500" i="4"/>
  <c r="U1500" i="4"/>
  <c r="T1500" i="4"/>
  <c r="AC1500" i="4" s="1"/>
  <c r="AA1499" i="4"/>
  <c r="Z1499" i="4"/>
  <c r="Y1499" i="4"/>
  <c r="X1499" i="4"/>
  <c r="U1499" i="4"/>
  <c r="T1499" i="4"/>
  <c r="AC1499" i="4" s="1"/>
  <c r="AA1498" i="4"/>
  <c r="Z1498" i="4"/>
  <c r="Y1498" i="4"/>
  <c r="X1498" i="4"/>
  <c r="U1498" i="4"/>
  <c r="T1498" i="4"/>
  <c r="AC1498" i="4" s="1"/>
  <c r="AA1497" i="4"/>
  <c r="Z1497" i="4"/>
  <c r="Y1497" i="4"/>
  <c r="X1497" i="4"/>
  <c r="U1497" i="4"/>
  <c r="T1497" i="4"/>
  <c r="AC1497" i="4" s="1"/>
  <c r="AA1496" i="4"/>
  <c r="Z1496" i="4"/>
  <c r="Y1496" i="4"/>
  <c r="X1496" i="4"/>
  <c r="U1496" i="4"/>
  <c r="T1496" i="4"/>
  <c r="AC1496" i="4" s="1"/>
  <c r="AA1495" i="4"/>
  <c r="Z1495" i="4"/>
  <c r="Y1495" i="4"/>
  <c r="X1495" i="4"/>
  <c r="U1495" i="4"/>
  <c r="T1495" i="4"/>
  <c r="AC1495" i="4" s="1"/>
  <c r="AA1494" i="4"/>
  <c r="Z1494" i="4"/>
  <c r="Y1494" i="4"/>
  <c r="X1494" i="4"/>
  <c r="U1494" i="4"/>
  <c r="T1494" i="4"/>
  <c r="AC1494" i="4" s="1"/>
  <c r="AA1493" i="4"/>
  <c r="Z1493" i="4"/>
  <c r="Y1493" i="4"/>
  <c r="X1493" i="4"/>
  <c r="U1493" i="4"/>
  <c r="T1493" i="4"/>
  <c r="AC1493" i="4" s="1"/>
  <c r="AA1492" i="4"/>
  <c r="Z1492" i="4"/>
  <c r="Y1492" i="4"/>
  <c r="X1492" i="4"/>
  <c r="U1492" i="4"/>
  <c r="T1492" i="4"/>
  <c r="AC1492" i="4" s="1"/>
  <c r="AA1491" i="4"/>
  <c r="Z1491" i="4"/>
  <c r="Y1491" i="4"/>
  <c r="X1491" i="4"/>
  <c r="U1491" i="4"/>
  <c r="T1491" i="4"/>
  <c r="AC1491" i="4" s="1"/>
  <c r="AA1490" i="4"/>
  <c r="Z1490" i="4"/>
  <c r="Y1490" i="4"/>
  <c r="X1490" i="4"/>
  <c r="U1490" i="4"/>
  <c r="T1490" i="4"/>
  <c r="AC1490" i="4" s="1"/>
  <c r="AA1489" i="4"/>
  <c r="Z1489" i="4"/>
  <c r="Y1489" i="4"/>
  <c r="X1489" i="4"/>
  <c r="U1489" i="4"/>
  <c r="T1489" i="4"/>
  <c r="AC1489" i="4" s="1"/>
  <c r="AA1488" i="4"/>
  <c r="Z1488" i="4"/>
  <c r="Y1488" i="4"/>
  <c r="X1488" i="4"/>
  <c r="U1488" i="4"/>
  <c r="T1488" i="4"/>
  <c r="AC1488" i="4" s="1"/>
  <c r="AA1487" i="4"/>
  <c r="Z1487" i="4"/>
  <c r="Y1487" i="4"/>
  <c r="X1487" i="4"/>
  <c r="U1487" i="4"/>
  <c r="T1487" i="4"/>
  <c r="AC1487" i="4" s="1"/>
  <c r="AA1486" i="4"/>
  <c r="Z1486" i="4"/>
  <c r="Y1486" i="4"/>
  <c r="X1486" i="4"/>
  <c r="U1486" i="4"/>
  <c r="T1486" i="4"/>
  <c r="AC1486" i="4" s="1"/>
  <c r="AA1485" i="4"/>
  <c r="Z1485" i="4"/>
  <c r="Y1485" i="4"/>
  <c r="X1485" i="4"/>
  <c r="U1485" i="4"/>
  <c r="T1485" i="4"/>
  <c r="AC1485" i="4" s="1"/>
  <c r="AA1484" i="4"/>
  <c r="Z1484" i="4"/>
  <c r="Y1484" i="4"/>
  <c r="X1484" i="4"/>
  <c r="U1484" i="4"/>
  <c r="T1484" i="4"/>
  <c r="AC1484" i="4" s="1"/>
  <c r="AA1483" i="4"/>
  <c r="Z1483" i="4"/>
  <c r="Y1483" i="4"/>
  <c r="X1483" i="4"/>
  <c r="U1483" i="4"/>
  <c r="T1483" i="4"/>
  <c r="AC1483" i="4" s="1"/>
  <c r="AA1482" i="4"/>
  <c r="Z1482" i="4"/>
  <c r="Y1482" i="4"/>
  <c r="X1482" i="4"/>
  <c r="U1482" i="4"/>
  <c r="T1482" i="4"/>
  <c r="AC1482" i="4" s="1"/>
  <c r="AA1481" i="4"/>
  <c r="Z1481" i="4"/>
  <c r="Y1481" i="4"/>
  <c r="X1481" i="4"/>
  <c r="U1481" i="4"/>
  <c r="T1481" i="4"/>
  <c r="AC1481" i="4" s="1"/>
  <c r="AA1480" i="4"/>
  <c r="Z1480" i="4"/>
  <c r="Y1480" i="4"/>
  <c r="X1480" i="4"/>
  <c r="U1480" i="4"/>
  <c r="T1480" i="4"/>
  <c r="AC1480" i="4" s="1"/>
  <c r="AA1479" i="4"/>
  <c r="Z1479" i="4"/>
  <c r="Y1479" i="4"/>
  <c r="X1479" i="4"/>
  <c r="U1479" i="4"/>
  <c r="T1479" i="4"/>
  <c r="AC1479" i="4" s="1"/>
  <c r="AA1478" i="4"/>
  <c r="Z1478" i="4"/>
  <c r="Y1478" i="4"/>
  <c r="X1478" i="4"/>
  <c r="U1478" i="4"/>
  <c r="T1478" i="4"/>
  <c r="AC1478" i="4" s="1"/>
  <c r="AA1477" i="4"/>
  <c r="Z1477" i="4"/>
  <c r="Y1477" i="4"/>
  <c r="X1477" i="4"/>
  <c r="U1477" i="4"/>
  <c r="T1477" i="4"/>
  <c r="AC1477" i="4" s="1"/>
  <c r="AA1476" i="4"/>
  <c r="Z1476" i="4"/>
  <c r="Y1476" i="4"/>
  <c r="X1476" i="4"/>
  <c r="U1476" i="4"/>
  <c r="T1476" i="4"/>
  <c r="AC1476" i="4" s="1"/>
  <c r="AA1475" i="4"/>
  <c r="Z1475" i="4"/>
  <c r="Y1475" i="4"/>
  <c r="X1475" i="4"/>
  <c r="U1475" i="4"/>
  <c r="T1475" i="4"/>
  <c r="AC1475" i="4" s="1"/>
  <c r="AA1474" i="4"/>
  <c r="Z1474" i="4"/>
  <c r="Y1474" i="4"/>
  <c r="X1474" i="4"/>
  <c r="U1474" i="4"/>
  <c r="T1474" i="4"/>
  <c r="AC1474" i="4" s="1"/>
  <c r="AA1473" i="4"/>
  <c r="Z1473" i="4"/>
  <c r="Y1473" i="4"/>
  <c r="X1473" i="4"/>
  <c r="U1473" i="4"/>
  <c r="T1473" i="4"/>
  <c r="AC1473" i="4" s="1"/>
  <c r="AA1472" i="4"/>
  <c r="Z1472" i="4"/>
  <c r="Y1472" i="4"/>
  <c r="X1472" i="4"/>
  <c r="U1472" i="4"/>
  <c r="T1472" i="4"/>
  <c r="AC1472" i="4" s="1"/>
  <c r="AA1471" i="4"/>
  <c r="Z1471" i="4"/>
  <c r="Y1471" i="4"/>
  <c r="X1471" i="4"/>
  <c r="U1471" i="4"/>
  <c r="T1471" i="4"/>
  <c r="AC1471" i="4" s="1"/>
  <c r="AA1470" i="4"/>
  <c r="Z1470" i="4"/>
  <c r="Y1470" i="4"/>
  <c r="X1470" i="4"/>
  <c r="U1470" i="4"/>
  <c r="T1470" i="4"/>
  <c r="AC1470" i="4" s="1"/>
  <c r="AA1469" i="4"/>
  <c r="Z1469" i="4"/>
  <c r="Y1469" i="4"/>
  <c r="X1469" i="4"/>
  <c r="U1469" i="4"/>
  <c r="T1469" i="4"/>
  <c r="AC1469" i="4" s="1"/>
  <c r="AA1468" i="4"/>
  <c r="Z1468" i="4"/>
  <c r="Y1468" i="4"/>
  <c r="X1468" i="4"/>
  <c r="U1468" i="4"/>
  <c r="T1468" i="4"/>
  <c r="AC1468" i="4" s="1"/>
  <c r="AA1467" i="4"/>
  <c r="Z1467" i="4"/>
  <c r="Y1467" i="4"/>
  <c r="X1467" i="4"/>
  <c r="U1467" i="4"/>
  <c r="T1467" i="4"/>
  <c r="AC1467" i="4" s="1"/>
  <c r="AA1466" i="4"/>
  <c r="Z1466" i="4"/>
  <c r="Y1466" i="4"/>
  <c r="X1466" i="4"/>
  <c r="U1466" i="4"/>
  <c r="T1466" i="4"/>
  <c r="AC1466" i="4" s="1"/>
  <c r="AA1465" i="4"/>
  <c r="Z1465" i="4"/>
  <c r="Y1465" i="4"/>
  <c r="X1465" i="4"/>
  <c r="U1465" i="4"/>
  <c r="T1465" i="4"/>
  <c r="AC1465" i="4" s="1"/>
  <c r="AA1464" i="4"/>
  <c r="Z1464" i="4"/>
  <c r="Y1464" i="4"/>
  <c r="X1464" i="4"/>
  <c r="U1464" i="4"/>
  <c r="T1464" i="4"/>
  <c r="AC1464" i="4" s="1"/>
  <c r="AA1463" i="4"/>
  <c r="Z1463" i="4"/>
  <c r="Y1463" i="4"/>
  <c r="X1463" i="4"/>
  <c r="U1463" i="4"/>
  <c r="T1463" i="4"/>
  <c r="AC1463" i="4" s="1"/>
  <c r="AA1462" i="4"/>
  <c r="Z1462" i="4"/>
  <c r="Y1462" i="4"/>
  <c r="X1462" i="4"/>
  <c r="U1462" i="4"/>
  <c r="T1462" i="4"/>
  <c r="AC1462" i="4" s="1"/>
  <c r="AA1461" i="4"/>
  <c r="Z1461" i="4"/>
  <c r="Y1461" i="4"/>
  <c r="X1461" i="4"/>
  <c r="U1461" i="4"/>
  <c r="T1461" i="4"/>
  <c r="AC1461" i="4" s="1"/>
  <c r="AA1460" i="4"/>
  <c r="Z1460" i="4"/>
  <c r="Y1460" i="4"/>
  <c r="X1460" i="4"/>
  <c r="U1460" i="4"/>
  <c r="T1460" i="4"/>
  <c r="AC1460" i="4" s="1"/>
  <c r="AA1459" i="4"/>
  <c r="Z1459" i="4"/>
  <c r="Y1459" i="4"/>
  <c r="X1459" i="4"/>
  <c r="U1459" i="4"/>
  <c r="T1459" i="4"/>
  <c r="AC1459" i="4" s="1"/>
  <c r="AA1458" i="4"/>
  <c r="Z1458" i="4"/>
  <c r="Y1458" i="4"/>
  <c r="X1458" i="4"/>
  <c r="U1458" i="4"/>
  <c r="T1458" i="4"/>
  <c r="AC1458" i="4" s="1"/>
  <c r="AA1457" i="4"/>
  <c r="Z1457" i="4"/>
  <c r="Y1457" i="4"/>
  <c r="X1457" i="4"/>
  <c r="U1457" i="4"/>
  <c r="T1457" i="4"/>
  <c r="AC1457" i="4" s="1"/>
  <c r="AA1456" i="4"/>
  <c r="Z1456" i="4"/>
  <c r="Y1456" i="4"/>
  <c r="X1456" i="4"/>
  <c r="U1456" i="4"/>
  <c r="T1456" i="4"/>
  <c r="AC1456" i="4" s="1"/>
  <c r="AA1455" i="4"/>
  <c r="Z1455" i="4"/>
  <c r="Y1455" i="4"/>
  <c r="X1455" i="4"/>
  <c r="U1455" i="4"/>
  <c r="T1455" i="4"/>
  <c r="AC1455" i="4" s="1"/>
  <c r="AA1454" i="4"/>
  <c r="Z1454" i="4"/>
  <c r="Y1454" i="4"/>
  <c r="X1454" i="4"/>
  <c r="U1454" i="4"/>
  <c r="T1454" i="4"/>
  <c r="AC1454" i="4" s="1"/>
  <c r="AA1453" i="4"/>
  <c r="Z1453" i="4"/>
  <c r="Y1453" i="4"/>
  <c r="X1453" i="4"/>
  <c r="U1453" i="4"/>
  <c r="T1453" i="4"/>
  <c r="AC1453" i="4" s="1"/>
  <c r="AA1452" i="4"/>
  <c r="Z1452" i="4"/>
  <c r="Y1452" i="4"/>
  <c r="X1452" i="4"/>
  <c r="U1452" i="4"/>
  <c r="T1452" i="4"/>
  <c r="AC1452" i="4" s="1"/>
  <c r="AA1451" i="4"/>
  <c r="Z1451" i="4"/>
  <c r="Y1451" i="4"/>
  <c r="X1451" i="4"/>
  <c r="U1451" i="4"/>
  <c r="T1451" i="4"/>
  <c r="AC1451" i="4" s="1"/>
  <c r="AA1450" i="4"/>
  <c r="Z1450" i="4"/>
  <c r="Y1450" i="4"/>
  <c r="X1450" i="4"/>
  <c r="U1450" i="4"/>
  <c r="T1450" i="4"/>
  <c r="AC1450" i="4" s="1"/>
  <c r="AA1449" i="4"/>
  <c r="Z1449" i="4"/>
  <c r="Y1449" i="4"/>
  <c r="X1449" i="4"/>
  <c r="U1449" i="4"/>
  <c r="T1449" i="4"/>
  <c r="AC1449" i="4" s="1"/>
  <c r="AA1448" i="4"/>
  <c r="Z1448" i="4"/>
  <c r="Y1448" i="4"/>
  <c r="X1448" i="4"/>
  <c r="U1448" i="4"/>
  <c r="T1448" i="4"/>
  <c r="AC1448" i="4" s="1"/>
  <c r="AA1447" i="4"/>
  <c r="Z1447" i="4"/>
  <c r="Y1447" i="4"/>
  <c r="X1447" i="4"/>
  <c r="U1447" i="4"/>
  <c r="T1447" i="4"/>
  <c r="AC1447" i="4" s="1"/>
  <c r="AA1446" i="4"/>
  <c r="Z1446" i="4"/>
  <c r="Y1446" i="4"/>
  <c r="X1446" i="4"/>
  <c r="U1446" i="4"/>
  <c r="T1446" i="4"/>
  <c r="AC1446" i="4" s="1"/>
  <c r="AA1445" i="4"/>
  <c r="Z1445" i="4"/>
  <c r="Y1445" i="4"/>
  <c r="X1445" i="4"/>
  <c r="U1445" i="4"/>
  <c r="T1445" i="4"/>
  <c r="AC1445" i="4" s="1"/>
  <c r="AA1444" i="4"/>
  <c r="Z1444" i="4"/>
  <c r="Y1444" i="4"/>
  <c r="X1444" i="4"/>
  <c r="U1444" i="4"/>
  <c r="T1444" i="4"/>
  <c r="AC1444" i="4" s="1"/>
  <c r="AA1443" i="4"/>
  <c r="Z1443" i="4"/>
  <c r="Y1443" i="4"/>
  <c r="X1443" i="4"/>
  <c r="U1443" i="4"/>
  <c r="T1443" i="4"/>
  <c r="AC1443" i="4" s="1"/>
  <c r="AA1442" i="4"/>
  <c r="Z1442" i="4"/>
  <c r="Y1442" i="4"/>
  <c r="X1442" i="4"/>
  <c r="U1442" i="4"/>
  <c r="T1442" i="4"/>
  <c r="AC1442" i="4" s="1"/>
  <c r="AA1441" i="4"/>
  <c r="Z1441" i="4"/>
  <c r="Y1441" i="4"/>
  <c r="X1441" i="4"/>
  <c r="U1441" i="4"/>
  <c r="T1441" i="4"/>
  <c r="AC1441" i="4" s="1"/>
  <c r="AA1440" i="4"/>
  <c r="Z1440" i="4"/>
  <c r="Y1440" i="4"/>
  <c r="X1440" i="4"/>
  <c r="U1440" i="4"/>
  <c r="T1440" i="4"/>
  <c r="AC1440" i="4" s="1"/>
  <c r="AA1439" i="4"/>
  <c r="Z1439" i="4"/>
  <c r="Y1439" i="4"/>
  <c r="X1439" i="4"/>
  <c r="U1439" i="4"/>
  <c r="T1439" i="4"/>
  <c r="AC1439" i="4" s="1"/>
  <c r="AA1438" i="4"/>
  <c r="Z1438" i="4"/>
  <c r="Y1438" i="4"/>
  <c r="X1438" i="4"/>
  <c r="U1438" i="4"/>
  <c r="T1438" i="4"/>
  <c r="AC1438" i="4" s="1"/>
  <c r="AA1437" i="4"/>
  <c r="Z1437" i="4"/>
  <c r="Y1437" i="4"/>
  <c r="X1437" i="4"/>
  <c r="U1437" i="4"/>
  <c r="T1437" i="4"/>
  <c r="AC1437" i="4" s="1"/>
  <c r="AA1436" i="4"/>
  <c r="Z1436" i="4"/>
  <c r="Y1436" i="4"/>
  <c r="X1436" i="4"/>
  <c r="U1436" i="4"/>
  <c r="T1436" i="4"/>
  <c r="AC1436" i="4" s="1"/>
  <c r="AA1435" i="4"/>
  <c r="Z1435" i="4"/>
  <c r="Y1435" i="4"/>
  <c r="X1435" i="4"/>
  <c r="U1435" i="4"/>
  <c r="T1435" i="4"/>
  <c r="AC1435" i="4" s="1"/>
  <c r="AA1434" i="4"/>
  <c r="Z1434" i="4"/>
  <c r="Y1434" i="4"/>
  <c r="X1434" i="4"/>
  <c r="U1434" i="4"/>
  <c r="T1434" i="4"/>
  <c r="AC1434" i="4" s="1"/>
  <c r="AA1433" i="4"/>
  <c r="Z1433" i="4"/>
  <c r="Y1433" i="4"/>
  <c r="X1433" i="4"/>
  <c r="U1433" i="4"/>
  <c r="T1433" i="4"/>
  <c r="AC1433" i="4" s="1"/>
  <c r="AA1432" i="4"/>
  <c r="Z1432" i="4"/>
  <c r="Y1432" i="4"/>
  <c r="X1432" i="4"/>
  <c r="U1432" i="4"/>
  <c r="T1432" i="4"/>
  <c r="AC1432" i="4" s="1"/>
  <c r="AA1431" i="4"/>
  <c r="Z1431" i="4"/>
  <c r="Y1431" i="4"/>
  <c r="X1431" i="4"/>
  <c r="U1431" i="4"/>
  <c r="T1431" i="4"/>
  <c r="AC1431" i="4" s="1"/>
  <c r="AA1430" i="4"/>
  <c r="Z1430" i="4"/>
  <c r="Y1430" i="4"/>
  <c r="X1430" i="4"/>
  <c r="U1430" i="4"/>
  <c r="T1430" i="4"/>
  <c r="AC1430" i="4" s="1"/>
  <c r="AA1429" i="4"/>
  <c r="Z1429" i="4"/>
  <c r="Y1429" i="4"/>
  <c r="X1429" i="4"/>
  <c r="U1429" i="4"/>
  <c r="T1429" i="4"/>
  <c r="AC1429" i="4" s="1"/>
  <c r="AA1428" i="4"/>
  <c r="Z1428" i="4"/>
  <c r="Y1428" i="4"/>
  <c r="X1428" i="4"/>
  <c r="U1428" i="4"/>
  <c r="T1428" i="4"/>
  <c r="AC1428" i="4" s="1"/>
  <c r="AA1427" i="4"/>
  <c r="Z1427" i="4"/>
  <c r="Y1427" i="4"/>
  <c r="X1427" i="4"/>
  <c r="U1427" i="4"/>
  <c r="T1427" i="4"/>
  <c r="AC1427" i="4" s="1"/>
  <c r="AA1426" i="4"/>
  <c r="Z1426" i="4"/>
  <c r="Y1426" i="4"/>
  <c r="X1426" i="4"/>
  <c r="U1426" i="4"/>
  <c r="T1426" i="4"/>
  <c r="AC1426" i="4" s="1"/>
  <c r="AA1425" i="4"/>
  <c r="Z1425" i="4"/>
  <c r="Y1425" i="4"/>
  <c r="X1425" i="4"/>
  <c r="U1425" i="4"/>
  <c r="T1425" i="4"/>
  <c r="AC1425" i="4" s="1"/>
  <c r="AA1424" i="4"/>
  <c r="Z1424" i="4"/>
  <c r="Y1424" i="4"/>
  <c r="X1424" i="4"/>
  <c r="U1424" i="4"/>
  <c r="T1424" i="4"/>
  <c r="AC1424" i="4" s="1"/>
  <c r="AA1423" i="4"/>
  <c r="Z1423" i="4"/>
  <c r="Y1423" i="4"/>
  <c r="X1423" i="4"/>
  <c r="U1423" i="4"/>
  <c r="T1423" i="4"/>
  <c r="AC1423" i="4" s="1"/>
  <c r="AA1422" i="4"/>
  <c r="Z1422" i="4"/>
  <c r="Y1422" i="4"/>
  <c r="X1422" i="4"/>
  <c r="U1422" i="4"/>
  <c r="T1422" i="4"/>
  <c r="AC1422" i="4" s="1"/>
  <c r="AA1421" i="4"/>
  <c r="Z1421" i="4"/>
  <c r="Y1421" i="4"/>
  <c r="X1421" i="4"/>
  <c r="U1421" i="4"/>
  <c r="T1421" i="4"/>
  <c r="AC1421" i="4" s="1"/>
  <c r="AA1420" i="4"/>
  <c r="Z1420" i="4"/>
  <c r="Y1420" i="4"/>
  <c r="X1420" i="4"/>
  <c r="U1420" i="4"/>
  <c r="T1420" i="4"/>
  <c r="AC1420" i="4" s="1"/>
  <c r="AA1419" i="4"/>
  <c r="Z1419" i="4"/>
  <c r="Y1419" i="4"/>
  <c r="X1419" i="4"/>
  <c r="U1419" i="4"/>
  <c r="T1419" i="4"/>
  <c r="AC1419" i="4" s="1"/>
  <c r="AA1418" i="4"/>
  <c r="Z1418" i="4"/>
  <c r="Y1418" i="4"/>
  <c r="X1418" i="4"/>
  <c r="U1418" i="4"/>
  <c r="T1418" i="4"/>
  <c r="AC1418" i="4" s="1"/>
  <c r="AA1417" i="4"/>
  <c r="Z1417" i="4"/>
  <c r="Y1417" i="4"/>
  <c r="X1417" i="4"/>
  <c r="U1417" i="4"/>
  <c r="T1417" i="4"/>
  <c r="AC1417" i="4" s="1"/>
  <c r="AA1416" i="4"/>
  <c r="Z1416" i="4"/>
  <c r="Y1416" i="4"/>
  <c r="X1416" i="4"/>
  <c r="U1416" i="4"/>
  <c r="T1416" i="4"/>
  <c r="AC1416" i="4" s="1"/>
  <c r="AA1415" i="4"/>
  <c r="Z1415" i="4"/>
  <c r="Y1415" i="4"/>
  <c r="X1415" i="4"/>
  <c r="U1415" i="4"/>
  <c r="T1415" i="4"/>
  <c r="AC1415" i="4" s="1"/>
  <c r="AA1414" i="4"/>
  <c r="Z1414" i="4"/>
  <c r="Y1414" i="4"/>
  <c r="X1414" i="4"/>
  <c r="U1414" i="4"/>
  <c r="T1414" i="4"/>
  <c r="AC1414" i="4" s="1"/>
  <c r="AA1413" i="4"/>
  <c r="Z1413" i="4"/>
  <c r="Y1413" i="4"/>
  <c r="X1413" i="4"/>
  <c r="U1413" i="4"/>
  <c r="T1413" i="4"/>
  <c r="AC1413" i="4" s="1"/>
  <c r="AA1412" i="4"/>
  <c r="Z1412" i="4"/>
  <c r="Y1412" i="4"/>
  <c r="X1412" i="4"/>
  <c r="U1412" i="4"/>
  <c r="T1412" i="4"/>
  <c r="AC1412" i="4" s="1"/>
  <c r="AA1411" i="4"/>
  <c r="Z1411" i="4"/>
  <c r="Y1411" i="4"/>
  <c r="X1411" i="4"/>
  <c r="U1411" i="4"/>
  <c r="T1411" i="4"/>
  <c r="AC1411" i="4" s="1"/>
  <c r="AA1410" i="4"/>
  <c r="Z1410" i="4"/>
  <c r="Y1410" i="4"/>
  <c r="X1410" i="4"/>
  <c r="U1410" i="4"/>
  <c r="T1410" i="4"/>
  <c r="AC1410" i="4" s="1"/>
  <c r="AA1409" i="4"/>
  <c r="Z1409" i="4"/>
  <c r="Y1409" i="4"/>
  <c r="X1409" i="4"/>
  <c r="U1409" i="4"/>
  <c r="T1409" i="4"/>
  <c r="AC1409" i="4" s="1"/>
  <c r="AA1408" i="4"/>
  <c r="Z1408" i="4"/>
  <c r="Y1408" i="4"/>
  <c r="X1408" i="4"/>
  <c r="U1408" i="4"/>
  <c r="T1408" i="4"/>
  <c r="AC1408" i="4" s="1"/>
  <c r="AA1407" i="4"/>
  <c r="Z1407" i="4"/>
  <c r="Y1407" i="4"/>
  <c r="X1407" i="4"/>
  <c r="U1407" i="4"/>
  <c r="T1407" i="4"/>
  <c r="AC1407" i="4" s="1"/>
  <c r="AA1406" i="4"/>
  <c r="Z1406" i="4"/>
  <c r="Y1406" i="4"/>
  <c r="X1406" i="4"/>
  <c r="U1406" i="4"/>
  <c r="T1406" i="4"/>
  <c r="AC1406" i="4" s="1"/>
  <c r="AA1405" i="4"/>
  <c r="Z1405" i="4"/>
  <c r="Y1405" i="4"/>
  <c r="X1405" i="4"/>
  <c r="U1405" i="4"/>
  <c r="T1405" i="4"/>
  <c r="AC1405" i="4" s="1"/>
  <c r="AA1404" i="4"/>
  <c r="Z1404" i="4"/>
  <c r="Y1404" i="4"/>
  <c r="X1404" i="4"/>
  <c r="U1404" i="4"/>
  <c r="T1404" i="4"/>
  <c r="AC1404" i="4" s="1"/>
  <c r="AA1403" i="4"/>
  <c r="Z1403" i="4"/>
  <c r="Y1403" i="4"/>
  <c r="X1403" i="4"/>
  <c r="U1403" i="4"/>
  <c r="T1403" i="4"/>
  <c r="AC1403" i="4" s="1"/>
  <c r="AA1402" i="4"/>
  <c r="Z1402" i="4"/>
  <c r="Y1402" i="4"/>
  <c r="X1402" i="4"/>
  <c r="U1402" i="4"/>
  <c r="T1402" i="4"/>
  <c r="AC1402" i="4" s="1"/>
  <c r="AA1401" i="4"/>
  <c r="Z1401" i="4"/>
  <c r="Y1401" i="4"/>
  <c r="X1401" i="4"/>
  <c r="U1401" i="4"/>
  <c r="T1401" i="4"/>
  <c r="AC1401" i="4" s="1"/>
  <c r="AA1400" i="4"/>
  <c r="Z1400" i="4"/>
  <c r="Y1400" i="4"/>
  <c r="X1400" i="4"/>
  <c r="U1400" i="4"/>
  <c r="T1400" i="4"/>
  <c r="AC1400" i="4" s="1"/>
  <c r="AA1399" i="4"/>
  <c r="Z1399" i="4"/>
  <c r="Y1399" i="4"/>
  <c r="X1399" i="4"/>
  <c r="U1399" i="4"/>
  <c r="T1399" i="4"/>
  <c r="AC1399" i="4" s="1"/>
  <c r="AA1398" i="4"/>
  <c r="Z1398" i="4"/>
  <c r="Y1398" i="4"/>
  <c r="X1398" i="4"/>
  <c r="U1398" i="4"/>
  <c r="T1398" i="4"/>
  <c r="AC1398" i="4" s="1"/>
  <c r="AA1397" i="4"/>
  <c r="Z1397" i="4"/>
  <c r="Y1397" i="4"/>
  <c r="X1397" i="4"/>
  <c r="U1397" i="4"/>
  <c r="T1397" i="4"/>
  <c r="AC1397" i="4" s="1"/>
  <c r="AA1396" i="4"/>
  <c r="Z1396" i="4"/>
  <c r="Y1396" i="4"/>
  <c r="X1396" i="4"/>
  <c r="U1396" i="4"/>
  <c r="T1396" i="4"/>
  <c r="AC1396" i="4" s="1"/>
  <c r="AA1395" i="4"/>
  <c r="Z1395" i="4"/>
  <c r="Y1395" i="4"/>
  <c r="X1395" i="4"/>
  <c r="U1395" i="4"/>
  <c r="T1395" i="4"/>
  <c r="AC1395" i="4" s="1"/>
  <c r="AA1394" i="4"/>
  <c r="Z1394" i="4"/>
  <c r="Y1394" i="4"/>
  <c r="X1394" i="4"/>
  <c r="U1394" i="4"/>
  <c r="T1394" i="4"/>
  <c r="AC1394" i="4" s="1"/>
  <c r="AA1393" i="4"/>
  <c r="Z1393" i="4"/>
  <c r="Y1393" i="4"/>
  <c r="X1393" i="4"/>
  <c r="U1393" i="4"/>
  <c r="T1393" i="4"/>
  <c r="AC1393" i="4" s="1"/>
  <c r="AA1392" i="4"/>
  <c r="Z1392" i="4"/>
  <c r="Y1392" i="4"/>
  <c r="X1392" i="4"/>
  <c r="U1392" i="4"/>
  <c r="T1392" i="4"/>
  <c r="AC1392" i="4" s="1"/>
  <c r="AA1391" i="4"/>
  <c r="Z1391" i="4"/>
  <c r="Y1391" i="4"/>
  <c r="X1391" i="4"/>
  <c r="U1391" i="4"/>
  <c r="T1391" i="4"/>
  <c r="AC1391" i="4" s="1"/>
  <c r="AA1390" i="4"/>
  <c r="Z1390" i="4"/>
  <c r="Y1390" i="4"/>
  <c r="X1390" i="4"/>
  <c r="U1390" i="4"/>
  <c r="T1390" i="4"/>
  <c r="AC1390" i="4" s="1"/>
  <c r="AA1389" i="4"/>
  <c r="Z1389" i="4"/>
  <c r="Y1389" i="4"/>
  <c r="X1389" i="4"/>
  <c r="U1389" i="4"/>
  <c r="T1389" i="4"/>
  <c r="AC1389" i="4" s="1"/>
  <c r="AA1388" i="4"/>
  <c r="Z1388" i="4"/>
  <c r="Y1388" i="4"/>
  <c r="X1388" i="4"/>
  <c r="U1388" i="4"/>
  <c r="T1388" i="4"/>
  <c r="AC1388" i="4" s="1"/>
  <c r="AA1387" i="4"/>
  <c r="Z1387" i="4"/>
  <c r="Y1387" i="4"/>
  <c r="X1387" i="4"/>
  <c r="U1387" i="4"/>
  <c r="T1387" i="4"/>
  <c r="AC1387" i="4" s="1"/>
  <c r="AA1386" i="4"/>
  <c r="Z1386" i="4"/>
  <c r="Y1386" i="4"/>
  <c r="X1386" i="4"/>
  <c r="U1386" i="4"/>
  <c r="T1386" i="4"/>
  <c r="AC1386" i="4" s="1"/>
  <c r="AA1385" i="4"/>
  <c r="Z1385" i="4"/>
  <c r="Y1385" i="4"/>
  <c r="X1385" i="4"/>
  <c r="U1385" i="4"/>
  <c r="T1385" i="4"/>
  <c r="AC1385" i="4" s="1"/>
  <c r="AA1384" i="4"/>
  <c r="Z1384" i="4"/>
  <c r="Y1384" i="4"/>
  <c r="X1384" i="4"/>
  <c r="U1384" i="4"/>
  <c r="T1384" i="4"/>
  <c r="AC1384" i="4" s="1"/>
  <c r="AA1383" i="4"/>
  <c r="Z1383" i="4"/>
  <c r="Y1383" i="4"/>
  <c r="X1383" i="4"/>
  <c r="U1383" i="4"/>
  <c r="T1383" i="4"/>
  <c r="AC1383" i="4" s="1"/>
  <c r="AA1382" i="4"/>
  <c r="Z1382" i="4"/>
  <c r="Y1382" i="4"/>
  <c r="X1382" i="4"/>
  <c r="U1382" i="4"/>
  <c r="T1382" i="4"/>
  <c r="AC1382" i="4" s="1"/>
  <c r="AA1381" i="4"/>
  <c r="Z1381" i="4"/>
  <c r="Y1381" i="4"/>
  <c r="X1381" i="4"/>
  <c r="U1381" i="4"/>
  <c r="T1381" i="4"/>
  <c r="AC1381" i="4" s="1"/>
  <c r="AA1380" i="4"/>
  <c r="Z1380" i="4"/>
  <c r="Y1380" i="4"/>
  <c r="X1380" i="4"/>
  <c r="U1380" i="4"/>
  <c r="T1380" i="4"/>
  <c r="AC1380" i="4" s="1"/>
  <c r="AA1379" i="4"/>
  <c r="Z1379" i="4"/>
  <c r="Y1379" i="4"/>
  <c r="X1379" i="4"/>
  <c r="U1379" i="4"/>
  <c r="T1379" i="4"/>
  <c r="AC1379" i="4" s="1"/>
  <c r="AA1378" i="4"/>
  <c r="Z1378" i="4"/>
  <c r="Y1378" i="4"/>
  <c r="X1378" i="4"/>
  <c r="U1378" i="4"/>
  <c r="T1378" i="4"/>
  <c r="AC1378" i="4" s="1"/>
  <c r="AA1377" i="4"/>
  <c r="Z1377" i="4"/>
  <c r="Y1377" i="4"/>
  <c r="X1377" i="4"/>
  <c r="U1377" i="4"/>
  <c r="T1377" i="4"/>
  <c r="AC1377" i="4" s="1"/>
  <c r="AA1376" i="4"/>
  <c r="Z1376" i="4"/>
  <c r="Y1376" i="4"/>
  <c r="X1376" i="4"/>
  <c r="U1376" i="4"/>
  <c r="T1376" i="4"/>
  <c r="AC1376" i="4" s="1"/>
  <c r="AA1375" i="4"/>
  <c r="Z1375" i="4"/>
  <c r="Y1375" i="4"/>
  <c r="X1375" i="4"/>
  <c r="U1375" i="4"/>
  <c r="T1375" i="4"/>
  <c r="AC1375" i="4" s="1"/>
  <c r="AA1374" i="4"/>
  <c r="Z1374" i="4"/>
  <c r="Y1374" i="4"/>
  <c r="X1374" i="4"/>
  <c r="U1374" i="4"/>
  <c r="T1374" i="4"/>
  <c r="AC1374" i="4" s="1"/>
  <c r="AA1373" i="4"/>
  <c r="Z1373" i="4"/>
  <c r="Y1373" i="4"/>
  <c r="X1373" i="4"/>
  <c r="U1373" i="4"/>
  <c r="T1373" i="4"/>
  <c r="AC1373" i="4" s="1"/>
  <c r="AA1372" i="4"/>
  <c r="Z1372" i="4"/>
  <c r="Y1372" i="4"/>
  <c r="X1372" i="4"/>
  <c r="U1372" i="4"/>
  <c r="T1372" i="4"/>
  <c r="AC1372" i="4" s="1"/>
  <c r="AA1371" i="4"/>
  <c r="Z1371" i="4"/>
  <c r="Y1371" i="4"/>
  <c r="X1371" i="4"/>
  <c r="U1371" i="4"/>
  <c r="T1371" i="4"/>
  <c r="AC1371" i="4" s="1"/>
  <c r="AA1370" i="4"/>
  <c r="Z1370" i="4"/>
  <c r="Y1370" i="4"/>
  <c r="X1370" i="4"/>
  <c r="U1370" i="4"/>
  <c r="T1370" i="4"/>
  <c r="AC1370" i="4" s="1"/>
  <c r="AA1369" i="4"/>
  <c r="Z1369" i="4"/>
  <c r="Y1369" i="4"/>
  <c r="X1369" i="4"/>
  <c r="U1369" i="4"/>
  <c r="T1369" i="4"/>
  <c r="AC1369" i="4" s="1"/>
  <c r="AA1368" i="4"/>
  <c r="Z1368" i="4"/>
  <c r="Y1368" i="4"/>
  <c r="X1368" i="4"/>
  <c r="U1368" i="4"/>
  <c r="T1368" i="4"/>
  <c r="AC1368" i="4" s="1"/>
  <c r="AA1367" i="4"/>
  <c r="Z1367" i="4"/>
  <c r="Y1367" i="4"/>
  <c r="X1367" i="4"/>
  <c r="U1367" i="4"/>
  <c r="T1367" i="4"/>
  <c r="AC1367" i="4" s="1"/>
  <c r="AA1366" i="4"/>
  <c r="Z1366" i="4"/>
  <c r="Y1366" i="4"/>
  <c r="X1366" i="4"/>
  <c r="U1366" i="4"/>
  <c r="T1366" i="4"/>
  <c r="AC1366" i="4" s="1"/>
  <c r="AA1365" i="4"/>
  <c r="Z1365" i="4"/>
  <c r="Y1365" i="4"/>
  <c r="X1365" i="4"/>
  <c r="U1365" i="4"/>
  <c r="T1365" i="4"/>
  <c r="AC1365" i="4" s="1"/>
  <c r="AA1364" i="4"/>
  <c r="Z1364" i="4"/>
  <c r="Y1364" i="4"/>
  <c r="X1364" i="4"/>
  <c r="U1364" i="4"/>
  <c r="T1364" i="4"/>
  <c r="AC1364" i="4" s="1"/>
  <c r="AA1363" i="4"/>
  <c r="Z1363" i="4"/>
  <c r="Y1363" i="4"/>
  <c r="X1363" i="4"/>
  <c r="U1363" i="4"/>
  <c r="T1363" i="4"/>
  <c r="AC1363" i="4" s="1"/>
  <c r="AA1362" i="4"/>
  <c r="Z1362" i="4"/>
  <c r="Y1362" i="4"/>
  <c r="X1362" i="4"/>
  <c r="U1362" i="4"/>
  <c r="T1362" i="4"/>
  <c r="AC1362" i="4" s="1"/>
  <c r="AA1361" i="4"/>
  <c r="Z1361" i="4"/>
  <c r="Y1361" i="4"/>
  <c r="X1361" i="4"/>
  <c r="U1361" i="4"/>
  <c r="T1361" i="4"/>
  <c r="AC1361" i="4" s="1"/>
  <c r="AA1360" i="4"/>
  <c r="Z1360" i="4"/>
  <c r="Y1360" i="4"/>
  <c r="X1360" i="4"/>
  <c r="U1360" i="4"/>
  <c r="T1360" i="4"/>
  <c r="AC1360" i="4" s="1"/>
  <c r="AA1359" i="4"/>
  <c r="Z1359" i="4"/>
  <c r="Y1359" i="4"/>
  <c r="X1359" i="4"/>
  <c r="U1359" i="4"/>
  <c r="T1359" i="4"/>
  <c r="AC1359" i="4" s="1"/>
  <c r="AA1358" i="4"/>
  <c r="Z1358" i="4"/>
  <c r="Y1358" i="4"/>
  <c r="X1358" i="4"/>
  <c r="U1358" i="4"/>
  <c r="T1358" i="4"/>
  <c r="AC1358" i="4" s="1"/>
  <c r="AA1357" i="4"/>
  <c r="Z1357" i="4"/>
  <c r="Y1357" i="4"/>
  <c r="X1357" i="4"/>
  <c r="U1357" i="4"/>
  <c r="T1357" i="4"/>
  <c r="AC1357" i="4" s="1"/>
  <c r="AA1356" i="4"/>
  <c r="Z1356" i="4"/>
  <c r="Y1356" i="4"/>
  <c r="X1356" i="4"/>
  <c r="U1356" i="4"/>
  <c r="T1356" i="4"/>
  <c r="AC1356" i="4" s="1"/>
  <c r="AA1355" i="4"/>
  <c r="Z1355" i="4"/>
  <c r="Y1355" i="4"/>
  <c r="X1355" i="4"/>
  <c r="U1355" i="4"/>
  <c r="T1355" i="4"/>
  <c r="AC1355" i="4" s="1"/>
  <c r="AA1354" i="4"/>
  <c r="Z1354" i="4"/>
  <c r="Y1354" i="4"/>
  <c r="X1354" i="4"/>
  <c r="U1354" i="4"/>
  <c r="T1354" i="4"/>
  <c r="AC1354" i="4" s="1"/>
  <c r="AA1353" i="4"/>
  <c r="Z1353" i="4"/>
  <c r="Y1353" i="4"/>
  <c r="X1353" i="4"/>
  <c r="U1353" i="4"/>
  <c r="T1353" i="4"/>
  <c r="AC1353" i="4" s="1"/>
  <c r="AA1352" i="4"/>
  <c r="Z1352" i="4"/>
  <c r="Y1352" i="4"/>
  <c r="X1352" i="4"/>
  <c r="U1352" i="4"/>
  <c r="T1352" i="4"/>
  <c r="AC1352" i="4" s="1"/>
  <c r="AA1351" i="4"/>
  <c r="Z1351" i="4"/>
  <c r="Y1351" i="4"/>
  <c r="X1351" i="4"/>
  <c r="U1351" i="4"/>
  <c r="T1351" i="4"/>
  <c r="AC1351" i="4" s="1"/>
  <c r="AA1350" i="4"/>
  <c r="Z1350" i="4"/>
  <c r="Y1350" i="4"/>
  <c r="X1350" i="4"/>
  <c r="U1350" i="4"/>
  <c r="T1350" i="4"/>
  <c r="AC1350" i="4" s="1"/>
  <c r="AA1349" i="4"/>
  <c r="Z1349" i="4"/>
  <c r="Y1349" i="4"/>
  <c r="X1349" i="4"/>
  <c r="U1349" i="4"/>
  <c r="T1349" i="4"/>
  <c r="AC1349" i="4" s="1"/>
  <c r="AA1348" i="4"/>
  <c r="Z1348" i="4"/>
  <c r="Y1348" i="4"/>
  <c r="X1348" i="4"/>
  <c r="U1348" i="4"/>
  <c r="T1348" i="4"/>
  <c r="AC1348" i="4" s="1"/>
  <c r="AA1347" i="4"/>
  <c r="Z1347" i="4"/>
  <c r="Y1347" i="4"/>
  <c r="X1347" i="4"/>
  <c r="U1347" i="4"/>
  <c r="T1347" i="4"/>
  <c r="AC1347" i="4" s="1"/>
  <c r="AA1346" i="4"/>
  <c r="Z1346" i="4"/>
  <c r="Y1346" i="4"/>
  <c r="X1346" i="4"/>
  <c r="U1346" i="4"/>
  <c r="T1346" i="4"/>
  <c r="AC1346" i="4" s="1"/>
  <c r="AA1345" i="4"/>
  <c r="Z1345" i="4"/>
  <c r="Y1345" i="4"/>
  <c r="X1345" i="4"/>
  <c r="U1345" i="4"/>
  <c r="T1345" i="4"/>
  <c r="AC1345" i="4" s="1"/>
  <c r="AA1344" i="4"/>
  <c r="Z1344" i="4"/>
  <c r="Y1344" i="4"/>
  <c r="X1344" i="4"/>
  <c r="U1344" i="4"/>
  <c r="T1344" i="4"/>
  <c r="AC1344" i="4" s="1"/>
  <c r="AA1343" i="4"/>
  <c r="Z1343" i="4"/>
  <c r="Y1343" i="4"/>
  <c r="X1343" i="4"/>
  <c r="U1343" i="4"/>
  <c r="T1343" i="4"/>
  <c r="AC1343" i="4" s="1"/>
  <c r="AA1342" i="4"/>
  <c r="Z1342" i="4"/>
  <c r="Y1342" i="4"/>
  <c r="X1342" i="4"/>
  <c r="U1342" i="4"/>
  <c r="T1342" i="4"/>
  <c r="AC1342" i="4" s="1"/>
  <c r="AA1341" i="4"/>
  <c r="Z1341" i="4"/>
  <c r="Y1341" i="4"/>
  <c r="X1341" i="4"/>
  <c r="U1341" i="4"/>
  <c r="T1341" i="4"/>
  <c r="AC1341" i="4" s="1"/>
  <c r="AA1340" i="4"/>
  <c r="Z1340" i="4"/>
  <c r="Y1340" i="4"/>
  <c r="X1340" i="4"/>
  <c r="U1340" i="4"/>
  <c r="T1340" i="4"/>
  <c r="AC1340" i="4" s="1"/>
  <c r="AA1339" i="4"/>
  <c r="Z1339" i="4"/>
  <c r="Y1339" i="4"/>
  <c r="X1339" i="4"/>
  <c r="U1339" i="4"/>
  <c r="T1339" i="4"/>
  <c r="AC1339" i="4" s="1"/>
  <c r="AA1338" i="4"/>
  <c r="Z1338" i="4"/>
  <c r="Y1338" i="4"/>
  <c r="X1338" i="4"/>
  <c r="U1338" i="4"/>
  <c r="T1338" i="4"/>
  <c r="AC1338" i="4" s="1"/>
  <c r="AA1337" i="4"/>
  <c r="Z1337" i="4"/>
  <c r="Y1337" i="4"/>
  <c r="X1337" i="4"/>
  <c r="U1337" i="4"/>
  <c r="T1337" i="4"/>
  <c r="AC1337" i="4" s="1"/>
  <c r="AA1336" i="4"/>
  <c r="Z1336" i="4"/>
  <c r="Y1336" i="4"/>
  <c r="X1336" i="4"/>
  <c r="U1336" i="4"/>
  <c r="T1336" i="4"/>
  <c r="AC1336" i="4" s="1"/>
  <c r="AA1335" i="4"/>
  <c r="Z1335" i="4"/>
  <c r="Y1335" i="4"/>
  <c r="X1335" i="4"/>
  <c r="U1335" i="4"/>
  <c r="T1335" i="4"/>
  <c r="AC1335" i="4" s="1"/>
  <c r="AA1334" i="4"/>
  <c r="Z1334" i="4"/>
  <c r="Y1334" i="4"/>
  <c r="X1334" i="4"/>
  <c r="U1334" i="4"/>
  <c r="T1334" i="4"/>
  <c r="AC1334" i="4" s="1"/>
  <c r="AA1333" i="4"/>
  <c r="Z1333" i="4"/>
  <c r="Y1333" i="4"/>
  <c r="X1333" i="4"/>
  <c r="U1333" i="4"/>
  <c r="T1333" i="4"/>
  <c r="AC1333" i="4" s="1"/>
  <c r="AA1332" i="4"/>
  <c r="Z1332" i="4"/>
  <c r="Y1332" i="4"/>
  <c r="X1332" i="4"/>
  <c r="U1332" i="4"/>
  <c r="T1332" i="4"/>
  <c r="AC1332" i="4" s="1"/>
  <c r="AA1331" i="4"/>
  <c r="Z1331" i="4"/>
  <c r="Y1331" i="4"/>
  <c r="X1331" i="4"/>
  <c r="U1331" i="4"/>
  <c r="T1331" i="4"/>
  <c r="AC1331" i="4" s="1"/>
  <c r="AA1330" i="4"/>
  <c r="Z1330" i="4"/>
  <c r="Y1330" i="4"/>
  <c r="X1330" i="4"/>
  <c r="U1330" i="4"/>
  <c r="T1330" i="4"/>
  <c r="AC1330" i="4" s="1"/>
  <c r="AA1329" i="4"/>
  <c r="Z1329" i="4"/>
  <c r="Y1329" i="4"/>
  <c r="X1329" i="4"/>
  <c r="U1329" i="4"/>
  <c r="T1329" i="4"/>
  <c r="AC1329" i="4" s="1"/>
  <c r="AA1328" i="4"/>
  <c r="Z1328" i="4"/>
  <c r="Y1328" i="4"/>
  <c r="X1328" i="4"/>
  <c r="U1328" i="4"/>
  <c r="T1328" i="4"/>
  <c r="AC1328" i="4" s="1"/>
  <c r="AA1327" i="4"/>
  <c r="Z1327" i="4"/>
  <c r="Y1327" i="4"/>
  <c r="X1327" i="4"/>
  <c r="U1327" i="4"/>
  <c r="T1327" i="4"/>
  <c r="AC1327" i="4" s="1"/>
  <c r="AA1326" i="4"/>
  <c r="Z1326" i="4"/>
  <c r="Y1326" i="4"/>
  <c r="X1326" i="4"/>
  <c r="U1326" i="4"/>
  <c r="T1326" i="4"/>
  <c r="AC1326" i="4" s="1"/>
  <c r="AA1325" i="4"/>
  <c r="Z1325" i="4"/>
  <c r="Y1325" i="4"/>
  <c r="X1325" i="4"/>
  <c r="U1325" i="4"/>
  <c r="T1325" i="4"/>
  <c r="AC1325" i="4" s="1"/>
  <c r="AA1324" i="4"/>
  <c r="Z1324" i="4"/>
  <c r="Y1324" i="4"/>
  <c r="X1324" i="4"/>
  <c r="U1324" i="4"/>
  <c r="T1324" i="4"/>
  <c r="AC1324" i="4" s="1"/>
  <c r="AA1323" i="4"/>
  <c r="Z1323" i="4"/>
  <c r="Y1323" i="4"/>
  <c r="X1323" i="4"/>
  <c r="U1323" i="4"/>
  <c r="T1323" i="4"/>
  <c r="AC1323" i="4" s="1"/>
  <c r="AA1322" i="4"/>
  <c r="Z1322" i="4"/>
  <c r="Y1322" i="4"/>
  <c r="X1322" i="4"/>
  <c r="U1322" i="4"/>
  <c r="T1322" i="4"/>
  <c r="AC1322" i="4" s="1"/>
  <c r="AA1321" i="4"/>
  <c r="Z1321" i="4"/>
  <c r="Y1321" i="4"/>
  <c r="X1321" i="4"/>
  <c r="U1321" i="4"/>
  <c r="T1321" i="4"/>
  <c r="AC1321" i="4" s="1"/>
  <c r="AA1320" i="4"/>
  <c r="Z1320" i="4"/>
  <c r="Y1320" i="4"/>
  <c r="X1320" i="4"/>
  <c r="U1320" i="4"/>
  <c r="T1320" i="4"/>
  <c r="AC1320" i="4" s="1"/>
  <c r="AA1319" i="4"/>
  <c r="Z1319" i="4"/>
  <c r="Y1319" i="4"/>
  <c r="X1319" i="4"/>
  <c r="U1319" i="4"/>
  <c r="T1319" i="4"/>
  <c r="AC1319" i="4" s="1"/>
  <c r="AA1318" i="4"/>
  <c r="Z1318" i="4"/>
  <c r="Y1318" i="4"/>
  <c r="X1318" i="4"/>
  <c r="U1318" i="4"/>
  <c r="T1318" i="4"/>
  <c r="AC1318" i="4" s="1"/>
  <c r="AA1317" i="4"/>
  <c r="Z1317" i="4"/>
  <c r="Y1317" i="4"/>
  <c r="X1317" i="4"/>
  <c r="U1317" i="4"/>
  <c r="T1317" i="4"/>
  <c r="AC1317" i="4" s="1"/>
  <c r="AA1316" i="4"/>
  <c r="Z1316" i="4"/>
  <c r="Y1316" i="4"/>
  <c r="X1316" i="4"/>
  <c r="U1316" i="4"/>
  <c r="T1316" i="4"/>
  <c r="AC1316" i="4" s="1"/>
  <c r="AA1315" i="4"/>
  <c r="Z1315" i="4"/>
  <c r="Y1315" i="4"/>
  <c r="X1315" i="4"/>
  <c r="U1315" i="4"/>
  <c r="T1315" i="4"/>
  <c r="AC1315" i="4" s="1"/>
  <c r="AA1314" i="4"/>
  <c r="Z1314" i="4"/>
  <c r="Y1314" i="4"/>
  <c r="X1314" i="4"/>
  <c r="U1314" i="4"/>
  <c r="T1314" i="4"/>
  <c r="AC1314" i="4" s="1"/>
  <c r="AA1313" i="4"/>
  <c r="Z1313" i="4"/>
  <c r="Y1313" i="4"/>
  <c r="X1313" i="4"/>
  <c r="U1313" i="4"/>
  <c r="T1313" i="4"/>
  <c r="AC1313" i="4" s="1"/>
  <c r="AA1312" i="4"/>
  <c r="Z1312" i="4"/>
  <c r="Y1312" i="4"/>
  <c r="X1312" i="4"/>
  <c r="U1312" i="4"/>
  <c r="T1312" i="4"/>
  <c r="AC1312" i="4" s="1"/>
  <c r="AA1311" i="4"/>
  <c r="Z1311" i="4"/>
  <c r="Y1311" i="4"/>
  <c r="X1311" i="4"/>
  <c r="U1311" i="4"/>
  <c r="T1311" i="4"/>
  <c r="AC1311" i="4" s="1"/>
  <c r="AA1310" i="4"/>
  <c r="Z1310" i="4"/>
  <c r="Y1310" i="4"/>
  <c r="X1310" i="4"/>
  <c r="U1310" i="4"/>
  <c r="T1310" i="4"/>
  <c r="AC1310" i="4" s="1"/>
  <c r="AA1309" i="4"/>
  <c r="Z1309" i="4"/>
  <c r="Y1309" i="4"/>
  <c r="X1309" i="4"/>
  <c r="U1309" i="4"/>
  <c r="T1309" i="4"/>
  <c r="AC1309" i="4" s="1"/>
  <c r="AA1308" i="4"/>
  <c r="Z1308" i="4"/>
  <c r="Y1308" i="4"/>
  <c r="X1308" i="4"/>
  <c r="U1308" i="4"/>
  <c r="T1308" i="4"/>
  <c r="AC1308" i="4" s="1"/>
  <c r="AA1307" i="4"/>
  <c r="Z1307" i="4"/>
  <c r="Y1307" i="4"/>
  <c r="X1307" i="4"/>
  <c r="U1307" i="4"/>
  <c r="T1307" i="4"/>
  <c r="AC1307" i="4" s="1"/>
  <c r="AA1306" i="4"/>
  <c r="Z1306" i="4"/>
  <c r="Y1306" i="4"/>
  <c r="X1306" i="4"/>
  <c r="U1306" i="4"/>
  <c r="T1306" i="4"/>
  <c r="AC1306" i="4" s="1"/>
  <c r="AA1305" i="4"/>
  <c r="Z1305" i="4"/>
  <c r="Y1305" i="4"/>
  <c r="X1305" i="4"/>
  <c r="U1305" i="4"/>
  <c r="T1305" i="4"/>
  <c r="AC1305" i="4" s="1"/>
  <c r="AA1304" i="4"/>
  <c r="Z1304" i="4"/>
  <c r="Y1304" i="4"/>
  <c r="X1304" i="4"/>
  <c r="U1304" i="4"/>
  <c r="T1304" i="4"/>
  <c r="AC1304" i="4" s="1"/>
  <c r="AA1303" i="4"/>
  <c r="Z1303" i="4"/>
  <c r="Y1303" i="4"/>
  <c r="X1303" i="4"/>
  <c r="U1303" i="4"/>
  <c r="T1303" i="4"/>
  <c r="AC1303" i="4" s="1"/>
  <c r="AA1302" i="4"/>
  <c r="Z1302" i="4"/>
  <c r="Y1302" i="4"/>
  <c r="X1302" i="4"/>
  <c r="U1302" i="4"/>
  <c r="T1302" i="4"/>
  <c r="AC1302" i="4" s="1"/>
  <c r="AA1301" i="4"/>
  <c r="Z1301" i="4"/>
  <c r="Y1301" i="4"/>
  <c r="X1301" i="4"/>
  <c r="U1301" i="4"/>
  <c r="T1301" i="4"/>
  <c r="AC1301" i="4" s="1"/>
  <c r="AA1300" i="4"/>
  <c r="Z1300" i="4"/>
  <c r="Y1300" i="4"/>
  <c r="X1300" i="4"/>
  <c r="U1300" i="4"/>
  <c r="T1300" i="4"/>
  <c r="AC1300" i="4" s="1"/>
  <c r="AA1299" i="4"/>
  <c r="Z1299" i="4"/>
  <c r="Y1299" i="4"/>
  <c r="X1299" i="4"/>
  <c r="U1299" i="4"/>
  <c r="T1299" i="4"/>
  <c r="AC1299" i="4" s="1"/>
  <c r="AA1298" i="4"/>
  <c r="Z1298" i="4"/>
  <c r="Y1298" i="4"/>
  <c r="X1298" i="4"/>
  <c r="U1298" i="4"/>
  <c r="T1298" i="4"/>
  <c r="AC1298" i="4" s="1"/>
  <c r="AA1297" i="4"/>
  <c r="Z1297" i="4"/>
  <c r="Y1297" i="4"/>
  <c r="X1297" i="4"/>
  <c r="U1297" i="4"/>
  <c r="T1297" i="4"/>
  <c r="AC1297" i="4" s="1"/>
  <c r="AA1296" i="4"/>
  <c r="Z1296" i="4"/>
  <c r="Y1296" i="4"/>
  <c r="X1296" i="4"/>
  <c r="U1296" i="4"/>
  <c r="T1296" i="4"/>
  <c r="AC1296" i="4" s="1"/>
  <c r="AA1295" i="4"/>
  <c r="Z1295" i="4"/>
  <c r="Y1295" i="4"/>
  <c r="X1295" i="4"/>
  <c r="U1295" i="4"/>
  <c r="T1295" i="4"/>
  <c r="AC1295" i="4" s="1"/>
  <c r="AA1294" i="4"/>
  <c r="Z1294" i="4"/>
  <c r="Y1294" i="4"/>
  <c r="X1294" i="4"/>
  <c r="U1294" i="4"/>
  <c r="T1294" i="4"/>
  <c r="AC1294" i="4" s="1"/>
  <c r="AA1293" i="4"/>
  <c r="Z1293" i="4"/>
  <c r="Y1293" i="4"/>
  <c r="X1293" i="4"/>
  <c r="U1293" i="4"/>
  <c r="T1293" i="4"/>
  <c r="AC1293" i="4" s="1"/>
  <c r="AA1292" i="4"/>
  <c r="Z1292" i="4"/>
  <c r="Y1292" i="4"/>
  <c r="X1292" i="4"/>
  <c r="U1292" i="4"/>
  <c r="T1292" i="4"/>
  <c r="AC1292" i="4" s="1"/>
  <c r="AA1291" i="4"/>
  <c r="Z1291" i="4"/>
  <c r="Y1291" i="4"/>
  <c r="X1291" i="4"/>
  <c r="U1291" i="4"/>
  <c r="T1291" i="4"/>
  <c r="AC1291" i="4" s="1"/>
  <c r="AA1290" i="4"/>
  <c r="Z1290" i="4"/>
  <c r="Y1290" i="4"/>
  <c r="X1290" i="4"/>
  <c r="U1290" i="4"/>
  <c r="T1290" i="4"/>
  <c r="AC1290" i="4" s="1"/>
  <c r="AA1289" i="4"/>
  <c r="Z1289" i="4"/>
  <c r="Y1289" i="4"/>
  <c r="X1289" i="4"/>
  <c r="U1289" i="4"/>
  <c r="T1289" i="4"/>
  <c r="AC1289" i="4" s="1"/>
  <c r="AA1288" i="4"/>
  <c r="Z1288" i="4"/>
  <c r="Y1288" i="4"/>
  <c r="X1288" i="4"/>
  <c r="U1288" i="4"/>
  <c r="T1288" i="4"/>
  <c r="AC1288" i="4" s="1"/>
  <c r="AA1287" i="4"/>
  <c r="Z1287" i="4"/>
  <c r="Y1287" i="4"/>
  <c r="X1287" i="4"/>
  <c r="U1287" i="4"/>
  <c r="T1287" i="4"/>
  <c r="AC1287" i="4" s="1"/>
  <c r="AA1286" i="4"/>
  <c r="Z1286" i="4"/>
  <c r="Y1286" i="4"/>
  <c r="X1286" i="4"/>
  <c r="U1286" i="4"/>
  <c r="T1286" i="4"/>
  <c r="AC1286" i="4" s="1"/>
  <c r="AA1285" i="4"/>
  <c r="Z1285" i="4"/>
  <c r="Y1285" i="4"/>
  <c r="X1285" i="4"/>
  <c r="U1285" i="4"/>
  <c r="T1285" i="4"/>
  <c r="AC1285" i="4" s="1"/>
  <c r="AA1284" i="4"/>
  <c r="Z1284" i="4"/>
  <c r="Y1284" i="4"/>
  <c r="X1284" i="4"/>
  <c r="U1284" i="4"/>
  <c r="T1284" i="4"/>
  <c r="AC1284" i="4" s="1"/>
  <c r="AA1283" i="4"/>
  <c r="Z1283" i="4"/>
  <c r="Y1283" i="4"/>
  <c r="X1283" i="4"/>
  <c r="U1283" i="4"/>
  <c r="T1283" i="4"/>
  <c r="AC1283" i="4" s="1"/>
  <c r="AA1282" i="4"/>
  <c r="Z1282" i="4"/>
  <c r="Y1282" i="4"/>
  <c r="X1282" i="4"/>
  <c r="U1282" i="4"/>
  <c r="T1282" i="4"/>
  <c r="AC1282" i="4" s="1"/>
  <c r="AA1281" i="4"/>
  <c r="Z1281" i="4"/>
  <c r="Y1281" i="4"/>
  <c r="X1281" i="4"/>
  <c r="U1281" i="4"/>
  <c r="T1281" i="4"/>
  <c r="AC1281" i="4" s="1"/>
  <c r="AA1280" i="4"/>
  <c r="Z1280" i="4"/>
  <c r="Y1280" i="4"/>
  <c r="X1280" i="4"/>
  <c r="U1280" i="4"/>
  <c r="T1280" i="4"/>
  <c r="AC1280" i="4" s="1"/>
  <c r="AA1279" i="4"/>
  <c r="Z1279" i="4"/>
  <c r="Y1279" i="4"/>
  <c r="X1279" i="4"/>
  <c r="U1279" i="4"/>
  <c r="T1279" i="4"/>
  <c r="AC1279" i="4" s="1"/>
  <c r="AA1278" i="4"/>
  <c r="Z1278" i="4"/>
  <c r="Y1278" i="4"/>
  <c r="X1278" i="4"/>
  <c r="U1278" i="4"/>
  <c r="T1278" i="4"/>
  <c r="AC1278" i="4" s="1"/>
  <c r="AA1277" i="4"/>
  <c r="Z1277" i="4"/>
  <c r="Y1277" i="4"/>
  <c r="X1277" i="4"/>
  <c r="U1277" i="4"/>
  <c r="T1277" i="4"/>
  <c r="AC1277" i="4" s="1"/>
  <c r="AA1276" i="4"/>
  <c r="Z1276" i="4"/>
  <c r="Y1276" i="4"/>
  <c r="X1276" i="4"/>
  <c r="U1276" i="4"/>
  <c r="T1276" i="4"/>
  <c r="AC1276" i="4" s="1"/>
  <c r="AA1275" i="4"/>
  <c r="Z1275" i="4"/>
  <c r="Y1275" i="4"/>
  <c r="X1275" i="4"/>
  <c r="U1275" i="4"/>
  <c r="T1275" i="4"/>
  <c r="AC1275" i="4" s="1"/>
  <c r="AA1274" i="4"/>
  <c r="Z1274" i="4"/>
  <c r="Y1274" i="4"/>
  <c r="X1274" i="4"/>
  <c r="U1274" i="4"/>
  <c r="T1274" i="4"/>
  <c r="AC1274" i="4" s="1"/>
  <c r="AA1273" i="4"/>
  <c r="Z1273" i="4"/>
  <c r="Y1273" i="4"/>
  <c r="X1273" i="4"/>
  <c r="U1273" i="4"/>
  <c r="T1273" i="4"/>
  <c r="AC1273" i="4" s="1"/>
  <c r="AA1272" i="4"/>
  <c r="Z1272" i="4"/>
  <c r="Y1272" i="4"/>
  <c r="X1272" i="4"/>
  <c r="U1272" i="4"/>
  <c r="T1272" i="4"/>
  <c r="AC1272" i="4" s="1"/>
  <c r="AA1271" i="4"/>
  <c r="Z1271" i="4"/>
  <c r="Y1271" i="4"/>
  <c r="X1271" i="4"/>
  <c r="U1271" i="4"/>
  <c r="T1271" i="4"/>
  <c r="AC1271" i="4" s="1"/>
  <c r="AA1270" i="4"/>
  <c r="Z1270" i="4"/>
  <c r="Y1270" i="4"/>
  <c r="X1270" i="4"/>
  <c r="U1270" i="4"/>
  <c r="T1270" i="4"/>
  <c r="AC1270" i="4" s="1"/>
  <c r="AA1269" i="4"/>
  <c r="Z1269" i="4"/>
  <c r="Y1269" i="4"/>
  <c r="X1269" i="4"/>
  <c r="U1269" i="4"/>
  <c r="T1269" i="4"/>
  <c r="AC1269" i="4" s="1"/>
  <c r="AA1268" i="4"/>
  <c r="Z1268" i="4"/>
  <c r="Y1268" i="4"/>
  <c r="X1268" i="4"/>
  <c r="U1268" i="4"/>
  <c r="T1268" i="4"/>
  <c r="AC1268" i="4" s="1"/>
  <c r="AA1267" i="4"/>
  <c r="Z1267" i="4"/>
  <c r="Y1267" i="4"/>
  <c r="X1267" i="4"/>
  <c r="U1267" i="4"/>
  <c r="T1267" i="4"/>
  <c r="AC1267" i="4" s="1"/>
  <c r="AA1266" i="4"/>
  <c r="Z1266" i="4"/>
  <c r="Y1266" i="4"/>
  <c r="X1266" i="4"/>
  <c r="U1266" i="4"/>
  <c r="T1266" i="4"/>
  <c r="AC1266" i="4" s="1"/>
  <c r="AA1265" i="4"/>
  <c r="Z1265" i="4"/>
  <c r="Y1265" i="4"/>
  <c r="X1265" i="4"/>
  <c r="U1265" i="4"/>
  <c r="T1265" i="4"/>
  <c r="AC1265" i="4" s="1"/>
  <c r="AA1264" i="4"/>
  <c r="Z1264" i="4"/>
  <c r="Y1264" i="4"/>
  <c r="X1264" i="4"/>
  <c r="U1264" i="4"/>
  <c r="T1264" i="4"/>
  <c r="AC1264" i="4" s="1"/>
  <c r="AA1263" i="4"/>
  <c r="Z1263" i="4"/>
  <c r="Y1263" i="4"/>
  <c r="X1263" i="4"/>
  <c r="U1263" i="4"/>
  <c r="T1263" i="4"/>
  <c r="AC1263" i="4" s="1"/>
  <c r="AA1262" i="4"/>
  <c r="Z1262" i="4"/>
  <c r="Y1262" i="4"/>
  <c r="X1262" i="4"/>
  <c r="U1262" i="4"/>
  <c r="T1262" i="4"/>
  <c r="AC1262" i="4" s="1"/>
  <c r="AA1261" i="4"/>
  <c r="Z1261" i="4"/>
  <c r="Y1261" i="4"/>
  <c r="X1261" i="4"/>
  <c r="U1261" i="4"/>
  <c r="T1261" i="4"/>
  <c r="AC1261" i="4" s="1"/>
  <c r="AA1260" i="4"/>
  <c r="Z1260" i="4"/>
  <c r="Y1260" i="4"/>
  <c r="X1260" i="4"/>
  <c r="U1260" i="4"/>
  <c r="T1260" i="4"/>
  <c r="AC1260" i="4" s="1"/>
  <c r="AA1259" i="4"/>
  <c r="Z1259" i="4"/>
  <c r="Y1259" i="4"/>
  <c r="X1259" i="4"/>
  <c r="U1259" i="4"/>
  <c r="T1259" i="4"/>
  <c r="AC1259" i="4" s="1"/>
  <c r="AA1258" i="4"/>
  <c r="Z1258" i="4"/>
  <c r="Y1258" i="4"/>
  <c r="X1258" i="4"/>
  <c r="U1258" i="4"/>
  <c r="T1258" i="4"/>
  <c r="AC1258" i="4" s="1"/>
  <c r="AA1257" i="4"/>
  <c r="Z1257" i="4"/>
  <c r="Y1257" i="4"/>
  <c r="X1257" i="4"/>
  <c r="U1257" i="4"/>
  <c r="T1257" i="4"/>
  <c r="AC1257" i="4" s="1"/>
  <c r="AA1256" i="4"/>
  <c r="Z1256" i="4"/>
  <c r="Y1256" i="4"/>
  <c r="X1256" i="4"/>
  <c r="U1256" i="4"/>
  <c r="T1256" i="4"/>
  <c r="AC1256" i="4" s="1"/>
  <c r="AA1255" i="4"/>
  <c r="Z1255" i="4"/>
  <c r="Y1255" i="4"/>
  <c r="X1255" i="4"/>
  <c r="U1255" i="4"/>
  <c r="T1255" i="4"/>
  <c r="AC1255" i="4" s="1"/>
  <c r="AA1254" i="4"/>
  <c r="Z1254" i="4"/>
  <c r="Y1254" i="4"/>
  <c r="X1254" i="4"/>
  <c r="U1254" i="4"/>
  <c r="T1254" i="4"/>
  <c r="AC1254" i="4" s="1"/>
  <c r="AA1253" i="4"/>
  <c r="Z1253" i="4"/>
  <c r="Y1253" i="4"/>
  <c r="X1253" i="4"/>
  <c r="U1253" i="4"/>
  <c r="T1253" i="4"/>
  <c r="AC1253" i="4" s="1"/>
  <c r="AA1252" i="4"/>
  <c r="Z1252" i="4"/>
  <c r="Y1252" i="4"/>
  <c r="X1252" i="4"/>
  <c r="U1252" i="4"/>
  <c r="T1252" i="4"/>
  <c r="AC1252" i="4" s="1"/>
  <c r="AA1251" i="4"/>
  <c r="Z1251" i="4"/>
  <c r="Y1251" i="4"/>
  <c r="X1251" i="4"/>
  <c r="U1251" i="4"/>
  <c r="T1251" i="4"/>
  <c r="AC1251" i="4" s="1"/>
  <c r="AA1250" i="4"/>
  <c r="Z1250" i="4"/>
  <c r="Y1250" i="4"/>
  <c r="X1250" i="4"/>
  <c r="U1250" i="4"/>
  <c r="T1250" i="4"/>
  <c r="AC1250" i="4" s="1"/>
  <c r="AA1249" i="4"/>
  <c r="Z1249" i="4"/>
  <c r="Y1249" i="4"/>
  <c r="X1249" i="4"/>
  <c r="U1249" i="4"/>
  <c r="T1249" i="4"/>
  <c r="AC1249" i="4" s="1"/>
  <c r="AA1248" i="4"/>
  <c r="Z1248" i="4"/>
  <c r="Y1248" i="4"/>
  <c r="X1248" i="4"/>
  <c r="U1248" i="4"/>
  <c r="T1248" i="4"/>
  <c r="AC1248" i="4" s="1"/>
  <c r="AA1247" i="4"/>
  <c r="Z1247" i="4"/>
  <c r="Y1247" i="4"/>
  <c r="X1247" i="4"/>
  <c r="U1247" i="4"/>
  <c r="T1247" i="4"/>
  <c r="AC1247" i="4" s="1"/>
  <c r="AA1246" i="4"/>
  <c r="Z1246" i="4"/>
  <c r="Y1246" i="4"/>
  <c r="X1246" i="4"/>
  <c r="U1246" i="4"/>
  <c r="T1246" i="4"/>
  <c r="AC1246" i="4" s="1"/>
  <c r="AA1245" i="4"/>
  <c r="Z1245" i="4"/>
  <c r="Y1245" i="4"/>
  <c r="X1245" i="4"/>
  <c r="U1245" i="4"/>
  <c r="T1245" i="4"/>
  <c r="AC1245" i="4" s="1"/>
  <c r="AA1244" i="4"/>
  <c r="Z1244" i="4"/>
  <c r="Y1244" i="4"/>
  <c r="X1244" i="4"/>
  <c r="U1244" i="4"/>
  <c r="T1244" i="4"/>
  <c r="AC1244" i="4" s="1"/>
  <c r="AA1243" i="4"/>
  <c r="Z1243" i="4"/>
  <c r="Y1243" i="4"/>
  <c r="X1243" i="4"/>
  <c r="U1243" i="4"/>
  <c r="T1243" i="4"/>
  <c r="AC1243" i="4" s="1"/>
  <c r="AA1242" i="4"/>
  <c r="Z1242" i="4"/>
  <c r="Y1242" i="4"/>
  <c r="X1242" i="4"/>
  <c r="U1242" i="4"/>
  <c r="T1242" i="4"/>
  <c r="AC1242" i="4" s="1"/>
  <c r="AA1241" i="4"/>
  <c r="Z1241" i="4"/>
  <c r="Y1241" i="4"/>
  <c r="X1241" i="4"/>
  <c r="U1241" i="4"/>
  <c r="T1241" i="4"/>
  <c r="AC1241" i="4" s="1"/>
  <c r="AA1240" i="4"/>
  <c r="Z1240" i="4"/>
  <c r="Y1240" i="4"/>
  <c r="X1240" i="4"/>
  <c r="U1240" i="4"/>
  <c r="T1240" i="4"/>
  <c r="AC1240" i="4" s="1"/>
  <c r="AA1239" i="4"/>
  <c r="Z1239" i="4"/>
  <c r="Y1239" i="4"/>
  <c r="X1239" i="4"/>
  <c r="U1239" i="4"/>
  <c r="T1239" i="4"/>
  <c r="AC1239" i="4" s="1"/>
  <c r="AA1238" i="4"/>
  <c r="Z1238" i="4"/>
  <c r="Y1238" i="4"/>
  <c r="X1238" i="4"/>
  <c r="U1238" i="4"/>
  <c r="T1238" i="4"/>
  <c r="AC1238" i="4" s="1"/>
  <c r="AA1237" i="4"/>
  <c r="Z1237" i="4"/>
  <c r="Y1237" i="4"/>
  <c r="X1237" i="4"/>
  <c r="U1237" i="4"/>
  <c r="T1237" i="4"/>
  <c r="AC1237" i="4" s="1"/>
  <c r="AA1236" i="4"/>
  <c r="Z1236" i="4"/>
  <c r="Y1236" i="4"/>
  <c r="X1236" i="4"/>
  <c r="U1236" i="4"/>
  <c r="T1236" i="4"/>
  <c r="AC1236" i="4" s="1"/>
  <c r="AA1235" i="4"/>
  <c r="Z1235" i="4"/>
  <c r="Y1235" i="4"/>
  <c r="X1235" i="4"/>
  <c r="U1235" i="4"/>
  <c r="T1235" i="4"/>
  <c r="AC1235" i="4" s="1"/>
  <c r="AA1234" i="4"/>
  <c r="Z1234" i="4"/>
  <c r="Y1234" i="4"/>
  <c r="X1234" i="4"/>
  <c r="U1234" i="4"/>
  <c r="T1234" i="4"/>
  <c r="AC1234" i="4" s="1"/>
  <c r="AA1233" i="4"/>
  <c r="Z1233" i="4"/>
  <c r="Y1233" i="4"/>
  <c r="X1233" i="4"/>
  <c r="U1233" i="4"/>
  <c r="T1233" i="4"/>
  <c r="AC1233" i="4" s="1"/>
  <c r="AA1232" i="4"/>
  <c r="Z1232" i="4"/>
  <c r="Y1232" i="4"/>
  <c r="X1232" i="4"/>
  <c r="U1232" i="4"/>
  <c r="T1232" i="4"/>
  <c r="AC1232" i="4" s="1"/>
  <c r="AA1231" i="4"/>
  <c r="Z1231" i="4"/>
  <c r="Y1231" i="4"/>
  <c r="X1231" i="4"/>
  <c r="U1231" i="4"/>
  <c r="T1231" i="4"/>
  <c r="AC1231" i="4" s="1"/>
  <c r="AA1230" i="4"/>
  <c r="Z1230" i="4"/>
  <c r="Y1230" i="4"/>
  <c r="X1230" i="4"/>
  <c r="U1230" i="4"/>
  <c r="T1230" i="4"/>
  <c r="AC1230" i="4" s="1"/>
  <c r="AA1229" i="4"/>
  <c r="Z1229" i="4"/>
  <c r="Y1229" i="4"/>
  <c r="X1229" i="4"/>
  <c r="U1229" i="4"/>
  <c r="T1229" i="4"/>
  <c r="AC1229" i="4" s="1"/>
  <c r="AA1228" i="4"/>
  <c r="Z1228" i="4"/>
  <c r="Y1228" i="4"/>
  <c r="X1228" i="4"/>
  <c r="U1228" i="4"/>
  <c r="T1228" i="4"/>
  <c r="AC1228" i="4" s="1"/>
  <c r="AA1227" i="4"/>
  <c r="Z1227" i="4"/>
  <c r="Y1227" i="4"/>
  <c r="X1227" i="4"/>
  <c r="U1227" i="4"/>
  <c r="T1227" i="4"/>
  <c r="AC1227" i="4" s="1"/>
  <c r="AA1226" i="4"/>
  <c r="Z1226" i="4"/>
  <c r="Y1226" i="4"/>
  <c r="X1226" i="4"/>
  <c r="U1226" i="4"/>
  <c r="T1226" i="4"/>
  <c r="AC1226" i="4" s="1"/>
  <c r="AA1225" i="4"/>
  <c r="Z1225" i="4"/>
  <c r="Y1225" i="4"/>
  <c r="X1225" i="4"/>
  <c r="U1225" i="4"/>
  <c r="T1225" i="4"/>
  <c r="AC1225" i="4" s="1"/>
  <c r="AA1224" i="4"/>
  <c r="Z1224" i="4"/>
  <c r="Y1224" i="4"/>
  <c r="X1224" i="4"/>
  <c r="U1224" i="4"/>
  <c r="T1224" i="4"/>
  <c r="AC1224" i="4" s="1"/>
  <c r="AA1223" i="4"/>
  <c r="Z1223" i="4"/>
  <c r="Y1223" i="4"/>
  <c r="X1223" i="4"/>
  <c r="U1223" i="4"/>
  <c r="T1223" i="4"/>
  <c r="AC1223" i="4" s="1"/>
  <c r="AA1222" i="4"/>
  <c r="Z1222" i="4"/>
  <c r="Y1222" i="4"/>
  <c r="X1222" i="4"/>
  <c r="U1222" i="4"/>
  <c r="T1222" i="4"/>
  <c r="AC1222" i="4" s="1"/>
  <c r="AA1221" i="4"/>
  <c r="Z1221" i="4"/>
  <c r="Y1221" i="4"/>
  <c r="X1221" i="4"/>
  <c r="U1221" i="4"/>
  <c r="T1221" i="4"/>
  <c r="AC1221" i="4" s="1"/>
  <c r="AA1220" i="4"/>
  <c r="Z1220" i="4"/>
  <c r="Y1220" i="4"/>
  <c r="X1220" i="4"/>
  <c r="U1220" i="4"/>
  <c r="T1220" i="4"/>
  <c r="AC1220" i="4" s="1"/>
  <c r="AA1219" i="4"/>
  <c r="Z1219" i="4"/>
  <c r="Y1219" i="4"/>
  <c r="X1219" i="4"/>
  <c r="U1219" i="4"/>
  <c r="T1219" i="4"/>
  <c r="AC1219" i="4" s="1"/>
  <c r="AA1218" i="4"/>
  <c r="Z1218" i="4"/>
  <c r="Y1218" i="4"/>
  <c r="X1218" i="4"/>
  <c r="U1218" i="4"/>
  <c r="T1218" i="4"/>
  <c r="AC1218" i="4" s="1"/>
  <c r="AA1217" i="4"/>
  <c r="Z1217" i="4"/>
  <c r="Y1217" i="4"/>
  <c r="X1217" i="4"/>
  <c r="U1217" i="4"/>
  <c r="T1217" i="4"/>
  <c r="AC1217" i="4" s="1"/>
  <c r="AA1216" i="4"/>
  <c r="Z1216" i="4"/>
  <c r="Y1216" i="4"/>
  <c r="X1216" i="4"/>
  <c r="U1216" i="4"/>
  <c r="T1216" i="4"/>
  <c r="AC1216" i="4" s="1"/>
  <c r="AA1215" i="4"/>
  <c r="Z1215" i="4"/>
  <c r="Y1215" i="4"/>
  <c r="X1215" i="4"/>
  <c r="U1215" i="4"/>
  <c r="T1215" i="4"/>
  <c r="AC1215" i="4" s="1"/>
  <c r="AA1214" i="4"/>
  <c r="Z1214" i="4"/>
  <c r="Y1214" i="4"/>
  <c r="X1214" i="4"/>
  <c r="U1214" i="4"/>
  <c r="T1214" i="4"/>
  <c r="AC1214" i="4" s="1"/>
  <c r="AA1213" i="4"/>
  <c r="Z1213" i="4"/>
  <c r="Y1213" i="4"/>
  <c r="X1213" i="4"/>
  <c r="U1213" i="4"/>
  <c r="T1213" i="4"/>
  <c r="AC1213" i="4" s="1"/>
  <c r="AA1212" i="4"/>
  <c r="Z1212" i="4"/>
  <c r="Y1212" i="4"/>
  <c r="X1212" i="4"/>
  <c r="U1212" i="4"/>
  <c r="T1212" i="4"/>
  <c r="AC1212" i="4" s="1"/>
  <c r="AA1211" i="4"/>
  <c r="Z1211" i="4"/>
  <c r="Y1211" i="4"/>
  <c r="X1211" i="4"/>
  <c r="U1211" i="4"/>
  <c r="T1211" i="4"/>
  <c r="AC1211" i="4" s="1"/>
  <c r="AA1210" i="4"/>
  <c r="Z1210" i="4"/>
  <c r="Y1210" i="4"/>
  <c r="X1210" i="4"/>
  <c r="U1210" i="4"/>
  <c r="T1210" i="4"/>
  <c r="AC1210" i="4" s="1"/>
  <c r="AA1209" i="4"/>
  <c r="Z1209" i="4"/>
  <c r="Y1209" i="4"/>
  <c r="X1209" i="4"/>
  <c r="U1209" i="4"/>
  <c r="T1209" i="4"/>
  <c r="AC1209" i="4" s="1"/>
  <c r="AA1208" i="4"/>
  <c r="Z1208" i="4"/>
  <c r="Y1208" i="4"/>
  <c r="X1208" i="4"/>
  <c r="U1208" i="4"/>
  <c r="T1208" i="4"/>
  <c r="AC1208" i="4" s="1"/>
  <c r="AA1207" i="4"/>
  <c r="Z1207" i="4"/>
  <c r="Y1207" i="4"/>
  <c r="X1207" i="4"/>
  <c r="U1207" i="4"/>
  <c r="T1207" i="4"/>
  <c r="AC1207" i="4" s="1"/>
  <c r="AA1206" i="4"/>
  <c r="Z1206" i="4"/>
  <c r="Y1206" i="4"/>
  <c r="X1206" i="4"/>
  <c r="U1206" i="4"/>
  <c r="T1206" i="4"/>
  <c r="AC1206" i="4" s="1"/>
  <c r="AA1205" i="4"/>
  <c r="Z1205" i="4"/>
  <c r="Y1205" i="4"/>
  <c r="X1205" i="4"/>
  <c r="U1205" i="4"/>
  <c r="T1205" i="4"/>
  <c r="AC1205" i="4" s="1"/>
  <c r="AA1204" i="4"/>
  <c r="Z1204" i="4"/>
  <c r="Y1204" i="4"/>
  <c r="X1204" i="4"/>
  <c r="U1204" i="4"/>
  <c r="T1204" i="4"/>
  <c r="AC1204" i="4" s="1"/>
  <c r="AA1203" i="4"/>
  <c r="Z1203" i="4"/>
  <c r="Y1203" i="4"/>
  <c r="X1203" i="4"/>
  <c r="U1203" i="4"/>
  <c r="T1203" i="4"/>
  <c r="AC1203" i="4" s="1"/>
  <c r="AA1202" i="4"/>
  <c r="Z1202" i="4"/>
  <c r="Y1202" i="4"/>
  <c r="X1202" i="4"/>
  <c r="U1202" i="4"/>
  <c r="T1202" i="4"/>
  <c r="AC1202" i="4" s="1"/>
  <c r="AA1201" i="4"/>
  <c r="Z1201" i="4"/>
  <c r="Y1201" i="4"/>
  <c r="X1201" i="4"/>
  <c r="U1201" i="4"/>
  <c r="T1201" i="4"/>
  <c r="AC1201" i="4" s="1"/>
  <c r="AA1200" i="4"/>
  <c r="Z1200" i="4"/>
  <c r="Y1200" i="4"/>
  <c r="X1200" i="4"/>
  <c r="U1200" i="4"/>
  <c r="T1200" i="4"/>
  <c r="AC1200" i="4" s="1"/>
  <c r="AA1199" i="4"/>
  <c r="Z1199" i="4"/>
  <c r="Y1199" i="4"/>
  <c r="X1199" i="4"/>
  <c r="U1199" i="4"/>
  <c r="T1199" i="4"/>
  <c r="AC1199" i="4" s="1"/>
  <c r="AA1198" i="4"/>
  <c r="Z1198" i="4"/>
  <c r="Y1198" i="4"/>
  <c r="X1198" i="4"/>
  <c r="U1198" i="4"/>
  <c r="T1198" i="4"/>
  <c r="AC1198" i="4" s="1"/>
  <c r="AA1197" i="4"/>
  <c r="Z1197" i="4"/>
  <c r="Y1197" i="4"/>
  <c r="X1197" i="4"/>
  <c r="U1197" i="4"/>
  <c r="T1197" i="4"/>
  <c r="AC1197" i="4" s="1"/>
  <c r="AA1196" i="4"/>
  <c r="Z1196" i="4"/>
  <c r="Y1196" i="4"/>
  <c r="X1196" i="4"/>
  <c r="U1196" i="4"/>
  <c r="T1196" i="4"/>
  <c r="AC1196" i="4" s="1"/>
  <c r="AA1195" i="4"/>
  <c r="Z1195" i="4"/>
  <c r="Y1195" i="4"/>
  <c r="X1195" i="4"/>
  <c r="U1195" i="4"/>
  <c r="T1195" i="4"/>
  <c r="AC1195" i="4" s="1"/>
  <c r="AA1194" i="4"/>
  <c r="Z1194" i="4"/>
  <c r="Y1194" i="4"/>
  <c r="X1194" i="4"/>
  <c r="U1194" i="4"/>
  <c r="T1194" i="4"/>
  <c r="AC1194" i="4" s="1"/>
  <c r="AA1193" i="4"/>
  <c r="Z1193" i="4"/>
  <c r="Y1193" i="4"/>
  <c r="X1193" i="4"/>
  <c r="U1193" i="4"/>
  <c r="T1193" i="4"/>
  <c r="AC1193" i="4" s="1"/>
  <c r="AA1192" i="4"/>
  <c r="Z1192" i="4"/>
  <c r="Y1192" i="4"/>
  <c r="X1192" i="4"/>
  <c r="U1192" i="4"/>
  <c r="T1192" i="4"/>
  <c r="AC1192" i="4" s="1"/>
  <c r="AA1191" i="4"/>
  <c r="Z1191" i="4"/>
  <c r="Y1191" i="4"/>
  <c r="X1191" i="4"/>
  <c r="U1191" i="4"/>
  <c r="T1191" i="4"/>
  <c r="AC1191" i="4" s="1"/>
  <c r="AA1190" i="4"/>
  <c r="Z1190" i="4"/>
  <c r="Y1190" i="4"/>
  <c r="X1190" i="4"/>
  <c r="U1190" i="4"/>
  <c r="T1190" i="4"/>
  <c r="AC1190" i="4" s="1"/>
  <c r="AA1189" i="4"/>
  <c r="Z1189" i="4"/>
  <c r="Y1189" i="4"/>
  <c r="X1189" i="4"/>
  <c r="U1189" i="4"/>
  <c r="T1189" i="4"/>
  <c r="AC1189" i="4" s="1"/>
  <c r="AA1188" i="4"/>
  <c r="Z1188" i="4"/>
  <c r="Y1188" i="4"/>
  <c r="X1188" i="4"/>
  <c r="U1188" i="4"/>
  <c r="T1188" i="4"/>
  <c r="AC1188" i="4" s="1"/>
  <c r="AA1187" i="4"/>
  <c r="Z1187" i="4"/>
  <c r="Y1187" i="4"/>
  <c r="X1187" i="4"/>
  <c r="U1187" i="4"/>
  <c r="T1187" i="4"/>
  <c r="AC1187" i="4" s="1"/>
  <c r="AA1186" i="4"/>
  <c r="Z1186" i="4"/>
  <c r="Y1186" i="4"/>
  <c r="X1186" i="4"/>
  <c r="U1186" i="4"/>
  <c r="T1186" i="4"/>
  <c r="AC1186" i="4" s="1"/>
  <c r="AA1185" i="4"/>
  <c r="Z1185" i="4"/>
  <c r="Y1185" i="4"/>
  <c r="X1185" i="4"/>
  <c r="U1185" i="4"/>
  <c r="T1185" i="4"/>
  <c r="AC1185" i="4" s="1"/>
  <c r="AA1184" i="4"/>
  <c r="Z1184" i="4"/>
  <c r="Y1184" i="4"/>
  <c r="X1184" i="4"/>
  <c r="U1184" i="4"/>
  <c r="T1184" i="4"/>
  <c r="AC1184" i="4" s="1"/>
  <c r="AA1183" i="4"/>
  <c r="Z1183" i="4"/>
  <c r="Y1183" i="4"/>
  <c r="X1183" i="4"/>
  <c r="U1183" i="4"/>
  <c r="T1183" i="4"/>
  <c r="AC1183" i="4" s="1"/>
  <c r="AA1182" i="4"/>
  <c r="Z1182" i="4"/>
  <c r="Y1182" i="4"/>
  <c r="X1182" i="4"/>
  <c r="U1182" i="4"/>
  <c r="T1182" i="4"/>
  <c r="AC1182" i="4" s="1"/>
  <c r="AA1181" i="4"/>
  <c r="Z1181" i="4"/>
  <c r="Y1181" i="4"/>
  <c r="X1181" i="4"/>
  <c r="U1181" i="4"/>
  <c r="T1181" i="4"/>
  <c r="AC1181" i="4" s="1"/>
  <c r="AA1180" i="4"/>
  <c r="Z1180" i="4"/>
  <c r="Y1180" i="4"/>
  <c r="X1180" i="4"/>
  <c r="U1180" i="4"/>
  <c r="T1180" i="4"/>
  <c r="AC1180" i="4" s="1"/>
  <c r="AA1179" i="4"/>
  <c r="Z1179" i="4"/>
  <c r="Y1179" i="4"/>
  <c r="X1179" i="4"/>
  <c r="U1179" i="4"/>
  <c r="T1179" i="4"/>
  <c r="AC1179" i="4" s="1"/>
  <c r="AA1178" i="4"/>
  <c r="Z1178" i="4"/>
  <c r="Y1178" i="4"/>
  <c r="X1178" i="4"/>
  <c r="U1178" i="4"/>
  <c r="T1178" i="4"/>
  <c r="AC1178" i="4" s="1"/>
  <c r="AA1177" i="4"/>
  <c r="Z1177" i="4"/>
  <c r="Y1177" i="4"/>
  <c r="X1177" i="4"/>
  <c r="U1177" i="4"/>
  <c r="T1177" i="4"/>
  <c r="AC1177" i="4" s="1"/>
  <c r="AA1176" i="4"/>
  <c r="Z1176" i="4"/>
  <c r="Y1176" i="4"/>
  <c r="X1176" i="4"/>
  <c r="U1176" i="4"/>
  <c r="T1176" i="4"/>
  <c r="AC1176" i="4" s="1"/>
  <c r="AA1175" i="4"/>
  <c r="Z1175" i="4"/>
  <c r="Y1175" i="4"/>
  <c r="X1175" i="4"/>
  <c r="U1175" i="4"/>
  <c r="T1175" i="4"/>
  <c r="AC1175" i="4" s="1"/>
  <c r="AA1174" i="4"/>
  <c r="Z1174" i="4"/>
  <c r="Y1174" i="4"/>
  <c r="X1174" i="4"/>
  <c r="U1174" i="4"/>
  <c r="T1174" i="4"/>
  <c r="AC1174" i="4" s="1"/>
  <c r="AA1173" i="4"/>
  <c r="Z1173" i="4"/>
  <c r="Y1173" i="4"/>
  <c r="X1173" i="4"/>
  <c r="U1173" i="4"/>
  <c r="T1173" i="4"/>
  <c r="AC1173" i="4" s="1"/>
  <c r="AA1172" i="4"/>
  <c r="Z1172" i="4"/>
  <c r="Y1172" i="4"/>
  <c r="X1172" i="4"/>
  <c r="U1172" i="4"/>
  <c r="T1172" i="4"/>
  <c r="AC1172" i="4" s="1"/>
  <c r="AA1171" i="4"/>
  <c r="Z1171" i="4"/>
  <c r="Y1171" i="4"/>
  <c r="X1171" i="4"/>
  <c r="U1171" i="4"/>
  <c r="T1171" i="4"/>
  <c r="AC1171" i="4" s="1"/>
  <c r="AA1170" i="4"/>
  <c r="Z1170" i="4"/>
  <c r="Y1170" i="4"/>
  <c r="X1170" i="4"/>
  <c r="U1170" i="4"/>
  <c r="T1170" i="4"/>
  <c r="AC1170" i="4" s="1"/>
  <c r="AA1169" i="4"/>
  <c r="Z1169" i="4"/>
  <c r="Y1169" i="4"/>
  <c r="X1169" i="4"/>
  <c r="U1169" i="4"/>
  <c r="T1169" i="4"/>
  <c r="AC1169" i="4" s="1"/>
  <c r="AA1168" i="4"/>
  <c r="Z1168" i="4"/>
  <c r="Y1168" i="4"/>
  <c r="X1168" i="4"/>
  <c r="U1168" i="4"/>
  <c r="T1168" i="4"/>
  <c r="AC1168" i="4" s="1"/>
  <c r="AA1167" i="4"/>
  <c r="Z1167" i="4"/>
  <c r="Y1167" i="4"/>
  <c r="X1167" i="4"/>
  <c r="U1167" i="4"/>
  <c r="T1167" i="4"/>
  <c r="AC1167" i="4" s="1"/>
  <c r="AA1166" i="4"/>
  <c r="Z1166" i="4"/>
  <c r="Y1166" i="4"/>
  <c r="X1166" i="4"/>
  <c r="U1166" i="4"/>
  <c r="T1166" i="4"/>
  <c r="AC1166" i="4" s="1"/>
  <c r="AA1165" i="4"/>
  <c r="Z1165" i="4"/>
  <c r="Y1165" i="4"/>
  <c r="X1165" i="4"/>
  <c r="U1165" i="4"/>
  <c r="T1165" i="4"/>
  <c r="AC1165" i="4" s="1"/>
  <c r="AA1164" i="4"/>
  <c r="Z1164" i="4"/>
  <c r="Y1164" i="4"/>
  <c r="X1164" i="4"/>
  <c r="U1164" i="4"/>
  <c r="T1164" i="4"/>
  <c r="AC1164" i="4" s="1"/>
  <c r="AA1163" i="4"/>
  <c r="Z1163" i="4"/>
  <c r="Y1163" i="4"/>
  <c r="X1163" i="4"/>
  <c r="U1163" i="4"/>
  <c r="T1163" i="4"/>
  <c r="AC1163" i="4" s="1"/>
  <c r="AA1162" i="4"/>
  <c r="Z1162" i="4"/>
  <c r="Y1162" i="4"/>
  <c r="X1162" i="4"/>
  <c r="U1162" i="4"/>
  <c r="T1162" i="4"/>
  <c r="AC1162" i="4" s="1"/>
  <c r="AA1161" i="4"/>
  <c r="Z1161" i="4"/>
  <c r="Y1161" i="4"/>
  <c r="X1161" i="4"/>
  <c r="U1161" i="4"/>
  <c r="T1161" i="4"/>
  <c r="AC1161" i="4" s="1"/>
  <c r="AA1160" i="4"/>
  <c r="Z1160" i="4"/>
  <c r="Y1160" i="4"/>
  <c r="X1160" i="4"/>
  <c r="U1160" i="4"/>
  <c r="T1160" i="4"/>
  <c r="AC1160" i="4" s="1"/>
  <c r="AA1159" i="4"/>
  <c r="Z1159" i="4"/>
  <c r="Y1159" i="4"/>
  <c r="X1159" i="4"/>
  <c r="U1159" i="4"/>
  <c r="T1159" i="4"/>
  <c r="AC1159" i="4" s="1"/>
  <c r="AA1158" i="4"/>
  <c r="Z1158" i="4"/>
  <c r="Y1158" i="4"/>
  <c r="X1158" i="4"/>
  <c r="U1158" i="4"/>
  <c r="T1158" i="4"/>
  <c r="AC1158" i="4" s="1"/>
  <c r="AA1157" i="4"/>
  <c r="Z1157" i="4"/>
  <c r="Y1157" i="4"/>
  <c r="X1157" i="4"/>
  <c r="U1157" i="4"/>
  <c r="T1157" i="4"/>
  <c r="AC1157" i="4" s="1"/>
  <c r="AA1156" i="4"/>
  <c r="Z1156" i="4"/>
  <c r="Y1156" i="4"/>
  <c r="X1156" i="4"/>
  <c r="U1156" i="4"/>
  <c r="T1156" i="4"/>
  <c r="AC1156" i="4" s="1"/>
  <c r="AA1155" i="4"/>
  <c r="Z1155" i="4"/>
  <c r="Y1155" i="4"/>
  <c r="X1155" i="4"/>
  <c r="U1155" i="4"/>
  <c r="T1155" i="4"/>
  <c r="AC1155" i="4" s="1"/>
  <c r="AA1154" i="4"/>
  <c r="Z1154" i="4"/>
  <c r="Y1154" i="4"/>
  <c r="X1154" i="4"/>
  <c r="U1154" i="4"/>
  <c r="T1154" i="4"/>
  <c r="AC1154" i="4" s="1"/>
  <c r="AA1153" i="4"/>
  <c r="Z1153" i="4"/>
  <c r="Y1153" i="4"/>
  <c r="X1153" i="4"/>
  <c r="U1153" i="4"/>
  <c r="T1153" i="4"/>
  <c r="AC1153" i="4" s="1"/>
  <c r="AA1152" i="4"/>
  <c r="Z1152" i="4"/>
  <c r="Y1152" i="4"/>
  <c r="X1152" i="4"/>
  <c r="U1152" i="4"/>
  <c r="T1152" i="4"/>
  <c r="AC1152" i="4" s="1"/>
  <c r="AA1151" i="4"/>
  <c r="Z1151" i="4"/>
  <c r="Y1151" i="4"/>
  <c r="X1151" i="4"/>
  <c r="U1151" i="4"/>
  <c r="T1151" i="4"/>
  <c r="AC1151" i="4" s="1"/>
  <c r="AA1150" i="4"/>
  <c r="Z1150" i="4"/>
  <c r="Y1150" i="4"/>
  <c r="X1150" i="4"/>
  <c r="U1150" i="4"/>
  <c r="T1150" i="4"/>
  <c r="AC1150" i="4" s="1"/>
  <c r="AA1149" i="4"/>
  <c r="Z1149" i="4"/>
  <c r="Y1149" i="4"/>
  <c r="X1149" i="4"/>
  <c r="U1149" i="4"/>
  <c r="T1149" i="4"/>
  <c r="AC1149" i="4" s="1"/>
  <c r="AA1148" i="4"/>
  <c r="Z1148" i="4"/>
  <c r="Y1148" i="4"/>
  <c r="X1148" i="4"/>
  <c r="U1148" i="4"/>
  <c r="T1148" i="4"/>
  <c r="AC1148" i="4" s="1"/>
  <c r="AA1147" i="4"/>
  <c r="Z1147" i="4"/>
  <c r="Y1147" i="4"/>
  <c r="X1147" i="4"/>
  <c r="U1147" i="4"/>
  <c r="T1147" i="4"/>
  <c r="AC1147" i="4" s="1"/>
  <c r="AA1146" i="4"/>
  <c r="Z1146" i="4"/>
  <c r="Y1146" i="4"/>
  <c r="X1146" i="4"/>
  <c r="U1146" i="4"/>
  <c r="T1146" i="4"/>
  <c r="AC1146" i="4" s="1"/>
  <c r="AA1145" i="4"/>
  <c r="Z1145" i="4"/>
  <c r="Y1145" i="4"/>
  <c r="X1145" i="4"/>
  <c r="U1145" i="4"/>
  <c r="T1145" i="4"/>
  <c r="AC1145" i="4" s="1"/>
  <c r="AA1144" i="4"/>
  <c r="Z1144" i="4"/>
  <c r="Y1144" i="4"/>
  <c r="X1144" i="4"/>
  <c r="U1144" i="4"/>
  <c r="T1144" i="4"/>
  <c r="AC1144" i="4" s="1"/>
  <c r="AA1143" i="4"/>
  <c r="Z1143" i="4"/>
  <c r="Y1143" i="4"/>
  <c r="X1143" i="4"/>
  <c r="U1143" i="4"/>
  <c r="T1143" i="4"/>
  <c r="AC1143" i="4" s="1"/>
  <c r="AA1142" i="4"/>
  <c r="Z1142" i="4"/>
  <c r="Y1142" i="4"/>
  <c r="X1142" i="4"/>
  <c r="U1142" i="4"/>
  <c r="T1142" i="4"/>
  <c r="AC1142" i="4" s="1"/>
  <c r="AA1141" i="4"/>
  <c r="Z1141" i="4"/>
  <c r="Y1141" i="4"/>
  <c r="X1141" i="4"/>
  <c r="U1141" i="4"/>
  <c r="T1141" i="4"/>
  <c r="AC1141" i="4" s="1"/>
  <c r="AA1140" i="4"/>
  <c r="Z1140" i="4"/>
  <c r="Y1140" i="4"/>
  <c r="X1140" i="4"/>
  <c r="U1140" i="4"/>
  <c r="T1140" i="4"/>
  <c r="AC1140" i="4" s="1"/>
  <c r="AA1139" i="4"/>
  <c r="Z1139" i="4"/>
  <c r="Y1139" i="4"/>
  <c r="X1139" i="4"/>
  <c r="U1139" i="4"/>
  <c r="T1139" i="4"/>
  <c r="AC1139" i="4" s="1"/>
  <c r="AA1138" i="4"/>
  <c r="Z1138" i="4"/>
  <c r="Y1138" i="4"/>
  <c r="X1138" i="4"/>
  <c r="U1138" i="4"/>
  <c r="T1138" i="4"/>
  <c r="AC1138" i="4" s="1"/>
  <c r="AA1137" i="4"/>
  <c r="Z1137" i="4"/>
  <c r="Y1137" i="4"/>
  <c r="X1137" i="4"/>
  <c r="U1137" i="4"/>
  <c r="T1137" i="4"/>
  <c r="AC1137" i="4" s="1"/>
  <c r="AA1136" i="4"/>
  <c r="Z1136" i="4"/>
  <c r="Y1136" i="4"/>
  <c r="X1136" i="4"/>
  <c r="U1136" i="4"/>
  <c r="T1136" i="4"/>
  <c r="AC1136" i="4" s="1"/>
  <c r="AA1135" i="4"/>
  <c r="Z1135" i="4"/>
  <c r="Y1135" i="4"/>
  <c r="X1135" i="4"/>
  <c r="U1135" i="4"/>
  <c r="T1135" i="4"/>
  <c r="AC1135" i="4" s="1"/>
  <c r="AA1134" i="4"/>
  <c r="Z1134" i="4"/>
  <c r="Y1134" i="4"/>
  <c r="X1134" i="4"/>
  <c r="U1134" i="4"/>
  <c r="T1134" i="4"/>
  <c r="AC1134" i="4" s="1"/>
  <c r="AA1133" i="4"/>
  <c r="Z1133" i="4"/>
  <c r="Y1133" i="4"/>
  <c r="X1133" i="4"/>
  <c r="U1133" i="4"/>
  <c r="T1133" i="4"/>
  <c r="AC1133" i="4" s="1"/>
  <c r="AA1132" i="4"/>
  <c r="Z1132" i="4"/>
  <c r="Y1132" i="4"/>
  <c r="X1132" i="4"/>
  <c r="U1132" i="4"/>
  <c r="T1132" i="4"/>
  <c r="AC1132" i="4" s="1"/>
  <c r="AA1131" i="4"/>
  <c r="Z1131" i="4"/>
  <c r="Y1131" i="4"/>
  <c r="X1131" i="4"/>
  <c r="U1131" i="4"/>
  <c r="T1131" i="4"/>
  <c r="AC1131" i="4" s="1"/>
  <c r="AA1130" i="4"/>
  <c r="Z1130" i="4"/>
  <c r="Y1130" i="4"/>
  <c r="X1130" i="4"/>
  <c r="U1130" i="4"/>
  <c r="T1130" i="4"/>
  <c r="AC1130" i="4" s="1"/>
  <c r="AA1129" i="4"/>
  <c r="Z1129" i="4"/>
  <c r="Y1129" i="4"/>
  <c r="X1129" i="4"/>
  <c r="U1129" i="4"/>
  <c r="T1129" i="4"/>
  <c r="AC1129" i="4" s="1"/>
  <c r="AA1128" i="4"/>
  <c r="Z1128" i="4"/>
  <c r="Y1128" i="4"/>
  <c r="X1128" i="4"/>
  <c r="U1128" i="4"/>
  <c r="T1128" i="4"/>
  <c r="AC1128" i="4" s="1"/>
  <c r="AA1127" i="4"/>
  <c r="Z1127" i="4"/>
  <c r="Y1127" i="4"/>
  <c r="X1127" i="4"/>
  <c r="U1127" i="4"/>
  <c r="T1127" i="4"/>
  <c r="AC1127" i="4" s="1"/>
  <c r="AA1126" i="4"/>
  <c r="Z1126" i="4"/>
  <c r="Y1126" i="4"/>
  <c r="X1126" i="4"/>
  <c r="U1126" i="4"/>
  <c r="T1126" i="4"/>
  <c r="AC1126" i="4" s="1"/>
  <c r="AA1125" i="4"/>
  <c r="Z1125" i="4"/>
  <c r="Y1125" i="4"/>
  <c r="X1125" i="4"/>
  <c r="U1125" i="4"/>
  <c r="T1125" i="4"/>
  <c r="AC1125" i="4" s="1"/>
  <c r="AA1124" i="4"/>
  <c r="Z1124" i="4"/>
  <c r="Y1124" i="4"/>
  <c r="X1124" i="4"/>
  <c r="U1124" i="4"/>
  <c r="T1124" i="4"/>
  <c r="AC1124" i="4" s="1"/>
  <c r="AA1123" i="4"/>
  <c r="Z1123" i="4"/>
  <c r="Y1123" i="4"/>
  <c r="X1123" i="4"/>
  <c r="U1123" i="4"/>
  <c r="T1123" i="4"/>
  <c r="AC1123" i="4" s="1"/>
  <c r="AA1122" i="4"/>
  <c r="Z1122" i="4"/>
  <c r="Y1122" i="4"/>
  <c r="X1122" i="4"/>
  <c r="U1122" i="4"/>
  <c r="T1122" i="4"/>
  <c r="AC1122" i="4" s="1"/>
  <c r="AA1121" i="4"/>
  <c r="Z1121" i="4"/>
  <c r="Y1121" i="4"/>
  <c r="X1121" i="4"/>
  <c r="U1121" i="4"/>
  <c r="T1121" i="4"/>
  <c r="AC1121" i="4" s="1"/>
  <c r="AA1120" i="4"/>
  <c r="Z1120" i="4"/>
  <c r="Y1120" i="4"/>
  <c r="X1120" i="4"/>
  <c r="U1120" i="4"/>
  <c r="T1120" i="4"/>
  <c r="AC1120" i="4" s="1"/>
  <c r="AA1119" i="4"/>
  <c r="Z1119" i="4"/>
  <c r="Y1119" i="4"/>
  <c r="X1119" i="4"/>
  <c r="U1119" i="4"/>
  <c r="T1119" i="4"/>
  <c r="AC1119" i="4" s="1"/>
  <c r="AA1118" i="4"/>
  <c r="Z1118" i="4"/>
  <c r="Y1118" i="4"/>
  <c r="X1118" i="4"/>
  <c r="U1118" i="4"/>
  <c r="T1118" i="4"/>
  <c r="AC1118" i="4" s="1"/>
  <c r="AA1117" i="4"/>
  <c r="Z1117" i="4"/>
  <c r="Y1117" i="4"/>
  <c r="X1117" i="4"/>
  <c r="U1117" i="4"/>
  <c r="T1117" i="4"/>
  <c r="AC1117" i="4" s="1"/>
  <c r="AA1116" i="4"/>
  <c r="Z1116" i="4"/>
  <c r="Y1116" i="4"/>
  <c r="X1116" i="4"/>
  <c r="U1116" i="4"/>
  <c r="T1116" i="4"/>
  <c r="AC1116" i="4" s="1"/>
  <c r="AA1115" i="4"/>
  <c r="Z1115" i="4"/>
  <c r="Y1115" i="4"/>
  <c r="X1115" i="4"/>
  <c r="U1115" i="4"/>
  <c r="T1115" i="4"/>
  <c r="AC1115" i="4" s="1"/>
  <c r="AA1114" i="4"/>
  <c r="Z1114" i="4"/>
  <c r="Y1114" i="4"/>
  <c r="X1114" i="4"/>
  <c r="U1114" i="4"/>
  <c r="T1114" i="4"/>
  <c r="AC1114" i="4" s="1"/>
  <c r="AA1113" i="4"/>
  <c r="Z1113" i="4"/>
  <c r="Y1113" i="4"/>
  <c r="X1113" i="4"/>
  <c r="U1113" i="4"/>
  <c r="T1113" i="4"/>
  <c r="AC1113" i="4" s="1"/>
  <c r="AA1112" i="4"/>
  <c r="Z1112" i="4"/>
  <c r="Y1112" i="4"/>
  <c r="X1112" i="4"/>
  <c r="U1112" i="4"/>
  <c r="T1112" i="4"/>
  <c r="AC1112" i="4" s="1"/>
  <c r="AA1111" i="4"/>
  <c r="Z1111" i="4"/>
  <c r="Y1111" i="4"/>
  <c r="X1111" i="4"/>
  <c r="U1111" i="4"/>
  <c r="T1111" i="4"/>
  <c r="AC1111" i="4" s="1"/>
  <c r="AA1110" i="4"/>
  <c r="Z1110" i="4"/>
  <c r="Y1110" i="4"/>
  <c r="X1110" i="4"/>
  <c r="U1110" i="4"/>
  <c r="T1110" i="4"/>
  <c r="AC1110" i="4" s="1"/>
  <c r="AA1109" i="4"/>
  <c r="Z1109" i="4"/>
  <c r="Y1109" i="4"/>
  <c r="X1109" i="4"/>
  <c r="U1109" i="4"/>
  <c r="T1109" i="4"/>
  <c r="AC1109" i="4" s="1"/>
  <c r="AA1108" i="4"/>
  <c r="Z1108" i="4"/>
  <c r="Y1108" i="4"/>
  <c r="X1108" i="4"/>
  <c r="U1108" i="4"/>
  <c r="T1108" i="4"/>
  <c r="AC1108" i="4" s="1"/>
  <c r="AA1107" i="4"/>
  <c r="Z1107" i="4"/>
  <c r="Y1107" i="4"/>
  <c r="X1107" i="4"/>
  <c r="U1107" i="4"/>
  <c r="T1107" i="4"/>
  <c r="AC1107" i="4" s="1"/>
  <c r="AA1106" i="4"/>
  <c r="Z1106" i="4"/>
  <c r="Y1106" i="4"/>
  <c r="X1106" i="4"/>
  <c r="U1106" i="4"/>
  <c r="T1106" i="4"/>
  <c r="AC1106" i="4" s="1"/>
  <c r="AA1105" i="4"/>
  <c r="Z1105" i="4"/>
  <c r="Y1105" i="4"/>
  <c r="X1105" i="4"/>
  <c r="U1105" i="4"/>
  <c r="T1105" i="4"/>
  <c r="AC1105" i="4" s="1"/>
  <c r="AA1104" i="4"/>
  <c r="Z1104" i="4"/>
  <c r="Y1104" i="4"/>
  <c r="X1104" i="4"/>
  <c r="U1104" i="4"/>
  <c r="T1104" i="4"/>
  <c r="AC1104" i="4" s="1"/>
  <c r="AA1103" i="4"/>
  <c r="Z1103" i="4"/>
  <c r="Y1103" i="4"/>
  <c r="X1103" i="4"/>
  <c r="U1103" i="4"/>
  <c r="T1103" i="4"/>
  <c r="AC1103" i="4" s="1"/>
  <c r="AA1102" i="4"/>
  <c r="Z1102" i="4"/>
  <c r="Y1102" i="4"/>
  <c r="X1102" i="4"/>
  <c r="U1102" i="4"/>
  <c r="T1102" i="4"/>
  <c r="AC1102" i="4" s="1"/>
  <c r="AA1101" i="4"/>
  <c r="Z1101" i="4"/>
  <c r="Y1101" i="4"/>
  <c r="X1101" i="4"/>
  <c r="U1101" i="4"/>
  <c r="T1101" i="4"/>
  <c r="AC1101" i="4" s="1"/>
  <c r="AA1100" i="4"/>
  <c r="Z1100" i="4"/>
  <c r="Y1100" i="4"/>
  <c r="X1100" i="4"/>
  <c r="U1100" i="4"/>
  <c r="T1100" i="4"/>
  <c r="AC1100" i="4" s="1"/>
  <c r="AA1099" i="4"/>
  <c r="Z1099" i="4"/>
  <c r="Y1099" i="4"/>
  <c r="X1099" i="4"/>
  <c r="U1099" i="4"/>
  <c r="T1099" i="4"/>
  <c r="AC1099" i="4" s="1"/>
  <c r="AA1098" i="4"/>
  <c r="Z1098" i="4"/>
  <c r="Y1098" i="4"/>
  <c r="X1098" i="4"/>
  <c r="U1098" i="4"/>
  <c r="T1098" i="4"/>
  <c r="AC1098" i="4" s="1"/>
  <c r="AA1097" i="4"/>
  <c r="Z1097" i="4"/>
  <c r="Y1097" i="4"/>
  <c r="X1097" i="4"/>
  <c r="U1097" i="4"/>
  <c r="T1097" i="4"/>
  <c r="AC1097" i="4" s="1"/>
  <c r="AA1096" i="4"/>
  <c r="Z1096" i="4"/>
  <c r="Y1096" i="4"/>
  <c r="X1096" i="4"/>
  <c r="U1096" i="4"/>
  <c r="T1096" i="4"/>
  <c r="AC1096" i="4" s="1"/>
  <c r="AA1095" i="4"/>
  <c r="Z1095" i="4"/>
  <c r="Y1095" i="4"/>
  <c r="X1095" i="4"/>
  <c r="U1095" i="4"/>
  <c r="T1095" i="4"/>
  <c r="AC1095" i="4" s="1"/>
  <c r="AA1094" i="4"/>
  <c r="Z1094" i="4"/>
  <c r="Y1094" i="4"/>
  <c r="X1094" i="4"/>
  <c r="U1094" i="4"/>
  <c r="T1094" i="4"/>
  <c r="AC1094" i="4" s="1"/>
  <c r="AA1093" i="4"/>
  <c r="Z1093" i="4"/>
  <c r="Y1093" i="4"/>
  <c r="X1093" i="4"/>
  <c r="U1093" i="4"/>
  <c r="T1093" i="4"/>
  <c r="AC1093" i="4" s="1"/>
  <c r="AA1092" i="4"/>
  <c r="Z1092" i="4"/>
  <c r="Y1092" i="4"/>
  <c r="X1092" i="4"/>
  <c r="U1092" i="4"/>
  <c r="T1092" i="4"/>
  <c r="AC1092" i="4" s="1"/>
  <c r="AA1091" i="4"/>
  <c r="Z1091" i="4"/>
  <c r="Y1091" i="4"/>
  <c r="X1091" i="4"/>
  <c r="U1091" i="4"/>
  <c r="T1091" i="4"/>
  <c r="AC1091" i="4" s="1"/>
  <c r="AA1090" i="4"/>
  <c r="Z1090" i="4"/>
  <c r="Y1090" i="4"/>
  <c r="X1090" i="4"/>
  <c r="U1090" i="4"/>
  <c r="T1090" i="4"/>
  <c r="AC1090" i="4" s="1"/>
  <c r="AA1089" i="4"/>
  <c r="Z1089" i="4"/>
  <c r="Y1089" i="4"/>
  <c r="X1089" i="4"/>
  <c r="U1089" i="4"/>
  <c r="T1089" i="4"/>
  <c r="AC1089" i="4" s="1"/>
  <c r="AA1088" i="4"/>
  <c r="Z1088" i="4"/>
  <c r="Y1088" i="4"/>
  <c r="X1088" i="4"/>
  <c r="U1088" i="4"/>
  <c r="T1088" i="4"/>
  <c r="AC1088" i="4" s="1"/>
  <c r="AA1087" i="4"/>
  <c r="Z1087" i="4"/>
  <c r="Y1087" i="4"/>
  <c r="X1087" i="4"/>
  <c r="U1087" i="4"/>
  <c r="T1087" i="4"/>
  <c r="AC1087" i="4" s="1"/>
  <c r="AA1086" i="4"/>
  <c r="Z1086" i="4"/>
  <c r="Y1086" i="4"/>
  <c r="X1086" i="4"/>
  <c r="U1086" i="4"/>
  <c r="T1086" i="4"/>
  <c r="AC1086" i="4" s="1"/>
  <c r="AA1085" i="4"/>
  <c r="Z1085" i="4"/>
  <c r="Y1085" i="4"/>
  <c r="X1085" i="4"/>
  <c r="U1085" i="4"/>
  <c r="T1085" i="4"/>
  <c r="AC1085" i="4" s="1"/>
  <c r="AA1084" i="4"/>
  <c r="Z1084" i="4"/>
  <c r="Y1084" i="4"/>
  <c r="X1084" i="4"/>
  <c r="U1084" i="4"/>
  <c r="T1084" i="4"/>
  <c r="AC1084" i="4" s="1"/>
  <c r="AA1083" i="4"/>
  <c r="Z1083" i="4"/>
  <c r="Y1083" i="4"/>
  <c r="X1083" i="4"/>
  <c r="U1083" i="4"/>
  <c r="T1083" i="4"/>
  <c r="AC1083" i="4" s="1"/>
  <c r="AA1082" i="4"/>
  <c r="Z1082" i="4"/>
  <c r="Y1082" i="4"/>
  <c r="X1082" i="4"/>
  <c r="U1082" i="4"/>
  <c r="T1082" i="4"/>
  <c r="AC1082" i="4" s="1"/>
  <c r="AA1081" i="4"/>
  <c r="Z1081" i="4"/>
  <c r="Y1081" i="4"/>
  <c r="X1081" i="4"/>
  <c r="U1081" i="4"/>
  <c r="T1081" i="4"/>
  <c r="AC1081" i="4" s="1"/>
  <c r="AA1080" i="4"/>
  <c r="Z1080" i="4"/>
  <c r="Y1080" i="4"/>
  <c r="X1080" i="4"/>
  <c r="U1080" i="4"/>
  <c r="T1080" i="4"/>
  <c r="AC1080" i="4" s="1"/>
  <c r="AA1079" i="4"/>
  <c r="Z1079" i="4"/>
  <c r="Y1079" i="4"/>
  <c r="X1079" i="4"/>
  <c r="U1079" i="4"/>
  <c r="T1079" i="4"/>
  <c r="AC1079" i="4" s="1"/>
  <c r="AA1078" i="4"/>
  <c r="Z1078" i="4"/>
  <c r="Y1078" i="4"/>
  <c r="X1078" i="4"/>
  <c r="U1078" i="4"/>
  <c r="T1078" i="4"/>
  <c r="AC1078" i="4" s="1"/>
  <c r="AA1077" i="4"/>
  <c r="Z1077" i="4"/>
  <c r="Y1077" i="4"/>
  <c r="X1077" i="4"/>
  <c r="U1077" i="4"/>
  <c r="T1077" i="4"/>
  <c r="AC1077" i="4" s="1"/>
  <c r="AA1076" i="4"/>
  <c r="Z1076" i="4"/>
  <c r="Y1076" i="4"/>
  <c r="X1076" i="4"/>
  <c r="U1076" i="4"/>
  <c r="T1076" i="4"/>
  <c r="AC1076" i="4" s="1"/>
  <c r="AA1075" i="4"/>
  <c r="Z1075" i="4"/>
  <c r="Y1075" i="4"/>
  <c r="X1075" i="4"/>
  <c r="U1075" i="4"/>
  <c r="T1075" i="4"/>
  <c r="AC1075" i="4" s="1"/>
  <c r="AA1074" i="4"/>
  <c r="Z1074" i="4"/>
  <c r="Y1074" i="4"/>
  <c r="X1074" i="4"/>
  <c r="U1074" i="4"/>
  <c r="T1074" i="4"/>
  <c r="AC1074" i="4" s="1"/>
  <c r="AA1073" i="4"/>
  <c r="Z1073" i="4"/>
  <c r="Y1073" i="4"/>
  <c r="X1073" i="4"/>
  <c r="U1073" i="4"/>
  <c r="T1073" i="4"/>
  <c r="AC1073" i="4" s="1"/>
  <c r="AA1072" i="4"/>
  <c r="Z1072" i="4"/>
  <c r="Y1072" i="4"/>
  <c r="X1072" i="4"/>
  <c r="U1072" i="4"/>
  <c r="T1072" i="4"/>
  <c r="AC1072" i="4" s="1"/>
  <c r="AA1071" i="4"/>
  <c r="Z1071" i="4"/>
  <c r="Y1071" i="4"/>
  <c r="X1071" i="4"/>
  <c r="U1071" i="4"/>
  <c r="T1071" i="4"/>
  <c r="AC1071" i="4" s="1"/>
  <c r="AA1070" i="4"/>
  <c r="Z1070" i="4"/>
  <c r="Y1070" i="4"/>
  <c r="X1070" i="4"/>
  <c r="U1070" i="4"/>
  <c r="T1070" i="4"/>
  <c r="AC1070" i="4" s="1"/>
  <c r="AA1069" i="4"/>
  <c r="Z1069" i="4"/>
  <c r="Y1069" i="4"/>
  <c r="X1069" i="4"/>
  <c r="U1069" i="4"/>
  <c r="T1069" i="4"/>
  <c r="AC1069" i="4" s="1"/>
  <c r="AA1068" i="4"/>
  <c r="Z1068" i="4"/>
  <c r="Y1068" i="4"/>
  <c r="X1068" i="4"/>
  <c r="U1068" i="4"/>
  <c r="T1068" i="4"/>
  <c r="AC1068" i="4" s="1"/>
  <c r="AA1067" i="4"/>
  <c r="Z1067" i="4"/>
  <c r="Y1067" i="4"/>
  <c r="X1067" i="4"/>
  <c r="U1067" i="4"/>
  <c r="T1067" i="4"/>
  <c r="AC1067" i="4" s="1"/>
  <c r="AA1066" i="4"/>
  <c r="Z1066" i="4"/>
  <c r="Y1066" i="4"/>
  <c r="X1066" i="4"/>
  <c r="U1066" i="4"/>
  <c r="T1066" i="4"/>
  <c r="AC1066" i="4" s="1"/>
  <c r="AA1065" i="4"/>
  <c r="Z1065" i="4"/>
  <c r="Y1065" i="4"/>
  <c r="X1065" i="4"/>
  <c r="U1065" i="4"/>
  <c r="T1065" i="4"/>
  <c r="AC1065" i="4" s="1"/>
  <c r="AA1064" i="4"/>
  <c r="Z1064" i="4"/>
  <c r="Y1064" i="4"/>
  <c r="X1064" i="4"/>
  <c r="U1064" i="4"/>
  <c r="T1064" i="4"/>
  <c r="AC1064" i="4" s="1"/>
  <c r="AA1063" i="4"/>
  <c r="Z1063" i="4"/>
  <c r="Y1063" i="4"/>
  <c r="X1063" i="4"/>
  <c r="U1063" i="4"/>
  <c r="T1063" i="4"/>
  <c r="AC1063" i="4" s="1"/>
  <c r="AA1062" i="4"/>
  <c r="Z1062" i="4"/>
  <c r="Y1062" i="4"/>
  <c r="X1062" i="4"/>
  <c r="U1062" i="4"/>
  <c r="T1062" i="4"/>
  <c r="AC1062" i="4" s="1"/>
  <c r="AA1061" i="4"/>
  <c r="Z1061" i="4"/>
  <c r="Y1061" i="4"/>
  <c r="X1061" i="4"/>
  <c r="U1061" i="4"/>
  <c r="T1061" i="4"/>
  <c r="AC1061" i="4" s="1"/>
  <c r="AA1060" i="4"/>
  <c r="Z1060" i="4"/>
  <c r="Y1060" i="4"/>
  <c r="X1060" i="4"/>
  <c r="U1060" i="4"/>
  <c r="T1060" i="4"/>
  <c r="AC1060" i="4" s="1"/>
  <c r="AA1059" i="4"/>
  <c r="Z1059" i="4"/>
  <c r="Y1059" i="4"/>
  <c r="X1059" i="4"/>
  <c r="U1059" i="4"/>
  <c r="T1059" i="4"/>
  <c r="AC1059" i="4" s="1"/>
  <c r="AA1058" i="4"/>
  <c r="Z1058" i="4"/>
  <c r="Y1058" i="4"/>
  <c r="X1058" i="4"/>
  <c r="U1058" i="4"/>
  <c r="T1058" i="4"/>
  <c r="AC1058" i="4" s="1"/>
  <c r="AA1057" i="4"/>
  <c r="Z1057" i="4"/>
  <c r="Y1057" i="4"/>
  <c r="X1057" i="4"/>
  <c r="U1057" i="4"/>
  <c r="T1057" i="4"/>
  <c r="AC1057" i="4" s="1"/>
  <c r="AA1056" i="4"/>
  <c r="Z1056" i="4"/>
  <c r="Y1056" i="4"/>
  <c r="X1056" i="4"/>
  <c r="U1056" i="4"/>
  <c r="T1056" i="4"/>
  <c r="AC1056" i="4" s="1"/>
  <c r="AA1055" i="4"/>
  <c r="Z1055" i="4"/>
  <c r="Y1055" i="4"/>
  <c r="X1055" i="4"/>
  <c r="U1055" i="4"/>
  <c r="T1055" i="4"/>
  <c r="AC1055" i="4" s="1"/>
  <c r="AA1054" i="4"/>
  <c r="Z1054" i="4"/>
  <c r="Y1054" i="4"/>
  <c r="X1054" i="4"/>
  <c r="U1054" i="4"/>
  <c r="T1054" i="4"/>
  <c r="AC1054" i="4" s="1"/>
  <c r="AA1053" i="4"/>
  <c r="Z1053" i="4"/>
  <c r="Y1053" i="4"/>
  <c r="X1053" i="4"/>
  <c r="U1053" i="4"/>
  <c r="T1053" i="4"/>
  <c r="AC1053" i="4" s="1"/>
  <c r="AA1052" i="4"/>
  <c r="Z1052" i="4"/>
  <c r="Y1052" i="4"/>
  <c r="X1052" i="4"/>
  <c r="U1052" i="4"/>
  <c r="T1052" i="4"/>
  <c r="AC1052" i="4" s="1"/>
  <c r="AA1051" i="4"/>
  <c r="Z1051" i="4"/>
  <c r="Y1051" i="4"/>
  <c r="X1051" i="4"/>
  <c r="U1051" i="4"/>
  <c r="T1051" i="4"/>
  <c r="AC1051" i="4" s="1"/>
  <c r="AA1050" i="4"/>
  <c r="Z1050" i="4"/>
  <c r="Y1050" i="4"/>
  <c r="X1050" i="4"/>
  <c r="U1050" i="4"/>
  <c r="T1050" i="4"/>
  <c r="AC1050" i="4" s="1"/>
  <c r="AA1049" i="4"/>
  <c r="Z1049" i="4"/>
  <c r="Y1049" i="4"/>
  <c r="X1049" i="4"/>
  <c r="U1049" i="4"/>
  <c r="T1049" i="4"/>
  <c r="AC1049" i="4" s="1"/>
  <c r="AA1048" i="4"/>
  <c r="Z1048" i="4"/>
  <c r="Y1048" i="4"/>
  <c r="X1048" i="4"/>
  <c r="U1048" i="4"/>
  <c r="T1048" i="4"/>
  <c r="AC1048" i="4" s="1"/>
  <c r="AA1047" i="4"/>
  <c r="Z1047" i="4"/>
  <c r="Y1047" i="4"/>
  <c r="X1047" i="4"/>
  <c r="U1047" i="4"/>
  <c r="T1047" i="4"/>
  <c r="AC1047" i="4" s="1"/>
  <c r="AA1046" i="4"/>
  <c r="Z1046" i="4"/>
  <c r="Y1046" i="4"/>
  <c r="X1046" i="4"/>
  <c r="U1046" i="4"/>
  <c r="T1046" i="4"/>
  <c r="AC1046" i="4" s="1"/>
  <c r="AA1045" i="4"/>
  <c r="Z1045" i="4"/>
  <c r="Y1045" i="4"/>
  <c r="X1045" i="4"/>
  <c r="U1045" i="4"/>
  <c r="T1045" i="4"/>
  <c r="AC1045" i="4" s="1"/>
  <c r="AA1044" i="4"/>
  <c r="Z1044" i="4"/>
  <c r="Y1044" i="4"/>
  <c r="X1044" i="4"/>
  <c r="U1044" i="4"/>
  <c r="T1044" i="4"/>
  <c r="AC1044" i="4" s="1"/>
  <c r="AA1043" i="4"/>
  <c r="Z1043" i="4"/>
  <c r="Y1043" i="4"/>
  <c r="X1043" i="4"/>
  <c r="U1043" i="4"/>
  <c r="T1043" i="4"/>
  <c r="AC1043" i="4" s="1"/>
  <c r="AA1042" i="4"/>
  <c r="Z1042" i="4"/>
  <c r="Y1042" i="4"/>
  <c r="X1042" i="4"/>
  <c r="U1042" i="4"/>
  <c r="T1042" i="4"/>
  <c r="AC1042" i="4" s="1"/>
  <c r="AA1041" i="4"/>
  <c r="Z1041" i="4"/>
  <c r="Y1041" i="4"/>
  <c r="X1041" i="4"/>
  <c r="U1041" i="4"/>
  <c r="T1041" i="4"/>
  <c r="AC1041" i="4" s="1"/>
  <c r="AA1040" i="4"/>
  <c r="Z1040" i="4"/>
  <c r="Y1040" i="4"/>
  <c r="X1040" i="4"/>
  <c r="U1040" i="4"/>
  <c r="T1040" i="4"/>
  <c r="AC1040" i="4" s="1"/>
  <c r="AA1039" i="4"/>
  <c r="Z1039" i="4"/>
  <c r="Y1039" i="4"/>
  <c r="X1039" i="4"/>
  <c r="U1039" i="4"/>
  <c r="T1039" i="4"/>
  <c r="AC1039" i="4" s="1"/>
  <c r="AA1038" i="4"/>
  <c r="Z1038" i="4"/>
  <c r="Y1038" i="4"/>
  <c r="X1038" i="4"/>
  <c r="U1038" i="4"/>
  <c r="T1038" i="4"/>
  <c r="AC1038" i="4" s="1"/>
  <c r="AA1037" i="4"/>
  <c r="Z1037" i="4"/>
  <c r="Y1037" i="4"/>
  <c r="X1037" i="4"/>
  <c r="U1037" i="4"/>
  <c r="T1037" i="4"/>
  <c r="AC1037" i="4" s="1"/>
  <c r="AA1036" i="4"/>
  <c r="Z1036" i="4"/>
  <c r="Y1036" i="4"/>
  <c r="X1036" i="4"/>
  <c r="U1036" i="4"/>
  <c r="T1036" i="4"/>
  <c r="AC1036" i="4" s="1"/>
  <c r="AA1035" i="4"/>
  <c r="Z1035" i="4"/>
  <c r="Y1035" i="4"/>
  <c r="X1035" i="4"/>
  <c r="U1035" i="4"/>
  <c r="T1035" i="4"/>
  <c r="AC1035" i="4" s="1"/>
  <c r="AA1034" i="4"/>
  <c r="Z1034" i="4"/>
  <c r="Y1034" i="4"/>
  <c r="X1034" i="4"/>
  <c r="U1034" i="4"/>
  <c r="T1034" i="4"/>
  <c r="AC1034" i="4" s="1"/>
  <c r="AA1033" i="4"/>
  <c r="Z1033" i="4"/>
  <c r="Y1033" i="4"/>
  <c r="X1033" i="4"/>
  <c r="U1033" i="4"/>
  <c r="T1033" i="4"/>
  <c r="AC1033" i="4" s="1"/>
  <c r="AA1032" i="4"/>
  <c r="Z1032" i="4"/>
  <c r="Y1032" i="4"/>
  <c r="X1032" i="4"/>
  <c r="U1032" i="4"/>
  <c r="T1032" i="4"/>
  <c r="AC1032" i="4" s="1"/>
  <c r="AA1031" i="4"/>
  <c r="Z1031" i="4"/>
  <c r="Y1031" i="4"/>
  <c r="X1031" i="4"/>
  <c r="U1031" i="4"/>
  <c r="T1031" i="4"/>
  <c r="AC1031" i="4" s="1"/>
  <c r="AA1030" i="4"/>
  <c r="Z1030" i="4"/>
  <c r="Y1030" i="4"/>
  <c r="X1030" i="4"/>
  <c r="U1030" i="4"/>
  <c r="T1030" i="4"/>
  <c r="AC1030" i="4" s="1"/>
  <c r="AA1029" i="4"/>
  <c r="Z1029" i="4"/>
  <c r="Y1029" i="4"/>
  <c r="X1029" i="4"/>
  <c r="U1029" i="4"/>
  <c r="T1029" i="4"/>
  <c r="AC1029" i="4" s="1"/>
  <c r="AA1028" i="4"/>
  <c r="Z1028" i="4"/>
  <c r="Y1028" i="4"/>
  <c r="X1028" i="4"/>
  <c r="U1028" i="4"/>
  <c r="T1028" i="4"/>
  <c r="AC1028" i="4" s="1"/>
  <c r="AA1027" i="4"/>
  <c r="Z1027" i="4"/>
  <c r="Y1027" i="4"/>
  <c r="X1027" i="4"/>
  <c r="U1027" i="4"/>
  <c r="T1027" i="4"/>
  <c r="AC1027" i="4" s="1"/>
  <c r="AA1026" i="4"/>
  <c r="Z1026" i="4"/>
  <c r="Y1026" i="4"/>
  <c r="X1026" i="4"/>
  <c r="U1026" i="4"/>
  <c r="T1026" i="4"/>
  <c r="AC1026" i="4" s="1"/>
  <c r="AA1025" i="4"/>
  <c r="Z1025" i="4"/>
  <c r="Y1025" i="4"/>
  <c r="X1025" i="4"/>
  <c r="U1025" i="4"/>
  <c r="T1025" i="4"/>
  <c r="AC1025" i="4" s="1"/>
  <c r="AA1024" i="4"/>
  <c r="Z1024" i="4"/>
  <c r="Y1024" i="4"/>
  <c r="X1024" i="4"/>
  <c r="U1024" i="4"/>
  <c r="T1024" i="4"/>
  <c r="AC1024" i="4" s="1"/>
  <c r="AA1023" i="4"/>
  <c r="Z1023" i="4"/>
  <c r="Y1023" i="4"/>
  <c r="X1023" i="4"/>
  <c r="U1023" i="4"/>
  <c r="T1023" i="4"/>
  <c r="AC1023" i="4" s="1"/>
  <c r="AA1022" i="4"/>
  <c r="Z1022" i="4"/>
  <c r="Y1022" i="4"/>
  <c r="X1022" i="4"/>
  <c r="U1022" i="4"/>
  <c r="T1022" i="4"/>
  <c r="AC1022" i="4" s="1"/>
  <c r="AA1021" i="4"/>
  <c r="Z1021" i="4"/>
  <c r="Y1021" i="4"/>
  <c r="X1021" i="4"/>
  <c r="U1021" i="4"/>
  <c r="T1021" i="4"/>
  <c r="AC1021" i="4" s="1"/>
  <c r="AA1020" i="4"/>
  <c r="Z1020" i="4"/>
  <c r="Y1020" i="4"/>
  <c r="X1020" i="4"/>
  <c r="U1020" i="4"/>
  <c r="T1020" i="4"/>
  <c r="AC1020" i="4" s="1"/>
  <c r="AA1019" i="4"/>
  <c r="Z1019" i="4"/>
  <c r="Y1019" i="4"/>
  <c r="X1019" i="4"/>
  <c r="U1019" i="4"/>
  <c r="T1019" i="4"/>
  <c r="AC1019" i="4" s="1"/>
  <c r="AA1018" i="4"/>
  <c r="Z1018" i="4"/>
  <c r="Y1018" i="4"/>
  <c r="X1018" i="4"/>
  <c r="U1018" i="4"/>
  <c r="T1018" i="4"/>
  <c r="AC1018" i="4" s="1"/>
  <c r="AA1017" i="4"/>
  <c r="Z1017" i="4"/>
  <c r="Y1017" i="4"/>
  <c r="X1017" i="4"/>
  <c r="U1017" i="4"/>
  <c r="T1017" i="4"/>
  <c r="AC1017" i="4" s="1"/>
  <c r="AA1016" i="4"/>
  <c r="Z1016" i="4"/>
  <c r="Y1016" i="4"/>
  <c r="X1016" i="4"/>
  <c r="U1016" i="4"/>
  <c r="T1016" i="4"/>
  <c r="AC1016" i="4" s="1"/>
  <c r="AA1015" i="4"/>
  <c r="Z1015" i="4"/>
  <c r="Y1015" i="4"/>
  <c r="X1015" i="4"/>
  <c r="U1015" i="4"/>
  <c r="T1015" i="4"/>
  <c r="AC1015" i="4" s="1"/>
  <c r="AA1014" i="4"/>
  <c r="Z1014" i="4"/>
  <c r="Y1014" i="4"/>
  <c r="X1014" i="4"/>
  <c r="U1014" i="4"/>
  <c r="T1014" i="4"/>
  <c r="AC1014" i="4" s="1"/>
  <c r="AA1013" i="4"/>
  <c r="Z1013" i="4"/>
  <c r="Y1013" i="4"/>
  <c r="X1013" i="4"/>
  <c r="U1013" i="4"/>
  <c r="T1013" i="4"/>
  <c r="AC1013" i="4" s="1"/>
  <c r="AA1012" i="4"/>
  <c r="Z1012" i="4"/>
  <c r="Y1012" i="4"/>
  <c r="X1012" i="4"/>
  <c r="U1012" i="4"/>
  <c r="T1012" i="4"/>
  <c r="AC1012" i="4" s="1"/>
  <c r="AA1011" i="4"/>
  <c r="Z1011" i="4"/>
  <c r="Y1011" i="4"/>
  <c r="X1011" i="4"/>
  <c r="U1011" i="4"/>
  <c r="T1011" i="4"/>
  <c r="AC1011" i="4" s="1"/>
  <c r="AA1010" i="4"/>
  <c r="Z1010" i="4"/>
  <c r="Y1010" i="4"/>
  <c r="X1010" i="4"/>
  <c r="U1010" i="4"/>
  <c r="T1010" i="4"/>
  <c r="AC1010" i="4" s="1"/>
  <c r="AA1009" i="4"/>
  <c r="Z1009" i="4"/>
  <c r="Y1009" i="4"/>
  <c r="X1009" i="4"/>
  <c r="U1009" i="4"/>
  <c r="T1009" i="4"/>
  <c r="AC1009" i="4" s="1"/>
  <c r="AA1008" i="4"/>
  <c r="Z1008" i="4"/>
  <c r="Y1008" i="4"/>
  <c r="X1008" i="4"/>
  <c r="U1008" i="4"/>
  <c r="T1008" i="4"/>
  <c r="AC1008" i="4" s="1"/>
  <c r="AA1007" i="4"/>
  <c r="Z1007" i="4"/>
  <c r="Y1007" i="4"/>
  <c r="X1007" i="4"/>
  <c r="U1007" i="4"/>
  <c r="T1007" i="4"/>
  <c r="AC1007" i="4" s="1"/>
  <c r="AA1006" i="4"/>
  <c r="Z1006" i="4"/>
  <c r="Y1006" i="4"/>
  <c r="X1006" i="4"/>
  <c r="U1006" i="4"/>
  <c r="T1006" i="4"/>
  <c r="AC1006" i="4" s="1"/>
  <c r="AA1005" i="4"/>
  <c r="Z1005" i="4"/>
  <c r="Y1005" i="4"/>
  <c r="X1005" i="4"/>
  <c r="U1005" i="4"/>
  <c r="T1005" i="4"/>
  <c r="AC1005" i="4" s="1"/>
  <c r="AA1004" i="4"/>
  <c r="Z1004" i="4"/>
  <c r="Y1004" i="4"/>
  <c r="X1004" i="4"/>
  <c r="U1004" i="4"/>
  <c r="T1004" i="4"/>
  <c r="AC1004" i="4" s="1"/>
  <c r="AA1003" i="4"/>
  <c r="Z1003" i="4"/>
  <c r="Y1003" i="4"/>
  <c r="X1003" i="4"/>
  <c r="U1003" i="4"/>
  <c r="T1003" i="4"/>
  <c r="AC1003" i="4" s="1"/>
  <c r="AA1002" i="4"/>
  <c r="Z1002" i="4"/>
  <c r="Y1002" i="4"/>
  <c r="X1002" i="4"/>
  <c r="U1002" i="4"/>
  <c r="T1002" i="4"/>
  <c r="AC1002" i="4" s="1"/>
  <c r="AA1001" i="4"/>
  <c r="Z1001" i="4"/>
  <c r="Y1001" i="4"/>
  <c r="X1001" i="4"/>
  <c r="U1001" i="4"/>
  <c r="T1001" i="4"/>
  <c r="AC1001" i="4" s="1"/>
  <c r="AA1000" i="4"/>
  <c r="Z1000" i="4"/>
  <c r="Y1000" i="4"/>
  <c r="X1000" i="4"/>
  <c r="U1000" i="4"/>
  <c r="T1000" i="4"/>
  <c r="AC1000" i="4" s="1"/>
  <c r="AA999" i="4"/>
  <c r="Z999" i="4"/>
  <c r="Y999" i="4"/>
  <c r="X999" i="4"/>
  <c r="U999" i="4"/>
  <c r="T999" i="4"/>
  <c r="AC999" i="4" s="1"/>
  <c r="AA998" i="4"/>
  <c r="Z998" i="4"/>
  <c r="Y998" i="4"/>
  <c r="X998" i="4"/>
  <c r="U998" i="4"/>
  <c r="T998" i="4"/>
  <c r="AC998" i="4" s="1"/>
  <c r="AA997" i="4"/>
  <c r="Z997" i="4"/>
  <c r="Y997" i="4"/>
  <c r="X997" i="4"/>
  <c r="U997" i="4"/>
  <c r="T997" i="4"/>
  <c r="AC997" i="4" s="1"/>
  <c r="AA996" i="4"/>
  <c r="Z996" i="4"/>
  <c r="Y996" i="4"/>
  <c r="X996" i="4"/>
  <c r="U996" i="4"/>
  <c r="T996" i="4"/>
  <c r="AC996" i="4" s="1"/>
  <c r="AA995" i="4"/>
  <c r="Z995" i="4"/>
  <c r="Y995" i="4"/>
  <c r="X995" i="4"/>
  <c r="U995" i="4"/>
  <c r="T995" i="4"/>
  <c r="AC995" i="4" s="1"/>
  <c r="AA994" i="4"/>
  <c r="Z994" i="4"/>
  <c r="Y994" i="4"/>
  <c r="X994" i="4"/>
  <c r="U994" i="4"/>
  <c r="T994" i="4"/>
  <c r="AC994" i="4" s="1"/>
  <c r="AA993" i="4"/>
  <c r="Z993" i="4"/>
  <c r="Y993" i="4"/>
  <c r="X993" i="4"/>
  <c r="U993" i="4"/>
  <c r="T993" i="4"/>
  <c r="AC993" i="4" s="1"/>
  <c r="AA992" i="4"/>
  <c r="Z992" i="4"/>
  <c r="Y992" i="4"/>
  <c r="X992" i="4"/>
  <c r="U992" i="4"/>
  <c r="T992" i="4"/>
  <c r="AC992" i="4" s="1"/>
  <c r="AA991" i="4"/>
  <c r="Z991" i="4"/>
  <c r="Y991" i="4"/>
  <c r="X991" i="4"/>
  <c r="U991" i="4"/>
  <c r="T991" i="4"/>
  <c r="AC991" i="4" s="1"/>
  <c r="AA990" i="4"/>
  <c r="Z990" i="4"/>
  <c r="Y990" i="4"/>
  <c r="X990" i="4"/>
  <c r="U990" i="4"/>
  <c r="T990" i="4"/>
  <c r="AC990" i="4" s="1"/>
  <c r="AA989" i="4"/>
  <c r="Z989" i="4"/>
  <c r="Y989" i="4"/>
  <c r="X989" i="4"/>
  <c r="U989" i="4"/>
  <c r="T989" i="4"/>
  <c r="AC989" i="4" s="1"/>
  <c r="AA988" i="4"/>
  <c r="Z988" i="4"/>
  <c r="Y988" i="4"/>
  <c r="X988" i="4"/>
  <c r="U988" i="4"/>
  <c r="T988" i="4"/>
  <c r="AC988" i="4" s="1"/>
  <c r="AA987" i="4"/>
  <c r="Z987" i="4"/>
  <c r="Y987" i="4"/>
  <c r="X987" i="4"/>
  <c r="U987" i="4"/>
  <c r="T987" i="4"/>
  <c r="AC987" i="4" s="1"/>
  <c r="AA986" i="4"/>
  <c r="Z986" i="4"/>
  <c r="Y986" i="4"/>
  <c r="X986" i="4"/>
  <c r="U986" i="4"/>
  <c r="T986" i="4"/>
  <c r="AC986" i="4" s="1"/>
  <c r="AA985" i="4"/>
  <c r="Z985" i="4"/>
  <c r="Y985" i="4"/>
  <c r="X985" i="4"/>
  <c r="U985" i="4"/>
  <c r="T985" i="4"/>
  <c r="AC985" i="4" s="1"/>
  <c r="AA984" i="4"/>
  <c r="Z984" i="4"/>
  <c r="Y984" i="4"/>
  <c r="X984" i="4"/>
  <c r="U984" i="4"/>
  <c r="T984" i="4"/>
  <c r="AC984" i="4" s="1"/>
  <c r="AA983" i="4"/>
  <c r="Z983" i="4"/>
  <c r="Y983" i="4"/>
  <c r="X983" i="4"/>
  <c r="U983" i="4"/>
  <c r="T983" i="4"/>
  <c r="AC983" i="4" s="1"/>
  <c r="AA982" i="4"/>
  <c r="Z982" i="4"/>
  <c r="Y982" i="4"/>
  <c r="X982" i="4"/>
  <c r="U982" i="4"/>
  <c r="T982" i="4"/>
  <c r="AC982" i="4" s="1"/>
  <c r="AA981" i="4"/>
  <c r="Z981" i="4"/>
  <c r="Y981" i="4"/>
  <c r="X981" i="4"/>
  <c r="U981" i="4"/>
  <c r="T981" i="4"/>
  <c r="AC981" i="4" s="1"/>
  <c r="AA980" i="4"/>
  <c r="Z980" i="4"/>
  <c r="Y980" i="4"/>
  <c r="X980" i="4"/>
  <c r="U980" i="4"/>
  <c r="T980" i="4"/>
  <c r="AC980" i="4" s="1"/>
  <c r="AA979" i="4"/>
  <c r="Z979" i="4"/>
  <c r="Y979" i="4"/>
  <c r="X979" i="4"/>
  <c r="U979" i="4"/>
  <c r="T979" i="4"/>
  <c r="AC979" i="4" s="1"/>
  <c r="AA978" i="4"/>
  <c r="Z978" i="4"/>
  <c r="Y978" i="4"/>
  <c r="X978" i="4"/>
  <c r="U978" i="4"/>
  <c r="T978" i="4"/>
  <c r="AC978" i="4" s="1"/>
  <c r="AA977" i="4"/>
  <c r="Z977" i="4"/>
  <c r="Y977" i="4"/>
  <c r="X977" i="4"/>
  <c r="U977" i="4"/>
  <c r="T977" i="4"/>
  <c r="AC977" i="4" s="1"/>
  <c r="AA976" i="4"/>
  <c r="Z976" i="4"/>
  <c r="Y976" i="4"/>
  <c r="X976" i="4"/>
  <c r="U976" i="4"/>
  <c r="T976" i="4"/>
  <c r="AC976" i="4" s="1"/>
  <c r="AA975" i="4"/>
  <c r="Z975" i="4"/>
  <c r="Y975" i="4"/>
  <c r="X975" i="4"/>
  <c r="U975" i="4"/>
  <c r="T975" i="4"/>
  <c r="AC975" i="4" s="1"/>
  <c r="AA974" i="4"/>
  <c r="Z974" i="4"/>
  <c r="Y974" i="4"/>
  <c r="X974" i="4"/>
  <c r="U974" i="4"/>
  <c r="T974" i="4"/>
  <c r="AC974" i="4" s="1"/>
  <c r="AA973" i="4"/>
  <c r="Z973" i="4"/>
  <c r="Y973" i="4"/>
  <c r="X973" i="4"/>
  <c r="U973" i="4"/>
  <c r="T973" i="4"/>
  <c r="AC973" i="4" s="1"/>
  <c r="AA972" i="4"/>
  <c r="Z972" i="4"/>
  <c r="Y972" i="4"/>
  <c r="X972" i="4"/>
  <c r="U972" i="4"/>
  <c r="T972" i="4"/>
  <c r="AC972" i="4" s="1"/>
  <c r="AA971" i="4"/>
  <c r="Z971" i="4"/>
  <c r="Y971" i="4"/>
  <c r="X971" i="4"/>
  <c r="U971" i="4"/>
  <c r="T971" i="4"/>
  <c r="AC971" i="4" s="1"/>
  <c r="AA970" i="4"/>
  <c r="Z970" i="4"/>
  <c r="Y970" i="4"/>
  <c r="X970" i="4"/>
  <c r="U970" i="4"/>
  <c r="T970" i="4"/>
  <c r="AC970" i="4" s="1"/>
  <c r="AA969" i="4"/>
  <c r="Z969" i="4"/>
  <c r="Y969" i="4"/>
  <c r="X969" i="4"/>
  <c r="U969" i="4"/>
  <c r="T969" i="4"/>
  <c r="AC969" i="4" s="1"/>
  <c r="AA968" i="4"/>
  <c r="Z968" i="4"/>
  <c r="Y968" i="4"/>
  <c r="X968" i="4"/>
  <c r="U968" i="4"/>
  <c r="T968" i="4"/>
  <c r="AC968" i="4" s="1"/>
  <c r="AA967" i="4"/>
  <c r="Z967" i="4"/>
  <c r="Y967" i="4"/>
  <c r="X967" i="4"/>
  <c r="U967" i="4"/>
  <c r="T967" i="4"/>
  <c r="AC967" i="4" s="1"/>
  <c r="AA966" i="4"/>
  <c r="Z966" i="4"/>
  <c r="Y966" i="4"/>
  <c r="X966" i="4"/>
  <c r="U966" i="4"/>
  <c r="T966" i="4"/>
  <c r="AC966" i="4" s="1"/>
  <c r="AA965" i="4"/>
  <c r="Z965" i="4"/>
  <c r="Y965" i="4"/>
  <c r="X965" i="4"/>
  <c r="U965" i="4"/>
  <c r="T965" i="4"/>
  <c r="AC965" i="4" s="1"/>
  <c r="AA964" i="4"/>
  <c r="Z964" i="4"/>
  <c r="Y964" i="4"/>
  <c r="X964" i="4"/>
  <c r="U964" i="4"/>
  <c r="T964" i="4"/>
  <c r="AC964" i="4" s="1"/>
  <c r="AA963" i="4"/>
  <c r="Z963" i="4"/>
  <c r="Y963" i="4"/>
  <c r="X963" i="4"/>
  <c r="U963" i="4"/>
  <c r="T963" i="4"/>
  <c r="AC963" i="4" s="1"/>
  <c r="AA962" i="4"/>
  <c r="Z962" i="4"/>
  <c r="Y962" i="4"/>
  <c r="X962" i="4"/>
  <c r="U962" i="4"/>
  <c r="T962" i="4"/>
  <c r="AC962" i="4" s="1"/>
  <c r="AA961" i="4"/>
  <c r="Z961" i="4"/>
  <c r="Y961" i="4"/>
  <c r="X961" i="4"/>
  <c r="U961" i="4"/>
  <c r="T961" i="4"/>
  <c r="AC961" i="4" s="1"/>
  <c r="AA960" i="4"/>
  <c r="Z960" i="4"/>
  <c r="Y960" i="4"/>
  <c r="X960" i="4"/>
  <c r="U960" i="4"/>
  <c r="T960" i="4"/>
  <c r="AC960" i="4" s="1"/>
  <c r="AA959" i="4"/>
  <c r="Z959" i="4"/>
  <c r="Y959" i="4"/>
  <c r="X959" i="4"/>
  <c r="U959" i="4"/>
  <c r="T959" i="4"/>
  <c r="AC959" i="4" s="1"/>
  <c r="AA958" i="4"/>
  <c r="Z958" i="4"/>
  <c r="Y958" i="4"/>
  <c r="X958" i="4"/>
  <c r="U958" i="4"/>
  <c r="T958" i="4"/>
  <c r="AC958" i="4" s="1"/>
  <c r="AA957" i="4"/>
  <c r="Z957" i="4"/>
  <c r="Y957" i="4"/>
  <c r="X957" i="4"/>
  <c r="U957" i="4"/>
  <c r="T957" i="4"/>
  <c r="AC957" i="4" s="1"/>
  <c r="AA956" i="4"/>
  <c r="Z956" i="4"/>
  <c r="Y956" i="4"/>
  <c r="X956" i="4"/>
  <c r="U956" i="4"/>
  <c r="T956" i="4"/>
  <c r="AC956" i="4" s="1"/>
  <c r="AA955" i="4"/>
  <c r="Z955" i="4"/>
  <c r="Y955" i="4"/>
  <c r="X955" i="4"/>
  <c r="U955" i="4"/>
  <c r="T955" i="4"/>
  <c r="AC955" i="4" s="1"/>
  <c r="AA954" i="4"/>
  <c r="Z954" i="4"/>
  <c r="Y954" i="4"/>
  <c r="X954" i="4"/>
  <c r="U954" i="4"/>
  <c r="T954" i="4"/>
  <c r="AC954" i="4" s="1"/>
  <c r="AA953" i="4"/>
  <c r="Z953" i="4"/>
  <c r="Y953" i="4"/>
  <c r="X953" i="4"/>
  <c r="U953" i="4"/>
  <c r="T953" i="4"/>
  <c r="AC953" i="4" s="1"/>
  <c r="AA952" i="4"/>
  <c r="Z952" i="4"/>
  <c r="Y952" i="4"/>
  <c r="X952" i="4"/>
  <c r="U952" i="4"/>
  <c r="T952" i="4"/>
  <c r="AC952" i="4" s="1"/>
  <c r="AA951" i="4"/>
  <c r="Z951" i="4"/>
  <c r="Y951" i="4"/>
  <c r="X951" i="4"/>
  <c r="U951" i="4"/>
  <c r="T951" i="4"/>
  <c r="AC951" i="4" s="1"/>
  <c r="AA950" i="4"/>
  <c r="Z950" i="4"/>
  <c r="Y950" i="4"/>
  <c r="X950" i="4"/>
  <c r="U950" i="4"/>
  <c r="T950" i="4"/>
  <c r="AC950" i="4" s="1"/>
  <c r="AA949" i="4"/>
  <c r="Z949" i="4"/>
  <c r="Y949" i="4"/>
  <c r="X949" i="4"/>
  <c r="U949" i="4"/>
  <c r="T949" i="4"/>
  <c r="AC949" i="4" s="1"/>
  <c r="AA948" i="4"/>
  <c r="Z948" i="4"/>
  <c r="Y948" i="4"/>
  <c r="X948" i="4"/>
  <c r="U948" i="4"/>
  <c r="T948" i="4"/>
  <c r="AC948" i="4" s="1"/>
  <c r="AA947" i="4"/>
  <c r="Z947" i="4"/>
  <c r="Y947" i="4"/>
  <c r="X947" i="4"/>
  <c r="U947" i="4"/>
  <c r="T947" i="4"/>
  <c r="AC947" i="4" s="1"/>
  <c r="AA946" i="4"/>
  <c r="Z946" i="4"/>
  <c r="Y946" i="4"/>
  <c r="X946" i="4"/>
  <c r="U946" i="4"/>
  <c r="T946" i="4"/>
  <c r="AC946" i="4" s="1"/>
  <c r="AA945" i="4"/>
  <c r="Z945" i="4"/>
  <c r="Y945" i="4"/>
  <c r="X945" i="4"/>
  <c r="U945" i="4"/>
  <c r="T945" i="4"/>
  <c r="AC945" i="4" s="1"/>
  <c r="AA944" i="4"/>
  <c r="Z944" i="4"/>
  <c r="Y944" i="4"/>
  <c r="X944" i="4"/>
  <c r="U944" i="4"/>
  <c r="T944" i="4"/>
  <c r="AC944" i="4" s="1"/>
  <c r="AA943" i="4"/>
  <c r="Z943" i="4"/>
  <c r="Y943" i="4"/>
  <c r="X943" i="4"/>
  <c r="U943" i="4"/>
  <c r="T943" i="4"/>
  <c r="AC943" i="4" s="1"/>
  <c r="AA942" i="4"/>
  <c r="Z942" i="4"/>
  <c r="Y942" i="4"/>
  <c r="X942" i="4"/>
  <c r="U942" i="4"/>
  <c r="T942" i="4"/>
  <c r="AC942" i="4" s="1"/>
  <c r="AA941" i="4"/>
  <c r="Z941" i="4"/>
  <c r="Y941" i="4"/>
  <c r="X941" i="4"/>
  <c r="U941" i="4"/>
  <c r="T941" i="4"/>
  <c r="AC941" i="4" s="1"/>
  <c r="AA940" i="4"/>
  <c r="Z940" i="4"/>
  <c r="Y940" i="4"/>
  <c r="X940" i="4"/>
  <c r="U940" i="4"/>
  <c r="T940" i="4"/>
  <c r="AC940" i="4" s="1"/>
  <c r="AA939" i="4"/>
  <c r="Z939" i="4"/>
  <c r="Y939" i="4"/>
  <c r="X939" i="4"/>
  <c r="U939" i="4"/>
  <c r="T939" i="4"/>
  <c r="AC939" i="4" s="1"/>
  <c r="AA938" i="4"/>
  <c r="Z938" i="4"/>
  <c r="Y938" i="4"/>
  <c r="X938" i="4"/>
  <c r="U938" i="4"/>
  <c r="T938" i="4"/>
  <c r="AC938" i="4" s="1"/>
  <c r="AA937" i="4"/>
  <c r="Z937" i="4"/>
  <c r="Y937" i="4"/>
  <c r="X937" i="4"/>
  <c r="U937" i="4"/>
  <c r="T937" i="4"/>
  <c r="AC937" i="4" s="1"/>
  <c r="AA936" i="4"/>
  <c r="Z936" i="4"/>
  <c r="Y936" i="4"/>
  <c r="X936" i="4"/>
  <c r="U936" i="4"/>
  <c r="T936" i="4"/>
  <c r="AC936" i="4" s="1"/>
  <c r="AA935" i="4"/>
  <c r="Z935" i="4"/>
  <c r="Y935" i="4"/>
  <c r="X935" i="4"/>
  <c r="U935" i="4"/>
  <c r="T935" i="4"/>
  <c r="AC935" i="4" s="1"/>
  <c r="AA934" i="4"/>
  <c r="Z934" i="4"/>
  <c r="Y934" i="4"/>
  <c r="X934" i="4"/>
  <c r="U934" i="4"/>
  <c r="T934" i="4"/>
  <c r="AC934" i="4" s="1"/>
  <c r="AA933" i="4"/>
  <c r="Z933" i="4"/>
  <c r="Y933" i="4"/>
  <c r="X933" i="4"/>
  <c r="U933" i="4"/>
  <c r="T933" i="4"/>
  <c r="AC933" i="4" s="1"/>
  <c r="AA932" i="4"/>
  <c r="Z932" i="4"/>
  <c r="Y932" i="4"/>
  <c r="X932" i="4"/>
  <c r="U932" i="4"/>
  <c r="T932" i="4"/>
  <c r="AC932" i="4" s="1"/>
  <c r="AA931" i="4"/>
  <c r="Z931" i="4"/>
  <c r="Y931" i="4"/>
  <c r="X931" i="4"/>
  <c r="U931" i="4"/>
  <c r="T931" i="4"/>
  <c r="AC931" i="4" s="1"/>
  <c r="AA930" i="4"/>
  <c r="Z930" i="4"/>
  <c r="Y930" i="4"/>
  <c r="X930" i="4"/>
  <c r="U930" i="4"/>
  <c r="T930" i="4"/>
  <c r="AC930" i="4" s="1"/>
  <c r="AA929" i="4"/>
  <c r="Z929" i="4"/>
  <c r="Y929" i="4"/>
  <c r="X929" i="4"/>
  <c r="U929" i="4"/>
  <c r="T929" i="4"/>
  <c r="AC929" i="4" s="1"/>
  <c r="AA928" i="4"/>
  <c r="Z928" i="4"/>
  <c r="Y928" i="4"/>
  <c r="X928" i="4"/>
  <c r="U928" i="4"/>
  <c r="T928" i="4"/>
  <c r="AC928" i="4" s="1"/>
  <c r="AA927" i="4"/>
  <c r="Z927" i="4"/>
  <c r="Y927" i="4"/>
  <c r="X927" i="4"/>
  <c r="U927" i="4"/>
  <c r="T927" i="4"/>
  <c r="AC927" i="4" s="1"/>
  <c r="AA926" i="4"/>
  <c r="Z926" i="4"/>
  <c r="Y926" i="4"/>
  <c r="X926" i="4"/>
  <c r="U926" i="4"/>
  <c r="T926" i="4"/>
  <c r="AC926" i="4" s="1"/>
  <c r="AA925" i="4"/>
  <c r="Z925" i="4"/>
  <c r="Y925" i="4"/>
  <c r="X925" i="4"/>
  <c r="U925" i="4"/>
  <c r="T925" i="4"/>
  <c r="AC925" i="4" s="1"/>
  <c r="AA924" i="4"/>
  <c r="Z924" i="4"/>
  <c r="Y924" i="4"/>
  <c r="X924" i="4"/>
  <c r="U924" i="4"/>
  <c r="T924" i="4"/>
  <c r="AC924" i="4" s="1"/>
  <c r="AA923" i="4"/>
  <c r="Z923" i="4"/>
  <c r="Y923" i="4"/>
  <c r="X923" i="4"/>
  <c r="U923" i="4"/>
  <c r="T923" i="4"/>
  <c r="AC923" i="4" s="1"/>
  <c r="AA922" i="4"/>
  <c r="Z922" i="4"/>
  <c r="Y922" i="4"/>
  <c r="X922" i="4"/>
  <c r="U922" i="4"/>
  <c r="T922" i="4"/>
  <c r="AC922" i="4" s="1"/>
  <c r="AA921" i="4"/>
  <c r="Z921" i="4"/>
  <c r="Y921" i="4"/>
  <c r="X921" i="4"/>
  <c r="U921" i="4"/>
  <c r="T921" i="4"/>
  <c r="AC921" i="4" s="1"/>
  <c r="AA920" i="4"/>
  <c r="Z920" i="4"/>
  <c r="Y920" i="4"/>
  <c r="X920" i="4"/>
  <c r="U920" i="4"/>
  <c r="T920" i="4"/>
  <c r="AC920" i="4" s="1"/>
  <c r="AA919" i="4"/>
  <c r="Z919" i="4"/>
  <c r="Y919" i="4"/>
  <c r="X919" i="4"/>
  <c r="U919" i="4"/>
  <c r="T919" i="4"/>
  <c r="AC919" i="4" s="1"/>
  <c r="AA918" i="4"/>
  <c r="Z918" i="4"/>
  <c r="Y918" i="4"/>
  <c r="X918" i="4"/>
  <c r="U918" i="4"/>
  <c r="T918" i="4"/>
  <c r="AC918" i="4" s="1"/>
  <c r="AA917" i="4"/>
  <c r="Z917" i="4"/>
  <c r="Y917" i="4"/>
  <c r="X917" i="4"/>
  <c r="U917" i="4"/>
  <c r="T917" i="4"/>
  <c r="AC917" i="4" s="1"/>
  <c r="AA916" i="4"/>
  <c r="Z916" i="4"/>
  <c r="Y916" i="4"/>
  <c r="X916" i="4"/>
  <c r="U916" i="4"/>
  <c r="T916" i="4"/>
  <c r="AC916" i="4" s="1"/>
  <c r="AA915" i="4"/>
  <c r="Z915" i="4"/>
  <c r="Y915" i="4"/>
  <c r="X915" i="4"/>
  <c r="U915" i="4"/>
  <c r="T915" i="4"/>
  <c r="AC915" i="4" s="1"/>
  <c r="AA914" i="4"/>
  <c r="Z914" i="4"/>
  <c r="Y914" i="4"/>
  <c r="X914" i="4"/>
  <c r="U914" i="4"/>
  <c r="T914" i="4"/>
  <c r="AC914" i="4" s="1"/>
  <c r="AA913" i="4"/>
  <c r="Z913" i="4"/>
  <c r="Y913" i="4"/>
  <c r="X913" i="4"/>
  <c r="U913" i="4"/>
  <c r="T913" i="4"/>
  <c r="AC913" i="4" s="1"/>
  <c r="AA912" i="4"/>
  <c r="Z912" i="4"/>
  <c r="Y912" i="4"/>
  <c r="X912" i="4"/>
  <c r="U912" i="4"/>
  <c r="T912" i="4"/>
  <c r="AC912" i="4" s="1"/>
  <c r="AA911" i="4"/>
  <c r="Z911" i="4"/>
  <c r="Y911" i="4"/>
  <c r="X911" i="4"/>
  <c r="U911" i="4"/>
  <c r="T911" i="4"/>
  <c r="AC911" i="4" s="1"/>
  <c r="AA910" i="4"/>
  <c r="Z910" i="4"/>
  <c r="Y910" i="4"/>
  <c r="X910" i="4"/>
  <c r="U910" i="4"/>
  <c r="T910" i="4"/>
  <c r="AC910" i="4" s="1"/>
  <c r="AA909" i="4"/>
  <c r="Z909" i="4"/>
  <c r="Y909" i="4"/>
  <c r="X909" i="4"/>
  <c r="U909" i="4"/>
  <c r="T909" i="4"/>
  <c r="AC909" i="4" s="1"/>
  <c r="AA908" i="4"/>
  <c r="Z908" i="4"/>
  <c r="Y908" i="4"/>
  <c r="X908" i="4"/>
  <c r="U908" i="4"/>
  <c r="T908" i="4"/>
  <c r="AC908" i="4" s="1"/>
  <c r="AA907" i="4"/>
  <c r="Z907" i="4"/>
  <c r="Y907" i="4"/>
  <c r="X907" i="4"/>
  <c r="U907" i="4"/>
  <c r="T907" i="4"/>
  <c r="AC907" i="4" s="1"/>
  <c r="AA906" i="4"/>
  <c r="Z906" i="4"/>
  <c r="Y906" i="4"/>
  <c r="X906" i="4"/>
  <c r="U906" i="4"/>
  <c r="T906" i="4"/>
  <c r="AC906" i="4" s="1"/>
  <c r="AA905" i="4"/>
  <c r="Z905" i="4"/>
  <c r="Y905" i="4"/>
  <c r="X905" i="4"/>
  <c r="U905" i="4"/>
  <c r="T905" i="4"/>
  <c r="AC905" i="4" s="1"/>
  <c r="AA904" i="4"/>
  <c r="Z904" i="4"/>
  <c r="Y904" i="4"/>
  <c r="X904" i="4"/>
  <c r="U904" i="4"/>
  <c r="T904" i="4"/>
  <c r="AC904" i="4" s="1"/>
  <c r="AA903" i="4"/>
  <c r="Z903" i="4"/>
  <c r="Y903" i="4"/>
  <c r="X903" i="4"/>
  <c r="U903" i="4"/>
  <c r="T903" i="4"/>
  <c r="AC903" i="4" s="1"/>
  <c r="AA902" i="4"/>
  <c r="Z902" i="4"/>
  <c r="Y902" i="4"/>
  <c r="X902" i="4"/>
  <c r="U902" i="4"/>
  <c r="T902" i="4"/>
  <c r="AC902" i="4" s="1"/>
  <c r="AA901" i="4"/>
  <c r="Z901" i="4"/>
  <c r="Y901" i="4"/>
  <c r="X901" i="4"/>
  <c r="U901" i="4"/>
  <c r="T901" i="4"/>
  <c r="AC901" i="4" s="1"/>
  <c r="AA900" i="4"/>
  <c r="Z900" i="4"/>
  <c r="Y900" i="4"/>
  <c r="X900" i="4"/>
  <c r="U900" i="4"/>
  <c r="T900" i="4"/>
  <c r="AC900" i="4" s="1"/>
  <c r="AA899" i="4"/>
  <c r="Z899" i="4"/>
  <c r="Y899" i="4"/>
  <c r="X899" i="4"/>
  <c r="U899" i="4"/>
  <c r="T899" i="4"/>
  <c r="AC899" i="4" s="1"/>
  <c r="AA898" i="4"/>
  <c r="Z898" i="4"/>
  <c r="Y898" i="4"/>
  <c r="X898" i="4"/>
  <c r="U898" i="4"/>
  <c r="T898" i="4"/>
  <c r="AC898" i="4" s="1"/>
  <c r="AA897" i="4"/>
  <c r="Z897" i="4"/>
  <c r="Y897" i="4"/>
  <c r="X897" i="4"/>
  <c r="U897" i="4"/>
  <c r="T897" i="4"/>
  <c r="AC897" i="4" s="1"/>
  <c r="AA896" i="4"/>
  <c r="Z896" i="4"/>
  <c r="Y896" i="4"/>
  <c r="X896" i="4"/>
  <c r="U896" i="4"/>
  <c r="T896" i="4"/>
  <c r="AC896" i="4" s="1"/>
  <c r="AA895" i="4"/>
  <c r="Z895" i="4"/>
  <c r="Y895" i="4"/>
  <c r="X895" i="4"/>
  <c r="U895" i="4"/>
  <c r="T895" i="4"/>
  <c r="AC895" i="4" s="1"/>
  <c r="AA894" i="4"/>
  <c r="Z894" i="4"/>
  <c r="Y894" i="4"/>
  <c r="X894" i="4"/>
  <c r="U894" i="4"/>
  <c r="T894" i="4"/>
  <c r="AC894" i="4" s="1"/>
  <c r="AA893" i="4"/>
  <c r="Z893" i="4"/>
  <c r="Y893" i="4"/>
  <c r="X893" i="4"/>
  <c r="U893" i="4"/>
  <c r="T893" i="4"/>
  <c r="AC893" i="4" s="1"/>
  <c r="AA892" i="4"/>
  <c r="Z892" i="4"/>
  <c r="Y892" i="4"/>
  <c r="X892" i="4"/>
  <c r="U892" i="4"/>
  <c r="T892" i="4"/>
  <c r="AC892" i="4" s="1"/>
  <c r="AA891" i="4"/>
  <c r="Z891" i="4"/>
  <c r="Y891" i="4"/>
  <c r="X891" i="4"/>
  <c r="U891" i="4"/>
  <c r="T891" i="4"/>
  <c r="AC891" i="4" s="1"/>
  <c r="AA890" i="4"/>
  <c r="Z890" i="4"/>
  <c r="Y890" i="4"/>
  <c r="X890" i="4"/>
  <c r="U890" i="4"/>
  <c r="T890" i="4"/>
  <c r="AC890" i="4" s="1"/>
  <c r="AA889" i="4"/>
  <c r="Z889" i="4"/>
  <c r="Y889" i="4"/>
  <c r="X889" i="4"/>
  <c r="U889" i="4"/>
  <c r="T889" i="4"/>
  <c r="AC889" i="4" s="1"/>
  <c r="AA888" i="4"/>
  <c r="Z888" i="4"/>
  <c r="Y888" i="4"/>
  <c r="X888" i="4"/>
  <c r="U888" i="4"/>
  <c r="T888" i="4"/>
  <c r="AC888" i="4" s="1"/>
  <c r="AA887" i="4"/>
  <c r="Z887" i="4"/>
  <c r="Y887" i="4"/>
  <c r="X887" i="4"/>
  <c r="U887" i="4"/>
  <c r="T887" i="4"/>
  <c r="AC887" i="4" s="1"/>
  <c r="AA886" i="4"/>
  <c r="Z886" i="4"/>
  <c r="Y886" i="4"/>
  <c r="X886" i="4"/>
  <c r="U886" i="4"/>
  <c r="T886" i="4"/>
  <c r="AC886" i="4" s="1"/>
  <c r="AA885" i="4"/>
  <c r="Z885" i="4"/>
  <c r="Y885" i="4"/>
  <c r="X885" i="4"/>
  <c r="U885" i="4"/>
  <c r="T885" i="4"/>
  <c r="AC885" i="4" s="1"/>
  <c r="AA884" i="4"/>
  <c r="Z884" i="4"/>
  <c r="Y884" i="4"/>
  <c r="X884" i="4"/>
  <c r="U884" i="4"/>
  <c r="T884" i="4"/>
  <c r="AC884" i="4" s="1"/>
  <c r="AA883" i="4"/>
  <c r="Z883" i="4"/>
  <c r="Y883" i="4"/>
  <c r="X883" i="4"/>
  <c r="U883" i="4"/>
  <c r="T883" i="4"/>
  <c r="AC883" i="4" s="1"/>
  <c r="AA882" i="4"/>
  <c r="Z882" i="4"/>
  <c r="Y882" i="4"/>
  <c r="X882" i="4"/>
  <c r="U882" i="4"/>
  <c r="T882" i="4"/>
  <c r="AC882" i="4" s="1"/>
  <c r="AA881" i="4"/>
  <c r="Z881" i="4"/>
  <c r="Y881" i="4"/>
  <c r="X881" i="4"/>
  <c r="U881" i="4"/>
  <c r="T881" i="4"/>
  <c r="AC881" i="4" s="1"/>
  <c r="AA880" i="4"/>
  <c r="Z880" i="4"/>
  <c r="Y880" i="4"/>
  <c r="X880" i="4"/>
  <c r="U880" i="4"/>
  <c r="T880" i="4"/>
  <c r="AC880" i="4" s="1"/>
  <c r="AA879" i="4"/>
  <c r="Z879" i="4"/>
  <c r="Y879" i="4"/>
  <c r="X879" i="4"/>
  <c r="U879" i="4"/>
  <c r="T879" i="4"/>
  <c r="AC879" i="4" s="1"/>
  <c r="AA878" i="4"/>
  <c r="Z878" i="4"/>
  <c r="Y878" i="4"/>
  <c r="X878" i="4"/>
  <c r="U878" i="4"/>
  <c r="T878" i="4"/>
  <c r="AC878" i="4" s="1"/>
  <c r="AA877" i="4"/>
  <c r="Z877" i="4"/>
  <c r="Y877" i="4"/>
  <c r="X877" i="4"/>
  <c r="U877" i="4"/>
  <c r="T877" i="4"/>
  <c r="AC877" i="4" s="1"/>
  <c r="AA876" i="4"/>
  <c r="Z876" i="4"/>
  <c r="Y876" i="4"/>
  <c r="X876" i="4"/>
  <c r="U876" i="4"/>
  <c r="T876" i="4"/>
  <c r="AC876" i="4" s="1"/>
  <c r="AA875" i="4"/>
  <c r="Z875" i="4"/>
  <c r="Y875" i="4"/>
  <c r="X875" i="4"/>
  <c r="U875" i="4"/>
  <c r="T875" i="4"/>
  <c r="AC875" i="4" s="1"/>
  <c r="AA874" i="4"/>
  <c r="Z874" i="4"/>
  <c r="Y874" i="4"/>
  <c r="X874" i="4"/>
  <c r="U874" i="4"/>
  <c r="T874" i="4"/>
  <c r="AC874" i="4" s="1"/>
  <c r="AA873" i="4"/>
  <c r="Z873" i="4"/>
  <c r="Y873" i="4"/>
  <c r="X873" i="4"/>
  <c r="U873" i="4"/>
  <c r="T873" i="4"/>
  <c r="AC873" i="4" s="1"/>
  <c r="AA872" i="4"/>
  <c r="Z872" i="4"/>
  <c r="Y872" i="4"/>
  <c r="X872" i="4"/>
  <c r="U872" i="4"/>
  <c r="T872" i="4"/>
  <c r="AC872" i="4" s="1"/>
  <c r="AA871" i="4"/>
  <c r="Z871" i="4"/>
  <c r="Y871" i="4"/>
  <c r="X871" i="4"/>
  <c r="U871" i="4"/>
  <c r="T871" i="4"/>
  <c r="AC871" i="4" s="1"/>
  <c r="AA870" i="4"/>
  <c r="Z870" i="4"/>
  <c r="Y870" i="4"/>
  <c r="X870" i="4"/>
  <c r="U870" i="4"/>
  <c r="T870" i="4"/>
  <c r="AC870" i="4" s="1"/>
  <c r="AA869" i="4"/>
  <c r="Z869" i="4"/>
  <c r="Y869" i="4"/>
  <c r="X869" i="4"/>
  <c r="U869" i="4"/>
  <c r="T869" i="4"/>
  <c r="AC869" i="4" s="1"/>
  <c r="AA868" i="4"/>
  <c r="Z868" i="4"/>
  <c r="Y868" i="4"/>
  <c r="X868" i="4"/>
  <c r="U868" i="4"/>
  <c r="T868" i="4"/>
  <c r="AC868" i="4" s="1"/>
  <c r="AA867" i="4"/>
  <c r="Z867" i="4"/>
  <c r="Y867" i="4"/>
  <c r="X867" i="4"/>
  <c r="U867" i="4"/>
  <c r="T867" i="4"/>
  <c r="AC867" i="4" s="1"/>
  <c r="AA866" i="4"/>
  <c r="Z866" i="4"/>
  <c r="Y866" i="4"/>
  <c r="X866" i="4"/>
  <c r="U866" i="4"/>
  <c r="T866" i="4"/>
  <c r="AC866" i="4" s="1"/>
  <c r="AA865" i="4"/>
  <c r="Z865" i="4"/>
  <c r="Y865" i="4"/>
  <c r="X865" i="4"/>
  <c r="U865" i="4"/>
  <c r="T865" i="4"/>
  <c r="AC865" i="4" s="1"/>
  <c r="AA864" i="4"/>
  <c r="Z864" i="4"/>
  <c r="Y864" i="4"/>
  <c r="X864" i="4"/>
  <c r="U864" i="4"/>
  <c r="T864" i="4"/>
  <c r="AC864" i="4" s="1"/>
  <c r="AA863" i="4"/>
  <c r="Z863" i="4"/>
  <c r="Y863" i="4"/>
  <c r="X863" i="4"/>
  <c r="U863" i="4"/>
  <c r="T863" i="4"/>
  <c r="AC863" i="4" s="1"/>
  <c r="AA862" i="4"/>
  <c r="Z862" i="4"/>
  <c r="Y862" i="4"/>
  <c r="X862" i="4"/>
  <c r="U862" i="4"/>
  <c r="T862" i="4"/>
  <c r="AC862" i="4" s="1"/>
  <c r="AA861" i="4"/>
  <c r="Z861" i="4"/>
  <c r="Y861" i="4"/>
  <c r="X861" i="4"/>
  <c r="U861" i="4"/>
  <c r="T861" i="4"/>
  <c r="AC861" i="4" s="1"/>
  <c r="AA860" i="4"/>
  <c r="Z860" i="4"/>
  <c r="Y860" i="4"/>
  <c r="X860" i="4"/>
  <c r="U860" i="4"/>
  <c r="T860" i="4"/>
  <c r="AC860" i="4" s="1"/>
  <c r="AA859" i="4"/>
  <c r="Z859" i="4"/>
  <c r="Y859" i="4"/>
  <c r="X859" i="4"/>
  <c r="U859" i="4"/>
  <c r="T859" i="4"/>
  <c r="AC859" i="4" s="1"/>
  <c r="AA858" i="4"/>
  <c r="Z858" i="4"/>
  <c r="Y858" i="4"/>
  <c r="X858" i="4"/>
  <c r="U858" i="4"/>
  <c r="T858" i="4"/>
  <c r="AC858" i="4" s="1"/>
  <c r="AA857" i="4"/>
  <c r="Z857" i="4"/>
  <c r="Y857" i="4"/>
  <c r="X857" i="4"/>
  <c r="U857" i="4"/>
  <c r="T857" i="4"/>
  <c r="AC857" i="4" s="1"/>
  <c r="AA856" i="4"/>
  <c r="Z856" i="4"/>
  <c r="Y856" i="4"/>
  <c r="X856" i="4"/>
  <c r="U856" i="4"/>
  <c r="T856" i="4"/>
  <c r="AC856" i="4" s="1"/>
  <c r="AA855" i="4"/>
  <c r="Z855" i="4"/>
  <c r="Y855" i="4"/>
  <c r="X855" i="4"/>
  <c r="U855" i="4"/>
  <c r="T855" i="4"/>
  <c r="AC855" i="4" s="1"/>
  <c r="AA854" i="4"/>
  <c r="Z854" i="4"/>
  <c r="Y854" i="4"/>
  <c r="X854" i="4"/>
  <c r="U854" i="4"/>
  <c r="T854" i="4"/>
  <c r="AC854" i="4" s="1"/>
  <c r="AA853" i="4"/>
  <c r="Z853" i="4"/>
  <c r="Y853" i="4"/>
  <c r="X853" i="4"/>
  <c r="U853" i="4"/>
  <c r="T853" i="4"/>
  <c r="AC853" i="4" s="1"/>
  <c r="AA852" i="4"/>
  <c r="Z852" i="4"/>
  <c r="Y852" i="4"/>
  <c r="X852" i="4"/>
  <c r="U852" i="4"/>
  <c r="T852" i="4"/>
  <c r="AC852" i="4" s="1"/>
  <c r="AA851" i="4"/>
  <c r="Z851" i="4"/>
  <c r="Y851" i="4"/>
  <c r="X851" i="4"/>
  <c r="U851" i="4"/>
  <c r="T851" i="4"/>
  <c r="AC851" i="4" s="1"/>
  <c r="AA850" i="4"/>
  <c r="Z850" i="4"/>
  <c r="Y850" i="4"/>
  <c r="X850" i="4"/>
  <c r="U850" i="4"/>
  <c r="T850" i="4"/>
  <c r="AC850" i="4" s="1"/>
  <c r="AA849" i="4"/>
  <c r="Z849" i="4"/>
  <c r="Y849" i="4"/>
  <c r="X849" i="4"/>
  <c r="U849" i="4"/>
  <c r="T849" i="4"/>
  <c r="AC849" i="4" s="1"/>
  <c r="AA848" i="4"/>
  <c r="Z848" i="4"/>
  <c r="Y848" i="4"/>
  <c r="X848" i="4"/>
  <c r="U848" i="4"/>
  <c r="T848" i="4"/>
  <c r="AC848" i="4" s="1"/>
  <c r="AA847" i="4"/>
  <c r="Z847" i="4"/>
  <c r="Y847" i="4"/>
  <c r="X847" i="4"/>
  <c r="U847" i="4"/>
  <c r="T847" i="4"/>
  <c r="AC847" i="4" s="1"/>
  <c r="AA846" i="4"/>
  <c r="Z846" i="4"/>
  <c r="Y846" i="4"/>
  <c r="X846" i="4"/>
  <c r="U846" i="4"/>
  <c r="T846" i="4"/>
  <c r="AC846" i="4" s="1"/>
  <c r="AA845" i="4"/>
  <c r="Z845" i="4"/>
  <c r="Y845" i="4"/>
  <c r="X845" i="4"/>
  <c r="U845" i="4"/>
  <c r="T845" i="4"/>
  <c r="AC845" i="4" s="1"/>
  <c r="AA844" i="4"/>
  <c r="Z844" i="4"/>
  <c r="Y844" i="4"/>
  <c r="X844" i="4"/>
  <c r="U844" i="4"/>
  <c r="T844" i="4"/>
  <c r="AC844" i="4" s="1"/>
  <c r="AA843" i="4"/>
  <c r="Z843" i="4"/>
  <c r="Y843" i="4"/>
  <c r="X843" i="4"/>
  <c r="U843" i="4"/>
  <c r="T843" i="4"/>
  <c r="AC843" i="4" s="1"/>
  <c r="AA842" i="4"/>
  <c r="Z842" i="4"/>
  <c r="Y842" i="4"/>
  <c r="X842" i="4"/>
  <c r="U842" i="4"/>
  <c r="T842" i="4"/>
  <c r="AC842" i="4" s="1"/>
  <c r="AA841" i="4"/>
  <c r="Z841" i="4"/>
  <c r="Y841" i="4"/>
  <c r="X841" i="4"/>
  <c r="U841" i="4"/>
  <c r="T841" i="4"/>
  <c r="AC841" i="4" s="1"/>
  <c r="AA840" i="4"/>
  <c r="Z840" i="4"/>
  <c r="Y840" i="4"/>
  <c r="X840" i="4"/>
  <c r="U840" i="4"/>
  <c r="T840" i="4"/>
  <c r="AC840" i="4" s="1"/>
  <c r="AA839" i="4"/>
  <c r="Z839" i="4"/>
  <c r="Y839" i="4"/>
  <c r="X839" i="4"/>
  <c r="U839" i="4"/>
  <c r="T839" i="4"/>
  <c r="AC839" i="4" s="1"/>
  <c r="AA838" i="4"/>
  <c r="Z838" i="4"/>
  <c r="Y838" i="4"/>
  <c r="X838" i="4"/>
  <c r="U838" i="4"/>
  <c r="T838" i="4"/>
  <c r="AC838" i="4" s="1"/>
  <c r="AA837" i="4"/>
  <c r="Z837" i="4"/>
  <c r="Y837" i="4"/>
  <c r="X837" i="4"/>
  <c r="U837" i="4"/>
  <c r="T837" i="4"/>
  <c r="AC837" i="4" s="1"/>
  <c r="AA836" i="4"/>
  <c r="Z836" i="4"/>
  <c r="Y836" i="4"/>
  <c r="X836" i="4"/>
  <c r="U836" i="4"/>
  <c r="T836" i="4"/>
  <c r="AC836" i="4" s="1"/>
  <c r="AA835" i="4"/>
  <c r="Z835" i="4"/>
  <c r="Y835" i="4"/>
  <c r="X835" i="4"/>
  <c r="U835" i="4"/>
  <c r="T835" i="4"/>
  <c r="AC835" i="4" s="1"/>
  <c r="AA834" i="4"/>
  <c r="Z834" i="4"/>
  <c r="Y834" i="4"/>
  <c r="X834" i="4"/>
  <c r="U834" i="4"/>
  <c r="T834" i="4"/>
  <c r="AC834" i="4" s="1"/>
  <c r="AA833" i="4"/>
  <c r="Z833" i="4"/>
  <c r="Y833" i="4"/>
  <c r="X833" i="4"/>
  <c r="U833" i="4"/>
  <c r="T833" i="4"/>
  <c r="AC833" i="4" s="1"/>
  <c r="AA832" i="4"/>
  <c r="Z832" i="4"/>
  <c r="Y832" i="4"/>
  <c r="X832" i="4"/>
  <c r="U832" i="4"/>
  <c r="T832" i="4"/>
  <c r="AC832" i="4" s="1"/>
  <c r="AA831" i="4"/>
  <c r="Z831" i="4"/>
  <c r="Y831" i="4"/>
  <c r="X831" i="4"/>
  <c r="U831" i="4"/>
  <c r="T831" i="4"/>
  <c r="AC831" i="4" s="1"/>
  <c r="AA830" i="4"/>
  <c r="Z830" i="4"/>
  <c r="Y830" i="4"/>
  <c r="X830" i="4"/>
  <c r="U830" i="4"/>
  <c r="T830" i="4"/>
  <c r="AC830" i="4" s="1"/>
  <c r="AA829" i="4"/>
  <c r="Z829" i="4"/>
  <c r="Y829" i="4"/>
  <c r="X829" i="4"/>
  <c r="U829" i="4"/>
  <c r="T829" i="4"/>
  <c r="AC829" i="4" s="1"/>
  <c r="AA828" i="4"/>
  <c r="Z828" i="4"/>
  <c r="Y828" i="4"/>
  <c r="X828" i="4"/>
  <c r="U828" i="4"/>
  <c r="T828" i="4"/>
  <c r="AC828" i="4" s="1"/>
  <c r="AA827" i="4"/>
  <c r="Z827" i="4"/>
  <c r="Y827" i="4"/>
  <c r="X827" i="4"/>
  <c r="U827" i="4"/>
  <c r="T827" i="4"/>
  <c r="AC827" i="4" s="1"/>
  <c r="AA826" i="4"/>
  <c r="Z826" i="4"/>
  <c r="Y826" i="4"/>
  <c r="X826" i="4"/>
  <c r="U826" i="4"/>
  <c r="T826" i="4"/>
  <c r="AC826" i="4" s="1"/>
  <c r="AA825" i="4"/>
  <c r="Z825" i="4"/>
  <c r="Y825" i="4"/>
  <c r="X825" i="4"/>
  <c r="U825" i="4"/>
  <c r="T825" i="4"/>
  <c r="AC825" i="4" s="1"/>
  <c r="AA824" i="4"/>
  <c r="Z824" i="4"/>
  <c r="Y824" i="4"/>
  <c r="X824" i="4"/>
  <c r="U824" i="4"/>
  <c r="T824" i="4"/>
  <c r="AC824" i="4" s="1"/>
  <c r="AA823" i="4"/>
  <c r="Z823" i="4"/>
  <c r="Y823" i="4"/>
  <c r="X823" i="4"/>
  <c r="U823" i="4"/>
  <c r="T823" i="4"/>
  <c r="AC823" i="4" s="1"/>
  <c r="AA822" i="4"/>
  <c r="Z822" i="4"/>
  <c r="Y822" i="4"/>
  <c r="X822" i="4"/>
  <c r="U822" i="4"/>
  <c r="T822" i="4"/>
  <c r="AC822" i="4" s="1"/>
  <c r="AA821" i="4"/>
  <c r="Z821" i="4"/>
  <c r="Y821" i="4"/>
  <c r="X821" i="4"/>
  <c r="U821" i="4"/>
  <c r="T821" i="4"/>
  <c r="AC821" i="4" s="1"/>
  <c r="AA820" i="4"/>
  <c r="Z820" i="4"/>
  <c r="Y820" i="4"/>
  <c r="X820" i="4"/>
  <c r="U820" i="4"/>
  <c r="T820" i="4"/>
  <c r="AC820" i="4" s="1"/>
  <c r="AA819" i="4"/>
  <c r="Z819" i="4"/>
  <c r="Y819" i="4"/>
  <c r="X819" i="4"/>
  <c r="U819" i="4"/>
  <c r="T819" i="4"/>
  <c r="AC819" i="4" s="1"/>
  <c r="AA818" i="4"/>
  <c r="Z818" i="4"/>
  <c r="Y818" i="4"/>
  <c r="X818" i="4"/>
  <c r="U818" i="4"/>
  <c r="T818" i="4"/>
  <c r="AC818" i="4" s="1"/>
  <c r="AA817" i="4"/>
  <c r="Z817" i="4"/>
  <c r="Y817" i="4"/>
  <c r="X817" i="4"/>
  <c r="U817" i="4"/>
  <c r="T817" i="4"/>
  <c r="AC817" i="4" s="1"/>
  <c r="AA816" i="4"/>
  <c r="Z816" i="4"/>
  <c r="Y816" i="4"/>
  <c r="X816" i="4"/>
  <c r="U816" i="4"/>
  <c r="T816" i="4"/>
  <c r="AC816" i="4" s="1"/>
  <c r="AA815" i="4"/>
  <c r="Z815" i="4"/>
  <c r="Y815" i="4"/>
  <c r="X815" i="4"/>
  <c r="U815" i="4"/>
  <c r="T815" i="4"/>
  <c r="AC815" i="4" s="1"/>
  <c r="AA814" i="4"/>
  <c r="Z814" i="4"/>
  <c r="Y814" i="4"/>
  <c r="X814" i="4"/>
  <c r="U814" i="4"/>
  <c r="T814" i="4"/>
  <c r="AC814" i="4" s="1"/>
  <c r="AA813" i="4"/>
  <c r="Z813" i="4"/>
  <c r="Y813" i="4"/>
  <c r="X813" i="4"/>
  <c r="U813" i="4"/>
  <c r="T813" i="4"/>
  <c r="AC813" i="4" s="1"/>
  <c r="AA812" i="4"/>
  <c r="Z812" i="4"/>
  <c r="Y812" i="4"/>
  <c r="X812" i="4"/>
  <c r="U812" i="4"/>
  <c r="T812" i="4"/>
  <c r="AC812" i="4" s="1"/>
  <c r="AA811" i="4"/>
  <c r="Z811" i="4"/>
  <c r="Y811" i="4"/>
  <c r="X811" i="4"/>
  <c r="U811" i="4"/>
  <c r="T811" i="4"/>
  <c r="AC811" i="4" s="1"/>
  <c r="AA810" i="4"/>
  <c r="Z810" i="4"/>
  <c r="Y810" i="4"/>
  <c r="X810" i="4"/>
  <c r="U810" i="4"/>
  <c r="T810" i="4"/>
  <c r="AC810" i="4" s="1"/>
  <c r="AA809" i="4"/>
  <c r="Z809" i="4"/>
  <c r="Y809" i="4"/>
  <c r="X809" i="4"/>
  <c r="U809" i="4"/>
  <c r="T809" i="4"/>
  <c r="AC809" i="4" s="1"/>
  <c r="AA808" i="4"/>
  <c r="Z808" i="4"/>
  <c r="Y808" i="4"/>
  <c r="X808" i="4"/>
  <c r="U808" i="4"/>
  <c r="T808" i="4"/>
  <c r="AC808" i="4" s="1"/>
  <c r="AA807" i="4"/>
  <c r="Z807" i="4"/>
  <c r="Y807" i="4"/>
  <c r="X807" i="4"/>
  <c r="U807" i="4"/>
  <c r="T807" i="4"/>
  <c r="AC807" i="4" s="1"/>
  <c r="AA806" i="4"/>
  <c r="Z806" i="4"/>
  <c r="Y806" i="4"/>
  <c r="X806" i="4"/>
  <c r="U806" i="4"/>
  <c r="T806" i="4"/>
  <c r="AC806" i="4" s="1"/>
  <c r="AA805" i="4"/>
  <c r="Z805" i="4"/>
  <c r="Y805" i="4"/>
  <c r="X805" i="4"/>
  <c r="U805" i="4"/>
  <c r="T805" i="4"/>
  <c r="AC805" i="4" s="1"/>
  <c r="AA804" i="4"/>
  <c r="Z804" i="4"/>
  <c r="Y804" i="4"/>
  <c r="X804" i="4"/>
  <c r="U804" i="4"/>
  <c r="T804" i="4"/>
  <c r="AC804" i="4" s="1"/>
  <c r="AA803" i="4"/>
  <c r="Z803" i="4"/>
  <c r="Y803" i="4"/>
  <c r="X803" i="4"/>
  <c r="U803" i="4"/>
  <c r="T803" i="4"/>
  <c r="AC803" i="4" s="1"/>
  <c r="AA802" i="4"/>
  <c r="Z802" i="4"/>
  <c r="Y802" i="4"/>
  <c r="X802" i="4"/>
  <c r="U802" i="4"/>
  <c r="T802" i="4"/>
  <c r="AC802" i="4" s="1"/>
  <c r="AA801" i="4"/>
  <c r="Z801" i="4"/>
  <c r="Y801" i="4"/>
  <c r="X801" i="4"/>
  <c r="U801" i="4"/>
  <c r="T801" i="4"/>
  <c r="AC801" i="4" s="1"/>
  <c r="AA800" i="4"/>
  <c r="Z800" i="4"/>
  <c r="Y800" i="4"/>
  <c r="X800" i="4"/>
  <c r="U800" i="4"/>
  <c r="T800" i="4"/>
  <c r="AC800" i="4" s="1"/>
  <c r="AA799" i="4"/>
  <c r="Z799" i="4"/>
  <c r="Y799" i="4"/>
  <c r="X799" i="4"/>
  <c r="U799" i="4"/>
  <c r="T799" i="4"/>
  <c r="AC799" i="4" s="1"/>
  <c r="AA798" i="4"/>
  <c r="Z798" i="4"/>
  <c r="Y798" i="4"/>
  <c r="X798" i="4"/>
  <c r="U798" i="4"/>
  <c r="T798" i="4"/>
  <c r="AC798" i="4" s="1"/>
  <c r="AA797" i="4"/>
  <c r="Z797" i="4"/>
  <c r="Y797" i="4"/>
  <c r="X797" i="4"/>
  <c r="U797" i="4"/>
  <c r="T797" i="4"/>
  <c r="AC797" i="4" s="1"/>
  <c r="AA796" i="4"/>
  <c r="Z796" i="4"/>
  <c r="Y796" i="4"/>
  <c r="X796" i="4"/>
  <c r="U796" i="4"/>
  <c r="T796" i="4"/>
  <c r="AC796" i="4" s="1"/>
  <c r="AA795" i="4"/>
  <c r="Z795" i="4"/>
  <c r="Y795" i="4"/>
  <c r="X795" i="4"/>
  <c r="U795" i="4"/>
  <c r="T795" i="4"/>
  <c r="AC795" i="4" s="1"/>
  <c r="AA794" i="4"/>
  <c r="Z794" i="4"/>
  <c r="Y794" i="4"/>
  <c r="X794" i="4"/>
  <c r="U794" i="4"/>
  <c r="T794" i="4"/>
  <c r="AC794" i="4" s="1"/>
  <c r="AA793" i="4"/>
  <c r="Z793" i="4"/>
  <c r="Y793" i="4"/>
  <c r="X793" i="4"/>
  <c r="U793" i="4"/>
  <c r="T793" i="4"/>
  <c r="AC793" i="4" s="1"/>
  <c r="AA792" i="4"/>
  <c r="Z792" i="4"/>
  <c r="Y792" i="4"/>
  <c r="X792" i="4"/>
  <c r="U792" i="4"/>
  <c r="T792" i="4"/>
  <c r="AC792" i="4" s="1"/>
  <c r="AA791" i="4"/>
  <c r="Z791" i="4"/>
  <c r="Y791" i="4"/>
  <c r="X791" i="4"/>
  <c r="U791" i="4"/>
  <c r="T791" i="4"/>
  <c r="AC791" i="4" s="1"/>
  <c r="AA790" i="4"/>
  <c r="Z790" i="4"/>
  <c r="Y790" i="4"/>
  <c r="X790" i="4"/>
  <c r="U790" i="4"/>
  <c r="T790" i="4"/>
  <c r="AC790" i="4" s="1"/>
  <c r="AA789" i="4"/>
  <c r="Z789" i="4"/>
  <c r="Y789" i="4"/>
  <c r="X789" i="4"/>
  <c r="U789" i="4"/>
  <c r="T789" i="4"/>
  <c r="AC789" i="4" s="1"/>
  <c r="AA788" i="4"/>
  <c r="Z788" i="4"/>
  <c r="Y788" i="4"/>
  <c r="X788" i="4"/>
  <c r="U788" i="4"/>
  <c r="T788" i="4"/>
  <c r="AC788" i="4" s="1"/>
  <c r="AA787" i="4"/>
  <c r="Z787" i="4"/>
  <c r="Y787" i="4"/>
  <c r="X787" i="4"/>
  <c r="U787" i="4"/>
  <c r="T787" i="4"/>
  <c r="AC787" i="4" s="1"/>
  <c r="AA786" i="4"/>
  <c r="Z786" i="4"/>
  <c r="Y786" i="4"/>
  <c r="X786" i="4"/>
  <c r="U786" i="4"/>
  <c r="T786" i="4"/>
  <c r="AC786" i="4" s="1"/>
  <c r="AA785" i="4"/>
  <c r="Z785" i="4"/>
  <c r="Y785" i="4"/>
  <c r="X785" i="4"/>
  <c r="U785" i="4"/>
  <c r="T785" i="4"/>
  <c r="AC785" i="4" s="1"/>
  <c r="AA784" i="4"/>
  <c r="Z784" i="4"/>
  <c r="Y784" i="4"/>
  <c r="X784" i="4"/>
  <c r="U784" i="4"/>
  <c r="T784" i="4"/>
  <c r="AC784" i="4" s="1"/>
  <c r="AA783" i="4"/>
  <c r="Z783" i="4"/>
  <c r="Y783" i="4"/>
  <c r="X783" i="4"/>
  <c r="U783" i="4"/>
  <c r="T783" i="4"/>
  <c r="AC783" i="4" s="1"/>
  <c r="AA782" i="4"/>
  <c r="Z782" i="4"/>
  <c r="Y782" i="4"/>
  <c r="X782" i="4"/>
  <c r="U782" i="4"/>
  <c r="T782" i="4"/>
  <c r="AC782" i="4" s="1"/>
  <c r="AA781" i="4"/>
  <c r="Z781" i="4"/>
  <c r="Y781" i="4"/>
  <c r="X781" i="4"/>
  <c r="U781" i="4"/>
  <c r="T781" i="4"/>
  <c r="AC781" i="4" s="1"/>
  <c r="AA780" i="4"/>
  <c r="Z780" i="4"/>
  <c r="Y780" i="4"/>
  <c r="X780" i="4"/>
  <c r="U780" i="4"/>
  <c r="T780" i="4"/>
  <c r="AC780" i="4" s="1"/>
  <c r="AA779" i="4"/>
  <c r="Z779" i="4"/>
  <c r="Y779" i="4"/>
  <c r="X779" i="4"/>
  <c r="U779" i="4"/>
  <c r="T779" i="4"/>
  <c r="AC779" i="4" s="1"/>
  <c r="AA778" i="4"/>
  <c r="Z778" i="4"/>
  <c r="Y778" i="4"/>
  <c r="X778" i="4"/>
  <c r="U778" i="4"/>
  <c r="T778" i="4"/>
  <c r="AC778" i="4" s="1"/>
  <c r="AA777" i="4"/>
  <c r="Z777" i="4"/>
  <c r="Y777" i="4"/>
  <c r="X777" i="4"/>
  <c r="U777" i="4"/>
  <c r="T777" i="4"/>
  <c r="AC777" i="4" s="1"/>
  <c r="AA776" i="4"/>
  <c r="Z776" i="4"/>
  <c r="Y776" i="4"/>
  <c r="X776" i="4"/>
  <c r="U776" i="4"/>
  <c r="T776" i="4"/>
  <c r="AC776" i="4" s="1"/>
  <c r="AA775" i="4"/>
  <c r="Z775" i="4"/>
  <c r="Y775" i="4"/>
  <c r="X775" i="4"/>
  <c r="U775" i="4"/>
  <c r="T775" i="4"/>
  <c r="AC775" i="4" s="1"/>
  <c r="AA774" i="4"/>
  <c r="Z774" i="4"/>
  <c r="Y774" i="4"/>
  <c r="X774" i="4"/>
  <c r="U774" i="4"/>
  <c r="T774" i="4"/>
  <c r="AC774" i="4" s="1"/>
  <c r="AA773" i="4"/>
  <c r="Z773" i="4"/>
  <c r="Y773" i="4"/>
  <c r="X773" i="4"/>
  <c r="U773" i="4"/>
  <c r="T773" i="4"/>
  <c r="AC773" i="4" s="1"/>
  <c r="AA772" i="4"/>
  <c r="Z772" i="4"/>
  <c r="Y772" i="4"/>
  <c r="X772" i="4"/>
  <c r="U772" i="4"/>
  <c r="T772" i="4"/>
  <c r="AC772" i="4" s="1"/>
  <c r="AA771" i="4"/>
  <c r="Z771" i="4"/>
  <c r="Y771" i="4"/>
  <c r="X771" i="4"/>
  <c r="U771" i="4"/>
  <c r="T771" i="4"/>
  <c r="AC771" i="4" s="1"/>
  <c r="AA770" i="4"/>
  <c r="Z770" i="4"/>
  <c r="Y770" i="4"/>
  <c r="X770" i="4"/>
  <c r="U770" i="4"/>
  <c r="T770" i="4"/>
  <c r="AC770" i="4" s="1"/>
  <c r="AA769" i="4"/>
  <c r="Z769" i="4"/>
  <c r="Y769" i="4"/>
  <c r="X769" i="4"/>
  <c r="U769" i="4"/>
  <c r="T769" i="4"/>
  <c r="AC769" i="4" s="1"/>
  <c r="AA768" i="4"/>
  <c r="Z768" i="4"/>
  <c r="Y768" i="4"/>
  <c r="X768" i="4"/>
  <c r="U768" i="4"/>
  <c r="T768" i="4"/>
  <c r="AC768" i="4" s="1"/>
  <c r="AA767" i="4"/>
  <c r="Z767" i="4"/>
  <c r="Y767" i="4"/>
  <c r="X767" i="4"/>
  <c r="U767" i="4"/>
  <c r="T767" i="4"/>
  <c r="AC767" i="4" s="1"/>
  <c r="AA766" i="4"/>
  <c r="Z766" i="4"/>
  <c r="Y766" i="4"/>
  <c r="X766" i="4"/>
  <c r="U766" i="4"/>
  <c r="T766" i="4"/>
  <c r="AC766" i="4" s="1"/>
  <c r="AA765" i="4"/>
  <c r="Z765" i="4"/>
  <c r="Y765" i="4"/>
  <c r="X765" i="4"/>
  <c r="U765" i="4"/>
  <c r="T765" i="4"/>
  <c r="AC765" i="4" s="1"/>
  <c r="AA764" i="4"/>
  <c r="Z764" i="4"/>
  <c r="Y764" i="4"/>
  <c r="X764" i="4"/>
  <c r="U764" i="4"/>
  <c r="T764" i="4"/>
  <c r="AC764" i="4" s="1"/>
  <c r="AA763" i="4"/>
  <c r="Z763" i="4"/>
  <c r="Y763" i="4"/>
  <c r="X763" i="4"/>
  <c r="U763" i="4"/>
  <c r="T763" i="4"/>
  <c r="AC763" i="4" s="1"/>
  <c r="AA762" i="4"/>
  <c r="Z762" i="4"/>
  <c r="Y762" i="4"/>
  <c r="X762" i="4"/>
  <c r="U762" i="4"/>
  <c r="T762" i="4"/>
  <c r="AC762" i="4" s="1"/>
  <c r="AA761" i="4"/>
  <c r="Z761" i="4"/>
  <c r="Y761" i="4"/>
  <c r="X761" i="4"/>
  <c r="U761" i="4"/>
  <c r="T761" i="4"/>
  <c r="AC761" i="4" s="1"/>
  <c r="AA760" i="4"/>
  <c r="Z760" i="4"/>
  <c r="Y760" i="4"/>
  <c r="X760" i="4"/>
  <c r="U760" i="4"/>
  <c r="T760" i="4"/>
  <c r="AC760" i="4" s="1"/>
  <c r="AA759" i="4"/>
  <c r="Z759" i="4"/>
  <c r="Y759" i="4"/>
  <c r="X759" i="4"/>
  <c r="U759" i="4"/>
  <c r="T759" i="4"/>
  <c r="AC759" i="4" s="1"/>
  <c r="AA758" i="4"/>
  <c r="Z758" i="4"/>
  <c r="Y758" i="4"/>
  <c r="X758" i="4"/>
  <c r="U758" i="4"/>
  <c r="T758" i="4"/>
  <c r="AC758" i="4" s="1"/>
  <c r="AA757" i="4"/>
  <c r="Z757" i="4"/>
  <c r="Y757" i="4"/>
  <c r="X757" i="4"/>
  <c r="U757" i="4"/>
  <c r="T757" i="4"/>
  <c r="AC757" i="4" s="1"/>
  <c r="AA756" i="4"/>
  <c r="Z756" i="4"/>
  <c r="Y756" i="4"/>
  <c r="X756" i="4"/>
  <c r="U756" i="4"/>
  <c r="T756" i="4"/>
  <c r="AC756" i="4" s="1"/>
  <c r="AA755" i="4"/>
  <c r="Z755" i="4"/>
  <c r="Y755" i="4"/>
  <c r="X755" i="4"/>
  <c r="U755" i="4"/>
  <c r="T755" i="4"/>
  <c r="AC755" i="4" s="1"/>
  <c r="AA754" i="4"/>
  <c r="Z754" i="4"/>
  <c r="Y754" i="4"/>
  <c r="X754" i="4"/>
  <c r="U754" i="4"/>
  <c r="T754" i="4"/>
  <c r="AC754" i="4" s="1"/>
  <c r="AA753" i="4"/>
  <c r="Z753" i="4"/>
  <c r="Y753" i="4"/>
  <c r="X753" i="4"/>
  <c r="U753" i="4"/>
  <c r="T753" i="4"/>
  <c r="AC753" i="4" s="1"/>
  <c r="AA752" i="4"/>
  <c r="Z752" i="4"/>
  <c r="Y752" i="4"/>
  <c r="X752" i="4"/>
  <c r="U752" i="4"/>
  <c r="T752" i="4"/>
  <c r="AC752" i="4" s="1"/>
  <c r="AA751" i="4"/>
  <c r="Z751" i="4"/>
  <c r="Y751" i="4"/>
  <c r="X751" i="4"/>
  <c r="U751" i="4"/>
  <c r="T751" i="4"/>
  <c r="AC751" i="4" s="1"/>
  <c r="AA750" i="4"/>
  <c r="Z750" i="4"/>
  <c r="Y750" i="4"/>
  <c r="X750" i="4"/>
  <c r="U750" i="4"/>
  <c r="T750" i="4"/>
  <c r="AC750" i="4" s="1"/>
  <c r="AA749" i="4"/>
  <c r="Z749" i="4"/>
  <c r="Y749" i="4"/>
  <c r="X749" i="4"/>
  <c r="U749" i="4"/>
  <c r="T749" i="4"/>
  <c r="AC749" i="4" s="1"/>
  <c r="AA748" i="4"/>
  <c r="Z748" i="4"/>
  <c r="Y748" i="4"/>
  <c r="X748" i="4"/>
  <c r="U748" i="4"/>
  <c r="T748" i="4"/>
  <c r="AC748" i="4" s="1"/>
  <c r="AA747" i="4"/>
  <c r="Z747" i="4"/>
  <c r="Y747" i="4"/>
  <c r="X747" i="4"/>
  <c r="U747" i="4"/>
  <c r="T747" i="4"/>
  <c r="AC747" i="4" s="1"/>
  <c r="AA746" i="4"/>
  <c r="Z746" i="4"/>
  <c r="Y746" i="4"/>
  <c r="X746" i="4"/>
  <c r="U746" i="4"/>
  <c r="T746" i="4"/>
  <c r="AC746" i="4" s="1"/>
  <c r="AA745" i="4"/>
  <c r="Z745" i="4"/>
  <c r="Y745" i="4"/>
  <c r="X745" i="4"/>
  <c r="U745" i="4"/>
  <c r="T745" i="4"/>
  <c r="AC745" i="4" s="1"/>
  <c r="AA744" i="4"/>
  <c r="Z744" i="4"/>
  <c r="Y744" i="4"/>
  <c r="X744" i="4"/>
  <c r="U744" i="4"/>
  <c r="T744" i="4"/>
  <c r="AC744" i="4" s="1"/>
  <c r="AA743" i="4"/>
  <c r="Z743" i="4"/>
  <c r="Y743" i="4"/>
  <c r="X743" i="4"/>
  <c r="U743" i="4"/>
  <c r="T743" i="4"/>
  <c r="AC743" i="4" s="1"/>
  <c r="AA742" i="4"/>
  <c r="Z742" i="4"/>
  <c r="Y742" i="4"/>
  <c r="X742" i="4"/>
  <c r="U742" i="4"/>
  <c r="T742" i="4"/>
  <c r="AC742" i="4" s="1"/>
  <c r="AA741" i="4"/>
  <c r="Z741" i="4"/>
  <c r="Y741" i="4"/>
  <c r="X741" i="4"/>
  <c r="U741" i="4"/>
  <c r="T741" i="4"/>
  <c r="AC741" i="4" s="1"/>
  <c r="AA740" i="4"/>
  <c r="Z740" i="4"/>
  <c r="Y740" i="4"/>
  <c r="X740" i="4"/>
  <c r="U740" i="4"/>
  <c r="T740" i="4"/>
  <c r="AC740" i="4" s="1"/>
  <c r="AA739" i="4"/>
  <c r="Z739" i="4"/>
  <c r="Y739" i="4"/>
  <c r="X739" i="4"/>
  <c r="U739" i="4"/>
  <c r="T739" i="4"/>
  <c r="AC739" i="4" s="1"/>
  <c r="AA738" i="4"/>
  <c r="Z738" i="4"/>
  <c r="Y738" i="4"/>
  <c r="X738" i="4"/>
  <c r="U738" i="4"/>
  <c r="T738" i="4"/>
  <c r="AC738" i="4" s="1"/>
  <c r="AA737" i="4"/>
  <c r="Z737" i="4"/>
  <c r="Y737" i="4"/>
  <c r="X737" i="4"/>
  <c r="U737" i="4"/>
  <c r="T737" i="4"/>
  <c r="AC737" i="4" s="1"/>
  <c r="AA736" i="4"/>
  <c r="Z736" i="4"/>
  <c r="Y736" i="4"/>
  <c r="X736" i="4"/>
  <c r="U736" i="4"/>
  <c r="T736" i="4"/>
  <c r="AC736" i="4" s="1"/>
  <c r="AA735" i="4"/>
  <c r="Z735" i="4"/>
  <c r="Y735" i="4"/>
  <c r="X735" i="4"/>
  <c r="U735" i="4"/>
  <c r="T735" i="4"/>
  <c r="AC735" i="4" s="1"/>
  <c r="AA734" i="4"/>
  <c r="Z734" i="4"/>
  <c r="Y734" i="4"/>
  <c r="X734" i="4"/>
  <c r="U734" i="4"/>
  <c r="T734" i="4"/>
  <c r="AC734" i="4" s="1"/>
  <c r="AA733" i="4"/>
  <c r="Z733" i="4"/>
  <c r="Y733" i="4"/>
  <c r="X733" i="4"/>
  <c r="U733" i="4"/>
  <c r="T733" i="4"/>
  <c r="AC733" i="4" s="1"/>
  <c r="AA732" i="4"/>
  <c r="Z732" i="4"/>
  <c r="Y732" i="4"/>
  <c r="X732" i="4"/>
  <c r="U732" i="4"/>
  <c r="T732" i="4"/>
  <c r="AC732" i="4" s="1"/>
  <c r="AA731" i="4"/>
  <c r="Z731" i="4"/>
  <c r="Y731" i="4"/>
  <c r="X731" i="4"/>
  <c r="U731" i="4"/>
  <c r="T731" i="4"/>
  <c r="AC731" i="4" s="1"/>
  <c r="AA730" i="4"/>
  <c r="Z730" i="4"/>
  <c r="Y730" i="4"/>
  <c r="X730" i="4"/>
  <c r="U730" i="4"/>
  <c r="T730" i="4"/>
  <c r="AC730" i="4" s="1"/>
  <c r="AA729" i="4"/>
  <c r="Z729" i="4"/>
  <c r="Y729" i="4"/>
  <c r="X729" i="4"/>
  <c r="U729" i="4"/>
  <c r="T729" i="4"/>
  <c r="AC729" i="4" s="1"/>
  <c r="AA728" i="4"/>
  <c r="Z728" i="4"/>
  <c r="Y728" i="4"/>
  <c r="X728" i="4"/>
  <c r="U728" i="4"/>
  <c r="T728" i="4"/>
  <c r="AC728" i="4" s="1"/>
  <c r="AA727" i="4"/>
  <c r="Z727" i="4"/>
  <c r="Y727" i="4"/>
  <c r="X727" i="4"/>
  <c r="U727" i="4"/>
  <c r="T727" i="4"/>
  <c r="AC727" i="4" s="1"/>
  <c r="AA726" i="4"/>
  <c r="Z726" i="4"/>
  <c r="Y726" i="4"/>
  <c r="X726" i="4"/>
  <c r="U726" i="4"/>
  <c r="T726" i="4"/>
  <c r="AC726" i="4" s="1"/>
  <c r="AA725" i="4"/>
  <c r="Z725" i="4"/>
  <c r="Y725" i="4"/>
  <c r="X725" i="4"/>
  <c r="U725" i="4"/>
  <c r="T725" i="4"/>
  <c r="AC725" i="4" s="1"/>
  <c r="AA724" i="4"/>
  <c r="Z724" i="4"/>
  <c r="Y724" i="4"/>
  <c r="X724" i="4"/>
  <c r="U724" i="4"/>
  <c r="T724" i="4"/>
  <c r="AC724" i="4" s="1"/>
  <c r="AA723" i="4"/>
  <c r="Z723" i="4"/>
  <c r="Y723" i="4"/>
  <c r="X723" i="4"/>
  <c r="U723" i="4"/>
  <c r="T723" i="4"/>
  <c r="AC723" i="4" s="1"/>
  <c r="AA722" i="4"/>
  <c r="Z722" i="4"/>
  <c r="Y722" i="4"/>
  <c r="X722" i="4"/>
  <c r="U722" i="4"/>
  <c r="T722" i="4"/>
  <c r="AC722" i="4" s="1"/>
  <c r="AA721" i="4"/>
  <c r="Z721" i="4"/>
  <c r="Y721" i="4"/>
  <c r="X721" i="4"/>
  <c r="U721" i="4"/>
  <c r="T721" i="4"/>
  <c r="AC721" i="4" s="1"/>
  <c r="AA720" i="4"/>
  <c r="Z720" i="4"/>
  <c r="Y720" i="4"/>
  <c r="X720" i="4"/>
  <c r="U720" i="4"/>
  <c r="T720" i="4"/>
  <c r="AC720" i="4" s="1"/>
  <c r="AA719" i="4"/>
  <c r="Z719" i="4"/>
  <c r="Y719" i="4"/>
  <c r="X719" i="4"/>
  <c r="U719" i="4"/>
  <c r="T719" i="4"/>
  <c r="AC719" i="4" s="1"/>
  <c r="AA718" i="4"/>
  <c r="Z718" i="4"/>
  <c r="Y718" i="4"/>
  <c r="X718" i="4"/>
  <c r="U718" i="4"/>
  <c r="T718" i="4"/>
  <c r="AC718" i="4" s="1"/>
  <c r="AA717" i="4"/>
  <c r="Z717" i="4"/>
  <c r="Y717" i="4"/>
  <c r="X717" i="4"/>
  <c r="U717" i="4"/>
  <c r="T717" i="4"/>
  <c r="AC717" i="4" s="1"/>
  <c r="AA716" i="4"/>
  <c r="Z716" i="4"/>
  <c r="Y716" i="4"/>
  <c r="X716" i="4"/>
  <c r="U716" i="4"/>
  <c r="T716" i="4"/>
  <c r="AC716" i="4" s="1"/>
  <c r="AA715" i="4"/>
  <c r="Z715" i="4"/>
  <c r="Y715" i="4"/>
  <c r="X715" i="4"/>
  <c r="U715" i="4"/>
  <c r="T715" i="4"/>
  <c r="AC715" i="4" s="1"/>
  <c r="AA714" i="4"/>
  <c r="Z714" i="4"/>
  <c r="Y714" i="4"/>
  <c r="X714" i="4"/>
  <c r="U714" i="4"/>
  <c r="T714" i="4"/>
  <c r="AC714" i="4" s="1"/>
  <c r="AA713" i="4"/>
  <c r="Z713" i="4"/>
  <c r="Y713" i="4"/>
  <c r="X713" i="4"/>
  <c r="U713" i="4"/>
  <c r="T713" i="4"/>
  <c r="AC713" i="4" s="1"/>
  <c r="AA712" i="4"/>
  <c r="Z712" i="4"/>
  <c r="Y712" i="4"/>
  <c r="X712" i="4"/>
  <c r="U712" i="4"/>
  <c r="T712" i="4"/>
  <c r="AC712" i="4" s="1"/>
  <c r="AA711" i="4"/>
  <c r="Z711" i="4"/>
  <c r="Y711" i="4"/>
  <c r="X711" i="4"/>
  <c r="U711" i="4"/>
  <c r="T711" i="4"/>
  <c r="AC711" i="4" s="1"/>
  <c r="AA710" i="4"/>
  <c r="Z710" i="4"/>
  <c r="Y710" i="4"/>
  <c r="X710" i="4"/>
  <c r="U710" i="4"/>
  <c r="T710" i="4"/>
  <c r="AC710" i="4" s="1"/>
  <c r="AA709" i="4"/>
  <c r="Z709" i="4"/>
  <c r="Y709" i="4"/>
  <c r="X709" i="4"/>
  <c r="U709" i="4"/>
  <c r="T709" i="4"/>
  <c r="AC709" i="4" s="1"/>
  <c r="AA708" i="4"/>
  <c r="Z708" i="4"/>
  <c r="Y708" i="4"/>
  <c r="X708" i="4"/>
  <c r="U708" i="4"/>
  <c r="T708" i="4"/>
  <c r="AC708" i="4" s="1"/>
  <c r="AA707" i="4"/>
  <c r="Z707" i="4"/>
  <c r="Y707" i="4"/>
  <c r="X707" i="4"/>
  <c r="U707" i="4"/>
  <c r="T707" i="4"/>
  <c r="AC707" i="4" s="1"/>
  <c r="AA706" i="4"/>
  <c r="Z706" i="4"/>
  <c r="Y706" i="4"/>
  <c r="X706" i="4"/>
  <c r="U706" i="4"/>
  <c r="T706" i="4"/>
  <c r="AC706" i="4" s="1"/>
  <c r="AA705" i="4"/>
  <c r="Z705" i="4"/>
  <c r="Y705" i="4"/>
  <c r="X705" i="4"/>
  <c r="U705" i="4"/>
  <c r="T705" i="4"/>
  <c r="AC705" i="4" s="1"/>
  <c r="AA704" i="4"/>
  <c r="Z704" i="4"/>
  <c r="Y704" i="4"/>
  <c r="X704" i="4"/>
  <c r="U704" i="4"/>
  <c r="T704" i="4"/>
  <c r="AC704" i="4" s="1"/>
  <c r="AA703" i="4"/>
  <c r="Z703" i="4"/>
  <c r="Y703" i="4"/>
  <c r="X703" i="4"/>
  <c r="U703" i="4"/>
  <c r="T703" i="4"/>
  <c r="AC703" i="4" s="1"/>
  <c r="AA702" i="4"/>
  <c r="Z702" i="4"/>
  <c r="Y702" i="4"/>
  <c r="X702" i="4"/>
  <c r="U702" i="4"/>
  <c r="T702" i="4"/>
  <c r="AC702" i="4" s="1"/>
  <c r="AA701" i="4"/>
  <c r="Z701" i="4"/>
  <c r="Y701" i="4"/>
  <c r="X701" i="4"/>
  <c r="U701" i="4"/>
  <c r="T701" i="4"/>
  <c r="AC701" i="4" s="1"/>
  <c r="AA700" i="4"/>
  <c r="Z700" i="4"/>
  <c r="Y700" i="4"/>
  <c r="X700" i="4"/>
  <c r="U700" i="4"/>
  <c r="T700" i="4"/>
  <c r="AC700" i="4" s="1"/>
  <c r="AA699" i="4"/>
  <c r="Z699" i="4"/>
  <c r="Y699" i="4"/>
  <c r="X699" i="4"/>
  <c r="U699" i="4"/>
  <c r="T699" i="4"/>
  <c r="AC699" i="4" s="1"/>
  <c r="AA698" i="4"/>
  <c r="Z698" i="4"/>
  <c r="Y698" i="4"/>
  <c r="X698" i="4"/>
  <c r="U698" i="4"/>
  <c r="T698" i="4"/>
  <c r="AC698" i="4" s="1"/>
  <c r="AA697" i="4"/>
  <c r="Z697" i="4"/>
  <c r="Y697" i="4"/>
  <c r="X697" i="4"/>
  <c r="U697" i="4"/>
  <c r="T697" i="4"/>
  <c r="AC697" i="4" s="1"/>
  <c r="AA696" i="4"/>
  <c r="Z696" i="4"/>
  <c r="Y696" i="4"/>
  <c r="X696" i="4"/>
  <c r="U696" i="4"/>
  <c r="T696" i="4"/>
  <c r="AC696" i="4" s="1"/>
  <c r="AA695" i="4"/>
  <c r="Z695" i="4"/>
  <c r="Y695" i="4"/>
  <c r="X695" i="4"/>
  <c r="U695" i="4"/>
  <c r="T695" i="4"/>
  <c r="AC695" i="4" s="1"/>
  <c r="AA694" i="4"/>
  <c r="Z694" i="4"/>
  <c r="Y694" i="4"/>
  <c r="X694" i="4"/>
  <c r="U694" i="4"/>
  <c r="T694" i="4"/>
  <c r="AC694" i="4" s="1"/>
  <c r="AA693" i="4"/>
  <c r="Z693" i="4"/>
  <c r="Y693" i="4"/>
  <c r="X693" i="4"/>
  <c r="U693" i="4"/>
  <c r="T693" i="4"/>
  <c r="AC693" i="4" s="1"/>
  <c r="AA692" i="4"/>
  <c r="Z692" i="4"/>
  <c r="Y692" i="4"/>
  <c r="X692" i="4"/>
  <c r="U692" i="4"/>
  <c r="T692" i="4"/>
  <c r="AC692" i="4" s="1"/>
  <c r="AA691" i="4"/>
  <c r="Z691" i="4"/>
  <c r="Y691" i="4"/>
  <c r="X691" i="4"/>
  <c r="U691" i="4"/>
  <c r="T691" i="4"/>
  <c r="AC691" i="4" s="1"/>
  <c r="AA690" i="4"/>
  <c r="Z690" i="4"/>
  <c r="Y690" i="4"/>
  <c r="X690" i="4"/>
  <c r="U690" i="4"/>
  <c r="T690" i="4"/>
  <c r="AC690" i="4" s="1"/>
  <c r="AA689" i="4"/>
  <c r="Z689" i="4"/>
  <c r="Y689" i="4"/>
  <c r="X689" i="4"/>
  <c r="U689" i="4"/>
  <c r="T689" i="4"/>
  <c r="AC689" i="4" s="1"/>
  <c r="AA688" i="4"/>
  <c r="Z688" i="4"/>
  <c r="Y688" i="4"/>
  <c r="X688" i="4"/>
  <c r="U688" i="4"/>
  <c r="T688" i="4"/>
  <c r="AC688" i="4" s="1"/>
  <c r="AA687" i="4"/>
  <c r="Z687" i="4"/>
  <c r="Y687" i="4"/>
  <c r="X687" i="4"/>
  <c r="U687" i="4"/>
  <c r="T687" i="4"/>
  <c r="AC687" i="4" s="1"/>
  <c r="AA686" i="4"/>
  <c r="Z686" i="4"/>
  <c r="Y686" i="4"/>
  <c r="X686" i="4"/>
  <c r="U686" i="4"/>
  <c r="T686" i="4"/>
  <c r="AC686" i="4" s="1"/>
  <c r="AA685" i="4"/>
  <c r="Z685" i="4"/>
  <c r="Y685" i="4"/>
  <c r="X685" i="4"/>
  <c r="U685" i="4"/>
  <c r="T685" i="4"/>
  <c r="AC685" i="4" s="1"/>
  <c r="AA684" i="4"/>
  <c r="Z684" i="4"/>
  <c r="Y684" i="4"/>
  <c r="X684" i="4"/>
  <c r="U684" i="4"/>
  <c r="T684" i="4"/>
  <c r="AC684" i="4" s="1"/>
  <c r="AA683" i="4"/>
  <c r="Z683" i="4"/>
  <c r="Y683" i="4"/>
  <c r="X683" i="4"/>
  <c r="U683" i="4"/>
  <c r="T683" i="4"/>
  <c r="AC683" i="4" s="1"/>
  <c r="AA682" i="4"/>
  <c r="Z682" i="4"/>
  <c r="Y682" i="4"/>
  <c r="X682" i="4"/>
  <c r="U682" i="4"/>
  <c r="T682" i="4"/>
  <c r="AC682" i="4" s="1"/>
  <c r="AA681" i="4"/>
  <c r="Z681" i="4"/>
  <c r="Y681" i="4"/>
  <c r="X681" i="4"/>
  <c r="U681" i="4"/>
  <c r="T681" i="4"/>
  <c r="AC681" i="4" s="1"/>
  <c r="AA680" i="4"/>
  <c r="Z680" i="4"/>
  <c r="Y680" i="4"/>
  <c r="X680" i="4"/>
  <c r="U680" i="4"/>
  <c r="T680" i="4"/>
  <c r="AC680" i="4" s="1"/>
  <c r="AA679" i="4"/>
  <c r="Z679" i="4"/>
  <c r="Y679" i="4"/>
  <c r="X679" i="4"/>
  <c r="U679" i="4"/>
  <c r="T679" i="4"/>
  <c r="AC679" i="4" s="1"/>
  <c r="AA678" i="4"/>
  <c r="Z678" i="4"/>
  <c r="Y678" i="4"/>
  <c r="X678" i="4"/>
  <c r="U678" i="4"/>
  <c r="T678" i="4"/>
  <c r="AC678" i="4" s="1"/>
  <c r="AA677" i="4"/>
  <c r="Z677" i="4"/>
  <c r="Y677" i="4"/>
  <c r="X677" i="4"/>
  <c r="U677" i="4"/>
  <c r="T677" i="4"/>
  <c r="AC677" i="4" s="1"/>
  <c r="AA676" i="4"/>
  <c r="Z676" i="4"/>
  <c r="Y676" i="4"/>
  <c r="X676" i="4"/>
  <c r="U676" i="4"/>
  <c r="T676" i="4"/>
  <c r="AC676" i="4" s="1"/>
  <c r="AA675" i="4"/>
  <c r="Z675" i="4"/>
  <c r="Y675" i="4"/>
  <c r="X675" i="4"/>
  <c r="U675" i="4"/>
  <c r="T675" i="4"/>
  <c r="AC675" i="4" s="1"/>
  <c r="AA674" i="4"/>
  <c r="Z674" i="4"/>
  <c r="Y674" i="4"/>
  <c r="X674" i="4"/>
  <c r="U674" i="4"/>
  <c r="T674" i="4"/>
  <c r="AC674" i="4" s="1"/>
  <c r="AA673" i="4"/>
  <c r="Z673" i="4"/>
  <c r="Y673" i="4"/>
  <c r="X673" i="4"/>
  <c r="U673" i="4"/>
  <c r="T673" i="4"/>
  <c r="AC673" i="4" s="1"/>
  <c r="AA672" i="4"/>
  <c r="Z672" i="4"/>
  <c r="Y672" i="4"/>
  <c r="X672" i="4"/>
  <c r="U672" i="4"/>
  <c r="T672" i="4"/>
  <c r="AC672" i="4" s="1"/>
  <c r="AA671" i="4"/>
  <c r="Z671" i="4"/>
  <c r="Y671" i="4"/>
  <c r="X671" i="4"/>
  <c r="U671" i="4"/>
  <c r="T671" i="4"/>
  <c r="AC671" i="4" s="1"/>
  <c r="AA670" i="4"/>
  <c r="Z670" i="4"/>
  <c r="Y670" i="4"/>
  <c r="X670" i="4"/>
  <c r="U670" i="4"/>
  <c r="T670" i="4"/>
  <c r="AC670" i="4" s="1"/>
  <c r="AA669" i="4"/>
  <c r="Z669" i="4"/>
  <c r="Y669" i="4"/>
  <c r="X669" i="4"/>
  <c r="U669" i="4"/>
  <c r="T669" i="4"/>
  <c r="AC669" i="4" s="1"/>
  <c r="AA668" i="4"/>
  <c r="Z668" i="4"/>
  <c r="Y668" i="4"/>
  <c r="X668" i="4"/>
  <c r="U668" i="4"/>
  <c r="T668" i="4"/>
  <c r="AC668" i="4" s="1"/>
  <c r="AA667" i="4"/>
  <c r="Z667" i="4"/>
  <c r="Y667" i="4"/>
  <c r="X667" i="4"/>
  <c r="U667" i="4"/>
  <c r="T667" i="4"/>
  <c r="AC667" i="4" s="1"/>
  <c r="AA666" i="4"/>
  <c r="Z666" i="4"/>
  <c r="Y666" i="4"/>
  <c r="X666" i="4"/>
  <c r="U666" i="4"/>
  <c r="T666" i="4"/>
  <c r="AC666" i="4" s="1"/>
  <c r="AA665" i="4"/>
  <c r="Z665" i="4"/>
  <c r="Y665" i="4"/>
  <c r="X665" i="4"/>
  <c r="U665" i="4"/>
  <c r="T665" i="4"/>
  <c r="AC665" i="4" s="1"/>
  <c r="AA664" i="4"/>
  <c r="Z664" i="4"/>
  <c r="Y664" i="4"/>
  <c r="X664" i="4"/>
  <c r="U664" i="4"/>
  <c r="T664" i="4"/>
  <c r="AC664" i="4" s="1"/>
  <c r="AA663" i="4"/>
  <c r="Z663" i="4"/>
  <c r="Y663" i="4"/>
  <c r="X663" i="4"/>
  <c r="U663" i="4"/>
  <c r="T663" i="4"/>
  <c r="AC663" i="4" s="1"/>
  <c r="AA662" i="4"/>
  <c r="Z662" i="4"/>
  <c r="Y662" i="4"/>
  <c r="X662" i="4"/>
  <c r="U662" i="4"/>
  <c r="T662" i="4"/>
  <c r="AC662" i="4" s="1"/>
  <c r="AA661" i="4"/>
  <c r="Z661" i="4"/>
  <c r="Y661" i="4"/>
  <c r="X661" i="4"/>
  <c r="U661" i="4"/>
  <c r="T661" i="4"/>
  <c r="AC661" i="4" s="1"/>
  <c r="AA660" i="4"/>
  <c r="Z660" i="4"/>
  <c r="Y660" i="4"/>
  <c r="X660" i="4"/>
  <c r="U660" i="4"/>
  <c r="T660" i="4"/>
  <c r="AC660" i="4" s="1"/>
  <c r="AA659" i="4"/>
  <c r="Z659" i="4"/>
  <c r="Y659" i="4"/>
  <c r="X659" i="4"/>
  <c r="U659" i="4"/>
  <c r="T659" i="4"/>
  <c r="AC659" i="4" s="1"/>
  <c r="AA658" i="4"/>
  <c r="Z658" i="4"/>
  <c r="Y658" i="4"/>
  <c r="X658" i="4"/>
  <c r="U658" i="4"/>
  <c r="T658" i="4"/>
  <c r="AC658" i="4" s="1"/>
  <c r="AA657" i="4"/>
  <c r="Z657" i="4"/>
  <c r="Y657" i="4"/>
  <c r="X657" i="4"/>
  <c r="U657" i="4"/>
  <c r="T657" i="4"/>
  <c r="AC657" i="4" s="1"/>
  <c r="AA656" i="4"/>
  <c r="Z656" i="4"/>
  <c r="Y656" i="4"/>
  <c r="X656" i="4"/>
  <c r="U656" i="4"/>
  <c r="T656" i="4"/>
  <c r="AC656" i="4" s="1"/>
  <c r="AA655" i="4"/>
  <c r="Z655" i="4"/>
  <c r="Y655" i="4"/>
  <c r="X655" i="4"/>
  <c r="U655" i="4"/>
  <c r="T655" i="4"/>
  <c r="AC655" i="4" s="1"/>
  <c r="AA654" i="4"/>
  <c r="Z654" i="4"/>
  <c r="Y654" i="4"/>
  <c r="X654" i="4"/>
  <c r="U654" i="4"/>
  <c r="T654" i="4"/>
  <c r="AC654" i="4" s="1"/>
  <c r="AA653" i="4"/>
  <c r="Z653" i="4"/>
  <c r="Y653" i="4"/>
  <c r="X653" i="4"/>
  <c r="U653" i="4"/>
  <c r="T653" i="4"/>
  <c r="AC653" i="4" s="1"/>
  <c r="AA652" i="4"/>
  <c r="Z652" i="4"/>
  <c r="Y652" i="4"/>
  <c r="X652" i="4"/>
  <c r="U652" i="4"/>
  <c r="T652" i="4"/>
  <c r="AC652" i="4" s="1"/>
  <c r="AA651" i="4"/>
  <c r="Z651" i="4"/>
  <c r="Y651" i="4"/>
  <c r="X651" i="4"/>
  <c r="U651" i="4"/>
  <c r="T651" i="4"/>
  <c r="AC651" i="4" s="1"/>
  <c r="AA650" i="4"/>
  <c r="Z650" i="4"/>
  <c r="Y650" i="4"/>
  <c r="X650" i="4"/>
  <c r="U650" i="4"/>
  <c r="T650" i="4"/>
  <c r="AC650" i="4" s="1"/>
  <c r="AA649" i="4"/>
  <c r="Z649" i="4"/>
  <c r="Y649" i="4"/>
  <c r="X649" i="4"/>
  <c r="U649" i="4"/>
  <c r="T649" i="4"/>
  <c r="AC649" i="4" s="1"/>
  <c r="AA648" i="4"/>
  <c r="Z648" i="4"/>
  <c r="Y648" i="4"/>
  <c r="X648" i="4"/>
  <c r="U648" i="4"/>
  <c r="T648" i="4"/>
  <c r="AC648" i="4" s="1"/>
  <c r="AA647" i="4"/>
  <c r="Z647" i="4"/>
  <c r="Y647" i="4"/>
  <c r="X647" i="4"/>
  <c r="U647" i="4"/>
  <c r="T647" i="4"/>
  <c r="AC647" i="4" s="1"/>
  <c r="AA646" i="4"/>
  <c r="Z646" i="4"/>
  <c r="Y646" i="4"/>
  <c r="X646" i="4"/>
  <c r="U646" i="4"/>
  <c r="T646" i="4"/>
  <c r="AC646" i="4" s="1"/>
  <c r="AA645" i="4"/>
  <c r="Z645" i="4"/>
  <c r="Y645" i="4"/>
  <c r="X645" i="4"/>
  <c r="U645" i="4"/>
  <c r="T645" i="4"/>
  <c r="AC645" i="4" s="1"/>
  <c r="AA644" i="4"/>
  <c r="Z644" i="4"/>
  <c r="Y644" i="4"/>
  <c r="X644" i="4"/>
  <c r="U644" i="4"/>
  <c r="T644" i="4"/>
  <c r="AC644" i="4" s="1"/>
  <c r="AA643" i="4"/>
  <c r="Z643" i="4"/>
  <c r="Y643" i="4"/>
  <c r="X643" i="4"/>
  <c r="U643" i="4"/>
  <c r="T643" i="4"/>
  <c r="AC643" i="4" s="1"/>
  <c r="AA642" i="4"/>
  <c r="Z642" i="4"/>
  <c r="Y642" i="4"/>
  <c r="X642" i="4"/>
  <c r="U642" i="4"/>
  <c r="T642" i="4"/>
  <c r="AC642" i="4" s="1"/>
  <c r="AA641" i="4"/>
  <c r="Z641" i="4"/>
  <c r="Y641" i="4"/>
  <c r="X641" i="4"/>
  <c r="U641" i="4"/>
  <c r="T641" i="4"/>
  <c r="AC641" i="4" s="1"/>
  <c r="AA640" i="4"/>
  <c r="Z640" i="4"/>
  <c r="Y640" i="4"/>
  <c r="X640" i="4"/>
  <c r="U640" i="4"/>
  <c r="T640" i="4"/>
  <c r="AC640" i="4" s="1"/>
  <c r="AA639" i="4"/>
  <c r="Z639" i="4"/>
  <c r="Y639" i="4"/>
  <c r="X639" i="4"/>
  <c r="U639" i="4"/>
  <c r="T639" i="4"/>
  <c r="AC639" i="4" s="1"/>
  <c r="AA638" i="4"/>
  <c r="Z638" i="4"/>
  <c r="Y638" i="4"/>
  <c r="X638" i="4"/>
  <c r="U638" i="4"/>
  <c r="T638" i="4"/>
  <c r="AC638" i="4" s="1"/>
  <c r="AA637" i="4"/>
  <c r="Z637" i="4"/>
  <c r="Y637" i="4"/>
  <c r="X637" i="4"/>
  <c r="U637" i="4"/>
  <c r="T637" i="4"/>
  <c r="AC637" i="4" s="1"/>
  <c r="AA636" i="4"/>
  <c r="Z636" i="4"/>
  <c r="Y636" i="4"/>
  <c r="X636" i="4"/>
  <c r="U636" i="4"/>
  <c r="T636" i="4"/>
  <c r="AC636" i="4" s="1"/>
  <c r="AA635" i="4"/>
  <c r="Z635" i="4"/>
  <c r="Y635" i="4"/>
  <c r="X635" i="4"/>
  <c r="U635" i="4"/>
  <c r="T635" i="4"/>
  <c r="AC635" i="4" s="1"/>
  <c r="AA634" i="4"/>
  <c r="Z634" i="4"/>
  <c r="Y634" i="4"/>
  <c r="X634" i="4"/>
  <c r="U634" i="4"/>
  <c r="T634" i="4"/>
  <c r="AC634" i="4" s="1"/>
  <c r="AA633" i="4"/>
  <c r="Z633" i="4"/>
  <c r="Y633" i="4"/>
  <c r="X633" i="4"/>
  <c r="U633" i="4"/>
  <c r="T633" i="4"/>
  <c r="AC633" i="4" s="1"/>
  <c r="AA632" i="4"/>
  <c r="Z632" i="4"/>
  <c r="Y632" i="4"/>
  <c r="X632" i="4"/>
  <c r="U632" i="4"/>
  <c r="T632" i="4"/>
  <c r="AC632" i="4" s="1"/>
  <c r="AA631" i="4"/>
  <c r="Z631" i="4"/>
  <c r="Y631" i="4"/>
  <c r="X631" i="4"/>
  <c r="U631" i="4"/>
  <c r="T631" i="4"/>
  <c r="AC631" i="4" s="1"/>
  <c r="AA630" i="4"/>
  <c r="Z630" i="4"/>
  <c r="Y630" i="4"/>
  <c r="X630" i="4"/>
  <c r="U630" i="4"/>
  <c r="T630" i="4"/>
  <c r="AC630" i="4" s="1"/>
  <c r="AA629" i="4"/>
  <c r="Z629" i="4"/>
  <c r="Y629" i="4"/>
  <c r="X629" i="4"/>
  <c r="U629" i="4"/>
  <c r="T629" i="4"/>
  <c r="AC629" i="4" s="1"/>
  <c r="AA628" i="4"/>
  <c r="Z628" i="4"/>
  <c r="Y628" i="4"/>
  <c r="X628" i="4"/>
  <c r="U628" i="4"/>
  <c r="T628" i="4"/>
  <c r="AC628" i="4" s="1"/>
  <c r="AA627" i="4"/>
  <c r="Z627" i="4"/>
  <c r="Y627" i="4"/>
  <c r="X627" i="4"/>
  <c r="U627" i="4"/>
  <c r="T627" i="4"/>
  <c r="AC627" i="4" s="1"/>
  <c r="AA626" i="4"/>
  <c r="Z626" i="4"/>
  <c r="Y626" i="4"/>
  <c r="X626" i="4"/>
  <c r="U626" i="4"/>
  <c r="T626" i="4"/>
  <c r="AC626" i="4" s="1"/>
  <c r="AA625" i="4"/>
  <c r="Z625" i="4"/>
  <c r="Y625" i="4"/>
  <c r="X625" i="4"/>
  <c r="U625" i="4"/>
  <c r="T625" i="4"/>
  <c r="AC625" i="4" s="1"/>
  <c r="AA624" i="4"/>
  <c r="Z624" i="4"/>
  <c r="Y624" i="4"/>
  <c r="X624" i="4"/>
  <c r="U624" i="4"/>
  <c r="T624" i="4"/>
  <c r="AC624" i="4" s="1"/>
  <c r="AA623" i="4"/>
  <c r="Z623" i="4"/>
  <c r="Y623" i="4"/>
  <c r="X623" i="4"/>
  <c r="U623" i="4"/>
  <c r="T623" i="4"/>
  <c r="AC623" i="4" s="1"/>
  <c r="AA622" i="4"/>
  <c r="Z622" i="4"/>
  <c r="Y622" i="4"/>
  <c r="X622" i="4"/>
  <c r="U622" i="4"/>
  <c r="T622" i="4"/>
  <c r="AC622" i="4" s="1"/>
  <c r="AA621" i="4"/>
  <c r="Z621" i="4"/>
  <c r="Y621" i="4"/>
  <c r="X621" i="4"/>
  <c r="U621" i="4"/>
  <c r="T621" i="4"/>
  <c r="AC621" i="4" s="1"/>
  <c r="AA620" i="4"/>
  <c r="Z620" i="4"/>
  <c r="Y620" i="4"/>
  <c r="X620" i="4"/>
  <c r="U620" i="4"/>
  <c r="T620" i="4"/>
  <c r="AC620" i="4" s="1"/>
  <c r="AA619" i="4"/>
  <c r="Z619" i="4"/>
  <c r="Y619" i="4"/>
  <c r="X619" i="4"/>
  <c r="U619" i="4"/>
  <c r="T619" i="4"/>
  <c r="AC619" i="4" s="1"/>
  <c r="AA618" i="4"/>
  <c r="Z618" i="4"/>
  <c r="Y618" i="4"/>
  <c r="X618" i="4"/>
  <c r="U618" i="4"/>
  <c r="T618" i="4"/>
  <c r="AC618" i="4" s="1"/>
  <c r="AA617" i="4"/>
  <c r="Z617" i="4"/>
  <c r="Y617" i="4"/>
  <c r="X617" i="4"/>
  <c r="U617" i="4"/>
  <c r="T617" i="4"/>
  <c r="AC617" i="4" s="1"/>
  <c r="AA616" i="4"/>
  <c r="Z616" i="4"/>
  <c r="Y616" i="4"/>
  <c r="X616" i="4"/>
  <c r="U616" i="4"/>
  <c r="T616" i="4"/>
  <c r="AC616" i="4" s="1"/>
  <c r="AA615" i="4"/>
  <c r="Z615" i="4"/>
  <c r="Y615" i="4"/>
  <c r="X615" i="4"/>
  <c r="U615" i="4"/>
  <c r="T615" i="4"/>
  <c r="AC615" i="4" s="1"/>
  <c r="AA614" i="4"/>
  <c r="Z614" i="4"/>
  <c r="Y614" i="4"/>
  <c r="X614" i="4"/>
  <c r="U614" i="4"/>
  <c r="T614" i="4"/>
  <c r="AC614" i="4" s="1"/>
  <c r="AA613" i="4"/>
  <c r="Z613" i="4"/>
  <c r="Y613" i="4"/>
  <c r="X613" i="4"/>
  <c r="U613" i="4"/>
  <c r="T613" i="4"/>
  <c r="AC613" i="4" s="1"/>
  <c r="AA612" i="4"/>
  <c r="Z612" i="4"/>
  <c r="Y612" i="4"/>
  <c r="X612" i="4"/>
  <c r="U612" i="4"/>
  <c r="T612" i="4"/>
  <c r="AC612" i="4" s="1"/>
  <c r="AA611" i="4"/>
  <c r="Z611" i="4"/>
  <c r="Y611" i="4"/>
  <c r="X611" i="4"/>
  <c r="U611" i="4"/>
  <c r="T611" i="4"/>
  <c r="AC611" i="4" s="1"/>
  <c r="AA610" i="4"/>
  <c r="Z610" i="4"/>
  <c r="Y610" i="4"/>
  <c r="X610" i="4"/>
  <c r="U610" i="4"/>
  <c r="T610" i="4"/>
  <c r="AC610" i="4" s="1"/>
  <c r="AA609" i="4"/>
  <c r="Z609" i="4"/>
  <c r="Y609" i="4"/>
  <c r="X609" i="4"/>
  <c r="U609" i="4"/>
  <c r="T609" i="4"/>
  <c r="AC609" i="4" s="1"/>
  <c r="AA608" i="4"/>
  <c r="Z608" i="4"/>
  <c r="Y608" i="4"/>
  <c r="X608" i="4"/>
  <c r="U608" i="4"/>
  <c r="T608" i="4"/>
  <c r="AC608" i="4" s="1"/>
  <c r="AA607" i="4"/>
  <c r="Z607" i="4"/>
  <c r="Y607" i="4"/>
  <c r="X607" i="4"/>
  <c r="U607" i="4"/>
  <c r="T607" i="4"/>
  <c r="AC607" i="4" s="1"/>
  <c r="AA606" i="4"/>
  <c r="Z606" i="4"/>
  <c r="Y606" i="4"/>
  <c r="X606" i="4"/>
  <c r="U606" i="4"/>
  <c r="T606" i="4"/>
  <c r="AC606" i="4" s="1"/>
  <c r="AA605" i="4"/>
  <c r="Z605" i="4"/>
  <c r="Y605" i="4"/>
  <c r="X605" i="4"/>
  <c r="U605" i="4"/>
  <c r="T605" i="4"/>
  <c r="AC605" i="4" s="1"/>
  <c r="AA604" i="4"/>
  <c r="Z604" i="4"/>
  <c r="Y604" i="4"/>
  <c r="X604" i="4"/>
  <c r="U604" i="4"/>
  <c r="T604" i="4"/>
  <c r="AC604" i="4" s="1"/>
  <c r="AA603" i="4"/>
  <c r="Z603" i="4"/>
  <c r="Y603" i="4"/>
  <c r="X603" i="4"/>
  <c r="U603" i="4"/>
  <c r="T603" i="4"/>
  <c r="AC603" i="4" s="1"/>
  <c r="AA602" i="4"/>
  <c r="Z602" i="4"/>
  <c r="Y602" i="4"/>
  <c r="X602" i="4"/>
  <c r="U602" i="4"/>
  <c r="T602" i="4"/>
  <c r="AC602" i="4" s="1"/>
  <c r="AA601" i="4"/>
  <c r="Z601" i="4"/>
  <c r="Y601" i="4"/>
  <c r="X601" i="4"/>
  <c r="U601" i="4"/>
  <c r="T601" i="4"/>
  <c r="AC601" i="4" s="1"/>
  <c r="AA600" i="4"/>
  <c r="Z600" i="4"/>
  <c r="Y600" i="4"/>
  <c r="X600" i="4"/>
  <c r="U600" i="4"/>
  <c r="T600" i="4"/>
  <c r="AC600" i="4" s="1"/>
  <c r="AA599" i="4"/>
  <c r="Z599" i="4"/>
  <c r="Y599" i="4"/>
  <c r="X599" i="4"/>
  <c r="U599" i="4"/>
  <c r="T599" i="4"/>
  <c r="AC599" i="4" s="1"/>
  <c r="AA598" i="4"/>
  <c r="Z598" i="4"/>
  <c r="Y598" i="4"/>
  <c r="X598" i="4"/>
  <c r="U598" i="4"/>
  <c r="T598" i="4"/>
  <c r="AC598" i="4" s="1"/>
  <c r="AA597" i="4"/>
  <c r="Z597" i="4"/>
  <c r="Y597" i="4"/>
  <c r="X597" i="4"/>
  <c r="U597" i="4"/>
  <c r="T597" i="4"/>
  <c r="AC597" i="4" s="1"/>
  <c r="AA596" i="4"/>
  <c r="Z596" i="4"/>
  <c r="Y596" i="4"/>
  <c r="X596" i="4"/>
  <c r="U596" i="4"/>
  <c r="T596" i="4"/>
  <c r="AC596" i="4" s="1"/>
  <c r="AA595" i="4"/>
  <c r="Z595" i="4"/>
  <c r="Y595" i="4"/>
  <c r="X595" i="4"/>
  <c r="U595" i="4"/>
  <c r="T595" i="4"/>
  <c r="AC595" i="4" s="1"/>
  <c r="AA594" i="4"/>
  <c r="Z594" i="4"/>
  <c r="Y594" i="4"/>
  <c r="X594" i="4"/>
  <c r="U594" i="4"/>
  <c r="T594" i="4"/>
  <c r="AC594" i="4" s="1"/>
  <c r="AA593" i="4"/>
  <c r="Z593" i="4"/>
  <c r="Y593" i="4"/>
  <c r="X593" i="4"/>
  <c r="U593" i="4"/>
  <c r="T593" i="4"/>
  <c r="AC593" i="4" s="1"/>
  <c r="AA592" i="4"/>
  <c r="Z592" i="4"/>
  <c r="Y592" i="4"/>
  <c r="X592" i="4"/>
  <c r="U592" i="4"/>
  <c r="T592" i="4"/>
  <c r="AC592" i="4" s="1"/>
  <c r="AA591" i="4"/>
  <c r="Z591" i="4"/>
  <c r="Y591" i="4"/>
  <c r="X591" i="4"/>
  <c r="U591" i="4"/>
  <c r="T591" i="4"/>
  <c r="AC591" i="4" s="1"/>
  <c r="AA590" i="4"/>
  <c r="Z590" i="4"/>
  <c r="Y590" i="4"/>
  <c r="X590" i="4"/>
  <c r="U590" i="4"/>
  <c r="T590" i="4"/>
  <c r="AC590" i="4" s="1"/>
  <c r="AA589" i="4"/>
  <c r="Z589" i="4"/>
  <c r="Y589" i="4"/>
  <c r="X589" i="4"/>
  <c r="U589" i="4"/>
  <c r="T589" i="4"/>
  <c r="AC589" i="4" s="1"/>
  <c r="AA588" i="4"/>
  <c r="Z588" i="4"/>
  <c r="Y588" i="4"/>
  <c r="X588" i="4"/>
  <c r="U588" i="4"/>
  <c r="T588" i="4"/>
  <c r="AC588" i="4" s="1"/>
  <c r="AA587" i="4"/>
  <c r="Z587" i="4"/>
  <c r="Y587" i="4"/>
  <c r="X587" i="4"/>
  <c r="U587" i="4"/>
  <c r="T587" i="4"/>
  <c r="AC587" i="4" s="1"/>
  <c r="AA586" i="4"/>
  <c r="Z586" i="4"/>
  <c r="Y586" i="4"/>
  <c r="X586" i="4"/>
  <c r="U586" i="4"/>
  <c r="T586" i="4"/>
  <c r="AC586" i="4" s="1"/>
  <c r="AA585" i="4"/>
  <c r="Z585" i="4"/>
  <c r="Y585" i="4"/>
  <c r="X585" i="4"/>
  <c r="U585" i="4"/>
  <c r="T585" i="4"/>
  <c r="AC585" i="4" s="1"/>
  <c r="AA584" i="4"/>
  <c r="Z584" i="4"/>
  <c r="Y584" i="4"/>
  <c r="X584" i="4"/>
  <c r="U584" i="4"/>
  <c r="T584" i="4"/>
  <c r="AC584" i="4" s="1"/>
  <c r="AA583" i="4"/>
  <c r="Z583" i="4"/>
  <c r="Y583" i="4"/>
  <c r="X583" i="4"/>
  <c r="U583" i="4"/>
  <c r="T583" i="4"/>
  <c r="AC583" i="4" s="1"/>
  <c r="AA582" i="4"/>
  <c r="Z582" i="4"/>
  <c r="Y582" i="4"/>
  <c r="X582" i="4"/>
  <c r="U582" i="4"/>
  <c r="T582" i="4"/>
  <c r="AC582" i="4" s="1"/>
  <c r="AA581" i="4"/>
  <c r="Z581" i="4"/>
  <c r="Y581" i="4"/>
  <c r="X581" i="4"/>
  <c r="U581" i="4"/>
  <c r="T581" i="4"/>
  <c r="AC581" i="4" s="1"/>
  <c r="AA580" i="4"/>
  <c r="Z580" i="4"/>
  <c r="Y580" i="4"/>
  <c r="X580" i="4"/>
  <c r="U580" i="4"/>
  <c r="T580" i="4"/>
  <c r="AC580" i="4" s="1"/>
  <c r="AA579" i="4"/>
  <c r="Z579" i="4"/>
  <c r="Y579" i="4"/>
  <c r="X579" i="4"/>
  <c r="U579" i="4"/>
  <c r="T579" i="4"/>
  <c r="AC579" i="4" s="1"/>
  <c r="AA578" i="4"/>
  <c r="Z578" i="4"/>
  <c r="Y578" i="4"/>
  <c r="X578" i="4"/>
  <c r="U578" i="4"/>
  <c r="T578" i="4"/>
  <c r="AC578" i="4" s="1"/>
  <c r="AA577" i="4"/>
  <c r="Z577" i="4"/>
  <c r="Y577" i="4"/>
  <c r="X577" i="4"/>
  <c r="U577" i="4"/>
  <c r="T577" i="4"/>
  <c r="AC577" i="4" s="1"/>
  <c r="AA576" i="4"/>
  <c r="Z576" i="4"/>
  <c r="Y576" i="4"/>
  <c r="X576" i="4"/>
  <c r="U576" i="4"/>
  <c r="T576" i="4"/>
  <c r="AC576" i="4" s="1"/>
  <c r="AA575" i="4"/>
  <c r="Z575" i="4"/>
  <c r="Y575" i="4"/>
  <c r="X575" i="4"/>
  <c r="U575" i="4"/>
  <c r="T575" i="4"/>
  <c r="AC575" i="4" s="1"/>
  <c r="AA574" i="4"/>
  <c r="Z574" i="4"/>
  <c r="Y574" i="4"/>
  <c r="X574" i="4"/>
  <c r="U574" i="4"/>
  <c r="T574" i="4"/>
  <c r="AC574" i="4" s="1"/>
  <c r="AA573" i="4"/>
  <c r="Z573" i="4"/>
  <c r="Y573" i="4"/>
  <c r="X573" i="4"/>
  <c r="U573" i="4"/>
  <c r="T573" i="4"/>
  <c r="AC573" i="4" s="1"/>
  <c r="AA572" i="4"/>
  <c r="Z572" i="4"/>
  <c r="Y572" i="4"/>
  <c r="X572" i="4"/>
  <c r="U572" i="4"/>
  <c r="T572" i="4"/>
  <c r="AC572" i="4" s="1"/>
  <c r="AA571" i="4"/>
  <c r="Z571" i="4"/>
  <c r="Y571" i="4"/>
  <c r="X571" i="4"/>
  <c r="U571" i="4"/>
  <c r="T571" i="4"/>
  <c r="AC571" i="4" s="1"/>
  <c r="AA570" i="4"/>
  <c r="Z570" i="4"/>
  <c r="Y570" i="4"/>
  <c r="X570" i="4"/>
  <c r="U570" i="4"/>
  <c r="T570" i="4"/>
  <c r="AC570" i="4" s="1"/>
  <c r="AA569" i="4"/>
  <c r="Z569" i="4"/>
  <c r="Y569" i="4"/>
  <c r="X569" i="4"/>
  <c r="U569" i="4"/>
  <c r="T569" i="4"/>
  <c r="AC569" i="4" s="1"/>
  <c r="AA568" i="4"/>
  <c r="Z568" i="4"/>
  <c r="Y568" i="4"/>
  <c r="X568" i="4"/>
  <c r="U568" i="4"/>
  <c r="T568" i="4"/>
  <c r="AC568" i="4" s="1"/>
  <c r="AA567" i="4"/>
  <c r="Z567" i="4"/>
  <c r="Y567" i="4"/>
  <c r="X567" i="4"/>
  <c r="U567" i="4"/>
  <c r="T567" i="4"/>
  <c r="AC567" i="4" s="1"/>
  <c r="AA566" i="4"/>
  <c r="Z566" i="4"/>
  <c r="Y566" i="4"/>
  <c r="X566" i="4"/>
  <c r="U566" i="4"/>
  <c r="T566" i="4"/>
  <c r="AC566" i="4" s="1"/>
  <c r="AA565" i="4"/>
  <c r="Z565" i="4"/>
  <c r="Y565" i="4"/>
  <c r="X565" i="4"/>
  <c r="U565" i="4"/>
  <c r="T565" i="4"/>
  <c r="AC565" i="4" s="1"/>
  <c r="AA564" i="4"/>
  <c r="Z564" i="4"/>
  <c r="Y564" i="4"/>
  <c r="X564" i="4"/>
  <c r="U564" i="4"/>
  <c r="T564" i="4"/>
  <c r="AC564" i="4" s="1"/>
  <c r="AA563" i="4"/>
  <c r="Z563" i="4"/>
  <c r="Y563" i="4"/>
  <c r="X563" i="4"/>
  <c r="U563" i="4"/>
  <c r="T563" i="4"/>
  <c r="AC563" i="4" s="1"/>
  <c r="AA562" i="4"/>
  <c r="Z562" i="4"/>
  <c r="Y562" i="4"/>
  <c r="X562" i="4"/>
  <c r="U562" i="4"/>
  <c r="T562" i="4"/>
  <c r="AC562" i="4" s="1"/>
  <c r="AA561" i="4"/>
  <c r="Z561" i="4"/>
  <c r="Y561" i="4"/>
  <c r="X561" i="4"/>
  <c r="U561" i="4"/>
  <c r="T561" i="4"/>
  <c r="AC561" i="4" s="1"/>
  <c r="AA560" i="4"/>
  <c r="Z560" i="4"/>
  <c r="Y560" i="4"/>
  <c r="X560" i="4"/>
  <c r="U560" i="4"/>
  <c r="T560" i="4"/>
  <c r="AC560" i="4" s="1"/>
  <c r="AA559" i="4"/>
  <c r="Z559" i="4"/>
  <c r="Y559" i="4"/>
  <c r="X559" i="4"/>
  <c r="U559" i="4"/>
  <c r="T559" i="4"/>
  <c r="AC559" i="4" s="1"/>
  <c r="AA558" i="4"/>
  <c r="Z558" i="4"/>
  <c r="Y558" i="4"/>
  <c r="X558" i="4"/>
  <c r="U558" i="4"/>
  <c r="T558" i="4"/>
  <c r="AC558" i="4" s="1"/>
  <c r="AA557" i="4"/>
  <c r="Z557" i="4"/>
  <c r="Y557" i="4"/>
  <c r="X557" i="4"/>
  <c r="U557" i="4"/>
  <c r="T557" i="4"/>
  <c r="AC557" i="4" s="1"/>
  <c r="AA556" i="4"/>
  <c r="Z556" i="4"/>
  <c r="Y556" i="4"/>
  <c r="X556" i="4"/>
  <c r="U556" i="4"/>
  <c r="T556" i="4"/>
  <c r="AC556" i="4" s="1"/>
  <c r="AA555" i="4"/>
  <c r="Z555" i="4"/>
  <c r="Y555" i="4"/>
  <c r="X555" i="4"/>
  <c r="U555" i="4"/>
  <c r="T555" i="4"/>
  <c r="AC555" i="4" s="1"/>
  <c r="AA554" i="4"/>
  <c r="Z554" i="4"/>
  <c r="Y554" i="4"/>
  <c r="X554" i="4"/>
  <c r="U554" i="4"/>
  <c r="T554" i="4"/>
  <c r="AC554" i="4" s="1"/>
  <c r="AA553" i="4"/>
  <c r="Z553" i="4"/>
  <c r="Y553" i="4"/>
  <c r="X553" i="4"/>
  <c r="U553" i="4"/>
  <c r="T553" i="4"/>
  <c r="AC553" i="4" s="1"/>
  <c r="AA552" i="4"/>
  <c r="Z552" i="4"/>
  <c r="Y552" i="4"/>
  <c r="X552" i="4"/>
  <c r="U552" i="4"/>
  <c r="T552" i="4"/>
  <c r="AC552" i="4" s="1"/>
  <c r="AA551" i="4"/>
  <c r="Z551" i="4"/>
  <c r="Y551" i="4"/>
  <c r="X551" i="4"/>
  <c r="U551" i="4"/>
  <c r="T551" i="4"/>
  <c r="AC551" i="4" s="1"/>
  <c r="AA550" i="4"/>
  <c r="Z550" i="4"/>
  <c r="Y550" i="4"/>
  <c r="X550" i="4"/>
  <c r="U550" i="4"/>
  <c r="T550" i="4"/>
  <c r="AC550" i="4" s="1"/>
  <c r="AA549" i="4"/>
  <c r="Z549" i="4"/>
  <c r="Y549" i="4"/>
  <c r="X549" i="4"/>
  <c r="U549" i="4"/>
  <c r="T549" i="4"/>
  <c r="AC549" i="4" s="1"/>
  <c r="AA548" i="4"/>
  <c r="Z548" i="4"/>
  <c r="Y548" i="4"/>
  <c r="X548" i="4"/>
  <c r="U548" i="4"/>
  <c r="T548" i="4"/>
  <c r="AC548" i="4" s="1"/>
  <c r="AA547" i="4"/>
  <c r="Z547" i="4"/>
  <c r="Y547" i="4"/>
  <c r="X547" i="4"/>
  <c r="U547" i="4"/>
  <c r="T547" i="4"/>
  <c r="AC547" i="4" s="1"/>
  <c r="AA546" i="4"/>
  <c r="Z546" i="4"/>
  <c r="Y546" i="4"/>
  <c r="X546" i="4"/>
  <c r="U546" i="4"/>
  <c r="T546" i="4"/>
  <c r="AC546" i="4" s="1"/>
  <c r="AA545" i="4"/>
  <c r="Z545" i="4"/>
  <c r="Y545" i="4"/>
  <c r="X545" i="4"/>
  <c r="U545" i="4"/>
  <c r="T545" i="4"/>
  <c r="AC545" i="4" s="1"/>
  <c r="AA544" i="4"/>
  <c r="Z544" i="4"/>
  <c r="Y544" i="4"/>
  <c r="X544" i="4"/>
  <c r="U544" i="4"/>
  <c r="T544" i="4"/>
  <c r="AC544" i="4" s="1"/>
  <c r="AA543" i="4"/>
  <c r="Z543" i="4"/>
  <c r="Y543" i="4"/>
  <c r="X543" i="4"/>
  <c r="U543" i="4"/>
  <c r="T543" i="4"/>
  <c r="AC543" i="4" s="1"/>
  <c r="AA542" i="4"/>
  <c r="Z542" i="4"/>
  <c r="Y542" i="4"/>
  <c r="X542" i="4"/>
  <c r="U542" i="4"/>
  <c r="T542" i="4"/>
  <c r="AC542" i="4" s="1"/>
  <c r="AA541" i="4"/>
  <c r="Z541" i="4"/>
  <c r="Y541" i="4"/>
  <c r="X541" i="4"/>
  <c r="U541" i="4"/>
  <c r="T541" i="4"/>
  <c r="AC541" i="4" s="1"/>
  <c r="AA540" i="4"/>
  <c r="Z540" i="4"/>
  <c r="Y540" i="4"/>
  <c r="X540" i="4"/>
  <c r="U540" i="4"/>
  <c r="T540" i="4"/>
  <c r="AC540" i="4" s="1"/>
  <c r="AA539" i="4"/>
  <c r="Z539" i="4"/>
  <c r="Y539" i="4"/>
  <c r="X539" i="4"/>
  <c r="U539" i="4"/>
  <c r="T539" i="4"/>
  <c r="AC539" i="4" s="1"/>
  <c r="AA538" i="4"/>
  <c r="Z538" i="4"/>
  <c r="Y538" i="4"/>
  <c r="X538" i="4"/>
  <c r="U538" i="4"/>
  <c r="T538" i="4"/>
  <c r="AC538" i="4" s="1"/>
  <c r="AA537" i="4"/>
  <c r="Z537" i="4"/>
  <c r="Y537" i="4"/>
  <c r="X537" i="4"/>
  <c r="U537" i="4"/>
  <c r="T537" i="4"/>
  <c r="AC537" i="4" s="1"/>
  <c r="AA536" i="4"/>
  <c r="Z536" i="4"/>
  <c r="Y536" i="4"/>
  <c r="X536" i="4"/>
  <c r="U536" i="4"/>
  <c r="T536" i="4"/>
  <c r="AC536" i="4" s="1"/>
  <c r="AA535" i="4"/>
  <c r="Z535" i="4"/>
  <c r="Y535" i="4"/>
  <c r="X535" i="4"/>
  <c r="U535" i="4"/>
  <c r="T535" i="4"/>
  <c r="AC535" i="4" s="1"/>
  <c r="AA534" i="4"/>
  <c r="Z534" i="4"/>
  <c r="Y534" i="4"/>
  <c r="X534" i="4"/>
  <c r="U534" i="4"/>
  <c r="T534" i="4"/>
  <c r="AC534" i="4" s="1"/>
  <c r="AA533" i="4"/>
  <c r="Z533" i="4"/>
  <c r="Y533" i="4"/>
  <c r="X533" i="4"/>
  <c r="U533" i="4"/>
  <c r="T533" i="4"/>
  <c r="AC533" i="4" s="1"/>
  <c r="AA532" i="4"/>
  <c r="Z532" i="4"/>
  <c r="Y532" i="4"/>
  <c r="X532" i="4"/>
  <c r="U532" i="4"/>
  <c r="T532" i="4"/>
  <c r="AC532" i="4" s="1"/>
  <c r="AA531" i="4"/>
  <c r="Z531" i="4"/>
  <c r="Y531" i="4"/>
  <c r="X531" i="4"/>
  <c r="U531" i="4"/>
  <c r="T531" i="4"/>
  <c r="AC531" i="4" s="1"/>
  <c r="AA530" i="4"/>
  <c r="Z530" i="4"/>
  <c r="Y530" i="4"/>
  <c r="X530" i="4"/>
  <c r="U530" i="4"/>
  <c r="T530" i="4"/>
  <c r="AC530" i="4" s="1"/>
  <c r="AA529" i="4"/>
  <c r="Z529" i="4"/>
  <c r="Y529" i="4"/>
  <c r="X529" i="4"/>
  <c r="U529" i="4"/>
  <c r="T529" i="4"/>
  <c r="AC529" i="4" s="1"/>
  <c r="AA528" i="4"/>
  <c r="Z528" i="4"/>
  <c r="Y528" i="4"/>
  <c r="X528" i="4"/>
  <c r="U528" i="4"/>
  <c r="T528" i="4"/>
  <c r="AC528" i="4" s="1"/>
  <c r="AA527" i="4"/>
  <c r="Z527" i="4"/>
  <c r="Y527" i="4"/>
  <c r="X527" i="4"/>
  <c r="U527" i="4"/>
  <c r="T527" i="4"/>
  <c r="AC527" i="4" s="1"/>
  <c r="AA526" i="4"/>
  <c r="Z526" i="4"/>
  <c r="Y526" i="4"/>
  <c r="X526" i="4"/>
  <c r="U526" i="4"/>
  <c r="T526" i="4"/>
  <c r="AC526" i="4" s="1"/>
  <c r="AA525" i="4"/>
  <c r="Z525" i="4"/>
  <c r="Y525" i="4"/>
  <c r="X525" i="4"/>
  <c r="U525" i="4"/>
  <c r="T525" i="4"/>
  <c r="AC525" i="4" s="1"/>
  <c r="AA524" i="4"/>
  <c r="Z524" i="4"/>
  <c r="Y524" i="4"/>
  <c r="X524" i="4"/>
  <c r="U524" i="4"/>
  <c r="T524" i="4"/>
  <c r="AC524" i="4" s="1"/>
  <c r="AA523" i="4"/>
  <c r="Z523" i="4"/>
  <c r="Y523" i="4"/>
  <c r="X523" i="4"/>
  <c r="U523" i="4"/>
  <c r="T523" i="4"/>
  <c r="AC523" i="4" s="1"/>
  <c r="AA522" i="4"/>
  <c r="Z522" i="4"/>
  <c r="Y522" i="4"/>
  <c r="X522" i="4"/>
  <c r="U522" i="4"/>
  <c r="T522" i="4"/>
  <c r="AC522" i="4" s="1"/>
  <c r="AA521" i="4"/>
  <c r="Z521" i="4"/>
  <c r="Y521" i="4"/>
  <c r="X521" i="4"/>
  <c r="U521" i="4"/>
  <c r="T521" i="4"/>
  <c r="AC521" i="4" s="1"/>
  <c r="AA520" i="4"/>
  <c r="Z520" i="4"/>
  <c r="Y520" i="4"/>
  <c r="X520" i="4"/>
  <c r="U520" i="4"/>
  <c r="T520" i="4"/>
  <c r="AC520" i="4" s="1"/>
  <c r="AA519" i="4"/>
  <c r="Z519" i="4"/>
  <c r="Y519" i="4"/>
  <c r="X519" i="4"/>
  <c r="U519" i="4"/>
  <c r="T519" i="4"/>
  <c r="AC519" i="4" s="1"/>
  <c r="AA518" i="4"/>
  <c r="Z518" i="4"/>
  <c r="Y518" i="4"/>
  <c r="X518" i="4"/>
  <c r="U518" i="4"/>
  <c r="T518" i="4"/>
  <c r="AC518" i="4" s="1"/>
  <c r="AA517" i="4"/>
  <c r="Z517" i="4"/>
  <c r="Y517" i="4"/>
  <c r="X517" i="4"/>
  <c r="U517" i="4"/>
  <c r="T517" i="4"/>
  <c r="AC517" i="4" s="1"/>
  <c r="AA516" i="4"/>
  <c r="Z516" i="4"/>
  <c r="Y516" i="4"/>
  <c r="X516" i="4"/>
  <c r="U516" i="4"/>
  <c r="T516" i="4"/>
  <c r="AC516" i="4" s="1"/>
  <c r="AA515" i="4"/>
  <c r="Z515" i="4"/>
  <c r="Y515" i="4"/>
  <c r="X515" i="4"/>
  <c r="U515" i="4"/>
  <c r="T515" i="4"/>
  <c r="AC515" i="4" s="1"/>
  <c r="AA514" i="4"/>
  <c r="Z514" i="4"/>
  <c r="Y514" i="4"/>
  <c r="X514" i="4"/>
  <c r="U514" i="4"/>
  <c r="T514" i="4"/>
  <c r="AC514" i="4" s="1"/>
  <c r="AA513" i="4"/>
  <c r="Z513" i="4"/>
  <c r="Y513" i="4"/>
  <c r="X513" i="4"/>
  <c r="U513" i="4"/>
  <c r="T513" i="4"/>
  <c r="AC513" i="4" s="1"/>
  <c r="AA512" i="4"/>
  <c r="Z512" i="4"/>
  <c r="Y512" i="4"/>
  <c r="X512" i="4"/>
  <c r="U512" i="4"/>
  <c r="T512" i="4"/>
  <c r="AC512" i="4" s="1"/>
  <c r="AA511" i="4"/>
  <c r="Z511" i="4"/>
  <c r="Y511" i="4"/>
  <c r="X511" i="4"/>
  <c r="U511" i="4"/>
  <c r="T511" i="4"/>
  <c r="AC511" i="4" s="1"/>
  <c r="AA510" i="4"/>
  <c r="Z510" i="4"/>
  <c r="Y510" i="4"/>
  <c r="X510" i="4"/>
  <c r="U510" i="4"/>
  <c r="T510" i="4"/>
  <c r="AC510" i="4" s="1"/>
  <c r="AA509" i="4"/>
  <c r="Z509" i="4"/>
  <c r="Y509" i="4"/>
  <c r="X509" i="4"/>
  <c r="U509" i="4"/>
  <c r="T509" i="4"/>
  <c r="AC509" i="4" s="1"/>
  <c r="AA508" i="4"/>
  <c r="Z508" i="4"/>
  <c r="Y508" i="4"/>
  <c r="X508" i="4"/>
  <c r="U508" i="4"/>
  <c r="T508" i="4"/>
  <c r="AC508" i="4" s="1"/>
  <c r="AA507" i="4"/>
  <c r="Z507" i="4"/>
  <c r="Y507" i="4"/>
  <c r="X507" i="4"/>
  <c r="U507" i="4"/>
  <c r="T507" i="4"/>
  <c r="AC507" i="4" s="1"/>
  <c r="AA506" i="4"/>
  <c r="Z506" i="4"/>
  <c r="Y506" i="4"/>
  <c r="X506" i="4"/>
  <c r="U506" i="4"/>
  <c r="T506" i="4"/>
  <c r="AC506" i="4" s="1"/>
  <c r="AA505" i="4"/>
  <c r="Z505" i="4"/>
  <c r="Y505" i="4"/>
  <c r="X505" i="4"/>
  <c r="U505" i="4"/>
  <c r="T505" i="4"/>
  <c r="AC505" i="4" s="1"/>
  <c r="AA504" i="4"/>
  <c r="Z504" i="4"/>
  <c r="Y504" i="4"/>
  <c r="X504" i="4"/>
  <c r="U504" i="4"/>
  <c r="T504" i="4"/>
  <c r="AC504" i="4" s="1"/>
  <c r="AA503" i="4"/>
  <c r="Z503" i="4"/>
  <c r="Y503" i="4"/>
  <c r="X503" i="4"/>
  <c r="U503" i="4"/>
  <c r="T503" i="4"/>
  <c r="AC503" i="4" s="1"/>
  <c r="AA502" i="4"/>
  <c r="Z502" i="4"/>
  <c r="Y502" i="4"/>
  <c r="X502" i="4"/>
  <c r="U502" i="4"/>
  <c r="T502" i="4"/>
  <c r="AC502" i="4" s="1"/>
  <c r="AA501" i="4"/>
  <c r="Z501" i="4"/>
  <c r="Y501" i="4"/>
  <c r="X501" i="4"/>
  <c r="U501" i="4"/>
  <c r="T501" i="4"/>
  <c r="AC501" i="4" s="1"/>
  <c r="AA500" i="4"/>
  <c r="Z500" i="4"/>
  <c r="Y500" i="4"/>
  <c r="X500" i="4"/>
  <c r="U500" i="4"/>
  <c r="T500" i="4"/>
  <c r="AC500" i="4" s="1"/>
  <c r="AA499" i="4"/>
  <c r="Z499" i="4"/>
  <c r="Y499" i="4"/>
  <c r="X499" i="4"/>
  <c r="U499" i="4"/>
  <c r="T499" i="4"/>
  <c r="AC499" i="4" s="1"/>
  <c r="AA498" i="4"/>
  <c r="Z498" i="4"/>
  <c r="Y498" i="4"/>
  <c r="X498" i="4"/>
  <c r="U498" i="4"/>
  <c r="T498" i="4"/>
  <c r="AC498" i="4" s="1"/>
  <c r="AA497" i="4"/>
  <c r="Z497" i="4"/>
  <c r="Y497" i="4"/>
  <c r="X497" i="4"/>
  <c r="U497" i="4"/>
  <c r="T497" i="4"/>
  <c r="AC497" i="4" s="1"/>
  <c r="AA496" i="4"/>
  <c r="Z496" i="4"/>
  <c r="Y496" i="4"/>
  <c r="X496" i="4"/>
  <c r="U496" i="4"/>
  <c r="T496" i="4"/>
  <c r="AC496" i="4" s="1"/>
  <c r="AA495" i="4"/>
  <c r="Z495" i="4"/>
  <c r="Y495" i="4"/>
  <c r="X495" i="4"/>
  <c r="U495" i="4"/>
  <c r="T495" i="4"/>
  <c r="AC495" i="4" s="1"/>
  <c r="AA494" i="4"/>
  <c r="Z494" i="4"/>
  <c r="Y494" i="4"/>
  <c r="X494" i="4"/>
  <c r="U494" i="4"/>
  <c r="T494" i="4"/>
  <c r="AC494" i="4" s="1"/>
  <c r="AA493" i="4"/>
  <c r="Z493" i="4"/>
  <c r="Y493" i="4"/>
  <c r="X493" i="4"/>
  <c r="U493" i="4"/>
  <c r="T493" i="4"/>
  <c r="AC493" i="4" s="1"/>
  <c r="AA492" i="4"/>
  <c r="Z492" i="4"/>
  <c r="Y492" i="4"/>
  <c r="X492" i="4"/>
  <c r="U492" i="4"/>
  <c r="T492" i="4"/>
  <c r="AC492" i="4" s="1"/>
  <c r="AA491" i="4"/>
  <c r="Z491" i="4"/>
  <c r="Y491" i="4"/>
  <c r="X491" i="4"/>
  <c r="U491" i="4"/>
  <c r="T491" i="4"/>
  <c r="AC491" i="4" s="1"/>
  <c r="AA490" i="4"/>
  <c r="Z490" i="4"/>
  <c r="Y490" i="4"/>
  <c r="X490" i="4"/>
  <c r="U490" i="4"/>
  <c r="T490" i="4"/>
  <c r="AC490" i="4" s="1"/>
  <c r="AA489" i="4"/>
  <c r="Z489" i="4"/>
  <c r="Y489" i="4"/>
  <c r="X489" i="4"/>
  <c r="U489" i="4"/>
  <c r="T489" i="4"/>
  <c r="AC489" i="4" s="1"/>
  <c r="AA488" i="4"/>
  <c r="Z488" i="4"/>
  <c r="Y488" i="4"/>
  <c r="X488" i="4"/>
  <c r="U488" i="4"/>
  <c r="T488" i="4"/>
  <c r="AC488" i="4" s="1"/>
  <c r="AA487" i="4"/>
  <c r="Z487" i="4"/>
  <c r="Y487" i="4"/>
  <c r="X487" i="4"/>
  <c r="U487" i="4"/>
  <c r="T487" i="4"/>
  <c r="AC487" i="4" s="1"/>
  <c r="AA486" i="4"/>
  <c r="Z486" i="4"/>
  <c r="Y486" i="4"/>
  <c r="X486" i="4"/>
  <c r="U486" i="4"/>
  <c r="T486" i="4"/>
  <c r="AC486" i="4" s="1"/>
  <c r="AA485" i="4"/>
  <c r="Z485" i="4"/>
  <c r="Y485" i="4"/>
  <c r="X485" i="4"/>
  <c r="U485" i="4"/>
  <c r="T485" i="4"/>
  <c r="AC485" i="4" s="1"/>
  <c r="AA484" i="4"/>
  <c r="Z484" i="4"/>
  <c r="Y484" i="4"/>
  <c r="X484" i="4"/>
  <c r="U484" i="4"/>
  <c r="T484" i="4"/>
  <c r="AC484" i="4" s="1"/>
  <c r="AA483" i="4"/>
  <c r="Z483" i="4"/>
  <c r="Y483" i="4"/>
  <c r="X483" i="4"/>
  <c r="U483" i="4"/>
  <c r="T483" i="4"/>
  <c r="AC483" i="4" s="1"/>
  <c r="AA482" i="4"/>
  <c r="Z482" i="4"/>
  <c r="Y482" i="4"/>
  <c r="X482" i="4"/>
  <c r="U482" i="4"/>
  <c r="T482" i="4"/>
  <c r="AC482" i="4" s="1"/>
  <c r="AA481" i="4"/>
  <c r="Z481" i="4"/>
  <c r="Y481" i="4"/>
  <c r="X481" i="4"/>
  <c r="U481" i="4"/>
  <c r="T481" i="4"/>
  <c r="AC481" i="4" s="1"/>
  <c r="AA480" i="4"/>
  <c r="Z480" i="4"/>
  <c r="Y480" i="4"/>
  <c r="X480" i="4"/>
  <c r="U480" i="4"/>
  <c r="T480" i="4"/>
  <c r="AC480" i="4" s="1"/>
  <c r="AA479" i="4"/>
  <c r="Z479" i="4"/>
  <c r="Y479" i="4"/>
  <c r="X479" i="4"/>
  <c r="U479" i="4"/>
  <c r="T479" i="4"/>
  <c r="AC479" i="4" s="1"/>
  <c r="AA478" i="4"/>
  <c r="Z478" i="4"/>
  <c r="Y478" i="4"/>
  <c r="X478" i="4"/>
  <c r="U478" i="4"/>
  <c r="T478" i="4"/>
  <c r="AC478" i="4" s="1"/>
  <c r="AA477" i="4"/>
  <c r="Z477" i="4"/>
  <c r="Y477" i="4"/>
  <c r="X477" i="4"/>
  <c r="U477" i="4"/>
  <c r="T477" i="4"/>
  <c r="AC477" i="4" s="1"/>
  <c r="AA476" i="4"/>
  <c r="Z476" i="4"/>
  <c r="Y476" i="4"/>
  <c r="X476" i="4"/>
  <c r="U476" i="4"/>
  <c r="T476" i="4"/>
  <c r="AC476" i="4" s="1"/>
  <c r="AA475" i="4"/>
  <c r="Z475" i="4"/>
  <c r="Y475" i="4"/>
  <c r="X475" i="4"/>
  <c r="U475" i="4"/>
  <c r="T475" i="4"/>
  <c r="AC475" i="4" s="1"/>
  <c r="AA474" i="4"/>
  <c r="Z474" i="4"/>
  <c r="Y474" i="4"/>
  <c r="X474" i="4"/>
  <c r="U474" i="4"/>
  <c r="T474" i="4"/>
  <c r="AC474" i="4" s="1"/>
  <c r="AA473" i="4"/>
  <c r="Z473" i="4"/>
  <c r="Y473" i="4"/>
  <c r="X473" i="4"/>
  <c r="U473" i="4"/>
  <c r="T473" i="4"/>
  <c r="AC473" i="4" s="1"/>
  <c r="AA472" i="4"/>
  <c r="Z472" i="4"/>
  <c r="Y472" i="4"/>
  <c r="X472" i="4"/>
  <c r="U472" i="4"/>
  <c r="T472" i="4"/>
  <c r="AC472" i="4" s="1"/>
  <c r="AA471" i="4"/>
  <c r="Z471" i="4"/>
  <c r="Y471" i="4"/>
  <c r="X471" i="4"/>
  <c r="U471" i="4"/>
  <c r="T471" i="4"/>
  <c r="AC471" i="4" s="1"/>
  <c r="AA470" i="4"/>
  <c r="Z470" i="4"/>
  <c r="Y470" i="4"/>
  <c r="X470" i="4"/>
  <c r="U470" i="4"/>
  <c r="T470" i="4"/>
  <c r="AC470" i="4" s="1"/>
  <c r="AA469" i="4"/>
  <c r="Z469" i="4"/>
  <c r="Y469" i="4"/>
  <c r="X469" i="4"/>
  <c r="U469" i="4"/>
  <c r="T469" i="4"/>
  <c r="AC469" i="4" s="1"/>
  <c r="AA468" i="4"/>
  <c r="Z468" i="4"/>
  <c r="Y468" i="4"/>
  <c r="X468" i="4"/>
  <c r="U468" i="4"/>
  <c r="T468" i="4"/>
  <c r="AC468" i="4" s="1"/>
  <c r="AA467" i="4"/>
  <c r="Z467" i="4"/>
  <c r="Y467" i="4"/>
  <c r="X467" i="4"/>
  <c r="U467" i="4"/>
  <c r="T467" i="4"/>
  <c r="AC467" i="4" s="1"/>
  <c r="AA466" i="4"/>
  <c r="Z466" i="4"/>
  <c r="Y466" i="4"/>
  <c r="X466" i="4"/>
  <c r="U466" i="4"/>
  <c r="T466" i="4"/>
  <c r="AC466" i="4" s="1"/>
  <c r="AA465" i="4"/>
  <c r="Z465" i="4"/>
  <c r="Y465" i="4"/>
  <c r="X465" i="4"/>
  <c r="U465" i="4"/>
  <c r="T465" i="4"/>
  <c r="AC465" i="4" s="1"/>
  <c r="AA464" i="4"/>
  <c r="Z464" i="4"/>
  <c r="Y464" i="4"/>
  <c r="X464" i="4"/>
  <c r="U464" i="4"/>
  <c r="T464" i="4"/>
  <c r="AC464" i="4" s="1"/>
  <c r="AA463" i="4"/>
  <c r="Z463" i="4"/>
  <c r="Y463" i="4"/>
  <c r="X463" i="4"/>
  <c r="U463" i="4"/>
  <c r="T463" i="4"/>
  <c r="AC463" i="4" s="1"/>
  <c r="AA462" i="4"/>
  <c r="Z462" i="4"/>
  <c r="Y462" i="4"/>
  <c r="X462" i="4"/>
  <c r="U462" i="4"/>
  <c r="T462" i="4"/>
  <c r="AC462" i="4" s="1"/>
  <c r="AA461" i="4"/>
  <c r="Z461" i="4"/>
  <c r="Y461" i="4"/>
  <c r="X461" i="4"/>
  <c r="U461" i="4"/>
  <c r="T461" i="4"/>
  <c r="AC461" i="4" s="1"/>
  <c r="AA460" i="4"/>
  <c r="Z460" i="4"/>
  <c r="Y460" i="4"/>
  <c r="X460" i="4"/>
  <c r="U460" i="4"/>
  <c r="T460" i="4"/>
  <c r="AC460" i="4" s="1"/>
  <c r="AA459" i="4"/>
  <c r="Z459" i="4"/>
  <c r="Y459" i="4"/>
  <c r="X459" i="4"/>
  <c r="U459" i="4"/>
  <c r="T459" i="4"/>
  <c r="AC459" i="4" s="1"/>
  <c r="AA458" i="4"/>
  <c r="Z458" i="4"/>
  <c r="Y458" i="4"/>
  <c r="X458" i="4"/>
  <c r="U458" i="4"/>
  <c r="T458" i="4"/>
  <c r="AC458" i="4" s="1"/>
  <c r="AA457" i="4"/>
  <c r="Z457" i="4"/>
  <c r="Y457" i="4"/>
  <c r="X457" i="4"/>
  <c r="U457" i="4"/>
  <c r="T457" i="4"/>
  <c r="AC457" i="4" s="1"/>
  <c r="AA456" i="4"/>
  <c r="Z456" i="4"/>
  <c r="Y456" i="4"/>
  <c r="X456" i="4"/>
  <c r="U456" i="4"/>
  <c r="T456" i="4"/>
  <c r="AC456" i="4" s="1"/>
  <c r="AA455" i="4"/>
  <c r="Z455" i="4"/>
  <c r="Y455" i="4"/>
  <c r="X455" i="4"/>
  <c r="U455" i="4"/>
  <c r="T455" i="4"/>
  <c r="AC455" i="4" s="1"/>
  <c r="AA454" i="4"/>
  <c r="Z454" i="4"/>
  <c r="Y454" i="4"/>
  <c r="X454" i="4"/>
  <c r="U454" i="4"/>
  <c r="T454" i="4"/>
  <c r="AC454" i="4" s="1"/>
  <c r="AA453" i="4"/>
  <c r="Z453" i="4"/>
  <c r="Y453" i="4"/>
  <c r="X453" i="4"/>
  <c r="U453" i="4"/>
  <c r="T453" i="4"/>
  <c r="AC453" i="4" s="1"/>
  <c r="AA452" i="4"/>
  <c r="Z452" i="4"/>
  <c r="Y452" i="4"/>
  <c r="X452" i="4"/>
  <c r="U452" i="4"/>
  <c r="T452" i="4"/>
  <c r="AC452" i="4" s="1"/>
  <c r="AA451" i="4"/>
  <c r="Z451" i="4"/>
  <c r="Y451" i="4"/>
  <c r="X451" i="4"/>
  <c r="U451" i="4"/>
  <c r="T451" i="4"/>
  <c r="AC451" i="4" s="1"/>
  <c r="AA450" i="4"/>
  <c r="Z450" i="4"/>
  <c r="Y450" i="4"/>
  <c r="X450" i="4"/>
  <c r="U450" i="4"/>
  <c r="T450" i="4"/>
  <c r="AC450" i="4" s="1"/>
  <c r="AA449" i="4"/>
  <c r="Z449" i="4"/>
  <c r="Y449" i="4"/>
  <c r="X449" i="4"/>
  <c r="U449" i="4"/>
  <c r="T449" i="4"/>
  <c r="AC449" i="4" s="1"/>
  <c r="AA448" i="4"/>
  <c r="Z448" i="4"/>
  <c r="Y448" i="4"/>
  <c r="X448" i="4"/>
  <c r="U448" i="4"/>
  <c r="T448" i="4"/>
  <c r="AC448" i="4" s="1"/>
  <c r="AA447" i="4"/>
  <c r="Z447" i="4"/>
  <c r="Y447" i="4"/>
  <c r="X447" i="4"/>
  <c r="U447" i="4"/>
  <c r="T447" i="4"/>
  <c r="AC447" i="4" s="1"/>
  <c r="AA446" i="4"/>
  <c r="Z446" i="4"/>
  <c r="Y446" i="4"/>
  <c r="X446" i="4"/>
  <c r="U446" i="4"/>
  <c r="T446" i="4"/>
  <c r="AC446" i="4" s="1"/>
  <c r="AA445" i="4"/>
  <c r="Z445" i="4"/>
  <c r="Y445" i="4"/>
  <c r="X445" i="4"/>
  <c r="U445" i="4"/>
  <c r="T445" i="4"/>
  <c r="AC445" i="4" s="1"/>
  <c r="AA444" i="4"/>
  <c r="Z444" i="4"/>
  <c r="Y444" i="4"/>
  <c r="X444" i="4"/>
  <c r="U444" i="4"/>
  <c r="T444" i="4"/>
  <c r="AC444" i="4" s="1"/>
  <c r="AA443" i="4"/>
  <c r="Z443" i="4"/>
  <c r="Y443" i="4"/>
  <c r="X443" i="4"/>
  <c r="U443" i="4"/>
  <c r="T443" i="4"/>
  <c r="AC443" i="4" s="1"/>
  <c r="AA442" i="4"/>
  <c r="Z442" i="4"/>
  <c r="Y442" i="4"/>
  <c r="X442" i="4"/>
  <c r="U442" i="4"/>
  <c r="T442" i="4"/>
  <c r="AC442" i="4" s="1"/>
  <c r="AA441" i="4"/>
  <c r="Z441" i="4"/>
  <c r="Y441" i="4"/>
  <c r="X441" i="4"/>
  <c r="U441" i="4"/>
  <c r="T441" i="4"/>
  <c r="AC441" i="4" s="1"/>
  <c r="AA440" i="4"/>
  <c r="Z440" i="4"/>
  <c r="Y440" i="4"/>
  <c r="X440" i="4"/>
  <c r="U440" i="4"/>
  <c r="T440" i="4"/>
  <c r="AC440" i="4" s="1"/>
  <c r="AA439" i="4"/>
  <c r="Z439" i="4"/>
  <c r="Y439" i="4"/>
  <c r="X439" i="4"/>
  <c r="U439" i="4"/>
  <c r="T439" i="4"/>
  <c r="AC439" i="4" s="1"/>
  <c r="AA438" i="4"/>
  <c r="Z438" i="4"/>
  <c r="Y438" i="4"/>
  <c r="X438" i="4"/>
  <c r="U438" i="4"/>
  <c r="T438" i="4"/>
  <c r="AC438" i="4" s="1"/>
  <c r="AA437" i="4"/>
  <c r="Z437" i="4"/>
  <c r="Y437" i="4"/>
  <c r="X437" i="4"/>
  <c r="U437" i="4"/>
  <c r="T437" i="4"/>
  <c r="AC437" i="4" s="1"/>
  <c r="AA436" i="4"/>
  <c r="Z436" i="4"/>
  <c r="Y436" i="4"/>
  <c r="X436" i="4"/>
  <c r="U436" i="4"/>
  <c r="T436" i="4"/>
  <c r="AC436" i="4" s="1"/>
  <c r="AA435" i="4"/>
  <c r="Z435" i="4"/>
  <c r="Y435" i="4"/>
  <c r="X435" i="4"/>
  <c r="U435" i="4"/>
  <c r="T435" i="4"/>
  <c r="AC435" i="4" s="1"/>
  <c r="AA434" i="4"/>
  <c r="Z434" i="4"/>
  <c r="Y434" i="4"/>
  <c r="X434" i="4"/>
  <c r="U434" i="4"/>
  <c r="T434" i="4"/>
  <c r="AC434" i="4" s="1"/>
  <c r="AA433" i="4"/>
  <c r="Z433" i="4"/>
  <c r="Y433" i="4"/>
  <c r="X433" i="4"/>
  <c r="U433" i="4"/>
  <c r="T433" i="4"/>
  <c r="AC433" i="4" s="1"/>
  <c r="AA432" i="4"/>
  <c r="Z432" i="4"/>
  <c r="Y432" i="4"/>
  <c r="X432" i="4"/>
  <c r="U432" i="4"/>
  <c r="T432" i="4"/>
  <c r="AC432" i="4" s="1"/>
  <c r="AA431" i="4"/>
  <c r="Z431" i="4"/>
  <c r="Y431" i="4"/>
  <c r="X431" i="4"/>
  <c r="U431" i="4"/>
  <c r="T431" i="4"/>
  <c r="AC431" i="4" s="1"/>
  <c r="AA430" i="4"/>
  <c r="Z430" i="4"/>
  <c r="Y430" i="4"/>
  <c r="X430" i="4"/>
  <c r="U430" i="4"/>
  <c r="T430" i="4"/>
  <c r="AC430" i="4" s="1"/>
  <c r="AA429" i="4"/>
  <c r="Z429" i="4"/>
  <c r="Y429" i="4"/>
  <c r="X429" i="4"/>
  <c r="U429" i="4"/>
  <c r="T429" i="4"/>
  <c r="AC429" i="4" s="1"/>
  <c r="AA428" i="4"/>
  <c r="Z428" i="4"/>
  <c r="Y428" i="4"/>
  <c r="X428" i="4"/>
  <c r="U428" i="4"/>
  <c r="T428" i="4"/>
  <c r="AC428" i="4" s="1"/>
  <c r="AA427" i="4"/>
  <c r="Z427" i="4"/>
  <c r="Y427" i="4"/>
  <c r="X427" i="4"/>
  <c r="U427" i="4"/>
  <c r="T427" i="4"/>
  <c r="AC427" i="4" s="1"/>
  <c r="AA426" i="4"/>
  <c r="Z426" i="4"/>
  <c r="Y426" i="4"/>
  <c r="X426" i="4"/>
  <c r="U426" i="4"/>
  <c r="T426" i="4"/>
  <c r="AC426" i="4" s="1"/>
  <c r="AA425" i="4"/>
  <c r="Z425" i="4"/>
  <c r="Y425" i="4"/>
  <c r="X425" i="4"/>
  <c r="U425" i="4"/>
  <c r="T425" i="4"/>
  <c r="AC425" i="4" s="1"/>
  <c r="AA424" i="4"/>
  <c r="Z424" i="4"/>
  <c r="Y424" i="4"/>
  <c r="X424" i="4"/>
  <c r="U424" i="4"/>
  <c r="T424" i="4"/>
  <c r="AC424" i="4" s="1"/>
  <c r="AA423" i="4"/>
  <c r="Z423" i="4"/>
  <c r="Y423" i="4"/>
  <c r="X423" i="4"/>
  <c r="U423" i="4"/>
  <c r="T423" i="4"/>
  <c r="AC423" i="4" s="1"/>
  <c r="AA422" i="4"/>
  <c r="Z422" i="4"/>
  <c r="Y422" i="4"/>
  <c r="X422" i="4"/>
  <c r="U422" i="4"/>
  <c r="T422" i="4"/>
  <c r="AC422" i="4" s="1"/>
  <c r="AA421" i="4"/>
  <c r="Z421" i="4"/>
  <c r="Y421" i="4"/>
  <c r="X421" i="4"/>
  <c r="U421" i="4"/>
  <c r="T421" i="4"/>
  <c r="AC421" i="4" s="1"/>
  <c r="AA420" i="4"/>
  <c r="Z420" i="4"/>
  <c r="Y420" i="4"/>
  <c r="X420" i="4"/>
  <c r="U420" i="4"/>
  <c r="T420" i="4"/>
  <c r="AC420" i="4" s="1"/>
  <c r="AA419" i="4"/>
  <c r="Z419" i="4"/>
  <c r="Y419" i="4"/>
  <c r="X419" i="4"/>
  <c r="U419" i="4"/>
  <c r="T419" i="4"/>
  <c r="AC419" i="4" s="1"/>
  <c r="AA418" i="4"/>
  <c r="Z418" i="4"/>
  <c r="Y418" i="4"/>
  <c r="X418" i="4"/>
  <c r="U418" i="4"/>
  <c r="T418" i="4"/>
  <c r="AC418" i="4" s="1"/>
  <c r="AA417" i="4"/>
  <c r="Z417" i="4"/>
  <c r="Y417" i="4"/>
  <c r="X417" i="4"/>
  <c r="U417" i="4"/>
  <c r="T417" i="4"/>
  <c r="AC417" i="4" s="1"/>
  <c r="AA416" i="4"/>
  <c r="Z416" i="4"/>
  <c r="Y416" i="4"/>
  <c r="X416" i="4"/>
  <c r="U416" i="4"/>
  <c r="T416" i="4"/>
  <c r="AC416" i="4" s="1"/>
  <c r="AA415" i="4"/>
  <c r="Z415" i="4"/>
  <c r="Y415" i="4"/>
  <c r="X415" i="4"/>
  <c r="U415" i="4"/>
  <c r="T415" i="4"/>
  <c r="AC415" i="4" s="1"/>
  <c r="AA414" i="4"/>
  <c r="Z414" i="4"/>
  <c r="Y414" i="4"/>
  <c r="X414" i="4"/>
  <c r="U414" i="4"/>
  <c r="T414" i="4"/>
  <c r="AC414" i="4" s="1"/>
  <c r="AA413" i="4"/>
  <c r="Z413" i="4"/>
  <c r="Y413" i="4"/>
  <c r="X413" i="4"/>
  <c r="U413" i="4"/>
  <c r="T413" i="4"/>
  <c r="AC413" i="4" s="1"/>
  <c r="AA412" i="4"/>
  <c r="Z412" i="4"/>
  <c r="Y412" i="4"/>
  <c r="X412" i="4"/>
  <c r="U412" i="4"/>
  <c r="T412" i="4"/>
  <c r="AC412" i="4" s="1"/>
  <c r="AA411" i="4"/>
  <c r="Z411" i="4"/>
  <c r="Y411" i="4"/>
  <c r="X411" i="4"/>
  <c r="U411" i="4"/>
  <c r="T411" i="4"/>
  <c r="AC411" i="4" s="1"/>
  <c r="AA410" i="4"/>
  <c r="Z410" i="4"/>
  <c r="Y410" i="4"/>
  <c r="X410" i="4"/>
  <c r="U410" i="4"/>
  <c r="T410" i="4"/>
  <c r="AC410" i="4" s="1"/>
  <c r="AA409" i="4"/>
  <c r="Z409" i="4"/>
  <c r="Y409" i="4"/>
  <c r="X409" i="4"/>
  <c r="U409" i="4"/>
  <c r="T409" i="4"/>
  <c r="AC409" i="4" s="1"/>
  <c r="AA408" i="4"/>
  <c r="Z408" i="4"/>
  <c r="Y408" i="4"/>
  <c r="X408" i="4"/>
  <c r="U408" i="4"/>
  <c r="T408" i="4"/>
  <c r="AC408" i="4" s="1"/>
  <c r="AA407" i="4"/>
  <c r="Z407" i="4"/>
  <c r="Y407" i="4"/>
  <c r="X407" i="4"/>
  <c r="U407" i="4"/>
  <c r="T407" i="4"/>
  <c r="AC407" i="4" s="1"/>
  <c r="AA406" i="4"/>
  <c r="Z406" i="4"/>
  <c r="Y406" i="4"/>
  <c r="X406" i="4"/>
  <c r="U406" i="4"/>
  <c r="T406" i="4"/>
  <c r="AC406" i="4" s="1"/>
  <c r="AA405" i="4"/>
  <c r="Z405" i="4"/>
  <c r="Y405" i="4"/>
  <c r="X405" i="4"/>
  <c r="U405" i="4"/>
  <c r="T405" i="4"/>
  <c r="AC405" i="4" s="1"/>
  <c r="AA404" i="4"/>
  <c r="Z404" i="4"/>
  <c r="Y404" i="4"/>
  <c r="X404" i="4"/>
  <c r="U404" i="4"/>
  <c r="T404" i="4"/>
  <c r="AC404" i="4" s="1"/>
  <c r="AA403" i="4"/>
  <c r="Z403" i="4"/>
  <c r="Y403" i="4"/>
  <c r="X403" i="4"/>
  <c r="U403" i="4"/>
  <c r="T403" i="4"/>
  <c r="AC403" i="4" s="1"/>
  <c r="AA402" i="4"/>
  <c r="Z402" i="4"/>
  <c r="Y402" i="4"/>
  <c r="X402" i="4"/>
  <c r="U402" i="4"/>
  <c r="T402" i="4"/>
  <c r="AC402" i="4" s="1"/>
  <c r="AA401" i="4"/>
  <c r="Z401" i="4"/>
  <c r="Y401" i="4"/>
  <c r="X401" i="4"/>
  <c r="U401" i="4"/>
  <c r="T401" i="4"/>
  <c r="AC401" i="4" s="1"/>
  <c r="AA400" i="4"/>
  <c r="Z400" i="4"/>
  <c r="Y400" i="4"/>
  <c r="X400" i="4"/>
  <c r="U400" i="4"/>
  <c r="T400" i="4"/>
  <c r="AC400" i="4" s="1"/>
  <c r="AA399" i="4"/>
  <c r="Z399" i="4"/>
  <c r="Y399" i="4"/>
  <c r="X399" i="4"/>
  <c r="U399" i="4"/>
  <c r="T399" i="4"/>
  <c r="AC399" i="4" s="1"/>
  <c r="AA398" i="4"/>
  <c r="Z398" i="4"/>
  <c r="Y398" i="4"/>
  <c r="X398" i="4"/>
  <c r="U398" i="4"/>
  <c r="T398" i="4"/>
  <c r="AC398" i="4" s="1"/>
  <c r="AA397" i="4"/>
  <c r="Z397" i="4"/>
  <c r="Y397" i="4"/>
  <c r="X397" i="4"/>
  <c r="U397" i="4"/>
  <c r="T397" i="4"/>
  <c r="AC397" i="4" s="1"/>
  <c r="AA396" i="4"/>
  <c r="Z396" i="4"/>
  <c r="Y396" i="4"/>
  <c r="X396" i="4"/>
  <c r="U396" i="4"/>
  <c r="T396" i="4"/>
  <c r="AC396" i="4" s="1"/>
  <c r="AA395" i="4"/>
  <c r="Z395" i="4"/>
  <c r="Y395" i="4"/>
  <c r="X395" i="4"/>
  <c r="U395" i="4"/>
  <c r="T395" i="4"/>
  <c r="AC395" i="4" s="1"/>
  <c r="AA394" i="4"/>
  <c r="Z394" i="4"/>
  <c r="Y394" i="4"/>
  <c r="X394" i="4"/>
  <c r="U394" i="4"/>
  <c r="T394" i="4"/>
  <c r="AC394" i="4" s="1"/>
  <c r="AA393" i="4"/>
  <c r="Z393" i="4"/>
  <c r="Y393" i="4"/>
  <c r="X393" i="4"/>
  <c r="U393" i="4"/>
  <c r="T393" i="4"/>
  <c r="AC393" i="4" s="1"/>
  <c r="AA392" i="4"/>
  <c r="Z392" i="4"/>
  <c r="Y392" i="4"/>
  <c r="X392" i="4"/>
  <c r="U392" i="4"/>
  <c r="T392" i="4"/>
  <c r="AC392" i="4" s="1"/>
  <c r="AA391" i="4"/>
  <c r="Z391" i="4"/>
  <c r="Y391" i="4"/>
  <c r="X391" i="4"/>
  <c r="U391" i="4"/>
  <c r="T391" i="4"/>
  <c r="AC391" i="4" s="1"/>
  <c r="AA390" i="4"/>
  <c r="Z390" i="4"/>
  <c r="Y390" i="4"/>
  <c r="X390" i="4"/>
  <c r="U390" i="4"/>
  <c r="T390" i="4"/>
  <c r="AC390" i="4" s="1"/>
  <c r="AA389" i="4"/>
  <c r="Z389" i="4"/>
  <c r="Y389" i="4"/>
  <c r="X389" i="4"/>
  <c r="U389" i="4"/>
  <c r="T389" i="4"/>
  <c r="AC389" i="4" s="1"/>
  <c r="AA388" i="4"/>
  <c r="Z388" i="4"/>
  <c r="Y388" i="4"/>
  <c r="X388" i="4"/>
  <c r="U388" i="4"/>
  <c r="T388" i="4"/>
  <c r="AC388" i="4" s="1"/>
  <c r="AA387" i="4"/>
  <c r="Z387" i="4"/>
  <c r="Y387" i="4"/>
  <c r="X387" i="4"/>
  <c r="U387" i="4"/>
  <c r="T387" i="4"/>
  <c r="AC387" i="4" s="1"/>
  <c r="AA386" i="4"/>
  <c r="Z386" i="4"/>
  <c r="Y386" i="4"/>
  <c r="X386" i="4"/>
  <c r="U386" i="4"/>
  <c r="T386" i="4"/>
  <c r="AC386" i="4" s="1"/>
  <c r="AA385" i="4"/>
  <c r="Z385" i="4"/>
  <c r="Y385" i="4"/>
  <c r="X385" i="4"/>
  <c r="U385" i="4"/>
  <c r="T385" i="4"/>
  <c r="AC385" i="4" s="1"/>
  <c r="AA384" i="4"/>
  <c r="Z384" i="4"/>
  <c r="Y384" i="4"/>
  <c r="X384" i="4"/>
  <c r="U384" i="4"/>
  <c r="T384" i="4"/>
  <c r="AC384" i="4" s="1"/>
  <c r="AA383" i="4"/>
  <c r="Z383" i="4"/>
  <c r="Y383" i="4"/>
  <c r="X383" i="4"/>
  <c r="U383" i="4"/>
  <c r="T383" i="4"/>
  <c r="AC383" i="4" s="1"/>
  <c r="AA382" i="4"/>
  <c r="Z382" i="4"/>
  <c r="Y382" i="4"/>
  <c r="X382" i="4"/>
  <c r="U382" i="4"/>
  <c r="T382" i="4"/>
  <c r="AC382" i="4" s="1"/>
  <c r="AA381" i="4"/>
  <c r="Z381" i="4"/>
  <c r="Y381" i="4"/>
  <c r="X381" i="4"/>
  <c r="U381" i="4"/>
  <c r="T381" i="4"/>
  <c r="AC381" i="4" s="1"/>
  <c r="AA380" i="4"/>
  <c r="Z380" i="4"/>
  <c r="Y380" i="4"/>
  <c r="X380" i="4"/>
  <c r="U380" i="4"/>
  <c r="T380" i="4"/>
  <c r="AC380" i="4" s="1"/>
  <c r="AA379" i="4"/>
  <c r="Z379" i="4"/>
  <c r="Y379" i="4"/>
  <c r="X379" i="4"/>
  <c r="U379" i="4"/>
  <c r="T379" i="4"/>
  <c r="AC379" i="4" s="1"/>
  <c r="AA378" i="4"/>
  <c r="Z378" i="4"/>
  <c r="Y378" i="4"/>
  <c r="X378" i="4"/>
  <c r="U378" i="4"/>
  <c r="T378" i="4"/>
  <c r="AC378" i="4" s="1"/>
  <c r="AA377" i="4"/>
  <c r="Z377" i="4"/>
  <c r="Y377" i="4"/>
  <c r="X377" i="4"/>
  <c r="U377" i="4"/>
  <c r="T377" i="4"/>
  <c r="AC377" i="4" s="1"/>
  <c r="AA376" i="4"/>
  <c r="Z376" i="4"/>
  <c r="Y376" i="4"/>
  <c r="X376" i="4"/>
  <c r="U376" i="4"/>
  <c r="T376" i="4"/>
  <c r="AC376" i="4" s="1"/>
  <c r="AA375" i="4"/>
  <c r="Z375" i="4"/>
  <c r="Y375" i="4"/>
  <c r="X375" i="4"/>
  <c r="U375" i="4"/>
  <c r="T375" i="4"/>
  <c r="AC375" i="4" s="1"/>
  <c r="AA374" i="4"/>
  <c r="Z374" i="4"/>
  <c r="Y374" i="4"/>
  <c r="X374" i="4"/>
  <c r="U374" i="4"/>
  <c r="T374" i="4"/>
  <c r="AC374" i="4" s="1"/>
  <c r="AA373" i="4"/>
  <c r="Z373" i="4"/>
  <c r="Y373" i="4"/>
  <c r="X373" i="4"/>
  <c r="U373" i="4"/>
  <c r="T373" i="4"/>
  <c r="AC373" i="4" s="1"/>
  <c r="AA372" i="4"/>
  <c r="Z372" i="4"/>
  <c r="Y372" i="4"/>
  <c r="X372" i="4"/>
  <c r="U372" i="4"/>
  <c r="T372" i="4"/>
  <c r="AC372" i="4" s="1"/>
  <c r="AA371" i="4"/>
  <c r="Z371" i="4"/>
  <c r="Y371" i="4"/>
  <c r="X371" i="4"/>
  <c r="U371" i="4"/>
  <c r="T371" i="4"/>
  <c r="AC371" i="4" s="1"/>
  <c r="AA370" i="4"/>
  <c r="Z370" i="4"/>
  <c r="Y370" i="4"/>
  <c r="X370" i="4"/>
  <c r="U370" i="4"/>
  <c r="T370" i="4"/>
  <c r="AC370" i="4" s="1"/>
  <c r="AA369" i="4"/>
  <c r="Z369" i="4"/>
  <c r="Y369" i="4"/>
  <c r="X369" i="4"/>
  <c r="U369" i="4"/>
  <c r="T369" i="4"/>
  <c r="AC369" i="4" s="1"/>
  <c r="AA368" i="4"/>
  <c r="Z368" i="4"/>
  <c r="Y368" i="4"/>
  <c r="X368" i="4"/>
  <c r="U368" i="4"/>
  <c r="T368" i="4"/>
  <c r="AC368" i="4" s="1"/>
  <c r="AA367" i="4"/>
  <c r="Z367" i="4"/>
  <c r="Y367" i="4"/>
  <c r="X367" i="4"/>
  <c r="U367" i="4"/>
  <c r="T367" i="4"/>
  <c r="AC367" i="4" s="1"/>
  <c r="AA366" i="4"/>
  <c r="Z366" i="4"/>
  <c r="Y366" i="4"/>
  <c r="X366" i="4"/>
  <c r="U366" i="4"/>
  <c r="T366" i="4"/>
  <c r="AC366" i="4" s="1"/>
  <c r="AA365" i="4"/>
  <c r="Z365" i="4"/>
  <c r="Y365" i="4"/>
  <c r="X365" i="4"/>
  <c r="U365" i="4"/>
  <c r="T365" i="4"/>
  <c r="AC365" i="4" s="1"/>
  <c r="AA364" i="4"/>
  <c r="Z364" i="4"/>
  <c r="Y364" i="4"/>
  <c r="X364" i="4"/>
  <c r="U364" i="4"/>
  <c r="T364" i="4"/>
  <c r="AC364" i="4" s="1"/>
  <c r="AA363" i="4"/>
  <c r="Z363" i="4"/>
  <c r="Y363" i="4"/>
  <c r="X363" i="4"/>
  <c r="U363" i="4"/>
  <c r="T363" i="4"/>
  <c r="AC363" i="4" s="1"/>
  <c r="AA362" i="4"/>
  <c r="Z362" i="4"/>
  <c r="Y362" i="4"/>
  <c r="X362" i="4"/>
  <c r="U362" i="4"/>
  <c r="T362" i="4"/>
  <c r="AC362" i="4" s="1"/>
  <c r="AA361" i="4"/>
  <c r="Z361" i="4"/>
  <c r="Y361" i="4"/>
  <c r="X361" i="4"/>
  <c r="U361" i="4"/>
  <c r="T361" i="4"/>
  <c r="AC361" i="4" s="1"/>
  <c r="AA360" i="4"/>
  <c r="Z360" i="4"/>
  <c r="Y360" i="4"/>
  <c r="X360" i="4"/>
  <c r="U360" i="4"/>
  <c r="T360" i="4"/>
  <c r="AC360" i="4" s="1"/>
  <c r="AA359" i="4"/>
  <c r="Z359" i="4"/>
  <c r="Y359" i="4"/>
  <c r="X359" i="4"/>
  <c r="U359" i="4"/>
  <c r="T359" i="4"/>
  <c r="AC359" i="4" s="1"/>
  <c r="AA358" i="4"/>
  <c r="Z358" i="4"/>
  <c r="Y358" i="4"/>
  <c r="X358" i="4"/>
  <c r="U358" i="4"/>
  <c r="T358" i="4"/>
  <c r="AC358" i="4" s="1"/>
  <c r="AA357" i="4"/>
  <c r="Z357" i="4"/>
  <c r="Y357" i="4"/>
  <c r="X357" i="4"/>
  <c r="U357" i="4"/>
  <c r="T357" i="4"/>
  <c r="AC357" i="4" s="1"/>
  <c r="AA356" i="4"/>
  <c r="Z356" i="4"/>
  <c r="Y356" i="4"/>
  <c r="X356" i="4"/>
  <c r="U356" i="4"/>
  <c r="T356" i="4"/>
  <c r="AC356" i="4" s="1"/>
  <c r="AA355" i="4"/>
  <c r="Z355" i="4"/>
  <c r="Y355" i="4"/>
  <c r="X355" i="4"/>
  <c r="U355" i="4"/>
  <c r="T355" i="4"/>
  <c r="AC355" i="4" s="1"/>
  <c r="AA354" i="4"/>
  <c r="Z354" i="4"/>
  <c r="Y354" i="4"/>
  <c r="X354" i="4"/>
  <c r="U354" i="4"/>
  <c r="T354" i="4"/>
  <c r="AC354" i="4" s="1"/>
  <c r="AA353" i="4"/>
  <c r="Z353" i="4"/>
  <c r="Y353" i="4"/>
  <c r="X353" i="4"/>
  <c r="U353" i="4"/>
  <c r="T353" i="4"/>
  <c r="AC353" i="4" s="1"/>
  <c r="AA352" i="4"/>
  <c r="Z352" i="4"/>
  <c r="Y352" i="4"/>
  <c r="X352" i="4"/>
  <c r="U352" i="4"/>
  <c r="T352" i="4"/>
  <c r="AC352" i="4" s="1"/>
  <c r="AA351" i="4"/>
  <c r="Z351" i="4"/>
  <c r="Y351" i="4"/>
  <c r="X351" i="4"/>
  <c r="U351" i="4"/>
  <c r="T351" i="4"/>
  <c r="AC351" i="4" s="1"/>
  <c r="AA350" i="4"/>
  <c r="Z350" i="4"/>
  <c r="Y350" i="4"/>
  <c r="X350" i="4"/>
  <c r="U350" i="4"/>
  <c r="T350" i="4"/>
  <c r="AC350" i="4" s="1"/>
  <c r="AA349" i="4"/>
  <c r="Z349" i="4"/>
  <c r="Y349" i="4"/>
  <c r="X349" i="4"/>
  <c r="U349" i="4"/>
  <c r="T349" i="4"/>
  <c r="AC349" i="4" s="1"/>
  <c r="AA348" i="4"/>
  <c r="Z348" i="4"/>
  <c r="Y348" i="4"/>
  <c r="X348" i="4"/>
  <c r="U348" i="4"/>
  <c r="T348" i="4"/>
  <c r="AC348" i="4" s="1"/>
  <c r="AA347" i="4"/>
  <c r="Z347" i="4"/>
  <c r="Y347" i="4"/>
  <c r="X347" i="4"/>
  <c r="U347" i="4"/>
  <c r="T347" i="4"/>
  <c r="AC347" i="4" s="1"/>
  <c r="AA346" i="4"/>
  <c r="Z346" i="4"/>
  <c r="Y346" i="4"/>
  <c r="X346" i="4"/>
  <c r="U346" i="4"/>
  <c r="T346" i="4"/>
  <c r="AC346" i="4" s="1"/>
  <c r="AA345" i="4"/>
  <c r="Z345" i="4"/>
  <c r="Y345" i="4"/>
  <c r="X345" i="4"/>
  <c r="U345" i="4"/>
  <c r="T345" i="4"/>
  <c r="AC345" i="4" s="1"/>
  <c r="AA344" i="4"/>
  <c r="Z344" i="4"/>
  <c r="Y344" i="4"/>
  <c r="X344" i="4"/>
  <c r="U344" i="4"/>
  <c r="T344" i="4"/>
  <c r="AC344" i="4" s="1"/>
  <c r="AA343" i="4"/>
  <c r="Z343" i="4"/>
  <c r="Y343" i="4"/>
  <c r="X343" i="4"/>
  <c r="U343" i="4"/>
  <c r="T343" i="4"/>
  <c r="AC343" i="4" s="1"/>
  <c r="AA342" i="4"/>
  <c r="Z342" i="4"/>
  <c r="Y342" i="4"/>
  <c r="X342" i="4"/>
  <c r="U342" i="4"/>
  <c r="T342" i="4"/>
  <c r="AC342" i="4" s="1"/>
  <c r="AA341" i="4"/>
  <c r="Z341" i="4"/>
  <c r="Y341" i="4"/>
  <c r="X341" i="4"/>
  <c r="U341" i="4"/>
  <c r="T341" i="4"/>
  <c r="AC341" i="4" s="1"/>
  <c r="AA340" i="4"/>
  <c r="Z340" i="4"/>
  <c r="Y340" i="4"/>
  <c r="X340" i="4"/>
  <c r="U340" i="4"/>
  <c r="T340" i="4"/>
  <c r="AC340" i="4" s="1"/>
  <c r="AA339" i="4"/>
  <c r="Z339" i="4"/>
  <c r="Y339" i="4"/>
  <c r="X339" i="4"/>
  <c r="U339" i="4"/>
  <c r="T339" i="4"/>
  <c r="AC339" i="4" s="1"/>
  <c r="AA338" i="4"/>
  <c r="Z338" i="4"/>
  <c r="Y338" i="4"/>
  <c r="X338" i="4"/>
  <c r="U338" i="4"/>
  <c r="T338" i="4"/>
  <c r="AC338" i="4" s="1"/>
  <c r="AA337" i="4"/>
  <c r="Z337" i="4"/>
  <c r="Y337" i="4"/>
  <c r="X337" i="4"/>
  <c r="U337" i="4"/>
  <c r="T337" i="4"/>
  <c r="AC337" i="4" s="1"/>
  <c r="AA336" i="4"/>
  <c r="Z336" i="4"/>
  <c r="Y336" i="4"/>
  <c r="X336" i="4"/>
  <c r="U336" i="4"/>
  <c r="T336" i="4"/>
  <c r="AC336" i="4" s="1"/>
  <c r="AA335" i="4"/>
  <c r="Z335" i="4"/>
  <c r="Y335" i="4"/>
  <c r="X335" i="4"/>
  <c r="U335" i="4"/>
  <c r="T335" i="4"/>
  <c r="AC335" i="4" s="1"/>
  <c r="AA334" i="4"/>
  <c r="Z334" i="4"/>
  <c r="Y334" i="4"/>
  <c r="X334" i="4"/>
  <c r="U334" i="4"/>
  <c r="T334" i="4"/>
  <c r="AC334" i="4" s="1"/>
  <c r="AA333" i="4"/>
  <c r="Z333" i="4"/>
  <c r="Y333" i="4"/>
  <c r="X333" i="4"/>
  <c r="U333" i="4"/>
  <c r="T333" i="4"/>
  <c r="AC333" i="4" s="1"/>
  <c r="AA332" i="4"/>
  <c r="Z332" i="4"/>
  <c r="Y332" i="4"/>
  <c r="X332" i="4"/>
  <c r="U332" i="4"/>
  <c r="T332" i="4"/>
  <c r="AC332" i="4" s="1"/>
  <c r="AA331" i="4"/>
  <c r="Z331" i="4"/>
  <c r="Y331" i="4"/>
  <c r="X331" i="4"/>
  <c r="U331" i="4"/>
  <c r="T331" i="4"/>
  <c r="AC331" i="4" s="1"/>
  <c r="AA330" i="4"/>
  <c r="Z330" i="4"/>
  <c r="Y330" i="4"/>
  <c r="X330" i="4"/>
  <c r="U330" i="4"/>
  <c r="T330" i="4"/>
  <c r="AC330" i="4" s="1"/>
  <c r="AA329" i="4"/>
  <c r="Z329" i="4"/>
  <c r="Y329" i="4"/>
  <c r="X329" i="4"/>
  <c r="U329" i="4"/>
  <c r="T329" i="4"/>
  <c r="AC329" i="4" s="1"/>
  <c r="AA328" i="4"/>
  <c r="Z328" i="4"/>
  <c r="Y328" i="4"/>
  <c r="X328" i="4"/>
  <c r="U328" i="4"/>
  <c r="T328" i="4"/>
  <c r="AC328" i="4" s="1"/>
  <c r="AA327" i="4"/>
  <c r="Z327" i="4"/>
  <c r="Y327" i="4"/>
  <c r="X327" i="4"/>
  <c r="U327" i="4"/>
  <c r="T327" i="4"/>
  <c r="AC327" i="4" s="1"/>
  <c r="AA326" i="4"/>
  <c r="Z326" i="4"/>
  <c r="Y326" i="4"/>
  <c r="X326" i="4"/>
  <c r="U326" i="4"/>
  <c r="T326" i="4"/>
  <c r="AC326" i="4" s="1"/>
  <c r="AA325" i="4"/>
  <c r="Z325" i="4"/>
  <c r="Y325" i="4"/>
  <c r="X325" i="4"/>
  <c r="U325" i="4"/>
  <c r="T325" i="4"/>
  <c r="AC325" i="4" s="1"/>
  <c r="AA324" i="4"/>
  <c r="Z324" i="4"/>
  <c r="Y324" i="4"/>
  <c r="X324" i="4"/>
  <c r="U324" i="4"/>
  <c r="T324" i="4"/>
  <c r="AC324" i="4" s="1"/>
  <c r="AA323" i="4"/>
  <c r="Z323" i="4"/>
  <c r="Y323" i="4"/>
  <c r="X323" i="4"/>
  <c r="U323" i="4"/>
  <c r="T323" i="4"/>
  <c r="AC323" i="4" s="1"/>
  <c r="AA322" i="4"/>
  <c r="Z322" i="4"/>
  <c r="Y322" i="4"/>
  <c r="X322" i="4"/>
  <c r="U322" i="4"/>
  <c r="T322" i="4"/>
  <c r="AC322" i="4" s="1"/>
  <c r="AA321" i="4"/>
  <c r="Z321" i="4"/>
  <c r="Y321" i="4"/>
  <c r="X321" i="4"/>
  <c r="U321" i="4"/>
  <c r="T321" i="4"/>
  <c r="AC321" i="4" s="1"/>
  <c r="AA320" i="4"/>
  <c r="Z320" i="4"/>
  <c r="Y320" i="4"/>
  <c r="X320" i="4"/>
  <c r="U320" i="4"/>
  <c r="T320" i="4"/>
  <c r="AC320" i="4" s="1"/>
  <c r="AA319" i="4"/>
  <c r="Z319" i="4"/>
  <c r="Y319" i="4"/>
  <c r="X319" i="4"/>
  <c r="U319" i="4"/>
  <c r="T319" i="4"/>
  <c r="AC319" i="4" s="1"/>
  <c r="AA318" i="4"/>
  <c r="Z318" i="4"/>
  <c r="Y318" i="4"/>
  <c r="X318" i="4"/>
  <c r="U318" i="4"/>
  <c r="T318" i="4"/>
  <c r="AC318" i="4" s="1"/>
  <c r="AA317" i="4"/>
  <c r="Z317" i="4"/>
  <c r="Y317" i="4"/>
  <c r="X317" i="4"/>
  <c r="U317" i="4"/>
  <c r="T317" i="4"/>
  <c r="AC317" i="4" s="1"/>
  <c r="AA316" i="4"/>
  <c r="Z316" i="4"/>
  <c r="Y316" i="4"/>
  <c r="X316" i="4"/>
  <c r="U316" i="4"/>
  <c r="T316" i="4"/>
  <c r="AC316" i="4" s="1"/>
  <c r="AA315" i="4"/>
  <c r="Z315" i="4"/>
  <c r="Y315" i="4"/>
  <c r="X315" i="4"/>
  <c r="U315" i="4"/>
  <c r="T315" i="4"/>
  <c r="AC315" i="4" s="1"/>
  <c r="AA314" i="4"/>
  <c r="Z314" i="4"/>
  <c r="Y314" i="4"/>
  <c r="X314" i="4"/>
  <c r="U314" i="4"/>
  <c r="T314" i="4"/>
  <c r="AC314" i="4" s="1"/>
  <c r="AA313" i="4"/>
  <c r="Z313" i="4"/>
  <c r="Y313" i="4"/>
  <c r="X313" i="4"/>
  <c r="U313" i="4"/>
  <c r="T313" i="4"/>
  <c r="AC313" i="4" s="1"/>
  <c r="AA312" i="4"/>
  <c r="Z312" i="4"/>
  <c r="Y312" i="4"/>
  <c r="X312" i="4"/>
  <c r="U312" i="4"/>
  <c r="T312" i="4"/>
  <c r="AC312" i="4" s="1"/>
  <c r="AA311" i="4"/>
  <c r="Z311" i="4"/>
  <c r="Y311" i="4"/>
  <c r="X311" i="4"/>
  <c r="U311" i="4"/>
  <c r="T311" i="4"/>
  <c r="AC311" i="4" s="1"/>
  <c r="AA310" i="4"/>
  <c r="Z310" i="4"/>
  <c r="Y310" i="4"/>
  <c r="X310" i="4"/>
  <c r="U310" i="4"/>
  <c r="T310" i="4"/>
  <c r="AC310" i="4" s="1"/>
  <c r="AA309" i="4"/>
  <c r="Z309" i="4"/>
  <c r="Y309" i="4"/>
  <c r="X309" i="4"/>
  <c r="U309" i="4"/>
  <c r="T309" i="4"/>
  <c r="AC309" i="4" s="1"/>
  <c r="AA308" i="4"/>
  <c r="Z308" i="4"/>
  <c r="Y308" i="4"/>
  <c r="X308" i="4"/>
  <c r="U308" i="4"/>
  <c r="T308" i="4"/>
  <c r="AC308" i="4" s="1"/>
  <c r="AA307" i="4"/>
  <c r="Z307" i="4"/>
  <c r="Y307" i="4"/>
  <c r="X307" i="4"/>
  <c r="U307" i="4"/>
  <c r="T307" i="4"/>
  <c r="AC307" i="4" s="1"/>
  <c r="AA306" i="4"/>
  <c r="Z306" i="4"/>
  <c r="Y306" i="4"/>
  <c r="X306" i="4"/>
  <c r="U306" i="4"/>
  <c r="T306" i="4"/>
  <c r="AC306" i="4" s="1"/>
  <c r="AA305" i="4"/>
  <c r="Z305" i="4"/>
  <c r="Y305" i="4"/>
  <c r="X305" i="4"/>
  <c r="U305" i="4"/>
  <c r="T305" i="4"/>
  <c r="AC305" i="4" s="1"/>
  <c r="AA304" i="4"/>
  <c r="Z304" i="4"/>
  <c r="Y304" i="4"/>
  <c r="X304" i="4"/>
  <c r="U304" i="4"/>
  <c r="T304" i="4"/>
  <c r="AC304" i="4" s="1"/>
  <c r="AA303" i="4"/>
  <c r="Z303" i="4"/>
  <c r="Y303" i="4"/>
  <c r="X303" i="4"/>
  <c r="U303" i="4"/>
  <c r="T303" i="4"/>
  <c r="AC303" i="4" s="1"/>
  <c r="AA302" i="4"/>
  <c r="Z302" i="4"/>
  <c r="Y302" i="4"/>
  <c r="X302" i="4"/>
  <c r="U302" i="4"/>
  <c r="T302" i="4"/>
  <c r="AC302" i="4" s="1"/>
  <c r="AA301" i="4"/>
  <c r="Z301" i="4"/>
  <c r="Y301" i="4"/>
  <c r="X301" i="4"/>
  <c r="U301" i="4"/>
  <c r="T301" i="4"/>
  <c r="AC301" i="4" s="1"/>
  <c r="AA300" i="4"/>
  <c r="Z300" i="4"/>
  <c r="Y300" i="4"/>
  <c r="X300" i="4"/>
  <c r="U300" i="4"/>
  <c r="T300" i="4"/>
  <c r="AC300" i="4" s="1"/>
  <c r="AA299" i="4"/>
  <c r="Z299" i="4"/>
  <c r="Y299" i="4"/>
  <c r="X299" i="4"/>
  <c r="U299" i="4"/>
  <c r="T299" i="4"/>
  <c r="AC299" i="4" s="1"/>
  <c r="AA298" i="4"/>
  <c r="Z298" i="4"/>
  <c r="Y298" i="4"/>
  <c r="X298" i="4"/>
  <c r="U298" i="4"/>
  <c r="T298" i="4"/>
  <c r="AC298" i="4" s="1"/>
  <c r="AA297" i="4"/>
  <c r="Z297" i="4"/>
  <c r="Y297" i="4"/>
  <c r="X297" i="4"/>
  <c r="U297" i="4"/>
  <c r="T297" i="4"/>
  <c r="AC297" i="4" s="1"/>
  <c r="AA296" i="4"/>
  <c r="Z296" i="4"/>
  <c r="Y296" i="4"/>
  <c r="X296" i="4"/>
  <c r="U296" i="4"/>
  <c r="T296" i="4"/>
  <c r="AC296" i="4" s="1"/>
  <c r="AA295" i="4"/>
  <c r="Z295" i="4"/>
  <c r="Y295" i="4"/>
  <c r="X295" i="4"/>
  <c r="U295" i="4"/>
  <c r="T295" i="4"/>
  <c r="AC295" i="4" s="1"/>
  <c r="AA294" i="4"/>
  <c r="Z294" i="4"/>
  <c r="Y294" i="4"/>
  <c r="X294" i="4"/>
  <c r="U294" i="4"/>
  <c r="T294" i="4"/>
  <c r="AC294" i="4" s="1"/>
  <c r="AA293" i="4"/>
  <c r="Z293" i="4"/>
  <c r="Y293" i="4"/>
  <c r="X293" i="4"/>
  <c r="U293" i="4"/>
  <c r="T293" i="4"/>
  <c r="AC293" i="4" s="1"/>
  <c r="AA292" i="4"/>
  <c r="Z292" i="4"/>
  <c r="Y292" i="4"/>
  <c r="X292" i="4"/>
  <c r="U292" i="4"/>
  <c r="T292" i="4"/>
  <c r="AC292" i="4" s="1"/>
  <c r="AA291" i="4"/>
  <c r="Z291" i="4"/>
  <c r="Y291" i="4"/>
  <c r="X291" i="4"/>
  <c r="U291" i="4"/>
  <c r="T291" i="4"/>
  <c r="AC291" i="4" s="1"/>
  <c r="AA290" i="4"/>
  <c r="Z290" i="4"/>
  <c r="Y290" i="4"/>
  <c r="X290" i="4"/>
  <c r="U290" i="4"/>
  <c r="T290" i="4"/>
  <c r="AC290" i="4" s="1"/>
  <c r="AA289" i="4"/>
  <c r="Z289" i="4"/>
  <c r="Y289" i="4"/>
  <c r="X289" i="4"/>
  <c r="U289" i="4"/>
  <c r="T289" i="4"/>
  <c r="AC289" i="4" s="1"/>
  <c r="AA288" i="4"/>
  <c r="Z288" i="4"/>
  <c r="Y288" i="4"/>
  <c r="X288" i="4"/>
  <c r="U288" i="4"/>
  <c r="T288" i="4"/>
  <c r="AC288" i="4" s="1"/>
  <c r="AA287" i="4"/>
  <c r="Z287" i="4"/>
  <c r="Y287" i="4"/>
  <c r="X287" i="4"/>
  <c r="U287" i="4"/>
  <c r="T287" i="4"/>
  <c r="AC287" i="4" s="1"/>
  <c r="AA286" i="4"/>
  <c r="Z286" i="4"/>
  <c r="Y286" i="4"/>
  <c r="X286" i="4"/>
  <c r="U286" i="4"/>
  <c r="T286" i="4"/>
  <c r="AC286" i="4" s="1"/>
  <c r="AA285" i="4"/>
  <c r="Z285" i="4"/>
  <c r="Y285" i="4"/>
  <c r="X285" i="4"/>
  <c r="U285" i="4"/>
  <c r="T285" i="4"/>
  <c r="AC285" i="4" s="1"/>
  <c r="AA284" i="4"/>
  <c r="Z284" i="4"/>
  <c r="Y284" i="4"/>
  <c r="X284" i="4"/>
  <c r="U284" i="4"/>
  <c r="T284" i="4"/>
  <c r="AC284" i="4" s="1"/>
  <c r="AA283" i="4"/>
  <c r="Z283" i="4"/>
  <c r="Y283" i="4"/>
  <c r="X283" i="4"/>
  <c r="U283" i="4"/>
  <c r="T283" i="4"/>
  <c r="AC283" i="4" s="1"/>
  <c r="AA282" i="4"/>
  <c r="Z282" i="4"/>
  <c r="Y282" i="4"/>
  <c r="X282" i="4"/>
  <c r="U282" i="4"/>
  <c r="T282" i="4"/>
  <c r="AC282" i="4" s="1"/>
  <c r="AA281" i="4"/>
  <c r="Z281" i="4"/>
  <c r="Y281" i="4"/>
  <c r="X281" i="4"/>
  <c r="U281" i="4"/>
  <c r="T281" i="4"/>
  <c r="AC281" i="4" s="1"/>
  <c r="AA280" i="4"/>
  <c r="Z280" i="4"/>
  <c r="Y280" i="4"/>
  <c r="X280" i="4"/>
  <c r="U280" i="4"/>
  <c r="T280" i="4"/>
  <c r="AC280" i="4" s="1"/>
  <c r="AA279" i="4"/>
  <c r="Z279" i="4"/>
  <c r="Y279" i="4"/>
  <c r="X279" i="4"/>
  <c r="U279" i="4"/>
  <c r="T279" i="4"/>
  <c r="AC279" i="4" s="1"/>
  <c r="AA278" i="4"/>
  <c r="Z278" i="4"/>
  <c r="Y278" i="4"/>
  <c r="X278" i="4"/>
  <c r="U278" i="4"/>
  <c r="T278" i="4"/>
  <c r="AC278" i="4" s="1"/>
  <c r="AA277" i="4"/>
  <c r="Z277" i="4"/>
  <c r="Y277" i="4"/>
  <c r="X277" i="4"/>
  <c r="U277" i="4"/>
  <c r="T277" i="4"/>
  <c r="AC277" i="4" s="1"/>
  <c r="AA276" i="4"/>
  <c r="Z276" i="4"/>
  <c r="Y276" i="4"/>
  <c r="X276" i="4"/>
  <c r="U276" i="4"/>
  <c r="T276" i="4"/>
  <c r="AC276" i="4" s="1"/>
  <c r="AA275" i="4"/>
  <c r="Z275" i="4"/>
  <c r="Y275" i="4"/>
  <c r="X275" i="4"/>
  <c r="U275" i="4"/>
  <c r="T275" i="4"/>
  <c r="AC275" i="4" s="1"/>
  <c r="AA274" i="4"/>
  <c r="Z274" i="4"/>
  <c r="Y274" i="4"/>
  <c r="X274" i="4"/>
  <c r="U274" i="4"/>
  <c r="T274" i="4"/>
  <c r="AC274" i="4" s="1"/>
  <c r="AA273" i="4"/>
  <c r="Z273" i="4"/>
  <c r="Y273" i="4"/>
  <c r="X273" i="4"/>
  <c r="U273" i="4"/>
  <c r="T273" i="4"/>
  <c r="AC273" i="4" s="1"/>
  <c r="AA272" i="4"/>
  <c r="Z272" i="4"/>
  <c r="Y272" i="4"/>
  <c r="X272" i="4"/>
  <c r="U272" i="4"/>
  <c r="T272" i="4"/>
  <c r="AC272" i="4" s="1"/>
  <c r="AA271" i="4"/>
  <c r="Z271" i="4"/>
  <c r="Y271" i="4"/>
  <c r="X271" i="4"/>
  <c r="U271" i="4"/>
  <c r="T271" i="4"/>
  <c r="AC271" i="4" s="1"/>
  <c r="AA270" i="4"/>
  <c r="Z270" i="4"/>
  <c r="Y270" i="4"/>
  <c r="X270" i="4"/>
  <c r="U270" i="4"/>
  <c r="T270" i="4"/>
  <c r="AC270" i="4" s="1"/>
  <c r="AA269" i="4"/>
  <c r="Z269" i="4"/>
  <c r="Y269" i="4"/>
  <c r="X269" i="4"/>
  <c r="U269" i="4"/>
  <c r="T269" i="4"/>
  <c r="AC269" i="4" s="1"/>
  <c r="AA268" i="4"/>
  <c r="Z268" i="4"/>
  <c r="Y268" i="4"/>
  <c r="X268" i="4"/>
  <c r="U268" i="4"/>
  <c r="T268" i="4"/>
  <c r="AC268" i="4" s="1"/>
  <c r="AA267" i="4"/>
  <c r="Z267" i="4"/>
  <c r="Y267" i="4"/>
  <c r="X267" i="4"/>
  <c r="U267" i="4"/>
  <c r="T267" i="4"/>
  <c r="AC267" i="4" s="1"/>
  <c r="AA266" i="4"/>
  <c r="Z266" i="4"/>
  <c r="Y266" i="4"/>
  <c r="X266" i="4"/>
  <c r="U266" i="4"/>
  <c r="T266" i="4"/>
  <c r="AC266" i="4" s="1"/>
  <c r="AA265" i="4"/>
  <c r="Z265" i="4"/>
  <c r="Y265" i="4"/>
  <c r="X265" i="4"/>
  <c r="U265" i="4"/>
  <c r="T265" i="4"/>
  <c r="AC265" i="4" s="1"/>
  <c r="AA264" i="4"/>
  <c r="Z264" i="4"/>
  <c r="Y264" i="4"/>
  <c r="X264" i="4"/>
  <c r="U264" i="4"/>
  <c r="T264" i="4"/>
  <c r="AC264" i="4" s="1"/>
  <c r="AA263" i="4"/>
  <c r="Z263" i="4"/>
  <c r="Y263" i="4"/>
  <c r="X263" i="4"/>
  <c r="U263" i="4"/>
  <c r="T263" i="4"/>
  <c r="AC263" i="4" s="1"/>
  <c r="AA262" i="4"/>
  <c r="Z262" i="4"/>
  <c r="Y262" i="4"/>
  <c r="X262" i="4"/>
  <c r="U262" i="4"/>
  <c r="T262" i="4"/>
  <c r="AC262" i="4" s="1"/>
  <c r="AA261" i="4"/>
  <c r="Z261" i="4"/>
  <c r="Y261" i="4"/>
  <c r="X261" i="4"/>
  <c r="U261" i="4"/>
  <c r="T261" i="4"/>
  <c r="AC261" i="4" s="1"/>
  <c r="AA260" i="4"/>
  <c r="Z260" i="4"/>
  <c r="Y260" i="4"/>
  <c r="X260" i="4"/>
  <c r="U260" i="4"/>
  <c r="T260" i="4"/>
  <c r="AC260" i="4" s="1"/>
  <c r="AA259" i="4"/>
  <c r="Z259" i="4"/>
  <c r="Y259" i="4"/>
  <c r="X259" i="4"/>
  <c r="U259" i="4"/>
  <c r="T259" i="4"/>
  <c r="AC259" i="4" s="1"/>
  <c r="AA258" i="4"/>
  <c r="Z258" i="4"/>
  <c r="Y258" i="4"/>
  <c r="X258" i="4"/>
  <c r="U258" i="4"/>
  <c r="T258" i="4"/>
  <c r="AC258" i="4" s="1"/>
  <c r="AA257" i="4"/>
  <c r="Z257" i="4"/>
  <c r="Y257" i="4"/>
  <c r="X257" i="4"/>
  <c r="U257" i="4"/>
  <c r="T257" i="4"/>
  <c r="AC257" i="4" s="1"/>
  <c r="AA256" i="4"/>
  <c r="Z256" i="4"/>
  <c r="Y256" i="4"/>
  <c r="X256" i="4"/>
  <c r="U256" i="4"/>
  <c r="T256" i="4"/>
  <c r="AC256" i="4" s="1"/>
  <c r="AA255" i="4"/>
  <c r="Z255" i="4"/>
  <c r="Y255" i="4"/>
  <c r="X255" i="4"/>
  <c r="U255" i="4"/>
  <c r="T255" i="4"/>
  <c r="AC255" i="4" s="1"/>
  <c r="AA254" i="4"/>
  <c r="Z254" i="4"/>
  <c r="Y254" i="4"/>
  <c r="X254" i="4"/>
  <c r="U254" i="4"/>
  <c r="T254" i="4"/>
  <c r="AC254" i="4" s="1"/>
  <c r="AA253" i="4"/>
  <c r="Z253" i="4"/>
  <c r="Y253" i="4"/>
  <c r="X253" i="4"/>
  <c r="U253" i="4"/>
  <c r="T253" i="4"/>
  <c r="AC253" i="4" s="1"/>
  <c r="AA252" i="4"/>
  <c r="Z252" i="4"/>
  <c r="Y252" i="4"/>
  <c r="X252" i="4"/>
  <c r="U252" i="4"/>
  <c r="T252" i="4"/>
  <c r="AC252" i="4" s="1"/>
  <c r="AA251" i="4"/>
  <c r="Z251" i="4"/>
  <c r="Y251" i="4"/>
  <c r="X251" i="4"/>
  <c r="U251" i="4"/>
  <c r="T251" i="4"/>
  <c r="AC251" i="4" s="1"/>
  <c r="AA250" i="4"/>
  <c r="Z250" i="4"/>
  <c r="Y250" i="4"/>
  <c r="X250" i="4"/>
  <c r="U250" i="4"/>
  <c r="T250" i="4"/>
  <c r="AC250" i="4" s="1"/>
  <c r="AA249" i="4"/>
  <c r="Z249" i="4"/>
  <c r="Y249" i="4"/>
  <c r="X249" i="4"/>
  <c r="U249" i="4"/>
  <c r="T249" i="4"/>
  <c r="AC249" i="4" s="1"/>
  <c r="AA248" i="4"/>
  <c r="Z248" i="4"/>
  <c r="Y248" i="4"/>
  <c r="X248" i="4"/>
  <c r="U248" i="4"/>
  <c r="T248" i="4"/>
  <c r="AC248" i="4" s="1"/>
  <c r="AA247" i="4"/>
  <c r="Z247" i="4"/>
  <c r="Y247" i="4"/>
  <c r="X247" i="4"/>
  <c r="U247" i="4"/>
  <c r="T247" i="4"/>
  <c r="AC247" i="4" s="1"/>
  <c r="AA246" i="4"/>
  <c r="Z246" i="4"/>
  <c r="Y246" i="4"/>
  <c r="X246" i="4"/>
  <c r="U246" i="4"/>
  <c r="T246" i="4"/>
  <c r="AC246" i="4" s="1"/>
  <c r="AA245" i="4"/>
  <c r="Z245" i="4"/>
  <c r="Y245" i="4"/>
  <c r="X245" i="4"/>
  <c r="U245" i="4"/>
  <c r="T245" i="4"/>
  <c r="AC245" i="4" s="1"/>
  <c r="AA244" i="4"/>
  <c r="Z244" i="4"/>
  <c r="Y244" i="4"/>
  <c r="X244" i="4"/>
  <c r="U244" i="4"/>
  <c r="T244" i="4"/>
  <c r="AC244" i="4" s="1"/>
  <c r="AA243" i="4"/>
  <c r="Z243" i="4"/>
  <c r="Y243" i="4"/>
  <c r="X243" i="4"/>
  <c r="U243" i="4"/>
  <c r="T243" i="4"/>
  <c r="AC243" i="4" s="1"/>
  <c r="AA242" i="4"/>
  <c r="Z242" i="4"/>
  <c r="Y242" i="4"/>
  <c r="X242" i="4"/>
  <c r="U242" i="4"/>
  <c r="T242" i="4"/>
  <c r="AC242" i="4" s="1"/>
  <c r="AA241" i="4"/>
  <c r="Z241" i="4"/>
  <c r="Y241" i="4"/>
  <c r="X241" i="4"/>
  <c r="U241" i="4"/>
  <c r="T241" i="4"/>
  <c r="AC241" i="4" s="1"/>
  <c r="AA240" i="4"/>
  <c r="Z240" i="4"/>
  <c r="Y240" i="4"/>
  <c r="X240" i="4"/>
  <c r="U240" i="4"/>
  <c r="T240" i="4"/>
  <c r="AC240" i="4" s="1"/>
  <c r="AA239" i="4"/>
  <c r="Z239" i="4"/>
  <c r="Y239" i="4"/>
  <c r="X239" i="4"/>
  <c r="U239" i="4"/>
  <c r="T239" i="4"/>
  <c r="AC239" i="4" s="1"/>
  <c r="AA238" i="4"/>
  <c r="Z238" i="4"/>
  <c r="Y238" i="4"/>
  <c r="X238" i="4"/>
  <c r="U238" i="4"/>
  <c r="T238" i="4"/>
  <c r="AC238" i="4" s="1"/>
  <c r="AA237" i="4"/>
  <c r="Z237" i="4"/>
  <c r="Y237" i="4"/>
  <c r="X237" i="4"/>
  <c r="U237" i="4"/>
  <c r="T237" i="4"/>
  <c r="AC237" i="4" s="1"/>
  <c r="AA236" i="4"/>
  <c r="Z236" i="4"/>
  <c r="Y236" i="4"/>
  <c r="X236" i="4"/>
  <c r="U236" i="4"/>
  <c r="T236" i="4"/>
  <c r="AC236" i="4" s="1"/>
  <c r="AA235" i="4"/>
  <c r="Z235" i="4"/>
  <c r="Y235" i="4"/>
  <c r="X235" i="4"/>
  <c r="U235" i="4"/>
  <c r="T235" i="4"/>
  <c r="AC235" i="4" s="1"/>
  <c r="AA234" i="4"/>
  <c r="Z234" i="4"/>
  <c r="Y234" i="4"/>
  <c r="X234" i="4"/>
  <c r="U234" i="4"/>
  <c r="T234" i="4"/>
  <c r="AC234" i="4" s="1"/>
  <c r="AA233" i="4"/>
  <c r="Z233" i="4"/>
  <c r="Y233" i="4"/>
  <c r="X233" i="4"/>
  <c r="U233" i="4"/>
  <c r="T233" i="4"/>
  <c r="AC233" i="4" s="1"/>
  <c r="AA232" i="4"/>
  <c r="Z232" i="4"/>
  <c r="Y232" i="4"/>
  <c r="X232" i="4"/>
  <c r="U232" i="4"/>
  <c r="T232" i="4"/>
  <c r="AC232" i="4" s="1"/>
  <c r="AA231" i="4"/>
  <c r="Z231" i="4"/>
  <c r="Y231" i="4"/>
  <c r="X231" i="4"/>
  <c r="U231" i="4"/>
  <c r="T231" i="4"/>
  <c r="AC231" i="4" s="1"/>
  <c r="AA230" i="4"/>
  <c r="Z230" i="4"/>
  <c r="Y230" i="4"/>
  <c r="X230" i="4"/>
  <c r="U230" i="4"/>
  <c r="T230" i="4"/>
  <c r="AC230" i="4" s="1"/>
  <c r="AA229" i="4"/>
  <c r="Z229" i="4"/>
  <c r="Y229" i="4"/>
  <c r="X229" i="4"/>
  <c r="U229" i="4"/>
  <c r="T229" i="4"/>
  <c r="AC229" i="4" s="1"/>
  <c r="AA228" i="4"/>
  <c r="Z228" i="4"/>
  <c r="Y228" i="4"/>
  <c r="X228" i="4"/>
  <c r="U228" i="4"/>
  <c r="T228" i="4"/>
  <c r="AC228" i="4" s="1"/>
  <c r="AA227" i="4"/>
  <c r="Z227" i="4"/>
  <c r="Y227" i="4"/>
  <c r="X227" i="4"/>
  <c r="U227" i="4"/>
  <c r="T227" i="4"/>
  <c r="AC227" i="4" s="1"/>
  <c r="AA226" i="4"/>
  <c r="Z226" i="4"/>
  <c r="Y226" i="4"/>
  <c r="X226" i="4"/>
  <c r="U226" i="4"/>
  <c r="T226" i="4"/>
  <c r="AC226" i="4" s="1"/>
  <c r="AA225" i="4"/>
  <c r="Z225" i="4"/>
  <c r="Y225" i="4"/>
  <c r="X225" i="4"/>
  <c r="U225" i="4"/>
  <c r="T225" i="4"/>
  <c r="AC225" i="4" s="1"/>
  <c r="AA224" i="4"/>
  <c r="Z224" i="4"/>
  <c r="Y224" i="4"/>
  <c r="X224" i="4"/>
  <c r="U224" i="4"/>
  <c r="T224" i="4"/>
  <c r="AC224" i="4" s="1"/>
  <c r="AA223" i="4"/>
  <c r="Z223" i="4"/>
  <c r="Y223" i="4"/>
  <c r="X223" i="4"/>
  <c r="U223" i="4"/>
  <c r="T223" i="4"/>
  <c r="AC223" i="4" s="1"/>
  <c r="AA222" i="4"/>
  <c r="Z222" i="4"/>
  <c r="Y222" i="4"/>
  <c r="X222" i="4"/>
  <c r="U222" i="4"/>
  <c r="T222" i="4"/>
  <c r="AC222" i="4" s="1"/>
  <c r="AA221" i="4"/>
  <c r="Z221" i="4"/>
  <c r="Y221" i="4"/>
  <c r="X221" i="4"/>
  <c r="U221" i="4"/>
  <c r="T221" i="4"/>
  <c r="AC221" i="4" s="1"/>
  <c r="AA220" i="4"/>
  <c r="Z220" i="4"/>
  <c r="Y220" i="4"/>
  <c r="X220" i="4"/>
  <c r="U220" i="4"/>
  <c r="T220" i="4"/>
  <c r="AC220" i="4" s="1"/>
  <c r="AA219" i="4"/>
  <c r="Z219" i="4"/>
  <c r="Y219" i="4"/>
  <c r="X219" i="4"/>
  <c r="U219" i="4"/>
  <c r="T219" i="4"/>
  <c r="AC219" i="4" s="1"/>
  <c r="AA218" i="4"/>
  <c r="Z218" i="4"/>
  <c r="Y218" i="4"/>
  <c r="X218" i="4"/>
  <c r="U218" i="4"/>
  <c r="T218" i="4"/>
  <c r="AC218" i="4" s="1"/>
  <c r="AA217" i="4"/>
  <c r="Z217" i="4"/>
  <c r="Y217" i="4"/>
  <c r="X217" i="4"/>
  <c r="U217" i="4"/>
  <c r="T217" i="4"/>
  <c r="AC217" i="4" s="1"/>
  <c r="AA216" i="4"/>
  <c r="Z216" i="4"/>
  <c r="Y216" i="4"/>
  <c r="X216" i="4"/>
  <c r="U216" i="4"/>
  <c r="T216" i="4"/>
  <c r="AC216" i="4" s="1"/>
  <c r="AA215" i="4"/>
  <c r="Z215" i="4"/>
  <c r="Y215" i="4"/>
  <c r="X215" i="4"/>
  <c r="U215" i="4"/>
  <c r="T215" i="4"/>
  <c r="AC215" i="4" s="1"/>
  <c r="AA214" i="4"/>
  <c r="Z214" i="4"/>
  <c r="Y214" i="4"/>
  <c r="X214" i="4"/>
  <c r="U214" i="4"/>
  <c r="T214" i="4"/>
  <c r="AC214" i="4" s="1"/>
  <c r="AA213" i="4"/>
  <c r="Z213" i="4"/>
  <c r="Y213" i="4"/>
  <c r="X213" i="4"/>
  <c r="U213" i="4"/>
  <c r="T213" i="4"/>
  <c r="AC213" i="4" s="1"/>
  <c r="AA212" i="4"/>
  <c r="Z212" i="4"/>
  <c r="Y212" i="4"/>
  <c r="X212" i="4"/>
  <c r="U212" i="4"/>
  <c r="T212" i="4"/>
  <c r="AC212" i="4" s="1"/>
  <c r="AA211" i="4"/>
  <c r="Z211" i="4"/>
  <c r="Y211" i="4"/>
  <c r="X211" i="4"/>
  <c r="U211" i="4"/>
  <c r="T211" i="4"/>
  <c r="AC211" i="4" s="1"/>
  <c r="AA210" i="4"/>
  <c r="Z210" i="4"/>
  <c r="Y210" i="4"/>
  <c r="X210" i="4"/>
  <c r="U210" i="4"/>
  <c r="T210" i="4"/>
  <c r="AC210" i="4" s="1"/>
  <c r="AA209" i="4"/>
  <c r="Z209" i="4"/>
  <c r="Y209" i="4"/>
  <c r="X209" i="4"/>
  <c r="U209" i="4"/>
  <c r="T209" i="4"/>
  <c r="AC209" i="4" s="1"/>
  <c r="AA208" i="4"/>
  <c r="Z208" i="4"/>
  <c r="Y208" i="4"/>
  <c r="X208" i="4"/>
  <c r="U208" i="4"/>
  <c r="T208" i="4"/>
  <c r="AC208" i="4" s="1"/>
  <c r="AA207" i="4"/>
  <c r="Z207" i="4"/>
  <c r="Y207" i="4"/>
  <c r="X207" i="4"/>
  <c r="U207" i="4"/>
  <c r="T207" i="4"/>
  <c r="AC207" i="4" s="1"/>
  <c r="AA206" i="4"/>
  <c r="Z206" i="4"/>
  <c r="Y206" i="4"/>
  <c r="X206" i="4"/>
  <c r="U206" i="4"/>
  <c r="T206" i="4"/>
  <c r="AC206" i="4" s="1"/>
  <c r="AA205" i="4"/>
  <c r="Z205" i="4"/>
  <c r="Y205" i="4"/>
  <c r="X205" i="4"/>
  <c r="U205" i="4"/>
  <c r="T205" i="4"/>
  <c r="AC205" i="4" s="1"/>
  <c r="AA204" i="4"/>
  <c r="Z204" i="4"/>
  <c r="Y204" i="4"/>
  <c r="X204" i="4"/>
  <c r="U204" i="4"/>
  <c r="T204" i="4"/>
  <c r="AC204" i="4" s="1"/>
  <c r="AA203" i="4"/>
  <c r="Z203" i="4"/>
  <c r="Y203" i="4"/>
  <c r="X203" i="4"/>
  <c r="U203" i="4"/>
  <c r="T203" i="4"/>
  <c r="AC203" i="4" s="1"/>
  <c r="AA202" i="4"/>
  <c r="Z202" i="4"/>
  <c r="Y202" i="4"/>
  <c r="X202" i="4"/>
  <c r="U202" i="4"/>
  <c r="T202" i="4"/>
  <c r="AC202" i="4" s="1"/>
  <c r="AA201" i="4"/>
  <c r="Z201" i="4"/>
  <c r="Y201" i="4"/>
  <c r="X201" i="4"/>
  <c r="U201" i="4"/>
  <c r="T201" i="4"/>
  <c r="AC201" i="4" s="1"/>
  <c r="AA200" i="4"/>
  <c r="Z200" i="4"/>
  <c r="Y200" i="4"/>
  <c r="X200" i="4"/>
  <c r="U200" i="4"/>
  <c r="T200" i="4"/>
  <c r="AC200" i="4" s="1"/>
  <c r="AA199" i="4"/>
  <c r="Z199" i="4"/>
  <c r="Y199" i="4"/>
  <c r="X199" i="4"/>
  <c r="U199" i="4"/>
  <c r="T199" i="4"/>
  <c r="AC199" i="4" s="1"/>
  <c r="AA198" i="4"/>
  <c r="Z198" i="4"/>
  <c r="Y198" i="4"/>
  <c r="X198" i="4"/>
  <c r="U198" i="4"/>
  <c r="T198" i="4"/>
  <c r="AC198" i="4" s="1"/>
  <c r="AA197" i="4"/>
  <c r="Z197" i="4"/>
  <c r="Y197" i="4"/>
  <c r="X197" i="4"/>
  <c r="U197" i="4"/>
  <c r="T197" i="4"/>
  <c r="AC197" i="4" s="1"/>
  <c r="AA196" i="4"/>
  <c r="Z196" i="4"/>
  <c r="Y196" i="4"/>
  <c r="X196" i="4"/>
  <c r="U196" i="4"/>
  <c r="T196" i="4"/>
  <c r="AC196" i="4" s="1"/>
  <c r="AA195" i="4"/>
  <c r="Z195" i="4"/>
  <c r="Y195" i="4"/>
  <c r="X195" i="4"/>
  <c r="U195" i="4"/>
  <c r="T195" i="4"/>
  <c r="AC195" i="4" s="1"/>
  <c r="AA194" i="4"/>
  <c r="Z194" i="4"/>
  <c r="Y194" i="4"/>
  <c r="X194" i="4"/>
  <c r="U194" i="4"/>
  <c r="T194" i="4"/>
  <c r="AC194" i="4" s="1"/>
  <c r="AA193" i="4"/>
  <c r="Z193" i="4"/>
  <c r="Y193" i="4"/>
  <c r="X193" i="4"/>
  <c r="U193" i="4"/>
  <c r="T193" i="4"/>
  <c r="AC193" i="4" s="1"/>
  <c r="AA192" i="4"/>
  <c r="Z192" i="4"/>
  <c r="Y192" i="4"/>
  <c r="X192" i="4"/>
  <c r="U192" i="4"/>
  <c r="T192" i="4"/>
  <c r="AC192" i="4" s="1"/>
  <c r="AA191" i="4"/>
  <c r="Z191" i="4"/>
  <c r="Y191" i="4"/>
  <c r="X191" i="4"/>
  <c r="U191" i="4"/>
  <c r="T191" i="4"/>
  <c r="AC191" i="4" s="1"/>
  <c r="AA190" i="4"/>
  <c r="Z190" i="4"/>
  <c r="Y190" i="4"/>
  <c r="X190" i="4"/>
  <c r="U190" i="4"/>
  <c r="T190" i="4"/>
  <c r="AC190" i="4" s="1"/>
  <c r="AA189" i="4"/>
  <c r="Z189" i="4"/>
  <c r="Y189" i="4"/>
  <c r="X189" i="4"/>
  <c r="U189" i="4"/>
  <c r="T189" i="4"/>
  <c r="AC189" i="4" s="1"/>
  <c r="AA188" i="4"/>
  <c r="Z188" i="4"/>
  <c r="Y188" i="4"/>
  <c r="X188" i="4"/>
  <c r="U188" i="4"/>
  <c r="T188" i="4"/>
  <c r="AC188" i="4" s="1"/>
  <c r="AA187" i="4"/>
  <c r="Z187" i="4"/>
  <c r="Y187" i="4"/>
  <c r="X187" i="4"/>
  <c r="U187" i="4"/>
  <c r="T187" i="4"/>
  <c r="AC187" i="4" s="1"/>
  <c r="AA186" i="4"/>
  <c r="Z186" i="4"/>
  <c r="Y186" i="4"/>
  <c r="X186" i="4"/>
  <c r="U186" i="4"/>
  <c r="T186" i="4"/>
  <c r="AC186" i="4" s="1"/>
  <c r="AA185" i="4"/>
  <c r="Z185" i="4"/>
  <c r="Y185" i="4"/>
  <c r="X185" i="4"/>
  <c r="U185" i="4"/>
  <c r="T185" i="4"/>
  <c r="AC185" i="4" s="1"/>
  <c r="AA184" i="4"/>
  <c r="Z184" i="4"/>
  <c r="Y184" i="4"/>
  <c r="X184" i="4"/>
  <c r="U184" i="4"/>
  <c r="T184" i="4"/>
  <c r="AC184" i="4" s="1"/>
  <c r="AA183" i="4"/>
  <c r="Z183" i="4"/>
  <c r="Y183" i="4"/>
  <c r="X183" i="4"/>
  <c r="U183" i="4"/>
  <c r="T183" i="4"/>
  <c r="AC183" i="4" s="1"/>
  <c r="AA182" i="4"/>
  <c r="Z182" i="4"/>
  <c r="Y182" i="4"/>
  <c r="X182" i="4"/>
  <c r="U182" i="4"/>
  <c r="T182" i="4"/>
  <c r="AC182" i="4" s="1"/>
  <c r="AA181" i="4"/>
  <c r="Z181" i="4"/>
  <c r="Y181" i="4"/>
  <c r="X181" i="4"/>
  <c r="U181" i="4"/>
  <c r="T181" i="4"/>
  <c r="AC181" i="4" s="1"/>
  <c r="AA180" i="4"/>
  <c r="Z180" i="4"/>
  <c r="Y180" i="4"/>
  <c r="X180" i="4"/>
  <c r="U180" i="4"/>
  <c r="T180" i="4"/>
  <c r="AC180" i="4" s="1"/>
  <c r="AA179" i="4"/>
  <c r="Z179" i="4"/>
  <c r="Y179" i="4"/>
  <c r="X179" i="4"/>
  <c r="U179" i="4"/>
  <c r="T179" i="4"/>
  <c r="AC179" i="4" s="1"/>
  <c r="AA178" i="4"/>
  <c r="Z178" i="4"/>
  <c r="Y178" i="4"/>
  <c r="X178" i="4"/>
  <c r="U178" i="4"/>
  <c r="T178" i="4"/>
  <c r="AC178" i="4" s="1"/>
  <c r="AA177" i="4"/>
  <c r="Z177" i="4"/>
  <c r="Y177" i="4"/>
  <c r="X177" i="4"/>
  <c r="U177" i="4"/>
  <c r="T177" i="4"/>
  <c r="AC177" i="4" s="1"/>
  <c r="AA176" i="4"/>
  <c r="Z176" i="4"/>
  <c r="Y176" i="4"/>
  <c r="X176" i="4"/>
  <c r="U176" i="4"/>
  <c r="T176" i="4"/>
  <c r="AC176" i="4" s="1"/>
  <c r="AA175" i="4"/>
  <c r="Z175" i="4"/>
  <c r="Y175" i="4"/>
  <c r="X175" i="4"/>
  <c r="U175" i="4"/>
  <c r="T175" i="4"/>
  <c r="AC175" i="4" s="1"/>
  <c r="AA174" i="4"/>
  <c r="Z174" i="4"/>
  <c r="Y174" i="4"/>
  <c r="X174" i="4"/>
  <c r="U174" i="4"/>
  <c r="T174" i="4"/>
  <c r="AC174" i="4" s="1"/>
  <c r="AA173" i="4"/>
  <c r="Z173" i="4"/>
  <c r="Y173" i="4"/>
  <c r="X173" i="4"/>
  <c r="U173" i="4"/>
  <c r="T173" i="4"/>
  <c r="AC173" i="4" s="1"/>
  <c r="AA172" i="4"/>
  <c r="Z172" i="4"/>
  <c r="Y172" i="4"/>
  <c r="X172" i="4"/>
  <c r="U172" i="4"/>
  <c r="T172" i="4"/>
  <c r="AC172" i="4" s="1"/>
  <c r="AA171" i="4"/>
  <c r="Z171" i="4"/>
  <c r="Y171" i="4"/>
  <c r="X171" i="4"/>
  <c r="U171" i="4"/>
  <c r="T171" i="4"/>
  <c r="AC171" i="4" s="1"/>
  <c r="AA170" i="4"/>
  <c r="Z170" i="4"/>
  <c r="Y170" i="4"/>
  <c r="X170" i="4"/>
  <c r="U170" i="4"/>
  <c r="T170" i="4"/>
  <c r="AC170" i="4" s="1"/>
  <c r="AA169" i="4"/>
  <c r="Z169" i="4"/>
  <c r="Y169" i="4"/>
  <c r="X169" i="4"/>
  <c r="U169" i="4"/>
  <c r="T169" i="4"/>
  <c r="AC169" i="4" s="1"/>
  <c r="AA168" i="4"/>
  <c r="Z168" i="4"/>
  <c r="Y168" i="4"/>
  <c r="X168" i="4"/>
  <c r="U168" i="4"/>
  <c r="T168" i="4"/>
  <c r="AC168" i="4" s="1"/>
  <c r="AA167" i="4"/>
  <c r="Z167" i="4"/>
  <c r="Y167" i="4"/>
  <c r="X167" i="4"/>
  <c r="U167" i="4"/>
  <c r="T167" i="4"/>
  <c r="AC167" i="4" s="1"/>
  <c r="AA166" i="4"/>
  <c r="Z166" i="4"/>
  <c r="Y166" i="4"/>
  <c r="X166" i="4"/>
  <c r="U166" i="4"/>
  <c r="T166" i="4"/>
  <c r="AC166" i="4" s="1"/>
  <c r="AA165" i="4"/>
  <c r="Z165" i="4"/>
  <c r="Y165" i="4"/>
  <c r="X165" i="4"/>
  <c r="U165" i="4"/>
  <c r="T165" i="4"/>
  <c r="AC165" i="4" s="1"/>
  <c r="AA164" i="4"/>
  <c r="Z164" i="4"/>
  <c r="Y164" i="4"/>
  <c r="X164" i="4"/>
  <c r="U164" i="4"/>
  <c r="T164" i="4"/>
  <c r="AC164" i="4" s="1"/>
  <c r="AA163" i="4"/>
  <c r="Z163" i="4"/>
  <c r="Y163" i="4"/>
  <c r="X163" i="4"/>
  <c r="U163" i="4"/>
  <c r="T163" i="4"/>
  <c r="AC163" i="4" s="1"/>
  <c r="AA162" i="4"/>
  <c r="Z162" i="4"/>
  <c r="Y162" i="4"/>
  <c r="X162" i="4"/>
  <c r="U162" i="4"/>
  <c r="T162" i="4"/>
  <c r="AC162" i="4" s="1"/>
  <c r="AA161" i="4"/>
  <c r="Z161" i="4"/>
  <c r="Y161" i="4"/>
  <c r="X161" i="4"/>
  <c r="U161" i="4"/>
  <c r="T161" i="4"/>
  <c r="AC161" i="4" s="1"/>
  <c r="AA160" i="4"/>
  <c r="Z160" i="4"/>
  <c r="Y160" i="4"/>
  <c r="X160" i="4"/>
  <c r="U160" i="4"/>
  <c r="T160" i="4"/>
  <c r="AC160" i="4" s="1"/>
  <c r="AA159" i="4"/>
  <c r="Z159" i="4"/>
  <c r="Y159" i="4"/>
  <c r="X159" i="4"/>
  <c r="U159" i="4"/>
  <c r="T159" i="4"/>
  <c r="AC159" i="4" s="1"/>
  <c r="AA158" i="4"/>
  <c r="Z158" i="4"/>
  <c r="Y158" i="4"/>
  <c r="X158" i="4"/>
  <c r="U158" i="4"/>
  <c r="T158" i="4"/>
  <c r="AC158" i="4" s="1"/>
  <c r="AA157" i="4"/>
  <c r="Z157" i="4"/>
  <c r="Y157" i="4"/>
  <c r="X157" i="4"/>
  <c r="U157" i="4"/>
  <c r="T157" i="4"/>
  <c r="AC157" i="4" s="1"/>
  <c r="AA156" i="4"/>
  <c r="Z156" i="4"/>
  <c r="Y156" i="4"/>
  <c r="X156" i="4"/>
  <c r="U156" i="4"/>
  <c r="T156" i="4"/>
  <c r="AC156" i="4" s="1"/>
  <c r="AA155" i="4"/>
  <c r="Z155" i="4"/>
  <c r="Y155" i="4"/>
  <c r="X155" i="4"/>
  <c r="U155" i="4"/>
  <c r="T155" i="4"/>
  <c r="AC155" i="4" s="1"/>
  <c r="AA154" i="4"/>
  <c r="Z154" i="4"/>
  <c r="Y154" i="4"/>
  <c r="X154" i="4"/>
  <c r="U154" i="4"/>
  <c r="T154" i="4"/>
  <c r="AC154" i="4" s="1"/>
  <c r="AA153" i="4"/>
  <c r="Z153" i="4"/>
  <c r="Y153" i="4"/>
  <c r="X153" i="4"/>
  <c r="U153" i="4"/>
  <c r="T153" i="4"/>
  <c r="AC153" i="4" s="1"/>
  <c r="AA152" i="4"/>
  <c r="Z152" i="4"/>
  <c r="Y152" i="4"/>
  <c r="X152" i="4"/>
  <c r="U152" i="4"/>
  <c r="T152" i="4"/>
  <c r="AC152" i="4" s="1"/>
  <c r="AA151" i="4"/>
  <c r="Z151" i="4"/>
  <c r="Y151" i="4"/>
  <c r="X151" i="4"/>
  <c r="U151" i="4"/>
  <c r="T151" i="4"/>
  <c r="AC151" i="4" s="1"/>
  <c r="AA150" i="4"/>
  <c r="Z150" i="4"/>
  <c r="Y150" i="4"/>
  <c r="X150" i="4"/>
  <c r="U150" i="4"/>
  <c r="T150" i="4"/>
  <c r="AC150" i="4" s="1"/>
  <c r="AA149" i="4"/>
  <c r="Z149" i="4"/>
  <c r="Y149" i="4"/>
  <c r="X149" i="4"/>
  <c r="U149" i="4"/>
  <c r="T149" i="4"/>
  <c r="AC149" i="4" s="1"/>
  <c r="AA148" i="4"/>
  <c r="Z148" i="4"/>
  <c r="Y148" i="4"/>
  <c r="X148" i="4"/>
  <c r="U148" i="4"/>
  <c r="T148" i="4"/>
  <c r="AC148" i="4" s="1"/>
  <c r="AA147" i="4"/>
  <c r="Z147" i="4"/>
  <c r="Y147" i="4"/>
  <c r="X147" i="4"/>
  <c r="U147" i="4"/>
  <c r="T147" i="4"/>
  <c r="AC147" i="4" s="1"/>
  <c r="AA146" i="4"/>
  <c r="Z146" i="4"/>
  <c r="Y146" i="4"/>
  <c r="X146" i="4"/>
  <c r="U146" i="4"/>
  <c r="T146" i="4"/>
  <c r="AC146" i="4" s="1"/>
  <c r="AA145" i="4"/>
  <c r="Z145" i="4"/>
  <c r="Y145" i="4"/>
  <c r="X145" i="4"/>
  <c r="U145" i="4"/>
  <c r="T145" i="4"/>
  <c r="AC145" i="4" s="1"/>
  <c r="AA144" i="4"/>
  <c r="Z144" i="4"/>
  <c r="Y144" i="4"/>
  <c r="X144" i="4"/>
  <c r="U144" i="4"/>
  <c r="T144" i="4"/>
  <c r="AC144" i="4" s="1"/>
  <c r="AA143" i="4"/>
  <c r="Z143" i="4"/>
  <c r="Y143" i="4"/>
  <c r="X143" i="4"/>
  <c r="U143" i="4"/>
  <c r="T143" i="4"/>
  <c r="AC143" i="4" s="1"/>
  <c r="AA142" i="4"/>
  <c r="Z142" i="4"/>
  <c r="Y142" i="4"/>
  <c r="X142" i="4"/>
  <c r="U142" i="4"/>
  <c r="T142" i="4"/>
  <c r="AC142" i="4" s="1"/>
  <c r="AA141" i="4"/>
  <c r="Z141" i="4"/>
  <c r="Y141" i="4"/>
  <c r="X141" i="4"/>
  <c r="U141" i="4"/>
  <c r="T141" i="4"/>
  <c r="AC141" i="4" s="1"/>
  <c r="AA140" i="4"/>
  <c r="Z140" i="4"/>
  <c r="Y140" i="4"/>
  <c r="X140" i="4"/>
  <c r="U140" i="4"/>
  <c r="T140" i="4"/>
  <c r="AC140" i="4" s="1"/>
  <c r="AA139" i="4"/>
  <c r="Z139" i="4"/>
  <c r="Y139" i="4"/>
  <c r="X139" i="4"/>
  <c r="U139" i="4"/>
  <c r="T139" i="4"/>
  <c r="AC139" i="4" s="1"/>
  <c r="AA138" i="4"/>
  <c r="Z138" i="4"/>
  <c r="Y138" i="4"/>
  <c r="X138" i="4"/>
  <c r="U138" i="4"/>
  <c r="T138" i="4"/>
  <c r="AC138" i="4" s="1"/>
  <c r="AA137" i="4"/>
  <c r="Z137" i="4"/>
  <c r="Y137" i="4"/>
  <c r="X137" i="4"/>
  <c r="U137" i="4"/>
  <c r="T137" i="4"/>
  <c r="AC137" i="4" s="1"/>
  <c r="AA136" i="4"/>
  <c r="Z136" i="4"/>
  <c r="Y136" i="4"/>
  <c r="X136" i="4"/>
  <c r="U136" i="4"/>
  <c r="T136" i="4"/>
  <c r="AC136" i="4" s="1"/>
  <c r="AA135" i="4"/>
  <c r="Z135" i="4"/>
  <c r="Y135" i="4"/>
  <c r="X135" i="4"/>
  <c r="U135" i="4"/>
  <c r="T135" i="4"/>
  <c r="AC135" i="4" s="1"/>
  <c r="AA134" i="4"/>
  <c r="Z134" i="4"/>
  <c r="Y134" i="4"/>
  <c r="X134" i="4"/>
  <c r="U134" i="4"/>
  <c r="T134" i="4"/>
  <c r="AC134" i="4" s="1"/>
  <c r="AA133" i="4"/>
  <c r="Z133" i="4"/>
  <c r="Y133" i="4"/>
  <c r="X133" i="4"/>
  <c r="U133" i="4"/>
  <c r="T133" i="4"/>
  <c r="AC133" i="4" s="1"/>
  <c r="AA132" i="4"/>
  <c r="Z132" i="4"/>
  <c r="Y132" i="4"/>
  <c r="X132" i="4"/>
  <c r="U132" i="4"/>
  <c r="T132" i="4"/>
  <c r="AC132" i="4" s="1"/>
  <c r="AA131" i="4"/>
  <c r="Z131" i="4"/>
  <c r="Y131" i="4"/>
  <c r="X131" i="4"/>
  <c r="U131" i="4"/>
  <c r="T131" i="4"/>
  <c r="AC131" i="4" s="1"/>
  <c r="AA130" i="4"/>
  <c r="Z130" i="4"/>
  <c r="Y130" i="4"/>
  <c r="X130" i="4"/>
  <c r="U130" i="4"/>
  <c r="T130" i="4"/>
  <c r="AC130" i="4" s="1"/>
  <c r="AA129" i="4"/>
  <c r="Z129" i="4"/>
  <c r="Y129" i="4"/>
  <c r="X129" i="4"/>
  <c r="U129" i="4"/>
  <c r="T129" i="4"/>
  <c r="AC129" i="4" s="1"/>
  <c r="AA128" i="4"/>
  <c r="Z128" i="4"/>
  <c r="Y128" i="4"/>
  <c r="X128" i="4"/>
  <c r="U128" i="4"/>
  <c r="T128" i="4"/>
  <c r="AC128" i="4" s="1"/>
  <c r="AA127" i="4"/>
  <c r="Z127" i="4"/>
  <c r="Y127" i="4"/>
  <c r="X127" i="4"/>
  <c r="U127" i="4"/>
  <c r="T127" i="4"/>
  <c r="AC127" i="4" s="1"/>
  <c r="AA126" i="4"/>
  <c r="Z126" i="4"/>
  <c r="Y126" i="4"/>
  <c r="X126" i="4"/>
  <c r="U126" i="4"/>
  <c r="T126" i="4"/>
  <c r="AC126" i="4" s="1"/>
  <c r="AA125" i="4"/>
  <c r="Z125" i="4"/>
  <c r="Y125" i="4"/>
  <c r="X125" i="4"/>
  <c r="U125" i="4"/>
  <c r="T125" i="4"/>
  <c r="AC125" i="4" s="1"/>
  <c r="AA124" i="4"/>
  <c r="Z124" i="4"/>
  <c r="Y124" i="4"/>
  <c r="X124" i="4"/>
  <c r="U124" i="4"/>
  <c r="T124" i="4"/>
  <c r="AC124" i="4" s="1"/>
  <c r="AA123" i="4"/>
  <c r="Z123" i="4"/>
  <c r="Y123" i="4"/>
  <c r="X123" i="4"/>
  <c r="U123" i="4"/>
  <c r="T123" i="4"/>
  <c r="AC123" i="4" s="1"/>
  <c r="AA122" i="4"/>
  <c r="Z122" i="4"/>
  <c r="Y122" i="4"/>
  <c r="X122" i="4"/>
  <c r="U122" i="4"/>
  <c r="T122" i="4"/>
  <c r="AC122" i="4" s="1"/>
  <c r="AA121" i="4"/>
  <c r="Z121" i="4"/>
  <c r="Y121" i="4"/>
  <c r="X121" i="4"/>
  <c r="U121" i="4"/>
  <c r="T121" i="4"/>
  <c r="AC121" i="4" s="1"/>
  <c r="AA120" i="4"/>
  <c r="Z120" i="4"/>
  <c r="Y120" i="4"/>
  <c r="X120" i="4"/>
  <c r="U120" i="4"/>
  <c r="T120" i="4"/>
  <c r="AC120" i="4" s="1"/>
  <c r="AA119" i="4"/>
  <c r="Z119" i="4"/>
  <c r="Y119" i="4"/>
  <c r="X119" i="4"/>
  <c r="U119" i="4"/>
  <c r="T119" i="4"/>
  <c r="AC119" i="4" s="1"/>
  <c r="AA118" i="4"/>
  <c r="Z118" i="4"/>
  <c r="Y118" i="4"/>
  <c r="X118" i="4"/>
  <c r="U118" i="4"/>
  <c r="T118" i="4"/>
  <c r="AC118" i="4" s="1"/>
  <c r="AA117" i="4"/>
  <c r="Z117" i="4"/>
  <c r="Y117" i="4"/>
  <c r="X117" i="4"/>
  <c r="U117" i="4"/>
  <c r="T117" i="4"/>
  <c r="AC117" i="4" s="1"/>
  <c r="AA116" i="4"/>
  <c r="Z116" i="4"/>
  <c r="Y116" i="4"/>
  <c r="X116" i="4"/>
  <c r="U116" i="4"/>
  <c r="T116" i="4"/>
  <c r="AC116" i="4" s="1"/>
  <c r="AA115" i="4"/>
  <c r="Z115" i="4"/>
  <c r="Y115" i="4"/>
  <c r="X115" i="4"/>
  <c r="U115" i="4"/>
  <c r="T115" i="4"/>
  <c r="AC115" i="4" s="1"/>
  <c r="AA114" i="4"/>
  <c r="Z114" i="4"/>
  <c r="Y114" i="4"/>
  <c r="X114" i="4"/>
  <c r="U114" i="4"/>
  <c r="T114" i="4"/>
  <c r="AC114" i="4" s="1"/>
  <c r="AA113" i="4"/>
  <c r="Z113" i="4"/>
  <c r="Y113" i="4"/>
  <c r="X113" i="4"/>
  <c r="U113" i="4"/>
  <c r="T113" i="4"/>
  <c r="AC113" i="4" s="1"/>
  <c r="AA112" i="4"/>
  <c r="Z112" i="4"/>
  <c r="Y112" i="4"/>
  <c r="X112" i="4"/>
  <c r="U112" i="4"/>
  <c r="T112" i="4"/>
  <c r="AC112" i="4" s="1"/>
  <c r="AA111" i="4"/>
  <c r="Z111" i="4"/>
  <c r="Y111" i="4"/>
  <c r="X111" i="4"/>
  <c r="U111" i="4"/>
  <c r="T111" i="4"/>
  <c r="AC111" i="4" s="1"/>
  <c r="AA110" i="4"/>
  <c r="Z110" i="4"/>
  <c r="Y110" i="4"/>
  <c r="X110" i="4"/>
  <c r="U110" i="4"/>
  <c r="T110" i="4"/>
  <c r="AC110" i="4" s="1"/>
  <c r="AA109" i="4"/>
  <c r="Z109" i="4"/>
  <c r="Y109" i="4"/>
  <c r="X109" i="4"/>
  <c r="U109" i="4"/>
  <c r="T109" i="4"/>
  <c r="AC109" i="4" s="1"/>
  <c r="AA108" i="4"/>
  <c r="Z108" i="4"/>
  <c r="Y108" i="4"/>
  <c r="X108" i="4"/>
  <c r="U108" i="4"/>
  <c r="T108" i="4"/>
  <c r="AC108" i="4" s="1"/>
  <c r="AA107" i="4"/>
  <c r="Z107" i="4"/>
  <c r="Y107" i="4"/>
  <c r="X107" i="4"/>
  <c r="U107" i="4"/>
  <c r="T107" i="4"/>
  <c r="AC107" i="4" s="1"/>
  <c r="AA106" i="4"/>
  <c r="Z106" i="4"/>
  <c r="Y106" i="4"/>
  <c r="X106" i="4"/>
  <c r="U106" i="4"/>
  <c r="T106" i="4"/>
  <c r="AC106" i="4" s="1"/>
  <c r="AA105" i="4"/>
  <c r="Z105" i="4"/>
  <c r="Y105" i="4"/>
  <c r="X105" i="4"/>
  <c r="U105" i="4"/>
  <c r="T105" i="4"/>
  <c r="AC105" i="4" s="1"/>
  <c r="AA104" i="4"/>
  <c r="Z104" i="4"/>
  <c r="Y104" i="4"/>
  <c r="X104" i="4"/>
  <c r="U104" i="4"/>
  <c r="T104" i="4"/>
  <c r="AC104" i="4" s="1"/>
  <c r="AA103" i="4"/>
  <c r="Z103" i="4"/>
  <c r="Y103" i="4"/>
  <c r="X103" i="4"/>
  <c r="U103" i="4"/>
  <c r="T103" i="4"/>
  <c r="AC103" i="4" s="1"/>
  <c r="AA102" i="4"/>
  <c r="Z102" i="4"/>
  <c r="Y102" i="4"/>
  <c r="X102" i="4"/>
  <c r="U102" i="4"/>
  <c r="T102" i="4"/>
  <c r="AC102" i="4" s="1"/>
  <c r="AA101" i="4"/>
  <c r="Z101" i="4"/>
  <c r="Y101" i="4"/>
  <c r="X101" i="4"/>
  <c r="U101" i="4"/>
  <c r="T101" i="4"/>
  <c r="AC101" i="4" s="1"/>
  <c r="AA100" i="4"/>
  <c r="Z100" i="4"/>
  <c r="Y100" i="4"/>
  <c r="X100" i="4"/>
  <c r="U100" i="4"/>
  <c r="T100" i="4"/>
  <c r="AC100" i="4" s="1"/>
  <c r="AA99" i="4"/>
  <c r="Z99" i="4"/>
  <c r="Y99" i="4"/>
  <c r="X99" i="4"/>
  <c r="U99" i="4"/>
  <c r="T99" i="4"/>
  <c r="AC99" i="4" s="1"/>
  <c r="AA98" i="4"/>
  <c r="Z98" i="4"/>
  <c r="Y98" i="4"/>
  <c r="X98" i="4"/>
  <c r="U98" i="4"/>
  <c r="T98" i="4"/>
  <c r="AC98" i="4" s="1"/>
  <c r="AA97" i="4"/>
  <c r="Z97" i="4"/>
  <c r="Y97" i="4"/>
  <c r="X97" i="4"/>
  <c r="U97" i="4"/>
  <c r="T97" i="4"/>
  <c r="AC97" i="4" s="1"/>
  <c r="AA96" i="4"/>
  <c r="Z96" i="4"/>
  <c r="Y96" i="4"/>
  <c r="X96" i="4"/>
  <c r="U96" i="4"/>
  <c r="T96" i="4"/>
  <c r="AC96" i="4" s="1"/>
  <c r="AA95" i="4"/>
  <c r="Z95" i="4"/>
  <c r="Y95" i="4"/>
  <c r="X95" i="4"/>
  <c r="U95" i="4"/>
  <c r="T95" i="4"/>
  <c r="AC95" i="4" s="1"/>
  <c r="AA94" i="4"/>
  <c r="Z94" i="4"/>
  <c r="Y94" i="4"/>
  <c r="X94" i="4"/>
  <c r="U94" i="4"/>
  <c r="T94" i="4"/>
  <c r="AC94" i="4" s="1"/>
  <c r="AA93" i="4"/>
  <c r="Z93" i="4"/>
  <c r="Y93" i="4"/>
  <c r="X93" i="4"/>
  <c r="U93" i="4"/>
  <c r="T93" i="4"/>
  <c r="AC93" i="4" s="1"/>
  <c r="AA92" i="4"/>
  <c r="Z92" i="4"/>
  <c r="Y92" i="4"/>
  <c r="X92" i="4"/>
  <c r="U92" i="4"/>
  <c r="T92" i="4"/>
  <c r="AC92" i="4" s="1"/>
  <c r="AA91" i="4"/>
  <c r="Z91" i="4"/>
  <c r="Y91" i="4"/>
  <c r="X91" i="4"/>
  <c r="U91" i="4"/>
  <c r="T91" i="4"/>
  <c r="AC91" i="4" s="1"/>
  <c r="AA90" i="4"/>
  <c r="Z90" i="4"/>
  <c r="Y90" i="4"/>
  <c r="X90" i="4"/>
  <c r="U90" i="4"/>
  <c r="T90" i="4"/>
  <c r="AC90" i="4" s="1"/>
  <c r="AA89" i="4"/>
  <c r="Z89" i="4"/>
  <c r="Y89" i="4"/>
  <c r="X89" i="4"/>
  <c r="U89" i="4"/>
  <c r="T89" i="4"/>
  <c r="AC89" i="4" s="1"/>
  <c r="AA88" i="4"/>
  <c r="Z88" i="4"/>
  <c r="Y88" i="4"/>
  <c r="X88" i="4"/>
  <c r="U88" i="4"/>
  <c r="T88" i="4"/>
  <c r="AC88" i="4" s="1"/>
  <c r="AA87" i="4"/>
  <c r="Z87" i="4"/>
  <c r="Y87" i="4"/>
  <c r="X87" i="4"/>
  <c r="U87" i="4"/>
  <c r="T87" i="4"/>
  <c r="AC87" i="4" s="1"/>
  <c r="AA86" i="4"/>
  <c r="Z86" i="4"/>
  <c r="Y86" i="4"/>
  <c r="X86" i="4"/>
  <c r="U86" i="4"/>
  <c r="T86" i="4"/>
  <c r="AC86" i="4" s="1"/>
  <c r="AA85" i="4"/>
  <c r="Z85" i="4"/>
  <c r="Y85" i="4"/>
  <c r="X85" i="4"/>
  <c r="U85" i="4"/>
  <c r="T85" i="4"/>
  <c r="AC85" i="4" s="1"/>
  <c r="AA84" i="4"/>
  <c r="Z84" i="4"/>
  <c r="Y84" i="4"/>
  <c r="X84" i="4"/>
  <c r="U84" i="4"/>
  <c r="T84" i="4"/>
  <c r="AC84" i="4" s="1"/>
  <c r="AA83" i="4"/>
  <c r="Z83" i="4"/>
  <c r="Y83" i="4"/>
  <c r="X83" i="4"/>
  <c r="U83" i="4"/>
  <c r="T83" i="4"/>
  <c r="AC83" i="4" s="1"/>
  <c r="AA82" i="4"/>
  <c r="Z82" i="4"/>
  <c r="Y82" i="4"/>
  <c r="X82" i="4"/>
  <c r="U82" i="4"/>
  <c r="T82" i="4"/>
  <c r="AC82" i="4" s="1"/>
  <c r="AA81" i="4"/>
  <c r="Z81" i="4"/>
  <c r="Y81" i="4"/>
  <c r="X81" i="4"/>
  <c r="U81" i="4"/>
  <c r="T81" i="4"/>
  <c r="AC81" i="4" s="1"/>
  <c r="AA80" i="4"/>
  <c r="Z80" i="4"/>
  <c r="Y80" i="4"/>
  <c r="X80" i="4"/>
  <c r="U80" i="4"/>
  <c r="T80" i="4"/>
  <c r="AC80" i="4" s="1"/>
  <c r="AA79" i="4"/>
  <c r="Z79" i="4"/>
  <c r="Y79" i="4"/>
  <c r="X79" i="4"/>
  <c r="U79" i="4"/>
  <c r="T79" i="4"/>
  <c r="AC79" i="4" s="1"/>
  <c r="AA78" i="4"/>
  <c r="Z78" i="4"/>
  <c r="Y78" i="4"/>
  <c r="X78" i="4"/>
  <c r="U78" i="4"/>
  <c r="T78" i="4"/>
  <c r="AC78" i="4" s="1"/>
  <c r="AA77" i="4"/>
  <c r="Z77" i="4"/>
  <c r="Y77" i="4"/>
  <c r="X77" i="4"/>
  <c r="U77" i="4"/>
  <c r="T77" i="4"/>
  <c r="AC77" i="4" s="1"/>
  <c r="AA76" i="4"/>
  <c r="Z76" i="4"/>
  <c r="Y76" i="4"/>
  <c r="X76" i="4"/>
  <c r="U76" i="4"/>
  <c r="T76" i="4"/>
  <c r="AC76" i="4" s="1"/>
  <c r="AA75" i="4"/>
  <c r="Z75" i="4"/>
  <c r="Y75" i="4"/>
  <c r="X75" i="4"/>
  <c r="U75" i="4"/>
  <c r="T75" i="4"/>
  <c r="AC75" i="4" s="1"/>
  <c r="AA74" i="4"/>
  <c r="Z74" i="4"/>
  <c r="Y74" i="4"/>
  <c r="X74" i="4"/>
  <c r="U74" i="4"/>
  <c r="T74" i="4"/>
  <c r="AC74" i="4" s="1"/>
  <c r="AA73" i="4"/>
  <c r="Z73" i="4"/>
  <c r="Y73" i="4"/>
  <c r="X73" i="4"/>
  <c r="U73" i="4"/>
  <c r="T73" i="4"/>
  <c r="AC73" i="4" s="1"/>
  <c r="AA72" i="4"/>
  <c r="Z72" i="4"/>
  <c r="Y72" i="4"/>
  <c r="X72" i="4"/>
  <c r="U72" i="4"/>
  <c r="T72" i="4"/>
  <c r="AC72" i="4" s="1"/>
  <c r="AA71" i="4"/>
  <c r="Z71" i="4"/>
  <c r="Y71" i="4"/>
  <c r="X71" i="4"/>
  <c r="U71" i="4"/>
  <c r="T71" i="4"/>
  <c r="AC71" i="4" s="1"/>
  <c r="AA70" i="4"/>
  <c r="Z70" i="4"/>
  <c r="Y70" i="4"/>
  <c r="X70" i="4"/>
  <c r="U70" i="4"/>
  <c r="T70" i="4"/>
  <c r="AC70" i="4" s="1"/>
  <c r="AA69" i="4"/>
  <c r="Z69" i="4"/>
  <c r="Y69" i="4"/>
  <c r="X69" i="4"/>
  <c r="U69" i="4"/>
  <c r="T69" i="4"/>
  <c r="AC69" i="4" s="1"/>
  <c r="AA68" i="4"/>
  <c r="Z68" i="4"/>
  <c r="Y68" i="4"/>
  <c r="X68" i="4"/>
  <c r="U68" i="4"/>
  <c r="T68" i="4"/>
  <c r="AC68" i="4" s="1"/>
  <c r="AA67" i="4"/>
  <c r="Z67" i="4"/>
  <c r="Y67" i="4"/>
  <c r="X67" i="4"/>
  <c r="U67" i="4"/>
  <c r="T67" i="4"/>
  <c r="AC67" i="4" s="1"/>
  <c r="AA66" i="4"/>
  <c r="Z66" i="4"/>
  <c r="Y66" i="4"/>
  <c r="X66" i="4"/>
  <c r="U66" i="4"/>
  <c r="T66" i="4"/>
  <c r="AC66" i="4" s="1"/>
  <c r="AA65" i="4"/>
  <c r="Z65" i="4"/>
  <c r="Y65" i="4"/>
  <c r="X65" i="4"/>
  <c r="U65" i="4"/>
  <c r="T65" i="4"/>
  <c r="AC65" i="4" s="1"/>
  <c r="AA64" i="4"/>
  <c r="Z64" i="4"/>
  <c r="Y64" i="4"/>
  <c r="X64" i="4"/>
  <c r="U64" i="4"/>
  <c r="T64" i="4"/>
  <c r="AC64" i="4" s="1"/>
  <c r="AA63" i="4"/>
  <c r="Z63" i="4"/>
  <c r="Y63" i="4"/>
  <c r="X63" i="4"/>
  <c r="U63" i="4"/>
  <c r="T63" i="4"/>
  <c r="AC63" i="4" s="1"/>
  <c r="AA62" i="4"/>
  <c r="Z62" i="4"/>
  <c r="Y62" i="4"/>
  <c r="X62" i="4"/>
  <c r="U62" i="4"/>
  <c r="T62" i="4"/>
  <c r="AC62" i="4" s="1"/>
  <c r="AA61" i="4"/>
  <c r="Z61" i="4"/>
  <c r="Y61" i="4"/>
  <c r="X61" i="4"/>
  <c r="U61" i="4"/>
  <c r="T61" i="4"/>
  <c r="AC61" i="4" s="1"/>
  <c r="AA60" i="4"/>
  <c r="Z60" i="4"/>
  <c r="Y60" i="4"/>
  <c r="X60" i="4"/>
  <c r="U60" i="4"/>
  <c r="T60" i="4"/>
  <c r="AC60" i="4" s="1"/>
  <c r="AA59" i="4"/>
  <c r="Z59" i="4"/>
  <c r="Y59" i="4"/>
  <c r="X59" i="4"/>
  <c r="U59" i="4"/>
  <c r="T59" i="4"/>
  <c r="AC59" i="4" s="1"/>
  <c r="AA58" i="4"/>
  <c r="Z58" i="4"/>
  <c r="Y58" i="4"/>
  <c r="X58" i="4"/>
  <c r="U58" i="4"/>
  <c r="T58" i="4"/>
  <c r="AC58" i="4" s="1"/>
  <c r="AA57" i="4"/>
  <c r="Z57" i="4"/>
  <c r="Y57" i="4"/>
  <c r="X57" i="4"/>
  <c r="U57" i="4"/>
  <c r="T57" i="4"/>
  <c r="AC57" i="4" s="1"/>
  <c r="AA56" i="4"/>
  <c r="Z56" i="4"/>
  <c r="Y56" i="4"/>
  <c r="X56" i="4"/>
  <c r="U56" i="4"/>
  <c r="T56" i="4"/>
  <c r="AC56" i="4" s="1"/>
  <c r="AA55" i="4"/>
  <c r="Z55" i="4"/>
  <c r="Y55" i="4"/>
  <c r="X55" i="4"/>
  <c r="U55" i="4"/>
  <c r="T55" i="4"/>
  <c r="AC55" i="4" s="1"/>
  <c r="AA54" i="4"/>
  <c r="Z54" i="4"/>
  <c r="Y54" i="4"/>
  <c r="X54" i="4"/>
  <c r="U54" i="4"/>
  <c r="T54" i="4"/>
  <c r="AC54" i="4" s="1"/>
  <c r="AA53" i="4"/>
  <c r="Z53" i="4"/>
  <c r="Y53" i="4"/>
  <c r="X53" i="4"/>
  <c r="U53" i="4"/>
  <c r="T53" i="4"/>
  <c r="AC53" i="4" s="1"/>
  <c r="AA52" i="4"/>
  <c r="Z52" i="4"/>
  <c r="Y52" i="4"/>
  <c r="X52" i="4"/>
  <c r="U52" i="4"/>
  <c r="T52" i="4"/>
  <c r="AC52" i="4" s="1"/>
  <c r="AA51" i="4"/>
  <c r="Z51" i="4"/>
  <c r="Y51" i="4"/>
  <c r="X51" i="4"/>
  <c r="U51" i="4"/>
  <c r="T51" i="4"/>
  <c r="AC51" i="4" s="1"/>
  <c r="AA50" i="4"/>
  <c r="Z50" i="4"/>
  <c r="Y50" i="4"/>
  <c r="X50" i="4"/>
  <c r="U50" i="4"/>
  <c r="T50" i="4"/>
  <c r="AC50" i="4" s="1"/>
  <c r="AA49" i="4"/>
  <c r="Z49" i="4"/>
  <c r="Y49" i="4"/>
  <c r="X49" i="4"/>
  <c r="U49" i="4"/>
  <c r="T49" i="4"/>
  <c r="AC49" i="4" s="1"/>
  <c r="AA48" i="4"/>
  <c r="Z48" i="4"/>
  <c r="Y48" i="4"/>
  <c r="X48" i="4"/>
  <c r="U48" i="4"/>
  <c r="T48" i="4"/>
  <c r="AC48" i="4" s="1"/>
  <c r="AA47" i="4"/>
  <c r="Z47" i="4"/>
  <c r="Y47" i="4"/>
  <c r="X47" i="4"/>
  <c r="U47" i="4"/>
  <c r="T47" i="4"/>
  <c r="AC47" i="4" s="1"/>
  <c r="AA46" i="4"/>
  <c r="Z46" i="4"/>
  <c r="Y46" i="4"/>
  <c r="X46" i="4"/>
  <c r="U46" i="4"/>
  <c r="T46" i="4"/>
  <c r="AC46" i="4" s="1"/>
  <c r="AA45" i="4"/>
  <c r="Z45" i="4"/>
  <c r="Y45" i="4"/>
  <c r="X45" i="4"/>
  <c r="U45" i="4"/>
  <c r="T45" i="4"/>
  <c r="AC45" i="4" s="1"/>
  <c r="AA44" i="4"/>
  <c r="Z44" i="4"/>
  <c r="Y44" i="4"/>
  <c r="X44" i="4"/>
  <c r="U44" i="4"/>
  <c r="T44" i="4"/>
  <c r="AC44" i="4" s="1"/>
  <c r="AA43" i="4"/>
  <c r="Z43" i="4"/>
  <c r="Y43" i="4"/>
  <c r="X43" i="4"/>
  <c r="U43" i="4"/>
  <c r="T43" i="4"/>
  <c r="AC43" i="4" s="1"/>
  <c r="AA42" i="4"/>
  <c r="Z42" i="4"/>
  <c r="Y42" i="4"/>
  <c r="X42" i="4"/>
  <c r="U42" i="4"/>
  <c r="T42" i="4"/>
  <c r="AC42" i="4" s="1"/>
  <c r="AA41" i="4"/>
  <c r="Z41" i="4"/>
  <c r="Y41" i="4"/>
  <c r="X41" i="4"/>
  <c r="U41" i="4"/>
  <c r="T41" i="4"/>
  <c r="AC41" i="4" s="1"/>
  <c r="AA40" i="4"/>
  <c r="Z40" i="4"/>
  <c r="Y40" i="4"/>
  <c r="X40" i="4"/>
  <c r="U40" i="4"/>
  <c r="T40" i="4"/>
  <c r="AC40" i="4" s="1"/>
  <c r="AA39" i="4"/>
  <c r="Z39" i="4"/>
  <c r="Y39" i="4"/>
  <c r="X39" i="4"/>
  <c r="U39" i="4"/>
  <c r="T39" i="4"/>
  <c r="AC39" i="4" s="1"/>
  <c r="AA38" i="4"/>
  <c r="Z38" i="4"/>
  <c r="Y38" i="4"/>
  <c r="X38" i="4"/>
  <c r="U38" i="4"/>
  <c r="T38" i="4"/>
  <c r="AC38" i="4" s="1"/>
  <c r="AA37" i="4"/>
  <c r="Z37" i="4"/>
  <c r="Y37" i="4"/>
  <c r="X37" i="4"/>
  <c r="U37" i="4"/>
  <c r="T37" i="4"/>
  <c r="AC37" i="4" s="1"/>
  <c r="AA36" i="4"/>
  <c r="Z36" i="4"/>
  <c r="Y36" i="4"/>
  <c r="X36" i="4"/>
  <c r="U36" i="4"/>
  <c r="T36" i="4"/>
  <c r="AC36" i="4" s="1"/>
  <c r="AA35" i="4"/>
  <c r="Z35" i="4"/>
  <c r="Y35" i="4"/>
  <c r="X35" i="4"/>
  <c r="U35" i="4"/>
  <c r="T35" i="4"/>
  <c r="AC35" i="4" s="1"/>
  <c r="AA34" i="4"/>
  <c r="Z34" i="4"/>
  <c r="Y34" i="4"/>
  <c r="X34" i="4"/>
  <c r="U34" i="4"/>
  <c r="T34" i="4"/>
  <c r="AC34" i="4" s="1"/>
  <c r="AA33" i="4"/>
  <c r="Z33" i="4"/>
  <c r="Y33" i="4"/>
  <c r="X33" i="4"/>
  <c r="U33" i="4"/>
  <c r="T33" i="4"/>
  <c r="AC33" i="4" s="1"/>
  <c r="AA32" i="4"/>
  <c r="Z32" i="4"/>
  <c r="Y32" i="4"/>
  <c r="X32" i="4"/>
  <c r="U32" i="4"/>
  <c r="T32" i="4"/>
  <c r="AC32" i="4" s="1"/>
  <c r="AA31" i="4"/>
  <c r="Z31" i="4"/>
  <c r="Y31" i="4"/>
  <c r="X31" i="4"/>
  <c r="U31" i="4"/>
  <c r="T31" i="4"/>
  <c r="AC31" i="4" s="1"/>
  <c r="AA30" i="4"/>
  <c r="Z30" i="4"/>
  <c r="Y30" i="4"/>
  <c r="X30" i="4"/>
  <c r="U30" i="4"/>
  <c r="T30" i="4"/>
  <c r="AC30" i="4" s="1"/>
  <c r="AA29" i="4"/>
  <c r="Z29" i="4"/>
  <c r="Y29" i="4"/>
  <c r="X29" i="4"/>
  <c r="U29" i="4"/>
  <c r="T29" i="4"/>
  <c r="AC29" i="4" s="1"/>
  <c r="AA28" i="4"/>
  <c r="Z28" i="4"/>
  <c r="Y28" i="4"/>
  <c r="X28" i="4"/>
  <c r="U28" i="4"/>
  <c r="T28" i="4"/>
  <c r="AC28" i="4" s="1"/>
  <c r="AA27" i="4"/>
  <c r="Z27" i="4"/>
  <c r="Y27" i="4"/>
  <c r="X27" i="4"/>
  <c r="U27" i="4"/>
  <c r="T27" i="4"/>
  <c r="AC27" i="4" s="1"/>
  <c r="AA26" i="4"/>
  <c r="Z26" i="4"/>
  <c r="Y26" i="4"/>
  <c r="X26" i="4"/>
  <c r="U26" i="4"/>
  <c r="T26" i="4"/>
  <c r="AC26" i="4" s="1"/>
  <c r="AA25" i="4"/>
  <c r="Z25" i="4"/>
  <c r="Y25" i="4"/>
  <c r="X25" i="4"/>
  <c r="U25" i="4"/>
  <c r="T25" i="4"/>
  <c r="AC25" i="4" s="1"/>
  <c r="AA24" i="4"/>
  <c r="Z24" i="4"/>
  <c r="Y24" i="4"/>
  <c r="X24" i="4"/>
  <c r="U24" i="4"/>
  <c r="T24" i="4"/>
  <c r="AC24" i="4" s="1"/>
  <c r="AA23" i="4"/>
  <c r="Z23" i="4"/>
  <c r="Y23" i="4"/>
  <c r="X23" i="4"/>
  <c r="U23" i="4"/>
  <c r="T23" i="4"/>
  <c r="AC23" i="4" s="1"/>
  <c r="AA22" i="4"/>
  <c r="Z22" i="4"/>
  <c r="Y22" i="4"/>
  <c r="X22" i="4"/>
  <c r="U22" i="4"/>
  <c r="T22" i="4"/>
  <c r="AC22" i="4" s="1"/>
  <c r="AA21" i="4"/>
  <c r="Z21" i="4"/>
  <c r="Y21" i="4"/>
  <c r="X21" i="4"/>
  <c r="U21" i="4"/>
  <c r="T21" i="4"/>
  <c r="AC21" i="4" s="1"/>
  <c r="AA20" i="4"/>
  <c r="Z20" i="4"/>
  <c r="Y20" i="4"/>
  <c r="X20" i="4"/>
  <c r="U20" i="4"/>
  <c r="T20" i="4"/>
  <c r="AC20" i="4" s="1"/>
  <c r="AA19" i="4"/>
  <c r="Z19" i="4"/>
  <c r="Y19" i="4"/>
  <c r="X19" i="4"/>
  <c r="U19" i="4"/>
  <c r="T19" i="4"/>
  <c r="AC19" i="4" s="1"/>
  <c r="AA18" i="4"/>
  <c r="Z18" i="4"/>
  <c r="Y18" i="4"/>
  <c r="X18" i="4"/>
  <c r="U18" i="4"/>
  <c r="T18" i="4"/>
  <c r="AC18" i="4" s="1"/>
  <c r="AA17" i="4"/>
  <c r="Z17" i="4"/>
  <c r="Y17" i="4"/>
  <c r="X17" i="4"/>
  <c r="U17" i="4"/>
  <c r="T17" i="4"/>
  <c r="AC17" i="4" s="1"/>
  <c r="AA16" i="4"/>
  <c r="Z16" i="4"/>
  <c r="Y16" i="4"/>
  <c r="X16" i="4"/>
  <c r="U16" i="4"/>
  <c r="T16" i="4"/>
  <c r="AC16" i="4" s="1"/>
  <c r="AA15" i="4"/>
  <c r="Z15" i="4"/>
  <c r="Y15" i="4"/>
  <c r="X15" i="4"/>
  <c r="U15" i="4"/>
  <c r="T15" i="4"/>
  <c r="AC15" i="4" s="1"/>
  <c r="AA14" i="4"/>
  <c r="Z14" i="4"/>
  <c r="Y14" i="4"/>
  <c r="X14" i="4"/>
  <c r="U14" i="4"/>
  <c r="T14" i="4"/>
  <c r="AC14" i="4" s="1"/>
  <c r="AA13" i="4"/>
  <c r="Z13" i="4"/>
  <c r="Y13" i="4"/>
  <c r="X13" i="4"/>
  <c r="U13" i="4"/>
  <c r="T13" i="4"/>
  <c r="AC13" i="4" s="1"/>
  <c r="AA12" i="4"/>
  <c r="Z12" i="4"/>
  <c r="Y12" i="4"/>
  <c r="X12" i="4"/>
  <c r="U12" i="4"/>
  <c r="T12" i="4"/>
  <c r="AA11" i="4"/>
  <c r="Z11" i="4"/>
  <c r="Y11" i="4"/>
  <c r="X11" i="4"/>
  <c r="U11" i="4"/>
  <c r="T11" i="4"/>
  <c r="AA10" i="4"/>
  <c r="Z10" i="4"/>
  <c r="Y10" i="4"/>
  <c r="X10" i="4"/>
  <c r="U10" i="4"/>
  <c r="T10" i="4"/>
  <c r="AA9" i="4"/>
  <c r="Z9" i="4"/>
  <c r="Y9" i="4"/>
  <c r="X9" i="4"/>
  <c r="U9" i="4"/>
  <c r="T9" i="4"/>
  <c r="Q3500" i="4"/>
  <c r="P3500" i="4"/>
  <c r="O3500" i="4"/>
  <c r="N3500" i="4"/>
  <c r="K3500" i="4"/>
  <c r="J3500" i="4"/>
  <c r="S3500" i="4" s="1"/>
  <c r="Q3499" i="4"/>
  <c r="P3499" i="4"/>
  <c r="O3499" i="4"/>
  <c r="N3499" i="4"/>
  <c r="K3499" i="4"/>
  <c r="J3499" i="4"/>
  <c r="S3499" i="4" s="1"/>
  <c r="Q3498" i="4"/>
  <c r="P3498" i="4"/>
  <c r="O3498" i="4"/>
  <c r="N3498" i="4"/>
  <c r="K3498" i="4"/>
  <c r="J3498" i="4"/>
  <c r="S3498" i="4" s="1"/>
  <c r="Q3497" i="4"/>
  <c r="P3497" i="4"/>
  <c r="O3497" i="4"/>
  <c r="N3497" i="4"/>
  <c r="K3497" i="4"/>
  <c r="J3497" i="4"/>
  <c r="S3497" i="4" s="1"/>
  <c r="Q3496" i="4"/>
  <c r="P3496" i="4"/>
  <c r="O3496" i="4"/>
  <c r="N3496" i="4"/>
  <c r="K3496" i="4"/>
  <c r="J3496" i="4"/>
  <c r="S3496" i="4" s="1"/>
  <c r="Q3495" i="4"/>
  <c r="P3495" i="4"/>
  <c r="O3495" i="4"/>
  <c r="N3495" i="4"/>
  <c r="K3495" i="4"/>
  <c r="J3495" i="4"/>
  <c r="S3495" i="4" s="1"/>
  <c r="Q3494" i="4"/>
  <c r="P3494" i="4"/>
  <c r="O3494" i="4"/>
  <c r="N3494" i="4"/>
  <c r="K3494" i="4"/>
  <c r="J3494" i="4"/>
  <c r="S3494" i="4" s="1"/>
  <c r="Q3493" i="4"/>
  <c r="P3493" i="4"/>
  <c r="O3493" i="4"/>
  <c r="N3493" i="4"/>
  <c r="K3493" i="4"/>
  <c r="J3493" i="4"/>
  <c r="S3493" i="4" s="1"/>
  <c r="Q3492" i="4"/>
  <c r="P3492" i="4"/>
  <c r="O3492" i="4"/>
  <c r="N3492" i="4"/>
  <c r="K3492" i="4"/>
  <c r="J3492" i="4"/>
  <c r="S3492" i="4" s="1"/>
  <c r="Q3491" i="4"/>
  <c r="P3491" i="4"/>
  <c r="O3491" i="4"/>
  <c r="N3491" i="4"/>
  <c r="K3491" i="4"/>
  <c r="J3491" i="4"/>
  <c r="S3491" i="4" s="1"/>
  <c r="Q3490" i="4"/>
  <c r="P3490" i="4"/>
  <c r="O3490" i="4"/>
  <c r="N3490" i="4"/>
  <c r="K3490" i="4"/>
  <c r="J3490" i="4"/>
  <c r="S3490" i="4" s="1"/>
  <c r="Q3489" i="4"/>
  <c r="P3489" i="4"/>
  <c r="O3489" i="4"/>
  <c r="N3489" i="4"/>
  <c r="K3489" i="4"/>
  <c r="J3489" i="4"/>
  <c r="S3489" i="4" s="1"/>
  <c r="Q3488" i="4"/>
  <c r="P3488" i="4"/>
  <c r="O3488" i="4"/>
  <c r="N3488" i="4"/>
  <c r="K3488" i="4"/>
  <c r="J3488" i="4"/>
  <c r="S3488" i="4" s="1"/>
  <c r="Q3487" i="4"/>
  <c r="P3487" i="4"/>
  <c r="O3487" i="4"/>
  <c r="N3487" i="4"/>
  <c r="K3487" i="4"/>
  <c r="J3487" i="4"/>
  <c r="S3487" i="4" s="1"/>
  <c r="Q3486" i="4"/>
  <c r="P3486" i="4"/>
  <c r="O3486" i="4"/>
  <c r="N3486" i="4"/>
  <c r="K3486" i="4"/>
  <c r="J3486" i="4"/>
  <c r="S3486" i="4" s="1"/>
  <c r="Q3485" i="4"/>
  <c r="P3485" i="4"/>
  <c r="O3485" i="4"/>
  <c r="N3485" i="4"/>
  <c r="K3485" i="4"/>
  <c r="J3485" i="4"/>
  <c r="S3485" i="4" s="1"/>
  <c r="Q3484" i="4"/>
  <c r="P3484" i="4"/>
  <c r="O3484" i="4"/>
  <c r="N3484" i="4"/>
  <c r="K3484" i="4"/>
  <c r="J3484" i="4"/>
  <c r="S3484" i="4" s="1"/>
  <c r="Q3483" i="4"/>
  <c r="P3483" i="4"/>
  <c r="O3483" i="4"/>
  <c r="N3483" i="4"/>
  <c r="K3483" i="4"/>
  <c r="J3483" i="4"/>
  <c r="S3483" i="4" s="1"/>
  <c r="Q3482" i="4"/>
  <c r="P3482" i="4"/>
  <c r="O3482" i="4"/>
  <c r="N3482" i="4"/>
  <c r="K3482" i="4"/>
  <c r="J3482" i="4"/>
  <c r="S3482" i="4" s="1"/>
  <c r="Q3481" i="4"/>
  <c r="P3481" i="4"/>
  <c r="O3481" i="4"/>
  <c r="N3481" i="4"/>
  <c r="K3481" i="4"/>
  <c r="J3481" i="4"/>
  <c r="S3481" i="4" s="1"/>
  <c r="Q3480" i="4"/>
  <c r="P3480" i="4"/>
  <c r="O3480" i="4"/>
  <c r="N3480" i="4"/>
  <c r="K3480" i="4"/>
  <c r="J3480" i="4"/>
  <c r="S3480" i="4" s="1"/>
  <c r="Q3479" i="4"/>
  <c r="P3479" i="4"/>
  <c r="O3479" i="4"/>
  <c r="N3479" i="4"/>
  <c r="K3479" i="4"/>
  <c r="J3479" i="4"/>
  <c r="S3479" i="4" s="1"/>
  <c r="Q3478" i="4"/>
  <c r="P3478" i="4"/>
  <c r="O3478" i="4"/>
  <c r="N3478" i="4"/>
  <c r="K3478" i="4"/>
  <c r="J3478" i="4"/>
  <c r="S3478" i="4" s="1"/>
  <c r="Q3477" i="4"/>
  <c r="P3477" i="4"/>
  <c r="O3477" i="4"/>
  <c r="N3477" i="4"/>
  <c r="K3477" i="4"/>
  <c r="J3477" i="4"/>
  <c r="S3477" i="4" s="1"/>
  <c r="Q3476" i="4"/>
  <c r="P3476" i="4"/>
  <c r="O3476" i="4"/>
  <c r="N3476" i="4"/>
  <c r="K3476" i="4"/>
  <c r="J3476" i="4"/>
  <c r="S3476" i="4" s="1"/>
  <c r="Q3475" i="4"/>
  <c r="P3475" i="4"/>
  <c r="O3475" i="4"/>
  <c r="N3475" i="4"/>
  <c r="K3475" i="4"/>
  <c r="J3475" i="4"/>
  <c r="S3475" i="4" s="1"/>
  <c r="Q3474" i="4"/>
  <c r="P3474" i="4"/>
  <c r="O3474" i="4"/>
  <c r="N3474" i="4"/>
  <c r="K3474" i="4"/>
  <c r="J3474" i="4"/>
  <c r="S3474" i="4" s="1"/>
  <c r="Q3473" i="4"/>
  <c r="P3473" i="4"/>
  <c r="O3473" i="4"/>
  <c r="N3473" i="4"/>
  <c r="K3473" i="4"/>
  <c r="J3473" i="4"/>
  <c r="S3473" i="4" s="1"/>
  <c r="Q3472" i="4"/>
  <c r="P3472" i="4"/>
  <c r="O3472" i="4"/>
  <c r="N3472" i="4"/>
  <c r="K3472" i="4"/>
  <c r="J3472" i="4"/>
  <c r="S3472" i="4" s="1"/>
  <c r="Q3471" i="4"/>
  <c r="P3471" i="4"/>
  <c r="O3471" i="4"/>
  <c r="N3471" i="4"/>
  <c r="K3471" i="4"/>
  <c r="J3471" i="4"/>
  <c r="S3471" i="4" s="1"/>
  <c r="Q3470" i="4"/>
  <c r="P3470" i="4"/>
  <c r="O3470" i="4"/>
  <c r="N3470" i="4"/>
  <c r="K3470" i="4"/>
  <c r="J3470" i="4"/>
  <c r="S3470" i="4" s="1"/>
  <c r="Q3469" i="4"/>
  <c r="P3469" i="4"/>
  <c r="O3469" i="4"/>
  <c r="N3469" i="4"/>
  <c r="K3469" i="4"/>
  <c r="J3469" i="4"/>
  <c r="S3469" i="4" s="1"/>
  <c r="Q3468" i="4"/>
  <c r="P3468" i="4"/>
  <c r="O3468" i="4"/>
  <c r="N3468" i="4"/>
  <c r="K3468" i="4"/>
  <c r="J3468" i="4"/>
  <c r="S3468" i="4" s="1"/>
  <c r="Q3467" i="4"/>
  <c r="P3467" i="4"/>
  <c r="O3467" i="4"/>
  <c r="N3467" i="4"/>
  <c r="K3467" i="4"/>
  <c r="J3467" i="4"/>
  <c r="S3467" i="4" s="1"/>
  <c r="Q3466" i="4"/>
  <c r="P3466" i="4"/>
  <c r="O3466" i="4"/>
  <c r="N3466" i="4"/>
  <c r="K3466" i="4"/>
  <c r="J3466" i="4"/>
  <c r="S3466" i="4" s="1"/>
  <c r="Q3465" i="4"/>
  <c r="P3465" i="4"/>
  <c r="O3465" i="4"/>
  <c r="N3465" i="4"/>
  <c r="K3465" i="4"/>
  <c r="J3465" i="4"/>
  <c r="S3465" i="4" s="1"/>
  <c r="Q3464" i="4"/>
  <c r="P3464" i="4"/>
  <c r="O3464" i="4"/>
  <c r="N3464" i="4"/>
  <c r="K3464" i="4"/>
  <c r="J3464" i="4"/>
  <c r="S3464" i="4" s="1"/>
  <c r="Q3463" i="4"/>
  <c r="P3463" i="4"/>
  <c r="O3463" i="4"/>
  <c r="N3463" i="4"/>
  <c r="K3463" i="4"/>
  <c r="J3463" i="4"/>
  <c r="S3463" i="4" s="1"/>
  <c r="Q3462" i="4"/>
  <c r="P3462" i="4"/>
  <c r="O3462" i="4"/>
  <c r="N3462" i="4"/>
  <c r="K3462" i="4"/>
  <c r="J3462" i="4"/>
  <c r="S3462" i="4" s="1"/>
  <c r="Q3461" i="4"/>
  <c r="P3461" i="4"/>
  <c r="O3461" i="4"/>
  <c r="N3461" i="4"/>
  <c r="K3461" i="4"/>
  <c r="J3461" i="4"/>
  <c r="S3461" i="4" s="1"/>
  <c r="Q3460" i="4"/>
  <c r="P3460" i="4"/>
  <c r="O3460" i="4"/>
  <c r="N3460" i="4"/>
  <c r="K3460" i="4"/>
  <c r="J3460" i="4"/>
  <c r="S3460" i="4" s="1"/>
  <c r="Q3459" i="4"/>
  <c r="P3459" i="4"/>
  <c r="O3459" i="4"/>
  <c r="N3459" i="4"/>
  <c r="K3459" i="4"/>
  <c r="J3459" i="4"/>
  <c r="S3459" i="4" s="1"/>
  <c r="Q3458" i="4"/>
  <c r="P3458" i="4"/>
  <c r="O3458" i="4"/>
  <c r="N3458" i="4"/>
  <c r="K3458" i="4"/>
  <c r="J3458" i="4"/>
  <c r="S3458" i="4" s="1"/>
  <c r="Q3457" i="4"/>
  <c r="P3457" i="4"/>
  <c r="O3457" i="4"/>
  <c r="N3457" i="4"/>
  <c r="K3457" i="4"/>
  <c r="J3457" i="4"/>
  <c r="S3457" i="4" s="1"/>
  <c r="Q3456" i="4"/>
  <c r="P3456" i="4"/>
  <c r="O3456" i="4"/>
  <c r="N3456" i="4"/>
  <c r="K3456" i="4"/>
  <c r="J3456" i="4"/>
  <c r="S3456" i="4" s="1"/>
  <c r="Q3455" i="4"/>
  <c r="P3455" i="4"/>
  <c r="O3455" i="4"/>
  <c r="N3455" i="4"/>
  <c r="K3455" i="4"/>
  <c r="J3455" i="4"/>
  <c r="S3455" i="4" s="1"/>
  <c r="Q3454" i="4"/>
  <c r="P3454" i="4"/>
  <c r="O3454" i="4"/>
  <c r="N3454" i="4"/>
  <c r="K3454" i="4"/>
  <c r="J3454" i="4"/>
  <c r="S3454" i="4" s="1"/>
  <c r="Q3453" i="4"/>
  <c r="P3453" i="4"/>
  <c r="O3453" i="4"/>
  <c r="N3453" i="4"/>
  <c r="K3453" i="4"/>
  <c r="J3453" i="4"/>
  <c r="S3453" i="4" s="1"/>
  <c r="Q3452" i="4"/>
  <c r="P3452" i="4"/>
  <c r="O3452" i="4"/>
  <c r="N3452" i="4"/>
  <c r="K3452" i="4"/>
  <c r="J3452" i="4"/>
  <c r="S3452" i="4" s="1"/>
  <c r="Q3451" i="4"/>
  <c r="P3451" i="4"/>
  <c r="O3451" i="4"/>
  <c r="N3451" i="4"/>
  <c r="K3451" i="4"/>
  <c r="J3451" i="4"/>
  <c r="S3451" i="4" s="1"/>
  <c r="Q3450" i="4"/>
  <c r="P3450" i="4"/>
  <c r="O3450" i="4"/>
  <c r="N3450" i="4"/>
  <c r="K3450" i="4"/>
  <c r="J3450" i="4"/>
  <c r="S3450" i="4" s="1"/>
  <c r="Q3449" i="4"/>
  <c r="P3449" i="4"/>
  <c r="O3449" i="4"/>
  <c r="N3449" i="4"/>
  <c r="K3449" i="4"/>
  <c r="J3449" i="4"/>
  <c r="S3449" i="4" s="1"/>
  <c r="Q3448" i="4"/>
  <c r="P3448" i="4"/>
  <c r="O3448" i="4"/>
  <c r="N3448" i="4"/>
  <c r="K3448" i="4"/>
  <c r="J3448" i="4"/>
  <c r="S3448" i="4" s="1"/>
  <c r="Q3447" i="4"/>
  <c r="P3447" i="4"/>
  <c r="O3447" i="4"/>
  <c r="N3447" i="4"/>
  <c r="K3447" i="4"/>
  <c r="J3447" i="4"/>
  <c r="S3447" i="4" s="1"/>
  <c r="Q3446" i="4"/>
  <c r="P3446" i="4"/>
  <c r="O3446" i="4"/>
  <c r="N3446" i="4"/>
  <c r="K3446" i="4"/>
  <c r="J3446" i="4"/>
  <c r="S3446" i="4" s="1"/>
  <c r="Q3445" i="4"/>
  <c r="P3445" i="4"/>
  <c r="O3445" i="4"/>
  <c r="N3445" i="4"/>
  <c r="K3445" i="4"/>
  <c r="J3445" i="4"/>
  <c r="S3445" i="4" s="1"/>
  <c r="Q3444" i="4"/>
  <c r="P3444" i="4"/>
  <c r="O3444" i="4"/>
  <c r="N3444" i="4"/>
  <c r="K3444" i="4"/>
  <c r="J3444" i="4"/>
  <c r="S3444" i="4" s="1"/>
  <c r="Q3443" i="4"/>
  <c r="P3443" i="4"/>
  <c r="O3443" i="4"/>
  <c r="N3443" i="4"/>
  <c r="K3443" i="4"/>
  <c r="J3443" i="4"/>
  <c r="S3443" i="4" s="1"/>
  <c r="Q3442" i="4"/>
  <c r="P3442" i="4"/>
  <c r="O3442" i="4"/>
  <c r="N3442" i="4"/>
  <c r="K3442" i="4"/>
  <c r="J3442" i="4"/>
  <c r="S3442" i="4" s="1"/>
  <c r="Q3441" i="4"/>
  <c r="P3441" i="4"/>
  <c r="O3441" i="4"/>
  <c r="N3441" i="4"/>
  <c r="K3441" i="4"/>
  <c r="J3441" i="4"/>
  <c r="S3441" i="4" s="1"/>
  <c r="Q3440" i="4"/>
  <c r="P3440" i="4"/>
  <c r="O3440" i="4"/>
  <c r="N3440" i="4"/>
  <c r="K3440" i="4"/>
  <c r="J3440" i="4"/>
  <c r="S3440" i="4" s="1"/>
  <c r="Q3439" i="4"/>
  <c r="P3439" i="4"/>
  <c r="O3439" i="4"/>
  <c r="N3439" i="4"/>
  <c r="K3439" i="4"/>
  <c r="J3439" i="4"/>
  <c r="S3439" i="4" s="1"/>
  <c r="Q3438" i="4"/>
  <c r="P3438" i="4"/>
  <c r="O3438" i="4"/>
  <c r="N3438" i="4"/>
  <c r="K3438" i="4"/>
  <c r="J3438" i="4"/>
  <c r="S3438" i="4" s="1"/>
  <c r="Q3437" i="4"/>
  <c r="P3437" i="4"/>
  <c r="O3437" i="4"/>
  <c r="N3437" i="4"/>
  <c r="K3437" i="4"/>
  <c r="J3437" i="4"/>
  <c r="S3437" i="4" s="1"/>
  <c r="Q3436" i="4"/>
  <c r="P3436" i="4"/>
  <c r="O3436" i="4"/>
  <c r="N3436" i="4"/>
  <c r="K3436" i="4"/>
  <c r="J3436" i="4"/>
  <c r="S3436" i="4" s="1"/>
  <c r="Q3435" i="4"/>
  <c r="P3435" i="4"/>
  <c r="O3435" i="4"/>
  <c r="N3435" i="4"/>
  <c r="K3435" i="4"/>
  <c r="J3435" i="4"/>
  <c r="S3435" i="4" s="1"/>
  <c r="Q3434" i="4"/>
  <c r="P3434" i="4"/>
  <c r="O3434" i="4"/>
  <c r="N3434" i="4"/>
  <c r="K3434" i="4"/>
  <c r="J3434" i="4"/>
  <c r="S3434" i="4" s="1"/>
  <c r="Q3433" i="4"/>
  <c r="P3433" i="4"/>
  <c r="O3433" i="4"/>
  <c r="N3433" i="4"/>
  <c r="K3433" i="4"/>
  <c r="J3433" i="4"/>
  <c r="S3433" i="4" s="1"/>
  <c r="Q3432" i="4"/>
  <c r="P3432" i="4"/>
  <c r="O3432" i="4"/>
  <c r="N3432" i="4"/>
  <c r="K3432" i="4"/>
  <c r="J3432" i="4"/>
  <c r="S3432" i="4" s="1"/>
  <c r="Q3431" i="4"/>
  <c r="P3431" i="4"/>
  <c r="O3431" i="4"/>
  <c r="N3431" i="4"/>
  <c r="K3431" i="4"/>
  <c r="J3431" i="4"/>
  <c r="S3431" i="4" s="1"/>
  <c r="Q3430" i="4"/>
  <c r="P3430" i="4"/>
  <c r="O3430" i="4"/>
  <c r="N3430" i="4"/>
  <c r="K3430" i="4"/>
  <c r="J3430" i="4"/>
  <c r="S3430" i="4" s="1"/>
  <c r="Q3429" i="4"/>
  <c r="P3429" i="4"/>
  <c r="O3429" i="4"/>
  <c r="N3429" i="4"/>
  <c r="K3429" i="4"/>
  <c r="J3429" i="4"/>
  <c r="S3429" i="4" s="1"/>
  <c r="Q3428" i="4"/>
  <c r="P3428" i="4"/>
  <c r="O3428" i="4"/>
  <c r="N3428" i="4"/>
  <c r="K3428" i="4"/>
  <c r="J3428" i="4"/>
  <c r="S3428" i="4" s="1"/>
  <c r="Q3427" i="4"/>
  <c r="P3427" i="4"/>
  <c r="O3427" i="4"/>
  <c r="N3427" i="4"/>
  <c r="K3427" i="4"/>
  <c r="J3427" i="4"/>
  <c r="S3427" i="4" s="1"/>
  <c r="Q3426" i="4"/>
  <c r="P3426" i="4"/>
  <c r="O3426" i="4"/>
  <c r="N3426" i="4"/>
  <c r="K3426" i="4"/>
  <c r="J3426" i="4"/>
  <c r="S3426" i="4" s="1"/>
  <c r="Q3425" i="4"/>
  <c r="P3425" i="4"/>
  <c r="O3425" i="4"/>
  <c r="N3425" i="4"/>
  <c r="K3425" i="4"/>
  <c r="J3425" i="4"/>
  <c r="S3425" i="4" s="1"/>
  <c r="Q3424" i="4"/>
  <c r="P3424" i="4"/>
  <c r="O3424" i="4"/>
  <c r="N3424" i="4"/>
  <c r="K3424" i="4"/>
  <c r="J3424" i="4"/>
  <c r="S3424" i="4" s="1"/>
  <c r="Q3423" i="4"/>
  <c r="P3423" i="4"/>
  <c r="O3423" i="4"/>
  <c r="N3423" i="4"/>
  <c r="K3423" i="4"/>
  <c r="J3423" i="4"/>
  <c r="S3423" i="4" s="1"/>
  <c r="Q3422" i="4"/>
  <c r="P3422" i="4"/>
  <c r="O3422" i="4"/>
  <c r="N3422" i="4"/>
  <c r="K3422" i="4"/>
  <c r="J3422" i="4"/>
  <c r="S3422" i="4" s="1"/>
  <c r="Q3421" i="4"/>
  <c r="P3421" i="4"/>
  <c r="O3421" i="4"/>
  <c r="N3421" i="4"/>
  <c r="K3421" i="4"/>
  <c r="J3421" i="4"/>
  <c r="S3421" i="4" s="1"/>
  <c r="Q3420" i="4"/>
  <c r="P3420" i="4"/>
  <c r="O3420" i="4"/>
  <c r="N3420" i="4"/>
  <c r="K3420" i="4"/>
  <c r="J3420" i="4"/>
  <c r="S3420" i="4" s="1"/>
  <c r="Q3419" i="4"/>
  <c r="P3419" i="4"/>
  <c r="O3419" i="4"/>
  <c r="N3419" i="4"/>
  <c r="K3419" i="4"/>
  <c r="J3419" i="4"/>
  <c r="S3419" i="4" s="1"/>
  <c r="Q3418" i="4"/>
  <c r="P3418" i="4"/>
  <c r="O3418" i="4"/>
  <c r="N3418" i="4"/>
  <c r="K3418" i="4"/>
  <c r="J3418" i="4"/>
  <c r="S3418" i="4" s="1"/>
  <c r="Q3417" i="4"/>
  <c r="P3417" i="4"/>
  <c r="O3417" i="4"/>
  <c r="N3417" i="4"/>
  <c r="K3417" i="4"/>
  <c r="J3417" i="4"/>
  <c r="S3417" i="4" s="1"/>
  <c r="Q3416" i="4"/>
  <c r="P3416" i="4"/>
  <c r="O3416" i="4"/>
  <c r="N3416" i="4"/>
  <c r="K3416" i="4"/>
  <c r="J3416" i="4"/>
  <c r="S3416" i="4" s="1"/>
  <c r="Q3415" i="4"/>
  <c r="P3415" i="4"/>
  <c r="O3415" i="4"/>
  <c r="N3415" i="4"/>
  <c r="K3415" i="4"/>
  <c r="J3415" i="4"/>
  <c r="S3415" i="4" s="1"/>
  <c r="Q3414" i="4"/>
  <c r="P3414" i="4"/>
  <c r="O3414" i="4"/>
  <c r="N3414" i="4"/>
  <c r="K3414" i="4"/>
  <c r="J3414" i="4"/>
  <c r="S3414" i="4" s="1"/>
  <c r="Q3413" i="4"/>
  <c r="P3413" i="4"/>
  <c r="O3413" i="4"/>
  <c r="N3413" i="4"/>
  <c r="K3413" i="4"/>
  <c r="J3413" i="4"/>
  <c r="S3413" i="4" s="1"/>
  <c r="Q3412" i="4"/>
  <c r="P3412" i="4"/>
  <c r="O3412" i="4"/>
  <c r="N3412" i="4"/>
  <c r="K3412" i="4"/>
  <c r="J3412" i="4"/>
  <c r="S3412" i="4" s="1"/>
  <c r="Q3411" i="4"/>
  <c r="P3411" i="4"/>
  <c r="O3411" i="4"/>
  <c r="N3411" i="4"/>
  <c r="K3411" i="4"/>
  <c r="J3411" i="4"/>
  <c r="S3411" i="4" s="1"/>
  <c r="Q3410" i="4"/>
  <c r="P3410" i="4"/>
  <c r="O3410" i="4"/>
  <c r="N3410" i="4"/>
  <c r="K3410" i="4"/>
  <c r="J3410" i="4"/>
  <c r="S3410" i="4" s="1"/>
  <c r="Q3409" i="4"/>
  <c r="P3409" i="4"/>
  <c r="O3409" i="4"/>
  <c r="N3409" i="4"/>
  <c r="K3409" i="4"/>
  <c r="J3409" i="4"/>
  <c r="S3409" i="4" s="1"/>
  <c r="Q3408" i="4"/>
  <c r="P3408" i="4"/>
  <c r="O3408" i="4"/>
  <c r="N3408" i="4"/>
  <c r="K3408" i="4"/>
  <c r="J3408" i="4"/>
  <c r="S3408" i="4" s="1"/>
  <c r="Q3407" i="4"/>
  <c r="P3407" i="4"/>
  <c r="O3407" i="4"/>
  <c r="N3407" i="4"/>
  <c r="K3407" i="4"/>
  <c r="J3407" i="4"/>
  <c r="S3407" i="4" s="1"/>
  <c r="Q3406" i="4"/>
  <c r="P3406" i="4"/>
  <c r="O3406" i="4"/>
  <c r="N3406" i="4"/>
  <c r="K3406" i="4"/>
  <c r="J3406" i="4"/>
  <c r="S3406" i="4" s="1"/>
  <c r="Q3405" i="4"/>
  <c r="P3405" i="4"/>
  <c r="O3405" i="4"/>
  <c r="N3405" i="4"/>
  <c r="K3405" i="4"/>
  <c r="J3405" i="4"/>
  <c r="S3405" i="4" s="1"/>
  <c r="Q3404" i="4"/>
  <c r="P3404" i="4"/>
  <c r="O3404" i="4"/>
  <c r="N3404" i="4"/>
  <c r="K3404" i="4"/>
  <c r="J3404" i="4"/>
  <c r="S3404" i="4" s="1"/>
  <c r="Q3403" i="4"/>
  <c r="P3403" i="4"/>
  <c r="O3403" i="4"/>
  <c r="N3403" i="4"/>
  <c r="K3403" i="4"/>
  <c r="J3403" i="4"/>
  <c r="S3403" i="4" s="1"/>
  <c r="Q3402" i="4"/>
  <c r="P3402" i="4"/>
  <c r="O3402" i="4"/>
  <c r="N3402" i="4"/>
  <c r="K3402" i="4"/>
  <c r="J3402" i="4"/>
  <c r="S3402" i="4" s="1"/>
  <c r="Q3401" i="4"/>
  <c r="P3401" i="4"/>
  <c r="O3401" i="4"/>
  <c r="N3401" i="4"/>
  <c r="K3401" i="4"/>
  <c r="J3401" i="4"/>
  <c r="S3401" i="4" s="1"/>
  <c r="Q3400" i="4"/>
  <c r="P3400" i="4"/>
  <c r="O3400" i="4"/>
  <c r="N3400" i="4"/>
  <c r="K3400" i="4"/>
  <c r="J3400" i="4"/>
  <c r="S3400" i="4" s="1"/>
  <c r="Q3399" i="4"/>
  <c r="P3399" i="4"/>
  <c r="O3399" i="4"/>
  <c r="N3399" i="4"/>
  <c r="K3399" i="4"/>
  <c r="J3399" i="4"/>
  <c r="S3399" i="4" s="1"/>
  <c r="Q3398" i="4"/>
  <c r="P3398" i="4"/>
  <c r="O3398" i="4"/>
  <c r="N3398" i="4"/>
  <c r="K3398" i="4"/>
  <c r="J3398" i="4"/>
  <c r="S3398" i="4" s="1"/>
  <c r="Q3397" i="4"/>
  <c r="P3397" i="4"/>
  <c r="O3397" i="4"/>
  <c r="N3397" i="4"/>
  <c r="K3397" i="4"/>
  <c r="J3397" i="4"/>
  <c r="S3397" i="4" s="1"/>
  <c r="Q3396" i="4"/>
  <c r="P3396" i="4"/>
  <c r="O3396" i="4"/>
  <c r="N3396" i="4"/>
  <c r="K3396" i="4"/>
  <c r="J3396" i="4"/>
  <c r="S3396" i="4" s="1"/>
  <c r="Q3395" i="4"/>
  <c r="P3395" i="4"/>
  <c r="O3395" i="4"/>
  <c r="N3395" i="4"/>
  <c r="K3395" i="4"/>
  <c r="J3395" i="4"/>
  <c r="S3395" i="4" s="1"/>
  <c r="Q3394" i="4"/>
  <c r="P3394" i="4"/>
  <c r="O3394" i="4"/>
  <c r="N3394" i="4"/>
  <c r="K3394" i="4"/>
  <c r="J3394" i="4"/>
  <c r="S3394" i="4" s="1"/>
  <c r="Q3393" i="4"/>
  <c r="P3393" i="4"/>
  <c r="O3393" i="4"/>
  <c r="N3393" i="4"/>
  <c r="K3393" i="4"/>
  <c r="J3393" i="4"/>
  <c r="S3393" i="4" s="1"/>
  <c r="Q3392" i="4"/>
  <c r="P3392" i="4"/>
  <c r="O3392" i="4"/>
  <c r="N3392" i="4"/>
  <c r="K3392" i="4"/>
  <c r="J3392" i="4"/>
  <c r="S3392" i="4" s="1"/>
  <c r="Q3391" i="4"/>
  <c r="P3391" i="4"/>
  <c r="O3391" i="4"/>
  <c r="N3391" i="4"/>
  <c r="K3391" i="4"/>
  <c r="J3391" i="4"/>
  <c r="S3391" i="4" s="1"/>
  <c r="Q3390" i="4"/>
  <c r="P3390" i="4"/>
  <c r="O3390" i="4"/>
  <c r="N3390" i="4"/>
  <c r="K3390" i="4"/>
  <c r="J3390" i="4"/>
  <c r="S3390" i="4" s="1"/>
  <c r="Q3389" i="4"/>
  <c r="P3389" i="4"/>
  <c r="O3389" i="4"/>
  <c r="N3389" i="4"/>
  <c r="K3389" i="4"/>
  <c r="J3389" i="4"/>
  <c r="S3389" i="4" s="1"/>
  <c r="Q3388" i="4"/>
  <c r="P3388" i="4"/>
  <c r="O3388" i="4"/>
  <c r="N3388" i="4"/>
  <c r="K3388" i="4"/>
  <c r="J3388" i="4"/>
  <c r="S3388" i="4" s="1"/>
  <c r="Q3387" i="4"/>
  <c r="P3387" i="4"/>
  <c r="O3387" i="4"/>
  <c r="N3387" i="4"/>
  <c r="K3387" i="4"/>
  <c r="J3387" i="4"/>
  <c r="S3387" i="4" s="1"/>
  <c r="Q3386" i="4"/>
  <c r="P3386" i="4"/>
  <c r="O3386" i="4"/>
  <c r="N3386" i="4"/>
  <c r="K3386" i="4"/>
  <c r="J3386" i="4"/>
  <c r="S3386" i="4" s="1"/>
  <c r="Q3385" i="4"/>
  <c r="P3385" i="4"/>
  <c r="O3385" i="4"/>
  <c r="N3385" i="4"/>
  <c r="K3385" i="4"/>
  <c r="J3385" i="4"/>
  <c r="S3385" i="4" s="1"/>
  <c r="Q3384" i="4"/>
  <c r="P3384" i="4"/>
  <c r="O3384" i="4"/>
  <c r="N3384" i="4"/>
  <c r="K3384" i="4"/>
  <c r="J3384" i="4"/>
  <c r="S3384" i="4" s="1"/>
  <c r="Q3383" i="4"/>
  <c r="P3383" i="4"/>
  <c r="O3383" i="4"/>
  <c r="N3383" i="4"/>
  <c r="K3383" i="4"/>
  <c r="J3383" i="4"/>
  <c r="S3383" i="4" s="1"/>
  <c r="Q3382" i="4"/>
  <c r="P3382" i="4"/>
  <c r="O3382" i="4"/>
  <c r="N3382" i="4"/>
  <c r="K3382" i="4"/>
  <c r="J3382" i="4"/>
  <c r="S3382" i="4" s="1"/>
  <c r="Q3381" i="4"/>
  <c r="P3381" i="4"/>
  <c r="O3381" i="4"/>
  <c r="N3381" i="4"/>
  <c r="K3381" i="4"/>
  <c r="J3381" i="4"/>
  <c r="S3381" i="4" s="1"/>
  <c r="Q3380" i="4"/>
  <c r="P3380" i="4"/>
  <c r="O3380" i="4"/>
  <c r="N3380" i="4"/>
  <c r="K3380" i="4"/>
  <c r="J3380" i="4"/>
  <c r="S3380" i="4" s="1"/>
  <c r="Q3379" i="4"/>
  <c r="P3379" i="4"/>
  <c r="O3379" i="4"/>
  <c r="N3379" i="4"/>
  <c r="K3379" i="4"/>
  <c r="J3379" i="4"/>
  <c r="S3379" i="4" s="1"/>
  <c r="Q3378" i="4"/>
  <c r="P3378" i="4"/>
  <c r="O3378" i="4"/>
  <c r="N3378" i="4"/>
  <c r="K3378" i="4"/>
  <c r="J3378" i="4"/>
  <c r="S3378" i="4" s="1"/>
  <c r="Q3377" i="4"/>
  <c r="P3377" i="4"/>
  <c r="O3377" i="4"/>
  <c r="N3377" i="4"/>
  <c r="K3377" i="4"/>
  <c r="J3377" i="4"/>
  <c r="S3377" i="4" s="1"/>
  <c r="Q3376" i="4"/>
  <c r="P3376" i="4"/>
  <c r="O3376" i="4"/>
  <c r="N3376" i="4"/>
  <c r="K3376" i="4"/>
  <c r="J3376" i="4"/>
  <c r="S3376" i="4" s="1"/>
  <c r="Q3375" i="4"/>
  <c r="P3375" i="4"/>
  <c r="O3375" i="4"/>
  <c r="N3375" i="4"/>
  <c r="K3375" i="4"/>
  <c r="J3375" i="4"/>
  <c r="S3375" i="4" s="1"/>
  <c r="Q3374" i="4"/>
  <c r="P3374" i="4"/>
  <c r="O3374" i="4"/>
  <c r="N3374" i="4"/>
  <c r="K3374" i="4"/>
  <c r="J3374" i="4"/>
  <c r="S3374" i="4" s="1"/>
  <c r="Q3373" i="4"/>
  <c r="P3373" i="4"/>
  <c r="O3373" i="4"/>
  <c r="N3373" i="4"/>
  <c r="K3373" i="4"/>
  <c r="J3373" i="4"/>
  <c r="S3373" i="4" s="1"/>
  <c r="Q3372" i="4"/>
  <c r="P3372" i="4"/>
  <c r="O3372" i="4"/>
  <c r="N3372" i="4"/>
  <c r="K3372" i="4"/>
  <c r="J3372" i="4"/>
  <c r="S3372" i="4" s="1"/>
  <c r="Q3371" i="4"/>
  <c r="P3371" i="4"/>
  <c r="O3371" i="4"/>
  <c r="N3371" i="4"/>
  <c r="K3371" i="4"/>
  <c r="J3371" i="4"/>
  <c r="S3371" i="4" s="1"/>
  <c r="Q3370" i="4"/>
  <c r="P3370" i="4"/>
  <c r="O3370" i="4"/>
  <c r="N3370" i="4"/>
  <c r="K3370" i="4"/>
  <c r="J3370" i="4"/>
  <c r="S3370" i="4" s="1"/>
  <c r="Q3369" i="4"/>
  <c r="P3369" i="4"/>
  <c r="O3369" i="4"/>
  <c r="N3369" i="4"/>
  <c r="K3369" i="4"/>
  <c r="J3369" i="4"/>
  <c r="S3369" i="4" s="1"/>
  <c r="Q3368" i="4"/>
  <c r="P3368" i="4"/>
  <c r="O3368" i="4"/>
  <c r="N3368" i="4"/>
  <c r="K3368" i="4"/>
  <c r="J3368" i="4"/>
  <c r="S3368" i="4" s="1"/>
  <c r="Q3367" i="4"/>
  <c r="P3367" i="4"/>
  <c r="O3367" i="4"/>
  <c r="N3367" i="4"/>
  <c r="K3367" i="4"/>
  <c r="J3367" i="4"/>
  <c r="S3367" i="4" s="1"/>
  <c r="Q3366" i="4"/>
  <c r="P3366" i="4"/>
  <c r="O3366" i="4"/>
  <c r="N3366" i="4"/>
  <c r="K3366" i="4"/>
  <c r="J3366" i="4"/>
  <c r="S3366" i="4" s="1"/>
  <c r="Q3365" i="4"/>
  <c r="P3365" i="4"/>
  <c r="O3365" i="4"/>
  <c r="N3365" i="4"/>
  <c r="K3365" i="4"/>
  <c r="J3365" i="4"/>
  <c r="S3365" i="4" s="1"/>
  <c r="Q3364" i="4"/>
  <c r="P3364" i="4"/>
  <c r="O3364" i="4"/>
  <c r="N3364" i="4"/>
  <c r="K3364" i="4"/>
  <c r="J3364" i="4"/>
  <c r="S3364" i="4" s="1"/>
  <c r="Q3363" i="4"/>
  <c r="P3363" i="4"/>
  <c r="O3363" i="4"/>
  <c r="N3363" i="4"/>
  <c r="K3363" i="4"/>
  <c r="J3363" i="4"/>
  <c r="S3363" i="4" s="1"/>
  <c r="Q3362" i="4"/>
  <c r="P3362" i="4"/>
  <c r="O3362" i="4"/>
  <c r="N3362" i="4"/>
  <c r="K3362" i="4"/>
  <c r="J3362" i="4"/>
  <c r="S3362" i="4" s="1"/>
  <c r="Q3361" i="4"/>
  <c r="P3361" i="4"/>
  <c r="O3361" i="4"/>
  <c r="N3361" i="4"/>
  <c r="K3361" i="4"/>
  <c r="J3361" i="4"/>
  <c r="S3361" i="4" s="1"/>
  <c r="Q3360" i="4"/>
  <c r="P3360" i="4"/>
  <c r="O3360" i="4"/>
  <c r="N3360" i="4"/>
  <c r="K3360" i="4"/>
  <c r="J3360" i="4"/>
  <c r="S3360" i="4" s="1"/>
  <c r="Q3359" i="4"/>
  <c r="P3359" i="4"/>
  <c r="O3359" i="4"/>
  <c r="N3359" i="4"/>
  <c r="K3359" i="4"/>
  <c r="J3359" i="4"/>
  <c r="S3359" i="4" s="1"/>
  <c r="Q3358" i="4"/>
  <c r="P3358" i="4"/>
  <c r="O3358" i="4"/>
  <c r="N3358" i="4"/>
  <c r="K3358" i="4"/>
  <c r="J3358" i="4"/>
  <c r="S3358" i="4" s="1"/>
  <c r="Q3357" i="4"/>
  <c r="P3357" i="4"/>
  <c r="O3357" i="4"/>
  <c r="N3357" i="4"/>
  <c r="K3357" i="4"/>
  <c r="J3357" i="4"/>
  <c r="S3357" i="4" s="1"/>
  <c r="Q3356" i="4"/>
  <c r="P3356" i="4"/>
  <c r="O3356" i="4"/>
  <c r="N3356" i="4"/>
  <c r="K3356" i="4"/>
  <c r="J3356" i="4"/>
  <c r="S3356" i="4" s="1"/>
  <c r="Q3355" i="4"/>
  <c r="P3355" i="4"/>
  <c r="O3355" i="4"/>
  <c r="N3355" i="4"/>
  <c r="K3355" i="4"/>
  <c r="J3355" i="4"/>
  <c r="S3355" i="4" s="1"/>
  <c r="Q3354" i="4"/>
  <c r="P3354" i="4"/>
  <c r="O3354" i="4"/>
  <c r="N3354" i="4"/>
  <c r="K3354" i="4"/>
  <c r="J3354" i="4"/>
  <c r="S3354" i="4" s="1"/>
  <c r="Q3353" i="4"/>
  <c r="P3353" i="4"/>
  <c r="O3353" i="4"/>
  <c r="N3353" i="4"/>
  <c r="K3353" i="4"/>
  <c r="J3353" i="4"/>
  <c r="S3353" i="4" s="1"/>
  <c r="Q3352" i="4"/>
  <c r="P3352" i="4"/>
  <c r="O3352" i="4"/>
  <c r="N3352" i="4"/>
  <c r="K3352" i="4"/>
  <c r="J3352" i="4"/>
  <c r="S3352" i="4" s="1"/>
  <c r="Q3351" i="4"/>
  <c r="P3351" i="4"/>
  <c r="O3351" i="4"/>
  <c r="N3351" i="4"/>
  <c r="K3351" i="4"/>
  <c r="J3351" i="4"/>
  <c r="S3351" i="4" s="1"/>
  <c r="Q3350" i="4"/>
  <c r="P3350" i="4"/>
  <c r="O3350" i="4"/>
  <c r="N3350" i="4"/>
  <c r="K3350" i="4"/>
  <c r="J3350" i="4"/>
  <c r="S3350" i="4" s="1"/>
  <c r="Q3349" i="4"/>
  <c r="P3349" i="4"/>
  <c r="O3349" i="4"/>
  <c r="N3349" i="4"/>
  <c r="K3349" i="4"/>
  <c r="J3349" i="4"/>
  <c r="S3349" i="4" s="1"/>
  <c r="Q3348" i="4"/>
  <c r="P3348" i="4"/>
  <c r="O3348" i="4"/>
  <c r="N3348" i="4"/>
  <c r="K3348" i="4"/>
  <c r="J3348" i="4"/>
  <c r="S3348" i="4" s="1"/>
  <c r="Q3347" i="4"/>
  <c r="P3347" i="4"/>
  <c r="O3347" i="4"/>
  <c r="N3347" i="4"/>
  <c r="K3347" i="4"/>
  <c r="J3347" i="4"/>
  <c r="S3347" i="4" s="1"/>
  <c r="Q3346" i="4"/>
  <c r="P3346" i="4"/>
  <c r="O3346" i="4"/>
  <c r="N3346" i="4"/>
  <c r="K3346" i="4"/>
  <c r="J3346" i="4"/>
  <c r="S3346" i="4" s="1"/>
  <c r="Q3345" i="4"/>
  <c r="P3345" i="4"/>
  <c r="O3345" i="4"/>
  <c r="N3345" i="4"/>
  <c r="K3345" i="4"/>
  <c r="J3345" i="4"/>
  <c r="S3345" i="4" s="1"/>
  <c r="Q3344" i="4"/>
  <c r="P3344" i="4"/>
  <c r="O3344" i="4"/>
  <c r="N3344" i="4"/>
  <c r="K3344" i="4"/>
  <c r="J3344" i="4"/>
  <c r="S3344" i="4" s="1"/>
  <c r="Q3343" i="4"/>
  <c r="P3343" i="4"/>
  <c r="O3343" i="4"/>
  <c r="N3343" i="4"/>
  <c r="K3343" i="4"/>
  <c r="J3343" i="4"/>
  <c r="S3343" i="4" s="1"/>
  <c r="Q3342" i="4"/>
  <c r="P3342" i="4"/>
  <c r="O3342" i="4"/>
  <c r="N3342" i="4"/>
  <c r="K3342" i="4"/>
  <c r="J3342" i="4"/>
  <c r="S3342" i="4" s="1"/>
  <c r="Q3341" i="4"/>
  <c r="P3341" i="4"/>
  <c r="O3341" i="4"/>
  <c r="N3341" i="4"/>
  <c r="K3341" i="4"/>
  <c r="J3341" i="4"/>
  <c r="S3341" i="4" s="1"/>
  <c r="Q3340" i="4"/>
  <c r="P3340" i="4"/>
  <c r="O3340" i="4"/>
  <c r="N3340" i="4"/>
  <c r="K3340" i="4"/>
  <c r="J3340" i="4"/>
  <c r="S3340" i="4" s="1"/>
  <c r="Q3339" i="4"/>
  <c r="P3339" i="4"/>
  <c r="O3339" i="4"/>
  <c r="N3339" i="4"/>
  <c r="K3339" i="4"/>
  <c r="J3339" i="4"/>
  <c r="S3339" i="4" s="1"/>
  <c r="Q3338" i="4"/>
  <c r="P3338" i="4"/>
  <c r="O3338" i="4"/>
  <c r="N3338" i="4"/>
  <c r="K3338" i="4"/>
  <c r="J3338" i="4"/>
  <c r="S3338" i="4" s="1"/>
  <c r="Q3337" i="4"/>
  <c r="P3337" i="4"/>
  <c r="O3337" i="4"/>
  <c r="N3337" i="4"/>
  <c r="K3337" i="4"/>
  <c r="J3337" i="4"/>
  <c r="S3337" i="4" s="1"/>
  <c r="Q3336" i="4"/>
  <c r="P3336" i="4"/>
  <c r="O3336" i="4"/>
  <c r="N3336" i="4"/>
  <c r="K3336" i="4"/>
  <c r="J3336" i="4"/>
  <c r="S3336" i="4" s="1"/>
  <c r="Q3335" i="4"/>
  <c r="P3335" i="4"/>
  <c r="O3335" i="4"/>
  <c r="N3335" i="4"/>
  <c r="K3335" i="4"/>
  <c r="J3335" i="4"/>
  <c r="S3335" i="4" s="1"/>
  <c r="Q3334" i="4"/>
  <c r="P3334" i="4"/>
  <c r="O3334" i="4"/>
  <c r="N3334" i="4"/>
  <c r="K3334" i="4"/>
  <c r="J3334" i="4"/>
  <c r="S3334" i="4" s="1"/>
  <c r="Q3333" i="4"/>
  <c r="P3333" i="4"/>
  <c r="O3333" i="4"/>
  <c r="N3333" i="4"/>
  <c r="K3333" i="4"/>
  <c r="J3333" i="4"/>
  <c r="S3333" i="4" s="1"/>
  <c r="Q3332" i="4"/>
  <c r="P3332" i="4"/>
  <c r="O3332" i="4"/>
  <c r="N3332" i="4"/>
  <c r="K3332" i="4"/>
  <c r="J3332" i="4"/>
  <c r="S3332" i="4" s="1"/>
  <c r="Q3331" i="4"/>
  <c r="P3331" i="4"/>
  <c r="O3331" i="4"/>
  <c r="N3331" i="4"/>
  <c r="K3331" i="4"/>
  <c r="J3331" i="4"/>
  <c r="S3331" i="4" s="1"/>
  <c r="Q3330" i="4"/>
  <c r="P3330" i="4"/>
  <c r="O3330" i="4"/>
  <c r="N3330" i="4"/>
  <c r="K3330" i="4"/>
  <c r="J3330" i="4"/>
  <c r="S3330" i="4" s="1"/>
  <c r="Q3329" i="4"/>
  <c r="P3329" i="4"/>
  <c r="O3329" i="4"/>
  <c r="N3329" i="4"/>
  <c r="K3329" i="4"/>
  <c r="J3329" i="4"/>
  <c r="S3329" i="4" s="1"/>
  <c r="Q3328" i="4"/>
  <c r="P3328" i="4"/>
  <c r="O3328" i="4"/>
  <c r="N3328" i="4"/>
  <c r="K3328" i="4"/>
  <c r="J3328" i="4"/>
  <c r="S3328" i="4" s="1"/>
  <c r="Q3327" i="4"/>
  <c r="P3327" i="4"/>
  <c r="O3327" i="4"/>
  <c r="N3327" i="4"/>
  <c r="K3327" i="4"/>
  <c r="J3327" i="4"/>
  <c r="S3327" i="4" s="1"/>
  <c r="Q3326" i="4"/>
  <c r="P3326" i="4"/>
  <c r="O3326" i="4"/>
  <c r="N3326" i="4"/>
  <c r="K3326" i="4"/>
  <c r="J3326" i="4"/>
  <c r="S3326" i="4" s="1"/>
  <c r="Q3325" i="4"/>
  <c r="P3325" i="4"/>
  <c r="O3325" i="4"/>
  <c r="N3325" i="4"/>
  <c r="K3325" i="4"/>
  <c r="J3325" i="4"/>
  <c r="S3325" i="4" s="1"/>
  <c r="Q3324" i="4"/>
  <c r="P3324" i="4"/>
  <c r="O3324" i="4"/>
  <c r="N3324" i="4"/>
  <c r="K3324" i="4"/>
  <c r="J3324" i="4"/>
  <c r="S3324" i="4" s="1"/>
  <c r="Q3323" i="4"/>
  <c r="P3323" i="4"/>
  <c r="O3323" i="4"/>
  <c r="N3323" i="4"/>
  <c r="K3323" i="4"/>
  <c r="J3323" i="4"/>
  <c r="S3323" i="4" s="1"/>
  <c r="Q3322" i="4"/>
  <c r="P3322" i="4"/>
  <c r="O3322" i="4"/>
  <c r="N3322" i="4"/>
  <c r="K3322" i="4"/>
  <c r="J3322" i="4"/>
  <c r="S3322" i="4" s="1"/>
  <c r="Q3321" i="4"/>
  <c r="P3321" i="4"/>
  <c r="O3321" i="4"/>
  <c r="N3321" i="4"/>
  <c r="K3321" i="4"/>
  <c r="J3321" i="4"/>
  <c r="S3321" i="4" s="1"/>
  <c r="Q3320" i="4"/>
  <c r="P3320" i="4"/>
  <c r="O3320" i="4"/>
  <c r="N3320" i="4"/>
  <c r="K3320" i="4"/>
  <c r="J3320" i="4"/>
  <c r="S3320" i="4" s="1"/>
  <c r="Q3319" i="4"/>
  <c r="P3319" i="4"/>
  <c r="O3319" i="4"/>
  <c r="N3319" i="4"/>
  <c r="K3319" i="4"/>
  <c r="J3319" i="4"/>
  <c r="S3319" i="4" s="1"/>
  <c r="Q3318" i="4"/>
  <c r="P3318" i="4"/>
  <c r="O3318" i="4"/>
  <c r="N3318" i="4"/>
  <c r="K3318" i="4"/>
  <c r="J3318" i="4"/>
  <c r="S3318" i="4" s="1"/>
  <c r="Q3317" i="4"/>
  <c r="P3317" i="4"/>
  <c r="O3317" i="4"/>
  <c r="N3317" i="4"/>
  <c r="K3317" i="4"/>
  <c r="J3317" i="4"/>
  <c r="S3317" i="4" s="1"/>
  <c r="Q3316" i="4"/>
  <c r="P3316" i="4"/>
  <c r="O3316" i="4"/>
  <c r="N3316" i="4"/>
  <c r="K3316" i="4"/>
  <c r="J3316" i="4"/>
  <c r="S3316" i="4" s="1"/>
  <c r="Q3315" i="4"/>
  <c r="P3315" i="4"/>
  <c r="O3315" i="4"/>
  <c r="N3315" i="4"/>
  <c r="K3315" i="4"/>
  <c r="J3315" i="4"/>
  <c r="S3315" i="4" s="1"/>
  <c r="Q3314" i="4"/>
  <c r="P3314" i="4"/>
  <c r="O3314" i="4"/>
  <c r="N3314" i="4"/>
  <c r="K3314" i="4"/>
  <c r="J3314" i="4"/>
  <c r="S3314" i="4" s="1"/>
  <c r="Q3313" i="4"/>
  <c r="P3313" i="4"/>
  <c r="O3313" i="4"/>
  <c r="N3313" i="4"/>
  <c r="K3313" i="4"/>
  <c r="J3313" i="4"/>
  <c r="S3313" i="4" s="1"/>
  <c r="Q3312" i="4"/>
  <c r="P3312" i="4"/>
  <c r="O3312" i="4"/>
  <c r="N3312" i="4"/>
  <c r="K3312" i="4"/>
  <c r="J3312" i="4"/>
  <c r="S3312" i="4" s="1"/>
  <c r="Q3311" i="4"/>
  <c r="P3311" i="4"/>
  <c r="O3311" i="4"/>
  <c r="N3311" i="4"/>
  <c r="K3311" i="4"/>
  <c r="J3311" i="4"/>
  <c r="S3311" i="4" s="1"/>
  <c r="Q3310" i="4"/>
  <c r="P3310" i="4"/>
  <c r="O3310" i="4"/>
  <c r="N3310" i="4"/>
  <c r="K3310" i="4"/>
  <c r="J3310" i="4"/>
  <c r="S3310" i="4" s="1"/>
  <c r="Q3309" i="4"/>
  <c r="P3309" i="4"/>
  <c r="O3309" i="4"/>
  <c r="N3309" i="4"/>
  <c r="K3309" i="4"/>
  <c r="J3309" i="4"/>
  <c r="S3309" i="4" s="1"/>
  <c r="Q3308" i="4"/>
  <c r="P3308" i="4"/>
  <c r="O3308" i="4"/>
  <c r="N3308" i="4"/>
  <c r="K3308" i="4"/>
  <c r="J3308" i="4"/>
  <c r="S3308" i="4" s="1"/>
  <c r="Q3307" i="4"/>
  <c r="P3307" i="4"/>
  <c r="O3307" i="4"/>
  <c r="N3307" i="4"/>
  <c r="K3307" i="4"/>
  <c r="J3307" i="4"/>
  <c r="S3307" i="4" s="1"/>
  <c r="Q3306" i="4"/>
  <c r="P3306" i="4"/>
  <c r="O3306" i="4"/>
  <c r="N3306" i="4"/>
  <c r="K3306" i="4"/>
  <c r="J3306" i="4"/>
  <c r="S3306" i="4" s="1"/>
  <c r="Q3305" i="4"/>
  <c r="P3305" i="4"/>
  <c r="O3305" i="4"/>
  <c r="N3305" i="4"/>
  <c r="K3305" i="4"/>
  <c r="J3305" i="4"/>
  <c r="S3305" i="4" s="1"/>
  <c r="Q3304" i="4"/>
  <c r="P3304" i="4"/>
  <c r="O3304" i="4"/>
  <c r="N3304" i="4"/>
  <c r="K3304" i="4"/>
  <c r="J3304" i="4"/>
  <c r="S3304" i="4" s="1"/>
  <c r="Q3303" i="4"/>
  <c r="P3303" i="4"/>
  <c r="O3303" i="4"/>
  <c r="N3303" i="4"/>
  <c r="K3303" i="4"/>
  <c r="J3303" i="4"/>
  <c r="S3303" i="4" s="1"/>
  <c r="Q3302" i="4"/>
  <c r="P3302" i="4"/>
  <c r="O3302" i="4"/>
  <c r="N3302" i="4"/>
  <c r="K3302" i="4"/>
  <c r="J3302" i="4"/>
  <c r="S3302" i="4" s="1"/>
  <c r="Q3301" i="4"/>
  <c r="P3301" i="4"/>
  <c r="O3301" i="4"/>
  <c r="N3301" i="4"/>
  <c r="K3301" i="4"/>
  <c r="J3301" i="4"/>
  <c r="S3301" i="4" s="1"/>
  <c r="Q3300" i="4"/>
  <c r="P3300" i="4"/>
  <c r="O3300" i="4"/>
  <c r="N3300" i="4"/>
  <c r="K3300" i="4"/>
  <c r="J3300" i="4"/>
  <c r="S3300" i="4" s="1"/>
  <c r="Q3299" i="4"/>
  <c r="P3299" i="4"/>
  <c r="O3299" i="4"/>
  <c r="N3299" i="4"/>
  <c r="K3299" i="4"/>
  <c r="J3299" i="4"/>
  <c r="S3299" i="4" s="1"/>
  <c r="Q3298" i="4"/>
  <c r="P3298" i="4"/>
  <c r="O3298" i="4"/>
  <c r="N3298" i="4"/>
  <c r="K3298" i="4"/>
  <c r="J3298" i="4"/>
  <c r="S3298" i="4" s="1"/>
  <c r="Q3297" i="4"/>
  <c r="P3297" i="4"/>
  <c r="O3297" i="4"/>
  <c r="N3297" i="4"/>
  <c r="K3297" i="4"/>
  <c r="J3297" i="4"/>
  <c r="S3297" i="4" s="1"/>
  <c r="Q3296" i="4"/>
  <c r="P3296" i="4"/>
  <c r="O3296" i="4"/>
  <c r="N3296" i="4"/>
  <c r="K3296" i="4"/>
  <c r="J3296" i="4"/>
  <c r="S3296" i="4" s="1"/>
  <c r="Q3295" i="4"/>
  <c r="P3295" i="4"/>
  <c r="O3295" i="4"/>
  <c r="N3295" i="4"/>
  <c r="K3295" i="4"/>
  <c r="J3295" i="4"/>
  <c r="S3295" i="4" s="1"/>
  <c r="Q3294" i="4"/>
  <c r="P3294" i="4"/>
  <c r="O3294" i="4"/>
  <c r="N3294" i="4"/>
  <c r="K3294" i="4"/>
  <c r="J3294" i="4"/>
  <c r="S3294" i="4" s="1"/>
  <c r="Q3293" i="4"/>
  <c r="P3293" i="4"/>
  <c r="O3293" i="4"/>
  <c r="N3293" i="4"/>
  <c r="K3293" i="4"/>
  <c r="J3293" i="4"/>
  <c r="S3293" i="4" s="1"/>
  <c r="Q3292" i="4"/>
  <c r="P3292" i="4"/>
  <c r="O3292" i="4"/>
  <c r="N3292" i="4"/>
  <c r="K3292" i="4"/>
  <c r="J3292" i="4"/>
  <c r="S3292" i="4" s="1"/>
  <c r="Q3291" i="4"/>
  <c r="P3291" i="4"/>
  <c r="O3291" i="4"/>
  <c r="N3291" i="4"/>
  <c r="K3291" i="4"/>
  <c r="J3291" i="4"/>
  <c r="S3291" i="4" s="1"/>
  <c r="Q3290" i="4"/>
  <c r="P3290" i="4"/>
  <c r="O3290" i="4"/>
  <c r="N3290" i="4"/>
  <c r="K3290" i="4"/>
  <c r="J3290" i="4"/>
  <c r="S3290" i="4" s="1"/>
  <c r="Q3289" i="4"/>
  <c r="P3289" i="4"/>
  <c r="O3289" i="4"/>
  <c r="N3289" i="4"/>
  <c r="K3289" i="4"/>
  <c r="J3289" i="4"/>
  <c r="S3289" i="4" s="1"/>
  <c r="Q3288" i="4"/>
  <c r="P3288" i="4"/>
  <c r="O3288" i="4"/>
  <c r="N3288" i="4"/>
  <c r="K3288" i="4"/>
  <c r="J3288" i="4"/>
  <c r="S3288" i="4" s="1"/>
  <c r="Q3287" i="4"/>
  <c r="P3287" i="4"/>
  <c r="O3287" i="4"/>
  <c r="N3287" i="4"/>
  <c r="K3287" i="4"/>
  <c r="J3287" i="4"/>
  <c r="S3287" i="4" s="1"/>
  <c r="Q3286" i="4"/>
  <c r="P3286" i="4"/>
  <c r="O3286" i="4"/>
  <c r="N3286" i="4"/>
  <c r="K3286" i="4"/>
  <c r="J3286" i="4"/>
  <c r="S3286" i="4" s="1"/>
  <c r="Q3285" i="4"/>
  <c r="P3285" i="4"/>
  <c r="O3285" i="4"/>
  <c r="N3285" i="4"/>
  <c r="K3285" i="4"/>
  <c r="J3285" i="4"/>
  <c r="S3285" i="4" s="1"/>
  <c r="Q3284" i="4"/>
  <c r="P3284" i="4"/>
  <c r="O3284" i="4"/>
  <c r="N3284" i="4"/>
  <c r="K3284" i="4"/>
  <c r="J3284" i="4"/>
  <c r="S3284" i="4" s="1"/>
  <c r="Q3283" i="4"/>
  <c r="P3283" i="4"/>
  <c r="O3283" i="4"/>
  <c r="N3283" i="4"/>
  <c r="K3283" i="4"/>
  <c r="J3283" i="4"/>
  <c r="S3283" i="4" s="1"/>
  <c r="Q3282" i="4"/>
  <c r="P3282" i="4"/>
  <c r="O3282" i="4"/>
  <c r="N3282" i="4"/>
  <c r="K3282" i="4"/>
  <c r="J3282" i="4"/>
  <c r="S3282" i="4" s="1"/>
  <c r="Q3281" i="4"/>
  <c r="P3281" i="4"/>
  <c r="O3281" i="4"/>
  <c r="N3281" i="4"/>
  <c r="K3281" i="4"/>
  <c r="J3281" i="4"/>
  <c r="S3281" i="4" s="1"/>
  <c r="Q3280" i="4"/>
  <c r="P3280" i="4"/>
  <c r="O3280" i="4"/>
  <c r="N3280" i="4"/>
  <c r="K3280" i="4"/>
  <c r="J3280" i="4"/>
  <c r="S3280" i="4" s="1"/>
  <c r="Q3279" i="4"/>
  <c r="P3279" i="4"/>
  <c r="O3279" i="4"/>
  <c r="N3279" i="4"/>
  <c r="K3279" i="4"/>
  <c r="J3279" i="4"/>
  <c r="S3279" i="4" s="1"/>
  <c r="Q3278" i="4"/>
  <c r="P3278" i="4"/>
  <c r="O3278" i="4"/>
  <c r="N3278" i="4"/>
  <c r="K3278" i="4"/>
  <c r="J3278" i="4"/>
  <c r="S3278" i="4" s="1"/>
  <c r="Q3277" i="4"/>
  <c r="P3277" i="4"/>
  <c r="O3277" i="4"/>
  <c r="N3277" i="4"/>
  <c r="K3277" i="4"/>
  <c r="J3277" i="4"/>
  <c r="S3277" i="4" s="1"/>
  <c r="Q3276" i="4"/>
  <c r="P3276" i="4"/>
  <c r="O3276" i="4"/>
  <c r="N3276" i="4"/>
  <c r="K3276" i="4"/>
  <c r="J3276" i="4"/>
  <c r="S3276" i="4" s="1"/>
  <c r="Q3275" i="4"/>
  <c r="P3275" i="4"/>
  <c r="O3275" i="4"/>
  <c r="N3275" i="4"/>
  <c r="K3275" i="4"/>
  <c r="J3275" i="4"/>
  <c r="S3275" i="4" s="1"/>
  <c r="Q3274" i="4"/>
  <c r="P3274" i="4"/>
  <c r="O3274" i="4"/>
  <c r="N3274" i="4"/>
  <c r="K3274" i="4"/>
  <c r="J3274" i="4"/>
  <c r="S3274" i="4" s="1"/>
  <c r="Q3273" i="4"/>
  <c r="P3273" i="4"/>
  <c r="O3273" i="4"/>
  <c r="N3273" i="4"/>
  <c r="K3273" i="4"/>
  <c r="J3273" i="4"/>
  <c r="S3273" i="4" s="1"/>
  <c r="Q3272" i="4"/>
  <c r="P3272" i="4"/>
  <c r="O3272" i="4"/>
  <c r="N3272" i="4"/>
  <c r="K3272" i="4"/>
  <c r="J3272" i="4"/>
  <c r="S3272" i="4" s="1"/>
  <c r="Q3271" i="4"/>
  <c r="P3271" i="4"/>
  <c r="O3271" i="4"/>
  <c r="N3271" i="4"/>
  <c r="K3271" i="4"/>
  <c r="J3271" i="4"/>
  <c r="S3271" i="4" s="1"/>
  <c r="Q3270" i="4"/>
  <c r="P3270" i="4"/>
  <c r="O3270" i="4"/>
  <c r="N3270" i="4"/>
  <c r="K3270" i="4"/>
  <c r="J3270" i="4"/>
  <c r="S3270" i="4" s="1"/>
  <c r="Q3269" i="4"/>
  <c r="P3269" i="4"/>
  <c r="O3269" i="4"/>
  <c r="N3269" i="4"/>
  <c r="K3269" i="4"/>
  <c r="J3269" i="4"/>
  <c r="S3269" i="4" s="1"/>
  <c r="Q3268" i="4"/>
  <c r="P3268" i="4"/>
  <c r="O3268" i="4"/>
  <c r="N3268" i="4"/>
  <c r="K3268" i="4"/>
  <c r="J3268" i="4"/>
  <c r="S3268" i="4" s="1"/>
  <c r="Q3267" i="4"/>
  <c r="P3267" i="4"/>
  <c r="O3267" i="4"/>
  <c r="N3267" i="4"/>
  <c r="K3267" i="4"/>
  <c r="J3267" i="4"/>
  <c r="S3267" i="4" s="1"/>
  <c r="Q3266" i="4"/>
  <c r="P3266" i="4"/>
  <c r="O3266" i="4"/>
  <c r="N3266" i="4"/>
  <c r="K3266" i="4"/>
  <c r="J3266" i="4"/>
  <c r="S3266" i="4" s="1"/>
  <c r="Q3265" i="4"/>
  <c r="P3265" i="4"/>
  <c r="O3265" i="4"/>
  <c r="N3265" i="4"/>
  <c r="K3265" i="4"/>
  <c r="J3265" i="4"/>
  <c r="S3265" i="4" s="1"/>
  <c r="Q3264" i="4"/>
  <c r="P3264" i="4"/>
  <c r="O3264" i="4"/>
  <c r="N3264" i="4"/>
  <c r="K3264" i="4"/>
  <c r="J3264" i="4"/>
  <c r="S3264" i="4" s="1"/>
  <c r="Q3263" i="4"/>
  <c r="P3263" i="4"/>
  <c r="O3263" i="4"/>
  <c r="N3263" i="4"/>
  <c r="K3263" i="4"/>
  <c r="J3263" i="4"/>
  <c r="S3263" i="4" s="1"/>
  <c r="Q3262" i="4"/>
  <c r="P3262" i="4"/>
  <c r="O3262" i="4"/>
  <c r="N3262" i="4"/>
  <c r="K3262" i="4"/>
  <c r="J3262" i="4"/>
  <c r="S3262" i="4" s="1"/>
  <c r="Q3261" i="4"/>
  <c r="P3261" i="4"/>
  <c r="O3261" i="4"/>
  <c r="N3261" i="4"/>
  <c r="K3261" i="4"/>
  <c r="J3261" i="4"/>
  <c r="S3261" i="4" s="1"/>
  <c r="Q3260" i="4"/>
  <c r="P3260" i="4"/>
  <c r="O3260" i="4"/>
  <c r="N3260" i="4"/>
  <c r="K3260" i="4"/>
  <c r="J3260" i="4"/>
  <c r="S3260" i="4" s="1"/>
  <c r="Q3259" i="4"/>
  <c r="P3259" i="4"/>
  <c r="O3259" i="4"/>
  <c r="N3259" i="4"/>
  <c r="K3259" i="4"/>
  <c r="J3259" i="4"/>
  <c r="S3259" i="4" s="1"/>
  <c r="Q3258" i="4"/>
  <c r="P3258" i="4"/>
  <c r="O3258" i="4"/>
  <c r="N3258" i="4"/>
  <c r="K3258" i="4"/>
  <c r="J3258" i="4"/>
  <c r="S3258" i="4" s="1"/>
  <c r="Q3257" i="4"/>
  <c r="P3257" i="4"/>
  <c r="O3257" i="4"/>
  <c r="N3257" i="4"/>
  <c r="K3257" i="4"/>
  <c r="J3257" i="4"/>
  <c r="S3257" i="4" s="1"/>
  <c r="Q3256" i="4"/>
  <c r="P3256" i="4"/>
  <c r="O3256" i="4"/>
  <c r="N3256" i="4"/>
  <c r="K3256" i="4"/>
  <c r="J3256" i="4"/>
  <c r="S3256" i="4" s="1"/>
  <c r="Q3255" i="4"/>
  <c r="P3255" i="4"/>
  <c r="O3255" i="4"/>
  <c r="N3255" i="4"/>
  <c r="K3255" i="4"/>
  <c r="J3255" i="4"/>
  <c r="S3255" i="4" s="1"/>
  <c r="Q3254" i="4"/>
  <c r="P3254" i="4"/>
  <c r="O3254" i="4"/>
  <c r="N3254" i="4"/>
  <c r="K3254" i="4"/>
  <c r="J3254" i="4"/>
  <c r="S3254" i="4" s="1"/>
  <c r="Q3253" i="4"/>
  <c r="P3253" i="4"/>
  <c r="O3253" i="4"/>
  <c r="N3253" i="4"/>
  <c r="K3253" i="4"/>
  <c r="J3253" i="4"/>
  <c r="S3253" i="4" s="1"/>
  <c r="Q3252" i="4"/>
  <c r="P3252" i="4"/>
  <c r="O3252" i="4"/>
  <c r="N3252" i="4"/>
  <c r="K3252" i="4"/>
  <c r="J3252" i="4"/>
  <c r="S3252" i="4" s="1"/>
  <c r="Q3251" i="4"/>
  <c r="P3251" i="4"/>
  <c r="O3251" i="4"/>
  <c r="N3251" i="4"/>
  <c r="K3251" i="4"/>
  <c r="J3251" i="4"/>
  <c r="S3251" i="4" s="1"/>
  <c r="Q3250" i="4"/>
  <c r="P3250" i="4"/>
  <c r="O3250" i="4"/>
  <c r="N3250" i="4"/>
  <c r="K3250" i="4"/>
  <c r="J3250" i="4"/>
  <c r="S3250" i="4" s="1"/>
  <c r="Q3249" i="4"/>
  <c r="P3249" i="4"/>
  <c r="O3249" i="4"/>
  <c r="N3249" i="4"/>
  <c r="K3249" i="4"/>
  <c r="J3249" i="4"/>
  <c r="S3249" i="4" s="1"/>
  <c r="Q3248" i="4"/>
  <c r="P3248" i="4"/>
  <c r="O3248" i="4"/>
  <c r="N3248" i="4"/>
  <c r="K3248" i="4"/>
  <c r="J3248" i="4"/>
  <c r="S3248" i="4" s="1"/>
  <c r="Q3247" i="4"/>
  <c r="P3247" i="4"/>
  <c r="O3247" i="4"/>
  <c r="N3247" i="4"/>
  <c r="K3247" i="4"/>
  <c r="J3247" i="4"/>
  <c r="S3247" i="4" s="1"/>
  <c r="Q3246" i="4"/>
  <c r="P3246" i="4"/>
  <c r="O3246" i="4"/>
  <c r="N3246" i="4"/>
  <c r="K3246" i="4"/>
  <c r="J3246" i="4"/>
  <c r="S3246" i="4" s="1"/>
  <c r="Q3245" i="4"/>
  <c r="P3245" i="4"/>
  <c r="O3245" i="4"/>
  <c r="N3245" i="4"/>
  <c r="K3245" i="4"/>
  <c r="J3245" i="4"/>
  <c r="S3245" i="4" s="1"/>
  <c r="Q3244" i="4"/>
  <c r="P3244" i="4"/>
  <c r="O3244" i="4"/>
  <c r="N3244" i="4"/>
  <c r="K3244" i="4"/>
  <c r="J3244" i="4"/>
  <c r="S3244" i="4" s="1"/>
  <c r="Q3243" i="4"/>
  <c r="P3243" i="4"/>
  <c r="O3243" i="4"/>
  <c r="N3243" i="4"/>
  <c r="K3243" i="4"/>
  <c r="J3243" i="4"/>
  <c r="S3243" i="4" s="1"/>
  <c r="Q3242" i="4"/>
  <c r="P3242" i="4"/>
  <c r="O3242" i="4"/>
  <c r="N3242" i="4"/>
  <c r="K3242" i="4"/>
  <c r="J3242" i="4"/>
  <c r="S3242" i="4" s="1"/>
  <c r="Q3241" i="4"/>
  <c r="P3241" i="4"/>
  <c r="O3241" i="4"/>
  <c r="N3241" i="4"/>
  <c r="K3241" i="4"/>
  <c r="J3241" i="4"/>
  <c r="S3241" i="4" s="1"/>
  <c r="Q3240" i="4"/>
  <c r="P3240" i="4"/>
  <c r="O3240" i="4"/>
  <c r="N3240" i="4"/>
  <c r="K3240" i="4"/>
  <c r="J3240" i="4"/>
  <c r="S3240" i="4" s="1"/>
  <c r="Q3239" i="4"/>
  <c r="P3239" i="4"/>
  <c r="O3239" i="4"/>
  <c r="N3239" i="4"/>
  <c r="K3239" i="4"/>
  <c r="J3239" i="4"/>
  <c r="S3239" i="4" s="1"/>
  <c r="Q3238" i="4"/>
  <c r="P3238" i="4"/>
  <c r="O3238" i="4"/>
  <c r="N3238" i="4"/>
  <c r="K3238" i="4"/>
  <c r="J3238" i="4"/>
  <c r="S3238" i="4" s="1"/>
  <c r="Q3237" i="4"/>
  <c r="P3237" i="4"/>
  <c r="O3237" i="4"/>
  <c r="N3237" i="4"/>
  <c r="K3237" i="4"/>
  <c r="J3237" i="4"/>
  <c r="S3237" i="4" s="1"/>
  <c r="Q3236" i="4"/>
  <c r="P3236" i="4"/>
  <c r="O3236" i="4"/>
  <c r="N3236" i="4"/>
  <c r="K3236" i="4"/>
  <c r="J3236" i="4"/>
  <c r="S3236" i="4" s="1"/>
  <c r="Q3235" i="4"/>
  <c r="P3235" i="4"/>
  <c r="O3235" i="4"/>
  <c r="N3235" i="4"/>
  <c r="K3235" i="4"/>
  <c r="J3235" i="4"/>
  <c r="S3235" i="4" s="1"/>
  <c r="Q3234" i="4"/>
  <c r="P3234" i="4"/>
  <c r="O3234" i="4"/>
  <c r="N3234" i="4"/>
  <c r="K3234" i="4"/>
  <c r="J3234" i="4"/>
  <c r="S3234" i="4" s="1"/>
  <c r="Q3233" i="4"/>
  <c r="P3233" i="4"/>
  <c r="O3233" i="4"/>
  <c r="N3233" i="4"/>
  <c r="K3233" i="4"/>
  <c r="J3233" i="4"/>
  <c r="S3233" i="4" s="1"/>
  <c r="Q3232" i="4"/>
  <c r="P3232" i="4"/>
  <c r="O3232" i="4"/>
  <c r="N3232" i="4"/>
  <c r="K3232" i="4"/>
  <c r="J3232" i="4"/>
  <c r="S3232" i="4" s="1"/>
  <c r="Q3231" i="4"/>
  <c r="P3231" i="4"/>
  <c r="O3231" i="4"/>
  <c r="N3231" i="4"/>
  <c r="K3231" i="4"/>
  <c r="J3231" i="4"/>
  <c r="S3231" i="4" s="1"/>
  <c r="Q3230" i="4"/>
  <c r="P3230" i="4"/>
  <c r="O3230" i="4"/>
  <c r="N3230" i="4"/>
  <c r="K3230" i="4"/>
  <c r="J3230" i="4"/>
  <c r="S3230" i="4" s="1"/>
  <c r="Q3229" i="4"/>
  <c r="P3229" i="4"/>
  <c r="O3229" i="4"/>
  <c r="N3229" i="4"/>
  <c r="K3229" i="4"/>
  <c r="J3229" i="4"/>
  <c r="S3229" i="4" s="1"/>
  <c r="Q3228" i="4"/>
  <c r="P3228" i="4"/>
  <c r="O3228" i="4"/>
  <c r="N3228" i="4"/>
  <c r="K3228" i="4"/>
  <c r="J3228" i="4"/>
  <c r="S3228" i="4" s="1"/>
  <c r="Q3227" i="4"/>
  <c r="P3227" i="4"/>
  <c r="O3227" i="4"/>
  <c r="N3227" i="4"/>
  <c r="K3227" i="4"/>
  <c r="J3227" i="4"/>
  <c r="S3227" i="4" s="1"/>
  <c r="Q3226" i="4"/>
  <c r="P3226" i="4"/>
  <c r="O3226" i="4"/>
  <c r="N3226" i="4"/>
  <c r="K3226" i="4"/>
  <c r="J3226" i="4"/>
  <c r="S3226" i="4" s="1"/>
  <c r="Q3225" i="4"/>
  <c r="P3225" i="4"/>
  <c r="O3225" i="4"/>
  <c r="N3225" i="4"/>
  <c r="K3225" i="4"/>
  <c r="J3225" i="4"/>
  <c r="S3225" i="4" s="1"/>
  <c r="Q3224" i="4"/>
  <c r="P3224" i="4"/>
  <c r="O3224" i="4"/>
  <c r="N3224" i="4"/>
  <c r="K3224" i="4"/>
  <c r="J3224" i="4"/>
  <c r="S3224" i="4" s="1"/>
  <c r="Q3223" i="4"/>
  <c r="P3223" i="4"/>
  <c r="O3223" i="4"/>
  <c r="N3223" i="4"/>
  <c r="K3223" i="4"/>
  <c r="J3223" i="4"/>
  <c r="S3223" i="4" s="1"/>
  <c r="Q3222" i="4"/>
  <c r="P3222" i="4"/>
  <c r="O3222" i="4"/>
  <c r="N3222" i="4"/>
  <c r="K3222" i="4"/>
  <c r="J3222" i="4"/>
  <c r="S3222" i="4" s="1"/>
  <c r="Q3221" i="4"/>
  <c r="P3221" i="4"/>
  <c r="O3221" i="4"/>
  <c r="N3221" i="4"/>
  <c r="K3221" i="4"/>
  <c r="J3221" i="4"/>
  <c r="S3221" i="4" s="1"/>
  <c r="Q3220" i="4"/>
  <c r="P3220" i="4"/>
  <c r="O3220" i="4"/>
  <c r="N3220" i="4"/>
  <c r="K3220" i="4"/>
  <c r="J3220" i="4"/>
  <c r="S3220" i="4" s="1"/>
  <c r="Q3219" i="4"/>
  <c r="P3219" i="4"/>
  <c r="O3219" i="4"/>
  <c r="N3219" i="4"/>
  <c r="K3219" i="4"/>
  <c r="J3219" i="4"/>
  <c r="S3219" i="4" s="1"/>
  <c r="Q3218" i="4"/>
  <c r="P3218" i="4"/>
  <c r="O3218" i="4"/>
  <c r="N3218" i="4"/>
  <c r="K3218" i="4"/>
  <c r="J3218" i="4"/>
  <c r="S3218" i="4" s="1"/>
  <c r="Q3217" i="4"/>
  <c r="P3217" i="4"/>
  <c r="O3217" i="4"/>
  <c r="N3217" i="4"/>
  <c r="K3217" i="4"/>
  <c r="J3217" i="4"/>
  <c r="S3217" i="4" s="1"/>
  <c r="Q3216" i="4"/>
  <c r="P3216" i="4"/>
  <c r="O3216" i="4"/>
  <c r="N3216" i="4"/>
  <c r="K3216" i="4"/>
  <c r="J3216" i="4"/>
  <c r="S3216" i="4" s="1"/>
  <c r="Q3215" i="4"/>
  <c r="P3215" i="4"/>
  <c r="O3215" i="4"/>
  <c r="N3215" i="4"/>
  <c r="K3215" i="4"/>
  <c r="J3215" i="4"/>
  <c r="S3215" i="4" s="1"/>
  <c r="Q3214" i="4"/>
  <c r="P3214" i="4"/>
  <c r="O3214" i="4"/>
  <c r="N3214" i="4"/>
  <c r="K3214" i="4"/>
  <c r="J3214" i="4"/>
  <c r="S3214" i="4" s="1"/>
  <c r="Q3213" i="4"/>
  <c r="P3213" i="4"/>
  <c r="O3213" i="4"/>
  <c r="N3213" i="4"/>
  <c r="K3213" i="4"/>
  <c r="J3213" i="4"/>
  <c r="S3213" i="4" s="1"/>
  <c r="Q3212" i="4"/>
  <c r="P3212" i="4"/>
  <c r="O3212" i="4"/>
  <c r="N3212" i="4"/>
  <c r="K3212" i="4"/>
  <c r="J3212" i="4"/>
  <c r="S3212" i="4" s="1"/>
  <c r="Q3211" i="4"/>
  <c r="P3211" i="4"/>
  <c r="O3211" i="4"/>
  <c r="N3211" i="4"/>
  <c r="K3211" i="4"/>
  <c r="J3211" i="4"/>
  <c r="S3211" i="4" s="1"/>
  <c r="Q3210" i="4"/>
  <c r="P3210" i="4"/>
  <c r="O3210" i="4"/>
  <c r="N3210" i="4"/>
  <c r="K3210" i="4"/>
  <c r="J3210" i="4"/>
  <c r="S3210" i="4" s="1"/>
  <c r="Q3209" i="4"/>
  <c r="P3209" i="4"/>
  <c r="O3209" i="4"/>
  <c r="N3209" i="4"/>
  <c r="K3209" i="4"/>
  <c r="J3209" i="4"/>
  <c r="S3209" i="4" s="1"/>
  <c r="Q3208" i="4"/>
  <c r="P3208" i="4"/>
  <c r="O3208" i="4"/>
  <c r="N3208" i="4"/>
  <c r="K3208" i="4"/>
  <c r="J3208" i="4"/>
  <c r="S3208" i="4" s="1"/>
  <c r="Q3207" i="4"/>
  <c r="P3207" i="4"/>
  <c r="O3207" i="4"/>
  <c r="N3207" i="4"/>
  <c r="K3207" i="4"/>
  <c r="J3207" i="4"/>
  <c r="S3207" i="4" s="1"/>
  <c r="Q3206" i="4"/>
  <c r="P3206" i="4"/>
  <c r="O3206" i="4"/>
  <c r="N3206" i="4"/>
  <c r="K3206" i="4"/>
  <c r="J3206" i="4"/>
  <c r="S3206" i="4" s="1"/>
  <c r="Q3205" i="4"/>
  <c r="P3205" i="4"/>
  <c r="O3205" i="4"/>
  <c r="N3205" i="4"/>
  <c r="K3205" i="4"/>
  <c r="J3205" i="4"/>
  <c r="S3205" i="4" s="1"/>
  <c r="Q3204" i="4"/>
  <c r="P3204" i="4"/>
  <c r="O3204" i="4"/>
  <c r="N3204" i="4"/>
  <c r="K3204" i="4"/>
  <c r="J3204" i="4"/>
  <c r="S3204" i="4" s="1"/>
  <c r="Q3203" i="4"/>
  <c r="P3203" i="4"/>
  <c r="O3203" i="4"/>
  <c r="N3203" i="4"/>
  <c r="K3203" i="4"/>
  <c r="J3203" i="4"/>
  <c r="S3203" i="4" s="1"/>
  <c r="Q3202" i="4"/>
  <c r="P3202" i="4"/>
  <c r="O3202" i="4"/>
  <c r="N3202" i="4"/>
  <c r="K3202" i="4"/>
  <c r="J3202" i="4"/>
  <c r="S3202" i="4" s="1"/>
  <c r="Q3201" i="4"/>
  <c r="P3201" i="4"/>
  <c r="O3201" i="4"/>
  <c r="N3201" i="4"/>
  <c r="K3201" i="4"/>
  <c r="J3201" i="4"/>
  <c r="S3201" i="4" s="1"/>
  <c r="Q3200" i="4"/>
  <c r="P3200" i="4"/>
  <c r="O3200" i="4"/>
  <c r="N3200" i="4"/>
  <c r="K3200" i="4"/>
  <c r="J3200" i="4"/>
  <c r="S3200" i="4" s="1"/>
  <c r="Q3199" i="4"/>
  <c r="P3199" i="4"/>
  <c r="O3199" i="4"/>
  <c r="N3199" i="4"/>
  <c r="K3199" i="4"/>
  <c r="J3199" i="4"/>
  <c r="S3199" i="4" s="1"/>
  <c r="Q3198" i="4"/>
  <c r="P3198" i="4"/>
  <c r="O3198" i="4"/>
  <c r="N3198" i="4"/>
  <c r="K3198" i="4"/>
  <c r="J3198" i="4"/>
  <c r="S3198" i="4" s="1"/>
  <c r="Q3197" i="4"/>
  <c r="P3197" i="4"/>
  <c r="O3197" i="4"/>
  <c r="N3197" i="4"/>
  <c r="K3197" i="4"/>
  <c r="J3197" i="4"/>
  <c r="S3197" i="4" s="1"/>
  <c r="Q3196" i="4"/>
  <c r="P3196" i="4"/>
  <c r="O3196" i="4"/>
  <c r="N3196" i="4"/>
  <c r="K3196" i="4"/>
  <c r="J3196" i="4"/>
  <c r="S3196" i="4" s="1"/>
  <c r="Q3195" i="4"/>
  <c r="P3195" i="4"/>
  <c r="O3195" i="4"/>
  <c r="N3195" i="4"/>
  <c r="K3195" i="4"/>
  <c r="J3195" i="4"/>
  <c r="S3195" i="4" s="1"/>
  <c r="Q3194" i="4"/>
  <c r="P3194" i="4"/>
  <c r="O3194" i="4"/>
  <c r="N3194" i="4"/>
  <c r="K3194" i="4"/>
  <c r="J3194" i="4"/>
  <c r="S3194" i="4" s="1"/>
  <c r="Q3193" i="4"/>
  <c r="P3193" i="4"/>
  <c r="O3193" i="4"/>
  <c r="N3193" i="4"/>
  <c r="K3193" i="4"/>
  <c r="J3193" i="4"/>
  <c r="S3193" i="4" s="1"/>
  <c r="Q3192" i="4"/>
  <c r="P3192" i="4"/>
  <c r="O3192" i="4"/>
  <c r="N3192" i="4"/>
  <c r="K3192" i="4"/>
  <c r="J3192" i="4"/>
  <c r="S3192" i="4" s="1"/>
  <c r="Q3191" i="4"/>
  <c r="P3191" i="4"/>
  <c r="O3191" i="4"/>
  <c r="N3191" i="4"/>
  <c r="K3191" i="4"/>
  <c r="J3191" i="4"/>
  <c r="S3191" i="4" s="1"/>
  <c r="Q3190" i="4"/>
  <c r="P3190" i="4"/>
  <c r="O3190" i="4"/>
  <c r="N3190" i="4"/>
  <c r="K3190" i="4"/>
  <c r="J3190" i="4"/>
  <c r="S3190" i="4" s="1"/>
  <c r="Q3189" i="4"/>
  <c r="P3189" i="4"/>
  <c r="O3189" i="4"/>
  <c r="N3189" i="4"/>
  <c r="K3189" i="4"/>
  <c r="J3189" i="4"/>
  <c r="S3189" i="4" s="1"/>
  <c r="Q3188" i="4"/>
  <c r="P3188" i="4"/>
  <c r="O3188" i="4"/>
  <c r="N3188" i="4"/>
  <c r="K3188" i="4"/>
  <c r="J3188" i="4"/>
  <c r="S3188" i="4" s="1"/>
  <c r="Q3187" i="4"/>
  <c r="P3187" i="4"/>
  <c r="O3187" i="4"/>
  <c r="N3187" i="4"/>
  <c r="K3187" i="4"/>
  <c r="J3187" i="4"/>
  <c r="S3187" i="4" s="1"/>
  <c r="Q3186" i="4"/>
  <c r="P3186" i="4"/>
  <c r="O3186" i="4"/>
  <c r="N3186" i="4"/>
  <c r="K3186" i="4"/>
  <c r="J3186" i="4"/>
  <c r="S3186" i="4" s="1"/>
  <c r="Q3185" i="4"/>
  <c r="P3185" i="4"/>
  <c r="O3185" i="4"/>
  <c r="N3185" i="4"/>
  <c r="K3185" i="4"/>
  <c r="J3185" i="4"/>
  <c r="S3185" i="4" s="1"/>
  <c r="Q3184" i="4"/>
  <c r="P3184" i="4"/>
  <c r="O3184" i="4"/>
  <c r="N3184" i="4"/>
  <c r="K3184" i="4"/>
  <c r="J3184" i="4"/>
  <c r="S3184" i="4" s="1"/>
  <c r="Q3183" i="4"/>
  <c r="P3183" i="4"/>
  <c r="O3183" i="4"/>
  <c r="N3183" i="4"/>
  <c r="K3183" i="4"/>
  <c r="J3183" i="4"/>
  <c r="S3183" i="4" s="1"/>
  <c r="Q3182" i="4"/>
  <c r="P3182" i="4"/>
  <c r="O3182" i="4"/>
  <c r="N3182" i="4"/>
  <c r="K3182" i="4"/>
  <c r="J3182" i="4"/>
  <c r="S3182" i="4" s="1"/>
  <c r="Q3181" i="4"/>
  <c r="P3181" i="4"/>
  <c r="O3181" i="4"/>
  <c r="N3181" i="4"/>
  <c r="K3181" i="4"/>
  <c r="J3181" i="4"/>
  <c r="S3181" i="4" s="1"/>
  <c r="Q3180" i="4"/>
  <c r="P3180" i="4"/>
  <c r="O3180" i="4"/>
  <c r="N3180" i="4"/>
  <c r="K3180" i="4"/>
  <c r="J3180" i="4"/>
  <c r="S3180" i="4" s="1"/>
  <c r="Q3179" i="4"/>
  <c r="P3179" i="4"/>
  <c r="O3179" i="4"/>
  <c r="N3179" i="4"/>
  <c r="K3179" i="4"/>
  <c r="J3179" i="4"/>
  <c r="S3179" i="4" s="1"/>
  <c r="Q3178" i="4"/>
  <c r="P3178" i="4"/>
  <c r="O3178" i="4"/>
  <c r="N3178" i="4"/>
  <c r="K3178" i="4"/>
  <c r="J3178" i="4"/>
  <c r="S3178" i="4" s="1"/>
  <c r="Q3177" i="4"/>
  <c r="P3177" i="4"/>
  <c r="O3177" i="4"/>
  <c r="N3177" i="4"/>
  <c r="K3177" i="4"/>
  <c r="J3177" i="4"/>
  <c r="S3177" i="4" s="1"/>
  <c r="Q3176" i="4"/>
  <c r="P3176" i="4"/>
  <c r="O3176" i="4"/>
  <c r="N3176" i="4"/>
  <c r="K3176" i="4"/>
  <c r="J3176" i="4"/>
  <c r="S3176" i="4" s="1"/>
  <c r="Q3175" i="4"/>
  <c r="P3175" i="4"/>
  <c r="O3175" i="4"/>
  <c r="N3175" i="4"/>
  <c r="K3175" i="4"/>
  <c r="J3175" i="4"/>
  <c r="S3175" i="4" s="1"/>
  <c r="Q3174" i="4"/>
  <c r="P3174" i="4"/>
  <c r="O3174" i="4"/>
  <c r="N3174" i="4"/>
  <c r="K3174" i="4"/>
  <c r="J3174" i="4"/>
  <c r="S3174" i="4" s="1"/>
  <c r="Q3173" i="4"/>
  <c r="P3173" i="4"/>
  <c r="O3173" i="4"/>
  <c r="N3173" i="4"/>
  <c r="K3173" i="4"/>
  <c r="J3173" i="4"/>
  <c r="S3173" i="4" s="1"/>
  <c r="Q3172" i="4"/>
  <c r="P3172" i="4"/>
  <c r="O3172" i="4"/>
  <c r="N3172" i="4"/>
  <c r="K3172" i="4"/>
  <c r="J3172" i="4"/>
  <c r="S3172" i="4" s="1"/>
  <c r="Q3171" i="4"/>
  <c r="P3171" i="4"/>
  <c r="O3171" i="4"/>
  <c r="N3171" i="4"/>
  <c r="K3171" i="4"/>
  <c r="J3171" i="4"/>
  <c r="S3171" i="4" s="1"/>
  <c r="Q3170" i="4"/>
  <c r="P3170" i="4"/>
  <c r="O3170" i="4"/>
  <c r="N3170" i="4"/>
  <c r="K3170" i="4"/>
  <c r="J3170" i="4"/>
  <c r="S3170" i="4" s="1"/>
  <c r="Q3169" i="4"/>
  <c r="P3169" i="4"/>
  <c r="O3169" i="4"/>
  <c r="N3169" i="4"/>
  <c r="K3169" i="4"/>
  <c r="J3169" i="4"/>
  <c r="S3169" i="4" s="1"/>
  <c r="Q3168" i="4"/>
  <c r="P3168" i="4"/>
  <c r="O3168" i="4"/>
  <c r="N3168" i="4"/>
  <c r="K3168" i="4"/>
  <c r="J3168" i="4"/>
  <c r="S3168" i="4" s="1"/>
  <c r="Q3167" i="4"/>
  <c r="P3167" i="4"/>
  <c r="O3167" i="4"/>
  <c r="N3167" i="4"/>
  <c r="K3167" i="4"/>
  <c r="J3167" i="4"/>
  <c r="S3167" i="4" s="1"/>
  <c r="Q3166" i="4"/>
  <c r="P3166" i="4"/>
  <c r="O3166" i="4"/>
  <c r="N3166" i="4"/>
  <c r="K3166" i="4"/>
  <c r="J3166" i="4"/>
  <c r="S3166" i="4" s="1"/>
  <c r="Q3165" i="4"/>
  <c r="P3165" i="4"/>
  <c r="O3165" i="4"/>
  <c r="N3165" i="4"/>
  <c r="K3165" i="4"/>
  <c r="J3165" i="4"/>
  <c r="S3165" i="4" s="1"/>
  <c r="Q3164" i="4"/>
  <c r="P3164" i="4"/>
  <c r="O3164" i="4"/>
  <c r="N3164" i="4"/>
  <c r="K3164" i="4"/>
  <c r="J3164" i="4"/>
  <c r="S3164" i="4" s="1"/>
  <c r="Q3163" i="4"/>
  <c r="P3163" i="4"/>
  <c r="O3163" i="4"/>
  <c r="N3163" i="4"/>
  <c r="K3163" i="4"/>
  <c r="J3163" i="4"/>
  <c r="S3163" i="4" s="1"/>
  <c r="Q3162" i="4"/>
  <c r="P3162" i="4"/>
  <c r="O3162" i="4"/>
  <c r="N3162" i="4"/>
  <c r="K3162" i="4"/>
  <c r="J3162" i="4"/>
  <c r="S3162" i="4" s="1"/>
  <c r="Q3161" i="4"/>
  <c r="P3161" i="4"/>
  <c r="O3161" i="4"/>
  <c r="N3161" i="4"/>
  <c r="K3161" i="4"/>
  <c r="J3161" i="4"/>
  <c r="S3161" i="4" s="1"/>
  <c r="Q3160" i="4"/>
  <c r="P3160" i="4"/>
  <c r="O3160" i="4"/>
  <c r="N3160" i="4"/>
  <c r="K3160" i="4"/>
  <c r="J3160" i="4"/>
  <c r="S3160" i="4" s="1"/>
  <c r="Q3159" i="4"/>
  <c r="P3159" i="4"/>
  <c r="O3159" i="4"/>
  <c r="N3159" i="4"/>
  <c r="K3159" i="4"/>
  <c r="J3159" i="4"/>
  <c r="S3159" i="4" s="1"/>
  <c r="Q3158" i="4"/>
  <c r="P3158" i="4"/>
  <c r="O3158" i="4"/>
  <c r="N3158" i="4"/>
  <c r="K3158" i="4"/>
  <c r="J3158" i="4"/>
  <c r="S3158" i="4" s="1"/>
  <c r="Q3157" i="4"/>
  <c r="P3157" i="4"/>
  <c r="O3157" i="4"/>
  <c r="N3157" i="4"/>
  <c r="K3157" i="4"/>
  <c r="J3157" i="4"/>
  <c r="S3157" i="4" s="1"/>
  <c r="Q3156" i="4"/>
  <c r="P3156" i="4"/>
  <c r="O3156" i="4"/>
  <c r="N3156" i="4"/>
  <c r="K3156" i="4"/>
  <c r="J3156" i="4"/>
  <c r="S3156" i="4" s="1"/>
  <c r="Q3155" i="4"/>
  <c r="P3155" i="4"/>
  <c r="O3155" i="4"/>
  <c r="N3155" i="4"/>
  <c r="K3155" i="4"/>
  <c r="J3155" i="4"/>
  <c r="S3155" i="4" s="1"/>
  <c r="Q3154" i="4"/>
  <c r="P3154" i="4"/>
  <c r="O3154" i="4"/>
  <c r="N3154" i="4"/>
  <c r="K3154" i="4"/>
  <c r="J3154" i="4"/>
  <c r="S3154" i="4" s="1"/>
  <c r="Q3153" i="4"/>
  <c r="P3153" i="4"/>
  <c r="O3153" i="4"/>
  <c r="N3153" i="4"/>
  <c r="K3153" i="4"/>
  <c r="J3153" i="4"/>
  <c r="S3153" i="4" s="1"/>
  <c r="Q3152" i="4"/>
  <c r="P3152" i="4"/>
  <c r="O3152" i="4"/>
  <c r="N3152" i="4"/>
  <c r="K3152" i="4"/>
  <c r="J3152" i="4"/>
  <c r="S3152" i="4" s="1"/>
  <c r="Q3151" i="4"/>
  <c r="P3151" i="4"/>
  <c r="O3151" i="4"/>
  <c r="N3151" i="4"/>
  <c r="K3151" i="4"/>
  <c r="J3151" i="4"/>
  <c r="S3151" i="4" s="1"/>
  <c r="Q3150" i="4"/>
  <c r="P3150" i="4"/>
  <c r="O3150" i="4"/>
  <c r="N3150" i="4"/>
  <c r="K3150" i="4"/>
  <c r="J3150" i="4"/>
  <c r="S3150" i="4" s="1"/>
  <c r="Q3149" i="4"/>
  <c r="P3149" i="4"/>
  <c r="O3149" i="4"/>
  <c r="N3149" i="4"/>
  <c r="K3149" i="4"/>
  <c r="J3149" i="4"/>
  <c r="S3149" i="4" s="1"/>
  <c r="Q3148" i="4"/>
  <c r="P3148" i="4"/>
  <c r="O3148" i="4"/>
  <c r="N3148" i="4"/>
  <c r="K3148" i="4"/>
  <c r="J3148" i="4"/>
  <c r="S3148" i="4" s="1"/>
  <c r="Q3147" i="4"/>
  <c r="P3147" i="4"/>
  <c r="O3147" i="4"/>
  <c r="N3147" i="4"/>
  <c r="K3147" i="4"/>
  <c r="J3147" i="4"/>
  <c r="S3147" i="4" s="1"/>
  <c r="Q3146" i="4"/>
  <c r="P3146" i="4"/>
  <c r="O3146" i="4"/>
  <c r="N3146" i="4"/>
  <c r="K3146" i="4"/>
  <c r="J3146" i="4"/>
  <c r="S3146" i="4" s="1"/>
  <c r="Q3145" i="4"/>
  <c r="P3145" i="4"/>
  <c r="O3145" i="4"/>
  <c r="N3145" i="4"/>
  <c r="K3145" i="4"/>
  <c r="J3145" i="4"/>
  <c r="S3145" i="4" s="1"/>
  <c r="Q3144" i="4"/>
  <c r="P3144" i="4"/>
  <c r="O3144" i="4"/>
  <c r="N3144" i="4"/>
  <c r="K3144" i="4"/>
  <c r="J3144" i="4"/>
  <c r="S3144" i="4" s="1"/>
  <c r="Q3143" i="4"/>
  <c r="P3143" i="4"/>
  <c r="O3143" i="4"/>
  <c r="N3143" i="4"/>
  <c r="K3143" i="4"/>
  <c r="J3143" i="4"/>
  <c r="S3143" i="4" s="1"/>
  <c r="Q3142" i="4"/>
  <c r="P3142" i="4"/>
  <c r="O3142" i="4"/>
  <c r="N3142" i="4"/>
  <c r="K3142" i="4"/>
  <c r="J3142" i="4"/>
  <c r="S3142" i="4" s="1"/>
  <c r="Q3141" i="4"/>
  <c r="P3141" i="4"/>
  <c r="O3141" i="4"/>
  <c r="N3141" i="4"/>
  <c r="K3141" i="4"/>
  <c r="J3141" i="4"/>
  <c r="S3141" i="4" s="1"/>
  <c r="Q3140" i="4"/>
  <c r="P3140" i="4"/>
  <c r="O3140" i="4"/>
  <c r="N3140" i="4"/>
  <c r="K3140" i="4"/>
  <c r="J3140" i="4"/>
  <c r="S3140" i="4" s="1"/>
  <c r="Q3139" i="4"/>
  <c r="P3139" i="4"/>
  <c r="O3139" i="4"/>
  <c r="N3139" i="4"/>
  <c r="K3139" i="4"/>
  <c r="J3139" i="4"/>
  <c r="S3139" i="4" s="1"/>
  <c r="Q3138" i="4"/>
  <c r="P3138" i="4"/>
  <c r="O3138" i="4"/>
  <c r="N3138" i="4"/>
  <c r="K3138" i="4"/>
  <c r="J3138" i="4"/>
  <c r="S3138" i="4" s="1"/>
  <c r="Q3137" i="4"/>
  <c r="P3137" i="4"/>
  <c r="O3137" i="4"/>
  <c r="N3137" i="4"/>
  <c r="K3137" i="4"/>
  <c r="J3137" i="4"/>
  <c r="S3137" i="4" s="1"/>
  <c r="Q3136" i="4"/>
  <c r="P3136" i="4"/>
  <c r="O3136" i="4"/>
  <c r="N3136" i="4"/>
  <c r="K3136" i="4"/>
  <c r="J3136" i="4"/>
  <c r="S3136" i="4" s="1"/>
  <c r="Q3135" i="4"/>
  <c r="P3135" i="4"/>
  <c r="O3135" i="4"/>
  <c r="N3135" i="4"/>
  <c r="K3135" i="4"/>
  <c r="J3135" i="4"/>
  <c r="S3135" i="4" s="1"/>
  <c r="Q3134" i="4"/>
  <c r="P3134" i="4"/>
  <c r="O3134" i="4"/>
  <c r="N3134" i="4"/>
  <c r="K3134" i="4"/>
  <c r="J3134" i="4"/>
  <c r="S3134" i="4" s="1"/>
  <c r="Q3133" i="4"/>
  <c r="P3133" i="4"/>
  <c r="O3133" i="4"/>
  <c r="N3133" i="4"/>
  <c r="K3133" i="4"/>
  <c r="J3133" i="4"/>
  <c r="S3133" i="4" s="1"/>
  <c r="Q3132" i="4"/>
  <c r="P3132" i="4"/>
  <c r="O3132" i="4"/>
  <c r="N3132" i="4"/>
  <c r="K3132" i="4"/>
  <c r="J3132" i="4"/>
  <c r="S3132" i="4" s="1"/>
  <c r="Q3131" i="4"/>
  <c r="P3131" i="4"/>
  <c r="O3131" i="4"/>
  <c r="N3131" i="4"/>
  <c r="K3131" i="4"/>
  <c r="J3131" i="4"/>
  <c r="S3131" i="4" s="1"/>
  <c r="Q3130" i="4"/>
  <c r="P3130" i="4"/>
  <c r="O3130" i="4"/>
  <c r="N3130" i="4"/>
  <c r="K3130" i="4"/>
  <c r="J3130" i="4"/>
  <c r="S3130" i="4" s="1"/>
  <c r="Q3129" i="4"/>
  <c r="P3129" i="4"/>
  <c r="O3129" i="4"/>
  <c r="N3129" i="4"/>
  <c r="K3129" i="4"/>
  <c r="J3129" i="4"/>
  <c r="S3129" i="4" s="1"/>
  <c r="Q3128" i="4"/>
  <c r="P3128" i="4"/>
  <c r="O3128" i="4"/>
  <c r="N3128" i="4"/>
  <c r="K3128" i="4"/>
  <c r="J3128" i="4"/>
  <c r="S3128" i="4" s="1"/>
  <c r="Q3127" i="4"/>
  <c r="P3127" i="4"/>
  <c r="O3127" i="4"/>
  <c r="N3127" i="4"/>
  <c r="K3127" i="4"/>
  <c r="J3127" i="4"/>
  <c r="S3127" i="4" s="1"/>
  <c r="Q3126" i="4"/>
  <c r="P3126" i="4"/>
  <c r="O3126" i="4"/>
  <c r="N3126" i="4"/>
  <c r="K3126" i="4"/>
  <c r="J3126" i="4"/>
  <c r="S3126" i="4" s="1"/>
  <c r="Q3125" i="4"/>
  <c r="P3125" i="4"/>
  <c r="O3125" i="4"/>
  <c r="N3125" i="4"/>
  <c r="K3125" i="4"/>
  <c r="J3125" i="4"/>
  <c r="S3125" i="4" s="1"/>
  <c r="Q3124" i="4"/>
  <c r="P3124" i="4"/>
  <c r="O3124" i="4"/>
  <c r="N3124" i="4"/>
  <c r="K3124" i="4"/>
  <c r="J3124" i="4"/>
  <c r="S3124" i="4" s="1"/>
  <c r="Q3123" i="4"/>
  <c r="P3123" i="4"/>
  <c r="O3123" i="4"/>
  <c r="N3123" i="4"/>
  <c r="K3123" i="4"/>
  <c r="J3123" i="4"/>
  <c r="S3123" i="4" s="1"/>
  <c r="Q3122" i="4"/>
  <c r="P3122" i="4"/>
  <c r="O3122" i="4"/>
  <c r="N3122" i="4"/>
  <c r="K3122" i="4"/>
  <c r="J3122" i="4"/>
  <c r="S3122" i="4" s="1"/>
  <c r="Q3121" i="4"/>
  <c r="P3121" i="4"/>
  <c r="O3121" i="4"/>
  <c r="N3121" i="4"/>
  <c r="K3121" i="4"/>
  <c r="J3121" i="4"/>
  <c r="S3121" i="4" s="1"/>
  <c r="Q3120" i="4"/>
  <c r="P3120" i="4"/>
  <c r="O3120" i="4"/>
  <c r="N3120" i="4"/>
  <c r="K3120" i="4"/>
  <c r="J3120" i="4"/>
  <c r="S3120" i="4" s="1"/>
  <c r="Q3119" i="4"/>
  <c r="P3119" i="4"/>
  <c r="O3119" i="4"/>
  <c r="N3119" i="4"/>
  <c r="K3119" i="4"/>
  <c r="J3119" i="4"/>
  <c r="S3119" i="4" s="1"/>
  <c r="Q3118" i="4"/>
  <c r="P3118" i="4"/>
  <c r="O3118" i="4"/>
  <c r="N3118" i="4"/>
  <c r="K3118" i="4"/>
  <c r="J3118" i="4"/>
  <c r="S3118" i="4" s="1"/>
  <c r="Q3117" i="4"/>
  <c r="P3117" i="4"/>
  <c r="O3117" i="4"/>
  <c r="N3117" i="4"/>
  <c r="K3117" i="4"/>
  <c r="J3117" i="4"/>
  <c r="S3117" i="4" s="1"/>
  <c r="Q3116" i="4"/>
  <c r="P3116" i="4"/>
  <c r="O3116" i="4"/>
  <c r="N3116" i="4"/>
  <c r="K3116" i="4"/>
  <c r="J3116" i="4"/>
  <c r="S3116" i="4" s="1"/>
  <c r="Q3115" i="4"/>
  <c r="P3115" i="4"/>
  <c r="O3115" i="4"/>
  <c r="N3115" i="4"/>
  <c r="K3115" i="4"/>
  <c r="J3115" i="4"/>
  <c r="S3115" i="4" s="1"/>
  <c r="Q3114" i="4"/>
  <c r="P3114" i="4"/>
  <c r="O3114" i="4"/>
  <c r="N3114" i="4"/>
  <c r="K3114" i="4"/>
  <c r="J3114" i="4"/>
  <c r="S3114" i="4" s="1"/>
  <c r="Q3113" i="4"/>
  <c r="P3113" i="4"/>
  <c r="O3113" i="4"/>
  <c r="N3113" i="4"/>
  <c r="K3113" i="4"/>
  <c r="J3113" i="4"/>
  <c r="S3113" i="4" s="1"/>
  <c r="Q3112" i="4"/>
  <c r="P3112" i="4"/>
  <c r="O3112" i="4"/>
  <c r="N3112" i="4"/>
  <c r="K3112" i="4"/>
  <c r="J3112" i="4"/>
  <c r="S3112" i="4" s="1"/>
  <c r="Q3111" i="4"/>
  <c r="P3111" i="4"/>
  <c r="O3111" i="4"/>
  <c r="N3111" i="4"/>
  <c r="K3111" i="4"/>
  <c r="J3111" i="4"/>
  <c r="S3111" i="4" s="1"/>
  <c r="Q3110" i="4"/>
  <c r="P3110" i="4"/>
  <c r="O3110" i="4"/>
  <c r="N3110" i="4"/>
  <c r="K3110" i="4"/>
  <c r="J3110" i="4"/>
  <c r="S3110" i="4" s="1"/>
  <c r="Q3109" i="4"/>
  <c r="P3109" i="4"/>
  <c r="O3109" i="4"/>
  <c r="N3109" i="4"/>
  <c r="K3109" i="4"/>
  <c r="J3109" i="4"/>
  <c r="S3109" i="4" s="1"/>
  <c r="Q3108" i="4"/>
  <c r="P3108" i="4"/>
  <c r="O3108" i="4"/>
  <c r="N3108" i="4"/>
  <c r="K3108" i="4"/>
  <c r="J3108" i="4"/>
  <c r="S3108" i="4" s="1"/>
  <c r="Q3107" i="4"/>
  <c r="P3107" i="4"/>
  <c r="O3107" i="4"/>
  <c r="N3107" i="4"/>
  <c r="K3107" i="4"/>
  <c r="J3107" i="4"/>
  <c r="S3107" i="4" s="1"/>
  <c r="Q3106" i="4"/>
  <c r="P3106" i="4"/>
  <c r="O3106" i="4"/>
  <c r="N3106" i="4"/>
  <c r="K3106" i="4"/>
  <c r="J3106" i="4"/>
  <c r="S3106" i="4" s="1"/>
  <c r="Q3105" i="4"/>
  <c r="P3105" i="4"/>
  <c r="O3105" i="4"/>
  <c r="N3105" i="4"/>
  <c r="K3105" i="4"/>
  <c r="J3105" i="4"/>
  <c r="S3105" i="4" s="1"/>
  <c r="Q3104" i="4"/>
  <c r="P3104" i="4"/>
  <c r="O3104" i="4"/>
  <c r="N3104" i="4"/>
  <c r="K3104" i="4"/>
  <c r="J3104" i="4"/>
  <c r="S3104" i="4" s="1"/>
  <c r="Q3103" i="4"/>
  <c r="P3103" i="4"/>
  <c r="O3103" i="4"/>
  <c r="N3103" i="4"/>
  <c r="K3103" i="4"/>
  <c r="J3103" i="4"/>
  <c r="S3103" i="4" s="1"/>
  <c r="Q3102" i="4"/>
  <c r="P3102" i="4"/>
  <c r="O3102" i="4"/>
  <c r="N3102" i="4"/>
  <c r="K3102" i="4"/>
  <c r="J3102" i="4"/>
  <c r="S3102" i="4" s="1"/>
  <c r="Q3101" i="4"/>
  <c r="P3101" i="4"/>
  <c r="O3101" i="4"/>
  <c r="N3101" i="4"/>
  <c r="K3101" i="4"/>
  <c r="J3101" i="4"/>
  <c r="S3101" i="4" s="1"/>
  <c r="Q3100" i="4"/>
  <c r="P3100" i="4"/>
  <c r="O3100" i="4"/>
  <c r="N3100" i="4"/>
  <c r="K3100" i="4"/>
  <c r="J3100" i="4"/>
  <c r="S3100" i="4" s="1"/>
  <c r="Q3099" i="4"/>
  <c r="P3099" i="4"/>
  <c r="O3099" i="4"/>
  <c r="N3099" i="4"/>
  <c r="K3099" i="4"/>
  <c r="J3099" i="4"/>
  <c r="S3099" i="4" s="1"/>
  <c r="Q3098" i="4"/>
  <c r="P3098" i="4"/>
  <c r="O3098" i="4"/>
  <c r="N3098" i="4"/>
  <c r="K3098" i="4"/>
  <c r="J3098" i="4"/>
  <c r="S3098" i="4" s="1"/>
  <c r="Q3097" i="4"/>
  <c r="P3097" i="4"/>
  <c r="O3097" i="4"/>
  <c r="N3097" i="4"/>
  <c r="K3097" i="4"/>
  <c r="J3097" i="4"/>
  <c r="S3097" i="4" s="1"/>
  <c r="Q3096" i="4"/>
  <c r="P3096" i="4"/>
  <c r="O3096" i="4"/>
  <c r="N3096" i="4"/>
  <c r="K3096" i="4"/>
  <c r="J3096" i="4"/>
  <c r="S3096" i="4" s="1"/>
  <c r="Q3095" i="4"/>
  <c r="P3095" i="4"/>
  <c r="O3095" i="4"/>
  <c r="N3095" i="4"/>
  <c r="K3095" i="4"/>
  <c r="J3095" i="4"/>
  <c r="S3095" i="4" s="1"/>
  <c r="Q3094" i="4"/>
  <c r="P3094" i="4"/>
  <c r="O3094" i="4"/>
  <c r="N3094" i="4"/>
  <c r="K3094" i="4"/>
  <c r="J3094" i="4"/>
  <c r="S3094" i="4" s="1"/>
  <c r="Q3093" i="4"/>
  <c r="P3093" i="4"/>
  <c r="O3093" i="4"/>
  <c r="N3093" i="4"/>
  <c r="K3093" i="4"/>
  <c r="J3093" i="4"/>
  <c r="S3093" i="4" s="1"/>
  <c r="Q3092" i="4"/>
  <c r="P3092" i="4"/>
  <c r="O3092" i="4"/>
  <c r="N3092" i="4"/>
  <c r="K3092" i="4"/>
  <c r="J3092" i="4"/>
  <c r="S3092" i="4" s="1"/>
  <c r="Q3091" i="4"/>
  <c r="P3091" i="4"/>
  <c r="O3091" i="4"/>
  <c r="N3091" i="4"/>
  <c r="K3091" i="4"/>
  <c r="J3091" i="4"/>
  <c r="S3091" i="4" s="1"/>
  <c r="Q3090" i="4"/>
  <c r="P3090" i="4"/>
  <c r="O3090" i="4"/>
  <c r="N3090" i="4"/>
  <c r="K3090" i="4"/>
  <c r="J3090" i="4"/>
  <c r="S3090" i="4" s="1"/>
  <c r="Q3089" i="4"/>
  <c r="P3089" i="4"/>
  <c r="O3089" i="4"/>
  <c r="N3089" i="4"/>
  <c r="K3089" i="4"/>
  <c r="J3089" i="4"/>
  <c r="S3089" i="4" s="1"/>
  <c r="Q3088" i="4"/>
  <c r="P3088" i="4"/>
  <c r="O3088" i="4"/>
  <c r="N3088" i="4"/>
  <c r="K3088" i="4"/>
  <c r="J3088" i="4"/>
  <c r="S3088" i="4" s="1"/>
  <c r="Q3087" i="4"/>
  <c r="P3087" i="4"/>
  <c r="O3087" i="4"/>
  <c r="N3087" i="4"/>
  <c r="K3087" i="4"/>
  <c r="J3087" i="4"/>
  <c r="S3087" i="4" s="1"/>
  <c r="Q3086" i="4"/>
  <c r="P3086" i="4"/>
  <c r="O3086" i="4"/>
  <c r="N3086" i="4"/>
  <c r="K3086" i="4"/>
  <c r="J3086" i="4"/>
  <c r="S3086" i="4" s="1"/>
  <c r="Q3085" i="4"/>
  <c r="P3085" i="4"/>
  <c r="O3085" i="4"/>
  <c r="N3085" i="4"/>
  <c r="K3085" i="4"/>
  <c r="J3085" i="4"/>
  <c r="S3085" i="4" s="1"/>
  <c r="Q3084" i="4"/>
  <c r="P3084" i="4"/>
  <c r="O3084" i="4"/>
  <c r="N3084" i="4"/>
  <c r="K3084" i="4"/>
  <c r="J3084" i="4"/>
  <c r="S3084" i="4" s="1"/>
  <c r="Q3083" i="4"/>
  <c r="P3083" i="4"/>
  <c r="O3083" i="4"/>
  <c r="N3083" i="4"/>
  <c r="K3083" i="4"/>
  <c r="J3083" i="4"/>
  <c r="S3083" i="4" s="1"/>
  <c r="Q3082" i="4"/>
  <c r="P3082" i="4"/>
  <c r="O3082" i="4"/>
  <c r="N3082" i="4"/>
  <c r="K3082" i="4"/>
  <c r="J3082" i="4"/>
  <c r="S3082" i="4" s="1"/>
  <c r="Q3081" i="4"/>
  <c r="P3081" i="4"/>
  <c r="O3081" i="4"/>
  <c r="N3081" i="4"/>
  <c r="K3081" i="4"/>
  <c r="J3081" i="4"/>
  <c r="S3081" i="4" s="1"/>
  <c r="Q3080" i="4"/>
  <c r="P3080" i="4"/>
  <c r="O3080" i="4"/>
  <c r="N3080" i="4"/>
  <c r="K3080" i="4"/>
  <c r="J3080" i="4"/>
  <c r="S3080" i="4" s="1"/>
  <c r="Q3079" i="4"/>
  <c r="P3079" i="4"/>
  <c r="O3079" i="4"/>
  <c r="N3079" i="4"/>
  <c r="K3079" i="4"/>
  <c r="J3079" i="4"/>
  <c r="S3079" i="4" s="1"/>
  <c r="Q3078" i="4"/>
  <c r="P3078" i="4"/>
  <c r="O3078" i="4"/>
  <c r="N3078" i="4"/>
  <c r="K3078" i="4"/>
  <c r="J3078" i="4"/>
  <c r="S3078" i="4" s="1"/>
  <c r="Q3077" i="4"/>
  <c r="P3077" i="4"/>
  <c r="O3077" i="4"/>
  <c r="N3077" i="4"/>
  <c r="K3077" i="4"/>
  <c r="J3077" i="4"/>
  <c r="S3077" i="4" s="1"/>
  <c r="Q3076" i="4"/>
  <c r="P3076" i="4"/>
  <c r="O3076" i="4"/>
  <c r="N3076" i="4"/>
  <c r="K3076" i="4"/>
  <c r="J3076" i="4"/>
  <c r="S3076" i="4" s="1"/>
  <c r="Q3075" i="4"/>
  <c r="P3075" i="4"/>
  <c r="O3075" i="4"/>
  <c r="N3075" i="4"/>
  <c r="K3075" i="4"/>
  <c r="J3075" i="4"/>
  <c r="S3075" i="4" s="1"/>
  <c r="Q3074" i="4"/>
  <c r="P3074" i="4"/>
  <c r="O3074" i="4"/>
  <c r="N3074" i="4"/>
  <c r="K3074" i="4"/>
  <c r="J3074" i="4"/>
  <c r="S3074" i="4" s="1"/>
  <c r="Q3073" i="4"/>
  <c r="P3073" i="4"/>
  <c r="O3073" i="4"/>
  <c r="N3073" i="4"/>
  <c r="K3073" i="4"/>
  <c r="J3073" i="4"/>
  <c r="S3073" i="4" s="1"/>
  <c r="Q3072" i="4"/>
  <c r="P3072" i="4"/>
  <c r="O3072" i="4"/>
  <c r="N3072" i="4"/>
  <c r="K3072" i="4"/>
  <c r="J3072" i="4"/>
  <c r="S3072" i="4" s="1"/>
  <c r="Q3071" i="4"/>
  <c r="P3071" i="4"/>
  <c r="O3071" i="4"/>
  <c r="N3071" i="4"/>
  <c r="K3071" i="4"/>
  <c r="J3071" i="4"/>
  <c r="S3071" i="4" s="1"/>
  <c r="Q3070" i="4"/>
  <c r="P3070" i="4"/>
  <c r="O3070" i="4"/>
  <c r="N3070" i="4"/>
  <c r="K3070" i="4"/>
  <c r="J3070" i="4"/>
  <c r="S3070" i="4" s="1"/>
  <c r="Q3069" i="4"/>
  <c r="P3069" i="4"/>
  <c r="O3069" i="4"/>
  <c r="N3069" i="4"/>
  <c r="K3069" i="4"/>
  <c r="J3069" i="4"/>
  <c r="S3069" i="4" s="1"/>
  <c r="Q3068" i="4"/>
  <c r="P3068" i="4"/>
  <c r="O3068" i="4"/>
  <c r="N3068" i="4"/>
  <c r="K3068" i="4"/>
  <c r="J3068" i="4"/>
  <c r="S3068" i="4" s="1"/>
  <c r="Q3067" i="4"/>
  <c r="P3067" i="4"/>
  <c r="O3067" i="4"/>
  <c r="N3067" i="4"/>
  <c r="K3067" i="4"/>
  <c r="J3067" i="4"/>
  <c r="S3067" i="4" s="1"/>
  <c r="Q3066" i="4"/>
  <c r="P3066" i="4"/>
  <c r="O3066" i="4"/>
  <c r="N3066" i="4"/>
  <c r="K3066" i="4"/>
  <c r="J3066" i="4"/>
  <c r="S3066" i="4" s="1"/>
  <c r="Q3065" i="4"/>
  <c r="P3065" i="4"/>
  <c r="O3065" i="4"/>
  <c r="N3065" i="4"/>
  <c r="K3065" i="4"/>
  <c r="J3065" i="4"/>
  <c r="S3065" i="4" s="1"/>
  <c r="Q3064" i="4"/>
  <c r="P3064" i="4"/>
  <c r="O3064" i="4"/>
  <c r="N3064" i="4"/>
  <c r="K3064" i="4"/>
  <c r="J3064" i="4"/>
  <c r="S3064" i="4" s="1"/>
  <c r="Q3063" i="4"/>
  <c r="P3063" i="4"/>
  <c r="O3063" i="4"/>
  <c r="N3063" i="4"/>
  <c r="K3063" i="4"/>
  <c r="J3063" i="4"/>
  <c r="S3063" i="4" s="1"/>
  <c r="Q3062" i="4"/>
  <c r="P3062" i="4"/>
  <c r="O3062" i="4"/>
  <c r="N3062" i="4"/>
  <c r="K3062" i="4"/>
  <c r="J3062" i="4"/>
  <c r="S3062" i="4" s="1"/>
  <c r="Q3061" i="4"/>
  <c r="P3061" i="4"/>
  <c r="O3061" i="4"/>
  <c r="N3061" i="4"/>
  <c r="K3061" i="4"/>
  <c r="J3061" i="4"/>
  <c r="S3061" i="4" s="1"/>
  <c r="Q3060" i="4"/>
  <c r="P3060" i="4"/>
  <c r="O3060" i="4"/>
  <c r="N3060" i="4"/>
  <c r="K3060" i="4"/>
  <c r="J3060" i="4"/>
  <c r="S3060" i="4" s="1"/>
  <c r="Q3059" i="4"/>
  <c r="P3059" i="4"/>
  <c r="O3059" i="4"/>
  <c r="N3059" i="4"/>
  <c r="K3059" i="4"/>
  <c r="J3059" i="4"/>
  <c r="S3059" i="4" s="1"/>
  <c r="Q3058" i="4"/>
  <c r="P3058" i="4"/>
  <c r="O3058" i="4"/>
  <c r="N3058" i="4"/>
  <c r="K3058" i="4"/>
  <c r="J3058" i="4"/>
  <c r="S3058" i="4" s="1"/>
  <c r="Q3057" i="4"/>
  <c r="P3057" i="4"/>
  <c r="O3057" i="4"/>
  <c r="N3057" i="4"/>
  <c r="K3057" i="4"/>
  <c r="J3057" i="4"/>
  <c r="S3057" i="4" s="1"/>
  <c r="Q3056" i="4"/>
  <c r="P3056" i="4"/>
  <c r="O3056" i="4"/>
  <c r="N3056" i="4"/>
  <c r="K3056" i="4"/>
  <c r="J3056" i="4"/>
  <c r="S3056" i="4" s="1"/>
  <c r="Q3055" i="4"/>
  <c r="P3055" i="4"/>
  <c r="O3055" i="4"/>
  <c r="N3055" i="4"/>
  <c r="K3055" i="4"/>
  <c r="J3055" i="4"/>
  <c r="S3055" i="4" s="1"/>
  <c r="Q3054" i="4"/>
  <c r="P3054" i="4"/>
  <c r="O3054" i="4"/>
  <c r="N3054" i="4"/>
  <c r="K3054" i="4"/>
  <c r="J3054" i="4"/>
  <c r="S3054" i="4" s="1"/>
  <c r="Q3053" i="4"/>
  <c r="P3053" i="4"/>
  <c r="O3053" i="4"/>
  <c r="N3053" i="4"/>
  <c r="K3053" i="4"/>
  <c r="J3053" i="4"/>
  <c r="S3053" i="4" s="1"/>
  <c r="Q3052" i="4"/>
  <c r="P3052" i="4"/>
  <c r="O3052" i="4"/>
  <c r="N3052" i="4"/>
  <c r="K3052" i="4"/>
  <c r="J3052" i="4"/>
  <c r="S3052" i="4" s="1"/>
  <c r="Q3051" i="4"/>
  <c r="P3051" i="4"/>
  <c r="O3051" i="4"/>
  <c r="N3051" i="4"/>
  <c r="K3051" i="4"/>
  <c r="J3051" i="4"/>
  <c r="S3051" i="4" s="1"/>
  <c r="Q3050" i="4"/>
  <c r="P3050" i="4"/>
  <c r="O3050" i="4"/>
  <c r="N3050" i="4"/>
  <c r="K3050" i="4"/>
  <c r="J3050" i="4"/>
  <c r="S3050" i="4" s="1"/>
  <c r="Q3049" i="4"/>
  <c r="P3049" i="4"/>
  <c r="O3049" i="4"/>
  <c r="N3049" i="4"/>
  <c r="K3049" i="4"/>
  <c r="J3049" i="4"/>
  <c r="S3049" i="4" s="1"/>
  <c r="Q3048" i="4"/>
  <c r="P3048" i="4"/>
  <c r="O3048" i="4"/>
  <c r="N3048" i="4"/>
  <c r="K3048" i="4"/>
  <c r="J3048" i="4"/>
  <c r="S3048" i="4" s="1"/>
  <c r="Q3047" i="4"/>
  <c r="P3047" i="4"/>
  <c r="O3047" i="4"/>
  <c r="N3047" i="4"/>
  <c r="K3047" i="4"/>
  <c r="J3047" i="4"/>
  <c r="S3047" i="4" s="1"/>
  <c r="Q3046" i="4"/>
  <c r="P3046" i="4"/>
  <c r="O3046" i="4"/>
  <c r="N3046" i="4"/>
  <c r="K3046" i="4"/>
  <c r="J3046" i="4"/>
  <c r="S3046" i="4" s="1"/>
  <c r="Q3045" i="4"/>
  <c r="P3045" i="4"/>
  <c r="O3045" i="4"/>
  <c r="N3045" i="4"/>
  <c r="K3045" i="4"/>
  <c r="J3045" i="4"/>
  <c r="S3045" i="4" s="1"/>
  <c r="Q3044" i="4"/>
  <c r="P3044" i="4"/>
  <c r="O3044" i="4"/>
  <c r="N3044" i="4"/>
  <c r="K3044" i="4"/>
  <c r="J3044" i="4"/>
  <c r="S3044" i="4" s="1"/>
  <c r="Q3043" i="4"/>
  <c r="P3043" i="4"/>
  <c r="O3043" i="4"/>
  <c r="N3043" i="4"/>
  <c r="K3043" i="4"/>
  <c r="J3043" i="4"/>
  <c r="S3043" i="4" s="1"/>
  <c r="Q3042" i="4"/>
  <c r="P3042" i="4"/>
  <c r="O3042" i="4"/>
  <c r="N3042" i="4"/>
  <c r="K3042" i="4"/>
  <c r="J3042" i="4"/>
  <c r="S3042" i="4" s="1"/>
  <c r="Q3041" i="4"/>
  <c r="P3041" i="4"/>
  <c r="O3041" i="4"/>
  <c r="N3041" i="4"/>
  <c r="K3041" i="4"/>
  <c r="J3041" i="4"/>
  <c r="S3041" i="4" s="1"/>
  <c r="Q3040" i="4"/>
  <c r="P3040" i="4"/>
  <c r="O3040" i="4"/>
  <c r="N3040" i="4"/>
  <c r="K3040" i="4"/>
  <c r="J3040" i="4"/>
  <c r="S3040" i="4" s="1"/>
  <c r="Q3039" i="4"/>
  <c r="P3039" i="4"/>
  <c r="O3039" i="4"/>
  <c r="N3039" i="4"/>
  <c r="K3039" i="4"/>
  <c r="J3039" i="4"/>
  <c r="S3039" i="4" s="1"/>
  <c r="Q3038" i="4"/>
  <c r="P3038" i="4"/>
  <c r="O3038" i="4"/>
  <c r="N3038" i="4"/>
  <c r="K3038" i="4"/>
  <c r="J3038" i="4"/>
  <c r="S3038" i="4" s="1"/>
  <c r="Q3037" i="4"/>
  <c r="P3037" i="4"/>
  <c r="O3037" i="4"/>
  <c r="N3037" i="4"/>
  <c r="K3037" i="4"/>
  <c r="J3037" i="4"/>
  <c r="S3037" i="4" s="1"/>
  <c r="Q3036" i="4"/>
  <c r="P3036" i="4"/>
  <c r="O3036" i="4"/>
  <c r="N3036" i="4"/>
  <c r="K3036" i="4"/>
  <c r="J3036" i="4"/>
  <c r="S3036" i="4" s="1"/>
  <c r="Q3035" i="4"/>
  <c r="P3035" i="4"/>
  <c r="O3035" i="4"/>
  <c r="N3035" i="4"/>
  <c r="K3035" i="4"/>
  <c r="J3035" i="4"/>
  <c r="S3035" i="4" s="1"/>
  <c r="Q3034" i="4"/>
  <c r="P3034" i="4"/>
  <c r="O3034" i="4"/>
  <c r="N3034" i="4"/>
  <c r="K3034" i="4"/>
  <c r="J3034" i="4"/>
  <c r="S3034" i="4" s="1"/>
  <c r="Q3033" i="4"/>
  <c r="P3033" i="4"/>
  <c r="O3033" i="4"/>
  <c r="N3033" i="4"/>
  <c r="K3033" i="4"/>
  <c r="J3033" i="4"/>
  <c r="S3033" i="4" s="1"/>
  <c r="Q3032" i="4"/>
  <c r="P3032" i="4"/>
  <c r="O3032" i="4"/>
  <c r="N3032" i="4"/>
  <c r="K3032" i="4"/>
  <c r="J3032" i="4"/>
  <c r="S3032" i="4" s="1"/>
  <c r="Q3031" i="4"/>
  <c r="P3031" i="4"/>
  <c r="O3031" i="4"/>
  <c r="N3031" i="4"/>
  <c r="K3031" i="4"/>
  <c r="J3031" i="4"/>
  <c r="S3031" i="4" s="1"/>
  <c r="Q3030" i="4"/>
  <c r="P3030" i="4"/>
  <c r="O3030" i="4"/>
  <c r="N3030" i="4"/>
  <c r="K3030" i="4"/>
  <c r="J3030" i="4"/>
  <c r="S3030" i="4" s="1"/>
  <c r="Q3029" i="4"/>
  <c r="P3029" i="4"/>
  <c r="O3029" i="4"/>
  <c r="N3029" i="4"/>
  <c r="K3029" i="4"/>
  <c r="J3029" i="4"/>
  <c r="S3029" i="4" s="1"/>
  <c r="Q3028" i="4"/>
  <c r="P3028" i="4"/>
  <c r="O3028" i="4"/>
  <c r="N3028" i="4"/>
  <c r="K3028" i="4"/>
  <c r="J3028" i="4"/>
  <c r="S3028" i="4" s="1"/>
  <c r="Q3027" i="4"/>
  <c r="P3027" i="4"/>
  <c r="O3027" i="4"/>
  <c r="N3027" i="4"/>
  <c r="K3027" i="4"/>
  <c r="J3027" i="4"/>
  <c r="S3027" i="4" s="1"/>
  <c r="Q3026" i="4"/>
  <c r="P3026" i="4"/>
  <c r="O3026" i="4"/>
  <c r="N3026" i="4"/>
  <c r="K3026" i="4"/>
  <c r="J3026" i="4"/>
  <c r="S3026" i="4" s="1"/>
  <c r="Q3025" i="4"/>
  <c r="P3025" i="4"/>
  <c r="O3025" i="4"/>
  <c r="N3025" i="4"/>
  <c r="K3025" i="4"/>
  <c r="J3025" i="4"/>
  <c r="S3025" i="4" s="1"/>
  <c r="Q3024" i="4"/>
  <c r="P3024" i="4"/>
  <c r="O3024" i="4"/>
  <c r="N3024" i="4"/>
  <c r="K3024" i="4"/>
  <c r="J3024" i="4"/>
  <c r="S3024" i="4" s="1"/>
  <c r="Q3023" i="4"/>
  <c r="P3023" i="4"/>
  <c r="O3023" i="4"/>
  <c r="N3023" i="4"/>
  <c r="K3023" i="4"/>
  <c r="J3023" i="4"/>
  <c r="S3023" i="4" s="1"/>
  <c r="Q3022" i="4"/>
  <c r="P3022" i="4"/>
  <c r="O3022" i="4"/>
  <c r="N3022" i="4"/>
  <c r="K3022" i="4"/>
  <c r="J3022" i="4"/>
  <c r="S3022" i="4" s="1"/>
  <c r="Q3021" i="4"/>
  <c r="P3021" i="4"/>
  <c r="O3021" i="4"/>
  <c r="N3021" i="4"/>
  <c r="K3021" i="4"/>
  <c r="J3021" i="4"/>
  <c r="S3021" i="4" s="1"/>
  <c r="Q3020" i="4"/>
  <c r="P3020" i="4"/>
  <c r="O3020" i="4"/>
  <c r="N3020" i="4"/>
  <c r="K3020" i="4"/>
  <c r="J3020" i="4"/>
  <c r="S3020" i="4" s="1"/>
  <c r="Q3019" i="4"/>
  <c r="P3019" i="4"/>
  <c r="O3019" i="4"/>
  <c r="N3019" i="4"/>
  <c r="K3019" i="4"/>
  <c r="J3019" i="4"/>
  <c r="S3019" i="4" s="1"/>
  <c r="Q3018" i="4"/>
  <c r="P3018" i="4"/>
  <c r="O3018" i="4"/>
  <c r="N3018" i="4"/>
  <c r="K3018" i="4"/>
  <c r="J3018" i="4"/>
  <c r="S3018" i="4" s="1"/>
  <c r="Q3017" i="4"/>
  <c r="P3017" i="4"/>
  <c r="O3017" i="4"/>
  <c r="N3017" i="4"/>
  <c r="K3017" i="4"/>
  <c r="J3017" i="4"/>
  <c r="S3017" i="4" s="1"/>
  <c r="Q3016" i="4"/>
  <c r="P3016" i="4"/>
  <c r="O3016" i="4"/>
  <c r="N3016" i="4"/>
  <c r="K3016" i="4"/>
  <c r="J3016" i="4"/>
  <c r="S3016" i="4" s="1"/>
  <c r="Q3015" i="4"/>
  <c r="P3015" i="4"/>
  <c r="O3015" i="4"/>
  <c r="N3015" i="4"/>
  <c r="K3015" i="4"/>
  <c r="J3015" i="4"/>
  <c r="S3015" i="4" s="1"/>
  <c r="Q3014" i="4"/>
  <c r="P3014" i="4"/>
  <c r="O3014" i="4"/>
  <c r="N3014" i="4"/>
  <c r="K3014" i="4"/>
  <c r="J3014" i="4"/>
  <c r="S3014" i="4" s="1"/>
  <c r="Q3013" i="4"/>
  <c r="P3013" i="4"/>
  <c r="O3013" i="4"/>
  <c r="N3013" i="4"/>
  <c r="K3013" i="4"/>
  <c r="J3013" i="4"/>
  <c r="S3013" i="4" s="1"/>
  <c r="Q3012" i="4"/>
  <c r="P3012" i="4"/>
  <c r="O3012" i="4"/>
  <c r="N3012" i="4"/>
  <c r="K3012" i="4"/>
  <c r="J3012" i="4"/>
  <c r="S3012" i="4" s="1"/>
  <c r="Q3011" i="4"/>
  <c r="P3011" i="4"/>
  <c r="O3011" i="4"/>
  <c r="N3011" i="4"/>
  <c r="K3011" i="4"/>
  <c r="J3011" i="4"/>
  <c r="S3011" i="4" s="1"/>
  <c r="Q3010" i="4"/>
  <c r="P3010" i="4"/>
  <c r="O3010" i="4"/>
  <c r="N3010" i="4"/>
  <c r="K3010" i="4"/>
  <c r="J3010" i="4"/>
  <c r="S3010" i="4" s="1"/>
  <c r="Q3009" i="4"/>
  <c r="P3009" i="4"/>
  <c r="O3009" i="4"/>
  <c r="N3009" i="4"/>
  <c r="K3009" i="4"/>
  <c r="J3009" i="4"/>
  <c r="S3009" i="4" s="1"/>
  <c r="Q3008" i="4"/>
  <c r="P3008" i="4"/>
  <c r="O3008" i="4"/>
  <c r="N3008" i="4"/>
  <c r="K3008" i="4"/>
  <c r="J3008" i="4"/>
  <c r="S3008" i="4" s="1"/>
  <c r="Q3007" i="4"/>
  <c r="P3007" i="4"/>
  <c r="O3007" i="4"/>
  <c r="N3007" i="4"/>
  <c r="K3007" i="4"/>
  <c r="J3007" i="4"/>
  <c r="S3007" i="4" s="1"/>
  <c r="Q3006" i="4"/>
  <c r="P3006" i="4"/>
  <c r="O3006" i="4"/>
  <c r="N3006" i="4"/>
  <c r="K3006" i="4"/>
  <c r="J3006" i="4"/>
  <c r="S3006" i="4" s="1"/>
  <c r="Q3005" i="4"/>
  <c r="P3005" i="4"/>
  <c r="O3005" i="4"/>
  <c r="N3005" i="4"/>
  <c r="K3005" i="4"/>
  <c r="J3005" i="4"/>
  <c r="S3005" i="4" s="1"/>
  <c r="Q3004" i="4"/>
  <c r="P3004" i="4"/>
  <c r="O3004" i="4"/>
  <c r="N3004" i="4"/>
  <c r="K3004" i="4"/>
  <c r="J3004" i="4"/>
  <c r="S3004" i="4" s="1"/>
  <c r="Q3003" i="4"/>
  <c r="P3003" i="4"/>
  <c r="O3003" i="4"/>
  <c r="N3003" i="4"/>
  <c r="K3003" i="4"/>
  <c r="J3003" i="4"/>
  <c r="S3003" i="4" s="1"/>
  <c r="Q3002" i="4"/>
  <c r="P3002" i="4"/>
  <c r="O3002" i="4"/>
  <c r="N3002" i="4"/>
  <c r="K3002" i="4"/>
  <c r="J3002" i="4"/>
  <c r="S3002" i="4" s="1"/>
  <c r="Q3001" i="4"/>
  <c r="P3001" i="4"/>
  <c r="O3001" i="4"/>
  <c r="N3001" i="4"/>
  <c r="K3001" i="4"/>
  <c r="J3001" i="4"/>
  <c r="S3001" i="4" s="1"/>
  <c r="Q3000" i="4"/>
  <c r="P3000" i="4"/>
  <c r="O3000" i="4"/>
  <c r="N3000" i="4"/>
  <c r="K3000" i="4"/>
  <c r="J3000" i="4"/>
  <c r="S3000" i="4" s="1"/>
  <c r="Q2999" i="4"/>
  <c r="P2999" i="4"/>
  <c r="O2999" i="4"/>
  <c r="N2999" i="4"/>
  <c r="K2999" i="4"/>
  <c r="J2999" i="4"/>
  <c r="S2999" i="4" s="1"/>
  <c r="Q2998" i="4"/>
  <c r="P2998" i="4"/>
  <c r="O2998" i="4"/>
  <c r="N2998" i="4"/>
  <c r="K2998" i="4"/>
  <c r="J2998" i="4"/>
  <c r="S2998" i="4" s="1"/>
  <c r="Q2997" i="4"/>
  <c r="P2997" i="4"/>
  <c r="O2997" i="4"/>
  <c r="N2997" i="4"/>
  <c r="K2997" i="4"/>
  <c r="J2997" i="4"/>
  <c r="S2997" i="4" s="1"/>
  <c r="Q2996" i="4"/>
  <c r="P2996" i="4"/>
  <c r="O2996" i="4"/>
  <c r="N2996" i="4"/>
  <c r="K2996" i="4"/>
  <c r="J2996" i="4"/>
  <c r="S2996" i="4" s="1"/>
  <c r="Q2995" i="4"/>
  <c r="P2995" i="4"/>
  <c r="O2995" i="4"/>
  <c r="N2995" i="4"/>
  <c r="K2995" i="4"/>
  <c r="J2995" i="4"/>
  <c r="S2995" i="4" s="1"/>
  <c r="Q2994" i="4"/>
  <c r="P2994" i="4"/>
  <c r="O2994" i="4"/>
  <c r="N2994" i="4"/>
  <c r="K2994" i="4"/>
  <c r="J2994" i="4"/>
  <c r="S2994" i="4" s="1"/>
  <c r="Q2993" i="4"/>
  <c r="P2993" i="4"/>
  <c r="O2993" i="4"/>
  <c r="N2993" i="4"/>
  <c r="K2993" i="4"/>
  <c r="J2993" i="4"/>
  <c r="S2993" i="4" s="1"/>
  <c r="Q2992" i="4"/>
  <c r="P2992" i="4"/>
  <c r="O2992" i="4"/>
  <c r="N2992" i="4"/>
  <c r="K2992" i="4"/>
  <c r="J2992" i="4"/>
  <c r="S2992" i="4" s="1"/>
  <c r="Q2991" i="4"/>
  <c r="P2991" i="4"/>
  <c r="O2991" i="4"/>
  <c r="N2991" i="4"/>
  <c r="K2991" i="4"/>
  <c r="J2991" i="4"/>
  <c r="S2991" i="4" s="1"/>
  <c r="Q2990" i="4"/>
  <c r="P2990" i="4"/>
  <c r="O2990" i="4"/>
  <c r="N2990" i="4"/>
  <c r="K2990" i="4"/>
  <c r="J2990" i="4"/>
  <c r="S2990" i="4" s="1"/>
  <c r="Q2989" i="4"/>
  <c r="P2989" i="4"/>
  <c r="O2989" i="4"/>
  <c r="N2989" i="4"/>
  <c r="K2989" i="4"/>
  <c r="J2989" i="4"/>
  <c r="S2989" i="4" s="1"/>
  <c r="Q2988" i="4"/>
  <c r="P2988" i="4"/>
  <c r="O2988" i="4"/>
  <c r="N2988" i="4"/>
  <c r="K2988" i="4"/>
  <c r="J2988" i="4"/>
  <c r="S2988" i="4" s="1"/>
  <c r="Q2987" i="4"/>
  <c r="P2987" i="4"/>
  <c r="O2987" i="4"/>
  <c r="N2987" i="4"/>
  <c r="K2987" i="4"/>
  <c r="J2987" i="4"/>
  <c r="S2987" i="4" s="1"/>
  <c r="Q2986" i="4"/>
  <c r="P2986" i="4"/>
  <c r="O2986" i="4"/>
  <c r="N2986" i="4"/>
  <c r="K2986" i="4"/>
  <c r="J2986" i="4"/>
  <c r="S2986" i="4" s="1"/>
  <c r="Q2985" i="4"/>
  <c r="P2985" i="4"/>
  <c r="O2985" i="4"/>
  <c r="N2985" i="4"/>
  <c r="K2985" i="4"/>
  <c r="J2985" i="4"/>
  <c r="S2985" i="4" s="1"/>
  <c r="Q2984" i="4"/>
  <c r="P2984" i="4"/>
  <c r="O2984" i="4"/>
  <c r="N2984" i="4"/>
  <c r="K2984" i="4"/>
  <c r="J2984" i="4"/>
  <c r="S2984" i="4" s="1"/>
  <c r="Q2983" i="4"/>
  <c r="P2983" i="4"/>
  <c r="O2983" i="4"/>
  <c r="N2983" i="4"/>
  <c r="K2983" i="4"/>
  <c r="J2983" i="4"/>
  <c r="S2983" i="4" s="1"/>
  <c r="Q2982" i="4"/>
  <c r="P2982" i="4"/>
  <c r="O2982" i="4"/>
  <c r="N2982" i="4"/>
  <c r="K2982" i="4"/>
  <c r="J2982" i="4"/>
  <c r="S2982" i="4" s="1"/>
  <c r="Q2981" i="4"/>
  <c r="P2981" i="4"/>
  <c r="O2981" i="4"/>
  <c r="N2981" i="4"/>
  <c r="K2981" i="4"/>
  <c r="J2981" i="4"/>
  <c r="S2981" i="4" s="1"/>
  <c r="Q2980" i="4"/>
  <c r="P2980" i="4"/>
  <c r="O2980" i="4"/>
  <c r="N2980" i="4"/>
  <c r="K2980" i="4"/>
  <c r="J2980" i="4"/>
  <c r="S2980" i="4" s="1"/>
  <c r="Q2979" i="4"/>
  <c r="P2979" i="4"/>
  <c r="O2979" i="4"/>
  <c r="N2979" i="4"/>
  <c r="K2979" i="4"/>
  <c r="J2979" i="4"/>
  <c r="S2979" i="4" s="1"/>
  <c r="Q2978" i="4"/>
  <c r="P2978" i="4"/>
  <c r="O2978" i="4"/>
  <c r="N2978" i="4"/>
  <c r="K2978" i="4"/>
  <c r="J2978" i="4"/>
  <c r="S2978" i="4" s="1"/>
  <c r="Q2977" i="4"/>
  <c r="P2977" i="4"/>
  <c r="O2977" i="4"/>
  <c r="N2977" i="4"/>
  <c r="K2977" i="4"/>
  <c r="J2977" i="4"/>
  <c r="S2977" i="4" s="1"/>
  <c r="Q2976" i="4"/>
  <c r="P2976" i="4"/>
  <c r="O2976" i="4"/>
  <c r="N2976" i="4"/>
  <c r="K2976" i="4"/>
  <c r="J2976" i="4"/>
  <c r="S2976" i="4" s="1"/>
  <c r="Q2975" i="4"/>
  <c r="P2975" i="4"/>
  <c r="O2975" i="4"/>
  <c r="N2975" i="4"/>
  <c r="K2975" i="4"/>
  <c r="J2975" i="4"/>
  <c r="S2975" i="4" s="1"/>
  <c r="Q2974" i="4"/>
  <c r="P2974" i="4"/>
  <c r="O2974" i="4"/>
  <c r="N2974" i="4"/>
  <c r="K2974" i="4"/>
  <c r="J2974" i="4"/>
  <c r="S2974" i="4" s="1"/>
  <c r="Q2973" i="4"/>
  <c r="P2973" i="4"/>
  <c r="O2973" i="4"/>
  <c r="N2973" i="4"/>
  <c r="K2973" i="4"/>
  <c r="J2973" i="4"/>
  <c r="S2973" i="4" s="1"/>
  <c r="Q2972" i="4"/>
  <c r="P2972" i="4"/>
  <c r="O2972" i="4"/>
  <c r="N2972" i="4"/>
  <c r="K2972" i="4"/>
  <c r="J2972" i="4"/>
  <c r="S2972" i="4" s="1"/>
  <c r="Q2971" i="4"/>
  <c r="P2971" i="4"/>
  <c r="O2971" i="4"/>
  <c r="N2971" i="4"/>
  <c r="K2971" i="4"/>
  <c r="J2971" i="4"/>
  <c r="S2971" i="4" s="1"/>
  <c r="Q2970" i="4"/>
  <c r="P2970" i="4"/>
  <c r="O2970" i="4"/>
  <c r="N2970" i="4"/>
  <c r="K2970" i="4"/>
  <c r="J2970" i="4"/>
  <c r="S2970" i="4" s="1"/>
  <c r="Q2969" i="4"/>
  <c r="P2969" i="4"/>
  <c r="O2969" i="4"/>
  <c r="N2969" i="4"/>
  <c r="K2969" i="4"/>
  <c r="J2969" i="4"/>
  <c r="S2969" i="4" s="1"/>
  <c r="Q2968" i="4"/>
  <c r="P2968" i="4"/>
  <c r="O2968" i="4"/>
  <c r="N2968" i="4"/>
  <c r="K2968" i="4"/>
  <c r="J2968" i="4"/>
  <c r="S2968" i="4" s="1"/>
  <c r="Q2967" i="4"/>
  <c r="P2967" i="4"/>
  <c r="O2967" i="4"/>
  <c r="N2967" i="4"/>
  <c r="K2967" i="4"/>
  <c r="J2967" i="4"/>
  <c r="S2967" i="4" s="1"/>
  <c r="Q2966" i="4"/>
  <c r="P2966" i="4"/>
  <c r="O2966" i="4"/>
  <c r="N2966" i="4"/>
  <c r="K2966" i="4"/>
  <c r="J2966" i="4"/>
  <c r="S2966" i="4" s="1"/>
  <c r="Q2965" i="4"/>
  <c r="P2965" i="4"/>
  <c r="O2965" i="4"/>
  <c r="N2965" i="4"/>
  <c r="K2965" i="4"/>
  <c r="J2965" i="4"/>
  <c r="S2965" i="4" s="1"/>
  <c r="Q2964" i="4"/>
  <c r="P2964" i="4"/>
  <c r="O2964" i="4"/>
  <c r="N2964" i="4"/>
  <c r="K2964" i="4"/>
  <c r="J2964" i="4"/>
  <c r="S2964" i="4" s="1"/>
  <c r="Q2963" i="4"/>
  <c r="P2963" i="4"/>
  <c r="O2963" i="4"/>
  <c r="N2963" i="4"/>
  <c r="K2963" i="4"/>
  <c r="J2963" i="4"/>
  <c r="S2963" i="4" s="1"/>
  <c r="Q2962" i="4"/>
  <c r="P2962" i="4"/>
  <c r="O2962" i="4"/>
  <c r="N2962" i="4"/>
  <c r="K2962" i="4"/>
  <c r="J2962" i="4"/>
  <c r="S2962" i="4" s="1"/>
  <c r="Q2961" i="4"/>
  <c r="P2961" i="4"/>
  <c r="O2961" i="4"/>
  <c r="N2961" i="4"/>
  <c r="K2961" i="4"/>
  <c r="J2961" i="4"/>
  <c r="S2961" i="4" s="1"/>
  <c r="Q2960" i="4"/>
  <c r="P2960" i="4"/>
  <c r="O2960" i="4"/>
  <c r="N2960" i="4"/>
  <c r="K2960" i="4"/>
  <c r="J2960" i="4"/>
  <c r="S2960" i="4" s="1"/>
  <c r="Q2959" i="4"/>
  <c r="P2959" i="4"/>
  <c r="O2959" i="4"/>
  <c r="N2959" i="4"/>
  <c r="K2959" i="4"/>
  <c r="J2959" i="4"/>
  <c r="S2959" i="4" s="1"/>
  <c r="Q2958" i="4"/>
  <c r="P2958" i="4"/>
  <c r="O2958" i="4"/>
  <c r="N2958" i="4"/>
  <c r="K2958" i="4"/>
  <c r="J2958" i="4"/>
  <c r="S2958" i="4" s="1"/>
  <c r="Q2957" i="4"/>
  <c r="P2957" i="4"/>
  <c r="O2957" i="4"/>
  <c r="N2957" i="4"/>
  <c r="K2957" i="4"/>
  <c r="J2957" i="4"/>
  <c r="S2957" i="4" s="1"/>
  <c r="Q2956" i="4"/>
  <c r="P2956" i="4"/>
  <c r="O2956" i="4"/>
  <c r="N2956" i="4"/>
  <c r="K2956" i="4"/>
  <c r="J2956" i="4"/>
  <c r="S2956" i="4" s="1"/>
  <c r="Q2955" i="4"/>
  <c r="P2955" i="4"/>
  <c r="O2955" i="4"/>
  <c r="N2955" i="4"/>
  <c r="K2955" i="4"/>
  <c r="J2955" i="4"/>
  <c r="S2955" i="4" s="1"/>
  <c r="Q2954" i="4"/>
  <c r="P2954" i="4"/>
  <c r="O2954" i="4"/>
  <c r="N2954" i="4"/>
  <c r="K2954" i="4"/>
  <c r="J2954" i="4"/>
  <c r="S2954" i="4" s="1"/>
  <c r="Q2953" i="4"/>
  <c r="P2953" i="4"/>
  <c r="O2953" i="4"/>
  <c r="N2953" i="4"/>
  <c r="K2953" i="4"/>
  <c r="J2953" i="4"/>
  <c r="S2953" i="4" s="1"/>
  <c r="Q2952" i="4"/>
  <c r="P2952" i="4"/>
  <c r="O2952" i="4"/>
  <c r="N2952" i="4"/>
  <c r="K2952" i="4"/>
  <c r="J2952" i="4"/>
  <c r="S2952" i="4" s="1"/>
  <c r="Q2951" i="4"/>
  <c r="P2951" i="4"/>
  <c r="O2951" i="4"/>
  <c r="N2951" i="4"/>
  <c r="K2951" i="4"/>
  <c r="J2951" i="4"/>
  <c r="S2951" i="4" s="1"/>
  <c r="Q2950" i="4"/>
  <c r="P2950" i="4"/>
  <c r="O2950" i="4"/>
  <c r="N2950" i="4"/>
  <c r="K2950" i="4"/>
  <c r="J2950" i="4"/>
  <c r="S2950" i="4" s="1"/>
  <c r="Q2949" i="4"/>
  <c r="P2949" i="4"/>
  <c r="O2949" i="4"/>
  <c r="N2949" i="4"/>
  <c r="K2949" i="4"/>
  <c r="J2949" i="4"/>
  <c r="S2949" i="4" s="1"/>
  <c r="Q2948" i="4"/>
  <c r="P2948" i="4"/>
  <c r="O2948" i="4"/>
  <c r="N2948" i="4"/>
  <c r="K2948" i="4"/>
  <c r="J2948" i="4"/>
  <c r="S2948" i="4" s="1"/>
  <c r="Q2947" i="4"/>
  <c r="P2947" i="4"/>
  <c r="O2947" i="4"/>
  <c r="N2947" i="4"/>
  <c r="K2947" i="4"/>
  <c r="J2947" i="4"/>
  <c r="S2947" i="4" s="1"/>
  <c r="Q2946" i="4"/>
  <c r="P2946" i="4"/>
  <c r="O2946" i="4"/>
  <c r="N2946" i="4"/>
  <c r="K2946" i="4"/>
  <c r="J2946" i="4"/>
  <c r="S2946" i="4" s="1"/>
  <c r="Q2945" i="4"/>
  <c r="P2945" i="4"/>
  <c r="O2945" i="4"/>
  <c r="N2945" i="4"/>
  <c r="K2945" i="4"/>
  <c r="J2945" i="4"/>
  <c r="S2945" i="4" s="1"/>
  <c r="Q2944" i="4"/>
  <c r="P2944" i="4"/>
  <c r="O2944" i="4"/>
  <c r="N2944" i="4"/>
  <c r="K2944" i="4"/>
  <c r="J2944" i="4"/>
  <c r="S2944" i="4" s="1"/>
  <c r="Q2943" i="4"/>
  <c r="P2943" i="4"/>
  <c r="O2943" i="4"/>
  <c r="N2943" i="4"/>
  <c r="K2943" i="4"/>
  <c r="J2943" i="4"/>
  <c r="S2943" i="4" s="1"/>
  <c r="Q2942" i="4"/>
  <c r="P2942" i="4"/>
  <c r="O2942" i="4"/>
  <c r="N2942" i="4"/>
  <c r="K2942" i="4"/>
  <c r="J2942" i="4"/>
  <c r="S2942" i="4" s="1"/>
  <c r="Q2941" i="4"/>
  <c r="P2941" i="4"/>
  <c r="O2941" i="4"/>
  <c r="N2941" i="4"/>
  <c r="K2941" i="4"/>
  <c r="J2941" i="4"/>
  <c r="S2941" i="4" s="1"/>
  <c r="Q2940" i="4"/>
  <c r="P2940" i="4"/>
  <c r="O2940" i="4"/>
  <c r="N2940" i="4"/>
  <c r="K2940" i="4"/>
  <c r="J2940" i="4"/>
  <c r="S2940" i="4" s="1"/>
  <c r="Q2939" i="4"/>
  <c r="P2939" i="4"/>
  <c r="O2939" i="4"/>
  <c r="N2939" i="4"/>
  <c r="K2939" i="4"/>
  <c r="J2939" i="4"/>
  <c r="S2939" i="4" s="1"/>
  <c r="Q2938" i="4"/>
  <c r="P2938" i="4"/>
  <c r="O2938" i="4"/>
  <c r="N2938" i="4"/>
  <c r="K2938" i="4"/>
  <c r="J2938" i="4"/>
  <c r="S2938" i="4" s="1"/>
  <c r="Q2937" i="4"/>
  <c r="P2937" i="4"/>
  <c r="O2937" i="4"/>
  <c r="N2937" i="4"/>
  <c r="K2937" i="4"/>
  <c r="J2937" i="4"/>
  <c r="S2937" i="4" s="1"/>
  <c r="Q2936" i="4"/>
  <c r="P2936" i="4"/>
  <c r="O2936" i="4"/>
  <c r="N2936" i="4"/>
  <c r="K2936" i="4"/>
  <c r="J2936" i="4"/>
  <c r="S2936" i="4" s="1"/>
  <c r="Q2935" i="4"/>
  <c r="P2935" i="4"/>
  <c r="O2935" i="4"/>
  <c r="N2935" i="4"/>
  <c r="K2935" i="4"/>
  <c r="J2935" i="4"/>
  <c r="S2935" i="4" s="1"/>
  <c r="Q2934" i="4"/>
  <c r="P2934" i="4"/>
  <c r="O2934" i="4"/>
  <c r="N2934" i="4"/>
  <c r="K2934" i="4"/>
  <c r="J2934" i="4"/>
  <c r="S2934" i="4" s="1"/>
  <c r="Q2933" i="4"/>
  <c r="P2933" i="4"/>
  <c r="O2933" i="4"/>
  <c r="N2933" i="4"/>
  <c r="K2933" i="4"/>
  <c r="J2933" i="4"/>
  <c r="S2933" i="4" s="1"/>
  <c r="Q2932" i="4"/>
  <c r="P2932" i="4"/>
  <c r="O2932" i="4"/>
  <c r="N2932" i="4"/>
  <c r="K2932" i="4"/>
  <c r="J2932" i="4"/>
  <c r="S2932" i="4" s="1"/>
  <c r="Q2931" i="4"/>
  <c r="P2931" i="4"/>
  <c r="O2931" i="4"/>
  <c r="N2931" i="4"/>
  <c r="K2931" i="4"/>
  <c r="J2931" i="4"/>
  <c r="S2931" i="4" s="1"/>
  <c r="Q2930" i="4"/>
  <c r="P2930" i="4"/>
  <c r="O2930" i="4"/>
  <c r="N2930" i="4"/>
  <c r="K2930" i="4"/>
  <c r="J2930" i="4"/>
  <c r="S2930" i="4" s="1"/>
  <c r="Q2929" i="4"/>
  <c r="P2929" i="4"/>
  <c r="O2929" i="4"/>
  <c r="N2929" i="4"/>
  <c r="K2929" i="4"/>
  <c r="J2929" i="4"/>
  <c r="S2929" i="4" s="1"/>
  <c r="Q2928" i="4"/>
  <c r="P2928" i="4"/>
  <c r="O2928" i="4"/>
  <c r="N2928" i="4"/>
  <c r="K2928" i="4"/>
  <c r="J2928" i="4"/>
  <c r="S2928" i="4" s="1"/>
  <c r="Q2927" i="4"/>
  <c r="P2927" i="4"/>
  <c r="O2927" i="4"/>
  <c r="N2927" i="4"/>
  <c r="K2927" i="4"/>
  <c r="J2927" i="4"/>
  <c r="S2927" i="4" s="1"/>
  <c r="Q2926" i="4"/>
  <c r="P2926" i="4"/>
  <c r="O2926" i="4"/>
  <c r="N2926" i="4"/>
  <c r="K2926" i="4"/>
  <c r="J2926" i="4"/>
  <c r="S2926" i="4" s="1"/>
  <c r="Q2925" i="4"/>
  <c r="P2925" i="4"/>
  <c r="O2925" i="4"/>
  <c r="N2925" i="4"/>
  <c r="K2925" i="4"/>
  <c r="J2925" i="4"/>
  <c r="S2925" i="4" s="1"/>
  <c r="Q2924" i="4"/>
  <c r="P2924" i="4"/>
  <c r="O2924" i="4"/>
  <c r="N2924" i="4"/>
  <c r="K2924" i="4"/>
  <c r="J2924" i="4"/>
  <c r="S2924" i="4" s="1"/>
  <c r="Q2923" i="4"/>
  <c r="P2923" i="4"/>
  <c r="O2923" i="4"/>
  <c r="N2923" i="4"/>
  <c r="K2923" i="4"/>
  <c r="J2923" i="4"/>
  <c r="S2923" i="4" s="1"/>
  <c r="Q2922" i="4"/>
  <c r="P2922" i="4"/>
  <c r="O2922" i="4"/>
  <c r="N2922" i="4"/>
  <c r="K2922" i="4"/>
  <c r="J2922" i="4"/>
  <c r="S2922" i="4" s="1"/>
  <c r="Q2921" i="4"/>
  <c r="P2921" i="4"/>
  <c r="O2921" i="4"/>
  <c r="N2921" i="4"/>
  <c r="K2921" i="4"/>
  <c r="J2921" i="4"/>
  <c r="S2921" i="4" s="1"/>
  <c r="Q2920" i="4"/>
  <c r="P2920" i="4"/>
  <c r="O2920" i="4"/>
  <c r="N2920" i="4"/>
  <c r="K2920" i="4"/>
  <c r="J2920" i="4"/>
  <c r="S2920" i="4" s="1"/>
  <c r="Q2919" i="4"/>
  <c r="P2919" i="4"/>
  <c r="O2919" i="4"/>
  <c r="N2919" i="4"/>
  <c r="K2919" i="4"/>
  <c r="J2919" i="4"/>
  <c r="S2919" i="4" s="1"/>
  <c r="Q2918" i="4"/>
  <c r="P2918" i="4"/>
  <c r="O2918" i="4"/>
  <c r="N2918" i="4"/>
  <c r="K2918" i="4"/>
  <c r="J2918" i="4"/>
  <c r="S2918" i="4" s="1"/>
  <c r="Q2917" i="4"/>
  <c r="P2917" i="4"/>
  <c r="O2917" i="4"/>
  <c r="N2917" i="4"/>
  <c r="K2917" i="4"/>
  <c r="J2917" i="4"/>
  <c r="S2917" i="4" s="1"/>
  <c r="Q2916" i="4"/>
  <c r="P2916" i="4"/>
  <c r="O2916" i="4"/>
  <c r="N2916" i="4"/>
  <c r="K2916" i="4"/>
  <c r="J2916" i="4"/>
  <c r="S2916" i="4" s="1"/>
  <c r="Q2915" i="4"/>
  <c r="P2915" i="4"/>
  <c r="O2915" i="4"/>
  <c r="N2915" i="4"/>
  <c r="K2915" i="4"/>
  <c r="J2915" i="4"/>
  <c r="S2915" i="4" s="1"/>
  <c r="Q2914" i="4"/>
  <c r="P2914" i="4"/>
  <c r="O2914" i="4"/>
  <c r="N2914" i="4"/>
  <c r="K2914" i="4"/>
  <c r="J2914" i="4"/>
  <c r="S2914" i="4" s="1"/>
  <c r="Q2913" i="4"/>
  <c r="P2913" i="4"/>
  <c r="O2913" i="4"/>
  <c r="N2913" i="4"/>
  <c r="K2913" i="4"/>
  <c r="J2913" i="4"/>
  <c r="S2913" i="4" s="1"/>
  <c r="Q2912" i="4"/>
  <c r="P2912" i="4"/>
  <c r="O2912" i="4"/>
  <c r="N2912" i="4"/>
  <c r="K2912" i="4"/>
  <c r="J2912" i="4"/>
  <c r="S2912" i="4" s="1"/>
  <c r="Q2911" i="4"/>
  <c r="P2911" i="4"/>
  <c r="O2911" i="4"/>
  <c r="N2911" i="4"/>
  <c r="K2911" i="4"/>
  <c r="J2911" i="4"/>
  <c r="S2911" i="4" s="1"/>
  <c r="Q2910" i="4"/>
  <c r="P2910" i="4"/>
  <c r="O2910" i="4"/>
  <c r="N2910" i="4"/>
  <c r="K2910" i="4"/>
  <c r="J2910" i="4"/>
  <c r="S2910" i="4" s="1"/>
  <c r="Q2909" i="4"/>
  <c r="P2909" i="4"/>
  <c r="O2909" i="4"/>
  <c r="N2909" i="4"/>
  <c r="K2909" i="4"/>
  <c r="J2909" i="4"/>
  <c r="S2909" i="4" s="1"/>
  <c r="Q2908" i="4"/>
  <c r="P2908" i="4"/>
  <c r="O2908" i="4"/>
  <c r="N2908" i="4"/>
  <c r="K2908" i="4"/>
  <c r="J2908" i="4"/>
  <c r="S2908" i="4" s="1"/>
  <c r="Q2907" i="4"/>
  <c r="P2907" i="4"/>
  <c r="O2907" i="4"/>
  <c r="N2907" i="4"/>
  <c r="K2907" i="4"/>
  <c r="J2907" i="4"/>
  <c r="S2907" i="4" s="1"/>
  <c r="Q2906" i="4"/>
  <c r="P2906" i="4"/>
  <c r="O2906" i="4"/>
  <c r="N2906" i="4"/>
  <c r="K2906" i="4"/>
  <c r="J2906" i="4"/>
  <c r="S2906" i="4" s="1"/>
  <c r="Q2905" i="4"/>
  <c r="P2905" i="4"/>
  <c r="O2905" i="4"/>
  <c r="N2905" i="4"/>
  <c r="K2905" i="4"/>
  <c r="J2905" i="4"/>
  <c r="S2905" i="4" s="1"/>
  <c r="Q2904" i="4"/>
  <c r="P2904" i="4"/>
  <c r="O2904" i="4"/>
  <c r="N2904" i="4"/>
  <c r="K2904" i="4"/>
  <c r="J2904" i="4"/>
  <c r="S2904" i="4" s="1"/>
  <c r="Q2903" i="4"/>
  <c r="P2903" i="4"/>
  <c r="O2903" i="4"/>
  <c r="N2903" i="4"/>
  <c r="K2903" i="4"/>
  <c r="J2903" i="4"/>
  <c r="S2903" i="4" s="1"/>
  <c r="Q2902" i="4"/>
  <c r="P2902" i="4"/>
  <c r="O2902" i="4"/>
  <c r="N2902" i="4"/>
  <c r="K2902" i="4"/>
  <c r="J2902" i="4"/>
  <c r="S2902" i="4" s="1"/>
  <c r="Q2901" i="4"/>
  <c r="P2901" i="4"/>
  <c r="O2901" i="4"/>
  <c r="N2901" i="4"/>
  <c r="K2901" i="4"/>
  <c r="J2901" i="4"/>
  <c r="S2901" i="4" s="1"/>
  <c r="Q2900" i="4"/>
  <c r="P2900" i="4"/>
  <c r="O2900" i="4"/>
  <c r="N2900" i="4"/>
  <c r="K2900" i="4"/>
  <c r="J2900" i="4"/>
  <c r="S2900" i="4" s="1"/>
  <c r="Q2899" i="4"/>
  <c r="P2899" i="4"/>
  <c r="O2899" i="4"/>
  <c r="N2899" i="4"/>
  <c r="K2899" i="4"/>
  <c r="J2899" i="4"/>
  <c r="S2899" i="4" s="1"/>
  <c r="Q2898" i="4"/>
  <c r="P2898" i="4"/>
  <c r="O2898" i="4"/>
  <c r="N2898" i="4"/>
  <c r="K2898" i="4"/>
  <c r="J2898" i="4"/>
  <c r="S2898" i="4" s="1"/>
  <c r="Q2897" i="4"/>
  <c r="P2897" i="4"/>
  <c r="O2897" i="4"/>
  <c r="N2897" i="4"/>
  <c r="K2897" i="4"/>
  <c r="J2897" i="4"/>
  <c r="S2897" i="4" s="1"/>
  <c r="Q2896" i="4"/>
  <c r="P2896" i="4"/>
  <c r="O2896" i="4"/>
  <c r="N2896" i="4"/>
  <c r="K2896" i="4"/>
  <c r="J2896" i="4"/>
  <c r="S2896" i="4" s="1"/>
  <c r="Q2895" i="4"/>
  <c r="P2895" i="4"/>
  <c r="O2895" i="4"/>
  <c r="N2895" i="4"/>
  <c r="K2895" i="4"/>
  <c r="J2895" i="4"/>
  <c r="S2895" i="4" s="1"/>
  <c r="Q2894" i="4"/>
  <c r="P2894" i="4"/>
  <c r="O2894" i="4"/>
  <c r="N2894" i="4"/>
  <c r="K2894" i="4"/>
  <c r="J2894" i="4"/>
  <c r="S2894" i="4" s="1"/>
  <c r="Q2893" i="4"/>
  <c r="P2893" i="4"/>
  <c r="O2893" i="4"/>
  <c r="N2893" i="4"/>
  <c r="K2893" i="4"/>
  <c r="J2893" i="4"/>
  <c r="S2893" i="4" s="1"/>
  <c r="Q2892" i="4"/>
  <c r="P2892" i="4"/>
  <c r="O2892" i="4"/>
  <c r="N2892" i="4"/>
  <c r="K2892" i="4"/>
  <c r="J2892" i="4"/>
  <c r="S2892" i="4" s="1"/>
  <c r="Q2891" i="4"/>
  <c r="P2891" i="4"/>
  <c r="O2891" i="4"/>
  <c r="N2891" i="4"/>
  <c r="K2891" i="4"/>
  <c r="J2891" i="4"/>
  <c r="S2891" i="4" s="1"/>
  <c r="Q2890" i="4"/>
  <c r="P2890" i="4"/>
  <c r="O2890" i="4"/>
  <c r="N2890" i="4"/>
  <c r="K2890" i="4"/>
  <c r="J2890" i="4"/>
  <c r="S2890" i="4" s="1"/>
  <c r="Q2889" i="4"/>
  <c r="P2889" i="4"/>
  <c r="O2889" i="4"/>
  <c r="N2889" i="4"/>
  <c r="K2889" i="4"/>
  <c r="J2889" i="4"/>
  <c r="S2889" i="4" s="1"/>
  <c r="Q2888" i="4"/>
  <c r="P2888" i="4"/>
  <c r="O2888" i="4"/>
  <c r="N2888" i="4"/>
  <c r="K2888" i="4"/>
  <c r="J2888" i="4"/>
  <c r="S2888" i="4" s="1"/>
  <c r="Q2887" i="4"/>
  <c r="P2887" i="4"/>
  <c r="O2887" i="4"/>
  <c r="N2887" i="4"/>
  <c r="K2887" i="4"/>
  <c r="J2887" i="4"/>
  <c r="S2887" i="4" s="1"/>
  <c r="Q2886" i="4"/>
  <c r="P2886" i="4"/>
  <c r="O2886" i="4"/>
  <c r="N2886" i="4"/>
  <c r="K2886" i="4"/>
  <c r="J2886" i="4"/>
  <c r="S2886" i="4" s="1"/>
  <c r="Q2885" i="4"/>
  <c r="P2885" i="4"/>
  <c r="O2885" i="4"/>
  <c r="N2885" i="4"/>
  <c r="K2885" i="4"/>
  <c r="J2885" i="4"/>
  <c r="S2885" i="4" s="1"/>
  <c r="Q2884" i="4"/>
  <c r="P2884" i="4"/>
  <c r="O2884" i="4"/>
  <c r="N2884" i="4"/>
  <c r="K2884" i="4"/>
  <c r="J2884" i="4"/>
  <c r="S2884" i="4" s="1"/>
  <c r="Q2883" i="4"/>
  <c r="P2883" i="4"/>
  <c r="O2883" i="4"/>
  <c r="N2883" i="4"/>
  <c r="K2883" i="4"/>
  <c r="J2883" i="4"/>
  <c r="S2883" i="4" s="1"/>
  <c r="Q2882" i="4"/>
  <c r="P2882" i="4"/>
  <c r="O2882" i="4"/>
  <c r="N2882" i="4"/>
  <c r="K2882" i="4"/>
  <c r="J2882" i="4"/>
  <c r="S2882" i="4" s="1"/>
  <c r="Q2881" i="4"/>
  <c r="P2881" i="4"/>
  <c r="O2881" i="4"/>
  <c r="N2881" i="4"/>
  <c r="K2881" i="4"/>
  <c r="J2881" i="4"/>
  <c r="S2881" i="4" s="1"/>
  <c r="Q2880" i="4"/>
  <c r="P2880" i="4"/>
  <c r="O2880" i="4"/>
  <c r="N2880" i="4"/>
  <c r="K2880" i="4"/>
  <c r="J2880" i="4"/>
  <c r="S2880" i="4" s="1"/>
  <c r="Q2879" i="4"/>
  <c r="P2879" i="4"/>
  <c r="O2879" i="4"/>
  <c r="N2879" i="4"/>
  <c r="K2879" i="4"/>
  <c r="J2879" i="4"/>
  <c r="S2879" i="4" s="1"/>
  <c r="Q2878" i="4"/>
  <c r="P2878" i="4"/>
  <c r="O2878" i="4"/>
  <c r="N2878" i="4"/>
  <c r="K2878" i="4"/>
  <c r="J2878" i="4"/>
  <c r="S2878" i="4" s="1"/>
  <c r="Q2877" i="4"/>
  <c r="P2877" i="4"/>
  <c r="O2877" i="4"/>
  <c r="N2877" i="4"/>
  <c r="K2877" i="4"/>
  <c r="J2877" i="4"/>
  <c r="S2877" i="4" s="1"/>
  <c r="Q2876" i="4"/>
  <c r="P2876" i="4"/>
  <c r="O2876" i="4"/>
  <c r="N2876" i="4"/>
  <c r="K2876" i="4"/>
  <c r="J2876" i="4"/>
  <c r="S2876" i="4" s="1"/>
  <c r="Q2875" i="4"/>
  <c r="P2875" i="4"/>
  <c r="O2875" i="4"/>
  <c r="N2875" i="4"/>
  <c r="K2875" i="4"/>
  <c r="J2875" i="4"/>
  <c r="S2875" i="4" s="1"/>
  <c r="Q2874" i="4"/>
  <c r="P2874" i="4"/>
  <c r="O2874" i="4"/>
  <c r="N2874" i="4"/>
  <c r="K2874" i="4"/>
  <c r="J2874" i="4"/>
  <c r="S2874" i="4" s="1"/>
  <c r="Q2873" i="4"/>
  <c r="P2873" i="4"/>
  <c r="O2873" i="4"/>
  <c r="N2873" i="4"/>
  <c r="K2873" i="4"/>
  <c r="J2873" i="4"/>
  <c r="S2873" i="4" s="1"/>
  <c r="Q2872" i="4"/>
  <c r="P2872" i="4"/>
  <c r="O2872" i="4"/>
  <c r="N2872" i="4"/>
  <c r="K2872" i="4"/>
  <c r="J2872" i="4"/>
  <c r="S2872" i="4" s="1"/>
  <c r="Q2871" i="4"/>
  <c r="P2871" i="4"/>
  <c r="O2871" i="4"/>
  <c r="N2871" i="4"/>
  <c r="K2871" i="4"/>
  <c r="J2871" i="4"/>
  <c r="S2871" i="4" s="1"/>
  <c r="Q2870" i="4"/>
  <c r="P2870" i="4"/>
  <c r="O2870" i="4"/>
  <c r="N2870" i="4"/>
  <c r="K2870" i="4"/>
  <c r="J2870" i="4"/>
  <c r="S2870" i="4" s="1"/>
  <c r="Q2869" i="4"/>
  <c r="P2869" i="4"/>
  <c r="O2869" i="4"/>
  <c r="N2869" i="4"/>
  <c r="K2869" i="4"/>
  <c r="J2869" i="4"/>
  <c r="S2869" i="4" s="1"/>
  <c r="Q2868" i="4"/>
  <c r="P2868" i="4"/>
  <c r="O2868" i="4"/>
  <c r="N2868" i="4"/>
  <c r="K2868" i="4"/>
  <c r="J2868" i="4"/>
  <c r="S2868" i="4" s="1"/>
  <c r="Q2867" i="4"/>
  <c r="P2867" i="4"/>
  <c r="O2867" i="4"/>
  <c r="N2867" i="4"/>
  <c r="K2867" i="4"/>
  <c r="J2867" i="4"/>
  <c r="S2867" i="4" s="1"/>
  <c r="Q2866" i="4"/>
  <c r="P2866" i="4"/>
  <c r="O2866" i="4"/>
  <c r="N2866" i="4"/>
  <c r="K2866" i="4"/>
  <c r="J2866" i="4"/>
  <c r="S2866" i="4" s="1"/>
  <c r="Q2865" i="4"/>
  <c r="P2865" i="4"/>
  <c r="O2865" i="4"/>
  <c r="N2865" i="4"/>
  <c r="K2865" i="4"/>
  <c r="J2865" i="4"/>
  <c r="S2865" i="4" s="1"/>
  <c r="Q2864" i="4"/>
  <c r="P2864" i="4"/>
  <c r="O2864" i="4"/>
  <c r="N2864" i="4"/>
  <c r="K2864" i="4"/>
  <c r="J2864" i="4"/>
  <c r="S2864" i="4" s="1"/>
  <c r="Q2863" i="4"/>
  <c r="P2863" i="4"/>
  <c r="O2863" i="4"/>
  <c r="N2863" i="4"/>
  <c r="K2863" i="4"/>
  <c r="J2863" i="4"/>
  <c r="S2863" i="4" s="1"/>
  <c r="Q2862" i="4"/>
  <c r="P2862" i="4"/>
  <c r="O2862" i="4"/>
  <c r="N2862" i="4"/>
  <c r="K2862" i="4"/>
  <c r="J2862" i="4"/>
  <c r="S2862" i="4" s="1"/>
  <c r="Q2861" i="4"/>
  <c r="P2861" i="4"/>
  <c r="O2861" i="4"/>
  <c r="N2861" i="4"/>
  <c r="K2861" i="4"/>
  <c r="J2861" i="4"/>
  <c r="S2861" i="4" s="1"/>
  <c r="Q2860" i="4"/>
  <c r="P2860" i="4"/>
  <c r="O2860" i="4"/>
  <c r="N2860" i="4"/>
  <c r="K2860" i="4"/>
  <c r="J2860" i="4"/>
  <c r="S2860" i="4" s="1"/>
  <c r="Q2859" i="4"/>
  <c r="P2859" i="4"/>
  <c r="O2859" i="4"/>
  <c r="N2859" i="4"/>
  <c r="K2859" i="4"/>
  <c r="J2859" i="4"/>
  <c r="S2859" i="4" s="1"/>
  <c r="Q2858" i="4"/>
  <c r="P2858" i="4"/>
  <c r="O2858" i="4"/>
  <c r="N2858" i="4"/>
  <c r="K2858" i="4"/>
  <c r="J2858" i="4"/>
  <c r="S2858" i="4" s="1"/>
  <c r="Q2857" i="4"/>
  <c r="P2857" i="4"/>
  <c r="O2857" i="4"/>
  <c r="N2857" i="4"/>
  <c r="K2857" i="4"/>
  <c r="J2857" i="4"/>
  <c r="S2857" i="4" s="1"/>
  <c r="Q2856" i="4"/>
  <c r="P2856" i="4"/>
  <c r="O2856" i="4"/>
  <c r="N2856" i="4"/>
  <c r="K2856" i="4"/>
  <c r="J2856" i="4"/>
  <c r="S2856" i="4" s="1"/>
  <c r="Q2855" i="4"/>
  <c r="P2855" i="4"/>
  <c r="O2855" i="4"/>
  <c r="N2855" i="4"/>
  <c r="K2855" i="4"/>
  <c r="J2855" i="4"/>
  <c r="S2855" i="4" s="1"/>
  <c r="Q2854" i="4"/>
  <c r="P2854" i="4"/>
  <c r="O2854" i="4"/>
  <c r="N2854" i="4"/>
  <c r="K2854" i="4"/>
  <c r="J2854" i="4"/>
  <c r="S2854" i="4" s="1"/>
  <c r="Q2853" i="4"/>
  <c r="P2853" i="4"/>
  <c r="O2853" i="4"/>
  <c r="N2853" i="4"/>
  <c r="K2853" i="4"/>
  <c r="J2853" i="4"/>
  <c r="S2853" i="4" s="1"/>
  <c r="Q2852" i="4"/>
  <c r="P2852" i="4"/>
  <c r="O2852" i="4"/>
  <c r="N2852" i="4"/>
  <c r="K2852" i="4"/>
  <c r="J2852" i="4"/>
  <c r="S2852" i="4" s="1"/>
  <c r="Q2851" i="4"/>
  <c r="P2851" i="4"/>
  <c r="O2851" i="4"/>
  <c r="N2851" i="4"/>
  <c r="K2851" i="4"/>
  <c r="J2851" i="4"/>
  <c r="S2851" i="4" s="1"/>
  <c r="Q2850" i="4"/>
  <c r="P2850" i="4"/>
  <c r="O2850" i="4"/>
  <c r="N2850" i="4"/>
  <c r="K2850" i="4"/>
  <c r="J2850" i="4"/>
  <c r="S2850" i="4" s="1"/>
  <c r="Q2849" i="4"/>
  <c r="P2849" i="4"/>
  <c r="O2849" i="4"/>
  <c r="N2849" i="4"/>
  <c r="K2849" i="4"/>
  <c r="J2849" i="4"/>
  <c r="S2849" i="4" s="1"/>
  <c r="Q2848" i="4"/>
  <c r="P2848" i="4"/>
  <c r="O2848" i="4"/>
  <c r="N2848" i="4"/>
  <c r="K2848" i="4"/>
  <c r="J2848" i="4"/>
  <c r="S2848" i="4" s="1"/>
  <c r="Q2847" i="4"/>
  <c r="P2847" i="4"/>
  <c r="O2847" i="4"/>
  <c r="N2847" i="4"/>
  <c r="K2847" i="4"/>
  <c r="J2847" i="4"/>
  <c r="S2847" i="4" s="1"/>
  <c r="Q2846" i="4"/>
  <c r="P2846" i="4"/>
  <c r="O2846" i="4"/>
  <c r="N2846" i="4"/>
  <c r="K2846" i="4"/>
  <c r="J2846" i="4"/>
  <c r="S2846" i="4" s="1"/>
  <c r="Q2845" i="4"/>
  <c r="P2845" i="4"/>
  <c r="O2845" i="4"/>
  <c r="N2845" i="4"/>
  <c r="K2845" i="4"/>
  <c r="J2845" i="4"/>
  <c r="S2845" i="4" s="1"/>
  <c r="Q2844" i="4"/>
  <c r="P2844" i="4"/>
  <c r="O2844" i="4"/>
  <c r="N2844" i="4"/>
  <c r="K2844" i="4"/>
  <c r="J2844" i="4"/>
  <c r="S2844" i="4" s="1"/>
  <c r="Q2843" i="4"/>
  <c r="P2843" i="4"/>
  <c r="O2843" i="4"/>
  <c r="N2843" i="4"/>
  <c r="K2843" i="4"/>
  <c r="J2843" i="4"/>
  <c r="S2843" i="4" s="1"/>
  <c r="Q2842" i="4"/>
  <c r="P2842" i="4"/>
  <c r="O2842" i="4"/>
  <c r="N2842" i="4"/>
  <c r="K2842" i="4"/>
  <c r="J2842" i="4"/>
  <c r="S2842" i="4" s="1"/>
  <c r="Q2841" i="4"/>
  <c r="P2841" i="4"/>
  <c r="O2841" i="4"/>
  <c r="N2841" i="4"/>
  <c r="K2841" i="4"/>
  <c r="J2841" i="4"/>
  <c r="S2841" i="4" s="1"/>
  <c r="Q2840" i="4"/>
  <c r="P2840" i="4"/>
  <c r="O2840" i="4"/>
  <c r="N2840" i="4"/>
  <c r="K2840" i="4"/>
  <c r="J2840" i="4"/>
  <c r="S2840" i="4" s="1"/>
  <c r="Q2839" i="4"/>
  <c r="P2839" i="4"/>
  <c r="O2839" i="4"/>
  <c r="N2839" i="4"/>
  <c r="K2839" i="4"/>
  <c r="J2839" i="4"/>
  <c r="S2839" i="4" s="1"/>
  <c r="Q2838" i="4"/>
  <c r="P2838" i="4"/>
  <c r="O2838" i="4"/>
  <c r="N2838" i="4"/>
  <c r="K2838" i="4"/>
  <c r="J2838" i="4"/>
  <c r="S2838" i="4" s="1"/>
  <c r="Q2837" i="4"/>
  <c r="P2837" i="4"/>
  <c r="O2837" i="4"/>
  <c r="N2837" i="4"/>
  <c r="K2837" i="4"/>
  <c r="J2837" i="4"/>
  <c r="S2837" i="4" s="1"/>
  <c r="Q2836" i="4"/>
  <c r="P2836" i="4"/>
  <c r="O2836" i="4"/>
  <c r="N2836" i="4"/>
  <c r="K2836" i="4"/>
  <c r="J2836" i="4"/>
  <c r="S2836" i="4" s="1"/>
  <c r="Q2835" i="4"/>
  <c r="P2835" i="4"/>
  <c r="O2835" i="4"/>
  <c r="N2835" i="4"/>
  <c r="K2835" i="4"/>
  <c r="J2835" i="4"/>
  <c r="S2835" i="4" s="1"/>
  <c r="Q2834" i="4"/>
  <c r="P2834" i="4"/>
  <c r="O2834" i="4"/>
  <c r="N2834" i="4"/>
  <c r="K2834" i="4"/>
  <c r="J2834" i="4"/>
  <c r="S2834" i="4" s="1"/>
  <c r="Q2833" i="4"/>
  <c r="P2833" i="4"/>
  <c r="O2833" i="4"/>
  <c r="N2833" i="4"/>
  <c r="K2833" i="4"/>
  <c r="J2833" i="4"/>
  <c r="S2833" i="4" s="1"/>
  <c r="Q2832" i="4"/>
  <c r="P2832" i="4"/>
  <c r="O2832" i="4"/>
  <c r="N2832" i="4"/>
  <c r="K2832" i="4"/>
  <c r="J2832" i="4"/>
  <c r="S2832" i="4" s="1"/>
  <c r="Q2831" i="4"/>
  <c r="P2831" i="4"/>
  <c r="O2831" i="4"/>
  <c r="N2831" i="4"/>
  <c r="K2831" i="4"/>
  <c r="J2831" i="4"/>
  <c r="S2831" i="4" s="1"/>
  <c r="Q2830" i="4"/>
  <c r="P2830" i="4"/>
  <c r="O2830" i="4"/>
  <c r="N2830" i="4"/>
  <c r="K2830" i="4"/>
  <c r="J2830" i="4"/>
  <c r="S2830" i="4" s="1"/>
  <c r="Q2829" i="4"/>
  <c r="P2829" i="4"/>
  <c r="O2829" i="4"/>
  <c r="N2829" i="4"/>
  <c r="K2829" i="4"/>
  <c r="J2829" i="4"/>
  <c r="S2829" i="4" s="1"/>
  <c r="Q2828" i="4"/>
  <c r="P2828" i="4"/>
  <c r="O2828" i="4"/>
  <c r="N2828" i="4"/>
  <c r="K2828" i="4"/>
  <c r="J2828" i="4"/>
  <c r="S2828" i="4" s="1"/>
  <c r="Q2827" i="4"/>
  <c r="P2827" i="4"/>
  <c r="O2827" i="4"/>
  <c r="N2827" i="4"/>
  <c r="K2827" i="4"/>
  <c r="J2827" i="4"/>
  <c r="S2827" i="4" s="1"/>
  <c r="Q2826" i="4"/>
  <c r="P2826" i="4"/>
  <c r="O2826" i="4"/>
  <c r="N2826" i="4"/>
  <c r="K2826" i="4"/>
  <c r="J2826" i="4"/>
  <c r="S2826" i="4" s="1"/>
  <c r="Q2825" i="4"/>
  <c r="P2825" i="4"/>
  <c r="O2825" i="4"/>
  <c r="N2825" i="4"/>
  <c r="K2825" i="4"/>
  <c r="J2825" i="4"/>
  <c r="S2825" i="4" s="1"/>
  <c r="Q2824" i="4"/>
  <c r="P2824" i="4"/>
  <c r="O2824" i="4"/>
  <c r="N2824" i="4"/>
  <c r="K2824" i="4"/>
  <c r="J2824" i="4"/>
  <c r="S2824" i="4" s="1"/>
  <c r="Q2823" i="4"/>
  <c r="P2823" i="4"/>
  <c r="O2823" i="4"/>
  <c r="N2823" i="4"/>
  <c r="K2823" i="4"/>
  <c r="J2823" i="4"/>
  <c r="S2823" i="4" s="1"/>
  <c r="Q2822" i="4"/>
  <c r="P2822" i="4"/>
  <c r="O2822" i="4"/>
  <c r="N2822" i="4"/>
  <c r="K2822" i="4"/>
  <c r="J2822" i="4"/>
  <c r="S2822" i="4" s="1"/>
  <c r="Q2821" i="4"/>
  <c r="P2821" i="4"/>
  <c r="O2821" i="4"/>
  <c r="N2821" i="4"/>
  <c r="K2821" i="4"/>
  <c r="J2821" i="4"/>
  <c r="S2821" i="4" s="1"/>
  <c r="Q2820" i="4"/>
  <c r="P2820" i="4"/>
  <c r="O2820" i="4"/>
  <c r="N2820" i="4"/>
  <c r="K2820" i="4"/>
  <c r="J2820" i="4"/>
  <c r="S2820" i="4" s="1"/>
  <c r="Q2819" i="4"/>
  <c r="P2819" i="4"/>
  <c r="O2819" i="4"/>
  <c r="N2819" i="4"/>
  <c r="K2819" i="4"/>
  <c r="J2819" i="4"/>
  <c r="S2819" i="4" s="1"/>
  <c r="Q2818" i="4"/>
  <c r="P2818" i="4"/>
  <c r="O2818" i="4"/>
  <c r="N2818" i="4"/>
  <c r="K2818" i="4"/>
  <c r="J2818" i="4"/>
  <c r="S2818" i="4" s="1"/>
  <c r="Q2817" i="4"/>
  <c r="P2817" i="4"/>
  <c r="O2817" i="4"/>
  <c r="N2817" i="4"/>
  <c r="K2817" i="4"/>
  <c r="J2817" i="4"/>
  <c r="S2817" i="4" s="1"/>
  <c r="Q2816" i="4"/>
  <c r="P2816" i="4"/>
  <c r="O2816" i="4"/>
  <c r="N2816" i="4"/>
  <c r="K2816" i="4"/>
  <c r="J2816" i="4"/>
  <c r="S2816" i="4" s="1"/>
  <c r="Q2815" i="4"/>
  <c r="P2815" i="4"/>
  <c r="O2815" i="4"/>
  <c r="N2815" i="4"/>
  <c r="K2815" i="4"/>
  <c r="J2815" i="4"/>
  <c r="S2815" i="4" s="1"/>
  <c r="Q2814" i="4"/>
  <c r="P2814" i="4"/>
  <c r="O2814" i="4"/>
  <c r="N2814" i="4"/>
  <c r="K2814" i="4"/>
  <c r="J2814" i="4"/>
  <c r="S2814" i="4" s="1"/>
  <c r="Q2813" i="4"/>
  <c r="P2813" i="4"/>
  <c r="O2813" i="4"/>
  <c r="N2813" i="4"/>
  <c r="K2813" i="4"/>
  <c r="J2813" i="4"/>
  <c r="S2813" i="4" s="1"/>
  <c r="Q2812" i="4"/>
  <c r="P2812" i="4"/>
  <c r="O2812" i="4"/>
  <c r="N2812" i="4"/>
  <c r="K2812" i="4"/>
  <c r="J2812" i="4"/>
  <c r="S2812" i="4" s="1"/>
  <c r="Q2811" i="4"/>
  <c r="P2811" i="4"/>
  <c r="O2811" i="4"/>
  <c r="N2811" i="4"/>
  <c r="K2811" i="4"/>
  <c r="J2811" i="4"/>
  <c r="S2811" i="4" s="1"/>
  <c r="Q2810" i="4"/>
  <c r="P2810" i="4"/>
  <c r="O2810" i="4"/>
  <c r="N2810" i="4"/>
  <c r="K2810" i="4"/>
  <c r="J2810" i="4"/>
  <c r="S2810" i="4" s="1"/>
  <c r="Q2809" i="4"/>
  <c r="P2809" i="4"/>
  <c r="O2809" i="4"/>
  <c r="N2809" i="4"/>
  <c r="K2809" i="4"/>
  <c r="J2809" i="4"/>
  <c r="S2809" i="4" s="1"/>
  <c r="Q2808" i="4"/>
  <c r="P2808" i="4"/>
  <c r="O2808" i="4"/>
  <c r="N2808" i="4"/>
  <c r="K2808" i="4"/>
  <c r="J2808" i="4"/>
  <c r="S2808" i="4" s="1"/>
  <c r="Q2807" i="4"/>
  <c r="P2807" i="4"/>
  <c r="O2807" i="4"/>
  <c r="N2807" i="4"/>
  <c r="K2807" i="4"/>
  <c r="J2807" i="4"/>
  <c r="S2807" i="4" s="1"/>
  <c r="Q2806" i="4"/>
  <c r="P2806" i="4"/>
  <c r="O2806" i="4"/>
  <c r="N2806" i="4"/>
  <c r="K2806" i="4"/>
  <c r="J2806" i="4"/>
  <c r="S2806" i="4" s="1"/>
  <c r="Q2805" i="4"/>
  <c r="P2805" i="4"/>
  <c r="O2805" i="4"/>
  <c r="N2805" i="4"/>
  <c r="K2805" i="4"/>
  <c r="J2805" i="4"/>
  <c r="S2805" i="4" s="1"/>
  <c r="Q2804" i="4"/>
  <c r="P2804" i="4"/>
  <c r="O2804" i="4"/>
  <c r="N2804" i="4"/>
  <c r="K2804" i="4"/>
  <c r="J2804" i="4"/>
  <c r="S2804" i="4" s="1"/>
  <c r="Q2803" i="4"/>
  <c r="P2803" i="4"/>
  <c r="O2803" i="4"/>
  <c r="N2803" i="4"/>
  <c r="K2803" i="4"/>
  <c r="J2803" i="4"/>
  <c r="S2803" i="4" s="1"/>
  <c r="Q2802" i="4"/>
  <c r="P2802" i="4"/>
  <c r="O2802" i="4"/>
  <c r="N2802" i="4"/>
  <c r="K2802" i="4"/>
  <c r="J2802" i="4"/>
  <c r="S2802" i="4" s="1"/>
  <c r="Q2801" i="4"/>
  <c r="P2801" i="4"/>
  <c r="O2801" i="4"/>
  <c r="N2801" i="4"/>
  <c r="K2801" i="4"/>
  <c r="J2801" i="4"/>
  <c r="S2801" i="4" s="1"/>
  <c r="Q2800" i="4"/>
  <c r="P2800" i="4"/>
  <c r="O2800" i="4"/>
  <c r="N2800" i="4"/>
  <c r="K2800" i="4"/>
  <c r="J2800" i="4"/>
  <c r="S2800" i="4" s="1"/>
  <c r="Q2799" i="4"/>
  <c r="P2799" i="4"/>
  <c r="O2799" i="4"/>
  <c r="N2799" i="4"/>
  <c r="K2799" i="4"/>
  <c r="J2799" i="4"/>
  <c r="S2799" i="4" s="1"/>
  <c r="Q2798" i="4"/>
  <c r="P2798" i="4"/>
  <c r="O2798" i="4"/>
  <c r="N2798" i="4"/>
  <c r="K2798" i="4"/>
  <c r="J2798" i="4"/>
  <c r="S2798" i="4" s="1"/>
  <c r="Q2797" i="4"/>
  <c r="P2797" i="4"/>
  <c r="O2797" i="4"/>
  <c r="N2797" i="4"/>
  <c r="K2797" i="4"/>
  <c r="J2797" i="4"/>
  <c r="S2797" i="4" s="1"/>
  <c r="Q2796" i="4"/>
  <c r="P2796" i="4"/>
  <c r="O2796" i="4"/>
  <c r="N2796" i="4"/>
  <c r="K2796" i="4"/>
  <c r="J2796" i="4"/>
  <c r="S2796" i="4" s="1"/>
  <c r="Q2795" i="4"/>
  <c r="P2795" i="4"/>
  <c r="O2795" i="4"/>
  <c r="N2795" i="4"/>
  <c r="K2795" i="4"/>
  <c r="J2795" i="4"/>
  <c r="S2795" i="4" s="1"/>
  <c r="Q2794" i="4"/>
  <c r="P2794" i="4"/>
  <c r="O2794" i="4"/>
  <c r="N2794" i="4"/>
  <c r="K2794" i="4"/>
  <c r="J2794" i="4"/>
  <c r="S2794" i="4" s="1"/>
  <c r="Q2793" i="4"/>
  <c r="P2793" i="4"/>
  <c r="O2793" i="4"/>
  <c r="N2793" i="4"/>
  <c r="K2793" i="4"/>
  <c r="J2793" i="4"/>
  <c r="S2793" i="4" s="1"/>
  <c r="Q2792" i="4"/>
  <c r="P2792" i="4"/>
  <c r="O2792" i="4"/>
  <c r="N2792" i="4"/>
  <c r="K2792" i="4"/>
  <c r="J2792" i="4"/>
  <c r="S2792" i="4" s="1"/>
  <c r="Q2791" i="4"/>
  <c r="P2791" i="4"/>
  <c r="O2791" i="4"/>
  <c r="N2791" i="4"/>
  <c r="K2791" i="4"/>
  <c r="J2791" i="4"/>
  <c r="S2791" i="4" s="1"/>
  <c r="Q2790" i="4"/>
  <c r="P2790" i="4"/>
  <c r="O2790" i="4"/>
  <c r="N2790" i="4"/>
  <c r="K2790" i="4"/>
  <c r="J2790" i="4"/>
  <c r="S2790" i="4" s="1"/>
  <c r="Q2789" i="4"/>
  <c r="P2789" i="4"/>
  <c r="O2789" i="4"/>
  <c r="N2789" i="4"/>
  <c r="K2789" i="4"/>
  <c r="J2789" i="4"/>
  <c r="S2789" i="4" s="1"/>
  <c r="Q2788" i="4"/>
  <c r="P2788" i="4"/>
  <c r="O2788" i="4"/>
  <c r="N2788" i="4"/>
  <c r="K2788" i="4"/>
  <c r="J2788" i="4"/>
  <c r="S2788" i="4" s="1"/>
  <c r="Q2787" i="4"/>
  <c r="P2787" i="4"/>
  <c r="O2787" i="4"/>
  <c r="N2787" i="4"/>
  <c r="K2787" i="4"/>
  <c r="J2787" i="4"/>
  <c r="S2787" i="4" s="1"/>
  <c r="Q2786" i="4"/>
  <c r="P2786" i="4"/>
  <c r="O2786" i="4"/>
  <c r="N2786" i="4"/>
  <c r="K2786" i="4"/>
  <c r="J2786" i="4"/>
  <c r="S2786" i="4" s="1"/>
  <c r="Q2785" i="4"/>
  <c r="P2785" i="4"/>
  <c r="O2785" i="4"/>
  <c r="N2785" i="4"/>
  <c r="K2785" i="4"/>
  <c r="J2785" i="4"/>
  <c r="S2785" i="4" s="1"/>
  <c r="Q2784" i="4"/>
  <c r="P2784" i="4"/>
  <c r="O2784" i="4"/>
  <c r="N2784" i="4"/>
  <c r="K2784" i="4"/>
  <c r="J2784" i="4"/>
  <c r="S2784" i="4" s="1"/>
  <c r="Q2783" i="4"/>
  <c r="P2783" i="4"/>
  <c r="O2783" i="4"/>
  <c r="N2783" i="4"/>
  <c r="K2783" i="4"/>
  <c r="J2783" i="4"/>
  <c r="S2783" i="4" s="1"/>
  <c r="Q2782" i="4"/>
  <c r="P2782" i="4"/>
  <c r="O2782" i="4"/>
  <c r="N2782" i="4"/>
  <c r="K2782" i="4"/>
  <c r="J2782" i="4"/>
  <c r="S2782" i="4" s="1"/>
  <c r="Q2781" i="4"/>
  <c r="P2781" i="4"/>
  <c r="O2781" i="4"/>
  <c r="N2781" i="4"/>
  <c r="K2781" i="4"/>
  <c r="J2781" i="4"/>
  <c r="S2781" i="4" s="1"/>
  <c r="Q2780" i="4"/>
  <c r="P2780" i="4"/>
  <c r="O2780" i="4"/>
  <c r="N2780" i="4"/>
  <c r="K2780" i="4"/>
  <c r="J2780" i="4"/>
  <c r="S2780" i="4" s="1"/>
  <c r="Q2779" i="4"/>
  <c r="P2779" i="4"/>
  <c r="O2779" i="4"/>
  <c r="N2779" i="4"/>
  <c r="K2779" i="4"/>
  <c r="J2779" i="4"/>
  <c r="S2779" i="4" s="1"/>
  <c r="Q2778" i="4"/>
  <c r="P2778" i="4"/>
  <c r="O2778" i="4"/>
  <c r="N2778" i="4"/>
  <c r="K2778" i="4"/>
  <c r="J2778" i="4"/>
  <c r="S2778" i="4" s="1"/>
  <c r="Q2777" i="4"/>
  <c r="P2777" i="4"/>
  <c r="O2777" i="4"/>
  <c r="N2777" i="4"/>
  <c r="K2777" i="4"/>
  <c r="J2777" i="4"/>
  <c r="S2777" i="4" s="1"/>
  <c r="Q2776" i="4"/>
  <c r="P2776" i="4"/>
  <c r="O2776" i="4"/>
  <c r="N2776" i="4"/>
  <c r="K2776" i="4"/>
  <c r="J2776" i="4"/>
  <c r="S2776" i="4" s="1"/>
  <c r="Q2775" i="4"/>
  <c r="P2775" i="4"/>
  <c r="O2775" i="4"/>
  <c r="N2775" i="4"/>
  <c r="K2775" i="4"/>
  <c r="J2775" i="4"/>
  <c r="S2775" i="4" s="1"/>
  <c r="Q2774" i="4"/>
  <c r="P2774" i="4"/>
  <c r="O2774" i="4"/>
  <c r="N2774" i="4"/>
  <c r="K2774" i="4"/>
  <c r="J2774" i="4"/>
  <c r="S2774" i="4" s="1"/>
  <c r="Q2773" i="4"/>
  <c r="P2773" i="4"/>
  <c r="O2773" i="4"/>
  <c r="N2773" i="4"/>
  <c r="K2773" i="4"/>
  <c r="J2773" i="4"/>
  <c r="S2773" i="4" s="1"/>
  <c r="Q2772" i="4"/>
  <c r="P2772" i="4"/>
  <c r="O2772" i="4"/>
  <c r="N2772" i="4"/>
  <c r="K2772" i="4"/>
  <c r="J2772" i="4"/>
  <c r="S2772" i="4" s="1"/>
  <c r="Q2771" i="4"/>
  <c r="P2771" i="4"/>
  <c r="O2771" i="4"/>
  <c r="N2771" i="4"/>
  <c r="K2771" i="4"/>
  <c r="J2771" i="4"/>
  <c r="S2771" i="4" s="1"/>
  <c r="Q2770" i="4"/>
  <c r="P2770" i="4"/>
  <c r="O2770" i="4"/>
  <c r="N2770" i="4"/>
  <c r="K2770" i="4"/>
  <c r="J2770" i="4"/>
  <c r="S2770" i="4" s="1"/>
  <c r="Q2769" i="4"/>
  <c r="P2769" i="4"/>
  <c r="O2769" i="4"/>
  <c r="N2769" i="4"/>
  <c r="K2769" i="4"/>
  <c r="J2769" i="4"/>
  <c r="S2769" i="4" s="1"/>
  <c r="Q2768" i="4"/>
  <c r="P2768" i="4"/>
  <c r="O2768" i="4"/>
  <c r="N2768" i="4"/>
  <c r="K2768" i="4"/>
  <c r="J2768" i="4"/>
  <c r="S2768" i="4" s="1"/>
  <c r="Q2767" i="4"/>
  <c r="P2767" i="4"/>
  <c r="O2767" i="4"/>
  <c r="N2767" i="4"/>
  <c r="K2767" i="4"/>
  <c r="J2767" i="4"/>
  <c r="S2767" i="4" s="1"/>
  <c r="Q2766" i="4"/>
  <c r="P2766" i="4"/>
  <c r="O2766" i="4"/>
  <c r="N2766" i="4"/>
  <c r="K2766" i="4"/>
  <c r="J2766" i="4"/>
  <c r="S2766" i="4" s="1"/>
  <c r="Q2765" i="4"/>
  <c r="P2765" i="4"/>
  <c r="O2765" i="4"/>
  <c r="N2765" i="4"/>
  <c r="K2765" i="4"/>
  <c r="J2765" i="4"/>
  <c r="S2765" i="4" s="1"/>
  <c r="Q2764" i="4"/>
  <c r="P2764" i="4"/>
  <c r="O2764" i="4"/>
  <c r="N2764" i="4"/>
  <c r="K2764" i="4"/>
  <c r="J2764" i="4"/>
  <c r="S2764" i="4" s="1"/>
  <c r="Q2763" i="4"/>
  <c r="P2763" i="4"/>
  <c r="O2763" i="4"/>
  <c r="N2763" i="4"/>
  <c r="K2763" i="4"/>
  <c r="J2763" i="4"/>
  <c r="S2763" i="4" s="1"/>
  <c r="Q2762" i="4"/>
  <c r="P2762" i="4"/>
  <c r="O2762" i="4"/>
  <c r="N2762" i="4"/>
  <c r="K2762" i="4"/>
  <c r="J2762" i="4"/>
  <c r="S2762" i="4" s="1"/>
  <c r="Q2761" i="4"/>
  <c r="P2761" i="4"/>
  <c r="O2761" i="4"/>
  <c r="N2761" i="4"/>
  <c r="K2761" i="4"/>
  <c r="J2761" i="4"/>
  <c r="S2761" i="4" s="1"/>
  <c r="Q2760" i="4"/>
  <c r="P2760" i="4"/>
  <c r="O2760" i="4"/>
  <c r="N2760" i="4"/>
  <c r="K2760" i="4"/>
  <c r="J2760" i="4"/>
  <c r="S2760" i="4" s="1"/>
  <c r="Q2759" i="4"/>
  <c r="P2759" i="4"/>
  <c r="O2759" i="4"/>
  <c r="N2759" i="4"/>
  <c r="K2759" i="4"/>
  <c r="J2759" i="4"/>
  <c r="S2759" i="4" s="1"/>
  <c r="Q2758" i="4"/>
  <c r="P2758" i="4"/>
  <c r="O2758" i="4"/>
  <c r="N2758" i="4"/>
  <c r="K2758" i="4"/>
  <c r="J2758" i="4"/>
  <c r="S2758" i="4" s="1"/>
  <c r="Q2757" i="4"/>
  <c r="P2757" i="4"/>
  <c r="O2757" i="4"/>
  <c r="N2757" i="4"/>
  <c r="K2757" i="4"/>
  <c r="J2757" i="4"/>
  <c r="S2757" i="4" s="1"/>
  <c r="Q2756" i="4"/>
  <c r="P2756" i="4"/>
  <c r="O2756" i="4"/>
  <c r="N2756" i="4"/>
  <c r="K2756" i="4"/>
  <c r="J2756" i="4"/>
  <c r="S2756" i="4" s="1"/>
  <c r="Q2755" i="4"/>
  <c r="P2755" i="4"/>
  <c r="O2755" i="4"/>
  <c r="N2755" i="4"/>
  <c r="K2755" i="4"/>
  <c r="J2755" i="4"/>
  <c r="S2755" i="4" s="1"/>
  <c r="Q2754" i="4"/>
  <c r="P2754" i="4"/>
  <c r="O2754" i="4"/>
  <c r="N2754" i="4"/>
  <c r="K2754" i="4"/>
  <c r="J2754" i="4"/>
  <c r="S2754" i="4" s="1"/>
  <c r="Q2753" i="4"/>
  <c r="P2753" i="4"/>
  <c r="O2753" i="4"/>
  <c r="N2753" i="4"/>
  <c r="K2753" i="4"/>
  <c r="J2753" i="4"/>
  <c r="S2753" i="4" s="1"/>
  <c r="Q2752" i="4"/>
  <c r="P2752" i="4"/>
  <c r="O2752" i="4"/>
  <c r="N2752" i="4"/>
  <c r="K2752" i="4"/>
  <c r="J2752" i="4"/>
  <c r="S2752" i="4" s="1"/>
  <c r="Q2751" i="4"/>
  <c r="P2751" i="4"/>
  <c r="O2751" i="4"/>
  <c r="N2751" i="4"/>
  <c r="K2751" i="4"/>
  <c r="J2751" i="4"/>
  <c r="S2751" i="4" s="1"/>
  <c r="Q2750" i="4"/>
  <c r="P2750" i="4"/>
  <c r="O2750" i="4"/>
  <c r="N2750" i="4"/>
  <c r="K2750" i="4"/>
  <c r="J2750" i="4"/>
  <c r="S2750" i="4" s="1"/>
  <c r="Q2749" i="4"/>
  <c r="P2749" i="4"/>
  <c r="O2749" i="4"/>
  <c r="N2749" i="4"/>
  <c r="K2749" i="4"/>
  <c r="J2749" i="4"/>
  <c r="S2749" i="4" s="1"/>
  <c r="Q2748" i="4"/>
  <c r="P2748" i="4"/>
  <c r="O2748" i="4"/>
  <c r="N2748" i="4"/>
  <c r="K2748" i="4"/>
  <c r="J2748" i="4"/>
  <c r="S2748" i="4" s="1"/>
  <c r="Q2747" i="4"/>
  <c r="P2747" i="4"/>
  <c r="O2747" i="4"/>
  <c r="N2747" i="4"/>
  <c r="K2747" i="4"/>
  <c r="J2747" i="4"/>
  <c r="S2747" i="4" s="1"/>
  <c r="Q2746" i="4"/>
  <c r="P2746" i="4"/>
  <c r="O2746" i="4"/>
  <c r="N2746" i="4"/>
  <c r="K2746" i="4"/>
  <c r="J2746" i="4"/>
  <c r="S2746" i="4" s="1"/>
  <c r="Q2745" i="4"/>
  <c r="P2745" i="4"/>
  <c r="O2745" i="4"/>
  <c r="N2745" i="4"/>
  <c r="K2745" i="4"/>
  <c r="J2745" i="4"/>
  <c r="S2745" i="4" s="1"/>
  <c r="Q2744" i="4"/>
  <c r="P2744" i="4"/>
  <c r="O2744" i="4"/>
  <c r="N2744" i="4"/>
  <c r="K2744" i="4"/>
  <c r="J2744" i="4"/>
  <c r="S2744" i="4" s="1"/>
  <c r="Q2743" i="4"/>
  <c r="P2743" i="4"/>
  <c r="O2743" i="4"/>
  <c r="N2743" i="4"/>
  <c r="K2743" i="4"/>
  <c r="J2743" i="4"/>
  <c r="S2743" i="4" s="1"/>
  <c r="Q2742" i="4"/>
  <c r="P2742" i="4"/>
  <c r="O2742" i="4"/>
  <c r="N2742" i="4"/>
  <c r="K2742" i="4"/>
  <c r="J2742" i="4"/>
  <c r="S2742" i="4" s="1"/>
  <c r="Q2741" i="4"/>
  <c r="P2741" i="4"/>
  <c r="O2741" i="4"/>
  <c r="N2741" i="4"/>
  <c r="K2741" i="4"/>
  <c r="J2741" i="4"/>
  <c r="S2741" i="4" s="1"/>
  <c r="Q2740" i="4"/>
  <c r="P2740" i="4"/>
  <c r="O2740" i="4"/>
  <c r="N2740" i="4"/>
  <c r="K2740" i="4"/>
  <c r="J2740" i="4"/>
  <c r="S2740" i="4" s="1"/>
  <c r="Q2739" i="4"/>
  <c r="P2739" i="4"/>
  <c r="O2739" i="4"/>
  <c r="N2739" i="4"/>
  <c r="K2739" i="4"/>
  <c r="J2739" i="4"/>
  <c r="S2739" i="4" s="1"/>
  <c r="Q2738" i="4"/>
  <c r="P2738" i="4"/>
  <c r="O2738" i="4"/>
  <c r="N2738" i="4"/>
  <c r="K2738" i="4"/>
  <c r="J2738" i="4"/>
  <c r="S2738" i="4" s="1"/>
  <c r="Q2737" i="4"/>
  <c r="P2737" i="4"/>
  <c r="O2737" i="4"/>
  <c r="N2737" i="4"/>
  <c r="K2737" i="4"/>
  <c r="J2737" i="4"/>
  <c r="S2737" i="4" s="1"/>
  <c r="Q2736" i="4"/>
  <c r="P2736" i="4"/>
  <c r="O2736" i="4"/>
  <c r="N2736" i="4"/>
  <c r="K2736" i="4"/>
  <c r="J2736" i="4"/>
  <c r="S2736" i="4" s="1"/>
  <c r="Q2735" i="4"/>
  <c r="P2735" i="4"/>
  <c r="O2735" i="4"/>
  <c r="N2735" i="4"/>
  <c r="K2735" i="4"/>
  <c r="J2735" i="4"/>
  <c r="S2735" i="4" s="1"/>
  <c r="Q2734" i="4"/>
  <c r="P2734" i="4"/>
  <c r="O2734" i="4"/>
  <c r="N2734" i="4"/>
  <c r="K2734" i="4"/>
  <c r="J2734" i="4"/>
  <c r="S2734" i="4" s="1"/>
  <c r="Q2733" i="4"/>
  <c r="P2733" i="4"/>
  <c r="O2733" i="4"/>
  <c r="N2733" i="4"/>
  <c r="K2733" i="4"/>
  <c r="J2733" i="4"/>
  <c r="S2733" i="4" s="1"/>
  <c r="Q2732" i="4"/>
  <c r="P2732" i="4"/>
  <c r="O2732" i="4"/>
  <c r="N2732" i="4"/>
  <c r="K2732" i="4"/>
  <c r="J2732" i="4"/>
  <c r="S2732" i="4" s="1"/>
  <c r="Q2731" i="4"/>
  <c r="P2731" i="4"/>
  <c r="O2731" i="4"/>
  <c r="N2731" i="4"/>
  <c r="K2731" i="4"/>
  <c r="J2731" i="4"/>
  <c r="S2731" i="4" s="1"/>
  <c r="Q2730" i="4"/>
  <c r="P2730" i="4"/>
  <c r="O2730" i="4"/>
  <c r="N2730" i="4"/>
  <c r="K2730" i="4"/>
  <c r="J2730" i="4"/>
  <c r="S2730" i="4" s="1"/>
  <c r="Q2729" i="4"/>
  <c r="P2729" i="4"/>
  <c r="O2729" i="4"/>
  <c r="N2729" i="4"/>
  <c r="K2729" i="4"/>
  <c r="J2729" i="4"/>
  <c r="S2729" i="4" s="1"/>
  <c r="Q2728" i="4"/>
  <c r="P2728" i="4"/>
  <c r="O2728" i="4"/>
  <c r="N2728" i="4"/>
  <c r="K2728" i="4"/>
  <c r="J2728" i="4"/>
  <c r="S2728" i="4" s="1"/>
  <c r="Q2727" i="4"/>
  <c r="P2727" i="4"/>
  <c r="O2727" i="4"/>
  <c r="N2727" i="4"/>
  <c r="K2727" i="4"/>
  <c r="J2727" i="4"/>
  <c r="S2727" i="4" s="1"/>
  <c r="Q2726" i="4"/>
  <c r="P2726" i="4"/>
  <c r="O2726" i="4"/>
  <c r="N2726" i="4"/>
  <c r="K2726" i="4"/>
  <c r="J2726" i="4"/>
  <c r="S2726" i="4" s="1"/>
  <c r="Q2725" i="4"/>
  <c r="P2725" i="4"/>
  <c r="O2725" i="4"/>
  <c r="N2725" i="4"/>
  <c r="K2725" i="4"/>
  <c r="J2725" i="4"/>
  <c r="S2725" i="4" s="1"/>
  <c r="Q2724" i="4"/>
  <c r="P2724" i="4"/>
  <c r="O2724" i="4"/>
  <c r="N2724" i="4"/>
  <c r="K2724" i="4"/>
  <c r="J2724" i="4"/>
  <c r="S2724" i="4" s="1"/>
  <c r="Q2723" i="4"/>
  <c r="P2723" i="4"/>
  <c r="O2723" i="4"/>
  <c r="N2723" i="4"/>
  <c r="K2723" i="4"/>
  <c r="J2723" i="4"/>
  <c r="S2723" i="4" s="1"/>
  <c r="Q2722" i="4"/>
  <c r="P2722" i="4"/>
  <c r="O2722" i="4"/>
  <c r="N2722" i="4"/>
  <c r="K2722" i="4"/>
  <c r="J2722" i="4"/>
  <c r="S2722" i="4" s="1"/>
  <c r="Q2721" i="4"/>
  <c r="P2721" i="4"/>
  <c r="O2721" i="4"/>
  <c r="N2721" i="4"/>
  <c r="K2721" i="4"/>
  <c r="J2721" i="4"/>
  <c r="S2721" i="4" s="1"/>
  <c r="Q2720" i="4"/>
  <c r="P2720" i="4"/>
  <c r="O2720" i="4"/>
  <c r="N2720" i="4"/>
  <c r="K2720" i="4"/>
  <c r="J2720" i="4"/>
  <c r="S2720" i="4" s="1"/>
  <c r="Q2719" i="4"/>
  <c r="P2719" i="4"/>
  <c r="O2719" i="4"/>
  <c r="N2719" i="4"/>
  <c r="K2719" i="4"/>
  <c r="J2719" i="4"/>
  <c r="S2719" i="4" s="1"/>
  <c r="Q2718" i="4"/>
  <c r="P2718" i="4"/>
  <c r="O2718" i="4"/>
  <c r="N2718" i="4"/>
  <c r="K2718" i="4"/>
  <c r="J2718" i="4"/>
  <c r="S2718" i="4" s="1"/>
  <c r="Q2717" i="4"/>
  <c r="P2717" i="4"/>
  <c r="O2717" i="4"/>
  <c r="N2717" i="4"/>
  <c r="K2717" i="4"/>
  <c r="J2717" i="4"/>
  <c r="S2717" i="4" s="1"/>
  <c r="Q2716" i="4"/>
  <c r="P2716" i="4"/>
  <c r="O2716" i="4"/>
  <c r="N2716" i="4"/>
  <c r="K2716" i="4"/>
  <c r="J2716" i="4"/>
  <c r="S2716" i="4" s="1"/>
  <c r="Q2715" i="4"/>
  <c r="P2715" i="4"/>
  <c r="O2715" i="4"/>
  <c r="N2715" i="4"/>
  <c r="K2715" i="4"/>
  <c r="J2715" i="4"/>
  <c r="S2715" i="4" s="1"/>
  <c r="Q2714" i="4"/>
  <c r="P2714" i="4"/>
  <c r="O2714" i="4"/>
  <c r="N2714" i="4"/>
  <c r="K2714" i="4"/>
  <c r="J2714" i="4"/>
  <c r="S2714" i="4" s="1"/>
  <c r="Q2713" i="4"/>
  <c r="P2713" i="4"/>
  <c r="O2713" i="4"/>
  <c r="N2713" i="4"/>
  <c r="K2713" i="4"/>
  <c r="J2713" i="4"/>
  <c r="S2713" i="4" s="1"/>
  <c r="Q2712" i="4"/>
  <c r="P2712" i="4"/>
  <c r="O2712" i="4"/>
  <c r="N2712" i="4"/>
  <c r="K2712" i="4"/>
  <c r="J2712" i="4"/>
  <c r="S2712" i="4" s="1"/>
  <c r="Q2711" i="4"/>
  <c r="P2711" i="4"/>
  <c r="O2711" i="4"/>
  <c r="N2711" i="4"/>
  <c r="K2711" i="4"/>
  <c r="J2711" i="4"/>
  <c r="S2711" i="4" s="1"/>
  <c r="Q2710" i="4"/>
  <c r="P2710" i="4"/>
  <c r="O2710" i="4"/>
  <c r="N2710" i="4"/>
  <c r="K2710" i="4"/>
  <c r="J2710" i="4"/>
  <c r="S2710" i="4" s="1"/>
  <c r="Q2709" i="4"/>
  <c r="P2709" i="4"/>
  <c r="O2709" i="4"/>
  <c r="N2709" i="4"/>
  <c r="K2709" i="4"/>
  <c r="J2709" i="4"/>
  <c r="S2709" i="4" s="1"/>
  <c r="Q2708" i="4"/>
  <c r="P2708" i="4"/>
  <c r="O2708" i="4"/>
  <c r="N2708" i="4"/>
  <c r="K2708" i="4"/>
  <c r="J2708" i="4"/>
  <c r="S2708" i="4" s="1"/>
  <c r="Q2707" i="4"/>
  <c r="P2707" i="4"/>
  <c r="O2707" i="4"/>
  <c r="N2707" i="4"/>
  <c r="K2707" i="4"/>
  <c r="J2707" i="4"/>
  <c r="S2707" i="4" s="1"/>
  <c r="Q2706" i="4"/>
  <c r="P2706" i="4"/>
  <c r="O2706" i="4"/>
  <c r="N2706" i="4"/>
  <c r="K2706" i="4"/>
  <c r="J2706" i="4"/>
  <c r="S2706" i="4" s="1"/>
  <c r="Q2705" i="4"/>
  <c r="P2705" i="4"/>
  <c r="O2705" i="4"/>
  <c r="N2705" i="4"/>
  <c r="K2705" i="4"/>
  <c r="J2705" i="4"/>
  <c r="S2705" i="4" s="1"/>
  <c r="Q2704" i="4"/>
  <c r="P2704" i="4"/>
  <c r="O2704" i="4"/>
  <c r="N2704" i="4"/>
  <c r="K2704" i="4"/>
  <c r="J2704" i="4"/>
  <c r="S2704" i="4" s="1"/>
  <c r="Q2703" i="4"/>
  <c r="P2703" i="4"/>
  <c r="O2703" i="4"/>
  <c r="N2703" i="4"/>
  <c r="K2703" i="4"/>
  <c r="J2703" i="4"/>
  <c r="S2703" i="4" s="1"/>
  <c r="Q2702" i="4"/>
  <c r="P2702" i="4"/>
  <c r="O2702" i="4"/>
  <c r="N2702" i="4"/>
  <c r="K2702" i="4"/>
  <c r="J2702" i="4"/>
  <c r="S2702" i="4" s="1"/>
  <c r="Q2701" i="4"/>
  <c r="P2701" i="4"/>
  <c r="O2701" i="4"/>
  <c r="N2701" i="4"/>
  <c r="K2701" i="4"/>
  <c r="J2701" i="4"/>
  <c r="S2701" i="4" s="1"/>
  <c r="Q2700" i="4"/>
  <c r="P2700" i="4"/>
  <c r="O2700" i="4"/>
  <c r="N2700" i="4"/>
  <c r="K2700" i="4"/>
  <c r="J2700" i="4"/>
  <c r="S2700" i="4" s="1"/>
  <c r="Q2699" i="4"/>
  <c r="P2699" i="4"/>
  <c r="O2699" i="4"/>
  <c r="N2699" i="4"/>
  <c r="K2699" i="4"/>
  <c r="J2699" i="4"/>
  <c r="S2699" i="4" s="1"/>
  <c r="Q2698" i="4"/>
  <c r="P2698" i="4"/>
  <c r="O2698" i="4"/>
  <c r="N2698" i="4"/>
  <c r="K2698" i="4"/>
  <c r="J2698" i="4"/>
  <c r="S2698" i="4" s="1"/>
  <c r="Q2697" i="4"/>
  <c r="P2697" i="4"/>
  <c r="O2697" i="4"/>
  <c r="N2697" i="4"/>
  <c r="K2697" i="4"/>
  <c r="J2697" i="4"/>
  <c r="S2697" i="4" s="1"/>
  <c r="Q2696" i="4"/>
  <c r="P2696" i="4"/>
  <c r="O2696" i="4"/>
  <c r="N2696" i="4"/>
  <c r="K2696" i="4"/>
  <c r="J2696" i="4"/>
  <c r="S2696" i="4" s="1"/>
  <c r="Q2695" i="4"/>
  <c r="P2695" i="4"/>
  <c r="O2695" i="4"/>
  <c r="N2695" i="4"/>
  <c r="K2695" i="4"/>
  <c r="J2695" i="4"/>
  <c r="S2695" i="4" s="1"/>
  <c r="Q2694" i="4"/>
  <c r="P2694" i="4"/>
  <c r="O2694" i="4"/>
  <c r="N2694" i="4"/>
  <c r="K2694" i="4"/>
  <c r="J2694" i="4"/>
  <c r="S2694" i="4" s="1"/>
  <c r="Q2693" i="4"/>
  <c r="P2693" i="4"/>
  <c r="O2693" i="4"/>
  <c r="N2693" i="4"/>
  <c r="K2693" i="4"/>
  <c r="J2693" i="4"/>
  <c r="S2693" i="4" s="1"/>
  <c r="Q2692" i="4"/>
  <c r="P2692" i="4"/>
  <c r="O2692" i="4"/>
  <c r="N2692" i="4"/>
  <c r="K2692" i="4"/>
  <c r="J2692" i="4"/>
  <c r="S2692" i="4" s="1"/>
  <c r="Q2691" i="4"/>
  <c r="P2691" i="4"/>
  <c r="O2691" i="4"/>
  <c r="N2691" i="4"/>
  <c r="K2691" i="4"/>
  <c r="J2691" i="4"/>
  <c r="S2691" i="4" s="1"/>
  <c r="Q2690" i="4"/>
  <c r="P2690" i="4"/>
  <c r="O2690" i="4"/>
  <c r="N2690" i="4"/>
  <c r="K2690" i="4"/>
  <c r="J2690" i="4"/>
  <c r="S2690" i="4" s="1"/>
  <c r="Q2689" i="4"/>
  <c r="P2689" i="4"/>
  <c r="O2689" i="4"/>
  <c r="N2689" i="4"/>
  <c r="K2689" i="4"/>
  <c r="J2689" i="4"/>
  <c r="S2689" i="4" s="1"/>
  <c r="Q2688" i="4"/>
  <c r="P2688" i="4"/>
  <c r="O2688" i="4"/>
  <c r="N2688" i="4"/>
  <c r="K2688" i="4"/>
  <c r="J2688" i="4"/>
  <c r="S2688" i="4" s="1"/>
  <c r="Q2687" i="4"/>
  <c r="P2687" i="4"/>
  <c r="O2687" i="4"/>
  <c r="N2687" i="4"/>
  <c r="K2687" i="4"/>
  <c r="J2687" i="4"/>
  <c r="S2687" i="4" s="1"/>
  <c r="Q2686" i="4"/>
  <c r="P2686" i="4"/>
  <c r="O2686" i="4"/>
  <c r="N2686" i="4"/>
  <c r="K2686" i="4"/>
  <c r="J2686" i="4"/>
  <c r="S2686" i="4" s="1"/>
  <c r="Q2685" i="4"/>
  <c r="P2685" i="4"/>
  <c r="O2685" i="4"/>
  <c r="N2685" i="4"/>
  <c r="K2685" i="4"/>
  <c r="J2685" i="4"/>
  <c r="S2685" i="4" s="1"/>
  <c r="Q2684" i="4"/>
  <c r="P2684" i="4"/>
  <c r="O2684" i="4"/>
  <c r="N2684" i="4"/>
  <c r="K2684" i="4"/>
  <c r="J2684" i="4"/>
  <c r="S2684" i="4" s="1"/>
  <c r="Q2683" i="4"/>
  <c r="P2683" i="4"/>
  <c r="O2683" i="4"/>
  <c r="N2683" i="4"/>
  <c r="K2683" i="4"/>
  <c r="J2683" i="4"/>
  <c r="S2683" i="4" s="1"/>
  <c r="Q2682" i="4"/>
  <c r="P2682" i="4"/>
  <c r="O2682" i="4"/>
  <c r="N2682" i="4"/>
  <c r="K2682" i="4"/>
  <c r="J2682" i="4"/>
  <c r="S2682" i="4" s="1"/>
  <c r="Q2681" i="4"/>
  <c r="P2681" i="4"/>
  <c r="O2681" i="4"/>
  <c r="N2681" i="4"/>
  <c r="K2681" i="4"/>
  <c r="J2681" i="4"/>
  <c r="S2681" i="4" s="1"/>
  <c r="Q2680" i="4"/>
  <c r="P2680" i="4"/>
  <c r="O2680" i="4"/>
  <c r="N2680" i="4"/>
  <c r="K2680" i="4"/>
  <c r="J2680" i="4"/>
  <c r="S2680" i="4" s="1"/>
  <c r="Q2679" i="4"/>
  <c r="P2679" i="4"/>
  <c r="O2679" i="4"/>
  <c r="N2679" i="4"/>
  <c r="K2679" i="4"/>
  <c r="J2679" i="4"/>
  <c r="S2679" i="4" s="1"/>
  <c r="Q2678" i="4"/>
  <c r="P2678" i="4"/>
  <c r="O2678" i="4"/>
  <c r="N2678" i="4"/>
  <c r="K2678" i="4"/>
  <c r="J2678" i="4"/>
  <c r="S2678" i="4" s="1"/>
  <c r="Q2677" i="4"/>
  <c r="P2677" i="4"/>
  <c r="O2677" i="4"/>
  <c r="N2677" i="4"/>
  <c r="K2677" i="4"/>
  <c r="J2677" i="4"/>
  <c r="S2677" i="4" s="1"/>
  <c r="Q2676" i="4"/>
  <c r="P2676" i="4"/>
  <c r="O2676" i="4"/>
  <c r="N2676" i="4"/>
  <c r="K2676" i="4"/>
  <c r="J2676" i="4"/>
  <c r="S2676" i="4" s="1"/>
  <c r="Q2675" i="4"/>
  <c r="P2675" i="4"/>
  <c r="O2675" i="4"/>
  <c r="N2675" i="4"/>
  <c r="K2675" i="4"/>
  <c r="J2675" i="4"/>
  <c r="S2675" i="4" s="1"/>
  <c r="Q2674" i="4"/>
  <c r="P2674" i="4"/>
  <c r="O2674" i="4"/>
  <c r="N2674" i="4"/>
  <c r="K2674" i="4"/>
  <c r="J2674" i="4"/>
  <c r="S2674" i="4" s="1"/>
  <c r="Q2673" i="4"/>
  <c r="P2673" i="4"/>
  <c r="O2673" i="4"/>
  <c r="N2673" i="4"/>
  <c r="K2673" i="4"/>
  <c r="J2673" i="4"/>
  <c r="S2673" i="4" s="1"/>
  <c r="Q2672" i="4"/>
  <c r="P2672" i="4"/>
  <c r="O2672" i="4"/>
  <c r="N2672" i="4"/>
  <c r="K2672" i="4"/>
  <c r="J2672" i="4"/>
  <c r="S2672" i="4" s="1"/>
  <c r="Q2671" i="4"/>
  <c r="P2671" i="4"/>
  <c r="O2671" i="4"/>
  <c r="N2671" i="4"/>
  <c r="K2671" i="4"/>
  <c r="J2671" i="4"/>
  <c r="S2671" i="4" s="1"/>
  <c r="Q2670" i="4"/>
  <c r="P2670" i="4"/>
  <c r="O2670" i="4"/>
  <c r="N2670" i="4"/>
  <c r="K2670" i="4"/>
  <c r="J2670" i="4"/>
  <c r="S2670" i="4" s="1"/>
  <c r="Q2669" i="4"/>
  <c r="P2669" i="4"/>
  <c r="O2669" i="4"/>
  <c r="N2669" i="4"/>
  <c r="K2669" i="4"/>
  <c r="J2669" i="4"/>
  <c r="S2669" i="4" s="1"/>
  <c r="Q2668" i="4"/>
  <c r="P2668" i="4"/>
  <c r="O2668" i="4"/>
  <c r="N2668" i="4"/>
  <c r="K2668" i="4"/>
  <c r="J2668" i="4"/>
  <c r="S2668" i="4" s="1"/>
  <c r="Q2667" i="4"/>
  <c r="P2667" i="4"/>
  <c r="O2667" i="4"/>
  <c r="N2667" i="4"/>
  <c r="K2667" i="4"/>
  <c r="J2667" i="4"/>
  <c r="S2667" i="4" s="1"/>
  <c r="Q2666" i="4"/>
  <c r="P2666" i="4"/>
  <c r="O2666" i="4"/>
  <c r="N2666" i="4"/>
  <c r="K2666" i="4"/>
  <c r="J2666" i="4"/>
  <c r="S2666" i="4" s="1"/>
  <c r="Q2665" i="4"/>
  <c r="P2665" i="4"/>
  <c r="O2665" i="4"/>
  <c r="N2665" i="4"/>
  <c r="K2665" i="4"/>
  <c r="J2665" i="4"/>
  <c r="S2665" i="4" s="1"/>
  <c r="Q2664" i="4"/>
  <c r="P2664" i="4"/>
  <c r="O2664" i="4"/>
  <c r="N2664" i="4"/>
  <c r="K2664" i="4"/>
  <c r="J2664" i="4"/>
  <c r="S2664" i="4" s="1"/>
  <c r="Q2663" i="4"/>
  <c r="P2663" i="4"/>
  <c r="O2663" i="4"/>
  <c r="N2663" i="4"/>
  <c r="K2663" i="4"/>
  <c r="J2663" i="4"/>
  <c r="S2663" i="4" s="1"/>
  <c r="Q2662" i="4"/>
  <c r="P2662" i="4"/>
  <c r="O2662" i="4"/>
  <c r="N2662" i="4"/>
  <c r="K2662" i="4"/>
  <c r="J2662" i="4"/>
  <c r="S2662" i="4" s="1"/>
  <c r="Q2661" i="4"/>
  <c r="P2661" i="4"/>
  <c r="O2661" i="4"/>
  <c r="N2661" i="4"/>
  <c r="K2661" i="4"/>
  <c r="J2661" i="4"/>
  <c r="S2661" i="4" s="1"/>
  <c r="Q2660" i="4"/>
  <c r="P2660" i="4"/>
  <c r="O2660" i="4"/>
  <c r="N2660" i="4"/>
  <c r="K2660" i="4"/>
  <c r="J2660" i="4"/>
  <c r="S2660" i="4" s="1"/>
  <c r="Q2659" i="4"/>
  <c r="P2659" i="4"/>
  <c r="O2659" i="4"/>
  <c r="N2659" i="4"/>
  <c r="K2659" i="4"/>
  <c r="J2659" i="4"/>
  <c r="S2659" i="4" s="1"/>
  <c r="Q2658" i="4"/>
  <c r="P2658" i="4"/>
  <c r="O2658" i="4"/>
  <c r="N2658" i="4"/>
  <c r="K2658" i="4"/>
  <c r="J2658" i="4"/>
  <c r="S2658" i="4" s="1"/>
  <c r="Q2657" i="4"/>
  <c r="P2657" i="4"/>
  <c r="O2657" i="4"/>
  <c r="N2657" i="4"/>
  <c r="K2657" i="4"/>
  <c r="J2657" i="4"/>
  <c r="S2657" i="4" s="1"/>
  <c r="Q2656" i="4"/>
  <c r="P2656" i="4"/>
  <c r="O2656" i="4"/>
  <c r="N2656" i="4"/>
  <c r="K2656" i="4"/>
  <c r="J2656" i="4"/>
  <c r="S2656" i="4" s="1"/>
  <c r="Q2655" i="4"/>
  <c r="P2655" i="4"/>
  <c r="O2655" i="4"/>
  <c r="N2655" i="4"/>
  <c r="K2655" i="4"/>
  <c r="J2655" i="4"/>
  <c r="S2655" i="4" s="1"/>
  <c r="Q2654" i="4"/>
  <c r="P2654" i="4"/>
  <c r="O2654" i="4"/>
  <c r="N2654" i="4"/>
  <c r="K2654" i="4"/>
  <c r="J2654" i="4"/>
  <c r="S2654" i="4" s="1"/>
  <c r="Q2653" i="4"/>
  <c r="P2653" i="4"/>
  <c r="O2653" i="4"/>
  <c r="N2653" i="4"/>
  <c r="K2653" i="4"/>
  <c r="J2653" i="4"/>
  <c r="S2653" i="4" s="1"/>
  <c r="Q2652" i="4"/>
  <c r="P2652" i="4"/>
  <c r="O2652" i="4"/>
  <c r="N2652" i="4"/>
  <c r="K2652" i="4"/>
  <c r="J2652" i="4"/>
  <c r="S2652" i="4" s="1"/>
  <c r="Q2651" i="4"/>
  <c r="P2651" i="4"/>
  <c r="O2651" i="4"/>
  <c r="N2651" i="4"/>
  <c r="K2651" i="4"/>
  <c r="J2651" i="4"/>
  <c r="S2651" i="4" s="1"/>
  <c r="Q2650" i="4"/>
  <c r="P2650" i="4"/>
  <c r="O2650" i="4"/>
  <c r="N2650" i="4"/>
  <c r="K2650" i="4"/>
  <c r="J2650" i="4"/>
  <c r="S2650" i="4" s="1"/>
  <c r="Q2649" i="4"/>
  <c r="P2649" i="4"/>
  <c r="O2649" i="4"/>
  <c r="N2649" i="4"/>
  <c r="K2649" i="4"/>
  <c r="J2649" i="4"/>
  <c r="S2649" i="4" s="1"/>
  <c r="Q2648" i="4"/>
  <c r="P2648" i="4"/>
  <c r="O2648" i="4"/>
  <c r="N2648" i="4"/>
  <c r="K2648" i="4"/>
  <c r="J2648" i="4"/>
  <c r="S2648" i="4" s="1"/>
  <c r="Q2647" i="4"/>
  <c r="P2647" i="4"/>
  <c r="O2647" i="4"/>
  <c r="N2647" i="4"/>
  <c r="K2647" i="4"/>
  <c r="J2647" i="4"/>
  <c r="S2647" i="4" s="1"/>
  <c r="Q2646" i="4"/>
  <c r="P2646" i="4"/>
  <c r="O2646" i="4"/>
  <c r="N2646" i="4"/>
  <c r="K2646" i="4"/>
  <c r="J2646" i="4"/>
  <c r="S2646" i="4" s="1"/>
  <c r="Q2645" i="4"/>
  <c r="P2645" i="4"/>
  <c r="O2645" i="4"/>
  <c r="N2645" i="4"/>
  <c r="K2645" i="4"/>
  <c r="J2645" i="4"/>
  <c r="S2645" i="4" s="1"/>
  <c r="Q2644" i="4"/>
  <c r="P2644" i="4"/>
  <c r="O2644" i="4"/>
  <c r="N2644" i="4"/>
  <c r="K2644" i="4"/>
  <c r="J2644" i="4"/>
  <c r="S2644" i="4" s="1"/>
  <c r="Q2643" i="4"/>
  <c r="P2643" i="4"/>
  <c r="O2643" i="4"/>
  <c r="N2643" i="4"/>
  <c r="K2643" i="4"/>
  <c r="J2643" i="4"/>
  <c r="S2643" i="4" s="1"/>
  <c r="Q2642" i="4"/>
  <c r="P2642" i="4"/>
  <c r="O2642" i="4"/>
  <c r="N2642" i="4"/>
  <c r="K2642" i="4"/>
  <c r="J2642" i="4"/>
  <c r="S2642" i="4" s="1"/>
  <c r="Q2641" i="4"/>
  <c r="P2641" i="4"/>
  <c r="O2641" i="4"/>
  <c r="N2641" i="4"/>
  <c r="K2641" i="4"/>
  <c r="J2641" i="4"/>
  <c r="S2641" i="4" s="1"/>
  <c r="Q2640" i="4"/>
  <c r="P2640" i="4"/>
  <c r="O2640" i="4"/>
  <c r="N2640" i="4"/>
  <c r="K2640" i="4"/>
  <c r="J2640" i="4"/>
  <c r="S2640" i="4" s="1"/>
  <c r="Q2639" i="4"/>
  <c r="P2639" i="4"/>
  <c r="O2639" i="4"/>
  <c r="N2639" i="4"/>
  <c r="K2639" i="4"/>
  <c r="J2639" i="4"/>
  <c r="S2639" i="4" s="1"/>
  <c r="Q2638" i="4"/>
  <c r="P2638" i="4"/>
  <c r="O2638" i="4"/>
  <c r="N2638" i="4"/>
  <c r="K2638" i="4"/>
  <c r="J2638" i="4"/>
  <c r="S2638" i="4" s="1"/>
  <c r="Q2637" i="4"/>
  <c r="P2637" i="4"/>
  <c r="O2637" i="4"/>
  <c r="N2637" i="4"/>
  <c r="K2637" i="4"/>
  <c r="J2637" i="4"/>
  <c r="S2637" i="4" s="1"/>
  <c r="Q2636" i="4"/>
  <c r="P2636" i="4"/>
  <c r="O2636" i="4"/>
  <c r="N2636" i="4"/>
  <c r="K2636" i="4"/>
  <c r="J2636" i="4"/>
  <c r="S2636" i="4" s="1"/>
  <c r="Q2635" i="4"/>
  <c r="P2635" i="4"/>
  <c r="O2635" i="4"/>
  <c r="N2635" i="4"/>
  <c r="K2635" i="4"/>
  <c r="J2635" i="4"/>
  <c r="S2635" i="4" s="1"/>
  <c r="Q2634" i="4"/>
  <c r="P2634" i="4"/>
  <c r="O2634" i="4"/>
  <c r="N2634" i="4"/>
  <c r="K2634" i="4"/>
  <c r="J2634" i="4"/>
  <c r="S2634" i="4" s="1"/>
  <c r="Q2633" i="4"/>
  <c r="P2633" i="4"/>
  <c r="O2633" i="4"/>
  <c r="N2633" i="4"/>
  <c r="K2633" i="4"/>
  <c r="J2633" i="4"/>
  <c r="S2633" i="4" s="1"/>
  <c r="Q2632" i="4"/>
  <c r="P2632" i="4"/>
  <c r="O2632" i="4"/>
  <c r="N2632" i="4"/>
  <c r="K2632" i="4"/>
  <c r="J2632" i="4"/>
  <c r="S2632" i="4" s="1"/>
  <c r="Q2631" i="4"/>
  <c r="P2631" i="4"/>
  <c r="O2631" i="4"/>
  <c r="N2631" i="4"/>
  <c r="K2631" i="4"/>
  <c r="J2631" i="4"/>
  <c r="S2631" i="4" s="1"/>
  <c r="Q2630" i="4"/>
  <c r="P2630" i="4"/>
  <c r="O2630" i="4"/>
  <c r="N2630" i="4"/>
  <c r="K2630" i="4"/>
  <c r="J2630" i="4"/>
  <c r="S2630" i="4" s="1"/>
  <c r="Q2629" i="4"/>
  <c r="P2629" i="4"/>
  <c r="O2629" i="4"/>
  <c r="N2629" i="4"/>
  <c r="K2629" i="4"/>
  <c r="J2629" i="4"/>
  <c r="S2629" i="4" s="1"/>
  <c r="Q2628" i="4"/>
  <c r="P2628" i="4"/>
  <c r="O2628" i="4"/>
  <c r="N2628" i="4"/>
  <c r="K2628" i="4"/>
  <c r="J2628" i="4"/>
  <c r="S2628" i="4" s="1"/>
  <c r="Q2627" i="4"/>
  <c r="P2627" i="4"/>
  <c r="O2627" i="4"/>
  <c r="N2627" i="4"/>
  <c r="K2627" i="4"/>
  <c r="J2627" i="4"/>
  <c r="S2627" i="4" s="1"/>
  <c r="Q2626" i="4"/>
  <c r="P2626" i="4"/>
  <c r="O2626" i="4"/>
  <c r="N2626" i="4"/>
  <c r="K2626" i="4"/>
  <c r="J2626" i="4"/>
  <c r="S2626" i="4" s="1"/>
  <c r="Q2625" i="4"/>
  <c r="P2625" i="4"/>
  <c r="O2625" i="4"/>
  <c r="N2625" i="4"/>
  <c r="K2625" i="4"/>
  <c r="J2625" i="4"/>
  <c r="S2625" i="4" s="1"/>
  <c r="Q2624" i="4"/>
  <c r="P2624" i="4"/>
  <c r="O2624" i="4"/>
  <c r="N2624" i="4"/>
  <c r="K2624" i="4"/>
  <c r="J2624" i="4"/>
  <c r="S2624" i="4" s="1"/>
  <c r="Q2623" i="4"/>
  <c r="P2623" i="4"/>
  <c r="O2623" i="4"/>
  <c r="N2623" i="4"/>
  <c r="K2623" i="4"/>
  <c r="J2623" i="4"/>
  <c r="S2623" i="4" s="1"/>
  <c r="Q2622" i="4"/>
  <c r="P2622" i="4"/>
  <c r="O2622" i="4"/>
  <c r="N2622" i="4"/>
  <c r="K2622" i="4"/>
  <c r="J2622" i="4"/>
  <c r="S2622" i="4" s="1"/>
  <c r="Q2621" i="4"/>
  <c r="P2621" i="4"/>
  <c r="O2621" i="4"/>
  <c r="N2621" i="4"/>
  <c r="K2621" i="4"/>
  <c r="J2621" i="4"/>
  <c r="S2621" i="4" s="1"/>
  <c r="Q2620" i="4"/>
  <c r="P2620" i="4"/>
  <c r="O2620" i="4"/>
  <c r="N2620" i="4"/>
  <c r="K2620" i="4"/>
  <c r="J2620" i="4"/>
  <c r="S2620" i="4" s="1"/>
  <c r="Q2619" i="4"/>
  <c r="P2619" i="4"/>
  <c r="O2619" i="4"/>
  <c r="N2619" i="4"/>
  <c r="K2619" i="4"/>
  <c r="J2619" i="4"/>
  <c r="S2619" i="4" s="1"/>
  <c r="Q2618" i="4"/>
  <c r="P2618" i="4"/>
  <c r="O2618" i="4"/>
  <c r="N2618" i="4"/>
  <c r="K2618" i="4"/>
  <c r="J2618" i="4"/>
  <c r="S2618" i="4" s="1"/>
  <c r="Q2617" i="4"/>
  <c r="P2617" i="4"/>
  <c r="O2617" i="4"/>
  <c r="N2617" i="4"/>
  <c r="K2617" i="4"/>
  <c r="J2617" i="4"/>
  <c r="S2617" i="4" s="1"/>
  <c r="Q2616" i="4"/>
  <c r="P2616" i="4"/>
  <c r="O2616" i="4"/>
  <c r="N2616" i="4"/>
  <c r="K2616" i="4"/>
  <c r="J2616" i="4"/>
  <c r="S2616" i="4" s="1"/>
  <c r="Q2615" i="4"/>
  <c r="P2615" i="4"/>
  <c r="O2615" i="4"/>
  <c r="N2615" i="4"/>
  <c r="K2615" i="4"/>
  <c r="J2615" i="4"/>
  <c r="S2615" i="4" s="1"/>
  <c r="Q2614" i="4"/>
  <c r="P2614" i="4"/>
  <c r="O2614" i="4"/>
  <c r="N2614" i="4"/>
  <c r="K2614" i="4"/>
  <c r="J2614" i="4"/>
  <c r="S2614" i="4" s="1"/>
  <c r="Q2613" i="4"/>
  <c r="P2613" i="4"/>
  <c r="O2613" i="4"/>
  <c r="N2613" i="4"/>
  <c r="K2613" i="4"/>
  <c r="J2613" i="4"/>
  <c r="S2613" i="4" s="1"/>
  <c r="Q2612" i="4"/>
  <c r="P2612" i="4"/>
  <c r="O2612" i="4"/>
  <c r="N2612" i="4"/>
  <c r="K2612" i="4"/>
  <c r="J2612" i="4"/>
  <c r="S2612" i="4" s="1"/>
  <c r="Q2611" i="4"/>
  <c r="P2611" i="4"/>
  <c r="O2611" i="4"/>
  <c r="N2611" i="4"/>
  <c r="K2611" i="4"/>
  <c r="J2611" i="4"/>
  <c r="S2611" i="4" s="1"/>
  <c r="Q2610" i="4"/>
  <c r="P2610" i="4"/>
  <c r="O2610" i="4"/>
  <c r="N2610" i="4"/>
  <c r="K2610" i="4"/>
  <c r="J2610" i="4"/>
  <c r="S2610" i="4" s="1"/>
  <c r="Q2609" i="4"/>
  <c r="P2609" i="4"/>
  <c r="O2609" i="4"/>
  <c r="N2609" i="4"/>
  <c r="K2609" i="4"/>
  <c r="J2609" i="4"/>
  <c r="S2609" i="4" s="1"/>
  <c r="Q2608" i="4"/>
  <c r="P2608" i="4"/>
  <c r="O2608" i="4"/>
  <c r="N2608" i="4"/>
  <c r="K2608" i="4"/>
  <c r="J2608" i="4"/>
  <c r="S2608" i="4" s="1"/>
  <c r="Q2607" i="4"/>
  <c r="P2607" i="4"/>
  <c r="O2607" i="4"/>
  <c r="N2607" i="4"/>
  <c r="K2607" i="4"/>
  <c r="J2607" i="4"/>
  <c r="S2607" i="4" s="1"/>
  <c r="Q2606" i="4"/>
  <c r="P2606" i="4"/>
  <c r="O2606" i="4"/>
  <c r="N2606" i="4"/>
  <c r="K2606" i="4"/>
  <c r="J2606" i="4"/>
  <c r="S2606" i="4" s="1"/>
  <c r="Q2605" i="4"/>
  <c r="P2605" i="4"/>
  <c r="O2605" i="4"/>
  <c r="N2605" i="4"/>
  <c r="K2605" i="4"/>
  <c r="J2605" i="4"/>
  <c r="S2605" i="4" s="1"/>
  <c r="Q2604" i="4"/>
  <c r="P2604" i="4"/>
  <c r="O2604" i="4"/>
  <c r="N2604" i="4"/>
  <c r="K2604" i="4"/>
  <c r="J2604" i="4"/>
  <c r="S2604" i="4" s="1"/>
  <c r="Q2603" i="4"/>
  <c r="P2603" i="4"/>
  <c r="O2603" i="4"/>
  <c r="N2603" i="4"/>
  <c r="K2603" i="4"/>
  <c r="J2603" i="4"/>
  <c r="S2603" i="4" s="1"/>
  <c r="Q2602" i="4"/>
  <c r="P2602" i="4"/>
  <c r="O2602" i="4"/>
  <c r="N2602" i="4"/>
  <c r="K2602" i="4"/>
  <c r="J2602" i="4"/>
  <c r="S2602" i="4" s="1"/>
  <c r="Q2601" i="4"/>
  <c r="P2601" i="4"/>
  <c r="O2601" i="4"/>
  <c r="N2601" i="4"/>
  <c r="K2601" i="4"/>
  <c r="J2601" i="4"/>
  <c r="S2601" i="4" s="1"/>
  <c r="Q2600" i="4"/>
  <c r="P2600" i="4"/>
  <c r="O2600" i="4"/>
  <c r="N2600" i="4"/>
  <c r="K2600" i="4"/>
  <c r="J2600" i="4"/>
  <c r="S2600" i="4" s="1"/>
  <c r="Q2599" i="4"/>
  <c r="P2599" i="4"/>
  <c r="O2599" i="4"/>
  <c r="N2599" i="4"/>
  <c r="K2599" i="4"/>
  <c r="J2599" i="4"/>
  <c r="S2599" i="4" s="1"/>
  <c r="Q2598" i="4"/>
  <c r="P2598" i="4"/>
  <c r="O2598" i="4"/>
  <c r="N2598" i="4"/>
  <c r="K2598" i="4"/>
  <c r="J2598" i="4"/>
  <c r="S2598" i="4" s="1"/>
  <c r="Q2597" i="4"/>
  <c r="P2597" i="4"/>
  <c r="O2597" i="4"/>
  <c r="N2597" i="4"/>
  <c r="K2597" i="4"/>
  <c r="J2597" i="4"/>
  <c r="S2597" i="4" s="1"/>
  <c r="Q2596" i="4"/>
  <c r="P2596" i="4"/>
  <c r="O2596" i="4"/>
  <c r="N2596" i="4"/>
  <c r="K2596" i="4"/>
  <c r="J2596" i="4"/>
  <c r="S2596" i="4" s="1"/>
  <c r="Q2595" i="4"/>
  <c r="P2595" i="4"/>
  <c r="O2595" i="4"/>
  <c r="N2595" i="4"/>
  <c r="K2595" i="4"/>
  <c r="J2595" i="4"/>
  <c r="S2595" i="4" s="1"/>
  <c r="Q2594" i="4"/>
  <c r="P2594" i="4"/>
  <c r="O2594" i="4"/>
  <c r="N2594" i="4"/>
  <c r="K2594" i="4"/>
  <c r="J2594" i="4"/>
  <c r="S2594" i="4" s="1"/>
  <c r="Q2593" i="4"/>
  <c r="P2593" i="4"/>
  <c r="O2593" i="4"/>
  <c r="N2593" i="4"/>
  <c r="K2593" i="4"/>
  <c r="J2593" i="4"/>
  <c r="S2593" i="4" s="1"/>
  <c r="Q2592" i="4"/>
  <c r="P2592" i="4"/>
  <c r="O2592" i="4"/>
  <c r="N2592" i="4"/>
  <c r="K2592" i="4"/>
  <c r="J2592" i="4"/>
  <c r="S2592" i="4" s="1"/>
  <c r="Q2591" i="4"/>
  <c r="P2591" i="4"/>
  <c r="O2591" i="4"/>
  <c r="N2591" i="4"/>
  <c r="K2591" i="4"/>
  <c r="J2591" i="4"/>
  <c r="S2591" i="4" s="1"/>
  <c r="Q2590" i="4"/>
  <c r="P2590" i="4"/>
  <c r="O2590" i="4"/>
  <c r="N2590" i="4"/>
  <c r="K2590" i="4"/>
  <c r="J2590" i="4"/>
  <c r="S2590" i="4" s="1"/>
  <c r="Q2589" i="4"/>
  <c r="P2589" i="4"/>
  <c r="O2589" i="4"/>
  <c r="N2589" i="4"/>
  <c r="K2589" i="4"/>
  <c r="J2589" i="4"/>
  <c r="S2589" i="4" s="1"/>
  <c r="Q2588" i="4"/>
  <c r="P2588" i="4"/>
  <c r="O2588" i="4"/>
  <c r="N2588" i="4"/>
  <c r="K2588" i="4"/>
  <c r="J2588" i="4"/>
  <c r="S2588" i="4" s="1"/>
  <c r="Q2587" i="4"/>
  <c r="P2587" i="4"/>
  <c r="O2587" i="4"/>
  <c r="N2587" i="4"/>
  <c r="K2587" i="4"/>
  <c r="J2587" i="4"/>
  <c r="S2587" i="4" s="1"/>
  <c r="Q2586" i="4"/>
  <c r="P2586" i="4"/>
  <c r="O2586" i="4"/>
  <c r="N2586" i="4"/>
  <c r="K2586" i="4"/>
  <c r="J2586" i="4"/>
  <c r="S2586" i="4" s="1"/>
  <c r="Q2585" i="4"/>
  <c r="P2585" i="4"/>
  <c r="O2585" i="4"/>
  <c r="N2585" i="4"/>
  <c r="K2585" i="4"/>
  <c r="J2585" i="4"/>
  <c r="S2585" i="4" s="1"/>
  <c r="Q2584" i="4"/>
  <c r="P2584" i="4"/>
  <c r="O2584" i="4"/>
  <c r="N2584" i="4"/>
  <c r="K2584" i="4"/>
  <c r="J2584" i="4"/>
  <c r="S2584" i="4" s="1"/>
  <c r="Q2583" i="4"/>
  <c r="P2583" i="4"/>
  <c r="O2583" i="4"/>
  <c r="N2583" i="4"/>
  <c r="K2583" i="4"/>
  <c r="J2583" i="4"/>
  <c r="S2583" i="4" s="1"/>
  <c r="Q2582" i="4"/>
  <c r="P2582" i="4"/>
  <c r="O2582" i="4"/>
  <c r="N2582" i="4"/>
  <c r="K2582" i="4"/>
  <c r="J2582" i="4"/>
  <c r="S2582" i="4" s="1"/>
  <c r="Q2581" i="4"/>
  <c r="P2581" i="4"/>
  <c r="O2581" i="4"/>
  <c r="N2581" i="4"/>
  <c r="K2581" i="4"/>
  <c r="J2581" i="4"/>
  <c r="S2581" i="4" s="1"/>
  <c r="Q2580" i="4"/>
  <c r="P2580" i="4"/>
  <c r="O2580" i="4"/>
  <c r="N2580" i="4"/>
  <c r="K2580" i="4"/>
  <c r="J2580" i="4"/>
  <c r="S2580" i="4" s="1"/>
  <c r="Q2579" i="4"/>
  <c r="P2579" i="4"/>
  <c r="O2579" i="4"/>
  <c r="N2579" i="4"/>
  <c r="K2579" i="4"/>
  <c r="J2579" i="4"/>
  <c r="S2579" i="4" s="1"/>
  <c r="Q2578" i="4"/>
  <c r="P2578" i="4"/>
  <c r="O2578" i="4"/>
  <c r="N2578" i="4"/>
  <c r="K2578" i="4"/>
  <c r="J2578" i="4"/>
  <c r="S2578" i="4" s="1"/>
  <c r="Q2577" i="4"/>
  <c r="P2577" i="4"/>
  <c r="O2577" i="4"/>
  <c r="N2577" i="4"/>
  <c r="K2577" i="4"/>
  <c r="J2577" i="4"/>
  <c r="S2577" i="4" s="1"/>
  <c r="Q2576" i="4"/>
  <c r="P2576" i="4"/>
  <c r="O2576" i="4"/>
  <c r="N2576" i="4"/>
  <c r="K2576" i="4"/>
  <c r="J2576" i="4"/>
  <c r="S2576" i="4" s="1"/>
  <c r="Q2575" i="4"/>
  <c r="P2575" i="4"/>
  <c r="O2575" i="4"/>
  <c r="N2575" i="4"/>
  <c r="K2575" i="4"/>
  <c r="J2575" i="4"/>
  <c r="S2575" i="4" s="1"/>
  <c r="Q2574" i="4"/>
  <c r="P2574" i="4"/>
  <c r="O2574" i="4"/>
  <c r="N2574" i="4"/>
  <c r="K2574" i="4"/>
  <c r="J2574" i="4"/>
  <c r="S2574" i="4" s="1"/>
  <c r="Q2573" i="4"/>
  <c r="P2573" i="4"/>
  <c r="O2573" i="4"/>
  <c r="N2573" i="4"/>
  <c r="K2573" i="4"/>
  <c r="J2573" i="4"/>
  <c r="S2573" i="4" s="1"/>
  <c r="Q2572" i="4"/>
  <c r="P2572" i="4"/>
  <c r="O2572" i="4"/>
  <c r="N2572" i="4"/>
  <c r="K2572" i="4"/>
  <c r="J2572" i="4"/>
  <c r="S2572" i="4" s="1"/>
  <c r="Q2571" i="4"/>
  <c r="P2571" i="4"/>
  <c r="O2571" i="4"/>
  <c r="N2571" i="4"/>
  <c r="K2571" i="4"/>
  <c r="J2571" i="4"/>
  <c r="S2571" i="4" s="1"/>
  <c r="Q2570" i="4"/>
  <c r="P2570" i="4"/>
  <c r="O2570" i="4"/>
  <c r="N2570" i="4"/>
  <c r="K2570" i="4"/>
  <c r="J2570" i="4"/>
  <c r="S2570" i="4" s="1"/>
  <c r="Q2569" i="4"/>
  <c r="P2569" i="4"/>
  <c r="O2569" i="4"/>
  <c r="N2569" i="4"/>
  <c r="K2569" i="4"/>
  <c r="J2569" i="4"/>
  <c r="S2569" i="4" s="1"/>
  <c r="Q2568" i="4"/>
  <c r="P2568" i="4"/>
  <c r="O2568" i="4"/>
  <c r="N2568" i="4"/>
  <c r="K2568" i="4"/>
  <c r="J2568" i="4"/>
  <c r="S2568" i="4" s="1"/>
  <c r="Q2567" i="4"/>
  <c r="P2567" i="4"/>
  <c r="O2567" i="4"/>
  <c r="N2567" i="4"/>
  <c r="K2567" i="4"/>
  <c r="J2567" i="4"/>
  <c r="S2567" i="4" s="1"/>
  <c r="Q2566" i="4"/>
  <c r="P2566" i="4"/>
  <c r="O2566" i="4"/>
  <c r="N2566" i="4"/>
  <c r="K2566" i="4"/>
  <c r="J2566" i="4"/>
  <c r="S2566" i="4" s="1"/>
  <c r="Q2565" i="4"/>
  <c r="P2565" i="4"/>
  <c r="O2565" i="4"/>
  <c r="N2565" i="4"/>
  <c r="K2565" i="4"/>
  <c r="J2565" i="4"/>
  <c r="S2565" i="4" s="1"/>
  <c r="Q2564" i="4"/>
  <c r="P2564" i="4"/>
  <c r="O2564" i="4"/>
  <c r="N2564" i="4"/>
  <c r="K2564" i="4"/>
  <c r="J2564" i="4"/>
  <c r="S2564" i="4" s="1"/>
  <c r="Q2563" i="4"/>
  <c r="P2563" i="4"/>
  <c r="O2563" i="4"/>
  <c r="N2563" i="4"/>
  <c r="K2563" i="4"/>
  <c r="J2563" i="4"/>
  <c r="S2563" i="4" s="1"/>
  <c r="Q2562" i="4"/>
  <c r="P2562" i="4"/>
  <c r="O2562" i="4"/>
  <c r="N2562" i="4"/>
  <c r="K2562" i="4"/>
  <c r="J2562" i="4"/>
  <c r="S2562" i="4" s="1"/>
  <c r="Q2561" i="4"/>
  <c r="P2561" i="4"/>
  <c r="O2561" i="4"/>
  <c r="N2561" i="4"/>
  <c r="K2561" i="4"/>
  <c r="J2561" i="4"/>
  <c r="S2561" i="4" s="1"/>
  <c r="Q2560" i="4"/>
  <c r="P2560" i="4"/>
  <c r="O2560" i="4"/>
  <c r="N2560" i="4"/>
  <c r="K2560" i="4"/>
  <c r="J2560" i="4"/>
  <c r="S2560" i="4" s="1"/>
  <c r="Q2559" i="4"/>
  <c r="P2559" i="4"/>
  <c r="O2559" i="4"/>
  <c r="N2559" i="4"/>
  <c r="K2559" i="4"/>
  <c r="J2559" i="4"/>
  <c r="S2559" i="4" s="1"/>
  <c r="Q2558" i="4"/>
  <c r="P2558" i="4"/>
  <c r="O2558" i="4"/>
  <c r="N2558" i="4"/>
  <c r="K2558" i="4"/>
  <c r="J2558" i="4"/>
  <c r="S2558" i="4" s="1"/>
  <c r="Q2557" i="4"/>
  <c r="P2557" i="4"/>
  <c r="O2557" i="4"/>
  <c r="N2557" i="4"/>
  <c r="K2557" i="4"/>
  <c r="J2557" i="4"/>
  <c r="S2557" i="4" s="1"/>
  <c r="Q2556" i="4"/>
  <c r="P2556" i="4"/>
  <c r="O2556" i="4"/>
  <c r="N2556" i="4"/>
  <c r="K2556" i="4"/>
  <c r="J2556" i="4"/>
  <c r="S2556" i="4" s="1"/>
  <c r="Q2555" i="4"/>
  <c r="P2555" i="4"/>
  <c r="O2555" i="4"/>
  <c r="N2555" i="4"/>
  <c r="K2555" i="4"/>
  <c r="J2555" i="4"/>
  <c r="S2555" i="4" s="1"/>
  <c r="Q2554" i="4"/>
  <c r="P2554" i="4"/>
  <c r="O2554" i="4"/>
  <c r="N2554" i="4"/>
  <c r="K2554" i="4"/>
  <c r="J2554" i="4"/>
  <c r="S2554" i="4" s="1"/>
  <c r="Q2553" i="4"/>
  <c r="P2553" i="4"/>
  <c r="O2553" i="4"/>
  <c r="N2553" i="4"/>
  <c r="K2553" i="4"/>
  <c r="J2553" i="4"/>
  <c r="S2553" i="4" s="1"/>
  <c r="Q2552" i="4"/>
  <c r="P2552" i="4"/>
  <c r="O2552" i="4"/>
  <c r="N2552" i="4"/>
  <c r="K2552" i="4"/>
  <c r="J2552" i="4"/>
  <c r="S2552" i="4" s="1"/>
  <c r="Q2551" i="4"/>
  <c r="P2551" i="4"/>
  <c r="O2551" i="4"/>
  <c r="N2551" i="4"/>
  <c r="K2551" i="4"/>
  <c r="J2551" i="4"/>
  <c r="S2551" i="4" s="1"/>
  <c r="Q2550" i="4"/>
  <c r="P2550" i="4"/>
  <c r="O2550" i="4"/>
  <c r="N2550" i="4"/>
  <c r="K2550" i="4"/>
  <c r="J2550" i="4"/>
  <c r="S2550" i="4" s="1"/>
  <c r="Q2549" i="4"/>
  <c r="P2549" i="4"/>
  <c r="O2549" i="4"/>
  <c r="N2549" i="4"/>
  <c r="K2549" i="4"/>
  <c r="J2549" i="4"/>
  <c r="S2549" i="4" s="1"/>
  <c r="Q2548" i="4"/>
  <c r="P2548" i="4"/>
  <c r="O2548" i="4"/>
  <c r="N2548" i="4"/>
  <c r="K2548" i="4"/>
  <c r="J2548" i="4"/>
  <c r="S2548" i="4" s="1"/>
  <c r="Q2547" i="4"/>
  <c r="P2547" i="4"/>
  <c r="O2547" i="4"/>
  <c r="N2547" i="4"/>
  <c r="K2547" i="4"/>
  <c r="J2547" i="4"/>
  <c r="S2547" i="4" s="1"/>
  <c r="Q2546" i="4"/>
  <c r="P2546" i="4"/>
  <c r="O2546" i="4"/>
  <c r="N2546" i="4"/>
  <c r="K2546" i="4"/>
  <c r="J2546" i="4"/>
  <c r="S2546" i="4" s="1"/>
  <c r="Q2545" i="4"/>
  <c r="P2545" i="4"/>
  <c r="O2545" i="4"/>
  <c r="N2545" i="4"/>
  <c r="K2545" i="4"/>
  <c r="J2545" i="4"/>
  <c r="S2545" i="4" s="1"/>
  <c r="Q2544" i="4"/>
  <c r="P2544" i="4"/>
  <c r="O2544" i="4"/>
  <c r="N2544" i="4"/>
  <c r="K2544" i="4"/>
  <c r="J2544" i="4"/>
  <c r="S2544" i="4" s="1"/>
  <c r="Q2543" i="4"/>
  <c r="P2543" i="4"/>
  <c r="O2543" i="4"/>
  <c r="N2543" i="4"/>
  <c r="K2543" i="4"/>
  <c r="J2543" i="4"/>
  <c r="S2543" i="4" s="1"/>
  <c r="Q2542" i="4"/>
  <c r="P2542" i="4"/>
  <c r="O2542" i="4"/>
  <c r="N2542" i="4"/>
  <c r="K2542" i="4"/>
  <c r="J2542" i="4"/>
  <c r="S2542" i="4" s="1"/>
  <c r="Q2541" i="4"/>
  <c r="P2541" i="4"/>
  <c r="O2541" i="4"/>
  <c r="N2541" i="4"/>
  <c r="K2541" i="4"/>
  <c r="J2541" i="4"/>
  <c r="S2541" i="4" s="1"/>
  <c r="Q2540" i="4"/>
  <c r="P2540" i="4"/>
  <c r="O2540" i="4"/>
  <c r="N2540" i="4"/>
  <c r="K2540" i="4"/>
  <c r="J2540" i="4"/>
  <c r="S2540" i="4" s="1"/>
  <c r="Q2539" i="4"/>
  <c r="P2539" i="4"/>
  <c r="O2539" i="4"/>
  <c r="N2539" i="4"/>
  <c r="K2539" i="4"/>
  <c r="J2539" i="4"/>
  <c r="S2539" i="4" s="1"/>
  <c r="Q2538" i="4"/>
  <c r="P2538" i="4"/>
  <c r="O2538" i="4"/>
  <c r="N2538" i="4"/>
  <c r="K2538" i="4"/>
  <c r="J2538" i="4"/>
  <c r="S2538" i="4" s="1"/>
  <c r="Q2537" i="4"/>
  <c r="P2537" i="4"/>
  <c r="O2537" i="4"/>
  <c r="N2537" i="4"/>
  <c r="K2537" i="4"/>
  <c r="J2537" i="4"/>
  <c r="S2537" i="4" s="1"/>
  <c r="Q2536" i="4"/>
  <c r="P2536" i="4"/>
  <c r="O2536" i="4"/>
  <c r="N2536" i="4"/>
  <c r="K2536" i="4"/>
  <c r="J2536" i="4"/>
  <c r="S2536" i="4" s="1"/>
  <c r="Q2535" i="4"/>
  <c r="P2535" i="4"/>
  <c r="O2535" i="4"/>
  <c r="N2535" i="4"/>
  <c r="K2535" i="4"/>
  <c r="J2535" i="4"/>
  <c r="S2535" i="4" s="1"/>
  <c r="Q2534" i="4"/>
  <c r="P2534" i="4"/>
  <c r="O2534" i="4"/>
  <c r="N2534" i="4"/>
  <c r="K2534" i="4"/>
  <c r="J2534" i="4"/>
  <c r="S2534" i="4" s="1"/>
  <c r="Q2533" i="4"/>
  <c r="P2533" i="4"/>
  <c r="O2533" i="4"/>
  <c r="N2533" i="4"/>
  <c r="K2533" i="4"/>
  <c r="J2533" i="4"/>
  <c r="S2533" i="4" s="1"/>
  <c r="Q2532" i="4"/>
  <c r="P2532" i="4"/>
  <c r="O2532" i="4"/>
  <c r="N2532" i="4"/>
  <c r="K2532" i="4"/>
  <c r="J2532" i="4"/>
  <c r="S2532" i="4" s="1"/>
  <c r="Q2531" i="4"/>
  <c r="P2531" i="4"/>
  <c r="O2531" i="4"/>
  <c r="N2531" i="4"/>
  <c r="K2531" i="4"/>
  <c r="J2531" i="4"/>
  <c r="S2531" i="4" s="1"/>
  <c r="Q2530" i="4"/>
  <c r="P2530" i="4"/>
  <c r="O2530" i="4"/>
  <c r="N2530" i="4"/>
  <c r="K2530" i="4"/>
  <c r="J2530" i="4"/>
  <c r="S2530" i="4" s="1"/>
  <c r="Q2529" i="4"/>
  <c r="P2529" i="4"/>
  <c r="O2529" i="4"/>
  <c r="N2529" i="4"/>
  <c r="K2529" i="4"/>
  <c r="J2529" i="4"/>
  <c r="S2529" i="4" s="1"/>
  <c r="Q2528" i="4"/>
  <c r="P2528" i="4"/>
  <c r="O2528" i="4"/>
  <c r="N2528" i="4"/>
  <c r="K2528" i="4"/>
  <c r="J2528" i="4"/>
  <c r="S2528" i="4" s="1"/>
  <c r="Q2527" i="4"/>
  <c r="P2527" i="4"/>
  <c r="O2527" i="4"/>
  <c r="N2527" i="4"/>
  <c r="K2527" i="4"/>
  <c r="J2527" i="4"/>
  <c r="S2527" i="4" s="1"/>
  <c r="Q2526" i="4"/>
  <c r="P2526" i="4"/>
  <c r="O2526" i="4"/>
  <c r="N2526" i="4"/>
  <c r="K2526" i="4"/>
  <c r="J2526" i="4"/>
  <c r="S2526" i="4" s="1"/>
  <c r="Q2525" i="4"/>
  <c r="P2525" i="4"/>
  <c r="O2525" i="4"/>
  <c r="N2525" i="4"/>
  <c r="K2525" i="4"/>
  <c r="J2525" i="4"/>
  <c r="S2525" i="4" s="1"/>
  <c r="Q2524" i="4"/>
  <c r="P2524" i="4"/>
  <c r="O2524" i="4"/>
  <c r="N2524" i="4"/>
  <c r="K2524" i="4"/>
  <c r="J2524" i="4"/>
  <c r="S2524" i="4" s="1"/>
  <c r="Q2523" i="4"/>
  <c r="P2523" i="4"/>
  <c r="O2523" i="4"/>
  <c r="N2523" i="4"/>
  <c r="K2523" i="4"/>
  <c r="J2523" i="4"/>
  <c r="S2523" i="4" s="1"/>
  <c r="Q2522" i="4"/>
  <c r="P2522" i="4"/>
  <c r="O2522" i="4"/>
  <c r="N2522" i="4"/>
  <c r="K2522" i="4"/>
  <c r="J2522" i="4"/>
  <c r="S2522" i="4" s="1"/>
  <c r="Q2521" i="4"/>
  <c r="P2521" i="4"/>
  <c r="O2521" i="4"/>
  <c r="N2521" i="4"/>
  <c r="K2521" i="4"/>
  <c r="J2521" i="4"/>
  <c r="S2521" i="4" s="1"/>
  <c r="Q2520" i="4"/>
  <c r="P2520" i="4"/>
  <c r="O2520" i="4"/>
  <c r="N2520" i="4"/>
  <c r="K2520" i="4"/>
  <c r="J2520" i="4"/>
  <c r="S2520" i="4" s="1"/>
  <c r="Q2519" i="4"/>
  <c r="P2519" i="4"/>
  <c r="O2519" i="4"/>
  <c r="N2519" i="4"/>
  <c r="K2519" i="4"/>
  <c r="J2519" i="4"/>
  <c r="S2519" i="4" s="1"/>
  <c r="Q2518" i="4"/>
  <c r="P2518" i="4"/>
  <c r="O2518" i="4"/>
  <c r="N2518" i="4"/>
  <c r="K2518" i="4"/>
  <c r="J2518" i="4"/>
  <c r="S2518" i="4" s="1"/>
  <c r="Q2517" i="4"/>
  <c r="P2517" i="4"/>
  <c r="O2517" i="4"/>
  <c r="N2517" i="4"/>
  <c r="K2517" i="4"/>
  <c r="J2517" i="4"/>
  <c r="S2517" i="4" s="1"/>
  <c r="Q2516" i="4"/>
  <c r="P2516" i="4"/>
  <c r="O2516" i="4"/>
  <c r="N2516" i="4"/>
  <c r="K2516" i="4"/>
  <c r="J2516" i="4"/>
  <c r="S2516" i="4" s="1"/>
  <c r="Q2515" i="4"/>
  <c r="P2515" i="4"/>
  <c r="O2515" i="4"/>
  <c r="N2515" i="4"/>
  <c r="K2515" i="4"/>
  <c r="J2515" i="4"/>
  <c r="S2515" i="4" s="1"/>
  <c r="Q2514" i="4"/>
  <c r="P2514" i="4"/>
  <c r="O2514" i="4"/>
  <c r="N2514" i="4"/>
  <c r="K2514" i="4"/>
  <c r="J2514" i="4"/>
  <c r="S2514" i="4" s="1"/>
  <c r="Q2513" i="4"/>
  <c r="P2513" i="4"/>
  <c r="O2513" i="4"/>
  <c r="N2513" i="4"/>
  <c r="K2513" i="4"/>
  <c r="J2513" i="4"/>
  <c r="S2513" i="4" s="1"/>
  <c r="Q2512" i="4"/>
  <c r="P2512" i="4"/>
  <c r="O2512" i="4"/>
  <c r="N2512" i="4"/>
  <c r="K2512" i="4"/>
  <c r="J2512" i="4"/>
  <c r="S2512" i="4" s="1"/>
  <c r="Q2511" i="4"/>
  <c r="P2511" i="4"/>
  <c r="O2511" i="4"/>
  <c r="N2511" i="4"/>
  <c r="K2511" i="4"/>
  <c r="J2511" i="4"/>
  <c r="S2511" i="4" s="1"/>
  <c r="Q2510" i="4"/>
  <c r="P2510" i="4"/>
  <c r="O2510" i="4"/>
  <c r="N2510" i="4"/>
  <c r="K2510" i="4"/>
  <c r="J2510" i="4"/>
  <c r="S2510" i="4" s="1"/>
  <c r="Q2509" i="4"/>
  <c r="P2509" i="4"/>
  <c r="O2509" i="4"/>
  <c r="N2509" i="4"/>
  <c r="K2509" i="4"/>
  <c r="J2509" i="4"/>
  <c r="S2509" i="4" s="1"/>
  <c r="Q2508" i="4"/>
  <c r="P2508" i="4"/>
  <c r="O2508" i="4"/>
  <c r="N2508" i="4"/>
  <c r="K2508" i="4"/>
  <c r="J2508" i="4"/>
  <c r="S2508" i="4" s="1"/>
  <c r="Q2507" i="4"/>
  <c r="P2507" i="4"/>
  <c r="O2507" i="4"/>
  <c r="N2507" i="4"/>
  <c r="K2507" i="4"/>
  <c r="J2507" i="4"/>
  <c r="S2507" i="4" s="1"/>
  <c r="Q2506" i="4"/>
  <c r="P2506" i="4"/>
  <c r="O2506" i="4"/>
  <c r="N2506" i="4"/>
  <c r="K2506" i="4"/>
  <c r="J2506" i="4"/>
  <c r="S2506" i="4" s="1"/>
  <c r="Q2505" i="4"/>
  <c r="P2505" i="4"/>
  <c r="O2505" i="4"/>
  <c r="N2505" i="4"/>
  <c r="K2505" i="4"/>
  <c r="J2505" i="4"/>
  <c r="S2505" i="4" s="1"/>
  <c r="Q2504" i="4"/>
  <c r="P2504" i="4"/>
  <c r="O2504" i="4"/>
  <c r="N2504" i="4"/>
  <c r="K2504" i="4"/>
  <c r="J2504" i="4"/>
  <c r="S2504" i="4" s="1"/>
  <c r="Q2503" i="4"/>
  <c r="P2503" i="4"/>
  <c r="O2503" i="4"/>
  <c r="N2503" i="4"/>
  <c r="K2503" i="4"/>
  <c r="J2503" i="4"/>
  <c r="S2503" i="4" s="1"/>
  <c r="Q2502" i="4"/>
  <c r="P2502" i="4"/>
  <c r="O2502" i="4"/>
  <c r="N2502" i="4"/>
  <c r="K2502" i="4"/>
  <c r="J2502" i="4"/>
  <c r="S2502" i="4" s="1"/>
  <c r="Q2501" i="4"/>
  <c r="P2501" i="4"/>
  <c r="O2501" i="4"/>
  <c r="N2501" i="4"/>
  <c r="K2501" i="4"/>
  <c r="J2501" i="4"/>
  <c r="S2501" i="4" s="1"/>
  <c r="Q2500" i="4"/>
  <c r="P2500" i="4"/>
  <c r="O2500" i="4"/>
  <c r="N2500" i="4"/>
  <c r="K2500" i="4"/>
  <c r="J2500" i="4"/>
  <c r="S2500" i="4" s="1"/>
  <c r="Q2499" i="4"/>
  <c r="P2499" i="4"/>
  <c r="O2499" i="4"/>
  <c r="N2499" i="4"/>
  <c r="K2499" i="4"/>
  <c r="J2499" i="4"/>
  <c r="S2499" i="4" s="1"/>
  <c r="Q2498" i="4"/>
  <c r="P2498" i="4"/>
  <c r="O2498" i="4"/>
  <c r="N2498" i="4"/>
  <c r="K2498" i="4"/>
  <c r="J2498" i="4"/>
  <c r="S2498" i="4" s="1"/>
  <c r="Q2497" i="4"/>
  <c r="P2497" i="4"/>
  <c r="O2497" i="4"/>
  <c r="N2497" i="4"/>
  <c r="K2497" i="4"/>
  <c r="J2497" i="4"/>
  <c r="S2497" i="4" s="1"/>
  <c r="Q2496" i="4"/>
  <c r="P2496" i="4"/>
  <c r="O2496" i="4"/>
  <c r="N2496" i="4"/>
  <c r="K2496" i="4"/>
  <c r="J2496" i="4"/>
  <c r="S2496" i="4" s="1"/>
  <c r="Q2495" i="4"/>
  <c r="P2495" i="4"/>
  <c r="O2495" i="4"/>
  <c r="N2495" i="4"/>
  <c r="K2495" i="4"/>
  <c r="J2495" i="4"/>
  <c r="S2495" i="4" s="1"/>
  <c r="Q2494" i="4"/>
  <c r="P2494" i="4"/>
  <c r="O2494" i="4"/>
  <c r="N2494" i="4"/>
  <c r="K2494" i="4"/>
  <c r="J2494" i="4"/>
  <c r="S2494" i="4" s="1"/>
  <c r="Q2493" i="4"/>
  <c r="P2493" i="4"/>
  <c r="O2493" i="4"/>
  <c r="N2493" i="4"/>
  <c r="K2493" i="4"/>
  <c r="J2493" i="4"/>
  <c r="S2493" i="4" s="1"/>
  <c r="Q2492" i="4"/>
  <c r="P2492" i="4"/>
  <c r="O2492" i="4"/>
  <c r="N2492" i="4"/>
  <c r="K2492" i="4"/>
  <c r="J2492" i="4"/>
  <c r="S2492" i="4" s="1"/>
  <c r="Q2491" i="4"/>
  <c r="P2491" i="4"/>
  <c r="O2491" i="4"/>
  <c r="N2491" i="4"/>
  <c r="K2491" i="4"/>
  <c r="J2491" i="4"/>
  <c r="S2491" i="4" s="1"/>
  <c r="Q2490" i="4"/>
  <c r="P2490" i="4"/>
  <c r="O2490" i="4"/>
  <c r="N2490" i="4"/>
  <c r="K2490" i="4"/>
  <c r="J2490" i="4"/>
  <c r="S2490" i="4" s="1"/>
  <c r="Q2489" i="4"/>
  <c r="P2489" i="4"/>
  <c r="O2489" i="4"/>
  <c r="N2489" i="4"/>
  <c r="K2489" i="4"/>
  <c r="J2489" i="4"/>
  <c r="S2489" i="4" s="1"/>
  <c r="Q2488" i="4"/>
  <c r="P2488" i="4"/>
  <c r="O2488" i="4"/>
  <c r="N2488" i="4"/>
  <c r="K2488" i="4"/>
  <c r="J2488" i="4"/>
  <c r="S2488" i="4" s="1"/>
  <c r="Q2487" i="4"/>
  <c r="P2487" i="4"/>
  <c r="O2487" i="4"/>
  <c r="N2487" i="4"/>
  <c r="K2487" i="4"/>
  <c r="J2487" i="4"/>
  <c r="S2487" i="4" s="1"/>
  <c r="Q2486" i="4"/>
  <c r="P2486" i="4"/>
  <c r="O2486" i="4"/>
  <c r="N2486" i="4"/>
  <c r="K2486" i="4"/>
  <c r="J2486" i="4"/>
  <c r="S2486" i="4" s="1"/>
  <c r="Q2485" i="4"/>
  <c r="P2485" i="4"/>
  <c r="O2485" i="4"/>
  <c r="N2485" i="4"/>
  <c r="K2485" i="4"/>
  <c r="J2485" i="4"/>
  <c r="S2485" i="4" s="1"/>
  <c r="Q2484" i="4"/>
  <c r="P2484" i="4"/>
  <c r="O2484" i="4"/>
  <c r="N2484" i="4"/>
  <c r="K2484" i="4"/>
  <c r="J2484" i="4"/>
  <c r="S2484" i="4" s="1"/>
  <c r="Q2483" i="4"/>
  <c r="P2483" i="4"/>
  <c r="O2483" i="4"/>
  <c r="N2483" i="4"/>
  <c r="K2483" i="4"/>
  <c r="J2483" i="4"/>
  <c r="S2483" i="4" s="1"/>
  <c r="Q2482" i="4"/>
  <c r="P2482" i="4"/>
  <c r="O2482" i="4"/>
  <c r="N2482" i="4"/>
  <c r="K2482" i="4"/>
  <c r="J2482" i="4"/>
  <c r="S2482" i="4" s="1"/>
  <c r="Q2481" i="4"/>
  <c r="P2481" i="4"/>
  <c r="O2481" i="4"/>
  <c r="N2481" i="4"/>
  <c r="K2481" i="4"/>
  <c r="J2481" i="4"/>
  <c r="S2481" i="4" s="1"/>
  <c r="Q2480" i="4"/>
  <c r="P2480" i="4"/>
  <c r="O2480" i="4"/>
  <c r="N2480" i="4"/>
  <c r="K2480" i="4"/>
  <c r="J2480" i="4"/>
  <c r="S2480" i="4" s="1"/>
  <c r="Q2479" i="4"/>
  <c r="P2479" i="4"/>
  <c r="O2479" i="4"/>
  <c r="N2479" i="4"/>
  <c r="K2479" i="4"/>
  <c r="J2479" i="4"/>
  <c r="S2479" i="4" s="1"/>
  <c r="Q2478" i="4"/>
  <c r="P2478" i="4"/>
  <c r="O2478" i="4"/>
  <c r="N2478" i="4"/>
  <c r="K2478" i="4"/>
  <c r="J2478" i="4"/>
  <c r="S2478" i="4" s="1"/>
  <c r="Q2477" i="4"/>
  <c r="P2477" i="4"/>
  <c r="O2477" i="4"/>
  <c r="N2477" i="4"/>
  <c r="K2477" i="4"/>
  <c r="J2477" i="4"/>
  <c r="S2477" i="4" s="1"/>
  <c r="Q2476" i="4"/>
  <c r="P2476" i="4"/>
  <c r="O2476" i="4"/>
  <c r="N2476" i="4"/>
  <c r="K2476" i="4"/>
  <c r="J2476" i="4"/>
  <c r="S2476" i="4" s="1"/>
  <c r="Q2475" i="4"/>
  <c r="P2475" i="4"/>
  <c r="O2475" i="4"/>
  <c r="N2475" i="4"/>
  <c r="K2475" i="4"/>
  <c r="J2475" i="4"/>
  <c r="S2475" i="4" s="1"/>
  <c r="Q2474" i="4"/>
  <c r="P2474" i="4"/>
  <c r="O2474" i="4"/>
  <c r="N2474" i="4"/>
  <c r="K2474" i="4"/>
  <c r="J2474" i="4"/>
  <c r="S2474" i="4" s="1"/>
  <c r="Q2473" i="4"/>
  <c r="P2473" i="4"/>
  <c r="O2473" i="4"/>
  <c r="N2473" i="4"/>
  <c r="K2473" i="4"/>
  <c r="J2473" i="4"/>
  <c r="S2473" i="4" s="1"/>
  <c r="Q2472" i="4"/>
  <c r="P2472" i="4"/>
  <c r="O2472" i="4"/>
  <c r="N2472" i="4"/>
  <c r="K2472" i="4"/>
  <c r="J2472" i="4"/>
  <c r="S2472" i="4" s="1"/>
  <c r="Q2471" i="4"/>
  <c r="P2471" i="4"/>
  <c r="O2471" i="4"/>
  <c r="N2471" i="4"/>
  <c r="K2471" i="4"/>
  <c r="J2471" i="4"/>
  <c r="S2471" i="4" s="1"/>
  <c r="Q2470" i="4"/>
  <c r="P2470" i="4"/>
  <c r="O2470" i="4"/>
  <c r="N2470" i="4"/>
  <c r="K2470" i="4"/>
  <c r="J2470" i="4"/>
  <c r="S2470" i="4" s="1"/>
  <c r="Q2469" i="4"/>
  <c r="P2469" i="4"/>
  <c r="O2469" i="4"/>
  <c r="N2469" i="4"/>
  <c r="K2469" i="4"/>
  <c r="J2469" i="4"/>
  <c r="S2469" i="4" s="1"/>
  <c r="Q2468" i="4"/>
  <c r="P2468" i="4"/>
  <c r="O2468" i="4"/>
  <c r="N2468" i="4"/>
  <c r="K2468" i="4"/>
  <c r="J2468" i="4"/>
  <c r="S2468" i="4" s="1"/>
  <c r="Q2467" i="4"/>
  <c r="P2467" i="4"/>
  <c r="O2467" i="4"/>
  <c r="N2467" i="4"/>
  <c r="K2467" i="4"/>
  <c r="J2467" i="4"/>
  <c r="S2467" i="4" s="1"/>
  <c r="Q2466" i="4"/>
  <c r="P2466" i="4"/>
  <c r="O2466" i="4"/>
  <c r="N2466" i="4"/>
  <c r="K2466" i="4"/>
  <c r="J2466" i="4"/>
  <c r="S2466" i="4" s="1"/>
  <c r="Q2465" i="4"/>
  <c r="P2465" i="4"/>
  <c r="O2465" i="4"/>
  <c r="N2465" i="4"/>
  <c r="K2465" i="4"/>
  <c r="J2465" i="4"/>
  <c r="S2465" i="4" s="1"/>
  <c r="Q2464" i="4"/>
  <c r="P2464" i="4"/>
  <c r="O2464" i="4"/>
  <c r="N2464" i="4"/>
  <c r="K2464" i="4"/>
  <c r="J2464" i="4"/>
  <c r="S2464" i="4" s="1"/>
  <c r="Q2463" i="4"/>
  <c r="P2463" i="4"/>
  <c r="O2463" i="4"/>
  <c r="N2463" i="4"/>
  <c r="K2463" i="4"/>
  <c r="J2463" i="4"/>
  <c r="S2463" i="4" s="1"/>
  <c r="Q2462" i="4"/>
  <c r="P2462" i="4"/>
  <c r="O2462" i="4"/>
  <c r="N2462" i="4"/>
  <c r="K2462" i="4"/>
  <c r="J2462" i="4"/>
  <c r="S2462" i="4" s="1"/>
  <c r="Q2461" i="4"/>
  <c r="P2461" i="4"/>
  <c r="O2461" i="4"/>
  <c r="N2461" i="4"/>
  <c r="K2461" i="4"/>
  <c r="J2461" i="4"/>
  <c r="S2461" i="4" s="1"/>
  <c r="Q2460" i="4"/>
  <c r="P2460" i="4"/>
  <c r="O2460" i="4"/>
  <c r="N2460" i="4"/>
  <c r="K2460" i="4"/>
  <c r="J2460" i="4"/>
  <c r="S2460" i="4" s="1"/>
  <c r="Q2459" i="4"/>
  <c r="P2459" i="4"/>
  <c r="O2459" i="4"/>
  <c r="N2459" i="4"/>
  <c r="K2459" i="4"/>
  <c r="J2459" i="4"/>
  <c r="S2459" i="4" s="1"/>
  <c r="Q2458" i="4"/>
  <c r="P2458" i="4"/>
  <c r="O2458" i="4"/>
  <c r="N2458" i="4"/>
  <c r="K2458" i="4"/>
  <c r="J2458" i="4"/>
  <c r="S2458" i="4" s="1"/>
  <c r="Q2457" i="4"/>
  <c r="P2457" i="4"/>
  <c r="O2457" i="4"/>
  <c r="N2457" i="4"/>
  <c r="K2457" i="4"/>
  <c r="J2457" i="4"/>
  <c r="S2457" i="4" s="1"/>
  <c r="Q2456" i="4"/>
  <c r="P2456" i="4"/>
  <c r="O2456" i="4"/>
  <c r="N2456" i="4"/>
  <c r="K2456" i="4"/>
  <c r="J2456" i="4"/>
  <c r="S2456" i="4" s="1"/>
  <c r="Q2455" i="4"/>
  <c r="P2455" i="4"/>
  <c r="O2455" i="4"/>
  <c r="N2455" i="4"/>
  <c r="K2455" i="4"/>
  <c r="J2455" i="4"/>
  <c r="S2455" i="4" s="1"/>
  <c r="Q2454" i="4"/>
  <c r="P2454" i="4"/>
  <c r="O2454" i="4"/>
  <c r="N2454" i="4"/>
  <c r="K2454" i="4"/>
  <c r="J2454" i="4"/>
  <c r="S2454" i="4" s="1"/>
  <c r="Q2453" i="4"/>
  <c r="P2453" i="4"/>
  <c r="O2453" i="4"/>
  <c r="N2453" i="4"/>
  <c r="K2453" i="4"/>
  <c r="J2453" i="4"/>
  <c r="S2453" i="4" s="1"/>
  <c r="Q2452" i="4"/>
  <c r="P2452" i="4"/>
  <c r="O2452" i="4"/>
  <c r="N2452" i="4"/>
  <c r="K2452" i="4"/>
  <c r="J2452" i="4"/>
  <c r="S2452" i="4" s="1"/>
  <c r="Q2451" i="4"/>
  <c r="P2451" i="4"/>
  <c r="O2451" i="4"/>
  <c r="N2451" i="4"/>
  <c r="K2451" i="4"/>
  <c r="J2451" i="4"/>
  <c r="S2451" i="4" s="1"/>
  <c r="Q2450" i="4"/>
  <c r="P2450" i="4"/>
  <c r="O2450" i="4"/>
  <c r="N2450" i="4"/>
  <c r="K2450" i="4"/>
  <c r="J2450" i="4"/>
  <c r="S2450" i="4" s="1"/>
  <c r="Q2449" i="4"/>
  <c r="P2449" i="4"/>
  <c r="O2449" i="4"/>
  <c r="N2449" i="4"/>
  <c r="K2449" i="4"/>
  <c r="J2449" i="4"/>
  <c r="S2449" i="4" s="1"/>
  <c r="Q2448" i="4"/>
  <c r="P2448" i="4"/>
  <c r="O2448" i="4"/>
  <c r="N2448" i="4"/>
  <c r="K2448" i="4"/>
  <c r="J2448" i="4"/>
  <c r="S2448" i="4" s="1"/>
  <c r="Q2447" i="4"/>
  <c r="P2447" i="4"/>
  <c r="O2447" i="4"/>
  <c r="N2447" i="4"/>
  <c r="K2447" i="4"/>
  <c r="J2447" i="4"/>
  <c r="S2447" i="4" s="1"/>
  <c r="Q2446" i="4"/>
  <c r="P2446" i="4"/>
  <c r="O2446" i="4"/>
  <c r="N2446" i="4"/>
  <c r="K2446" i="4"/>
  <c r="J2446" i="4"/>
  <c r="S2446" i="4" s="1"/>
  <c r="Q2445" i="4"/>
  <c r="P2445" i="4"/>
  <c r="O2445" i="4"/>
  <c r="N2445" i="4"/>
  <c r="K2445" i="4"/>
  <c r="J2445" i="4"/>
  <c r="S2445" i="4" s="1"/>
  <c r="Q2444" i="4"/>
  <c r="P2444" i="4"/>
  <c r="O2444" i="4"/>
  <c r="N2444" i="4"/>
  <c r="K2444" i="4"/>
  <c r="J2444" i="4"/>
  <c r="S2444" i="4" s="1"/>
  <c r="Q2443" i="4"/>
  <c r="P2443" i="4"/>
  <c r="O2443" i="4"/>
  <c r="N2443" i="4"/>
  <c r="K2443" i="4"/>
  <c r="J2443" i="4"/>
  <c r="S2443" i="4" s="1"/>
  <c r="Q2442" i="4"/>
  <c r="P2442" i="4"/>
  <c r="O2442" i="4"/>
  <c r="N2442" i="4"/>
  <c r="K2442" i="4"/>
  <c r="J2442" i="4"/>
  <c r="S2442" i="4" s="1"/>
  <c r="Q2441" i="4"/>
  <c r="P2441" i="4"/>
  <c r="O2441" i="4"/>
  <c r="N2441" i="4"/>
  <c r="K2441" i="4"/>
  <c r="J2441" i="4"/>
  <c r="S2441" i="4" s="1"/>
  <c r="Q2440" i="4"/>
  <c r="P2440" i="4"/>
  <c r="O2440" i="4"/>
  <c r="N2440" i="4"/>
  <c r="K2440" i="4"/>
  <c r="J2440" i="4"/>
  <c r="S2440" i="4" s="1"/>
  <c r="Q2439" i="4"/>
  <c r="P2439" i="4"/>
  <c r="O2439" i="4"/>
  <c r="N2439" i="4"/>
  <c r="K2439" i="4"/>
  <c r="J2439" i="4"/>
  <c r="S2439" i="4" s="1"/>
  <c r="Q2438" i="4"/>
  <c r="P2438" i="4"/>
  <c r="O2438" i="4"/>
  <c r="N2438" i="4"/>
  <c r="K2438" i="4"/>
  <c r="J2438" i="4"/>
  <c r="S2438" i="4" s="1"/>
  <c r="Q2437" i="4"/>
  <c r="P2437" i="4"/>
  <c r="O2437" i="4"/>
  <c r="N2437" i="4"/>
  <c r="K2437" i="4"/>
  <c r="J2437" i="4"/>
  <c r="S2437" i="4" s="1"/>
  <c r="Q2436" i="4"/>
  <c r="P2436" i="4"/>
  <c r="O2436" i="4"/>
  <c r="N2436" i="4"/>
  <c r="K2436" i="4"/>
  <c r="J2436" i="4"/>
  <c r="S2436" i="4" s="1"/>
  <c r="Q2435" i="4"/>
  <c r="P2435" i="4"/>
  <c r="O2435" i="4"/>
  <c r="N2435" i="4"/>
  <c r="K2435" i="4"/>
  <c r="J2435" i="4"/>
  <c r="S2435" i="4" s="1"/>
  <c r="Q2434" i="4"/>
  <c r="P2434" i="4"/>
  <c r="O2434" i="4"/>
  <c r="N2434" i="4"/>
  <c r="K2434" i="4"/>
  <c r="J2434" i="4"/>
  <c r="S2434" i="4" s="1"/>
  <c r="Q2433" i="4"/>
  <c r="P2433" i="4"/>
  <c r="O2433" i="4"/>
  <c r="N2433" i="4"/>
  <c r="K2433" i="4"/>
  <c r="J2433" i="4"/>
  <c r="S2433" i="4" s="1"/>
  <c r="Q2432" i="4"/>
  <c r="P2432" i="4"/>
  <c r="O2432" i="4"/>
  <c r="N2432" i="4"/>
  <c r="K2432" i="4"/>
  <c r="J2432" i="4"/>
  <c r="S2432" i="4" s="1"/>
  <c r="Q2431" i="4"/>
  <c r="P2431" i="4"/>
  <c r="O2431" i="4"/>
  <c r="N2431" i="4"/>
  <c r="K2431" i="4"/>
  <c r="J2431" i="4"/>
  <c r="S2431" i="4" s="1"/>
  <c r="Q2430" i="4"/>
  <c r="P2430" i="4"/>
  <c r="O2430" i="4"/>
  <c r="N2430" i="4"/>
  <c r="K2430" i="4"/>
  <c r="J2430" i="4"/>
  <c r="S2430" i="4" s="1"/>
  <c r="Q2429" i="4"/>
  <c r="P2429" i="4"/>
  <c r="O2429" i="4"/>
  <c r="N2429" i="4"/>
  <c r="K2429" i="4"/>
  <c r="J2429" i="4"/>
  <c r="S2429" i="4" s="1"/>
  <c r="Q2428" i="4"/>
  <c r="P2428" i="4"/>
  <c r="O2428" i="4"/>
  <c r="N2428" i="4"/>
  <c r="K2428" i="4"/>
  <c r="J2428" i="4"/>
  <c r="S2428" i="4" s="1"/>
  <c r="Q2427" i="4"/>
  <c r="P2427" i="4"/>
  <c r="O2427" i="4"/>
  <c r="N2427" i="4"/>
  <c r="K2427" i="4"/>
  <c r="J2427" i="4"/>
  <c r="S2427" i="4" s="1"/>
  <c r="Q2426" i="4"/>
  <c r="P2426" i="4"/>
  <c r="O2426" i="4"/>
  <c r="N2426" i="4"/>
  <c r="K2426" i="4"/>
  <c r="J2426" i="4"/>
  <c r="S2426" i="4" s="1"/>
  <c r="Q2425" i="4"/>
  <c r="P2425" i="4"/>
  <c r="O2425" i="4"/>
  <c r="N2425" i="4"/>
  <c r="K2425" i="4"/>
  <c r="J2425" i="4"/>
  <c r="S2425" i="4" s="1"/>
  <c r="Q2424" i="4"/>
  <c r="P2424" i="4"/>
  <c r="O2424" i="4"/>
  <c r="N2424" i="4"/>
  <c r="K2424" i="4"/>
  <c r="J2424" i="4"/>
  <c r="S2424" i="4" s="1"/>
  <c r="Q2423" i="4"/>
  <c r="P2423" i="4"/>
  <c r="O2423" i="4"/>
  <c r="N2423" i="4"/>
  <c r="K2423" i="4"/>
  <c r="J2423" i="4"/>
  <c r="S2423" i="4" s="1"/>
  <c r="Q2422" i="4"/>
  <c r="P2422" i="4"/>
  <c r="O2422" i="4"/>
  <c r="N2422" i="4"/>
  <c r="K2422" i="4"/>
  <c r="J2422" i="4"/>
  <c r="S2422" i="4" s="1"/>
  <c r="Q2421" i="4"/>
  <c r="P2421" i="4"/>
  <c r="O2421" i="4"/>
  <c r="N2421" i="4"/>
  <c r="K2421" i="4"/>
  <c r="J2421" i="4"/>
  <c r="S2421" i="4" s="1"/>
  <c r="Q2420" i="4"/>
  <c r="P2420" i="4"/>
  <c r="O2420" i="4"/>
  <c r="N2420" i="4"/>
  <c r="K2420" i="4"/>
  <c r="J2420" i="4"/>
  <c r="S2420" i="4" s="1"/>
  <c r="Q2419" i="4"/>
  <c r="P2419" i="4"/>
  <c r="O2419" i="4"/>
  <c r="N2419" i="4"/>
  <c r="K2419" i="4"/>
  <c r="J2419" i="4"/>
  <c r="S2419" i="4" s="1"/>
  <c r="Q2418" i="4"/>
  <c r="P2418" i="4"/>
  <c r="O2418" i="4"/>
  <c r="N2418" i="4"/>
  <c r="K2418" i="4"/>
  <c r="J2418" i="4"/>
  <c r="S2418" i="4" s="1"/>
  <c r="Q2417" i="4"/>
  <c r="P2417" i="4"/>
  <c r="O2417" i="4"/>
  <c r="N2417" i="4"/>
  <c r="K2417" i="4"/>
  <c r="J2417" i="4"/>
  <c r="S2417" i="4" s="1"/>
  <c r="Q2416" i="4"/>
  <c r="P2416" i="4"/>
  <c r="O2416" i="4"/>
  <c r="N2416" i="4"/>
  <c r="K2416" i="4"/>
  <c r="J2416" i="4"/>
  <c r="S2416" i="4" s="1"/>
  <c r="Q2415" i="4"/>
  <c r="P2415" i="4"/>
  <c r="O2415" i="4"/>
  <c r="N2415" i="4"/>
  <c r="K2415" i="4"/>
  <c r="J2415" i="4"/>
  <c r="S2415" i="4" s="1"/>
  <c r="Q2414" i="4"/>
  <c r="P2414" i="4"/>
  <c r="O2414" i="4"/>
  <c r="N2414" i="4"/>
  <c r="K2414" i="4"/>
  <c r="J2414" i="4"/>
  <c r="S2414" i="4" s="1"/>
  <c r="Q2413" i="4"/>
  <c r="P2413" i="4"/>
  <c r="O2413" i="4"/>
  <c r="N2413" i="4"/>
  <c r="K2413" i="4"/>
  <c r="J2413" i="4"/>
  <c r="S2413" i="4" s="1"/>
  <c r="Q2412" i="4"/>
  <c r="P2412" i="4"/>
  <c r="O2412" i="4"/>
  <c r="N2412" i="4"/>
  <c r="K2412" i="4"/>
  <c r="J2412" i="4"/>
  <c r="S2412" i="4" s="1"/>
  <c r="Q2411" i="4"/>
  <c r="P2411" i="4"/>
  <c r="O2411" i="4"/>
  <c r="N2411" i="4"/>
  <c r="K2411" i="4"/>
  <c r="J2411" i="4"/>
  <c r="S2411" i="4" s="1"/>
  <c r="Q2410" i="4"/>
  <c r="P2410" i="4"/>
  <c r="O2410" i="4"/>
  <c r="N2410" i="4"/>
  <c r="K2410" i="4"/>
  <c r="J2410" i="4"/>
  <c r="S2410" i="4" s="1"/>
  <c r="Q2409" i="4"/>
  <c r="P2409" i="4"/>
  <c r="O2409" i="4"/>
  <c r="N2409" i="4"/>
  <c r="K2409" i="4"/>
  <c r="J2409" i="4"/>
  <c r="S2409" i="4" s="1"/>
  <c r="Q2408" i="4"/>
  <c r="P2408" i="4"/>
  <c r="O2408" i="4"/>
  <c r="N2408" i="4"/>
  <c r="K2408" i="4"/>
  <c r="J2408" i="4"/>
  <c r="S2408" i="4" s="1"/>
  <c r="Q2407" i="4"/>
  <c r="P2407" i="4"/>
  <c r="O2407" i="4"/>
  <c r="N2407" i="4"/>
  <c r="K2407" i="4"/>
  <c r="J2407" i="4"/>
  <c r="S2407" i="4" s="1"/>
  <c r="Q2406" i="4"/>
  <c r="P2406" i="4"/>
  <c r="O2406" i="4"/>
  <c r="N2406" i="4"/>
  <c r="K2406" i="4"/>
  <c r="J2406" i="4"/>
  <c r="S2406" i="4" s="1"/>
  <c r="Q2405" i="4"/>
  <c r="P2405" i="4"/>
  <c r="O2405" i="4"/>
  <c r="N2405" i="4"/>
  <c r="K2405" i="4"/>
  <c r="J2405" i="4"/>
  <c r="S2405" i="4" s="1"/>
  <c r="Q2404" i="4"/>
  <c r="P2404" i="4"/>
  <c r="O2404" i="4"/>
  <c r="N2404" i="4"/>
  <c r="K2404" i="4"/>
  <c r="J2404" i="4"/>
  <c r="S2404" i="4" s="1"/>
  <c r="Q2403" i="4"/>
  <c r="P2403" i="4"/>
  <c r="O2403" i="4"/>
  <c r="N2403" i="4"/>
  <c r="K2403" i="4"/>
  <c r="J2403" i="4"/>
  <c r="S2403" i="4" s="1"/>
  <c r="Q2402" i="4"/>
  <c r="P2402" i="4"/>
  <c r="O2402" i="4"/>
  <c r="N2402" i="4"/>
  <c r="K2402" i="4"/>
  <c r="J2402" i="4"/>
  <c r="S2402" i="4" s="1"/>
  <c r="Q2401" i="4"/>
  <c r="P2401" i="4"/>
  <c r="O2401" i="4"/>
  <c r="N2401" i="4"/>
  <c r="K2401" i="4"/>
  <c r="J2401" i="4"/>
  <c r="S2401" i="4" s="1"/>
  <c r="Q2400" i="4"/>
  <c r="P2400" i="4"/>
  <c r="O2400" i="4"/>
  <c r="N2400" i="4"/>
  <c r="K2400" i="4"/>
  <c r="J2400" i="4"/>
  <c r="S2400" i="4" s="1"/>
  <c r="Q2399" i="4"/>
  <c r="P2399" i="4"/>
  <c r="O2399" i="4"/>
  <c r="N2399" i="4"/>
  <c r="K2399" i="4"/>
  <c r="J2399" i="4"/>
  <c r="S2399" i="4" s="1"/>
  <c r="Q2398" i="4"/>
  <c r="P2398" i="4"/>
  <c r="O2398" i="4"/>
  <c r="N2398" i="4"/>
  <c r="K2398" i="4"/>
  <c r="J2398" i="4"/>
  <c r="S2398" i="4" s="1"/>
  <c r="Q2397" i="4"/>
  <c r="P2397" i="4"/>
  <c r="O2397" i="4"/>
  <c r="N2397" i="4"/>
  <c r="K2397" i="4"/>
  <c r="J2397" i="4"/>
  <c r="S2397" i="4" s="1"/>
  <c r="Q2396" i="4"/>
  <c r="P2396" i="4"/>
  <c r="O2396" i="4"/>
  <c r="N2396" i="4"/>
  <c r="K2396" i="4"/>
  <c r="J2396" i="4"/>
  <c r="S2396" i="4" s="1"/>
  <c r="Q2395" i="4"/>
  <c r="P2395" i="4"/>
  <c r="O2395" i="4"/>
  <c r="N2395" i="4"/>
  <c r="K2395" i="4"/>
  <c r="J2395" i="4"/>
  <c r="S2395" i="4" s="1"/>
  <c r="Q2394" i="4"/>
  <c r="P2394" i="4"/>
  <c r="O2394" i="4"/>
  <c r="N2394" i="4"/>
  <c r="K2394" i="4"/>
  <c r="J2394" i="4"/>
  <c r="S2394" i="4" s="1"/>
  <c r="Q2393" i="4"/>
  <c r="P2393" i="4"/>
  <c r="O2393" i="4"/>
  <c r="N2393" i="4"/>
  <c r="K2393" i="4"/>
  <c r="J2393" i="4"/>
  <c r="S2393" i="4" s="1"/>
  <c r="Q2392" i="4"/>
  <c r="P2392" i="4"/>
  <c r="O2392" i="4"/>
  <c r="N2392" i="4"/>
  <c r="K2392" i="4"/>
  <c r="J2392" i="4"/>
  <c r="S2392" i="4" s="1"/>
  <c r="Q2391" i="4"/>
  <c r="P2391" i="4"/>
  <c r="O2391" i="4"/>
  <c r="N2391" i="4"/>
  <c r="K2391" i="4"/>
  <c r="J2391" i="4"/>
  <c r="S2391" i="4" s="1"/>
  <c r="Q2390" i="4"/>
  <c r="P2390" i="4"/>
  <c r="O2390" i="4"/>
  <c r="N2390" i="4"/>
  <c r="K2390" i="4"/>
  <c r="J2390" i="4"/>
  <c r="S2390" i="4" s="1"/>
  <c r="Q2389" i="4"/>
  <c r="P2389" i="4"/>
  <c r="O2389" i="4"/>
  <c r="N2389" i="4"/>
  <c r="K2389" i="4"/>
  <c r="J2389" i="4"/>
  <c r="S2389" i="4" s="1"/>
  <c r="Q2388" i="4"/>
  <c r="P2388" i="4"/>
  <c r="O2388" i="4"/>
  <c r="N2388" i="4"/>
  <c r="K2388" i="4"/>
  <c r="J2388" i="4"/>
  <c r="S2388" i="4" s="1"/>
  <c r="Q2387" i="4"/>
  <c r="P2387" i="4"/>
  <c r="O2387" i="4"/>
  <c r="N2387" i="4"/>
  <c r="K2387" i="4"/>
  <c r="J2387" i="4"/>
  <c r="S2387" i="4" s="1"/>
  <c r="Q2386" i="4"/>
  <c r="P2386" i="4"/>
  <c r="O2386" i="4"/>
  <c r="N2386" i="4"/>
  <c r="K2386" i="4"/>
  <c r="J2386" i="4"/>
  <c r="S2386" i="4" s="1"/>
  <c r="Q2385" i="4"/>
  <c r="P2385" i="4"/>
  <c r="O2385" i="4"/>
  <c r="N2385" i="4"/>
  <c r="K2385" i="4"/>
  <c r="J2385" i="4"/>
  <c r="S2385" i="4" s="1"/>
  <c r="Q2384" i="4"/>
  <c r="P2384" i="4"/>
  <c r="O2384" i="4"/>
  <c r="N2384" i="4"/>
  <c r="K2384" i="4"/>
  <c r="J2384" i="4"/>
  <c r="S2384" i="4" s="1"/>
  <c r="Q2383" i="4"/>
  <c r="P2383" i="4"/>
  <c r="O2383" i="4"/>
  <c r="N2383" i="4"/>
  <c r="K2383" i="4"/>
  <c r="J2383" i="4"/>
  <c r="S2383" i="4" s="1"/>
  <c r="Q2382" i="4"/>
  <c r="P2382" i="4"/>
  <c r="O2382" i="4"/>
  <c r="N2382" i="4"/>
  <c r="K2382" i="4"/>
  <c r="J2382" i="4"/>
  <c r="S2382" i="4" s="1"/>
  <c r="Q2381" i="4"/>
  <c r="P2381" i="4"/>
  <c r="O2381" i="4"/>
  <c r="N2381" i="4"/>
  <c r="K2381" i="4"/>
  <c r="J2381" i="4"/>
  <c r="S2381" i="4" s="1"/>
  <c r="Q2380" i="4"/>
  <c r="P2380" i="4"/>
  <c r="O2380" i="4"/>
  <c r="N2380" i="4"/>
  <c r="K2380" i="4"/>
  <c r="J2380" i="4"/>
  <c r="S2380" i="4" s="1"/>
  <c r="Q2379" i="4"/>
  <c r="P2379" i="4"/>
  <c r="O2379" i="4"/>
  <c r="N2379" i="4"/>
  <c r="K2379" i="4"/>
  <c r="J2379" i="4"/>
  <c r="S2379" i="4" s="1"/>
  <c r="Q2378" i="4"/>
  <c r="P2378" i="4"/>
  <c r="O2378" i="4"/>
  <c r="N2378" i="4"/>
  <c r="K2378" i="4"/>
  <c r="J2378" i="4"/>
  <c r="S2378" i="4" s="1"/>
  <c r="Q2377" i="4"/>
  <c r="P2377" i="4"/>
  <c r="O2377" i="4"/>
  <c r="N2377" i="4"/>
  <c r="K2377" i="4"/>
  <c r="J2377" i="4"/>
  <c r="S2377" i="4" s="1"/>
  <c r="Q2376" i="4"/>
  <c r="P2376" i="4"/>
  <c r="O2376" i="4"/>
  <c r="N2376" i="4"/>
  <c r="K2376" i="4"/>
  <c r="J2376" i="4"/>
  <c r="S2376" i="4" s="1"/>
  <c r="Q2375" i="4"/>
  <c r="P2375" i="4"/>
  <c r="O2375" i="4"/>
  <c r="N2375" i="4"/>
  <c r="K2375" i="4"/>
  <c r="J2375" i="4"/>
  <c r="S2375" i="4" s="1"/>
  <c r="Q2374" i="4"/>
  <c r="P2374" i="4"/>
  <c r="O2374" i="4"/>
  <c r="N2374" i="4"/>
  <c r="K2374" i="4"/>
  <c r="J2374" i="4"/>
  <c r="S2374" i="4" s="1"/>
  <c r="Q2373" i="4"/>
  <c r="P2373" i="4"/>
  <c r="O2373" i="4"/>
  <c r="N2373" i="4"/>
  <c r="K2373" i="4"/>
  <c r="J2373" i="4"/>
  <c r="S2373" i="4" s="1"/>
  <c r="Q2372" i="4"/>
  <c r="P2372" i="4"/>
  <c r="O2372" i="4"/>
  <c r="N2372" i="4"/>
  <c r="K2372" i="4"/>
  <c r="J2372" i="4"/>
  <c r="S2372" i="4" s="1"/>
  <c r="Q2371" i="4"/>
  <c r="P2371" i="4"/>
  <c r="O2371" i="4"/>
  <c r="N2371" i="4"/>
  <c r="K2371" i="4"/>
  <c r="J2371" i="4"/>
  <c r="S2371" i="4" s="1"/>
  <c r="Q2370" i="4"/>
  <c r="P2370" i="4"/>
  <c r="O2370" i="4"/>
  <c r="N2370" i="4"/>
  <c r="K2370" i="4"/>
  <c r="J2370" i="4"/>
  <c r="S2370" i="4" s="1"/>
  <c r="Q2369" i="4"/>
  <c r="P2369" i="4"/>
  <c r="O2369" i="4"/>
  <c r="N2369" i="4"/>
  <c r="K2369" i="4"/>
  <c r="J2369" i="4"/>
  <c r="S2369" i="4" s="1"/>
  <c r="Q2368" i="4"/>
  <c r="P2368" i="4"/>
  <c r="O2368" i="4"/>
  <c r="N2368" i="4"/>
  <c r="K2368" i="4"/>
  <c r="J2368" i="4"/>
  <c r="S2368" i="4" s="1"/>
  <c r="Q2367" i="4"/>
  <c r="P2367" i="4"/>
  <c r="O2367" i="4"/>
  <c r="N2367" i="4"/>
  <c r="K2367" i="4"/>
  <c r="J2367" i="4"/>
  <c r="S2367" i="4" s="1"/>
  <c r="Q2366" i="4"/>
  <c r="P2366" i="4"/>
  <c r="O2366" i="4"/>
  <c r="N2366" i="4"/>
  <c r="K2366" i="4"/>
  <c r="J2366" i="4"/>
  <c r="S2366" i="4" s="1"/>
  <c r="Q2365" i="4"/>
  <c r="P2365" i="4"/>
  <c r="O2365" i="4"/>
  <c r="N2365" i="4"/>
  <c r="K2365" i="4"/>
  <c r="J2365" i="4"/>
  <c r="S2365" i="4" s="1"/>
  <c r="Q2364" i="4"/>
  <c r="P2364" i="4"/>
  <c r="O2364" i="4"/>
  <c r="N2364" i="4"/>
  <c r="K2364" i="4"/>
  <c r="J2364" i="4"/>
  <c r="S2364" i="4" s="1"/>
  <c r="Q2363" i="4"/>
  <c r="P2363" i="4"/>
  <c r="O2363" i="4"/>
  <c r="N2363" i="4"/>
  <c r="K2363" i="4"/>
  <c r="J2363" i="4"/>
  <c r="S2363" i="4" s="1"/>
  <c r="Q2362" i="4"/>
  <c r="P2362" i="4"/>
  <c r="O2362" i="4"/>
  <c r="N2362" i="4"/>
  <c r="K2362" i="4"/>
  <c r="J2362" i="4"/>
  <c r="S2362" i="4" s="1"/>
  <c r="Q2361" i="4"/>
  <c r="P2361" i="4"/>
  <c r="O2361" i="4"/>
  <c r="N2361" i="4"/>
  <c r="K2361" i="4"/>
  <c r="J2361" i="4"/>
  <c r="S2361" i="4" s="1"/>
  <c r="Q2360" i="4"/>
  <c r="P2360" i="4"/>
  <c r="O2360" i="4"/>
  <c r="N2360" i="4"/>
  <c r="K2360" i="4"/>
  <c r="J2360" i="4"/>
  <c r="S2360" i="4" s="1"/>
  <c r="Q2359" i="4"/>
  <c r="P2359" i="4"/>
  <c r="O2359" i="4"/>
  <c r="N2359" i="4"/>
  <c r="K2359" i="4"/>
  <c r="J2359" i="4"/>
  <c r="S2359" i="4" s="1"/>
  <c r="Q2358" i="4"/>
  <c r="P2358" i="4"/>
  <c r="O2358" i="4"/>
  <c r="N2358" i="4"/>
  <c r="K2358" i="4"/>
  <c r="J2358" i="4"/>
  <c r="S2358" i="4" s="1"/>
  <c r="Q2357" i="4"/>
  <c r="P2357" i="4"/>
  <c r="O2357" i="4"/>
  <c r="N2357" i="4"/>
  <c r="K2357" i="4"/>
  <c r="J2357" i="4"/>
  <c r="S2357" i="4" s="1"/>
  <c r="Q2356" i="4"/>
  <c r="P2356" i="4"/>
  <c r="O2356" i="4"/>
  <c r="N2356" i="4"/>
  <c r="K2356" i="4"/>
  <c r="J2356" i="4"/>
  <c r="S2356" i="4" s="1"/>
  <c r="Q2355" i="4"/>
  <c r="P2355" i="4"/>
  <c r="O2355" i="4"/>
  <c r="N2355" i="4"/>
  <c r="K2355" i="4"/>
  <c r="J2355" i="4"/>
  <c r="S2355" i="4" s="1"/>
  <c r="Q2354" i="4"/>
  <c r="P2354" i="4"/>
  <c r="O2354" i="4"/>
  <c r="N2354" i="4"/>
  <c r="K2354" i="4"/>
  <c r="J2354" i="4"/>
  <c r="S2354" i="4" s="1"/>
  <c r="Q2353" i="4"/>
  <c r="P2353" i="4"/>
  <c r="O2353" i="4"/>
  <c r="N2353" i="4"/>
  <c r="K2353" i="4"/>
  <c r="J2353" i="4"/>
  <c r="S2353" i="4" s="1"/>
  <c r="Q2352" i="4"/>
  <c r="P2352" i="4"/>
  <c r="O2352" i="4"/>
  <c r="N2352" i="4"/>
  <c r="K2352" i="4"/>
  <c r="J2352" i="4"/>
  <c r="S2352" i="4" s="1"/>
  <c r="Q2351" i="4"/>
  <c r="P2351" i="4"/>
  <c r="O2351" i="4"/>
  <c r="N2351" i="4"/>
  <c r="K2351" i="4"/>
  <c r="J2351" i="4"/>
  <c r="S2351" i="4" s="1"/>
  <c r="Q2350" i="4"/>
  <c r="P2350" i="4"/>
  <c r="O2350" i="4"/>
  <c r="N2350" i="4"/>
  <c r="K2350" i="4"/>
  <c r="J2350" i="4"/>
  <c r="S2350" i="4" s="1"/>
  <c r="Q2349" i="4"/>
  <c r="P2349" i="4"/>
  <c r="O2349" i="4"/>
  <c r="N2349" i="4"/>
  <c r="K2349" i="4"/>
  <c r="J2349" i="4"/>
  <c r="S2349" i="4" s="1"/>
  <c r="Q2348" i="4"/>
  <c r="P2348" i="4"/>
  <c r="O2348" i="4"/>
  <c r="N2348" i="4"/>
  <c r="K2348" i="4"/>
  <c r="J2348" i="4"/>
  <c r="S2348" i="4" s="1"/>
  <c r="Q2347" i="4"/>
  <c r="P2347" i="4"/>
  <c r="O2347" i="4"/>
  <c r="N2347" i="4"/>
  <c r="K2347" i="4"/>
  <c r="J2347" i="4"/>
  <c r="S2347" i="4" s="1"/>
  <c r="Q2346" i="4"/>
  <c r="P2346" i="4"/>
  <c r="O2346" i="4"/>
  <c r="N2346" i="4"/>
  <c r="K2346" i="4"/>
  <c r="J2346" i="4"/>
  <c r="S2346" i="4" s="1"/>
  <c r="Q2345" i="4"/>
  <c r="P2345" i="4"/>
  <c r="O2345" i="4"/>
  <c r="N2345" i="4"/>
  <c r="K2345" i="4"/>
  <c r="J2345" i="4"/>
  <c r="S2345" i="4" s="1"/>
  <c r="Q2344" i="4"/>
  <c r="P2344" i="4"/>
  <c r="O2344" i="4"/>
  <c r="N2344" i="4"/>
  <c r="K2344" i="4"/>
  <c r="J2344" i="4"/>
  <c r="S2344" i="4" s="1"/>
  <c r="Q2343" i="4"/>
  <c r="P2343" i="4"/>
  <c r="O2343" i="4"/>
  <c r="N2343" i="4"/>
  <c r="K2343" i="4"/>
  <c r="J2343" i="4"/>
  <c r="S2343" i="4" s="1"/>
  <c r="Q2342" i="4"/>
  <c r="P2342" i="4"/>
  <c r="O2342" i="4"/>
  <c r="N2342" i="4"/>
  <c r="K2342" i="4"/>
  <c r="J2342" i="4"/>
  <c r="S2342" i="4" s="1"/>
  <c r="Q2341" i="4"/>
  <c r="P2341" i="4"/>
  <c r="O2341" i="4"/>
  <c r="N2341" i="4"/>
  <c r="K2341" i="4"/>
  <c r="J2341" i="4"/>
  <c r="S2341" i="4" s="1"/>
  <c r="Q2340" i="4"/>
  <c r="P2340" i="4"/>
  <c r="O2340" i="4"/>
  <c r="N2340" i="4"/>
  <c r="K2340" i="4"/>
  <c r="J2340" i="4"/>
  <c r="S2340" i="4" s="1"/>
  <c r="Q2339" i="4"/>
  <c r="P2339" i="4"/>
  <c r="O2339" i="4"/>
  <c r="N2339" i="4"/>
  <c r="K2339" i="4"/>
  <c r="J2339" i="4"/>
  <c r="S2339" i="4" s="1"/>
  <c r="Q2338" i="4"/>
  <c r="P2338" i="4"/>
  <c r="O2338" i="4"/>
  <c r="N2338" i="4"/>
  <c r="K2338" i="4"/>
  <c r="J2338" i="4"/>
  <c r="S2338" i="4" s="1"/>
  <c r="Q2337" i="4"/>
  <c r="P2337" i="4"/>
  <c r="O2337" i="4"/>
  <c r="N2337" i="4"/>
  <c r="K2337" i="4"/>
  <c r="J2337" i="4"/>
  <c r="S2337" i="4" s="1"/>
  <c r="Q2336" i="4"/>
  <c r="P2336" i="4"/>
  <c r="O2336" i="4"/>
  <c r="N2336" i="4"/>
  <c r="K2336" i="4"/>
  <c r="J2336" i="4"/>
  <c r="S2336" i="4" s="1"/>
  <c r="Q2335" i="4"/>
  <c r="P2335" i="4"/>
  <c r="O2335" i="4"/>
  <c r="N2335" i="4"/>
  <c r="K2335" i="4"/>
  <c r="J2335" i="4"/>
  <c r="S2335" i="4" s="1"/>
  <c r="Q2334" i="4"/>
  <c r="P2334" i="4"/>
  <c r="O2334" i="4"/>
  <c r="N2334" i="4"/>
  <c r="K2334" i="4"/>
  <c r="J2334" i="4"/>
  <c r="S2334" i="4" s="1"/>
  <c r="Q2333" i="4"/>
  <c r="P2333" i="4"/>
  <c r="O2333" i="4"/>
  <c r="N2333" i="4"/>
  <c r="K2333" i="4"/>
  <c r="J2333" i="4"/>
  <c r="S2333" i="4" s="1"/>
  <c r="Q2332" i="4"/>
  <c r="P2332" i="4"/>
  <c r="O2332" i="4"/>
  <c r="N2332" i="4"/>
  <c r="K2332" i="4"/>
  <c r="J2332" i="4"/>
  <c r="S2332" i="4" s="1"/>
  <c r="Q2331" i="4"/>
  <c r="P2331" i="4"/>
  <c r="O2331" i="4"/>
  <c r="N2331" i="4"/>
  <c r="K2331" i="4"/>
  <c r="J2331" i="4"/>
  <c r="S2331" i="4" s="1"/>
  <c r="Q2330" i="4"/>
  <c r="P2330" i="4"/>
  <c r="O2330" i="4"/>
  <c r="N2330" i="4"/>
  <c r="K2330" i="4"/>
  <c r="J2330" i="4"/>
  <c r="S2330" i="4" s="1"/>
  <c r="Q2329" i="4"/>
  <c r="P2329" i="4"/>
  <c r="O2329" i="4"/>
  <c r="N2329" i="4"/>
  <c r="K2329" i="4"/>
  <c r="J2329" i="4"/>
  <c r="S2329" i="4" s="1"/>
  <c r="Q2328" i="4"/>
  <c r="P2328" i="4"/>
  <c r="O2328" i="4"/>
  <c r="N2328" i="4"/>
  <c r="K2328" i="4"/>
  <c r="J2328" i="4"/>
  <c r="S2328" i="4" s="1"/>
  <c r="Q2327" i="4"/>
  <c r="P2327" i="4"/>
  <c r="O2327" i="4"/>
  <c r="N2327" i="4"/>
  <c r="K2327" i="4"/>
  <c r="J2327" i="4"/>
  <c r="S2327" i="4" s="1"/>
  <c r="Q2326" i="4"/>
  <c r="P2326" i="4"/>
  <c r="O2326" i="4"/>
  <c r="N2326" i="4"/>
  <c r="K2326" i="4"/>
  <c r="J2326" i="4"/>
  <c r="S2326" i="4" s="1"/>
  <c r="Q2325" i="4"/>
  <c r="P2325" i="4"/>
  <c r="O2325" i="4"/>
  <c r="N2325" i="4"/>
  <c r="K2325" i="4"/>
  <c r="J2325" i="4"/>
  <c r="S2325" i="4" s="1"/>
  <c r="Q2324" i="4"/>
  <c r="P2324" i="4"/>
  <c r="O2324" i="4"/>
  <c r="N2324" i="4"/>
  <c r="K2324" i="4"/>
  <c r="J2324" i="4"/>
  <c r="S2324" i="4" s="1"/>
  <c r="Q2323" i="4"/>
  <c r="P2323" i="4"/>
  <c r="O2323" i="4"/>
  <c r="N2323" i="4"/>
  <c r="K2323" i="4"/>
  <c r="J2323" i="4"/>
  <c r="S2323" i="4" s="1"/>
  <c r="Q2322" i="4"/>
  <c r="P2322" i="4"/>
  <c r="O2322" i="4"/>
  <c r="N2322" i="4"/>
  <c r="K2322" i="4"/>
  <c r="J2322" i="4"/>
  <c r="S2322" i="4" s="1"/>
  <c r="Q2321" i="4"/>
  <c r="P2321" i="4"/>
  <c r="O2321" i="4"/>
  <c r="N2321" i="4"/>
  <c r="K2321" i="4"/>
  <c r="J2321" i="4"/>
  <c r="S2321" i="4" s="1"/>
  <c r="Q2320" i="4"/>
  <c r="P2320" i="4"/>
  <c r="O2320" i="4"/>
  <c r="N2320" i="4"/>
  <c r="K2320" i="4"/>
  <c r="J2320" i="4"/>
  <c r="S2320" i="4" s="1"/>
  <c r="Q2319" i="4"/>
  <c r="P2319" i="4"/>
  <c r="O2319" i="4"/>
  <c r="N2319" i="4"/>
  <c r="K2319" i="4"/>
  <c r="J2319" i="4"/>
  <c r="S2319" i="4" s="1"/>
  <c r="Q2318" i="4"/>
  <c r="P2318" i="4"/>
  <c r="O2318" i="4"/>
  <c r="N2318" i="4"/>
  <c r="K2318" i="4"/>
  <c r="J2318" i="4"/>
  <c r="S2318" i="4" s="1"/>
  <c r="Q2317" i="4"/>
  <c r="P2317" i="4"/>
  <c r="O2317" i="4"/>
  <c r="N2317" i="4"/>
  <c r="K2317" i="4"/>
  <c r="J2317" i="4"/>
  <c r="S2317" i="4" s="1"/>
  <c r="Q2316" i="4"/>
  <c r="P2316" i="4"/>
  <c r="O2316" i="4"/>
  <c r="N2316" i="4"/>
  <c r="K2316" i="4"/>
  <c r="J2316" i="4"/>
  <c r="S2316" i="4" s="1"/>
  <c r="Q2315" i="4"/>
  <c r="P2315" i="4"/>
  <c r="O2315" i="4"/>
  <c r="N2315" i="4"/>
  <c r="K2315" i="4"/>
  <c r="J2315" i="4"/>
  <c r="S2315" i="4" s="1"/>
  <c r="Q2314" i="4"/>
  <c r="P2314" i="4"/>
  <c r="O2314" i="4"/>
  <c r="N2314" i="4"/>
  <c r="K2314" i="4"/>
  <c r="J2314" i="4"/>
  <c r="S2314" i="4" s="1"/>
  <c r="Q2313" i="4"/>
  <c r="P2313" i="4"/>
  <c r="O2313" i="4"/>
  <c r="N2313" i="4"/>
  <c r="K2313" i="4"/>
  <c r="J2313" i="4"/>
  <c r="S2313" i="4" s="1"/>
  <c r="Q2312" i="4"/>
  <c r="P2312" i="4"/>
  <c r="O2312" i="4"/>
  <c r="N2312" i="4"/>
  <c r="K2312" i="4"/>
  <c r="J2312" i="4"/>
  <c r="S2312" i="4" s="1"/>
  <c r="Q2311" i="4"/>
  <c r="P2311" i="4"/>
  <c r="O2311" i="4"/>
  <c r="N2311" i="4"/>
  <c r="K2311" i="4"/>
  <c r="J2311" i="4"/>
  <c r="S2311" i="4" s="1"/>
  <c r="Q2310" i="4"/>
  <c r="P2310" i="4"/>
  <c r="O2310" i="4"/>
  <c r="N2310" i="4"/>
  <c r="K2310" i="4"/>
  <c r="J2310" i="4"/>
  <c r="S2310" i="4" s="1"/>
  <c r="Q2309" i="4"/>
  <c r="P2309" i="4"/>
  <c r="O2309" i="4"/>
  <c r="N2309" i="4"/>
  <c r="K2309" i="4"/>
  <c r="J2309" i="4"/>
  <c r="S2309" i="4" s="1"/>
  <c r="Q2308" i="4"/>
  <c r="P2308" i="4"/>
  <c r="O2308" i="4"/>
  <c r="N2308" i="4"/>
  <c r="K2308" i="4"/>
  <c r="J2308" i="4"/>
  <c r="S2308" i="4" s="1"/>
  <c r="Q2307" i="4"/>
  <c r="P2307" i="4"/>
  <c r="O2307" i="4"/>
  <c r="N2307" i="4"/>
  <c r="K2307" i="4"/>
  <c r="J2307" i="4"/>
  <c r="S2307" i="4" s="1"/>
  <c r="Q2306" i="4"/>
  <c r="P2306" i="4"/>
  <c r="O2306" i="4"/>
  <c r="N2306" i="4"/>
  <c r="K2306" i="4"/>
  <c r="J2306" i="4"/>
  <c r="S2306" i="4" s="1"/>
  <c r="Q2305" i="4"/>
  <c r="P2305" i="4"/>
  <c r="O2305" i="4"/>
  <c r="N2305" i="4"/>
  <c r="K2305" i="4"/>
  <c r="J2305" i="4"/>
  <c r="S2305" i="4" s="1"/>
  <c r="Q2304" i="4"/>
  <c r="P2304" i="4"/>
  <c r="O2304" i="4"/>
  <c r="N2304" i="4"/>
  <c r="K2304" i="4"/>
  <c r="J2304" i="4"/>
  <c r="S2304" i="4" s="1"/>
  <c r="Q2303" i="4"/>
  <c r="P2303" i="4"/>
  <c r="O2303" i="4"/>
  <c r="N2303" i="4"/>
  <c r="K2303" i="4"/>
  <c r="J2303" i="4"/>
  <c r="S2303" i="4" s="1"/>
  <c r="Q2302" i="4"/>
  <c r="P2302" i="4"/>
  <c r="O2302" i="4"/>
  <c r="N2302" i="4"/>
  <c r="K2302" i="4"/>
  <c r="J2302" i="4"/>
  <c r="S2302" i="4" s="1"/>
  <c r="Q2301" i="4"/>
  <c r="P2301" i="4"/>
  <c r="O2301" i="4"/>
  <c r="N2301" i="4"/>
  <c r="K2301" i="4"/>
  <c r="J2301" i="4"/>
  <c r="S2301" i="4" s="1"/>
  <c r="Q2300" i="4"/>
  <c r="P2300" i="4"/>
  <c r="O2300" i="4"/>
  <c r="N2300" i="4"/>
  <c r="K2300" i="4"/>
  <c r="J2300" i="4"/>
  <c r="S2300" i="4" s="1"/>
  <c r="Q2299" i="4"/>
  <c r="P2299" i="4"/>
  <c r="O2299" i="4"/>
  <c r="N2299" i="4"/>
  <c r="K2299" i="4"/>
  <c r="J2299" i="4"/>
  <c r="S2299" i="4" s="1"/>
  <c r="Q2298" i="4"/>
  <c r="P2298" i="4"/>
  <c r="O2298" i="4"/>
  <c r="N2298" i="4"/>
  <c r="K2298" i="4"/>
  <c r="J2298" i="4"/>
  <c r="S2298" i="4" s="1"/>
  <c r="Q2297" i="4"/>
  <c r="P2297" i="4"/>
  <c r="O2297" i="4"/>
  <c r="N2297" i="4"/>
  <c r="K2297" i="4"/>
  <c r="J2297" i="4"/>
  <c r="S2297" i="4" s="1"/>
  <c r="Q2296" i="4"/>
  <c r="P2296" i="4"/>
  <c r="O2296" i="4"/>
  <c r="N2296" i="4"/>
  <c r="K2296" i="4"/>
  <c r="J2296" i="4"/>
  <c r="S2296" i="4" s="1"/>
  <c r="Q2295" i="4"/>
  <c r="P2295" i="4"/>
  <c r="O2295" i="4"/>
  <c r="N2295" i="4"/>
  <c r="K2295" i="4"/>
  <c r="J2295" i="4"/>
  <c r="S2295" i="4" s="1"/>
  <c r="Q2294" i="4"/>
  <c r="P2294" i="4"/>
  <c r="O2294" i="4"/>
  <c r="N2294" i="4"/>
  <c r="K2294" i="4"/>
  <c r="J2294" i="4"/>
  <c r="S2294" i="4" s="1"/>
  <c r="Q2293" i="4"/>
  <c r="P2293" i="4"/>
  <c r="O2293" i="4"/>
  <c r="N2293" i="4"/>
  <c r="K2293" i="4"/>
  <c r="J2293" i="4"/>
  <c r="S2293" i="4" s="1"/>
  <c r="Q2292" i="4"/>
  <c r="P2292" i="4"/>
  <c r="O2292" i="4"/>
  <c r="N2292" i="4"/>
  <c r="K2292" i="4"/>
  <c r="J2292" i="4"/>
  <c r="S2292" i="4" s="1"/>
  <c r="Q2291" i="4"/>
  <c r="P2291" i="4"/>
  <c r="O2291" i="4"/>
  <c r="N2291" i="4"/>
  <c r="K2291" i="4"/>
  <c r="J2291" i="4"/>
  <c r="S2291" i="4" s="1"/>
  <c r="Q2290" i="4"/>
  <c r="P2290" i="4"/>
  <c r="O2290" i="4"/>
  <c r="N2290" i="4"/>
  <c r="K2290" i="4"/>
  <c r="J2290" i="4"/>
  <c r="S2290" i="4" s="1"/>
  <c r="Q2289" i="4"/>
  <c r="P2289" i="4"/>
  <c r="O2289" i="4"/>
  <c r="N2289" i="4"/>
  <c r="K2289" i="4"/>
  <c r="J2289" i="4"/>
  <c r="S2289" i="4" s="1"/>
  <c r="Q2288" i="4"/>
  <c r="P2288" i="4"/>
  <c r="O2288" i="4"/>
  <c r="N2288" i="4"/>
  <c r="K2288" i="4"/>
  <c r="J2288" i="4"/>
  <c r="S2288" i="4" s="1"/>
  <c r="Q2287" i="4"/>
  <c r="P2287" i="4"/>
  <c r="O2287" i="4"/>
  <c r="N2287" i="4"/>
  <c r="K2287" i="4"/>
  <c r="J2287" i="4"/>
  <c r="S2287" i="4" s="1"/>
  <c r="Q2286" i="4"/>
  <c r="P2286" i="4"/>
  <c r="O2286" i="4"/>
  <c r="N2286" i="4"/>
  <c r="K2286" i="4"/>
  <c r="J2286" i="4"/>
  <c r="S2286" i="4" s="1"/>
  <c r="Q2285" i="4"/>
  <c r="P2285" i="4"/>
  <c r="O2285" i="4"/>
  <c r="N2285" i="4"/>
  <c r="K2285" i="4"/>
  <c r="J2285" i="4"/>
  <c r="S2285" i="4" s="1"/>
  <c r="Q2284" i="4"/>
  <c r="P2284" i="4"/>
  <c r="O2284" i="4"/>
  <c r="N2284" i="4"/>
  <c r="K2284" i="4"/>
  <c r="J2284" i="4"/>
  <c r="S2284" i="4" s="1"/>
  <c r="Q2283" i="4"/>
  <c r="P2283" i="4"/>
  <c r="O2283" i="4"/>
  <c r="N2283" i="4"/>
  <c r="K2283" i="4"/>
  <c r="J2283" i="4"/>
  <c r="S2283" i="4" s="1"/>
  <c r="Q2282" i="4"/>
  <c r="P2282" i="4"/>
  <c r="O2282" i="4"/>
  <c r="N2282" i="4"/>
  <c r="K2282" i="4"/>
  <c r="J2282" i="4"/>
  <c r="S2282" i="4" s="1"/>
  <c r="Q2281" i="4"/>
  <c r="P2281" i="4"/>
  <c r="O2281" i="4"/>
  <c r="N2281" i="4"/>
  <c r="K2281" i="4"/>
  <c r="J2281" i="4"/>
  <c r="S2281" i="4" s="1"/>
  <c r="Q2280" i="4"/>
  <c r="P2280" i="4"/>
  <c r="O2280" i="4"/>
  <c r="N2280" i="4"/>
  <c r="K2280" i="4"/>
  <c r="J2280" i="4"/>
  <c r="S2280" i="4" s="1"/>
  <c r="Q2279" i="4"/>
  <c r="P2279" i="4"/>
  <c r="O2279" i="4"/>
  <c r="N2279" i="4"/>
  <c r="K2279" i="4"/>
  <c r="J2279" i="4"/>
  <c r="S2279" i="4" s="1"/>
  <c r="Q2278" i="4"/>
  <c r="P2278" i="4"/>
  <c r="O2278" i="4"/>
  <c r="N2278" i="4"/>
  <c r="K2278" i="4"/>
  <c r="J2278" i="4"/>
  <c r="S2278" i="4" s="1"/>
  <c r="Q2277" i="4"/>
  <c r="P2277" i="4"/>
  <c r="O2277" i="4"/>
  <c r="N2277" i="4"/>
  <c r="K2277" i="4"/>
  <c r="J2277" i="4"/>
  <c r="S2277" i="4" s="1"/>
  <c r="Q2276" i="4"/>
  <c r="P2276" i="4"/>
  <c r="O2276" i="4"/>
  <c r="N2276" i="4"/>
  <c r="K2276" i="4"/>
  <c r="J2276" i="4"/>
  <c r="S2276" i="4" s="1"/>
  <c r="Q2275" i="4"/>
  <c r="P2275" i="4"/>
  <c r="O2275" i="4"/>
  <c r="N2275" i="4"/>
  <c r="K2275" i="4"/>
  <c r="J2275" i="4"/>
  <c r="S2275" i="4" s="1"/>
  <c r="Q2274" i="4"/>
  <c r="P2274" i="4"/>
  <c r="O2274" i="4"/>
  <c r="N2274" i="4"/>
  <c r="K2274" i="4"/>
  <c r="J2274" i="4"/>
  <c r="S2274" i="4" s="1"/>
  <c r="Q2273" i="4"/>
  <c r="P2273" i="4"/>
  <c r="O2273" i="4"/>
  <c r="N2273" i="4"/>
  <c r="K2273" i="4"/>
  <c r="J2273" i="4"/>
  <c r="S2273" i="4" s="1"/>
  <c r="Q2272" i="4"/>
  <c r="P2272" i="4"/>
  <c r="O2272" i="4"/>
  <c r="N2272" i="4"/>
  <c r="K2272" i="4"/>
  <c r="J2272" i="4"/>
  <c r="S2272" i="4" s="1"/>
  <c r="Q2271" i="4"/>
  <c r="P2271" i="4"/>
  <c r="O2271" i="4"/>
  <c r="N2271" i="4"/>
  <c r="K2271" i="4"/>
  <c r="J2271" i="4"/>
  <c r="S2271" i="4" s="1"/>
  <c r="Q2270" i="4"/>
  <c r="P2270" i="4"/>
  <c r="O2270" i="4"/>
  <c r="N2270" i="4"/>
  <c r="K2270" i="4"/>
  <c r="J2270" i="4"/>
  <c r="S2270" i="4" s="1"/>
  <c r="Q2269" i="4"/>
  <c r="P2269" i="4"/>
  <c r="O2269" i="4"/>
  <c r="N2269" i="4"/>
  <c r="K2269" i="4"/>
  <c r="J2269" i="4"/>
  <c r="S2269" i="4" s="1"/>
  <c r="Q2268" i="4"/>
  <c r="P2268" i="4"/>
  <c r="O2268" i="4"/>
  <c r="N2268" i="4"/>
  <c r="K2268" i="4"/>
  <c r="J2268" i="4"/>
  <c r="S2268" i="4" s="1"/>
  <c r="Q2267" i="4"/>
  <c r="P2267" i="4"/>
  <c r="O2267" i="4"/>
  <c r="N2267" i="4"/>
  <c r="K2267" i="4"/>
  <c r="J2267" i="4"/>
  <c r="S2267" i="4" s="1"/>
  <c r="Q2266" i="4"/>
  <c r="P2266" i="4"/>
  <c r="O2266" i="4"/>
  <c r="N2266" i="4"/>
  <c r="K2266" i="4"/>
  <c r="J2266" i="4"/>
  <c r="S2266" i="4" s="1"/>
  <c r="Q2265" i="4"/>
  <c r="P2265" i="4"/>
  <c r="O2265" i="4"/>
  <c r="N2265" i="4"/>
  <c r="K2265" i="4"/>
  <c r="J2265" i="4"/>
  <c r="S2265" i="4" s="1"/>
  <c r="Q2264" i="4"/>
  <c r="P2264" i="4"/>
  <c r="O2264" i="4"/>
  <c r="N2264" i="4"/>
  <c r="K2264" i="4"/>
  <c r="J2264" i="4"/>
  <c r="S2264" i="4" s="1"/>
  <c r="Q2263" i="4"/>
  <c r="P2263" i="4"/>
  <c r="O2263" i="4"/>
  <c r="N2263" i="4"/>
  <c r="K2263" i="4"/>
  <c r="J2263" i="4"/>
  <c r="S2263" i="4" s="1"/>
  <c r="Q2262" i="4"/>
  <c r="P2262" i="4"/>
  <c r="O2262" i="4"/>
  <c r="N2262" i="4"/>
  <c r="K2262" i="4"/>
  <c r="J2262" i="4"/>
  <c r="S2262" i="4" s="1"/>
  <c r="Q2261" i="4"/>
  <c r="P2261" i="4"/>
  <c r="O2261" i="4"/>
  <c r="N2261" i="4"/>
  <c r="K2261" i="4"/>
  <c r="J2261" i="4"/>
  <c r="S2261" i="4" s="1"/>
  <c r="Q2260" i="4"/>
  <c r="P2260" i="4"/>
  <c r="O2260" i="4"/>
  <c r="N2260" i="4"/>
  <c r="K2260" i="4"/>
  <c r="J2260" i="4"/>
  <c r="S2260" i="4" s="1"/>
  <c r="Q2259" i="4"/>
  <c r="P2259" i="4"/>
  <c r="O2259" i="4"/>
  <c r="N2259" i="4"/>
  <c r="K2259" i="4"/>
  <c r="J2259" i="4"/>
  <c r="S2259" i="4" s="1"/>
  <c r="Q2258" i="4"/>
  <c r="P2258" i="4"/>
  <c r="O2258" i="4"/>
  <c r="N2258" i="4"/>
  <c r="K2258" i="4"/>
  <c r="J2258" i="4"/>
  <c r="S2258" i="4" s="1"/>
  <c r="Q2257" i="4"/>
  <c r="P2257" i="4"/>
  <c r="O2257" i="4"/>
  <c r="N2257" i="4"/>
  <c r="K2257" i="4"/>
  <c r="J2257" i="4"/>
  <c r="S2257" i="4" s="1"/>
  <c r="Q2256" i="4"/>
  <c r="P2256" i="4"/>
  <c r="O2256" i="4"/>
  <c r="N2256" i="4"/>
  <c r="K2256" i="4"/>
  <c r="J2256" i="4"/>
  <c r="S2256" i="4" s="1"/>
  <c r="Q2255" i="4"/>
  <c r="P2255" i="4"/>
  <c r="O2255" i="4"/>
  <c r="N2255" i="4"/>
  <c r="K2255" i="4"/>
  <c r="J2255" i="4"/>
  <c r="S2255" i="4" s="1"/>
  <c r="Q2254" i="4"/>
  <c r="P2254" i="4"/>
  <c r="O2254" i="4"/>
  <c r="N2254" i="4"/>
  <c r="K2254" i="4"/>
  <c r="J2254" i="4"/>
  <c r="S2254" i="4" s="1"/>
  <c r="Q2253" i="4"/>
  <c r="P2253" i="4"/>
  <c r="O2253" i="4"/>
  <c r="N2253" i="4"/>
  <c r="K2253" i="4"/>
  <c r="J2253" i="4"/>
  <c r="S2253" i="4" s="1"/>
  <c r="Q2252" i="4"/>
  <c r="P2252" i="4"/>
  <c r="O2252" i="4"/>
  <c r="N2252" i="4"/>
  <c r="K2252" i="4"/>
  <c r="J2252" i="4"/>
  <c r="S2252" i="4" s="1"/>
  <c r="Q2251" i="4"/>
  <c r="P2251" i="4"/>
  <c r="O2251" i="4"/>
  <c r="N2251" i="4"/>
  <c r="K2251" i="4"/>
  <c r="J2251" i="4"/>
  <c r="S2251" i="4" s="1"/>
  <c r="Q2250" i="4"/>
  <c r="P2250" i="4"/>
  <c r="O2250" i="4"/>
  <c r="N2250" i="4"/>
  <c r="K2250" i="4"/>
  <c r="J2250" i="4"/>
  <c r="S2250" i="4" s="1"/>
  <c r="Q2249" i="4"/>
  <c r="P2249" i="4"/>
  <c r="O2249" i="4"/>
  <c r="N2249" i="4"/>
  <c r="K2249" i="4"/>
  <c r="J2249" i="4"/>
  <c r="S2249" i="4" s="1"/>
  <c r="Q2248" i="4"/>
  <c r="P2248" i="4"/>
  <c r="O2248" i="4"/>
  <c r="N2248" i="4"/>
  <c r="K2248" i="4"/>
  <c r="J2248" i="4"/>
  <c r="S2248" i="4" s="1"/>
  <c r="Q2247" i="4"/>
  <c r="P2247" i="4"/>
  <c r="O2247" i="4"/>
  <c r="N2247" i="4"/>
  <c r="K2247" i="4"/>
  <c r="J2247" i="4"/>
  <c r="S2247" i="4" s="1"/>
  <c r="Q2246" i="4"/>
  <c r="P2246" i="4"/>
  <c r="O2246" i="4"/>
  <c r="N2246" i="4"/>
  <c r="K2246" i="4"/>
  <c r="J2246" i="4"/>
  <c r="S2246" i="4" s="1"/>
  <c r="Q2245" i="4"/>
  <c r="P2245" i="4"/>
  <c r="O2245" i="4"/>
  <c r="N2245" i="4"/>
  <c r="K2245" i="4"/>
  <c r="J2245" i="4"/>
  <c r="S2245" i="4" s="1"/>
  <c r="Q2244" i="4"/>
  <c r="P2244" i="4"/>
  <c r="O2244" i="4"/>
  <c r="N2244" i="4"/>
  <c r="K2244" i="4"/>
  <c r="J2244" i="4"/>
  <c r="S2244" i="4" s="1"/>
  <c r="Q2243" i="4"/>
  <c r="P2243" i="4"/>
  <c r="O2243" i="4"/>
  <c r="N2243" i="4"/>
  <c r="K2243" i="4"/>
  <c r="J2243" i="4"/>
  <c r="S2243" i="4" s="1"/>
  <c r="Q2242" i="4"/>
  <c r="P2242" i="4"/>
  <c r="O2242" i="4"/>
  <c r="N2242" i="4"/>
  <c r="K2242" i="4"/>
  <c r="J2242" i="4"/>
  <c r="S2242" i="4" s="1"/>
  <c r="Q2241" i="4"/>
  <c r="P2241" i="4"/>
  <c r="O2241" i="4"/>
  <c r="N2241" i="4"/>
  <c r="K2241" i="4"/>
  <c r="J2241" i="4"/>
  <c r="S2241" i="4" s="1"/>
  <c r="Q2240" i="4"/>
  <c r="P2240" i="4"/>
  <c r="O2240" i="4"/>
  <c r="N2240" i="4"/>
  <c r="K2240" i="4"/>
  <c r="J2240" i="4"/>
  <c r="S2240" i="4" s="1"/>
  <c r="Q2239" i="4"/>
  <c r="P2239" i="4"/>
  <c r="O2239" i="4"/>
  <c r="N2239" i="4"/>
  <c r="K2239" i="4"/>
  <c r="J2239" i="4"/>
  <c r="S2239" i="4" s="1"/>
  <c r="Q2238" i="4"/>
  <c r="P2238" i="4"/>
  <c r="O2238" i="4"/>
  <c r="N2238" i="4"/>
  <c r="K2238" i="4"/>
  <c r="J2238" i="4"/>
  <c r="S2238" i="4" s="1"/>
  <c r="Q2237" i="4"/>
  <c r="P2237" i="4"/>
  <c r="O2237" i="4"/>
  <c r="N2237" i="4"/>
  <c r="K2237" i="4"/>
  <c r="J2237" i="4"/>
  <c r="S2237" i="4" s="1"/>
  <c r="Q2236" i="4"/>
  <c r="P2236" i="4"/>
  <c r="O2236" i="4"/>
  <c r="N2236" i="4"/>
  <c r="K2236" i="4"/>
  <c r="J2236" i="4"/>
  <c r="S2236" i="4" s="1"/>
  <c r="Q2235" i="4"/>
  <c r="P2235" i="4"/>
  <c r="O2235" i="4"/>
  <c r="N2235" i="4"/>
  <c r="K2235" i="4"/>
  <c r="J2235" i="4"/>
  <c r="S2235" i="4" s="1"/>
  <c r="Q2234" i="4"/>
  <c r="P2234" i="4"/>
  <c r="O2234" i="4"/>
  <c r="N2234" i="4"/>
  <c r="K2234" i="4"/>
  <c r="J2234" i="4"/>
  <c r="S2234" i="4" s="1"/>
  <c r="Q2233" i="4"/>
  <c r="P2233" i="4"/>
  <c r="O2233" i="4"/>
  <c r="N2233" i="4"/>
  <c r="K2233" i="4"/>
  <c r="J2233" i="4"/>
  <c r="S2233" i="4" s="1"/>
  <c r="Q2232" i="4"/>
  <c r="P2232" i="4"/>
  <c r="O2232" i="4"/>
  <c r="N2232" i="4"/>
  <c r="K2232" i="4"/>
  <c r="J2232" i="4"/>
  <c r="S2232" i="4" s="1"/>
  <c r="Q2231" i="4"/>
  <c r="P2231" i="4"/>
  <c r="O2231" i="4"/>
  <c r="N2231" i="4"/>
  <c r="K2231" i="4"/>
  <c r="J2231" i="4"/>
  <c r="S2231" i="4" s="1"/>
  <c r="Q2230" i="4"/>
  <c r="P2230" i="4"/>
  <c r="O2230" i="4"/>
  <c r="N2230" i="4"/>
  <c r="K2230" i="4"/>
  <c r="J2230" i="4"/>
  <c r="S2230" i="4" s="1"/>
  <c r="Q2229" i="4"/>
  <c r="P2229" i="4"/>
  <c r="O2229" i="4"/>
  <c r="N2229" i="4"/>
  <c r="K2229" i="4"/>
  <c r="J2229" i="4"/>
  <c r="S2229" i="4" s="1"/>
  <c r="Q2228" i="4"/>
  <c r="P2228" i="4"/>
  <c r="O2228" i="4"/>
  <c r="N2228" i="4"/>
  <c r="K2228" i="4"/>
  <c r="J2228" i="4"/>
  <c r="S2228" i="4" s="1"/>
  <c r="Q2227" i="4"/>
  <c r="P2227" i="4"/>
  <c r="O2227" i="4"/>
  <c r="N2227" i="4"/>
  <c r="K2227" i="4"/>
  <c r="J2227" i="4"/>
  <c r="S2227" i="4" s="1"/>
  <c r="Q2226" i="4"/>
  <c r="P2226" i="4"/>
  <c r="O2226" i="4"/>
  <c r="N2226" i="4"/>
  <c r="K2226" i="4"/>
  <c r="J2226" i="4"/>
  <c r="S2226" i="4" s="1"/>
  <c r="Q2225" i="4"/>
  <c r="P2225" i="4"/>
  <c r="O2225" i="4"/>
  <c r="N2225" i="4"/>
  <c r="K2225" i="4"/>
  <c r="J2225" i="4"/>
  <c r="S2225" i="4" s="1"/>
  <c r="Q2224" i="4"/>
  <c r="P2224" i="4"/>
  <c r="O2224" i="4"/>
  <c r="N2224" i="4"/>
  <c r="K2224" i="4"/>
  <c r="J2224" i="4"/>
  <c r="S2224" i="4" s="1"/>
  <c r="Q2223" i="4"/>
  <c r="P2223" i="4"/>
  <c r="O2223" i="4"/>
  <c r="N2223" i="4"/>
  <c r="K2223" i="4"/>
  <c r="J2223" i="4"/>
  <c r="S2223" i="4" s="1"/>
  <c r="Q2222" i="4"/>
  <c r="P2222" i="4"/>
  <c r="O2222" i="4"/>
  <c r="N2222" i="4"/>
  <c r="K2222" i="4"/>
  <c r="J2222" i="4"/>
  <c r="S2222" i="4" s="1"/>
  <c r="Q2221" i="4"/>
  <c r="P2221" i="4"/>
  <c r="O2221" i="4"/>
  <c r="N2221" i="4"/>
  <c r="K2221" i="4"/>
  <c r="J2221" i="4"/>
  <c r="S2221" i="4" s="1"/>
  <c r="Q2220" i="4"/>
  <c r="P2220" i="4"/>
  <c r="O2220" i="4"/>
  <c r="N2220" i="4"/>
  <c r="K2220" i="4"/>
  <c r="J2220" i="4"/>
  <c r="S2220" i="4" s="1"/>
  <c r="Q2219" i="4"/>
  <c r="P2219" i="4"/>
  <c r="O2219" i="4"/>
  <c r="N2219" i="4"/>
  <c r="K2219" i="4"/>
  <c r="J2219" i="4"/>
  <c r="S2219" i="4" s="1"/>
  <c r="Q2218" i="4"/>
  <c r="P2218" i="4"/>
  <c r="O2218" i="4"/>
  <c r="N2218" i="4"/>
  <c r="K2218" i="4"/>
  <c r="J2218" i="4"/>
  <c r="S2218" i="4" s="1"/>
  <c r="Q2217" i="4"/>
  <c r="P2217" i="4"/>
  <c r="O2217" i="4"/>
  <c r="N2217" i="4"/>
  <c r="K2217" i="4"/>
  <c r="J2217" i="4"/>
  <c r="S2217" i="4" s="1"/>
  <c r="Q2216" i="4"/>
  <c r="P2216" i="4"/>
  <c r="O2216" i="4"/>
  <c r="N2216" i="4"/>
  <c r="K2216" i="4"/>
  <c r="J2216" i="4"/>
  <c r="S2216" i="4" s="1"/>
  <c r="Q2215" i="4"/>
  <c r="P2215" i="4"/>
  <c r="O2215" i="4"/>
  <c r="N2215" i="4"/>
  <c r="K2215" i="4"/>
  <c r="J2215" i="4"/>
  <c r="S2215" i="4" s="1"/>
  <c r="Q2214" i="4"/>
  <c r="P2214" i="4"/>
  <c r="O2214" i="4"/>
  <c r="N2214" i="4"/>
  <c r="K2214" i="4"/>
  <c r="J2214" i="4"/>
  <c r="S2214" i="4" s="1"/>
  <c r="Q2213" i="4"/>
  <c r="P2213" i="4"/>
  <c r="O2213" i="4"/>
  <c r="N2213" i="4"/>
  <c r="K2213" i="4"/>
  <c r="J2213" i="4"/>
  <c r="S2213" i="4" s="1"/>
  <c r="Q2212" i="4"/>
  <c r="P2212" i="4"/>
  <c r="O2212" i="4"/>
  <c r="N2212" i="4"/>
  <c r="K2212" i="4"/>
  <c r="J2212" i="4"/>
  <c r="S2212" i="4" s="1"/>
  <c r="Q2211" i="4"/>
  <c r="P2211" i="4"/>
  <c r="O2211" i="4"/>
  <c r="N2211" i="4"/>
  <c r="K2211" i="4"/>
  <c r="J2211" i="4"/>
  <c r="S2211" i="4" s="1"/>
  <c r="Q2210" i="4"/>
  <c r="P2210" i="4"/>
  <c r="O2210" i="4"/>
  <c r="N2210" i="4"/>
  <c r="K2210" i="4"/>
  <c r="J2210" i="4"/>
  <c r="S2210" i="4" s="1"/>
  <c r="Q2209" i="4"/>
  <c r="P2209" i="4"/>
  <c r="O2209" i="4"/>
  <c r="N2209" i="4"/>
  <c r="K2209" i="4"/>
  <c r="J2209" i="4"/>
  <c r="S2209" i="4" s="1"/>
  <c r="Q2208" i="4"/>
  <c r="P2208" i="4"/>
  <c r="O2208" i="4"/>
  <c r="N2208" i="4"/>
  <c r="K2208" i="4"/>
  <c r="J2208" i="4"/>
  <c r="S2208" i="4" s="1"/>
  <c r="Q2207" i="4"/>
  <c r="P2207" i="4"/>
  <c r="O2207" i="4"/>
  <c r="N2207" i="4"/>
  <c r="K2207" i="4"/>
  <c r="J2207" i="4"/>
  <c r="S2207" i="4" s="1"/>
  <c r="Q2206" i="4"/>
  <c r="P2206" i="4"/>
  <c r="O2206" i="4"/>
  <c r="N2206" i="4"/>
  <c r="K2206" i="4"/>
  <c r="J2206" i="4"/>
  <c r="S2206" i="4" s="1"/>
  <c r="Q2205" i="4"/>
  <c r="P2205" i="4"/>
  <c r="O2205" i="4"/>
  <c r="N2205" i="4"/>
  <c r="K2205" i="4"/>
  <c r="J2205" i="4"/>
  <c r="S2205" i="4" s="1"/>
  <c r="Q2204" i="4"/>
  <c r="P2204" i="4"/>
  <c r="O2204" i="4"/>
  <c r="N2204" i="4"/>
  <c r="K2204" i="4"/>
  <c r="J2204" i="4"/>
  <c r="S2204" i="4" s="1"/>
  <c r="Q2203" i="4"/>
  <c r="P2203" i="4"/>
  <c r="O2203" i="4"/>
  <c r="N2203" i="4"/>
  <c r="K2203" i="4"/>
  <c r="J2203" i="4"/>
  <c r="S2203" i="4" s="1"/>
  <c r="Q2202" i="4"/>
  <c r="P2202" i="4"/>
  <c r="O2202" i="4"/>
  <c r="N2202" i="4"/>
  <c r="K2202" i="4"/>
  <c r="J2202" i="4"/>
  <c r="S2202" i="4" s="1"/>
  <c r="Q2201" i="4"/>
  <c r="P2201" i="4"/>
  <c r="O2201" i="4"/>
  <c r="N2201" i="4"/>
  <c r="K2201" i="4"/>
  <c r="J2201" i="4"/>
  <c r="S2201" i="4" s="1"/>
  <c r="Q2200" i="4"/>
  <c r="P2200" i="4"/>
  <c r="O2200" i="4"/>
  <c r="N2200" i="4"/>
  <c r="K2200" i="4"/>
  <c r="J2200" i="4"/>
  <c r="S2200" i="4" s="1"/>
  <c r="Q2199" i="4"/>
  <c r="P2199" i="4"/>
  <c r="O2199" i="4"/>
  <c r="N2199" i="4"/>
  <c r="K2199" i="4"/>
  <c r="J2199" i="4"/>
  <c r="S2199" i="4" s="1"/>
  <c r="Q2198" i="4"/>
  <c r="P2198" i="4"/>
  <c r="O2198" i="4"/>
  <c r="N2198" i="4"/>
  <c r="K2198" i="4"/>
  <c r="J2198" i="4"/>
  <c r="S2198" i="4" s="1"/>
  <c r="Q2197" i="4"/>
  <c r="P2197" i="4"/>
  <c r="O2197" i="4"/>
  <c r="N2197" i="4"/>
  <c r="K2197" i="4"/>
  <c r="J2197" i="4"/>
  <c r="S2197" i="4" s="1"/>
  <c r="Q2196" i="4"/>
  <c r="P2196" i="4"/>
  <c r="O2196" i="4"/>
  <c r="N2196" i="4"/>
  <c r="K2196" i="4"/>
  <c r="J2196" i="4"/>
  <c r="S2196" i="4" s="1"/>
  <c r="Q2195" i="4"/>
  <c r="P2195" i="4"/>
  <c r="O2195" i="4"/>
  <c r="N2195" i="4"/>
  <c r="K2195" i="4"/>
  <c r="J2195" i="4"/>
  <c r="S2195" i="4" s="1"/>
  <c r="Q2194" i="4"/>
  <c r="P2194" i="4"/>
  <c r="O2194" i="4"/>
  <c r="N2194" i="4"/>
  <c r="K2194" i="4"/>
  <c r="J2194" i="4"/>
  <c r="S2194" i="4" s="1"/>
  <c r="Q2193" i="4"/>
  <c r="P2193" i="4"/>
  <c r="O2193" i="4"/>
  <c r="N2193" i="4"/>
  <c r="K2193" i="4"/>
  <c r="J2193" i="4"/>
  <c r="S2193" i="4" s="1"/>
  <c r="Q2192" i="4"/>
  <c r="P2192" i="4"/>
  <c r="O2192" i="4"/>
  <c r="N2192" i="4"/>
  <c r="K2192" i="4"/>
  <c r="J2192" i="4"/>
  <c r="S2192" i="4" s="1"/>
  <c r="Q2191" i="4"/>
  <c r="P2191" i="4"/>
  <c r="O2191" i="4"/>
  <c r="N2191" i="4"/>
  <c r="K2191" i="4"/>
  <c r="J2191" i="4"/>
  <c r="S2191" i="4" s="1"/>
  <c r="Q2190" i="4"/>
  <c r="P2190" i="4"/>
  <c r="O2190" i="4"/>
  <c r="N2190" i="4"/>
  <c r="K2190" i="4"/>
  <c r="J2190" i="4"/>
  <c r="S2190" i="4" s="1"/>
  <c r="Q2189" i="4"/>
  <c r="P2189" i="4"/>
  <c r="O2189" i="4"/>
  <c r="N2189" i="4"/>
  <c r="K2189" i="4"/>
  <c r="J2189" i="4"/>
  <c r="S2189" i="4" s="1"/>
  <c r="Q2188" i="4"/>
  <c r="P2188" i="4"/>
  <c r="O2188" i="4"/>
  <c r="N2188" i="4"/>
  <c r="K2188" i="4"/>
  <c r="J2188" i="4"/>
  <c r="S2188" i="4" s="1"/>
  <c r="Q2187" i="4"/>
  <c r="P2187" i="4"/>
  <c r="O2187" i="4"/>
  <c r="N2187" i="4"/>
  <c r="K2187" i="4"/>
  <c r="J2187" i="4"/>
  <c r="S2187" i="4" s="1"/>
  <c r="Q2186" i="4"/>
  <c r="P2186" i="4"/>
  <c r="O2186" i="4"/>
  <c r="N2186" i="4"/>
  <c r="K2186" i="4"/>
  <c r="J2186" i="4"/>
  <c r="S2186" i="4" s="1"/>
  <c r="Q2185" i="4"/>
  <c r="P2185" i="4"/>
  <c r="O2185" i="4"/>
  <c r="N2185" i="4"/>
  <c r="K2185" i="4"/>
  <c r="J2185" i="4"/>
  <c r="S2185" i="4" s="1"/>
  <c r="Q2184" i="4"/>
  <c r="P2184" i="4"/>
  <c r="O2184" i="4"/>
  <c r="N2184" i="4"/>
  <c r="K2184" i="4"/>
  <c r="J2184" i="4"/>
  <c r="S2184" i="4" s="1"/>
  <c r="Q2183" i="4"/>
  <c r="P2183" i="4"/>
  <c r="O2183" i="4"/>
  <c r="N2183" i="4"/>
  <c r="K2183" i="4"/>
  <c r="J2183" i="4"/>
  <c r="S2183" i="4" s="1"/>
  <c r="Q2182" i="4"/>
  <c r="P2182" i="4"/>
  <c r="O2182" i="4"/>
  <c r="N2182" i="4"/>
  <c r="K2182" i="4"/>
  <c r="J2182" i="4"/>
  <c r="S2182" i="4" s="1"/>
  <c r="Q2181" i="4"/>
  <c r="P2181" i="4"/>
  <c r="O2181" i="4"/>
  <c r="N2181" i="4"/>
  <c r="K2181" i="4"/>
  <c r="J2181" i="4"/>
  <c r="S2181" i="4" s="1"/>
  <c r="Q2180" i="4"/>
  <c r="P2180" i="4"/>
  <c r="O2180" i="4"/>
  <c r="N2180" i="4"/>
  <c r="K2180" i="4"/>
  <c r="J2180" i="4"/>
  <c r="S2180" i="4" s="1"/>
  <c r="Q2179" i="4"/>
  <c r="P2179" i="4"/>
  <c r="O2179" i="4"/>
  <c r="N2179" i="4"/>
  <c r="K2179" i="4"/>
  <c r="J2179" i="4"/>
  <c r="S2179" i="4" s="1"/>
  <c r="Q2178" i="4"/>
  <c r="P2178" i="4"/>
  <c r="O2178" i="4"/>
  <c r="N2178" i="4"/>
  <c r="K2178" i="4"/>
  <c r="J2178" i="4"/>
  <c r="S2178" i="4" s="1"/>
  <c r="Q2177" i="4"/>
  <c r="P2177" i="4"/>
  <c r="O2177" i="4"/>
  <c r="N2177" i="4"/>
  <c r="K2177" i="4"/>
  <c r="J2177" i="4"/>
  <c r="S2177" i="4" s="1"/>
  <c r="Q2176" i="4"/>
  <c r="P2176" i="4"/>
  <c r="O2176" i="4"/>
  <c r="N2176" i="4"/>
  <c r="K2176" i="4"/>
  <c r="J2176" i="4"/>
  <c r="S2176" i="4" s="1"/>
  <c r="Q2175" i="4"/>
  <c r="P2175" i="4"/>
  <c r="O2175" i="4"/>
  <c r="N2175" i="4"/>
  <c r="K2175" i="4"/>
  <c r="J2175" i="4"/>
  <c r="S2175" i="4" s="1"/>
  <c r="Q2174" i="4"/>
  <c r="P2174" i="4"/>
  <c r="O2174" i="4"/>
  <c r="N2174" i="4"/>
  <c r="K2174" i="4"/>
  <c r="J2174" i="4"/>
  <c r="S2174" i="4" s="1"/>
  <c r="Q2173" i="4"/>
  <c r="P2173" i="4"/>
  <c r="O2173" i="4"/>
  <c r="N2173" i="4"/>
  <c r="K2173" i="4"/>
  <c r="J2173" i="4"/>
  <c r="S2173" i="4" s="1"/>
  <c r="Q2172" i="4"/>
  <c r="P2172" i="4"/>
  <c r="O2172" i="4"/>
  <c r="N2172" i="4"/>
  <c r="K2172" i="4"/>
  <c r="J2172" i="4"/>
  <c r="S2172" i="4" s="1"/>
  <c r="Q2171" i="4"/>
  <c r="P2171" i="4"/>
  <c r="O2171" i="4"/>
  <c r="N2171" i="4"/>
  <c r="K2171" i="4"/>
  <c r="J2171" i="4"/>
  <c r="S2171" i="4" s="1"/>
  <c r="Q2170" i="4"/>
  <c r="P2170" i="4"/>
  <c r="O2170" i="4"/>
  <c r="N2170" i="4"/>
  <c r="K2170" i="4"/>
  <c r="J2170" i="4"/>
  <c r="S2170" i="4" s="1"/>
  <c r="Q2169" i="4"/>
  <c r="P2169" i="4"/>
  <c r="O2169" i="4"/>
  <c r="N2169" i="4"/>
  <c r="K2169" i="4"/>
  <c r="J2169" i="4"/>
  <c r="S2169" i="4" s="1"/>
  <c r="Q2168" i="4"/>
  <c r="P2168" i="4"/>
  <c r="O2168" i="4"/>
  <c r="N2168" i="4"/>
  <c r="K2168" i="4"/>
  <c r="J2168" i="4"/>
  <c r="S2168" i="4" s="1"/>
  <c r="Q2167" i="4"/>
  <c r="P2167" i="4"/>
  <c r="O2167" i="4"/>
  <c r="N2167" i="4"/>
  <c r="K2167" i="4"/>
  <c r="J2167" i="4"/>
  <c r="S2167" i="4" s="1"/>
  <c r="Q2166" i="4"/>
  <c r="P2166" i="4"/>
  <c r="O2166" i="4"/>
  <c r="N2166" i="4"/>
  <c r="K2166" i="4"/>
  <c r="J2166" i="4"/>
  <c r="S2166" i="4" s="1"/>
  <c r="Q2165" i="4"/>
  <c r="P2165" i="4"/>
  <c r="O2165" i="4"/>
  <c r="N2165" i="4"/>
  <c r="K2165" i="4"/>
  <c r="J2165" i="4"/>
  <c r="S2165" i="4" s="1"/>
  <c r="Q2164" i="4"/>
  <c r="P2164" i="4"/>
  <c r="O2164" i="4"/>
  <c r="N2164" i="4"/>
  <c r="K2164" i="4"/>
  <c r="J2164" i="4"/>
  <c r="S2164" i="4" s="1"/>
  <c r="Q2163" i="4"/>
  <c r="P2163" i="4"/>
  <c r="O2163" i="4"/>
  <c r="N2163" i="4"/>
  <c r="K2163" i="4"/>
  <c r="J2163" i="4"/>
  <c r="S2163" i="4" s="1"/>
  <c r="Q2162" i="4"/>
  <c r="P2162" i="4"/>
  <c r="O2162" i="4"/>
  <c r="N2162" i="4"/>
  <c r="K2162" i="4"/>
  <c r="J2162" i="4"/>
  <c r="S2162" i="4" s="1"/>
  <c r="Q2161" i="4"/>
  <c r="P2161" i="4"/>
  <c r="O2161" i="4"/>
  <c r="N2161" i="4"/>
  <c r="K2161" i="4"/>
  <c r="J2161" i="4"/>
  <c r="S2161" i="4" s="1"/>
  <c r="Q2160" i="4"/>
  <c r="P2160" i="4"/>
  <c r="O2160" i="4"/>
  <c r="N2160" i="4"/>
  <c r="K2160" i="4"/>
  <c r="J2160" i="4"/>
  <c r="S2160" i="4" s="1"/>
  <c r="Q2159" i="4"/>
  <c r="P2159" i="4"/>
  <c r="O2159" i="4"/>
  <c r="N2159" i="4"/>
  <c r="K2159" i="4"/>
  <c r="J2159" i="4"/>
  <c r="S2159" i="4" s="1"/>
  <c r="Q2158" i="4"/>
  <c r="P2158" i="4"/>
  <c r="O2158" i="4"/>
  <c r="N2158" i="4"/>
  <c r="K2158" i="4"/>
  <c r="J2158" i="4"/>
  <c r="S2158" i="4" s="1"/>
  <c r="Q2157" i="4"/>
  <c r="P2157" i="4"/>
  <c r="O2157" i="4"/>
  <c r="N2157" i="4"/>
  <c r="K2157" i="4"/>
  <c r="J2157" i="4"/>
  <c r="S2157" i="4" s="1"/>
  <c r="Q2156" i="4"/>
  <c r="P2156" i="4"/>
  <c r="O2156" i="4"/>
  <c r="N2156" i="4"/>
  <c r="K2156" i="4"/>
  <c r="J2156" i="4"/>
  <c r="S2156" i="4" s="1"/>
  <c r="Q2155" i="4"/>
  <c r="P2155" i="4"/>
  <c r="O2155" i="4"/>
  <c r="N2155" i="4"/>
  <c r="K2155" i="4"/>
  <c r="J2155" i="4"/>
  <c r="S2155" i="4" s="1"/>
  <c r="Q2154" i="4"/>
  <c r="P2154" i="4"/>
  <c r="O2154" i="4"/>
  <c r="N2154" i="4"/>
  <c r="K2154" i="4"/>
  <c r="J2154" i="4"/>
  <c r="S2154" i="4" s="1"/>
  <c r="Q2153" i="4"/>
  <c r="P2153" i="4"/>
  <c r="O2153" i="4"/>
  <c r="N2153" i="4"/>
  <c r="K2153" i="4"/>
  <c r="J2153" i="4"/>
  <c r="S2153" i="4" s="1"/>
  <c r="Q2152" i="4"/>
  <c r="P2152" i="4"/>
  <c r="O2152" i="4"/>
  <c r="N2152" i="4"/>
  <c r="K2152" i="4"/>
  <c r="J2152" i="4"/>
  <c r="S2152" i="4" s="1"/>
  <c r="Q2151" i="4"/>
  <c r="P2151" i="4"/>
  <c r="O2151" i="4"/>
  <c r="N2151" i="4"/>
  <c r="K2151" i="4"/>
  <c r="J2151" i="4"/>
  <c r="S2151" i="4" s="1"/>
  <c r="Q2150" i="4"/>
  <c r="P2150" i="4"/>
  <c r="O2150" i="4"/>
  <c r="N2150" i="4"/>
  <c r="K2150" i="4"/>
  <c r="J2150" i="4"/>
  <c r="S2150" i="4" s="1"/>
  <c r="Q2149" i="4"/>
  <c r="P2149" i="4"/>
  <c r="O2149" i="4"/>
  <c r="N2149" i="4"/>
  <c r="K2149" i="4"/>
  <c r="J2149" i="4"/>
  <c r="S2149" i="4" s="1"/>
  <c r="Q2148" i="4"/>
  <c r="P2148" i="4"/>
  <c r="O2148" i="4"/>
  <c r="N2148" i="4"/>
  <c r="K2148" i="4"/>
  <c r="J2148" i="4"/>
  <c r="S2148" i="4" s="1"/>
  <c r="Q2147" i="4"/>
  <c r="P2147" i="4"/>
  <c r="O2147" i="4"/>
  <c r="N2147" i="4"/>
  <c r="K2147" i="4"/>
  <c r="J2147" i="4"/>
  <c r="S2147" i="4" s="1"/>
  <c r="Q2146" i="4"/>
  <c r="P2146" i="4"/>
  <c r="O2146" i="4"/>
  <c r="N2146" i="4"/>
  <c r="K2146" i="4"/>
  <c r="J2146" i="4"/>
  <c r="S2146" i="4" s="1"/>
  <c r="Q2145" i="4"/>
  <c r="P2145" i="4"/>
  <c r="O2145" i="4"/>
  <c r="N2145" i="4"/>
  <c r="K2145" i="4"/>
  <c r="J2145" i="4"/>
  <c r="S2145" i="4" s="1"/>
  <c r="Q2144" i="4"/>
  <c r="P2144" i="4"/>
  <c r="O2144" i="4"/>
  <c r="N2144" i="4"/>
  <c r="K2144" i="4"/>
  <c r="J2144" i="4"/>
  <c r="S2144" i="4" s="1"/>
  <c r="Q2143" i="4"/>
  <c r="P2143" i="4"/>
  <c r="O2143" i="4"/>
  <c r="N2143" i="4"/>
  <c r="K2143" i="4"/>
  <c r="J2143" i="4"/>
  <c r="S2143" i="4" s="1"/>
  <c r="Q2142" i="4"/>
  <c r="P2142" i="4"/>
  <c r="O2142" i="4"/>
  <c r="N2142" i="4"/>
  <c r="K2142" i="4"/>
  <c r="J2142" i="4"/>
  <c r="S2142" i="4" s="1"/>
  <c r="Q2141" i="4"/>
  <c r="P2141" i="4"/>
  <c r="O2141" i="4"/>
  <c r="N2141" i="4"/>
  <c r="K2141" i="4"/>
  <c r="J2141" i="4"/>
  <c r="S2141" i="4" s="1"/>
  <c r="Q2140" i="4"/>
  <c r="P2140" i="4"/>
  <c r="O2140" i="4"/>
  <c r="N2140" i="4"/>
  <c r="K2140" i="4"/>
  <c r="J2140" i="4"/>
  <c r="S2140" i="4" s="1"/>
  <c r="Q2139" i="4"/>
  <c r="P2139" i="4"/>
  <c r="O2139" i="4"/>
  <c r="N2139" i="4"/>
  <c r="K2139" i="4"/>
  <c r="J2139" i="4"/>
  <c r="S2139" i="4" s="1"/>
  <c r="Q2138" i="4"/>
  <c r="P2138" i="4"/>
  <c r="O2138" i="4"/>
  <c r="N2138" i="4"/>
  <c r="K2138" i="4"/>
  <c r="J2138" i="4"/>
  <c r="S2138" i="4" s="1"/>
  <c r="Q2137" i="4"/>
  <c r="P2137" i="4"/>
  <c r="O2137" i="4"/>
  <c r="N2137" i="4"/>
  <c r="K2137" i="4"/>
  <c r="J2137" i="4"/>
  <c r="S2137" i="4" s="1"/>
  <c r="Q2136" i="4"/>
  <c r="P2136" i="4"/>
  <c r="O2136" i="4"/>
  <c r="N2136" i="4"/>
  <c r="K2136" i="4"/>
  <c r="J2136" i="4"/>
  <c r="S2136" i="4" s="1"/>
  <c r="Q2135" i="4"/>
  <c r="P2135" i="4"/>
  <c r="O2135" i="4"/>
  <c r="N2135" i="4"/>
  <c r="K2135" i="4"/>
  <c r="J2135" i="4"/>
  <c r="S2135" i="4" s="1"/>
  <c r="Q2134" i="4"/>
  <c r="P2134" i="4"/>
  <c r="O2134" i="4"/>
  <c r="N2134" i="4"/>
  <c r="K2134" i="4"/>
  <c r="J2134" i="4"/>
  <c r="S2134" i="4" s="1"/>
  <c r="Q2133" i="4"/>
  <c r="P2133" i="4"/>
  <c r="O2133" i="4"/>
  <c r="N2133" i="4"/>
  <c r="K2133" i="4"/>
  <c r="J2133" i="4"/>
  <c r="S2133" i="4" s="1"/>
  <c r="Q2132" i="4"/>
  <c r="P2132" i="4"/>
  <c r="O2132" i="4"/>
  <c r="N2132" i="4"/>
  <c r="K2132" i="4"/>
  <c r="J2132" i="4"/>
  <c r="S2132" i="4" s="1"/>
  <c r="Q2131" i="4"/>
  <c r="P2131" i="4"/>
  <c r="O2131" i="4"/>
  <c r="N2131" i="4"/>
  <c r="K2131" i="4"/>
  <c r="J2131" i="4"/>
  <c r="S2131" i="4" s="1"/>
  <c r="Q2130" i="4"/>
  <c r="P2130" i="4"/>
  <c r="O2130" i="4"/>
  <c r="N2130" i="4"/>
  <c r="K2130" i="4"/>
  <c r="J2130" i="4"/>
  <c r="S2130" i="4" s="1"/>
  <c r="Q2129" i="4"/>
  <c r="P2129" i="4"/>
  <c r="O2129" i="4"/>
  <c r="N2129" i="4"/>
  <c r="K2129" i="4"/>
  <c r="J2129" i="4"/>
  <c r="S2129" i="4" s="1"/>
  <c r="Q2128" i="4"/>
  <c r="P2128" i="4"/>
  <c r="O2128" i="4"/>
  <c r="N2128" i="4"/>
  <c r="K2128" i="4"/>
  <c r="J2128" i="4"/>
  <c r="S2128" i="4" s="1"/>
  <c r="Q2127" i="4"/>
  <c r="P2127" i="4"/>
  <c r="O2127" i="4"/>
  <c r="N2127" i="4"/>
  <c r="K2127" i="4"/>
  <c r="J2127" i="4"/>
  <c r="S2127" i="4" s="1"/>
  <c r="Q2126" i="4"/>
  <c r="P2126" i="4"/>
  <c r="O2126" i="4"/>
  <c r="N2126" i="4"/>
  <c r="K2126" i="4"/>
  <c r="J2126" i="4"/>
  <c r="S2126" i="4" s="1"/>
  <c r="Q2125" i="4"/>
  <c r="P2125" i="4"/>
  <c r="O2125" i="4"/>
  <c r="N2125" i="4"/>
  <c r="K2125" i="4"/>
  <c r="J2125" i="4"/>
  <c r="S2125" i="4" s="1"/>
  <c r="Q2124" i="4"/>
  <c r="P2124" i="4"/>
  <c r="O2124" i="4"/>
  <c r="N2124" i="4"/>
  <c r="K2124" i="4"/>
  <c r="J2124" i="4"/>
  <c r="S2124" i="4" s="1"/>
  <c r="Q2123" i="4"/>
  <c r="P2123" i="4"/>
  <c r="O2123" i="4"/>
  <c r="N2123" i="4"/>
  <c r="K2123" i="4"/>
  <c r="J2123" i="4"/>
  <c r="S2123" i="4" s="1"/>
  <c r="Q2122" i="4"/>
  <c r="P2122" i="4"/>
  <c r="O2122" i="4"/>
  <c r="N2122" i="4"/>
  <c r="K2122" i="4"/>
  <c r="J2122" i="4"/>
  <c r="S2122" i="4" s="1"/>
  <c r="Q2121" i="4"/>
  <c r="P2121" i="4"/>
  <c r="O2121" i="4"/>
  <c r="N2121" i="4"/>
  <c r="K2121" i="4"/>
  <c r="J2121" i="4"/>
  <c r="S2121" i="4" s="1"/>
  <c r="Q2120" i="4"/>
  <c r="P2120" i="4"/>
  <c r="O2120" i="4"/>
  <c r="N2120" i="4"/>
  <c r="K2120" i="4"/>
  <c r="J2120" i="4"/>
  <c r="S2120" i="4" s="1"/>
  <c r="Q2119" i="4"/>
  <c r="P2119" i="4"/>
  <c r="O2119" i="4"/>
  <c r="N2119" i="4"/>
  <c r="K2119" i="4"/>
  <c r="J2119" i="4"/>
  <c r="S2119" i="4" s="1"/>
  <c r="Q2118" i="4"/>
  <c r="P2118" i="4"/>
  <c r="O2118" i="4"/>
  <c r="N2118" i="4"/>
  <c r="K2118" i="4"/>
  <c r="J2118" i="4"/>
  <c r="S2118" i="4" s="1"/>
  <c r="Q2117" i="4"/>
  <c r="P2117" i="4"/>
  <c r="O2117" i="4"/>
  <c r="N2117" i="4"/>
  <c r="K2117" i="4"/>
  <c r="J2117" i="4"/>
  <c r="S2117" i="4" s="1"/>
  <c r="Q2116" i="4"/>
  <c r="P2116" i="4"/>
  <c r="O2116" i="4"/>
  <c r="N2116" i="4"/>
  <c r="K2116" i="4"/>
  <c r="J2116" i="4"/>
  <c r="S2116" i="4" s="1"/>
  <c r="Q2115" i="4"/>
  <c r="P2115" i="4"/>
  <c r="O2115" i="4"/>
  <c r="N2115" i="4"/>
  <c r="K2115" i="4"/>
  <c r="J2115" i="4"/>
  <c r="S2115" i="4" s="1"/>
  <c r="Q2114" i="4"/>
  <c r="P2114" i="4"/>
  <c r="O2114" i="4"/>
  <c r="N2114" i="4"/>
  <c r="K2114" i="4"/>
  <c r="J2114" i="4"/>
  <c r="S2114" i="4" s="1"/>
  <c r="Q2113" i="4"/>
  <c r="P2113" i="4"/>
  <c r="O2113" i="4"/>
  <c r="N2113" i="4"/>
  <c r="K2113" i="4"/>
  <c r="J2113" i="4"/>
  <c r="S2113" i="4" s="1"/>
  <c r="Q2112" i="4"/>
  <c r="P2112" i="4"/>
  <c r="O2112" i="4"/>
  <c r="N2112" i="4"/>
  <c r="K2112" i="4"/>
  <c r="J2112" i="4"/>
  <c r="S2112" i="4" s="1"/>
  <c r="Q2111" i="4"/>
  <c r="P2111" i="4"/>
  <c r="O2111" i="4"/>
  <c r="N2111" i="4"/>
  <c r="K2111" i="4"/>
  <c r="J2111" i="4"/>
  <c r="S2111" i="4" s="1"/>
  <c r="Q2110" i="4"/>
  <c r="P2110" i="4"/>
  <c r="O2110" i="4"/>
  <c r="N2110" i="4"/>
  <c r="K2110" i="4"/>
  <c r="J2110" i="4"/>
  <c r="S2110" i="4" s="1"/>
  <c r="Q2109" i="4"/>
  <c r="P2109" i="4"/>
  <c r="O2109" i="4"/>
  <c r="N2109" i="4"/>
  <c r="K2109" i="4"/>
  <c r="J2109" i="4"/>
  <c r="S2109" i="4" s="1"/>
  <c r="Q2108" i="4"/>
  <c r="P2108" i="4"/>
  <c r="O2108" i="4"/>
  <c r="N2108" i="4"/>
  <c r="K2108" i="4"/>
  <c r="J2108" i="4"/>
  <c r="S2108" i="4" s="1"/>
  <c r="Q2107" i="4"/>
  <c r="P2107" i="4"/>
  <c r="O2107" i="4"/>
  <c r="N2107" i="4"/>
  <c r="K2107" i="4"/>
  <c r="J2107" i="4"/>
  <c r="S2107" i="4" s="1"/>
  <c r="Q2106" i="4"/>
  <c r="P2106" i="4"/>
  <c r="O2106" i="4"/>
  <c r="N2106" i="4"/>
  <c r="K2106" i="4"/>
  <c r="J2106" i="4"/>
  <c r="S2106" i="4" s="1"/>
  <c r="Q2105" i="4"/>
  <c r="P2105" i="4"/>
  <c r="O2105" i="4"/>
  <c r="N2105" i="4"/>
  <c r="K2105" i="4"/>
  <c r="J2105" i="4"/>
  <c r="S2105" i="4" s="1"/>
  <c r="Q2104" i="4"/>
  <c r="P2104" i="4"/>
  <c r="O2104" i="4"/>
  <c r="N2104" i="4"/>
  <c r="K2104" i="4"/>
  <c r="J2104" i="4"/>
  <c r="S2104" i="4" s="1"/>
  <c r="Q2103" i="4"/>
  <c r="P2103" i="4"/>
  <c r="O2103" i="4"/>
  <c r="N2103" i="4"/>
  <c r="K2103" i="4"/>
  <c r="J2103" i="4"/>
  <c r="S2103" i="4" s="1"/>
  <c r="Q2102" i="4"/>
  <c r="P2102" i="4"/>
  <c r="O2102" i="4"/>
  <c r="N2102" i="4"/>
  <c r="K2102" i="4"/>
  <c r="J2102" i="4"/>
  <c r="S2102" i="4" s="1"/>
  <c r="Q2101" i="4"/>
  <c r="P2101" i="4"/>
  <c r="O2101" i="4"/>
  <c r="N2101" i="4"/>
  <c r="K2101" i="4"/>
  <c r="J2101" i="4"/>
  <c r="S2101" i="4" s="1"/>
  <c r="Q2100" i="4"/>
  <c r="P2100" i="4"/>
  <c r="O2100" i="4"/>
  <c r="N2100" i="4"/>
  <c r="K2100" i="4"/>
  <c r="J2100" i="4"/>
  <c r="S2100" i="4" s="1"/>
  <c r="Q2099" i="4"/>
  <c r="P2099" i="4"/>
  <c r="O2099" i="4"/>
  <c r="N2099" i="4"/>
  <c r="K2099" i="4"/>
  <c r="J2099" i="4"/>
  <c r="S2099" i="4" s="1"/>
  <c r="Q2098" i="4"/>
  <c r="P2098" i="4"/>
  <c r="O2098" i="4"/>
  <c r="N2098" i="4"/>
  <c r="K2098" i="4"/>
  <c r="J2098" i="4"/>
  <c r="S2098" i="4" s="1"/>
  <c r="Q2097" i="4"/>
  <c r="P2097" i="4"/>
  <c r="O2097" i="4"/>
  <c r="N2097" i="4"/>
  <c r="K2097" i="4"/>
  <c r="J2097" i="4"/>
  <c r="S2097" i="4" s="1"/>
  <c r="Q2096" i="4"/>
  <c r="P2096" i="4"/>
  <c r="O2096" i="4"/>
  <c r="N2096" i="4"/>
  <c r="K2096" i="4"/>
  <c r="J2096" i="4"/>
  <c r="S2096" i="4" s="1"/>
  <c r="Q2095" i="4"/>
  <c r="P2095" i="4"/>
  <c r="O2095" i="4"/>
  <c r="N2095" i="4"/>
  <c r="K2095" i="4"/>
  <c r="J2095" i="4"/>
  <c r="S2095" i="4" s="1"/>
  <c r="Q2094" i="4"/>
  <c r="P2094" i="4"/>
  <c r="O2094" i="4"/>
  <c r="N2094" i="4"/>
  <c r="K2094" i="4"/>
  <c r="J2094" i="4"/>
  <c r="S2094" i="4" s="1"/>
  <c r="Q2093" i="4"/>
  <c r="P2093" i="4"/>
  <c r="O2093" i="4"/>
  <c r="N2093" i="4"/>
  <c r="K2093" i="4"/>
  <c r="J2093" i="4"/>
  <c r="S2093" i="4" s="1"/>
  <c r="Q2092" i="4"/>
  <c r="P2092" i="4"/>
  <c r="O2092" i="4"/>
  <c r="N2092" i="4"/>
  <c r="K2092" i="4"/>
  <c r="J2092" i="4"/>
  <c r="S2092" i="4" s="1"/>
  <c r="Q2091" i="4"/>
  <c r="P2091" i="4"/>
  <c r="O2091" i="4"/>
  <c r="N2091" i="4"/>
  <c r="K2091" i="4"/>
  <c r="J2091" i="4"/>
  <c r="S2091" i="4" s="1"/>
  <c r="Q2090" i="4"/>
  <c r="P2090" i="4"/>
  <c r="O2090" i="4"/>
  <c r="N2090" i="4"/>
  <c r="K2090" i="4"/>
  <c r="J2090" i="4"/>
  <c r="S2090" i="4" s="1"/>
  <c r="Q2089" i="4"/>
  <c r="P2089" i="4"/>
  <c r="O2089" i="4"/>
  <c r="N2089" i="4"/>
  <c r="K2089" i="4"/>
  <c r="J2089" i="4"/>
  <c r="S2089" i="4" s="1"/>
  <c r="Q2088" i="4"/>
  <c r="P2088" i="4"/>
  <c r="O2088" i="4"/>
  <c r="N2088" i="4"/>
  <c r="K2088" i="4"/>
  <c r="J2088" i="4"/>
  <c r="S2088" i="4" s="1"/>
  <c r="Q2087" i="4"/>
  <c r="P2087" i="4"/>
  <c r="O2087" i="4"/>
  <c r="N2087" i="4"/>
  <c r="K2087" i="4"/>
  <c r="J2087" i="4"/>
  <c r="S2087" i="4" s="1"/>
  <c r="Q2086" i="4"/>
  <c r="P2086" i="4"/>
  <c r="O2086" i="4"/>
  <c r="N2086" i="4"/>
  <c r="K2086" i="4"/>
  <c r="J2086" i="4"/>
  <c r="S2086" i="4" s="1"/>
  <c r="Q2085" i="4"/>
  <c r="P2085" i="4"/>
  <c r="O2085" i="4"/>
  <c r="N2085" i="4"/>
  <c r="K2085" i="4"/>
  <c r="J2085" i="4"/>
  <c r="S2085" i="4" s="1"/>
  <c r="Q2084" i="4"/>
  <c r="P2084" i="4"/>
  <c r="O2084" i="4"/>
  <c r="N2084" i="4"/>
  <c r="K2084" i="4"/>
  <c r="J2084" i="4"/>
  <c r="S2084" i="4" s="1"/>
  <c r="Q2083" i="4"/>
  <c r="P2083" i="4"/>
  <c r="O2083" i="4"/>
  <c r="N2083" i="4"/>
  <c r="K2083" i="4"/>
  <c r="J2083" i="4"/>
  <c r="S2083" i="4" s="1"/>
  <c r="Q2082" i="4"/>
  <c r="P2082" i="4"/>
  <c r="O2082" i="4"/>
  <c r="N2082" i="4"/>
  <c r="K2082" i="4"/>
  <c r="J2082" i="4"/>
  <c r="S2082" i="4" s="1"/>
  <c r="Q2081" i="4"/>
  <c r="P2081" i="4"/>
  <c r="O2081" i="4"/>
  <c r="N2081" i="4"/>
  <c r="K2081" i="4"/>
  <c r="J2081" i="4"/>
  <c r="S2081" i="4" s="1"/>
  <c r="Q2080" i="4"/>
  <c r="P2080" i="4"/>
  <c r="O2080" i="4"/>
  <c r="N2080" i="4"/>
  <c r="K2080" i="4"/>
  <c r="J2080" i="4"/>
  <c r="S2080" i="4" s="1"/>
  <c r="Q2079" i="4"/>
  <c r="P2079" i="4"/>
  <c r="O2079" i="4"/>
  <c r="N2079" i="4"/>
  <c r="K2079" i="4"/>
  <c r="J2079" i="4"/>
  <c r="S2079" i="4" s="1"/>
  <c r="Q2078" i="4"/>
  <c r="P2078" i="4"/>
  <c r="O2078" i="4"/>
  <c r="N2078" i="4"/>
  <c r="K2078" i="4"/>
  <c r="J2078" i="4"/>
  <c r="S2078" i="4" s="1"/>
  <c r="Q2077" i="4"/>
  <c r="P2077" i="4"/>
  <c r="O2077" i="4"/>
  <c r="N2077" i="4"/>
  <c r="K2077" i="4"/>
  <c r="J2077" i="4"/>
  <c r="S2077" i="4" s="1"/>
  <c r="Q2076" i="4"/>
  <c r="P2076" i="4"/>
  <c r="O2076" i="4"/>
  <c r="N2076" i="4"/>
  <c r="K2076" i="4"/>
  <c r="J2076" i="4"/>
  <c r="S2076" i="4" s="1"/>
  <c r="Q2075" i="4"/>
  <c r="P2075" i="4"/>
  <c r="O2075" i="4"/>
  <c r="N2075" i="4"/>
  <c r="K2075" i="4"/>
  <c r="J2075" i="4"/>
  <c r="S2075" i="4" s="1"/>
  <c r="Q2074" i="4"/>
  <c r="P2074" i="4"/>
  <c r="O2074" i="4"/>
  <c r="N2074" i="4"/>
  <c r="K2074" i="4"/>
  <c r="J2074" i="4"/>
  <c r="S2074" i="4" s="1"/>
  <c r="Q2073" i="4"/>
  <c r="P2073" i="4"/>
  <c r="O2073" i="4"/>
  <c r="N2073" i="4"/>
  <c r="K2073" i="4"/>
  <c r="J2073" i="4"/>
  <c r="S2073" i="4" s="1"/>
  <c r="Q2072" i="4"/>
  <c r="P2072" i="4"/>
  <c r="O2072" i="4"/>
  <c r="N2072" i="4"/>
  <c r="K2072" i="4"/>
  <c r="J2072" i="4"/>
  <c r="S2072" i="4" s="1"/>
  <c r="Q2071" i="4"/>
  <c r="P2071" i="4"/>
  <c r="O2071" i="4"/>
  <c r="N2071" i="4"/>
  <c r="K2071" i="4"/>
  <c r="J2071" i="4"/>
  <c r="S2071" i="4" s="1"/>
  <c r="Q2070" i="4"/>
  <c r="P2070" i="4"/>
  <c r="O2070" i="4"/>
  <c r="N2070" i="4"/>
  <c r="K2070" i="4"/>
  <c r="J2070" i="4"/>
  <c r="S2070" i="4" s="1"/>
  <c r="Q2069" i="4"/>
  <c r="P2069" i="4"/>
  <c r="O2069" i="4"/>
  <c r="N2069" i="4"/>
  <c r="K2069" i="4"/>
  <c r="J2069" i="4"/>
  <c r="S2069" i="4" s="1"/>
  <c r="Q2068" i="4"/>
  <c r="P2068" i="4"/>
  <c r="O2068" i="4"/>
  <c r="N2068" i="4"/>
  <c r="K2068" i="4"/>
  <c r="J2068" i="4"/>
  <c r="S2068" i="4" s="1"/>
  <c r="Q2067" i="4"/>
  <c r="P2067" i="4"/>
  <c r="O2067" i="4"/>
  <c r="N2067" i="4"/>
  <c r="K2067" i="4"/>
  <c r="J2067" i="4"/>
  <c r="S2067" i="4" s="1"/>
  <c r="Q2066" i="4"/>
  <c r="P2066" i="4"/>
  <c r="O2066" i="4"/>
  <c r="N2066" i="4"/>
  <c r="K2066" i="4"/>
  <c r="J2066" i="4"/>
  <c r="S2066" i="4" s="1"/>
  <c r="Q2065" i="4"/>
  <c r="P2065" i="4"/>
  <c r="O2065" i="4"/>
  <c r="N2065" i="4"/>
  <c r="K2065" i="4"/>
  <c r="J2065" i="4"/>
  <c r="S2065" i="4" s="1"/>
  <c r="Q2064" i="4"/>
  <c r="P2064" i="4"/>
  <c r="O2064" i="4"/>
  <c r="N2064" i="4"/>
  <c r="K2064" i="4"/>
  <c r="J2064" i="4"/>
  <c r="S2064" i="4" s="1"/>
  <c r="Q2063" i="4"/>
  <c r="P2063" i="4"/>
  <c r="O2063" i="4"/>
  <c r="N2063" i="4"/>
  <c r="K2063" i="4"/>
  <c r="J2063" i="4"/>
  <c r="S2063" i="4" s="1"/>
  <c r="Q2062" i="4"/>
  <c r="P2062" i="4"/>
  <c r="O2062" i="4"/>
  <c r="N2062" i="4"/>
  <c r="K2062" i="4"/>
  <c r="J2062" i="4"/>
  <c r="S2062" i="4" s="1"/>
  <c r="Q2061" i="4"/>
  <c r="P2061" i="4"/>
  <c r="O2061" i="4"/>
  <c r="N2061" i="4"/>
  <c r="K2061" i="4"/>
  <c r="J2061" i="4"/>
  <c r="S2061" i="4" s="1"/>
  <c r="Q2060" i="4"/>
  <c r="P2060" i="4"/>
  <c r="O2060" i="4"/>
  <c r="N2060" i="4"/>
  <c r="K2060" i="4"/>
  <c r="J2060" i="4"/>
  <c r="S2060" i="4" s="1"/>
  <c r="Q2059" i="4"/>
  <c r="P2059" i="4"/>
  <c r="O2059" i="4"/>
  <c r="N2059" i="4"/>
  <c r="K2059" i="4"/>
  <c r="J2059" i="4"/>
  <c r="S2059" i="4" s="1"/>
  <c r="Q2058" i="4"/>
  <c r="P2058" i="4"/>
  <c r="O2058" i="4"/>
  <c r="N2058" i="4"/>
  <c r="K2058" i="4"/>
  <c r="J2058" i="4"/>
  <c r="S2058" i="4" s="1"/>
  <c r="Q2057" i="4"/>
  <c r="P2057" i="4"/>
  <c r="O2057" i="4"/>
  <c r="N2057" i="4"/>
  <c r="K2057" i="4"/>
  <c r="J2057" i="4"/>
  <c r="S2057" i="4" s="1"/>
  <c r="Q2056" i="4"/>
  <c r="P2056" i="4"/>
  <c r="O2056" i="4"/>
  <c r="N2056" i="4"/>
  <c r="K2056" i="4"/>
  <c r="J2056" i="4"/>
  <c r="S2056" i="4" s="1"/>
  <c r="Q2055" i="4"/>
  <c r="P2055" i="4"/>
  <c r="O2055" i="4"/>
  <c r="N2055" i="4"/>
  <c r="K2055" i="4"/>
  <c r="J2055" i="4"/>
  <c r="S2055" i="4" s="1"/>
  <c r="Q2054" i="4"/>
  <c r="P2054" i="4"/>
  <c r="O2054" i="4"/>
  <c r="N2054" i="4"/>
  <c r="K2054" i="4"/>
  <c r="J2054" i="4"/>
  <c r="S2054" i="4" s="1"/>
  <c r="Q2053" i="4"/>
  <c r="P2053" i="4"/>
  <c r="O2053" i="4"/>
  <c r="N2053" i="4"/>
  <c r="K2053" i="4"/>
  <c r="J2053" i="4"/>
  <c r="S2053" i="4" s="1"/>
  <c r="Q2052" i="4"/>
  <c r="P2052" i="4"/>
  <c r="O2052" i="4"/>
  <c r="N2052" i="4"/>
  <c r="K2052" i="4"/>
  <c r="J2052" i="4"/>
  <c r="S2052" i="4" s="1"/>
  <c r="Q2051" i="4"/>
  <c r="P2051" i="4"/>
  <c r="O2051" i="4"/>
  <c r="N2051" i="4"/>
  <c r="K2051" i="4"/>
  <c r="J2051" i="4"/>
  <c r="S2051" i="4" s="1"/>
  <c r="Q2050" i="4"/>
  <c r="P2050" i="4"/>
  <c r="O2050" i="4"/>
  <c r="N2050" i="4"/>
  <c r="K2050" i="4"/>
  <c r="J2050" i="4"/>
  <c r="S2050" i="4" s="1"/>
  <c r="Q2049" i="4"/>
  <c r="P2049" i="4"/>
  <c r="O2049" i="4"/>
  <c r="N2049" i="4"/>
  <c r="K2049" i="4"/>
  <c r="J2049" i="4"/>
  <c r="S2049" i="4" s="1"/>
  <c r="Q2048" i="4"/>
  <c r="P2048" i="4"/>
  <c r="O2048" i="4"/>
  <c r="N2048" i="4"/>
  <c r="K2048" i="4"/>
  <c r="J2048" i="4"/>
  <c r="S2048" i="4" s="1"/>
  <c r="Q2047" i="4"/>
  <c r="P2047" i="4"/>
  <c r="O2047" i="4"/>
  <c r="N2047" i="4"/>
  <c r="K2047" i="4"/>
  <c r="J2047" i="4"/>
  <c r="S2047" i="4" s="1"/>
  <c r="Q2046" i="4"/>
  <c r="P2046" i="4"/>
  <c r="O2046" i="4"/>
  <c r="N2046" i="4"/>
  <c r="K2046" i="4"/>
  <c r="J2046" i="4"/>
  <c r="S2046" i="4" s="1"/>
  <c r="Q2045" i="4"/>
  <c r="P2045" i="4"/>
  <c r="O2045" i="4"/>
  <c r="N2045" i="4"/>
  <c r="K2045" i="4"/>
  <c r="J2045" i="4"/>
  <c r="S2045" i="4" s="1"/>
  <c r="Q2044" i="4"/>
  <c r="P2044" i="4"/>
  <c r="O2044" i="4"/>
  <c r="N2044" i="4"/>
  <c r="K2044" i="4"/>
  <c r="J2044" i="4"/>
  <c r="S2044" i="4" s="1"/>
  <c r="Q2043" i="4"/>
  <c r="P2043" i="4"/>
  <c r="O2043" i="4"/>
  <c r="N2043" i="4"/>
  <c r="K2043" i="4"/>
  <c r="J2043" i="4"/>
  <c r="S2043" i="4" s="1"/>
  <c r="Q2042" i="4"/>
  <c r="P2042" i="4"/>
  <c r="O2042" i="4"/>
  <c r="N2042" i="4"/>
  <c r="K2042" i="4"/>
  <c r="J2042" i="4"/>
  <c r="S2042" i="4" s="1"/>
  <c r="Q2041" i="4"/>
  <c r="P2041" i="4"/>
  <c r="O2041" i="4"/>
  <c r="N2041" i="4"/>
  <c r="K2041" i="4"/>
  <c r="J2041" i="4"/>
  <c r="S2041" i="4" s="1"/>
  <c r="Q2040" i="4"/>
  <c r="P2040" i="4"/>
  <c r="O2040" i="4"/>
  <c r="N2040" i="4"/>
  <c r="K2040" i="4"/>
  <c r="J2040" i="4"/>
  <c r="S2040" i="4" s="1"/>
  <c r="Q2039" i="4"/>
  <c r="P2039" i="4"/>
  <c r="O2039" i="4"/>
  <c r="N2039" i="4"/>
  <c r="K2039" i="4"/>
  <c r="J2039" i="4"/>
  <c r="S2039" i="4" s="1"/>
  <c r="Q2038" i="4"/>
  <c r="P2038" i="4"/>
  <c r="O2038" i="4"/>
  <c r="N2038" i="4"/>
  <c r="K2038" i="4"/>
  <c r="J2038" i="4"/>
  <c r="S2038" i="4" s="1"/>
  <c r="Q2037" i="4"/>
  <c r="P2037" i="4"/>
  <c r="O2037" i="4"/>
  <c r="N2037" i="4"/>
  <c r="K2037" i="4"/>
  <c r="J2037" i="4"/>
  <c r="S2037" i="4" s="1"/>
  <c r="Q2036" i="4"/>
  <c r="P2036" i="4"/>
  <c r="O2036" i="4"/>
  <c r="N2036" i="4"/>
  <c r="K2036" i="4"/>
  <c r="J2036" i="4"/>
  <c r="S2036" i="4" s="1"/>
  <c r="Q2035" i="4"/>
  <c r="P2035" i="4"/>
  <c r="O2035" i="4"/>
  <c r="N2035" i="4"/>
  <c r="K2035" i="4"/>
  <c r="J2035" i="4"/>
  <c r="S2035" i="4" s="1"/>
  <c r="Q2034" i="4"/>
  <c r="P2034" i="4"/>
  <c r="O2034" i="4"/>
  <c r="N2034" i="4"/>
  <c r="K2034" i="4"/>
  <c r="J2034" i="4"/>
  <c r="S2034" i="4" s="1"/>
  <c r="Q2033" i="4"/>
  <c r="P2033" i="4"/>
  <c r="O2033" i="4"/>
  <c r="N2033" i="4"/>
  <c r="K2033" i="4"/>
  <c r="J2033" i="4"/>
  <c r="S2033" i="4" s="1"/>
  <c r="Q2032" i="4"/>
  <c r="P2032" i="4"/>
  <c r="O2032" i="4"/>
  <c r="N2032" i="4"/>
  <c r="K2032" i="4"/>
  <c r="J2032" i="4"/>
  <c r="S2032" i="4" s="1"/>
  <c r="Q2031" i="4"/>
  <c r="P2031" i="4"/>
  <c r="O2031" i="4"/>
  <c r="N2031" i="4"/>
  <c r="K2031" i="4"/>
  <c r="J2031" i="4"/>
  <c r="S2031" i="4" s="1"/>
  <c r="Q2030" i="4"/>
  <c r="P2030" i="4"/>
  <c r="O2030" i="4"/>
  <c r="N2030" i="4"/>
  <c r="K2030" i="4"/>
  <c r="J2030" i="4"/>
  <c r="S2030" i="4" s="1"/>
  <c r="Q2029" i="4"/>
  <c r="P2029" i="4"/>
  <c r="O2029" i="4"/>
  <c r="N2029" i="4"/>
  <c r="K2029" i="4"/>
  <c r="J2029" i="4"/>
  <c r="S2029" i="4" s="1"/>
  <c r="Q2028" i="4"/>
  <c r="P2028" i="4"/>
  <c r="O2028" i="4"/>
  <c r="N2028" i="4"/>
  <c r="K2028" i="4"/>
  <c r="J2028" i="4"/>
  <c r="S2028" i="4" s="1"/>
  <c r="Q2027" i="4"/>
  <c r="P2027" i="4"/>
  <c r="O2027" i="4"/>
  <c r="N2027" i="4"/>
  <c r="K2027" i="4"/>
  <c r="J2027" i="4"/>
  <c r="S2027" i="4" s="1"/>
  <c r="Q2026" i="4"/>
  <c r="P2026" i="4"/>
  <c r="O2026" i="4"/>
  <c r="N2026" i="4"/>
  <c r="K2026" i="4"/>
  <c r="J2026" i="4"/>
  <c r="S2026" i="4" s="1"/>
  <c r="Q2025" i="4"/>
  <c r="P2025" i="4"/>
  <c r="O2025" i="4"/>
  <c r="N2025" i="4"/>
  <c r="K2025" i="4"/>
  <c r="J2025" i="4"/>
  <c r="S2025" i="4" s="1"/>
  <c r="Q2024" i="4"/>
  <c r="P2024" i="4"/>
  <c r="O2024" i="4"/>
  <c r="N2024" i="4"/>
  <c r="K2024" i="4"/>
  <c r="J2024" i="4"/>
  <c r="S2024" i="4" s="1"/>
  <c r="Q2023" i="4"/>
  <c r="P2023" i="4"/>
  <c r="O2023" i="4"/>
  <c r="N2023" i="4"/>
  <c r="K2023" i="4"/>
  <c r="J2023" i="4"/>
  <c r="S2023" i="4" s="1"/>
  <c r="Q2022" i="4"/>
  <c r="P2022" i="4"/>
  <c r="O2022" i="4"/>
  <c r="N2022" i="4"/>
  <c r="K2022" i="4"/>
  <c r="J2022" i="4"/>
  <c r="S2022" i="4" s="1"/>
  <c r="Q2021" i="4"/>
  <c r="P2021" i="4"/>
  <c r="O2021" i="4"/>
  <c r="N2021" i="4"/>
  <c r="K2021" i="4"/>
  <c r="J2021" i="4"/>
  <c r="S2021" i="4" s="1"/>
  <c r="Q2020" i="4"/>
  <c r="P2020" i="4"/>
  <c r="O2020" i="4"/>
  <c r="N2020" i="4"/>
  <c r="K2020" i="4"/>
  <c r="J2020" i="4"/>
  <c r="S2020" i="4" s="1"/>
  <c r="Q2019" i="4"/>
  <c r="P2019" i="4"/>
  <c r="O2019" i="4"/>
  <c r="N2019" i="4"/>
  <c r="K2019" i="4"/>
  <c r="J2019" i="4"/>
  <c r="S2019" i="4" s="1"/>
  <c r="Q2018" i="4"/>
  <c r="P2018" i="4"/>
  <c r="O2018" i="4"/>
  <c r="N2018" i="4"/>
  <c r="K2018" i="4"/>
  <c r="J2018" i="4"/>
  <c r="S2018" i="4" s="1"/>
  <c r="Q2017" i="4"/>
  <c r="P2017" i="4"/>
  <c r="O2017" i="4"/>
  <c r="N2017" i="4"/>
  <c r="K2017" i="4"/>
  <c r="J2017" i="4"/>
  <c r="S2017" i="4" s="1"/>
  <c r="Q2016" i="4"/>
  <c r="P2016" i="4"/>
  <c r="O2016" i="4"/>
  <c r="N2016" i="4"/>
  <c r="K2016" i="4"/>
  <c r="J2016" i="4"/>
  <c r="S2016" i="4" s="1"/>
  <c r="Q2015" i="4"/>
  <c r="P2015" i="4"/>
  <c r="O2015" i="4"/>
  <c r="N2015" i="4"/>
  <c r="K2015" i="4"/>
  <c r="J2015" i="4"/>
  <c r="S2015" i="4" s="1"/>
  <c r="Q2014" i="4"/>
  <c r="P2014" i="4"/>
  <c r="O2014" i="4"/>
  <c r="N2014" i="4"/>
  <c r="K2014" i="4"/>
  <c r="J2014" i="4"/>
  <c r="S2014" i="4" s="1"/>
  <c r="Q2013" i="4"/>
  <c r="P2013" i="4"/>
  <c r="O2013" i="4"/>
  <c r="N2013" i="4"/>
  <c r="K2013" i="4"/>
  <c r="J2013" i="4"/>
  <c r="S2013" i="4" s="1"/>
  <c r="Q2012" i="4"/>
  <c r="P2012" i="4"/>
  <c r="O2012" i="4"/>
  <c r="N2012" i="4"/>
  <c r="K2012" i="4"/>
  <c r="J2012" i="4"/>
  <c r="S2012" i="4" s="1"/>
  <c r="Q2011" i="4"/>
  <c r="P2011" i="4"/>
  <c r="O2011" i="4"/>
  <c r="N2011" i="4"/>
  <c r="K2011" i="4"/>
  <c r="J2011" i="4"/>
  <c r="S2011" i="4" s="1"/>
  <c r="Q2010" i="4"/>
  <c r="P2010" i="4"/>
  <c r="O2010" i="4"/>
  <c r="N2010" i="4"/>
  <c r="K2010" i="4"/>
  <c r="J2010" i="4"/>
  <c r="S2010" i="4" s="1"/>
  <c r="Q2009" i="4"/>
  <c r="P2009" i="4"/>
  <c r="O2009" i="4"/>
  <c r="N2009" i="4"/>
  <c r="K2009" i="4"/>
  <c r="J2009" i="4"/>
  <c r="S2009" i="4" s="1"/>
  <c r="Q2008" i="4"/>
  <c r="P2008" i="4"/>
  <c r="O2008" i="4"/>
  <c r="N2008" i="4"/>
  <c r="K2008" i="4"/>
  <c r="J2008" i="4"/>
  <c r="S2008" i="4" s="1"/>
  <c r="Q2007" i="4"/>
  <c r="P2007" i="4"/>
  <c r="O2007" i="4"/>
  <c r="N2007" i="4"/>
  <c r="K2007" i="4"/>
  <c r="J2007" i="4"/>
  <c r="S2007" i="4" s="1"/>
  <c r="Q2006" i="4"/>
  <c r="P2006" i="4"/>
  <c r="O2006" i="4"/>
  <c r="N2006" i="4"/>
  <c r="K2006" i="4"/>
  <c r="J2006" i="4"/>
  <c r="S2006" i="4" s="1"/>
  <c r="Q2005" i="4"/>
  <c r="P2005" i="4"/>
  <c r="O2005" i="4"/>
  <c r="N2005" i="4"/>
  <c r="K2005" i="4"/>
  <c r="J2005" i="4"/>
  <c r="S2005" i="4" s="1"/>
  <c r="Q2004" i="4"/>
  <c r="P2004" i="4"/>
  <c r="O2004" i="4"/>
  <c r="N2004" i="4"/>
  <c r="K2004" i="4"/>
  <c r="J2004" i="4"/>
  <c r="S2004" i="4" s="1"/>
  <c r="Q2003" i="4"/>
  <c r="P2003" i="4"/>
  <c r="O2003" i="4"/>
  <c r="N2003" i="4"/>
  <c r="K2003" i="4"/>
  <c r="J2003" i="4"/>
  <c r="S2003" i="4" s="1"/>
  <c r="Q2002" i="4"/>
  <c r="P2002" i="4"/>
  <c r="O2002" i="4"/>
  <c r="N2002" i="4"/>
  <c r="K2002" i="4"/>
  <c r="J2002" i="4"/>
  <c r="S2002" i="4" s="1"/>
  <c r="Q2001" i="4"/>
  <c r="P2001" i="4"/>
  <c r="O2001" i="4"/>
  <c r="N2001" i="4"/>
  <c r="K2001" i="4"/>
  <c r="J2001" i="4"/>
  <c r="S2001" i="4" s="1"/>
  <c r="Q2000" i="4"/>
  <c r="P2000" i="4"/>
  <c r="O2000" i="4"/>
  <c r="N2000" i="4"/>
  <c r="K2000" i="4"/>
  <c r="J2000" i="4"/>
  <c r="S2000" i="4" s="1"/>
  <c r="Q1999" i="4"/>
  <c r="P1999" i="4"/>
  <c r="O1999" i="4"/>
  <c r="N1999" i="4"/>
  <c r="K1999" i="4"/>
  <c r="J1999" i="4"/>
  <c r="S1999" i="4" s="1"/>
  <c r="Q1998" i="4"/>
  <c r="P1998" i="4"/>
  <c r="O1998" i="4"/>
  <c r="N1998" i="4"/>
  <c r="K1998" i="4"/>
  <c r="J1998" i="4"/>
  <c r="S1998" i="4" s="1"/>
  <c r="Q1997" i="4"/>
  <c r="P1997" i="4"/>
  <c r="O1997" i="4"/>
  <c r="N1997" i="4"/>
  <c r="K1997" i="4"/>
  <c r="J1997" i="4"/>
  <c r="S1997" i="4" s="1"/>
  <c r="Q1996" i="4"/>
  <c r="P1996" i="4"/>
  <c r="O1996" i="4"/>
  <c r="N1996" i="4"/>
  <c r="K1996" i="4"/>
  <c r="J1996" i="4"/>
  <c r="S1996" i="4" s="1"/>
  <c r="Q1995" i="4"/>
  <c r="P1995" i="4"/>
  <c r="O1995" i="4"/>
  <c r="N1995" i="4"/>
  <c r="K1995" i="4"/>
  <c r="J1995" i="4"/>
  <c r="S1995" i="4" s="1"/>
  <c r="Q1994" i="4"/>
  <c r="P1994" i="4"/>
  <c r="O1994" i="4"/>
  <c r="N1994" i="4"/>
  <c r="K1994" i="4"/>
  <c r="J1994" i="4"/>
  <c r="S1994" i="4" s="1"/>
  <c r="Q1993" i="4"/>
  <c r="P1993" i="4"/>
  <c r="O1993" i="4"/>
  <c r="N1993" i="4"/>
  <c r="K1993" i="4"/>
  <c r="J1993" i="4"/>
  <c r="S1993" i="4" s="1"/>
  <c r="Q1992" i="4"/>
  <c r="P1992" i="4"/>
  <c r="O1992" i="4"/>
  <c r="N1992" i="4"/>
  <c r="K1992" i="4"/>
  <c r="J1992" i="4"/>
  <c r="S1992" i="4" s="1"/>
  <c r="Q1991" i="4"/>
  <c r="P1991" i="4"/>
  <c r="O1991" i="4"/>
  <c r="N1991" i="4"/>
  <c r="K1991" i="4"/>
  <c r="J1991" i="4"/>
  <c r="S1991" i="4" s="1"/>
  <c r="Q1990" i="4"/>
  <c r="P1990" i="4"/>
  <c r="O1990" i="4"/>
  <c r="N1990" i="4"/>
  <c r="K1990" i="4"/>
  <c r="J1990" i="4"/>
  <c r="S1990" i="4" s="1"/>
  <c r="Q1989" i="4"/>
  <c r="P1989" i="4"/>
  <c r="O1989" i="4"/>
  <c r="N1989" i="4"/>
  <c r="K1989" i="4"/>
  <c r="J1989" i="4"/>
  <c r="S1989" i="4" s="1"/>
  <c r="Q1988" i="4"/>
  <c r="P1988" i="4"/>
  <c r="O1988" i="4"/>
  <c r="N1988" i="4"/>
  <c r="K1988" i="4"/>
  <c r="J1988" i="4"/>
  <c r="S1988" i="4" s="1"/>
  <c r="Q1987" i="4"/>
  <c r="P1987" i="4"/>
  <c r="O1987" i="4"/>
  <c r="N1987" i="4"/>
  <c r="K1987" i="4"/>
  <c r="J1987" i="4"/>
  <c r="S1987" i="4" s="1"/>
  <c r="Q1986" i="4"/>
  <c r="P1986" i="4"/>
  <c r="O1986" i="4"/>
  <c r="N1986" i="4"/>
  <c r="K1986" i="4"/>
  <c r="J1986" i="4"/>
  <c r="S1986" i="4" s="1"/>
  <c r="Q1985" i="4"/>
  <c r="P1985" i="4"/>
  <c r="O1985" i="4"/>
  <c r="N1985" i="4"/>
  <c r="K1985" i="4"/>
  <c r="J1985" i="4"/>
  <c r="S1985" i="4" s="1"/>
  <c r="Q1984" i="4"/>
  <c r="P1984" i="4"/>
  <c r="O1984" i="4"/>
  <c r="N1984" i="4"/>
  <c r="K1984" i="4"/>
  <c r="J1984" i="4"/>
  <c r="S1984" i="4" s="1"/>
  <c r="Q1983" i="4"/>
  <c r="P1983" i="4"/>
  <c r="O1983" i="4"/>
  <c r="N1983" i="4"/>
  <c r="K1983" i="4"/>
  <c r="J1983" i="4"/>
  <c r="S1983" i="4" s="1"/>
  <c r="Q1982" i="4"/>
  <c r="P1982" i="4"/>
  <c r="O1982" i="4"/>
  <c r="N1982" i="4"/>
  <c r="K1982" i="4"/>
  <c r="J1982" i="4"/>
  <c r="S1982" i="4" s="1"/>
  <c r="Q1981" i="4"/>
  <c r="P1981" i="4"/>
  <c r="O1981" i="4"/>
  <c r="N1981" i="4"/>
  <c r="K1981" i="4"/>
  <c r="J1981" i="4"/>
  <c r="S1981" i="4" s="1"/>
  <c r="Q1980" i="4"/>
  <c r="P1980" i="4"/>
  <c r="O1980" i="4"/>
  <c r="N1980" i="4"/>
  <c r="K1980" i="4"/>
  <c r="J1980" i="4"/>
  <c r="S1980" i="4" s="1"/>
  <c r="Q1979" i="4"/>
  <c r="P1979" i="4"/>
  <c r="O1979" i="4"/>
  <c r="N1979" i="4"/>
  <c r="K1979" i="4"/>
  <c r="J1979" i="4"/>
  <c r="S1979" i="4" s="1"/>
  <c r="Q1978" i="4"/>
  <c r="P1978" i="4"/>
  <c r="O1978" i="4"/>
  <c r="N1978" i="4"/>
  <c r="K1978" i="4"/>
  <c r="J1978" i="4"/>
  <c r="S1978" i="4" s="1"/>
  <c r="Q1977" i="4"/>
  <c r="P1977" i="4"/>
  <c r="O1977" i="4"/>
  <c r="N1977" i="4"/>
  <c r="K1977" i="4"/>
  <c r="J1977" i="4"/>
  <c r="S1977" i="4" s="1"/>
  <c r="Q1976" i="4"/>
  <c r="P1976" i="4"/>
  <c r="O1976" i="4"/>
  <c r="N1976" i="4"/>
  <c r="K1976" i="4"/>
  <c r="J1976" i="4"/>
  <c r="S1976" i="4" s="1"/>
  <c r="Q1975" i="4"/>
  <c r="P1975" i="4"/>
  <c r="O1975" i="4"/>
  <c r="N1975" i="4"/>
  <c r="K1975" i="4"/>
  <c r="J1975" i="4"/>
  <c r="S1975" i="4" s="1"/>
  <c r="Q1974" i="4"/>
  <c r="P1974" i="4"/>
  <c r="O1974" i="4"/>
  <c r="N1974" i="4"/>
  <c r="K1974" i="4"/>
  <c r="J1974" i="4"/>
  <c r="S1974" i="4" s="1"/>
  <c r="Q1973" i="4"/>
  <c r="P1973" i="4"/>
  <c r="O1973" i="4"/>
  <c r="N1973" i="4"/>
  <c r="K1973" i="4"/>
  <c r="J1973" i="4"/>
  <c r="S1973" i="4" s="1"/>
  <c r="Q1972" i="4"/>
  <c r="P1972" i="4"/>
  <c r="O1972" i="4"/>
  <c r="N1972" i="4"/>
  <c r="K1972" i="4"/>
  <c r="J1972" i="4"/>
  <c r="S1972" i="4" s="1"/>
  <c r="Q1971" i="4"/>
  <c r="P1971" i="4"/>
  <c r="O1971" i="4"/>
  <c r="N1971" i="4"/>
  <c r="K1971" i="4"/>
  <c r="J1971" i="4"/>
  <c r="S1971" i="4" s="1"/>
  <c r="Q1970" i="4"/>
  <c r="P1970" i="4"/>
  <c r="O1970" i="4"/>
  <c r="N1970" i="4"/>
  <c r="K1970" i="4"/>
  <c r="J1970" i="4"/>
  <c r="S1970" i="4" s="1"/>
  <c r="Q1969" i="4"/>
  <c r="P1969" i="4"/>
  <c r="O1969" i="4"/>
  <c r="N1969" i="4"/>
  <c r="K1969" i="4"/>
  <c r="J1969" i="4"/>
  <c r="S1969" i="4" s="1"/>
  <c r="Q1968" i="4"/>
  <c r="P1968" i="4"/>
  <c r="O1968" i="4"/>
  <c r="N1968" i="4"/>
  <c r="K1968" i="4"/>
  <c r="J1968" i="4"/>
  <c r="S1968" i="4" s="1"/>
  <c r="Q1967" i="4"/>
  <c r="P1967" i="4"/>
  <c r="O1967" i="4"/>
  <c r="N1967" i="4"/>
  <c r="K1967" i="4"/>
  <c r="J1967" i="4"/>
  <c r="S1967" i="4" s="1"/>
  <c r="Q1966" i="4"/>
  <c r="P1966" i="4"/>
  <c r="O1966" i="4"/>
  <c r="N1966" i="4"/>
  <c r="K1966" i="4"/>
  <c r="J1966" i="4"/>
  <c r="S1966" i="4" s="1"/>
  <c r="Q1965" i="4"/>
  <c r="P1965" i="4"/>
  <c r="O1965" i="4"/>
  <c r="N1965" i="4"/>
  <c r="K1965" i="4"/>
  <c r="J1965" i="4"/>
  <c r="S1965" i="4" s="1"/>
  <c r="Q1964" i="4"/>
  <c r="P1964" i="4"/>
  <c r="O1964" i="4"/>
  <c r="N1964" i="4"/>
  <c r="K1964" i="4"/>
  <c r="J1964" i="4"/>
  <c r="S1964" i="4" s="1"/>
  <c r="Q1963" i="4"/>
  <c r="P1963" i="4"/>
  <c r="O1963" i="4"/>
  <c r="N1963" i="4"/>
  <c r="K1963" i="4"/>
  <c r="J1963" i="4"/>
  <c r="S1963" i="4" s="1"/>
  <c r="Q1962" i="4"/>
  <c r="P1962" i="4"/>
  <c r="O1962" i="4"/>
  <c r="N1962" i="4"/>
  <c r="K1962" i="4"/>
  <c r="J1962" i="4"/>
  <c r="S1962" i="4" s="1"/>
  <c r="Q1961" i="4"/>
  <c r="P1961" i="4"/>
  <c r="O1961" i="4"/>
  <c r="N1961" i="4"/>
  <c r="K1961" i="4"/>
  <c r="J1961" i="4"/>
  <c r="S1961" i="4" s="1"/>
  <c r="Q1960" i="4"/>
  <c r="P1960" i="4"/>
  <c r="O1960" i="4"/>
  <c r="N1960" i="4"/>
  <c r="K1960" i="4"/>
  <c r="J1960" i="4"/>
  <c r="S1960" i="4" s="1"/>
  <c r="Q1959" i="4"/>
  <c r="P1959" i="4"/>
  <c r="O1959" i="4"/>
  <c r="N1959" i="4"/>
  <c r="K1959" i="4"/>
  <c r="J1959" i="4"/>
  <c r="S1959" i="4" s="1"/>
  <c r="Q1958" i="4"/>
  <c r="P1958" i="4"/>
  <c r="O1958" i="4"/>
  <c r="N1958" i="4"/>
  <c r="K1958" i="4"/>
  <c r="J1958" i="4"/>
  <c r="S1958" i="4" s="1"/>
  <c r="Q1957" i="4"/>
  <c r="P1957" i="4"/>
  <c r="O1957" i="4"/>
  <c r="N1957" i="4"/>
  <c r="K1957" i="4"/>
  <c r="J1957" i="4"/>
  <c r="S1957" i="4" s="1"/>
  <c r="Q1956" i="4"/>
  <c r="P1956" i="4"/>
  <c r="O1956" i="4"/>
  <c r="N1956" i="4"/>
  <c r="K1956" i="4"/>
  <c r="J1956" i="4"/>
  <c r="S1956" i="4" s="1"/>
  <c r="Q1955" i="4"/>
  <c r="P1955" i="4"/>
  <c r="O1955" i="4"/>
  <c r="N1955" i="4"/>
  <c r="K1955" i="4"/>
  <c r="J1955" i="4"/>
  <c r="S1955" i="4" s="1"/>
  <c r="Q1954" i="4"/>
  <c r="P1954" i="4"/>
  <c r="O1954" i="4"/>
  <c r="N1954" i="4"/>
  <c r="K1954" i="4"/>
  <c r="J1954" i="4"/>
  <c r="S1954" i="4" s="1"/>
  <c r="Q1953" i="4"/>
  <c r="P1953" i="4"/>
  <c r="O1953" i="4"/>
  <c r="N1953" i="4"/>
  <c r="K1953" i="4"/>
  <c r="J1953" i="4"/>
  <c r="S1953" i="4" s="1"/>
  <c r="Q1952" i="4"/>
  <c r="P1952" i="4"/>
  <c r="O1952" i="4"/>
  <c r="N1952" i="4"/>
  <c r="K1952" i="4"/>
  <c r="J1952" i="4"/>
  <c r="S1952" i="4" s="1"/>
  <c r="Q1951" i="4"/>
  <c r="P1951" i="4"/>
  <c r="O1951" i="4"/>
  <c r="N1951" i="4"/>
  <c r="K1951" i="4"/>
  <c r="J1951" i="4"/>
  <c r="S1951" i="4" s="1"/>
  <c r="Q1950" i="4"/>
  <c r="P1950" i="4"/>
  <c r="O1950" i="4"/>
  <c r="N1950" i="4"/>
  <c r="K1950" i="4"/>
  <c r="J1950" i="4"/>
  <c r="S1950" i="4" s="1"/>
  <c r="Q1949" i="4"/>
  <c r="P1949" i="4"/>
  <c r="O1949" i="4"/>
  <c r="N1949" i="4"/>
  <c r="K1949" i="4"/>
  <c r="J1949" i="4"/>
  <c r="S1949" i="4" s="1"/>
  <c r="Q1948" i="4"/>
  <c r="P1948" i="4"/>
  <c r="O1948" i="4"/>
  <c r="N1948" i="4"/>
  <c r="K1948" i="4"/>
  <c r="J1948" i="4"/>
  <c r="S1948" i="4" s="1"/>
  <c r="Q1947" i="4"/>
  <c r="P1947" i="4"/>
  <c r="O1947" i="4"/>
  <c r="N1947" i="4"/>
  <c r="K1947" i="4"/>
  <c r="J1947" i="4"/>
  <c r="S1947" i="4" s="1"/>
  <c r="Q1946" i="4"/>
  <c r="P1946" i="4"/>
  <c r="O1946" i="4"/>
  <c r="N1946" i="4"/>
  <c r="K1946" i="4"/>
  <c r="J1946" i="4"/>
  <c r="S1946" i="4" s="1"/>
  <c r="Q1945" i="4"/>
  <c r="P1945" i="4"/>
  <c r="O1945" i="4"/>
  <c r="N1945" i="4"/>
  <c r="K1945" i="4"/>
  <c r="J1945" i="4"/>
  <c r="S1945" i="4" s="1"/>
  <c r="Q1944" i="4"/>
  <c r="P1944" i="4"/>
  <c r="O1944" i="4"/>
  <c r="N1944" i="4"/>
  <c r="K1944" i="4"/>
  <c r="J1944" i="4"/>
  <c r="S1944" i="4" s="1"/>
  <c r="Q1943" i="4"/>
  <c r="P1943" i="4"/>
  <c r="O1943" i="4"/>
  <c r="N1943" i="4"/>
  <c r="K1943" i="4"/>
  <c r="J1943" i="4"/>
  <c r="S1943" i="4" s="1"/>
  <c r="Q1942" i="4"/>
  <c r="P1942" i="4"/>
  <c r="O1942" i="4"/>
  <c r="N1942" i="4"/>
  <c r="K1942" i="4"/>
  <c r="J1942" i="4"/>
  <c r="S1942" i="4" s="1"/>
  <c r="Q1941" i="4"/>
  <c r="P1941" i="4"/>
  <c r="O1941" i="4"/>
  <c r="N1941" i="4"/>
  <c r="K1941" i="4"/>
  <c r="J1941" i="4"/>
  <c r="S1941" i="4" s="1"/>
  <c r="Q1940" i="4"/>
  <c r="P1940" i="4"/>
  <c r="O1940" i="4"/>
  <c r="N1940" i="4"/>
  <c r="K1940" i="4"/>
  <c r="J1940" i="4"/>
  <c r="S1940" i="4" s="1"/>
  <c r="Q1939" i="4"/>
  <c r="P1939" i="4"/>
  <c r="O1939" i="4"/>
  <c r="N1939" i="4"/>
  <c r="K1939" i="4"/>
  <c r="J1939" i="4"/>
  <c r="S1939" i="4" s="1"/>
  <c r="Q1938" i="4"/>
  <c r="P1938" i="4"/>
  <c r="O1938" i="4"/>
  <c r="N1938" i="4"/>
  <c r="K1938" i="4"/>
  <c r="J1938" i="4"/>
  <c r="S1938" i="4" s="1"/>
  <c r="Q1937" i="4"/>
  <c r="P1937" i="4"/>
  <c r="O1937" i="4"/>
  <c r="N1937" i="4"/>
  <c r="K1937" i="4"/>
  <c r="J1937" i="4"/>
  <c r="S1937" i="4" s="1"/>
  <c r="Q1936" i="4"/>
  <c r="P1936" i="4"/>
  <c r="O1936" i="4"/>
  <c r="N1936" i="4"/>
  <c r="K1936" i="4"/>
  <c r="J1936" i="4"/>
  <c r="S1936" i="4" s="1"/>
  <c r="Q1935" i="4"/>
  <c r="P1935" i="4"/>
  <c r="O1935" i="4"/>
  <c r="N1935" i="4"/>
  <c r="K1935" i="4"/>
  <c r="J1935" i="4"/>
  <c r="S1935" i="4" s="1"/>
  <c r="Q1934" i="4"/>
  <c r="P1934" i="4"/>
  <c r="O1934" i="4"/>
  <c r="N1934" i="4"/>
  <c r="K1934" i="4"/>
  <c r="J1934" i="4"/>
  <c r="S1934" i="4" s="1"/>
  <c r="Q1933" i="4"/>
  <c r="P1933" i="4"/>
  <c r="O1933" i="4"/>
  <c r="N1933" i="4"/>
  <c r="K1933" i="4"/>
  <c r="J1933" i="4"/>
  <c r="S1933" i="4" s="1"/>
  <c r="Q1932" i="4"/>
  <c r="P1932" i="4"/>
  <c r="O1932" i="4"/>
  <c r="N1932" i="4"/>
  <c r="K1932" i="4"/>
  <c r="J1932" i="4"/>
  <c r="S1932" i="4" s="1"/>
  <c r="Q1931" i="4"/>
  <c r="P1931" i="4"/>
  <c r="O1931" i="4"/>
  <c r="N1931" i="4"/>
  <c r="K1931" i="4"/>
  <c r="J1931" i="4"/>
  <c r="S1931" i="4" s="1"/>
  <c r="Q1930" i="4"/>
  <c r="P1930" i="4"/>
  <c r="O1930" i="4"/>
  <c r="N1930" i="4"/>
  <c r="K1930" i="4"/>
  <c r="J1930" i="4"/>
  <c r="S1930" i="4" s="1"/>
  <c r="Q1929" i="4"/>
  <c r="P1929" i="4"/>
  <c r="O1929" i="4"/>
  <c r="N1929" i="4"/>
  <c r="K1929" i="4"/>
  <c r="J1929" i="4"/>
  <c r="S1929" i="4" s="1"/>
  <c r="Q1928" i="4"/>
  <c r="P1928" i="4"/>
  <c r="O1928" i="4"/>
  <c r="N1928" i="4"/>
  <c r="K1928" i="4"/>
  <c r="J1928" i="4"/>
  <c r="S1928" i="4" s="1"/>
  <c r="Q1927" i="4"/>
  <c r="P1927" i="4"/>
  <c r="O1927" i="4"/>
  <c r="N1927" i="4"/>
  <c r="K1927" i="4"/>
  <c r="J1927" i="4"/>
  <c r="S1927" i="4" s="1"/>
  <c r="Q1926" i="4"/>
  <c r="P1926" i="4"/>
  <c r="O1926" i="4"/>
  <c r="N1926" i="4"/>
  <c r="K1926" i="4"/>
  <c r="J1926" i="4"/>
  <c r="S1926" i="4" s="1"/>
  <c r="Q1925" i="4"/>
  <c r="P1925" i="4"/>
  <c r="O1925" i="4"/>
  <c r="N1925" i="4"/>
  <c r="K1925" i="4"/>
  <c r="J1925" i="4"/>
  <c r="S1925" i="4" s="1"/>
  <c r="Q1924" i="4"/>
  <c r="P1924" i="4"/>
  <c r="O1924" i="4"/>
  <c r="N1924" i="4"/>
  <c r="K1924" i="4"/>
  <c r="J1924" i="4"/>
  <c r="S1924" i="4" s="1"/>
  <c r="Q1923" i="4"/>
  <c r="P1923" i="4"/>
  <c r="O1923" i="4"/>
  <c r="N1923" i="4"/>
  <c r="K1923" i="4"/>
  <c r="J1923" i="4"/>
  <c r="S1923" i="4" s="1"/>
  <c r="Q1922" i="4"/>
  <c r="P1922" i="4"/>
  <c r="O1922" i="4"/>
  <c r="N1922" i="4"/>
  <c r="K1922" i="4"/>
  <c r="J1922" i="4"/>
  <c r="S1922" i="4" s="1"/>
  <c r="Q1921" i="4"/>
  <c r="P1921" i="4"/>
  <c r="O1921" i="4"/>
  <c r="N1921" i="4"/>
  <c r="K1921" i="4"/>
  <c r="J1921" i="4"/>
  <c r="S1921" i="4" s="1"/>
  <c r="Q1920" i="4"/>
  <c r="P1920" i="4"/>
  <c r="O1920" i="4"/>
  <c r="N1920" i="4"/>
  <c r="K1920" i="4"/>
  <c r="J1920" i="4"/>
  <c r="S1920" i="4" s="1"/>
  <c r="Q1919" i="4"/>
  <c r="P1919" i="4"/>
  <c r="O1919" i="4"/>
  <c r="N1919" i="4"/>
  <c r="K1919" i="4"/>
  <c r="J1919" i="4"/>
  <c r="S1919" i="4" s="1"/>
  <c r="Q1918" i="4"/>
  <c r="P1918" i="4"/>
  <c r="O1918" i="4"/>
  <c r="N1918" i="4"/>
  <c r="K1918" i="4"/>
  <c r="J1918" i="4"/>
  <c r="S1918" i="4" s="1"/>
  <c r="Q1917" i="4"/>
  <c r="P1917" i="4"/>
  <c r="O1917" i="4"/>
  <c r="N1917" i="4"/>
  <c r="K1917" i="4"/>
  <c r="J1917" i="4"/>
  <c r="S1917" i="4" s="1"/>
  <c r="Q1916" i="4"/>
  <c r="P1916" i="4"/>
  <c r="O1916" i="4"/>
  <c r="N1916" i="4"/>
  <c r="K1916" i="4"/>
  <c r="J1916" i="4"/>
  <c r="S1916" i="4" s="1"/>
  <c r="Q1915" i="4"/>
  <c r="P1915" i="4"/>
  <c r="O1915" i="4"/>
  <c r="N1915" i="4"/>
  <c r="K1915" i="4"/>
  <c r="J1915" i="4"/>
  <c r="S1915" i="4" s="1"/>
  <c r="Q1914" i="4"/>
  <c r="P1914" i="4"/>
  <c r="O1914" i="4"/>
  <c r="N1914" i="4"/>
  <c r="K1914" i="4"/>
  <c r="J1914" i="4"/>
  <c r="S1914" i="4" s="1"/>
  <c r="Q1913" i="4"/>
  <c r="P1913" i="4"/>
  <c r="O1913" i="4"/>
  <c r="N1913" i="4"/>
  <c r="K1913" i="4"/>
  <c r="J1913" i="4"/>
  <c r="S1913" i="4" s="1"/>
  <c r="Q1912" i="4"/>
  <c r="P1912" i="4"/>
  <c r="O1912" i="4"/>
  <c r="N1912" i="4"/>
  <c r="K1912" i="4"/>
  <c r="J1912" i="4"/>
  <c r="S1912" i="4" s="1"/>
  <c r="Q1911" i="4"/>
  <c r="P1911" i="4"/>
  <c r="O1911" i="4"/>
  <c r="N1911" i="4"/>
  <c r="K1911" i="4"/>
  <c r="J1911" i="4"/>
  <c r="S1911" i="4" s="1"/>
  <c r="Q1910" i="4"/>
  <c r="P1910" i="4"/>
  <c r="O1910" i="4"/>
  <c r="N1910" i="4"/>
  <c r="K1910" i="4"/>
  <c r="J1910" i="4"/>
  <c r="S1910" i="4" s="1"/>
  <c r="Q1909" i="4"/>
  <c r="P1909" i="4"/>
  <c r="O1909" i="4"/>
  <c r="N1909" i="4"/>
  <c r="K1909" i="4"/>
  <c r="J1909" i="4"/>
  <c r="S1909" i="4" s="1"/>
  <c r="Q1908" i="4"/>
  <c r="P1908" i="4"/>
  <c r="O1908" i="4"/>
  <c r="N1908" i="4"/>
  <c r="K1908" i="4"/>
  <c r="J1908" i="4"/>
  <c r="S1908" i="4" s="1"/>
  <c r="Q1907" i="4"/>
  <c r="P1907" i="4"/>
  <c r="O1907" i="4"/>
  <c r="N1907" i="4"/>
  <c r="K1907" i="4"/>
  <c r="J1907" i="4"/>
  <c r="S1907" i="4" s="1"/>
  <c r="Q1906" i="4"/>
  <c r="P1906" i="4"/>
  <c r="O1906" i="4"/>
  <c r="N1906" i="4"/>
  <c r="K1906" i="4"/>
  <c r="J1906" i="4"/>
  <c r="S1906" i="4" s="1"/>
  <c r="Q1905" i="4"/>
  <c r="P1905" i="4"/>
  <c r="O1905" i="4"/>
  <c r="N1905" i="4"/>
  <c r="K1905" i="4"/>
  <c r="J1905" i="4"/>
  <c r="S1905" i="4" s="1"/>
  <c r="Q1904" i="4"/>
  <c r="P1904" i="4"/>
  <c r="O1904" i="4"/>
  <c r="N1904" i="4"/>
  <c r="K1904" i="4"/>
  <c r="J1904" i="4"/>
  <c r="S1904" i="4" s="1"/>
  <c r="Q1903" i="4"/>
  <c r="P1903" i="4"/>
  <c r="O1903" i="4"/>
  <c r="N1903" i="4"/>
  <c r="K1903" i="4"/>
  <c r="J1903" i="4"/>
  <c r="S1903" i="4" s="1"/>
  <c r="Q1902" i="4"/>
  <c r="P1902" i="4"/>
  <c r="O1902" i="4"/>
  <c r="N1902" i="4"/>
  <c r="K1902" i="4"/>
  <c r="J1902" i="4"/>
  <c r="S1902" i="4" s="1"/>
  <c r="Q1901" i="4"/>
  <c r="P1901" i="4"/>
  <c r="O1901" i="4"/>
  <c r="N1901" i="4"/>
  <c r="K1901" i="4"/>
  <c r="J1901" i="4"/>
  <c r="S1901" i="4" s="1"/>
  <c r="Q1900" i="4"/>
  <c r="P1900" i="4"/>
  <c r="O1900" i="4"/>
  <c r="N1900" i="4"/>
  <c r="K1900" i="4"/>
  <c r="J1900" i="4"/>
  <c r="S1900" i="4" s="1"/>
  <c r="Q1899" i="4"/>
  <c r="P1899" i="4"/>
  <c r="O1899" i="4"/>
  <c r="N1899" i="4"/>
  <c r="K1899" i="4"/>
  <c r="J1899" i="4"/>
  <c r="S1899" i="4" s="1"/>
  <c r="Q1898" i="4"/>
  <c r="P1898" i="4"/>
  <c r="O1898" i="4"/>
  <c r="N1898" i="4"/>
  <c r="K1898" i="4"/>
  <c r="J1898" i="4"/>
  <c r="S1898" i="4" s="1"/>
  <c r="Q1897" i="4"/>
  <c r="P1897" i="4"/>
  <c r="O1897" i="4"/>
  <c r="N1897" i="4"/>
  <c r="K1897" i="4"/>
  <c r="J1897" i="4"/>
  <c r="S1897" i="4" s="1"/>
  <c r="Q1896" i="4"/>
  <c r="P1896" i="4"/>
  <c r="O1896" i="4"/>
  <c r="N1896" i="4"/>
  <c r="K1896" i="4"/>
  <c r="J1896" i="4"/>
  <c r="S1896" i="4" s="1"/>
  <c r="Q1895" i="4"/>
  <c r="P1895" i="4"/>
  <c r="O1895" i="4"/>
  <c r="N1895" i="4"/>
  <c r="K1895" i="4"/>
  <c r="J1895" i="4"/>
  <c r="S1895" i="4" s="1"/>
  <c r="Q1894" i="4"/>
  <c r="P1894" i="4"/>
  <c r="O1894" i="4"/>
  <c r="N1894" i="4"/>
  <c r="K1894" i="4"/>
  <c r="J1894" i="4"/>
  <c r="S1894" i="4" s="1"/>
  <c r="Q1893" i="4"/>
  <c r="P1893" i="4"/>
  <c r="O1893" i="4"/>
  <c r="N1893" i="4"/>
  <c r="K1893" i="4"/>
  <c r="J1893" i="4"/>
  <c r="S1893" i="4" s="1"/>
  <c r="Q1892" i="4"/>
  <c r="P1892" i="4"/>
  <c r="O1892" i="4"/>
  <c r="N1892" i="4"/>
  <c r="K1892" i="4"/>
  <c r="J1892" i="4"/>
  <c r="S1892" i="4" s="1"/>
  <c r="Q1891" i="4"/>
  <c r="P1891" i="4"/>
  <c r="O1891" i="4"/>
  <c r="N1891" i="4"/>
  <c r="K1891" i="4"/>
  <c r="J1891" i="4"/>
  <c r="S1891" i="4" s="1"/>
  <c r="Q1890" i="4"/>
  <c r="P1890" i="4"/>
  <c r="O1890" i="4"/>
  <c r="N1890" i="4"/>
  <c r="K1890" i="4"/>
  <c r="J1890" i="4"/>
  <c r="S1890" i="4" s="1"/>
  <c r="Q1889" i="4"/>
  <c r="P1889" i="4"/>
  <c r="O1889" i="4"/>
  <c r="N1889" i="4"/>
  <c r="K1889" i="4"/>
  <c r="J1889" i="4"/>
  <c r="S1889" i="4" s="1"/>
  <c r="Q1888" i="4"/>
  <c r="P1888" i="4"/>
  <c r="O1888" i="4"/>
  <c r="N1888" i="4"/>
  <c r="K1888" i="4"/>
  <c r="J1888" i="4"/>
  <c r="S1888" i="4" s="1"/>
  <c r="Q1887" i="4"/>
  <c r="P1887" i="4"/>
  <c r="O1887" i="4"/>
  <c r="N1887" i="4"/>
  <c r="K1887" i="4"/>
  <c r="J1887" i="4"/>
  <c r="S1887" i="4" s="1"/>
  <c r="Q1886" i="4"/>
  <c r="P1886" i="4"/>
  <c r="O1886" i="4"/>
  <c r="N1886" i="4"/>
  <c r="K1886" i="4"/>
  <c r="J1886" i="4"/>
  <c r="S1886" i="4" s="1"/>
  <c r="Q1885" i="4"/>
  <c r="P1885" i="4"/>
  <c r="O1885" i="4"/>
  <c r="N1885" i="4"/>
  <c r="K1885" i="4"/>
  <c r="J1885" i="4"/>
  <c r="S1885" i="4" s="1"/>
  <c r="Q1884" i="4"/>
  <c r="P1884" i="4"/>
  <c r="O1884" i="4"/>
  <c r="N1884" i="4"/>
  <c r="K1884" i="4"/>
  <c r="J1884" i="4"/>
  <c r="S1884" i="4" s="1"/>
  <c r="Q1883" i="4"/>
  <c r="P1883" i="4"/>
  <c r="O1883" i="4"/>
  <c r="N1883" i="4"/>
  <c r="K1883" i="4"/>
  <c r="J1883" i="4"/>
  <c r="S1883" i="4" s="1"/>
  <c r="Q1882" i="4"/>
  <c r="P1882" i="4"/>
  <c r="O1882" i="4"/>
  <c r="N1882" i="4"/>
  <c r="K1882" i="4"/>
  <c r="J1882" i="4"/>
  <c r="S1882" i="4" s="1"/>
  <c r="Q1881" i="4"/>
  <c r="P1881" i="4"/>
  <c r="O1881" i="4"/>
  <c r="N1881" i="4"/>
  <c r="K1881" i="4"/>
  <c r="J1881" i="4"/>
  <c r="S1881" i="4" s="1"/>
  <c r="Q1880" i="4"/>
  <c r="P1880" i="4"/>
  <c r="O1880" i="4"/>
  <c r="N1880" i="4"/>
  <c r="K1880" i="4"/>
  <c r="J1880" i="4"/>
  <c r="S1880" i="4" s="1"/>
  <c r="Q1879" i="4"/>
  <c r="P1879" i="4"/>
  <c r="O1879" i="4"/>
  <c r="N1879" i="4"/>
  <c r="K1879" i="4"/>
  <c r="J1879" i="4"/>
  <c r="S1879" i="4" s="1"/>
  <c r="Q1878" i="4"/>
  <c r="P1878" i="4"/>
  <c r="O1878" i="4"/>
  <c r="N1878" i="4"/>
  <c r="K1878" i="4"/>
  <c r="J1878" i="4"/>
  <c r="S1878" i="4" s="1"/>
  <c r="Q1877" i="4"/>
  <c r="P1877" i="4"/>
  <c r="O1877" i="4"/>
  <c r="N1877" i="4"/>
  <c r="K1877" i="4"/>
  <c r="J1877" i="4"/>
  <c r="S1877" i="4" s="1"/>
  <c r="Q1876" i="4"/>
  <c r="P1876" i="4"/>
  <c r="O1876" i="4"/>
  <c r="N1876" i="4"/>
  <c r="K1876" i="4"/>
  <c r="J1876" i="4"/>
  <c r="S1876" i="4" s="1"/>
  <c r="Q1875" i="4"/>
  <c r="P1875" i="4"/>
  <c r="O1875" i="4"/>
  <c r="N1875" i="4"/>
  <c r="K1875" i="4"/>
  <c r="J1875" i="4"/>
  <c r="S1875" i="4" s="1"/>
  <c r="Q1874" i="4"/>
  <c r="P1874" i="4"/>
  <c r="O1874" i="4"/>
  <c r="N1874" i="4"/>
  <c r="K1874" i="4"/>
  <c r="J1874" i="4"/>
  <c r="S1874" i="4" s="1"/>
  <c r="Q1873" i="4"/>
  <c r="P1873" i="4"/>
  <c r="O1873" i="4"/>
  <c r="N1873" i="4"/>
  <c r="K1873" i="4"/>
  <c r="J1873" i="4"/>
  <c r="S1873" i="4" s="1"/>
  <c r="Q1872" i="4"/>
  <c r="P1872" i="4"/>
  <c r="O1872" i="4"/>
  <c r="N1872" i="4"/>
  <c r="K1872" i="4"/>
  <c r="J1872" i="4"/>
  <c r="S1872" i="4" s="1"/>
  <c r="Q1871" i="4"/>
  <c r="P1871" i="4"/>
  <c r="O1871" i="4"/>
  <c r="N1871" i="4"/>
  <c r="K1871" i="4"/>
  <c r="J1871" i="4"/>
  <c r="S1871" i="4" s="1"/>
  <c r="Q1870" i="4"/>
  <c r="P1870" i="4"/>
  <c r="O1870" i="4"/>
  <c r="N1870" i="4"/>
  <c r="K1870" i="4"/>
  <c r="J1870" i="4"/>
  <c r="S1870" i="4" s="1"/>
  <c r="Q1869" i="4"/>
  <c r="P1869" i="4"/>
  <c r="O1869" i="4"/>
  <c r="N1869" i="4"/>
  <c r="K1869" i="4"/>
  <c r="J1869" i="4"/>
  <c r="S1869" i="4" s="1"/>
  <c r="Q1868" i="4"/>
  <c r="P1868" i="4"/>
  <c r="O1868" i="4"/>
  <c r="N1868" i="4"/>
  <c r="K1868" i="4"/>
  <c r="J1868" i="4"/>
  <c r="S1868" i="4" s="1"/>
  <c r="Q1867" i="4"/>
  <c r="P1867" i="4"/>
  <c r="O1867" i="4"/>
  <c r="N1867" i="4"/>
  <c r="K1867" i="4"/>
  <c r="J1867" i="4"/>
  <c r="S1867" i="4" s="1"/>
  <c r="Q1866" i="4"/>
  <c r="P1866" i="4"/>
  <c r="O1866" i="4"/>
  <c r="N1866" i="4"/>
  <c r="K1866" i="4"/>
  <c r="J1866" i="4"/>
  <c r="S1866" i="4" s="1"/>
  <c r="Q1865" i="4"/>
  <c r="P1865" i="4"/>
  <c r="O1865" i="4"/>
  <c r="N1865" i="4"/>
  <c r="K1865" i="4"/>
  <c r="J1865" i="4"/>
  <c r="S1865" i="4" s="1"/>
  <c r="Q1864" i="4"/>
  <c r="P1864" i="4"/>
  <c r="O1864" i="4"/>
  <c r="N1864" i="4"/>
  <c r="K1864" i="4"/>
  <c r="J1864" i="4"/>
  <c r="S1864" i="4" s="1"/>
  <c r="Q1863" i="4"/>
  <c r="P1863" i="4"/>
  <c r="O1863" i="4"/>
  <c r="N1863" i="4"/>
  <c r="K1863" i="4"/>
  <c r="J1863" i="4"/>
  <c r="S1863" i="4" s="1"/>
  <c r="Q1862" i="4"/>
  <c r="P1862" i="4"/>
  <c r="O1862" i="4"/>
  <c r="N1862" i="4"/>
  <c r="K1862" i="4"/>
  <c r="J1862" i="4"/>
  <c r="S1862" i="4" s="1"/>
  <c r="Q1861" i="4"/>
  <c r="P1861" i="4"/>
  <c r="O1861" i="4"/>
  <c r="N1861" i="4"/>
  <c r="K1861" i="4"/>
  <c r="J1861" i="4"/>
  <c r="S1861" i="4" s="1"/>
  <c r="Q1860" i="4"/>
  <c r="P1860" i="4"/>
  <c r="O1860" i="4"/>
  <c r="N1860" i="4"/>
  <c r="K1860" i="4"/>
  <c r="J1860" i="4"/>
  <c r="S1860" i="4" s="1"/>
  <c r="Q1859" i="4"/>
  <c r="P1859" i="4"/>
  <c r="O1859" i="4"/>
  <c r="N1859" i="4"/>
  <c r="K1859" i="4"/>
  <c r="J1859" i="4"/>
  <c r="S1859" i="4" s="1"/>
  <c r="Q1858" i="4"/>
  <c r="P1858" i="4"/>
  <c r="O1858" i="4"/>
  <c r="N1858" i="4"/>
  <c r="K1858" i="4"/>
  <c r="J1858" i="4"/>
  <c r="S1858" i="4" s="1"/>
  <c r="Q1857" i="4"/>
  <c r="P1857" i="4"/>
  <c r="O1857" i="4"/>
  <c r="N1857" i="4"/>
  <c r="K1857" i="4"/>
  <c r="J1857" i="4"/>
  <c r="S1857" i="4" s="1"/>
  <c r="Q1856" i="4"/>
  <c r="P1856" i="4"/>
  <c r="O1856" i="4"/>
  <c r="N1856" i="4"/>
  <c r="K1856" i="4"/>
  <c r="J1856" i="4"/>
  <c r="S1856" i="4" s="1"/>
  <c r="Q1855" i="4"/>
  <c r="P1855" i="4"/>
  <c r="O1855" i="4"/>
  <c r="N1855" i="4"/>
  <c r="K1855" i="4"/>
  <c r="J1855" i="4"/>
  <c r="S1855" i="4" s="1"/>
  <c r="Q1854" i="4"/>
  <c r="P1854" i="4"/>
  <c r="O1854" i="4"/>
  <c r="N1854" i="4"/>
  <c r="K1854" i="4"/>
  <c r="J1854" i="4"/>
  <c r="S1854" i="4" s="1"/>
  <c r="Q1853" i="4"/>
  <c r="P1853" i="4"/>
  <c r="O1853" i="4"/>
  <c r="N1853" i="4"/>
  <c r="K1853" i="4"/>
  <c r="J1853" i="4"/>
  <c r="S1853" i="4" s="1"/>
  <c r="Q1852" i="4"/>
  <c r="P1852" i="4"/>
  <c r="O1852" i="4"/>
  <c r="N1852" i="4"/>
  <c r="K1852" i="4"/>
  <c r="J1852" i="4"/>
  <c r="S1852" i="4" s="1"/>
  <c r="Q1851" i="4"/>
  <c r="P1851" i="4"/>
  <c r="O1851" i="4"/>
  <c r="N1851" i="4"/>
  <c r="K1851" i="4"/>
  <c r="J1851" i="4"/>
  <c r="S1851" i="4" s="1"/>
  <c r="Q1850" i="4"/>
  <c r="P1850" i="4"/>
  <c r="O1850" i="4"/>
  <c r="N1850" i="4"/>
  <c r="K1850" i="4"/>
  <c r="J1850" i="4"/>
  <c r="S1850" i="4" s="1"/>
  <c r="Q1849" i="4"/>
  <c r="P1849" i="4"/>
  <c r="O1849" i="4"/>
  <c r="N1849" i="4"/>
  <c r="K1849" i="4"/>
  <c r="J1849" i="4"/>
  <c r="S1849" i="4" s="1"/>
  <c r="Q1848" i="4"/>
  <c r="P1848" i="4"/>
  <c r="O1848" i="4"/>
  <c r="N1848" i="4"/>
  <c r="K1848" i="4"/>
  <c r="J1848" i="4"/>
  <c r="S1848" i="4" s="1"/>
  <c r="Q1847" i="4"/>
  <c r="P1847" i="4"/>
  <c r="O1847" i="4"/>
  <c r="N1847" i="4"/>
  <c r="K1847" i="4"/>
  <c r="J1847" i="4"/>
  <c r="S1847" i="4" s="1"/>
  <c r="Q1846" i="4"/>
  <c r="P1846" i="4"/>
  <c r="O1846" i="4"/>
  <c r="N1846" i="4"/>
  <c r="K1846" i="4"/>
  <c r="J1846" i="4"/>
  <c r="S1846" i="4" s="1"/>
  <c r="Q1845" i="4"/>
  <c r="P1845" i="4"/>
  <c r="O1845" i="4"/>
  <c r="N1845" i="4"/>
  <c r="K1845" i="4"/>
  <c r="J1845" i="4"/>
  <c r="S1845" i="4" s="1"/>
  <c r="Q1844" i="4"/>
  <c r="P1844" i="4"/>
  <c r="O1844" i="4"/>
  <c r="N1844" i="4"/>
  <c r="K1844" i="4"/>
  <c r="J1844" i="4"/>
  <c r="S1844" i="4" s="1"/>
  <c r="Q1843" i="4"/>
  <c r="P1843" i="4"/>
  <c r="O1843" i="4"/>
  <c r="N1843" i="4"/>
  <c r="K1843" i="4"/>
  <c r="J1843" i="4"/>
  <c r="S1843" i="4" s="1"/>
  <c r="Q1842" i="4"/>
  <c r="P1842" i="4"/>
  <c r="O1842" i="4"/>
  <c r="N1842" i="4"/>
  <c r="K1842" i="4"/>
  <c r="J1842" i="4"/>
  <c r="S1842" i="4" s="1"/>
  <c r="Q1841" i="4"/>
  <c r="P1841" i="4"/>
  <c r="O1841" i="4"/>
  <c r="N1841" i="4"/>
  <c r="K1841" i="4"/>
  <c r="J1841" i="4"/>
  <c r="S1841" i="4" s="1"/>
  <c r="Q1840" i="4"/>
  <c r="P1840" i="4"/>
  <c r="O1840" i="4"/>
  <c r="N1840" i="4"/>
  <c r="K1840" i="4"/>
  <c r="J1840" i="4"/>
  <c r="S1840" i="4" s="1"/>
  <c r="Q1839" i="4"/>
  <c r="P1839" i="4"/>
  <c r="O1839" i="4"/>
  <c r="N1839" i="4"/>
  <c r="K1839" i="4"/>
  <c r="J1839" i="4"/>
  <c r="S1839" i="4" s="1"/>
  <c r="Q1838" i="4"/>
  <c r="P1838" i="4"/>
  <c r="O1838" i="4"/>
  <c r="N1838" i="4"/>
  <c r="K1838" i="4"/>
  <c r="J1838" i="4"/>
  <c r="S1838" i="4" s="1"/>
  <c r="Q1837" i="4"/>
  <c r="P1837" i="4"/>
  <c r="O1837" i="4"/>
  <c r="N1837" i="4"/>
  <c r="K1837" i="4"/>
  <c r="J1837" i="4"/>
  <c r="S1837" i="4" s="1"/>
  <c r="Q1836" i="4"/>
  <c r="P1836" i="4"/>
  <c r="O1836" i="4"/>
  <c r="N1836" i="4"/>
  <c r="K1836" i="4"/>
  <c r="J1836" i="4"/>
  <c r="S1836" i="4" s="1"/>
  <c r="Q1835" i="4"/>
  <c r="P1835" i="4"/>
  <c r="O1835" i="4"/>
  <c r="N1835" i="4"/>
  <c r="K1835" i="4"/>
  <c r="J1835" i="4"/>
  <c r="S1835" i="4" s="1"/>
  <c r="Q1834" i="4"/>
  <c r="P1834" i="4"/>
  <c r="O1834" i="4"/>
  <c r="N1834" i="4"/>
  <c r="K1834" i="4"/>
  <c r="J1834" i="4"/>
  <c r="S1834" i="4" s="1"/>
  <c r="Q1833" i="4"/>
  <c r="P1833" i="4"/>
  <c r="O1833" i="4"/>
  <c r="N1833" i="4"/>
  <c r="K1833" i="4"/>
  <c r="J1833" i="4"/>
  <c r="S1833" i="4" s="1"/>
  <c r="Q1832" i="4"/>
  <c r="P1832" i="4"/>
  <c r="O1832" i="4"/>
  <c r="N1832" i="4"/>
  <c r="K1832" i="4"/>
  <c r="J1832" i="4"/>
  <c r="S1832" i="4" s="1"/>
  <c r="Q1831" i="4"/>
  <c r="P1831" i="4"/>
  <c r="O1831" i="4"/>
  <c r="N1831" i="4"/>
  <c r="K1831" i="4"/>
  <c r="J1831" i="4"/>
  <c r="S1831" i="4" s="1"/>
  <c r="Q1830" i="4"/>
  <c r="P1830" i="4"/>
  <c r="O1830" i="4"/>
  <c r="N1830" i="4"/>
  <c r="K1830" i="4"/>
  <c r="J1830" i="4"/>
  <c r="S1830" i="4" s="1"/>
  <c r="Q1829" i="4"/>
  <c r="P1829" i="4"/>
  <c r="O1829" i="4"/>
  <c r="N1829" i="4"/>
  <c r="K1829" i="4"/>
  <c r="J1829" i="4"/>
  <c r="S1829" i="4" s="1"/>
  <c r="Q1828" i="4"/>
  <c r="P1828" i="4"/>
  <c r="O1828" i="4"/>
  <c r="N1828" i="4"/>
  <c r="K1828" i="4"/>
  <c r="J1828" i="4"/>
  <c r="S1828" i="4" s="1"/>
  <c r="Q1827" i="4"/>
  <c r="P1827" i="4"/>
  <c r="O1827" i="4"/>
  <c r="N1827" i="4"/>
  <c r="K1827" i="4"/>
  <c r="J1827" i="4"/>
  <c r="S1827" i="4" s="1"/>
  <c r="Q1826" i="4"/>
  <c r="P1826" i="4"/>
  <c r="O1826" i="4"/>
  <c r="N1826" i="4"/>
  <c r="K1826" i="4"/>
  <c r="J1826" i="4"/>
  <c r="S1826" i="4" s="1"/>
  <c r="Q1825" i="4"/>
  <c r="P1825" i="4"/>
  <c r="O1825" i="4"/>
  <c r="N1825" i="4"/>
  <c r="K1825" i="4"/>
  <c r="J1825" i="4"/>
  <c r="S1825" i="4" s="1"/>
  <c r="Q1824" i="4"/>
  <c r="P1824" i="4"/>
  <c r="O1824" i="4"/>
  <c r="N1824" i="4"/>
  <c r="K1824" i="4"/>
  <c r="J1824" i="4"/>
  <c r="S1824" i="4" s="1"/>
  <c r="Q1823" i="4"/>
  <c r="P1823" i="4"/>
  <c r="O1823" i="4"/>
  <c r="N1823" i="4"/>
  <c r="K1823" i="4"/>
  <c r="J1823" i="4"/>
  <c r="S1823" i="4" s="1"/>
  <c r="Q1822" i="4"/>
  <c r="P1822" i="4"/>
  <c r="O1822" i="4"/>
  <c r="N1822" i="4"/>
  <c r="K1822" i="4"/>
  <c r="J1822" i="4"/>
  <c r="S1822" i="4" s="1"/>
  <c r="Q1821" i="4"/>
  <c r="P1821" i="4"/>
  <c r="O1821" i="4"/>
  <c r="N1821" i="4"/>
  <c r="K1821" i="4"/>
  <c r="J1821" i="4"/>
  <c r="S1821" i="4" s="1"/>
  <c r="Q1820" i="4"/>
  <c r="P1820" i="4"/>
  <c r="O1820" i="4"/>
  <c r="N1820" i="4"/>
  <c r="K1820" i="4"/>
  <c r="J1820" i="4"/>
  <c r="S1820" i="4" s="1"/>
  <c r="Q1819" i="4"/>
  <c r="P1819" i="4"/>
  <c r="O1819" i="4"/>
  <c r="N1819" i="4"/>
  <c r="K1819" i="4"/>
  <c r="J1819" i="4"/>
  <c r="S1819" i="4" s="1"/>
  <c r="Q1818" i="4"/>
  <c r="P1818" i="4"/>
  <c r="O1818" i="4"/>
  <c r="N1818" i="4"/>
  <c r="K1818" i="4"/>
  <c r="J1818" i="4"/>
  <c r="S1818" i="4" s="1"/>
  <c r="Q1817" i="4"/>
  <c r="P1817" i="4"/>
  <c r="O1817" i="4"/>
  <c r="N1817" i="4"/>
  <c r="K1817" i="4"/>
  <c r="J1817" i="4"/>
  <c r="S1817" i="4" s="1"/>
  <c r="Q1816" i="4"/>
  <c r="P1816" i="4"/>
  <c r="O1816" i="4"/>
  <c r="N1816" i="4"/>
  <c r="K1816" i="4"/>
  <c r="J1816" i="4"/>
  <c r="S1816" i="4" s="1"/>
  <c r="Q1815" i="4"/>
  <c r="P1815" i="4"/>
  <c r="O1815" i="4"/>
  <c r="N1815" i="4"/>
  <c r="K1815" i="4"/>
  <c r="J1815" i="4"/>
  <c r="S1815" i="4" s="1"/>
  <c r="Q1814" i="4"/>
  <c r="P1814" i="4"/>
  <c r="O1814" i="4"/>
  <c r="N1814" i="4"/>
  <c r="K1814" i="4"/>
  <c r="J1814" i="4"/>
  <c r="S1814" i="4" s="1"/>
  <c r="Q1813" i="4"/>
  <c r="P1813" i="4"/>
  <c r="O1813" i="4"/>
  <c r="N1813" i="4"/>
  <c r="K1813" i="4"/>
  <c r="J1813" i="4"/>
  <c r="S1813" i="4" s="1"/>
  <c r="Q1812" i="4"/>
  <c r="P1812" i="4"/>
  <c r="O1812" i="4"/>
  <c r="N1812" i="4"/>
  <c r="K1812" i="4"/>
  <c r="J1812" i="4"/>
  <c r="S1812" i="4" s="1"/>
  <c r="Q1811" i="4"/>
  <c r="P1811" i="4"/>
  <c r="O1811" i="4"/>
  <c r="N1811" i="4"/>
  <c r="K1811" i="4"/>
  <c r="J1811" i="4"/>
  <c r="S1811" i="4" s="1"/>
  <c r="Q1810" i="4"/>
  <c r="P1810" i="4"/>
  <c r="O1810" i="4"/>
  <c r="N1810" i="4"/>
  <c r="K1810" i="4"/>
  <c r="J1810" i="4"/>
  <c r="S1810" i="4" s="1"/>
  <c r="Q1809" i="4"/>
  <c r="P1809" i="4"/>
  <c r="O1809" i="4"/>
  <c r="N1809" i="4"/>
  <c r="K1809" i="4"/>
  <c r="J1809" i="4"/>
  <c r="S1809" i="4" s="1"/>
  <c r="Q1808" i="4"/>
  <c r="P1808" i="4"/>
  <c r="O1808" i="4"/>
  <c r="N1808" i="4"/>
  <c r="K1808" i="4"/>
  <c r="J1808" i="4"/>
  <c r="S1808" i="4" s="1"/>
  <c r="Q1807" i="4"/>
  <c r="P1807" i="4"/>
  <c r="O1807" i="4"/>
  <c r="N1807" i="4"/>
  <c r="K1807" i="4"/>
  <c r="J1807" i="4"/>
  <c r="S1807" i="4" s="1"/>
  <c r="Q1806" i="4"/>
  <c r="P1806" i="4"/>
  <c r="O1806" i="4"/>
  <c r="N1806" i="4"/>
  <c r="K1806" i="4"/>
  <c r="J1806" i="4"/>
  <c r="S1806" i="4" s="1"/>
  <c r="Q1805" i="4"/>
  <c r="P1805" i="4"/>
  <c r="O1805" i="4"/>
  <c r="N1805" i="4"/>
  <c r="K1805" i="4"/>
  <c r="J1805" i="4"/>
  <c r="S1805" i="4" s="1"/>
  <c r="Q1804" i="4"/>
  <c r="P1804" i="4"/>
  <c r="O1804" i="4"/>
  <c r="N1804" i="4"/>
  <c r="K1804" i="4"/>
  <c r="J1804" i="4"/>
  <c r="S1804" i="4" s="1"/>
  <c r="Q1803" i="4"/>
  <c r="P1803" i="4"/>
  <c r="O1803" i="4"/>
  <c r="N1803" i="4"/>
  <c r="K1803" i="4"/>
  <c r="J1803" i="4"/>
  <c r="S1803" i="4" s="1"/>
  <c r="Q1802" i="4"/>
  <c r="P1802" i="4"/>
  <c r="O1802" i="4"/>
  <c r="N1802" i="4"/>
  <c r="K1802" i="4"/>
  <c r="J1802" i="4"/>
  <c r="S1802" i="4" s="1"/>
  <c r="Q1801" i="4"/>
  <c r="P1801" i="4"/>
  <c r="O1801" i="4"/>
  <c r="N1801" i="4"/>
  <c r="K1801" i="4"/>
  <c r="J1801" i="4"/>
  <c r="S1801" i="4" s="1"/>
  <c r="Q1800" i="4"/>
  <c r="P1800" i="4"/>
  <c r="O1800" i="4"/>
  <c r="N1800" i="4"/>
  <c r="K1800" i="4"/>
  <c r="J1800" i="4"/>
  <c r="S1800" i="4" s="1"/>
  <c r="Q1799" i="4"/>
  <c r="P1799" i="4"/>
  <c r="O1799" i="4"/>
  <c r="N1799" i="4"/>
  <c r="K1799" i="4"/>
  <c r="J1799" i="4"/>
  <c r="S1799" i="4" s="1"/>
  <c r="Q1798" i="4"/>
  <c r="P1798" i="4"/>
  <c r="O1798" i="4"/>
  <c r="N1798" i="4"/>
  <c r="K1798" i="4"/>
  <c r="J1798" i="4"/>
  <c r="S1798" i="4" s="1"/>
  <c r="Q1797" i="4"/>
  <c r="P1797" i="4"/>
  <c r="O1797" i="4"/>
  <c r="N1797" i="4"/>
  <c r="K1797" i="4"/>
  <c r="J1797" i="4"/>
  <c r="S1797" i="4" s="1"/>
  <c r="Q1796" i="4"/>
  <c r="P1796" i="4"/>
  <c r="O1796" i="4"/>
  <c r="N1796" i="4"/>
  <c r="K1796" i="4"/>
  <c r="J1796" i="4"/>
  <c r="S1796" i="4" s="1"/>
  <c r="Q1795" i="4"/>
  <c r="P1795" i="4"/>
  <c r="O1795" i="4"/>
  <c r="N1795" i="4"/>
  <c r="K1795" i="4"/>
  <c r="J1795" i="4"/>
  <c r="S1795" i="4" s="1"/>
  <c r="Q1794" i="4"/>
  <c r="P1794" i="4"/>
  <c r="O1794" i="4"/>
  <c r="N1794" i="4"/>
  <c r="K1794" i="4"/>
  <c r="J1794" i="4"/>
  <c r="S1794" i="4" s="1"/>
  <c r="Q1793" i="4"/>
  <c r="P1793" i="4"/>
  <c r="O1793" i="4"/>
  <c r="N1793" i="4"/>
  <c r="K1793" i="4"/>
  <c r="J1793" i="4"/>
  <c r="S1793" i="4" s="1"/>
  <c r="Q1792" i="4"/>
  <c r="P1792" i="4"/>
  <c r="O1792" i="4"/>
  <c r="N1792" i="4"/>
  <c r="K1792" i="4"/>
  <c r="J1792" i="4"/>
  <c r="S1792" i="4" s="1"/>
  <c r="Q1791" i="4"/>
  <c r="P1791" i="4"/>
  <c r="O1791" i="4"/>
  <c r="N1791" i="4"/>
  <c r="K1791" i="4"/>
  <c r="J1791" i="4"/>
  <c r="S1791" i="4" s="1"/>
  <c r="Q1790" i="4"/>
  <c r="P1790" i="4"/>
  <c r="O1790" i="4"/>
  <c r="N1790" i="4"/>
  <c r="K1790" i="4"/>
  <c r="J1790" i="4"/>
  <c r="S1790" i="4" s="1"/>
  <c r="Q1789" i="4"/>
  <c r="P1789" i="4"/>
  <c r="O1789" i="4"/>
  <c r="N1789" i="4"/>
  <c r="K1789" i="4"/>
  <c r="J1789" i="4"/>
  <c r="S1789" i="4" s="1"/>
  <c r="Q1788" i="4"/>
  <c r="P1788" i="4"/>
  <c r="O1788" i="4"/>
  <c r="N1788" i="4"/>
  <c r="K1788" i="4"/>
  <c r="J1788" i="4"/>
  <c r="S1788" i="4" s="1"/>
  <c r="Q1787" i="4"/>
  <c r="P1787" i="4"/>
  <c r="O1787" i="4"/>
  <c r="N1787" i="4"/>
  <c r="K1787" i="4"/>
  <c r="J1787" i="4"/>
  <c r="S1787" i="4" s="1"/>
  <c r="Q1786" i="4"/>
  <c r="P1786" i="4"/>
  <c r="O1786" i="4"/>
  <c r="N1786" i="4"/>
  <c r="K1786" i="4"/>
  <c r="J1786" i="4"/>
  <c r="S1786" i="4" s="1"/>
  <c r="Q1785" i="4"/>
  <c r="P1785" i="4"/>
  <c r="O1785" i="4"/>
  <c r="N1785" i="4"/>
  <c r="K1785" i="4"/>
  <c r="J1785" i="4"/>
  <c r="S1785" i="4" s="1"/>
  <c r="Q1784" i="4"/>
  <c r="P1784" i="4"/>
  <c r="O1784" i="4"/>
  <c r="N1784" i="4"/>
  <c r="K1784" i="4"/>
  <c r="J1784" i="4"/>
  <c r="S1784" i="4" s="1"/>
  <c r="Q1783" i="4"/>
  <c r="P1783" i="4"/>
  <c r="O1783" i="4"/>
  <c r="N1783" i="4"/>
  <c r="K1783" i="4"/>
  <c r="J1783" i="4"/>
  <c r="S1783" i="4" s="1"/>
  <c r="Q1782" i="4"/>
  <c r="P1782" i="4"/>
  <c r="O1782" i="4"/>
  <c r="N1782" i="4"/>
  <c r="K1782" i="4"/>
  <c r="J1782" i="4"/>
  <c r="S1782" i="4" s="1"/>
  <c r="Q1781" i="4"/>
  <c r="P1781" i="4"/>
  <c r="O1781" i="4"/>
  <c r="N1781" i="4"/>
  <c r="K1781" i="4"/>
  <c r="J1781" i="4"/>
  <c r="S1781" i="4" s="1"/>
  <c r="Q1780" i="4"/>
  <c r="P1780" i="4"/>
  <c r="O1780" i="4"/>
  <c r="N1780" i="4"/>
  <c r="K1780" i="4"/>
  <c r="J1780" i="4"/>
  <c r="S1780" i="4" s="1"/>
  <c r="Q1779" i="4"/>
  <c r="P1779" i="4"/>
  <c r="O1779" i="4"/>
  <c r="N1779" i="4"/>
  <c r="K1779" i="4"/>
  <c r="J1779" i="4"/>
  <c r="S1779" i="4" s="1"/>
  <c r="Q1778" i="4"/>
  <c r="P1778" i="4"/>
  <c r="O1778" i="4"/>
  <c r="N1778" i="4"/>
  <c r="K1778" i="4"/>
  <c r="J1778" i="4"/>
  <c r="S1778" i="4" s="1"/>
  <c r="Q1777" i="4"/>
  <c r="P1777" i="4"/>
  <c r="O1777" i="4"/>
  <c r="N1777" i="4"/>
  <c r="K1777" i="4"/>
  <c r="J1777" i="4"/>
  <c r="S1777" i="4" s="1"/>
  <c r="Q1776" i="4"/>
  <c r="P1776" i="4"/>
  <c r="O1776" i="4"/>
  <c r="N1776" i="4"/>
  <c r="K1776" i="4"/>
  <c r="J1776" i="4"/>
  <c r="S1776" i="4" s="1"/>
  <c r="Q1775" i="4"/>
  <c r="P1775" i="4"/>
  <c r="O1775" i="4"/>
  <c r="N1775" i="4"/>
  <c r="K1775" i="4"/>
  <c r="J1775" i="4"/>
  <c r="S1775" i="4" s="1"/>
  <c r="Q1774" i="4"/>
  <c r="P1774" i="4"/>
  <c r="O1774" i="4"/>
  <c r="N1774" i="4"/>
  <c r="K1774" i="4"/>
  <c r="J1774" i="4"/>
  <c r="S1774" i="4" s="1"/>
  <c r="Q1773" i="4"/>
  <c r="P1773" i="4"/>
  <c r="O1773" i="4"/>
  <c r="N1773" i="4"/>
  <c r="K1773" i="4"/>
  <c r="J1773" i="4"/>
  <c r="S1773" i="4" s="1"/>
  <c r="Q1772" i="4"/>
  <c r="P1772" i="4"/>
  <c r="O1772" i="4"/>
  <c r="N1772" i="4"/>
  <c r="K1772" i="4"/>
  <c r="J1772" i="4"/>
  <c r="S1772" i="4" s="1"/>
  <c r="Q1771" i="4"/>
  <c r="P1771" i="4"/>
  <c r="O1771" i="4"/>
  <c r="N1771" i="4"/>
  <c r="K1771" i="4"/>
  <c r="J1771" i="4"/>
  <c r="S1771" i="4" s="1"/>
  <c r="Q1770" i="4"/>
  <c r="P1770" i="4"/>
  <c r="O1770" i="4"/>
  <c r="N1770" i="4"/>
  <c r="K1770" i="4"/>
  <c r="J1770" i="4"/>
  <c r="S1770" i="4" s="1"/>
  <c r="Q1769" i="4"/>
  <c r="P1769" i="4"/>
  <c r="O1769" i="4"/>
  <c r="N1769" i="4"/>
  <c r="K1769" i="4"/>
  <c r="J1769" i="4"/>
  <c r="S1769" i="4" s="1"/>
  <c r="Q1768" i="4"/>
  <c r="P1768" i="4"/>
  <c r="O1768" i="4"/>
  <c r="N1768" i="4"/>
  <c r="K1768" i="4"/>
  <c r="J1768" i="4"/>
  <c r="S1768" i="4" s="1"/>
  <c r="Q1767" i="4"/>
  <c r="P1767" i="4"/>
  <c r="O1767" i="4"/>
  <c r="N1767" i="4"/>
  <c r="K1767" i="4"/>
  <c r="J1767" i="4"/>
  <c r="S1767" i="4" s="1"/>
  <c r="Q1766" i="4"/>
  <c r="P1766" i="4"/>
  <c r="O1766" i="4"/>
  <c r="N1766" i="4"/>
  <c r="K1766" i="4"/>
  <c r="J1766" i="4"/>
  <c r="S1766" i="4" s="1"/>
  <c r="Q1765" i="4"/>
  <c r="P1765" i="4"/>
  <c r="O1765" i="4"/>
  <c r="N1765" i="4"/>
  <c r="K1765" i="4"/>
  <c r="J1765" i="4"/>
  <c r="S1765" i="4" s="1"/>
  <c r="Q1764" i="4"/>
  <c r="P1764" i="4"/>
  <c r="O1764" i="4"/>
  <c r="N1764" i="4"/>
  <c r="K1764" i="4"/>
  <c r="J1764" i="4"/>
  <c r="S1764" i="4" s="1"/>
  <c r="Q1763" i="4"/>
  <c r="P1763" i="4"/>
  <c r="O1763" i="4"/>
  <c r="N1763" i="4"/>
  <c r="K1763" i="4"/>
  <c r="J1763" i="4"/>
  <c r="S1763" i="4" s="1"/>
  <c r="Q1762" i="4"/>
  <c r="P1762" i="4"/>
  <c r="O1762" i="4"/>
  <c r="N1762" i="4"/>
  <c r="K1762" i="4"/>
  <c r="J1762" i="4"/>
  <c r="S1762" i="4" s="1"/>
  <c r="Q1761" i="4"/>
  <c r="P1761" i="4"/>
  <c r="O1761" i="4"/>
  <c r="N1761" i="4"/>
  <c r="K1761" i="4"/>
  <c r="J1761" i="4"/>
  <c r="S1761" i="4" s="1"/>
  <c r="Q1760" i="4"/>
  <c r="P1760" i="4"/>
  <c r="O1760" i="4"/>
  <c r="N1760" i="4"/>
  <c r="K1760" i="4"/>
  <c r="J1760" i="4"/>
  <c r="S1760" i="4" s="1"/>
  <c r="Q1759" i="4"/>
  <c r="P1759" i="4"/>
  <c r="O1759" i="4"/>
  <c r="N1759" i="4"/>
  <c r="K1759" i="4"/>
  <c r="J1759" i="4"/>
  <c r="S1759" i="4" s="1"/>
  <c r="Q1758" i="4"/>
  <c r="P1758" i="4"/>
  <c r="O1758" i="4"/>
  <c r="N1758" i="4"/>
  <c r="K1758" i="4"/>
  <c r="J1758" i="4"/>
  <c r="S1758" i="4" s="1"/>
  <c r="Q1757" i="4"/>
  <c r="P1757" i="4"/>
  <c r="O1757" i="4"/>
  <c r="N1757" i="4"/>
  <c r="K1757" i="4"/>
  <c r="J1757" i="4"/>
  <c r="S1757" i="4" s="1"/>
  <c r="Q1756" i="4"/>
  <c r="P1756" i="4"/>
  <c r="O1756" i="4"/>
  <c r="N1756" i="4"/>
  <c r="K1756" i="4"/>
  <c r="J1756" i="4"/>
  <c r="S1756" i="4" s="1"/>
  <c r="Q1755" i="4"/>
  <c r="P1755" i="4"/>
  <c r="O1755" i="4"/>
  <c r="N1755" i="4"/>
  <c r="K1755" i="4"/>
  <c r="J1755" i="4"/>
  <c r="S1755" i="4" s="1"/>
  <c r="Q1754" i="4"/>
  <c r="P1754" i="4"/>
  <c r="O1754" i="4"/>
  <c r="N1754" i="4"/>
  <c r="K1754" i="4"/>
  <c r="J1754" i="4"/>
  <c r="S1754" i="4" s="1"/>
  <c r="Q1753" i="4"/>
  <c r="P1753" i="4"/>
  <c r="O1753" i="4"/>
  <c r="N1753" i="4"/>
  <c r="K1753" i="4"/>
  <c r="J1753" i="4"/>
  <c r="S1753" i="4" s="1"/>
  <c r="Q1752" i="4"/>
  <c r="P1752" i="4"/>
  <c r="O1752" i="4"/>
  <c r="N1752" i="4"/>
  <c r="K1752" i="4"/>
  <c r="J1752" i="4"/>
  <c r="S1752" i="4" s="1"/>
  <c r="Q1751" i="4"/>
  <c r="P1751" i="4"/>
  <c r="O1751" i="4"/>
  <c r="N1751" i="4"/>
  <c r="K1751" i="4"/>
  <c r="J1751" i="4"/>
  <c r="S1751" i="4" s="1"/>
  <c r="Q1750" i="4"/>
  <c r="P1750" i="4"/>
  <c r="O1750" i="4"/>
  <c r="N1750" i="4"/>
  <c r="K1750" i="4"/>
  <c r="J1750" i="4"/>
  <c r="S1750" i="4" s="1"/>
  <c r="Q1749" i="4"/>
  <c r="P1749" i="4"/>
  <c r="O1749" i="4"/>
  <c r="N1749" i="4"/>
  <c r="K1749" i="4"/>
  <c r="J1749" i="4"/>
  <c r="S1749" i="4" s="1"/>
  <c r="Q1748" i="4"/>
  <c r="P1748" i="4"/>
  <c r="O1748" i="4"/>
  <c r="N1748" i="4"/>
  <c r="K1748" i="4"/>
  <c r="J1748" i="4"/>
  <c r="S1748" i="4" s="1"/>
  <c r="Q1747" i="4"/>
  <c r="P1747" i="4"/>
  <c r="O1747" i="4"/>
  <c r="N1747" i="4"/>
  <c r="K1747" i="4"/>
  <c r="J1747" i="4"/>
  <c r="S1747" i="4" s="1"/>
  <c r="Q1746" i="4"/>
  <c r="P1746" i="4"/>
  <c r="O1746" i="4"/>
  <c r="N1746" i="4"/>
  <c r="K1746" i="4"/>
  <c r="J1746" i="4"/>
  <c r="S1746" i="4" s="1"/>
  <c r="Q1745" i="4"/>
  <c r="P1745" i="4"/>
  <c r="O1745" i="4"/>
  <c r="N1745" i="4"/>
  <c r="K1745" i="4"/>
  <c r="J1745" i="4"/>
  <c r="S1745" i="4" s="1"/>
  <c r="Q1744" i="4"/>
  <c r="P1744" i="4"/>
  <c r="O1744" i="4"/>
  <c r="N1744" i="4"/>
  <c r="K1744" i="4"/>
  <c r="J1744" i="4"/>
  <c r="S1744" i="4" s="1"/>
  <c r="Q1743" i="4"/>
  <c r="P1743" i="4"/>
  <c r="O1743" i="4"/>
  <c r="N1743" i="4"/>
  <c r="K1743" i="4"/>
  <c r="J1743" i="4"/>
  <c r="S1743" i="4" s="1"/>
  <c r="Q1742" i="4"/>
  <c r="P1742" i="4"/>
  <c r="O1742" i="4"/>
  <c r="N1742" i="4"/>
  <c r="K1742" i="4"/>
  <c r="J1742" i="4"/>
  <c r="S1742" i="4" s="1"/>
  <c r="Q1741" i="4"/>
  <c r="P1741" i="4"/>
  <c r="O1741" i="4"/>
  <c r="N1741" i="4"/>
  <c r="K1741" i="4"/>
  <c r="J1741" i="4"/>
  <c r="S1741" i="4" s="1"/>
  <c r="Q1740" i="4"/>
  <c r="P1740" i="4"/>
  <c r="O1740" i="4"/>
  <c r="N1740" i="4"/>
  <c r="K1740" i="4"/>
  <c r="J1740" i="4"/>
  <c r="S1740" i="4" s="1"/>
  <c r="Q1739" i="4"/>
  <c r="P1739" i="4"/>
  <c r="O1739" i="4"/>
  <c r="N1739" i="4"/>
  <c r="K1739" i="4"/>
  <c r="J1739" i="4"/>
  <c r="S1739" i="4" s="1"/>
  <c r="Q1738" i="4"/>
  <c r="P1738" i="4"/>
  <c r="O1738" i="4"/>
  <c r="N1738" i="4"/>
  <c r="K1738" i="4"/>
  <c r="J1738" i="4"/>
  <c r="S1738" i="4" s="1"/>
  <c r="Q1737" i="4"/>
  <c r="P1737" i="4"/>
  <c r="O1737" i="4"/>
  <c r="N1737" i="4"/>
  <c r="K1737" i="4"/>
  <c r="J1737" i="4"/>
  <c r="S1737" i="4" s="1"/>
  <c r="Q1736" i="4"/>
  <c r="P1736" i="4"/>
  <c r="O1736" i="4"/>
  <c r="N1736" i="4"/>
  <c r="K1736" i="4"/>
  <c r="J1736" i="4"/>
  <c r="S1736" i="4" s="1"/>
  <c r="Q1735" i="4"/>
  <c r="P1735" i="4"/>
  <c r="O1735" i="4"/>
  <c r="N1735" i="4"/>
  <c r="K1735" i="4"/>
  <c r="J1735" i="4"/>
  <c r="S1735" i="4" s="1"/>
  <c r="Q1734" i="4"/>
  <c r="P1734" i="4"/>
  <c r="O1734" i="4"/>
  <c r="N1734" i="4"/>
  <c r="K1734" i="4"/>
  <c r="J1734" i="4"/>
  <c r="S1734" i="4" s="1"/>
  <c r="Q1733" i="4"/>
  <c r="P1733" i="4"/>
  <c r="O1733" i="4"/>
  <c r="N1733" i="4"/>
  <c r="K1733" i="4"/>
  <c r="J1733" i="4"/>
  <c r="S1733" i="4" s="1"/>
  <c r="Q1732" i="4"/>
  <c r="P1732" i="4"/>
  <c r="O1732" i="4"/>
  <c r="N1732" i="4"/>
  <c r="K1732" i="4"/>
  <c r="J1732" i="4"/>
  <c r="S1732" i="4" s="1"/>
  <c r="Q1731" i="4"/>
  <c r="P1731" i="4"/>
  <c r="O1731" i="4"/>
  <c r="N1731" i="4"/>
  <c r="K1731" i="4"/>
  <c r="J1731" i="4"/>
  <c r="S1731" i="4" s="1"/>
  <c r="Q1730" i="4"/>
  <c r="P1730" i="4"/>
  <c r="O1730" i="4"/>
  <c r="N1730" i="4"/>
  <c r="K1730" i="4"/>
  <c r="J1730" i="4"/>
  <c r="S1730" i="4" s="1"/>
  <c r="Q1729" i="4"/>
  <c r="P1729" i="4"/>
  <c r="O1729" i="4"/>
  <c r="N1729" i="4"/>
  <c r="K1729" i="4"/>
  <c r="J1729" i="4"/>
  <c r="S1729" i="4" s="1"/>
  <c r="Q1728" i="4"/>
  <c r="P1728" i="4"/>
  <c r="O1728" i="4"/>
  <c r="N1728" i="4"/>
  <c r="K1728" i="4"/>
  <c r="J1728" i="4"/>
  <c r="S1728" i="4" s="1"/>
  <c r="Q1727" i="4"/>
  <c r="P1727" i="4"/>
  <c r="O1727" i="4"/>
  <c r="N1727" i="4"/>
  <c r="K1727" i="4"/>
  <c r="J1727" i="4"/>
  <c r="S1727" i="4" s="1"/>
  <c r="Q1726" i="4"/>
  <c r="P1726" i="4"/>
  <c r="O1726" i="4"/>
  <c r="N1726" i="4"/>
  <c r="K1726" i="4"/>
  <c r="J1726" i="4"/>
  <c r="S1726" i="4" s="1"/>
  <c r="Q1725" i="4"/>
  <c r="P1725" i="4"/>
  <c r="O1725" i="4"/>
  <c r="N1725" i="4"/>
  <c r="K1725" i="4"/>
  <c r="J1725" i="4"/>
  <c r="S1725" i="4" s="1"/>
  <c r="Q1724" i="4"/>
  <c r="P1724" i="4"/>
  <c r="O1724" i="4"/>
  <c r="N1724" i="4"/>
  <c r="K1724" i="4"/>
  <c r="J1724" i="4"/>
  <c r="S1724" i="4" s="1"/>
  <c r="Q1723" i="4"/>
  <c r="P1723" i="4"/>
  <c r="O1723" i="4"/>
  <c r="N1723" i="4"/>
  <c r="K1723" i="4"/>
  <c r="J1723" i="4"/>
  <c r="S1723" i="4" s="1"/>
  <c r="Q1722" i="4"/>
  <c r="P1722" i="4"/>
  <c r="O1722" i="4"/>
  <c r="N1722" i="4"/>
  <c r="K1722" i="4"/>
  <c r="J1722" i="4"/>
  <c r="S1722" i="4" s="1"/>
  <c r="Q1721" i="4"/>
  <c r="P1721" i="4"/>
  <c r="O1721" i="4"/>
  <c r="N1721" i="4"/>
  <c r="K1721" i="4"/>
  <c r="J1721" i="4"/>
  <c r="S1721" i="4" s="1"/>
  <c r="Q1720" i="4"/>
  <c r="P1720" i="4"/>
  <c r="O1720" i="4"/>
  <c r="N1720" i="4"/>
  <c r="K1720" i="4"/>
  <c r="J1720" i="4"/>
  <c r="S1720" i="4" s="1"/>
  <c r="Q1719" i="4"/>
  <c r="P1719" i="4"/>
  <c r="O1719" i="4"/>
  <c r="N1719" i="4"/>
  <c r="K1719" i="4"/>
  <c r="J1719" i="4"/>
  <c r="S1719" i="4" s="1"/>
  <c r="Q1718" i="4"/>
  <c r="P1718" i="4"/>
  <c r="O1718" i="4"/>
  <c r="N1718" i="4"/>
  <c r="K1718" i="4"/>
  <c r="J1718" i="4"/>
  <c r="S1718" i="4" s="1"/>
  <c r="Q1717" i="4"/>
  <c r="P1717" i="4"/>
  <c r="O1717" i="4"/>
  <c r="N1717" i="4"/>
  <c r="K1717" i="4"/>
  <c r="J1717" i="4"/>
  <c r="S1717" i="4" s="1"/>
  <c r="Q1716" i="4"/>
  <c r="P1716" i="4"/>
  <c r="O1716" i="4"/>
  <c r="N1716" i="4"/>
  <c r="K1716" i="4"/>
  <c r="J1716" i="4"/>
  <c r="S1716" i="4" s="1"/>
  <c r="Q1715" i="4"/>
  <c r="P1715" i="4"/>
  <c r="O1715" i="4"/>
  <c r="N1715" i="4"/>
  <c r="K1715" i="4"/>
  <c r="J1715" i="4"/>
  <c r="S1715" i="4" s="1"/>
  <c r="Q1714" i="4"/>
  <c r="P1714" i="4"/>
  <c r="O1714" i="4"/>
  <c r="N1714" i="4"/>
  <c r="K1714" i="4"/>
  <c r="J1714" i="4"/>
  <c r="S1714" i="4" s="1"/>
  <c r="Q1713" i="4"/>
  <c r="P1713" i="4"/>
  <c r="O1713" i="4"/>
  <c r="N1713" i="4"/>
  <c r="K1713" i="4"/>
  <c r="J1713" i="4"/>
  <c r="S1713" i="4" s="1"/>
  <c r="Q1712" i="4"/>
  <c r="P1712" i="4"/>
  <c r="O1712" i="4"/>
  <c r="N1712" i="4"/>
  <c r="K1712" i="4"/>
  <c r="J1712" i="4"/>
  <c r="S1712" i="4" s="1"/>
  <c r="Q1711" i="4"/>
  <c r="P1711" i="4"/>
  <c r="O1711" i="4"/>
  <c r="N1711" i="4"/>
  <c r="K1711" i="4"/>
  <c r="J1711" i="4"/>
  <c r="S1711" i="4" s="1"/>
  <c r="Q1710" i="4"/>
  <c r="P1710" i="4"/>
  <c r="O1710" i="4"/>
  <c r="N1710" i="4"/>
  <c r="K1710" i="4"/>
  <c r="J1710" i="4"/>
  <c r="S1710" i="4" s="1"/>
  <c r="Q1709" i="4"/>
  <c r="P1709" i="4"/>
  <c r="O1709" i="4"/>
  <c r="N1709" i="4"/>
  <c r="K1709" i="4"/>
  <c r="J1709" i="4"/>
  <c r="S1709" i="4" s="1"/>
  <c r="Q1708" i="4"/>
  <c r="P1708" i="4"/>
  <c r="O1708" i="4"/>
  <c r="N1708" i="4"/>
  <c r="K1708" i="4"/>
  <c r="J1708" i="4"/>
  <c r="S1708" i="4" s="1"/>
  <c r="Q1707" i="4"/>
  <c r="P1707" i="4"/>
  <c r="O1707" i="4"/>
  <c r="N1707" i="4"/>
  <c r="K1707" i="4"/>
  <c r="J1707" i="4"/>
  <c r="S1707" i="4" s="1"/>
  <c r="Q1706" i="4"/>
  <c r="P1706" i="4"/>
  <c r="O1706" i="4"/>
  <c r="N1706" i="4"/>
  <c r="K1706" i="4"/>
  <c r="J1706" i="4"/>
  <c r="S1706" i="4" s="1"/>
  <c r="Q1705" i="4"/>
  <c r="P1705" i="4"/>
  <c r="O1705" i="4"/>
  <c r="N1705" i="4"/>
  <c r="K1705" i="4"/>
  <c r="J1705" i="4"/>
  <c r="S1705" i="4" s="1"/>
  <c r="Q1704" i="4"/>
  <c r="P1704" i="4"/>
  <c r="O1704" i="4"/>
  <c r="N1704" i="4"/>
  <c r="K1704" i="4"/>
  <c r="J1704" i="4"/>
  <c r="S1704" i="4" s="1"/>
  <c r="Q1703" i="4"/>
  <c r="P1703" i="4"/>
  <c r="O1703" i="4"/>
  <c r="N1703" i="4"/>
  <c r="K1703" i="4"/>
  <c r="J1703" i="4"/>
  <c r="S1703" i="4" s="1"/>
  <c r="Q1702" i="4"/>
  <c r="P1702" i="4"/>
  <c r="O1702" i="4"/>
  <c r="N1702" i="4"/>
  <c r="K1702" i="4"/>
  <c r="J1702" i="4"/>
  <c r="S1702" i="4" s="1"/>
  <c r="Q1701" i="4"/>
  <c r="P1701" i="4"/>
  <c r="O1701" i="4"/>
  <c r="N1701" i="4"/>
  <c r="K1701" i="4"/>
  <c r="J1701" i="4"/>
  <c r="S1701" i="4" s="1"/>
  <c r="Q1700" i="4"/>
  <c r="P1700" i="4"/>
  <c r="O1700" i="4"/>
  <c r="N1700" i="4"/>
  <c r="K1700" i="4"/>
  <c r="J1700" i="4"/>
  <c r="S1700" i="4" s="1"/>
  <c r="Q1699" i="4"/>
  <c r="P1699" i="4"/>
  <c r="O1699" i="4"/>
  <c r="N1699" i="4"/>
  <c r="K1699" i="4"/>
  <c r="J1699" i="4"/>
  <c r="S1699" i="4" s="1"/>
  <c r="Q1698" i="4"/>
  <c r="P1698" i="4"/>
  <c r="O1698" i="4"/>
  <c r="N1698" i="4"/>
  <c r="K1698" i="4"/>
  <c r="J1698" i="4"/>
  <c r="S1698" i="4" s="1"/>
  <c r="Q1697" i="4"/>
  <c r="P1697" i="4"/>
  <c r="O1697" i="4"/>
  <c r="N1697" i="4"/>
  <c r="K1697" i="4"/>
  <c r="J1697" i="4"/>
  <c r="S1697" i="4" s="1"/>
  <c r="Q1696" i="4"/>
  <c r="P1696" i="4"/>
  <c r="O1696" i="4"/>
  <c r="N1696" i="4"/>
  <c r="K1696" i="4"/>
  <c r="J1696" i="4"/>
  <c r="S1696" i="4" s="1"/>
  <c r="Q1695" i="4"/>
  <c r="P1695" i="4"/>
  <c r="O1695" i="4"/>
  <c r="N1695" i="4"/>
  <c r="K1695" i="4"/>
  <c r="J1695" i="4"/>
  <c r="S1695" i="4" s="1"/>
  <c r="Q1694" i="4"/>
  <c r="P1694" i="4"/>
  <c r="O1694" i="4"/>
  <c r="N1694" i="4"/>
  <c r="K1694" i="4"/>
  <c r="J1694" i="4"/>
  <c r="S1694" i="4" s="1"/>
  <c r="Q1693" i="4"/>
  <c r="P1693" i="4"/>
  <c r="O1693" i="4"/>
  <c r="N1693" i="4"/>
  <c r="K1693" i="4"/>
  <c r="J1693" i="4"/>
  <c r="S1693" i="4" s="1"/>
  <c r="Q1692" i="4"/>
  <c r="P1692" i="4"/>
  <c r="O1692" i="4"/>
  <c r="N1692" i="4"/>
  <c r="K1692" i="4"/>
  <c r="J1692" i="4"/>
  <c r="S1692" i="4" s="1"/>
  <c r="Q1691" i="4"/>
  <c r="P1691" i="4"/>
  <c r="O1691" i="4"/>
  <c r="N1691" i="4"/>
  <c r="K1691" i="4"/>
  <c r="J1691" i="4"/>
  <c r="S1691" i="4" s="1"/>
  <c r="Q1690" i="4"/>
  <c r="P1690" i="4"/>
  <c r="O1690" i="4"/>
  <c r="N1690" i="4"/>
  <c r="K1690" i="4"/>
  <c r="J1690" i="4"/>
  <c r="S1690" i="4" s="1"/>
  <c r="Q1689" i="4"/>
  <c r="P1689" i="4"/>
  <c r="O1689" i="4"/>
  <c r="N1689" i="4"/>
  <c r="K1689" i="4"/>
  <c r="J1689" i="4"/>
  <c r="S1689" i="4" s="1"/>
  <c r="Q1688" i="4"/>
  <c r="P1688" i="4"/>
  <c r="O1688" i="4"/>
  <c r="N1688" i="4"/>
  <c r="K1688" i="4"/>
  <c r="J1688" i="4"/>
  <c r="S1688" i="4" s="1"/>
  <c r="Q1687" i="4"/>
  <c r="P1687" i="4"/>
  <c r="O1687" i="4"/>
  <c r="N1687" i="4"/>
  <c r="K1687" i="4"/>
  <c r="J1687" i="4"/>
  <c r="S1687" i="4" s="1"/>
  <c r="Q1686" i="4"/>
  <c r="P1686" i="4"/>
  <c r="O1686" i="4"/>
  <c r="N1686" i="4"/>
  <c r="K1686" i="4"/>
  <c r="J1686" i="4"/>
  <c r="S1686" i="4" s="1"/>
  <c r="Q1685" i="4"/>
  <c r="P1685" i="4"/>
  <c r="O1685" i="4"/>
  <c r="N1685" i="4"/>
  <c r="K1685" i="4"/>
  <c r="J1685" i="4"/>
  <c r="S1685" i="4" s="1"/>
  <c r="Q1684" i="4"/>
  <c r="P1684" i="4"/>
  <c r="O1684" i="4"/>
  <c r="N1684" i="4"/>
  <c r="K1684" i="4"/>
  <c r="J1684" i="4"/>
  <c r="S1684" i="4" s="1"/>
  <c r="Q1683" i="4"/>
  <c r="P1683" i="4"/>
  <c r="O1683" i="4"/>
  <c r="N1683" i="4"/>
  <c r="K1683" i="4"/>
  <c r="J1683" i="4"/>
  <c r="S1683" i="4" s="1"/>
  <c r="Q1682" i="4"/>
  <c r="P1682" i="4"/>
  <c r="O1682" i="4"/>
  <c r="N1682" i="4"/>
  <c r="K1682" i="4"/>
  <c r="J1682" i="4"/>
  <c r="S1682" i="4" s="1"/>
  <c r="Q1681" i="4"/>
  <c r="P1681" i="4"/>
  <c r="O1681" i="4"/>
  <c r="N1681" i="4"/>
  <c r="K1681" i="4"/>
  <c r="J1681" i="4"/>
  <c r="S1681" i="4" s="1"/>
  <c r="Q1680" i="4"/>
  <c r="P1680" i="4"/>
  <c r="O1680" i="4"/>
  <c r="N1680" i="4"/>
  <c r="K1680" i="4"/>
  <c r="J1680" i="4"/>
  <c r="S1680" i="4" s="1"/>
  <c r="Q1679" i="4"/>
  <c r="P1679" i="4"/>
  <c r="O1679" i="4"/>
  <c r="N1679" i="4"/>
  <c r="K1679" i="4"/>
  <c r="J1679" i="4"/>
  <c r="S1679" i="4" s="1"/>
  <c r="Q1678" i="4"/>
  <c r="P1678" i="4"/>
  <c r="O1678" i="4"/>
  <c r="N1678" i="4"/>
  <c r="K1678" i="4"/>
  <c r="J1678" i="4"/>
  <c r="S1678" i="4" s="1"/>
  <c r="Q1677" i="4"/>
  <c r="P1677" i="4"/>
  <c r="O1677" i="4"/>
  <c r="N1677" i="4"/>
  <c r="K1677" i="4"/>
  <c r="J1677" i="4"/>
  <c r="S1677" i="4" s="1"/>
  <c r="Q1676" i="4"/>
  <c r="P1676" i="4"/>
  <c r="O1676" i="4"/>
  <c r="N1676" i="4"/>
  <c r="K1676" i="4"/>
  <c r="J1676" i="4"/>
  <c r="S1676" i="4" s="1"/>
  <c r="Q1675" i="4"/>
  <c r="P1675" i="4"/>
  <c r="O1675" i="4"/>
  <c r="N1675" i="4"/>
  <c r="K1675" i="4"/>
  <c r="J1675" i="4"/>
  <c r="S1675" i="4" s="1"/>
  <c r="Q1674" i="4"/>
  <c r="P1674" i="4"/>
  <c r="O1674" i="4"/>
  <c r="N1674" i="4"/>
  <c r="K1674" i="4"/>
  <c r="J1674" i="4"/>
  <c r="S1674" i="4" s="1"/>
  <c r="Q1673" i="4"/>
  <c r="P1673" i="4"/>
  <c r="O1673" i="4"/>
  <c r="N1673" i="4"/>
  <c r="K1673" i="4"/>
  <c r="J1673" i="4"/>
  <c r="S1673" i="4" s="1"/>
  <c r="Q1672" i="4"/>
  <c r="P1672" i="4"/>
  <c r="O1672" i="4"/>
  <c r="N1672" i="4"/>
  <c r="K1672" i="4"/>
  <c r="J1672" i="4"/>
  <c r="S1672" i="4" s="1"/>
  <c r="Q1671" i="4"/>
  <c r="P1671" i="4"/>
  <c r="O1671" i="4"/>
  <c r="N1671" i="4"/>
  <c r="K1671" i="4"/>
  <c r="J1671" i="4"/>
  <c r="S1671" i="4" s="1"/>
  <c r="Q1670" i="4"/>
  <c r="P1670" i="4"/>
  <c r="O1670" i="4"/>
  <c r="N1670" i="4"/>
  <c r="K1670" i="4"/>
  <c r="J1670" i="4"/>
  <c r="S1670" i="4" s="1"/>
  <c r="Q1669" i="4"/>
  <c r="P1669" i="4"/>
  <c r="O1669" i="4"/>
  <c r="N1669" i="4"/>
  <c r="K1669" i="4"/>
  <c r="J1669" i="4"/>
  <c r="S1669" i="4" s="1"/>
  <c r="Q1668" i="4"/>
  <c r="P1668" i="4"/>
  <c r="O1668" i="4"/>
  <c r="N1668" i="4"/>
  <c r="K1668" i="4"/>
  <c r="J1668" i="4"/>
  <c r="S1668" i="4" s="1"/>
  <c r="Q1667" i="4"/>
  <c r="P1667" i="4"/>
  <c r="O1667" i="4"/>
  <c r="N1667" i="4"/>
  <c r="K1667" i="4"/>
  <c r="J1667" i="4"/>
  <c r="S1667" i="4" s="1"/>
  <c r="Q1666" i="4"/>
  <c r="P1666" i="4"/>
  <c r="O1666" i="4"/>
  <c r="N1666" i="4"/>
  <c r="K1666" i="4"/>
  <c r="J1666" i="4"/>
  <c r="S1666" i="4" s="1"/>
  <c r="Q1665" i="4"/>
  <c r="P1665" i="4"/>
  <c r="O1665" i="4"/>
  <c r="N1665" i="4"/>
  <c r="K1665" i="4"/>
  <c r="J1665" i="4"/>
  <c r="S1665" i="4" s="1"/>
  <c r="Q1664" i="4"/>
  <c r="P1664" i="4"/>
  <c r="O1664" i="4"/>
  <c r="N1664" i="4"/>
  <c r="K1664" i="4"/>
  <c r="J1664" i="4"/>
  <c r="S1664" i="4" s="1"/>
  <c r="Q1663" i="4"/>
  <c r="P1663" i="4"/>
  <c r="O1663" i="4"/>
  <c r="N1663" i="4"/>
  <c r="K1663" i="4"/>
  <c r="J1663" i="4"/>
  <c r="S1663" i="4" s="1"/>
  <c r="Q1662" i="4"/>
  <c r="P1662" i="4"/>
  <c r="O1662" i="4"/>
  <c r="N1662" i="4"/>
  <c r="K1662" i="4"/>
  <c r="J1662" i="4"/>
  <c r="S1662" i="4" s="1"/>
  <c r="Q1661" i="4"/>
  <c r="P1661" i="4"/>
  <c r="O1661" i="4"/>
  <c r="N1661" i="4"/>
  <c r="K1661" i="4"/>
  <c r="J1661" i="4"/>
  <c r="S1661" i="4" s="1"/>
  <c r="Q1660" i="4"/>
  <c r="P1660" i="4"/>
  <c r="O1660" i="4"/>
  <c r="N1660" i="4"/>
  <c r="K1660" i="4"/>
  <c r="J1660" i="4"/>
  <c r="S1660" i="4" s="1"/>
  <c r="Q1659" i="4"/>
  <c r="P1659" i="4"/>
  <c r="O1659" i="4"/>
  <c r="N1659" i="4"/>
  <c r="K1659" i="4"/>
  <c r="J1659" i="4"/>
  <c r="S1659" i="4" s="1"/>
  <c r="Q1658" i="4"/>
  <c r="P1658" i="4"/>
  <c r="O1658" i="4"/>
  <c r="N1658" i="4"/>
  <c r="K1658" i="4"/>
  <c r="J1658" i="4"/>
  <c r="S1658" i="4" s="1"/>
  <c r="Q1657" i="4"/>
  <c r="P1657" i="4"/>
  <c r="O1657" i="4"/>
  <c r="N1657" i="4"/>
  <c r="K1657" i="4"/>
  <c r="J1657" i="4"/>
  <c r="S1657" i="4" s="1"/>
  <c r="Q1656" i="4"/>
  <c r="P1656" i="4"/>
  <c r="O1656" i="4"/>
  <c r="N1656" i="4"/>
  <c r="K1656" i="4"/>
  <c r="J1656" i="4"/>
  <c r="S1656" i="4" s="1"/>
  <c r="Q1655" i="4"/>
  <c r="P1655" i="4"/>
  <c r="O1655" i="4"/>
  <c r="N1655" i="4"/>
  <c r="K1655" i="4"/>
  <c r="J1655" i="4"/>
  <c r="S1655" i="4" s="1"/>
  <c r="Q1654" i="4"/>
  <c r="P1654" i="4"/>
  <c r="O1654" i="4"/>
  <c r="N1654" i="4"/>
  <c r="K1654" i="4"/>
  <c r="J1654" i="4"/>
  <c r="S1654" i="4" s="1"/>
  <c r="Q1653" i="4"/>
  <c r="P1653" i="4"/>
  <c r="O1653" i="4"/>
  <c r="N1653" i="4"/>
  <c r="K1653" i="4"/>
  <c r="J1653" i="4"/>
  <c r="S1653" i="4" s="1"/>
  <c r="Q1652" i="4"/>
  <c r="P1652" i="4"/>
  <c r="O1652" i="4"/>
  <c r="N1652" i="4"/>
  <c r="K1652" i="4"/>
  <c r="J1652" i="4"/>
  <c r="S1652" i="4" s="1"/>
  <c r="Q1651" i="4"/>
  <c r="P1651" i="4"/>
  <c r="O1651" i="4"/>
  <c r="N1651" i="4"/>
  <c r="K1651" i="4"/>
  <c r="J1651" i="4"/>
  <c r="S1651" i="4" s="1"/>
  <c r="Q1650" i="4"/>
  <c r="P1650" i="4"/>
  <c r="O1650" i="4"/>
  <c r="N1650" i="4"/>
  <c r="K1650" i="4"/>
  <c r="J1650" i="4"/>
  <c r="S1650" i="4" s="1"/>
  <c r="Q1649" i="4"/>
  <c r="P1649" i="4"/>
  <c r="O1649" i="4"/>
  <c r="N1649" i="4"/>
  <c r="K1649" i="4"/>
  <c r="J1649" i="4"/>
  <c r="S1649" i="4" s="1"/>
  <c r="Q1648" i="4"/>
  <c r="P1648" i="4"/>
  <c r="O1648" i="4"/>
  <c r="N1648" i="4"/>
  <c r="K1648" i="4"/>
  <c r="J1648" i="4"/>
  <c r="S1648" i="4" s="1"/>
  <c r="Q1647" i="4"/>
  <c r="P1647" i="4"/>
  <c r="O1647" i="4"/>
  <c r="N1647" i="4"/>
  <c r="K1647" i="4"/>
  <c r="J1647" i="4"/>
  <c r="S1647" i="4" s="1"/>
  <c r="Q1646" i="4"/>
  <c r="P1646" i="4"/>
  <c r="O1646" i="4"/>
  <c r="N1646" i="4"/>
  <c r="K1646" i="4"/>
  <c r="J1646" i="4"/>
  <c r="S1646" i="4" s="1"/>
  <c r="Q1645" i="4"/>
  <c r="P1645" i="4"/>
  <c r="O1645" i="4"/>
  <c r="N1645" i="4"/>
  <c r="K1645" i="4"/>
  <c r="J1645" i="4"/>
  <c r="S1645" i="4" s="1"/>
  <c r="Q1644" i="4"/>
  <c r="P1644" i="4"/>
  <c r="O1644" i="4"/>
  <c r="N1644" i="4"/>
  <c r="K1644" i="4"/>
  <c r="J1644" i="4"/>
  <c r="S1644" i="4" s="1"/>
  <c r="Q1643" i="4"/>
  <c r="P1643" i="4"/>
  <c r="O1643" i="4"/>
  <c r="N1643" i="4"/>
  <c r="K1643" i="4"/>
  <c r="J1643" i="4"/>
  <c r="S1643" i="4" s="1"/>
  <c r="Q1642" i="4"/>
  <c r="P1642" i="4"/>
  <c r="O1642" i="4"/>
  <c r="N1642" i="4"/>
  <c r="K1642" i="4"/>
  <c r="J1642" i="4"/>
  <c r="S1642" i="4" s="1"/>
  <c r="Q1641" i="4"/>
  <c r="P1641" i="4"/>
  <c r="O1641" i="4"/>
  <c r="N1641" i="4"/>
  <c r="K1641" i="4"/>
  <c r="J1641" i="4"/>
  <c r="S1641" i="4" s="1"/>
  <c r="Q1640" i="4"/>
  <c r="P1640" i="4"/>
  <c r="O1640" i="4"/>
  <c r="N1640" i="4"/>
  <c r="K1640" i="4"/>
  <c r="J1640" i="4"/>
  <c r="S1640" i="4" s="1"/>
  <c r="Q1639" i="4"/>
  <c r="P1639" i="4"/>
  <c r="O1639" i="4"/>
  <c r="N1639" i="4"/>
  <c r="K1639" i="4"/>
  <c r="J1639" i="4"/>
  <c r="S1639" i="4" s="1"/>
  <c r="Q1638" i="4"/>
  <c r="P1638" i="4"/>
  <c r="O1638" i="4"/>
  <c r="N1638" i="4"/>
  <c r="K1638" i="4"/>
  <c r="J1638" i="4"/>
  <c r="S1638" i="4" s="1"/>
  <c r="Q1637" i="4"/>
  <c r="P1637" i="4"/>
  <c r="O1637" i="4"/>
  <c r="N1637" i="4"/>
  <c r="K1637" i="4"/>
  <c r="J1637" i="4"/>
  <c r="S1637" i="4" s="1"/>
  <c r="Q1636" i="4"/>
  <c r="P1636" i="4"/>
  <c r="O1636" i="4"/>
  <c r="N1636" i="4"/>
  <c r="K1636" i="4"/>
  <c r="J1636" i="4"/>
  <c r="S1636" i="4" s="1"/>
  <c r="Q1635" i="4"/>
  <c r="P1635" i="4"/>
  <c r="O1635" i="4"/>
  <c r="N1635" i="4"/>
  <c r="K1635" i="4"/>
  <c r="J1635" i="4"/>
  <c r="S1635" i="4" s="1"/>
  <c r="Q1634" i="4"/>
  <c r="P1634" i="4"/>
  <c r="O1634" i="4"/>
  <c r="N1634" i="4"/>
  <c r="K1634" i="4"/>
  <c r="J1634" i="4"/>
  <c r="S1634" i="4" s="1"/>
  <c r="Q1633" i="4"/>
  <c r="P1633" i="4"/>
  <c r="O1633" i="4"/>
  <c r="N1633" i="4"/>
  <c r="K1633" i="4"/>
  <c r="J1633" i="4"/>
  <c r="S1633" i="4" s="1"/>
  <c r="Q1632" i="4"/>
  <c r="P1632" i="4"/>
  <c r="O1632" i="4"/>
  <c r="N1632" i="4"/>
  <c r="K1632" i="4"/>
  <c r="J1632" i="4"/>
  <c r="S1632" i="4" s="1"/>
  <c r="Q1631" i="4"/>
  <c r="P1631" i="4"/>
  <c r="O1631" i="4"/>
  <c r="N1631" i="4"/>
  <c r="K1631" i="4"/>
  <c r="J1631" i="4"/>
  <c r="S1631" i="4" s="1"/>
  <c r="Q1630" i="4"/>
  <c r="P1630" i="4"/>
  <c r="O1630" i="4"/>
  <c r="N1630" i="4"/>
  <c r="K1630" i="4"/>
  <c r="J1630" i="4"/>
  <c r="S1630" i="4" s="1"/>
  <c r="Q1629" i="4"/>
  <c r="P1629" i="4"/>
  <c r="O1629" i="4"/>
  <c r="N1629" i="4"/>
  <c r="K1629" i="4"/>
  <c r="J1629" i="4"/>
  <c r="S1629" i="4" s="1"/>
  <c r="Q1628" i="4"/>
  <c r="P1628" i="4"/>
  <c r="O1628" i="4"/>
  <c r="N1628" i="4"/>
  <c r="K1628" i="4"/>
  <c r="J1628" i="4"/>
  <c r="S1628" i="4" s="1"/>
  <c r="Q1627" i="4"/>
  <c r="P1627" i="4"/>
  <c r="O1627" i="4"/>
  <c r="N1627" i="4"/>
  <c r="K1627" i="4"/>
  <c r="J1627" i="4"/>
  <c r="S1627" i="4" s="1"/>
  <c r="Q1626" i="4"/>
  <c r="P1626" i="4"/>
  <c r="O1626" i="4"/>
  <c r="N1626" i="4"/>
  <c r="K1626" i="4"/>
  <c r="J1626" i="4"/>
  <c r="S1626" i="4" s="1"/>
  <c r="Q1625" i="4"/>
  <c r="P1625" i="4"/>
  <c r="O1625" i="4"/>
  <c r="N1625" i="4"/>
  <c r="K1625" i="4"/>
  <c r="J1625" i="4"/>
  <c r="S1625" i="4" s="1"/>
  <c r="Q1624" i="4"/>
  <c r="P1624" i="4"/>
  <c r="O1624" i="4"/>
  <c r="N1624" i="4"/>
  <c r="K1624" i="4"/>
  <c r="J1624" i="4"/>
  <c r="S1624" i="4" s="1"/>
  <c r="Q1623" i="4"/>
  <c r="P1623" i="4"/>
  <c r="O1623" i="4"/>
  <c r="N1623" i="4"/>
  <c r="K1623" i="4"/>
  <c r="J1623" i="4"/>
  <c r="S1623" i="4" s="1"/>
  <c r="Q1622" i="4"/>
  <c r="P1622" i="4"/>
  <c r="O1622" i="4"/>
  <c r="N1622" i="4"/>
  <c r="K1622" i="4"/>
  <c r="J1622" i="4"/>
  <c r="S1622" i="4" s="1"/>
  <c r="Q1621" i="4"/>
  <c r="P1621" i="4"/>
  <c r="O1621" i="4"/>
  <c r="N1621" i="4"/>
  <c r="K1621" i="4"/>
  <c r="J1621" i="4"/>
  <c r="S1621" i="4" s="1"/>
  <c r="Q1620" i="4"/>
  <c r="P1620" i="4"/>
  <c r="O1620" i="4"/>
  <c r="N1620" i="4"/>
  <c r="K1620" i="4"/>
  <c r="J1620" i="4"/>
  <c r="S1620" i="4" s="1"/>
  <c r="Q1619" i="4"/>
  <c r="P1619" i="4"/>
  <c r="O1619" i="4"/>
  <c r="N1619" i="4"/>
  <c r="K1619" i="4"/>
  <c r="J1619" i="4"/>
  <c r="S1619" i="4" s="1"/>
  <c r="Q1618" i="4"/>
  <c r="P1618" i="4"/>
  <c r="O1618" i="4"/>
  <c r="N1618" i="4"/>
  <c r="K1618" i="4"/>
  <c r="J1618" i="4"/>
  <c r="S1618" i="4" s="1"/>
  <c r="Q1617" i="4"/>
  <c r="P1617" i="4"/>
  <c r="O1617" i="4"/>
  <c r="N1617" i="4"/>
  <c r="K1617" i="4"/>
  <c r="J1617" i="4"/>
  <c r="S1617" i="4" s="1"/>
  <c r="Q1616" i="4"/>
  <c r="P1616" i="4"/>
  <c r="O1616" i="4"/>
  <c r="N1616" i="4"/>
  <c r="K1616" i="4"/>
  <c r="J1616" i="4"/>
  <c r="S1616" i="4" s="1"/>
  <c r="Q1615" i="4"/>
  <c r="P1615" i="4"/>
  <c r="O1615" i="4"/>
  <c r="N1615" i="4"/>
  <c r="K1615" i="4"/>
  <c r="J1615" i="4"/>
  <c r="S1615" i="4" s="1"/>
  <c r="Q1614" i="4"/>
  <c r="P1614" i="4"/>
  <c r="O1614" i="4"/>
  <c r="N1614" i="4"/>
  <c r="K1614" i="4"/>
  <c r="J1614" i="4"/>
  <c r="S1614" i="4" s="1"/>
  <c r="Q1613" i="4"/>
  <c r="P1613" i="4"/>
  <c r="O1613" i="4"/>
  <c r="N1613" i="4"/>
  <c r="K1613" i="4"/>
  <c r="J1613" i="4"/>
  <c r="S1613" i="4" s="1"/>
  <c r="Q1612" i="4"/>
  <c r="P1612" i="4"/>
  <c r="O1612" i="4"/>
  <c r="N1612" i="4"/>
  <c r="K1612" i="4"/>
  <c r="J1612" i="4"/>
  <c r="S1612" i="4" s="1"/>
  <c r="Q1611" i="4"/>
  <c r="P1611" i="4"/>
  <c r="O1611" i="4"/>
  <c r="N1611" i="4"/>
  <c r="K1611" i="4"/>
  <c r="J1611" i="4"/>
  <c r="S1611" i="4" s="1"/>
  <c r="Q1610" i="4"/>
  <c r="P1610" i="4"/>
  <c r="O1610" i="4"/>
  <c r="N1610" i="4"/>
  <c r="K1610" i="4"/>
  <c r="J1610" i="4"/>
  <c r="S1610" i="4" s="1"/>
  <c r="Q1609" i="4"/>
  <c r="P1609" i="4"/>
  <c r="O1609" i="4"/>
  <c r="N1609" i="4"/>
  <c r="K1609" i="4"/>
  <c r="J1609" i="4"/>
  <c r="S1609" i="4" s="1"/>
  <c r="Q1608" i="4"/>
  <c r="P1608" i="4"/>
  <c r="O1608" i="4"/>
  <c r="N1608" i="4"/>
  <c r="K1608" i="4"/>
  <c r="J1608" i="4"/>
  <c r="S1608" i="4" s="1"/>
  <c r="Q1607" i="4"/>
  <c r="P1607" i="4"/>
  <c r="O1607" i="4"/>
  <c r="N1607" i="4"/>
  <c r="K1607" i="4"/>
  <c r="J1607" i="4"/>
  <c r="S1607" i="4" s="1"/>
  <c r="Q1606" i="4"/>
  <c r="P1606" i="4"/>
  <c r="O1606" i="4"/>
  <c r="N1606" i="4"/>
  <c r="K1606" i="4"/>
  <c r="J1606" i="4"/>
  <c r="S1606" i="4" s="1"/>
  <c r="Q1605" i="4"/>
  <c r="P1605" i="4"/>
  <c r="O1605" i="4"/>
  <c r="N1605" i="4"/>
  <c r="K1605" i="4"/>
  <c r="J1605" i="4"/>
  <c r="S1605" i="4" s="1"/>
  <c r="Q1604" i="4"/>
  <c r="P1604" i="4"/>
  <c r="O1604" i="4"/>
  <c r="N1604" i="4"/>
  <c r="K1604" i="4"/>
  <c r="J1604" i="4"/>
  <c r="S1604" i="4" s="1"/>
  <c r="Q1603" i="4"/>
  <c r="P1603" i="4"/>
  <c r="O1603" i="4"/>
  <c r="N1603" i="4"/>
  <c r="K1603" i="4"/>
  <c r="J1603" i="4"/>
  <c r="S1603" i="4" s="1"/>
  <c r="Q1602" i="4"/>
  <c r="P1602" i="4"/>
  <c r="O1602" i="4"/>
  <c r="N1602" i="4"/>
  <c r="K1602" i="4"/>
  <c r="J1602" i="4"/>
  <c r="S1602" i="4" s="1"/>
  <c r="Q1601" i="4"/>
  <c r="P1601" i="4"/>
  <c r="O1601" i="4"/>
  <c r="N1601" i="4"/>
  <c r="K1601" i="4"/>
  <c r="J1601" i="4"/>
  <c r="S1601" i="4" s="1"/>
  <c r="Q1600" i="4"/>
  <c r="P1600" i="4"/>
  <c r="O1600" i="4"/>
  <c r="N1600" i="4"/>
  <c r="K1600" i="4"/>
  <c r="J1600" i="4"/>
  <c r="S1600" i="4" s="1"/>
  <c r="Q1599" i="4"/>
  <c r="P1599" i="4"/>
  <c r="O1599" i="4"/>
  <c r="N1599" i="4"/>
  <c r="K1599" i="4"/>
  <c r="J1599" i="4"/>
  <c r="S1599" i="4" s="1"/>
  <c r="Q1598" i="4"/>
  <c r="P1598" i="4"/>
  <c r="O1598" i="4"/>
  <c r="N1598" i="4"/>
  <c r="K1598" i="4"/>
  <c r="J1598" i="4"/>
  <c r="S1598" i="4" s="1"/>
  <c r="Q1597" i="4"/>
  <c r="P1597" i="4"/>
  <c r="O1597" i="4"/>
  <c r="N1597" i="4"/>
  <c r="K1597" i="4"/>
  <c r="J1597" i="4"/>
  <c r="S1597" i="4" s="1"/>
  <c r="Q1596" i="4"/>
  <c r="P1596" i="4"/>
  <c r="O1596" i="4"/>
  <c r="N1596" i="4"/>
  <c r="K1596" i="4"/>
  <c r="J1596" i="4"/>
  <c r="S1596" i="4" s="1"/>
  <c r="Q1595" i="4"/>
  <c r="P1595" i="4"/>
  <c r="O1595" i="4"/>
  <c r="N1595" i="4"/>
  <c r="K1595" i="4"/>
  <c r="J1595" i="4"/>
  <c r="S1595" i="4" s="1"/>
  <c r="Q1594" i="4"/>
  <c r="P1594" i="4"/>
  <c r="O1594" i="4"/>
  <c r="N1594" i="4"/>
  <c r="K1594" i="4"/>
  <c r="J1594" i="4"/>
  <c r="S1594" i="4" s="1"/>
  <c r="Q1593" i="4"/>
  <c r="P1593" i="4"/>
  <c r="O1593" i="4"/>
  <c r="N1593" i="4"/>
  <c r="K1593" i="4"/>
  <c r="J1593" i="4"/>
  <c r="S1593" i="4" s="1"/>
  <c r="Q1592" i="4"/>
  <c r="P1592" i="4"/>
  <c r="O1592" i="4"/>
  <c r="N1592" i="4"/>
  <c r="K1592" i="4"/>
  <c r="J1592" i="4"/>
  <c r="S1592" i="4" s="1"/>
  <c r="Q1591" i="4"/>
  <c r="P1591" i="4"/>
  <c r="O1591" i="4"/>
  <c r="N1591" i="4"/>
  <c r="K1591" i="4"/>
  <c r="J1591" i="4"/>
  <c r="S1591" i="4" s="1"/>
  <c r="Q1590" i="4"/>
  <c r="P1590" i="4"/>
  <c r="O1590" i="4"/>
  <c r="N1590" i="4"/>
  <c r="K1590" i="4"/>
  <c r="J1590" i="4"/>
  <c r="S1590" i="4" s="1"/>
  <c r="Q1589" i="4"/>
  <c r="P1589" i="4"/>
  <c r="O1589" i="4"/>
  <c r="N1589" i="4"/>
  <c r="K1589" i="4"/>
  <c r="J1589" i="4"/>
  <c r="S1589" i="4" s="1"/>
  <c r="Q1588" i="4"/>
  <c r="P1588" i="4"/>
  <c r="O1588" i="4"/>
  <c r="N1588" i="4"/>
  <c r="K1588" i="4"/>
  <c r="J1588" i="4"/>
  <c r="S1588" i="4" s="1"/>
  <c r="Q1587" i="4"/>
  <c r="P1587" i="4"/>
  <c r="O1587" i="4"/>
  <c r="N1587" i="4"/>
  <c r="K1587" i="4"/>
  <c r="J1587" i="4"/>
  <c r="S1587" i="4" s="1"/>
  <c r="Q1586" i="4"/>
  <c r="P1586" i="4"/>
  <c r="O1586" i="4"/>
  <c r="N1586" i="4"/>
  <c r="K1586" i="4"/>
  <c r="J1586" i="4"/>
  <c r="S1586" i="4" s="1"/>
  <c r="Q1585" i="4"/>
  <c r="P1585" i="4"/>
  <c r="O1585" i="4"/>
  <c r="N1585" i="4"/>
  <c r="K1585" i="4"/>
  <c r="J1585" i="4"/>
  <c r="S1585" i="4" s="1"/>
  <c r="Q1584" i="4"/>
  <c r="P1584" i="4"/>
  <c r="O1584" i="4"/>
  <c r="N1584" i="4"/>
  <c r="K1584" i="4"/>
  <c r="J1584" i="4"/>
  <c r="S1584" i="4" s="1"/>
  <c r="Q1583" i="4"/>
  <c r="P1583" i="4"/>
  <c r="O1583" i="4"/>
  <c r="N1583" i="4"/>
  <c r="K1583" i="4"/>
  <c r="J1583" i="4"/>
  <c r="S1583" i="4" s="1"/>
  <c r="Q1582" i="4"/>
  <c r="P1582" i="4"/>
  <c r="O1582" i="4"/>
  <c r="N1582" i="4"/>
  <c r="K1582" i="4"/>
  <c r="J1582" i="4"/>
  <c r="S1582" i="4" s="1"/>
  <c r="Q1581" i="4"/>
  <c r="P1581" i="4"/>
  <c r="O1581" i="4"/>
  <c r="N1581" i="4"/>
  <c r="K1581" i="4"/>
  <c r="J1581" i="4"/>
  <c r="S1581" i="4" s="1"/>
  <c r="Q1580" i="4"/>
  <c r="P1580" i="4"/>
  <c r="O1580" i="4"/>
  <c r="N1580" i="4"/>
  <c r="K1580" i="4"/>
  <c r="J1580" i="4"/>
  <c r="S1580" i="4" s="1"/>
  <c r="Q1579" i="4"/>
  <c r="P1579" i="4"/>
  <c r="O1579" i="4"/>
  <c r="N1579" i="4"/>
  <c r="K1579" i="4"/>
  <c r="J1579" i="4"/>
  <c r="S1579" i="4" s="1"/>
  <c r="Q1578" i="4"/>
  <c r="P1578" i="4"/>
  <c r="O1578" i="4"/>
  <c r="N1578" i="4"/>
  <c r="K1578" i="4"/>
  <c r="J1578" i="4"/>
  <c r="S1578" i="4" s="1"/>
  <c r="Q1577" i="4"/>
  <c r="P1577" i="4"/>
  <c r="O1577" i="4"/>
  <c r="N1577" i="4"/>
  <c r="K1577" i="4"/>
  <c r="J1577" i="4"/>
  <c r="S1577" i="4" s="1"/>
  <c r="Q1576" i="4"/>
  <c r="P1576" i="4"/>
  <c r="O1576" i="4"/>
  <c r="N1576" i="4"/>
  <c r="K1576" i="4"/>
  <c r="J1576" i="4"/>
  <c r="S1576" i="4" s="1"/>
  <c r="Q1575" i="4"/>
  <c r="P1575" i="4"/>
  <c r="O1575" i="4"/>
  <c r="N1575" i="4"/>
  <c r="K1575" i="4"/>
  <c r="J1575" i="4"/>
  <c r="S1575" i="4" s="1"/>
  <c r="Q1574" i="4"/>
  <c r="P1574" i="4"/>
  <c r="O1574" i="4"/>
  <c r="N1574" i="4"/>
  <c r="K1574" i="4"/>
  <c r="J1574" i="4"/>
  <c r="S1574" i="4" s="1"/>
  <c r="Q1573" i="4"/>
  <c r="P1573" i="4"/>
  <c r="O1573" i="4"/>
  <c r="N1573" i="4"/>
  <c r="K1573" i="4"/>
  <c r="J1573" i="4"/>
  <c r="S1573" i="4" s="1"/>
  <c r="Q1572" i="4"/>
  <c r="P1572" i="4"/>
  <c r="O1572" i="4"/>
  <c r="N1572" i="4"/>
  <c r="K1572" i="4"/>
  <c r="J1572" i="4"/>
  <c r="S1572" i="4" s="1"/>
  <c r="Q1571" i="4"/>
  <c r="P1571" i="4"/>
  <c r="O1571" i="4"/>
  <c r="N1571" i="4"/>
  <c r="K1571" i="4"/>
  <c r="J1571" i="4"/>
  <c r="S1571" i="4" s="1"/>
  <c r="Q1570" i="4"/>
  <c r="P1570" i="4"/>
  <c r="O1570" i="4"/>
  <c r="N1570" i="4"/>
  <c r="K1570" i="4"/>
  <c r="J1570" i="4"/>
  <c r="S1570" i="4" s="1"/>
  <c r="Q1569" i="4"/>
  <c r="P1569" i="4"/>
  <c r="O1569" i="4"/>
  <c r="N1569" i="4"/>
  <c r="K1569" i="4"/>
  <c r="J1569" i="4"/>
  <c r="S1569" i="4" s="1"/>
  <c r="Q1568" i="4"/>
  <c r="P1568" i="4"/>
  <c r="O1568" i="4"/>
  <c r="N1568" i="4"/>
  <c r="K1568" i="4"/>
  <c r="J1568" i="4"/>
  <c r="S1568" i="4" s="1"/>
  <c r="Q1567" i="4"/>
  <c r="P1567" i="4"/>
  <c r="O1567" i="4"/>
  <c r="N1567" i="4"/>
  <c r="K1567" i="4"/>
  <c r="J1567" i="4"/>
  <c r="S1567" i="4" s="1"/>
  <c r="Q1566" i="4"/>
  <c r="P1566" i="4"/>
  <c r="O1566" i="4"/>
  <c r="N1566" i="4"/>
  <c r="K1566" i="4"/>
  <c r="J1566" i="4"/>
  <c r="S1566" i="4" s="1"/>
  <c r="Q1565" i="4"/>
  <c r="P1565" i="4"/>
  <c r="O1565" i="4"/>
  <c r="N1565" i="4"/>
  <c r="K1565" i="4"/>
  <c r="J1565" i="4"/>
  <c r="S1565" i="4" s="1"/>
  <c r="Q1564" i="4"/>
  <c r="P1564" i="4"/>
  <c r="O1564" i="4"/>
  <c r="N1564" i="4"/>
  <c r="K1564" i="4"/>
  <c r="J1564" i="4"/>
  <c r="S1564" i="4" s="1"/>
  <c r="Q1563" i="4"/>
  <c r="P1563" i="4"/>
  <c r="O1563" i="4"/>
  <c r="N1563" i="4"/>
  <c r="K1563" i="4"/>
  <c r="J1563" i="4"/>
  <c r="S1563" i="4" s="1"/>
  <c r="Q1562" i="4"/>
  <c r="P1562" i="4"/>
  <c r="O1562" i="4"/>
  <c r="N1562" i="4"/>
  <c r="K1562" i="4"/>
  <c r="J1562" i="4"/>
  <c r="S1562" i="4" s="1"/>
  <c r="Q1561" i="4"/>
  <c r="P1561" i="4"/>
  <c r="O1561" i="4"/>
  <c r="N1561" i="4"/>
  <c r="K1561" i="4"/>
  <c r="J1561" i="4"/>
  <c r="S1561" i="4" s="1"/>
  <c r="Q1560" i="4"/>
  <c r="P1560" i="4"/>
  <c r="O1560" i="4"/>
  <c r="N1560" i="4"/>
  <c r="K1560" i="4"/>
  <c r="J1560" i="4"/>
  <c r="S1560" i="4" s="1"/>
  <c r="Q1559" i="4"/>
  <c r="P1559" i="4"/>
  <c r="O1559" i="4"/>
  <c r="N1559" i="4"/>
  <c r="K1559" i="4"/>
  <c r="J1559" i="4"/>
  <c r="S1559" i="4" s="1"/>
  <c r="Q1558" i="4"/>
  <c r="P1558" i="4"/>
  <c r="O1558" i="4"/>
  <c r="N1558" i="4"/>
  <c r="K1558" i="4"/>
  <c r="J1558" i="4"/>
  <c r="S1558" i="4" s="1"/>
  <c r="Q1557" i="4"/>
  <c r="P1557" i="4"/>
  <c r="O1557" i="4"/>
  <c r="N1557" i="4"/>
  <c r="K1557" i="4"/>
  <c r="J1557" i="4"/>
  <c r="S1557" i="4" s="1"/>
  <c r="Q1556" i="4"/>
  <c r="P1556" i="4"/>
  <c r="O1556" i="4"/>
  <c r="N1556" i="4"/>
  <c r="K1556" i="4"/>
  <c r="J1556" i="4"/>
  <c r="S1556" i="4" s="1"/>
  <c r="Q1555" i="4"/>
  <c r="P1555" i="4"/>
  <c r="O1555" i="4"/>
  <c r="N1555" i="4"/>
  <c r="K1555" i="4"/>
  <c r="J1555" i="4"/>
  <c r="S1555" i="4" s="1"/>
  <c r="Q1554" i="4"/>
  <c r="P1554" i="4"/>
  <c r="O1554" i="4"/>
  <c r="N1554" i="4"/>
  <c r="K1554" i="4"/>
  <c r="J1554" i="4"/>
  <c r="S1554" i="4" s="1"/>
  <c r="Q1553" i="4"/>
  <c r="P1553" i="4"/>
  <c r="O1553" i="4"/>
  <c r="N1553" i="4"/>
  <c r="K1553" i="4"/>
  <c r="J1553" i="4"/>
  <c r="S1553" i="4" s="1"/>
  <c r="Q1552" i="4"/>
  <c r="P1552" i="4"/>
  <c r="O1552" i="4"/>
  <c r="N1552" i="4"/>
  <c r="K1552" i="4"/>
  <c r="J1552" i="4"/>
  <c r="S1552" i="4" s="1"/>
  <c r="Q1551" i="4"/>
  <c r="P1551" i="4"/>
  <c r="O1551" i="4"/>
  <c r="N1551" i="4"/>
  <c r="K1551" i="4"/>
  <c r="J1551" i="4"/>
  <c r="S1551" i="4" s="1"/>
  <c r="Q1550" i="4"/>
  <c r="P1550" i="4"/>
  <c r="O1550" i="4"/>
  <c r="N1550" i="4"/>
  <c r="K1550" i="4"/>
  <c r="J1550" i="4"/>
  <c r="S1550" i="4" s="1"/>
  <c r="Q1549" i="4"/>
  <c r="P1549" i="4"/>
  <c r="O1549" i="4"/>
  <c r="N1549" i="4"/>
  <c r="K1549" i="4"/>
  <c r="J1549" i="4"/>
  <c r="S1549" i="4" s="1"/>
  <c r="Q1548" i="4"/>
  <c r="P1548" i="4"/>
  <c r="O1548" i="4"/>
  <c r="N1548" i="4"/>
  <c r="K1548" i="4"/>
  <c r="J1548" i="4"/>
  <c r="S1548" i="4" s="1"/>
  <c r="Q1547" i="4"/>
  <c r="P1547" i="4"/>
  <c r="O1547" i="4"/>
  <c r="N1547" i="4"/>
  <c r="K1547" i="4"/>
  <c r="J1547" i="4"/>
  <c r="S1547" i="4" s="1"/>
  <c r="Q1546" i="4"/>
  <c r="P1546" i="4"/>
  <c r="O1546" i="4"/>
  <c r="N1546" i="4"/>
  <c r="K1546" i="4"/>
  <c r="J1546" i="4"/>
  <c r="S1546" i="4" s="1"/>
  <c r="Q1545" i="4"/>
  <c r="P1545" i="4"/>
  <c r="O1545" i="4"/>
  <c r="N1545" i="4"/>
  <c r="K1545" i="4"/>
  <c r="J1545" i="4"/>
  <c r="S1545" i="4" s="1"/>
  <c r="Q1544" i="4"/>
  <c r="P1544" i="4"/>
  <c r="O1544" i="4"/>
  <c r="N1544" i="4"/>
  <c r="K1544" i="4"/>
  <c r="J1544" i="4"/>
  <c r="S1544" i="4" s="1"/>
  <c r="Q1543" i="4"/>
  <c r="P1543" i="4"/>
  <c r="O1543" i="4"/>
  <c r="N1543" i="4"/>
  <c r="K1543" i="4"/>
  <c r="J1543" i="4"/>
  <c r="S1543" i="4" s="1"/>
  <c r="Q1542" i="4"/>
  <c r="P1542" i="4"/>
  <c r="O1542" i="4"/>
  <c r="N1542" i="4"/>
  <c r="K1542" i="4"/>
  <c r="J1542" i="4"/>
  <c r="S1542" i="4" s="1"/>
  <c r="Q1541" i="4"/>
  <c r="P1541" i="4"/>
  <c r="O1541" i="4"/>
  <c r="N1541" i="4"/>
  <c r="K1541" i="4"/>
  <c r="J1541" i="4"/>
  <c r="S1541" i="4" s="1"/>
  <c r="Q1540" i="4"/>
  <c r="P1540" i="4"/>
  <c r="O1540" i="4"/>
  <c r="N1540" i="4"/>
  <c r="K1540" i="4"/>
  <c r="J1540" i="4"/>
  <c r="S1540" i="4" s="1"/>
  <c r="Q1539" i="4"/>
  <c r="P1539" i="4"/>
  <c r="O1539" i="4"/>
  <c r="N1539" i="4"/>
  <c r="K1539" i="4"/>
  <c r="J1539" i="4"/>
  <c r="S1539" i="4" s="1"/>
  <c r="Q1538" i="4"/>
  <c r="P1538" i="4"/>
  <c r="O1538" i="4"/>
  <c r="N1538" i="4"/>
  <c r="K1538" i="4"/>
  <c r="J1538" i="4"/>
  <c r="S1538" i="4" s="1"/>
  <c r="Q1537" i="4"/>
  <c r="P1537" i="4"/>
  <c r="O1537" i="4"/>
  <c r="N1537" i="4"/>
  <c r="K1537" i="4"/>
  <c r="J1537" i="4"/>
  <c r="S1537" i="4" s="1"/>
  <c r="Q1536" i="4"/>
  <c r="P1536" i="4"/>
  <c r="O1536" i="4"/>
  <c r="N1536" i="4"/>
  <c r="K1536" i="4"/>
  <c r="J1536" i="4"/>
  <c r="S1536" i="4" s="1"/>
  <c r="Q1535" i="4"/>
  <c r="P1535" i="4"/>
  <c r="O1535" i="4"/>
  <c r="N1535" i="4"/>
  <c r="K1535" i="4"/>
  <c r="J1535" i="4"/>
  <c r="S1535" i="4" s="1"/>
  <c r="Q1534" i="4"/>
  <c r="P1534" i="4"/>
  <c r="O1534" i="4"/>
  <c r="N1534" i="4"/>
  <c r="K1534" i="4"/>
  <c r="J1534" i="4"/>
  <c r="S1534" i="4" s="1"/>
  <c r="Q1533" i="4"/>
  <c r="P1533" i="4"/>
  <c r="O1533" i="4"/>
  <c r="N1533" i="4"/>
  <c r="K1533" i="4"/>
  <c r="J1533" i="4"/>
  <c r="S1533" i="4" s="1"/>
  <c r="Q1532" i="4"/>
  <c r="P1532" i="4"/>
  <c r="O1532" i="4"/>
  <c r="N1532" i="4"/>
  <c r="K1532" i="4"/>
  <c r="J1532" i="4"/>
  <c r="S1532" i="4" s="1"/>
  <c r="Q1531" i="4"/>
  <c r="P1531" i="4"/>
  <c r="O1531" i="4"/>
  <c r="N1531" i="4"/>
  <c r="K1531" i="4"/>
  <c r="J1531" i="4"/>
  <c r="S1531" i="4" s="1"/>
  <c r="Q1530" i="4"/>
  <c r="P1530" i="4"/>
  <c r="O1530" i="4"/>
  <c r="N1530" i="4"/>
  <c r="K1530" i="4"/>
  <c r="J1530" i="4"/>
  <c r="S1530" i="4" s="1"/>
  <c r="Q1529" i="4"/>
  <c r="P1529" i="4"/>
  <c r="O1529" i="4"/>
  <c r="N1529" i="4"/>
  <c r="K1529" i="4"/>
  <c r="J1529" i="4"/>
  <c r="S1529" i="4" s="1"/>
  <c r="Q1528" i="4"/>
  <c r="P1528" i="4"/>
  <c r="O1528" i="4"/>
  <c r="N1528" i="4"/>
  <c r="K1528" i="4"/>
  <c r="J1528" i="4"/>
  <c r="S1528" i="4" s="1"/>
  <c r="Q1527" i="4"/>
  <c r="P1527" i="4"/>
  <c r="O1527" i="4"/>
  <c r="N1527" i="4"/>
  <c r="K1527" i="4"/>
  <c r="J1527" i="4"/>
  <c r="S1527" i="4" s="1"/>
  <c r="Q1526" i="4"/>
  <c r="P1526" i="4"/>
  <c r="O1526" i="4"/>
  <c r="N1526" i="4"/>
  <c r="K1526" i="4"/>
  <c r="J1526" i="4"/>
  <c r="S1526" i="4" s="1"/>
  <c r="Q1525" i="4"/>
  <c r="P1525" i="4"/>
  <c r="O1525" i="4"/>
  <c r="N1525" i="4"/>
  <c r="K1525" i="4"/>
  <c r="J1525" i="4"/>
  <c r="S1525" i="4" s="1"/>
  <c r="Q1524" i="4"/>
  <c r="P1524" i="4"/>
  <c r="O1524" i="4"/>
  <c r="N1524" i="4"/>
  <c r="K1524" i="4"/>
  <c r="J1524" i="4"/>
  <c r="S1524" i="4" s="1"/>
  <c r="Q1523" i="4"/>
  <c r="P1523" i="4"/>
  <c r="O1523" i="4"/>
  <c r="N1523" i="4"/>
  <c r="K1523" i="4"/>
  <c r="J1523" i="4"/>
  <c r="S1523" i="4" s="1"/>
  <c r="Q1522" i="4"/>
  <c r="P1522" i="4"/>
  <c r="O1522" i="4"/>
  <c r="N1522" i="4"/>
  <c r="K1522" i="4"/>
  <c r="J1522" i="4"/>
  <c r="S1522" i="4" s="1"/>
  <c r="Q1521" i="4"/>
  <c r="P1521" i="4"/>
  <c r="O1521" i="4"/>
  <c r="N1521" i="4"/>
  <c r="K1521" i="4"/>
  <c r="J1521" i="4"/>
  <c r="S1521" i="4" s="1"/>
  <c r="Q1520" i="4"/>
  <c r="P1520" i="4"/>
  <c r="O1520" i="4"/>
  <c r="N1520" i="4"/>
  <c r="K1520" i="4"/>
  <c r="J1520" i="4"/>
  <c r="S1520" i="4" s="1"/>
  <c r="Q1519" i="4"/>
  <c r="P1519" i="4"/>
  <c r="O1519" i="4"/>
  <c r="N1519" i="4"/>
  <c r="K1519" i="4"/>
  <c r="J1519" i="4"/>
  <c r="S1519" i="4" s="1"/>
  <c r="Q1518" i="4"/>
  <c r="P1518" i="4"/>
  <c r="O1518" i="4"/>
  <c r="N1518" i="4"/>
  <c r="K1518" i="4"/>
  <c r="J1518" i="4"/>
  <c r="S1518" i="4" s="1"/>
  <c r="Q1517" i="4"/>
  <c r="P1517" i="4"/>
  <c r="O1517" i="4"/>
  <c r="N1517" i="4"/>
  <c r="K1517" i="4"/>
  <c r="J1517" i="4"/>
  <c r="S1517" i="4" s="1"/>
  <c r="Q1516" i="4"/>
  <c r="P1516" i="4"/>
  <c r="O1516" i="4"/>
  <c r="N1516" i="4"/>
  <c r="K1516" i="4"/>
  <c r="J1516" i="4"/>
  <c r="S1516" i="4" s="1"/>
  <c r="Q1515" i="4"/>
  <c r="P1515" i="4"/>
  <c r="O1515" i="4"/>
  <c r="N1515" i="4"/>
  <c r="K1515" i="4"/>
  <c r="J1515" i="4"/>
  <c r="S1515" i="4" s="1"/>
  <c r="Q1514" i="4"/>
  <c r="P1514" i="4"/>
  <c r="O1514" i="4"/>
  <c r="N1514" i="4"/>
  <c r="K1514" i="4"/>
  <c r="J1514" i="4"/>
  <c r="S1514" i="4" s="1"/>
  <c r="Q1513" i="4"/>
  <c r="P1513" i="4"/>
  <c r="O1513" i="4"/>
  <c r="N1513" i="4"/>
  <c r="K1513" i="4"/>
  <c r="J1513" i="4"/>
  <c r="S1513" i="4" s="1"/>
  <c r="Q1512" i="4"/>
  <c r="P1512" i="4"/>
  <c r="O1512" i="4"/>
  <c r="N1512" i="4"/>
  <c r="K1512" i="4"/>
  <c r="J1512" i="4"/>
  <c r="S1512" i="4" s="1"/>
  <c r="Q1511" i="4"/>
  <c r="P1511" i="4"/>
  <c r="O1511" i="4"/>
  <c r="N1511" i="4"/>
  <c r="K1511" i="4"/>
  <c r="J1511" i="4"/>
  <c r="S1511" i="4" s="1"/>
  <c r="Q1510" i="4"/>
  <c r="P1510" i="4"/>
  <c r="O1510" i="4"/>
  <c r="N1510" i="4"/>
  <c r="K1510" i="4"/>
  <c r="J1510" i="4"/>
  <c r="S1510" i="4" s="1"/>
  <c r="Q1509" i="4"/>
  <c r="P1509" i="4"/>
  <c r="O1509" i="4"/>
  <c r="N1509" i="4"/>
  <c r="K1509" i="4"/>
  <c r="J1509" i="4"/>
  <c r="S1509" i="4" s="1"/>
  <c r="Q1508" i="4"/>
  <c r="P1508" i="4"/>
  <c r="O1508" i="4"/>
  <c r="N1508" i="4"/>
  <c r="K1508" i="4"/>
  <c r="J1508" i="4"/>
  <c r="S1508" i="4" s="1"/>
  <c r="Q1507" i="4"/>
  <c r="P1507" i="4"/>
  <c r="O1507" i="4"/>
  <c r="N1507" i="4"/>
  <c r="K1507" i="4"/>
  <c r="J1507" i="4"/>
  <c r="S1507" i="4" s="1"/>
  <c r="Q1506" i="4"/>
  <c r="P1506" i="4"/>
  <c r="O1506" i="4"/>
  <c r="N1506" i="4"/>
  <c r="K1506" i="4"/>
  <c r="J1506" i="4"/>
  <c r="S1506" i="4" s="1"/>
  <c r="Q1505" i="4"/>
  <c r="P1505" i="4"/>
  <c r="O1505" i="4"/>
  <c r="N1505" i="4"/>
  <c r="K1505" i="4"/>
  <c r="J1505" i="4"/>
  <c r="S1505" i="4" s="1"/>
  <c r="Q1504" i="4"/>
  <c r="P1504" i="4"/>
  <c r="O1504" i="4"/>
  <c r="N1504" i="4"/>
  <c r="K1504" i="4"/>
  <c r="J1504" i="4"/>
  <c r="S1504" i="4" s="1"/>
  <c r="Q1503" i="4"/>
  <c r="P1503" i="4"/>
  <c r="O1503" i="4"/>
  <c r="N1503" i="4"/>
  <c r="K1503" i="4"/>
  <c r="J1503" i="4"/>
  <c r="S1503" i="4" s="1"/>
  <c r="Q1502" i="4"/>
  <c r="P1502" i="4"/>
  <c r="O1502" i="4"/>
  <c r="N1502" i="4"/>
  <c r="K1502" i="4"/>
  <c r="J1502" i="4"/>
  <c r="S1502" i="4" s="1"/>
  <c r="Q1501" i="4"/>
  <c r="P1501" i="4"/>
  <c r="O1501" i="4"/>
  <c r="N1501" i="4"/>
  <c r="K1501" i="4"/>
  <c r="J1501" i="4"/>
  <c r="S1501" i="4" s="1"/>
  <c r="Q1500" i="4"/>
  <c r="P1500" i="4"/>
  <c r="O1500" i="4"/>
  <c r="N1500" i="4"/>
  <c r="K1500" i="4"/>
  <c r="J1500" i="4"/>
  <c r="S1500" i="4" s="1"/>
  <c r="Q1499" i="4"/>
  <c r="P1499" i="4"/>
  <c r="O1499" i="4"/>
  <c r="N1499" i="4"/>
  <c r="K1499" i="4"/>
  <c r="J1499" i="4"/>
  <c r="S1499" i="4" s="1"/>
  <c r="Q1498" i="4"/>
  <c r="P1498" i="4"/>
  <c r="O1498" i="4"/>
  <c r="N1498" i="4"/>
  <c r="K1498" i="4"/>
  <c r="J1498" i="4"/>
  <c r="S1498" i="4" s="1"/>
  <c r="Q1497" i="4"/>
  <c r="P1497" i="4"/>
  <c r="O1497" i="4"/>
  <c r="N1497" i="4"/>
  <c r="K1497" i="4"/>
  <c r="J1497" i="4"/>
  <c r="S1497" i="4" s="1"/>
  <c r="Q1496" i="4"/>
  <c r="P1496" i="4"/>
  <c r="O1496" i="4"/>
  <c r="N1496" i="4"/>
  <c r="K1496" i="4"/>
  <c r="J1496" i="4"/>
  <c r="S1496" i="4" s="1"/>
  <c r="Q1495" i="4"/>
  <c r="P1495" i="4"/>
  <c r="O1495" i="4"/>
  <c r="N1495" i="4"/>
  <c r="K1495" i="4"/>
  <c r="J1495" i="4"/>
  <c r="S1495" i="4" s="1"/>
  <c r="Q1494" i="4"/>
  <c r="P1494" i="4"/>
  <c r="O1494" i="4"/>
  <c r="N1494" i="4"/>
  <c r="K1494" i="4"/>
  <c r="J1494" i="4"/>
  <c r="S1494" i="4" s="1"/>
  <c r="Q1493" i="4"/>
  <c r="P1493" i="4"/>
  <c r="O1493" i="4"/>
  <c r="N1493" i="4"/>
  <c r="K1493" i="4"/>
  <c r="J1493" i="4"/>
  <c r="S1493" i="4" s="1"/>
  <c r="Q1492" i="4"/>
  <c r="P1492" i="4"/>
  <c r="O1492" i="4"/>
  <c r="N1492" i="4"/>
  <c r="K1492" i="4"/>
  <c r="J1492" i="4"/>
  <c r="S1492" i="4" s="1"/>
  <c r="Q1491" i="4"/>
  <c r="P1491" i="4"/>
  <c r="O1491" i="4"/>
  <c r="N1491" i="4"/>
  <c r="K1491" i="4"/>
  <c r="J1491" i="4"/>
  <c r="S1491" i="4" s="1"/>
  <c r="Q1490" i="4"/>
  <c r="P1490" i="4"/>
  <c r="O1490" i="4"/>
  <c r="N1490" i="4"/>
  <c r="K1490" i="4"/>
  <c r="J1490" i="4"/>
  <c r="S1490" i="4" s="1"/>
  <c r="Q1489" i="4"/>
  <c r="P1489" i="4"/>
  <c r="O1489" i="4"/>
  <c r="N1489" i="4"/>
  <c r="K1489" i="4"/>
  <c r="J1489" i="4"/>
  <c r="S1489" i="4" s="1"/>
  <c r="Q1488" i="4"/>
  <c r="P1488" i="4"/>
  <c r="O1488" i="4"/>
  <c r="N1488" i="4"/>
  <c r="K1488" i="4"/>
  <c r="J1488" i="4"/>
  <c r="S1488" i="4" s="1"/>
  <c r="Q1487" i="4"/>
  <c r="P1487" i="4"/>
  <c r="O1487" i="4"/>
  <c r="N1487" i="4"/>
  <c r="K1487" i="4"/>
  <c r="J1487" i="4"/>
  <c r="S1487" i="4" s="1"/>
  <c r="Q1486" i="4"/>
  <c r="P1486" i="4"/>
  <c r="O1486" i="4"/>
  <c r="N1486" i="4"/>
  <c r="K1486" i="4"/>
  <c r="J1486" i="4"/>
  <c r="S1486" i="4" s="1"/>
  <c r="Q1485" i="4"/>
  <c r="P1485" i="4"/>
  <c r="O1485" i="4"/>
  <c r="N1485" i="4"/>
  <c r="K1485" i="4"/>
  <c r="J1485" i="4"/>
  <c r="S1485" i="4" s="1"/>
  <c r="Q1484" i="4"/>
  <c r="P1484" i="4"/>
  <c r="O1484" i="4"/>
  <c r="N1484" i="4"/>
  <c r="K1484" i="4"/>
  <c r="J1484" i="4"/>
  <c r="S1484" i="4" s="1"/>
  <c r="Q1483" i="4"/>
  <c r="P1483" i="4"/>
  <c r="O1483" i="4"/>
  <c r="N1483" i="4"/>
  <c r="K1483" i="4"/>
  <c r="J1483" i="4"/>
  <c r="S1483" i="4" s="1"/>
  <c r="Q1482" i="4"/>
  <c r="P1482" i="4"/>
  <c r="O1482" i="4"/>
  <c r="N1482" i="4"/>
  <c r="K1482" i="4"/>
  <c r="J1482" i="4"/>
  <c r="S1482" i="4" s="1"/>
  <c r="Q1481" i="4"/>
  <c r="P1481" i="4"/>
  <c r="O1481" i="4"/>
  <c r="N1481" i="4"/>
  <c r="K1481" i="4"/>
  <c r="J1481" i="4"/>
  <c r="S1481" i="4" s="1"/>
  <c r="Q1480" i="4"/>
  <c r="P1480" i="4"/>
  <c r="O1480" i="4"/>
  <c r="N1480" i="4"/>
  <c r="K1480" i="4"/>
  <c r="J1480" i="4"/>
  <c r="S1480" i="4" s="1"/>
  <c r="Q1479" i="4"/>
  <c r="P1479" i="4"/>
  <c r="O1479" i="4"/>
  <c r="N1479" i="4"/>
  <c r="K1479" i="4"/>
  <c r="J1479" i="4"/>
  <c r="S1479" i="4" s="1"/>
  <c r="Q1478" i="4"/>
  <c r="P1478" i="4"/>
  <c r="O1478" i="4"/>
  <c r="N1478" i="4"/>
  <c r="K1478" i="4"/>
  <c r="J1478" i="4"/>
  <c r="S1478" i="4" s="1"/>
  <c r="Q1477" i="4"/>
  <c r="P1477" i="4"/>
  <c r="O1477" i="4"/>
  <c r="N1477" i="4"/>
  <c r="K1477" i="4"/>
  <c r="J1477" i="4"/>
  <c r="S1477" i="4" s="1"/>
  <c r="Q1476" i="4"/>
  <c r="P1476" i="4"/>
  <c r="O1476" i="4"/>
  <c r="N1476" i="4"/>
  <c r="K1476" i="4"/>
  <c r="J1476" i="4"/>
  <c r="S1476" i="4" s="1"/>
  <c r="Q1475" i="4"/>
  <c r="P1475" i="4"/>
  <c r="O1475" i="4"/>
  <c r="N1475" i="4"/>
  <c r="K1475" i="4"/>
  <c r="J1475" i="4"/>
  <c r="S1475" i="4" s="1"/>
  <c r="Q1474" i="4"/>
  <c r="P1474" i="4"/>
  <c r="O1474" i="4"/>
  <c r="N1474" i="4"/>
  <c r="K1474" i="4"/>
  <c r="J1474" i="4"/>
  <c r="S1474" i="4" s="1"/>
  <c r="Q1473" i="4"/>
  <c r="P1473" i="4"/>
  <c r="O1473" i="4"/>
  <c r="N1473" i="4"/>
  <c r="K1473" i="4"/>
  <c r="J1473" i="4"/>
  <c r="S1473" i="4" s="1"/>
  <c r="Q1472" i="4"/>
  <c r="P1472" i="4"/>
  <c r="O1472" i="4"/>
  <c r="N1472" i="4"/>
  <c r="K1472" i="4"/>
  <c r="J1472" i="4"/>
  <c r="S1472" i="4" s="1"/>
  <c r="Q1471" i="4"/>
  <c r="P1471" i="4"/>
  <c r="O1471" i="4"/>
  <c r="N1471" i="4"/>
  <c r="K1471" i="4"/>
  <c r="J1471" i="4"/>
  <c r="S1471" i="4" s="1"/>
  <c r="Q1470" i="4"/>
  <c r="P1470" i="4"/>
  <c r="O1470" i="4"/>
  <c r="N1470" i="4"/>
  <c r="K1470" i="4"/>
  <c r="J1470" i="4"/>
  <c r="S1470" i="4" s="1"/>
  <c r="Q1469" i="4"/>
  <c r="P1469" i="4"/>
  <c r="O1469" i="4"/>
  <c r="N1469" i="4"/>
  <c r="K1469" i="4"/>
  <c r="J1469" i="4"/>
  <c r="S1469" i="4" s="1"/>
  <c r="Q1468" i="4"/>
  <c r="P1468" i="4"/>
  <c r="O1468" i="4"/>
  <c r="N1468" i="4"/>
  <c r="K1468" i="4"/>
  <c r="J1468" i="4"/>
  <c r="S1468" i="4" s="1"/>
  <c r="Q1467" i="4"/>
  <c r="P1467" i="4"/>
  <c r="O1467" i="4"/>
  <c r="N1467" i="4"/>
  <c r="K1467" i="4"/>
  <c r="J1467" i="4"/>
  <c r="S1467" i="4" s="1"/>
  <c r="Q1466" i="4"/>
  <c r="P1466" i="4"/>
  <c r="O1466" i="4"/>
  <c r="N1466" i="4"/>
  <c r="K1466" i="4"/>
  <c r="J1466" i="4"/>
  <c r="S1466" i="4" s="1"/>
  <c r="Q1465" i="4"/>
  <c r="P1465" i="4"/>
  <c r="O1465" i="4"/>
  <c r="N1465" i="4"/>
  <c r="K1465" i="4"/>
  <c r="J1465" i="4"/>
  <c r="S1465" i="4" s="1"/>
  <c r="Q1464" i="4"/>
  <c r="P1464" i="4"/>
  <c r="O1464" i="4"/>
  <c r="N1464" i="4"/>
  <c r="K1464" i="4"/>
  <c r="J1464" i="4"/>
  <c r="S1464" i="4" s="1"/>
  <c r="Q1463" i="4"/>
  <c r="P1463" i="4"/>
  <c r="O1463" i="4"/>
  <c r="N1463" i="4"/>
  <c r="K1463" i="4"/>
  <c r="J1463" i="4"/>
  <c r="S1463" i="4" s="1"/>
  <c r="Q1462" i="4"/>
  <c r="P1462" i="4"/>
  <c r="O1462" i="4"/>
  <c r="N1462" i="4"/>
  <c r="K1462" i="4"/>
  <c r="J1462" i="4"/>
  <c r="S1462" i="4" s="1"/>
  <c r="Q1461" i="4"/>
  <c r="P1461" i="4"/>
  <c r="O1461" i="4"/>
  <c r="N1461" i="4"/>
  <c r="K1461" i="4"/>
  <c r="J1461" i="4"/>
  <c r="S1461" i="4" s="1"/>
  <c r="Q1460" i="4"/>
  <c r="P1460" i="4"/>
  <c r="O1460" i="4"/>
  <c r="N1460" i="4"/>
  <c r="K1460" i="4"/>
  <c r="J1460" i="4"/>
  <c r="S1460" i="4" s="1"/>
  <c r="Q1459" i="4"/>
  <c r="P1459" i="4"/>
  <c r="O1459" i="4"/>
  <c r="N1459" i="4"/>
  <c r="K1459" i="4"/>
  <c r="J1459" i="4"/>
  <c r="S1459" i="4" s="1"/>
  <c r="Q1458" i="4"/>
  <c r="P1458" i="4"/>
  <c r="O1458" i="4"/>
  <c r="N1458" i="4"/>
  <c r="K1458" i="4"/>
  <c r="J1458" i="4"/>
  <c r="S1458" i="4" s="1"/>
  <c r="Q1457" i="4"/>
  <c r="P1457" i="4"/>
  <c r="O1457" i="4"/>
  <c r="N1457" i="4"/>
  <c r="K1457" i="4"/>
  <c r="J1457" i="4"/>
  <c r="S1457" i="4" s="1"/>
  <c r="Q1456" i="4"/>
  <c r="P1456" i="4"/>
  <c r="O1456" i="4"/>
  <c r="N1456" i="4"/>
  <c r="K1456" i="4"/>
  <c r="J1456" i="4"/>
  <c r="S1456" i="4" s="1"/>
  <c r="Q1455" i="4"/>
  <c r="P1455" i="4"/>
  <c r="O1455" i="4"/>
  <c r="N1455" i="4"/>
  <c r="K1455" i="4"/>
  <c r="J1455" i="4"/>
  <c r="S1455" i="4" s="1"/>
  <c r="Q1454" i="4"/>
  <c r="P1454" i="4"/>
  <c r="O1454" i="4"/>
  <c r="N1454" i="4"/>
  <c r="K1454" i="4"/>
  <c r="J1454" i="4"/>
  <c r="S1454" i="4" s="1"/>
  <c r="Q1453" i="4"/>
  <c r="P1453" i="4"/>
  <c r="O1453" i="4"/>
  <c r="N1453" i="4"/>
  <c r="K1453" i="4"/>
  <c r="J1453" i="4"/>
  <c r="S1453" i="4" s="1"/>
  <c r="Q1452" i="4"/>
  <c r="P1452" i="4"/>
  <c r="O1452" i="4"/>
  <c r="N1452" i="4"/>
  <c r="K1452" i="4"/>
  <c r="J1452" i="4"/>
  <c r="S1452" i="4" s="1"/>
  <c r="Q1451" i="4"/>
  <c r="P1451" i="4"/>
  <c r="O1451" i="4"/>
  <c r="N1451" i="4"/>
  <c r="K1451" i="4"/>
  <c r="J1451" i="4"/>
  <c r="S1451" i="4" s="1"/>
  <c r="Q1450" i="4"/>
  <c r="P1450" i="4"/>
  <c r="O1450" i="4"/>
  <c r="N1450" i="4"/>
  <c r="K1450" i="4"/>
  <c r="J1450" i="4"/>
  <c r="S1450" i="4" s="1"/>
  <c r="Q1449" i="4"/>
  <c r="P1449" i="4"/>
  <c r="O1449" i="4"/>
  <c r="N1449" i="4"/>
  <c r="K1449" i="4"/>
  <c r="J1449" i="4"/>
  <c r="S1449" i="4" s="1"/>
  <c r="Q1448" i="4"/>
  <c r="P1448" i="4"/>
  <c r="O1448" i="4"/>
  <c r="N1448" i="4"/>
  <c r="K1448" i="4"/>
  <c r="J1448" i="4"/>
  <c r="S1448" i="4" s="1"/>
  <c r="Q1447" i="4"/>
  <c r="P1447" i="4"/>
  <c r="O1447" i="4"/>
  <c r="N1447" i="4"/>
  <c r="K1447" i="4"/>
  <c r="J1447" i="4"/>
  <c r="S1447" i="4" s="1"/>
  <c r="Q1446" i="4"/>
  <c r="P1446" i="4"/>
  <c r="O1446" i="4"/>
  <c r="N1446" i="4"/>
  <c r="K1446" i="4"/>
  <c r="J1446" i="4"/>
  <c r="S1446" i="4" s="1"/>
  <c r="Q1445" i="4"/>
  <c r="P1445" i="4"/>
  <c r="O1445" i="4"/>
  <c r="N1445" i="4"/>
  <c r="K1445" i="4"/>
  <c r="J1445" i="4"/>
  <c r="S1445" i="4" s="1"/>
  <c r="Q1444" i="4"/>
  <c r="P1444" i="4"/>
  <c r="O1444" i="4"/>
  <c r="N1444" i="4"/>
  <c r="K1444" i="4"/>
  <c r="J1444" i="4"/>
  <c r="S1444" i="4" s="1"/>
  <c r="Q1443" i="4"/>
  <c r="P1443" i="4"/>
  <c r="O1443" i="4"/>
  <c r="N1443" i="4"/>
  <c r="K1443" i="4"/>
  <c r="J1443" i="4"/>
  <c r="S1443" i="4" s="1"/>
  <c r="Q1442" i="4"/>
  <c r="P1442" i="4"/>
  <c r="O1442" i="4"/>
  <c r="N1442" i="4"/>
  <c r="K1442" i="4"/>
  <c r="J1442" i="4"/>
  <c r="S1442" i="4" s="1"/>
  <c r="Q1441" i="4"/>
  <c r="P1441" i="4"/>
  <c r="O1441" i="4"/>
  <c r="N1441" i="4"/>
  <c r="K1441" i="4"/>
  <c r="J1441" i="4"/>
  <c r="S1441" i="4" s="1"/>
  <c r="Q1440" i="4"/>
  <c r="P1440" i="4"/>
  <c r="O1440" i="4"/>
  <c r="N1440" i="4"/>
  <c r="K1440" i="4"/>
  <c r="J1440" i="4"/>
  <c r="S1440" i="4" s="1"/>
  <c r="Q1439" i="4"/>
  <c r="P1439" i="4"/>
  <c r="O1439" i="4"/>
  <c r="N1439" i="4"/>
  <c r="K1439" i="4"/>
  <c r="J1439" i="4"/>
  <c r="S1439" i="4" s="1"/>
  <c r="Q1438" i="4"/>
  <c r="P1438" i="4"/>
  <c r="O1438" i="4"/>
  <c r="N1438" i="4"/>
  <c r="K1438" i="4"/>
  <c r="J1438" i="4"/>
  <c r="S1438" i="4" s="1"/>
  <c r="Q1437" i="4"/>
  <c r="P1437" i="4"/>
  <c r="O1437" i="4"/>
  <c r="N1437" i="4"/>
  <c r="K1437" i="4"/>
  <c r="J1437" i="4"/>
  <c r="S1437" i="4" s="1"/>
  <c r="Q1436" i="4"/>
  <c r="P1436" i="4"/>
  <c r="O1436" i="4"/>
  <c r="N1436" i="4"/>
  <c r="K1436" i="4"/>
  <c r="J1436" i="4"/>
  <c r="S1436" i="4" s="1"/>
  <c r="Q1435" i="4"/>
  <c r="P1435" i="4"/>
  <c r="O1435" i="4"/>
  <c r="N1435" i="4"/>
  <c r="K1435" i="4"/>
  <c r="J1435" i="4"/>
  <c r="S1435" i="4" s="1"/>
  <c r="Q1434" i="4"/>
  <c r="P1434" i="4"/>
  <c r="O1434" i="4"/>
  <c r="N1434" i="4"/>
  <c r="K1434" i="4"/>
  <c r="J1434" i="4"/>
  <c r="S1434" i="4" s="1"/>
  <c r="Q1433" i="4"/>
  <c r="P1433" i="4"/>
  <c r="O1433" i="4"/>
  <c r="N1433" i="4"/>
  <c r="K1433" i="4"/>
  <c r="J1433" i="4"/>
  <c r="S1433" i="4" s="1"/>
  <c r="Q1432" i="4"/>
  <c r="P1432" i="4"/>
  <c r="O1432" i="4"/>
  <c r="N1432" i="4"/>
  <c r="K1432" i="4"/>
  <c r="J1432" i="4"/>
  <c r="S1432" i="4" s="1"/>
  <c r="Q1431" i="4"/>
  <c r="P1431" i="4"/>
  <c r="O1431" i="4"/>
  <c r="N1431" i="4"/>
  <c r="K1431" i="4"/>
  <c r="J1431" i="4"/>
  <c r="S1431" i="4" s="1"/>
  <c r="Q1430" i="4"/>
  <c r="P1430" i="4"/>
  <c r="O1430" i="4"/>
  <c r="N1430" i="4"/>
  <c r="K1430" i="4"/>
  <c r="J1430" i="4"/>
  <c r="S1430" i="4" s="1"/>
  <c r="Q1429" i="4"/>
  <c r="P1429" i="4"/>
  <c r="O1429" i="4"/>
  <c r="N1429" i="4"/>
  <c r="K1429" i="4"/>
  <c r="J1429" i="4"/>
  <c r="S1429" i="4" s="1"/>
  <c r="Q1428" i="4"/>
  <c r="P1428" i="4"/>
  <c r="O1428" i="4"/>
  <c r="N1428" i="4"/>
  <c r="K1428" i="4"/>
  <c r="J1428" i="4"/>
  <c r="S1428" i="4" s="1"/>
  <c r="Q1427" i="4"/>
  <c r="P1427" i="4"/>
  <c r="O1427" i="4"/>
  <c r="N1427" i="4"/>
  <c r="K1427" i="4"/>
  <c r="J1427" i="4"/>
  <c r="S1427" i="4" s="1"/>
  <c r="Q1426" i="4"/>
  <c r="P1426" i="4"/>
  <c r="O1426" i="4"/>
  <c r="N1426" i="4"/>
  <c r="K1426" i="4"/>
  <c r="J1426" i="4"/>
  <c r="S1426" i="4" s="1"/>
  <c r="Q1425" i="4"/>
  <c r="P1425" i="4"/>
  <c r="O1425" i="4"/>
  <c r="N1425" i="4"/>
  <c r="K1425" i="4"/>
  <c r="J1425" i="4"/>
  <c r="S1425" i="4" s="1"/>
  <c r="Q1424" i="4"/>
  <c r="P1424" i="4"/>
  <c r="O1424" i="4"/>
  <c r="N1424" i="4"/>
  <c r="K1424" i="4"/>
  <c r="J1424" i="4"/>
  <c r="S1424" i="4" s="1"/>
  <c r="Q1423" i="4"/>
  <c r="P1423" i="4"/>
  <c r="O1423" i="4"/>
  <c r="N1423" i="4"/>
  <c r="K1423" i="4"/>
  <c r="J1423" i="4"/>
  <c r="S1423" i="4" s="1"/>
  <c r="Q1422" i="4"/>
  <c r="P1422" i="4"/>
  <c r="O1422" i="4"/>
  <c r="N1422" i="4"/>
  <c r="K1422" i="4"/>
  <c r="J1422" i="4"/>
  <c r="S1422" i="4" s="1"/>
  <c r="Q1421" i="4"/>
  <c r="P1421" i="4"/>
  <c r="O1421" i="4"/>
  <c r="N1421" i="4"/>
  <c r="K1421" i="4"/>
  <c r="J1421" i="4"/>
  <c r="S1421" i="4" s="1"/>
  <c r="Q1420" i="4"/>
  <c r="P1420" i="4"/>
  <c r="O1420" i="4"/>
  <c r="N1420" i="4"/>
  <c r="K1420" i="4"/>
  <c r="J1420" i="4"/>
  <c r="S1420" i="4" s="1"/>
  <c r="Q1419" i="4"/>
  <c r="P1419" i="4"/>
  <c r="O1419" i="4"/>
  <c r="N1419" i="4"/>
  <c r="K1419" i="4"/>
  <c r="J1419" i="4"/>
  <c r="S1419" i="4" s="1"/>
  <c r="Q1418" i="4"/>
  <c r="P1418" i="4"/>
  <c r="O1418" i="4"/>
  <c r="N1418" i="4"/>
  <c r="K1418" i="4"/>
  <c r="J1418" i="4"/>
  <c r="S1418" i="4" s="1"/>
  <c r="Q1417" i="4"/>
  <c r="P1417" i="4"/>
  <c r="O1417" i="4"/>
  <c r="N1417" i="4"/>
  <c r="K1417" i="4"/>
  <c r="J1417" i="4"/>
  <c r="S1417" i="4" s="1"/>
  <c r="Q1416" i="4"/>
  <c r="P1416" i="4"/>
  <c r="O1416" i="4"/>
  <c r="N1416" i="4"/>
  <c r="K1416" i="4"/>
  <c r="J1416" i="4"/>
  <c r="S1416" i="4" s="1"/>
  <c r="Q1415" i="4"/>
  <c r="P1415" i="4"/>
  <c r="O1415" i="4"/>
  <c r="N1415" i="4"/>
  <c r="K1415" i="4"/>
  <c r="J1415" i="4"/>
  <c r="S1415" i="4" s="1"/>
  <c r="Q1414" i="4"/>
  <c r="P1414" i="4"/>
  <c r="O1414" i="4"/>
  <c r="N1414" i="4"/>
  <c r="K1414" i="4"/>
  <c r="J1414" i="4"/>
  <c r="S1414" i="4" s="1"/>
  <c r="Q1413" i="4"/>
  <c r="P1413" i="4"/>
  <c r="O1413" i="4"/>
  <c r="N1413" i="4"/>
  <c r="K1413" i="4"/>
  <c r="J1413" i="4"/>
  <c r="S1413" i="4" s="1"/>
  <c r="Q1412" i="4"/>
  <c r="P1412" i="4"/>
  <c r="O1412" i="4"/>
  <c r="N1412" i="4"/>
  <c r="K1412" i="4"/>
  <c r="J1412" i="4"/>
  <c r="S1412" i="4" s="1"/>
  <c r="Q1411" i="4"/>
  <c r="P1411" i="4"/>
  <c r="O1411" i="4"/>
  <c r="N1411" i="4"/>
  <c r="K1411" i="4"/>
  <c r="J1411" i="4"/>
  <c r="S1411" i="4" s="1"/>
  <c r="Q1410" i="4"/>
  <c r="P1410" i="4"/>
  <c r="O1410" i="4"/>
  <c r="N1410" i="4"/>
  <c r="K1410" i="4"/>
  <c r="J1410" i="4"/>
  <c r="S1410" i="4" s="1"/>
  <c r="Q1409" i="4"/>
  <c r="P1409" i="4"/>
  <c r="O1409" i="4"/>
  <c r="N1409" i="4"/>
  <c r="K1409" i="4"/>
  <c r="J1409" i="4"/>
  <c r="S1409" i="4" s="1"/>
  <c r="Q1408" i="4"/>
  <c r="P1408" i="4"/>
  <c r="O1408" i="4"/>
  <c r="N1408" i="4"/>
  <c r="K1408" i="4"/>
  <c r="J1408" i="4"/>
  <c r="S1408" i="4" s="1"/>
  <c r="Q1407" i="4"/>
  <c r="P1407" i="4"/>
  <c r="O1407" i="4"/>
  <c r="N1407" i="4"/>
  <c r="K1407" i="4"/>
  <c r="J1407" i="4"/>
  <c r="S1407" i="4" s="1"/>
  <c r="Q1406" i="4"/>
  <c r="P1406" i="4"/>
  <c r="O1406" i="4"/>
  <c r="N1406" i="4"/>
  <c r="K1406" i="4"/>
  <c r="J1406" i="4"/>
  <c r="S1406" i="4" s="1"/>
  <c r="Q1405" i="4"/>
  <c r="P1405" i="4"/>
  <c r="O1405" i="4"/>
  <c r="N1405" i="4"/>
  <c r="K1405" i="4"/>
  <c r="J1405" i="4"/>
  <c r="S1405" i="4" s="1"/>
  <c r="Q1404" i="4"/>
  <c r="P1404" i="4"/>
  <c r="O1404" i="4"/>
  <c r="N1404" i="4"/>
  <c r="K1404" i="4"/>
  <c r="J1404" i="4"/>
  <c r="S1404" i="4" s="1"/>
  <c r="Q1403" i="4"/>
  <c r="P1403" i="4"/>
  <c r="O1403" i="4"/>
  <c r="N1403" i="4"/>
  <c r="K1403" i="4"/>
  <c r="J1403" i="4"/>
  <c r="S1403" i="4" s="1"/>
  <c r="Q1402" i="4"/>
  <c r="P1402" i="4"/>
  <c r="O1402" i="4"/>
  <c r="N1402" i="4"/>
  <c r="K1402" i="4"/>
  <c r="J1402" i="4"/>
  <c r="S1402" i="4" s="1"/>
  <c r="Q1401" i="4"/>
  <c r="P1401" i="4"/>
  <c r="O1401" i="4"/>
  <c r="N1401" i="4"/>
  <c r="K1401" i="4"/>
  <c r="J1401" i="4"/>
  <c r="S1401" i="4" s="1"/>
  <c r="Q1400" i="4"/>
  <c r="P1400" i="4"/>
  <c r="O1400" i="4"/>
  <c r="N1400" i="4"/>
  <c r="K1400" i="4"/>
  <c r="J1400" i="4"/>
  <c r="S1400" i="4" s="1"/>
  <c r="Q1399" i="4"/>
  <c r="P1399" i="4"/>
  <c r="O1399" i="4"/>
  <c r="N1399" i="4"/>
  <c r="K1399" i="4"/>
  <c r="J1399" i="4"/>
  <c r="S1399" i="4" s="1"/>
  <c r="Q1398" i="4"/>
  <c r="P1398" i="4"/>
  <c r="O1398" i="4"/>
  <c r="N1398" i="4"/>
  <c r="K1398" i="4"/>
  <c r="J1398" i="4"/>
  <c r="S1398" i="4" s="1"/>
  <c r="Q1397" i="4"/>
  <c r="P1397" i="4"/>
  <c r="O1397" i="4"/>
  <c r="N1397" i="4"/>
  <c r="K1397" i="4"/>
  <c r="J1397" i="4"/>
  <c r="S1397" i="4" s="1"/>
  <c r="Q1396" i="4"/>
  <c r="P1396" i="4"/>
  <c r="O1396" i="4"/>
  <c r="N1396" i="4"/>
  <c r="K1396" i="4"/>
  <c r="J1396" i="4"/>
  <c r="S1396" i="4" s="1"/>
  <c r="Q1395" i="4"/>
  <c r="P1395" i="4"/>
  <c r="O1395" i="4"/>
  <c r="N1395" i="4"/>
  <c r="K1395" i="4"/>
  <c r="J1395" i="4"/>
  <c r="S1395" i="4" s="1"/>
  <c r="Q1394" i="4"/>
  <c r="P1394" i="4"/>
  <c r="O1394" i="4"/>
  <c r="N1394" i="4"/>
  <c r="K1394" i="4"/>
  <c r="J1394" i="4"/>
  <c r="S1394" i="4" s="1"/>
  <c r="Q1393" i="4"/>
  <c r="P1393" i="4"/>
  <c r="O1393" i="4"/>
  <c r="N1393" i="4"/>
  <c r="K1393" i="4"/>
  <c r="J1393" i="4"/>
  <c r="S1393" i="4" s="1"/>
  <c r="Q1392" i="4"/>
  <c r="P1392" i="4"/>
  <c r="O1392" i="4"/>
  <c r="N1392" i="4"/>
  <c r="K1392" i="4"/>
  <c r="J1392" i="4"/>
  <c r="S1392" i="4" s="1"/>
  <c r="Q1391" i="4"/>
  <c r="P1391" i="4"/>
  <c r="O1391" i="4"/>
  <c r="N1391" i="4"/>
  <c r="K1391" i="4"/>
  <c r="J1391" i="4"/>
  <c r="S1391" i="4" s="1"/>
  <c r="Q1390" i="4"/>
  <c r="P1390" i="4"/>
  <c r="O1390" i="4"/>
  <c r="N1390" i="4"/>
  <c r="K1390" i="4"/>
  <c r="J1390" i="4"/>
  <c r="S1390" i="4" s="1"/>
  <c r="Q1389" i="4"/>
  <c r="P1389" i="4"/>
  <c r="O1389" i="4"/>
  <c r="N1389" i="4"/>
  <c r="K1389" i="4"/>
  <c r="J1389" i="4"/>
  <c r="S1389" i="4" s="1"/>
  <c r="Q1388" i="4"/>
  <c r="P1388" i="4"/>
  <c r="O1388" i="4"/>
  <c r="N1388" i="4"/>
  <c r="K1388" i="4"/>
  <c r="J1388" i="4"/>
  <c r="S1388" i="4" s="1"/>
  <c r="Q1387" i="4"/>
  <c r="P1387" i="4"/>
  <c r="O1387" i="4"/>
  <c r="N1387" i="4"/>
  <c r="K1387" i="4"/>
  <c r="J1387" i="4"/>
  <c r="S1387" i="4" s="1"/>
  <c r="Q1386" i="4"/>
  <c r="P1386" i="4"/>
  <c r="O1386" i="4"/>
  <c r="N1386" i="4"/>
  <c r="K1386" i="4"/>
  <c r="J1386" i="4"/>
  <c r="S1386" i="4" s="1"/>
  <c r="Q1385" i="4"/>
  <c r="P1385" i="4"/>
  <c r="O1385" i="4"/>
  <c r="N1385" i="4"/>
  <c r="K1385" i="4"/>
  <c r="J1385" i="4"/>
  <c r="S1385" i="4" s="1"/>
  <c r="Q1384" i="4"/>
  <c r="P1384" i="4"/>
  <c r="O1384" i="4"/>
  <c r="N1384" i="4"/>
  <c r="K1384" i="4"/>
  <c r="J1384" i="4"/>
  <c r="S1384" i="4" s="1"/>
  <c r="Q1383" i="4"/>
  <c r="P1383" i="4"/>
  <c r="O1383" i="4"/>
  <c r="N1383" i="4"/>
  <c r="K1383" i="4"/>
  <c r="J1383" i="4"/>
  <c r="S1383" i="4" s="1"/>
  <c r="Q1382" i="4"/>
  <c r="P1382" i="4"/>
  <c r="O1382" i="4"/>
  <c r="N1382" i="4"/>
  <c r="K1382" i="4"/>
  <c r="J1382" i="4"/>
  <c r="S1382" i="4" s="1"/>
  <c r="Q1381" i="4"/>
  <c r="P1381" i="4"/>
  <c r="O1381" i="4"/>
  <c r="N1381" i="4"/>
  <c r="K1381" i="4"/>
  <c r="J1381" i="4"/>
  <c r="S1381" i="4" s="1"/>
  <c r="Q1380" i="4"/>
  <c r="P1380" i="4"/>
  <c r="O1380" i="4"/>
  <c r="N1380" i="4"/>
  <c r="K1380" i="4"/>
  <c r="J1380" i="4"/>
  <c r="S1380" i="4" s="1"/>
  <c r="Q1379" i="4"/>
  <c r="P1379" i="4"/>
  <c r="O1379" i="4"/>
  <c r="N1379" i="4"/>
  <c r="K1379" i="4"/>
  <c r="J1379" i="4"/>
  <c r="S1379" i="4" s="1"/>
  <c r="Q1378" i="4"/>
  <c r="P1378" i="4"/>
  <c r="O1378" i="4"/>
  <c r="N1378" i="4"/>
  <c r="K1378" i="4"/>
  <c r="J1378" i="4"/>
  <c r="S1378" i="4" s="1"/>
  <c r="Q1377" i="4"/>
  <c r="P1377" i="4"/>
  <c r="O1377" i="4"/>
  <c r="N1377" i="4"/>
  <c r="K1377" i="4"/>
  <c r="J1377" i="4"/>
  <c r="S1377" i="4" s="1"/>
  <c r="Q1376" i="4"/>
  <c r="P1376" i="4"/>
  <c r="O1376" i="4"/>
  <c r="N1376" i="4"/>
  <c r="K1376" i="4"/>
  <c r="J1376" i="4"/>
  <c r="S1376" i="4" s="1"/>
  <c r="Q1375" i="4"/>
  <c r="P1375" i="4"/>
  <c r="O1375" i="4"/>
  <c r="N1375" i="4"/>
  <c r="K1375" i="4"/>
  <c r="J1375" i="4"/>
  <c r="S1375" i="4" s="1"/>
  <c r="Q1374" i="4"/>
  <c r="P1374" i="4"/>
  <c r="O1374" i="4"/>
  <c r="N1374" i="4"/>
  <c r="K1374" i="4"/>
  <c r="J1374" i="4"/>
  <c r="S1374" i="4" s="1"/>
  <c r="Q1373" i="4"/>
  <c r="P1373" i="4"/>
  <c r="O1373" i="4"/>
  <c r="N1373" i="4"/>
  <c r="K1373" i="4"/>
  <c r="J1373" i="4"/>
  <c r="S1373" i="4" s="1"/>
  <c r="Q1372" i="4"/>
  <c r="P1372" i="4"/>
  <c r="O1372" i="4"/>
  <c r="N1372" i="4"/>
  <c r="K1372" i="4"/>
  <c r="J1372" i="4"/>
  <c r="S1372" i="4" s="1"/>
  <c r="Q1371" i="4"/>
  <c r="P1371" i="4"/>
  <c r="O1371" i="4"/>
  <c r="N1371" i="4"/>
  <c r="K1371" i="4"/>
  <c r="J1371" i="4"/>
  <c r="S1371" i="4" s="1"/>
  <c r="Q1370" i="4"/>
  <c r="P1370" i="4"/>
  <c r="O1370" i="4"/>
  <c r="N1370" i="4"/>
  <c r="K1370" i="4"/>
  <c r="J1370" i="4"/>
  <c r="S1370" i="4" s="1"/>
  <c r="Q1369" i="4"/>
  <c r="P1369" i="4"/>
  <c r="O1369" i="4"/>
  <c r="N1369" i="4"/>
  <c r="K1369" i="4"/>
  <c r="J1369" i="4"/>
  <c r="S1369" i="4" s="1"/>
  <c r="Q1368" i="4"/>
  <c r="P1368" i="4"/>
  <c r="O1368" i="4"/>
  <c r="N1368" i="4"/>
  <c r="K1368" i="4"/>
  <c r="J1368" i="4"/>
  <c r="S1368" i="4" s="1"/>
  <c r="Q1367" i="4"/>
  <c r="P1367" i="4"/>
  <c r="O1367" i="4"/>
  <c r="N1367" i="4"/>
  <c r="K1367" i="4"/>
  <c r="J1367" i="4"/>
  <c r="S1367" i="4" s="1"/>
  <c r="Q1366" i="4"/>
  <c r="P1366" i="4"/>
  <c r="O1366" i="4"/>
  <c r="N1366" i="4"/>
  <c r="K1366" i="4"/>
  <c r="J1366" i="4"/>
  <c r="S1366" i="4" s="1"/>
  <c r="Q1365" i="4"/>
  <c r="P1365" i="4"/>
  <c r="O1365" i="4"/>
  <c r="N1365" i="4"/>
  <c r="K1365" i="4"/>
  <c r="J1365" i="4"/>
  <c r="S1365" i="4" s="1"/>
  <c r="Q1364" i="4"/>
  <c r="P1364" i="4"/>
  <c r="O1364" i="4"/>
  <c r="N1364" i="4"/>
  <c r="K1364" i="4"/>
  <c r="J1364" i="4"/>
  <c r="S1364" i="4" s="1"/>
  <c r="Q1363" i="4"/>
  <c r="P1363" i="4"/>
  <c r="O1363" i="4"/>
  <c r="N1363" i="4"/>
  <c r="K1363" i="4"/>
  <c r="J1363" i="4"/>
  <c r="S1363" i="4" s="1"/>
  <c r="Q1362" i="4"/>
  <c r="P1362" i="4"/>
  <c r="O1362" i="4"/>
  <c r="N1362" i="4"/>
  <c r="K1362" i="4"/>
  <c r="J1362" i="4"/>
  <c r="S1362" i="4" s="1"/>
  <c r="Q1361" i="4"/>
  <c r="P1361" i="4"/>
  <c r="O1361" i="4"/>
  <c r="N1361" i="4"/>
  <c r="K1361" i="4"/>
  <c r="J1361" i="4"/>
  <c r="S1361" i="4" s="1"/>
  <c r="Q1360" i="4"/>
  <c r="P1360" i="4"/>
  <c r="O1360" i="4"/>
  <c r="N1360" i="4"/>
  <c r="K1360" i="4"/>
  <c r="J1360" i="4"/>
  <c r="S1360" i="4" s="1"/>
  <c r="Q1359" i="4"/>
  <c r="P1359" i="4"/>
  <c r="O1359" i="4"/>
  <c r="N1359" i="4"/>
  <c r="K1359" i="4"/>
  <c r="J1359" i="4"/>
  <c r="S1359" i="4" s="1"/>
  <c r="Q1358" i="4"/>
  <c r="P1358" i="4"/>
  <c r="O1358" i="4"/>
  <c r="N1358" i="4"/>
  <c r="K1358" i="4"/>
  <c r="J1358" i="4"/>
  <c r="S1358" i="4" s="1"/>
  <c r="Q1357" i="4"/>
  <c r="P1357" i="4"/>
  <c r="O1357" i="4"/>
  <c r="N1357" i="4"/>
  <c r="K1357" i="4"/>
  <c r="J1357" i="4"/>
  <c r="S1357" i="4" s="1"/>
  <c r="Q1356" i="4"/>
  <c r="P1356" i="4"/>
  <c r="O1356" i="4"/>
  <c r="N1356" i="4"/>
  <c r="K1356" i="4"/>
  <c r="J1356" i="4"/>
  <c r="S1356" i="4" s="1"/>
  <c r="Q1355" i="4"/>
  <c r="P1355" i="4"/>
  <c r="O1355" i="4"/>
  <c r="N1355" i="4"/>
  <c r="K1355" i="4"/>
  <c r="J1355" i="4"/>
  <c r="S1355" i="4" s="1"/>
  <c r="Q1354" i="4"/>
  <c r="P1354" i="4"/>
  <c r="O1354" i="4"/>
  <c r="N1354" i="4"/>
  <c r="K1354" i="4"/>
  <c r="J1354" i="4"/>
  <c r="S1354" i="4" s="1"/>
  <c r="Q1353" i="4"/>
  <c r="P1353" i="4"/>
  <c r="O1353" i="4"/>
  <c r="N1353" i="4"/>
  <c r="K1353" i="4"/>
  <c r="J1353" i="4"/>
  <c r="S1353" i="4" s="1"/>
  <c r="Q1352" i="4"/>
  <c r="P1352" i="4"/>
  <c r="O1352" i="4"/>
  <c r="N1352" i="4"/>
  <c r="K1352" i="4"/>
  <c r="J1352" i="4"/>
  <c r="S1352" i="4" s="1"/>
  <c r="Q1351" i="4"/>
  <c r="P1351" i="4"/>
  <c r="O1351" i="4"/>
  <c r="N1351" i="4"/>
  <c r="K1351" i="4"/>
  <c r="J1351" i="4"/>
  <c r="S1351" i="4" s="1"/>
  <c r="Q1350" i="4"/>
  <c r="P1350" i="4"/>
  <c r="O1350" i="4"/>
  <c r="N1350" i="4"/>
  <c r="K1350" i="4"/>
  <c r="J1350" i="4"/>
  <c r="S1350" i="4" s="1"/>
  <c r="Q1349" i="4"/>
  <c r="P1349" i="4"/>
  <c r="O1349" i="4"/>
  <c r="N1349" i="4"/>
  <c r="K1349" i="4"/>
  <c r="J1349" i="4"/>
  <c r="S1349" i="4" s="1"/>
  <c r="Q1348" i="4"/>
  <c r="P1348" i="4"/>
  <c r="O1348" i="4"/>
  <c r="N1348" i="4"/>
  <c r="K1348" i="4"/>
  <c r="J1348" i="4"/>
  <c r="S1348" i="4" s="1"/>
  <c r="Q1347" i="4"/>
  <c r="P1347" i="4"/>
  <c r="O1347" i="4"/>
  <c r="N1347" i="4"/>
  <c r="K1347" i="4"/>
  <c r="J1347" i="4"/>
  <c r="S1347" i="4" s="1"/>
  <c r="Q1346" i="4"/>
  <c r="P1346" i="4"/>
  <c r="O1346" i="4"/>
  <c r="N1346" i="4"/>
  <c r="K1346" i="4"/>
  <c r="J1346" i="4"/>
  <c r="S1346" i="4" s="1"/>
  <c r="Q1345" i="4"/>
  <c r="P1345" i="4"/>
  <c r="O1345" i="4"/>
  <c r="N1345" i="4"/>
  <c r="K1345" i="4"/>
  <c r="J1345" i="4"/>
  <c r="S1345" i="4" s="1"/>
  <c r="Q1344" i="4"/>
  <c r="P1344" i="4"/>
  <c r="O1344" i="4"/>
  <c r="N1344" i="4"/>
  <c r="K1344" i="4"/>
  <c r="J1344" i="4"/>
  <c r="S1344" i="4" s="1"/>
  <c r="Q1343" i="4"/>
  <c r="P1343" i="4"/>
  <c r="O1343" i="4"/>
  <c r="N1343" i="4"/>
  <c r="K1343" i="4"/>
  <c r="J1343" i="4"/>
  <c r="S1343" i="4" s="1"/>
  <c r="Q1342" i="4"/>
  <c r="P1342" i="4"/>
  <c r="O1342" i="4"/>
  <c r="N1342" i="4"/>
  <c r="K1342" i="4"/>
  <c r="J1342" i="4"/>
  <c r="S1342" i="4" s="1"/>
  <c r="Q1341" i="4"/>
  <c r="P1341" i="4"/>
  <c r="O1341" i="4"/>
  <c r="N1341" i="4"/>
  <c r="K1341" i="4"/>
  <c r="J1341" i="4"/>
  <c r="S1341" i="4" s="1"/>
  <c r="Q1340" i="4"/>
  <c r="P1340" i="4"/>
  <c r="O1340" i="4"/>
  <c r="N1340" i="4"/>
  <c r="K1340" i="4"/>
  <c r="J1340" i="4"/>
  <c r="S1340" i="4" s="1"/>
  <c r="Q1339" i="4"/>
  <c r="P1339" i="4"/>
  <c r="O1339" i="4"/>
  <c r="N1339" i="4"/>
  <c r="K1339" i="4"/>
  <c r="J1339" i="4"/>
  <c r="S1339" i="4" s="1"/>
  <c r="Q1338" i="4"/>
  <c r="P1338" i="4"/>
  <c r="O1338" i="4"/>
  <c r="N1338" i="4"/>
  <c r="K1338" i="4"/>
  <c r="J1338" i="4"/>
  <c r="S1338" i="4" s="1"/>
  <c r="Q1337" i="4"/>
  <c r="P1337" i="4"/>
  <c r="O1337" i="4"/>
  <c r="N1337" i="4"/>
  <c r="K1337" i="4"/>
  <c r="J1337" i="4"/>
  <c r="S1337" i="4" s="1"/>
  <c r="Q1336" i="4"/>
  <c r="P1336" i="4"/>
  <c r="O1336" i="4"/>
  <c r="N1336" i="4"/>
  <c r="K1336" i="4"/>
  <c r="J1336" i="4"/>
  <c r="S1336" i="4" s="1"/>
  <c r="Q1335" i="4"/>
  <c r="P1335" i="4"/>
  <c r="O1335" i="4"/>
  <c r="N1335" i="4"/>
  <c r="K1335" i="4"/>
  <c r="J1335" i="4"/>
  <c r="S1335" i="4" s="1"/>
  <c r="Q1334" i="4"/>
  <c r="P1334" i="4"/>
  <c r="O1334" i="4"/>
  <c r="N1334" i="4"/>
  <c r="K1334" i="4"/>
  <c r="J1334" i="4"/>
  <c r="S1334" i="4" s="1"/>
  <c r="Q1333" i="4"/>
  <c r="P1333" i="4"/>
  <c r="O1333" i="4"/>
  <c r="N1333" i="4"/>
  <c r="K1333" i="4"/>
  <c r="J1333" i="4"/>
  <c r="S1333" i="4" s="1"/>
  <c r="Q1332" i="4"/>
  <c r="P1332" i="4"/>
  <c r="O1332" i="4"/>
  <c r="N1332" i="4"/>
  <c r="K1332" i="4"/>
  <c r="J1332" i="4"/>
  <c r="S1332" i="4" s="1"/>
  <c r="Q1331" i="4"/>
  <c r="P1331" i="4"/>
  <c r="O1331" i="4"/>
  <c r="N1331" i="4"/>
  <c r="K1331" i="4"/>
  <c r="J1331" i="4"/>
  <c r="S1331" i="4" s="1"/>
  <c r="Q1330" i="4"/>
  <c r="P1330" i="4"/>
  <c r="O1330" i="4"/>
  <c r="N1330" i="4"/>
  <c r="K1330" i="4"/>
  <c r="J1330" i="4"/>
  <c r="S1330" i="4" s="1"/>
  <c r="Q1329" i="4"/>
  <c r="P1329" i="4"/>
  <c r="O1329" i="4"/>
  <c r="N1329" i="4"/>
  <c r="K1329" i="4"/>
  <c r="J1329" i="4"/>
  <c r="S1329" i="4" s="1"/>
  <c r="Q1328" i="4"/>
  <c r="P1328" i="4"/>
  <c r="O1328" i="4"/>
  <c r="N1328" i="4"/>
  <c r="K1328" i="4"/>
  <c r="J1328" i="4"/>
  <c r="S1328" i="4" s="1"/>
  <c r="Q1327" i="4"/>
  <c r="P1327" i="4"/>
  <c r="O1327" i="4"/>
  <c r="N1327" i="4"/>
  <c r="K1327" i="4"/>
  <c r="J1327" i="4"/>
  <c r="S1327" i="4" s="1"/>
  <c r="Q1326" i="4"/>
  <c r="P1326" i="4"/>
  <c r="O1326" i="4"/>
  <c r="N1326" i="4"/>
  <c r="K1326" i="4"/>
  <c r="J1326" i="4"/>
  <c r="S1326" i="4" s="1"/>
  <c r="Q1325" i="4"/>
  <c r="P1325" i="4"/>
  <c r="O1325" i="4"/>
  <c r="N1325" i="4"/>
  <c r="K1325" i="4"/>
  <c r="J1325" i="4"/>
  <c r="S1325" i="4" s="1"/>
  <c r="Q1324" i="4"/>
  <c r="P1324" i="4"/>
  <c r="O1324" i="4"/>
  <c r="N1324" i="4"/>
  <c r="K1324" i="4"/>
  <c r="J1324" i="4"/>
  <c r="S1324" i="4" s="1"/>
  <c r="Q1323" i="4"/>
  <c r="P1323" i="4"/>
  <c r="O1323" i="4"/>
  <c r="N1323" i="4"/>
  <c r="K1323" i="4"/>
  <c r="J1323" i="4"/>
  <c r="S1323" i="4" s="1"/>
  <c r="Q1322" i="4"/>
  <c r="P1322" i="4"/>
  <c r="O1322" i="4"/>
  <c r="N1322" i="4"/>
  <c r="K1322" i="4"/>
  <c r="J1322" i="4"/>
  <c r="S1322" i="4" s="1"/>
  <c r="Q1321" i="4"/>
  <c r="P1321" i="4"/>
  <c r="O1321" i="4"/>
  <c r="N1321" i="4"/>
  <c r="K1321" i="4"/>
  <c r="J1321" i="4"/>
  <c r="S1321" i="4" s="1"/>
  <c r="Q1320" i="4"/>
  <c r="P1320" i="4"/>
  <c r="O1320" i="4"/>
  <c r="N1320" i="4"/>
  <c r="K1320" i="4"/>
  <c r="J1320" i="4"/>
  <c r="S1320" i="4" s="1"/>
  <c r="Q1319" i="4"/>
  <c r="P1319" i="4"/>
  <c r="O1319" i="4"/>
  <c r="N1319" i="4"/>
  <c r="K1319" i="4"/>
  <c r="J1319" i="4"/>
  <c r="S1319" i="4" s="1"/>
  <c r="Q1318" i="4"/>
  <c r="P1318" i="4"/>
  <c r="O1318" i="4"/>
  <c r="N1318" i="4"/>
  <c r="K1318" i="4"/>
  <c r="J1318" i="4"/>
  <c r="S1318" i="4" s="1"/>
  <c r="Q1317" i="4"/>
  <c r="P1317" i="4"/>
  <c r="O1317" i="4"/>
  <c r="N1317" i="4"/>
  <c r="K1317" i="4"/>
  <c r="J1317" i="4"/>
  <c r="S1317" i="4" s="1"/>
  <c r="Q1316" i="4"/>
  <c r="P1316" i="4"/>
  <c r="O1316" i="4"/>
  <c r="N1316" i="4"/>
  <c r="K1316" i="4"/>
  <c r="J1316" i="4"/>
  <c r="S1316" i="4" s="1"/>
  <c r="Q1315" i="4"/>
  <c r="P1315" i="4"/>
  <c r="O1315" i="4"/>
  <c r="N1315" i="4"/>
  <c r="K1315" i="4"/>
  <c r="J1315" i="4"/>
  <c r="S1315" i="4" s="1"/>
  <c r="Q1314" i="4"/>
  <c r="P1314" i="4"/>
  <c r="O1314" i="4"/>
  <c r="N1314" i="4"/>
  <c r="K1314" i="4"/>
  <c r="J1314" i="4"/>
  <c r="S1314" i="4" s="1"/>
  <c r="Q1313" i="4"/>
  <c r="P1313" i="4"/>
  <c r="O1313" i="4"/>
  <c r="N1313" i="4"/>
  <c r="K1313" i="4"/>
  <c r="J1313" i="4"/>
  <c r="S1313" i="4" s="1"/>
  <c r="Q1312" i="4"/>
  <c r="P1312" i="4"/>
  <c r="O1312" i="4"/>
  <c r="N1312" i="4"/>
  <c r="K1312" i="4"/>
  <c r="J1312" i="4"/>
  <c r="S1312" i="4" s="1"/>
  <c r="Q1311" i="4"/>
  <c r="P1311" i="4"/>
  <c r="O1311" i="4"/>
  <c r="N1311" i="4"/>
  <c r="K1311" i="4"/>
  <c r="J1311" i="4"/>
  <c r="S1311" i="4" s="1"/>
  <c r="Q1310" i="4"/>
  <c r="P1310" i="4"/>
  <c r="O1310" i="4"/>
  <c r="N1310" i="4"/>
  <c r="K1310" i="4"/>
  <c r="J1310" i="4"/>
  <c r="S1310" i="4" s="1"/>
  <c r="Q1309" i="4"/>
  <c r="P1309" i="4"/>
  <c r="O1309" i="4"/>
  <c r="N1309" i="4"/>
  <c r="K1309" i="4"/>
  <c r="J1309" i="4"/>
  <c r="S1309" i="4" s="1"/>
  <c r="Q1308" i="4"/>
  <c r="P1308" i="4"/>
  <c r="O1308" i="4"/>
  <c r="N1308" i="4"/>
  <c r="K1308" i="4"/>
  <c r="J1308" i="4"/>
  <c r="S1308" i="4" s="1"/>
  <c r="Q1307" i="4"/>
  <c r="P1307" i="4"/>
  <c r="O1307" i="4"/>
  <c r="N1307" i="4"/>
  <c r="K1307" i="4"/>
  <c r="J1307" i="4"/>
  <c r="S1307" i="4" s="1"/>
  <c r="Q1306" i="4"/>
  <c r="P1306" i="4"/>
  <c r="O1306" i="4"/>
  <c r="N1306" i="4"/>
  <c r="K1306" i="4"/>
  <c r="J1306" i="4"/>
  <c r="S1306" i="4" s="1"/>
  <c r="Q1305" i="4"/>
  <c r="P1305" i="4"/>
  <c r="O1305" i="4"/>
  <c r="N1305" i="4"/>
  <c r="K1305" i="4"/>
  <c r="J1305" i="4"/>
  <c r="S1305" i="4" s="1"/>
  <c r="Q1304" i="4"/>
  <c r="P1304" i="4"/>
  <c r="O1304" i="4"/>
  <c r="N1304" i="4"/>
  <c r="K1304" i="4"/>
  <c r="J1304" i="4"/>
  <c r="S1304" i="4" s="1"/>
  <c r="Q1303" i="4"/>
  <c r="P1303" i="4"/>
  <c r="O1303" i="4"/>
  <c r="N1303" i="4"/>
  <c r="K1303" i="4"/>
  <c r="J1303" i="4"/>
  <c r="S1303" i="4" s="1"/>
  <c r="Q1302" i="4"/>
  <c r="P1302" i="4"/>
  <c r="O1302" i="4"/>
  <c r="N1302" i="4"/>
  <c r="K1302" i="4"/>
  <c r="J1302" i="4"/>
  <c r="S1302" i="4" s="1"/>
  <c r="Q1301" i="4"/>
  <c r="P1301" i="4"/>
  <c r="O1301" i="4"/>
  <c r="N1301" i="4"/>
  <c r="K1301" i="4"/>
  <c r="J1301" i="4"/>
  <c r="S1301" i="4" s="1"/>
  <c r="Q1300" i="4"/>
  <c r="P1300" i="4"/>
  <c r="O1300" i="4"/>
  <c r="N1300" i="4"/>
  <c r="K1300" i="4"/>
  <c r="J1300" i="4"/>
  <c r="S1300" i="4" s="1"/>
  <c r="Q1299" i="4"/>
  <c r="P1299" i="4"/>
  <c r="O1299" i="4"/>
  <c r="N1299" i="4"/>
  <c r="K1299" i="4"/>
  <c r="J1299" i="4"/>
  <c r="S1299" i="4" s="1"/>
  <c r="Q1298" i="4"/>
  <c r="P1298" i="4"/>
  <c r="O1298" i="4"/>
  <c r="N1298" i="4"/>
  <c r="K1298" i="4"/>
  <c r="J1298" i="4"/>
  <c r="S1298" i="4" s="1"/>
  <c r="Q1297" i="4"/>
  <c r="P1297" i="4"/>
  <c r="O1297" i="4"/>
  <c r="N1297" i="4"/>
  <c r="K1297" i="4"/>
  <c r="J1297" i="4"/>
  <c r="S1297" i="4" s="1"/>
  <c r="Q1296" i="4"/>
  <c r="P1296" i="4"/>
  <c r="O1296" i="4"/>
  <c r="N1296" i="4"/>
  <c r="K1296" i="4"/>
  <c r="J1296" i="4"/>
  <c r="S1296" i="4" s="1"/>
  <c r="Q1295" i="4"/>
  <c r="P1295" i="4"/>
  <c r="O1295" i="4"/>
  <c r="N1295" i="4"/>
  <c r="K1295" i="4"/>
  <c r="J1295" i="4"/>
  <c r="S1295" i="4" s="1"/>
  <c r="Q1294" i="4"/>
  <c r="P1294" i="4"/>
  <c r="O1294" i="4"/>
  <c r="N1294" i="4"/>
  <c r="K1294" i="4"/>
  <c r="J1294" i="4"/>
  <c r="S1294" i="4" s="1"/>
  <c r="Q1293" i="4"/>
  <c r="P1293" i="4"/>
  <c r="O1293" i="4"/>
  <c r="N1293" i="4"/>
  <c r="K1293" i="4"/>
  <c r="J1293" i="4"/>
  <c r="S1293" i="4" s="1"/>
  <c r="Q1292" i="4"/>
  <c r="P1292" i="4"/>
  <c r="O1292" i="4"/>
  <c r="N1292" i="4"/>
  <c r="K1292" i="4"/>
  <c r="J1292" i="4"/>
  <c r="S1292" i="4" s="1"/>
  <c r="Q1291" i="4"/>
  <c r="P1291" i="4"/>
  <c r="O1291" i="4"/>
  <c r="N1291" i="4"/>
  <c r="K1291" i="4"/>
  <c r="J1291" i="4"/>
  <c r="S1291" i="4" s="1"/>
  <c r="Q1290" i="4"/>
  <c r="P1290" i="4"/>
  <c r="O1290" i="4"/>
  <c r="N1290" i="4"/>
  <c r="K1290" i="4"/>
  <c r="J1290" i="4"/>
  <c r="S1290" i="4" s="1"/>
  <c r="Q1289" i="4"/>
  <c r="P1289" i="4"/>
  <c r="O1289" i="4"/>
  <c r="N1289" i="4"/>
  <c r="K1289" i="4"/>
  <c r="J1289" i="4"/>
  <c r="S1289" i="4" s="1"/>
  <c r="Q1288" i="4"/>
  <c r="P1288" i="4"/>
  <c r="O1288" i="4"/>
  <c r="N1288" i="4"/>
  <c r="K1288" i="4"/>
  <c r="J1288" i="4"/>
  <c r="S1288" i="4" s="1"/>
  <c r="Q1287" i="4"/>
  <c r="P1287" i="4"/>
  <c r="O1287" i="4"/>
  <c r="N1287" i="4"/>
  <c r="K1287" i="4"/>
  <c r="J1287" i="4"/>
  <c r="S1287" i="4" s="1"/>
  <c r="Q1286" i="4"/>
  <c r="P1286" i="4"/>
  <c r="O1286" i="4"/>
  <c r="N1286" i="4"/>
  <c r="K1286" i="4"/>
  <c r="J1286" i="4"/>
  <c r="S1286" i="4" s="1"/>
  <c r="Q1285" i="4"/>
  <c r="P1285" i="4"/>
  <c r="O1285" i="4"/>
  <c r="N1285" i="4"/>
  <c r="K1285" i="4"/>
  <c r="J1285" i="4"/>
  <c r="S1285" i="4" s="1"/>
  <c r="Q1284" i="4"/>
  <c r="P1284" i="4"/>
  <c r="O1284" i="4"/>
  <c r="N1284" i="4"/>
  <c r="K1284" i="4"/>
  <c r="J1284" i="4"/>
  <c r="S1284" i="4" s="1"/>
  <c r="Q1283" i="4"/>
  <c r="P1283" i="4"/>
  <c r="O1283" i="4"/>
  <c r="N1283" i="4"/>
  <c r="K1283" i="4"/>
  <c r="J1283" i="4"/>
  <c r="S1283" i="4" s="1"/>
  <c r="Q1282" i="4"/>
  <c r="P1282" i="4"/>
  <c r="O1282" i="4"/>
  <c r="N1282" i="4"/>
  <c r="K1282" i="4"/>
  <c r="J1282" i="4"/>
  <c r="S1282" i="4" s="1"/>
  <c r="Q1281" i="4"/>
  <c r="P1281" i="4"/>
  <c r="O1281" i="4"/>
  <c r="N1281" i="4"/>
  <c r="K1281" i="4"/>
  <c r="J1281" i="4"/>
  <c r="S1281" i="4" s="1"/>
  <c r="Q1280" i="4"/>
  <c r="P1280" i="4"/>
  <c r="O1280" i="4"/>
  <c r="N1280" i="4"/>
  <c r="K1280" i="4"/>
  <c r="J1280" i="4"/>
  <c r="S1280" i="4" s="1"/>
  <c r="Q1279" i="4"/>
  <c r="P1279" i="4"/>
  <c r="O1279" i="4"/>
  <c r="N1279" i="4"/>
  <c r="K1279" i="4"/>
  <c r="J1279" i="4"/>
  <c r="S1279" i="4" s="1"/>
  <c r="Q1278" i="4"/>
  <c r="P1278" i="4"/>
  <c r="O1278" i="4"/>
  <c r="N1278" i="4"/>
  <c r="K1278" i="4"/>
  <c r="J1278" i="4"/>
  <c r="S1278" i="4" s="1"/>
  <c r="Q1277" i="4"/>
  <c r="P1277" i="4"/>
  <c r="O1277" i="4"/>
  <c r="N1277" i="4"/>
  <c r="K1277" i="4"/>
  <c r="J1277" i="4"/>
  <c r="S1277" i="4" s="1"/>
  <c r="Q1276" i="4"/>
  <c r="P1276" i="4"/>
  <c r="O1276" i="4"/>
  <c r="N1276" i="4"/>
  <c r="K1276" i="4"/>
  <c r="J1276" i="4"/>
  <c r="S1276" i="4" s="1"/>
  <c r="Q1275" i="4"/>
  <c r="P1275" i="4"/>
  <c r="O1275" i="4"/>
  <c r="N1275" i="4"/>
  <c r="K1275" i="4"/>
  <c r="J1275" i="4"/>
  <c r="S1275" i="4" s="1"/>
  <c r="Q1274" i="4"/>
  <c r="P1274" i="4"/>
  <c r="O1274" i="4"/>
  <c r="N1274" i="4"/>
  <c r="K1274" i="4"/>
  <c r="J1274" i="4"/>
  <c r="S1274" i="4" s="1"/>
  <c r="Q1273" i="4"/>
  <c r="P1273" i="4"/>
  <c r="O1273" i="4"/>
  <c r="N1273" i="4"/>
  <c r="K1273" i="4"/>
  <c r="J1273" i="4"/>
  <c r="S1273" i="4" s="1"/>
  <c r="Q1272" i="4"/>
  <c r="P1272" i="4"/>
  <c r="O1272" i="4"/>
  <c r="N1272" i="4"/>
  <c r="K1272" i="4"/>
  <c r="J1272" i="4"/>
  <c r="S1272" i="4" s="1"/>
  <c r="Q1271" i="4"/>
  <c r="P1271" i="4"/>
  <c r="O1271" i="4"/>
  <c r="N1271" i="4"/>
  <c r="K1271" i="4"/>
  <c r="J1271" i="4"/>
  <c r="S1271" i="4" s="1"/>
  <c r="Q1270" i="4"/>
  <c r="P1270" i="4"/>
  <c r="O1270" i="4"/>
  <c r="N1270" i="4"/>
  <c r="K1270" i="4"/>
  <c r="J1270" i="4"/>
  <c r="S1270" i="4" s="1"/>
  <c r="Q1269" i="4"/>
  <c r="P1269" i="4"/>
  <c r="O1269" i="4"/>
  <c r="N1269" i="4"/>
  <c r="K1269" i="4"/>
  <c r="J1269" i="4"/>
  <c r="S1269" i="4" s="1"/>
  <c r="Q1268" i="4"/>
  <c r="P1268" i="4"/>
  <c r="O1268" i="4"/>
  <c r="N1268" i="4"/>
  <c r="K1268" i="4"/>
  <c r="J1268" i="4"/>
  <c r="S1268" i="4" s="1"/>
  <c r="Q1267" i="4"/>
  <c r="P1267" i="4"/>
  <c r="O1267" i="4"/>
  <c r="N1267" i="4"/>
  <c r="K1267" i="4"/>
  <c r="J1267" i="4"/>
  <c r="S1267" i="4" s="1"/>
  <c r="Q1266" i="4"/>
  <c r="P1266" i="4"/>
  <c r="O1266" i="4"/>
  <c r="N1266" i="4"/>
  <c r="K1266" i="4"/>
  <c r="J1266" i="4"/>
  <c r="S1266" i="4" s="1"/>
  <c r="Q1265" i="4"/>
  <c r="P1265" i="4"/>
  <c r="O1265" i="4"/>
  <c r="N1265" i="4"/>
  <c r="K1265" i="4"/>
  <c r="J1265" i="4"/>
  <c r="S1265" i="4" s="1"/>
  <c r="Q1264" i="4"/>
  <c r="P1264" i="4"/>
  <c r="O1264" i="4"/>
  <c r="N1264" i="4"/>
  <c r="K1264" i="4"/>
  <c r="J1264" i="4"/>
  <c r="S1264" i="4" s="1"/>
  <c r="Q1263" i="4"/>
  <c r="P1263" i="4"/>
  <c r="O1263" i="4"/>
  <c r="N1263" i="4"/>
  <c r="K1263" i="4"/>
  <c r="J1263" i="4"/>
  <c r="S1263" i="4" s="1"/>
  <c r="Q1262" i="4"/>
  <c r="P1262" i="4"/>
  <c r="O1262" i="4"/>
  <c r="N1262" i="4"/>
  <c r="K1262" i="4"/>
  <c r="J1262" i="4"/>
  <c r="S1262" i="4" s="1"/>
  <c r="Q1261" i="4"/>
  <c r="P1261" i="4"/>
  <c r="O1261" i="4"/>
  <c r="N1261" i="4"/>
  <c r="K1261" i="4"/>
  <c r="J1261" i="4"/>
  <c r="S1261" i="4" s="1"/>
  <c r="Q1260" i="4"/>
  <c r="P1260" i="4"/>
  <c r="O1260" i="4"/>
  <c r="N1260" i="4"/>
  <c r="K1260" i="4"/>
  <c r="J1260" i="4"/>
  <c r="S1260" i="4" s="1"/>
  <c r="Q1259" i="4"/>
  <c r="P1259" i="4"/>
  <c r="O1259" i="4"/>
  <c r="N1259" i="4"/>
  <c r="K1259" i="4"/>
  <c r="J1259" i="4"/>
  <c r="S1259" i="4" s="1"/>
  <c r="Q1258" i="4"/>
  <c r="P1258" i="4"/>
  <c r="O1258" i="4"/>
  <c r="N1258" i="4"/>
  <c r="K1258" i="4"/>
  <c r="J1258" i="4"/>
  <c r="S1258" i="4" s="1"/>
  <c r="Q1257" i="4"/>
  <c r="P1257" i="4"/>
  <c r="O1257" i="4"/>
  <c r="N1257" i="4"/>
  <c r="K1257" i="4"/>
  <c r="J1257" i="4"/>
  <c r="S1257" i="4" s="1"/>
  <c r="Q1256" i="4"/>
  <c r="P1256" i="4"/>
  <c r="O1256" i="4"/>
  <c r="N1256" i="4"/>
  <c r="K1256" i="4"/>
  <c r="J1256" i="4"/>
  <c r="S1256" i="4" s="1"/>
  <c r="Q1255" i="4"/>
  <c r="P1255" i="4"/>
  <c r="O1255" i="4"/>
  <c r="N1255" i="4"/>
  <c r="K1255" i="4"/>
  <c r="J1255" i="4"/>
  <c r="S1255" i="4" s="1"/>
  <c r="Q1254" i="4"/>
  <c r="P1254" i="4"/>
  <c r="O1254" i="4"/>
  <c r="N1254" i="4"/>
  <c r="K1254" i="4"/>
  <c r="J1254" i="4"/>
  <c r="S1254" i="4" s="1"/>
  <c r="Q1253" i="4"/>
  <c r="P1253" i="4"/>
  <c r="O1253" i="4"/>
  <c r="N1253" i="4"/>
  <c r="K1253" i="4"/>
  <c r="J1253" i="4"/>
  <c r="S1253" i="4" s="1"/>
  <c r="Q1252" i="4"/>
  <c r="P1252" i="4"/>
  <c r="O1252" i="4"/>
  <c r="N1252" i="4"/>
  <c r="K1252" i="4"/>
  <c r="J1252" i="4"/>
  <c r="S1252" i="4" s="1"/>
  <c r="Q1251" i="4"/>
  <c r="P1251" i="4"/>
  <c r="O1251" i="4"/>
  <c r="N1251" i="4"/>
  <c r="K1251" i="4"/>
  <c r="J1251" i="4"/>
  <c r="S1251" i="4" s="1"/>
  <c r="Q1250" i="4"/>
  <c r="P1250" i="4"/>
  <c r="O1250" i="4"/>
  <c r="N1250" i="4"/>
  <c r="K1250" i="4"/>
  <c r="J1250" i="4"/>
  <c r="S1250" i="4" s="1"/>
  <c r="Q1249" i="4"/>
  <c r="P1249" i="4"/>
  <c r="O1249" i="4"/>
  <c r="N1249" i="4"/>
  <c r="K1249" i="4"/>
  <c r="J1249" i="4"/>
  <c r="S1249" i="4" s="1"/>
  <c r="Q1248" i="4"/>
  <c r="P1248" i="4"/>
  <c r="O1248" i="4"/>
  <c r="N1248" i="4"/>
  <c r="K1248" i="4"/>
  <c r="J1248" i="4"/>
  <c r="S1248" i="4" s="1"/>
  <c r="Q1247" i="4"/>
  <c r="P1247" i="4"/>
  <c r="O1247" i="4"/>
  <c r="N1247" i="4"/>
  <c r="K1247" i="4"/>
  <c r="J1247" i="4"/>
  <c r="S1247" i="4" s="1"/>
  <c r="Q1246" i="4"/>
  <c r="P1246" i="4"/>
  <c r="O1246" i="4"/>
  <c r="N1246" i="4"/>
  <c r="K1246" i="4"/>
  <c r="J1246" i="4"/>
  <c r="S1246" i="4" s="1"/>
  <c r="Q1245" i="4"/>
  <c r="P1245" i="4"/>
  <c r="O1245" i="4"/>
  <c r="N1245" i="4"/>
  <c r="K1245" i="4"/>
  <c r="J1245" i="4"/>
  <c r="S1245" i="4" s="1"/>
  <c r="Q1244" i="4"/>
  <c r="P1244" i="4"/>
  <c r="O1244" i="4"/>
  <c r="N1244" i="4"/>
  <c r="K1244" i="4"/>
  <c r="J1244" i="4"/>
  <c r="S1244" i="4" s="1"/>
  <c r="Q1243" i="4"/>
  <c r="P1243" i="4"/>
  <c r="O1243" i="4"/>
  <c r="N1243" i="4"/>
  <c r="K1243" i="4"/>
  <c r="J1243" i="4"/>
  <c r="S1243" i="4" s="1"/>
  <c r="Q1242" i="4"/>
  <c r="P1242" i="4"/>
  <c r="O1242" i="4"/>
  <c r="N1242" i="4"/>
  <c r="K1242" i="4"/>
  <c r="J1242" i="4"/>
  <c r="S1242" i="4" s="1"/>
  <c r="Q1241" i="4"/>
  <c r="P1241" i="4"/>
  <c r="O1241" i="4"/>
  <c r="N1241" i="4"/>
  <c r="K1241" i="4"/>
  <c r="J1241" i="4"/>
  <c r="S1241" i="4" s="1"/>
  <c r="Q1240" i="4"/>
  <c r="P1240" i="4"/>
  <c r="O1240" i="4"/>
  <c r="N1240" i="4"/>
  <c r="K1240" i="4"/>
  <c r="J1240" i="4"/>
  <c r="S1240" i="4" s="1"/>
  <c r="Q1239" i="4"/>
  <c r="P1239" i="4"/>
  <c r="O1239" i="4"/>
  <c r="N1239" i="4"/>
  <c r="K1239" i="4"/>
  <c r="J1239" i="4"/>
  <c r="S1239" i="4" s="1"/>
  <c r="Q1238" i="4"/>
  <c r="P1238" i="4"/>
  <c r="O1238" i="4"/>
  <c r="N1238" i="4"/>
  <c r="K1238" i="4"/>
  <c r="J1238" i="4"/>
  <c r="S1238" i="4" s="1"/>
  <c r="Q1237" i="4"/>
  <c r="P1237" i="4"/>
  <c r="O1237" i="4"/>
  <c r="N1237" i="4"/>
  <c r="K1237" i="4"/>
  <c r="J1237" i="4"/>
  <c r="S1237" i="4" s="1"/>
  <c r="Q1236" i="4"/>
  <c r="P1236" i="4"/>
  <c r="O1236" i="4"/>
  <c r="N1236" i="4"/>
  <c r="K1236" i="4"/>
  <c r="J1236" i="4"/>
  <c r="S1236" i="4" s="1"/>
  <c r="Q1235" i="4"/>
  <c r="P1235" i="4"/>
  <c r="O1235" i="4"/>
  <c r="N1235" i="4"/>
  <c r="K1235" i="4"/>
  <c r="J1235" i="4"/>
  <c r="S1235" i="4" s="1"/>
  <c r="Q1234" i="4"/>
  <c r="P1234" i="4"/>
  <c r="O1234" i="4"/>
  <c r="N1234" i="4"/>
  <c r="K1234" i="4"/>
  <c r="J1234" i="4"/>
  <c r="S1234" i="4" s="1"/>
  <c r="Q1233" i="4"/>
  <c r="P1233" i="4"/>
  <c r="O1233" i="4"/>
  <c r="N1233" i="4"/>
  <c r="K1233" i="4"/>
  <c r="J1233" i="4"/>
  <c r="S1233" i="4" s="1"/>
  <c r="Q1232" i="4"/>
  <c r="P1232" i="4"/>
  <c r="O1232" i="4"/>
  <c r="N1232" i="4"/>
  <c r="K1232" i="4"/>
  <c r="J1232" i="4"/>
  <c r="S1232" i="4" s="1"/>
  <c r="Q1231" i="4"/>
  <c r="P1231" i="4"/>
  <c r="O1231" i="4"/>
  <c r="N1231" i="4"/>
  <c r="K1231" i="4"/>
  <c r="J1231" i="4"/>
  <c r="S1231" i="4" s="1"/>
  <c r="Q1230" i="4"/>
  <c r="P1230" i="4"/>
  <c r="O1230" i="4"/>
  <c r="N1230" i="4"/>
  <c r="K1230" i="4"/>
  <c r="J1230" i="4"/>
  <c r="S1230" i="4" s="1"/>
  <c r="Q1229" i="4"/>
  <c r="P1229" i="4"/>
  <c r="O1229" i="4"/>
  <c r="N1229" i="4"/>
  <c r="K1229" i="4"/>
  <c r="J1229" i="4"/>
  <c r="S1229" i="4" s="1"/>
  <c r="Q1228" i="4"/>
  <c r="P1228" i="4"/>
  <c r="O1228" i="4"/>
  <c r="N1228" i="4"/>
  <c r="K1228" i="4"/>
  <c r="J1228" i="4"/>
  <c r="S1228" i="4" s="1"/>
  <c r="Q1227" i="4"/>
  <c r="P1227" i="4"/>
  <c r="O1227" i="4"/>
  <c r="N1227" i="4"/>
  <c r="K1227" i="4"/>
  <c r="J1227" i="4"/>
  <c r="S1227" i="4" s="1"/>
  <c r="Q1226" i="4"/>
  <c r="P1226" i="4"/>
  <c r="O1226" i="4"/>
  <c r="N1226" i="4"/>
  <c r="K1226" i="4"/>
  <c r="J1226" i="4"/>
  <c r="S1226" i="4" s="1"/>
  <c r="Q1225" i="4"/>
  <c r="P1225" i="4"/>
  <c r="O1225" i="4"/>
  <c r="N1225" i="4"/>
  <c r="K1225" i="4"/>
  <c r="J1225" i="4"/>
  <c r="S1225" i="4" s="1"/>
  <c r="Q1224" i="4"/>
  <c r="P1224" i="4"/>
  <c r="O1224" i="4"/>
  <c r="N1224" i="4"/>
  <c r="K1224" i="4"/>
  <c r="J1224" i="4"/>
  <c r="S1224" i="4" s="1"/>
  <c r="Q1223" i="4"/>
  <c r="P1223" i="4"/>
  <c r="O1223" i="4"/>
  <c r="N1223" i="4"/>
  <c r="K1223" i="4"/>
  <c r="J1223" i="4"/>
  <c r="S1223" i="4" s="1"/>
  <c r="Q1222" i="4"/>
  <c r="P1222" i="4"/>
  <c r="O1222" i="4"/>
  <c r="N1222" i="4"/>
  <c r="K1222" i="4"/>
  <c r="J1222" i="4"/>
  <c r="S1222" i="4" s="1"/>
  <c r="Q1221" i="4"/>
  <c r="P1221" i="4"/>
  <c r="O1221" i="4"/>
  <c r="N1221" i="4"/>
  <c r="K1221" i="4"/>
  <c r="J1221" i="4"/>
  <c r="S1221" i="4" s="1"/>
  <c r="Q1220" i="4"/>
  <c r="P1220" i="4"/>
  <c r="O1220" i="4"/>
  <c r="N1220" i="4"/>
  <c r="K1220" i="4"/>
  <c r="J1220" i="4"/>
  <c r="S1220" i="4" s="1"/>
  <c r="Q1219" i="4"/>
  <c r="P1219" i="4"/>
  <c r="O1219" i="4"/>
  <c r="N1219" i="4"/>
  <c r="K1219" i="4"/>
  <c r="J1219" i="4"/>
  <c r="S1219" i="4" s="1"/>
  <c r="Q1218" i="4"/>
  <c r="P1218" i="4"/>
  <c r="O1218" i="4"/>
  <c r="N1218" i="4"/>
  <c r="K1218" i="4"/>
  <c r="J1218" i="4"/>
  <c r="S1218" i="4" s="1"/>
  <c r="Q1217" i="4"/>
  <c r="P1217" i="4"/>
  <c r="O1217" i="4"/>
  <c r="N1217" i="4"/>
  <c r="K1217" i="4"/>
  <c r="J1217" i="4"/>
  <c r="S1217" i="4" s="1"/>
  <c r="Q1216" i="4"/>
  <c r="P1216" i="4"/>
  <c r="O1216" i="4"/>
  <c r="N1216" i="4"/>
  <c r="K1216" i="4"/>
  <c r="J1216" i="4"/>
  <c r="S1216" i="4" s="1"/>
  <c r="Q1215" i="4"/>
  <c r="P1215" i="4"/>
  <c r="O1215" i="4"/>
  <c r="N1215" i="4"/>
  <c r="K1215" i="4"/>
  <c r="J1215" i="4"/>
  <c r="S1215" i="4" s="1"/>
  <c r="Q1214" i="4"/>
  <c r="P1214" i="4"/>
  <c r="O1214" i="4"/>
  <c r="N1214" i="4"/>
  <c r="K1214" i="4"/>
  <c r="J1214" i="4"/>
  <c r="S1214" i="4" s="1"/>
  <c r="Q1213" i="4"/>
  <c r="P1213" i="4"/>
  <c r="O1213" i="4"/>
  <c r="N1213" i="4"/>
  <c r="K1213" i="4"/>
  <c r="J1213" i="4"/>
  <c r="S1213" i="4" s="1"/>
  <c r="Q1212" i="4"/>
  <c r="P1212" i="4"/>
  <c r="O1212" i="4"/>
  <c r="N1212" i="4"/>
  <c r="K1212" i="4"/>
  <c r="J1212" i="4"/>
  <c r="S1212" i="4" s="1"/>
  <c r="Q1211" i="4"/>
  <c r="P1211" i="4"/>
  <c r="O1211" i="4"/>
  <c r="N1211" i="4"/>
  <c r="K1211" i="4"/>
  <c r="J1211" i="4"/>
  <c r="S1211" i="4" s="1"/>
  <c r="Q1210" i="4"/>
  <c r="P1210" i="4"/>
  <c r="O1210" i="4"/>
  <c r="N1210" i="4"/>
  <c r="K1210" i="4"/>
  <c r="J1210" i="4"/>
  <c r="S1210" i="4" s="1"/>
  <c r="Q1209" i="4"/>
  <c r="P1209" i="4"/>
  <c r="O1209" i="4"/>
  <c r="N1209" i="4"/>
  <c r="K1209" i="4"/>
  <c r="J1209" i="4"/>
  <c r="S1209" i="4" s="1"/>
  <c r="Q1208" i="4"/>
  <c r="P1208" i="4"/>
  <c r="O1208" i="4"/>
  <c r="N1208" i="4"/>
  <c r="K1208" i="4"/>
  <c r="J1208" i="4"/>
  <c r="S1208" i="4" s="1"/>
  <c r="Q1207" i="4"/>
  <c r="P1207" i="4"/>
  <c r="O1207" i="4"/>
  <c r="N1207" i="4"/>
  <c r="K1207" i="4"/>
  <c r="J1207" i="4"/>
  <c r="S1207" i="4" s="1"/>
  <c r="Q1206" i="4"/>
  <c r="P1206" i="4"/>
  <c r="O1206" i="4"/>
  <c r="N1206" i="4"/>
  <c r="K1206" i="4"/>
  <c r="J1206" i="4"/>
  <c r="S1206" i="4" s="1"/>
  <c r="Q1205" i="4"/>
  <c r="P1205" i="4"/>
  <c r="O1205" i="4"/>
  <c r="N1205" i="4"/>
  <c r="K1205" i="4"/>
  <c r="J1205" i="4"/>
  <c r="S1205" i="4" s="1"/>
  <c r="Q1204" i="4"/>
  <c r="P1204" i="4"/>
  <c r="O1204" i="4"/>
  <c r="N1204" i="4"/>
  <c r="K1204" i="4"/>
  <c r="J1204" i="4"/>
  <c r="S1204" i="4" s="1"/>
  <c r="Q1203" i="4"/>
  <c r="P1203" i="4"/>
  <c r="O1203" i="4"/>
  <c r="N1203" i="4"/>
  <c r="K1203" i="4"/>
  <c r="J1203" i="4"/>
  <c r="S1203" i="4" s="1"/>
  <c r="Q1202" i="4"/>
  <c r="P1202" i="4"/>
  <c r="O1202" i="4"/>
  <c r="N1202" i="4"/>
  <c r="K1202" i="4"/>
  <c r="J1202" i="4"/>
  <c r="S1202" i="4" s="1"/>
  <c r="Q1201" i="4"/>
  <c r="P1201" i="4"/>
  <c r="O1201" i="4"/>
  <c r="N1201" i="4"/>
  <c r="K1201" i="4"/>
  <c r="J1201" i="4"/>
  <c r="S1201" i="4" s="1"/>
  <c r="Q1200" i="4"/>
  <c r="P1200" i="4"/>
  <c r="O1200" i="4"/>
  <c r="N1200" i="4"/>
  <c r="K1200" i="4"/>
  <c r="J1200" i="4"/>
  <c r="S1200" i="4" s="1"/>
  <c r="Q1199" i="4"/>
  <c r="P1199" i="4"/>
  <c r="O1199" i="4"/>
  <c r="N1199" i="4"/>
  <c r="K1199" i="4"/>
  <c r="J1199" i="4"/>
  <c r="S1199" i="4" s="1"/>
  <c r="Q1198" i="4"/>
  <c r="P1198" i="4"/>
  <c r="O1198" i="4"/>
  <c r="N1198" i="4"/>
  <c r="K1198" i="4"/>
  <c r="J1198" i="4"/>
  <c r="S1198" i="4" s="1"/>
  <c r="Q1197" i="4"/>
  <c r="P1197" i="4"/>
  <c r="O1197" i="4"/>
  <c r="N1197" i="4"/>
  <c r="K1197" i="4"/>
  <c r="J1197" i="4"/>
  <c r="S1197" i="4" s="1"/>
  <c r="Q1196" i="4"/>
  <c r="P1196" i="4"/>
  <c r="O1196" i="4"/>
  <c r="N1196" i="4"/>
  <c r="K1196" i="4"/>
  <c r="J1196" i="4"/>
  <c r="S1196" i="4" s="1"/>
  <c r="Q1195" i="4"/>
  <c r="P1195" i="4"/>
  <c r="O1195" i="4"/>
  <c r="N1195" i="4"/>
  <c r="K1195" i="4"/>
  <c r="J1195" i="4"/>
  <c r="S1195" i="4" s="1"/>
  <c r="Q1194" i="4"/>
  <c r="P1194" i="4"/>
  <c r="O1194" i="4"/>
  <c r="N1194" i="4"/>
  <c r="K1194" i="4"/>
  <c r="J1194" i="4"/>
  <c r="S1194" i="4" s="1"/>
  <c r="Q1193" i="4"/>
  <c r="P1193" i="4"/>
  <c r="O1193" i="4"/>
  <c r="N1193" i="4"/>
  <c r="K1193" i="4"/>
  <c r="J1193" i="4"/>
  <c r="S1193" i="4" s="1"/>
  <c r="Q1192" i="4"/>
  <c r="P1192" i="4"/>
  <c r="O1192" i="4"/>
  <c r="N1192" i="4"/>
  <c r="K1192" i="4"/>
  <c r="J1192" i="4"/>
  <c r="S1192" i="4" s="1"/>
  <c r="Q1191" i="4"/>
  <c r="P1191" i="4"/>
  <c r="O1191" i="4"/>
  <c r="N1191" i="4"/>
  <c r="K1191" i="4"/>
  <c r="J1191" i="4"/>
  <c r="S1191" i="4" s="1"/>
  <c r="Q1190" i="4"/>
  <c r="P1190" i="4"/>
  <c r="O1190" i="4"/>
  <c r="N1190" i="4"/>
  <c r="K1190" i="4"/>
  <c r="J1190" i="4"/>
  <c r="S1190" i="4" s="1"/>
  <c r="Q1189" i="4"/>
  <c r="P1189" i="4"/>
  <c r="O1189" i="4"/>
  <c r="N1189" i="4"/>
  <c r="K1189" i="4"/>
  <c r="J1189" i="4"/>
  <c r="S1189" i="4" s="1"/>
  <c r="Q1188" i="4"/>
  <c r="P1188" i="4"/>
  <c r="O1188" i="4"/>
  <c r="N1188" i="4"/>
  <c r="K1188" i="4"/>
  <c r="J1188" i="4"/>
  <c r="S1188" i="4" s="1"/>
  <c r="Q1187" i="4"/>
  <c r="P1187" i="4"/>
  <c r="O1187" i="4"/>
  <c r="N1187" i="4"/>
  <c r="K1187" i="4"/>
  <c r="J1187" i="4"/>
  <c r="S1187" i="4" s="1"/>
  <c r="Q1186" i="4"/>
  <c r="P1186" i="4"/>
  <c r="O1186" i="4"/>
  <c r="N1186" i="4"/>
  <c r="K1186" i="4"/>
  <c r="J1186" i="4"/>
  <c r="S1186" i="4" s="1"/>
  <c r="Q1185" i="4"/>
  <c r="P1185" i="4"/>
  <c r="O1185" i="4"/>
  <c r="N1185" i="4"/>
  <c r="K1185" i="4"/>
  <c r="J1185" i="4"/>
  <c r="S1185" i="4" s="1"/>
  <c r="Q1184" i="4"/>
  <c r="P1184" i="4"/>
  <c r="O1184" i="4"/>
  <c r="N1184" i="4"/>
  <c r="K1184" i="4"/>
  <c r="J1184" i="4"/>
  <c r="S1184" i="4" s="1"/>
  <c r="Q1183" i="4"/>
  <c r="P1183" i="4"/>
  <c r="O1183" i="4"/>
  <c r="N1183" i="4"/>
  <c r="K1183" i="4"/>
  <c r="J1183" i="4"/>
  <c r="S1183" i="4" s="1"/>
  <c r="Q1182" i="4"/>
  <c r="P1182" i="4"/>
  <c r="O1182" i="4"/>
  <c r="N1182" i="4"/>
  <c r="K1182" i="4"/>
  <c r="J1182" i="4"/>
  <c r="S1182" i="4" s="1"/>
  <c r="Q1181" i="4"/>
  <c r="P1181" i="4"/>
  <c r="O1181" i="4"/>
  <c r="N1181" i="4"/>
  <c r="K1181" i="4"/>
  <c r="J1181" i="4"/>
  <c r="S1181" i="4" s="1"/>
  <c r="Q1180" i="4"/>
  <c r="P1180" i="4"/>
  <c r="O1180" i="4"/>
  <c r="N1180" i="4"/>
  <c r="K1180" i="4"/>
  <c r="J1180" i="4"/>
  <c r="S1180" i="4" s="1"/>
  <c r="Q1179" i="4"/>
  <c r="P1179" i="4"/>
  <c r="O1179" i="4"/>
  <c r="N1179" i="4"/>
  <c r="K1179" i="4"/>
  <c r="J1179" i="4"/>
  <c r="S1179" i="4" s="1"/>
  <c r="Q1178" i="4"/>
  <c r="P1178" i="4"/>
  <c r="O1178" i="4"/>
  <c r="N1178" i="4"/>
  <c r="K1178" i="4"/>
  <c r="J1178" i="4"/>
  <c r="S1178" i="4" s="1"/>
  <c r="Q1177" i="4"/>
  <c r="P1177" i="4"/>
  <c r="O1177" i="4"/>
  <c r="N1177" i="4"/>
  <c r="K1177" i="4"/>
  <c r="J1177" i="4"/>
  <c r="S1177" i="4" s="1"/>
  <c r="Q1176" i="4"/>
  <c r="P1176" i="4"/>
  <c r="O1176" i="4"/>
  <c r="N1176" i="4"/>
  <c r="K1176" i="4"/>
  <c r="J1176" i="4"/>
  <c r="S1176" i="4" s="1"/>
  <c r="Q1175" i="4"/>
  <c r="P1175" i="4"/>
  <c r="O1175" i="4"/>
  <c r="N1175" i="4"/>
  <c r="K1175" i="4"/>
  <c r="J1175" i="4"/>
  <c r="S1175" i="4" s="1"/>
  <c r="Q1174" i="4"/>
  <c r="P1174" i="4"/>
  <c r="O1174" i="4"/>
  <c r="N1174" i="4"/>
  <c r="K1174" i="4"/>
  <c r="J1174" i="4"/>
  <c r="S1174" i="4" s="1"/>
  <c r="Q1173" i="4"/>
  <c r="P1173" i="4"/>
  <c r="O1173" i="4"/>
  <c r="N1173" i="4"/>
  <c r="K1173" i="4"/>
  <c r="J1173" i="4"/>
  <c r="S1173" i="4" s="1"/>
  <c r="Q1172" i="4"/>
  <c r="P1172" i="4"/>
  <c r="O1172" i="4"/>
  <c r="N1172" i="4"/>
  <c r="K1172" i="4"/>
  <c r="J1172" i="4"/>
  <c r="S1172" i="4" s="1"/>
  <c r="Q1171" i="4"/>
  <c r="P1171" i="4"/>
  <c r="O1171" i="4"/>
  <c r="N1171" i="4"/>
  <c r="K1171" i="4"/>
  <c r="J1171" i="4"/>
  <c r="S1171" i="4" s="1"/>
  <c r="Q1170" i="4"/>
  <c r="P1170" i="4"/>
  <c r="O1170" i="4"/>
  <c r="N1170" i="4"/>
  <c r="K1170" i="4"/>
  <c r="J1170" i="4"/>
  <c r="S1170" i="4" s="1"/>
  <c r="Q1169" i="4"/>
  <c r="P1169" i="4"/>
  <c r="O1169" i="4"/>
  <c r="N1169" i="4"/>
  <c r="K1169" i="4"/>
  <c r="J1169" i="4"/>
  <c r="S1169" i="4" s="1"/>
  <c r="Q1168" i="4"/>
  <c r="P1168" i="4"/>
  <c r="O1168" i="4"/>
  <c r="N1168" i="4"/>
  <c r="K1168" i="4"/>
  <c r="J1168" i="4"/>
  <c r="S1168" i="4" s="1"/>
  <c r="Q1167" i="4"/>
  <c r="P1167" i="4"/>
  <c r="O1167" i="4"/>
  <c r="N1167" i="4"/>
  <c r="K1167" i="4"/>
  <c r="J1167" i="4"/>
  <c r="S1167" i="4" s="1"/>
  <c r="Q1166" i="4"/>
  <c r="P1166" i="4"/>
  <c r="O1166" i="4"/>
  <c r="N1166" i="4"/>
  <c r="K1166" i="4"/>
  <c r="J1166" i="4"/>
  <c r="S1166" i="4" s="1"/>
  <c r="Q1165" i="4"/>
  <c r="P1165" i="4"/>
  <c r="O1165" i="4"/>
  <c r="N1165" i="4"/>
  <c r="K1165" i="4"/>
  <c r="J1165" i="4"/>
  <c r="S1165" i="4" s="1"/>
  <c r="Q1164" i="4"/>
  <c r="P1164" i="4"/>
  <c r="O1164" i="4"/>
  <c r="N1164" i="4"/>
  <c r="K1164" i="4"/>
  <c r="J1164" i="4"/>
  <c r="S1164" i="4" s="1"/>
  <c r="Q1163" i="4"/>
  <c r="P1163" i="4"/>
  <c r="O1163" i="4"/>
  <c r="N1163" i="4"/>
  <c r="K1163" i="4"/>
  <c r="J1163" i="4"/>
  <c r="S1163" i="4" s="1"/>
  <c r="Q1162" i="4"/>
  <c r="P1162" i="4"/>
  <c r="O1162" i="4"/>
  <c r="N1162" i="4"/>
  <c r="K1162" i="4"/>
  <c r="J1162" i="4"/>
  <c r="S1162" i="4" s="1"/>
  <c r="Q1161" i="4"/>
  <c r="P1161" i="4"/>
  <c r="O1161" i="4"/>
  <c r="N1161" i="4"/>
  <c r="K1161" i="4"/>
  <c r="J1161" i="4"/>
  <c r="S1161" i="4" s="1"/>
  <c r="Q1160" i="4"/>
  <c r="P1160" i="4"/>
  <c r="O1160" i="4"/>
  <c r="N1160" i="4"/>
  <c r="K1160" i="4"/>
  <c r="J1160" i="4"/>
  <c r="S1160" i="4" s="1"/>
  <c r="Q1159" i="4"/>
  <c r="P1159" i="4"/>
  <c r="O1159" i="4"/>
  <c r="N1159" i="4"/>
  <c r="K1159" i="4"/>
  <c r="J1159" i="4"/>
  <c r="S1159" i="4" s="1"/>
  <c r="Q1158" i="4"/>
  <c r="P1158" i="4"/>
  <c r="O1158" i="4"/>
  <c r="N1158" i="4"/>
  <c r="K1158" i="4"/>
  <c r="J1158" i="4"/>
  <c r="S1158" i="4" s="1"/>
  <c r="Q1157" i="4"/>
  <c r="P1157" i="4"/>
  <c r="O1157" i="4"/>
  <c r="N1157" i="4"/>
  <c r="K1157" i="4"/>
  <c r="J1157" i="4"/>
  <c r="S1157" i="4" s="1"/>
  <c r="Q1156" i="4"/>
  <c r="P1156" i="4"/>
  <c r="O1156" i="4"/>
  <c r="N1156" i="4"/>
  <c r="K1156" i="4"/>
  <c r="J1156" i="4"/>
  <c r="S1156" i="4" s="1"/>
  <c r="Q1155" i="4"/>
  <c r="P1155" i="4"/>
  <c r="O1155" i="4"/>
  <c r="N1155" i="4"/>
  <c r="K1155" i="4"/>
  <c r="J1155" i="4"/>
  <c r="S1155" i="4" s="1"/>
  <c r="Q1154" i="4"/>
  <c r="P1154" i="4"/>
  <c r="O1154" i="4"/>
  <c r="N1154" i="4"/>
  <c r="K1154" i="4"/>
  <c r="J1154" i="4"/>
  <c r="S1154" i="4" s="1"/>
  <c r="Q1153" i="4"/>
  <c r="P1153" i="4"/>
  <c r="O1153" i="4"/>
  <c r="N1153" i="4"/>
  <c r="K1153" i="4"/>
  <c r="J1153" i="4"/>
  <c r="S1153" i="4" s="1"/>
  <c r="Q1152" i="4"/>
  <c r="P1152" i="4"/>
  <c r="O1152" i="4"/>
  <c r="N1152" i="4"/>
  <c r="K1152" i="4"/>
  <c r="J1152" i="4"/>
  <c r="S1152" i="4" s="1"/>
  <c r="Q1151" i="4"/>
  <c r="P1151" i="4"/>
  <c r="O1151" i="4"/>
  <c r="N1151" i="4"/>
  <c r="K1151" i="4"/>
  <c r="J1151" i="4"/>
  <c r="S1151" i="4" s="1"/>
  <c r="Q1150" i="4"/>
  <c r="P1150" i="4"/>
  <c r="O1150" i="4"/>
  <c r="N1150" i="4"/>
  <c r="K1150" i="4"/>
  <c r="J1150" i="4"/>
  <c r="S1150" i="4" s="1"/>
  <c r="Q1149" i="4"/>
  <c r="P1149" i="4"/>
  <c r="O1149" i="4"/>
  <c r="N1149" i="4"/>
  <c r="K1149" i="4"/>
  <c r="J1149" i="4"/>
  <c r="S1149" i="4" s="1"/>
  <c r="Q1148" i="4"/>
  <c r="P1148" i="4"/>
  <c r="O1148" i="4"/>
  <c r="N1148" i="4"/>
  <c r="K1148" i="4"/>
  <c r="J1148" i="4"/>
  <c r="S1148" i="4" s="1"/>
  <c r="Q1147" i="4"/>
  <c r="P1147" i="4"/>
  <c r="O1147" i="4"/>
  <c r="N1147" i="4"/>
  <c r="K1147" i="4"/>
  <c r="J1147" i="4"/>
  <c r="S1147" i="4" s="1"/>
  <c r="Q1146" i="4"/>
  <c r="P1146" i="4"/>
  <c r="O1146" i="4"/>
  <c r="N1146" i="4"/>
  <c r="K1146" i="4"/>
  <c r="J1146" i="4"/>
  <c r="S1146" i="4" s="1"/>
  <c r="Q1145" i="4"/>
  <c r="P1145" i="4"/>
  <c r="O1145" i="4"/>
  <c r="N1145" i="4"/>
  <c r="K1145" i="4"/>
  <c r="J1145" i="4"/>
  <c r="S1145" i="4" s="1"/>
  <c r="Q1144" i="4"/>
  <c r="P1144" i="4"/>
  <c r="O1144" i="4"/>
  <c r="N1144" i="4"/>
  <c r="K1144" i="4"/>
  <c r="J1144" i="4"/>
  <c r="S1144" i="4" s="1"/>
  <c r="Q1143" i="4"/>
  <c r="P1143" i="4"/>
  <c r="O1143" i="4"/>
  <c r="N1143" i="4"/>
  <c r="K1143" i="4"/>
  <c r="J1143" i="4"/>
  <c r="S1143" i="4" s="1"/>
  <c r="Q1142" i="4"/>
  <c r="P1142" i="4"/>
  <c r="O1142" i="4"/>
  <c r="N1142" i="4"/>
  <c r="K1142" i="4"/>
  <c r="J1142" i="4"/>
  <c r="S1142" i="4" s="1"/>
  <c r="Q1141" i="4"/>
  <c r="P1141" i="4"/>
  <c r="O1141" i="4"/>
  <c r="N1141" i="4"/>
  <c r="K1141" i="4"/>
  <c r="J1141" i="4"/>
  <c r="S1141" i="4" s="1"/>
  <c r="Q1140" i="4"/>
  <c r="P1140" i="4"/>
  <c r="O1140" i="4"/>
  <c r="N1140" i="4"/>
  <c r="K1140" i="4"/>
  <c r="J1140" i="4"/>
  <c r="S1140" i="4" s="1"/>
  <c r="Q1139" i="4"/>
  <c r="P1139" i="4"/>
  <c r="O1139" i="4"/>
  <c r="N1139" i="4"/>
  <c r="K1139" i="4"/>
  <c r="J1139" i="4"/>
  <c r="S1139" i="4" s="1"/>
  <c r="Q1138" i="4"/>
  <c r="P1138" i="4"/>
  <c r="O1138" i="4"/>
  <c r="N1138" i="4"/>
  <c r="K1138" i="4"/>
  <c r="J1138" i="4"/>
  <c r="S1138" i="4" s="1"/>
  <c r="Q1137" i="4"/>
  <c r="P1137" i="4"/>
  <c r="O1137" i="4"/>
  <c r="N1137" i="4"/>
  <c r="K1137" i="4"/>
  <c r="J1137" i="4"/>
  <c r="S1137" i="4" s="1"/>
  <c r="Q1136" i="4"/>
  <c r="P1136" i="4"/>
  <c r="O1136" i="4"/>
  <c r="N1136" i="4"/>
  <c r="K1136" i="4"/>
  <c r="J1136" i="4"/>
  <c r="S1136" i="4" s="1"/>
  <c r="Q1135" i="4"/>
  <c r="P1135" i="4"/>
  <c r="O1135" i="4"/>
  <c r="N1135" i="4"/>
  <c r="K1135" i="4"/>
  <c r="J1135" i="4"/>
  <c r="S1135" i="4" s="1"/>
  <c r="Q1134" i="4"/>
  <c r="P1134" i="4"/>
  <c r="O1134" i="4"/>
  <c r="N1134" i="4"/>
  <c r="K1134" i="4"/>
  <c r="J1134" i="4"/>
  <c r="S1134" i="4" s="1"/>
  <c r="Q1133" i="4"/>
  <c r="P1133" i="4"/>
  <c r="O1133" i="4"/>
  <c r="N1133" i="4"/>
  <c r="K1133" i="4"/>
  <c r="J1133" i="4"/>
  <c r="S1133" i="4" s="1"/>
  <c r="Q1132" i="4"/>
  <c r="P1132" i="4"/>
  <c r="O1132" i="4"/>
  <c r="N1132" i="4"/>
  <c r="K1132" i="4"/>
  <c r="J1132" i="4"/>
  <c r="S1132" i="4" s="1"/>
  <c r="Q1131" i="4"/>
  <c r="P1131" i="4"/>
  <c r="O1131" i="4"/>
  <c r="N1131" i="4"/>
  <c r="K1131" i="4"/>
  <c r="J1131" i="4"/>
  <c r="S1131" i="4" s="1"/>
  <c r="Q1130" i="4"/>
  <c r="P1130" i="4"/>
  <c r="O1130" i="4"/>
  <c r="N1130" i="4"/>
  <c r="K1130" i="4"/>
  <c r="J1130" i="4"/>
  <c r="S1130" i="4" s="1"/>
  <c r="Q1129" i="4"/>
  <c r="P1129" i="4"/>
  <c r="O1129" i="4"/>
  <c r="N1129" i="4"/>
  <c r="K1129" i="4"/>
  <c r="J1129" i="4"/>
  <c r="S1129" i="4" s="1"/>
  <c r="Q1128" i="4"/>
  <c r="P1128" i="4"/>
  <c r="O1128" i="4"/>
  <c r="N1128" i="4"/>
  <c r="K1128" i="4"/>
  <c r="J1128" i="4"/>
  <c r="S1128" i="4" s="1"/>
  <c r="Q1127" i="4"/>
  <c r="P1127" i="4"/>
  <c r="O1127" i="4"/>
  <c r="N1127" i="4"/>
  <c r="K1127" i="4"/>
  <c r="J1127" i="4"/>
  <c r="S1127" i="4" s="1"/>
  <c r="Q1126" i="4"/>
  <c r="P1126" i="4"/>
  <c r="O1126" i="4"/>
  <c r="N1126" i="4"/>
  <c r="K1126" i="4"/>
  <c r="J1126" i="4"/>
  <c r="S1126" i="4" s="1"/>
  <c r="Q1125" i="4"/>
  <c r="P1125" i="4"/>
  <c r="O1125" i="4"/>
  <c r="N1125" i="4"/>
  <c r="K1125" i="4"/>
  <c r="J1125" i="4"/>
  <c r="S1125" i="4" s="1"/>
  <c r="Q1124" i="4"/>
  <c r="P1124" i="4"/>
  <c r="O1124" i="4"/>
  <c r="N1124" i="4"/>
  <c r="K1124" i="4"/>
  <c r="J1124" i="4"/>
  <c r="S1124" i="4" s="1"/>
  <c r="Q1123" i="4"/>
  <c r="P1123" i="4"/>
  <c r="O1123" i="4"/>
  <c r="N1123" i="4"/>
  <c r="K1123" i="4"/>
  <c r="J1123" i="4"/>
  <c r="S1123" i="4" s="1"/>
  <c r="Q1122" i="4"/>
  <c r="P1122" i="4"/>
  <c r="O1122" i="4"/>
  <c r="N1122" i="4"/>
  <c r="K1122" i="4"/>
  <c r="J1122" i="4"/>
  <c r="S1122" i="4" s="1"/>
  <c r="Q1121" i="4"/>
  <c r="P1121" i="4"/>
  <c r="O1121" i="4"/>
  <c r="N1121" i="4"/>
  <c r="K1121" i="4"/>
  <c r="J1121" i="4"/>
  <c r="S1121" i="4" s="1"/>
  <c r="Q1120" i="4"/>
  <c r="P1120" i="4"/>
  <c r="O1120" i="4"/>
  <c r="N1120" i="4"/>
  <c r="K1120" i="4"/>
  <c r="J1120" i="4"/>
  <c r="S1120" i="4" s="1"/>
  <c r="Q1119" i="4"/>
  <c r="P1119" i="4"/>
  <c r="O1119" i="4"/>
  <c r="N1119" i="4"/>
  <c r="K1119" i="4"/>
  <c r="J1119" i="4"/>
  <c r="S1119" i="4" s="1"/>
  <c r="Q1118" i="4"/>
  <c r="P1118" i="4"/>
  <c r="O1118" i="4"/>
  <c r="N1118" i="4"/>
  <c r="K1118" i="4"/>
  <c r="J1118" i="4"/>
  <c r="S1118" i="4" s="1"/>
  <c r="Q1117" i="4"/>
  <c r="P1117" i="4"/>
  <c r="O1117" i="4"/>
  <c r="N1117" i="4"/>
  <c r="K1117" i="4"/>
  <c r="J1117" i="4"/>
  <c r="S1117" i="4" s="1"/>
  <c r="Q1116" i="4"/>
  <c r="P1116" i="4"/>
  <c r="O1116" i="4"/>
  <c r="N1116" i="4"/>
  <c r="K1116" i="4"/>
  <c r="J1116" i="4"/>
  <c r="S1116" i="4" s="1"/>
  <c r="Q1115" i="4"/>
  <c r="P1115" i="4"/>
  <c r="O1115" i="4"/>
  <c r="N1115" i="4"/>
  <c r="K1115" i="4"/>
  <c r="J1115" i="4"/>
  <c r="S1115" i="4" s="1"/>
  <c r="Q1114" i="4"/>
  <c r="P1114" i="4"/>
  <c r="O1114" i="4"/>
  <c r="N1114" i="4"/>
  <c r="K1114" i="4"/>
  <c r="J1114" i="4"/>
  <c r="S1114" i="4" s="1"/>
  <c r="Q1113" i="4"/>
  <c r="P1113" i="4"/>
  <c r="O1113" i="4"/>
  <c r="N1113" i="4"/>
  <c r="K1113" i="4"/>
  <c r="J1113" i="4"/>
  <c r="S1113" i="4" s="1"/>
  <c r="Q1112" i="4"/>
  <c r="P1112" i="4"/>
  <c r="O1112" i="4"/>
  <c r="N1112" i="4"/>
  <c r="K1112" i="4"/>
  <c r="J1112" i="4"/>
  <c r="S1112" i="4" s="1"/>
  <c r="Q1111" i="4"/>
  <c r="P1111" i="4"/>
  <c r="O1111" i="4"/>
  <c r="N1111" i="4"/>
  <c r="K1111" i="4"/>
  <c r="J1111" i="4"/>
  <c r="S1111" i="4" s="1"/>
  <c r="Q1110" i="4"/>
  <c r="P1110" i="4"/>
  <c r="O1110" i="4"/>
  <c r="N1110" i="4"/>
  <c r="K1110" i="4"/>
  <c r="J1110" i="4"/>
  <c r="S1110" i="4" s="1"/>
  <c r="Q1109" i="4"/>
  <c r="P1109" i="4"/>
  <c r="O1109" i="4"/>
  <c r="N1109" i="4"/>
  <c r="K1109" i="4"/>
  <c r="J1109" i="4"/>
  <c r="S1109" i="4" s="1"/>
  <c r="Q1108" i="4"/>
  <c r="P1108" i="4"/>
  <c r="O1108" i="4"/>
  <c r="N1108" i="4"/>
  <c r="K1108" i="4"/>
  <c r="J1108" i="4"/>
  <c r="S1108" i="4" s="1"/>
  <c r="Q1107" i="4"/>
  <c r="P1107" i="4"/>
  <c r="O1107" i="4"/>
  <c r="N1107" i="4"/>
  <c r="K1107" i="4"/>
  <c r="J1107" i="4"/>
  <c r="S1107" i="4" s="1"/>
  <c r="Q1106" i="4"/>
  <c r="P1106" i="4"/>
  <c r="O1106" i="4"/>
  <c r="N1106" i="4"/>
  <c r="K1106" i="4"/>
  <c r="J1106" i="4"/>
  <c r="S1106" i="4" s="1"/>
  <c r="Q1105" i="4"/>
  <c r="P1105" i="4"/>
  <c r="O1105" i="4"/>
  <c r="N1105" i="4"/>
  <c r="K1105" i="4"/>
  <c r="J1105" i="4"/>
  <c r="S1105" i="4" s="1"/>
  <c r="Q1104" i="4"/>
  <c r="P1104" i="4"/>
  <c r="O1104" i="4"/>
  <c r="N1104" i="4"/>
  <c r="K1104" i="4"/>
  <c r="J1104" i="4"/>
  <c r="S1104" i="4" s="1"/>
  <c r="Q1103" i="4"/>
  <c r="P1103" i="4"/>
  <c r="O1103" i="4"/>
  <c r="N1103" i="4"/>
  <c r="K1103" i="4"/>
  <c r="J1103" i="4"/>
  <c r="S1103" i="4" s="1"/>
  <c r="Q1102" i="4"/>
  <c r="P1102" i="4"/>
  <c r="O1102" i="4"/>
  <c r="N1102" i="4"/>
  <c r="K1102" i="4"/>
  <c r="J1102" i="4"/>
  <c r="S1102" i="4" s="1"/>
  <c r="Q1101" i="4"/>
  <c r="P1101" i="4"/>
  <c r="O1101" i="4"/>
  <c r="N1101" i="4"/>
  <c r="K1101" i="4"/>
  <c r="J1101" i="4"/>
  <c r="S1101" i="4" s="1"/>
  <c r="Q1100" i="4"/>
  <c r="P1100" i="4"/>
  <c r="O1100" i="4"/>
  <c r="N1100" i="4"/>
  <c r="K1100" i="4"/>
  <c r="J1100" i="4"/>
  <c r="S1100" i="4" s="1"/>
  <c r="Q1099" i="4"/>
  <c r="P1099" i="4"/>
  <c r="O1099" i="4"/>
  <c r="N1099" i="4"/>
  <c r="K1099" i="4"/>
  <c r="J1099" i="4"/>
  <c r="S1099" i="4" s="1"/>
  <c r="Q1098" i="4"/>
  <c r="P1098" i="4"/>
  <c r="O1098" i="4"/>
  <c r="N1098" i="4"/>
  <c r="K1098" i="4"/>
  <c r="J1098" i="4"/>
  <c r="S1098" i="4" s="1"/>
  <c r="Q1097" i="4"/>
  <c r="P1097" i="4"/>
  <c r="O1097" i="4"/>
  <c r="N1097" i="4"/>
  <c r="K1097" i="4"/>
  <c r="J1097" i="4"/>
  <c r="S1097" i="4" s="1"/>
  <c r="Q1096" i="4"/>
  <c r="P1096" i="4"/>
  <c r="O1096" i="4"/>
  <c r="N1096" i="4"/>
  <c r="K1096" i="4"/>
  <c r="J1096" i="4"/>
  <c r="S1096" i="4" s="1"/>
  <c r="Q1095" i="4"/>
  <c r="P1095" i="4"/>
  <c r="O1095" i="4"/>
  <c r="N1095" i="4"/>
  <c r="K1095" i="4"/>
  <c r="J1095" i="4"/>
  <c r="S1095" i="4" s="1"/>
  <c r="Q1094" i="4"/>
  <c r="P1094" i="4"/>
  <c r="O1094" i="4"/>
  <c r="N1094" i="4"/>
  <c r="K1094" i="4"/>
  <c r="J1094" i="4"/>
  <c r="S1094" i="4" s="1"/>
  <c r="Q1093" i="4"/>
  <c r="P1093" i="4"/>
  <c r="O1093" i="4"/>
  <c r="N1093" i="4"/>
  <c r="K1093" i="4"/>
  <c r="J1093" i="4"/>
  <c r="S1093" i="4" s="1"/>
  <c r="Q1092" i="4"/>
  <c r="P1092" i="4"/>
  <c r="O1092" i="4"/>
  <c r="N1092" i="4"/>
  <c r="K1092" i="4"/>
  <c r="J1092" i="4"/>
  <c r="S1092" i="4" s="1"/>
  <c r="Q1091" i="4"/>
  <c r="P1091" i="4"/>
  <c r="O1091" i="4"/>
  <c r="N1091" i="4"/>
  <c r="K1091" i="4"/>
  <c r="J1091" i="4"/>
  <c r="S1091" i="4" s="1"/>
  <c r="Q1090" i="4"/>
  <c r="P1090" i="4"/>
  <c r="O1090" i="4"/>
  <c r="N1090" i="4"/>
  <c r="K1090" i="4"/>
  <c r="J1090" i="4"/>
  <c r="S1090" i="4" s="1"/>
  <c r="Q1089" i="4"/>
  <c r="P1089" i="4"/>
  <c r="O1089" i="4"/>
  <c r="N1089" i="4"/>
  <c r="K1089" i="4"/>
  <c r="J1089" i="4"/>
  <c r="S1089" i="4" s="1"/>
  <c r="Q1088" i="4"/>
  <c r="P1088" i="4"/>
  <c r="O1088" i="4"/>
  <c r="N1088" i="4"/>
  <c r="K1088" i="4"/>
  <c r="J1088" i="4"/>
  <c r="S1088" i="4" s="1"/>
  <c r="Q1087" i="4"/>
  <c r="P1087" i="4"/>
  <c r="O1087" i="4"/>
  <c r="N1087" i="4"/>
  <c r="K1087" i="4"/>
  <c r="J1087" i="4"/>
  <c r="S1087" i="4" s="1"/>
  <c r="Q1086" i="4"/>
  <c r="P1086" i="4"/>
  <c r="O1086" i="4"/>
  <c r="N1086" i="4"/>
  <c r="K1086" i="4"/>
  <c r="J1086" i="4"/>
  <c r="S1086" i="4" s="1"/>
  <c r="Q1085" i="4"/>
  <c r="P1085" i="4"/>
  <c r="O1085" i="4"/>
  <c r="N1085" i="4"/>
  <c r="K1085" i="4"/>
  <c r="J1085" i="4"/>
  <c r="S1085" i="4" s="1"/>
  <c r="Q1084" i="4"/>
  <c r="P1084" i="4"/>
  <c r="O1084" i="4"/>
  <c r="N1084" i="4"/>
  <c r="K1084" i="4"/>
  <c r="J1084" i="4"/>
  <c r="S1084" i="4" s="1"/>
  <c r="Q1083" i="4"/>
  <c r="P1083" i="4"/>
  <c r="O1083" i="4"/>
  <c r="N1083" i="4"/>
  <c r="K1083" i="4"/>
  <c r="J1083" i="4"/>
  <c r="S1083" i="4" s="1"/>
  <c r="Q1082" i="4"/>
  <c r="P1082" i="4"/>
  <c r="O1082" i="4"/>
  <c r="N1082" i="4"/>
  <c r="K1082" i="4"/>
  <c r="J1082" i="4"/>
  <c r="S1082" i="4" s="1"/>
  <c r="Q1081" i="4"/>
  <c r="P1081" i="4"/>
  <c r="O1081" i="4"/>
  <c r="N1081" i="4"/>
  <c r="K1081" i="4"/>
  <c r="J1081" i="4"/>
  <c r="S1081" i="4" s="1"/>
  <c r="Q1080" i="4"/>
  <c r="P1080" i="4"/>
  <c r="O1080" i="4"/>
  <c r="N1080" i="4"/>
  <c r="K1080" i="4"/>
  <c r="J1080" i="4"/>
  <c r="S1080" i="4" s="1"/>
  <c r="Q1079" i="4"/>
  <c r="P1079" i="4"/>
  <c r="O1079" i="4"/>
  <c r="N1079" i="4"/>
  <c r="K1079" i="4"/>
  <c r="J1079" i="4"/>
  <c r="S1079" i="4" s="1"/>
  <c r="Q1078" i="4"/>
  <c r="P1078" i="4"/>
  <c r="O1078" i="4"/>
  <c r="N1078" i="4"/>
  <c r="K1078" i="4"/>
  <c r="J1078" i="4"/>
  <c r="S1078" i="4" s="1"/>
  <c r="Q1077" i="4"/>
  <c r="P1077" i="4"/>
  <c r="O1077" i="4"/>
  <c r="N1077" i="4"/>
  <c r="K1077" i="4"/>
  <c r="J1077" i="4"/>
  <c r="S1077" i="4" s="1"/>
  <c r="Q1076" i="4"/>
  <c r="P1076" i="4"/>
  <c r="O1076" i="4"/>
  <c r="N1076" i="4"/>
  <c r="K1076" i="4"/>
  <c r="J1076" i="4"/>
  <c r="S1076" i="4" s="1"/>
  <c r="Q1075" i="4"/>
  <c r="P1075" i="4"/>
  <c r="O1075" i="4"/>
  <c r="N1075" i="4"/>
  <c r="K1075" i="4"/>
  <c r="J1075" i="4"/>
  <c r="S1075" i="4" s="1"/>
  <c r="Q1074" i="4"/>
  <c r="P1074" i="4"/>
  <c r="O1074" i="4"/>
  <c r="N1074" i="4"/>
  <c r="K1074" i="4"/>
  <c r="J1074" i="4"/>
  <c r="S1074" i="4" s="1"/>
  <c r="Q1073" i="4"/>
  <c r="P1073" i="4"/>
  <c r="O1073" i="4"/>
  <c r="N1073" i="4"/>
  <c r="K1073" i="4"/>
  <c r="J1073" i="4"/>
  <c r="S1073" i="4" s="1"/>
  <c r="Q1072" i="4"/>
  <c r="P1072" i="4"/>
  <c r="O1072" i="4"/>
  <c r="N1072" i="4"/>
  <c r="K1072" i="4"/>
  <c r="J1072" i="4"/>
  <c r="S1072" i="4" s="1"/>
  <c r="Q1071" i="4"/>
  <c r="P1071" i="4"/>
  <c r="O1071" i="4"/>
  <c r="N1071" i="4"/>
  <c r="K1071" i="4"/>
  <c r="J1071" i="4"/>
  <c r="S1071" i="4" s="1"/>
  <c r="Q1070" i="4"/>
  <c r="P1070" i="4"/>
  <c r="O1070" i="4"/>
  <c r="N1070" i="4"/>
  <c r="K1070" i="4"/>
  <c r="J1070" i="4"/>
  <c r="S1070" i="4" s="1"/>
  <c r="Q1069" i="4"/>
  <c r="P1069" i="4"/>
  <c r="O1069" i="4"/>
  <c r="N1069" i="4"/>
  <c r="K1069" i="4"/>
  <c r="J1069" i="4"/>
  <c r="S1069" i="4" s="1"/>
  <c r="Q1068" i="4"/>
  <c r="P1068" i="4"/>
  <c r="O1068" i="4"/>
  <c r="N1068" i="4"/>
  <c r="K1068" i="4"/>
  <c r="J1068" i="4"/>
  <c r="S1068" i="4" s="1"/>
  <c r="Q1067" i="4"/>
  <c r="P1067" i="4"/>
  <c r="O1067" i="4"/>
  <c r="N1067" i="4"/>
  <c r="K1067" i="4"/>
  <c r="J1067" i="4"/>
  <c r="S1067" i="4" s="1"/>
  <c r="Q1066" i="4"/>
  <c r="P1066" i="4"/>
  <c r="O1066" i="4"/>
  <c r="N1066" i="4"/>
  <c r="K1066" i="4"/>
  <c r="J1066" i="4"/>
  <c r="S1066" i="4" s="1"/>
  <c r="Q1065" i="4"/>
  <c r="P1065" i="4"/>
  <c r="O1065" i="4"/>
  <c r="N1065" i="4"/>
  <c r="K1065" i="4"/>
  <c r="J1065" i="4"/>
  <c r="S1065" i="4" s="1"/>
  <c r="Q1064" i="4"/>
  <c r="P1064" i="4"/>
  <c r="O1064" i="4"/>
  <c r="N1064" i="4"/>
  <c r="K1064" i="4"/>
  <c r="J1064" i="4"/>
  <c r="S1064" i="4" s="1"/>
  <c r="Q1063" i="4"/>
  <c r="P1063" i="4"/>
  <c r="O1063" i="4"/>
  <c r="N1063" i="4"/>
  <c r="K1063" i="4"/>
  <c r="J1063" i="4"/>
  <c r="S1063" i="4" s="1"/>
  <c r="Q1062" i="4"/>
  <c r="P1062" i="4"/>
  <c r="O1062" i="4"/>
  <c r="N1062" i="4"/>
  <c r="K1062" i="4"/>
  <c r="J1062" i="4"/>
  <c r="S1062" i="4" s="1"/>
  <c r="Q1061" i="4"/>
  <c r="P1061" i="4"/>
  <c r="O1061" i="4"/>
  <c r="N1061" i="4"/>
  <c r="K1061" i="4"/>
  <c r="J1061" i="4"/>
  <c r="S1061" i="4" s="1"/>
  <c r="Q1060" i="4"/>
  <c r="P1060" i="4"/>
  <c r="O1060" i="4"/>
  <c r="N1060" i="4"/>
  <c r="K1060" i="4"/>
  <c r="J1060" i="4"/>
  <c r="S1060" i="4" s="1"/>
  <c r="Q1059" i="4"/>
  <c r="P1059" i="4"/>
  <c r="O1059" i="4"/>
  <c r="N1059" i="4"/>
  <c r="K1059" i="4"/>
  <c r="J1059" i="4"/>
  <c r="S1059" i="4" s="1"/>
  <c r="Q1058" i="4"/>
  <c r="P1058" i="4"/>
  <c r="O1058" i="4"/>
  <c r="N1058" i="4"/>
  <c r="K1058" i="4"/>
  <c r="J1058" i="4"/>
  <c r="S1058" i="4" s="1"/>
  <c r="Q1057" i="4"/>
  <c r="P1057" i="4"/>
  <c r="O1057" i="4"/>
  <c r="N1057" i="4"/>
  <c r="K1057" i="4"/>
  <c r="J1057" i="4"/>
  <c r="S1057" i="4" s="1"/>
  <c r="Q1056" i="4"/>
  <c r="P1056" i="4"/>
  <c r="O1056" i="4"/>
  <c r="N1056" i="4"/>
  <c r="K1056" i="4"/>
  <c r="J1056" i="4"/>
  <c r="S1056" i="4" s="1"/>
  <c r="Q1055" i="4"/>
  <c r="P1055" i="4"/>
  <c r="O1055" i="4"/>
  <c r="N1055" i="4"/>
  <c r="K1055" i="4"/>
  <c r="J1055" i="4"/>
  <c r="S1055" i="4" s="1"/>
  <c r="Q1054" i="4"/>
  <c r="P1054" i="4"/>
  <c r="O1054" i="4"/>
  <c r="N1054" i="4"/>
  <c r="K1054" i="4"/>
  <c r="J1054" i="4"/>
  <c r="S1054" i="4" s="1"/>
  <c r="Q1053" i="4"/>
  <c r="P1053" i="4"/>
  <c r="O1053" i="4"/>
  <c r="N1053" i="4"/>
  <c r="K1053" i="4"/>
  <c r="J1053" i="4"/>
  <c r="S1053" i="4" s="1"/>
  <c r="Q1052" i="4"/>
  <c r="P1052" i="4"/>
  <c r="O1052" i="4"/>
  <c r="N1052" i="4"/>
  <c r="K1052" i="4"/>
  <c r="J1052" i="4"/>
  <c r="S1052" i="4" s="1"/>
  <c r="Q1051" i="4"/>
  <c r="P1051" i="4"/>
  <c r="O1051" i="4"/>
  <c r="N1051" i="4"/>
  <c r="K1051" i="4"/>
  <c r="J1051" i="4"/>
  <c r="S1051" i="4" s="1"/>
  <c r="Q1050" i="4"/>
  <c r="P1050" i="4"/>
  <c r="O1050" i="4"/>
  <c r="N1050" i="4"/>
  <c r="K1050" i="4"/>
  <c r="J1050" i="4"/>
  <c r="S1050" i="4" s="1"/>
  <c r="Q1049" i="4"/>
  <c r="P1049" i="4"/>
  <c r="O1049" i="4"/>
  <c r="N1049" i="4"/>
  <c r="K1049" i="4"/>
  <c r="J1049" i="4"/>
  <c r="S1049" i="4" s="1"/>
  <c r="Q1048" i="4"/>
  <c r="P1048" i="4"/>
  <c r="O1048" i="4"/>
  <c r="N1048" i="4"/>
  <c r="K1048" i="4"/>
  <c r="J1048" i="4"/>
  <c r="S1048" i="4" s="1"/>
  <c r="Q1047" i="4"/>
  <c r="P1047" i="4"/>
  <c r="O1047" i="4"/>
  <c r="N1047" i="4"/>
  <c r="K1047" i="4"/>
  <c r="J1047" i="4"/>
  <c r="S1047" i="4" s="1"/>
  <c r="Q1046" i="4"/>
  <c r="P1046" i="4"/>
  <c r="O1046" i="4"/>
  <c r="N1046" i="4"/>
  <c r="K1046" i="4"/>
  <c r="J1046" i="4"/>
  <c r="S1046" i="4" s="1"/>
  <c r="Q1045" i="4"/>
  <c r="P1045" i="4"/>
  <c r="O1045" i="4"/>
  <c r="N1045" i="4"/>
  <c r="K1045" i="4"/>
  <c r="J1045" i="4"/>
  <c r="S1045" i="4" s="1"/>
  <c r="Q1044" i="4"/>
  <c r="P1044" i="4"/>
  <c r="O1044" i="4"/>
  <c r="N1044" i="4"/>
  <c r="K1044" i="4"/>
  <c r="J1044" i="4"/>
  <c r="S1044" i="4" s="1"/>
  <c r="Q1043" i="4"/>
  <c r="P1043" i="4"/>
  <c r="O1043" i="4"/>
  <c r="N1043" i="4"/>
  <c r="K1043" i="4"/>
  <c r="J1043" i="4"/>
  <c r="S1043" i="4" s="1"/>
  <c r="Q1042" i="4"/>
  <c r="P1042" i="4"/>
  <c r="O1042" i="4"/>
  <c r="N1042" i="4"/>
  <c r="K1042" i="4"/>
  <c r="J1042" i="4"/>
  <c r="S1042" i="4" s="1"/>
  <c r="Q1041" i="4"/>
  <c r="P1041" i="4"/>
  <c r="O1041" i="4"/>
  <c r="N1041" i="4"/>
  <c r="K1041" i="4"/>
  <c r="J1041" i="4"/>
  <c r="S1041" i="4" s="1"/>
  <c r="Q1040" i="4"/>
  <c r="P1040" i="4"/>
  <c r="O1040" i="4"/>
  <c r="N1040" i="4"/>
  <c r="K1040" i="4"/>
  <c r="J1040" i="4"/>
  <c r="S1040" i="4" s="1"/>
  <c r="Q1039" i="4"/>
  <c r="P1039" i="4"/>
  <c r="O1039" i="4"/>
  <c r="N1039" i="4"/>
  <c r="K1039" i="4"/>
  <c r="J1039" i="4"/>
  <c r="S1039" i="4" s="1"/>
  <c r="Q1038" i="4"/>
  <c r="P1038" i="4"/>
  <c r="O1038" i="4"/>
  <c r="N1038" i="4"/>
  <c r="K1038" i="4"/>
  <c r="J1038" i="4"/>
  <c r="S1038" i="4" s="1"/>
  <c r="Q1037" i="4"/>
  <c r="P1037" i="4"/>
  <c r="O1037" i="4"/>
  <c r="N1037" i="4"/>
  <c r="K1037" i="4"/>
  <c r="J1037" i="4"/>
  <c r="S1037" i="4" s="1"/>
  <c r="Q1036" i="4"/>
  <c r="P1036" i="4"/>
  <c r="O1036" i="4"/>
  <c r="N1036" i="4"/>
  <c r="K1036" i="4"/>
  <c r="J1036" i="4"/>
  <c r="S1036" i="4" s="1"/>
  <c r="Q1035" i="4"/>
  <c r="P1035" i="4"/>
  <c r="O1035" i="4"/>
  <c r="N1035" i="4"/>
  <c r="K1035" i="4"/>
  <c r="J1035" i="4"/>
  <c r="S1035" i="4" s="1"/>
  <c r="Q1034" i="4"/>
  <c r="P1034" i="4"/>
  <c r="O1034" i="4"/>
  <c r="N1034" i="4"/>
  <c r="K1034" i="4"/>
  <c r="J1034" i="4"/>
  <c r="S1034" i="4" s="1"/>
  <c r="Q1033" i="4"/>
  <c r="P1033" i="4"/>
  <c r="O1033" i="4"/>
  <c r="N1033" i="4"/>
  <c r="K1033" i="4"/>
  <c r="J1033" i="4"/>
  <c r="S1033" i="4" s="1"/>
  <c r="Q1032" i="4"/>
  <c r="P1032" i="4"/>
  <c r="O1032" i="4"/>
  <c r="N1032" i="4"/>
  <c r="K1032" i="4"/>
  <c r="J1032" i="4"/>
  <c r="S1032" i="4" s="1"/>
  <c r="Q1031" i="4"/>
  <c r="P1031" i="4"/>
  <c r="O1031" i="4"/>
  <c r="N1031" i="4"/>
  <c r="K1031" i="4"/>
  <c r="J1031" i="4"/>
  <c r="S1031" i="4" s="1"/>
  <c r="Q1030" i="4"/>
  <c r="P1030" i="4"/>
  <c r="O1030" i="4"/>
  <c r="N1030" i="4"/>
  <c r="K1030" i="4"/>
  <c r="J1030" i="4"/>
  <c r="S1030" i="4" s="1"/>
  <c r="Q1029" i="4"/>
  <c r="P1029" i="4"/>
  <c r="O1029" i="4"/>
  <c r="N1029" i="4"/>
  <c r="K1029" i="4"/>
  <c r="J1029" i="4"/>
  <c r="S1029" i="4" s="1"/>
  <c r="Q1028" i="4"/>
  <c r="P1028" i="4"/>
  <c r="O1028" i="4"/>
  <c r="N1028" i="4"/>
  <c r="K1028" i="4"/>
  <c r="J1028" i="4"/>
  <c r="S1028" i="4" s="1"/>
  <c r="Q1027" i="4"/>
  <c r="P1027" i="4"/>
  <c r="O1027" i="4"/>
  <c r="N1027" i="4"/>
  <c r="K1027" i="4"/>
  <c r="J1027" i="4"/>
  <c r="S1027" i="4" s="1"/>
  <c r="Q1026" i="4"/>
  <c r="P1026" i="4"/>
  <c r="O1026" i="4"/>
  <c r="N1026" i="4"/>
  <c r="K1026" i="4"/>
  <c r="J1026" i="4"/>
  <c r="S1026" i="4" s="1"/>
  <c r="Q1025" i="4"/>
  <c r="P1025" i="4"/>
  <c r="O1025" i="4"/>
  <c r="N1025" i="4"/>
  <c r="K1025" i="4"/>
  <c r="J1025" i="4"/>
  <c r="S1025" i="4" s="1"/>
  <c r="Q1024" i="4"/>
  <c r="P1024" i="4"/>
  <c r="O1024" i="4"/>
  <c r="N1024" i="4"/>
  <c r="K1024" i="4"/>
  <c r="J1024" i="4"/>
  <c r="S1024" i="4" s="1"/>
  <c r="Q1023" i="4"/>
  <c r="P1023" i="4"/>
  <c r="O1023" i="4"/>
  <c r="N1023" i="4"/>
  <c r="K1023" i="4"/>
  <c r="J1023" i="4"/>
  <c r="S1023" i="4" s="1"/>
  <c r="Q1022" i="4"/>
  <c r="P1022" i="4"/>
  <c r="O1022" i="4"/>
  <c r="N1022" i="4"/>
  <c r="K1022" i="4"/>
  <c r="J1022" i="4"/>
  <c r="S1022" i="4" s="1"/>
  <c r="Q1021" i="4"/>
  <c r="P1021" i="4"/>
  <c r="O1021" i="4"/>
  <c r="N1021" i="4"/>
  <c r="K1021" i="4"/>
  <c r="J1021" i="4"/>
  <c r="S1021" i="4" s="1"/>
  <c r="Q1020" i="4"/>
  <c r="P1020" i="4"/>
  <c r="O1020" i="4"/>
  <c r="N1020" i="4"/>
  <c r="K1020" i="4"/>
  <c r="J1020" i="4"/>
  <c r="S1020" i="4" s="1"/>
  <c r="Q1019" i="4"/>
  <c r="P1019" i="4"/>
  <c r="O1019" i="4"/>
  <c r="N1019" i="4"/>
  <c r="K1019" i="4"/>
  <c r="J1019" i="4"/>
  <c r="S1019" i="4" s="1"/>
  <c r="Q1018" i="4"/>
  <c r="P1018" i="4"/>
  <c r="O1018" i="4"/>
  <c r="N1018" i="4"/>
  <c r="K1018" i="4"/>
  <c r="J1018" i="4"/>
  <c r="S1018" i="4" s="1"/>
  <c r="Q1017" i="4"/>
  <c r="P1017" i="4"/>
  <c r="O1017" i="4"/>
  <c r="N1017" i="4"/>
  <c r="K1017" i="4"/>
  <c r="J1017" i="4"/>
  <c r="S1017" i="4" s="1"/>
  <c r="Q1016" i="4"/>
  <c r="P1016" i="4"/>
  <c r="O1016" i="4"/>
  <c r="N1016" i="4"/>
  <c r="K1016" i="4"/>
  <c r="J1016" i="4"/>
  <c r="S1016" i="4" s="1"/>
  <c r="Q1015" i="4"/>
  <c r="P1015" i="4"/>
  <c r="O1015" i="4"/>
  <c r="N1015" i="4"/>
  <c r="K1015" i="4"/>
  <c r="J1015" i="4"/>
  <c r="S1015" i="4" s="1"/>
  <c r="Q1014" i="4"/>
  <c r="P1014" i="4"/>
  <c r="O1014" i="4"/>
  <c r="N1014" i="4"/>
  <c r="K1014" i="4"/>
  <c r="J1014" i="4"/>
  <c r="S1014" i="4" s="1"/>
  <c r="Q1013" i="4"/>
  <c r="P1013" i="4"/>
  <c r="O1013" i="4"/>
  <c r="N1013" i="4"/>
  <c r="K1013" i="4"/>
  <c r="J1013" i="4"/>
  <c r="S1013" i="4" s="1"/>
  <c r="Q1012" i="4"/>
  <c r="P1012" i="4"/>
  <c r="O1012" i="4"/>
  <c r="N1012" i="4"/>
  <c r="K1012" i="4"/>
  <c r="J1012" i="4"/>
  <c r="S1012" i="4" s="1"/>
  <c r="Q1011" i="4"/>
  <c r="P1011" i="4"/>
  <c r="O1011" i="4"/>
  <c r="N1011" i="4"/>
  <c r="K1011" i="4"/>
  <c r="J1011" i="4"/>
  <c r="S1011" i="4" s="1"/>
  <c r="Q1010" i="4"/>
  <c r="P1010" i="4"/>
  <c r="O1010" i="4"/>
  <c r="N1010" i="4"/>
  <c r="K1010" i="4"/>
  <c r="J1010" i="4"/>
  <c r="S1010" i="4" s="1"/>
  <c r="Q1009" i="4"/>
  <c r="P1009" i="4"/>
  <c r="O1009" i="4"/>
  <c r="N1009" i="4"/>
  <c r="K1009" i="4"/>
  <c r="J1009" i="4"/>
  <c r="S1009" i="4" s="1"/>
  <c r="Q1008" i="4"/>
  <c r="P1008" i="4"/>
  <c r="O1008" i="4"/>
  <c r="N1008" i="4"/>
  <c r="K1008" i="4"/>
  <c r="J1008" i="4"/>
  <c r="S1008" i="4" s="1"/>
  <c r="Q1007" i="4"/>
  <c r="P1007" i="4"/>
  <c r="O1007" i="4"/>
  <c r="N1007" i="4"/>
  <c r="K1007" i="4"/>
  <c r="J1007" i="4"/>
  <c r="S1007" i="4" s="1"/>
  <c r="Q1006" i="4"/>
  <c r="P1006" i="4"/>
  <c r="O1006" i="4"/>
  <c r="N1006" i="4"/>
  <c r="K1006" i="4"/>
  <c r="J1006" i="4"/>
  <c r="S1006" i="4" s="1"/>
  <c r="Q1005" i="4"/>
  <c r="P1005" i="4"/>
  <c r="O1005" i="4"/>
  <c r="N1005" i="4"/>
  <c r="K1005" i="4"/>
  <c r="J1005" i="4"/>
  <c r="S1005" i="4" s="1"/>
  <c r="Q1004" i="4"/>
  <c r="P1004" i="4"/>
  <c r="O1004" i="4"/>
  <c r="N1004" i="4"/>
  <c r="K1004" i="4"/>
  <c r="J1004" i="4"/>
  <c r="S1004" i="4" s="1"/>
  <c r="Q1003" i="4"/>
  <c r="P1003" i="4"/>
  <c r="O1003" i="4"/>
  <c r="N1003" i="4"/>
  <c r="K1003" i="4"/>
  <c r="J1003" i="4"/>
  <c r="S1003" i="4" s="1"/>
  <c r="Q1002" i="4"/>
  <c r="P1002" i="4"/>
  <c r="O1002" i="4"/>
  <c r="N1002" i="4"/>
  <c r="K1002" i="4"/>
  <c r="J1002" i="4"/>
  <c r="S1002" i="4" s="1"/>
  <c r="Q1001" i="4"/>
  <c r="P1001" i="4"/>
  <c r="O1001" i="4"/>
  <c r="N1001" i="4"/>
  <c r="K1001" i="4"/>
  <c r="J1001" i="4"/>
  <c r="S1001" i="4" s="1"/>
  <c r="Q1000" i="4"/>
  <c r="P1000" i="4"/>
  <c r="O1000" i="4"/>
  <c r="N1000" i="4"/>
  <c r="K1000" i="4"/>
  <c r="J1000" i="4"/>
  <c r="S1000" i="4" s="1"/>
  <c r="Q999" i="4"/>
  <c r="P999" i="4"/>
  <c r="O999" i="4"/>
  <c r="N999" i="4"/>
  <c r="K999" i="4"/>
  <c r="J999" i="4"/>
  <c r="S999" i="4" s="1"/>
  <c r="Q998" i="4"/>
  <c r="P998" i="4"/>
  <c r="O998" i="4"/>
  <c r="N998" i="4"/>
  <c r="K998" i="4"/>
  <c r="J998" i="4"/>
  <c r="S998" i="4" s="1"/>
  <c r="Q997" i="4"/>
  <c r="P997" i="4"/>
  <c r="O997" i="4"/>
  <c r="N997" i="4"/>
  <c r="K997" i="4"/>
  <c r="J997" i="4"/>
  <c r="S997" i="4" s="1"/>
  <c r="Q996" i="4"/>
  <c r="P996" i="4"/>
  <c r="O996" i="4"/>
  <c r="N996" i="4"/>
  <c r="K996" i="4"/>
  <c r="J996" i="4"/>
  <c r="S996" i="4" s="1"/>
  <c r="Q995" i="4"/>
  <c r="P995" i="4"/>
  <c r="O995" i="4"/>
  <c r="N995" i="4"/>
  <c r="K995" i="4"/>
  <c r="J995" i="4"/>
  <c r="S995" i="4" s="1"/>
  <c r="Q994" i="4"/>
  <c r="P994" i="4"/>
  <c r="O994" i="4"/>
  <c r="N994" i="4"/>
  <c r="K994" i="4"/>
  <c r="J994" i="4"/>
  <c r="S994" i="4" s="1"/>
  <c r="Q993" i="4"/>
  <c r="P993" i="4"/>
  <c r="O993" i="4"/>
  <c r="N993" i="4"/>
  <c r="K993" i="4"/>
  <c r="J993" i="4"/>
  <c r="S993" i="4" s="1"/>
  <c r="Q992" i="4"/>
  <c r="P992" i="4"/>
  <c r="O992" i="4"/>
  <c r="N992" i="4"/>
  <c r="K992" i="4"/>
  <c r="J992" i="4"/>
  <c r="S992" i="4" s="1"/>
  <c r="Q991" i="4"/>
  <c r="P991" i="4"/>
  <c r="O991" i="4"/>
  <c r="N991" i="4"/>
  <c r="K991" i="4"/>
  <c r="J991" i="4"/>
  <c r="S991" i="4" s="1"/>
  <c r="Q990" i="4"/>
  <c r="P990" i="4"/>
  <c r="O990" i="4"/>
  <c r="N990" i="4"/>
  <c r="K990" i="4"/>
  <c r="J990" i="4"/>
  <c r="S990" i="4" s="1"/>
  <c r="Q989" i="4"/>
  <c r="P989" i="4"/>
  <c r="O989" i="4"/>
  <c r="N989" i="4"/>
  <c r="K989" i="4"/>
  <c r="J989" i="4"/>
  <c r="S989" i="4" s="1"/>
  <c r="Q988" i="4"/>
  <c r="P988" i="4"/>
  <c r="O988" i="4"/>
  <c r="N988" i="4"/>
  <c r="K988" i="4"/>
  <c r="J988" i="4"/>
  <c r="S988" i="4" s="1"/>
  <c r="Q987" i="4"/>
  <c r="P987" i="4"/>
  <c r="O987" i="4"/>
  <c r="N987" i="4"/>
  <c r="K987" i="4"/>
  <c r="J987" i="4"/>
  <c r="S987" i="4" s="1"/>
  <c r="Q986" i="4"/>
  <c r="P986" i="4"/>
  <c r="O986" i="4"/>
  <c r="N986" i="4"/>
  <c r="K986" i="4"/>
  <c r="J986" i="4"/>
  <c r="S986" i="4" s="1"/>
  <c r="Q985" i="4"/>
  <c r="P985" i="4"/>
  <c r="O985" i="4"/>
  <c r="N985" i="4"/>
  <c r="K985" i="4"/>
  <c r="J985" i="4"/>
  <c r="S985" i="4" s="1"/>
  <c r="Q984" i="4"/>
  <c r="P984" i="4"/>
  <c r="O984" i="4"/>
  <c r="N984" i="4"/>
  <c r="K984" i="4"/>
  <c r="J984" i="4"/>
  <c r="S984" i="4" s="1"/>
  <c r="Q983" i="4"/>
  <c r="P983" i="4"/>
  <c r="O983" i="4"/>
  <c r="N983" i="4"/>
  <c r="K983" i="4"/>
  <c r="J983" i="4"/>
  <c r="S983" i="4" s="1"/>
  <c r="Q982" i="4"/>
  <c r="P982" i="4"/>
  <c r="O982" i="4"/>
  <c r="N982" i="4"/>
  <c r="K982" i="4"/>
  <c r="J982" i="4"/>
  <c r="S982" i="4" s="1"/>
  <c r="Q981" i="4"/>
  <c r="P981" i="4"/>
  <c r="O981" i="4"/>
  <c r="N981" i="4"/>
  <c r="K981" i="4"/>
  <c r="J981" i="4"/>
  <c r="S981" i="4" s="1"/>
  <c r="Q980" i="4"/>
  <c r="P980" i="4"/>
  <c r="O980" i="4"/>
  <c r="N980" i="4"/>
  <c r="K980" i="4"/>
  <c r="J980" i="4"/>
  <c r="S980" i="4" s="1"/>
  <c r="Q979" i="4"/>
  <c r="P979" i="4"/>
  <c r="O979" i="4"/>
  <c r="N979" i="4"/>
  <c r="K979" i="4"/>
  <c r="J979" i="4"/>
  <c r="S979" i="4" s="1"/>
  <c r="Q978" i="4"/>
  <c r="P978" i="4"/>
  <c r="O978" i="4"/>
  <c r="N978" i="4"/>
  <c r="K978" i="4"/>
  <c r="J978" i="4"/>
  <c r="S978" i="4" s="1"/>
  <c r="Q977" i="4"/>
  <c r="P977" i="4"/>
  <c r="O977" i="4"/>
  <c r="N977" i="4"/>
  <c r="K977" i="4"/>
  <c r="J977" i="4"/>
  <c r="S977" i="4" s="1"/>
  <c r="Q976" i="4"/>
  <c r="P976" i="4"/>
  <c r="O976" i="4"/>
  <c r="N976" i="4"/>
  <c r="K976" i="4"/>
  <c r="J976" i="4"/>
  <c r="S976" i="4" s="1"/>
  <c r="Q975" i="4"/>
  <c r="P975" i="4"/>
  <c r="O975" i="4"/>
  <c r="N975" i="4"/>
  <c r="K975" i="4"/>
  <c r="J975" i="4"/>
  <c r="S975" i="4" s="1"/>
  <c r="Q974" i="4"/>
  <c r="P974" i="4"/>
  <c r="O974" i="4"/>
  <c r="N974" i="4"/>
  <c r="K974" i="4"/>
  <c r="J974" i="4"/>
  <c r="S974" i="4" s="1"/>
  <c r="Q973" i="4"/>
  <c r="P973" i="4"/>
  <c r="O973" i="4"/>
  <c r="N973" i="4"/>
  <c r="K973" i="4"/>
  <c r="J973" i="4"/>
  <c r="S973" i="4" s="1"/>
  <c r="Q972" i="4"/>
  <c r="P972" i="4"/>
  <c r="O972" i="4"/>
  <c r="N972" i="4"/>
  <c r="K972" i="4"/>
  <c r="J972" i="4"/>
  <c r="S972" i="4" s="1"/>
  <c r="Q971" i="4"/>
  <c r="P971" i="4"/>
  <c r="O971" i="4"/>
  <c r="N971" i="4"/>
  <c r="K971" i="4"/>
  <c r="J971" i="4"/>
  <c r="S971" i="4" s="1"/>
  <c r="Q970" i="4"/>
  <c r="P970" i="4"/>
  <c r="O970" i="4"/>
  <c r="N970" i="4"/>
  <c r="K970" i="4"/>
  <c r="J970" i="4"/>
  <c r="S970" i="4" s="1"/>
  <c r="Q969" i="4"/>
  <c r="P969" i="4"/>
  <c r="O969" i="4"/>
  <c r="N969" i="4"/>
  <c r="K969" i="4"/>
  <c r="J969" i="4"/>
  <c r="S969" i="4" s="1"/>
  <c r="Q968" i="4"/>
  <c r="P968" i="4"/>
  <c r="O968" i="4"/>
  <c r="N968" i="4"/>
  <c r="K968" i="4"/>
  <c r="J968" i="4"/>
  <c r="S968" i="4" s="1"/>
  <c r="Q967" i="4"/>
  <c r="P967" i="4"/>
  <c r="O967" i="4"/>
  <c r="N967" i="4"/>
  <c r="K967" i="4"/>
  <c r="J967" i="4"/>
  <c r="S967" i="4" s="1"/>
  <c r="Q966" i="4"/>
  <c r="P966" i="4"/>
  <c r="O966" i="4"/>
  <c r="N966" i="4"/>
  <c r="K966" i="4"/>
  <c r="J966" i="4"/>
  <c r="S966" i="4" s="1"/>
  <c r="Q965" i="4"/>
  <c r="P965" i="4"/>
  <c r="O965" i="4"/>
  <c r="N965" i="4"/>
  <c r="K965" i="4"/>
  <c r="J965" i="4"/>
  <c r="S965" i="4" s="1"/>
  <c r="Q964" i="4"/>
  <c r="P964" i="4"/>
  <c r="O964" i="4"/>
  <c r="N964" i="4"/>
  <c r="K964" i="4"/>
  <c r="J964" i="4"/>
  <c r="S964" i="4" s="1"/>
  <c r="Q963" i="4"/>
  <c r="P963" i="4"/>
  <c r="O963" i="4"/>
  <c r="N963" i="4"/>
  <c r="K963" i="4"/>
  <c r="J963" i="4"/>
  <c r="S963" i="4" s="1"/>
  <c r="Q962" i="4"/>
  <c r="P962" i="4"/>
  <c r="O962" i="4"/>
  <c r="N962" i="4"/>
  <c r="K962" i="4"/>
  <c r="J962" i="4"/>
  <c r="S962" i="4" s="1"/>
  <c r="Q961" i="4"/>
  <c r="P961" i="4"/>
  <c r="O961" i="4"/>
  <c r="N961" i="4"/>
  <c r="K961" i="4"/>
  <c r="J961" i="4"/>
  <c r="S961" i="4" s="1"/>
  <c r="Q960" i="4"/>
  <c r="P960" i="4"/>
  <c r="O960" i="4"/>
  <c r="N960" i="4"/>
  <c r="K960" i="4"/>
  <c r="J960" i="4"/>
  <c r="S960" i="4" s="1"/>
  <c r="Q959" i="4"/>
  <c r="P959" i="4"/>
  <c r="O959" i="4"/>
  <c r="N959" i="4"/>
  <c r="K959" i="4"/>
  <c r="J959" i="4"/>
  <c r="S959" i="4" s="1"/>
  <c r="Q958" i="4"/>
  <c r="P958" i="4"/>
  <c r="O958" i="4"/>
  <c r="N958" i="4"/>
  <c r="K958" i="4"/>
  <c r="J958" i="4"/>
  <c r="S958" i="4" s="1"/>
  <c r="Q957" i="4"/>
  <c r="P957" i="4"/>
  <c r="O957" i="4"/>
  <c r="N957" i="4"/>
  <c r="K957" i="4"/>
  <c r="J957" i="4"/>
  <c r="S957" i="4" s="1"/>
  <c r="Q956" i="4"/>
  <c r="P956" i="4"/>
  <c r="O956" i="4"/>
  <c r="N956" i="4"/>
  <c r="K956" i="4"/>
  <c r="J956" i="4"/>
  <c r="S956" i="4" s="1"/>
  <c r="Q955" i="4"/>
  <c r="P955" i="4"/>
  <c r="O955" i="4"/>
  <c r="N955" i="4"/>
  <c r="K955" i="4"/>
  <c r="J955" i="4"/>
  <c r="S955" i="4" s="1"/>
  <c r="Q954" i="4"/>
  <c r="P954" i="4"/>
  <c r="O954" i="4"/>
  <c r="N954" i="4"/>
  <c r="K954" i="4"/>
  <c r="J954" i="4"/>
  <c r="S954" i="4" s="1"/>
  <c r="Q953" i="4"/>
  <c r="P953" i="4"/>
  <c r="O953" i="4"/>
  <c r="N953" i="4"/>
  <c r="K953" i="4"/>
  <c r="J953" i="4"/>
  <c r="S953" i="4" s="1"/>
  <c r="Q952" i="4"/>
  <c r="P952" i="4"/>
  <c r="O952" i="4"/>
  <c r="N952" i="4"/>
  <c r="K952" i="4"/>
  <c r="J952" i="4"/>
  <c r="S952" i="4" s="1"/>
  <c r="Q951" i="4"/>
  <c r="P951" i="4"/>
  <c r="O951" i="4"/>
  <c r="N951" i="4"/>
  <c r="K951" i="4"/>
  <c r="J951" i="4"/>
  <c r="S951" i="4" s="1"/>
  <c r="Q950" i="4"/>
  <c r="P950" i="4"/>
  <c r="O950" i="4"/>
  <c r="N950" i="4"/>
  <c r="K950" i="4"/>
  <c r="J950" i="4"/>
  <c r="S950" i="4" s="1"/>
  <c r="Q949" i="4"/>
  <c r="P949" i="4"/>
  <c r="O949" i="4"/>
  <c r="N949" i="4"/>
  <c r="K949" i="4"/>
  <c r="J949" i="4"/>
  <c r="S949" i="4" s="1"/>
  <c r="Q948" i="4"/>
  <c r="P948" i="4"/>
  <c r="O948" i="4"/>
  <c r="N948" i="4"/>
  <c r="K948" i="4"/>
  <c r="J948" i="4"/>
  <c r="S948" i="4" s="1"/>
  <c r="Q947" i="4"/>
  <c r="P947" i="4"/>
  <c r="O947" i="4"/>
  <c r="N947" i="4"/>
  <c r="K947" i="4"/>
  <c r="J947" i="4"/>
  <c r="S947" i="4" s="1"/>
  <c r="Q946" i="4"/>
  <c r="P946" i="4"/>
  <c r="O946" i="4"/>
  <c r="N946" i="4"/>
  <c r="K946" i="4"/>
  <c r="J946" i="4"/>
  <c r="S946" i="4" s="1"/>
  <c r="Q945" i="4"/>
  <c r="P945" i="4"/>
  <c r="O945" i="4"/>
  <c r="N945" i="4"/>
  <c r="K945" i="4"/>
  <c r="J945" i="4"/>
  <c r="S945" i="4" s="1"/>
  <c r="Q944" i="4"/>
  <c r="P944" i="4"/>
  <c r="O944" i="4"/>
  <c r="N944" i="4"/>
  <c r="K944" i="4"/>
  <c r="J944" i="4"/>
  <c r="S944" i="4" s="1"/>
  <c r="Q943" i="4"/>
  <c r="P943" i="4"/>
  <c r="O943" i="4"/>
  <c r="N943" i="4"/>
  <c r="K943" i="4"/>
  <c r="J943" i="4"/>
  <c r="S943" i="4" s="1"/>
  <c r="Q942" i="4"/>
  <c r="P942" i="4"/>
  <c r="O942" i="4"/>
  <c r="N942" i="4"/>
  <c r="K942" i="4"/>
  <c r="J942" i="4"/>
  <c r="S942" i="4" s="1"/>
  <c r="Q941" i="4"/>
  <c r="P941" i="4"/>
  <c r="O941" i="4"/>
  <c r="N941" i="4"/>
  <c r="K941" i="4"/>
  <c r="J941" i="4"/>
  <c r="S941" i="4" s="1"/>
  <c r="Q940" i="4"/>
  <c r="P940" i="4"/>
  <c r="O940" i="4"/>
  <c r="N940" i="4"/>
  <c r="K940" i="4"/>
  <c r="J940" i="4"/>
  <c r="S940" i="4" s="1"/>
  <c r="Q939" i="4"/>
  <c r="P939" i="4"/>
  <c r="O939" i="4"/>
  <c r="N939" i="4"/>
  <c r="K939" i="4"/>
  <c r="J939" i="4"/>
  <c r="S939" i="4" s="1"/>
  <c r="Q938" i="4"/>
  <c r="P938" i="4"/>
  <c r="O938" i="4"/>
  <c r="N938" i="4"/>
  <c r="K938" i="4"/>
  <c r="J938" i="4"/>
  <c r="S938" i="4" s="1"/>
  <c r="Q937" i="4"/>
  <c r="P937" i="4"/>
  <c r="O937" i="4"/>
  <c r="N937" i="4"/>
  <c r="K937" i="4"/>
  <c r="J937" i="4"/>
  <c r="S937" i="4" s="1"/>
  <c r="Q936" i="4"/>
  <c r="P936" i="4"/>
  <c r="O936" i="4"/>
  <c r="N936" i="4"/>
  <c r="K936" i="4"/>
  <c r="J936" i="4"/>
  <c r="S936" i="4" s="1"/>
  <c r="Q935" i="4"/>
  <c r="P935" i="4"/>
  <c r="O935" i="4"/>
  <c r="N935" i="4"/>
  <c r="K935" i="4"/>
  <c r="J935" i="4"/>
  <c r="S935" i="4" s="1"/>
  <c r="Q934" i="4"/>
  <c r="P934" i="4"/>
  <c r="O934" i="4"/>
  <c r="N934" i="4"/>
  <c r="K934" i="4"/>
  <c r="J934" i="4"/>
  <c r="S934" i="4" s="1"/>
  <c r="Q933" i="4"/>
  <c r="P933" i="4"/>
  <c r="O933" i="4"/>
  <c r="N933" i="4"/>
  <c r="K933" i="4"/>
  <c r="J933" i="4"/>
  <c r="S933" i="4" s="1"/>
  <c r="Q932" i="4"/>
  <c r="P932" i="4"/>
  <c r="O932" i="4"/>
  <c r="N932" i="4"/>
  <c r="K932" i="4"/>
  <c r="J932" i="4"/>
  <c r="S932" i="4" s="1"/>
  <c r="Q931" i="4"/>
  <c r="P931" i="4"/>
  <c r="O931" i="4"/>
  <c r="N931" i="4"/>
  <c r="K931" i="4"/>
  <c r="J931" i="4"/>
  <c r="S931" i="4" s="1"/>
  <c r="Q930" i="4"/>
  <c r="P930" i="4"/>
  <c r="O930" i="4"/>
  <c r="N930" i="4"/>
  <c r="K930" i="4"/>
  <c r="J930" i="4"/>
  <c r="S930" i="4" s="1"/>
  <c r="Q929" i="4"/>
  <c r="P929" i="4"/>
  <c r="O929" i="4"/>
  <c r="N929" i="4"/>
  <c r="K929" i="4"/>
  <c r="J929" i="4"/>
  <c r="S929" i="4" s="1"/>
  <c r="Q928" i="4"/>
  <c r="P928" i="4"/>
  <c r="O928" i="4"/>
  <c r="N928" i="4"/>
  <c r="K928" i="4"/>
  <c r="J928" i="4"/>
  <c r="S928" i="4" s="1"/>
  <c r="Q927" i="4"/>
  <c r="P927" i="4"/>
  <c r="O927" i="4"/>
  <c r="N927" i="4"/>
  <c r="K927" i="4"/>
  <c r="J927" i="4"/>
  <c r="S927" i="4" s="1"/>
  <c r="Q926" i="4"/>
  <c r="P926" i="4"/>
  <c r="O926" i="4"/>
  <c r="N926" i="4"/>
  <c r="K926" i="4"/>
  <c r="J926" i="4"/>
  <c r="S926" i="4" s="1"/>
  <c r="Q925" i="4"/>
  <c r="P925" i="4"/>
  <c r="O925" i="4"/>
  <c r="N925" i="4"/>
  <c r="K925" i="4"/>
  <c r="J925" i="4"/>
  <c r="S925" i="4" s="1"/>
  <c r="Q924" i="4"/>
  <c r="P924" i="4"/>
  <c r="O924" i="4"/>
  <c r="N924" i="4"/>
  <c r="K924" i="4"/>
  <c r="J924" i="4"/>
  <c r="S924" i="4" s="1"/>
  <c r="Q923" i="4"/>
  <c r="P923" i="4"/>
  <c r="O923" i="4"/>
  <c r="N923" i="4"/>
  <c r="K923" i="4"/>
  <c r="J923" i="4"/>
  <c r="S923" i="4" s="1"/>
  <c r="Q922" i="4"/>
  <c r="P922" i="4"/>
  <c r="O922" i="4"/>
  <c r="N922" i="4"/>
  <c r="K922" i="4"/>
  <c r="J922" i="4"/>
  <c r="S922" i="4" s="1"/>
  <c r="Q921" i="4"/>
  <c r="P921" i="4"/>
  <c r="O921" i="4"/>
  <c r="N921" i="4"/>
  <c r="K921" i="4"/>
  <c r="J921" i="4"/>
  <c r="S921" i="4" s="1"/>
  <c r="Q920" i="4"/>
  <c r="P920" i="4"/>
  <c r="O920" i="4"/>
  <c r="N920" i="4"/>
  <c r="K920" i="4"/>
  <c r="J920" i="4"/>
  <c r="S920" i="4" s="1"/>
  <c r="Q919" i="4"/>
  <c r="P919" i="4"/>
  <c r="O919" i="4"/>
  <c r="N919" i="4"/>
  <c r="K919" i="4"/>
  <c r="J919" i="4"/>
  <c r="S919" i="4" s="1"/>
  <c r="Q918" i="4"/>
  <c r="P918" i="4"/>
  <c r="O918" i="4"/>
  <c r="N918" i="4"/>
  <c r="K918" i="4"/>
  <c r="J918" i="4"/>
  <c r="S918" i="4" s="1"/>
  <c r="Q917" i="4"/>
  <c r="P917" i="4"/>
  <c r="O917" i="4"/>
  <c r="N917" i="4"/>
  <c r="K917" i="4"/>
  <c r="J917" i="4"/>
  <c r="S917" i="4" s="1"/>
  <c r="Q916" i="4"/>
  <c r="P916" i="4"/>
  <c r="O916" i="4"/>
  <c r="N916" i="4"/>
  <c r="K916" i="4"/>
  <c r="J916" i="4"/>
  <c r="S916" i="4" s="1"/>
  <c r="Q915" i="4"/>
  <c r="P915" i="4"/>
  <c r="O915" i="4"/>
  <c r="N915" i="4"/>
  <c r="K915" i="4"/>
  <c r="J915" i="4"/>
  <c r="S915" i="4" s="1"/>
  <c r="Q914" i="4"/>
  <c r="P914" i="4"/>
  <c r="O914" i="4"/>
  <c r="N914" i="4"/>
  <c r="K914" i="4"/>
  <c r="J914" i="4"/>
  <c r="S914" i="4" s="1"/>
  <c r="Q913" i="4"/>
  <c r="P913" i="4"/>
  <c r="O913" i="4"/>
  <c r="N913" i="4"/>
  <c r="K913" i="4"/>
  <c r="J913" i="4"/>
  <c r="S913" i="4" s="1"/>
  <c r="Q912" i="4"/>
  <c r="P912" i="4"/>
  <c r="O912" i="4"/>
  <c r="N912" i="4"/>
  <c r="K912" i="4"/>
  <c r="J912" i="4"/>
  <c r="S912" i="4" s="1"/>
  <c r="Q911" i="4"/>
  <c r="P911" i="4"/>
  <c r="O911" i="4"/>
  <c r="N911" i="4"/>
  <c r="K911" i="4"/>
  <c r="J911" i="4"/>
  <c r="S911" i="4" s="1"/>
  <c r="Q910" i="4"/>
  <c r="P910" i="4"/>
  <c r="O910" i="4"/>
  <c r="N910" i="4"/>
  <c r="K910" i="4"/>
  <c r="J910" i="4"/>
  <c r="S910" i="4" s="1"/>
  <c r="Q909" i="4"/>
  <c r="P909" i="4"/>
  <c r="O909" i="4"/>
  <c r="N909" i="4"/>
  <c r="K909" i="4"/>
  <c r="J909" i="4"/>
  <c r="S909" i="4" s="1"/>
  <c r="Q908" i="4"/>
  <c r="P908" i="4"/>
  <c r="O908" i="4"/>
  <c r="N908" i="4"/>
  <c r="K908" i="4"/>
  <c r="J908" i="4"/>
  <c r="S908" i="4" s="1"/>
  <c r="Q907" i="4"/>
  <c r="P907" i="4"/>
  <c r="O907" i="4"/>
  <c r="N907" i="4"/>
  <c r="K907" i="4"/>
  <c r="J907" i="4"/>
  <c r="S907" i="4" s="1"/>
  <c r="Q906" i="4"/>
  <c r="P906" i="4"/>
  <c r="O906" i="4"/>
  <c r="N906" i="4"/>
  <c r="K906" i="4"/>
  <c r="J906" i="4"/>
  <c r="S906" i="4" s="1"/>
  <c r="Q905" i="4"/>
  <c r="P905" i="4"/>
  <c r="O905" i="4"/>
  <c r="N905" i="4"/>
  <c r="K905" i="4"/>
  <c r="J905" i="4"/>
  <c r="S905" i="4" s="1"/>
  <c r="Q904" i="4"/>
  <c r="P904" i="4"/>
  <c r="O904" i="4"/>
  <c r="N904" i="4"/>
  <c r="K904" i="4"/>
  <c r="J904" i="4"/>
  <c r="S904" i="4" s="1"/>
  <c r="Q903" i="4"/>
  <c r="P903" i="4"/>
  <c r="O903" i="4"/>
  <c r="N903" i="4"/>
  <c r="K903" i="4"/>
  <c r="J903" i="4"/>
  <c r="S903" i="4" s="1"/>
  <c r="Q902" i="4"/>
  <c r="P902" i="4"/>
  <c r="O902" i="4"/>
  <c r="N902" i="4"/>
  <c r="K902" i="4"/>
  <c r="J902" i="4"/>
  <c r="S902" i="4" s="1"/>
  <c r="Q901" i="4"/>
  <c r="P901" i="4"/>
  <c r="O901" i="4"/>
  <c r="N901" i="4"/>
  <c r="K901" i="4"/>
  <c r="J901" i="4"/>
  <c r="S901" i="4" s="1"/>
  <c r="Q900" i="4"/>
  <c r="P900" i="4"/>
  <c r="O900" i="4"/>
  <c r="N900" i="4"/>
  <c r="K900" i="4"/>
  <c r="J900" i="4"/>
  <c r="S900" i="4" s="1"/>
  <c r="Q899" i="4"/>
  <c r="P899" i="4"/>
  <c r="O899" i="4"/>
  <c r="N899" i="4"/>
  <c r="K899" i="4"/>
  <c r="J899" i="4"/>
  <c r="S899" i="4" s="1"/>
  <c r="Q898" i="4"/>
  <c r="P898" i="4"/>
  <c r="O898" i="4"/>
  <c r="N898" i="4"/>
  <c r="K898" i="4"/>
  <c r="J898" i="4"/>
  <c r="S898" i="4" s="1"/>
  <c r="Q897" i="4"/>
  <c r="P897" i="4"/>
  <c r="O897" i="4"/>
  <c r="N897" i="4"/>
  <c r="K897" i="4"/>
  <c r="J897" i="4"/>
  <c r="S897" i="4" s="1"/>
  <c r="Q896" i="4"/>
  <c r="P896" i="4"/>
  <c r="O896" i="4"/>
  <c r="N896" i="4"/>
  <c r="K896" i="4"/>
  <c r="J896" i="4"/>
  <c r="S896" i="4" s="1"/>
  <c r="Q895" i="4"/>
  <c r="P895" i="4"/>
  <c r="O895" i="4"/>
  <c r="N895" i="4"/>
  <c r="K895" i="4"/>
  <c r="J895" i="4"/>
  <c r="S895" i="4" s="1"/>
  <c r="Q894" i="4"/>
  <c r="P894" i="4"/>
  <c r="O894" i="4"/>
  <c r="N894" i="4"/>
  <c r="K894" i="4"/>
  <c r="J894" i="4"/>
  <c r="S894" i="4" s="1"/>
  <c r="Q893" i="4"/>
  <c r="P893" i="4"/>
  <c r="O893" i="4"/>
  <c r="N893" i="4"/>
  <c r="K893" i="4"/>
  <c r="J893" i="4"/>
  <c r="S893" i="4" s="1"/>
  <c r="Q892" i="4"/>
  <c r="P892" i="4"/>
  <c r="O892" i="4"/>
  <c r="N892" i="4"/>
  <c r="K892" i="4"/>
  <c r="J892" i="4"/>
  <c r="S892" i="4" s="1"/>
  <c r="Q891" i="4"/>
  <c r="P891" i="4"/>
  <c r="O891" i="4"/>
  <c r="N891" i="4"/>
  <c r="K891" i="4"/>
  <c r="J891" i="4"/>
  <c r="S891" i="4" s="1"/>
  <c r="Q890" i="4"/>
  <c r="P890" i="4"/>
  <c r="O890" i="4"/>
  <c r="N890" i="4"/>
  <c r="K890" i="4"/>
  <c r="J890" i="4"/>
  <c r="S890" i="4" s="1"/>
  <c r="Q889" i="4"/>
  <c r="P889" i="4"/>
  <c r="O889" i="4"/>
  <c r="N889" i="4"/>
  <c r="K889" i="4"/>
  <c r="J889" i="4"/>
  <c r="S889" i="4" s="1"/>
  <c r="Q888" i="4"/>
  <c r="P888" i="4"/>
  <c r="O888" i="4"/>
  <c r="N888" i="4"/>
  <c r="K888" i="4"/>
  <c r="J888" i="4"/>
  <c r="S888" i="4" s="1"/>
  <c r="Q887" i="4"/>
  <c r="P887" i="4"/>
  <c r="O887" i="4"/>
  <c r="N887" i="4"/>
  <c r="K887" i="4"/>
  <c r="J887" i="4"/>
  <c r="S887" i="4" s="1"/>
  <c r="Q886" i="4"/>
  <c r="P886" i="4"/>
  <c r="O886" i="4"/>
  <c r="N886" i="4"/>
  <c r="K886" i="4"/>
  <c r="J886" i="4"/>
  <c r="S886" i="4" s="1"/>
  <c r="Q885" i="4"/>
  <c r="P885" i="4"/>
  <c r="O885" i="4"/>
  <c r="N885" i="4"/>
  <c r="K885" i="4"/>
  <c r="J885" i="4"/>
  <c r="S885" i="4" s="1"/>
  <c r="Q884" i="4"/>
  <c r="P884" i="4"/>
  <c r="O884" i="4"/>
  <c r="N884" i="4"/>
  <c r="K884" i="4"/>
  <c r="J884" i="4"/>
  <c r="S884" i="4" s="1"/>
  <c r="Q883" i="4"/>
  <c r="P883" i="4"/>
  <c r="O883" i="4"/>
  <c r="N883" i="4"/>
  <c r="K883" i="4"/>
  <c r="J883" i="4"/>
  <c r="S883" i="4" s="1"/>
  <c r="Q882" i="4"/>
  <c r="P882" i="4"/>
  <c r="O882" i="4"/>
  <c r="N882" i="4"/>
  <c r="K882" i="4"/>
  <c r="J882" i="4"/>
  <c r="S882" i="4" s="1"/>
  <c r="Q881" i="4"/>
  <c r="P881" i="4"/>
  <c r="O881" i="4"/>
  <c r="N881" i="4"/>
  <c r="K881" i="4"/>
  <c r="J881" i="4"/>
  <c r="S881" i="4" s="1"/>
  <c r="Q880" i="4"/>
  <c r="P880" i="4"/>
  <c r="O880" i="4"/>
  <c r="N880" i="4"/>
  <c r="K880" i="4"/>
  <c r="J880" i="4"/>
  <c r="S880" i="4" s="1"/>
  <c r="Q879" i="4"/>
  <c r="P879" i="4"/>
  <c r="O879" i="4"/>
  <c r="N879" i="4"/>
  <c r="K879" i="4"/>
  <c r="J879" i="4"/>
  <c r="S879" i="4" s="1"/>
  <c r="Q878" i="4"/>
  <c r="P878" i="4"/>
  <c r="O878" i="4"/>
  <c r="N878" i="4"/>
  <c r="K878" i="4"/>
  <c r="J878" i="4"/>
  <c r="S878" i="4" s="1"/>
  <c r="Q877" i="4"/>
  <c r="P877" i="4"/>
  <c r="O877" i="4"/>
  <c r="N877" i="4"/>
  <c r="K877" i="4"/>
  <c r="J877" i="4"/>
  <c r="S877" i="4" s="1"/>
  <c r="Q876" i="4"/>
  <c r="P876" i="4"/>
  <c r="O876" i="4"/>
  <c r="N876" i="4"/>
  <c r="K876" i="4"/>
  <c r="J876" i="4"/>
  <c r="S876" i="4" s="1"/>
  <c r="Q875" i="4"/>
  <c r="P875" i="4"/>
  <c r="O875" i="4"/>
  <c r="N875" i="4"/>
  <c r="K875" i="4"/>
  <c r="J875" i="4"/>
  <c r="S875" i="4" s="1"/>
  <c r="Q874" i="4"/>
  <c r="P874" i="4"/>
  <c r="O874" i="4"/>
  <c r="N874" i="4"/>
  <c r="K874" i="4"/>
  <c r="J874" i="4"/>
  <c r="S874" i="4" s="1"/>
  <c r="Q873" i="4"/>
  <c r="P873" i="4"/>
  <c r="O873" i="4"/>
  <c r="N873" i="4"/>
  <c r="K873" i="4"/>
  <c r="J873" i="4"/>
  <c r="S873" i="4" s="1"/>
  <c r="Q872" i="4"/>
  <c r="P872" i="4"/>
  <c r="O872" i="4"/>
  <c r="N872" i="4"/>
  <c r="K872" i="4"/>
  <c r="J872" i="4"/>
  <c r="S872" i="4" s="1"/>
  <c r="Q871" i="4"/>
  <c r="P871" i="4"/>
  <c r="O871" i="4"/>
  <c r="N871" i="4"/>
  <c r="K871" i="4"/>
  <c r="J871" i="4"/>
  <c r="S871" i="4" s="1"/>
  <c r="Q870" i="4"/>
  <c r="P870" i="4"/>
  <c r="O870" i="4"/>
  <c r="N870" i="4"/>
  <c r="K870" i="4"/>
  <c r="J870" i="4"/>
  <c r="S870" i="4" s="1"/>
  <c r="Q869" i="4"/>
  <c r="P869" i="4"/>
  <c r="O869" i="4"/>
  <c r="N869" i="4"/>
  <c r="K869" i="4"/>
  <c r="J869" i="4"/>
  <c r="S869" i="4" s="1"/>
  <c r="Q868" i="4"/>
  <c r="P868" i="4"/>
  <c r="O868" i="4"/>
  <c r="N868" i="4"/>
  <c r="K868" i="4"/>
  <c r="J868" i="4"/>
  <c r="S868" i="4" s="1"/>
  <c r="Q867" i="4"/>
  <c r="P867" i="4"/>
  <c r="O867" i="4"/>
  <c r="N867" i="4"/>
  <c r="K867" i="4"/>
  <c r="J867" i="4"/>
  <c r="S867" i="4" s="1"/>
  <c r="Q866" i="4"/>
  <c r="P866" i="4"/>
  <c r="O866" i="4"/>
  <c r="N866" i="4"/>
  <c r="K866" i="4"/>
  <c r="J866" i="4"/>
  <c r="S866" i="4" s="1"/>
  <c r="Q865" i="4"/>
  <c r="P865" i="4"/>
  <c r="O865" i="4"/>
  <c r="N865" i="4"/>
  <c r="K865" i="4"/>
  <c r="J865" i="4"/>
  <c r="S865" i="4" s="1"/>
  <c r="Q864" i="4"/>
  <c r="P864" i="4"/>
  <c r="O864" i="4"/>
  <c r="N864" i="4"/>
  <c r="K864" i="4"/>
  <c r="J864" i="4"/>
  <c r="S864" i="4" s="1"/>
  <c r="Q863" i="4"/>
  <c r="P863" i="4"/>
  <c r="O863" i="4"/>
  <c r="N863" i="4"/>
  <c r="K863" i="4"/>
  <c r="J863" i="4"/>
  <c r="S863" i="4" s="1"/>
  <c r="Q862" i="4"/>
  <c r="P862" i="4"/>
  <c r="O862" i="4"/>
  <c r="N862" i="4"/>
  <c r="K862" i="4"/>
  <c r="J862" i="4"/>
  <c r="S862" i="4" s="1"/>
  <c r="Q861" i="4"/>
  <c r="P861" i="4"/>
  <c r="O861" i="4"/>
  <c r="N861" i="4"/>
  <c r="K861" i="4"/>
  <c r="J861" i="4"/>
  <c r="S861" i="4" s="1"/>
  <c r="Q860" i="4"/>
  <c r="P860" i="4"/>
  <c r="O860" i="4"/>
  <c r="N860" i="4"/>
  <c r="K860" i="4"/>
  <c r="J860" i="4"/>
  <c r="S860" i="4" s="1"/>
  <c r="Q859" i="4"/>
  <c r="P859" i="4"/>
  <c r="O859" i="4"/>
  <c r="N859" i="4"/>
  <c r="K859" i="4"/>
  <c r="J859" i="4"/>
  <c r="S859" i="4" s="1"/>
  <c r="Q858" i="4"/>
  <c r="P858" i="4"/>
  <c r="O858" i="4"/>
  <c r="N858" i="4"/>
  <c r="K858" i="4"/>
  <c r="J858" i="4"/>
  <c r="S858" i="4" s="1"/>
  <c r="Q857" i="4"/>
  <c r="P857" i="4"/>
  <c r="O857" i="4"/>
  <c r="N857" i="4"/>
  <c r="K857" i="4"/>
  <c r="J857" i="4"/>
  <c r="S857" i="4" s="1"/>
  <c r="Q856" i="4"/>
  <c r="P856" i="4"/>
  <c r="O856" i="4"/>
  <c r="N856" i="4"/>
  <c r="K856" i="4"/>
  <c r="J856" i="4"/>
  <c r="S856" i="4" s="1"/>
  <c r="Q855" i="4"/>
  <c r="P855" i="4"/>
  <c r="O855" i="4"/>
  <c r="N855" i="4"/>
  <c r="K855" i="4"/>
  <c r="J855" i="4"/>
  <c r="S855" i="4" s="1"/>
  <c r="Q854" i="4"/>
  <c r="P854" i="4"/>
  <c r="O854" i="4"/>
  <c r="N854" i="4"/>
  <c r="K854" i="4"/>
  <c r="J854" i="4"/>
  <c r="S854" i="4" s="1"/>
  <c r="Q853" i="4"/>
  <c r="P853" i="4"/>
  <c r="O853" i="4"/>
  <c r="N853" i="4"/>
  <c r="K853" i="4"/>
  <c r="J853" i="4"/>
  <c r="S853" i="4" s="1"/>
  <c r="Q852" i="4"/>
  <c r="P852" i="4"/>
  <c r="O852" i="4"/>
  <c r="N852" i="4"/>
  <c r="K852" i="4"/>
  <c r="J852" i="4"/>
  <c r="S852" i="4" s="1"/>
  <c r="Q851" i="4"/>
  <c r="P851" i="4"/>
  <c r="O851" i="4"/>
  <c r="N851" i="4"/>
  <c r="K851" i="4"/>
  <c r="J851" i="4"/>
  <c r="S851" i="4" s="1"/>
  <c r="Q850" i="4"/>
  <c r="P850" i="4"/>
  <c r="O850" i="4"/>
  <c r="N850" i="4"/>
  <c r="K850" i="4"/>
  <c r="J850" i="4"/>
  <c r="S850" i="4" s="1"/>
  <c r="Q849" i="4"/>
  <c r="P849" i="4"/>
  <c r="O849" i="4"/>
  <c r="N849" i="4"/>
  <c r="K849" i="4"/>
  <c r="J849" i="4"/>
  <c r="S849" i="4" s="1"/>
  <c r="Q848" i="4"/>
  <c r="P848" i="4"/>
  <c r="O848" i="4"/>
  <c r="N848" i="4"/>
  <c r="K848" i="4"/>
  <c r="J848" i="4"/>
  <c r="S848" i="4" s="1"/>
  <c r="Q847" i="4"/>
  <c r="P847" i="4"/>
  <c r="O847" i="4"/>
  <c r="N847" i="4"/>
  <c r="K847" i="4"/>
  <c r="J847" i="4"/>
  <c r="S847" i="4" s="1"/>
  <c r="Q846" i="4"/>
  <c r="P846" i="4"/>
  <c r="O846" i="4"/>
  <c r="N846" i="4"/>
  <c r="K846" i="4"/>
  <c r="J846" i="4"/>
  <c r="S846" i="4" s="1"/>
  <c r="Q845" i="4"/>
  <c r="P845" i="4"/>
  <c r="O845" i="4"/>
  <c r="N845" i="4"/>
  <c r="K845" i="4"/>
  <c r="J845" i="4"/>
  <c r="S845" i="4" s="1"/>
  <c r="Q844" i="4"/>
  <c r="P844" i="4"/>
  <c r="O844" i="4"/>
  <c r="N844" i="4"/>
  <c r="K844" i="4"/>
  <c r="J844" i="4"/>
  <c r="S844" i="4" s="1"/>
  <c r="Q843" i="4"/>
  <c r="P843" i="4"/>
  <c r="O843" i="4"/>
  <c r="N843" i="4"/>
  <c r="K843" i="4"/>
  <c r="J843" i="4"/>
  <c r="S843" i="4" s="1"/>
  <c r="Q842" i="4"/>
  <c r="P842" i="4"/>
  <c r="O842" i="4"/>
  <c r="N842" i="4"/>
  <c r="K842" i="4"/>
  <c r="J842" i="4"/>
  <c r="S842" i="4" s="1"/>
  <c r="Q841" i="4"/>
  <c r="P841" i="4"/>
  <c r="O841" i="4"/>
  <c r="N841" i="4"/>
  <c r="K841" i="4"/>
  <c r="J841" i="4"/>
  <c r="S841" i="4" s="1"/>
  <c r="Q840" i="4"/>
  <c r="P840" i="4"/>
  <c r="O840" i="4"/>
  <c r="N840" i="4"/>
  <c r="K840" i="4"/>
  <c r="J840" i="4"/>
  <c r="S840" i="4" s="1"/>
  <c r="Q839" i="4"/>
  <c r="P839" i="4"/>
  <c r="O839" i="4"/>
  <c r="N839" i="4"/>
  <c r="K839" i="4"/>
  <c r="J839" i="4"/>
  <c r="S839" i="4" s="1"/>
  <c r="Q838" i="4"/>
  <c r="P838" i="4"/>
  <c r="O838" i="4"/>
  <c r="N838" i="4"/>
  <c r="K838" i="4"/>
  <c r="J838" i="4"/>
  <c r="S838" i="4" s="1"/>
  <c r="Q837" i="4"/>
  <c r="P837" i="4"/>
  <c r="O837" i="4"/>
  <c r="N837" i="4"/>
  <c r="K837" i="4"/>
  <c r="J837" i="4"/>
  <c r="S837" i="4" s="1"/>
  <c r="Q836" i="4"/>
  <c r="P836" i="4"/>
  <c r="O836" i="4"/>
  <c r="N836" i="4"/>
  <c r="K836" i="4"/>
  <c r="J836" i="4"/>
  <c r="S836" i="4" s="1"/>
  <c r="Q835" i="4"/>
  <c r="P835" i="4"/>
  <c r="O835" i="4"/>
  <c r="N835" i="4"/>
  <c r="K835" i="4"/>
  <c r="J835" i="4"/>
  <c r="S835" i="4" s="1"/>
  <c r="Q834" i="4"/>
  <c r="P834" i="4"/>
  <c r="O834" i="4"/>
  <c r="N834" i="4"/>
  <c r="K834" i="4"/>
  <c r="J834" i="4"/>
  <c r="S834" i="4" s="1"/>
  <c r="Q833" i="4"/>
  <c r="P833" i="4"/>
  <c r="O833" i="4"/>
  <c r="N833" i="4"/>
  <c r="K833" i="4"/>
  <c r="J833" i="4"/>
  <c r="S833" i="4" s="1"/>
  <c r="Q832" i="4"/>
  <c r="P832" i="4"/>
  <c r="O832" i="4"/>
  <c r="N832" i="4"/>
  <c r="K832" i="4"/>
  <c r="J832" i="4"/>
  <c r="S832" i="4" s="1"/>
  <c r="Q831" i="4"/>
  <c r="P831" i="4"/>
  <c r="O831" i="4"/>
  <c r="N831" i="4"/>
  <c r="K831" i="4"/>
  <c r="J831" i="4"/>
  <c r="S831" i="4" s="1"/>
  <c r="Q830" i="4"/>
  <c r="P830" i="4"/>
  <c r="O830" i="4"/>
  <c r="N830" i="4"/>
  <c r="K830" i="4"/>
  <c r="J830" i="4"/>
  <c r="S830" i="4" s="1"/>
  <c r="Q829" i="4"/>
  <c r="P829" i="4"/>
  <c r="O829" i="4"/>
  <c r="N829" i="4"/>
  <c r="K829" i="4"/>
  <c r="J829" i="4"/>
  <c r="S829" i="4" s="1"/>
  <c r="Q828" i="4"/>
  <c r="P828" i="4"/>
  <c r="O828" i="4"/>
  <c r="N828" i="4"/>
  <c r="K828" i="4"/>
  <c r="J828" i="4"/>
  <c r="S828" i="4" s="1"/>
  <c r="Q827" i="4"/>
  <c r="P827" i="4"/>
  <c r="O827" i="4"/>
  <c r="N827" i="4"/>
  <c r="K827" i="4"/>
  <c r="J827" i="4"/>
  <c r="S827" i="4" s="1"/>
  <c r="Q826" i="4"/>
  <c r="P826" i="4"/>
  <c r="O826" i="4"/>
  <c r="N826" i="4"/>
  <c r="K826" i="4"/>
  <c r="J826" i="4"/>
  <c r="S826" i="4" s="1"/>
  <c r="Q825" i="4"/>
  <c r="P825" i="4"/>
  <c r="O825" i="4"/>
  <c r="N825" i="4"/>
  <c r="K825" i="4"/>
  <c r="J825" i="4"/>
  <c r="S825" i="4" s="1"/>
  <c r="Q824" i="4"/>
  <c r="P824" i="4"/>
  <c r="O824" i="4"/>
  <c r="N824" i="4"/>
  <c r="K824" i="4"/>
  <c r="J824" i="4"/>
  <c r="S824" i="4" s="1"/>
  <c r="Q823" i="4"/>
  <c r="P823" i="4"/>
  <c r="O823" i="4"/>
  <c r="N823" i="4"/>
  <c r="K823" i="4"/>
  <c r="J823" i="4"/>
  <c r="S823" i="4" s="1"/>
  <c r="Q822" i="4"/>
  <c r="P822" i="4"/>
  <c r="O822" i="4"/>
  <c r="N822" i="4"/>
  <c r="K822" i="4"/>
  <c r="J822" i="4"/>
  <c r="S822" i="4" s="1"/>
  <c r="Q821" i="4"/>
  <c r="P821" i="4"/>
  <c r="O821" i="4"/>
  <c r="N821" i="4"/>
  <c r="K821" i="4"/>
  <c r="J821" i="4"/>
  <c r="S821" i="4" s="1"/>
  <c r="Q820" i="4"/>
  <c r="P820" i="4"/>
  <c r="O820" i="4"/>
  <c r="N820" i="4"/>
  <c r="K820" i="4"/>
  <c r="J820" i="4"/>
  <c r="S820" i="4" s="1"/>
  <c r="Q819" i="4"/>
  <c r="P819" i="4"/>
  <c r="O819" i="4"/>
  <c r="N819" i="4"/>
  <c r="K819" i="4"/>
  <c r="J819" i="4"/>
  <c r="S819" i="4" s="1"/>
  <c r="Q818" i="4"/>
  <c r="P818" i="4"/>
  <c r="O818" i="4"/>
  <c r="N818" i="4"/>
  <c r="K818" i="4"/>
  <c r="J818" i="4"/>
  <c r="S818" i="4" s="1"/>
  <c r="Q817" i="4"/>
  <c r="P817" i="4"/>
  <c r="O817" i="4"/>
  <c r="N817" i="4"/>
  <c r="K817" i="4"/>
  <c r="J817" i="4"/>
  <c r="S817" i="4" s="1"/>
  <c r="Q816" i="4"/>
  <c r="P816" i="4"/>
  <c r="O816" i="4"/>
  <c r="N816" i="4"/>
  <c r="K816" i="4"/>
  <c r="J816" i="4"/>
  <c r="S816" i="4" s="1"/>
  <c r="Q815" i="4"/>
  <c r="P815" i="4"/>
  <c r="O815" i="4"/>
  <c r="N815" i="4"/>
  <c r="K815" i="4"/>
  <c r="J815" i="4"/>
  <c r="S815" i="4" s="1"/>
  <c r="Q814" i="4"/>
  <c r="P814" i="4"/>
  <c r="O814" i="4"/>
  <c r="N814" i="4"/>
  <c r="K814" i="4"/>
  <c r="J814" i="4"/>
  <c r="S814" i="4" s="1"/>
  <c r="Q813" i="4"/>
  <c r="P813" i="4"/>
  <c r="O813" i="4"/>
  <c r="N813" i="4"/>
  <c r="K813" i="4"/>
  <c r="J813" i="4"/>
  <c r="S813" i="4" s="1"/>
  <c r="Q812" i="4"/>
  <c r="P812" i="4"/>
  <c r="O812" i="4"/>
  <c r="N812" i="4"/>
  <c r="K812" i="4"/>
  <c r="J812" i="4"/>
  <c r="S812" i="4" s="1"/>
  <c r="Q811" i="4"/>
  <c r="P811" i="4"/>
  <c r="O811" i="4"/>
  <c r="N811" i="4"/>
  <c r="K811" i="4"/>
  <c r="J811" i="4"/>
  <c r="S811" i="4" s="1"/>
  <c r="Q810" i="4"/>
  <c r="P810" i="4"/>
  <c r="O810" i="4"/>
  <c r="N810" i="4"/>
  <c r="K810" i="4"/>
  <c r="J810" i="4"/>
  <c r="S810" i="4" s="1"/>
  <c r="Q809" i="4"/>
  <c r="P809" i="4"/>
  <c r="O809" i="4"/>
  <c r="N809" i="4"/>
  <c r="K809" i="4"/>
  <c r="J809" i="4"/>
  <c r="S809" i="4" s="1"/>
  <c r="Q808" i="4"/>
  <c r="P808" i="4"/>
  <c r="O808" i="4"/>
  <c r="N808" i="4"/>
  <c r="K808" i="4"/>
  <c r="J808" i="4"/>
  <c r="S808" i="4" s="1"/>
  <c r="Q807" i="4"/>
  <c r="P807" i="4"/>
  <c r="O807" i="4"/>
  <c r="N807" i="4"/>
  <c r="K807" i="4"/>
  <c r="J807" i="4"/>
  <c r="S807" i="4" s="1"/>
  <c r="Q806" i="4"/>
  <c r="P806" i="4"/>
  <c r="O806" i="4"/>
  <c r="N806" i="4"/>
  <c r="K806" i="4"/>
  <c r="J806" i="4"/>
  <c r="S806" i="4" s="1"/>
  <c r="Q805" i="4"/>
  <c r="P805" i="4"/>
  <c r="O805" i="4"/>
  <c r="N805" i="4"/>
  <c r="K805" i="4"/>
  <c r="J805" i="4"/>
  <c r="S805" i="4" s="1"/>
  <c r="Q804" i="4"/>
  <c r="P804" i="4"/>
  <c r="O804" i="4"/>
  <c r="N804" i="4"/>
  <c r="K804" i="4"/>
  <c r="J804" i="4"/>
  <c r="S804" i="4" s="1"/>
  <c r="Q803" i="4"/>
  <c r="P803" i="4"/>
  <c r="O803" i="4"/>
  <c r="N803" i="4"/>
  <c r="K803" i="4"/>
  <c r="J803" i="4"/>
  <c r="S803" i="4" s="1"/>
  <c r="Q802" i="4"/>
  <c r="P802" i="4"/>
  <c r="O802" i="4"/>
  <c r="N802" i="4"/>
  <c r="K802" i="4"/>
  <c r="J802" i="4"/>
  <c r="S802" i="4" s="1"/>
  <c r="Q801" i="4"/>
  <c r="P801" i="4"/>
  <c r="O801" i="4"/>
  <c r="N801" i="4"/>
  <c r="K801" i="4"/>
  <c r="J801" i="4"/>
  <c r="S801" i="4" s="1"/>
  <c r="Q800" i="4"/>
  <c r="P800" i="4"/>
  <c r="O800" i="4"/>
  <c r="N800" i="4"/>
  <c r="K800" i="4"/>
  <c r="J800" i="4"/>
  <c r="S800" i="4" s="1"/>
  <c r="Q799" i="4"/>
  <c r="P799" i="4"/>
  <c r="O799" i="4"/>
  <c r="N799" i="4"/>
  <c r="K799" i="4"/>
  <c r="J799" i="4"/>
  <c r="S799" i="4" s="1"/>
  <c r="Q798" i="4"/>
  <c r="P798" i="4"/>
  <c r="O798" i="4"/>
  <c r="N798" i="4"/>
  <c r="K798" i="4"/>
  <c r="J798" i="4"/>
  <c r="S798" i="4" s="1"/>
  <c r="Q797" i="4"/>
  <c r="P797" i="4"/>
  <c r="O797" i="4"/>
  <c r="N797" i="4"/>
  <c r="K797" i="4"/>
  <c r="J797" i="4"/>
  <c r="S797" i="4" s="1"/>
  <c r="Q796" i="4"/>
  <c r="P796" i="4"/>
  <c r="O796" i="4"/>
  <c r="N796" i="4"/>
  <c r="K796" i="4"/>
  <c r="J796" i="4"/>
  <c r="S796" i="4" s="1"/>
  <c r="Q795" i="4"/>
  <c r="P795" i="4"/>
  <c r="O795" i="4"/>
  <c r="N795" i="4"/>
  <c r="K795" i="4"/>
  <c r="J795" i="4"/>
  <c r="S795" i="4" s="1"/>
  <c r="Q794" i="4"/>
  <c r="P794" i="4"/>
  <c r="O794" i="4"/>
  <c r="N794" i="4"/>
  <c r="K794" i="4"/>
  <c r="J794" i="4"/>
  <c r="S794" i="4" s="1"/>
  <c r="Q793" i="4"/>
  <c r="P793" i="4"/>
  <c r="O793" i="4"/>
  <c r="N793" i="4"/>
  <c r="K793" i="4"/>
  <c r="J793" i="4"/>
  <c r="S793" i="4" s="1"/>
  <c r="Q792" i="4"/>
  <c r="P792" i="4"/>
  <c r="O792" i="4"/>
  <c r="N792" i="4"/>
  <c r="K792" i="4"/>
  <c r="J792" i="4"/>
  <c r="S792" i="4" s="1"/>
  <c r="Q791" i="4"/>
  <c r="P791" i="4"/>
  <c r="O791" i="4"/>
  <c r="N791" i="4"/>
  <c r="K791" i="4"/>
  <c r="J791" i="4"/>
  <c r="S791" i="4" s="1"/>
  <c r="Q790" i="4"/>
  <c r="P790" i="4"/>
  <c r="O790" i="4"/>
  <c r="N790" i="4"/>
  <c r="K790" i="4"/>
  <c r="J790" i="4"/>
  <c r="S790" i="4" s="1"/>
  <c r="Q789" i="4"/>
  <c r="P789" i="4"/>
  <c r="O789" i="4"/>
  <c r="N789" i="4"/>
  <c r="K789" i="4"/>
  <c r="J789" i="4"/>
  <c r="S789" i="4" s="1"/>
  <c r="Q788" i="4"/>
  <c r="P788" i="4"/>
  <c r="O788" i="4"/>
  <c r="N788" i="4"/>
  <c r="K788" i="4"/>
  <c r="J788" i="4"/>
  <c r="S788" i="4" s="1"/>
  <c r="Q787" i="4"/>
  <c r="P787" i="4"/>
  <c r="O787" i="4"/>
  <c r="N787" i="4"/>
  <c r="K787" i="4"/>
  <c r="J787" i="4"/>
  <c r="S787" i="4" s="1"/>
  <c r="Q786" i="4"/>
  <c r="P786" i="4"/>
  <c r="O786" i="4"/>
  <c r="N786" i="4"/>
  <c r="K786" i="4"/>
  <c r="J786" i="4"/>
  <c r="S786" i="4" s="1"/>
  <c r="Q785" i="4"/>
  <c r="P785" i="4"/>
  <c r="O785" i="4"/>
  <c r="N785" i="4"/>
  <c r="K785" i="4"/>
  <c r="J785" i="4"/>
  <c r="S785" i="4" s="1"/>
  <c r="Q784" i="4"/>
  <c r="P784" i="4"/>
  <c r="O784" i="4"/>
  <c r="N784" i="4"/>
  <c r="K784" i="4"/>
  <c r="J784" i="4"/>
  <c r="S784" i="4" s="1"/>
  <c r="Q783" i="4"/>
  <c r="P783" i="4"/>
  <c r="O783" i="4"/>
  <c r="N783" i="4"/>
  <c r="K783" i="4"/>
  <c r="J783" i="4"/>
  <c r="S783" i="4" s="1"/>
  <c r="Q782" i="4"/>
  <c r="P782" i="4"/>
  <c r="O782" i="4"/>
  <c r="N782" i="4"/>
  <c r="K782" i="4"/>
  <c r="J782" i="4"/>
  <c r="S782" i="4" s="1"/>
  <c r="Q781" i="4"/>
  <c r="P781" i="4"/>
  <c r="O781" i="4"/>
  <c r="N781" i="4"/>
  <c r="K781" i="4"/>
  <c r="J781" i="4"/>
  <c r="S781" i="4" s="1"/>
  <c r="Q780" i="4"/>
  <c r="P780" i="4"/>
  <c r="O780" i="4"/>
  <c r="N780" i="4"/>
  <c r="K780" i="4"/>
  <c r="J780" i="4"/>
  <c r="S780" i="4" s="1"/>
  <c r="Q779" i="4"/>
  <c r="P779" i="4"/>
  <c r="O779" i="4"/>
  <c r="N779" i="4"/>
  <c r="K779" i="4"/>
  <c r="J779" i="4"/>
  <c r="S779" i="4" s="1"/>
  <c r="Q778" i="4"/>
  <c r="P778" i="4"/>
  <c r="O778" i="4"/>
  <c r="N778" i="4"/>
  <c r="K778" i="4"/>
  <c r="J778" i="4"/>
  <c r="S778" i="4" s="1"/>
  <c r="Q777" i="4"/>
  <c r="P777" i="4"/>
  <c r="O777" i="4"/>
  <c r="N777" i="4"/>
  <c r="K777" i="4"/>
  <c r="J777" i="4"/>
  <c r="S777" i="4" s="1"/>
  <c r="Q776" i="4"/>
  <c r="P776" i="4"/>
  <c r="O776" i="4"/>
  <c r="N776" i="4"/>
  <c r="K776" i="4"/>
  <c r="J776" i="4"/>
  <c r="S776" i="4" s="1"/>
  <c r="Q775" i="4"/>
  <c r="P775" i="4"/>
  <c r="O775" i="4"/>
  <c r="N775" i="4"/>
  <c r="K775" i="4"/>
  <c r="J775" i="4"/>
  <c r="S775" i="4" s="1"/>
  <c r="Q774" i="4"/>
  <c r="P774" i="4"/>
  <c r="O774" i="4"/>
  <c r="N774" i="4"/>
  <c r="K774" i="4"/>
  <c r="J774" i="4"/>
  <c r="S774" i="4" s="1"/>
  <c r="Q773" i="4"/>
  <c r="P773" i="4"/>
  <c r="O773" i="4"/>
  <c r="N773" i="4"/>
  <c r="K773" i="4"/>
  <c r="J773" i="4"/>
  <c r="S773" i="4" s="1"/>
  <c r="Q772" i="4"/>
  <c r="P772" i="4"/>
  <c r="O772" i="4"/>
  <c r="N772" i="4"/>
  <c r="K772" i="4"/>
  <c r="J772" i="4"/>
  <c r="S772" i="4" s="1"/>
  <c r="Q771" i="4"/>
  <c r="P771" i="4"/>
  <c r="O771" i="4"/>
  <c r="N771" i="4"/>
  <c r="K771" i="4"/>
  <c r="J771" i="4"/>
  <c r="S771" i="4" s="1"/>
  <c r="Q770" i="4"/>
  <c r="P770" i="4"/>
  <c r="O770" i="4"/>
  <c r="N770" i="4"/>
  <c r="K770" i="4"/>
  <c r="J770" i="4"/>
  <c r="S770" i="4" s="1"/>
  <c r="Q769" i="4"/>
  <c r="P769" i="4"/>
  <c r="O769" i="4"/>
  <c r="N769" i="4"/>
  <c r="K769" i="4"/>
  <c r="J769" i="4"/>
  <c r="S769" i="4" s="1"/>
  <c r="Q768" i="4"/>
  <c r="P768" i="4"/>
  <c r="O768" i="4"/>
  <c r="N768" i="4"/>
  <c r="K768" i="4"/>
  <c r="J768" i="4"/>
  <c r="S768" i="4" s="1"/>
  <c r="Q767" i="4"/>
  <c r="P767" i="4"/>
  <c r="O767" i="4"/>
  <c r="N767" i="4"/>
  <c r="K767" i="4"/>
  <c r="J767" i="4"/>
  <c r="S767" i="4" s="1"/>
  <c r="Q766" i="4"/>
  <c r="P766" i="4"/>
  <c r="O766" i="4"/>
  <c r="N766" i="4"/>
  <c r="K766" i="4"/>
  <c r="J766" i="4"/>
  <c r="S766" i="4" s="1"/>
  <c r="Q765" i="4"/>
  <c r="P765" i="4"/>
  <c r="O765" i="4"/>
  <c r="N765" i="4"/>
  <c r="K765" i="4"/>
  <c r="J765" i="4"/>
  <c r="S765" i="4" s="1"/>
  <c r="Q764" i="4"/>
  <c r="P764" i="4"/>
  <c r="O764" i="4"/>
  <c r="N764" i="4"/>
  <c r="K764" i="4"/>
  <c r="J764" i="4"/>
  <c r="S764" i="4" s="1"/>
  <c r="Q763" i="4"/>
  <c r="P763" i="4"/>
  <c r="O763" i="4"/>
  <c r="N763" i="4"/>
  <c r="K763" i="4"/>
  <c r="J763" i="4"/>
  <c r="S763" i="4" s="1"/>
  <c r="Q762" i="4"/>
  <c r="P762" i="4"/>
  <c r="O762" i="4"/>
  <c r="N762" i="4"/>
  <c r="K762" i="4"/>
  <c r="J762" i="4"/>
  <c r="S762" i="4" s="1"/>
  <c r="Q761" i="4"/>
  <c r="P761" i="4"/>
  <c r="O761" i="4"/>
  <c r="N761" i="4"/>
  <c r="K761" i="4"/>
  <c r="J761" i="4"/>
  <c r="S761" i="4" s="1"/>
  <c r="Q760" i="4"/>
  <c r="P760" i="4"/>
  <c r="O760" i="4"/>
  <c r="N760" i="4"/>
  <c r="K760" i="4"/>
  <c r="J760" i="4"/>
  <c r="S760" i="4" s="1"/>
  <c r="Q759" i="4"/>
  <c r="P759" i="4"/>
  <c r="O759" i="4"/>
  <c r="N759" i="4"/>
  <c r="K759" i="4"/>
  <c r="J759" i="4"/>
  <c r="S759" i="4" s="1"/>
  <c r="Q758" i="4"/>
  <c r="P758" i="4"/>
  <c r="O758" i="4"/>
  <c r="N758" i="4"/>
  <c r="K758" i="4"/>
  <c r="J758" i="4"/>
  <c r="S758" i="4" s="1"/>
  <c r="Q757" i="4"/>
  <c r="P757" i="4"/>
  <c r="O757" i="4"/>
  <c r="N757" i="4"/>
  <c r="K757" i="4"/>
  <c r="J757" i="4"/>
  <c r="S757" i="4" s="1"/>
  <c r="Q756" i="4"/>
  <c r="P756" i="4"/>
  <c r="O756" i="4"/>
  <c r="N756" i="4"/>
  <c r="K756" i="4"/>
  <c r="J756" i="4"/>
  <c r="S756" i="4" s="1"/>
  <c r="Q755" i="4"/>
  <c r="P755" i="4"/>
  <c r="O755" i="4"/>
  <c r="N755" i="4"/>
  <c r="K755" i="4"/>
  <c r="J755" i="4"/>
  <c r="S755" i="4" s="1"/>
  <c r="Q754" i="4"/>
  <c r="P754" i="4"/>
  <c r="O754" i="4"/>
  <c r="N754" i="4"/>
  <c r="K754" i="4"/>
  <c r="J754" i="4"/>
  <c r="S754" i="4" s="1"/>
  <c r="Q753" i="4"/>
  <c r="P753" i="4"/>
  <c r="O753" i="4"/>
  <c r="N753" i="4"/>
  <c r="K753" i="4"/>
  <c r="J753" i="4"/>
  <c r="S753" i="4" s="1"/>
  <c r="Q752" i="4"/>
  <c r="P752" i="4"/>
  <c r="O752" i="4"/>
  <c r="N752" i="4"/>
  <c r="K752" i="4"/>
  <c r="J752" i="4"/>
  <c r="S752" i="4" s="1"/>
  <c r="Q751" i="4"/>
  <c r="P751" i="4"/>
  <c r="O751" i="4"/>
  <c r="N751" i="4"/>
  <c r="K751" i="4"/>
  <c r="J751" i="4"/>
  <c r="S751" i="4" s="1"/>
  <c r="Q750" i="4"/>
  <c r="P750" i="4"/>
  <c r="O750" i="4"/>
  <c r="N750" i="4"/>
  <c r="K750" i="4"/>
  <c r="J750" i="4"/>
  <c r="S750" i="4" s="1"/>
  <c r="Q749" i="4"/>
  <c r="P749" i="4"/>
  <c r="O749" i="4"/>
  <c r="N749" i="4"/>
  <c r="K749" i="4"/>
  <c r="J749" i="4"/>
  <c r="S749" i="4" s="1"/>
  <c r="Q748" i="4"/>
  <c r="P748" i="4"/>
  <c r="O748" i="4"/>
  <c r="N748" i="4"/>
  <c r="K748" i="4"/>
  <c r="J748" i="4"/>
  <c r="S748" i="4" s="1"/>
  <c r="Q747" i="4"/>
  <c r="P747" i="4"/>
  <c r="O747" i="4"/>
  <c r="N747" i="4"/>
  <c r="K747" i="4"/>
  <c r="J747" i="4"/>
  <c r="S747" i="4" s="1"/>
  <c r="Q746" i="4"/>
  <c r="P746" i="4"/>
  <c r="O746" i="4"/>
  <c r="N746" i="4"/>
  <c r="K746" i="4"/>
  <c r="J746" i="4"/>
  <c r="S746" i="4" s="1"/>
  <c r="Q745" i="4"/>
  <c r="P745" i="4"/>
  <c r="O745" i="4"/>
  <c r="N745" i="4"/>
  <c r="K745" i="4"/>
  <c r="J745" i="4"/>
  <c r="S745" i="4" s="1"/>
  <c r="Q744" i="4"/>
  <c r="P744" i="4"/>
  <c r="O744" i="4"/>
  <c r="N744" i="4"/>
  <c r="K744" i="4"/>
  <c r="J744" i="4"/>
  <c r="S744" i="4" s="1"/>
  <c r="Q743" i="4"/>
  <c r="P743" i="4"/>
  <c r="O743" i="4"/>
  <c r="N743" i="4"/>
  <c r="K743" i="4"/>
  <c r="J743" i="4"/>
  <c r="S743" i="4" s="1"/>
  <c r="Q742" i="4"/>
  <c r="P742" i="4"/>
  <c r="O742" i="4"/>
  <c r="N742" i="4"/>
  <c r="K742" i="4"/>
  <c r="J742" i="4"/>
  <c r="S742" i="4" s="1"/>
  <c r="Q741" i="4"/>
  <c r="P741" i="4"/>
  <c r="O741" i="4"/>
  <c r="N741" i="4"/>
  <c r="K741" i="4"/>
  <c r="J741" i="4"/>
  <c r="S741" i="4" s="1"/>
  <c r="Q740" i="4"/>
  <c r="P740" i="4"/>
  <c r="O740" i="4"/>
  <c r="N740" i="4"/>
  <c r="K740" i="4"/>
  <c r="J740" i="4"/>
  <c r="S740" i="4" s="1"/>
  <c r="Q739" i="4"/>
  <c r="P739" i="4"/>
  <c r="O739" i="4"/>
  <c r="N739" i="4"/>
  <c r="K739" i="4"/>
  <c r="J739" i="4"/>
  <c r="S739" i="4" s="1"/>
  <c r="Q738" i="4"/>
  <c r="P738" i="4"/>
  <c r="O738" i="4"/>
  <c r="N738" i="4"/>
  <c r="K738" i="4"/>
  <c r="J738" i="4"/>
  <c r="S738" i="4" s="1"/>
  <c r="Q737" i="4"/>
  <c r="P737" i="4"/>
  <c r="O737" i="4"/>
  <c r="N737" i="4"/>
  <c r="K737" i="4"/>
  <c r="J737" i="4"/>
  <c r="S737" i="4" s="1"/>
  <c r="Q736" i="4"/>
  <c r="P736" i="4"/>
  <c r="O736" i="4"/>
  <c r="N736" i="4"/>
  <c r="K736" i="4"/>
  <c r="J736" i="4"/>
  <c r="S736" i="4" s="1"/>
  <c r="Q735" i="4"/>
  <c r="P735" i="4"/>
  <c r="O735" i="4"/>
  <c r="N735" i="4"/>
  <c r="K735" i="4"/>
  <c r="J735" i="4"/>
  <c r="S735" i="4" s="1"/>
  <c r="Q734" i="4"/>
  <c r="P734" i="4"/>
  <c r="O734" i="4"/>
  <c r="N734" i="4"/>
  <c r="K734" i="4"/>
  <c r="J734" i="4"/>
  <c r="S734" i="4" s="1"/>
  <c r="Q733" i="4"/>
  <c r="P733" i="4"/>
  <c r="O733" i="4"/>
  <c r="N733" i="4"/>
  <c r="K733" i="4"/>
  <c r="J733" i="4"/>
  <c r="S733" i="4" s="1"/>
  <c r="Q732" i="4"/>
  <c r="P732" i="4"/>
  <c r="O732" i="4"/>
  <c r="N732" i="4"/>
  <c r="K732" i="4"/>
  <c r="J732" i="4"/>
  <c r="S732" i="4" s="1"/>
  <c r="Q731" i="4"/>
  <c r="P731" i="4"/>
  <c r="O731" i="4"/>
  <c r="N731" i="4"/>
  <c r="K731" i="4"/>
  <c r="J731" i="4"/>
  <c r="S731" i="4" s="1"/>
  <c r="Q730" i="4"/>
  <c r="P730" i="4"/>
  <c r="O730" i="4"/>
  <c r="N730" i="4"/>
  <c r="K730" i="4"/>
  <c r="J730" i="4"/>
  <c r="S730" i="4" s="1"/>
  <c r="Q729" i="4"/>
  <c r="P729" i="4"/>
  <c r="O729" i="4"/>
  <c r="N729" i="4"/>
  <c r="K729" i="4"/>
  <c r="J729" i="4"/>
  <c r="S729" i="4" s="1"/>
  <c r="Q728" i="4"/>
  <c r="P728" i="4"/>
  <c r="O728" i="4"/>
  <c r="N728" i="4"/>
  <c r="K728" i="4"/>
  <c r="J728" i="4"/>
  <c r="S728" i="4" s="1"/>
  <c r="Q727" i="4"/>
  <c r="P727" i="4"/>
  <c r="O727" i="4"/>
  <c r="N727" i="4"/>
  <c r="K727" i="4"/>
  <c r="J727" i="4"/>
  <c r="S727" i="4" s="1"/>
  <c r="Q726" i="4"/>
  <c r="P726" i="4"/>
  <c r="O726" i="4"/>
  <c r="N726" i="4"/>
  <c r="K726" i="4"/>
  <c r="J726" i="4"/>
  <c r="S726" i="4" s="1"/>
  <c r="Q725" i="4"/>
  <c r="P725" i="4"/>
  <c r="O725" i="4"/>
  <c r="N725" i="4"/>
  <c r="K725" i="4"/>
  <c r="J725" i="4"/>
  <c r="S725" i="4" s="1"/>
  <c r="Q724" i="4"/>
  <c r="P724" i="4"/>
  <c r="O724" i="4"/>
  <c r="N724" i="4"/>
  <c r="K724" i="4"/>
  <c r="J724" i="4"/>
  <c r="S724" i="4" s="1"/>
  <c r="Q723" i="4"/>
  <c r="P723" i="4"/>
  <c r="O723" i="4"/>
  <c r="N723" i="4"/>
  <c r="K723" i="4"/>
  <c r="J723" i="4"/>
  <c r="S723" i="4" s="1"/>
  <c r="Q722" i="4"/>
  <c r="P722" i="4"/>
  <c r="O722" i="4"/>
  <c r="N722" i="4"/>
  <c r="K722" i="4"/>
  <c r="J722" i="4"/>
  <c r="S722" i="4" s="1"/>
  <c r="Q721" i="4"/>
  <c r="P721" i="4"/>
  <c r="O721" i="4"/>
  <c r="N721" i="4"/>
  <c r="K721" i="4"/>
  <c r="J721" i="4"/>
  <c r="S721" i="4" s="1"/>
  <c r="Q720" i="4"/>
  <c r="P720" i="4"/>
  <c r="O720" i="4"/>
  <c r="N720" i="4"/>
  <c r="K720" i="4"/>
  <c r="J720" i="4"/>
  <c r="S720" i="4" s="1"/>
  <c r="Q719" i="4"/>
  <c r="P719" i="4"/>
  <c r="O719" i="4"/>
  <c r="N719" i="4"/>
  <c r="K719" i="4"/>
  <c r="J719" i="4"/>
  <c r="S719" i="4" s="1"/>
  <c r="Q718" i="4"/>
  <c r="P718" i="4"/>
  <c r="O718" i="4"/>
  <c r="N718" i="4"/>
  <c r="K718" i="4"/>
  <c r="J718" i="4"/>
  <c r="S718" i="4" s="1"/>
  <c r="Q717" i="4"/>
  <c r="P717" i="4"/>
  <c r="O717" i="4"/>
  <c r="N717" i="4"/>
  <c r="K717" i="4"/>
  <c r="J717" i="4"/>
  <c r="S717" i="4" s="1"/>
  <c r="Q716" i="4"/>
  <c r="P716" i="4"/>
  <c r="O716" i="4"/>
  <c r="N716" i="4"/>
  <c r="K716" i="4"/>
  <c r="J716" i="4"/>
  <c r="S716" i="4" s="1"/>
  <c r="Q715" i="4"/>
  <c r="P715" i="4"/>
  <c r="O715" i="4"/>
  <c r="N715" i="4"/>
  <c r="K715" i="4"/>
  <c r="J715" i="4"/>
  <c r="S715" i="4" s="1"/>
  <c r="Q714" i="4"/>
  <c r="P714" i="4"/>
  <c r="O714" i="4"/>
  <c r="N714" i="4"/>
  <c r="K714" i="4"/>
  <c r="J714" i="4"/>
  <c r="S714" i="4" s="1"/>
  <c r="Q713" i="4"/>
  <c r="P713" i="4"/>
  <c r="O713" i="4"/>
  <c r="N713" i="4"/>
  <c r="K713" i="4"/>
  <c r="J713" i="4"/>
  <c r="S713" i="4" s="1"/>
  <c r="Q712" i="4"/>
  <c r="P712" i="4"/>
  <c r="O712" i="4"/>
  <c r="N712" i="4"/>
  <c r="K712" i="4"/>
  <c r="J712" i="4"/>
  <c r="S712" i="4" s="1"/>
  <c r="Q711" i="4"/>
  <c r="P711" i="4"/>
  <c r="O711" i="4"/>
  <c r="N711" i="4"/>
  <c r="K711" i="4"/>
  <c r="J711" i="4"/>
  <c r="S711" i="4" s="1"/>
  <c r="Q710" i="4"/>
  <c r="P710" i="4"/>
  <c r="O710" i="4"/>
  <c r="N710" i="4"/>
  <c r="K710" i="4"/>
  <c r="J710" i="4"/>
  <c r="S710" i="4" s="1"/>
  <c r="Q709" i="4"/>
  <c r="P709" i="4"/>
  <c r="O709" i="4"/>
  <c r="N709" i="4"/>
  <c r="K709" i="4"/>
  <c r="J709" i="4"/>
  <c r="S709" i="4" s="1"/>
  <c r="Q708" i="4"/>
  <c r="P708" i="4"/>
  <c r="O708" i="4"/>
  <c r="N708" i="4"/>
  <c r="K708" i="4"/>
  <c r="J708" i="4"/>
  <c r="S708" i="4" s="1"/>
  <c r="Q707" i="4"/>
  <c r="P707" i="4"/>
  <c r="O707" i="4"/>
  <c r="N707" i="4"/>
  <c r="K707" i="4"/>
  <c r="J707" i="4"/>
  <c r="S707" i="4" s="1"/>
  <c r="Q706" i="4"/>
  <c r="P706" i="4"/>
  <c r="O706" i="4"/>
  <c r="N706" i="4"/>
  <c r="K706" i="4"/>
  <c r="J706" i="4"/>
  <c r="S706" i="4" s="1"/>
  <c r="Q705" i="4"/>
  <c r="P705" i="4"/>
  <c r="O705" i="4"/>
  <c r="N705" i="4"/>
  <c r="K705" i="4"/>
  <c r="J705" i="4"/>
  <c r="S705" i="4" s="1"/>
  <c r="Q704" i="4"/>
  <c r="P704" i="4"/>
  <c r="O704" i="4"/>
  <c r="N704" i="4"/>
  <c r="K704" i="4"/>
  <c r="J704" i="4"/>
  <c r="S704" i="4" s="1"/>
  <c r="Q703" i="4"/>
  <c r="P703" i="4"/>
  <c r="O703" i="4"/>
  <c r="N703" i="4"/>
  <c r="K703" i="4"/>
  <c r="J703" i="4"/>
  <c r="S703" i="4" s="1"/>
  <c r="Q702" i="4"/>
  <c r="P702" i="4"/>
  <c r="O702" i="4"/>
  <c r="N702" i="4"/>
  <c r="K702" i="4"/>
  <c r="J702" i="4"/>
  <c r="S702" i="4" s="1"/>
  <c r="Q701" i="4"/>
  <c r="P701" i="4"/>
  <c r="O701" i="4"/>
  <c r="N701" i="4"/>
  <c r="K701" i="4"/>
  <c r="J701" i="4"/>
  <c r="S701" i="4" s="1"/>
  <c r="Q700" i="4"/>
  <c r="P700" i="4"/>
  <c r="O700" i="4"/>
  <c r="N700" i="4"/>
  <c r="K700" i="4"/>
  <c r="J700" i="4"/>
  <c r="S700" i="4" s="1"/>
  <c r="Q699" i="4"/>
  <c r="P699" i="4"/>
  <c r="O699" i="4"/>
  <c r="N699" i="4"/>
  <c r="K699" i="4"/>
  <c r="J699" i="4"/>
  <c r="S699" i="4" s="1"/>
  <c r="Q698" i="4"/>
  <c r="P698" i="4"/>
  <c r="O698" i="4"/>
  <c r="N698" i="4"/>
  <c r="K698" i="4"/>
  <c r="J698" i="4"/>
  <c r="S698" i="4" s="1"/>
  <c r="Q697" i="4"/>
  <c r="P697" i="4"/>
  <c r="O697" i="4"/>
  <c r="N697" i="4"/>
  <c r="K697" i="4"/>
  <c r="J697" i="4"/>
  <c r="S697" i="4" s="1"/>
  <c r="Q696" i="4"/>
  <c r="P696" i="4"/>
  <c r="O696" i="4"/>
  <c r="N696" i="4"/>
  <c r="K696" i="4"/>
  <c r="J696" i="4"/>
  <c r="S696" i="4" s="1"/>
  <c r="Q695" i="4"/>
  <c r="P695" i="4"/>
  <c r="O695" i="4"/>
  <c r="N695" i="4"/>
  <c r="K695" i="4"/>
  <c r="J695" i="4"/>
  <c r="S695" i="4" s="1"/>
  <c r="Q694" i="4"/>
  <c r="P694" i="4"/>
  <c r="O694" i="4"/>
  <c r="N694" i="4"/>
  <c r="K694" i="4"/>
  <c r="J694" i="4"/>
  <c r="S694" i="4" s="1"/>
  <c r="Q693" i="4"/>
  <c r="P693" i="4"/>
  <c r="O693" i="4"/>
  <c r="N693" i="4"/>
  <c r="K693" i="4"/>
  <c r="J693" i="4"/>
  <c r="S693" i="4" s="1"/>
  <c r="Q692" i="4"/>
  <c r="P692" i="4"/>
  <c r="O692" i="4"/>
  <c r="N692" i="4"/>
  <c r="K692" i="4"/>
  <c r="J692" i="4"/>
  <c r="S692" i="4" s="1"/>
  <c r="Q691" i="4"/>
  <c r="P691" i="4"/>
  <c r="O691" i="4"/>
  <c r="N691" i="4"/>
  <c r="K691" i="4"/>
  <c r="J691" i="4"/>
  <c r="S691" i="4" s="1"/>
  <c r="Q690" i="4"/>
  <c r="P690" i="4"/>
  <c r="O690" i="4"/>
  <c r="N690" i="4"/>
  <c r="K690" i="4"/>
  <c r="J690" i="4"/>
  <c r="S690" i="4" s="1"/>
  <c r="Q689" i="4"/>
  <c r="P689" i="4"/>
  <c r="O689" i="4"/>
  <c r="N689" i="4"/>
  <c r="K689" i="4"/>
  <c r="J689" i="4"/>
  <c r="S689" i="4" s="1"/>
  <c r="Q688" i="4"/>
  <c r="P688" i="4"/>
  <c r="O688" i="4"/>
  <c r="N688" i="4"/>
  <c r="K688" i="4"/>
  <c r="J688" i="4"/>
  <c r="S688" i="4" s="1"/>
  <c r="Q687" i="4"/>
  <c r="P687" i="4"/>
  <c r="O687" i="4"/>
  <c r="N687" i="4"/>
  <c r="K687" i="4"/>
  <c r="J687" i="4"/>
  <c r="S687" i="4" s="1"/>
  <c r="Q686" i="4"/>
  <c r="P686" i="4"/>
  <c r="O686" i="4"/>
  <c r="N686" i="4"/>
  <c r="K686" i="4"/>
  <c r="J686" i="4"/>
  <c r="S686" i="4" s="1"/>
  <c r="Q685" i="4"/>
  <c r="P685" i="4"/>
  <c r="O685" i="4"/>
  <c r="N685" i="4"/>
  <c r="K685" i="4"/>
  <c r="J685" i="4"/>
  <c r="S685" i="4" s="1"/>
  <c r="Q684" i="4"/>
  <c r="P684" i="4"/>
  <c r="O684" i="4"/>
  <c r="N684" i="4"/>
  <c r="K684" i="4"/>
  <c r="J684" i="4"/>
  <c r="S684" i="4" s="1"/>
  <c r="Q683" i="4"/>
  <c r="P683" i="4"/>
  <c r="O683" i="4"/>
  <c r="N683" i="4"/>
  <c r="K683" i="4"/>
  <c r="J683" i="4"/>
  <c r="S683" i="4" s="1"/>
  <c r="Q682" i="4"/>
  <c r="P682" i="4"/>
  <c r="O682" i="4"/>
  <c r="N682" i="4"/>
  <c r="K682" i="4"/>
  <c r="J682" i="4"/>
  <c r="S682" i="4" s="1"/>
  <c r="Q681" i="4"/>
  <c r="P681" i="4"/>
  <c r="O681" i="4"/>
  <c r="N681" i="4"/>
  <c r="K681" i="4"/>
  <c r="J681" i="4"/>
  <c r="S681" i="4" s="1"/>
  <c r="Q680" i="4"/>
  <c r="P680" i="4"/>
  <c r="O680" i="4"/>
  <c r="N680" i="4"/>
  <c r="K680" i="4"/>
  <c r="J680" i="4"/>
  <c r="S680" i="4" s="1"/>
  <c r="Q679" i="4"/>
  <c r="P679" i="4"/>
  <c r="O679" i="4"/>
  <c r="N679" i="4"/>
  <c r="K679" i="4"/>
  <c r="J679" i="4"/>
  <c r="S679" i="4" s="1"/>
  <c r="Q678" i="4"/>
  <c r="P678" i="4"/>
  <c r="O678" i="4"/>
  <c r="N678" i="4"/>
  <c r="K678" i="4"/>
  <c r="J678" i="4"/>
  <c r="S678" i="4" s="1"/>
  <c r="Q677" i="4"/>
  <c r="P677" i="4"/>
  <c r="O677" i="4"/>
  <c r="N677" i="4"/>
  <c r="K677" i="4"/>
  <c r="J677" i="4"/>
  <c r="S677" i="4" s="1"/>
  <c r="Q676" i="4"/>
  <c r="P676" i="4"/>
  <c r="O676" i="4"/>
  <c r="N676" i="4"/>
  <c r="K676" i="4"/>
  <c r="J676" i="4"/>
  <c r="S676" i="4" s="1"/>
  <c r="Q675" i="4"/>
  <c r="P675" i="4"/>
  <c r="O675" i="4"/>
  <c r="N675" i="4"/>
  <c r="K675" i="4"/>
  <c r="J675" i="4"/>
  <c r="S675" i="4" s="1"/>
  <c r="Q674" i="4"/>
  <c r="P674" i="4"/>
  <c r="O674" i="4"/>
  <c r="N674" i="4"/>
  <c r="K674" i="4"/>
  <c r="J674" i="4"/>
  <c r="S674" i="4" s="1"/>
  <c r="Q673" i="4"/>
  <c r="P673" i="4"/>
  <c r="O673" i="4"/>
  <c r="N673" i="4"/>
  <c r="K673" i="4"/>
  <c r="J673" i="4"/>
  <c r="S673" i="4" s="1"/>
  <c r="Q672" i="4"/>
  <c r="P672" i="4"/>
  <c r="O672" i="4"/>
  <c r="N672" i="4"/>
  <c r="K672" i="4"/>
  <c r="J672" i="4"/>
  <c r="S672" i="4" s="1"/>
  <c r="Q671" i="4"/>
  <c r="P671" i="4"/>
  <c r="O671" i="4"/>
  <c r="N671" i="4"/>
  <c r="K671" i="4"/>
  <c r="J671" i="4"/>
  <c r="S671" i="4" s="1"/>
  <c r="Q670" i="4"/>
  <c r="P670" i="4"/>
  <c r="O670" i="4"/>
  <c r="N670" i="4"/>
  <c r="K670" i="4"/>
  <c r="J670" i="4"/>
  <c r="S670" i="4" s="1"/>
  <c r="Q669" i="4"/>
  <c r="P669" i="4"/>
  <c r="O669" i="4"/>
  <c r="N669" i="4"/>
  <c r="K669" i="4"/>
  <c r="J669" i="4"/>
  <c r="S669" i="4" s="1"/>
  <c r="Q668" i="4"/>
  <c r="P668" i="4"/>
  <c r="O668" i="4"/>
  <c r="N668" i="4"/>
  <c r="K668" i="4"/>
  <c r="J668" i="4"/>
  <c r="S668" i="4" s="1"/>
  <c r="Q667" i="4"/>
  <c r="P667" i="4"/>
  <c r="O667" i="4"/>
  <c r="N667" i="4"/>
  <c r="K667" i="4"/>
  <c r="J667" i="4"/>
  <c r="S667" i="4" s="1"/>
  <c r="Q666" i="4"/>
  <c r="P666" i="4"/>
  <c r="O666" i="4"/>
  <c r="N666" i="4"/>
  <c r="K666" i="4"/>
  <c r="J666" i="4"/>
  <c r="S666" i="4" s="1"/>
  <c r="Q665" i="4"/>
  <c r="P665" i="4"/>
  <c r="O665" i="4"/>
  <c r="N665" i="4"/>
  <c r="K665" i="4"/>
  <c r="J665" i="4"/>
  <c r="S665" i="4" s="1"/>
  <c r="Q664" i="4"/>
  <c r="P664" i="4"/>
  <c r="O664" i="4"/>
  <c r="N664" i="4"/>
  <c r="K664" i="4"/>
  <c r="J664" i="4"/>
  <c r="S664" i="4" s="1"/>
  <c r="Q663" i="4"/>
  <c r="P663" i="4"/>
  <c r="O663" i="4"/>
  <c r="N663" i="4"/>
  <c r="K663" i="4"/>
  <c r="J663" i="4"/>
  <c r="S663" i="4" s="1"/>
  <c r="Q662" i="4"/>
  <c r="P662" i="4"/>
  <c r="O662" i="4"/>
  <c r="N662" i="4"/>
  <c r="K662" i="4"/>
  <c r="J662" i="4"/>
  <c r="S662" i="4" s="1"/>
  <c r="Q661" i="4"/>
  <c r="P661" i="4"/>
  <c r="O661" i="4"/>
  <c r="N661" i="4"/>
  <c r="K661" i="4"/>
  <c r="J661" i="4"/>
  <c r="S661" i="4" s="1"/>
  <c r="Q660" i="4"/>
  <c r="P660" i="4"/>
  <c r="O660" i="4"/>
  <c r="N660" i="4"/>
  <c r="K660" i="4"/>
  <c r="J660" i="4"/>
  <c r="S660" i="4" s="1"/>
  <c r="Q659" i="4"/>
  <c r="P659" i="4"/>
  <c r="O659" i="4"/>
  <c r="N659" i="4"/>
  <c r="K659" i="4"/>
  <c r="J659" i="4"/>
  <c r="S659" i="4" s="1"/>
  <c r="Q658" i="4"/>
  <c r="P658" i="4"/>
  <c r="O658" i="4"/>
  <c r="N658" i="4"/>
  <c r="K658" i="4"/>
  <c r="J658" i="4"/>
  <c r="S658" i="4" s="1"/>
  <c r="Q657" i="4"/>
  <c r="P657" i="4"/>
  <c r="O657" i="4"/>
  <c r="N657" i="4"/>
  <c r="K657" i="4"/>
  <c r="J657" i="4"/>
  <c r="S657" i="4" s="1"/>
  <c r="Q656" i="4"/>
  <c r="P656" i="4"/>
  <c r="O656" i="4"/>
  <c r="N656" i="4"/>
  <c r="K656" i="4"/>
  <c r="J656" i="4"/>
  <c r="S656" i="4" s="1"/>
  <c r="Q655" i="4"/>
  <c r="P655" i="4"/>
  <c r="O655" i="4"/>
  <c r="N655" i="4"/>
  <c r="K655" i="4"/>
  <c r="J655" i="4"/>
  <c r="S655" i="4" s="1"/>
  <c r="Q654" i="4"/>
  <c r="P654" i="4"/>
  <c r="O654" i="4"/>
  <c r="N654" i="4"/>
  <c r="K654" i="4"/>
  <c r="J654" i="4"/>
  <c r="S654" i="4" s="1"/>
  <c r="Q653" i="4"/>
  <c r="P653" i="4"/>
  <c r="O653" i="4"/>
  <c r="N653" i="4"/>
  <c r="K653" i="4"/>
  <c r="J653" i="4"/>
  <c r="S653" i="4" s="1"/>
  <c r="Q652" i="4"/>
  <c r="P652" i="4"/>
  <c r="O652" i="4"/>
  <c r="N652" i="4"/>
  <c r="K652" i="4"/>
  <c r="J652" i="4"/>
  <c r="S652" i="4" s="1"/>
  <c r="Q651" i="4"/>
  <c r="P651" i="4"/>
  <c r="O651" i="4"/>
  <c r="N651" i="4"/>
  <c r="K651" i="4"/>
  <c r="J651" i="4"/>
  <c r="S651" i="4" s="1"/>
  <c r="Q650" i="4"/>
  <c r="P650" i="4"/>
  <c r="O650" i="4"/>
  <c r="N650" i="4"/>
  <c r="K650" i="4"/>
  <c r="J650" i="4"/>
  <c r="S650" i="4" s="1"/>
  <c r="Q649" i="4"/>
  <c r="P649" i="4"/>
  <c r="O649" i="4"/>
  <c r="N649" i="4"/>
  <c r="K649" i="4"/>
  <c r="J649" i="4"/>
  <c r="S649" i="4" s="1"/>
  <c r="Q648" i="4"/>
  <c r="P648" i="4"/>
  <c r="O648" i="4"/>
  <c r="N648" i="4"/>
  <c r="K648" i="4"/>
  <c r="J648" i="4"/>
  <c r="S648" i="4" s="1"/>
  <c r="Q647" i="4"/>
  <c r="P647" i="4"/>
  <c r="O647" i="4"/>
  <c r="N647" i="4"/>
  <c r="K647" i="4"/>
  <c r="J647" i="4"/>
  <c r="S647" i="4" s="1"/>
  <c r="Q646" i="4"/>
  <c r="P646" i="4"/>
  <c r="O646" i="4"/>
  <c r="N646" i="4"/>
  <c r="K646" i="4"/>
  <c r="J646" i="4"/>
  <c r="S646" i="4" s="1"/>
  <c r="Q645" i="4"/>
  <c r="P645" i="4"/>
  <c r="O645" i="4"/>
  <c r="N645" i="4"/>
  <c r="K645" i="4"/>
  <c r="J645" i="4"/>
  <c r="S645" i="4" s="1"/>
  <c r="Q644" i="4"/>
  <c r="P644" i="4"/>
  <c r="O644" i="4"/>
  <c r="N644" i="4"/>
  <c r="K644" i="4"/>
  <c r="J644" i="4"/>
  <c r="S644" i="4" s="1"/>
  <c r="Q643" i="4"/>
  <c r="P643" i="4"/>
  <c r="O643" i="4"/>
  <c r="N643" i="4"/>
  <c r="K643" i="4"/>
  <c r="J643" i="4"/>
  <c r="S643" i="4" s="1"/>
  <c r="Q642" i="4"/>
  <c r="P642" i="4"/>
  <c r="O642" i="4"/>
  <c r="N642" i="4"/>
  <c r="K642" i="4"/>
  <c r="J642" i="4"/>
  <c r="S642" i="4" s="1"/>
  <c r="Q641" i="4"/>
  <c r="P641" i="4"/>
  <c r="O641" i="4"/>
  <c r="N641" i="4"/>
  <c r="K641" i="4"/>
  <c r="J641" i="4"/>
  <c r="S641" i="4" s="1"/>
  <c r="Q640" i="4"/>
  <c r="P640" i="4"/>
  <c r="O640" i="4"/>
  <c r="N640" i="4"/>
  <c r="K640" i="4"/>
  <c r="J640" i="4"/>
  <c r="S640" i="4" s="1"/>
  <c r="Q639" i="4"/>
  <c r="P639" i="4"/>
  <c r="O639" i="4"/>
  <c r="N639" i="4"/>
  <c r="K639" i="4"/>
  <c r="J639" i="4"/>
  <c r="S639" i="4" s="1"/>
  <c r="Q638" i="4"/>
  <c r="P638" i="4"/>
  <c r="O638" i="4"/>
  <c r="N638" i="4"/>
  <c r="K638" i="4"/>
  <c r="J638" i="4"/>
  <c r="S638" i="4" s="1"/>
  <c r="Q637" i="4"/>
  <c r="P637" i="4"/>
  <c r="O637" i="4"/>
  <c r="N637" i="4"/>
  <c r="K637" i="4"/>
  <c r="J637" i="4"/>
  <c r="S637" i="4" s="1"/>
  <c r="Q636" i="4"/>
  <c r="P636" i="4"/>
  <c r="O636" i="4"/>
  <c r="N636" i="4"/>
  <c r="K636" i="4"/>
  <c r="J636" i="4"/>
  <c r="S636" i="4" s="1"/>
  <c r="Q635" i="4"/>
  <c r="P635" i="4"/>
  <c r="O635" i="4"/>
  <c r="N635" i="4"/>
  <c r="K635" i="4"/>
  <c r="J635" i="4"/>
  <c r="S635" i="4" s="1"/>
  <c r="Q634" i="4"/>
  <c r="P634" i="4"/>
  <c r="O634" i="4"/>
  <c r="N634" i="4"/>
  <c r="K634" i="4"/>
  <c r="J634" i="4"/>
  <c r="S634" i="4" s="1"/>
  <c r="Q633" i="4"/>
  <c r="P633" i="4"/>
  <c r="O633" i="4"/>
  <c r="N633" i="4"/>
  <c r="K633" i="4"/>
  <c r="J633" i="4"/>
  <c r="S633" i="4" s="1"/>
  <c r="Q632" i="4"/>
  <c r="P632" i="4"/>
  <c r="O632" i="4"/>
  <c r="N632" i="4"/>
  <c r="K632" i="4"/>
  <c r="J632" i="4"/>
  <c r="S632" i="4" s="1"/>
  <c r="Q631" i="4"/>
  <c r="P631" i="4"/>
  <c r="O631" i="4"/>
  <c r="N631" i="4"/>
  <c r="K631" i="4"/>
  <c r="J631" i="4"/>
  <c r="S631" i="4" s="1"/>
  <c r="Q630" i="4"/>
  <c r="P630" i="4"/>
  <c r="O630" i="4"/>
  <c r="N630" i="4"/>
  <c r="K630" i="4"/>
  <c r="J630" i="4"/>
  <c r="S630" i="4" s="1"/>
  <c r="Q629" i="4"/>
  <c r="P629" i="4"/>
  <c r="O629" i="4"/>
  <c r="N629" i="4"/>
  <c r="K629" i="4"/>
  <c r="J629" i="4"/>
  <c r="S629" i="4" s="1"/>
  <c r="Q628" i="4"/>
  <c r="P628" i="4"/>
  <c r="O628" i="4"/>
  <c r="N628" i="4"/>
  <c r="K628" i="4"/>
  <c r="J628" i="4"/>
  <c r="S628" i="4" s="1"/>
  <c r="Q627" i="4"/>
  <c r="P627" i="4"/>
  <c r="O627" i="4"/>
  <c r="N627" i="4"/>
  <c r="K627" i="4"/>
  <c r="J627" i="4"/>
  <c r="S627" i="4" s="1"/>
  <c r="Q626" i="4"/>
  <c r="P626" i="4"/>
  <c r="O626" i="4"/>
  <c r="N626" i="4"/>
  <c r="K626" i="4"/>
  <c r="J626" i="4"/>
  <c r="S626" i="4" s="1"/>
  <c r="Q625" i="4"/>
  <c r="P625" i="4"/>
  <c r="O625" i="4"/>
  <c r="N625" i="4"/>
  <c r="K625" i="4"/>
  <c r="J625" i="4"/>
  <c r="S625" i="4" s="1"/>
  <c r="Q624" i="4"/>
  <c r="P624" i="4"/>
  <c r="O624" i="4"/>
  <c r="N624" i="4"/>
  <c r="K624" i="4"/>
  <c r="J624" i="4"/>
  <c r="S624" i="4" s="1"/>
  <c r="Q623" i="4"/>
  <c r="P623" i="4"/>
  <c r="O623" i="4"/>
  <c r="N623" i="4"/>
  <c r="K623" i="4"/>
  <c r="J623" i="4"/>
  <c r="S623" i="4" s="1"/>
  <c r="Q622" i="4"/>
  <c r="P622" i="4"/>
  <c r="O622" i="4"/>
  <c r="N622" i="4"/>
  <c r="K622" i="4"/>
  <c r="J622" i="4"/>
  <c r="S622" i="4" s="1"/>
  <c r="Q621" i="4"/>
  <c r="P621" i="4"/>
  <c r="O621" i="4"/>
  <c r="N621" i="4"/>
  <c r="K621" i="4"/>
  <c r="J621" i="4"/>
  <c r="S621" i="4" s="1"/>
  <c r="Q620" i="4"/>
  <c r="P620" i="4"/>
  <c r="O620" i="4"/>
  <c r="N620" i="4"/>
  <c r="K620" i="4"/>
  <c r="J620" i="4"/>
  <c r="S620" i="4" s="1"/>
  <c r="Q619" i="4"/>
  <c r="P619" i="4"/>
  <c r="O619" i="4"/>
  <c r="N619" i="4"/>
  <c r="K619" i="4"/>
  <c r="J619" i="4"/>
  <c r="S619" i="4" s="1"/>
  <c r="Q618" i="4"/>
  <c r="P618" i="4"/>
  <c r="O618" i="4"/>
  <c r="N618" i="4"/>
  <c r="K618" i="4"/>
  <c r="J618" i="4"/>
  <c r="S618" i="4" s="1"/>
  <c r="Q617" i="4"/>
  <c r="P617" i="4"/>
  <c r="O617" i="4"/>
  <c r="N617" i="4"/>
  <c r="K617" i="4"/>
  <c r="J617" i="4"/>
  <c r="S617" i="4" s="1"/>
  <c r="Q616" i="4"/>
  <c r="P616" i="4"/>
  <c r="O616" i="4"/>
  <c r="N616" i="4"/>
  <c r="K616" i="4"/>
  <c r="J616" i="4"/>
  <c r="S616" i="4" s="1"/>
  <c r="Q615" i="4"/>
  <c r="P615" i="4"/>
  <c r="O615" i="4"/>
  <c r="N615" i="4"/>
  <c r="K615" i="4"/>
  <c r="J615" i="4"/>
  <c r="S615" i="4" s="1"/>
  <c r="Q614" i="4"/>
  <c r="P614" i="4"/>
  <c r="O614" i="4"/>
  <c r="N614" i="4"/>
  <c r="K614" i="4"/>
  <c r="J614" i="4"/>
  <c r="S614" i="4" s="1"/>
  <c r="Q613" i="4"/>
  <c r="P613" i="4"/>
  <c r="O613" i="4"/>
  <c r="N613" i="4"/>
  <c r="K613" i="4"/>
  <c r="J613" i="4"/>
  <c r="S613" i="4" s="1"/>
  <c r="Q612" i="4"/>
  <c r="P612" i="4"/>
  <c r="O612" i="4"/>
  <c r="N612" i="4"/>
  <c r="K612" i="4"/>
  <c r="J612" i="4"/>
  <c r="S612" i="4" s="1"/>
  <c r="Q611" i="4"/>
  <c r="P611" i="4"/>
  <c r="O611" i="4"/>
  <c r="N611" i="4"/>
  <c r="K611" i="4"/>
  <c r="J611" i="4"/>
  <c r="S611" i="4" s="1"/>
  <c r="Q610" i="4"/>
  <c r="P610" i="4"/>
  <c r="O610" i="4"/>
  <c r="N610" i="4"/>
  <c r="K610" i="4"/>
  <c r="J610" i="4"/>
  <c r="S610" i="4" s="1"/>
  <c r="Q609" i="4"/>
  <c r="P609" i="4"/>
  <c r="O609" i="4"/>
  <c r="N609" i="4"/>
  <c r="K609" i="4"/>
  <c r="J609" i="4"/>
  <c r="S609" i="4" s="1"/>
  <c r="Q608" i="4"/>
  <c r="P608" i="4"/>
  <c r="O608" i="4"/>
  <c r="N608" i="4"/>
  <c r="K608" i="4"/>
  <c r="J608" i="4"/>
  <c r="S608" i="4" s="1"/>
  <c r="Q607" i="4"/>
  <c r="P607" i="4"/>
  <c r="O607" i="4"/>
  <c r="N607" i="4"/>
  <c r="K607" i="4"/>
  <c r="J607" i="4"/>
  <c r="S607" i="4" s="1"/>
  <c r="Q606" i="4"/>
  <c r="P606" i="4"/>
  <c r="O606" i="4"/>
  <c r="N606" i="4"/>
  <c r="K606" i="4"/>
  <c r="J606" i="4"/>
  <c r="S606" i="4" s="1"/>
  <c r="Q605" i="4"/>
  <c r="P605" i="4"/>
  <c r="O605" i="4"/>
  <c r="N605" i="4"/>
  <c r="K605" i="4"/>
  <c r="J605" i="4"/>
  <c r="S605" i="4" s="1"/>
  <c r="Q604" i="4"/>
  <c r="P604" i="4"/>
  <c r="O604" i="4"/>
  <c r="N604" i="4"/>
  <c r="K604" i="4"/>
  <c r="J604" i="4"/>
  <c r="S604" i="4" s="1"/>
  <c r="Q603" i="4"/>
  <c r="P603" i="4"/>
  <c r="O603" i="4"/>
  <c r="N603" i="4"/>
  <c r="K603" i="4"/>
  <c r="J603" i="4"/>
  <c r="S603" i="4" s="1"/>
  <c r="Q602" i="4"/>
  <c r="P602" i="4"/>
  <c r="O602" i="4"/>
  <c r="N602" i="4"/>
  <c r="K602" i="4"/>
  <c r="J602" i="4"/>
  <c r="S602" i="4" s="1"/>
  <c r="Q601" i="4"/>
  <c r="P601" i="4"/>
  <c r="O601" i="4"/>
  <c r="N601" i="4"/>
  <c r="K601" i="4"/>
  <c r="J601" i="4"/>
  <c r="S601" i="4" s="1"/>
  <c r="Q600" i="4"/>
  <c r="P600" i="4"/>
  <c r="O600" i="4"/>
  <c r="N600" i="4"/>
  <c r="K600" i="4"/>
  <c r="J600" i="4"/>
  <c r="S600" i="4" s="1"/>
  <c r="Q599" i="4"/>
  <c r="P599" i="4"/>
  <c r="O599" i="4"/>
  <c r="N599" i="4"/>
  <c r="K599" i="4"/>
  <c r="J599" i="4"/>
  <c r="S599" i="4" s="1"/>
  <c r="Q598" i="4"/>
  <c r="P598" i="4"/>
  <c r="O598" i="4"/>
  <c r="N598" i="4"/>
  <c r="K598" i="4"/>
  <c r="J598" i="4"/>
  <c r="S598" i="4" s="1"/>
  <c r="Q597" i="4"/>
  <c r="P597" i="4"/>
  <c r="O597" i="4"/>
  <c r="N597" i="4"/>
  <c r="K597" i="4"/>
  <c r="J597" i="4"/>
  <c r="S597" i="4" s="1"/>
  <c r="Q596" i="4"/>
  <c r="P596" i="4"/>
  <c r="O596" i="4"/>
  <c r="N596" i="4"/>
  <c r="K596" i="4"/>
  <c r="J596" i="4"/>
  <c r="S596" i="4" s="1"/>
  <c r="Q595" i="4"/>
  <c r="P595" i="4"/>
  <c r="O595" i="4"/>
  <c r="N595" i="4"/>
  <c r="K595" i="4"/>
  <c r="J595" i="4"/>
  <c r="S595" i="4" s="1"/>
  <c r="Q594" i="4"/>
  <c r="P594" i="4"/>
  <c r="O594" i="4"/>
  <c r="N594" i="4"/>
  <c r="K594" i="4"/>
  <c r="J594" i="4"/>
  <c r="S594" i="4" s="1"/>
  <c r="Q593" i="4"/>
  <c r="P593" i="4"/>
  <c r="O593" i="4"/>
  <c r="N593" i="4"/>
  <c r="K593" i="4"/>
  <c r="J593" i="4"/>
  <c r="S593" i="4" s="1"/>
  <c r="Q592" i="4"/>
  <c r="P592" i="4"/>
  <c r="O592" i="4"/>
  <c r="N592" i="4"/>
  <c r="K592" i="4"/>
  <c r="J592" i="4"/>
  <c r="S592" i="4" s="1"/>
  <c r="Q591" i="4"/>
  <c r="P591" i="4"/>
  <c r="O591" i="4"/>
  <c r="N591" i="4"/>
  <c r="K591" i="4"/>
  <c r="J591" i="4"/>
  <c r="S591" i="4" s="1"/>
  <c r="Q590" i="4"/>
  <c r="P590" i="4"/>
  <c r="O590" i="4"/>
  <c r="N590" i="4"/>
  <c r="K590" i="4"/>
  <c r="J590" i="4"/>
  <c r="S590" i="4" s="1"/>
  <c r="Q589" i="4"/>
  <c r="P589" i="4"/>
  <c r="O589" i="4"/>
  <c r="N589" i="4"/>
  <c r="K589" i="4"/>
  <c r="J589" i="4"/>
  <c r="S589" i="4" s="1"/>
  <c r="Q588" i="4"/>
  <c r="P588" i="4"/>
  <c r="O588" i="4"/>
  <c r="N588" i="4"/>
  <c r="K588" i="4"/>
  <c r="J588" i="4"/>
  <c r="S588" i="4" s="1"/>
  <c r="Q587" i="4"/>
  <c r="P587" i="4"/>
  <c r="O587" i="4"/>
  <c r="N587" i="4"/>
  <c r="K587" i="4"/>
  <c r="J587" i="4"/>
  <c r="S587" i="4" s="1"/>
  <c r="Q586" i="4"/>
  <c r="P586" i="4"/>
  <c r="O586" i="4"/>
  <c r="N586" i="4"/>
  <c r="K586" i="4"/>
  <c r="J586" i="4"/>
  <c r="S586" i="4" s="1"/>
  <c r="Q585" i="4"/>
  <c r="P585" i="4"/>
  <c r="O585" i="4"/>
  <c r="N585" i="4"/>
  <c r="K585" i="4"/>
  <c r="J585" i="4"/>
  <c r="S585" i="4" s="1"/>
  <c r="Q584" i="4"/>
  <c r="P584" i="4"/>
  <c r="O584" i="4"/>
  <c r="N584" i="4"/>
  <c r="K584" i="4"/>
  <c r="J584" i="4"/>
  <c r="S584" i="4" s="1"/>
  <c r="Q583" i="4"/>
  <c r="P583" i="4"/>
  <c r="O583" i="4"/>
  <c r="N583" i="4"/>
  <c r="K583" i="4"/>
  <c r="J583" i="4"/>
  <c r="S583" i="4" s="1"/>
  <c r="Q582" i="4"/>
  <c r="P582" i="4"/>
  <c r="O582" i="4"/>
  <c r="N582" i="4"/>
  <c r="K582" i="4"/>
  <c r="J582" i="4"/>
  <c r="S582" i="4" s="1"/>
  <c r="Q581" i="4"/>
  <c r="P581" i="4"/>
  <c r="O581" i="4"/>
  <c r="N581" i="4"/>
  <c r="K581" i="4"/>
  <c r="J581" i="4"/>
  <c r="S581" i="4" s="1"/>
  <c r="Q580" i="4"/>
  <c r="P580" i="4"/>
  <c r="O580" i="4"/>
  <c r="N580" i="4"/>
  <c r="K580" i="4"/>
  <c r="J580" i="4"/>
  <c r="S580" i="4" s="1"/>
  <c r="Q579" i="4"/>
  <c r="P579" i="4"/>
  <c r="O579" i="4"/>
  <c r="N579" i="4"/>
  <c r="K579" i="4"/>
  <c r="J579" i="4"/>
  <c r="S579" i="4" s="1"/>
  <c r="Q578" i="4"/>
  <c r="P578" i="4"/>
  <c r="O578" i="4"/>
  <c r="N578" i="4"/>
  <c r="K578" i="4"/>
  <c r="J578" i="4"/>
  <c r="S578" i="4" s="1"/>
  <c r="Q577" i="4"/>
  <c r="P577" i="4"/>
  <c r="O577" i="4"/>
  <c r="N577" i="4"/>
  <c r="K577" i="4"/>
  <c r="J577" i="4"/>
  <c r="S577" i="4" s="1"/>
  <c r="Q576" i="4"/>
  <c r="P576" i="4"/>
  <c r="O576" i="4"/>
  <c r="N576" i="4"/>
  <c r="K576" i="4"/>
  <c r="J576" i="4"/>
  <c r="S576" i="4" s="1"/>
  <c r="Q575" i="4"/>
  <c r="P575" i="4"/>
  <c r="O575" i="4"/>
  <c r="N575" i="4"/>
  <c r="K575" i="4"/>
  <c r="J575" i="4"/>
  <c r="S575" i="4" s="1"/>
  <c r="Q574" i="4"/>
  <c r="P574" i="4"/>
  <c r="O574" i="4"/>
  <c r="N574" i="4"/>
  <c r="K574" i="4"/>
  <c r="J574" i="4"/>
  <c r="S574" i="4" s="1"/>
  <c r="Q573" i="4"/>
  <c r="P573" i="4"/>
  <c r="O573" i="4"/>
  <c r="N573" i="4"/>
  <c r="K573" i="4"/>
  <c r="J573" i="4"/>
  <c r="S573" i="4" s="1"/>
  <c r="Q572" i="4"/>
  <c r="P572" i="4"/>
  <c r="O572" i="4"/>
  <c r="N572" i="4"/>
  <c r="K572" i="4"/>
  <c r="J572" i="4"/>
  <c r="S572" i="4" s="1"/>
  <c r="Q571" i="4"/>
  <c r="P571" i="4"/>
  <c r="O571" i="4"/>
  <c r="N571" i="4"/>
  <c r="K571" i="4"/>
  <c r="J571" i="4"/>
  <c r="S571" i="4" s="1"/>
  <c r="Q570" i="4"/>
  <c r="P570" i="4"/>
  <c r="O570" i="4"/>
  <c r="N570" i="4"/>
  <c r="K570" i="4"/>
  <c r="J570" i="4"/>
  <c r="S570" i="4" s="1"/>
  <c r="Q569" i="4"/>
  <c r="P569" i="4"/>
  <c r="O569" i="4"/>
  <c r="N569" i="4"/>
  <c r="K569" i="4"/>
  <c r="J569" i="4"/>
  <c r="S569" i="4" s="1"/>
  <c r="Q568" i="4"/>
  <c r="P568" i="4"/>
  <c r="O568" i="4"/>
  <c r="N568" i="4"/>
  <c r="K568" i="4"/>
  <c r="J568" i="4"/>
  <c r="S568" i="4" s="1"/>
  <c r="Q567" i="4"/>
  <c r="P567" i="4"/>
  <c r="O567" i="4"/>
  <c r="N567" i="4"/>
  <c r="K567" i="4"/>
  <c r="J567" i="4"/>
  <c r="S567" i="4" s="1"/>
  <c r="Q566" i="4"/>
  <c r="P566" i="4"/>
  <c r="O566" i="4"/>
  <c r="N566" i="4"/>
  <c r="K566" i="4"/>
  <c r="J566" i="4"/>
  <c r="S566" i="4" s="1"/>
  <c r="Q565" i="4"/>
  <c r="P565" i="4"/>
  <c r="O565" i="4"/>
  <c r="N565" i="4"/>
  <c r="K565" i="4"/>
  <c r="J565" i="4"/>
  <c r="S565" i="4" s="1"/>
  <c r="Q564" i="4"/>
  <c r="P564" i="4"/>
  <c r="O564" i="4"/>
  <c r="N564" i="4"/>
  <c r="K564" i="4"/>
  <c r="J564" i="4"/>
  <c r="S564" i="4" s="1"/>
  <c r="Q563" i="4"/>
  <c r="P563" i="4"/>
  <c r="O563" i="4"/>
  <c r="N563" i="4"/>
  <c r="K563" i="4"/>
  <c r="J563" i="4"/>
  <c r="S563" i="4" s="1"/>
  <c r="Q562" i="4"/>
  <c r="P562" i="4"/>
  <c r="O562" i="4"/>
  <c r="N562" i="4"/>
  <c r="K562" i="4"/>
  <c r="J562" i="4"/>
  <c r="S562" i="4" s="1"/>
  <c r="Q561" i="4"/>
  <c r="P561" i="4"/>
  <c r="O561" i="4"/>
  <c r="N561" i="4"/>
  <c r="K561" i="4"/>
  <c r="J561" i="4"/>
  <c r="S561" i="4" s="1"/>
  <c r="Q560" i="4"/>
  <c r="P560" i="4"/>
  <c r="O560" i="4"/>
  <c r="N560" i="4"/>
  <c r="K560" i="4"/>
  <c r="J560" i="4"/>
  <c r="S560" i="4" s="1"/>
  <c r="Q559" i="4"/>
  <c r="P559" i="4"/>
  <c r="O559" i="4"/>
  <c r="N559" i="4"/>
  <c r="K559" i="4"/>
  <c r="J559" i="4"/>
  <c r="S559" i="4" s="1"/>
  <c r="Q558" i="4"/>
  <c r="P558" i="4"/>
  <c r="O558" i="4"/>
  <c r="N558" i="4"/>
  <c r="K558" i="4"/>
  <c r="J558" i="4"/>
  <c r="S558" i="4" s="1"/>
  <c r="Q557" i="4"/>
  <c r="P557" i="4"/>
  <c r="O557" i="4"/>
  <c r="N557" i="4"/>
  <c r="K557" i="4"/>
  <c r="J557" i="4"/>
  <c r="S557" i="4" s="1"/>
  <c r="Q556" i="4"/>
  <c r="P556" i="4"/>
  <c r="O556" i="4"/>
  <c r="N556" i="4"/>
  <c r="K556" i="4"/>
  <c r="J556" i="4"/>
  <c r="S556" i="4" s="1"/>
  <c r="Q555" i="4"/>
  <c r="P555" i="4"/>
  <c r="O555" i="4"/>
  <c r="N555" i="4"/>
  <c r="K555" i="4"/>
  <c r="J555" i="4"/>
  <c r="S555" i="4" s="1"/>
  <c r="Q554" i="4"/>
  <c r="P554" i="4"/>
  <c r="O554" i="4"/>
  <c r="N554" i="4"/>
  <c r="K554" i="4"/>
  <c r="J554" i="4"/>
  <c r="S554" i="4" s="1"/>
  <c r="Q553" i="4"/>
  <c r="P553" i="4"/>
  <c r="O553" i="4"/>
  <c r="N553" i="4"/>
  <c r="K553" i="4"/>
  <c r="J553" i="4"/>
  <c r="S553" i="4" s="1"/>
  <c r="Q552" i="4"/>
  <c r="P552" i="4"/>
  <c r="O552" i="4"/>
  <c r="N552" i="4"/>
  <c r="K552" i="4"/>
  <c r="J552" i="4"/>
  <c r="S552" i="4" s="1"/>
  <c r="Q551" i="4"/>
  <c r="P551" i="4"/>
  <c r="O551" i="4"/>
  <c r="N551" i="4"/>
  <c r="K551" i="4"/>
  <c r="J551" i="4"/>
  <c r="S551" i="4" s="1"/>
  <c r="Q550" i="4"/>
  <c r="P550" i="4"/>
  <c r="O550" i="4"/>
  <c r="N550" i="4"/>
  <c r="K550" i="4"/>
  <c r="J550" i="4"/>
  <c r="S550" i="4" s="1"/>
  <c r="Q549" i="4"/>
  <c r="P549" i="4"/>
  <c r="O549" i="4"/>
  <c r="N549" i="4"/>
  <c r="K549" i="4"/>
  <c r="J549" i="4"/>
  <c r="S549" i="4" s="1"/>
  <c r="Q548" i="4"/>
  <c r="P548" i="4"/>
  <c r="O548" i="4"/>
  <c r="N548" i="4"/>
  <c r="K548" i="4"/>
  <c r="J548" i="4"/>
  <c r="S548" i="4" s="1"/>
  <c r="Q547" i="4"/>
  <c r="P547" i="4"/>
  <c r="O547" i="4"/>
  <c r="N547" i="4"/>
  <c r="K547" i="4"/>
  <c r="J547" i="4"/>
  <c r="S547" i="4" s="1"/>
  <c r="Q546" i="4"/>
  <c r="P546" i="4"/>
  <c r="O546" i="4"/>
  <c r="N546" i="4"/>
  <c r="K546" i="4"/>
  <c r="J546" i="4"/>
  <c r="S546" i="4" s="1"/>
  <c r="Q545" i="4"/>
  <c r="P545" i="4"/>
  <c r="O545" i="4"/>
  <c r="N545" i="4"/>
  <c r="K545" i="4"/>
  <c r="J545" i="4"/>
  <c r="S545" i="4" s="1"/>
  <c r="Q544" i="4"/>
  <c r="P544" i="4"/>
  <c r="O544" i="4"/>
  <c r="N544" i="4"/>
  <c r="K544" i="4"/>
  <c r="J544" i="4"/>
  <c r="S544" i="4" s="1"/>
  <c r="Q543" i="4"/>
  <c r="P543" i="4"/>
  <c r="O543" i="4"/>
  <c r="N543" i="4"/>
  <c r="K543" i="4"/>
  <c r="J543" i="4"/>
  <c r="S543" i="4" s="1"/>
  <c r="Q542" i="4"/>
  <c r="P542" i="4"/>
  <c r="O542" i="4"/>
  <c r="N542" i="4"/>
  <c r="K542" i="4"/>
  <c r="J542" i="4"/>
  <c r="S542" i="4" s="1"/>
  <c r="Q541" i="4"/>
  <c r="P541" i="4"/>
  <c r="O541" i="4"/>
  <c r="N541" i="4"/>
  <c r="K541" i="4"/>
  <c r="J541" i="4"/>
  <c r="S541" i="4" s="1"/>
  <c r="Q540" i="4"/>
  <c r="P540" i="4"/>
  <c r="O540" i="4"/>
  <c r="N540" i="4"/>
  <c r="K540" i="4"/>
  <c r="J540" i="4"/>
  <c r="S540" i="4" s="1"/>
  <c r="Q539" i="4"/>
  <c r="P539" i="4"/>
  <c r="O539" i="4"/>
  <c r="N539" i="4"/>
  <c r="K539" i="4"/>
  <c r="J539" i="4"/>
  <c r="S539" i="4" s="1"/>
  <c r="Q538" i="4"/>
  <c r="P538" i="4"/>
  <c r="O538" i="4"/>
  <c r="N538" i="4"/>
  <c r="K538" i="4"/>
  <c r="J538" i="4"/>
  <c r="S538" i="4" s="1"/>
  <c r="Q537" i="4"/>
  <c r="P537" i="4"/>
  <c r="O537" i="4"/>
  <c r="N537" i="4"/>
  <c r="K537" i="4"/>
  <c r="J537" i="4"/>
  <c r="S537" i="4" s="1"/>
  <c r="Q536" i="4"/>
  <c r="P536" i="4"/>
  <c r="O536" i="4"/>
  <c r="N536" i="4"/>
  <c r="K536" i="4"/>
  <c r="J536" i="4"/>
  <c r="S536" i="4" s="1"/>
  <c r="Q535" i="4"/>
  <c r="P535" i="4"/>
  <c r="O535" i="4"/>
  <c r="N535" i="4"/>
  <c r="K535" i="4"/>
  <c r="J535" i="4"/>
  <c r="S535" i="4" s="1"/>
  <c r="Q534" i="4"/>
  <c r="P534" i="4"/>
  <c r="O534" i="4"/>
  <c r="N534" i="4"/>
  <c r="K534" i="4"/>
  <c r="J534" i="4"/>
  <c r="S534" i="4" s="1"/>
  <c r="Q533" i="4"/>
  <c r="P533" i="4"/>
  <c r="O533" i="4"/>
  <c r="N533" i="4"/>
  <c r="K533" i="4"/>
  <c r="J533" i="4"/>
  <c r="S533" i="4" s="1"/>
  <c r="Q532" i="4"/>
  <c r="P532" i="4"/>
  <c r="O532" i="4"/>
  <c r="N532" i="4"/>
  <c r="K532" i="4"/>
  <c r="J532" i="4"/>
  <c r="S532" i="4" s="1"/>
  <c r="Q531" i="4"/>
  <c r="P531" i="4"/>
  <c r="O531" i="4"/>
  <c r="N531" i="4"/>
  <c r="K531" i="4"/>
  <c r="J531" i="4"/>
  <c r="S531" i="4" s="1"/>
  <c r="Q530" i="4"/>
  <c r="P530" i="4"/>
  <c r="O530" i="4"/>
  <c r="N530" i="4"/>
  <c r="K530" i="4"/>
  <c r="J530" i="4"/>
  <c r="S530" i="4" s="1"/>
  <c r="Q529" i="4"/>
  <c r="P529" i="4"/>
  <c r="O529" i="4"/>
  <c r="N529" i="4"/>
  <c r="K529" i="4"/>
  <c r="J529" i="4"/>
  <c r="S529" i="4" s="1"/>
  <c r="Q528" i="4"/>
  <c r="P528" i="4"/>
  <c r="O528" i="4"/>
  <c r="N528" i="4"/>
  <c r="K528" i="4"/>
  <c r="J528" i="4"/>
  <c r="S528" i="4" s="1"/>
  <c r="Q527" i="4"/>
  <c r="P527" i="4"/>
  <c r="O527" i="4"/>
  <c r="N527" i="4"/>
  <c r="K527" i="4"/>
  <c r="J527" i="4"/>
  <c r="S527" i="4" s="1"/>
  <c r="Q526" i="4"/>
  <c r="P526" i="4"/>
  <c r="O526" i="4"/>
  <c r="N526" i="4"/>
  <c r="K526" i="4"/>
  <c r="J526" i="4"/>
  <c r="S526" i="4" s="1"/>
  <c r="Q525" i="4"/>
  <c r="P525" i="4"/>
  <c r="O525" i="4"/>
  <c r="N525" i="4"/>
  <c r="K525" i="4"/>
  <c r="J525" i="4"/>
  <c r="S525" i="4" s="1"/>
  <c r="Q524" i="4"/>
  <c r="P524" i="4"/>
  <c r="O524" i="4"/>
  <c r="N524" i="4"/>
  <c r="K524" i="4"/>
  <c r="J524" i="4"/>
  <c r="S524" i="4" s="1"/>
  <c r="Q523" i="4"/>
  <c r="P523" i="4"/>
  <c r="O523" i="4"/>
  <c r="N523" i="4"/>
  <c r="K523" i="4"/>
  <c r="J523" i="4"/>
  <c r="S523" i="4" s="1"/>
  <c r="Q522" i="4"/>
  <c r="P522" i="4"/>
  <c r="O522" i="4"/>
  <c r="N522" i="4"/>
  <c r="K522" i="4"/>
  <c r="J522" i="4"/>
  <c r="S522" i="4" s="1"/>
  <c r="Q521" i="4"/>
  <c r="P521" i="4"/>
  <c r="O521" i="4"/>
  <c r="N521" i="4"/>
  <c r="K521" i="4"/>
  <c r="J521" i="4"/>
  <c r="S521" i="4" s="1"/>
  <c r="Q520" i="4"/>
  <c r="P520" i="4"/>
  <c r="O520" i="4"/>
  <c r="N520" i="4"/>
  <c r="K520" i="4"/>
  <c r="J520" i="4"/>
  <c r="S520" i="4" s="1"/>
  <c r="Q519" i="4"/>
  <c r="P519" i="4"/>
  <c r="O519" i="4"/>
  <c r="N519" i="4"/>
  <c r="K519" i="4"/>
  <c r="J519" i="4"/>
  <c r="S519" i="4" s="1"/>
  <c r="Q518" i="4"/>
  <c r="P518" i="4"/>
  <c r="O518" i="4"/>
  <c r="N518" i="4"/>
  <c r="K518" i="4"/>
  <c r="J518" i="4"/>
  <c r="S518" i="4" s="1"/>
  <c r="Q517" i="4"/>
  <c r="P517" i="4"/>
  <c r="O517" i="4"/>
  <c r="N517" i="4"/>
  <c r="K517" i="4"/>
  <c r="J517" i="4"/>
  <c r="S517" i="4" s="1"/>
  <c r="Q516" i="4"/>
  <c r="P516" i="4"/>
  <c r="O516" i="4"/>
  <c r="N516" i="4"/>
  <c r="K516" i="4"/>
  <c r="J516" i="4"/>
  <c r="S516" i="4" s="1"/>
  <c r="Q515" i="4"/>
  <c r="P515" i="4"/>
  <c r="O515" i="4"/>
  <c r="N515" i="4"/>
  <c r="K515" i="4"/>
  <c r="J515" i="4"/>
  <c r="S515" i="4" s="1"/>
  <c r="Q514" i="4"/>
  <c r="P514" i="4"/>
  <c r="O514" i="4"/>
  <c r="N514" i="4"/>
  <c r="K514" i="4"/>
  <c r="J514" i="4"/>
  <c r="S514" i="4" s="1"/>
  <c r="Q513" i="4"/>
  <c r="P513" i="4"/>
  <c r="O513" i="4"/>
  <c r="N513" i="4"/>
  <c r="K513" i="4"/>
  <c r="J513" i="4"/>
  <c r="S513" i="4" s="1"/>
  <c r="Q512" i="4"/>
  <c r="P512" i="4"/>
  <c r="O512" i="4"/>
  <c r="N512" i="4"/>
  <c r="K512" i="4"/>
  <c r="J512" i="4"/>
  <c r="S512" i="4" s="1"/>
  <c r="Q511" i="4"/>
  <c r="P511" i="4"/>
  <c r="O511" i="4"/>
  <c r="N511" i="4"/>
  <c r="K511" i="4"/>
  <c r="J511" i="4"/>
  <c r="S511" i="4" s="1"/>
  <c r="Q510" i="4"/>
  <c r="P510" i="4"/>
  <c r="O510" i="4"/>
  <c r="N510" i="4"/>
  <c r="K510" i="4"/>
  <c r="J510" i="4"/>
  <c r="S510" i="4" s="1"/>
  <c r="Q509" i="4"/>
  <c r="P509" i="4"/>
  <c r="O509" i="4"/>
  <c r="N509" i="4"/>
  <c r="K509" i="4"/>
  <c r="J509" i="4"/>
  <c r="S509" i="4" s="1"/>
  <c r="Q508" i="4"/>
  <c r="P508" i="4"/>
  <c r="O508" i="4"/>
  <c r="N508" i="4"/>
  <c r="K508" i="4"/>
  <c r="J508" i="4"/>
  <c r="S508" i="4" s="1"/>
  <c r="Q507" i="4"/>
  <c r="P507" i="4"/>
  <c r="O507" i="4"/>
  <c r="N507" i="4"/>
  <c r="K507" i="4"/>
  <c r="J507" i="4"/>
  <c r="S507" i="4" s="1"/>
  <c r="Q506" i="4"/>
  <c r="P506" i="4"/>
  <c r="O506" i="4"/>
  <c r="N506" i="4"/>
  <c r="K506" i="4"/>
  <c r="J506" i="4"/>
  <c r="S506" i="4" s="1"/>
  <c r="Q505" i="4"/>
  <c r="P505" i="4"/>
  <c r="O505" i="4"/>
  <c r="N505" i="4"/>
  <c r="K505" i="4"/>
  <c r="J505" i="4"/>
  <c r="S505" i="4" s="1"/>
  <c r="Q504" i="4"/>
  <c r="P504" i="4"/>
  <c r="O504" i="4"/>
  <c r="N504" i="4"/>
  <c r="K504" i="4"/>
  <c r="J504" i="4"/>
  <c r="S504" i="4" s="1"/>
  <c r="Q503" i="4"/>
  <c r="P503" i="4"/>
  <c r="O503" i="4"/>
  <c r="N503" i="4"/>
  <c r="K503" i="4"/>
  <c r="J503" i="4"/>
  <c r="S503" i="4" s="1"/>
  <c r="Q502" i="4"/>
  <c r="P502" i="4"/>
  <c r="O502" i="4"/>
  <c r="N502" i="4"/>
  <c r="K502" i="4"/>
  <c r="J502" i="4"/>
  <c r="S502" i="4" s="1"/>
  <c r="Q501" i="4"/>
  <c r="P501" i="4"/>
  <c r="O501" i="4"/>
  <c r="N501" i="4"/>
  <c r="K501" i="4"/>
  <c r="J501" i="4"/>
  <c r="S501" i="4" s="1"/>
  <c r="Q500" i="4"/>
  <c r="P500" i="4"/>
  <c r="O500" i="4"/>
  <c r="N500" i="4"/>
  <c r="K500" i="4"/>
  <c r="J500" i="4"/>
  <c r="S500" i="4" s="1"/>
  <c r="Q499" i="4"/>
  <c r="P499" i="4"/>
  <c r="O499" i="4"/>
  <c r="N499" i="4"/>
  <c r="K499" i="4"/>
  <c r="J499" i="4"/>
  <c r="S499" i="4" s="1"/>
  <c r="Q498" i="4"/>
  <c r="P498" i="4"/>
  <c r="O498" i="4"/>
  <c r="N498" i="4"/>
  <c r="K498" i="4"/>
  <c r="J498" i="4"/>
  <c r="S498" i="4" s="1"/>
  <c r="Q497" i="4"/>
  <c r="P497" i="4"/>
  <c r="O497" i="4"/>
  <c r="N497" i="4"/>
  <c r="K497" i="4"/>
  <c r="J497" i="4"/>
  <c r="S497" i="4" s="1"/>
  <c r="Q496" i="4"/>
  <c r="P496" i="4"/>
  <c r="O496" i="4"/>
  <c r="N496" i="4"/>
  <c r="K496" i="4"/>
  <c r="J496" i="4"/>
  <c r="S496" i="4" s="1"/>
  <c r="Q495" i="4"/>
  <c r="P495" i="4"/>
  <c r="O495" i="4"/>
  <c r="N495" i="4"/>
  <c r="K495" i="4"/>
  <c r="J495" i="4"/>
  <c r="S495" i="4" s="1"/>
  <c r="Q494" i="4"/>
  <c r="P494" i="4"/>
  <c r="O494" i="4"/>
  <c r="N494" i="4"/>
  <c r="K494" i="4"/>
  <c r="J494" i="4"/>
  <c r="S494" i="4" s="1"/>
  <c r="Q493" i="4"/>
  <c r="P493" i="4"/>
  <c r="O493" i="4"/>
  <c r="N493" i="4"/>
  <c r="K493" i="4"/>
  <c r="J493" i="4"/>
  <c r="S493" i="4" s="1"/>
  <c r="Q492" i="4"/>
  <c r="P492" i="4"/>
  <c r="O492" i="4"/>
  <c r="N492" i="4"/>
  <c r="K492" i="4"/>
  <c r="J492" i="4"/>
  <c r="S492" i="4" s="1"/>
  <c r="Q491" i="4"/>
  <c r="P491" i="4"/>
  <c r="O491" i="4"/>
  <c r="N491" i="4"/>
  <c r="K491" i="4"/>
  <c r="J491" i="4"/>
  <c r="S491" i="4" s="1"/>
  <c r="Q490" i="4"/>
  <c r="P490" i="4"/>
  <c r="O490" i="4"/>
  <c r="N490" i="4"/>
  <c r="K490" i="4"/>
  <c r="J490" i="4"/>
  <c r="S490" i="4" s="1"/>
  <c r="Q489" i="4"/>
  <c r="P489" i="4"/>
  <c r="O489" i="4"/>
  <c r="N489" i="4"/>
  <c r="K489" i="4"/>
  <c r="J489" i="4"/>
  <c r="S489" i="4" s="1"/>
  <c r="Q488" i="4"/>
  <c r="P488" i="4"/>
  <c r="O488" i="4"/>
  <c r="N488" i="4"/>
  <c r="K488" i="4"/>
  <c r="J488" i="4"/>
  <c r="S488" i="4" s="1"/>
  <c r="Q487" i="4"/>
  <c r="P487" i="4"/>
  <c r="O487" i="4"/>
  <c r="N487" i="4"/>
  <c r="K487" i="4"/>
  <c r="J487" i="4"/>
  <c r="S487" i="4" s="1"/>
  <c r="Q486" i="4"/>
  <c r="P486" i="4"/>
  <c r="O486" i="4"/>
  <c r="N486" i="4"/>
  <c r="K486" i="4"/>
  <c r="J486" i="4"/>
  <c r="S486" i="4" s="1"/>
  <c r="Q485" i="4"/>
  <c r="P485" i="4"/>
  <c r="O485" i="4"/>
  <c r="N485" i="4"/>
  <c r="K485" i="4"/>
  <c r="J485" i="4"/>
  <c r="S485" i="4" s="1"/>
  <c r="Q484" i="4"/>
  <c r="P484" i="4"/>
  <c r="O484" i="4"/>
  <c r="N484" i="4"/>
  <c r="K484" i="4"/>
  <c r="J484" i="4"/>
  <c r="S484" i="4" s="1"/>
  <c r="Q483" i="4"/>
  <c r="P483" i="4"/>
  <c r="O483" i="4"/>
  <c r="N483" i="4"/>
  <c r="K483" i="4"/>
  <c r="J483" i="4"/>
  <c r="S483" i="4" s="1"/>
  <c r="Q482" i="4"/>
  <c r="P482" i="4"/>
  <c r="O482" i="4"/>
  <c r="N482" i="4"/>
  <c r="K482" i="4"/>
  <c r="J482" i="4"/>
  <c r="S482" i="4" s="1"/>
  <c r="Q481" i="4"/>
  <c r="P481" i="4"/>
  <c r="O481" i="4"/>
  <c r="N481" i="4"/>
  <c r="K481" i="4"/>
  <c r="J481" i="4"/>
  <c r="S481" i="4" s="1"/>
  <c r="Q480" i="4"/>
  <c r="P480" i="4"/>
  <c r="O480" i="4"/>
  <c r="N480" i="4"/>
  <c r="K480" i="4"/>
  <c r="J480" i="4"/>
  <c r="S480" i="4" s="1"/>
  <c r="Q479" i="4"/>
  <c r="P479" i="4"/>
  <c r="O479" i="4"/>
  <c r="N479" i="4"/>
  <c r="K479" i="4"/>
  <c r="J479" i="4"/>
  <c r="S479" i="4" s="1"/>
  <c r="Q478" i="4"/>
  <c r="P478" i="4"/>
  <c r="O478" i="4"/>
  <c r="N478" i="4"/>
  <c r="K478" i="4"/>
  <c r="J478" i="4"/>
  <c r="S478" i="4" s="1"/>
  <c r="Q477" i="4"/>
  <c r="P477" i="4"/>
  <c r="O477" i="4"/>
  <c r="N477" i="4"/>
  <c r="K477" i="4"/>
  <c r="J477" i="4"/>
  <c r="S477" i="4" s="1"/>
  <c r="Q476" i="4"/>
  <c r="P476" i="4"/>
  <c r="O476" i="4"/>
  <c r="N476" i="4"/>
  <c r="K476" i="4"/>
  <c r="J476" i="4"/>
  <c r="S476" i="4" s="1"/>
  <c r="Q475" i="4"/>
  <c r="P475" i="4"/>
  <c r="O475" i="4"/>
  <c r="N475" i="4"/>
  <c r="K475" i="4"/>
  <c r="J475" i="4"/>
  <c r="S475" i="4" s="1"/>
  <c r="Q474" i="4"/>
  <c r="P474" i="4"/>
  <c r="O474" i="4"/>
  <c r="N474" i="4"/>
  <c r="K474" i="4"/>
  <c r="J474" i="4"/>
  <c r="S474" i="4" s="1"/>
  <c r="Q473" i="4"/>
  <c r="P473" i="4"/>
  <c r="O473" i="4"/>
  <c r="N473" i="4"/>
  <c r="K473" i="4"/>
  <c r="J473" i="4"/>
  <c r="S473" i="4" s="1"/>
  <c r="Q472" i="4"/>
  <c r="P472" i="4"/>
  <c r="O472" i="4"/>
  <c r="N472" i="4"/>
  <c r="K472" i="4"/>
  <c r="J472" i="4"/>
  <c r="S472" i="4" s="1"/>
  <c r="Q471" i="4"/>
  <c r="P471" i="4"/>
  <c r="O471" i="4"/>
  <c r="N471" i="4"/>
  <c r="K471" i="4"/>
  <c r="J471" i="4"/>
  <c r="S471" i="4" s="1"/>
  <c r="Q470" i="4"/>
  <c r="P470" i="4"/>
  <c r="O470" i="4"/>
  <c r="N470" i="4"/>
  <c r="K470" i="4"/>
  <c r="J470" i="4"/>
  <c r="S470" i="4" s="1"/>
  <c r="Q469" i="4"/>
  <c r="P469" i="4"/>
  <c r="O469" i="4"/>
  <c r="N469" i="4"/>
  <c r="K469" i="4"/>
  <c r="J469" i="4"/>
  <c r="S469" i="4" s="1"/>
  <c r="Q468" i="4"/>
  <c r="P468" i="4"/>
  <c r="O468" i="4"/>
  <c r="N468" i="4"/>
  <c r="K468" i="4"/>
  <c r="J468" i="4"/>
  <c r="S468" i="4" s="1"/>
  <c r="Q467" i="4"/>
  <c r="P467" i="4"/>
  <c r="O467" i="4"/>
  <c r="N467" i="4"/>
  <c r="K467" i="4"/>
  <c r="J467" i="4"/>
  <c r="S467" i="4" s="1"/>
  <c r="Q466" i="4"/>
  <c r="P466" i="4"/>
  <c r="O466" i="4"/>
  <c r="N466" i="4"/>
  <c r="K466" i="4"/>
  <c r="J466" i="4"/>
  <c r="S466" i="4" s="1"/>
  <c r="Q465" i="4"/>
  <c r="P465" i="4"/>
  <c r="O465" i="4"/>
  <c r="N465" i="4"/>
  <c r="K465" i="4"/>
  <c r="J465" i="4"/>
  <c r="S465" i="4" s="1"/>
  <c r="Q464" i="4"/>
  <c r="P464" i="4"/>
  <c r="O464" i="4"/>
  <c r="N464" i="4"/>
  <c r="K464" i="4"/>
  <c r="J464" i="4"/>
  <c r="S464" i="4" s="1"/>
  <c r="Q463" i="4"/>
  <c r="P463" i="4"/>
  <c r="O463" i="4"/>
  <c r="N463" i="4"/>
  <c r="K463" i="4"/>
  <c r="J463" i="4"/>
  <c r="S463" i="4" s="1"/>
  <c r="Q462" i="4"/>
  <c r="P462" i="4"/>
  <c r="O462" i="4"/>
  <c r="N462" i="4"/>
  <c r="K462" i="4"/>
  <c r="J462" i="4"/>
  <c r="S462" i="4" s="1"/>
  <c r="Q461" i="4"/>
  <c r="P461" i="4"/>
  <c r="O461" i="4"/>
  <c r="N461" i="4"/>
  <c r="K461" i="4"/>
  <c r="J461" i="4"/>
  <c r="S461" i="4" s="1"/>
  <c r="Q460" i="4"/>
  <c r="P460" i="4"/>
  <c r="O460" i="4"/>
  <c r="N460" i="4"/>
  <c r="K460" i="4"/>
  <c r="J460" i="4"/>
  <c r="S460" i="4" s="1"/>
  <c r="Q459" i="4"/>
  <c r="P459" i="4"/>
  <c r="O459" i="4"/>
  <c r="N459" i="4"/>
  <c r="K459" i="4"/>
  <c r="J459" i="4"/>
  <c r="S459" i="4" s="1"/>
  <c r="Q458" i="4"/>
  <c r="P458" i="4"/>
  <c r="O458" i="4"/>
  <c r="N458" i="4"/>
  <c r="K458" i="4"/>
  <c r="J458" i="4"/>
  <c r="S458" i="4" s="1"/>
  <c r="Q457" i="4"/>
  <c r="P457" i="4"/>
  <c r="O457" i="4"/>
  <c r="N457" i="4"/>
  <c r="K457" i="4"/>
  <c r="J457" i="4"/>
  <c r="S457" i="4" s="1"/>
  <c r="Q456" i="4"/>
  <c r="P456" i="4"/>
  <c r="O456" i="4"/>
  <c r="N456" i="4"/>
  <c r="K456" i="4"/>
  <c r="J456" i="4"/>
  <c r="S456" i="4" s="1"/>
  <c r="Q455" i="4"/>
  <c r="P455" i="4"/>
  <c r="O455" i="4"/>
  <c r="N455" i="4"/>
  <c r="K455" i="4"/>
  <c r="J455" i="4"/>
  <c r="S455" i="4" s="1"/>
  <c r="Q454" i="4"/>
  <c r="P454" i="4"/>
  <c r="O454" i="4"/>
  <c r="N454" i="4"/>
  <c r="K454" i="4"/>
  <c r="J454" i="4"/>
  <c r="S454" i="4" s="1"/>
  <c r="Q453" i="4"/>
  <c r="P453" i="4"/>
  <c r="O453" i="4"/>
  <c r="N453" i="4"/>
  <c r="K453" i="4"/>
  <c r="J453" i="4"/>
  <c r="S453" i="4" s="1"/>
  <c r="Q452" i="4"/>
  <c r="P452" i="4"/>
  <c r="O452" i="4"/>
  <c r="N452" i="4"/>
  <c r="K452" i="4"/>
  <c r="J452" i="4"/>
  <c r="S452" i="4" s="1"/>
  <c r="Q451" i="4"/>
  <c r="P451" i="4"/>
  <c r="O451" i="4"/>
  <c r="N451" i="4"/>
  <c r="K451" i="4"/>
  <c r="J451" i="4"/>
  <c r="S451" i="4" s="1"/>
  <c r="Q450" i="4"/>
  <c r="P450" i="4"/>
  <c r="O450" i="4"/>
  <c r="N450" i="4"/>
  <c r="K450" i="4"/>
  <c r="J450" i="4"/>
  <c r="S450" i="4" s="1"/>
  <c r="Q449" i="4"/>
  <c r="P449" i="4"/>
  <c r="O449" i="4"/>
  <c r="N449" i="4"/>
  <c r="K449" i="4"/>
  <c r="J449" i="4"/>
  <c r="S449" i="4" s="1"/>
  <c r="Q448" i="4"/>
  <c r="P448" i="4"/>
  <c r="O448" i="4"/>
  <c r="N448" i="4"/>
  <c r="K448" i="4"/>
  <c r="J448" i="4"/>
  <c r="S448" i="4" s="1"/>
  <c r="Q447" i="4"/>
  <c r="P447" i="4"/>
  <c r="O447" i="4"/>
  <c r="N447" i="4"/>
  <c r="K447" i="4"/>
  <c r="J447" i="4"/>
  <c r="S447" i="4" s="1"/>
  <c r="Q446" i="4"/>
  <c r="P446" i="4"/>
  <c r="O446" i="4"/>
  <c r="N446" i="4"/>
  <c r="K446" i="4"/>
  <c r="J446" i="4"/>
  <c r="S446" i="4" s="1"/>
  <c r="Q445" i="4"/>
  <c r="P445" i="4"/>
  <c r="O445" i="4"/>
  <c r="N445" i="4"/>
  <c r="K445" i="4"/>
  <c r="J445" i="4"/>
  <c r="S445" i="4" s="1"/>
  <c r="Q444" i="4"/>
  <c r="P444" i="4"/>
  <c r="O444" i="4"/>
  <c r="N444" i="4"/>
  <c r="K444" i="4"/>
  <c r="J444" i="4"/>
  <c r="S444" i="4" s="1"/>
  <c r="Q443" i="4"/>
  <c r="P443" i="4"/>
  <c r="O443" i="4"/>
  <c r="N443" i="4"/>
  <c r="K443" i="4"/>
  <c r="J443" i="4"/>
  <c r="S443" i="4" s="1"/>
  <c r="Q442" i="4"/>
  <c r="P442" i="4"/>
  <c r="O442" i="4"/>
  <c r="N442" i="4"/>
  <c r="K442" i="4"/>
  <c r="J442" i="4"/>
  <c r="S442" i="4" s="1"/>
  <c r="Q441" i="4"/>
  <c r="P441" i="4"/>
  <c r="O441" i="4"/>
  <c r="N441" i="4"/>
  <c r="K441" i="4"/>
  <c r="J441" i="4"/>
  <c r="S441" i="4" s="1"/>
  <c r="Q440" i="4"/>
  <c r="P440" i="4"/>
  <c r="O440" i="4"/>
  <c r="N440" i="4"/>
  <c r="K440" i="4"/>
  <c r="J440" i="4"/>
  <c r="S440" i="4" s="1"/>
  <c r="Q439" i="4"/>
  <c r="P439" i="4"/>
  <c r="O439" i="4"/>
  <c r="N439" i="4"/>
  <c r="K439" i="4"/>
  <c r="J439" i="4"/>
  <c r="S439" i="4" s="1"/>
  <c r="Q438" i="4"/>
  <c r="P438" i="4"/>
  <c r="O438" i="4"/>
  <c r="N438" i="4"/>
  <c r="K438" i="4"/>
  <c r="J438" i="4"/>
  <c r="S438" i="4" s="1"/>
  <c r="Q437" i="4"/>
  <c r="P437" i="4"/>
  <c r="O437" i="4"/>
  <c r="N437" i="4"/>
  <c r="K437" i="4"/>
  <c r="J437" i="4"/>
  <c r="S437" i="4" s="1"/>
  <c r="Q436" i="4"/>
  <c r="P436" i="4"/>
  <c r="O436" i="4"/>
  <c r="N436" i="4"/>
  <c r="K436" i="4"/>
  <c r="J436" i="4"/>
  <c r="S436" i="4" s="1"/>
  <c r="Q435" i="4"/>
  <c r="P435" i="4"/>
  <c r="O435" i="4"/>
  <c r="N435" i="4"/>
  <c r="K435" i="4"/>
  <c r="J435" i="4"/>
  <c r="S435" i="4" s="1"/>
  <c r="Q434" i="4"/>
  <c r="P434" i="4"/>
  <c r="O434" i="4"/>
  <c r="N434" i="4"/>
  <c r="K434" i="4"/>
  <c r="J434" i="4"/>
  <c r="S434" i="4" s="1"/>
  <c r="Q433" i="4"/>
  <c r="P433" i="4"/>
  <c r="O433" i="4"/>
  <c r="N433" i="4"/>
  <c r="K433" i="4"/>
  <c r="J433" i="4"/>
  <c r="S433" i="4" s="1"/>
  <c r="Q432" i="4"/>
  <c r="P432" i="4"/>
  <c r="O432" i="4"/>
  <c r="N432" i="4"/>
  <c r="K432" i="4"/>
  <c r="J432" i="4"/>
  <c r="S432" i="4" s="1"/>
  <c r="Q431" i="4"/>
  <c r="P431" i="4"/>
  <c r="O431" i="4"/>
  <c r="N431" i="4"/>
  <c r="K431" i="4"/>
  <c r="J431" i="4"/>
  <c r="S431" i="4" s="1"/>
  <c r="Q430" i="4"/>
  <c r="P430" i="4"/>
  <c r="O430" i="4"/>
  <c r="N430" i="4"/>
  <c r="K430" i="4"/>
  <c r="J430" i="4"/>
  <c r="S430" i="4" s="1"/>
  <c r="Q429" i="4"/>
  <c r="P429" i="4"/>
  <c r="O429" i="4"/>
  <c r="N429" i="4"/>
  <c r="K429" i="4"/>
  <c r="J429" i="4"/>
  <c r="S429" i="4" s="1"/>
  <c r="Q428" i="4"/>
  <c r="P428" i="4"/>
  <c r="O428" i="4"/>
  <c r="N428" i="4"/>
  <c r="K428" i="4"/>
  <c r="J428" i="4"/>
  <c r="S428" i="4" s="1"/>
  <c r="Q427" i="4"/>
  <c r="P427" i="4"/>
  <c r="O427" i="4"/>
  <c r="N427" i="4"/>
  <c r="K427" i="4"/>
  <c r="J427" i="4"/>
  <c r="S427" i="4" s="1"/>
  <c r="Q426" i="4"/>
  <c r="P426" i="4"/>
  <c r="O426" i="4"/>
  <c r="N426" i="4"/>
  <c r="K426" i="4"/>
  <c r="J426" i="4"/>
  <c r="S426" i="4" s="1"/>
  <c r="Q425" i="4"/>
  <c r="P425" i="4"/>
  <c r="O425" i="4"/>
  <c r="N425" i="4"/>
  <c r="K425" i="4"/>
  <c r="J425" i="4"/>
  <c r="S425" i="4" s="1"/>
  <c r="Q424" i="4"/>
  <c r="P424" i="4"/>
  <c r="O424" i="4"/>
  <c r="N424" i="4"/>
  <c r="K424" i="4"/>
  <c r="J424" i="4"/>
  <c r="S424" i="4" s="1"/>
  <c r="Q423" i="4"/>
  <c r="P423" i="4"/>
  <c r="O423" i="4"/>
  <c r="N423" i="4"/>
  <c r="K423" i="4"/>
  <c r="J423" i="4"/>
  <c r="S423" i="4" s="1"/>
  <c r="Q422" i="4"/>
  <c r="P422" i="4"/>
  <c r="O422" i="4"/>
  <c r="N422" i="4"/>
  <c r="K422" i="4"/>
  <c r="J422" i="4"/>
  <c r="S422" i="4" s="1"/>
  <c r="Q421" i="4"/>
  <c r="P421" i="4"/>
  <c r="O421" i="4"/>
  <c r="N421" i="4"/>
  <c r="K421" i="4"/>
  <c r="J421" i="4"/>
  <c r="S421" i="4" s="1"/>
  <c r="Q420" i="4"/>
  <c r="P420" i="4"/>
  <c r="O420" i="4"/>
  <c r="N420" i="4"/>
  <c r="K420" i="4"/>
  <c r="J420" i="4"/>
  <c r="S420" i="4" s="1"/>
  <c r="Q419" i="4"/>
  <c r="P419" i="4"/>
  <c r="O419" i="4"/>
  <c r="N419" i="4"/>
  <c r="K419" i="4"/>
  <c r="J419" i="4"/>
  <c r="S419" i="4" s="1"/>
  <c r="Q418" i="4"/>
  <c r="P418" i="4"/>
  <c r="O418" i="4"/>
  <c r="N418" i="4"/>
  <c r="K418" i="4"/>
  <c r="J418" i="4"/>
  <c r="S418" i="4" s="1"/>
  <c r="Q417" i="4"/>
  <c r="P417" i="4"/>
  <c r="O417" i="4"/>
  <c r="N417" i="4"/>
  <c r="K417" i="4"/>
  <c r="J417" i="4"/>
  <c r="S417" i="4" s="1"/>
  <c r="Q416" i="4"/>
  <c r="P416" i="4"/>
  <c r="O416" i="4"/>
  <c r="N416" i="4"/>
  <c r="K416" i="4"/>
  <c r="J416" i="4"/>
  <c r="S416" i="4" s="1"/>
  <c r="Q415" i="4"/>
  <c r="P415" i="4"/>
  <c r="O415" i="4"/>
  <c r="N415" i="4"/>
  <c r="K415" i="4"/>
  <c r="J415" i="4"/>
  <c r="S415" i="4" s="1"/>
  <c r="Q414" i="4"/>
  <c r="P414" i="4"/>
  <c r="O414" i="4"/>
  <c r="N414" i="4"/>
  <c r="K414" i="4"/>
  <c r="J414" i="4"/>
  <c r="S414" i="4" s="1"/>
  <c r="Q413" i="4"/>
  <c r="P413" i="4"/>
  <c r="O413" i="4"/>
  <c r="N413" i="4"/>
  <c r="K413" i="4"/>
  <c r="J413" i="4"/>
  <c r="S413" i="4" s="1"/>
  <c r="Q412" i="4"/>
  <c r="P412" i="4"/>
  <c r="O412" i="4"/>
  <c r="N412" i="4"/>
  <c r="K412" i="4"/>
  <c r="J412" i="4"/>
  <c r="S412" i="4" s="1"/>
  <c r="Q411" i="4"/>
  <c r="P411" i="4"/>
  <c r="O411" i="4"/>
  <c r="N411" i="4"/>
  <c r="K411" i="4"/>
  <c r="J411" i="4"/>
  <c r="S411" i="4" s="1"/>
  <c r="Q410" i="4"/>
  <c r="P410" i="4"/>
  <c r="O410" i="4"/>
  <c r="N410" i="4"/>
  <c r="K410" i="4"/>
  <c r="J410" i="4"/>
  <c r="S410" i="4" s="1"/>
  <c r="Q409" i="4"/>
  <c r="P409" i="4"/>
  <c r="O409" i="4"/>
  <c r="N409" i="4"/>
  <c r="K409" i="4"/>
  <c r="J409" i="4"/>
  <c r="S409" i="4" s="1"/>
  <c r="Q408" i="4"/>
  <c r="P408" i="4"/>
  <c r="O408" i="4"/>
  <c r="N408" i="4"/>
  <c r="K408" i="4"/>
  <c r="J408" i="4"/>
  <c r="S408" i="4" s="1"/>
  <c r="Q407" i="4"/>
  <c r="P407" i="4"/>
  <c r="O407" i="4"/>
  <c r="N407" i="4"/>
  <c r="K407" i="4"/>
  <c r="J407" i="4"/>
  <c r="S407" i="4" s="1"/>
  <c r="Q406" i="4"/>
  <c r="P406" i="4"/>
  <c r="O406" i="4"/>
  <c r="N406" i="4"/>
  <c r="K406" i="4"/>
  <c r="J406" i="4"/>
  <c r="S406" i="4" s="1"/>
  <c r="Q405" i="4"/>
  <c r="P405" i="4"/>
  <c r="O405" i="4"/>
  <c r="N405" i="4"/>
  <c r="K405" i="4"/>
  <c r="J405" i="4"/>
  <c r="S405" i="4" s="1"/>
  <c r="Q404" i="4"/>
  <c r="P404" i="4"/>
  <c r="O404" i="4"/>
  <c r="N404" i="4"/>
  <c r="K404" i="4"/>
  <c r="J404" i="4"/>
  <c r="S404" i="4" s="1"/>
  <c r="Q403" i="4"/>
  <c r="P403" i="4"/>
  <c r="O403" i="4"/>
  <c r="N403" i="4"/>
  <c r="K403" i="4"/>
  <c r="J403" i="4"/>
  <c r="S403" i="4" s="1"/>
  <c r="Q402" i="4"/>
  <c r="P402" i="4"/>
  <c r="O402" i="4"/>
  <c r="N402" i="4"/>
  <c r="K402" i="4"/>
  <c r="J402" i="4"/>
  <c r="S402" i="4" s="1"/>
  <c r="Q401" i="4"/>
  <c r="P401" i="4"/>
  <c r="O401" i="4"/>
  <c r="N401" i="4"/>
  <c r="K401" i="4"/>
  <c r="J401" i="4"/>
  <c r="S401" i="4" s="1"/>
  <c r="Q400" i="4"/>
  <c r="P400" i="4"/>
  <c r="O400" i="4"/>
  <c r="N400" i="4"/>
  <c r="K400" i="4"/>
  <c r="J400" i="4"/>
  <c r="S400" i="4" s="1"/>
  <c r="Q399" i="4"/>
  <c r="P399" i="4"/>
  <c r="O399" i="4"/>
  <c r="N399" i="4"/>
  <c r="K399" i="4"/>
  <c r="J399" i="4"/>
  <c r="S399" i="4" s="1"/>
  <c r="Q398" i="4"/>
  <c r="P398" i="4"/>
  <c r="O398" i="4"/>
  <c r="N398" i="4"/>
  <c r="K398" i="4"/>
  <c r="J398" i="4"/>
  <c r="S398" i="4" s="1"/>
  <c r="Q397" i="4"/>
  <c r="P397" i="4"/>
  <c r="O397" i="4"/>
  <c r="N397" i="4"/>
  <c r="K397" i="4"/>
  <c r="J397" i="4"/>
  <c r="S397" i="4" s="1"/>
  <c r="Q396" i="4"/>
  <c r="P396" i="4"/>
  <c r="O396" i="4"/>
  <c r="N396" i="4"/>
  <c r="K396" i="4"/>
  <c r="J396" i="4"/>
  <c r="S396" i="4" s="1"/>
  <c r="Q395" i="4"/>
  <c r="P395" i="4"/>
  <c r="O395" i="4"/>
  <c r="N395" i="4"/>
  <c r="K395" i="4"/>
  <c r="J395" i="4"/>
  <c r="S395" i="4" s="1"/>
  <c r="Q394" i="4"/>
  <c r="P394" i="4"/>
  <c r="O394" i="4"/>
  <c r="N394" i="4"/>
  <c r="K394" i="4"/>
  <c r="J394" i="4"/>
  <c r="S394" i="4" s="1"/>
  <c r="Q393" i="4"/>
  <c r="P393" i="4"/>
  <c r="O393" i="4"/>
  <c r="N393" i="4"/>
  <c r="K393" i="4"/>
  <c r="J393" i="4"/>
  <c r="S393" i="4" s="1"/>
  <c r="Q392" i="4"/>
  <c r="P392" i="4"/>
  <c r="O392" i="4"/>
  <c r="N392" i="4"/>
  <c r="K392" i="4"/>
  <c r="J392" i="4"/>
  <c r="S392" i="4" s="1"/>
  <c r="Q391" i="4"/>
  <c r="P391" i="4"/>
  <c r="O391" i="4"/>
  <c r="N391" i="4"/>
  <c r="K391" i="4"/>
  <c r="J391" i="4"/>
  <c r="S391" i="4" s="1"/>
  <c r="Q390" i="4"/>
  <c r="P390" i="4"/>
  <c r="O390" i="4"/>
  <c r="N390" i="4"/>
  <c r="K390" i="4"/>
  <c r="J390" i="4"/>
  <c r="S390" i="4" s="1"/>
  <c r="Q389" i="4"/>
  <c r="P389" i="4"/>
  <c r="O389" i="4"/>
  <c r="N389" i="4"/>
  <c r="K389" i="4"/>
  <c r="J389" i="4"/>
  <c r="S389" i="4" s="1"/>
  <c r="Q388" i="4"/>
  <c r="P388" i="4"/>
  <c r="O388" i="4"/>
  <c r="N388" i="4"/>
  <c r="K388" i="4"/>
  <c r="J388" i="4"/>
  <c r="S388" i="4" s="1"/>
  <c r="Q387" i="4"/>
  <c r="P387" i="4"/>
  <c r="O387" i="4"/>
  <c r="N387" i="4"/>
  <c r="K387" i="4"/>
  <c r="J387" i="4"/>
  <c r="S387" i="4" s="1"/>
  <c r="Q386" i="4"/>
  <c r="P386" i="4"/>
  <c r="O386" i="4"/>
  <c r="N386" i="4"/>
  <c r="K386" i="4"/>
  <c r="J386" i="4"/>
  <c r="S386" i="4" s="1"/>
  <c r="Q385" i="4"/>
  <c r="P385" i="4"/>
  <c r="O385" i="4"/>
  <c r="N385" i="4"/>
  <c r="K385" i="4"/>
  <c r="J385" i="4"/>
  <c r="S385" i="4" s="1"/>
  <c r="Q384" i="4"/>
  <c r="P384" i="4"/>
  <c r="O384" i="4"/>
  <c r="N384" i="4"/>
  <c r="K384" i="4"/>
  <c r="J384" i="4"/>
  <c r="S384" i="4" s="1"/>
  <c r="Q383" i="4"/>
  <c r="P383" i="4"/>
  <c r="O383" i="4"/>
  <c r="N383" i="4"/>
  <c r="K383" i="4"/>
  <c r="J383" i="4"/>
  <c r="S383" i="4" s="1"/>
  <c r="Q382" i="4"/>
  <c r="P382" i="4"/>
  <c r="O382" i="4"/>
  <c r="N382" i="4"/>
  <c r="K382" i="4"/>
  <c r="J382" i="4"/>
  <c r="S382" i="4" s="1"/>
  <c r="Q381" i="4"/>
  <c r="P381" i="4"/>
  <c r="O381" i="4"/>
  <c r="N381" i="4"/>
  <c r="K381" i="4"/>
  <c r="J381" i="4"/>
  <c r="S381" i="4" s="1"/>
  <c r="Q380" i="4"/>
  <c r="P380" i="4"/>
  <c r="O380" i="4"/>
  <c r="N380" i="4"/>
  <c r="K380" i="4"/>
  <c r="J380" i="4"/>
  <c r="S380" i="4" s="1"/>
  <c r="Q379" i="4"/>
  <c r="P379" i="4"/>
  <c r="O379" i="4"/>
  <c r="N379" i="4"/>
  <c r="K379" i="4"/>
  <c r="J379" i="4"/>
  <c r="S379" i="4" s="1"/>
  <c r="Q378" i="4"/>
  <c r="P378" i="4"/>
  <c r="O378" i="4"/>
  <c r="N378" i="4"/>
  <c r="K378" i="4"/>
  <c r="J378" i="4"/>
  <c r="S378" i="4" s="1"/>
  <c r="Q377" i="4"/>
  <c r="P377" i="4"/>
  <c r="O377" i="4"/>
  <c r="N377" i="4"/>
  <c r="K377" i="4"/>
  <c r="J377" i="4"/>
  <c r="S377" i="4" s="1"/>
  <c r="Q376" i="4"/>
  <c r="P376" i="4"/>
  <c r="O376" i="4"/>
  <c r="N376" i="4"/>
  <c r="K376" i="4"/>
  <c r="J376" i="4"/>
  <c r="S376" i="4" s="1"/>
  <c r="Q375" i="4"/>
  <c r="P375" i="4"/>
  <c r="O375" i="4"/>
  <c r="N375" i="4"/>
  <c r="K375" i="4"/>
  <c r="J375" i="4"/>
  <c r="S375" i="4" s="1"/>
  <c r="Q374" i="4"/>
  <c r="P374" i="4"/>
  <c r="O374" i="4"/>
  <c r="N374" i="4"/>
  <c r="K374" i="4"/>
  <c r="J374" i="4"/>
  <c r="S374" i="4" s="1"/>
  <c r="Q373" i="4"/>
  <c r="P373" i="4"/>
  <c r="O373" i="4"/>
  <c r="N373" i="4"/>
  <c r="K373" i="4"/>
  <c r="J373" i="4"/>
  <c r="S373" i="4" s="1"/>
  <c r="Q372" i="4"/>
  <c r="P372" i="4"/>
  <c r="O372" i="4"/>
  <c r="N372" i="4"/>
  <c r="K372" i="4"/>
  <c r="J372" i="4"/>
  <c r="S372" i="4" s="1"/>
  <c r="Q371" i="4"/>
  <c r="P371" i="4"/>
  <c r="O371" i="4"/>
  <c r="N371" i="4"/>
  <c r="K371" i="4"/>
  <c r="J371" i="4"/>
  <c r="S371" i="4" s="1"/>
  <c r="Q370" i="4"/>
  <c r="P370" i="4"/>
  <c r="O370" i="4"/>
  <c r="N370" i="4"/>
  <c r="K370" i="4"/>
  <c r="J370" i="4"/>
  <c r="S370" i="4" s="1"/>
  <c r="Q369" i="4"/>
  <c r="P369" i="4"/>
  <c r="O369" i="4"/>
  <c r="N369" i="4"/>
  <c r="K369" i="4"/>
  <c r="J369" i="4"/>
  <c r="S369" i="4" s="1"/>
  <c r="Q368" i="4"/>
  <c r="P368" i="4"/>
  <c r="O368" i="4"/>
  <c r="N368" i="4"/>
  <c r="K368" i="4"/>
  <c r="J368" i="4"/>
  <c r="S368" i="4" s="1"/>
  <c r="Q367" i="4"/>
  <c r="P367" i="4"/>
  <c r="O367" i="4"/>
  <c r="N367" i="4"/>
  <c r="K367" i="4"/>
  <c r="J367" i="4"/>
  <c r="S367" i="4" s="1"/>
  <c r="Q366" i="4"/>
  <c r="P366" i="4"/>
  <c r="O366" i="4"/>
  <c r="N366" i="4"/>
  <c r="K366" i="4"/>
  <c r="J366" i="4"/>
  <c r="S366" i="4" s="1"/>
  <c r="Q365" i="4"/>
  <c r="P365" i="4"/>
  <c r="O365" i="4"/>
  <c r="N365" i="4"/>
  <c r="K365" i="4"/>
  <c r="J365" i="4"/>
  <c r="S365" i="4" s="1"/>
  <c r="Q364" i="4"/>
  <c r="P364" i="4"/>
  <c r="O364" i="4"/>
  <c r="N364" i="4"/>
  <c r="K364" i="4"/>
  <c r="J364" i="4"/>
  <c r="S364" i="4" s="1"/>
  <c r="Q363" i="4"/>
  <c r="P363" i="4"/>
  <c r="O363" i="4"/>
  <c r="N363" i="4"/>
  <c r="K363" i="4"/>
  <c r="J363" i="4"/>
  <c r="S363" i="4" s="1"/>
  <c r="Q362" i="4"/>
  <c r="P362" i="4"/>
  <c r="O362" i="4"/>
  <c r="N362" i="4"/>
  <c r="K362" i="4"/>
  <c r="J362" i="4"/>
  <c r="S362" i="4" s="1"/>
  <c r="Q361" i="4"/>
  <c r="P361" i="4"/>
  <c r="O361" i="4"/>
  <c r="N361" i="4"/>
  <c r="K361" i="4"/>
  <c r="J361" i="4"/>
  <c r="S361" i="4" s="1"/>
  <c r="Q360" i="4"/>
  <c r="P360" i="4"/>
  <c r="O360" i="4"/>
  <c r="N360" i="4"/>
  <c r="K360" i="4"/>
  <c r="J360" i="4"/>
  <c r="S360" i="4" s="1"/>
  <c r="Q359" i="4"/>
  <c r="P359" i="4"/>
  <c r="O359" i="4"/>
  <c r="N359" i="4"/>
  <c r="K359" i="4"/>
  <c r="J359" i="4"/>
  <c r="S359" i="4" s="1"/>
  <c r="Q358" i="4"/>
  <c r="P358" i="4"/>
  <c r="O358" i="4"/>
  <c r="N358" i="4"/>
  <c r="K358" i="4"/>
  <c r="J358" i="4"/>
  <c r="S358" i="4" s="1"/>
  <c r="Q357" i="4"/>
  <c r="P357" i="4"/>
  <c r="O357" i="4"/>
  <c r="N357" i="4"/>
  <c r="K357" i="4"/>
  <c r="J357" i="4"/>
  <c r="S357" i="4" s="1"/>
  <c r="Q356" i="4"/>
  <c r="P356" i="4"/>
  <c r="O356" i="4"/>
  <c r="N356" i="4"/>
  <c r="K356" i="4"/>
  <c r="J356" i="4"/>
  <c r="S356" i="4" s="1"/>
  <c r="Q355" i="4"/>
  <c r="P355" i="4"/>
  <c r="O355" i="4"/>
  <c r="N355" i="4"/>
  <c r="K355" i="4"/>
  <c r="J355" i="4"/>
  <c r="S355" i="4" s="1"/>
  <c r="Q354" i="4"/>
  <c r="P354" i="4"/>
  <c r="O354" i="4"/>
  <c r="N354" i="4"/>
  <c r="K354" i="4"/>
  <c r="J354" i="4"/>
  <c r="S354" i="4" s="1"/>
  <c r="Q353" i="4"/>
  <c r="P353" i="4"/>
  <c r="O353" i="4"/>
  <c r="N353" i="4"/>
  <c r="K353" i="4"/>
  <c r="J353" i="4"/>
  <c r="S353" i="4" s="1"/>
  <c r="Q352" i="4"/>
  <c r="P352" i="4"/>
  <c r="O352" i="4"/>
  <c r="N352" i="4"/>
  <c r="K352" i="4"/>
  <c r="J352" i="4"/>
  <c r="S352" i="4" s="1"/>
  <c r="Q351" i="4"/>
  <c r="P351" i="4"/>
  <c r="O351" i="4"/>
  <c r="N351" i="4"/>
  <c r="K351" i="4"/>
  <c r="J351" i="4"/>
  <c r="S351" i="4" s="1"/>
  <c r="Q350" i="4"/>
  <c r="P350" i="4"/>
  <c r="O350" i="4"/>
  <c r="N350" i="4"/>
  <c r="K350" i="4"/>
  <c r="J350" i="4"/>
  <c r="S350" i="4" s="1"/>
  <c r="Q349" i="4"/>
  <c r="P349" i="4"/>
  <c r="O349" i="4"/>
  <c r="N349" i="4"/>
  <c r="K349" i="4"/>
  <c r="J349" i="4"/>
  <c r="S349" i="4" s="1"/>
  <c r="Q348" i="4"/>
  <c r="P348" i="4"/>
  <c r="O348" i="4"/>
  <c r="N348" i="4"/>
  <c r="K348" i="4"/>
  <c r="J348" i="4"/>
  <c r="S348" i="4" s="1"/>
  <c r="Q347" i="4"/>
  <c r="P347" i="4"/>
  <c r="O347" i="4"/>
  <c r="N347" i="4"/>
  <c r="K347" i="4"/>
  <c r="J347" i="4"/>
  <c r="S347" i="4" s="1"/>
  <c r="Q346" i="4"/>
  <c r="P346" i="4"/>
  <c r="O346" i="4"/>
  <c r="N346" i="4"/>
  <c r="K346" i="4"/>
  <c r="J346" i="4"/>
  <c r="S346" i="4" s="1"/>
  <c r="Q345" i="4"/>
  <c r="P345" i="4"/>
  <c r="O345" i="4"/>
  <c r="N345" i="4"/>
  <c r="K345" i="4"/>
  <c r="J345" i="4"/>
  <c r="S345" i="4" s="1"/>
  <c r="Q344" i="4"/>
  <c r="P344" i="4"/>
  <c r="O344" i="4"/>
  <c r="N344" i="4"/>
  <c r="K344" i="4"/>
  <c r="J344" i="4"/>
  <c r="S344" i="4" s="1"/>
  <c r="Q343" i="4"/>
  <c r="P343" i="4"/>
  <c r="O343" i="4"/>
  <c r="N343" i="4"/>
  <c r="K343" i="4"/>
  <c r="J343" i="4"/>
  <c r="S343" i="4" s="1"/>
  <c r="Q342" i="4"/>
  <c r="P342" i="4"/>
  <c r="O342" i="4"/>
  <c r="N342" i="4"/>
  <c r="K342" i="4"/>
  <c r="J342" i="4"/>
  <c r="S342" i="4" s="1"/>
  <c r="Q341" i="4"/>
  <c r="P341" i="4"/>
  <c r="O341" i="4"/>
  <c r="N341" i="4"/>
  <c r="K341" i="4"/>
  <c r="J341" i="4"/>
  <c r="S341" i="4" s="1"/>
  <c r="Q340" i="4"/>
  <c r="P340" i="4"/>
  <c r="O340" i="4"/>
  <c r="N340" i="4"/>
  <c r="K340" i="4"/>
  <c r="J340" i="4"/>
  <c r="S340" i="4" s="1"/>
  <c r="Q339" i="4"/>
  <c r="P339" i="4"/>
  <c r="O339" i="4"/>
  <c r="N339" i="4"/>
  <c r="K339" i="4"/>
  <c r="J339" i="4"/>
  <c r="S339" i="4" s="1"/>
  <c r="Q338" i="4"/>
  <c r="P338" i="4"/>
  <c r="O338" i="4"/>
  <c r="N338" i="4"/>
  <c r="K338" i="4"/>
  <c r="J338" i="4"/>
  <c r="S338" i="4" s="1"/>
  <c r="Q337" i="4"/>
  <c r="P337" i="4"/>
  <c r="O337" i="4"/>
  <c r="N337" i="4"/>
  <c r="K337" i="4"/>
  <c r="J337" i="4"/>
  <c r="S337" i="4" s="1"/>
  <c r="Q336" i="4"/>
  <c r="P336" i="4"/>
  <c r="O336" i="4"/>
  <c r="N336" i="4"/>
  <c r="K336" i="4"/>
  <c r="J336" i="4"/>
  <c r="S336" i="4" s="1"/>
  <c r="Q335" i="4"/>
  <c r="P335" i="4"/>
  <c r="O335" i="4"/>
  <c r="N335" i="4"/>
  <c r="K335" i="4"/>
  <c r="J335" i="4"/>
  <c r="S335" i="4" s="1"/>
  <c r="Q334" i="4"/>
  <c r="P334" i="4"/>
  <c r="O334" i="4"/>
  <c r="N334" i="4"/>
  <c r="K334" i="4"/>
  <c r="J334" i="4"/>
  <c r="S334" i="4" s="1"/>
  <c r="Q333" i="4"/>
  <c r="P333" i="4"/>
  <c r="O333" i="4"/>
  <c r="N333" i="4"/>
  <c r="K333" i="4"/>
  <c r="J333" i="4"/>
  <c r="S333" i="4" s="1"/>
  <c r="Q332" i="4"/>
  <c r="P332" i="4"/>
  <c r="O332" i="4"/>
  <c r="N332" i="4"/>
  <c r="K332" i="4"/>
  <c r="J332" i="4"/>
  <c r="S332" i="4" s="1"/>
  <c r="Q331" i="4"/>
  <c r="P331" i="4"/>
  <c r="O331" i="4"/>
  <c r="N331" i="4"/>
  <c r="K331" i="4"/>
  <c r="J331" i="4"/>
  <c r="S331" i="4" s="1"/>
  <c r="Q330" i="4"/>
  <c r="P330" i="4"/>
  <c r="O330" i="4"/>
  <c r="N330" i="4"/>
  <c r="K330" i="4"/>
  <c r="J330" i="4"/>
  <c r="S330" i="4" s="1"/>
  <c r="Q329" i="4"/>
  <c r="P329" i="4"/>
  <c r="O329" i="4"/>
  <c r="N329" i="4"/>
  <c r="K329" i="4"/>
  <c r="J329" i="4"/>
  <c r="S329" i="4" s="1"/>
  <c r="Q328" i="4"/>
  <c r="P328" i="4"/>
  <c r="O328" i="4"/>
  <c r="N328" i="4"/>
  <c r="K328" i="4"/>
  <c r="J328" i="4"/>
  <c r="S328" i="4" s="1"/>
  <c r="Q327" i="4"/>
  <c r="P327" i="4"/>
  <c r="O327" i="4"/>
  <c r="N327" i="4"/>
  <c r="K327" i="4"/>
  <c r="J327" i="4"/>
  <c r="S327" i="4" s="1"/>
  <c r="Q326" i="4"/>
  <c r="P326" i="4"/>
  <c r="O326" i="4"/>
  <c r="N326" i="4"/>
  <c r="K326" i="4"/>
  <c r="J326" i="4"/>
  <c r="S326" i="4" s="1"/>
  <c r="Q325" i="4"/>
  <c r="P325" i="4"/>
  <c r="O325" i="4"/>
  <c r="N325" i="4"/>
  <c r="K325" i="4"/>
  <c r="J325" i="4"/>
  <c r="S325" i="4" s="1"/>
  <c r="Q324" i="4"/>
  <c r="P324" i="4"/>
  <c r="O324" i="4"/>
  <c r="N324" i="4"/>
  <c r="K324" i="4"/>
  <c r="J324" i="4"/>
  <c r="S324" i="4" s="1"/>
  <c r="Q323" i="4"/>
  <c r="P323" i="4"/>
  <c r="O323" i="4"/>
  <c r="N323" i="4"/>
  <c r="K323" i="4"/>
  <c r="J323" i="4"/>
  <c r="S323" i="4" s="1"/>
  <c r="Q322" i="4"/>
  <c r="P322" i="4"/>
  <c r="O322" i="4"/>
  <c r="N322" i="4"/>
  <c r="K322" i="4"/>
  <c r="J322" i="4"/>
  <c r="S322" i="4" s="1"/>
  <c r="Q321" i="4"/>
  <c r="P321" i="4"/>
  <c r="O321" i="4"/>
  <c r="N321" i="4"/>
  <c r="K321" i="4"/>
  <c r="J321" i="4"/>
  <c r="S321" i="4" s="1"/>
  <c r="Q320" i="4"/>
  <c r="P320" i="4"/>
  <c r="O320" i="4"/>
  <c r="N320" i="4"/>
  <c r="K320" i="4"/>
  <c r="J320" i="4"/>
  <c r="S320" i="4" s="1"/>
  <c r="Q319" i="4"/>
  <c r="P319" i="4"/>
  <c r="O319" i="4"/>
  <c r="N319" i="4"/>
  <c r="K319" i="4"/>
  <c r="J319" i="4"/>
  <c r="S319" i="4" s="1"/>
  <c r="Q318" i="4"/>
  <c r="P318" i="4"/>
  <c r="O318" i="4"/>
  <c r="N318" i="4"/>
  <c r="K318" i="4"/>
  <c r="J318" i="4"/>
  <c r="S318" i="4" s="1"/>
  <c r="Q317" i="4"/>
  <c r="P317" i="4"/>
  <c r="O317" i="4"/>
  <c r="N317" i="4"/>
  <c r="K317" i="4"/>
  <c r="J317" i="4"/>
  <c r="S317" i="4" s="1"/>
  <c r="Q316" i="4"/>
  <c r="P316" i="4"/>
  <c r="O316" i="4"/>
  <c r="N316" i="4"/>
  <c r="K316" i="4"/>
  <c r="J316" i="4"/>
  <c r="S316" i="4" s="1"/>
  <c r="Q315" i="4"/>
  <c r="P315" i="4"/>
  <c r="O315" i="4"/>
  <c r="N315" i="4"/>
  <c r="K315" i="4"/>
  <c r="J315" i="4"/>
  <c r="S315" i="4" s="1"/>
  <c r="Q314" i="4"/>
  <c r="P314" i="4"/>
  <c r="O314" i="4"/>
  <c r="N314" i="4"/>
  <c r="K314" i="4"/>
  <c r="J314" i="4"/>
  <c r="S314" i="4" s="1"/>
  <c r="Q313" i="4"/>
  <c r="P313" i="4"/>
  <c r="O313" i="4"/>
  <c r="N313" i="4"/>
  <c r="K313" i="4"/>
  <c r="J313" i="4"/>
  <c r="S313" i="4" s="1"/>
  <c r="Q312" i="4"/>
  <c r="P312" i="4"/>
  <c r="O312" i="4"/>
  <c r="N312" i="4"/>
  <c r="K312" i="4"/>
  <c r="J312" i="4"/>
  <c r="S312" i="4" s="1"/>
  <c r="Q311" i="4"/>
  <c r="P311" i="4"/>
  <c r="O311" i="4"/>
  <c r="N311" i="4"/>
  <c r="K311" i="4"/>
  <c r="J311" i="4"/>
  <c r="S311" i="4" s="1"/>
  <c r="Q310" i="4"/>
  <c r="P310" i="4"/>
  <c r="O310" i="4"/>
  <c r="N310" i="4"/>
  <c r="K310" i="4"/>
  <c r="J310" i="4"/>
  <c r="S310" i="4" s="1"/>
  <c r="Q309" i="4"/>
  <c r="P309" i="4"/>
  <c r="O309" i="4"/>
  <c r="N309" i="4"/>
  <c r="K309" i="4"/>
  <c r="J309" i="4"/>
  <c r="S309" i="4" s="1"/>
  <c r="Q308" i="4"/>
  <c r="P308" i="4"/>
  <c r="O308" i="4"/>
  <c r="N308" i="4"/>
  <c r="K308" i="4"/>
  <c r="J308" i="4"/>
  <c r="S308" i="4" s="1"/>
  <c r="Q307" i="4"/>
  <c r="P307" i="4"/>
  <c r="O307" i="4"/>
  <c r="N307" i="4"/>
  <c r="K307" i="4"/>
  <c r="J307" i="4"/>
  <c r="S307" i="4" s="1"/>
  <c r="Q306" i="4"/>
  <c r="P306" i="4"/>
  <c r="O306" i="4"/>
  <c r="N306" i="4"/>
  <c r="K306" i="4"/>
  <c r="J306" i="4"/>
  <c r="S306" i="4" s="1"/>
  <c r="Q305" i="4"/>
  <c r="P305" i="4"/>
  <c r="O305" i="4"/>
  <c r="N305" i="4"/>
  <c r="K305" i="4"/>
  <c r="J305" i="4"/>
  <c r="S305" i="4" s="1"/>
  <c r="Q304" i="4"/>
  <c r="P304" i="4"/>
  <c r="O304" i="4"/>
  <c r="N304" i="4"/>
  <c r="K304" i="4"/>
  <c r="J304" i="4"/>
  <c r="S304" i="4" s="1"/>
  <c r="Q303" i="4"/>
  <c r="P303" i="4"/>
  <c r="O303" i="4"/>
  <c r="N303" i="4"/>
  <c r="K303" i="4"/>
  <c r="J303" i="4"/>
  <c r="S303" i="4" s="1"/>
  <c r="Q302" i="4"/>
  <c r="P302" i="4"/>
  <c r="O302" i="4"/>
  <c r="N302" i="4"/>
  <c r="K302" i="4"/>
  <c r="J302" i="4"/>
  <c r="S302" i="4" s="1"/>
  <c r="Q301" i="4"/>
  <c r="P301" i="4"/>
  <c r="O301" i="4"/>
  <c r="N301" i="4"/>
  <c r="K301" i="4"/>
  <c r="J301" i="4"/>
  <c r="S301" i="4" s="1"/>
  <c r="Q300" i="4"/>
  <c r="P300" i="4"/>
  <c r="O300" i="4"/>
  <c r="N300" i="4"/>
  <c r="K300" i="4"/>
  <c r="J300" i="4"/>
  <c r="S300" i="4" s="1"/>
  <c r="Q299" i="4"/>
  <c r="P299" i="4"/>
  <c r="O299" i="4"/>
  <c r="N299" i="4"/>
  <c r="K299" i="4"/>
  <c r="J299" i="4"/>
  <c r="S299" i="4" s="1"/>
  <c r="Q298" i="4"/>
  <c r="P298" i="4"/>
  <c r="O298" i="4"/>
  <c r="N298" i="4"/>
  <c r="K298" i="4"/>
  <c r="J298" i="4"/>
  <c r="S298" i="4" s="1"/>
  <c r="Q297" i="4"/>
  <c r="P297" i="4"/>
  <c r="O297" i="4"/>
  <c r="N297" i="4"/>
  <c r="K297" i="4"/>
  <c r="J297" i="4"/>
  <c r="S297" i="4" s="1"/>
  <c r="Q296" i="4"/>
  <c r="P296" i="4"/>
  <c r="O296" i="4"/>
  <c r="N296" i="4"/>
  <c r="K296" i="4"/>
  <c r="J296" i="4"/>
  <c r="S296" i="4" s="1"/>
  <c r="Q295" i="4"/>
  <c r="P295" i="4"/>
  <c r="O295" i="4"/>
  <c r="N295" i="4"/>
  <c r="K295" i="4"/>
  <c r="J295" i="4"/>
  <c r="S295" i="4" s="1"/>
  <c r="Q294" i="4"/>
  <c r="P294" i="4"/>
  <c r="O294" i="4"/>
  <c r="N294" i="4"/>
  <c r="K294" i="4"/>
  <c r="J294" i="4"/>
  <c r="S294" i="4" s="1"/>
  <c r="Q293" i="4"/>
  <c r="P293" i="4"/>
  <c r="O293" i="4"/>
  <c r="N293" i="4"/>
  <c r="K293" i="4"/>
  <c r="J293" i="4"/>
  <c r="S293" i="4" s="1"/>
  <c r="Q292" i="4"/>
  <c r="P292" i="4"/>
  <c r="O292" i="4"/>
  <c r="N292" i="4"/>
  <c r="K292" i="4"/>
  <c r="J292" i="4"/>
  <c r="S292" i="4" s="1"/>
  <c r="Q291" i="4"/>
  <c r="P291" i="4"/>
  <c r="O291" i="4"/>
  <c r="N291" i="4"/>
  <c r="K291" i="4"/>
  <c r="J291" i="4"/>
  <c r="S291" i="4" s="1"/>
  <c r="Q290" i="4"/>
  <c r="P290" i="4"/>
  <c r="O290" i="4"/>
  <c r="N290" i="4"/>
  <c r="K290" i="4"/>
  <c r="J290" i="4"/>
  <c r="S290" i="4" s="1"/>
  <c r="Q289" i="4"/>
  <c r="P289" i="4"/>
  <c r="O289" i="4"/>
  <c r="N289" i="4"/>
  <c r="K289" i="4"/>
  <c r="J289" i="4"/>
  <c r="S289" i="4" s="1"/>
  <c r="Q288" i="4"/>
  <c r="P288" i="4"/>
  <c r="O288" i="4"/>
  <c r="N288" i="4"/>
  <c r="K288" i="4"/>
  <c r="J288" i="4"/>
  <c r="S288" i="4" s="1"/>
  <c r="Q287" i="4"/>
  <c r="P287" i="4"/>
  <c r="O287" i="4"/>
  <c r="N287" i="4"/>
  <c r="K287" i="4"/>
  <c r="J287" i="4"/>
  <c r="S287" i="4" s="1"/>
  <c r="Q286" i="4"/>
  <c r="P286" i="4"/>
  <c r="O286" i="4"/>
  <c r="N286" i="4"/>
  <c r="K286" i="4"/>
  <c r="J286" i="4"/>
  <c r="S286" i="4" s="1"/>
  <c r="Q285" i="4"/>
  <c r="P285" i="4"/>
  <c r="O285" i="4"/>
  <c r="N285" i="4"/>
  <c r="K285" i="4"/>
  <c r="J285" i="4"/>
  <c r="S285" i="4" s="1"/>
  <c r="Q284" i="4"/>
  <c r="P284" i="4"/>
  <c r="O284" i="4"/>
  <c r="N284" i="4"/>
  <c r="K284" i="4"/>
  <c r="J284" i="4"/>
  <c r="S284" i="4" s="1"/>
  <c r="Q283" i="4"/>
  <c r="P283" i="4"/>
  <c r="O283" i="4"/>
  <c r="N283" i="4"/>
  <c r="K283" i="4"/>
  <c r="J283" i="4"/>
  <c r="S283" i="4" s="1"/>
  <c r="Q282" i="4"/>
  <c r="P282" i="4"/>
  <c r="O282" i="4"/>
  <c r="N282" i="4"/>
  <c r="K282" i="4"/>
  <c r="J282" i="4"/>
  <c r="S282" i="4" s="1"/>
  <c r="Q281" i="4"/>
  <c r="P281" i="4"/>
  <c r="O281" i="4"/>
  <c r="N281" i="4"/>
  <c r="K281" i="4"/>
  <c r="J281" i="4"/>
  <c r="S281" i="4" s="1"/>
  <c r="Q280" i="4"/>
  <c r="P280" i="4"/>
  <c r="O280" i="4"/>
  <c r="N280" i="4"/>
  <c r="K280" i="4"/>
  <c r="J280" i="4"/>
  <c r="S280" i="4" s="1"/>
  <c r="Q279" i="4"/>
  <c r="P279" i="4"/>
  <c r="O279" i="4"/>
  <c r="N279" i="4"/>
  <c r="K279" i="4"/>
  <c r="J279" i="4"/>
  <c r="S279" i="4" s="1"/>
  <c r="Q278" i="4"/>
  <c r="P278" i="4"/>
  <c r="O278" i="4"/>
  <c r="N278" i="4"/>
  <c r="K278" i="4"/>
  <c r="J278" i="4"/>
  <c r="S278" i="4" s="1"/>
  <c r="Q277" i="4"/>
  <c r="P277" i="4"/>
  <c r="O277" i="4"/>
  <c r="N277" i="4"/>
  <c r="K277" i="4"/>
  <c r="J277" i="4"/>
  <c r="S277" i="4" s="1"/>
  <c r="Q276" i="4"/>
  <c r="P276" i="4"/>
  <c r="O276" i="4"/>
  <c r="N276" i="4"/>
  <c r="K276" i="4"/>
  <c r="J276" i="4"/>
  <c r="S276" i="4" s="1"/>
  <c r="Q275" i="4"/>
  <c r="P275" i="4"/>
  <c r="O275" i="4"/>
  <c r="N275" i="4"/>
  <c r="K275" i="4"/>
  <c r="J275" i="4"/>
  <c r="S275" i="4" s="1"/>
  <c r="Q274" i="4"/>
  <c r="P274" i="4"/>
  <c r="O274" i="4"/>
  <c r="N274" i="4"/>
  <c r="K274" i="4"/>
  <c r="J274" i="4"/>
  <c r="S274" i="4" s="1"/>
  <c r="Q273" i="4"/>
  <c r="P273" i="4"/>
  <c r="O273" i="4"/>
  <c r="N273" i="4"/>
  <c r="K273" i="4"/>
  <c r="J273" i="4"/>
  <c r="S273" i="4" s="1"/>
  <c r="Q272" i="4"/>
  <c r="P272" i="4"/>
  <c r="O272" i="4"/>
  <c r="N272" i="4"/>
  <c r="K272" i="4"/>
  <c r="J272" i="4"/>
  <c r="S272" i="4" s="1"/>
  <c r="Q271" i="4"/>
  <c r="P271" i="4"/>
  <c r="O271" i="4"/>
  <c r="N271" i="4"/>
  <c r="K271" i="4"/>
  <c r="J271" i="4"/>
  <c r="S271" i="4" s="1"/>
  <c r="Q270" i="4"/>
  <c r="P270" i="4"/>
  <c r="O270" i="4"/>
  <c r="N270" i="4"/>
  <c r="K270" i="4"/>
  <c r="J270" i="4"/>
  <c r="S270" i="4" s="1"/>
  <c r="Q269" i="4"/>
  <c r="P269" i="4"/>
  <c r="O269" i="4"/>
  <c r="N269" i="4"/>
  <c r="K269" i="4"/>
  <c r="J269" i="4"/>
  <c r="S269" i="4" s="1"/>
  <c r="Q268" i="4"/>
  <c r="P268" i="4"/>
  <c r="O268" i="4"/>
  <c r="N268" i="4"/>
  <c r="K268" i="4"/>
  <c r="J268" i="4"/>
  <c r="S268" i="4" s="1"/>
  <c r="Q267" i="4"/>
  <c r="P267" i="4"/>
  <c r="O267" i="4"/>
  <c r="N267" i="4"/>
  <c r="K267" i="4"/>
  <c r="J267" i="4"/>
  <c r="S267" i="4" s="1"/>
  <c r="Q266" i="4"/>
  <c r="P266" i="4"/>
  <c r="O266" i="4"/>
  <c r="N266" i="4"/>
  <c r="K266" i="4"/>
  <c r="J266" i="4"/>
  <c r="S266" i="4" s="1"/>
  <c r="Q265" i="4"/>
  <c r="P265" i="4"/>
  <c r="O265" i="4"/>
  <c r="N265" i="4"/>
  <c r="K265" i="4"/>
  <c r="J265" i="4"/>
  <c r="S265" i="4" s="1"/>
  <c r="Q264" i="4"/>
  <c r="P264" i="4"/>
  <c r="O264" i="4"/>
  <c r="N264" i="4"/>
  <c r="K264" i="4"/>
  <c r="J264" i="4"/>
  <c r="S264" i="4" s="1"/>
  <c r="Q263" i="4"/>
  <c r="P263" i="4"/>
  <c r="O263" i="4"/>
  <c r="N263" i="4"/>
  <c r="K263" i="4"/>
  <c r="J263" i="4"/>
  <c r="S263" i="4" s="1"/>
  <c r="Q262" i="4"/>
  <c r="P262" i="4"/>
  <c r="O262" i="4"/>
  <c r="N262" i="4"/>
  <c r="K262" i="4"/>
  <c r="J262" i="4"/>
  <c r="S262" i="4" s="1"/>
  <c r="Q261" i="4"/>
  <c r="P261" i="4"/>
  <c r="O261" i="4"/>
  <c r="N261" i="4"/>
  <c r="K261" i="4"/>
  <c r="J261" i="4"/>
  <c r="S261" i="4" s="1"/>
  <c r="Q260" i="4"/>
  <c r="P260" i="4"/>
  <c r="O260" i="4"/>
  <c r="N260" i="4"/>
  <c r="K260" i="4"/>
  <c r="J260" i="4"/>
  <c r="S260" i="4" s="1"/>
  <c r="Q259" i="4"/>
  <c r="P259" i="4"/>
  <c r="O259" i="4"/>
  <c r="N259" i="4"/>
  <c r="K259" i="4"/>
  <c r="J259" i="4"/>
  <c r="S259" i="4" s="1"/>
  <c r="Q258" i="4"/>
  <c r="P258" i="4"/>
  <c r="O258" i="4"/>
  <c r="N258" i="4"/>
  <c r="K258" i="4"/>
  <c r="J258" i="4"/>
  <c r="S258" i="4" s="1"/>
  <c r="Q257" i="4"/>
  <c r="P257" i="4"/>
  <c r="O257" i="4"/>
  <c r="N257" i="4"/>
  <c r="K257" i="4"/>
  <c r="J257" i="4"/>
  <c r="S257" i="4" s="1"/>
  <c r="Q256" i="4"/>
  <c r="P256" i="4"/>
  <c r="O256" i="4"/>
  <c r="N256" i="4"/>
  <c r="K256" i="4"/>
  <c r="J256" i="4"/>
  <c r="S256" i="4" s="1"/>
  <c r="Q255" i="4"/>
  <c r="P255" i="4"/>
  <c r="O255" i="4"/>
  <c r="N255" i="4"/>
  <c r="K255" i="4"/>
  <c r="J255" i="4"/>
  <c r="S255" i="4" s="1"/>
  <c r="Q254" i="4"/>
  <c r="P254" i="4"/>
  <c r="O254" i="4"/>
  <c r="N254" i="4"/>
  <c r="K254" i="4"/>
  <c r="J254" i="4"/>
  <c r="S254" i="4" s="1"/>
  <c r="Q253" i="4"/>
  <c r="P253" i="4"/>
  <c r="O253" i="4"/>
  <c r="N253" i="4"/>
  <c r="K253" i="4"/>
  <c r="J253" i="4"/>
  <c r="S253" i="4" s="1"/>
  <c r="Q252" i="4"/>
  <c r="P252" i="4"/>
  <c r="O252" i="4"/>
  <c r="N252" i="4"/>
  <c r="K252" i="4"/>
  <c r="J252" i="4"/>
  <c r="S252" i="4" s="1"/>
  <c r="Q251" i="4"/>
  <c r="P251" i="4"/>
  <c r="O251" i="4"/>
  <c r="N251" i="4"/>
  <c r="K251" i="4"/>
  <c r="J251" i="4"/>
  <c r="S251" i="4" s="1"/>
  <c r="Q250" i="4"/>
  <c r="P250" i="4"/>
  <c r="O250" i="4"/>
  <c r="N250" i="4"/>
  <c r="K250" i="4"/>
  <c r="J250" i="4"/>
  <c r="S250" i="4" s="1"/>
  <c r="Q249" i="4"/>
  <c r="P249" i="4"/>
  <c r="O249" i="4"/>
  <c r="N249" i="4"/>
  <c r="K249" i="4"/>
  <c r="J249" i="4"/>
  <c r="S249" i="4" s="1"/>
  <c r="Q248" i="4"/>
  <c r="P248" i="4"/>
  <c r="O248" i="4"/>
  <c r="N248" i="4"/>
  <c r="K248" i="4"/>
  <c r="J248" i="4"/>
  <c r="S248" i="4" s="1"/>
  <c r="Q247" i="4"/>
  <c r="P247" i="4"/>
  <c r="O247" i="4"/>
  <c r="N247" i="4"/>
  <c r="K247" i="4"/>
  <c r="J247" i="4"/>
  <c r="S247" i="4" s="1"/>
  <c r="Q246" i="4"/>
  <c r="P246" i="4"/>
  <c r="O246" i="4"/>
  <c r="N246" i="4"/>
  <c r="K246" i="4"/>
  <c r="J246" i="4"/>
  <c r="S246" i="4" s="1"/>
  <c r="Q245" i="4"/>
  <c r="P245" i="4"/>
  <c r="O245" i="4"/>
  <c r="N245" i="4"/>
  <c r="K245" i="4"/>
  <c r="J245" i="4"/>
  <c r="S245" i="4" s="1"/>
  <c r="Q244" i="4"/>
  <c r="P244" i="4"/>
  <c r="O244" i="4"/>
  <c r="N244" i="4"/>
  <c r="K244" i="4"/>
  <c r="J244" i="4"/>
  <c r="S244" i="4" s="1"/>
  <c r="Q243" i="4"/>
  <c r="P243" i="4"/>
  <c r="O243" i="4"/>
  <c r="N243" i="4"/>
  <c r="K243" i="4"/>
  <c r="J243" i="4"/>
  <c r="S243" i="4" s="1"/>
  <c r="Q242" i="4"/>
  <c r="P242" i="4"/>
  <c r="O242" i="4"/>
  <c r="N242" i="4"/>
  <c r="K242" i="4"/>
  <c r="J242" i="4"/>
  <c r="S242" i="4" s="1"/>
  <c r="Q241" i="4"/>
  <c r="P241" i="4"/>
  <c r="O241" i="4"/>
  <c r="N241" i="4"/>
  <c r="K241" i="4"/>
  <c r="J241" i="4"/>
  <c r="S241" i="4" s="1"/>
  <c r="Q240" i="4"/>
  <c r="P240" i="4"/>
  <c r="O240" i="4"/>
  <c r="N240" i="4"/>
  <c r="K240" i="4"/>
  <c r="J240" i="4"/>
  <c r="S240" i="4" s="1"/>
  <c r="Q239" i="4"/>
  <c r="P239" i="4"/>
  <c r="O239" i="4"/>
  <c r="N239" i="4"/>
  <c r="K239" i="4"/>
  <c r="J239" i="4"/>
  <c r="S239" i="4" s="1"/>
  <c r="Q238" i="4"/>
  <c r="P238" i="4"/>
  <c r="O238" i="4"/>
  <c r="N238" i="4"/>
  <c r="K238" i="4"/>
  <c r="J238" i="4"/>
  <c r="S238" i="4" s="1"/>
  <c r="Q237" i="4"/>
  <c r="P237" i="4"/>
  <c r="O237" i="4"/>
  <c r="N237" i="4"/>
  <c r="K237" i="4"/>
  <c r="J237" i="4"/>
  <c r="S237" i="4" s="1"/>
  <c r="Q236" i="4"/>
  <c r="P236" i="4"/>
  <c r="O236" i="4"/>
  <c r="N236" i="4"/>
  <c r="K236" i="4"/>
  <c r="J236" i="4"/>
  <c r="S236" i="4" s="1"/>
  <c r="Q235" i="4"/>
  <c r="P235" i="4"/>
  <c r="O235" i="4"/>
  <c r="N235" i="4"/>
  <c r="K235" i="4"/>
  <c r="J235" i="4"/>
  <c r="S235" i="4" s="1"/>
  <c r="Q234" i="4"/>
  <c r="P234" i="4"/>
  <c r="O234" i="4"/>
  <c r="N234" i="4"/>
  <c r="K234" i="4"/>
  <c r="J234" i="4"/>
  <c r="S234" i="4" s="1"/>
  <c r="Q233" i="4"/>
  <c r="P233" i="4"/>
  <c r="O233" i="4"/>
  <c r="N233" i="4"/>
  <c r="K233" i="4"/>
  <c r="J233" i="4"/>
  <c r="S233" i="4" s="1"/>
  <c r="Q232" i="4"/>
  <c r="P232" i="4"/>
  <c r="O232" i="4"/>
  <c r="N232" i="4"/>
  <c r="K232" i="4"/>
  <c r="J232" i="4"/>
  <c r="S232" i="4" s="1"/>
  <c r="Q231" i="4"/>
  <c r="P231" i="4"/>
  <c r="O231" i="4"/>
  <c r="N231" i="4"/>
  <c r="K231" i="4"/>
  <c r="J231" i="4"/>
  <c r="S231" i="4" s="1"/>
  <c r="Q230" i="4"/>
  <c r="P230" i="4"/>
  <c r="O230" i="4"/>
  <c r="N230" i="4"/>
  <c r="K230" i="4"/>
  <c r="J230" i="4"/>
  <c r="S230" i="4" s="1"/>
  <c r="Q229" i="4"/>
  <c r="P229" i="4"/>
  <c r="O229" i="4"/>
  <c r="N229" i="4"/>
  <c r="K229" i="4"/>
  <c r="J229" i="4"/>
  <c r="S229" i="4" s="1"/>
  <c r="Q228" i="4"/>
  <c r="P228" i="4"/>
  <c r="O228" i="4"/>
  <c r="N228" i="4"/>
  <c r="K228" i="4"/>
  <c r="J228" i="4"/>
  <c r="S228" i="4" s="1"/>
  <c r="Q227" i="4"/>
  <c r="P227" i="4"/>
  <c r="O227" i="4"/>
  <c r="N227" i="4"/>
  <c r="K227" i="4"/>
  <c r="J227" i="4"/>
  <c r="S227" i="4" s="1"/>
  <c r="Q226" i="4"/>
  <c r="P226" i="4"/>
  <c r="O226" i="4"/>
  <c r="N226" i="4"/>
  <c r="K226" i="4"/>
  <c r="J226" i="4"/>
  <c r="S226" i="4" s="1"/>
  <c r="Q225" i="4"/>
  <c r="P225" i="4"/>
  <c r="O225" i="4"/>
  <c r="N225" i="4"/>
  <c r="K225" i="4"/>
  <c r="J225" i="4"/>
  <c r="S225" i="4" s="1"/>
  <c r="Q224" i="4"/>
  <c r="P224" i="4"/>
  <c r="O224" i="4"/>
  <c r="N224" i="4"/>
  <c r="K224" i="4"/>
  <c r="J224" i="4"/>
  <c r="S224" i="4" s="1"/>
  <c r="Q223" i="4"/>
  <c r="P223" i="4"/>
  <c r="O223" i="4"/>
  <c r="N223" i="4"/>
  <c r="K223" i="4"/>
  <c r="J223" i="4"/>
  <c r="S223" i="4" s="1"/>
  <c r="Q222" i="4"/>
  <c r="P222" i="4"/>
  <c r="O222" i="4"/>
  <c r="N222" i="4"/>
  <c r="K222" i="4"/>
  <c r="J222" i="4"/>
  <c r="S222" i="4" s="1"/>
  <c r="Q221" i="4"/>
  <c r="P221" i="4"/>
  <c r="O221" i="4"/>
  <c r="N221" i="4"/>
  <c r="K221" i="4"/>
  <c r="J221" i="4"/>
  <c r="S221" i="4" s="1"/>
  <c r="Q220" i="4"/>
  <c r="P220" i="4"/>
  <c r="O220" i="4"/>
  <c r="N220" i="4"/>
  <c r="K220" i="4"/>
  <c r="J220" i="4"/>
  <c r="S220" i="4" s="1"/>
  <c r="Q219" i="4"/>
  <c r="P219" i="4"/>
  <c r="O219" i="4"/>
  <c r="N219" i="4"/>
  <c r="K219" i="4"/>
  <c r="J219" i="4"/>
  <c r="S219" i="4" s="1"/>
  <c r="Q218" i="4"/>
  <c r="P218" i="4"/>
  <c r="O218" i="4"/>
  <c r="N218" i="4"/>
  <c r="K218" i="4"/>
  <c r="J218" i="4"/>
  <c r="S218" i="4" s="1"/>
  <c r="Q217" i="4"/>
  <c r="P217" i="4"/>
  <c r="O217" i="4"/>
  <c r="N217" i="4"/>
  <c r="K217" i="4"/>
  <c r="J217" i="4"/>
  <c r="S217" i="4" s="1"/>
  <c r="Q216" i="4"/>
  <c r="P216" i="4"/>
  <c r="O216" i="4"/>
  <c r="N216" i="4"/>
  <c r="K216" i="4"/>
  <c r="J216" i="4"/>
  <c r="S216" i="4" s="1"/>
  <c r="Q215" i="4"/>
  <c r="P215" i="4"/>
  <c r="O215" i="4"/>
  <c r="N215" i="4"/>
  <c r="K215" i="4"/>
  <c r="J215" i="4"/>
  <c r="S215" i="4" s="1"/>
  <c r="Q214" i="4"/>
  <c r="P214" i="4"/>
  <c r="O214" i="4"/>
  <c r="N214" i="4"/>
  <c r="K214" i="4"/>
  <c r="J214" i="4"/>
  <c r="S214" i="4" s="1"/>
  <c r="Q213" i="4"/>
  <c r="P213" i="4"/>
  <c r="O213" i="4"/>
  <c r="N213" i="4"/>
  <c r="K213" i="4"/>
  <c r="J213" i="4"/>
  <c r="S213" i="4" s="1"/>
  <c r="Q212" i="4"/>
  <c r="P212" i="4"/>
  <c r="O212" i="4"/>
  <c r="N212" i="4"/>
  <c r="K212" i="4"/>
  <c r="J212" i="4"/>
  <c r="S212" i="4" s="1"/>
  <c r="Q211" i="4"/>
  <c r="P211" i="4"/>
  <c r="O211" i="4"/>
  <c r="N211" i="4"/>
  <c r="K211" i="4"/>
  <c r="J211" i="4"/>
  <c r="S211" i="4" s="1"/>
  <c r="Q210" i="4"/>
  <c r="P210" i="4"/>
  <c r="O210" i="4"/>
  <c r="N210" i="4"/>
  <c r="K210" i="4"/>
  <c r="J210" i="4"/>
  <c r="S210" i="4" s="1"/>
  <c r="Q209" i="4"/>
  <c r="P209" i="4"/>
  <c r="O209" i="4"/>
  <c r="N209" i="4"/>
  <c r="K209" i="4"/>
  <c r="J209" i="4"/>
  <c r="S209" i="4" s="1"/>
  <c r="Q208" i="4"/>
  <c r="P208" i="4"/>
  <c r="O208" i="4"/>
  <c r="N208" i="4"/>
  <c r="K208" i="4"/>
  <c r="J208" i="4"/>
  <c r="S208" i="4" s="1"/>
  <c r="Q207" i="4"/>
  <c r="P207" i="4"/>
  <c r="O207" i="4"/>
  <c r="N207" i="4"/>
  <c r="K207" i="4"/>
  <c r="J207" i="4"/>
  <c r="S207" i="4" s="1"/>
  <c r="Q206" i="4"/>
  <c r="P206" i="4"/>
  <c r="O206" i="4"/>
  <c r="N206" i="4"/>
  <c r="K206" i="4"/>
  <c r="J206" i="4"/>
  <c r="S206" i="4" s="1"/>
  <c r="Q205" i="4"/>
  <c r="P205" i="4"/>
  <c r="O205" i="4"/>
  <c r="N205" i="4"/>
  <c r="K205" i="4"/>
  <c r="J205" i="4"/>
  <c r="S205" i="4" s="1"/>
  <c r="Q204" i="4"/>
  <c r="P204" i="4"/>
  <c r="O204" i="4"/>
  <c r="N204" i="4"/>
  <c r="K204" i="4"/>
  <c r="J204" i="4"/>
  <c r="S204" i="4" s="1"/>
  <c r="Q203" i="4"/>
  <c r="P203" i="4"/>
  <c r="O203" i="4"/>
  <c r="N203" i="4"/>
  <c r="K203" i="4"/>
  <c r="J203" i="4"/>
  <c r="S203" i="4" s="1"/>
  <c r="Q202" i="4"/>
  <c r="P202" i="4"/>
  <c r="O202" i="4"/>
  <c r="N202" i="4"/>
  <c r="K202" i="4"/>
  <c r="J202" i="4"/>
  <c r="S202" i="4" s="1"/>
  <c r="Q201" i="4"/>
  <c r="P201" i="4"/>
  <c r="O201" i="4"/>
  <c r="N201" i="4"/>
  <c r="K201" i="4"/>
  <c r="J201" i="4"/>
  <c r="S201" i="4" s="1"/>
  <c r="Q200" i="4"/>
  <c r="P200" i="4"/>
  <c r="O200" i="4"/>
  <c r="N200" i="4"/>
  <c r="K200" i="4"/>
  <c r="J200" i="4"/>
  <c r="S200" i="4" s="1"/>
  <c r="Q199" i="4"/>
  <c r="P199" i="4"/>
  <c r="O199" i="4"/>
  <c r="N199" i="4"/>
  <c r="K199" i="4"/>
  <c r="J199" i="4"/>
  <c r="S199" i="4" s="1"/>
  <c r="Q198" i="4"/>
  <c r="P198" i="4"/>
  <c r="O198" i="4"/>
  <c r="N198" i="4"/>
  <c r="K198" i="4"/>
  <c r="J198" i="4"/>
  <c r="S198" i="4" s="1"/>
  <c r="Q197" i="4"/>
  <c r="P197" i="4"/>
  <c r="O197" i="4"/>
  <c r="N197" i="4"/>
  <c r="K197" i="4"/>
  <c r="J197" i="4"/>
  <c r="S197" i="4" s="1"/>
  <c r="Q196" i="4"/>
  <c r="P196" i="4"/>
  <c r="O196" i="4"/>
  <c r="N196" i="4"/>
  <c r="K196" i="4"/>
  <c r="J196" i="4"/>
  <c r="S196" i="4" s="1"/>
  <c r="Q195" i="4"/>
  <c r="P195" i="4"/>
  <c r="O195" i="4"/>
  <c r="N195" i="4"/>
  <c r="K195" i="4"/>
  <c r="J195" i="4"/>
  <c r="S195" i="4" s="1"/>
  <c r="Q194" i="4"/>
  <c r="P194" i="4"/>
  <c r="O194" i="4"/>
  <c r="N194" i="4"/>
  <c r="K194" i="4"/>
  <c r="J194" i="4"/>
  <c r="S194" i="4" s="1"/>
  <c r="Q193" i="4"/>
  <c r="P193" i="4"/>
  <c r="O193" i="4"/>
  <c r="N193" i="4"/>
  <c r="K193" i="4"/>
  <c r="J193" i="4"/>
  <c r="S193" i="4" s="1"/>
  <c r="Q192" i="4"/>
  <c r="P192" i="4"/>
  <c r="O192" i="4"/>
  <c r="N192" i="4"/>
  <c r="K192" i="4"/>
  <c r="J192" i="4"/>
  <c r="S192" i="4" s="1"/>
  <c r="Q191" i="4"/>
  <c r="P191" i="4"/>
  <c r="O191" i="4"/>
  <c r="N191" i="4"/>
  <c r="K191" i="4"/>
  <c r="J191" i="4"/>
  <c r="S191" i="4" s="1"/>
  <c r="Q190" i="4"/>
  <c r="P190" i="4"/>
  <c r="O190" i="4"/>
  <c r="N190" i="4"/>
  <c r="K190" i="4"/>
  <c r="J190" i="4"/>
  <c r="S190" i="4" s="1"/>
  <c r="Q189" i="4"/>
  <c r="P189" i="4"/>
  <c r="O189" i="4"/>
  <c r="N189" i="4"/>
  <c r="K189" i="4"/>
  <c r="J189" i="4"/>
  <c r="S189" i="4" s="1"/>
  <c r="Q188" i="4"/>
  <c r="P188" i="4"/>
  <c r="O188" i="4"/>
  <c r="N188" i="4"/>
  <c r="K188" i="4"/>
  <c r="J188" i="4"/>
  <c r="S188" i="4" s="1"/>
  <c r="Q187" i="4"/>
  <c r="P187" i="4"/>
  <c r="O187" i="4"/>
  <c r="N187" i="4"/>
  <c r="K187" i="4"/>
  <c r="J187" i="4"/>
  <c r="S187" i="4" s="1"/>
  <c r="Q186" i="4"/>
  <c r="P186" i="4"/>
  <c r="O186" i="4"/>
  <c r="N186" i="4"/>
  <c r="K186" i="4"/>
  <c r="J186" i="4"/>
  <c r="S186" i="4" s="1"/>
  <c r="Q185" i="4"/>
  <c r="P185" i="4"/>
  <c r="O185" i="4"/>
  <c r="N185" i="4"/>
  <c r="K185" i="4"/>
  <c r="J185" i="4"/>
  <c r="S185" i="4" s="1"/>
  <c r="Q184" i="4"/>
  <c r="P184" i="4"/>
  <c r="O184" i="4"/>
  <c r="N184" i="4"/>
  <c r="K184" i="4"/>
  <c r="J184" i="4"/>
  <c r="S184" i="4" s="1"/>
  <c r="Q183" i="4"/>
  <c r="P183" i="4"/>
  <c r="O183" i="4"/>
  <c r="N183" i="4"/>
  <c r="K183" i="4"/>
  <c r="J183" i="4"/>
  <c r="S183" i="4" s="1"/>
  <c r="Q182" i="4"/>
  <c r="P182" i="4"/>
  <c r="O182" i="4"/>
  <c r="N182" i="4"/>
  <c r="K182" i="4"/>
  <c r="J182" i="4"/>
  <c r="S182" i="4" s="1"/>
  <c r="Q181" i="4"/>
  <c r="P181" i="4"/>
  <c r="O181" i="4"/>
  <c r="N181" i="4"/>
  <c r="K181" i="4"/>
  <c r="J181" i="4"/>
  <c r="S181" i="4" s="1"/>
  <c r="Q180" i="4"/>
  <c r="P180" i="4"/>
  <c r="O180" i="4"/>
  <c r="N180" i="4"/>
  <c r="K180" i="4"/>
  <c r="J180" i="4"/>
  <c r="S180" i="4" s="1"/>
  <c r="Q179" i="4"/>
  <c r="P179" i="4"/>
  <c r="O179" i="4"/>
  <c r="N179" i="4"/>
  <c r="K179" i="4"/>
  <c r="J179" i="4"/>
  <c r="S179" i="4" s="1"/>
  <c r="Q178" i="4"/>
  <c r="P178" i="4"/>
  <c r="O178" i="4"/>
  <c r="N178" i="4"/>
  <c r="K178" i="4"/>
  <c r="J178" i="4"/>
  <c r="S178" i="4" s="1"/>
  <c r="Q177" i="4"/>
  <c r="P177" i="4"/>
  <c r="O177" i="4"/>
  <c r="N177" i="4"/>
  <c r="K177" i="4"/>
  <c r="J177" i="4"/>
  <c r="S177" i="4" s="1"/>
  <c r="Q176" i="4"/>
  <c r="P176" i="4"/>
  <c r="O176" i="4"/>
  <c r="N176" i="4"/>
  <c r="K176" i="4"/>
  <c r="J176" i="4"/>
  <c r="S176" i="4" s="1"/>
  <c r="Q175" i="4"/>
  <c r="P175" i="4"/>
  <c r="O175" i="4"/>
  <c r="N175" i="4"/>
  <c r="K175" i="4"/>
  <c r="J175" i="4"/>
  <c r="S175" i="4" s="1"/>
  <c r="Q174" i="4"/>
  <c r="P174" i="4"/>
  <c r="O174" i="4"/>
  <c r="N174" i="4"/>
  <c r="K174" i="4"/>
  <c r="J174" i="4"/>
  <c r="S174" i="4" s="1"/>
  <c r="Q173" i="4"/>
  <c r="P173" i="4"/>
  <c r="O173" i="4"/>
  <c r="N173" i="4"/>
  <c r="K173" i="4"/>
  <c r="J173" i="4"/>
  <c r="S173" i="4" s="1"/>
  <c r="Q172" i="4"/>
  <c r="P172" i="4"/>
  <c r="O172" i="4"/>
  <c r="N172" i="4"/>
  <c r="K172" i="4"/>
  <c r="J172" i="4"/>
  <c r="S172" i="4" s="1"/>
  <c r="Q171" i="4"/>
  <c r="P171" i="4"/>
  <c r="O171" i="4"/>
  <c r="N171" i="4"/>
  <c r="K171" i="4"/>
  <c r="J171" i="4"/>
  <c r="S171" i="4" s="1"/>
  <c r="Q170" i="4"/>
  <c r="P170" i="4"/>
  <c r="O170" i="4"/>
  <c r="N170" i="4"/>
  <c r="K170" i="4"/>
  <c r="J170" i="4"/>
  <c r="S170" i="4" s="1"/>
  <c r="Q169" i="4"/>
  <c r="P169" i="4"/>
  <c r="O169" i="4"/>
  <c r="N169" i="4"/>
  <c r="K169" i="4"/>
  <c r="J169" i="4"/>
  <c r="S169" i="4" s="1"/>
  <c r="Q168" i="4"/>
  <c r="P168" i="4"/>
  <c r="O168" i="4"/>
  <c r="N168" i="4"/>
  <c r="K168" i="4"/>
  <c r="J168" i="4"/>
  <c r="S168" i="4" s="1"/>
  <c r="Q167" i="4"/>
  <c r="P167" i="4"/>
  <c r="O167" i="4"/>
  <c r="N167" i="4"/>
  <c r="K167" i="4"/>
  <c r="J167" i="4"/>
  <c r="S167" i="4" s="1"/>
  <c r="Q166" i="4"/>
  <c r="P166" i="4"/>
  <c r="O166" i="4"/>
  <c r="N166" i="4"/>
  <c r="K166" i="4"/>
  <c r="J166" i="4"/>
  <c r="S166" i="4" s="1"/>
  <c r="Q165" i="4"/>
  <c r="P165" i="4"/>
  <c r="O165" i="4"/>
  <c r="N165" i="4"/>
  <c r="K165" i="4"/>
  <c r="J165" i="4"/>
  <c r="S165" i="4" s="1"/>
  <c r="Q164" i="4"/>
  <c r="P164" i="4"/>
  <c r="O164" i="4"/>
  <c r="N164" i="4"/>
  <c r="K164" i="4"/>
  <c r="J164" i="4"/>
  <c r="S164" i="4" s="1"/>
  <c r="Q163" i="4"/>
  <c r="P163" i="4"/>
  <c r="O163" i="4"/>
  <c r="N163" i="4"/>
  <c r="K163" i="4"/>
  <c r="J163" i="4"/>
  <c r="S163" i="4" s="1"/>
  <c r="Q162" i="4"/>
  <c r="P162" i="4"/>
  <c r="O162" i="4"/>
  <c r="N162" i="4"/>
  <c r="K162" i="4"/>
  <c r="J162" i="4"/>
  <c r="S162" i="4" s="1"/>
  <c r="Q161" i="4"/>
  <c r="P161" i="4"/>
  <c r="O161" i="4"/>
  <c r="N161" i="4"/>
  <c r="K161" i="4"/>
  <c r="J161" i="4"/>
  <c r="S161" i="4" s="1"/>
  <c r="Q160" i="4"/>
  <c r="P160" i="4"/>
  <c r="O160" i="4"/>
  <c r="N160" i="4"/>
  <c r="K160" i="4"/>
  <c r="J160" i="4"/>
  <c r="S160" i="4" s="1"/>
  <c r="Q159" i="4"/>
  <c r="P159" i="4"/>
  <c r="O159" i="4"/>
  <c r="N159" i="4"/>
  <c r="K159" i="4"/>
  <c r="J159" i="4"/>
  <c r="S159" i="4" s="1"/>
  <c r="Q158" i="4"/>
  <c r="P158" i="4"/>
  <c r="O158" i="4"/>
  <c r="N158" i="4"/>
  <c r="K158" i="4"/>
  <c r="J158" i="4"/>
  <c r="S158" i="4" s="1"/>
  <c r="Q157" i="4"/>
  <c r="P157" i="4"/>
  <c r="O157" i="4"/>
  <c r="N157" i="4"/>
  <c r="K157" i="4"/>
  <c r="J157" i="4"/>
  <c r="S157" i="4" s="1"/>
  <c r="Q156" i="4"/>
  <c r="P156" i="4"/>
  <c r="O156" i="4"/>
  <c r="N156" i="4"/>
  <c r="K156" i="4"/>
  <c r="J156" i="4"/>
  <c r="S156" i="4" s="1"/>
  <c r="Q155" i="4"/>
  <c r="P155" i="4"/>
  <c r="O155" i="4"/>
  <c r="N155" i="4"/>
  <c r="K155" i="4"/>
  <c r="J155" i="4"/>
  <c r="S155" i="4" s="1"/>
  <c r="Q154" i="4"/>
  <c r="P154" i="4"/>
  <c r="O154" i="4"/>
  <c r="N154" i="4"/>
  <c r="K154" i="4"/>
  <c r="J154" i="4"/>
  <c r="S154" i="4" s="1"/>
  <c r="Q153" i="4"/>
  <c r="P153" i="4"/>
  <c r="O153" i="4"/>
  <c r="N153" i="4"/>
  <c r="K153" i="4"/>
  <c r="J153" i="4"/>
  <c r="S153" i="4" s="1"/>
  <c r="Q152" i="4"/>
  <c r="P152" i="4"/>
  <c r="O152" i="4"/>
  <c r="N152" i="4"/>
  <c r="K152" i="4"/>
  <c r="J152" i="4"/>
  <c r="S152" i="4" s="1"/>
  <c r="Q151" i="4"/>
  <c r="P151" i="4"/>
  <c r="O151" i="4"/>
  <c r="N151" i="4"/>
  <c r="K151" i="4"/>
  <c r="J151" i="4"/>
  <c r="S151" i="4" s="1"/>
  <c r="Q150" i="4"/>
  <c r="P150" i="4"/>
  <c r="O150" i="4"/>
  <c r="N150" i="4"/>
  <c r="K150" i="4"/>
  <c r="J150" i="4"/>
  <c r="S150" i="4" s="1"/>
  <c r="Q149" i="4"/>
  <c r="P149" i="4"/>
  <c r="O149" i="4"/>
  <c r="N149" i="4"/>
  <c r="K149" i="4"/>
  <c r="J149" i="4"/>
  <c r="S149" i="4" s="1"/>
  <c r="Q148" i="4"/>
  <c r="P148" i="4"/>
  <c r="O148" i="4"/>
  <c r="N148" i="4"/>
  <c r="K148" i="4"/>
  <c r="J148" i="4"/>
  <c r="S148" i="4" s="1"/>
  <c r="Q147" i="4"/>
  <c r="P147" i="4"/>
  <c r="O147" i="4"/>
  <c r="N147" i="4"/>
  <c r="K147" i="4"/>
  <c r="J147" i="4"/>
  <c r="S147" i="4" s="1"/>
  <c r="Q146" i="4"/>
  <c r="P146" i="4"/>
  <c r="O146" i="4"/>
  <c r="N146" i="4"/>
  <c r="K146" i="4"/>
  <c r="J146" i="4"/>
  <c r="S146" i="4" s="1"/>
  <c r="Q145" i="4"/>
  <c r="P145" i="4"/>
  <c r="O145" i="4"/>
  <c r="N145" i="4"/>
  <c r="K145" i="4"/>
  <c r="J145" i="4"/>
  <c r="S145" i="4" s="1"/>
  <c r="Q144" i="4"/>
  <c r="P144" i="4"/>
  <c r="O144" i="4"/>
  <c r="N144" i="4"/>
  <c r="K144" i="4"/>
  <c r="J144" i="4"/>
  <c r="S144" i="4" s="1"/>
  <c r="Q143" i="4"/>
  <c r="P143" i="4"/>
  <c r="O143" i="4"/>
  <c r="N143" i="4"/>
  <c r="K143" i="4"/>
  <c r="J143" i="4"/>
  <c r="S143" i="4" s="1"/>
  <c r="Q142" i="4"/>
  <c r="P142" i="4"/>
  <c r="O142" i="4"/>
  <c r="N142" i="4"/>
  <c r="K142" i="4"/>
  <c r="J142" i="4"/>
  <c r="S142" i="4" s="1"/>
  <c r="Q141" i="4"/>
  <c r="P141" i="4"/>
  <c r="O141" i="4"/>
  <c r="N141" i="4"/>
  <c r="K141" i="4"/>
  <c r="J141" i="4"/>
  <c r="S141" i="4" s="1"/>
  <c r="Q140" i="4"/>
  <c r="P140" i="4"/>
  <c r="O140" i="4"/>
  <c r="N140" i="4"/>
  <c r="K140" i="4"/>
  <c r="J140" i="4"/>
  <c r="S140" i="4" s="1"/>
  <c r="Q139" i="4"/>
  <c r="P139" i="4"/>
  <c r="O139" i="4"/>
  <c r="N139" i="4"/>
  <c r="K139" i="4"/>
  <c r="J139" i="4"/>
  <c r="S139" i="4" s="1"/>
  <c r="Q138" i="4"/>
  <c r="P138" i="4"/>
  <c r="O138" i="4"/>
  <c r="N138" i="4"/>
  <c r="K138" i="4"/>
  <c r="J138" i="4"/>
  <c r="S138" i="4" s="1"/>
  <c r="Q137" i="4"/>
  <c r="P137" i="4"/>
  <c r="O137" i="4"/>
  <c r="N137" i="4"/>
  <c r="K137" i="4"/>
  <c r="J137" i="4"/>
  <c r="S137" i="4" s="1"/>
  <c r="Q136" i="4"/>
  <c r="P136" i="4"/>
  <c r="O136" i="4"/>
  <c r="N136" i="4"/>
  <c r="K136" i="4"/>
  <c r="J136" i="4"/>
  <c r="S136" i="4" s="1"/>
  <c r="Q135" i="4"/>
  <c r="P135" i="4"/>
  <c r="O135" i="4"/>
  <c r="N135" i="4"/>
  <c r="K135" i="4"/>
  <c r="J135" i="4"/>
  <c r="S135" i="4" s="1"/>
  <c r="Q134" i="4"/>
  <c r="P134" i="4"/>
  <c r="O134" i="4"/>
  <c r="N134" i="4"/>
  <c r="K134" i="4"/>
  <c r="J134" i="4"/>
  <c r="S134" i="4" s="1"/>
  <c r="Q133" i="4"/>
  <c r="P133" i="4"/>
  <c r="O133" i="4"/>
  <c r="N133" i="4"/>
  <c r="K133" i="4"/>
  <c r="J133" i="4"/>
  <c r="S133" i="4" s="1"/>
  <c r="Q132" i="4"/>
  <c r="P132" i="4"/>
  <c r="O132" i="4"/>
  <c r="N132" i="4"/>
  <c r="K132" i="4"/>
  <c r="J132" i="4"/>
  <c r="S132" i="4" s="1"/>
  <c r="Q131" i="4"/>
  <c r="P131" i="4"/>
  <c r="O131" i="4"/>
  <c r="N131" i="4"/>
  <c r="K131" i="4"/>
  <c r="J131" i="4"/>
  <c r="S131" i="4" s="1"/>
  <c r="Q130" i="4"/>
  <c r="P130" i="4"/>
  <c r="O130" i="4"/>
  <c r="N130" i="4"/>
  <c r="K130" i="4"/>
  <c r="J130" i="4"/>
  <c r="S130" i="4" s="1"/>
  <c r="Q129" i="4"/>
  <c r="P129" i="4"/>
  <c r="O129" i="4"/>
  <c r="N129" i="4"/>
  <c r="K129" i="4"/>
  <c r="J129" i="4"/>
  <c r="S129" i="4" s="1"/>
  <c r="S127" i="4"/>
  <c r="S125" i="4"/>
  <c r="S124" i="4"/>
  <c r="Q123" i="4"/>
  <c r="P123" i="4"/>
  <c r="O123" i="4"/>
  <c r="F124" i="13" s="1"/>
  <c r="N123" i="4"/>
  <c r="K123" i="4"/>
  <c r="J123" i="4"/>
  <c r="Q122" i="4"/>
  <c r="P122" i="4"/>
  <c r="O122" i="4"/>
  <c r="F123" i="13" s="1"/>
  <c r="N122" i="4"/>
  <c r="K122" i="4"/>
  <c r="J122" i="4"/>
  <c r="Q121" i="4"/>
  <c r="P121" i="4"/>
  <c r="O121" i="4"/>
  <c r="F122" i="13" s="1"/>
  <c r="N121" i="4"/>
  <c r="K121" i="4"/>
  <c r="J121" i="4"/>
  <c r="Q120" i="4"/>
  <c r="P120" i="4"/>
  <c r="O120" i="4"/>
  <c r="F121" i="13" s="1"/>
  <c r="N120" i="4"/>
  <c r="K120" i="4"/>
  <c r="J120" i="4"/>
  <c r="Q119" i="4"/>
  <c r="P119" i="4"/>
  <c r="O119" i="4"/>
  <c r="F120" i="13" s="1"/>
  <c r="N119" i="4"/>
  <c r="K119" i="4"/>
  <c r="J119" i="4"/>
  <c r="Q118" i="4"/>
  <c r="P118" i="4"/>
  <c r="O118" i="4"/>
  <c r="F119" i="13" s="1"/>
  <c r="N118" i="4"/>
  <c r="K118" i="4"/>
  <c r="J118" i="4"/>
  <c r="Q117" i="4"/>
  <c r="P117" i="4"/>
  <c r="O117" i="4"/>
  <c r="F118" i="13" s="1"/>
  <c r="N117" i="4"/>
  <c r="K117" i="4"/>
  <c r="J117" i="4"/>
  <c r="Q116" i="4"/>
  <c r="P116" i="4"/>
  <c r="O116" i="4"/>
  <c r="F117" i="13" s="1"/>
  <c r="N116" i="4"/>
  <c r="K116" i="4"/>
  <c r="J116" i="4"/>
  <c r="Q115" i="4"/>
  <c r="P115" i="4"/>
  <c r="O115" i="4"/>
  <c r="F116" i="13" s="1"/>
  <c r="N115" i="4"/>
  <c r="K115" i="4"/>
  <c r="J115" i="4"/>
  <c r="Q114" i="4"/>
  <c r="P114" i="4"/>
  <c r="O114" i="4"/>
  <c r="F115" i="13" s="1"/>
  <c r="N114" i="4"/>
  <c r="K114" i="4"/>
  <c r="J114" i="4"/>
  <c r="Q113" i="4"/>
  <c r="P113" i="4"/>
  <c r="O113" i="4"/>
  <c r="F114" i="13" s="1"/>
  <c r="N113" i="4"/>
  <c r="K113" i="4"/>
  <c r="J113" i="4"/>
  <c r="Q112" i="4"/>
  <c r="P112" i="4"/>
  <c r="O112" i="4"/>
  <c r="F113" i="13" s="1"/>
  <c r="N112" i="4"/>
  <c r="K112" i="4"/>
  <c r="J112" i="4"/>
  <c r="Q111" i="4"/>
  <c r="P111" i="4"/>
  <c r="O111" i="4"/>
  <c r="F112" i="13" s="1"/>
  <c r="N111" i="4"/>
  <c r="K111" i="4"/>
  <c r="J111" i="4"/>
  <c r="Q110" i="4"/>
  <c r="P110" i="4"/>
  <c r="O110" i="4"/>
  <c r="F111" i="13" s="1"/>
  <c r="N110" i="4"/>
  <c r="K110" i="4"/>
  <c r="J110" i="4"/>
  <c r="Q109" i="4"/>
  <c r="P109" i="4"/>
  <c r="O109" i="4"/>
  <c r="F110" i="13" s="1"/>
  <c r="N109" i="4"/>
  <c r="K109" i="4"/>
  <c r="J109" i="4"/>
  <c r="Q108" i="4"/>
  <c r="P108" i="4"/>
  <c r="O108" i="4"/>
  <c r="F109" i="13" s="1"/>
  <c r="N108" i="4"/>
  <c r="K108" i="4"/>
  <c r="J108" i="4"/>
  <c r="Q107" i="4"/>
  <c r="P107" i="4"/>
  <c r="O107" i="4"/>
  <c r="F108" i="13" s="1"/>
  <c r="N107" i="4"/>
  <c r="K107" i="4"/>
  <c r="J107" i="4"/>
  <c r="Q106" i="4"/>
  <c r="P106" i="4"/>
  <c r="O106" i="4"/>
  <c r="F107" i="13" s="1"/>
  <c r="N106" i="4"/>
  <c r="K106" i="4"/>
  <c r="J106" i="4"/>
  <c r="Q105" i="4"/>
  <c r="P105" i="4"/>
  <c r="O105" i="4"/>
  <c r="F106" i="13" s="1"/>
  <c r="N105" i="4"/>
  <c r="K105" i="4"/>
  <c r="J105" i="4"/>
  <c r="Q104" i="4"/>
  <c r="P104" i="4"/>
  <c r="O104" i="4"/>
  <c r="F105" i="13" s="1"/>
  <c r="N104" i="4"/>
  <c r="K104" i="4"/>
  <c r="J104" i="4"/>
  <c r="Q103" i="4"/>
  <c r="P103" i="4"/>
  <c r="O103" i="4"/>
  <c r="F104" i="13" s="1"/>
  <c r="N103" i="4"/>
  <c r="K103" i="4"/>
  <c r="J103" i="4"/>
  <c r="Q102" i="4"/>
  <c r="P102" i="4"/>
  <c r="O102" i="4"/>
  <c r="F103" i="13" s="1"/>
  <c r="N102" i="4"/>
  <c r="K102" i="4"/>
  <c r="J102" i="4"/>
  <c r="Q101" i="4"/>
  <c r="P101" i="4"/>
  <c r="O101" i="4"/>
  <c r="F102" i="13" s="1"/>
  <c r="N101" i="4"/>
  <c r="K101" i="4"/>
  <c r="J101" i="4"/>
  <c r="Q100" i="4"/>
  <c r="P100" i="4"/>
  <c r="O100" i="4"/>
  <c r="F101" i="13" s="1"/>
  <c r="N100" i="4"/>
  <c r="K100" i="4"/>
  <c r="J100" i="4"/>
  <c r="Q99" i="4"/>
  <c r="P99" i="4"/>
  <c r="O99" i="4"/>
  <c r="F100" i="13" s="1"/>
  <c r="N99" i="4"/>
  <c r="K99" i="4"/>
  <c r="J99" i="4"/>
  <c r="Q98" i="4"/>
  <c r="P98" i="4"/>
  <c r="O98" i="4"/>
  <c r="F99" i="13" s="1"/>
  <c r="N98" i="4"/>
  <c r="K98" i="4"/>
  <c r="J98" i="4"/>
  <c r="Q97" i="4"/>
  <c r="P97" i="4"/>
  <c r="O97" i="4"/>
  <c r="F98" i="13" s="1"/>
  <c r="N97" i="4"/>
  <c r="K97" i="4"/>
  <c r="J97" i="4"/>
  <c r="Q96" i="4"/>
  <c r="P96" i="4"/>
  <c r="O96" i="4"/>
  <c r="F97" i="13" s="1"/>
  <c r="N96" i="4"/>
  <c r="K96" i="4"/>
  <c r="J96" i="4"/>
  <c r="Q95" i="4"/>
  <c r="P95" i="4"/>
  <c r="O95" i="4"/>
  <c r="F96" i="13" s="1"/>
  <c r="N95" i="4"/>
  <c r="K95" i="4"/>
  <c r="J95" i="4"/>
  <c r="Q94" i="4"/>
  <c r="P94" i="4"/>
  <c r="O94" i="4"/>
  <c r="F95" i="13" s="1"/>
  <c r="N94" i="4"/>
  <c r="K94" i="4"/>
  <c r="J94" i="4"/>
  <c r="Q93" i="4"/>
  <c r="P93" i="4"/>
  <c r="O93" i="4"/>
  <c r="F94" i="13" s="1"/>
  <c r="N93" i="4"/>
  <c r="K93" i="4"/>
  <c r="J93" i="4"/>
  <c r="Q92" i="4"/>
  <c r="P92" i="4"/>
  <c r="O92" i="4"/>
  <c r="F93" i="13" s="1"/>
  <c r="N92" i="4"/>
  <c r="K92" i="4"/>
  <c r="J92" i="4"/>
  <c r="Q91" i="4"/>
  <c r="P91" i="4"/>
  <c r="O91" i="4"/>
  <c r="F92" i="13" s="1"/>
  <c r="N91" i="4"/>
  <c r="K91" i="4"/>
  <c r="J91" i="4"/>
  <c r="Q90" i="4"/>
  <c r="P90" i="4"/>
  <c r="O90" i="4"/>
  <c r="F91" i="13" s="1"/>
  <c r="N90" i="4"/>
  <c r="K90" i="4"/>
  <c r="J90" i="4"/>
  <c r="Q89" i="4"/>
  <c r="P89" i="4"/>
  <c r="O89" i="4"/>
  <c r="F90" i="13" s="1"/>
  <c r="N89" i="4"/>
  <c r="K89" i="4"/>
  <c r="J89" i="4"/>
  <c r="Q88" i="4"/>
  <c r="P88" i="4"/>
  <c r="O88" i="4"/>
  <c r="F89" i="13" s="1"/>
  <c r="N88" i="4"/>
  <c r="K88" i="4"/>
  <c r="J88" i="4"/>
  <c r="Q87" i="4"/>
  <c r="P87" i="4"/>
  <c r="O87" i="4"/>
  <c r="F88" i="13" s="1"/>
  <c r="N87" i="4"/>
  <c r="K87" i="4"/>
  <c r="J87" i="4"/>
  <c r="Q86" i="4"/>
  <c r="P86" i="4"/>
  <c r="O86" i="4"/>
  <c r="F87" i="13" s="1"/>
  <c r="N86" i="4"/>
  <c r="K86" i="4"/>
  <c r="J86" i="4"/>
  <c r="Q85" i="4"/>
  <c r="P85" i="4"/>
  <c r="O85" i="4"/>
  <c r="F86" i="13" s="1"/>
  <c r="N85" i="4"/>
  <c r="K85" i="4"/>
  <c r="J85" i="4"/>
  <c r="Q84" i="4"/>
  <c r="P84" i="4"/>
  <c r="O84" i="4"/>
  <c r="F85" i="13" s="1"/>
  <c r="N84" i="4"/>
  <c r="K84" i="4"/>
  <c r="J84" i="4"/>
  <c r="Q83" i="4"/>
  <c r="P83" i="4"/>
  <c r="O83" i="4"/>
  <c r="F84" i="13" s="1"/>
  <c r="N83" i="4"/>
  <c r="K83" i="4"/>
  <c r="J83" i="4"/>
  <c r="Q82" i="4"/>
  <c r="P82" i="4"/>
  <c r="O82" i="4"/>
  <c r="F83" i="13" s="1"/>
  <c r="N82" i="4"/>
  <c r="K82" i="4"/>
  <c r="J82" i="4"/>
  <c r="Q81" i="4"/>
  <c r="P81" i="4"/>
  <c r="O81" i="4"/>
  <c r="F82" i="13" s="1"/>
  <c r="N81" i="4"/>
  <c r="K81" i="4"/>
  <c r="J81" i="4"/>
  <c r="Q80" i="4"/>
  <c r="P80" i="4"/>
  <c r="O80" i="4"/>
  <c r="F81" i="13" s="1"/>
  <c r="N80" i="4"/>
  <c r="K80" i="4"/>
  <c r="J80" i="4"/>
  <c r="Q79" i="4"/>
  <c r="P79" i="4"/>
  <c r="O79" i="4"/>
  <c r="F80" i="13" s="1"/>
  <c r="N79" i="4"/>
  <c r="K79" i="4"/>
  <c r="J79" i="4"/>
  <c r="Q78" i="4"/>
  <c r="P78" i="4"/>
  <c r="O78" i="4"/>
  <c r="F79" i="13" s="1"/>
  <c r="N78" i="4"/>
  <c r="K78" i="4"/>
  <c r="J78" i="4"/>
  <c r="Q77" i="4"/>
  <c r="P77" i="4"/>
  <c r="O77" i="4"/>
  <c r="F78" i="13" s="1"/>
  <c r="N77" i="4"/>
  <c r="K77" i="4"/>
  <c r="J77" i="4"/>
  <c r="Q76" i="4"/>
  <c r="P76" i="4"/>
  <c r="O76" i="4"/>
  <c r="F77" i="13" s="1"/>
  <c r="N76" i="4"/>
  <c r="K76" i="4"/>
  <c r="J76" i="4"/>
  <c r="Q75" i="4"/>
  <c r="P75" i="4"/>
  <c r="O75" i="4"/>
  <c r="F76" i="13" s="1"/>
  <c r="N75" i="4"/>
  <c r="K75" i="4"/>
  <c r="J75" i="4"/>
  <c r="Q74" i="4"/>
  <c r="P74" i="4"/>
  <c r="O74" i="4"/>
  <c r="F75" i="13" s="1"/>
  <c r="N74" i="4"/>
  <c r="K74" i="4"/>
  <c r="J74" i="4"/>
  <c r="Q73" i="4"/>
  <c r="P73" i="4"/>
  <c r="O73" i="4"/>
  <c r="F74" i="13" s="1"/>
  <c r="N73" i="4"/>
  <c r="K73" i="4"/>
  <c r="J73" i="4"/>
  <c r="Q72" i="4"/>
  <c r="P72" i="4"/>
  <c r="O72" i="4"/>
  <c r="F73" i="13" s="1"/>
  <c r="N72" i="4"/>
  <c r="K72" i="4"/>
  <c r="J72" i="4"/>
  <c r="Q71" i="4"/>
  <c r="P71" i="4"/>
  <c r="O71" i="4"/>
  <c r="F72" i="13" s="1"/>
  <c r="N71" i="4"/>
  <c r="K71" i="4"/>
  <c r="J71" i="4"/>
  <c r="Q70" i="4"/>
  <c r="P70" i="4"/>
  <c r="O70" i="4"/>
  <c r="F71" i="13" s="1"/>
  <c r="N70" i="4"/>
  <c r="K70" i="4"/>
  <c r="J70" i="4"/>
  <c r="Q69" i="4"/>
  <c r="P69" i="4"/>
  <c r="O69" i="4"/>
  <c r="F70" i="13" s="1"/>
  <c r="N69" i="4"/>
  <c r="K69" i="4"/>
  <c r="J69" i="4"/>
  <c r="Q68" i="4"/>
  <c r="P68" i="4"/>
  <c r="O68" i="4"/>
  <c r="F69" i="13" s="1"/>
  <c r="N68" i="4"/>
  <c r="K68" i="4"/>
  <c r="J68" i="4"/>
  <c r="Q67" i="4"/>
  <c r="P67" i="4"/>
  <c r="O67" i="4"/>
  <c r="F68" i="13" s="1"/>
  <c r="N67" i="4"/>
  <c r="K67" i="4"/>
  <c r="J67" i="4"/>
  <c r="Q66" i="4"/>
  <c r="P66" i="4"/>
  <c r="O66" i="4"/>
  <c r="F67" i="13" s="1"/>
  <c r="N66" i="4"/>
  <c r="K66" i="4"/>
  <c r="J66" i="4"/>
  <c r="Q65" i="4"/>
  <c r="P65" i="4"/>
  <c r="O65" i="4"/>
  <c r="F66" i="13" s="1"/>
  <c r="N65" i="4"/>
  <c r="K65" i="4"/>
  <c r="J65" i="4"/>
  <c r="Q64" i="4"/>
  <c r="P64" i="4"/>
  <c r="O64" i="4"/>
  <c r="F65" i="13" s="1"/>
  <c r="N64" i="4"/>
  <c r="K64" i="4"/>
  <c r="J64" i="4"/>
  <c r="Q63" i="4"/>
  <c r="P63" i="4"/>
  <c r="O63" i="4"/>
  <c r="F64" i="13" s="1"/>
  <c r="N63" i="4"/>
  <c r="K63" i="4"/>
  <c r="J63" i="4"/>
  <c r="Q62" i="4"/>
  <c r="P62" i="4"/>
  <c r="O62" i="4"/>
  <c r="F63" i="13" s="1"/>
  <c r="N62" i="4"/>
  <c r="K62" i="4"/>
  <c r="J62" i="4"/>
  <c r="Q61" i="4"/>
  <c r="P61" i="4"/>
  <c r="O61" i="4"/>
  <c r="F62" i="13" s="1"/>
  <c r="N61" i="4"/>
  <c r="K61" i="4"/>
  <c r="J61" i="4"/>
  <c r="Q60" i="4"/>
  <c r="P60" i="4"/>
  <c r="O60" i="4"/>
  <c r="F61" i="13" s="1"/>
  <c r="N60" i="4"/>
  <c r="K60" i="4"/>
  <c r="J60" i="4"/>
  <c r="Q59" i="4"/>
  <c r="P59" i="4"/>
  <c r="O59" i="4"/>
  <c r="F60" i="13" s="1"/>
  <c r="N59" i="4"/>
  <c r="K59" i="4"/>
  <c r="J59" i="4"/>
  <c r="Q58" i="4"/>
  <c r="P58" i="4"/>
  <c r="O58" i="4"/>
  <c r="F59" i="13" s="1"/>
  <c r="N58" i="4"/>
  <c r="K58" i="4"/>
  <c r="J58" i="4"/>
  <c r="Q57" i="4"/>
  <c r="P57" i="4"/>
  <c r="O57" i="4"/>
  <c r="F58" i="13" s="1"/>
  <c r="N57" i="4"/>
  <c r="K57" i="4"/>
  <c r="J57" i="4"/>
  <c r="Q56" i="4"/>
  <c r="P56" i="4"/>
  <c r="O56" i="4"/>
  <c r="F57" i="13" s="1"/>
  <c r="N56" i="4"/>
  <c r="K56" i="4"/>
  <c r="J56" i="4"/>
  <c r="Q55" i="4"/>
  <c r="P55" i="4"/>
  <c r="O55" i="4"/>
  <c r="F56" i="13" s="1"/>
  <c r="N55" i="4"/>
  <c r="K55" i="4"/>
  <c r="J55" i="4"/>
  <c r="Q54" i="4"/>
  <c r="P54" i="4"/>
  <c r="O54" i="4"/>
  <c r="F55" i="13" s="1"/>
  <c r="N54" i="4"/>
  <c r="K54" i="4"/>
  <c r="J54" i="4"/>
  <c r="Q53" i="4"/>
  <c r="P53" i="4"/>
  <c r="O53" i="4"/>
  <c r="F54" i="13" s="1"/>
  <c r="N53" i="4"/>
  <c r="K53" i="4"/>
  <c r="J53" i="4"/>
  <c r="Q52" i="4"/>
  <c r="P52" i="4"/>
  <c r="O52" i="4"/>
  <c r="F53" i="13" s="1"/>
  <c r="N52" i="4"/>
  <c r="K52" i="4"/>
  <c r="J52" i="4"/>
  <c r="Q51" i="4"/>
  <c r="P51" i="4"/>
  <c r="O51" i="4"/>
  <c r="F52" i="13" s="1"/>
  <c r="N51" i="4"/>
  <c r="K51" i="4"/>
  <c r="J51" i="4"/>
  <c r="Q50" i="4"/>
  <c r="P50" i="4"/>
  <c r="O50" i="4"/>
  <c r="F51" i="13" s="1"/>
  <c r="N50" i="4"/>
  <c r="K50" i="4"/>
  <c r="J50" i="4"/>
  <c r="Q49" i="4"/>
  <c r="P49" i="4"/>
  <c r="O49" i="4"/>
  <c r="F50" i="13" s="1"/>
  <c r="N49" i="4"/>
  <c r="K49" i="4"/>
  <c r="J49" i="4"/>
  <c r="Q48" i="4"/>
  <c r="P48" i="4"/>
  <c r="O48" i="4"/>
  <c r="F49" i="13" s="1"/>
  <c r="N48" i="4"/>
  <c r="K48" i="4"/>
  <c r="J48" i="4"/>
  <c r="Q47" i="4"/>
  <c r="P47" i="4"/>
  <c r="O47" i="4"/>
  <c r="F48" i="13" s="1"/>
  <c r="N47" i="4"/>
  <c r="K47" i="4"/>
  <c r="J47" i="4"/>
  <c r="Q46" i="4"/>
  <c r="P46" i="4"/>
  <c r="O46" i="4"/>
  <c r="F47" i="13" s="1"/>
  <c r="N46" i="4"/>
  <c r="K46" i="4"/>
  <c r="J46" i="4"/>
  <c r="Q45" i="4"/>
  <c r="P45" i="4"/>
  <c r="O45" i="4"/>
  <c r="F46" i="13" s="1"/>
  <c r="N45" i="4"/>
  <c r="K45" i="4"/>
  <c r="J45" i="4"/>
  <c r="Q44" i="4"/>
  <c r="P44" i="4"/>
  <c r="O44" i="4"/>
  <c r="F45" i="13" s="1"/>
  <c r="N44" i="4"/>
  <c r="K44" i="4"/>
  <c r="J44" i="4"/>
  <c r="Q43" i="4"/>
  <c r="P43" i="4"/>
  <c r="O43" i="4"/>
  <c r="F44" i="13" s="1"/>
  <c r="N43" i="4"/>
  <c r="K43" i="4"/>
  <c r="J43" i="4"/>
  <c r="Q42" i="4"/>
  <c r="P42" i="4"/>
  <c r="O42" i="4"/>
  <c r="F43" i="13" s="1"/>
  <c r="N42" i="4"/>
  <c r="K42" i="4"/>
  <c r="J42" i="4"/>
  <c r="Q41" i="4"/>
  <c r="P41" i="4"/>
  <c r="O41" i="4"/>
  <c r="F42" i="13" s="1"/>
  <c r="N41" i="4"/>
  <c r="K41" i="4"/>
  <c r="J41" i="4"/>
  <c r="Q40" i="4"/>
  <c r="P40" i="4"/>
  <c r="O40" i="4"/>
  <c r="F41" i="13" s="1"/>
  <c r="N40" i="4"/>
  <c r="K40" i="4"/>
  <c r="J40" i="4"/>
  <c r="Q39" i="4"/>
  <c r="P39" i="4"/>
  <c r="O39" i="4"/>
  <c r="F40" i="13" s="1"/>
  <c r="N39" i="4"/>
  <c r="K39" i="4"/>
  <c r="J39" i="4"/>
  <c r="Q38" i="4"/>
  <c r="P38" i="4"/>
  <c r="O38" i="4"/>
  <c r="F39" i="13" s="1"/>
  <c r="N38" i="4"/>
  <c r="K38" i="4"/>
  <c r="J38" i="4"/>
  <c r="Q37" i="4"/>
  <c r="P37" i="4"/>
  <c r="O37" i="4"/>
  <c r="F38" i="13" s="1"/>
  <c r="N37" i="4"/>
  <c r="K37" i="4"/>
  <c r="J37" i="4"/>
  <c r="Q36" i="4"/>
  <c r="P36" i="4"/>
  <c r="O36" i="4"/>
  <c r="F37" i="13" s="1"/>
  <c r="N36" i="4"/>
  <c r="K36" i="4"/>
  <c r="J36" i="4"/>
  <c r="Q35" i="4"/>
  <c r="P35" i="4"/>
  <c r="O35" i="4"/>
  <c r="F36" i="13" s="1"/>
  <c r="N35" i="4"/>
  <c r="K35" i="4"/>
  <c r="J35" i="4"/>
  <c r="Q34" i="4"/>
  <c r="P34" i="4"/>
  <c r="O34" i="4"/>
  <c r="F35" i="13" s="1"/>
  <c r="N34" i="4"/>
  <c r="K34" i="4"/>
  <c r="J34" i="4"/>
  <c r="Q33" i="4"/>
  <c r="P33" i="4"/>
  <c r="O33" i="4"/>
  <c r="F34" i="13" s="1"/>
  <c r="N33" i="4"/>
  <c r="K33" i="4"/>
  <c r="J33" i="4"/>
  <c r="Q32" i="4"/>
  <c r="P32" i="4"/>
  <c r="O32" i="4"/>
  <c r="F33" i="13" s="1"/>
  <c r="N32" i="4"/>
  <c r="K32" i="4"/>
  <c r="J32" i="4"/>
  <c r="Q31" i="4"/>
  <c r="P31" i="4"/>
  <c r="O31" i="4"/>
  <c r="F32" i="13" s="1"/>
  <c r="N31" i="4"/>
  <c r="K31" i="4"/>
  <c r="J31" i="4"/>
  <c r="Q30" i="4"/>
  <c r="P30" i="4"/>
  <c r="O30" i="4"/>
  <c r="F31" i="13" s="1"/>
  <c r="N30" i="4"/>
  <c r="K30" i="4"/>
  <c r="J30" i="4"/>
  <c r="Q29" i="4"/>
  <c r="P29" i="4"/>
  <c r="O29" i="4"/>
  <c r="F30" i="13" s="1"/>
  <c r="N29" i="4"/>
  <c r="K29" i="4"/>
  <c r="J29" i="4"/>
  <c r="Q28" i="4"/>
  <c r="P28" i="4"/>
  <c r="O28" i="4"/>
  <c r="F29" i="13" s="1"/>
  <c r="N28" i="4"/>
  <c r="K28" i="4"/>
  <c r="J28" i="4"/>
  <c r="Q27" i="4"/>
  <c r="P27" i="4"/>
  <c r="O27" i="4"/>
  <c r="F28" i="13" s="1"/>
  <c r="N27" i="4"/>
  <c r="K27" i="4"/>
  <c r="J27" i="4"/>
  <c r="Q26" i="4"/>
  <c r="P26" i="4"/>
  <c r="O26" i="4"/>
  <c r="F27" i="13" s="1"/>
  <c r="N26" i="4"/>
  <c r="K26" i="4"/>
  <c r="J26" i="4"/>
  <c r="Q25" i="4"/>
  <c r="P25" i="4"/>
  <c r="O25" i="4"/>
  <c r="F26" i="13" s="1"/>
  <c r="N25" i="4"/>
  <c r="K25" i="4"/>
  <c r="J25" i="4"/>
  <c r="Q24" i="4"/>
  <c r="P24" i="4"/>
  <c r="O24" i="4"/>
  <c r="F25" i="13" s="1"/>
  <c r="N24" i="4"/>
  <c r="K24" i="4"/>
  <c r="J24" i="4"/>
  <c r="Q23" i="4"/>
  <c r="P23" i="4"/>
  <c r="O23" i="4"/>
  <c r="F24" i="13" s="1"/>
  <c r="N23" i="4"/>
  <c r="K23" i="4"/>
  <c r="J23" i="4"/>
  <c r="Q22" i="4"/>
  <c r="P22" i="4"/>
  <c r="O22" i="4"/>
  <c r="F23" i="13" s="1"/>
  <c r="N22" i="4"/>
  <c r="K22" i="4"/>
  <c r="J22" i="4"/>
  <c r="Q21" i="4"/>
  <c r="P21" i="4"/>
  <c r="O21" i="4"/>
  <c r="F22" i="13" s="1"/>
  <c r="N21" i="4"/>
  <c r="K21" i="4"/>
  <c r="J21" i="4"/>
  <c r="Q20" i="4"/>
  <c r="P20" i="4"/>
  <c r="O20" i="4"/>
  <c r="F21" i="13" s="1"/>
  <c r="N20" i="4"/>
  <c r="K20" i="4"/>
  <c r="J20" i="4"/>
  <c r="Q19" i="4"/>
  <c r="P19" i="4"/>
  <c r="O19" i="4"/>
  <c r="F20" i="13" s="1"/>
  <c r="N19" i="4"/>
  <c r="K19" i="4"/>
  <c r="J19" i="4"/>
  <c r="Q18" i="4"/>
  <c r="P18" i="4"/>
  <c r="O18" i="4"/>
  <c r="F19" i="13" s="1"/>
  <c r="N18" i="4"/>
  <c r="K18" i="4"/>
  <c r="J18" i="4"/>
  <c r="Q17" i="4"/>
  <c r="P17" i="4"/>
  <c r="O17" i="4"/>
  <c r="F18" i="13" s="1"/>
  <c r="N17" i="4"/>
  <c r="K17" i="4"/>
  <c r="J17" i="4"/>
  <c r="Q16" i="4"/>
  <c r="P16" i="4"/>
  <c r="O16" i="4"/>
  <c r="F17" i="13" s="1"/>
  <c r="N16" i="4"/>
  <c r="K16" i="4"/>
  <c r="J16" i="4"/>
  <c r="Q15" i="4"/>
  <c r="P15" i="4"/>
  <c r="O15" i="4"/>
  <c r="F16" i="13" s="1"/>
  <c r="N15" i="4"/>
  <c r="K15" i="4"/>
  <c r="J15" i="4"/>
  <c r="Q14" i="4"/>
  <c r="P14" i="4"/>
  <c r="O14" i="4"/>
  <c r="F15" i="13" s="1"/>
  <c r="N14" i="4"/>
  <c r="K14" i="4"/>
  <c r="J14" i="4"/>
  <c r="S109" i="4" l="1"/>
  <c r="J110" i="13" s="1"/>
  <c r="S111" i="4"/>
  <c r="J112" i="13" s="1"/>
  <c r="S113" i="4"/>
  <c r="J114" i="13" s="1"/>
  <c r="S115" i="4"/>
  <c r="J116" i="13" s="1"/>
  <c r="S117" i="4"/>
  <c r="J118" i="13" s="1"/>
  <c r="S119" i="4"/>
  <c r="J120" i="13" s="1"/>
  <c r="S121" i="4"/>
  <c r="J122" i="13" s="1"/>
  <c r="S123" i="4"/>
  <c r="J124" i="13" s="1"/>
  <c r="S108" i="4"/>
  <c r="J109" i="13" s="1"/>
  <c r="S110" i="4"/>
  <c r="J111" i="13" s="1"/>
  <c r="S112" i="4"/>
  <c r="J113" i="13" s="1"/>
  <c r="S114" i="4"/>
  <c r="J115" i="13" s="1"/>
  <c r="S116" i="4"/>
  <c r="J117" i="13" s="1"/>
  <c r="S118" i="4"/>
  <c r="J119" i="13" s="1"/>
  <c r="S120" i="4"/>
  <c r="J121" i="13" s="1"/>
  <c r="S122" i="4"/>
  <c r="J123" i="13" s="1"/>
  <c r="S107" i="4"/>
  <c r="J108" i="13" s="1"/>
  <c r="S106" i="4"/>
  <c r="J107" i="13" s="1"/>
  <c r="S103" i="4"/>
  <c r="J104" i="13" s="1"/>
  <c r="S105" i="4"/>
  <c r="J106" i="13" s="1"/>
  <c r="S104" i="4"/>
  <c r="J105" i="13" s="1"/>
  <c r="G35" i="7"/>
  <c r="F35" i="7"/>
  <c r="S101" i="4"/>
  <c r="J102" i="13" s="1"/>
  <c r="S102" i="4"/>
  <c r="J103" i="13" s="1"/>
  <c r="F17" i="7"/>
  <c r="G17" i="7"/>
  <c r="S16" i="4"/>
  <c r="J17" i="13" s="1"/>
  <c r="S18" i="4"/>
  <c r="J19" i="13" s="1"/>
  <c r="S20" i="4"/>
  <c r="J21" i="13" s="1"/>
  <c r="S24" i="4"/>
  <c r="J25" i="13" s="1"/>
  <c r="S26" i="4"/>
  <c r="J27" i="13" s="1"/>
  <c r="S28" i="4"/>
  <c r="J29" i="13" s="1"/>
  <c r="S30" i="4"/>
  <c r="J31" i="13" s="1"/>
  <c r="S38" i="4"/>
  <c r="J39" i="13" s="1"/>
  <c r="S42" i="4"/>
  <c r="J43" i="13" s="1"/>
  <c r="S50" i="4"/>
  <c r="J51" i="13" s="1"/>
  <c r="S52" i="4"/>
  <c r="J53" i="13" s="1"/>
  <c r="S54" i="4"/>
  <c r="J55" i="13" s="1"/>
  <c r="S56" i="4"/>
  <c r="J57" i="13" s="1"/>
  <c r="S70" i="4"/>
  <c r="J71" i="13" s="1"/>
  <c r="S74" i="4"/>
  <c r="J75" i="13" s="1"/>
  <c r="S76" i="4"/>
  <c r="J77" i="13" s="1"/>
  <c r="S78" i="4"/>
  <c r="J79" i="13" s="1"/>
  <c r="S80" i="4"/>
  <c r="J81" i="13" s="1"/>
  <c r="S82" i="4"/>
  <c r="J83" i="13" s="1"/>
  <c r="S84" i="4"/>
  <c r="J85" i="13" s="1"/>
  <c r="S86" i="4"/>
  <c r="J87" i="13" s="1"/>
  <c r="S88" i="4"/>
  <c r="J89" i="13" s="1"/>
  <c r="S90" i="4"/>
  <c r="J91" i="13" s="1"/>
  <c r="S94" i="4"/>
  <c r="J95" i="13" s="1"/>
  <c r="S96" i="4"/>
  <c r="J97" i="13" s="1"/>
  <c r="S100" i="4"/>
  <c r="J101" i="13" s="1"/>
  <c r="S22" i="4"/>
  <c r="J23" i="13" s="1"/>
  <c r="S32" i="4"/>
  <c r="J33" i="13" s="1"/>
  <c r="S34" i="4"/>
  <c r="J35" i="13" s="1"/>
  <c r="S36" i="4"/>
  <c r="J37" i="13" s="1"/>
  <c r="S40" i="4"/>
  <c r="J41" i="13" s="1"/>
  <c r="S44" i="4"/>
  <c r="J45" i="13" s="1"/>
  <c r="S46" i="4"/>
  <c r="J47" i="13" s="1"/>
  <c r="S48" i="4"/>
  <c r="J49" i="13" s="1"/>
  <c r="S58" i="4"/>
  <c r="J59" i="13" s="1"/>
  <c r="S60" i="4"/>
  <c r="J61" i="13" s="1"/>
  <c r="S62" i="4"/>
  <c r="J63" i="13" s="1"/>
  <c r="S64" i="4"/>
  <c r="J65" i="13" s="1"/>
  <c r="S66" i="4"/>
  <c r="J67" i="13" s="1"/>
  <c r="S68" i="4"/>
  <c r="J69" i="13" s="1"/>
  <c r="S72" i="4"/>
  <c r="J73" i="13" s="1"/>
  <c r="S92" i="4"/>
  <c r="J93" i="13" s="1"/>
  <c r="S98" i="4"/>
  <c r="J99" i="13" s="1"/>
  <c r="AC12" i="4"/>
  <c r="S17" i="4"/>
  <c r="J18" i="13" s="1"/>
  <c r="S19" i="4"/>
  <c r="J20" i="13" s="1"/>
  <c r="S21" i="4"/>
  <c r="J22" i="13" s="1"/>
  <c r="S23" i="4"/>
  <c r="J24" i="13" s="1"/>
  <c r="S25" i="4"/>
  <c r="J26" i="13" s="1"/>
  <c r="S27" i="4"/>
  <c r="J28" i="13" s="1"/>
  <c r="S29" i="4"/>
  <c r="J30" i="13" s="1"/>
  <c r="S31" i="4"/>
  <c r="J32" i="13" s="1"/>
  <c r="S33" i="4"/>
  <c r="J34" i="13" s="1"/>
  <c r="S35" i="4"/>
  <c r="J36" i="13" s="1"/>
  <c r="S37" i="4"/>
  <c r="J38" i="13" s="1"/>
  <c r="S39" i="4"/>
  <c r="J40" i="13" s="1"/>
  <c r="S41" i="4"/>
  <c r="J42" i="13" s="1"/>
  <c r="S43" i="4"/>
  <c r="J44" i="13" s="1"/>
  <c r="S45" i="4"/>
  <c r="J46" i="13" s="1"/>
  <c r="S47" i="4"/>
  <c r="J48" i="13" s="1"/>
  <c r="S49" i="4"/>
  <c r="J50" i="13" s="1"/>
  <c r="S51" i="4"/>
  <c r="J52" i="13" s="1"/>
  <c r="S53" i="4"/>
  <c r="J54" i="13" s="1"/>
  <c r="S55" i="4"/>
  <c r="J56" i="13" s="1"/>
  <c r="S57" i="4"/>
  <c r="J58" i="13" s="1"/>
  <c r="S59" i="4"/>
  <c r="J60" i="13" s="1"/>
  <c r="S61" i="4"/>
  <c r="J62" i="13" s="1"/>
  <c r="S63" i="4"/>
  <c r="J64" i="13" s="1"/>
  <c r="S65" i="4"/>
  <c r="J66" i="13" s="1"/>
  <c r="S67" i="4"/>
  <c r="J68" i="13" s="1"/>
  <c r="S69" i="4"/>
  <c r="J70" i="13" s="1"/>
  <c r="S71" i="4"/>
  <c r="J72" i="13" s="1"/>
  <c r="S73" i="4"/>
  <c r="J74" i="13" s="1"/>
  <c r="S75" i="4"/>
  <c r="J76" i="13" s="1"/>
  <c r="S77" i="4"/>
  <c r="J78" i="13" s="1"/>
  <c r="S79" i="4"/>
  <c r="J80" i="13" s="1"/>
  <c r="S81" i="4"/>
  <c r="J82" i="13" s="1"/>
  <c r="S83" i="4"/>
  <c r="J84" i="13" s="1"/>
  <c r="S85" i="4"/>
  <c r="J86" i="13" s="1"/>
  <c r="S87" i="4"/>
  <c r="J88" i="13" s="1"/>
  <c r="S89" i="4"/>
  <c r="J90" i="13" s="1"/>
  <c r="S91" i="4"/>
  <c r="J92" i="13" s="1"/>
  <c r="S93" i="4"/>
  <c r="J94" i="13" s="1"/>
  <c r="S95" i="4"/>
  <c r="J96" i="13" s="1"/>
  <c r="S97" i="4"/>
  <c r="J98" i="13" s="1"/>
  <c r="S99" i="4"/>
  <c r="J100" i="13" s="1"/>
  <c r="AC11" i="4"/>
  <c r="C35" i="3"/>
  <c r="D35" i="3" s="1"/>
  <c r="C23" i="15" s="1"/>
  <c r="C42" i="3"/>
  <c r="C37" i="7" s="1"/>
  <c r="AM14" i="4"/>
  <c r="C28" i="7"/>
  <c r="E28" i="7"/>
  <c r="D28" i="7"/>
  <c r="B28" i="3"/>
  <c r="B40" i="7"/>
  <c r="AM12" i="4"/>
  <c r="B26" i="7"/>
  <c r="B19" i="3"/>
  <c r="C19" i="3" s="1"/>
  <c r="B31" i="3"/>
  <c r="B20" i="15"/>
  <c r="D27" i="7"/>
  <c r="E27" i="7"/>
  <c r="B46" i="4"/>
  <c r="B15" i="7"/>
  <c r="B22" i="7"/>
  <c r="B17" i="15"/>
  <c r="D24" i="7"/>
  <c r="E24" i="7"/>
  <c r="B27" i="3"/>
  <c r="B19" i="7"/>
  <c r="AM16" i="4"/>
  <c r="AM20" i="4"/>
  <c r="AM19" i="4"/>
  <c r="AM18" i="4"/>
  <c r="AM15" i="4"/>
  <c r="AC9" i="4"/>
  <c r="AM13" i="4"/>
  <c r="S15" i="4"/>
  <c r="J16" i="13" s="1"/>
  <c r="AC10" i="4"/>
  <c r="AM17" i="4"/>
  <c r="AM11" i="4"/>
  <c r="S14" i="4"/>
  <c r="J15" i="13" s="1"/>
  <c r="B46" i="3"/>
  <c r="C46" i="3" s="1"/>
  <c r="D41" i="7" s="1"/>
  <c r="B23" i="4"/>
  <c r="B30" i="4"/>
  <c r="A56" i="15" s="1"/>
  <c r="B40" i="4"/>
  <c r="B23" i="3"/>
  <c r="C23" i="3" s="1"/>
  <c r="B39" i="3"/>
  <c r="C39" i="3" s="1"/>
  <c r="B26" i="4"/>
  <c r="B22" i="4"/>
  <c r="B29" i="4"/>
  <c r="A55" i="15" s="1"/>
  <c r="B39" i="4"/>
  <c r="B25" i="7"/>
  <c r="B21" i="7"/>
  <c r="B18" i="7"/>
  <c r="B25" i="4"/>
  <c r="B21" i="4"/>
  <c r="B33" i="4"/>
  <c r="A59" i="15" s="1"/>
  <c r="B38" i="4"/>
  <c r="B45" i="4"/>
  <c r="B48" i="4"/>
  <c r="B27" i="7"/>
  <c r="B24" i="7"/>
  <c r="B17" i="7"/>
  <c r="B33" i="7"/>
  <c r="B42" i="7"/>
  <c r="B25" i="3"/>
  <c r="C25" i="3" s="1"/>
  <c r="B21" i="3"/>
  <c r="C21" i="3" s="1"/>
  <c r="B30" i="3"/>
  <c r="C30" i="3" s="1"/>
  <c r="B26" i="3"/>
  <c r="C26" i="3" s="1"/>
  <c r="B37" i="3"/>
  <c r="C37" i="3" s="1"/>
  <c r="B47" i="4"/>
  <c r="F41" i="3"/>
  <c r="E29" i="15" s="1"/>
  <c r="B29" i="15"/>
  <c r="E34" i="3"/>
  <c r="D22" i="15" s="1"/>
  <c r="B22" i="15"/>
  <c r="C29" i="7"/>
  <c r="C27" i="7"/>
  <c r="A22" i="15"/>
  <c r="C24" i="7"/>
  <c r="A21" i="15"/>
  <c r="A23" i="15"/>
  <c r="A29" i="15"/>
  <c r="A17" i="15"/>
  <c r="A20" i="15"/>
  <c r="A30" i="15"/>
  <c r="B21" i="15"/>
  <c r="C36" i="7"/>
  <c r="E41" i="3"/>
  <c r="D29" i="15" s="1"/>
  <c r="D41" i="3"/>
  <c r="C29" i="15" s="1"/>
  <c r="F33" i="3"/>
  <c r="E21" i="15" s="1"/>
  <c r="D33" i="3"/>
  <c r="C21" i="15" s="1"/>
  <c r="E33" i="3"/>
  <c r="D21" i="15" s="1"/>
  <c r="D29" i="3"/>
  <c r="C17" i="15" s="1"/>
  <c r="E29" i="3"/>
  <c r="D17" i="15" s="1"/>
  <c r="F29" i="3"/>
  <c r="E17" i="15" s="1"/>
  <c r="E32" i="3"/>
  <c r="D20" i="15" s="1"/>
  <c r="D32" i="3"/>
  <c r="C20" i="15" s="1"/>
  <c r="F32" i="3"/>
  <c r="E20" i="15" s="1"/>
  <c r="D34" i="3"/>
  <c r="C22" i="15" s="1"/>
  <c r="F34" i="3"/>
  <c r="E22" i="15" s="1"/>
  <c r="E22" i="17"/>
  <c r="E21" i="17"/>
  <c r="A21" i="17"/>
  <c r="A9" i="10"/>
  <c r="A7" i="10"/>
  <c r="B6" i="10"/>
  <c r="A2" i="7"/>
  <c r="B30" i="15" l="1"/>
  <c r="F20" i="7"/>
  <c r="G20" i="7"/>
  <c r="G18" i="7"/>
  <c r="F18" i="7"/>
  <c r="F42" i="3"/>
  <c r="E30" i="15" s="1"/>
  <c r="B23" i="15"/>
  <c r="E42" i="3"/>
  <c r="D30" i="15" s="1"/>
  <c r="C30" i="7"/>
  <c r="E35" i="3"/>
  <c r="D23" i="15" s="1"/>
  <c r="F35" i="3"/>
  <c r="E23" i="15" s="1"/>
  <c r="D42" i="3"/>
  <c r="C30" i="15" s="1"/>
  <c r="A15" i="15"/>
  <c r="C27" i="3"/>
  <c r="E16" i="7"/>
  <c r="D16" i="7"/>
  <c r="D34" i="7"/>
  <c r="E34" i="7"/>
  <c r="C31" i="3"/>
  <c r="C28" i="3"/>
  <c r="D28" i="3" s="1"/>
  <c r="C16" i="15" s="1"/>
  <c r="A16" i="15"/>
  <c r="A19" i="15"/>
  <c r="C21" i="7"/>
  <c r="E21" i="7"/>
  <c r="D21" i="7"/>
  <c r="A14" i="15"/>
  <c r="D26" i="3"/>
  <c r="C14" i="15" s="1"/>
  <c r="F26" i="3"/>
  <c r="E14" i="15" s="1"/>
  <c r="B14" i="15"/>
  <c r="E26" i="3"/>
  <c r="D14" i="15" s="1"/>
  <c r="A18" i="15"/>
  <c r="A38" i="7"/>
  <c r="A39" i="7"/>
  <c r="B39" i="7"/>
  <c r="A13" i="7"/>
  <c r="A14" i="7"/>
  <c r="B14" i="7"/>
  <c r="A31" i="7"/>
  <c r="A32" i="7"/>
  <c r="E31" i="3" l="1"/>
  <c r="D19" i="15" s="1"/>
  <c r="G26" i="7"/>
  <c r="E22" i="7"/>
  <c r="F22" i="7"/>
  <c r="G22" i="7"/>
  <c r="F31" i="3"/>
  <c r="E19" i="15" s="1"/>
  <c r="B15" i="15"/>
  <c r="D22" i="7"/>
  <c r="E28" i="3"/>
  <c r="D16" i="15" s="1"/>
  <c r="F27" i="3"/>
  <c r="E15" i="15" s="1"/>
  <c r="E27" i="3"/>
  <c r="D15" i="15" s="1"/>
  <c r="C23" i="7"/>
  <c r="B16" i="15"/>
  <c r="C22" i="7"/>
  <c r="D31" i="3"/>
  <c r="C19" i="15" s="1"/>
  <c r="C26" i="7"/>
  <c r="B19" i="15"/>
  <c r="D27" i="3"/>
  <c r="C15" i="15" s="1"/>
  <c r="F28" i="3"/>
  <c r="E16" i="15" s="1"/>
  <c r="C25" i="7"/>
  <c r="B18" i="15"/>
  <c r="F30" i="3"/>
  <c r="E18" i="15" s="1"/>
  <c r="E30" i="3"/>
  <c r="D18" i="15" s="1"/>
  <c r="D30" i="3"/>
  <c r="C18" i="15" s="1"/>
  <c r="D76" i="15"/>
  <c r="D77" i="15"/>
  <c r="A70" i="15"/>
  <c r="A71" i="15"/>
  <c r="A72" i="15"/>
  <c r="A73" i="15"/>
  <c r="A74" i="15"/>
  <c r="D37" i="15"/>
  <c r="D38" i="15"/>
  <c r="A31" i="15"/>
  <c r="A24" i="15"/>
  <c r="A33" i="15"/>
  <c r="A35" i="15"/>
  <c r="A32" i="15"/>
  <c r="D16" i="1"/>
  <c r="E16" i="1"/>
  <c r="F16" i="1"/>
  <c r="G16" i="1"/>
  <c r="C16" i="1"/>
  <c r="A64" i="15"/>
  <c r="E64" i="15"/>
  <c r="E65" i="15"/>
  <c r="E66" i="15"/>
  <c r="E67" i="15"/>
  <c r="A27" i="15"/>
  <c r="A46" i="15"/>
  <c r="E46" i="15"/>
  <c r="A47" i="15"/>
  <c r="E47" i="15"/>
  <c r="A48" i="15"/>
  <c r="E48" i="15"/>
  <c r="A49" i="15"/>
  <c r="E49" i="15"/>
  <c r="A50" i="15"/>
  <c r="E50" i="15"/>
  <c r="E51" i="15"/>
  <c r="E52" i="15"/>
  <c r="A45" i="15"/>
  <c r="A7" i="15"/>
  <c r="A8" i="15"/>
  <c r="A9" i="15"/>
  <c r="A10" i="15"/>
  <c r="A11" i="15"/>
  <c r="A6" i="15"/>
  <c r="C32" i="7" l="1"/>
  <c r="E32" i="7"/>
  <c r="D32" i="7"/>
  <c r="D33" i="7"/>
  <c r="E33" i="7"/>
  <c r="D35" i="7"/>
  <c r="E35" i="7"/>
  <c r="E20" i="7"/>
  <c r="D20" i="7"/>
  <c r="D18" i="7"/>
  <c r="E18" i="7"/>
  <c r="B12" i="15"/>
  <c r="C19" i="7"/>
  <c r="B28" i="15"/>
  <c r="C35" i="7"/>
  <c r="D46" i="3"/>
  <c r="C41" i="7"/>
  <c r="B13" i="15"/>
  <c r="C20" i="7"/>
  <c r="E23" i="3"/>
  <c r="D11" i="15" s="1"/>
  <c r="C18" i="7"/>
  <c r="B26" i="15"/>
  <c r="C33" i="7"/>
  <c r="A25" i="15"/>
  <c r="A34" i="15"/>
  <c r="A36" i="15"/>
  <c r="A75" i="15"/>
  <c r="A38" i="15"/>
  <c r="A37" i="15"/>
  <c r="A26" i="15"/>
  <c r="A28" i="15"/>
  <c r="F46" i="3"/>
  <c r="C34" i="7"/>
  <c r="A66" i="15"/>
  <c r="A67" i="15"/>
  <c r="A65" i="15"/>
  <c r="A13" i="15"/>
  <c r="F40" i="3"/>
  <c r="E28" i="15" s="1"/>
  <c r="D40" i="3"/>
  <c r="C28" i="15" s="1"/>
  <c r="E40" i="3"/>
  <c r="D28" i="15" s="1"/>
  <c r="E37" i="3"/>
  <c r="F37" i="3"/>
  <c r="D37" i="3"/>
  <c r="D38" i="3"/>
  <c r="C26" i="15" s="1"/>
  <c r="E38" i="3"/>
  <c r="D26" i="15" s="1"/>
  <c r="F38" i="3"/>
  <c r="E26" i="15" s="1"/>
  <c r="A52" i="15"/>
  <c r="A51" i="15"/>
  <c r="A12" i="15"/>
  <c r="B11" i="15"/>
  <c r="D25" i="3"/>
  <c r="C13" i="15" s="1"/>
  <c r="E25" i="3"/>
  <c r="D13" i="15" s="1"/>
  <c r="F25" i="3"/>
  <c r="E13" i="15" s="1"/>
  <c r="D24" i="3"/>
  <c r="C12" i="15" s="1"/>
  <c r="E24" i="3"/>
  <c r="D12" i="15" s="1"/>
  <c r="F24" i="3"/>
  <c r="E12" i="15" s="1"/>
  <c r="D23" i="3"/>
  <c r="C11" i="15" s="1"/>
  <c r="F23" i="3"/>
  <c r="E11" i="15" s="1"/>
  <c r="E43" i="7" l="1"/>
  <c r="D43" i="7"/>
  <c r="E42" i="7"/>
  <c r="D42" i="7"/>
  <c r="E40" i="7"/>
  <c r="D40" i="7"/>
  <c r="D48" i="3"/>
  <c r="C43" i="7"/>
  <c r="F49" i="3"/>
  <c r="E37" i="15" s="1"/>
  <c r="C44" i="7"/>
  <c r="D47" i="3"/>
  <c r="C42" i="7"/>
  <c r="F50" i="3"/>
  <c r="E38" i="15" s="1"/>
  <c r="C45" i="7"/>
  <c r="D45" i="3"/>
  <c r="C40" i="7"/>
  <c r="F47" i="3"/>
  <c r="F45" i="3"/>
  <c r="F48" i="3"/>
  <c r="A76" i="15"/>
  <c r="A77" i="15"/>
  <c r="D39" i="3"/>
  <c r="C27" i="15" s="1"/>
  <c r="B27" i="15"/>
  <c r="D49" i="3"/>
  <c r="C37" i="15" s="1"/>
  <c r="B37" i="15"/>
  <c r="D50" i="3"/>
  <c r="C38" i="15" s="1"/>
  <c r="B38" i="15"/>
  <c r="E39" i="3"/>
  <c r="D27" i="15" s="1"/>
  <c r="F39" i="3"/>
  <c r="E27" i="15" s="1"/>
  <c r="AX7" i="20" l="1"/>
  <c r="BA7" i="20"/>
  <c r="BD7" i="20"/>
  <c r="BG7" i="20"/>
  <c r="AU7" i="20"/>
  <c r="T1026" i="20"/>
  <c r="S1026" i="20"/>
  <c r="R1026" i="20"/>
  <c r="T1025" i="20"/>
  <c r="S1025" i="20"/>
  <c r="R1025" i="20"/>
  <c r="T1024" i="20"/>
  <c r="S1024" i="20"/>
  <c r="R1024" i="20"/>
  <c r="T1023" i="20"/>
  <c r="S1023" i="20"/>
  <c r="R1023" i="20"/>
  <c r="T1022" i="20"/>
  <c r="S1022" i="20"/>
  <c r="R1022" i="20"/>
  <c r="T1021" i="20"/>
  <c r="S1021" i="20"/>
  <c r="R1021" i="20"/>
  <c r="T1020" i="20"/>
  <c r="S1020" i="20"/>
  <c r="R1020" i="20"/>
  <c r="T1019" i="20"/>
  <c r="S1019" i="20"/>
  <c r="R1019" i="20"/>
  <c r="T1018" i="20"/>
  <c r="S1018" i="20"/>
  <c r="R1018" i="20"/>
  <c r="T1017" i="20"/>
  <c r="S1017" i="20"/>
  <c r="R1017" i="20"/>
  <c r="T1016" i="20"/>
  <c r="S1016" i="20"/>
  <c r="R1016" i="20"/>
  <c r="T1015" i="20"/>
  <c r="S1015" i="20"/>
  <c r="R1015" i="20"/>
  <c r="T1014" i="20"/>
  <c r="S1014" i="20"/>
  <c r="R1014" i="20"/>
  <c r="T1013" i="20"/>
  <c r="S1013" i="20"/>
  <c r="R1013" i="20"/>
  <c r="T1012" i="20"/>
  <c r="S1012" i="20"/>
  <c r="R1012" i="20"/>
  <c r="T1011" i="20"/>
  <c r="S1011" i="20"/>
  <c r="R1011" i="20"/>
  <c r="T1010" i="20"/>
  <c r="S1010" i="20"/>
  <c r="R1010" i="20"/>
  <c r="T1009" i="20"/>
  <c r="S1009" i="20"/>
  <c r="R1009" i="20"/>
  <c r="T1008" i="20"/>
  <c r="S1008" i="20"/>
  <c r="R1008" i="20"/>
  <c r="T1007" i="20"/>
  <c r="S1007" i="20"/>
  <c r="R1007" i="20"/>
  <c r="T1006" i="20"/>
  <c r="S1006" i="20"/>
  <c r="R1006" i="20"/>
  <c r="T1005" i="20"/>
  <c r="S1005" i="20"/>
  <c r="R1005" i="20"/>
  <c r="T1004" i="20"/>
  <c r="S1004" i="20"/>
  <c r="R1004" i="20"/>
  <c r="T1003" i="20"/>
  <c r="S1003" i="20"/>
  <c r="R1003" i="20"/>
  <c r="T1002" i="20"/>
  <c r="S1002" i="20"/>
  <c r="R1002" i="20"/>
  <c r="T1001" i="20"/>
  <c r="S1001" i="20"/>
  <c r="R1001" i="20"/>
  <c r="T1000" i="20"/>
  <c r="S1000" i="20"/>
  <c r="R1000" i="20"/>
  <c r="T999" i="20"/>
  <c r="S999" i="20"/>
  <c r="R999" i="20"/>
  <c r="T998" i="20"/>
  <c r="S998" i="20"/>
  <c r="R998" i="20"/>
  <c r="T997" i="20"/>
  <c r="S997" i="20"/>
  <c r="R997" i="20"/>
  <c r="T996" i="20"/>
  <c r="S996" i="20"/>
  <c r="R996" i="20"/>
  <c r="T995" i="20"/>
  <c r="S995" i="20"/>
  <c r="R995" i="20"/>
  <c r="T994" i="20"/>
  <c r="S994" i="20"/>
  <c r="R994" i="20"/>
  <c r="T993" i="20"/>
  <c r="S993" i="20"/>
  <c r="R993" i="20"/>
  <c r="T992" i="20"/>
  <c r="S992" i="20"/>
  <c r="R992" i="20"/>
  <c r="T991" i="20"/>
  <c r="S991" i="20"/>
  <c r="R991" i="20"/>
  <c r="T990" i="20"/>
  <c r="S990" i="20"/>
  <c r="R990" i="20"/>
  <c r="T989" i="20"/>
  <c r="S989" i="20"/>
  <c r="R989" i="20"/>
  <c r="T988" i="20"/>
  <c r="S988" i="20"/>
  <c r="R988" i="20"/>
  <c r="T987" i="20"/>
  <c r="S987" i="20"/>
  <c r="R987" i="20"/>
  <c r="T986" i="20"/>
  <c r="S986" i="20"/>
  <c r="R986" i="20"/>
  <c r="T985" i="20"/>
  <c r="S985" i="20"/>
  <c r="R985" i="20"/>
  <c r="T984" i="20"/>
  <c r="S984" i="20"/>
  <c r="R984" i="20"/>
  <c r="T983" i="20"/>
  <c r="S983" i="20"/>
  <c r="R983" i="20"/>
  <c r="T982" i="20"/>
  <c r="S982" i="20"/>
  <c r="R982" i="20"/>
  <c r="T981" i="20"/>
  <c r="S981" i="20"/>
  <c r="R981" i="20"/>
  <c r="T980" i="20"/>
  <c r="S980" i="20"/>
  <c r="R980" i="20"/>
  <c r="T979" i="20"/>
  <c r="S979" i="20"/>
  <c r="R979" i="20"/>
  <c r="T978" i="20"/>
  <c r="S978" i="20"/>
  <c r="R978" i="20"/>
  <c r="T977" i="20"/>
  <c r="S977" i="20"/>
  <c r="R977" i="20"/>
  <c r="T976" i="20"/>
  <c r="S976" i="20"/>
  <c r="R976" i="20"/>
  <c r="T975" i="20"/>
  <c r="S975" i="20"/>
  <c r="R975" i="20"/>
  <c r="T974" i="20"/>
  <c r="S974" i="20"/>
  <c r="R974" i="20"/>
  <c r="T973" i="20"/>
  <c r="S973" i="20"/>
  <c r="R973" i="20"/>
  <c r="T972" i="20"/>
  <c r="S972" i="20"/>
  <c r="R972" i="20"/>
  <c r="T971" i="20"/>
  <c r="S971" i="20"/>
  <c r="R971" i="20"/>
  <c r="T970" i="20"/>
  <c r="S970" i="20"/>
  <c r="R970" i="20"/>
  <c r="T969" i="20"/>
  <c r="S969" i="20"/>
  <c r="R969" i="20"/>
  <c r="T968" i="20"/>
  <c r="S968" i="20"/>
  <c r="R968" i="20"/>
  <c r="T967" i="20"/>
  <c r="S967" i="20"/>
  <c r="R967" i="20"/>
  <c r="T966" i="20"/>
  <c r="S966" i="20"/>
  <c r="R966" i="20"/>
  <c r="T965" i="20"/>
  <c r="S965" i="20"/>
  <c r="R965" i="20"/>
  <c r="T964" i="20"/>
  <c r="S964" i="20"/>
  <c r="R964" i="20"/>
  <c r="T963" i="20"/>
  <c r="S963" i="20"/>
  <c r="R963" i="20"/>
  <c r="T962" i="20"/>
  <c r="S962" i="20"/>
  <c r="R962" i="20"/>
  <c r="T961" i="20"/>
  <c r="S961" i="20"/>
  <c r="R961" i="20"/>
  <c r="T960" i="20"/>
  <c r="S960" i="20"/>
  <c r="R960" i="20"/>
  <c r="T959" i="20"/>
  <c r="S959" i="20"/>
  <c r="R959" i="20"/>
  <c r="T958" i="20"/>
  <c r="S958" i="20"/>
  <c r="R958" i="20"/>
  <c r="T957" i="20"/>
  <c r="S957" i="20"/>
  <c r="R957" i="20"/>
  <c r="T956" i="20"/>
  <c r="S956" i="20"/>
  <c r="R956" i="20"/>
  <c r="T955" i="20"/>
  <c r="S955" i="20"/>
  <c r="R955" i="20"/>
  <c r="T954" i="20"/>
  <c r="S954" i="20"/>
  <c r="R954" i="20"/>
  <c r="T953" i="20"/>
  <c r="S953" i="20"/>
  <c r="R953" i="20"/>
  <c r="T952" i="20"/>
  <c r="S952" i="20"/>
  <c r="R952" i="20"/>
  <c r="T951" i="20"/>
  <c r="S951" i="20"/>
  <c r="R951" i="20"/>
  <c r="T950" i="20"/>
  <c r="S950" i="20"/>
  <c r="R950" i="20"/>
  <c r="T949" i="20"/>
  <c r="S949" i="20"/>
  <c r="R949" i="20"/>
  <c r="T948" i="20"/>
  <c r="S948" i="20"/>
  <c r="R948" i="20"/>
  <c r="T947" i="20"/>
  <c r="S947" i="20"/>
  <c r="R947" i="20"/>
  <c r="T946" i="20"/>
  <c r="S946" i="20"/>
  <c r="R946" i="20"/>
  <c r="T945" i="20"/>
  <c r="S945" i="20"/>
  <c r="R945" i="20"/>
  <c r="T944" i="20"/>
  <c r="S944" i="20"/>
  <c r="R944" i="20"/>
  <c r="T943" i="20"/>
  <c r="S943" i="20"/>
  <c r="R943" i="20"/>
  <c r="T942" i="20"/>
  <c r="S942" i="20"/>
  <c r="R942" i="20"/>
  <c r="T941" i="20"/>
  <c r="S941" i="20"/>
  <c r="R941" i="20"/>
  <c r="T940" i="20"/>
  <c r="S940" i="20"/>
  <c r="R940" i="20"/>
  <c r="T939" i="20"/>
  <c r="S939" i="20"/>
  <c r="R939" i="20"/>
  <c r="T938" i="20"/>
  <c r="S938" i="20"/>
  <c r="R938" i="20"/>
  <c r="T937" i="20"/>
  <c r="S937" i="20"/>
  <c r="R937" i="20"/>
  <c r="T936" i="20"/>
  <c r="S936" i="20"/>
  <c r="R936" i="20"/>
  <c r="T935" i="20"/>
  <c r="S935" i="20"/>
  <c r="R935" i="20"/>
  <c r="T934" i="20"/>
  <c r="S934" i="20"/>
  <c r="R934" i="20"/>
  <c r="T933" i="20"/>
  <c r="S933" i="20"/>
  <c r="R933" i="20"/>
  <c r="T932" i="20"/>
  <c r="S932" i="20"/>
  <c r="R932" i="20"/>
  <c r="T931" i="20"/>
  <c r="S931" i="20"/>
  <c r="R931" i="20"/>
  <c r="T930" i="20"/>
  <c r="S930" i="20"/>
  <c r="R930" i="20"/>
  <c r="T929" i="20"/>
  <c r="S929" i="20"/>
  <c r="R929" i="20"/>
  <c r="T928" i="20"/>
  <c r="S928" i="20"/>
  <c r="R928" i="20"/>
  <c r="T927" i="20"/>
  <c r="S927" i="20"/>
  <c r="R927" i="20"/>
  <c r="T926" i="20"/>
  <c r="S926" i="20"/>
  <c r="R926" i="20"/>
  <c r="T925" i="20"/>
  <c r="S925" i="20"/>
  <c r="R925" i="20"/>
  <c r="T924" i="20"/>
  <c r="S924" i="20"/>
  <c r="R924" i="20"/>
  <c r="T923" i="20"/>
  <c r="S923" i="20"/>
  <c r="R923" i="20"/>
  <c r="T922" i="20"/>
  <c r="S922" i="20"/>
  <c r="R922" i="20"/>
  <c r="T921" i="20"/>
  <c r="S921" i="20"/>
  <c r="R921" i="20"/>
  <c r="T920" i="20"/>
  <c r="S920" i="20"/>
  <c r="R920" i="20"/>
  <c r="T919" i="20"/>
  <c r="S919" i="20"/>
  <c r="R919" i="20"/>
  <c r="T918" i="20"/>
  <c r="S918" i="20"/>
  <c r="R918" i="20"/>
  <c r="T917" i="20"/>
  <c r="S917" i="20"/>
  <c r="R917" i="20"/>
  <c r="T916" i="20"/>
  <c r="S916" i="20"/>
  <c r="R916" i="20"/>
  <c r="T915" i="20"/>
  <c r="S915" i="20"/>
  <c r="R915" i="20"/>
  <c r="T914" i="20"/>
  <c r="S914" i="20"/>
  <c r="R914" i="20"/>
  <c r="T913" i="20"/>
  <c r="S913" i="20"/>
  <c r="R913" i="20"/>
  <c r="T912" i="20"/>
  <c r="S912" i="20"/>
  <c r="R912" i="20"/>
  <c r="T911" i="20"/>
  <c r="S911" i="20"/>
  <c r="R911" i="20"/>
  <c r="T910" i="20"/>
  <c r="S910" i="20"/>
  <c r="R910" i="20"/>
  <c r="T909" i="20"/>
  <c r="S909" i="20"/>
  <c r="R909" i="20"/>
  <c r="T908" i="20"/>
  <c r="S908" i="20"/>
  <c r="R908" i="20"/>
  <c r="T907" i="20"/>
  <c r="S907" i="20"/>
  <c r="R907" i="20"/>
  <c r="T906" i="20"/>
  <c r="S906" i="20"/>
  <c r="R906" i="20"/>
  <c r="T905" i="20"/>
  <c r="S905" i="20"/>
  <c r="R905" i="20"/>
  <c r="T904" i="20"/>
  <c r="S904" i="20"/>
  <c r="R904" i="20"/>
  <c r="T903" i="20"/>
  <c r="S903" i="20"/>
  <c r="R903" i="20"/>
  <c r="T902" i="20"/>
  <c r="S902" i="20"/>
  <c r="R902" i="20"/>
  <c r="T901" i="20"/>
  <c r="S901" i="20"/>
  <c r="R901" i="20"/>
  <c r="T900" i="20"/>
  <c r="S900" i="20"/>
  <c r="R900" i="20"/>
  <c r="T899" i="20"/>
  <c r="S899" i="20"/>
  <c r="R899" i="20"/>
  <c r="T898" i="20"/>
  <c r="S898" i="20"/>
  <c r="R898" i="20"/>
  <c r="T897" i="20"/>
  <c r="S897" i="20"/>
  <c r="R897" i="20"/>
  <c r="T896" i="20"/>
  <c r="S896" i="20"/>
  <c r="R896" i="20"/>
  <c r="T895" i="20"/>
  <c r="S895" i="20"/>
  <c r="R895" i="20"/>
  <c r="T894" i="20"/>
  <c r="S894" i="20"/>
  <c r="R894" i="20"/>
  <c r="T893" i="20"/>
  <c r="S893" i="20"/>
  <c r="R893" i="20"/>
  <c r="T892" i="20"/>
  <c r="S892" i="20"/>
  <c r="R892" i="20"/>
  <c r="T891" i="20"/>
  <c r="S891" i="20"/>
  <c r="R891" i="20"/>
  <c r="T890" i="20"/>
  <c r="S890" i="20"/>
  <c r="R890" i="20"/>
  <c r="T889" i="20"/>
  <c r="S889" i="20"/>
  <c r="R889" i="20"/>
  <c r="T888" i="20"/>
  <c r="S888" i="20"/>
  <c r="R888" i="20"/>
  <c r="T887" i="20"/>
  <c r="S887" i="20"/>
  <c r="R887" i="20"/>
  <c r="T886" i="20"/>
  <c r="S886" i="20"/>
  <c r="R886" i="20"/>
  <c r="T885" i="20"/>
  <c r="S885" i="20"/>
  <c r="R885" i="20"/>
  <c r="T884" i="20"/>
  <c r="S884" i="20"/>
  <c r="R884" i="20"/>
  <c r="T883" i="20"/>
  <c r="S883" i="20"/>
  <c r="R883" i="20"/>
  <c r="T882" i="20"/>
  <c r="S882" i="20"/>
  <c r="R882" i="20"/>
  <c r="T881" i="20"/>
  <c r="S881" i="20"/>
  <c r="R881" i="20"/>
  <c r="T880" i="20"/>
  <c r="S880" i="20"/>
  <c r="R880" i="20"/>
  <c r="T879" i="20"/>
  <c r="S879" i="20"/>
  <c r="R879" i="20"/>
  <c r="T878" i="20"/>
  <c r="S878" i="20"/>
  <c r="R878" i="20"/>
  <c r="T877" i="20"/>
  <c r="S877" i="20"/>
  <c r="R877" i="20"/>
  <c r="T876" i="20"/>
  <c r="S876" i="20"/>
  <c r="R876" i="20"/>
  <c r="T875" i="20"/>
  <c r="S875" i="20"/>
  <c r="R875" i="20"/>
  <c r="T874" i="20"/>
  <c r="S874" i="20"/>
  <c r="R874" i="20"/>
  <c r="T873" i="20"/>
  <c r="S873" i="20"/>
  <c r="R873" i="20"/>
  <c r="T872" i="20"/>
  <c r="S872" i="20"/>
  <c r="R872" i="20"/>
  <c r="T871" i="20"/>
  <c r="S871" i="20"/>
  <c r="R871" i="20"/>
  <c r="T870" i="20"/>
  <c r="S870" i="20"/>
  <c r="R870" i="20"/>
  <c r="T869" i="20"/>
  <c r="S869" i="20"/>
  <c r="R869" i="20"/>
  <c r="T868" i="20"/>
  <c r="S868" i="20"/>
  <c r="R868" i="20"/>
  <c r="T867" i="20"/>
  <c r="S867" i="20"/>
  <c r="R867" i="20"/>
  <c r="T866" i="20"/>
  <c r="S866" i="20"/>
  <c r="R866" i="20"/>
  <c r="T865" i="20"/>
  <c r="S865" i="20"/>
  <c r="R865" i="20"/>
  <c r="T864" i="20"/>
  <c r="S864" i="20"/>
  <c r="R864" i="20"/>
  <c r="T863" i="20"/>
  <c r="S863" i="20"/>
  <c r="R863" i="20"/>
  <c r="T862" i="20"/>
  <c r="S862" i="20"/>
  <c r="R862" i="20"/>
  <c r="T861" i="20"/>
  <c r="S861" i="20"/>
  <c r="R861" i="20"/>
  <c r="T860" i="20"/>
  <c r="S860" i="20"/>
  <c r="R860" i="20"/>
  <c r="T859" i="20"/>
  <c r="S859" i="20"/>
  <c r="R859" i="20"/>
  <c r="T858" i="20"/>
  <c r="S858" i="20"/>
  <c r="R858" i="20"/>
  <c r="T857" i="20"/>
  <c r="S857" i="20"/>
  <c r="R857" i="20"/>
  <c r="T856" i="20"/>
  <c r="S856" i="20"/>
  <c r="R856" i="20"/>
  <c r="T855" i="20"/>
  <c r="S855" i="20"/>
  <c r="R855" i="20"/>
  <c r="T854" i="20"/>
  <c r="S854" i="20"/>
  <c r="R854" i="20"/>
  <c r="T853" i="20"/>
  <c r="S853" i="20"/>
  <c r="R853" i="20"/>
  <c r="T852" i="20"/>
  <c r="S852" i="20"/>
  <c r="R852" i="20"/>
  <c r="T851" i="20"/>
  <c r="S851" i="20"/>
  <c r="R851" i="20"/>
  <c r="T850" i="20"/>
  <c r="S850" i="20"/>
  <c r="R850" i="20"/>
  <c r="T849" i="20"/>
  <c r="S849" i="20"/>
  <c r="R849" i="20"/>
  <c r="T848" i="20"/>
  <c r="S848" i="20"/>
  <c r="R848" i="20"/>
  <c r="T847" i="20"/>
  <c r="S847" i="20"/>
  <c r="R847" i="20"/>
  <c r="T846" i="20"/>
  <c r="S846" i="20"/>
  <c r="R846" i="20"/>
  <c r="T845" i="20"/>
  <c r="S845" i="20"/>
  <c r="R845" i="20"/>
  <c r="T844" i="20"/>
  <c r="S844" i="20"/>
  <c r="R844" i="20"/>
  <c r="T843" i="20"/>
  <c r="S843" i="20"/>
  <c r="R843" i="20"/>
  <c r="T842" i="20"/>
  <c r="S842" i="20"/>
  <c r="R842" i="20"/>
  <c r="T841" i="20"/>
  <c r="S841" i="20"/>
  <c r="R841" i="20"/>
  <c r="T840" i="20"/>
  <c r="S840" i="20"/>
  <c r="R840" i="20"/>
  <c r="T839" i="20"/>
  <c r="S839" i="20"/>
  <c r="R839" i="20"/>
  <c r="T838" i="20"/>
  <c r="S838" i="20"/>
  <c r="R838" i="20"/>
  <c r="T837" i="20"/>
  <c r="S837" i="20"/>
  <c r="R837" i="20"/>
  <c r="T836" i="20"/>
  <c r="S836" i="20"/>
  <c r="R836" i="20"/>
  <c r="T835" i="20"/>
  <c r="S835" i="20"/>
  <c r="R835" i="20"/>
  <c r="T834" i="20"/>
  <c r="S834" i="20"/>
  <c r="R834" i="20"/>
  <c r="T833" i="20"/>
  <c r="S833" i="20"/>
  <c r="R833" i="20"/>
  <c r="T832" i="20"/>
  <c r="S832" i="20"/>
  <c r="R832" i="20"/>
  <c r="T831" i="20"/>
  <c r="S831" i="20"/>
  <c r="R831" i="20"/>
  <c r="T830" i="20"/>
  <c r="S830" i="20"/>
  <c r="R830" i="20"/>
  <c r="T829" i="20"/>
  <c r="S829" i="20"/>
  <c r="R829" i="20"/>
  <c r="T828" i="20"/>
  <c r="S828" i="20"/>
  <c r="R828" i="20"/>
  <c r="T827" i="20"/>
  <c r="S827" i="20"/>
  <c r="R827" i="20"/>
  <c r="T826" i="20"/>
  <c r="S826" i="20"/>
  <c r="R826" i="20"/>
  <c r="T825" i="20"/>
  <c r="S825" i="20"/>
  <c r="R825" i="20"/>
  <c r="T824" i="20"/>
  <c r="S824" i="20"/>
  <c r="R824" i="20"/>
  <c r="T823" i="20"/>
  <c r="S823" i="20"/>
  <c r="R823" i="20"/>
  <c r="T822" i="20"/>
  <c r="S822" i="20"/>
  <c r="R822" i="20"/>
  <c r="T821" i="20"/>
  <c r="S821" i="20"/>
  <c r="R821" i="20"/>
  <c r="T820" i="20"/>
  <c r="S820" i="20"/>
  <c r="R820" i="20"/>
  <c r="T819" i="20"/>
  <c r="S819" i="20"/>
  <c r="R819" i="20"/>
  <c r="T818" i="20"/>
  <c r="S818" i="20"/>
  <c r="R818" i="20"/>
  <c r="T817" i="20"/>
  <c r="S817" i="20"/>
  <c r="R817" i="20"/>
  <c r="T816" i="20"/>
  <c r="S816" i="20"/>
  <c r="R816" i="20"/>
  <c r="T815" i="20"/>
  <c r="S815" i="20"/>
  <c r="R815" i="20"/>
  <c r="T814" i="20"/>
  <c r="S814" i="20"/>
  <c r="R814" i="20"/>
  <c r="T813" i="20"/>
  <c r="S813" i="20"/>
  <c r="R813" i="20"/>
  <c r="T812" i="20"/>
  <c r="S812" i="20"/>
  <c r="R812" i="20"/>
  <c r="T811" i="20"/>
  <c r="S811" i="20"/>
  <c r="R811" i="20"/>
  <c r="T810" i="20"/>
  <c r="S810" i="20"/>
  <c r="R810" i="20"/>
  <c r="T809" i="20"/>
  <c r="S809" i="20"/>
  <c r="R809" i="20"/>
  <c r="T808" i="20"/>
  <c r="S808" i="20"/>
  <c r="R808" i="20"/>
  <c r="T807" i="20"/>
  <c r="S807" i="20"/>
  <c r="R807" i="20"/>
  <c r="T806" i="20"/>
  <c r="S806" i="20"/>
  <c r="R806" i="20"/>
  <c r="T805" i="20"/>
  <c r="S805" i="20"/>
  <c r="R805" i="20"/>
  <c r="T804" i="20"/>
  <c r="S804" i="20"/>
  <c r="R804" i="20"/>
  <c r="T803" i="20"/>
  <c r="S803" i="20"/>
  <c r="R803" i="20"/>
  <c r="T802" i="20"/>
  <c r="S802" i="20"/>
  <c r="R802" i="20"/>
  <c r="T801" i="20"/>
  <c r="S801" i="20"/>
  <c r="R801" i="20"/>
  <c r="T800" i="20"/>
  <c r="S800" i="20"/>
  <c r="R800" i="20"/>
  <c r="T799" i="20"/>
  <c r="S799" i="20"/>
  <c r="R799" i="20"/>
  <c r="T798" i="20"/>
  <c r="S798" i="20"/>
  <c r="R798" i="20"/>
  <c r="T797" i="20"/>
  <c r="S797" i="20"/>
  <c r="R797" i="20"/>
  <c r="T796" i="20"/>
  <c r="S796" i="20"/>
  <c r="R796" i="20"/>
  <c r="T795" i="20"/>
  <c r="S795" i="20"/>
  <c r="R795" i="20"/>
  <c r="T794" i="20"/>
  <c r="S794" i="20"/>
  <c r="R794" i="20"/>
  <c r="T793" i="20"/>
  <c r="S793" i="20"/>
  <c r="R793" i="20"/>
  <c r="T792" i="20"/>
  <c r="S792" i="20"/>
  <c r="R792" i="20"/>
  <c r="T791" i="20"/>
  <c r="S791" i="20"/>
  <c r="R791" i="20"/>
  <c r="T790" i="20"/>
  <c r="S790" i="20"/>
  <c r="R790" i="20"/>
  <c r="T789" i="20"/>
  <c r="S789" i="20"/>
  <c r="R789" i="20"/>
  <c r="T788" i="20"/>
  <c r="S788" i="20"/>
  <c r="R788" i="20"/>
  <c r="T787" i="20"/>
  <c r="S787" i="20"/>
  <c r="R787" i="20"/>
  <c r="T786" i="20"/>
  <c r="S786" i="20"/>
  <c r="R786" i="20"/>
  <c r="T785" i="20"/>
  <c r="S785" i="20"/>
  <c r="R785" i="20"/>
  <c r="T784" i="20"/>
  <c r="S784" i="20"/>
  <c r="R784" i="20"/>
  <c r="T783" i="20"/>
  <c r="S783" i="20"/>
  <c r="R783" i="20"/>
  <c r="T782" i="20"/>
  <c r="S782" i="20"/>
  <c r="R782" i="20"/>
  <c r="T781" i="20"/>
  <c r="S781" i="20"/>
  <c r="R781" i="20"/>
  <c r="T780" i="20"/>
  <c r="S780" i="20"/>
  <c r="R780" i="20"/>
  <c r="T779" i="20"/>
  <c r="S779" i="20"/>
  <c r="R779" i="20"/>
  <c r="T778" i="20"/>
  <c r="S778" i="20"/>
  <c r="R778" i="20"/>
  <c r="T777" i="20"/>
  <c r="S777" i="20"/>
  <c r="R777" i="20"/>
  <c r="T776" i="20"/>
  <c r="S776" i="20"/>
  <c r="R776" i="20"/>
  <c r="T775" i="20"/>
  <c r="S775" i="20"/>
  <c r="R775" i="20"/>
  <c r="T774" i="20"/>
  <c r="S774" i="20"/>
  <c r="R774" i="20"/>
  <c r="T773" i="20"/>
  <c r="S773" i="20"/>
  <c r="R773" i="20"/>
  <c r="T772" i="20"/>
  <c r="S772" i="20"/>
  <c r="R772" i="20"/>
  <c r="T771" i="20"/>
  <c r="S771" i="20"/>
  <c r="R771" i="20"/>
  <c r="T770" i="20"/>
  <c r="S770" i="20"/>
  <c r="R770" i="20"/>
  <c r="T769" i="20"/>
  <c r="S769" i="20"/>
  <c r="R769" i="20"/>
  <c r="T768" i="20"/>
  <c r="S768" i="20"/>
  <c r="R768" i="20"/>
  <c r="T767" i="20"/>
  <c r="S767" i="20"/>
  <c r="R767" i="20"/>
  <c r="T766" i="20"/>
  <c r="S766" i="20"/>
  <c r="R766" i="20"/>
  <c r="T765" i="20"/>
  <c r="S765" i="20"/>
  <c r="R765" i="20"/>
  <c r="T764" i="20"/>
  <c r="S764" i="20"/>
  <c r="R764" i="20"/>
  <c r="T763" i="20"/>
  <c r="S763" i="20"/>
  <c r="R763" i="20"/>
  <c r="T762" i="20"/>
  <c r="S762" i="20"/>
  <c r="R762" i="20"/>
  <c r="T761" i="20"/>
  <c r="S761" i="20"/>
  <c r="R761" i="20"/>
  <c r="T760" i="20"/>
  <c r="S760" i="20"/>
  <c r="R760" i="20"/>
  <c r="T759" i="20"/>
  <c r="S759" i="20"/>
  <c r="R759" i="20"/>
  <c r="T758" i="20"/>
  <c r="S758" i="20"/>
  <c r="R758" i="20"/>
  <c r="T757" i="20"/>
  <c r="S757" i="20"/>
  <c r="R757" i="20"/>
  <c r="T756" i="20"/>
  <c r="S756" i="20"/>
  <c r="R756" i="20"/>
  <c r="T755" i="20"/>
  <c r="S755" i="20"/>
  <c r="R755" i="20"/>
  <c r="T754" i="20"/>
  <c r="S754" i="20"/>
  <c r="R754" i="20"/>
  <c r="T753" i="20"/>
  <c r="S753" i="20"/>
  <c r="R753" i="20"/>
  <c r="T752" i="20"/>
  <c r="S752" i="20"/>
  <c r="R752" i="20"/>
  <c r="T751" i="20"/>
  <c r="S751" i="20"/>
  <c r="R751" i="20"/>
  <c r="T750" i="20"/>
  <c r="S750" i="20"/>
  <c r="R750" i="20"/>
  <c r="T749" i="20"/>
  <c r="S749" i="20"/>
  <c r="R749" i="20"/>
  <c r="T748" i="20"/>
  <c r="S748" i="20"/>
  <c r="R748" i="20"/>
  <c r="T747" i="20"/>
  <c r="S747" i="20"/>
  <c r="R747" i="20"/>
  <c r="T746" i="20"/>
  <c r="S746" i="20"/>
  <c r="R746" i="20"/>
  <c r="T745" i="20"/>
  <c r="S745" i="20"/>
  <c r="R745" i="20"/>
  <c r="T744" i="20"/>
  <c r="S744" i="20"/>
  <c r="R744" i="20"/>
  <c r="T743" i="20"/>
  <c r="S743" i="20"/>
  <c r="R743" i="20"/>
  <c r="T742" i="20"/>
  <c r="S742" i="20"/>
  <c r="R742" i="20"/>
  <c r="T741" i="20"/>
  <c r="S741" i="20"/>
  <c r="R741" i="20"/>
  <c r="T740" i="20"/>
  <c r="S740" i="20"/>
  <c r="R740" i="20"/>
  <c r="T739" i="20"/>
  <c r="S739" i="20"/>
  <c r="R739" i="20"/>
  <c r="T738" i="20"/>
  <c r="S738" i="20"/>
  <c r="R738" i="20"/>
  <c r="T737" i="20"/>
  <c r="S737" i="20"/>
  <c r="R737" i="20"/>
  <c r="T736" i="20"/>
  <c r="S736" i="20"/>
  <c r="R736" i="20"/>
  <c r="T735" i="20"/>
  <c r="S735" i="20"/>
  <c r="R735" i="20"/>
  <c r="T734" i="20"/>
  <c r="S734" i="20"/>
  <c r="R734" i="20"/>
  <c r="T733" i="20"/>
  <c r="S733" i="20"/>
  <c r="R733" i="20"/>
  <c r="T732" i="20"/>
  <c r="S732" i="20"/>
  <c r="R732" i="20"/>
  <c r="T731" i="20"/>
  <c r="S731" i="20"/>
  <c r="R731" i="20"/>
  <c r="T730" i="20"/>
  <c r="S730" i="20"/>
  <c r="R730" i="20"/>
  <c r="T729" i="20"/>
  <c r="S729" i="20"/>
  <c r="R729" i="20"/>
  <c r="T728" i="20"/>
  <c r="S728" i="20"/>
  <c r="R728" i="20"/>
  <c r="T727" i="20"/>
  <c r="S727" i="20"/>
  <c r="R727" i="20"/>
  <c r="T726" i="20"/>
  <c r="S726" i="20"/>
  <c r="R726" i="20"/>
  <c r="T725" i="20"/>
  <c r="S725" i="20"/>
  <c r="R725" i="20"/>
  <c r="T724" i="20"/>
  <c r="S724" i="20"/>
  <c r="R724" i="20"/>
  <c r="T723" i="20"/>
  <c r="S723" i="20"/>
  <c r="R723" i="20"/>
  <c r="T722" i="20"/>
  <c r="S722" i="20"/>
  <c r="R722" i="20"/>
  <c r="T721" i="20"/>
  <c r="S721" i="20"/>
  <c r="R721" i="20"/>
  <c r="T720" i="20"/>
  <c r="S720" i="20"/>
  <c r="R720" i="20"/>
  <c r="T719" i="20"/>
  <c r="S719" i="20"/>
  <c r="R719" i="20"/>
  <c r="T718" i="20"/>
  <c r="S718" i="20"/>
  <c r="R718" i="20"/>
  <c r="T717" i="20"/>
  <c r="S717" i="20"/>
  <c r="R717" i="20"/>
  <c r="T716" i="20"/>
  <c r="S716" i="20"/>
  <c r="R716" i="20"/>
  <c r="T715" i="20"/>
  <c r="S715" i="20"/>
  <c r="R715" i="20"/>
  <c r="T714" i="20"/>
  <c r="S714" i="20"/>
  <c r="R714" i="20"/>
  <c r="T713" i="20"/>
  <c r="S713" i="20"/>
  <c r="R713" i="20"/>
  <c r="T712" i="20"/>
  <c r="S712" i="20"/>
  <c r="R712" i="20"/>
  <c r="T711" i="20"/>
  <c r="S711" i="20"/>
  <c r="R711" i="20"/>
  <c r="T710" i="20"/>
  <c r="S710" i="20"/>
  <c r="R710" i="20"/>
  <c r="T709" i="20"/>
  <c r="S709" i="20"/>
  <c r="R709" i="20"/>
  <c r="T708" i="20"/>
  <c r="S708" i="20"/>
  <c r="R708" i="20"/>
  <c r="T707" i="20"/>
  <c r="S707" i="20"/>
  <c r="R707" i="20"/>
  <c r="T706" i="20"/>
  <c r="S706" i="20"/>
  <c r="R706" i="20"/>
  <c r="T705" i="20"/>
  <c r="S705" i="20"/>
  <c r="R705" i="20"/>
  <c r="T704" i="20"/>
  <c r="S704" i="20"/>
  <c r="R704" i="20"/>
  <c r="T703" i="20"/>
  <c r="S703" i="20"/>
  <c r="R703" i="20"/>
  <c r="T702" i="20"/>
  <c r="S702" i="20"/>
  <c r="R702" i="20"/>
  <c r="T701" i="20"/>
  <c r="S701" i="20"/>
  <c r="R701" i="20"/>
  <c r="T700" i="20"/>
  <c r="S700" i="20"/>
  <c r="R700" i="20"/>
  <c r="T699" i="20"/>
  <c r="S699" i="20"/>
  <c r="R699" i="20"/>
  <c r="T698" i="20"/>
  <c r="S698" i="20"/>
  <c r="R698" i="20"/>
  <c r="T697" i="20"/>
  <c r="S697" i="20"/>
  <c r="R697" i="20"/>
  <c r="T696" i="20"/>
  <c r="S696" i="20"/>
  <c r="R696" i="20"/>
  <c r="T695" i="20"/>
  <c r="S695" i="20"/>
  <c r="R695" i="20"/>
  <c r="T694" i="20"/>
  <c r="S694" i="20"/>
  <c r="R694" i="20"/>
  <c r="T693" i="20"/>
  <c r="S693" i="20"/>
  <c r="R693" i="20"/>
  <c r="T692" i="20"/>
  <c r="S692" i="20"/>
  <c r="R692" i="20"/>
  <c r="T691" i="20"/>
  <c r="S691" i="20"/>
  <c r="R691" i="20"/>
  <c r="T690" i="20"/>
  <c r="S690" i="20"/>
  <c r="R690" i="20"/>
  <c r="T689" i="20"/>
  <c r="S689" i="20"/>
  <c r="R689" i="20"/>
  <c r="T688" i="20"/>
  <c r="S688" i="20"/>
  <c r="R688" i="20"/>
  <c r="T687" i="20"/>
  <c r="S687" i="20"/>
  <c r="R687" i="20"/>
  <c r="T686" i="20"/>
  <c r="S686" i="20"/>
  <c r="R686" i="20"/>
  <c r="T685" i="20"/>
  <c r="S685" i="20"/>
  <c r="R685" i="20"/>
  <c r="T684" i="20"/>
  <c r="S684" i="20"/>
  <c r="R684" i="20"/>
  <c r="T683" i="20"/>
  <c r="S683" i="20"/>
  <c r="R683" i="20"/>
  <c r="T682" i="20"/>
  <c r="S682" i="20"/>
  <c r="R682" i="20"/>
  <c r="T681" i="20"/>
  <c r="S681" i="20"/>
  <c r="R681" i="20"/>
  <c r="T680" i="20"/>
  <c r="S680" i="20"/>
  <c r="R680" i="20"/>
  <c r="T679" i="20"/>
  <c r="S679" i="20"/>
  <c r="R679" i="20"/>
  <c r="T678" i="20"/>
  <c r="S678" i="20"/>
  <c r="R678" i="20"/>
  <c r="T677" i="20"/>
  <c r="S677" i="20"/>
  <c r="R677" i="20"/>
  <c r="T676" i="20"/>
  <c r="S676" i="20"/>
  <c r="R676" i="20"/>
  <c r="T675" i="20"/>
  <c r="S675" i="20"/>
  <c r="R675" i="20"/>
  <c r="T674" i="20"/>
  <c r="S674" i="20"/>
  <c r="R674" i="20"/>
  <c r="T673" i="20"/>
  <c r="S673" i="20"/>
  <c r="R673" i="20"/>
  <c r="T672" i="20"/>
  <c r="S672" i="20"/>
  <c r="R672" i="20"/>
  <c r="T671" i="20"/>
  <c r="S671" i="20"/>
  <c r="R671" i="20"/>
  <c r="T670" i="20"/>
  <c r="S670" i="20"/>
  <c r="R670" i="20"/>
  <c r="T669" i="20"/>
  <c r="S669" i="20"/>
  <c r="R669" i="20"/>
  <c r="T668" i="20"/>
  <c r="S668" i="20"/>
  <c r="R668" i="20"/>
  <c r="T667" i="20"/>
  <c r="S667" i="20"/>
  <c r="R667" i="20"/>
  <c r="T666" i="20"/>
  <c r="S666" i="20"/>
  <c r="R666" i="20"/>
  <c r="T665" i="20"/>
  <c r="S665" i="20"/>
  <c r="R665" i="20"/>
  <c r="T664" i="20"/>
  <c r="S664" i="20"/>
  <c r="R664" i="20"/>
  <c r="T663" i="20"/>
  <c r="S663" i="20"/>
  <c r="R663" i="20"/>
  <c r="T662" i="20"/>
  <c r="S662" i="20"/>
  <c r="R662" i="20"/>
  <c r="T661" i="20"/>
  <c r="S661" i="20"/>
  <c r="R661" i="20"/>
  <c r="T660" i="20"/>
  <c r="S660" i="20"/>
  <c r="R660" i="20"/>
  <c r="T659" i="20"/>
  <c r="S659" i="20"/>
  <c r="R659" i="20"/>
  <c r="T658" i="20"/>
  <c r="S658" i="20"/>
  <c r="R658" i="20"/>
  <c r="T657" i="20"/>
  <c r="S657" i="20"/>
  <c r="R657" i="20"/>
  <c r="T656" i="20"/>
  <c r="S656" i="20"/>
  <c r="R656" i="20"/>
  <c r="T655" i="20"/>
  <c r="S655" i="20"/>
  <c r="R655" i="20"/>
  <c r="T654" i="20"/>
  <c r="S654" i="20"/>
  <c r="R654" i="20"/>
  <c r="T653" i="20"/>
  <c r="S653" i="20"/>
  <c r="R653" i="20"/>
  <c r="T652" i="20"/>
  <c r="S652" i="20"/>
  <c r="R652" i="20"/>
  <c r="T651" i="20"/>
  <c r="S651" i="20"/>
  <c r="R651" i="20"/>
  <c r="T650" i="20"/>
  <c r="S650" i="20"/>
  <c r="R650" i="20"/>
  <c r="T649" i="20"/>
  <c r="S649" i="20"/>
  <c r="R649" i="20"/>
  <c r="T648" i="20"/>
  <c r="S648" i="20"/>
  <c r="R648" i="20"/>
  <c r="T647" i="20"/>
  <c r="S647" i="20"/>
  <c r="R647" i="20"/>
  <c r="T646" i="20"/>
  <c r="S646" i="20"/>
  <c r="R646" i="20"/>
  <c r="T645" i="20"/>
  <c r="S645" i="20"/>
  <c r="R645" i="20"/>
  <c r="T644" i="20"/>
  <c r="S644" i="20"/>
  <c r="R644" i="20"/>
  <c r="T643" i="20"/>
  <c r="S643" i="20"/>
  <c r="R643" i="20"/>
  <c r="T642" i="20"/>
  <c r="S642" i="20"/>
  <c r="R642" i="20"/>
  <c r="T641" i="20"/>
  <c r="S641" i="20"/>
  <c r="R641" i="20"/>
  <c r="T640" i="20"/>
  <c r="S640" i="20"/>
  <c r="R640" i="20"/>
  <c r="T639" i="20"/>
  <c r="S639" i="20"/>
  <c r="R639" i="20"/>
  <c r="T638" i="20"/>
  <c r="S638" i="20"/>
  <c r="R638" i="20"/>
  <c r="T637" i="20"/>
  <c r="S637" i="20"/>
  <c r="R637" i="20"/>
  <c r="T636" i="20"/>
  <c r="S636" i="20"/>
  <c r="R636" i="20"/>
  <c r="T635" i="20"/>
  <c r="S635" i="20"/>
  <c r="R635" i="20"/>
  <c r="T634" i="20"/>
  <c r="S634" i="20"/>
  <c r="R634" i="20"/>
  <c r="T633" i="20"/>
  <c r="S633" i="20"/>
  <c r="R633" i="20"/>
  <c r="T632" i="20"/>
  <c r="S632" i="20"/>
  <c r="R632" i="20"/>
  <c r="T631" i="20"/>
  <c r="S631" i="20"/>
  <c r="R631" i="20"/>
  <c r="T630" i="20"/>
  <c r="S630" i="20"/>
  <c r="R630" i="20"/>
  <c r="T629" i="20"/>
  <c r="S629" i="20"/>
  <c r="R629" i="20"/>
  <c r="T628" i="20"/>
  <c r="S628" i="20"/>
  <c r="R628" i="20"/>
  <c r="T627" i="20"/>
  <c r="S627" i="20"/>
  <c r="R627" i="20"/>
  <c r="T626" i="20"/>
  <c r="S626" i="20"/>
  <c r="R626" i="20"/>
  <c r="T625" i="20"/>
  <c r="S625" i="20"/>
  <c r="R625" i="20"/>
  <c r="T624" i="20"/>
  <c r="S624" i="20"/>
  <c r="R624" i="20"/>
  <c r="T623" i="20"/>
  <c r="S623" i="20"/>
  <c r="R623" i="20"/>
  <c r="T622" i="20"/>
  <c r="S622" i="20"/>
  <c r="R622" i="20"/>
  <c r="T621" i="20"/>
  <c r="S621" i="20"/>
  <c r="R621" i="20"/>
  <c r="T620" i="20"/>
  <c r="S620" i="20"/>
  <c r="R620" i="20"/>
  <c r="T619" i="20"/>
  <c r="S619" i="20"/>
  <c r="R619" i="20"/>
  <c r="T618" i="20"/>
  <c r="S618" i="20"/>
  <c r="R618" i="20"/>
  <c r="T617" i="20"/>
  <c r="S617" i="20"/>
  <c r="R617" i="20"/>
  <c r="T616" i="20"/>
  <c r="S616" i="20"/>
  <c r="R616" i="20"/>
  <c r="T615" i="20"/>
  <c r="S615" i="20"/>
  <c r="R615" i="20"/>
  <c r="T614" i="20"/>
  <c r="S614" i="20"/>
  <c r="R614" i="20"/>
  <c r="T613" i="20"/>
  <c r="S613" i="20"/>
  <c r="R613" i="20"/>
  <c r="T612" i="20"/>
  <c r="S612" i="20"/>
  <c r="R612" i="20"/>
  <c r="T611" i="20"/>
  <c r="S611" i="20"/>
  <c r="R611" i="20"/>
  <c r="T610" i="20"/>
  <c r="S610" i="20"/>
  <c r="R610" i="20"/>
  <c r="T609" i="20"/>
  <c r="S609" i="20"/>
  <c r="R609" i="20"/>
  <c r="T608" i="20"/>
  <c r="S608" i="20"/>
  <c r="R608" i="20"/>
  <c r="T607" i="20"/>
  <c r="S607" i="20"/>
  <c r="R607" i="20"/>
  <c r="T606" i="20"/>
  <c r="S606" i="20"/>
  <c r="R606" i="20"/>
  <c r="T605" i="20"/>
  <c r="S605" i="20"/>
  <c r="R605" i="20"/>
  <c r="T604" i="20"/>
  <c r="S604" i="20"/>
  <c r="R604" i="20"/>
  <c r="T603" i="20"/>
  <c r="S603" i="20"/>
  <c r="R603" i="20"/>
  <c r="T602" i="20"/>
  <c r="S602" i="20"/>
  <c r="R602" i="20"/>
  <c r="T601" i="20"/>
  <c r="S601" i="20"/>
  <c r="R601" i="20"/>
  <c r="T600" i="20"/>
  <c r="S600" i="20"/>
  <c r="R600" i="20"/>
  <c r="T599" i="20"/>
  <c r="S599" i="20"/>
  <c r="R599" i="20"/>
  <c r="T598" i="20"/>
  <c r="S598" i="20"/>
  <c r="R598" i="20"/>
  <c r="T597" i="20"/>
  <c r="S597" i="20"/>
  <c r="R597" i="20"/>
  <c r="T596" i="20"/>
  <c r="S596" i="20"/>
  <c r="R596" i="20"/>
  <c r="T595" i="20"/>
  <c r="S595" i="20"/>
  <c r="R595" i="20"/>
  <c r="T594" i="20"/>
  <c r="S594" i="20"/>
  <c r="R594" i="20"/>
  <c r="T593" i="20"/>
  <c r="S593" i="20"/>
  <c r="R593" i="20"/>
  <c r="T592" i="20"/>
  <c r="S592" i="20"/>
  <c r="R592" i="20"/>
  <c r="T591" i="20"/>
  <c r="S591" i="20"/>
  <c r="R591" i="20"/>
  <c r="T590" i="20"/>
  <c r="S590" i="20"/>
  <c r="R590" i="20"/>
  <c r="T589" i="20"/>
  <c r="S589" i="20"/>
  <c r="R589" i="20"/>
  <c r="T588" i="20"/>
  <c r="S588" i="20"/>
  <c r="R588" i="20"/>
  <c r="T587" i="20"/>
  <c r="S587" i="20"/>
  <c r="R587" i="20"/>
  <c r="T586" i="20"/>
  <c r="S586" i="20"/>
  <c r="R586" i="20"/>
  <c r="T585" i="20"/>
  <c r="S585" i="20"/>
  <c r="R585" i="20"/>
  <c r="T584" i="20"/>
  <c r="S584" i="20"/>
  <c r="R584" i="20"/>
  <c r="T583" i="20"/>
  <c r="S583" i="20"/>
  <c r="R583" i="20"/>
  <c r="T582" i="20"/>
  <c r="S582" i="20"/>
  <c r="R582" i="20"/>
  <c r="T581" i="20"/>
  <c r="S581" i="20"/>
  <c r="R581" i="20"/>
  <c r="T580" i="20"/>
  <c r="S580" i="20"/>
  <c r="R580" i="20"/>
  <c r="T579" i="20"/>
  <c r="S579" i="20"/>
  <c r="R579" i="20"/>
  <c r="T578" i="20"/>
  <c r="S578" i="20"/>
  <c r="R578" i="20"/>
  <c r="T577" i="20"/>
  <c r="S577" i="20"/>
  <c r="R577" i="20"/>
  <c r="T576" i="20"/>
  <c r="S576" i="20"/>
  <c r="R576" i="20"/>
  <c r="T575" i="20"/>
  <c r="S575" i="20"/>
  <c r="R575" i="20"/>
  <c r="T574" i="20"/>
  <c r="S574" i="20"/>
  <c r="R574" i="20"/>
  <c r="T573" i="20"/>
  <c r="S573" i="20"/>
  <c r="R573" i="20"/>
  <c r="T572" i="20"/>
  <c r="S572" i="20"/>
  <c r="R572" i="20"/>
  <c r="T571" i="20"/>
  <c r="S571" i="20"/>
  <c r="R571" i="20"/>
  <c r="T570" i="20"/>
  <c r="S570" i="20"/>
  <c r="R570" i="20"/>
  <c r="T569" i="20"/>
  <c r="S569" i="20"/>
  <c r="R569" i="20"/>
  <c r="T568" i="20"/>
  <c r="S568" i="20"/>
  <c r="R568" i="20"/>
  <c r="T567" i="20"/>
  <c r="S567" i="20"/>
  <c r="R567" i="20"/>
  <c r="T566" i="20"/>
  <c r="S566" i="20"/>
  <c r="R566" i="20"/>
  <c r="T565" i="20"/>
  <c r="S565" i="20"/>
  <c r="R565" i="20"/>
  <c r="T564" i="20"/>
  <c r="S564" i="20"/>
  <c r="R564" i="20"/>
  <c r="T563" i="20"/>
  <c r="S563" i="20"/>
  <c r="R563" i="20"/>
  <c r="T562" i="20"/>
  <c r="S562" i="20"/>
  <c r="R562" i="20"/>
  <c r="T561" i="20"/>
  <c r="S561" i="20"/>
  <c r="R561" i="20"/>
  <c r="T560" i="20"/>
  <c r="S560" i="20"/>
  <c r="R560" i="20"/>
  <c r="T559" i="20"/>
  <c r="S559" i="20"/>
  <c r="R559" i="20"/>
  <c r="T558" i="20"/>
  <c r="S558" i="20"/>
  <c r="R558" i="20"/>
  <c r="T557" i="20"/>
  <c r="S557" i="20"/>
  <c r="R557" i="20"/>
  <c r="T556" i="20"/>
  <c r="S556" i="20"/>
  <c r="R556" i="20"/>
  <c r="T555" i="20"/>
  <c r="S555" i="20"/>
  <c r="R555" i="20"/>
  <c r="T554" i="20"/>
  <c r="S554" i="20"/>
  <c r="R554" i="20"/>
  <c r="T553" i="20"/>
  <c r="S553" i="20"/>
  <c r="R553" i="20"/>
  <c r="T552" i="20"/>
  <c r="S552" i="20"/>
  <c r="R552" i="20"/>
  <c r="T551" i="20"/>
  <c r="S551" i="20"/>
  <c r="R551" i="20"/>
  <c r="T550" i="20"/>
  <c r="S550" i="20"/>
  <c r="R550" i="20"/>
  <c r="T549" i="20"/>
  <c r="S549" i="20"/>
  <c r="R549" i="20"/>
  <c r="T548" i="20"/>
  <c r="S548" i="20"/>
  <c r="R548" i="20"/>
  <c r="T547" i="20"/>
  <c r="S547" i="20"/>
  <c r="R547" i="20"/>
  <c r="T546" i="20"/>
  <c r="S546" i="20"/>
  <c r="R546" i="20"/>
  <c r="T545" i="20"/>
  <c r="S545" i="20"/>
  <c r="R545" i="20"/>
  <c r="T544" i="20"/>
  <c r="S544" i="20"/>
  <c r="R544" i="20"/>
  <c r="T543" i="20"/>
  <c r="S543" i="20"/>
  <c r="R543" i="20"/>
  <c r="T542" i="20"/>
  <c r="S542" i="20"/>
  <c r="R542" i="20"/>
  <c r="T541" i="20"/>
  <c r="S541" i="20"/>
  <c r="R541" i="20"/>
  <c r="T540" i="20"/>
  <c r="S540" i="20"/>
  <c r="R540" i="20"/>
  <c r="T539" i="20"/>
  <c r="S539" i="20"/>
  <c r="R539" i="20"/>
  <c r="T538" i="20"/>
  <c r="S538" i="20"/>
  <c r="R538" i="20"/>
  <c r="T537" i="20"/>
  <c r="S537" i="20"/>
  <c r="R537" i="20"/>
  <c r="T536" i="20"/>
  <c r="S536" i="20"/>
  <c r="R536" i="20"/>
  <c r="T535" i="20"/>
  <c r="S535" i="20"/>
  <c r="R535" i="20"/>
  <c r="T534" i="20"/>
  <c r="S534" i="20"/>
  <c r="R534" i="20"/>
  <c r="T533" i="20"/>
  <c r="S533" i="20"/>
  <c r="R533" i="20"/>
  <c r="T532" i="20"/>
  <c r="S532" i="20"/>
  <c r="R532" i="20"/>
  <c r="T531" i="20"/>
  <c r="S531" i="20"/>
  <c r="R531" i="20"/>
  <c r="T530" i="20"/>
  <c r="S530" i="20"/>
  <c r="R530" i="20"/>
  <c r="T529" i="20"/>
  <c r="S529" i="20"/>
  <c r="R529" i="20"/>
  <c r="T528" i="20"/>
  <c r="S528" i="20"/>
  <c r="R528" i="20"/>
  <c r="T527" i="20"/>
  <c r="S527" i="20"/>
  <c r="R527" i="20"/>
  <c r="T526" i="20"/>
  <c r="S526" i="20"/>
  <c r="R526" i="20"/>
  <c r="T525" i="20"/>
  <c r="S525" i="20"/>
  <c r="R525" i="20"/>
  <c r="T524" i="20"/>
  <c r="S524" i="20"/>
  <c r="R524" i="20"/>
  <c r="T523" i="20"/>
  <c r="S523" i="20"/>
  <c r="R523" i="20"/>
  <c r="T522" i="20"/>
  <c r="S522" i="20"/>
  <c r="R522" i="20"/>
  <c r="T521" i="20"/>
  <c r="S521" i="20"/>
  <c r="R521" i="20"/>
  <c r="T520" i="20"/>
  <c r="S520" i="20"/>
  <c r="R520" i="20"/>
  <c r="T519" i="20"/>
  <c r="S519" i="20"/>
  <c r="R519" i="20"/>
  <c r="T518" i="20"/>
  <c r="S518" i="20"/>
  <c r="R518" i="20"/>
  <c r="T517" i="20"/>
  <c r="S517" i="20"/>
  <c r="R517" i="20"/>
  <c r="T516" i="20"/>
  <c r="S516" i="20"/>
  <c r="R516" i="20"/>
  <c r="T515" i="20"/>
  <c r="S515" i="20"/>
  <c r="R515" i="20"/>
  <c r="T514" i="20"/>
  <c r="S514" i="20"/>
  <c r="R514" i="20"/>
  <c r="T513" i="20"/>
  <c r="S513" i="20"/>
  <c r="R513" i="20"/>
  <c r="T512" i="20"/>
  <c r="S512" i="20"/>
  <c r="R512" i="20"/>
  <c r="T511" i="20"/>
  <c r="S511" i="20"/>
  <c r="R511" i="20"/>
  <c r="T510" i="20"/>
  <c r="S510" i="20"/>
  <c r="R510" i="20"/>
  <c r="T509" i="20"/>
  <c r="S509" i="20"/>
  <c r="R509" i="20"/>
  <c r="T508" i="20"/>
  <c r="S508" i="20"/>
  <c r="R508" i="20"/>
  <c r="T507" i="20"/>
  <c r="S507" i="20"/>
  <c r="R507" i="20"/>
  <c r="T506" i="20"/>
  <c r="S506" i="20"/>
  <c r="R506" i="20"/>
  <c r="T505" i="20"/>
  <c r="S505" i="20"/>
  <c r="R505" i="20"/>
  <c r="T504" i="20"/>
  <c r="S504" i="20"/>
  <c r="R504" i="20"/>
  <c r="T503" i="20"/>
  <c r="S503" i="20"/>
  <c r="R503" i="20"/>
  <c r="T502" i="20"/>
  <c r="S502" i="20"/>
  <c r="R502" i="20"/>
  <c r="T501" i="20"/>
  <c r="S501" i="20"/>
  <c r="R501" i="20"/>
  <c r="T500" i="20"/>
  <c r="S500" i="20"/>
  <c r="R500" i="20"/>
  <c r="T499" i="20"/>
  <c r="S499" i="20"/>
  <c r="R499" i="20"/>
  <c r="T498" i="20"/>
  <c r="S498" i="20"/>
  <c r="R498" i="20"/>
  <c r="T497" i="20"/>
  <c r="S497" i="20"/>
  <c r="R497" i="20"/>
  <c r="T496" i="20"/>
  <c r="S496" i="20"/>
  <c r="R496" i="20"/>
  <c r="T495" i="20"/>
  <c r="S495" i="20"/>
  <c r="R495" i="20"/>
  <c r="T494" i="20"/>
  <c r="S494" i="20"/>
  <c r="R494" i="20"/>
  <c r="T493" i="20"/>
  <c r="S493" i="20"/>
  <c r="R493" i="20"/>
  <c r="T492" i="20"/>
  <c r="S492" i="20"/>
  <c r="R492" i="20"/>
  <c r="T491" i="20"/>
  <c r="S491" i="20"/>
  <c r="R491" i="20"/>
  <c r="T490" i="20"/>
  <c r="S490" i="20"/>
  <c r="R490" i="20"/>
  <c r="T489" i="20"/>
  <c r="S489" i="20"/>
  <c r="R489" i="20"/>
  <c r="T488" i="20"/>
  <c r="S488" i="20"/>
  <c r="R488" i="20"/>
  <c r="T487" i="20"/>
  <c r="S487" i="20"/>
  <c r="R487" i="20"/>
  <c r="T486" i="20"/>
  <c r="S486" i="20"/>
  <c r="R486" i="20"/>
  <c r="T485" i="20"/>
  <c r="S485" i="20"/>
  <c r="R485" i="20"/>
  <c r="T484" i="20"/>
  <c r="S484" i="20"/>
  <c r="R484" i="20"/>
  <c r="T483" i="20"/>
  <c r="S483" i="20"/>
  <c r="R483" i="20"/>
  <c r="T482" i="20"/>
  <c r="S482" i="20"/>
  <c r="R482" i="20"/>
  <c r="T481" i="20"/>
  <c r="S481" i="20"/>
  <c r="R481" i="20"/>
  <c r="T480" i="20"/>
  <c r="S480" i="20"/>
  <c r="R480" i="20"/>
  <c r="T479" i="20"/>
  <c r="S479" i="20"/>
  <c r="R479" i="20"/>
  <c r="T478" i="20"/>
  <c r="S478" i="20"/>
  <c r="R478" i="20"/>
  <c r="T477" i="20"/>
  <c r="S477" i="20"/>
  <c r="R477" i="20"/>
  <c r="T476" i="20"/>
  <c r="S476" i="20"/>
  <c r="R476" i="20"/>
  <c r="T475" i="20"/>
  <c r="S475" i="20"/>
  <c r="R475" i="20"/>
  <c r="T474" i="20"/>
  <c r="S474" i="20"/>
  <c r="R474" i="20"/>
  <c r="T473" i="20"/>
  <c r="S473" i="20"/>
  <c r="R473" i="20"/>
  <c r="T472" i="20"/>
  <c r="S472" i="20"/>
  <c r="R472" i="20"/>
  <c r="T471" i="20"/>
  <c r="S471" i="20"/>
  <c r="R471" i="20"/>
  <c r="T470" i="20"/>
  <c r="S470" i="20"/>
  <c r="R470" i="20"/>
  <c r="T469" i="20"/>
  <c r="S469" i="20"/>
  <c r="R469" i="20"/>
  <c r="T468" i="20"/>
  <c r="S468" i="20"/>
  <c r="R468" i="20"/>
  <c r="T467" i="20"/>
  <c r="S467" i="20"/>
  <c r="R467" i="20"/>
  <c r="T466" i="20"/>
  <c r="S466" i="20"/>
  <c r="R466" i="20"/>
  <c r="T465" i="20"/>
  <c r="S465" i="20"/>
  <c r="R465" i="20"/>
  <c r="T464" i="20"/>
  <c r="S464" i="20"/>
  <c r="R464" i="20"/>
  <c r="T463" i="20"/>
  <c r="S463" i="20"/>
  <c r="R463" i="20"/>
  <c r="T462" i="20"/>
  <c r="S462" i="20"/>
  <c r="R462" i="20"/>
  <c r="T461" i="20"/>
  <c r="S461" i="20"/>
  <c r="R461" i="20"/>
  <c r="T460" i="20"/>
  <c r="S460" i="20"/>
  <c r="R460" i="20"/>
  <c r="T459" i="20"/>
  <c r="S459" i="20"/>
  <c r="R459" i="20"/>
  <c r="T458" i="20"/>
  <c r="S458" i="20"/>
  <c r="R458" i="20"/>
  <c r="T457" i="20"/>
  <c r="S457" i="20"/>
  <c r="R457" i="20"/>
  <c r="T456" i="20"/>
  <c r="S456" i="20"/>
  <c r="R456" i="20"/>
  <c r="T455" i="20"/>
  <c r="S455" i="20"/>
  <c r="R455" i="20"/>
  <c r="T454" i="20"/>
  <c r="S454" i="20"/>
  <c r="R454" i="20"/>
  <c r="T453" i="20"/>
  <c r="S453" i="20"/>
  <c r="R453" i="20"/>
  <c r="T452" i="20"/>
  <c r="S452" i="20"/>
  <c r="R452" i="20"/>
  <c r="T451" i="20"/>
  <c r="S451" i="20"/>
  <c r="R451" i="20"/>
  <c r="T450" i="20"/>
  <c r="S450" i="20"/>
  <c r="R450" i="20"/>
  <c r="T449" i="20"/>
  <c r="S449" i="20"/>
  <c r="R449" i="20"/>
  <c r="T448" i="20"/>
  <c r="S448" i="20"/>
  <c r="R448" i="20"/>
  <c r="T447" i="20"/>
  <c r="S447" i="20"/>
  <c r="R447" i="20"/>
  <c r="T446" i="20"/>
  <c r="S446" i="20"/>
  <c r="R446" i="20"/>
  <c r="T445" i="20"/>
  <c r="S445" i="20"/>
  <c r="R445" i="20"/>
  <c r="T444" i="20"/>
  <c r="S444" i="20"/>
  <c r="R444" i="20"/>
  <c r="T443" i="20"/>
  <c r="S443" i="20"/>
  <c r="R443" i="20"/>
  <c r="T442" i="20"/>
  <c r="S442" i="20"/>
  <c r="R442" i="20"/>
  <c r="T441" i="20"/>
  <c r="S441" i="20"/>
  <c r="R441" i="20"/>
  <c r="T440" i="20"/>
  <c r="S440" i="20"/>
  <c r="R440" i="20"/>
  <c r="T439" i="20"/>
  <c r="S439" i="20"/>
  <c r="R439" i="20"/>
  <c r="T438" i="20"/>
  <c r="S438" i="20"/>
  <c r="R438" i="20"/>
  <c r="T437" i="20"/>
  <c r="S437" i="20"/>
  <c r="R437" i="20"/>
  <c r="T436" i="20"/>
  <c r="S436" i="20"/>
  <c r="R436" i="20"/>
  <c r="T435" i="20"/>
  <c r="S435" i="20"/>
  <c r="R435" i="20"/>
  <c r="T434" i="20"/>
  <c r="S434" i="20"/>
  <c r="R434" i="20"/>
  <c r="T433" i="20"/>
  <c r="S433" i="20"/>
  <c r="R433" i="20"/>
  <c r="T432" i="20"/>
  <c r="S432" i="20"/>
  <c r="R432" i="20"/>
  <c r="T431" i="20"/>
  <c r="S431" i="20"/>
  <c r="R431" i="20"/>
  <c r="T430" i="20"/>
  <c r="S430" i="20"/>
  <c r="R430" i="20"/>
  <c r="T429" i="20"/>
  <c r="S429" i="20"/>
  <c r="R429" i="20"/>
  <c r="T428" i="20"/>
  <c r="S428" i="20"/>
  <c r="R428" i="20"/>
  <c r="T427" i="20"/>
  <c r="S427" i="20"/>
  <c r="R427" i="20"/>
  <c r="T426" i="20"/>
  <c r="S426" i="20"/>
  <c r="R426" i="20"/>
  <c r="T425" i="20"/>
  <c r="S425" i="20"/>
  <c r="R425" i="20"/>
  <c r="T424" i="20"/>
  <c r="S424" i="20"/>
  <c r="R424" i="20"/>
  <c r="T423" i="20"/>
  <c r="S423" i="20"/>
  <c r="R423" i="20"/>
  <c r="T422" i="20"/>
  <c r="S422" i="20"/>
  <c r="R422" i="20"/>
  <c r="T421" i="20"/>
  <c r="S421" i="20"/>
  <c r="R421" i="20"/>
  <c r="T420" i="20"/>
  <c r="S420" i="20"/>
  <c r="R420" i="20"/>
  <c r="T419" i="20"/>
  <c r="S419" i="20"/>
  <c r="R419" i="20"/>
  <c r="T418" i="20"/>
  <c r="S418" i="20"/>
  <c r="R418" i="20"/>
  <c r="T417" i="20"/>
  <c r="S417" i="20"/>
  <c r="R417" i="20"/>
  <c r="T416" i="20"/>
  <c r="S416" i="20"/>
  <c r="R416" i="20"/>
  <c r="T415" i="20"/>
  <c r="S415" i="20"/>
  <c r="R415" i="20"/>
  <c r="T414" i="20"/>
  <c r="S414" i="20"/>
  <c r="R414" i="20"/>
  <c r="T413" i="20"/>
  <c r="S413" i="20"/>
  <c r="R413" i="20"/>
  <c r="T412" i="20"/>
  <c r="S412" i="20"/>
  <c r="R412" i="20"/>
  <c r="T411" i="20"/>
  <c r="S411" i="20"/>
  <c r="R411" i="20"/>
  <c r="T410" i="20"/>
  <c r="S410" i="20"/>
  <c r="R410" i="20"/>
  <c r="T409" i="20"/>
  <c r="S409" i="20"/>
  <c r="R409" i="20"/>
  <c r="T408" i="20"/>
  <c r="S408" i="20"/>
  <c r="R408" i="20"/>
  <c r="T407" i="20"/>
  <c r="S407" i="20"/>
  <c r="R407" i="20"/>
  <c r="T406" i="20"/>
  <c r="S406" i="20"/>
  <c r="R406" i="20"/>
  <c r="T405" i="20"/>
  <c r="S405" i="20"/>
  <c r="R405" i="20"/>
  <c r="T404" i="20"/>
  <c r="S404" i="20"/>
  <c r="R404" i="20"/>
  <c r="T403" i="20"/>
  <c r="S403" i="20"/>
  <c r="R403" i="20"/>
  <c r="T402" i="20"/>
  <c r="S402" i="20"/>
  <c r="R402" i="20"/>
  <c r="T401" i="20"/>
  <c r="S401" i="20"/>
  <c r="R401" i="20"/>
  <c r="T400" i="20"/>
  <c r="S400" i="20"/>
  <c r="R400" i="20"/>
  <c r="T399" i="20"/>
  <c r="S399" i="20"/>
  <c r="R399" i="20"/>
  <c r="T398" i="20"/>
  <c r="S398" i="20"/>
  <c r="R398" i="20"/>
  <c r="T397" i="20"/>
  <c r="S397" i="20"/>
  <c r="R397" i="20"/>
  <c r="T396" i="20"/>
  <c r="S396" i="20"/>
  <c r="R396" i="20"/>
  <c r="T395" i="20"/>
  <c r="S395" i="20"/>
  <c r="R395" i="20"/>
  <c r="T394" i="20"/>
  <c r="S394" i="20"/>
  <c r="R394" i="20"/>
  <c r="T393" i="20"/>
  <c r="S393" i="20"/>
  <c r="R393" i="20"/>
  <c r="T392" i="20"/>
  <c r="S392" i="20"/>
  <c r="R392" i="20"/>
  <c r="T391" i="20"/>
  <c r="S391" i="20"/>
  <c r="R391" i="20"/>
  <c r="T390" i="20"/>
  <c r="S390" i="20"/>
  <c r="R390" i="20"/>
  <c r="T389" i="20"/>
  <c r="S389" i="20"/>
  <c r="R389" i="20"/>
  <c r="T388" i="20"/>
  <c r="S388" i="20"/>
  <c r="R388" i="20"/>
  <c r="T387" i="20"/>
  <c r="S387" i="20"/>
  <c r="R387" i="20"/>
  <c r="T386" i="20"/>
  <c r="S386" i="20"/>
  <c r="R386" i="20"/>
  <c r="T385" i="20"/>
  <c r="S385" i="20"/>
  <c r="R385" i="20"/>
  <c r="T384" i="20"/>
  <c r="S384" i="20"/>
  <c r="R384" i="20"/>
  <c r="T383" i="20"/>
  <c r="S383" i="20"/>
  <c r="R383" i="20"/>
  <c r="T382" i="20"/>
  <c r="S382" i="20"/>
  <c r="R382" i="20"/>
  <c r="T381" i="20"/>
  <c r="S381" i="20"/>
  <c r="R381" i="20"/>
  <c r="T380" i="20"/>
  <c r="S380" i="20"/>
  <c r="R380" i="20"/>
  <c r="T379" i="20"/>
  <c r="S379" i="20"/>
  <c r="R379" i="20"/>
  <c r="T378" i="20"/>
  <c r="S378" i="20"/>
  <c r="R378" i="20"/>
  <c r="T377" i="20"/>
  <c r="S377" i="20"/>
  <c r="R377" i="20"/>
  <c r="T376" i="20"/>
  <c r="S376" i="20"/>
  <c r="R376" i="20"/>
  <c r="T375" i="20"/>
  <c r="S375" i="20"/>
  <c r="R375" i="20"/>
  <c r="T374" i="20"/>
  <c r="S374" i="20"/>
  <c r="R374" i="20"/>
  <c r="T373" i="20"/>
  <c r="S373" i="20"/>
  <c r="R373" i="20"/>
  <c r="T372" i="20"/>
  <c r="S372" i="20"/>
  <c r="R372" i="20"/>
  <c r="T371" i="20"/>
  <c r="S371" i="20"/>
  <c r="R371" i="20"/>
  <c r="T370" i="20"/>
  <c r="S370" i="20"/>
  <c r="R370" i="20"/>
  <c r="T369" i="20"/>
  <c r="S369" i="20"/>
  <c r="R369" i="20"/>
  <c r="T368" i="20"/>
  <c r="S368" i="20"/>
  <c r="R368" i="20"/>
  <c r="T367" i="20"/>
  <c r="S367" i="20"/>
  <c r="R367" i="20"/>
  <c r="T366" i="20"/>
  <c r="S366" i="20"/>
  <c r="R366" i="20"/>
  <c r="T365" i="20"/>
  <c r="S365" i="20"/>
  <c r="R365" i="20"/>
  <c r="T364" i="20"/>
  <c r="S364" i="20"/>
  <c r="R364" i="20"/>
  <c r="T363" i="20"/>
  <c r="S363" i="20"/>
  <c r="R363" i="20"/>
  <c r="T362" i="20"/>
  <c r="S362" i="20"/>
  <c r="R362" i="20"/>
  <c r="T361" i="20"/>
  <c r="S361" i="20"/>
  <c r="R361" i="20"/>
  <c r="T360" i="20"/>
  <c r="S360" i="20"/>
  <c r="R360" i="20"/>
  <c r="T359" i="20"/>
  <c r="S359" i="20"/>
  <c r="R359" i="20"/>
  <c r="T358" i="20"/>
  <c r="S358" i="20"/>
  <c r="R358" i="20"/>
  <c r="T357" i="20"/>
  <c r="S357" i="20"/>
  <c r="R357" i="20"/>
  <c r="T356" i="20"/>
  <c r="S356" i="20"/>
  <c r="R356" i="20"/>
  <c r="T355" i="20"/>
  <c r="S355" i="20"/>
  <c r="R355" i="20"/>
  <c r="T354" i="20"/>
  <c r="S354" i="20"/>
  <c r="R354" i="20"/>
  <c r="T353" i="20"/>
  <c r="S353" i="20"/>
  <c r="R353" i="20"/>
  <c r="T352" i="20"/>
  <c r="S352" i="20"/>
  <c r="R352" i="20"/>
  <c r="T351" i="20"/>
  <c r="S351" i="20"/>
  <c r="R351" i="20"/>
  <c r="T350" i="20"/>
  <c r="S350" i="20"/>
  <c r="R350" i="20"/>
  <c r="T349" i="20"/>
  <c r="S349" i="20"/>
  <c r="R349" i="20"/>
  <c r="T348" i="20"/>
  <c r="S348" i="20"/>
  <c r="R348" i="20"/>
  <c r="T347" i="20"/>
  <c r="S347" i="20"/>
  <c r="R347" i="20"/>
  <c r="T346" i="20"/>
  <c r="S346" i="20"/>
  <c r="R346" i="20"/>
  <c r="T345" i="20"/>
  <c r="S345" i="20"/>
  <c r="R345" i="20"/>
  <c r="T344" i="20"/>
  <c r="S344" i="20"/>
  <c r="R344" i="20"/>
  <c r="T343" i="20"/>
  <c r="S343" i="20"/>
  <c r="R343" i="20"/>
  <c r="T342" i="20"/>
  <c r="S342" i="20"/>
  <c r="R342" i="20"/>
  <c r="T341" i="20"/>
  <c r="S341" i="20"/>
  <c r="R341" i="20"/>
  <c r="T340" i="20"/>
  <c r="S340" i="20"/>
  <c r="R340" i="20"/>
  <c r="T339" i="20"/>
  <c r="S339" i="20"/>
  <c r="R339" i="20"/>
  <c r="T338" i="20"/>
  <c r="S338" i="20"/>
  <c r="R338" i="20"/>
  <c r="T337" i="20"/>
  <c r="S337" i="20"/>
  <c r="R337" i="20"/>
  <c r="T336" i="20"/>
  <c r="S336" i="20"/>
  <c r="R336" i="20"/>
  <c r="T335" i="20"/>
  <c r="S335" i="20"/>
  <c r="R335" i="20"/>
  <c r="T334" i="20"/>
  <c r="S334" i="20"/>
  <c r="R334" i="20"/>
  <c r="T333" i="20"/>
  <c r="S333" i="20"/>
  <c r="R333" i="20"/>
  <c r="T332" i="20"/>
  <c r="S332" i="20"/>
  <c r="R332" i="20"/>
  <c r="T331" i="20"/>
  <c r="S331" i="20"/>
  <c r="R331" i="20"/>
  <c r="T330" i="20"/>
  <c r="S330" i="20"/>
  <c r="R330" i="20"/>
  <c r="T329" i="20"/>
  <c r="S329" i="20"/>
  <c r="R329" i="20"/>
  <c r="T328" i="20"/>
  <c r="S328" i="20"/>
  <c r="R328" i="20"/>
  <c r="T327" i="20"/>
  <c r="S327" i="20"/>
  <c r="R327" i="20"/>
  <c r="T326" i="20"/>
  <c r="S326" i="20"/>
  <c r="R326" i="20"/>
  <c r="T325" i="20"/>
  <c r="S325" i="20"/>
  <c r="R325" i="20"/>
  <c r="T324" i="20"/>
  <c r="S324" i="20"/>
  <c r="R324" i="20"/>
  <c r="T323" i="20"/>
  <c r="S323" i="20"/>
  <c r="R323" i="20"/>
  <c r="T322" i="20"/>
  <c r="S322" i="20"/>
  <c r="R322" i="20"/>
  <c r="T321" i="20"/>
  <c r="S321" i="20"/>
  <c r="R321" i="20"/>
  <c r="T320" i="20"/>
  <c r="S320" i="20"/>
  <c r="R320" i="20"/>
  <c r="T319" i="20"/>
  <c r="S319" i="20"/>
  <c r="R319" i="20"/>
  <c r="T318" i="20"/>
  <c r="S318" i="20"/>
  <c r="R318" i="20"/>
  <c r="T317" i="20"/>
  <c r="S317" i="20"/>
  <c r="R317" i="20"/>
  <c r="T316" i="20"/>
  <c r="S316" i="20"/>
  <c r="R316" i="20"/>
  <c r="T315" i="20"/>
  <c r="S315" i="20"/>
  <c r="R315" i="20"/>
  <c r="T314" i="20"/>
  <c r="S314" i="20"/>
  <c r="R314" i="20"/>
  <c r="T313" i="20"/>
  <c r="S313" i="20"/>
  <c r="R313" i="20"/>
  <c r="T312" i="20"/>
  <c r="S312" i="20"/>
  <c r="R312" i="20"/>
  <c r="T311" i="20"/>
  <c r="S311" i="20"/>
  <c r="R311" i="20"/>
  <c r="T310" i="20"/>
  <c r="S310" i="20"/>
  <c r="R310" i="20"/>
  <c r="T309" i="20"/>
  <c r="S309" i="20"/>
  <c r="R309" i="20"/>
  <c r="T308" i="20"/>
  <c r="S308" i="20"/>
  <c r="R308" i="20"/>
  <c r="T307" i="20"/>
  <c r="S307" i="20"/>
  <c r="R307" i="20"/>
  <c r="T306" i="20"/>
  <c r="S306" i="20"/>
  <c r="R306" i="20"/>
  <c r="T305" i="20"/>
  <c r="S305" i="20"/>
  <c r="R305" i="20"/>
  <c r="T304" i="20"/>
  <c r="S304" i="20"/>
  <c r="R304" i="20"/>
  <c r="T303" i="20"/>
  <c r="S303" i="20"/>
  <c r="R303" i="20"/>
  <c r="T302" i="20"/>
  <c r="S302" i="20"/>
  <c r="R302" i="20"/>
  <c r="T301" i="20"/>
  <c r="S301" i="20"/>
  <c r="R301" i="20"/>
  <c r="T300" i="20"/>
  <c r="S300" i="20"/>
  <c r="R300" i="20"/>
  <c r="T299" i="20"/>
  <c r="S299" i="20"/>
  <c r="R299" i="20"/>
  <c r="T298" i="20"/>
  <c r="S298" i="20"/>
  <c r="R298" i="20"/>
  <c r="T297" i="20"/>
  <c r="S297" i="20"/>
  <c r="R297" i="20"/>
  <c r="T296" i="20"/>
  <c r="S296" i="20"/>
  <c r="R296" i="20"/>
  <c r="T295" i="20"/>
  <c r="S295" i="20"/>
  <c r="R295" i="20"/>
  <c r="T294" i="20"/>
  <c r="S294" i="20"/>
  <c r="R294" i="20"/>
  <c r="T293" i="20"/>
  <c r="S293" i="20"/>
  <c r="R293" i="20"/>
  <c r="T292" i="20"/>
  <c r="S292" i="20"/>
  <c r="R292" i="20"/>
  <c r="T291" i="20"/>
  <c r="S291" i="20"/>
  <c r="R291" i="20"/>
  <c r="T290" i="20"/>
  <c r="S290" i="20"/>
  <c r="R290" i="20"/>
  <c r="T289" i="20"/>
  <c r="S289" i="20"/>
  <c r="R289" i="20"/>
  <c r="T288" i="20"/>
  <c r="S288" i="20"/>
  <c r="R288" i="20"/>
  <c r="T287" i="20"/>
  <c r="S287" i="20"/>
  <c r="R287" i="20"/>
  <c r="T286" i="20"/>
  <c r="S286" i="20"/>
  <c r="R286" i="20"/>
  <c r="T285" i="20"/>
  <c r="S285" i="20"/>
  <c r="R285" i="20"/>
  <c r="T284" i="20"/>
  <c r="S284" i="20"/>
  <c r="R284" i="20"/>
  <c r="T283" i="20"/>
  <c r="S283" i="20"/>
  <c r="R283" i="20"/>
  <c r="T282" i="20"/>
  <c r="S282" i="20"/>
  <c r="R282" i="20"/>
  <c r="T281" i="20"/>
  <c r="S281" i="20"/>
  <c r="R281" i="20"/>
  <c r="T280" i="20"/>
  <c r="S280" i="20"/>
  <c r="R280" i="20"/>
  <c r="T279" i="20"/>
  <c r="S279" i="20"/>
  <c r="R279" i="20"/>
  <c r="T278" i="20"/>
  <c r="S278" i="20"/>
  <c r="R278" i="20"/>
  <c r="T277" i="20"/>
  <c r="S277" i="20"/>
  <c r="R277" i="20"/>
  <c r="T276" i="20"/>
  <c r="S276" i="20"/>
  <c r="R276" i="20"/>
  <c r="T275" i="20"/>
  <c r="S275" i="20"/>
  <c r="R275" i="20"/>
  <c r="T274" i="20"/>
  <c r="S274" i="20"/>
  <c r="R274" i="20"/>
  <c r="T273" i="20"/>
  <c r="S273" i="20"/>
  <c r="R273" i="20"/>
  <c r="T272" i="20"/>
  <c r="S272" i="20"/>
  <c r="R272" i="20"/>
  <c r="T271" i="20"/>
  <c r="S271" i="20"/>
  <c r="R271" i="20"/>
  <c r="T270" i="20"/>
  <c r="S270" i="20"/>
  <c r="R270" i="20"/>
  <c r="T269" i="20"/>
  <c r="S269" i="20"/>
  <c r="R269" i="20"/>
  <c r="T268" i="20"/>
  <c r="S268" i="20"/>
  <c r="R268" i="20"/>
  <c r="T267" i="20"/>
  <c r="S267" i="20"/>
  <c r="R267" i="20"/>
  <c r="T266" i="20"/>
  <c r="S266" i="20"/>
  <c r="R266" i="20"/>
  <c r="T265" i="20"/>
  <c r="S265" i="20"/>
  <c r="R265" i="20"/>
  <c r="T264" i="20"/>
  <c r="S264" i="20"/>
  <c r="R264" i="20"/>
  <c r="T263" i="20"/>
  <c r="S263" i="20"/>
  <c r="R263" i="20"/>
  <c r="T262" i="20"/>
  <c r="S262" i="20"/>
  <c r="R262" i="20"/>
  <c r="T261" i="20"/>
  <c r="S261" i="20"/>
  <c r="R261" i="20"/>
  <c r="T260" i="20"/>
  <c r="S260" i="20"/>
  <c r="R260" i="20"/>
  <c r="T259" i="20"/>
  <c r="S259" i="20"/>
  <c r="R259" i="20"/>
  <c r="T258" i="20"/>
  <c r="S258" i="20"/>
  <c r="R258" i="20"/>
  <c r="T257" i="20"/>
  <c r="S257" i="20"/>
  <c r="R257" i="20"/>
  <c r="T256" i="20"/>
  <c r="S256" i="20"/>
  <c r="R256" i="20"/>
  <c r="T255" i="20"/>
  <c r="S255" i="20"/>
  <c r="R255" i="20"/>
  <c r="T254" i="20"/>
  <c r="S254" i="20"/>
  <c r="R254" i="20"/>
  <c r="T253" i="20"/>
  <c r="S253" i="20"/>
  <c r="R253" i="20"/>
  <c r="T252" i="20"/>
  <c r="S252" i="20"/>
  <c r="R252" i="20"/>
  <c r="T251" i="20"/>
  <c r="S251" i="20"/>
  <c r="R251" i="20"/>
  <c r="T250" i="20"/>
  <c r="S250" i="20"/>
  <c r="R250" i="20"/>
  <c r="T249" i="20"/>
  <c r="S249" i="20"/>
  <c r="R249" i="20"/>
  <c r="T248" i="20"/>
  <c r="S248" i="20"/>
  <c r="R248" i="20"/>
  <c r="T247" i="20"/>
  <c r="S247" i="20"/>
  <c r="R247" i="20"/>
  <c r="T246" i="20"/>
  <c r="S246" i="20"/>
  <c r="R246" i="20"/>
  <c r="T245" i="20"/>
  <c r="S245" i="20"/>
  <c r="R245" i="20"/>
  <c r="T244" i="20"/>
  <c r="S244" i="20"/>
  <c r="R244" i="20"/>
  <c r="T243" i="20"/>
  <c r="S243" i="20"/>
  <c r="R243" i="20"/>
  <c r="T242" i="20"/>
  <c r="S242" i="20"/>
  <c r="R242" i="20"/>
  <c r="T241" i="20"/>
  <c r="S241" i="20"/>
  <c r="R241" i="20"/>
  <c r="T240" i="20"/>
  <c r="S240" i="20"/>
  <c r="R240" i="20"/>
  <c r="T239" i="20"/>
  <c r="S239" i="20"/>
  <c r="R239" i="20"/>
  <c r="T238" i="20"/>
  <c r="S238" i="20"/>
  <c r="R238" i="20"/>
  <c r="T237" i="20"/>
  <c r="S237" i="20"/>
  <c r="R237" i="20"/>
  <c r="T236" i="20"/>
  <c r="S236" i="20"/>
  <c r="R236" i="20"/>
  <c r="T235" i="20"/>
  <c r="S235" i="20"/>
  <c r="R235" i="20"/>
  <c r="T234" i="20"/>
  <c r="S234" i="20"/>
  <c r="R234" i="20"/>
  <c r="T233" i="20"/>
  <c r="S233" i="20"/>
  <c r="R233" i="20"/>
  <c r="T232" i="20"/>
  <c r="S232" i="20"/>
  <c r="R232" i="20"/>
  <c r="T231" i="20"/>
  <c r="S231" i="20"/>
  <c r="R231" i="20"/>
  <c r="T230" i="20"/>
  <c r="S230" i="20"/>
  <c r="R230" i="20"/>
  <c r="T229" i="20"/>
  <c r="S229" i="20"/>
  <c r="R229" i="20"/>
  <c r="T228" i="20"/>
  <c r="S228" i="20"/>
  <c r="R228" i="20"/>
  <c r="T227" i="20"/>
  <c r="S227" i="20"/>
  <c r="R227" i="20"/>
  <c r="T226" i="20"/>
  <c r="S226" i="20"/>
  <c r="R226" i="20"/>
  <c r="T225" i="20"/>
  <c r="S225" i="20"/>
  <c r="R225" i="20"/>
  <c r="T224" i="20"/>
  <c r="S224" i="20"/>
  <c r="R224" i="20"/>
  <c r="T223" i="20"/>
  <c r="S223" i="20"/>
  <c r="R223" i="20"/>
  <c r="T222" i="20"/>
  <c r="S222" i="20"/>
  <c r="R222" i="20"/>
  <c r="T221" i="20"/>
  <c r="S221" i="20"/>
  <c r="R221" i="20"/>
  <c r="T220" i="20"/>
  <c r="S220" i="20"/>
  <c r="R220" i="20"/>
  <c r="T219" i="20"/>
  <c r="S219" i="20"/>
  <c r="R219" i="20"/>
  <c r="T218" i="20"/>
  <c r="S218" i="20"/>
  <c r="R218" i="20"/>
  <c r="T217" i="20"/>
  <c r="S217" i="20"/>
  <c r="R217" i="20"/>
  <c r="T216" i="20"/>
  <c r="S216" i="20"/>
  <c r="R216" i="20"/>
  <c r="T215" i="20"/>
  <c r="S215" i="20"/>
  <c r="R215" i="20"/>
  <c r="T214" i="20"/>
  <c r="S214" i="20"/>
  <c r="R214" i="20"/>
  <c r="T213" i="20"/>
  <c r="S213" i="20"/>
  <c r="R213" i="20"/>
  <c r="T212" i="20"/>
  <c r="S212" i="20"/>
  <c r="R212" i="20"/>
  <c r="T211" i="20"/>
  <c r="S211" i="20"/>
  <c r="R211" i="20"/>
  <c r="T210" i="20"/>
  <c r="S210" i="20"/>
  <c r="R210" i="20"/>
  <c r="T209" i="20"/>
  <c r="S209" i="20"/>
  <c r="R209" i="20"/>
  <c r="T208" i="20"/>
  <c r="S208" i="20"/>
  <c r="R208" i="20"/>
  <c r="T207" i="20"/>
  <c r="S207" i="20"/>
  <c r="R207" i="20"/>
  <c r="T206" i="20"/>
  <c r="S206" i="20"/>
  <c r="R206" i="20"/>
  <c r="T205" i="20"/>
  <c r="S205" i="20"/>
  <c r="R205" i="20"/>
  <c r="T204" i="20"/>
  <c r="S204" i="20"/>
  <c r="R204" i="20"/>
  <c r="T203" i="20"/>
  <c r="S203" i="20"/>
  <c r="R203" i="20"/>
  <c r="T202" i="20"/>
  <c r="S202" i="20"/>
  <c r="R202" i="20"/>
  <c r="T201" i="20"/>
  <c r="S201" i="20"/>
  <c r="R201" i="20"/>
  <c r="T200" i="20"/>
  <c r="S200" i="20"/>
  <c r="R200" i="20"/>
  <c r="T199" i="20"/>
  <c r="S199" i="20"/>
  <c r="R199" i="20"/>
  <c r="T198" i="20"/>
  <c r="S198" i="20"/>
  <c r="R198" i="20"/>
  <c r="T197" i="20"/>
  <c r="S197" i="20"/>
  <c r="R197" i="20"/>
  <c r="T196" i="20"/>
  <c r="S196" i="20"/>
  <c r="R196" i="20"/>
  <c r="T195" i="20"/>
  <c r="S195" i="20"/>
  <c r="R195" i="20"/>
  <c r="T194" i="20"/>
  <c r="S194" i="20"/>
  <c r="R194" i="20"/>
  <c r="T193" i="20"/>
  <c r="S193" i="20"/>
  <c r="R193" i="20"/>
  <c r="T192" i="20"/>
  <c r="S192" i="20"/>
  <c r="R192" i="20"/>
  <c r="T191" i="20"/>
  <c r="S191" i="20"/>
  <c r="R191" i="20"/>
  <c r="T190" i="20"/>
  <c r="S190" i="20"/>
  <c r="R190" i="20"/>
  <c r="T189" i="20"/>
  <c r="S189" i="20"/>
  <c r="R189" i="20"/>
  <c r="T188" i="20"/>
  <c r="S188" i="20"/>
  <c r="R188" i="20"/>
  <c r="T187" i="20"/>
  <c r="S187" i="20"/>
  <c r="R187" i="20"/>
  <c r="T186" i="20"/>
  <c r="S186" i="20"/>
  <c r="R186" i="20"/>
  <c r="T185" i="20"/>
  <c r="S185" i="20"/>
  <c r="R185" i="20"/>
  <c r="T184" i="20"/>
  <c r="S184" i="20"/>
  <c r="R184" i="20"/>
  <c r="T183" i="20"/>
  <c r="S183" i="20"/>
  <c r="R183" i="20"/>
  <c r="T182" i="20"/>
  <c r="S182" i="20"/>
  <c r="R182" i="20"/>
  <c r="T181" i="20"/>
  <c r="S181" i="20"/>
  <c r="R181" i="20"/>
  <c r="T180" i="20"/>
  <c r="S180" i="20"/>
  <c r="R180" i="20"/>
  <c r="T179" i="20"/>
  <c r="S179" i="20"/>
  <c r="R179" i="20"/>
  <c r="T178" i="20"/>
  <c r="S178" i="20"/>
  <c r="R178" i="20"/>
  <c r="T177" i="20"/>
  <c r="S177" i="20"/>
  <c r="R177" i="20"/>
  <c r="T176" i="20"/>
  <c r="S176" i="20"/>
  <c r="R176" i="20"/>
  <c r="T175" i="20"/>
  <c r="S175" i="20"/>
  <c r="R175" i="20"/>
  <c r="T174" i="20"/>
  <c r="S174" i="20"/>
  <c r="R174" i="20"/>
  <c r="T173" i="20"/>
  <c r="S173" i="20"/>
  <c r="R173" i="20"/>
  <c r="T172" i="20"/>
  <c r="S172" i="20"/>
  <c r="R172" i="20"/>
  <c r="T171" i="20"/>
  <c r="S171" i="20"/>
  <c r="R171" i="20"/>
  <c r="T170" i="20"/>
  <c r="S170" i="20"/>
  <c r="R170" i="20"/>
  <c r="T169" i="20"/>
  <c r="S169" i="20"/>
  <c r="R169" i="20"/>
  <c r="T168" i="20"/>
  <c r="S168" i="20"/>
  <c r="R168" i="20"/>
  <c r="T167" i="20"/>
  <c r="S167" i="20"/>
  <c r="R167" i="20"/>
  <c r="T166" i="20"/>
  <c r="S166" i="20"/>
  <c r="R166" i="20"/>
  <c r="T165" i="20"/>
  <c r="S165" i="20"/>
  <c r="R165" i="20"/>
  <c r="T164" i="20"/>
  <c r="S164" i="20"/>
  <c r="R164" i="20"/>
  <c r="T163" i="20"/>
  <c r="S163" i="20"/>
  <c r="R163" i="20"/>
  <c r="T162" i="20"/>
  <c r="S162" i="20"/>
  <c r="R162" i="20"/>
  <c r="T161" i="20"/>
  <c r="S161" i="20"/>
  <c r="R161" i="20"/>
  <c r="T160" i="20"/>
  <c r="S160" i="20"/>
  <c r="R160" i="20"/>
  <c r="T159" i="20"/>
  <c r="S159" i="20"/>
  <c r="R159" i="20"/>
  <c r="T158" i="20"/>
  <c r="S158" i="20"/>
  <c r="R158" i="20"/>
  <c r="T157" i="20"/>
  <c r="S157" i="20"/>
  <c r="R157" i="20"/>
  <c r="T156" i="20"/>
  <c r="S156" i="20"/>
  <c r="R156" i="20"/>
  <c r="T155" i="20"/>
  <c r="S155" i="20"/>
  <c r="R155" i="20"/>
  <c r="T154" i="20"/>
  <c r="S154" i="20"/>
  <c r="R154" i="20"/>
  <c r="T153" i="20"/>
  <c r="S153" i="20"/>
  <c r="R153" i="20"/>
  <c r="T152" i="20"/>
  <c r="S152" i="20"/>
  <c r="R152" i="20"/>
  <c r="T151" i="20"/>
  <c r="S151" i="20"/>
  <c r="R151" i="20"/>
  <c r="T150" i="20"/>
  <c r="S150" i="20"/>
  <c r="R150" i="20"/>
  <c r="T149" i="20"/>
  <c r="S149" i="20"/>
  <c r="R149" i="20"/>
  <c r="T148" i="20"/>
  <c r="S148" i="20"/>
  <c r="R148" i="20"/>
  <c r="T147" i="20"/>
  <c r="S147" i="20"/>
  <c r="R147" i="20"/>
  <c r="T146" i="20"/>
  <c r="S146" i="20"/>
  <c r="R146" i="20"/>
  <c r="T145" i="20"/>
  <c r="S145" i="20"/>
  <c r="R145" i="20"/>
  <c r="T144" i="20"/>
  <c r="S144" i="20"/>
  <c r="R144" i="20"/>
  <c r="T143" i="20"/>
  <c r="S143" i="20"/>
  <c r="R143" i="20"/>
  <c r="T142" i="20"/>
  <c r="S142" i="20"/>
  <c r="R142" i="20"/>
  <c r="T141" i="20"/>
  <c r="S141" i="20"/>
  <c r="R141" i="20"/>
  <c r="T140" i="20"/>
  <c r="S140" i="20"/>
  <c r="R140" i="20"/>
  <c r="T139" i="20"/>
  <c r="S139" i="20"/>
  <c r="R139" i="20"/>
  <c r="T138" i="20"/>
  <c r="S138" i="20"/>
  <c r="R138" i="20"/>
  <c r="T137" i="20"/>
  <c r="S137" i="20"/>
  <c r="R137" i="20"/>
  <c r="T136" i="20"/>
  <c r="S136" i="20"/>
  <c r="R136" i="20"/>
  <c r="T135" i="20"/>
  <c r="S135" i="20"/>
  <c r="R135" i="20"/>
  <c r="T134" i="20"/>
  <c r="S134" i="20"/>
  <c r="R134" i="20"/>
  <c r="T133" i="20"/>
  <c r="S133" i="20"/>
  <c r="R133" i="20"/>
  <c r="T132" i="20"/>
  <c r="S132" i="20"/>
  <c r="R132" i="20"/>
  <c r="T131" i="20"/>
  <c r="S131" i="20"/>
  <c r="R131" i="20"/>
  <c r="T130" i="20"/>
  <c r="S130" i="20"/>
  <c r="R130" i="20"/>
  <c r="T129" i="20"/>
  <c r="S129" i="20"/>
  <c r="R129" i="20"/>
  <c r="T128" i="20"/>
  <c r="S128" i="20"/>
  <c r="R128" i="20"/>
  <c r="T127" i="20"/>
  <c r="S127" i="20"/>
  <c r="R127" i="20"/>
  <c r="T126" i="20"/>
  <c r="S126" i="20"/>
  <c r="R126" i="20"/>
  <c r="T125" i="20"/>
  <c r="S125" i="20"/>
  <c r="R125" i="20"/>
  <c r="T124" i="20"/>
  <c r="S124" i="20"/>
  <c r="R124" i="20"/>
  <c r="S123" i="20"/>
  <c r="T122" i="20"/>
  <c r="S122" i="20"/>
  <c r="R122" i="20"/>
  <c r="T121" i="20"/>
  <c r="S121" i="20"/>
  <c r="R121" i="20"/>
  <c r="T120" i="20"/>
  <c r="S120" i="20"/>
  <c r="R120" i="20"/>
  <c r="S119" i="20"/>
  <c r="T118" i="20"/>
  <c r="S118" i="20"/>
  <c r="R118" i="20"/>
  <c r="S117" i="20"/>
  <c r="T116" i="20"/>
  <c r="S116" i="20"/>
  <c r="R116" i="20"/>
  <c r="T115" i="20"/>
  <c r="S115" i="20"/>
  <c r="R115" i="20"/>
  <c r="T114" i="20"/>
  <c r="S114" i="20"/>
  <c r="R114" i="20"/>
  <c r="T113" i="20"/>
  <c r="S113" i="20"/>
  <c r="R113" i="20"/>
  <c r="T112" i="20"/>
  <c r="S112" i="20"/>
  <c r="R112" i="20"/>
  <c r="T111" i="20"/>
  <c r="S111" i="20"/>
  <c r="R111" i="20"/>
  <c r="T110" i="20"/>
  <c r="S110" i="20"/>
  <c r="R110" i="20"/>
  <c r="T109" i="20"/>
  <c r="S109" i="20"/>
  <c r="R109" i="20"/>
  <c r="T108" i="20"/>
  <c r="S108" i="20"/>
  <c r="R108" i="20"/>
  <c r="T107" i="20"/>
  <c r="S107" i="20"/>
  <c r="R107" i="20"/>
  <c r="T106" i="20"/>
  <c r="S106" i="20"/>
  <c r="R106" i="20"/>
  <c r="T105" i="20"/>
  <c r="S105" i="20"/>
  <c r="R105" i="20"/>
  <c r="T104" i="20"/>
  <c r="S104" i="20"/>
  <c r="R104" i="20"/>
  <c r="T103" i="20"/>
  <c r="S103" i="20"/>
  <c r="R103" i="20"/>
  <c r="T102" i="20"/>
  <c r="S102" i="20"/>
  <c r="R102" i="20"/>
  <c r="T101" i="20"/>
  <c r="S101" i="20"/>
  <c r="R101" i="20"/>
  <c r="T100" i="20"/>
  <c r="S100" i="20"/>
  <c r="R100" i="20"/>
  <c r="T99" i="20"/>
  <c r="S99" i="20"/>
  <c r="R99" i="20"/>
  <c r="T98" i="20"/>
  <c r="S98" i="20"/>
  <c r="R98" i="20"/>
  <c r="T97" i="20"/>
  <c r="S97" i="20"/>
  <c r="R97" i="20"/>
  <c r="T96" i="20"/>
  <c r="S96" i="20"/>
  <c r="R96" i="20"/>
  <c r="T95" i="20"/>
  <c r="S95" i="20"/>
  <c r="R95" i="20"/>
  <c r="T94" i="20"/>
  <c r="S94" i="20"/>
  <c r="R94" i="20"/>
  <c r="T93" i="20"/>
  <c r="S93" i="20"/>
  <c r="R93" i="20"/>
  <c r="T92" i="20"/>
  <c r="S92" i="20"/>
  <c r="R92" i="20"/>
  <c r="T91" i="20"/>
  <c r="S91" i="20"/>
  <c r="R91" i="20"/>
  <c r="T90" i="20"/>
  <c r="S90" i="20"/>
  <c r="R90" i="20"/>
  <c r="T89" i="20"/>
  <c r="S89" i="20"/>
  <c r="R89" i="20"/>
  <c r="T88" i="20"/>
  <c r="S88" i="20"/>
  <c r="R88" i="20"/>
  <c r="T87" i="20"/>
  <c r="S87" i="20"/>
  <c r="R87" i="20"/>
  <c r="T86" i="20"/>
  <c r="S86" i="20"/>
  <c r="R86" i="20"/>
  <c r="T85" i="20"/>
  <c r="S85" i="20"/>
  <c r="R85" i="20"/>
  <c r="T84" i="20"/>
  <c r="S84" i="20"/>
  <c r="R84" i="20"/>
  <c r="T83" i="20"/>
  <c r="S83" i="20"/>
  <c r="R83" i="20"/>
  <c r="T82" i="20"/>
  <c r="S82" i="20"/>
  <c r="R82" i="20"/>
  <c r="T81" i="20"/>
  <c r="S81" i="20"/>
  <c r="R81" i="20"/>
  <c r="T80" i="20"/>
  <c r="S80" i="20"/>
  <c r="R80" i="20"/>
  <c r="T79" i="20"/>
  <c r="S79" i="20"/>
  <c r="R79" i="20"/>
  <c r="T78" i="20"/>
  <c r="S78" i="20"/>
  <c r="R78" i="20"/>
  <c r="T77" i="20"/>
  <c r="S77" i="20"/>
  <c r="R77" i="20"/>
  <c r="T76" i="20"/>
  <c r="S76" i="20"/>
  <c r="R76" i="20"/>
  <c r="T75" i="20"/>
  <c r="S75" i="20"/>
  <c r="R75" i="20"/>
  <c r="T74" i="20"/>
  <c r="S74" i="20"/>
  <c r="R74" i="20"/>
  <c r="T73" i="20"/>
  <c r="S73" i="20"/>
  <c r="R73" i="20"/>
  <c r="T72" i="20"/>
  <c r="S72" i="20"/>
  <c r="R72" i="20"/>
  <c r="T71" i="20"/>
  <c r="S71" i="20"/>
  <c r="R71" i="20"/>
  <c r="T70" i="20"/>
  <c r="S70" i="20"/>
  <c r="R70" i="20"/>
  <c r="T69" i="20"/>
  <c r="S69" i="20"/>
  <c r="R69" i="20"/>
  <c r="T68" i="20"/>
  <c r="S68" i="20"/>
  <c r="R68" i="20"/>
  <c r="T67" i="20"/>
  <c r="S67" i="20"/>
  <c r="R67" i="20"/>
  <c r="T66" i="20"/>
  <c r="S66" i="20"/>
  <c r="R66" i="20"/>
  <c r="T65" i="20"/>
  <c r="S65" i="20"/>
  <c r="R65" i="20"/>
  <c r="T64" i="20"/>
  <c r="S64" i="20"/>
  <c r="R64" i="20"/>
  <c r="T63" i="20"/>
  <c r="S63" i="20"/>
  <c r="R63" i="20"/>
  <c r="T62" i="20"/>
  <c r="S62" i="20"/>
  <c r="R62" i="20"/>
  <c r="T61" i="20"/>
  <c r="S61" i="20"/>
  <c r="R61" i="20"/>
  <c r="T60" i="20"/>
  <c r="S60" i="20"/>
  <c r="R60" i="20"/>
  <c r="T59" i="20"/>
  <c r="S59" i="20"/>
  <c r="R59" i="20"/>
  <c r="T58" i="20"/>
  <c r="S58" i="20"/>
  <c r="R58" i="20"/>
  <c r="T57" i="20"/>
  <c r="S57" i="20"/>
  <c r="R57" i="20"/>
  <c r="T56" i="20"/>
  <c r="S56" i="20"/>
  <c r="R56" i="20"/>
  <c r="T55" i="20"/>
  <c r="S55" i="20"/>
  <c r="R55" i="20"/>
  <c r="T54" i="20"/>
  <c r="S54" i="20"/>
  <c r="R54" i="20"/>
  <c r="T53" i="20"/>
  <c r="S53" i="20"/>
  <c r="R53" i="20"/>
  <c r="T52" i="20"/>
  <c r="S52" i="20"/>
  <c r="R52" i="20"/>
  <c r="T51" i="20"/>
  <c r="S51" i="20"/>
  <c r="R51" i="20"/>
  <c r="T50" i="20"/>
  <c r="S50" i="20"/>
  <c r="R50" i="20"/>
  <c r="T49" i="20"/>
  <c r="S49" i="20"/>
  <c r="R49" i="20"/>
  <c r="T48" i="20"/>
  <c r="S48" i="20"/>
  <c r="R48" i="20"/>
  <c r="T47" i="20"/>
  <c r="S47" i="20"/>
  <c r="R47" i="20"/>
  <c r="S46" i="20"/>
  <c r="R46" i="20"/>
  <c r="S45" i="20"/>
  <c r="S44" i="20"/>
  <c r="S43" i="20"/>
  <c r="S42" i="20"/>
  <c r="S41" i="20"/>
  <c r="S40" i="20"/>
  <c r="S39" i="20"/>
  <c r="S38" i="20"/>
  <c r="S37" i="20"/>
  <c r="S36" i="20"/>
  <c r="S35" i="20"/>
  <c r="S34" i="20"/>
  <c r="S33" i="20"/>
  <c r="S32" i="20"/>
  <c r="S31" i="20"/>
  <c r="S30" i="20"/>
  <c r="S29" i="20"/>
  <c r="S28" i="20"/>
  <c r="S27" i="20"/>
  <c r="S26" i="20"/>
  <c r="S25" i="20"/>
  <c r="S24" i="20"/>
  <c r="S23" i="20"/>
  <c r="S22" i="20"/>
  <c r="S21" i="20"/>
  <c r="S20" i="20"/>
  <c r="S19" i="20"/>
  <c r="S18" i="20"/>
  <c r="S17" i="20"/>
  <c r="S16" i="20"/>
  <c r="S15" i="20"/>
  <c r="S14" i="20"/>
  <c r="S13" i="20"/>
  <c r="S12" i="20"/>
  <c r="AI10" i="4" l="1"/>
  <c r="AI9" i="4"/>
  <c r="AI8" i="4"/>
  <c r="AI7" i="4"/>
  <c r="AI6" i="4"/>
  <c r="AI5" i="4"/>
  <c r="F6" i="24" s="1"/>
  <c r="Y8" i="4"/>
  <c r="Y7" i="4"/>
  <c r="F8" i="23" s="1"/>
  <c r="Y6" i="4"/>
  <c r="F7" i="23" s="1"/>
  <c r="Y5" i="4"/>
  <c r="F6" i="23" s="1"/>
  <c r="O13" i="4"/>
  <c r="F14" i="13" s="1"/>
  <c r="O12" i="4"/>
  <c r="F13" i="13" s="1"/>
  <c r="O11" i="4"/>
  <c r="F12" i="13" s="1"/>
  <c r="O10" i="4"/>
  <c r="F11" i="13" s="1"/>
  <c r="O9" i="4"/>
  <c r="F10" i="13" s="1"/>
  <c r="O8" i="4"/>
  <c r="F9" i="13" s="1"/>
  <c r="O7" i="4"/>
  <c r="F8" i="13" s="1"/>
  <c r="O6" i="4"/>
  <c r="F7" i="13" s="1"/>
  <c r="O5" i="4"/>
  <c r="AY10" i="20" l="1"/>
  <c r="E8" i="22" s="1"/>
  <c r="BB10" i="20"/>
  <c r="G8" i="22" s="1"/>
  <c r="BE10" i="20"/>
  <c r="I8" i="22" s="1"/>
  <c r="BH10" i="20"/>
  <c r="K8" i="22" s="1"/>
  <c r="AV10" i="20"/>
  <c r="C8" i="22" s="1"/>
  <c r="AT10" i="20"/>
  <c r="A8" i="22" s="1"/>
  <c r="AT47" i="20"/>
  <c r="AT46" i="20"/>
  <c r="AT45" i="20"/>
  <c r="AT44" i="20"/>
  <c r="AT43" i="20"/>
  <c r="AT42" i="20"/>
  <c r="AT41" i="20"/>
  <c r="AT40" i="20"/>
  <c r="AT39" i="20"/>
  <c r="AT38" i="20"/>
  <c r="AT37" i="20"/>
  <c r="AT36" i="20"/>
  <c r="AT35" i="20"/>
  <c r="AT34" i="20"/>
  <c r="AT33" i="20"/>
  <c r="AT32" i="20"/>
  <c r="AT31" i="20"/>
  <c r="AT30" i="20"/>
  <c r="AT29" i="20"/>
  <c r="AT28" i="20"/>
  <c r="AT27" i="20"/>
  <c r="AT26" i="20"/>
  <c r="AT25" i="20"/>
  <c r="AT24" i="20"/>
  <c r="AT23" i="20"/>
  <c r="AT22" i="20"/>
  <c r="AT21" i="20"/>
  <c r="AT12" i="20"/>
  <c r="AT13" i="20"/>
  <c r="AT14" i="20"/>
  <c r="AT15" i="20"/>
  <c r="AT16" i="20"/>
  <c r="AT17" i="20"/>
  <c r="AT18" i="20"/>
  <c r="AT19" i="20"/>
  <c r="AT20" i="20"/>
  <c r="AT11" i="20"/>
  <c r="A9" i="22" s="1"/>
  <c r="AQ11" i="20" l="1"/>
  <c r="S11" i="20"/>
  <c r="U10" i="20"/>
  <c r="U1023" i="20" l="1"/>
  <c r="AU1023" i="20" s="1"/>
  <c r="U1019" i="20"/>
  <c r="AU1019" i="20" s="1"/>
  <c r="U1015" i="20"/>
  <c r="AU1015" i="20" s="1"/>
  <c r="U1011" i="20"/>
  <c r="AU1011" i="20" s="1"/>
  <c r="U1007" i="20"/>
  <c r="AU1007" i="20" s="1"/>
  <c r="U1003" i="20"/>
  <c r="AU1003" i="20" s="1"/>
  <c r="U999" i="20"/>
  <c r="AU999" i="20" s="1"/>
  <c r="U995" i="20"/>
  <c r="AU995" i="20" s="1"/>
  <c r="U991" i="20"/>
  <c r="AU991" i="20" s="1"/>
  <c r="U987" i="20"/>
  <c r="AU987" i="20" s="1"/>
  <c r="U983" i="20"/>
  <c r="AU983" i="20" s="1"/>
  <c r="U979" i="20"/>
  <c r="AU979" i="20" s="1"/>
  <c r="U975" i="20"/>
  <c r="AU975" i="20" s="1"/>
  <c r="U971" i="20"/>
  <c r="AU971" i="20" s="1"/>
  <c r="U967" i="20"/>
  <c r="AU967" i="20" s="1"/>
  <c r="U963" i="20"/>
  <c r="AU963" i="20" s="1"/>
  <c r="U959" i="20"/>
  <c r="AU959" i="20" s="1"/>
  <c r="U1014" i="20"/>
  <c r="AU1014" i="20" s="1"/>
  <c r="U1013" i="20"/>
  <c r="AU1013" i="20" s="1"/>
  <c r="U1012" i="20"/>
  <c r="AU1012" i="20" s="1"/>
  <c r="U998" i="20"/>
  <c r="AU998" i="20" s="1"/>
  <c r="U997" i="20"/>
  <c r="AU997" i="20" s="1"/>
  <c r="U996" i="20"/>
  <c r="AU996" i="20" s="1"/>
  <c r="U982" i="20"/>
  <c r="AU982" i="20" s="1"/>
  <c r="U981" i="20"/>
  <c r="AU981" i="20" s="1"/>
  <c r="U980" i="20"/>
  <c r="AU980" i="20" s="1"/>
  <c r="U966" i="20"/>
  <c r="AU966" i="20" s="1"/>
  <c r="U965" i="20"/>
  <c r="AU965" i="20" s="1"/>
  <c r="U964" i="20"/>
  <c r="AU964" i="20" s="1"/>
  <c r="U957" i="20"/>
  <c r="AU957" i="20" s="1"/>
  <c r="U953" i="20"/>
  <c r="AU953" i="20" s="1"/>
  <c r="U949" i="20"/>
  <c r="AU949" i="20" s="1"/>
  <c r="U945" i="20"/>
  <c r="AU945" i="20" s="1"/>
  <c r="U1024" i="20"/>
  <c r="AU1024" i="20" s="1"/>
  <c r="U1021" i="20"/>
  <c r="AU1021" i="20" s="1"/>
  <c r="U1018" i="20"/>
  <c r="AU1018" i="20" s="1"/>
  <c r="U1004" i="20"/>
  <c r="AU1004" i="20" s="1"/>
  <c r="U1001" i="20"/>
  <c r="AU1001" i="20" s="1"/>
  <c r="U994" i="20"/>
  <c r="AU994" i="20" s="1"/>
  <c r="U984" i="20"/>
  <c r="AU984" i="20" s="1"/>
  <c r="U977" i="20"/>
  <c r="AU977" i="20" s="1"/>
  <c r="U974" i="20"/>
  <c r="AU974" i="20" s="1"/>
  <c r="U960" i="20"/>
  <c r="AU960" i="20" s="1"/>
  <c r="U952" i="20"/>
  <c r="AU952" i="20" s="1"/>
  <c r="U951" i="20"/>
  <c r="AU951" i="20" s="1"/>
  <c r="U950" i="20"/>
  <c r="AU950" i="20" s="1"/>
  <c r="U940" i="20"/>
  <c r="AU940" i="20" s="1"/>
  <c r="U936" i="20"/>
  <c r="AU936" i="20" s="1"/>
  <c r="U932" i="20"/>
  <c r="AU932" i="20" s="1"/>
  <c r="U928" i="20"/>
  <c r="AU928" i="20" s="1"/>
  <c r="U924" i="20"/>
  <c r="AU924" i="20" s="1"/>
  <c r="U920" i="20"/>
  <c r="AU920" i="20" s="1"/>
  <c r="U916" i="20"/>
  <c r="AU916" i="20" s="1"/>
  <c r="U912" i="20"/>
  <c r="AU912" i="20" s="1"/>
  <c r="U908" i="20"/>
  <c r="AU908" i="20" s="1"/>
  <c r="U904" i="20"/>
  <c r="AU904" i="20" s="1"/>
  <c r="U900" i="20"/>
  <c r="AU900" i="20" s="1"/>
  <c r="U896" i="20"/>
  <c r="AU896" i="20" s="1"/>
  <c r="U892" i="20"/>
  <c r="AU892" i="20" s="1"/>
  <c r="U888" i="20"/>
  <c r="AU888" i="20" s="1"/>
  <c r="U884" i="20"/>
  <c r="AU884" i="20" s="1"/>
  <c r="U880" i="20"/>
  <c r="AU880" i="20" s="1"/>
  <c r="U876" i="20"/>
  <c r="AU876" i="20" s="1"/>
  <c r="U872" i="20"/>
  <c r="AU872" i="20" s="1"/>
  <c r="U868" i="20"/>
  <c r="AU868" i="20" s="1"/>
  <c r="U864" i="20"/>
  <c r="AU864" i="20" s="1"/>
  <c r="U860" i="20"/>
  <c r="AU860" i="20" s="1"/>
  <c r="U1017" i="20"/>
  <c r="AU1017" i="20" s="1"/>
  <c r="U1000" i="20"/>
  <c r="AU1000" i="20" s="1"/>
  <c r="U962" i="20"/>
  <c r="AU962" i="20" s="1"/>
  <c r="U954" i="20"/>
  <c r="AU954" i="20" s="1"/>
  <c r="U947" i="20"/>
  <c r="AU947" i="20" s="1"/>
  <c r="U944" i="20"/>
  <c r="AU944" i="20" s="1"/>
  <c r="U935" i="20"/>
  <c r="AU935" i="20" s="1"/>
  <c r="U934" i="20"/>
  <c r="AU934" i="20" s="1"/>
  <c r="U933" i="20"/>
  <c r="AU933" i="20" s="1"/>
  <c r="U919" i="20"/>
  <c r="AU919" i="20" s="1"/>
  <c r="U918" i="20"/>
  <c r="AU918" i="20" s="1"/>
  <c r="U917" i="20"/>
  <c r="AU917" i="20" s="1"/>
  <c r="U903" i="20"/>
  <c r="AU903" i="20" s="1"/>
  <c r="U902" i="20"/>
  <c r="AU902" i="20" s="1"/>
  <c r="U901" i="20"/>
  <c r="AU901" i="20" s="1"/>
  <c r="U887" i="20"/>
  <c r="AU887" i="20" s="1"/>
  <c r="U886" i="20"/>
  <c r="AU886" i="20" s="1"/>
  <c r="U885" i="20"/>
  <c r="AU885" i="20" s="1"/>
  <c r="U871" i="20"/>
  <c r="AU871" i="20" s="1"/>
  <c r="U870" i="20"/>
  <c r="AU870" i="20" s="1"/>
  <c r="U869" i="20"/>
  <c r="AU869" i="20" s="1"/>
  <c r="U854" i="20"/>
  <c r="AU854" i="20" s="1"/>
  <c r="U850" i="20"/>
  <c r="AU850" i="20" s="1"/>
  <c r="U846" i="20"/>
  <c r="AU846" i="20" s="1"/>
  <c r="U842" i="20"/>
  <c r="AU842" i="20" s="1"/>
  <c r="U838" i="20"/>
  <c r="AU838" i="20" s="1"/>
  <c r="U834" i="20"/>
  <c r="AU834" i="20" s="1"/>
  <c r="U830" i="20"/>
  <c r="AU830" i="20" s="1"/>
  <c r="U826" i="20"/>
  <c r="AU826" i="20" s="1"/>
  <c r="U822" i="20"/>
  <c r="AU822" i="20" s="1"/>
  <c r="U818" i="20"/>
  <c r="AU818" i="20" s="1"/>
  <c r="U814" i="20"/>
  <c r="AU814" i="20" s="1"/>
  <c r="U810" i="20"/>
  <c r="AU810" i="20" s="1"/>
  <c r="U806" i="20"/>
  <c r="AU806" i="20" s="1"/>
  <c r="U802" i="20"/>
  <c r="AU802" i="20" s="1"/>
  <c r="U798" i="20"/>
  <c r="AU798" i="20" s="1"/>
  <c r="U794" i="20"/>
  <c r="AU794" i="20" s="1"/>
  <c r="U790" i="20"/>
  <c r="AU790" i="20" s="1"/>
  <c r="U786" i="20"/>
  <c r="AU786" i="20" s="1"/>
  <c r="U782" i="20"/>
  <c r="AU782" i="20" s="1"/>
  <c r="U778" i="20"/>
  <c r="AU778" i="20" s="1"/>
  <c r="U774" i="20"/>
  <c r="AU774" i="20" s="1"/>
  <c r="U770" i="20"/>
  <c r="AU770" i="20" s="1"/>
  <c r="U766" i="20"/>
  <c r="AU766" i="20" s="1"/>
  <c r="U762" i="20"/>
  <c r="AU762" i="20" s="1"/>
  <c r="U758" i="20"/>
  <c r="AU758" i="20" s="1"/>
  <c r="U754" i="20"/>
  <c r="AU754" i="20" s="1"/>
  <c r="U750" i="20"/>
  <c r="AU750" i="20" s="1"/>
  <c r="U746" i="20"/>
  <c r="AU746" i="20" s="1"/>
  <c r="U742" i="20"/>
  <c r="AU742" i="20" s="1"/>
  <c r="U738" i="20"/>
  <c r="AU738" i="20" s="1"/>
  <c r="U734" i="20"/>
  <c r="AU734" i="20" s="1"/>
  <c r="U730" i="20"/>
  <c r="AU730" i="20" s="1"/>
  <c r="U726" i="20"/>
  <c r="AU726" i="20" s="1"/>
  <c r="U722" i="20"/>
  <c r="AU722" i="20" s="1"/>
  <c r="U718" i="20"/>
  <c r="AU718" i="20" s="1"/>
  <c r="U714" i="20"/>
  <c r="AU714" i="20" s="1"/>
  <c r="U710" i="20"/>
  <c r="AU710" i="20" s="1"/>
  <c r="U706" i="20"/>
  <c r="AU706" i="20" s="1"/>
  <c r="U702" i="20"/>
  <c r="AU702" i="20" s="1"/>
  <c r="U698" i="20"/>
  <c r="AU698" i="20" s="1"/>
  <c r="U694" i="20"/>
  <c r="AU694" i="20" s="1"/>
  <c r="U690" i="20"/>
  <c r="AU690" i="20" s="1"/>
  <c r="U1026" i="20"/>
  <c r="AU1026" i="20" s="1"/>
  <c r="U1016" i="20"/>
  <c r="AU1016" i="20" s="1"/>
  <c r="U1006" i="20"/>
  <c r="AU1006" i="20" s="1"/>
  <c r="U988" i="20"/>
  <c r="AU988" i="20" s="1"/>
  <c r="U978" i="20"/>
  <c r="AU978" i="20" s="1"/>
  <c r="U976" i="20"/>
  <c r="AU976" i="20" s="1"/>
  <c r="U973" i="20"/>
  <c r="AU973" i="20" s="1"/>
  <c r="U968" i="20"/>
  <c r="AU968" i="20" s="1"/>
  <c r="U958" i="20"/>
  <c r="AU958" i="20" s="1"/>
  <c r="U956" i="20"/>
  <c r="AU956" i="20" s="1"/>
  <c r="U943" i="20"/>
  <c r="AU943" i="20" s="1"/>
  <c r="U937" i="20"/>
  <c r="AU937" i="20" s="1"/>
  <c r="U930" i="20"/>
  <c r="AU930" i="20" s="1"/>
  <c r="U927" i="20"/>
  <c r="AU927" i="20" s="1"/>
  <c r="U913" i="20"/>
  <c r="AU913" i="20" s="1"/>
  <c r="U910" i="20"/>
  <c r="AU910" i="20" s="1"/>
  <c r="U907" i="20"/>
  <c r="AU907" i="20" s="1"/>
  <c r="U893" i="20"/>
  <c r="AU893" i="20" s="1"/>
  <c r="U890" i="20"/>
  <c r="AU890" i="20" s="1"/>
  <c r="U883" i="20"/>
  <c r="AU883" i="20" s="1"/>
  <c r="U873" i="20"/>
  <c r="AU873" i="20" s="1"/>
  <c r="U866" i="20"/>
  <c r="AU866" i="20" s="1"/>
  <c r="U863" i="20"/>
  <c r="AU863" i="20" s="1"/>
  <c r="U853" i="20"/>
  <c r="AU853" i="20" s="1"/>
  <c r="U852" i="20"/>
  <c r="AU852" i="20" s="1"/>
  <c r="U851" i="20"/>
  <c r="AU851" i="20" s="1"/>
  <c r="U837" i="20"/>
  <c r="AU837" i="20" s="1"/>
  <c r="U836" i="20"/>
  <c r="AU836" i="20" s="1"/>
  <c r="U835" i="20"/>
  <c r="AU835" i="20" s="1"/>
  <c r="U821" i="20"/>
  <c r="AU821" i="20" s="1"/>
  <c r="U820" i="20"/>
  <c r="AU820" i="20" s="1"/>
  <c r="U819" i="20"/>
  <c r="AU819" i="20" s="1"/>
  <c r="U805" i="20"/>
  <c r="AU805" i="20" s="1"/>
  <c r="U804" i="20"/>
  <c r="AU804" i="20" s="1"/>
  <c r="U803" i="20"/>
  <c r="AU803" i="20" s="1"/>
  <c r="U789" i="20"/>
  <c r="AU789" i="20" s="1"/>
  <c r="U788" i="20"/>
  <c r="AU788" i="20" s="1"/>
  <c r="U787" i="20"/>
  <c r="AU787" i="20" s="1"/>
  <c r="U773" i="20"/>
  <c r="AU773" i="20" s="1"/>
  <c r="U772" i="20"/>
  <c r="AU772" i="20" s="1"/>
  <c r="U771" i="20"/>
  <c r="AU771" i="20" s="1"/>
  <c r="U757" i="20"/>
  <c r="AU757" i="20" s="1"/>
  <c r="U756" i="20"/>
  <c r="AU756" i="20" s="1"/>
  <c r="U755" i="20"/>
  <c r="AU755" i="20" s="1"/>
  <c r="U741" i="20"/>
  <c r="AU741" i="20" s="1"/>
  <c r="U740" i="20"/>
  <c r="AU740" i="20" s="1"/>
  <c r="U739" i="20"/>
  <c r="AU739" i="20" s="1"/>
  <c r="U725" i="20"/>
  <c r="AU725" i="20" s="1"/>
  <c r="U724" i="20"/>
  <c r="AU724" i="20" s="1"/>
  <c r="U723" i="20"/>
  <c r="AU723" i="20" s="1"/>
  <c r="U709" i="20"/>
  <c r="AU709" i="20" s="1"/>
  <c r="U708" i="20"/>
  <c r="AU708" i="20" s="1"/>
  <c r="U707" i="20"/>
  <c r="AU707" i="20" s="1"/>
  <c r="U693" i="20"/>
  <c r="AU693" i="20" s="1"/>
  <c r="U692" i="20"/>
  <c r="AU692" i="20" s="1"/>
  <c r="U691" i="20"/>
  <c r="AU691" i="20" s="1"/>
  <c r="U685" i="20"/>
  <c r="AU685" i="20" s="1"/>
  <c r="U681" i="20"/>
  <c r="AU681" i="20" s="1"/>
  <c r="U677" i="20"/>
  <c r="AU677" i="20" s="1"/>
  <c r="U673" i="20"/>
  <c r="AU673" i="20" s="1"/>
  <c r="U669" i="20"/>
  <c r="AU669" i="20" s="1"/>
  <c r="U665" i="20"/>
  <c r="AU665" i="20" s="1"/>
  <c r="U661" i="20"/>
  <c r="AU661" i="20" s="1"/>
  <c r="U657" i="20"/>
  <c r="AU657" i="20" s="1"/>
  <c r="U653" i="20"/>
  <c r="AU653" i="20" s="1"/>
  <c r="U649" i="20"/>
  <c r="AU649" i="20" s="1"/>
  <c r="U645" i="20"/>
  <c r="AU645" i="20" s="1"/>
  <c r="U641" i="20"/>
  <c r="AU641" i="20" s="1"/>
  <c r="U637" i="20"/>
  <c r="AU637" i="20" s="1"/>
  <c r="U633" i="20"/>
  <c r="AU633" i="20" s="1"/>
  <c r="U629" i="20"/>
  <c r="AU629" i="20" s="1"/>
  <c r="U625" i="20"/>
  <c r="AU625" i="20" s="1"/>
  <c r="U621" i="20"/>
  <c r="AU621" i="20" s="1"/>
  <c r="U617" i="20"/>
  <c r="AU617" i="20" s="1"/>
  <c r="U613" i="20"/>
  <c r="AU613" i="20" s="1"/>
  <c r="U609" i="20"/>
  <c r="AU609" i="20" s="1"/>
  <c r="U605" i="20"/>
  <c r="AU605" i="20" s="1"/>
  <c r="U601" i="20"/>
  <c r="AU601" i="20" s="1"/>
  <c r="U597" i="20"/>
  <c r="AU597" i="20" s="1"/>
  <c r="U593" i="20"/>
  <c r="AU593" i="20" s="1"/>
  <c r="U589" i="20"/>
  <c r="AU589" i="20" s="1"/>
  <c r="U585" i="20"/>
  <c r="AU585" i="20" s="1"/>
  <c r="U581" i="20"/>
  <c r="AU581" i="20" s="1"/>
  <c r="U577" i="20"/>
  <c r="AU577" i="20" s="1"/>
  <c r="U573" i="20"/>
  <c r="AU573" i="20" s="1"/>
  <c r="U569" i="20"/>
  <c r="AU569" i="20" s="1"/>
  <c r="U565" i="20"/>
  <c r="AU565" i="20" s="1"/>
  <c r="U561" i="20"/>
  <c r="AU561" i="20" s="1"/>
  <c r="U557" i="20"/>
  <c r="AU557" i="20" s="1"/>
  <c r="U553" i="20"/>
  <c r="AU553" i="20" s="1"/>
  <c r="U549" i="20"/>
  <c r="AU549" i="20" s="1"/>
  <c r="U545" i="20"/>
  <c r="AU545" i="20" s="1"/>
  <c r="U541" i="20"/>
  <c r="AU541" i="20" s="1"/>
  <c r="U537" i="20"/>
  <c r="AU537" i="20" s="1"/>
  <c r="U533" i="20"/>
  <c r="AU533" i="20" s="1"/>
  <c r="U529" i="20"/>
  <c r="AU529" i="20" s="1"/>
  <c r="U525" i="20"/>
  <c r="AU525" i="20" s="1"/>
  <c r="U521" i="20"/>
  <c r="AU521" i="20" s="1"/>
  <c r="U517" i="20"/>
  <c r="AU517" i="20" s="1"/>
  <c r="U513" i="20"/>
  <c r="AU513" i="20" s="1"/>
  <c r="U509" i="20"/>
  <c r="AU509" i="20" s="1"/>
  <c r="U505" i="20"/>
  <c r="AU505" i="20" s="1"/>
  <c r="U501" i="20"/>
  <c r="AU501" i="20" s="1"/>
  <c r="U497" i="20"/>
  <c r="AU497" i="20" s="1"/>
  <c r="U493" i="20"/>
  <c r="AU493" i="20" s="1"/>
  <c r="U489" i="20"/>
  <c r="AU489" i="20" s="1"/>
  <c r="U485" i="20"/>
  <c r="AU485" i="20" s="1"/>
  <c r="U481" i="20"/>
  <c r="AU481" i="20" s="1"/>
  <c r="U477" i="20"/>
  <c r="AU477" i="20" s="1"/>
  <c r="U473" i="20"/>
  <c r="AU473" i="20" s="1"/>
  <c r="U469" i="20"/>
  <c r="AU469" i="20" s="1"/>
  <c r="U465" i="20"/>
  <c r="AU465" i="20" s="1"/>
  <c r="U461" i="20"/>
  <c r="AU461" i="20" s="1"/>
  <c r="U457" i="20"/>
  <c r="AU457" i="20" s="1"/>
  <c r="U453" i="20"/>
  <c r="AU453" i="20" s="1"/>
  <c r="U449" i="20"/>
  <c r="AU449" i="20" s="1"/>
  <c r="U445" i="20"/>
  <c r="AU445" i="20" s="1"/>
  <c r="U441" i="20"/>
  <c r="AU441" i="20" s="1"/>
  <c r="U437" i="20"/>
  <c r="AU437" i="20" s="1"/>
  <c r="U433" i="20"/>
  <c r="AU433" i="20" s="1"/>
  <c r="U429" i="20"/>
  <c r="AU429" i="20" s="1"/>
  <c r="U425" i="20"/>
  <c r="AU425" i="20" s="1"/>
  <c r="U421" i="20"/>
  <c r="AU421" i="20" s="1"/>
  <c r="U417" i="20"/>
  <c r="AU417" i="20" s="1"/>
  <c r="U413" i="20"/>
  <c r="AU413" i="20" s="1"/>
  <c r="U409" i="20"/>
  <c r="AU409" i="20" s="1"/>
  <c r="U405" i="20"/>
  <c r="AU405" i="20" s="1"/>
  <c r="U401" i="20"/>
  <c r="AU401" i="20" s="1"/>
  <c r="U397" i="20"/>
  <c r="AU397" i="20" s="1"/>
  <c r="U393" i="20"/>
  <c r="AU393" i="20" s="1"/>
  <c r="U389" i="20"/>
  <c r="AU389" i="20" s="1"/>
  <c r="U385" i="20"/>
  <c r="AU385" i="20" s="1"/>
  <c r="U381" i="20"/>
  <c r="AU381" i="20" s="1"/>
  <c r="U377" i="20"/>
  <c r="AU377" i="20" s="1"/>
  <c r="U373" i="20"/>
  <c r="AU373" i="20" s="1"/>
  <c r="U369" i="20"/>
  <c r="AU369" i="20" s="1"/>
  <c r="U365" i="20"/>
  <c r="AU365" i="20" s="1"/>
  <c r="U361" i="20"/>
  <c r="AU361" i="20" s="1"/>
  <c r="U357" i="20"/>
  <c r="AU357" i="20" s="1"/>
  <c r="U353" i="20"/>
  <c r="AU353" i="20" s="1"/>
  <c r="U349" i="20"/>
  <c r="AU349" i="20" s="1"/>
  <c r="U1022" i="20"/>
  <c r="AU1022" i="20" s="1"/>
  <c r="U1009" i="20"/>
  <c r="AU1009" i="20" s="1"/>
  <c r="U1005" i="20"/>
  <c r="AU1005" i="20" s="1"/>
  <c r="U1002" i="20"/>
  <c r="AU1002" i="20" s="1"/>
  <c r="U992" i="20"/>
  <c r="AU992" i="20" s="1"/>
  <c r="U989" i="20"/>
  <c r="AU989" i="20" s="1"/>
  <c r="U985" i="20"/>
  <c r="AU985" i="20" s="1"/>
  <c r="U972" i="20"/>
  <c r="AU972" i="20" s="1"/>
  <c r="U948" i="20"/>
  <c r="AU948" i="20" s="1"/>
  <c r="U946" i="20"/>
  <c r="AU946" i="20" s="1"/>
  <c r="U941" i="20"/>
  <c r="AU941" i="20" s="1"/>
  <c r="U939" i="20"/>
  <c r="AU939" i="20" s="1"/>
  <c r="U926" i="20"/>
  <c r="AU926" i="20" s="1"/>
  <c r="U922" i="20"/>
  <c r="AU922" i="20" s="1"/>
  <c r="U909" i="20"/>
  <c r="AU909" i="20" s="1"/>
  <c r="U905" i="20"/>
  <c r="AU905" i="20" s="1"/>
  <c r="U867" i="20"/>
  <c r="AU867" i="20" s="1"/>
  <c r="U856" i="20"/>
  <c r="AU856" i="20" s="1"/>
  <c r="U849" i="20"/>
  <c r="AU849" i="20" s="1"/>
  <c r="U839" i="20"/>
  <c r="AU839" i="20" s="1"/>
  <c r="U832" i="20"/>
  <c r="AU832" i="20" s="1"/>
  <c r="U829" i="20"/>
  <c r="AU829" i="20" s="1"/>
  <c r="U815" i="20"/>
  <c r="AU815" i="20" s="1"/>
  <c r="U812" i="20"/>
  <c r="AU812" i="20" s="1"/>
  <c r="U809" i="20"/>
  <c r="AU809" i="20" s="1"/>
  <c r="U795" i="20"/>
  <c r="AU795" i="20" s="1"/>
  <c r="U792" i="20"/>
  <c r="AU792" i="20" s="1"/>
  <c r="U785" i="20"/>
  <c r="AU785" i="20" s="1"/>
  <c r="U775" i="20"/>
  <c r="AU775" i="20" s="1"/>
  <c r="U768" i="20"/>
  <c r="AU768" i="20" s="1"/>
  <c r="U765" i="20"/>
  <c r="AU765" i="20" s="1"/>
  <c r="U751" i="20"/>
  <c r="AU751" i="20" s="1"/>
  <c r="U748" i="20"/>
  <c r="AU748" i="20" s="1"/>
  <c r="U745" i="20"/>
  <c r="AU745" i="20" s="1"/>
  <c r="U731" i="20"/>
  <c r="AU731" i="20" s="1"/>
  <c r="U728" i="20"/>
  <c r="AU728" i="20" s="1"/>
  <c r="U721" i="20"/>
  <c r="AU721" i="20" s="1"/>
  <c r="U711" i="20"/>
  <c r="AU711" i="20" s="1"/>
  <c r="U704" i="20"/>
  <c r="AU704" i="20" s="1"/>
  <c r="U701" i="20"/>
  <c r="AU701" i="20" s="1"/>
  <c r="U687" i="20"/>
  <c r="AU687" i="20" s="1"/>
  <c r="U676" i="20"/>
  <c r="AU676" i="20" s="1"/>
  <c r="U675" i="20"/>
  <c r="AU675" i="20" s="1"/>
  <c r="U674" i="20"/>
  <c r="AU674" i="20" s="1"/>
  <c r="U660" i="20"/>
  <c r="AU660" i="20" s="1"/>
  <c r="U659" i="20"/>
  <c r="AU659" i="20" s="1"/>
  <c r="U658" i="20"/>
  <c r="AU658" i="20" s="1"/>
  <c r="U644" i="20"/>
  <c r="AU644" i="20" s="1"/>
  <c r="U643" i="20"/>
  <c r="AU643" i="20" s="1"/>
  <c r="U642" i="20"/>
  <c r="AU642" i="20" s="1"/>
  <c r="U628" i="20"/>
  <c r="AU628" i="20" s="1"/>
  <c r="U627" i="20"/>
  <c r="AU627" i="20" s="1"/>
  <c r="U626" i="20"/>
  <c r="AU626" i="20" s="1"/>
  <c r="U612" i="20"/>
  <c r="AU612" i="20" s="1"/>
  <c r="U611" i="20"/>
  <c r="AU611" i="20" s="1"/>
  <c r="U610" i="20"/>
  <c r="AU610" i="20" s="1"/>
  <c r="U596" i="20"/>
  <c r="AU596" i="20" s="1"/>
  <c r="U595" i="20"/>
  <c r="AU595" i="20" s="1"/>
  <c r="U594" i="20"/>
  <c r="AU594" i="20" s="1"/>
  <c r="U580" i="20"/>
  <c r="AU580" i="20" s="1"/>
  <c r="U579" i="20"/>
  <c r="AU579" i="20" s="1"/>
  <c r="U578" i="20"/>
  <c r="AU578" i="20" s="1"/>
  <c r="U564" i="20"/>
  <c r="AU564" i="20" s="1"/>
  <c r="U563" i="20"/>
  <c r="AU563" i="20" s="1"/>
  <c r="U562" i="20"/>
  <c r="AU562" i="20" s="1"/>
  <c r="U548" i="20"/>
  <c r="AU548" i="20" s="1"/>
  <c r="U547" i="20"/>
  <c r="AU547" i="20" s="1"/>
  <c r="U546" i="20"/>
  <c r="AU546" i="20" s="1"/>
  <c r="U532" i="20"/>
  <c r="AU532" i="20" s="1"/>
  <c r="U531" i="20"/>
  <c r="AU531" i="20" s="1"/>
  <c r="U530" i="20"/>
  <c r="AU530" i="20" s="1"/>
  <c r="U516" i="20"/>
  <c r="AU516" i="20" s="1"/>
  <c r="U515" i="20"/>
  <c r="AU515" i="20" s="1"/>
  <c r="U514" i="20"/>
  <c r="AU514" i="20" s="1"/>
  <c r="U500" i="20"/>
  <c r="AU500" i="20" s="1"/>
  <c r="U499" i="20"/>
  <c r="AU499" i="20" s="1"/>
  <c r="U498" i="20"/>
  <c r="AU498" i="20" s="1"/>
  <c r="U484" i="20"/>
  <c r="AU484" i="20" s="1"/>
  <c r="U483" i="20"/>
  <c r="AU483" i="20" s="1"/>
  <c r="U482" i="20"/>
  <c r="AU482" i="20" s="1"/>
  <c r="U468" i="20"/>
  <c r="AU468" i="20" s="1"/>
  <c r="U467" i="20"/>
  <c r="AU467" i="20" s="1"/>
  <c r="U466" i="20"/>
  <c r="AU466" i="20" s="1"/>
  <c r="U452" i="20"/>
  <c r="AU452" i="20" s="1"/>
  <c r="U451" i="20"/>
  <c r="AU451" i="20" s="1"/>
  <c r="U450" i="20"/>
  <c r="AU450" i="20" s="1"/>
  <c r="U436" i="20"/>
  <c r="AU436" i="20" s="1"/>
  <c r="U435" i="20"/>
  <c r="AU435" i="20" s="1"/>
  <c r="U434" i="20"/>
  <c r="AU434" i="20" s="1"/>
  <c r="U420" i="20"/>
  <c r="AU420" i="20" s="1"/>
  <c r="U419" i="20"/>
  <c r="AU419" i="20" s="1"/>
  <c r="U418" i="20"/>
  <c r="AU418" i="20" s="1"/>
  <c r="U404" i="20"/>
  <c r="AU404" i="20" s="1"/>
  <c r="U403" i="20"/>
  <c r="AU403" i="20" s="1"/>
  <c r="U402" i="20"/>
  <c r="AU402" i="20" s="1"/>
  <c r="U388" i="20"/>
  <c r="AU388" i="20" s="1"/>
  <c r="U387" i="20"/>
  <c r="AU387" i="20" s="1"/>
  <c r="U386" i="20"/>
  <c r="AU386" i="20" s="1"/>
  <c r="U372" i="20"/>
  <c r="AU372" i="20" s="1"/>
  <c r="U371" i="20"/>
  <c r="AU371" i="20" s="1"/>
  <c r="U370" i="20"/>
  <c r="AU370" i="20" s="1"/>
  <c r="U356" i="20"/>
  <c r="AU356" i="20" s="1"/>
  <c r="U355" i="20"/>
  <c r="AU355" i="20" s="1"/>
  <c r="U354" i="20"/>
  <c r="AU354" i="20" s="1"/>
  <c r="U343" i="20"/>
  <c r="AU343" i="20" s="1"/>
  <c r="U339" i="20"/>
  <c r="AU339" i="20" s="1"/>
  <c r="U335" i="20"/>
  <c r="AU335" i="20" s="1"/>
  <c r="U331" i="20"/>
  <c r="AU331" i="20" s="1"/>
  <c r="U327" i="20"/>
  <c r="AU327" i="20" s="1"/>
  <c r="U323" i="20"/>
  <c r="AU323" i="20" s="1"/>
  <c r="U319" i="20"/>
  <c r="AU319" i="20" s="1"/>
  <c r="U315" i="20"/>
  <c r="AU315" i="20" s="1"/>
  <c r="U311" i="20"/>
  <c r="AU311" i="20" s="1"/>
  <c r="U307" i="20"/>
  <c r="AU307" i="20" s="1"/>
  <c r="U303" i="20"/>
  <c r="AU303" i="20" s="1"/>
  <c r="U299" i="20"/>
  <c r="AU299" i="20" s="1"/>
  <c r="U295" i="20"/>
  <c r="AU295" i="20" s="1"/>
  <c r="U291" i="20"/>
  <c r="AU291" i="20" s="1"/>
  <c r="U287" i="20"/>
  <c r="AU287" i="20" s="1"/>
  <c r="U283" i="20"/>
  <c r="AU283" i="20" s="1"/>
  <c r="U279" i="20"/>
  <c r="AU279" i="20" s="1"/>
  <c r="U275" i="20"/>
  <c r="AU275" i="20" s="1"/>
  <c r="U271" i="20"/>
  <c r="AU271" i="20" s="1"/>
  <c r="U267" i="20"/>
  <c r="AU267" i="20" s="1"/>
  <c r="U263" i="20"/>
  <c r="AU263" i="20" s="1"/>
  <c r="U259" i="20"/>
  <c r="AU259" i="20" s="1"/>
  <c r="U255" i="20"/>
  <c r="AU255" i="20" s="1"/>
  <c r="U251" i="20"/>
  <c r="AU251" i="20" s="1"/>
  <c r="U247" i="20"/>
  <c r="AU247" i="20" s="1"/>
  <c r="U243" i="20"/>
  <c r="AU243" i="20" s="1"/>
  <c r="U239" i="20"/>
  <c r="AU239" i="20" s="1"/>
  <c r="U235" i="20"/>
  <c r="AU235" i="20" s="1"/>
  <c r="U231" i="20"/>
  <c r="AU231" i="20" s="1"/>
  <c r="U227" i="20"/>
  <c r="AU227" i="20" s="1"/>
  <c r="U223" i="20"/>
  <c r="AU223" i="20" s="1"/>
  <c r="U219" i="20"/>
  <c r="AU219" i="20" s="1"/>
  <c r="U215" i="20"/>
  <c r="AU215" i="20" s="1"/>
  <c r="U211" i="20"/>
  <c r="AU211" i="20" s="1"/>
  <c r="U207" i="20"/>
  <c r="AU207" i="20" s="1"/>
  <c r="U203" i="20"/>
  <c r="AU203" i="20" s="1"/>
  <c r="U199" i="20"/>
  <c r="AU199" i="20" s="1"/>
  <c r="U195" i="20"/>
  <c r="AU195" i="20" s="1"/>
  <c r="U191" i="20"/>
  <c r="AU191" i="20" s="1"/>
  <c r="U187" i="20"/>
  <c r="AU187" i="20" s="1"/>
  <c r="U183" i="20"/>
  <c r="AU183" i="20" s="1"/>
  <c r="U179" i="20"/>
  <c r="AU179" i="20" s="1"/>
  <c r="U175" i="20"/>
  <c r="AU175" i="20" s="1"/>
  <c r="U171" i="20"/>
  <c r="AU171" i="20" s="1"/>
  <c r="U167" i="20"/>
  <c r="AU167" i="20" s="1"/>
  <c r="U163" i="20"/>
  <c r="AU163" i="20" s="1"/>
  <c r="U159" i="20"/>
  <c r="AU159" i="20" s="1"/>
  <c r="U155" i="20"/>
  <c r="AU155" i="20" s="1"/>
  <c r="U151" i="20"/>
  <c r="AU151" i="20" s="1"/>
  <c r="U147" i="20"/>
  <c r="AU147" i="20" s="1"/>
  <c r="U143" i="20"/>
  <c r="AU143" i="20" s="1"/>
  <c r="U139" i="20"/>
  <c r="AU139" i="20" s="1"/>
  <c r="U135" i="20"/>
  <c r="AU135" i="20" s="1"/>
  <c r="U131" i="20"/>
  <c r="AU131" i="20" s="1"/>
  <c r="U127" i="20"/>
  <c r="AU127" i="20" s="1"/>
  <c r="U115" i="20"/>
  <c r="AU115" i="20" s="1"/>
  <c r="U111" i="20"/>
  <c r="AU111" i="20" s="1"/>
  <c r="U107" i="20"/>
  <c r="AU107" i="20" s="1"/>
  <c r="U103" i="20"/>
  <c r="AU103" i="20" s="1"/>
  <c r="U99" i="20"/>
  <c r="AU99" i="20" s="1"/>
  <c r="U95" i="20"/>
  <c r="AU95" i="20" s="1"/>
  <c r="U91" i="20"/>
  <c r="AU91" i="20" s="1"/>
  <c r="U87" i="20"/>
  <c r="AU87" i="20" s="1"/>
  <c r="U83" i="20"/>
  <c r="AU83" i="20" s="1"/>
  <c r="U79" i="20"/>
  <c r="AU79" i="20" s="1"/>
  <c r="U75" i="20"/>
  <c r="AU75" i="20" s="1"/>
  <c r="U71" i="20"/>
  <c r="AU71" i="20" s="1"/>
  <c r="U67" i="20"/>
  <c r="AU67" i="20" s="1"/>
  <c r="U63" i="20"/>
  <c r="AU63" i="20" s="1"/>
  <c r="U59" i="20"/>
  <c r="AU59" i="20" s="1"/>
  <c r="U55" i="20"/>
  <c r="AU55" i="20" s="1"/>
  <c r="U51" i="20"/>
  <c r="AU51" i="20" s="1"/>
  <c r="U47" i="20"/>
  <c r="AU47" i="20" s="1"/>
  <c r="U1025" i="20"/>
  <c r="AU1025" i="20" s="1"/>
  <c r="U1008" i="20"/>
  <c r="AU1008" i="20" s="1"/>
  <c r="U961" i="20"/>
  <c r="AU961" i="20" s="1"/>
  <c r="U955" i="20"/>
  <c r="AU955" i="20" s="1"/>
  <c r="U931" i="20"/>
  <c r="AU931" i="20" s="1"/>
  <c r="U914" i="20"/>
  <c r="AU914" i="20" s="1"/>
  <c r="U899" i="20"/>
  <c r="AU899" i="20" s="1"/>
  <c r="U897" i="20"/>
  <c r="AU897" i="20" s="1"/>
  <c r="U895" i="20"/>
  <c r="AU895" i="20" s="1"/>
  <c r="U891" i="20"/>
  <c r="AU891" i="20" s="1"/>
  <c r="U882" i="20"/>
  <c r="AU882" i="20" s="1"/>
  <c r="U878" i="20"/>
  <c r="AU878" i="20" s="1"/>
  <c r="U874" i="20"/>
  <c r="AU874" i="20" s="1"/>
  <c r="U865" i="20"/>
  <c r="AU865" i="20" s="1"/>
  <c r="U861" i="20"/>
  <c r="AU861" i="20" s="1"/>
  <c r="U859" i="20"/>
  <c r="AU859" i="20" s="1"/>
  <c r="U857" i="20"/>
  <c r="AU857" i="20" s="1"/>
  <c r="U843" i="20"/>
  <c r="AU843" i="20" s="1"/>
  <c r="U840" i="20"/>
  <c r="AU840" i="20" s="1"/>
  <c r="U833" i="20"/>
  <c r="AU833" i="20" s="1"/>
  <c r="U823" i="20"/>
  <c r="AU823" i="20" s="1"/>
  <c r="U816" i="20"/>
  <c r="AU816" i="20" s="1"/>
  <c r="U813" i="20"/>
  <c r="AU813" i="20" s="1"/>
  <c r="U799" i="20"/>
  <c r="AU799" i="20" s="1"/>
  <c r="U796" i="20"/>
  <c r="AU796" i="20" s="1"/>
  <c r="U793" i="20"/>
  <c r="AU793" i="20" s="1"/>
  <c r="U779" i="20"/>
  <c r="AU779" i="20" s="1"/>
  <c r="U776" i="20"/>
  <c r="AU776" i="20" s="1"/>
  <c r="U769" i="20"/>
  <c r="AU769" i="20" s="1"/>
  <c r="U759" i="20"/>
  <c r="AU759" i="20" s="1"/>
  <c r="U752" i="20"/>
  <c r="AU752" i="20" s="1"/>
  <c r="U749" i="20"/>
  <c r="AU749" i="20" s="1"/>
  <c r="U735" i="20"/>
  <c r="AU735" i="20" s="1"/>
  <c r="U732" i="20"/>
  <c r="AU732" i="20" s="1"/>
  <c r="U729" i="20"/>
  <c r="AU729" i="20" s="1"/>
  <c r="U715" i="20"/>
  <c r="AU715" i="20" s="1"/>
  <c r="U712" i="20"/>
  <c r="AU712" i="20" s="1"/>
  <c r="U705" i="20"/>
  <c r="AU705" i="20" s="1"/>
  <c r="U695" i="20"/>
  <c r="AU695" i="20" s="1"/>
  <c r="U688" i="20"/>
  <c r="AU688" i="20" s="1"/>
  <c r="U680" i="20"/>
  <c r="AU680" i="20" s="1"/>
  <c r="U679" i="20"/>
  <c r="AU679" i="20" s="1"/>
  <c r="U678" i="20"/>
  <c r="AU678" i="20" s="1"/>
  <c r="U664" i="20"/>
  <c r="AU664" i="20" s="1"/>
  <c r="U663" i="20"/>
  <c r="AU663" i="20" s="1"/>
  <c r="U662" i="20"/>
  <c r="AU662" i="20" s="1"/>
  <c r="U648" i="20"/>
  <c r="AU648" i="20" s="1"/>
  <c r="U647" i="20"/>
  <c r="AU647" i="20" s="1"/>
  <c r="U646" i="20"/>
  <c r="AU646" i="20" s="1"/>
  <c r="U632" i="20"/>
  <c r="AU632" i="20" s="1"/>
  <c r="U631" i="20"/>
  <c r="AU631" i="20" s="1"/>
  <c r="U630" i="20"/>
  <c r="AU630" i="20" s="1"/>
  <c r="U616" i="20"/>
  <c r="AU616" i="20" s="1"/>
  <c r="U615" i="20"/>
  <c r="AU615" i="20" s="1"/>
  <c r="U614" i="20"/>
  <c r="AU614" i="20" s="1"/>
  <c r="U600" i="20"/>
  <c r="AU600" i="20" s="1"/>
  <c r="U599" i="20"/>
  <c r="AU599" i="20" s="1"/>
  <c r="U598" i="20"/>
  <c r="AU598" i="20" s="1"/>
  <c r="U584" i="20"/>
  <c r="AU584" i="20" s="1"/>
  <c r="U583" i="20"/>
  <c r="AU583" i="20" s="1"/>
  <c r="U582" i="20"/>
  <c r="AU582" i="20" s="1"/>
  <c r="U568" i="20"/>
  <c r="AU568" i="20" s="1"/>
  <c r="U567" i="20"/>
  <c r="AU567" i="20" s="1"/>
  <c r="U566" i="20"/>
  <c r="AU566" i="20" s="1"/>
  <c r="U552" i="20"/>
  <c r="AU552" i="20" s="1"/>
  <c r="U551" i="20"/>
  <c r="AU551" i="20" s="1"/>
  <c r="U550" i="20"/>
  <c r="AU550" i="20" s="1"/>
  <c r="U536" i="20"/>
  <c r="AU536" i="20" s="1"/>
  <c r="U535" i="20"/>
  <c r="AU535" i="20" s="1"/>
  <c r="U534" i="20"/>
  <c r="AU534" i="20" s="1"/>
  <c r="U520" i="20"/>
  <c r="AU520" i="20" s="1"/>
  <c r="U519" i="20"/>
  <c r="AU519" i="20" s="1"/>
  <c r="U518" i="20"/>
  <c r="AU518" i="20" s="1"/>
  <c r="U504" i="20"/>
  <c r="AU504" i="20" s="1"/>
  <c r="U503" i="20"/>
  <c r="AU503" i="20" s="1"/>
  <c r="U502" i="20"/>
  <c r="AU502" i="20" s="1"/>
  <c r="U488" i="20"/>
  <c r="AU488" i="20" s="1"/>
  <c r="U487" i="20"/>
  <c r="AU487" i="20" s="1"/>
  <c r="U486" i="20"/>
  <c r="AU486" i="20" s="1"/>
  <c r="U472" i="20"/>
  <c r="AU472" i="20" s="1"/>
  <c r="U471" i="20"/>
  <c r="AU471" i="20" s="1"/>
  <c r="U470" i="20"/>
  <c r="AU470" i="20" s="1"/>
  <c r="U456" i="20"/>
  <c r="AU456" i="20" s="1"/>
  <c r="U455" i="20"/>
  <c r="AU455" i="20" s="1"/>
  <c r="U454" i="20"/>
  <c r="AU454" i="20" s="1"/>
  <c r="U440" i="20"/>
  <c r="AU440" i="20" s="1"/>
  <c r="U439" i="20"/>
  <c r="AU439" i="20" s="1"/>
  <c r="U438" i="20"/>
  <c r="AU438" i="20" s="1"/>
  <c r="U990" i="20"/>
  <c r="AU990" i="20" s="1"/>
  <c r="U970" i="20"/>
  <c r="AU970" i="20" s="1"/>
  <c r="U942" i="20"/>
  <c r="AU942" i="20" s="1"/>
  <c r="U938" i="20"/>
  <c r="AU938" i="20" s="1"/>
  <c r="U923" i="20"/>
  <c r="AU923" i="20" s="1"/>
  <c r="U889" i="20"/>
  <c r="AU889" i="20" s="1"/>
  <c r="U847" i="20"/>
  <c r="AU847" i="20" s="1"/>
  <c r="U844" i="20"/>
  <c r="AU844" i="20" s="1"/>
  <c r="U841" i="20"/>
  <c r="AU841" i="20" s="1"/>
  <c r="U827" i="20"/>
  <c r="AU827" i="20" s="1"/>
  <c r="U824" i="20"/>
  <c r="AU824" i="20" s="1"/>
  <c r="U807" i="20"/>
  <c r="AU807" i="20" s="1"/>
  <c r="U753" i="20"/>
  <c r="AU753" i="20" s="1"/>
  <c r="U736" i="20"/>
  <c r="AU736" i="20" s="1"/>
  <c r="U733" i="20"/>
  <c r="AU733" i="20" s="1"/>
  <c r="U719" i="20"/>
  <c r="AU719" i="20" s="1"/>
  <c r="U716" i="20"/>
  <c r="AU716" i="20" s="1"/>
  <c r="U713" i="20"/>
  <c r="AU713" i="20" s="1"/>
  <c r="U699" i="20"/>
  <c r="AU699" i="20" s="1"/>
  <c r="U696" i="20"/>
  <c r="AU696" i="20" s="1"/>
  <c r="U683" i="20"/>
  <c r="AU683" i="20" s="1"/>
  <c r="U668" i="20"/>
  <c r="AU668" i="20" s="1"/>
  <c r="U666" i="20"/>
  <c r="AU666" i="20" s="1"/>
  <c r="U651" i="20"/>
  <c r="AU651" i="20" s="1"/>
  <c r="U636" i="20"/>
  <c r="AU636" i="20" s="1"/>
  <c r="U634" i="20"/>
  <c r="AU634" i="20" s="1"/>
  <c r="U619" i="20"/>
  <c r="AU619" i="20" s="1"/>
  <c r="U604" i="20"/>
  <c r="AU604" i="20" s="1"/>
  <c r="U602" i="20"/>
  <c r="AU602" i="20" s="1"/>
  <c r="U587" i="20"/>
  <c r="AU587" i="20" s="1"/>
  <c r="U572" i="20"/>
  <c r="AU572" i="20" s="1"/>
  <c r="U570" i="20"/>
  <c r="AU570" i="20" s="1"/>
  <c r="U555" i="20"/>
  <c r="AU555" i="20" s="1"/>
  <c r="U540" i="20"/>
  <c r="AU540" i="20" s="1"/>
  <c r="U538" i="20"/>
  <c r="AU538" i="20" s="1"/>
  <c r="U523" i="20"/>
  <c r="AU523" i="20" s="1"/>
  <c r="U508" i="20"/>
  <c r="AU508" i="20" s="1"/>
  <c r="U506" i="20"/>
  <c r="AU506" i="20" s="1"/>
  <c r="U491" i="20"/>
  <c r="AU491" i="20" s="1"/>
  <c r="U476" i="20"/>
  <c r="AU476" i="20" s="1"/>
  <c r="U474" i="20"/>
  <c r="AU474" i="20" s="1"/>
  <c r="U459" i="20"/>
  <c r="AU459" i="20" s="1"/>
  <c r="U444" i="20"/>
  <c r="AU444" i="20" s="1"/>
  <c r="U442" i="20"/>
  <c r="AU442" i="20" s="1"/>
  <c r="U427" i="20"/>
  <c r="AU427" i="20" s="1"/>
  <c r="U422" i="20"/>
  <c r="AU422" i="20" s="1"/>
  <c r="U415" i="20"/>
  <c r="AU415" i="20" s="1"/>
  <c r="U412" i="20"/>
  <c r="AU412" i="20" s="1"/>
  <c r="U398" i="20"/>
  <c r="AU398" i="20" s="1"/>
  <c r="U395" i="20"/>
  <c r="AU395" i="20" s="1"/>
  <c r="U392" i="20"/>
  <c r="AU392" i="20" s="1"/>
  <c r="U378" i="20"/>
  <c r="AU378" i="20" s="1"/>
  <c r="U375" i="20"/>
  <c r="AU375" i="20" s="1"/>
  <c r="U368" i="20"/>
  <c r="AU368" i="20" s="1"/>
  <c r="U358" i="20"/>
  <c r="AU358" i="20" s="1"/>
  <c r="U351" i="20"/>
  <c r="AU351" i="20" s="1"/>
  <c r="U348" i="20"/>
  <c r="AU348" i="20" s="1"/>
  <c r="U342" i="20"/>
  <c r="AU342" i="20" s="1"/>
  <c r="U341" i="20"/>
  <c r="AU341" i="20" s="1"/>
  <c r="U340" i="20"/>
  <c r="AU340" i="20" s="1"/>
  <c r="U326" i="20"/>
  <c r="AU326" i="20" s="1"/>
  <c r="U325" i="20"/>
  <c r="AU325" i="20" s="1"/>
  <c r="U324" i="20"/>
  <c r="AU324" i="20" s="1"/>
  <c r="U310" i="20"/>
  <c r="AU310" i="20" s="1"/>
  <c r="U309" i="20"/>
  <c r="AU309" i="20" s="1"/>
  <c r="U308" i="20"/>
  <c r="AU308" i="20" s="1"/>
  <c r="U294" i="20"/>
  <c r="AU294" i="20" s="1"/>
  <c r="U293" i="20"/>
  <c r="AU293" i="20" s="1"/>
  <c r="U292" i="20"/>
  <c r="AU292" i="20" s="1"/>
  <c r="U278" i="20"/>
  <c r="AU278" i="20" s="1"/>
  <c r="U277" i="20"/>
  <c r="AU277" i="20" s="1"/>
  <c r="U276" i="20"/>
  <c r="AU276" i="20" s="1"/>
  <c r="U262" i="20"/>
  <c r="AU262" i="20" s="1"/>
  <c r="U261" i="20"/>
  <c r="AU261" i="20" s="1"/>
  <c r="U260" i="20"/>
  <c r="AU260" i="20" s="1"/>
  <c r="U246" i="20"/>
  <c r="AU246" i="20" s="1"/>
  <c r="U245" i="20"/>
  <c r="AU245" i="20" s="1"/>
  <c r="U244" i="20"/>
  <c r="AU244" i="20" s="1"/>
  <c r="U230" i="20"/>
  <c r="AU230" i="20" s="1"/>
  <c r="U229" i="20"/>
  <c r="AU229" i="20" s="1"/>
  <c r="U228" i="20"/>
  <c r="AU228" i="20" s="1"/>
  <c r="U214" i="20"/>
  <c r="AU214" i="20" s="1"/>
  <c r="U213" i="20"/>
  <c r="AU213" i="20" s="1"/>
  <c r="U212" i="20"/>
  <c r="AU212" i="20" s="1"/>
  <c r="U198" i="20"/>
  <c r="AU198" i="20" s="1"/>
  <c r="U197" i="20"/>
  <c r="AU197" i="20" s="1"/>
  <c r="U196" i="20"/>
  <c r="AU196" i="20" s="1"/>
  <c r="U182" i="20"/>
  <c r="AU182" i="20" s="1"/>
  <c r="U181" i="20"/>
  <c r="AU181" i="20" s="1"/>
  <c r="U180" i="20"/>
  <c r="AU180" i="20" s="1"/>
  <c r="U166" i="20"/>
  <c r="AU166" i="20" s="1"/>
  <c r="U165" i="20"/>
  <c r="AU165" i="20" s="1"/>
  <c r="U164" i="20"/>
  <c r="AU164" i="20" s="1"/>
  <c r="U150" i="20"/>
  <c r="AU150" i="20" s="1"/>
  <c r="U149" i="20"/>
  <c r="AU149" i="20" s="1"/>
  <c r="U148" i="20"/>
  <c r="AU148" i="20" s="1"/>
  <c r="U134" i="20"/>
  <c r="AU134" i="20" s="1"/>
  <c r="U133" i="20"/>
  <c r="AU133" i="20" s="1"/>
  <c r="U132" i="20"/>
  <c r="AU132" i="20" s="1"/>
  <c r="U118" i="20"/>
  <c r="AU118" i="20" s="1"/>
  <c r="U116" i="20"/>
  <c r="AU116" i="20" s="1"/>
  <c r="U102" i="20"/>
  <c r="AU102" i="20" s="1"/>
  <c r="U101" i="20"/>
  <c r="AU101" i="20" s="1"/>
  <c r="U100" i="20"/>
  <c r="AU100" i="20" s="1"/>
  <c r="U86" i="20"/>
  <c r="AU86" i="20" s="1"/>
  <c r="U85" i="20"/>
  <c r="AU85" i="20" s="1"/>
  <c r="U84" i="20"/>
  <c r="AU84" i="20" s="1"/>
  <c r="U70" i="20"/>
  <c r="AU70" i="20" s="1"/>
  <c r="U69" i="20"/>
  <c r="AU69" i="20" s="1"/>
  <c r="U68" i="20"/>
  <c r="AU68" i="20" s="1"/>
  <c r="U54" i="20"/>
  <c r="AU54" i="20" s="1"/>
  <c r="U53" i="20"/>
  <c r="AU53" i="20" s="1"/>
  <c r="U52" i="20"/>
  <c r="AU52" i="20" s="1"/>
  <c r="U1010" i="20"/>
  <c r="AU1010" i="20" s="1"/>
  <c r="U969" i="20"/>
  <c r="AU969" i="20" s="1"/>
  <c r="U915" i="20"/>
  <c r="AU915" i="20" s="1"/>
  <c r="U911" i="20"/>
  <c r="AU911" i="20" s="1"/>
  <c r="U881" i="20"/>
  <c r="AU881" i="20" s="1"/>
  <c r="U877" i="20"/>
  <c r="AU877" i="20" s="1"/>
  <c r="U862" i="20"/>
  <c r="AU862" i="20" s="1"/>
  <c r="U858" i="20"/>
  <c r="AU858" i="20" s="1"/>
  <c r="U855" i="20"/>
  <c r="AU855" i="20" s="1"/>
  <c r="U801" i="20"/>
  <c r="AU801" i="20" s="1"/>
  <c r="U784" i="20"/>
  <c r="AU784" i="20" s="1"/>
  <c r="U781" i="20"/>
  <c r="AU781" i="20" s="1"/>
  <c r="U767" i="20"/>
  <c r="AU767" i="20" s="1"/>
  <c r="U764" i="20"/>
  <c r="AU764" i="20" s="1"/>
  <c r="U761" i="20"/>
  <c r="AU761" i="20" s="1"/>
  <c r="U747" i="20"/>
  <c r="AU747" i="20" s="1"/>
  <c r="U744" i="20"/>
  <c r="AU744" i="20" s="1"/>
  <c r="U727" i="20"/>
  <c r="AU727" i="20" s="1"/>
  <c r="U672" i="20"/>
  <c r="AU672" i="20" s="1"/>
  <c r="U670" i="20"/>
  <c r="AU670" i="20" s="1"/>
  <c r="U655" i="20"/>
  <c r="AU655" i="20" s="1"/>
  <c r="U640" i="20"/>
  <c r="AU640" i="20" s="1"/>
  <c r="U638" i="20"/>
  <c r="AU638" i="20" s="1"/>
  <c r="U623" i="20"/>
  <c r="AU623" i="20" s="1"/>
  <c r="U608" i="20"/>
  <c r="AU608" i="20" s="1"/>
  <c r="U606" i="20"/>
  <c r="AU606" i="20" s="1"/>
  <c r="U591" i="20"/>
  <c r="AU591" i="20" s="1"/>
  <c r="U576" i="20"/>
  <c r="AU576" i="20" s="1"/>
  <c r="U574" i="20"/>
  <c r="AU574" i="20" s="1"/>
  <c r="U559" i="20"/>
  <c r="AU559" i="20" s="1"/>
  <c r="U544" i="20"/>
  <c r="AU544" i="20" s="1"/>
  <c r="U542" i="20"/>
  <c r="AU542" i="20" s="1"/>
  <c r="U527" i="20"/>
  <c r="AU527" i="20" s="1"/>
  <c r="U512" i="20"/>
  <c r="AU512" i="20" s="1"/>
  <c r="U510" i="20"/>
  <c r="AU510" i="20" s="1"/>
  <c r="U495" i="20"/>
  <c r="AU495" i="20" s="1"/>
  <c r="U480" i="20"/>
  <c r="AU480" i="20" s="1"/>
  <c r="U478" i="20"/>
  <c r="AU478" i="20" s="1"/>
  <c r="U463" i="20"/>
  <c r="AU463" i="20" s="1"/>
  <c r="U448" i="20"/>
  <c r="AU448" i="20" s="1"/>
  <c r="U446" i="20"/>
  <c r="AU446" i="20" s="1"/>
  <c r="U431" i="20"/>
  <c r="AU431" i="20" s="1"/>
  <c r="U423" i="20"/>
  <c r="AU423" i="20" s="1"/>
  <c r="U416" i="20"/>
  <c r="AU416" i="20" s="1"/>
  <c r="U406" i="20"/>
  <c r="AU406" i="20" s="1"/>
  <c r="U399" i="20"/>
  <c r="AU399" i="20" s="1"/>
  <c r="U396" i="20"/>
  <c r="AU396" i="20" s="1"/>
  <c r="U382" i="20"/>
  <c r="AU382" i="20" s="1"/>
  <c r="U379" i="20"/>
  <c r="AU379" i="20" s="1"/>
  <c r="U376" i="20"/>
  <c r="AU376" i="20" s="1"/>
  <c r="U362" i="20"/>
  <c r="AU362" i="20" s="1"/>
  <c r="U359" i="20"/>
  <c r="AU359" i="20" s="1"/>
  <c r="U352" i="20"/>
  <c r="AU352" i="20" s="1"/>
  <c r="U345" i="20"/>
  <c r="AU345" i="20" s="1"/>
  <c r="U344" i="20"/>
  <c r="AU344" i="20" s="1"/>
  <c r="U330" i="20"/>
  <c r="AU330" i="20" s="1"/>
  <c r="U329" i="20"/>
  <c r="AU329" i="20" s="1"/>
  <c r="U328" i="20"/>
  <c r="AU328" i="20" s="1"/>
  <c r="U314" i="20"/>
  <c r="AU314" i="20" s="1"/>
  <c r="U313" i="20"/>
  <c r="AU313" i="20" s="1"/>
  <c r="U312" i="20"/>
  <c r="AU312" i="20" s="1"/>
  <c r="U298" i="20"/>
  <c r="AU298" i="20" s="1"/>
  <c r="U297" i="20"/>
  <c r="AU297" i="20" s="1"/>
  <c r="U296" i="20"/>
  <c r="AU296" i="20" s="1"/>
  <c r="U282" i="20"/>
  <c r="AU282" i="20" s="1"/>
  <c r="U281" i="20"/>
  <c r="AU281" i="20" s="1"/>
  <c r="U280" i="20"/>
  <c r="AU280" i="20" s="1"/>
  <c r="U266" i="20"/>
  <c r="AU266" i="20" s="1"/>
  <c r="U265" i="20"/>
  <c r="AU265" i="20" s="1"/>
  <c r="U264" i="20"/>
  <c r="AU264" i="20" s="1"/>
  <c r="U250" i="20"/>
  <c r="AU250" i="20" s="1"/>
  <c r="U249" i="20"/>
  <c r="AU249" i="20" s="1"/>
  <c r="U248" i="20"/>
  <c r="AU248" i="20" s="1"/>
  <c r="U234" i="20"/>
  <c r="AU234" i="20" s="1"/>
  <c r="U233" i="20"/>
  <c r="AU233" i="20" s="1"/>
  <c r="U232" i="20"/>
  <c r="AU232" i="20" s="1"/>
  <c r="U218" i="20"/>
  <c r="AU218" i="20" s="1"/>
  <c r="U217" i="20"/>
  <c r="AU217" i="20" s="1"/>
  <c r="U216" i="20"/>
  <c r="AU216" i="20" s="1"/>
  <c r="U202" i="20"/>
  <c r="AU202" i="20" s="1"/>
  <c r="U201" i="20"/>
  <c r="AU201" i="20" s="1"/>
  <c r="U200" i="20"/>
  <c r="AU200" i="20" s="1"/>
  <c r="U186" i="20"/>
  <c r="AU186" i="20" s="1"/>
  <c r="U185" i="20"/>
  <c r="AU185" i="20" s="1"/>
  <c r="U184" i="20"/>
  <c r="AU184" i="20" s="1"/>
  <c r="U170" i="20"/>
  <c r="AU170" i="20" s="1"/>
  <c r="U169" i="20"/>
  <c r="AU169" i="20" s="1"/>
  <c r="U168" i="20"/>
  <c r="AU168" i="20" s="1"/>
  <c r="U154" i="20"/>
  <c r="AU154" i="20" s="1"/>
  <c r="U153" i="20"/>
  <c r="AU153" i="20" s="1"/>
  <c r="U152" i="20"/>
  <c r="AU152" i="20" s="1"/>
  <c r="U138" i="20"/>
  <c r="AU138" i="20" s="1"/>
  <c r="U137" i="20"/>
  <c r="AU137" i="20" s="1"/>
  <c r="U136" i="20"/>
  <c r="AU136" i="20" s="1"/>
  <c r="U122" i="20"/>
  <c r="AU122" i="20" s="1"/>
  <c r="U121" i="20"/>
  <c r="AU121" i="20" s="1"/>
  <c r="U120" i="20"/>
  <c r="AU120" i="20" s="1"/>
  <c r="U106" i="20"/>
  <c r="AU106" i="20" s="1"/>
  <c r="U105" i="20"/>
  <c r="AU105" i="20" s="1"/>
  <c r="U104" i="20"/>
  <c r="AU104" i="20" s="1"/>
  <c r="U90" i="20"/>
  <c r="AU90" i="20" s="1"/>
  <c r="U89" i="20"/>
  <c r="AU89" i="20" s="1"/>
  <c r="U88" i="20"/>
  <c r="AU88" i="20" s="1"/>
  <c r="U74" i="20"/>
  <c r="AU74" i="20" s="1"/>
  <c r="U73" i="20"/>
  <c r="AU73" i="20" s="1"/>
  <c r="U72" i="20"/>
  <c r="AU72" i="20" s="1"/>
  <c r="U58" i="20"/>
  <c r="AU58" i="20" s="1"/>
  <c r="U57" i="20"/>
  <c r="AU57" i="20" s="1"/>
  <c r="U56" i="20"/>
  <c r="AU56" i="20" s="1"/>
  <c r="U929" i="20"/>
  <c r="AU929" i="20" s="1"/>
  <c r="U925" i="20"/>
  <c r="AU925" i="20" s="1"/>
  <c r="U921" i="20"/>
  <c r="AU921" i="20" s="1"/>
  <c r="U906" i="20"/>
  <c r="AU906" i="20" s="1"/>
  <c r="U817" i="20"/>
  <c r="AU817" i="20" s="1"/>
  <c r="U800" i="20"/>
  <c r="AU800" i="20" s="1"/>
  <c r="U797" i="20"/>
  <c r="AU797" i="20" s="1"/>
  <c r="U783" i="20"/>
  <c r="AU783" i="20" s="1"/>
  <c r="U780" i="20"/>
  <c r="AU780" i="20" s="1"/>
  <c r="U777" i="20"/>
  <c r="AU777" i="20" s="1"/>
  <c r="U763" i="20"/>
  <c r="AU763" i="20" s="1"/>
  <c r="U760" i="20"/>
  <c r="AU760" i="20" s="1"/>
  <c r="U743" i="20"/>
  <c r="AU743" i="20" s="1"/>
  <c r="U689" i="20"/>
  <c r="AU689" i="20" s="1"/>
  <c r="U684" i="20"/>
  <c r="AU684" i="20" s="1"/>
  <c r="U682" i="20"/>
  <c r="AU682" i="20" s="1"/>
  <c r="U667" i="20"/>
  <c r="AU667" i="20" s="1"/>
  <c r="U652" i="20"/>
  <c r="AU652" i="20" s="1"/>
  <c r="U650" i="20"/>
  <c r="AU650" i="20" s="1"/>
  <c r="U635" i="20"/>
  <c r="AU635" i="20" s="1"/>
  <c r="U620" i="20"/>
  <c r="AU620" i="20" s="1"/>
  <c r="U618" i="20"/>
  <c r="AU618" i="20" s="1"/>
  <c r="U603" i="20"/>
  <c r="AU603" i="20" s="1"/>
  <c r="U588" i="20"/>
  <c r="AU588" i="20" s="1"/>
  <c r="U586" i="20"/>
  <c r="AU586" i="20" s="1"/>
  <c r="U571" i="20"/>
  <c r="AU571" i="20" s="1"/>
  <c r="U556" i="20"/>
  <c r="AU556" i="20" s="1"/>
  <c r="U554" i="20"/>
  <c r="AU554" i="20" s="1"/>
  <c r="U539" i="20"/>
  <c r="AU539" i="20" s="1"/>
  <c r="U524" i="20"/>
  <c r="AU524" i="20" s="1"/>
  <c r="U522" i="20"/>
  <c r="AU522" i="20" s="1"/>
  <c r="U507" i="20"/>
  <c r="AU507" i="20" s="1"/>
  <c r="U492" i="20"/>
  <c r="AU492" i="20" s="1"/>
  <c r="U490" i="20"/>
  <c r="AU490" i="20" s="1"/>
  <c r="U475" i="20"/>
  <c r="AU475" i="20" s="1"/>
  <c r="U460" i="20"/>
  <c r="AU460" i="20" s="1"/>
  <c r="U458" i="20"/>
  <c r="AU458" i="20" s="1"/>
  <c r="U443" i="20"/>
  <c r="AU443" i="20" s="1"/>
  <c r="U428" i="20"/>
  <c r="AU428" i="20" s="1"/>
  <c r="U426" i="20"/>
  <c r="AU426" i="20" s="1"/>
  <c r="U424" i="20"/>
  <c r="AU424" i="20" s="1"/>
  <c r="U410" i="20"/>
  <c r="AU410" i="20" s="1"/>
  <c r="U407" i="20"/>
  <c r="AU407" i="20" s="1"/>
  <c r="U400" i="20"/>
  <c r="AU400" i="20" s="1"/>
  <c r="U390" i="20"/>
  <c r="AU390" i="20" s="1"/>
  <c r="U383" i="20"/>
  <c r="AU383" i="20" s="1"/>
  <c r="U380" i="20"/>
  <c r="AU380" i="20" s="1"/>
  <c r="U366" i="20"/>
  <c r="AU366" i="20" s="1"/>
  <c r="U363" i="20"/>
  <c r="AU363" i="20" s="1"/>
  <c r="U360" i="20"/>
  <c r="AU360" i="20" s="1"/>
  <c r="U346" i="20"/>
  <c r="AU346" i="20" s="1"/>
  <c r="U334" i="20"/>
  <c r="AU334" i="20" s="1"/>
  <c r="U333" i="20"/>
  <c r="AU333" i="20" s="1"/>
  <c r="U332" i="20"/>
  <c r="AU332" i="20" s="1"/>
  <c r="U318" i="20"/>
  <c r="AU318" i="20" s="1"/>
  <c r="U317" i="20"/>
  <c r="AU317" i="20" s="1"/>
  <c r="U316" i="20"/>
  <c r="AU316" i="20" s="1"/>
  <c r="U302" i="20"/>
  <c r="AU302" i="20" s="1"/>
  <c r="U301" i="20"/>
  <c r="AU301" i="20" s="1"/>
  <c r="U300" i="20"/>
  <c r="AU300" i="20" s="1"/>
  <c r="U286" i="20"/>
  <c r="AU286" i="20" s="1"/>
  <c r="U285" i="20"/>
  <c r="AU285" i="20" s="1"/>
  <c r="U284" i="20"/>
  <c r="AU284" i="20" s="1"/>
  <c r="U270" i="20"/>
  <c r="AU270" i="20" s="1"/>
  <c r="U269" i="20"/>
  <c r="AU269" i="20" s="1"/>
  <c r="U268" i="20"/>
  <c r="AU268" i="20" s="1"/>
  <c r="U254" i="20"/>
  <c r="AU254" i="20" s="1"/>
  <c r="U253" i="20"/>
  <c r="AU253" i="20" s="1"/>
  <c r="U252" i="20"/>
  <c r="AU252" i="20" s="1"/>
  <c r="U238" i="20"/>
  <c r="AU238" i="20" s="1"/>
  <c r="U237" i="20"/>
  <c r="AU237" i="20" s="1"/>
  <c r="U236" i="20"/>
  <c r="AU236" i="20" s="1"/>
  <c r="U222" i="20"/>
  <c r="AU222" i="20" s="1"/>
  <c r="U221" i="20"/>
  <c r="AU221" i="20" s="1"/>
  <c r="U220" i="20"/>
  <c r="AU220" i="20" s="1"/>
  <c r="U206" i="20"/>
  <c r="AU206" i="20" s="1"/>
  <c r="U205" i="20"/>
  <c r="AU205" i="20" s="1"/>
  <c r="U204" i="20"/>
  <c r="AU204" i="20" s="1"/>
  <c r="U190" i="20"/>
  <c r="AU190" i="20" s="1"/>
  <c r="U189" i="20"/>
  <c r="AU189" i="20" s="1"/>
  <c r="U188" i="20"/>
  <c r="AU188" i="20" s="1"/>
  <c r="U174" i="20"/>
  <c r="AU174" i="20" s="1"/>
  <c r="U173" i="20"/>
  <c r="AU173" i="20" s="1"/>
  <c r="U172" i="20"/>
  <c r="AU172" i="20" s="1"/>
  <c r="U158" i="20"/>
  <c r="AU158" i="20" s="1"/>
  <c r="U157" i="20"/>
  <c r="AU157" i="20" s="1"/>
  <c r="U156" i="20"/>
  <c r="AU156" i="20" s="1"/>
  <c r="U142" i="20"/>
  <c r="AU142" i="20" s="1"/>
  <c r="U141" i="20"/>
  <c r="AU141" i="20" s="1"/>
  <c r="U140" i="20"/>
  <c r="AU140" i="20" s="1"/>
  <c r="U126" i="20"/>
  <c r="AU126" i="20" s="1"/>
  <c r="U125" i="20"/>
  <c r="AU125" i="20" s="1"/>
  <c r="U124" i="20"/>
  <c r="AU124" i="20" s="1"/>
  <c r="U110" i="20"/>
  <c r="AU110" i="20" s="1"/>
  <c r="U109" i="20"/>
  <c r="AU109" i="20" s="1"/>
  <c r="U108" i="20"/>
  <c r="AU108" i="20" s="1"/>
  <c r="U94" i="20"/>
  <c r="AU94" i="20" s="1"/>
  <c r="U93" i="20"/>
  <c r="AU93" i="20" s="1"/>
  <c r="U92" i="20"/>
  <c r="AU92" i="20" s="1"/>
  <c r="U78" i="20"/>
  <c r="AU78" i="20" s="1"/>
  <c r="U77" i="20"/>
  <c r="AU77" i="20" s="1"/>
  <c r="U76" i="20"/>
  <c r="AU76" i="20" s="1"/>
  <c r="U62" i="20"/>
  <c r="AU62" i="20" s="1"/>
  <c r="U61" i="20"/>
  <c r="AU61" i="20" s="1"/>
  <c r="U60" i="20"/>
  <c r="AU60" i="20" s="1"/>
  <c r="U1020" i="20"/>
  <c r="AU1020" i="20" s="1"/>
  <c r="U993" i="20"/>
  <c r="AU993" i="20" s="1"/>
  <c r="U986" i="20"/>
  <c r="AU986" i="20" s="1"/>
  <c r="U898" i="20"/>
  <c r="AU898" i="20" s="1"/>
  <c r="U894" i="20"/>
  <c r="AU894" i="20" s="1"/>
  <c r="U879" i="20"/>
  <c r="AU879" i="20" s="1"/>
  <c r="U875" i="20"/>
  <c r="AU875" i="20" s="1"/>
  <c r="U848" i="20"/>
  <c r="AU848" i="20" s="1"/>
  <c r="U845" i="20"/>
  <c r="AU845" i="20" s="1"/>
  <c r="U831" i="20"/>
  <c r="AU831" i="20" s="1"/>
  <c r="U828" i="20"/>
  <c r="AU828" i="20" s="1"/>
  <c r="U825" i="20"/>
  <c r="AU825" i="20" s="1"/>
  <c r="U811" i="20"/>
  <c r="AU811" i="20" s="1"/>
  <c r="U808" i="20"/>
  <c r="AU808" i="20" s="1"/>
  <c r="U791" i="20"/>
  <c r="AU791" i="20" s="1"/>
  <c r="U737" i="20"/>
  <c r="AU737" i="20" s="1"/>
  <c r="U720" i="20"/>
  <c r="AU720" i="20" s="1"/>
  <c r="U717" i="20"/>
  <c r="AU717" i="20" s="1"/>
  <c r="U703" i="20"/>
  <c r="AU703" i="20" s="1"/>
  <c r="U700" i="20"/>
  <c r="AU700" i="20" s="1"/>
  <c r="U697" i="20"/>
  <c r="AU697" i="20" s="1"/>
  <c r="U686" i="20"/>
  <c r="AU686" i="20" s="1"/>
  <c r="U671" i="20"/>
  <c r="AU671" i="20" s="1"/>
  <c r="U656" i="20"/>
  <c r="AU656" i="20" s="1"/>
  <c r="U654" i="20"/>
  <c r="AU654" i="20" s="1"/>
  <c r="U639" i="20"/>
  <c r="AU639" i="20" s="1"/>
  <c r="U624" i="20"/>
  <c r="AU624" i="20" s="1"/>
  <c r="U622" i="20"/>
  <c r="AU622" i="20" s="1"/>
  <c r="U607" i="20"/>
  <c r="AU607" i="20" s="1"/>
  <c r="U592" i="20"/>
  <c r="AU592" i="20" s="1"/>
  <c r="U590" i="20"/>
  <c r="AU590" i="20" s="1"/>
  <c r="U575" i="20"/>
  <c r="AU575" i="20" s="1"/>
  <c r="U560" i="20"/>
  <c r="AU560" i="20" s="1"/>
  <c r="U558" i="20"/>
  <c r="AU558" i="20" s="1"/>
  <c r="U543" i="20"/>
  <c r="AU543" i="20" s="1"/>
  <c r="U528" i="20"/>
  <c r="AU528" i="20" s="1"/>
  <c r="U526" i="20"/>
  <c r="AU526" i="20" s="1"/>
  <c r="U511" i="20"/>
  <c r="AU511" i="20" s="1"/>
  <c r="U496" i="20"/>
  <c r="AU496" i="20" s="1"/>
  <c r="U494" i="20"/>
  <c r="AU494" i="20" s="1"/>
  <c r="U479" i="20"/>
  <c r="AU479" i="20" s="1"/>
  <c r="U464" i="20"/>
  <c r="AU464" i="20" s="1"/>
  <c r="U462" i="20"/>
  <c r="AU462" i="20" s="1"/>
  <c r="U447" i="20"/>
  <c r="AU447" i="20" s="1"/>
  <c r="U432" i="20"/>
  <c r="AU432" i="20" s="1"/>
  <c r="U430" i="20"/>
  <c r="AU430" i="20" s="1"/>
  <c r="U414" i="20"/>
  <c r="AU414" i="20" s="1"/>
  <c r="U411" i="20"/>
  <c r="AU411" i="20" s="1"/>
  <c r="U408" i="20"/>
  <c r="AU408" i="20" s="1"/>
  <c r="U394" i="20"/>
  <c r="AU394" i="20" s="1"/>
  <c r="U391" i="20"/>
  <c r="AU391" i="20" s="1"/>
  <c r="U384" i="20"/>
  <c r="AU384" i="20" s="1"/>
  <c r="U374" i="20"/>
  <c r="AU374" i="20" s="1"/>
  <c r="U367" i="20"/>
  <c r="AU367" i="20" s="1"/>
  <c r="U364" i="20"/>
  <c r="AU364" i="20" s="1"/>
  <c r="U350" i="20"/>
  <c r="AU350" i="20" s="1"/>
  <c r="U347" i="20"/>
  <c r="AU347" i="20" s="1"/>
  <c r="U338" i="20"/>
  <c r="AU338" i="20" s="1"/>
  <c r="U337" i="20"/>
  <c r="AU337" i="20" s="1"/>
  <c r="U336" i="20"/>
  <c r="AU336" i="20" s="1"/>
  <c r="U322" i="20"/>
  <c r="AU322" i="20" s="1"/>
  <c r="U321" i="20"/>
  <c r="AU321" i="20" s="1"/>
  <c r="U320" i="20"/>
  <c r="AU320" i="20" s="1"/>
  <c r="U306" i="20"/>
  <c r="AU306" i="20" s="1"/>
  <c r="U305" i="20"/>
  <c r="AU305" i="20" s="1"/>
  <c r="U304" i="20"/>
  <c r="AU304" i="20" s="1"/>
  <c r="U290" i="20"/>
  <c r="AU290" i="20" s="1"/>
  <c r="U289" i="20"/>
  <c r="AU289" i="20" s="1"/>
  <c r="U288" i="20"/>
  <c r="AU288" i="20" s="1"/>
  <c r="U274" i="20"/>
  <c r="AU274" i="20" s="1"/>
  <c r="U273" i="20"/>
  <c r="AU273" i="20" s="1"/>
  <c r="U272" i="20"/>
  <c r="AU272" i="20" s="1"/>
  <c r="U258" i="20"/>
  <c r="AU258" i="20" s="1"/>
  <c r="U257" i="20"/>
  <c r="AU257" i="20" s="1"/>
  <c r="U256" i="20"/>
  <c r="AU256" i="20" s="1"/>
  <c r="U242" i="20"/>
  <c r="AU242" i="20" s="1"/>
  <c r="U241" i="20"/>
  <c r="AU241" i="20" s="1"/>
  <c r="U240" i="20"/>
  <c r="AU240" i="20" s="1"/>
  <c r="U226" i="20"/>
  <c r="AU226" i="20" s="1"/>
  <c r="U225" i="20"/>
  <c r="AU225" i="20" s="1"/>
  <c r="U224" i="20"/>
  <c r="AU224" i="20" s="1"/>
  <c r="U210" i="20"/>
  <c r="AU210" i="20" s="1"/>
  <c r="U209" i="20"/>
  <c r="AU209" i="20" s="1"/>
  <c r="U208" i="20"/>
  <c r="AU208" i="20" s="1"/>
  <c r="U194" i="20"/>
  <c r="AU194" i="20" s="1"/>
  <c r="U193" i="20"/>
  <c r="AU193" i="20" s="1"/>
  <c r="U192" i="20"/>
  <c r="AU192" i="20" s="1"/>
  <c r="U178" i="20"/>
  <c r="AU178" i="20" s="1"/>
  <c r="U177" i="20"/>
  <c r="AU177" i="20" s="1"/>
  <c r="U176" i="20"/>
  <c r="AU176" i="20" s="1"/>
  <c r="U162" i="20"/>
  <c r="AU162" i="20" s="1"/>
  <c r="U161" i="20"/>
  <c r="AU161" i="20" s="1"/>
  <c r="U160" i="20"/>
  <c r="AU160" i="20" s="1"/>
  <c r="U146" i="20"/>
  <c r="AU146" i="20" s="1"/>
  <c r="U145" i="20"/>
  <c r="AU145" i="20" s="1"/>
  <c r="U144" i="20"/>
  <c r="AU144" i="20" s="1"/>
  <c r="U130" i="20"/>
  <c r="AU130" i="20" s="1"/>
  <c r="U129" i="20"/>
  <c r="AU129" i="20" s="1"/>
  <c r="U128" i="20"/>
  <c r="AU128" i="20" s="1"/>
  <c r="U114" i="20"/>
  <c r="AU114" i="20" s="1"/>
  <c r="U113" i="20"/>
  <c r="AU113" i="20" s="1"/>
  <c r="U112" i="20"/>
  <c r="AU112" i="20" s="1"/>
  <c r="U98" i="20"/>
  <c r="AU98" i="20" s="1"/>
  <c r="U97" i="20"/>
  <c r="AU97" i="20" s="1"/>
  <c r="U96" i="20"/>
  <c r="AU96" i="20" s="1"/>
  <c r="U82" i="20"/>
  <c r="AU82" i="20" s="1"/>
  <c r="U81" i="20"/>
  <c r="AU81" i="20" s="1"/>
  <c r="U80" i="20"/>
  <c r="AU80" i="20" s="1"/>
  <c r="U66" i="20"/>
  <c r="AU66" i="20" s="1"/>
  <c r="U65" i="20"/>
  <c r="AU65" i="20" s="1"/>
  <c r="U64" i="20"/>
  <c r="AU64" i="20" s="1"/>
  <c r="U50" i="20"/>
  <c r="AU50" i="20" s="1"/>
  <c r="U49" i="20"/>
  <c r="AU49" i="20" s="1"/>
  <c r="U48" i="20"/>
  <c r="AU48" i="20" s="1"/>
  <c r="AC9" i="20"/>
  <c r="AU9" i="20" s="1"/>
  <c r="B7" i="22" s="1"/>
  <c r="V10"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568" i="20"/>
  <c r="L569" i="20"/>
  <c r="L570" i="20"/>
  <c r="L571" i="20"/>
  <c r="L572" i="20"/>
  <c r="L573" i="20"/>
  <c r="L574" i="20"/>
  <c r="L575" i="20"/>
  <c r="L576" i="20"/>
  <c r="L577" i="20"/>
  <c r="L578" i="20"/>
  <c r="L579" i="20"/>
  <c r="L580" i="20"/>
  <c r="L581" i="20"/>
  <c r="L582" i="20"/>
  <c r="L583" i="20"/>
  <c r="L584" i="20"/>
  <c r="L585" i="20"/>
  <c r="L586" i="20"/>
  <c r="L587" i="20"/>
  <c r="L588" i="20"/>
  <c r="L589" i="20"/>
  <c r="L590" i="20"/>
  <c r="L591" i="20"/>
  <c r="L592" i="20"/>
  <c r="L593" i="20"/>
  <c r="L594" i="20"/>
  <c r="L595" i="20"/>
  <c r="L596" i="20"/>
  <c r="L597" i="20"/>
  <c r="L598" i="20"/>
  <c r="L599" i="20"/>
  <c r="L600" i="20"/>
  <c r="L601" i="20"/>
  <c r="L602" i="20"/>
  <c r="L603" i="20"/>
  <c r="L604" i="20"/>
  <c r="L605" i="20"/>
  <c r="L606" i="20"/>
  <c r="L607" i="20"/>
  <c r="L608" i="20"/>
  <c r="L609" i="20"/>
  <c r="L610" i="20"/>
  <c r="L611" i="20"/>
  <c r="L612" i="20"/>
  <c r="L613" i="20"/>
  <c r="L614" i="20"/>
  <c r="L615" i="20"/>
  <c r="L616" i="20"/>
  <c r="L617" i="20"/>
  <c r="L618" i="20"/>
  <c r="L619" i="20"/>
  <c r="L620" i="20"/>
  <c r="L621" i="20"/>
  <c r="L622" i="20"/>
  <c r="L623" i="20"/>
  <c r="L624" i="20"/>
  <c r="L625" i="20"/>
  <c r="L626" i="20"/>
  <c r="L627" i="20"/>
  <c r="L628" i="20"/>
  <c r="L629" i="20"/>
  <c r="L630" i="20"/>
  <c r="L631" i="20"/>
  <c r="L632" i="20"/>
  <c r="L633" i="20"/>
  <c r="L634" i="20"/>
  <c r="L635" i="20"/>
  <c r="L636" i="20"/>
  <c r="L637" i="20"/>
  <c r="L638" i="20"/>
  <c r="L639" i="20"/>
  <c r="L640" i="20"/>
  <c r="L641" i="20"/>
  <c r="L642" i="20"/>
  <c r="L643" i="20"/>
  <c r="L644" i="20"/>
  <c r="L645" i="20"/>
  <c r="L646" i="20"/>
  <c r="L647" i="20"/>
  <c r="L648" i="20"/>
  <c r="L649" i="20"/>
  <c r="L650" i="20"/>
  <c r="L651" i="20"/>
  <c r="L652" i="20"/>
  <c r="L653" i="20"/>
  <c r="L654" i="20"/>
  <c r="L655" i="20"/>
  <c r="L656" i="20"/>
  <c r="L657" i="20"/>
  <c r="L658" i="20"/>
  <c r="L659" i="20"/>
  <c r="L660" i="20"/>
  <c r="L661" i="20"/>
  <c r="L662" i="20"/>
  <c r="L663" i="20"/>
  <c r="L664" i="20"/>
  <c r="L665" i="20"/>
  <c r="L666" i="20"/>
  <c r="L667" i="20"/>
  <c r="L668" i="20"/>
  <c r="L669" i="20"/>
  <c r="L670" i="20"/>
  <c r="L671" i="20"/>
  <c r="L672" i="20"/>
  <c r="L673" i="20"/>
  <c r="L674" i="20"/>
  <c r="L675" i="20"/>
  <c r="L676" i="20"/>
  <c r="L677" i="20"/>
  <c r="L678" i="20"/>
  <c r="L679" i="20"/>
  <c r="L680" i="20"/>
  <c r="L681" i="20"/>
  <c r="L682" i="20"/>
  <c r="L683" i="20"/>
  <c r="L684" i="20"/>
  <c r="L685" i="20"/>
  <c r="L686" i="20"/>
  <c r="L687" i="20"/>
  <c r="L688" i="20"/>
  <c r="L689" i="20"/>
  <c r="L690" i="20"/>
  <c r="L691" i="20"/>
  <c r="L692" i="20"/>
  <c r="L693" i="20"/>
  <c r="L694" i="20"/>
  <c r="L695" i="20"/>
  <c r="L696" i="20"/>
  <c r="L697" i="20"/>
  <c r="L698" i="20"/>
  <c r="L699" i="20"/>
  <c r="L700" i="20"/>
  <c r="L701" i="20"/>
  <c r="L702" i="20"/>
  <c r="L703" i="20"/>
  <c r="L704" i="20"/>
  <c r="L705" i="20"/>
  <c r="L706" i="20"/>
  <c r="L707" i="20"/>
  <c r="L708" i="20"/>
  <c r="L709" i="20"/>
  <c r="L710" i="20"/>
  <c r="L711" i="20"/>
  <c r="L712" i="20"/>
  <c r="L713" i="20"/>
  <c r="L714" i="20"/>
  <c r="L715" i="20"/>
  <c r="L716" i="20"/>
  <c r="L717" i="20"/>
  <c r="L718" i="20"/>
  <c r="L719" i="20"/>
  <c r="L720" i="20"/>
  <c r="L721" i="20"/>
  <c r="L722" i="20"/>
  <c r="L723" i="20"/>
  <c r="L724" i="20"/>
  <c r="L725" i="20"/>
  <c r="L726" i="20"/>
  <c r="L727" i="20"/>
  <c r="L728" i="20"/>
  <c r="L729" i="20"/>
  <c r="L730" i="20"/>
  <c r="L731" i="20"/>
  <c r="L732" i="20"/>
  <c r="L733" i="20"/>
  <c r="L734" i="20"/>
  <c r="L735" i="20"/>
  <c r="L736" i="20"/>
  <c r="L737" i="20"/>
  <c r="L738" i="20"/>
  <c r="L739" i="20"/>
  <c r="L740" i="20"/>
  <c r="L741" i="20"/>
  <c r="L742" i="20"/>
  <c r="L743" i="20"/>
  <c r="L744" i="20"/>
  <c r="L745" i="20"/>
  <c r="L746" i="20"/>
  <c r="L747" i="20"/>
  <c r="L748" i="20"/>
  <c r="L749" i="20"/>
  <c r="L750" i="20"/>
  <c r="L751" i="20"/>
  <c r="L752" i="20"/>
  <c r="L753" i="20"/>
  <c r="L754" i="20"/>
  <c r="L755" i="20"/>
  <c r="L756" i="20"/>
  <c r="L757" i="20"/>
  <c r="L758" i="20"/>
  <c r="L759" i="20"/>
  <c r="L760" i="20"/>
  <c r="L761" i="20"/>
  <c r="L762" i="20"/>
  <c r="L763" i="20"/>
  <c r="L764" i="20"/>
  <c r="L765" i="20"/>
  <c r="L766" i="20"/>
  <c r="L767" i="20"/>
  <c r="L768" i="20"/>
  <c r="L769" i="20"/>
  <c r="L770" i="20"/>
  <c r="L771" i="20"/>
  <c r="L772" i="20"/>
  <c r="L773" i="20"/>
  <c r="L774" i="20"/>
  <c r="L775" i="20"/>
  <c r="L776" i="20"/>
  <c r="L777" i="20"/>
  <c r="L778" i="20"/>
  <c r="L779" i="20"/>
  <c r="L780" i="20"/>
  <c r="L781" i="20"/>
  <c r="L782" i="20"/>
  <c r="L783" i="20"/>
  <c r="L784" i="20"/>
  <c r="L785" i="20"/>
  <c r="L786" i="20"/>
  <c r="L787" i="20"/>
  <c r="L788" i="20"/>
  <c r="L789" i="20"/>
  <c r="L790" i="20"/>
  <c r="L791" i="20"/>
  <c r="L792" i="20"/>
  <c r="L793" i="20"/>
  <c r="L794" i="20"/>
  <c r="L795" i="20"/>
  <c r="L796" i="20"/>
  <c r="L797" i="20"/>
  <c r="L798" i="20"/>
  <c r="L799" i="20"/>
  <c r="L800" i="20"/>
  <c r="L801" i="20"/>
  <c r="L802" i="20"/>
  <c r="L803" i="20"/>
  <c r="L804" i="20"/>
  <c r="L805" i="20"/>
  <c r="L806" i="20"/>
  <c r="L807" i="20"/>
  <c r="L808" i="20"/>
  <c r="L809" i="20"/>
  <c r="L810" i="20"/>
  <c r="L811" i="20"/>
  <c r="L812" i="20"/>
  <c r="L813" i="20"/>
  <c r="L814" i="20"/>
  <c r="L815" i="20"/>
  <c r="L816" i="20"/>
  <c r="L817" i="20"/>
  <c r="L818" i="20"/>
  <c r="L819" i="20"/>
  <c r="L820" i="20"/>
  <c r="L821" i="20"/>
  <c r="L822" i="20"/>
  <c r="L823" i="20"/>
  <c r="L824" i="20"/>
  <c r="L825" i="20"/>
  <c r="L826" i="20"/>
  <c r="L827" i="20"/>
  <c r="L828" i="20"/>
  <c r="L829" i="20"/>
  <c r="L830" i="20"/>
  <c r="L831" i="20"/>
  <c r="L832" i="20"/>
  <c r="L833" i="20"/>
  <c r="L834" i="20"/>
  <c r="L835" i="20"/>
  <c r="L836" i="20"/>
  <c r="L837" i="20"/>
  <c r="L838" i="20"/>
  <c r="L839" i="20"/>
  <c r="L840" i="20"/>
  <c r="L841" i="20"/>
  <c r="L842" i="20"/>
  <c r="L843" i="20"/>
  <c r="L844" i="20"/>
  <c r="L845" i="20"/>
  <c r="L846" i="20"/>
  <c r="L847" i="20"/>
  <c r="L848" i="20"/>
  <c r="L849" i="20"/>
  <c r="L850" i="20"/>
  <c r="L851" i="20"/>
  <c r="L852" i="20"/>
  <c r="L853" i="20"/>
  <c r="L854" i="20"/>
  <c r="L855" i="20"/>
  <c r="L856" i="20"/>
  <c r="L857" i="20"/>
  <c r="L858" i="20"/>
  <c r="L859" i="20"/>
  <c r="L860" i="20"/>
  <c r="L861" i="20"/>
  <c r="L862" i="20"/>
  <c r="L863" i="20"/>
  <c r="L864" i="20"/>
  <c r="L865" i="20"/>
  <c r="L866" i="20"/>
  <c r="L867" i="20"/>
  <c r="L868" i="20"/>
  <c r="L869" i="20"/>
  <c r="L870" i="20"/>
  <c r="L871" i="20"/>
  <c r="L872" i="20"/>
  <c r="L873" i="20"/>
  <c r="L874" i="20"/>
  <c r="L875" i="20"/>
  <c r="L876" i="20"/>
  <c r="L877" i="20"/>
  <c r="L878" i="20"/>
  <c r="L879" i="20"/>
  <c r="L880" i="20"/>
  <c r="L881" i="20"/>
  <c r="L882" i="20"/>
  <c r="L883" i="20"/>
  <c r="L884" i="20"/>
  <c r="L885" i="20"/>
  <c r="L886" i="20"/>
  <c r="L887" i="20"/>
  <c r="L888" i="20"/>
  <c r="L889" i="20"/>
  <c r="L890" i="20"/>
  <c r="L891" i="20"/>
  <c r="L892" i="20"/>
  <c r="L893" i="20"/>
  <c r="L894" i="20"/>
  <c r="L895" i="20"/>
  <c r="L896" i="20"/>
  <c r="L897" i="20"/>
  <c r="L898" i="20"/>
  <c r="L899" i="20"/>
  <c r="L900" i="20"/>
  <c r="L901" i="20"/>
  <c r="L902" i="20"/>
  <c r="L903" i="20"/>
  <c r="L904" i="20"/>
  <c r="L905" i="20"/>
  <c r="L906" i="20"/>
  <c r="L907" i="20"/>
  <c r="L908" i="20"/>
  <c r="L909" i="20"/>
  <c r="L910" i="20"/>
  <c r="L911" i="20"/>
  <c r="L912" i="20"/>
  <c r="L913" i="20"/>
  <c r="L914" i="20"/>
  <c r="L915" i="20"/>
  <c r="L916" i="20"/>
  <c r="L917" i="20"/>
  <c r="L918" i="20"/>
  <c r="L919" i="20"/>
  <c r="L920" i="20"/>
  <c r="L921" i="20"/>
  <c r="L922" i="20"/>
  <c r="L923" i="20"/>
  <c r="L924" i="20"/>
  <c r="L925" i="20"/>
  <c r="L926" i="20"/>
  <c r="L927" i="20"/>
  <c r="L928" i="20"/>
  <c r="L929" i="20"/>
  <c r="L930" i="20"/>
  <c r="L931" i="20"/>
  <c r="L932" i="20"/>
  <c r="L933" i="20"/>
  <c r="L934" i="20"/>
  <c r="L935" i="20"/>
  <c r="L936" i="20"/>
  <c r="L937" i="20"/>
  <c r="L938" i="20"/>
  <c r="L939" i="20"/>
  <c r="L940" i="20"/>
  <c r="L941" i="20"/>
  <c r="L942" i="20"/>
  <c r="L943" i="20"/>
  <c r="L944" i="20"/>
  <c r="L945" i="20"/>
  <c r="L946" i="20"/>
  <c r="L947" i="20"/>
  <c r="L948" i="20"/>
  <c r="L949" i="20"/>
  <c r="L950" i="20"/>
  <c r="L951" i="20"/>
  <c r="L952" i="20"/>
  <c r="L953" i="20"/>
  <c r="L954" i="20"/>
  <c r="L955" i="20"/>
  <c r="L956" i="20"/>
  <c r="L957" i="20"/>
  <c r="L958" i="20"/>
  <c r="L959" i="20"/>
  <c r="L960" i="20"/>
  <c r="L961" i="20"/>
  <c r="L962" i="20"/>
  <c r="L963" i="20"/>
  <c r="L964" i="20"/>
  <c r="L965" i="20"/>
  <c r="L966" i="20"/>
  <c r="L967" i="20"/>
  <c r="L968" i="20"/>
  <c r="L969" i="20"/>
  <c r="L970" i="20"/>
  <c r="L971" i="20"/>
  <c r="L972" i="20"/>
  <c r="L973" i="20"/>
  <c r="L974" i="20"/>
  <c r="L975" i="20"/>
  <c r="L976" i="20"/>
  <c r="L977" i="20"/>
  <c r="L978" i="20"/>
  <c r="L979" i="20"/>
  <c r="L980" i="20"/>
  <c r="L981" i="20"/>
  <c r="L982" i="20"/>
  <c r="L983" i="20"/>
  <c r="L984" i="20"/>
  <c r="L985" i="20"/>
  <c r="L986" i="20"/>
  <c r="L987" i="20"/>
  <c r="L988" i="20"/>
  <c r="L989" i="20"/>
  <c r="L990" i="20"/>
  <c r="L991" i="20"/>
  <c r="L992" i="20"/>
  <c r="L993" i="20"/>
  <c r="L994" i="20"/>
  <c r="L995" i="20"/>
  <c r="L996" i="20"/>
  <c r="L997" i="20"/>
  <c r="L998" i="20"/>
  <c r="L999" i="20"/>
  <c r="L1000" i="20"/>
  <c r="L1001" i="20"/>
  <c r="L1002" i="20"/>
  <c r="L1003" i="20"/>
  <c r="L1004" i="20"/>
  <c r="L1005" i="20"/>
  <c r="L1006" i="20"/>
  <c r="L1007" i="20"/>
  <c r="L1008" i="20"/>
  <c r="L1009" i="20"/>
  <c r="L1010" i="20"/>
  <c r="L1011" i="20"/>
  <c r="L1012" i="20"/>
  <c r="L1013" i="20"/>
  <c r="L1014" i="20"/>
  <c r="L1015" i="20"/>
  <c r="L1016" i="20"/>
  <c r="L1017" i="20"/>
  <c r="L1018" i="20"/>
  <c r="L1019" i="20"/>
  <c r="L1020" i="20"/>
  <c r="L1021" i="20"/>
  <c r="L1022" i="20"/>
  <c r="L1023" i="20"/>
  <c r="L1024" i="20"/>
  <c r="L1025" i="20"/>
  <c r="L1026" i="20"/>
  <c r="K1026" i="20"/>
  <c r="K1025" i="20"/>
  <c r="K1024" i="20"/>
  <c r="K1023" i="20"/>
  <c r="K1022" i="20"/>
  <c r="K1021" i="20"/>
  <c r="K1020" i="20"/>
  <c r="K101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370" i="20"/>
  <c r="K371" i="20"/>
  <c r="K372" i="20"/>
  <c r="K373" i="20"/>
  <c r="K374" i="20"/>
  <c r="K375" i="20"/>
  <c r="K376" i="20"/>
  <c r="K377" i="20"/>
  <c r="K378" i="20"/>
  <c r="K379" i="20"/>
  <c r="K380" i="20"/>
  <c r="K381" i="20"/>
  <c r="K382" i="20"/>
  <c r="K383" i="20"/>
  <c r="K384" i="20"/>
  <c r="K385" i="20"/>
  <c r="K386" i="20"/>
  <c r="K387" i="20"/>
  <c r="K388" i="20"/>
  <c r="K389" i="20"/>
  <c r="K390" i="20"/>
  <c r="K391" i="20"/>
  <c r="K392" i="20"/>
  <c r="K393" i="20"/>
  <c r="K394" i="20"/>
  <c r="K395" i="20"/>
  <c r="K396" i="20"/>
  <c r="K397" i="20"/>
  <c r="K398" i="20"/>
  <c r="K399" i="20"/>
  <c r="K400" i="20"/>
  <c r="K401" i="20"/>
  <c r="K402" i="20"/>
  <c r="K403" i="20"/>
  <c r="K404" i="20"/>
  <c r="K405" i="20"/>
  <c r="K406" i="20"/>
  <c r="K407" i="20"/>
  <c r="K408" i="20"/>
  <c r="K409" i="20"/>
  <c r="K410" i="20"/>
  <c r="K411" i="20"/>
  <c r="K412" i="20"/>
  <c r="K413" i="20"/>
  <c r="K414" i="20"/>
  <c r="K415" i="20"/>
  <c r="K416" i="20"/>
  <c r="K417" i="20"/>
  <c r="K418" i="20"/>
  <c r="K419" i="20"/>
  <c r="K420" i="20"/>
  <c r="K421" i="20"/>
  <c r="K422" i="20"/>
  <c r="K423" i="20"/>
  <c r="K424" i="20"/>
  <c r="K425" i="20"/>
  <c r="K426" i="20"/>
  <c r="K427" i="20"/>
  <c r="K428" i="20"/>
  <c r="K429" i="20"/>
  <c r="K430" i="20"/>
  <c r="K431" i="20"/>
  <c r="K432" i="20"/>
  <c r="K433" i="20"/>
  <c r="K434" i="20"/>
  <c r="K435" i="20"/>
  <c r="K436" i="20"/>
  <c r="K437" i="20"/>
  <c r="K438" i="20"/>
  <c r="K439" i="20"/>
  <c r="K440" i="20"/>
  <c r="K441" i="20"/>
  <c r="K442" i="20"/>
  <c r="K443" i="20"/>
  <c r="K444" i="20"/>
  <c r="K445" i="20"/>
  <c r="K446" i="20"/>
  <c r="K447" i="20"/>
  <c r="K448" i="20"/>
  <c r="K449" i="20"/>
  <c r="K450" i="20"/>
  <c r="K451" i="20"/>
  <c r="K452" i="20"/>
  <c r="K453" i="20"/>
  <c r="K454" i="20"/>
  <c r="K455" i="20"/>
  <c r="K456" i="20"/>
  <c r="K457" i="20"/>
  <c r="K458" i="20"/>
  <c r="K459" i="20"/>
  <c r="K460" i="20"/>
  <c r="K461" i="20"/>
  <c r="K462" i="20"/>
  <c r="K463" i="20"/>
  <c r="K464" i="20"/>
  <c r="K465" i="20"/>
  <c r="K466" i="20"/>
  <c r="K467" i="20"/>
  <c r="K468" i="20"/>
  <c r="K469" i="20"/>
  <c r="K470" i="20"/>
  <c r="K471" i="20"/>
  <c r="K472" i="20"/>
  <c r="K473" i="20"/>
  <c r="K474" i="20"/>
  <c r="K475" i="20"/>
  <c r="K476" i="20"/>
  <c r="K477" i="20"/>
  <c r="K478" i="20"/>
  <c r="K479" i="20"/>
  <c r="K480" i="20"/>
  <c r="K481" i="20"/>
  <c r="K482" i="20"/>
  <c r="K483" i="20"/>
  <c r="K484" i="20"/>
  <c r="K485" i="20"/>
  <c r="K486" i="20"/>
  <c r="K487" i="20"/>
  <c r="K488" i="20"/>
  <c r="K489" i="20"/>
  <c r="K490" i="20"/>
  <c r="K491" i="20"/>
  <c r="K492" i="20"/>
  <c r="K493" i="20"/>
  <c r="K494" i="20"/>
  <c r="K495" i="20"/>
  <c r="K496" i="20"/>
  <c r="K497" i="20"/>
  <c r="K498" i="20"/>
  <c r="K499" i="20"/>
  <c r="K500" i="20"/>
  <c r="K501" i="20"/>
  <c r="K502" i="20"/>
  <c r="K503" i="20"/>
  <c r="K504" i="20"/>
  <c r="K505" i="20"/>
  <c r="K506" i="20"/>
  <c r="K507" i="20"/>
  <c r="K508" i="20"/>
  <c r="K509" i="20"/>
  <c r="K510" i="20"/>
  <c r="K511" i="20"/>
  <c r="K512" i="20"/>
  <c r="K513" i="20"/>
  <c r="K514" i="20"/>
  <c r="K515" i="20"/>
  <c r="K516" i="20"/>
  <c r="K517" i="20"/>
  <c r="K518" i="20"/>
  <c r="K519" i="20"/>
  <c r="K520" i="20"/>
  <c r="K521" i="20"/>
  <c r="K522" i="20"/>
  <c r="K523" i="20"/>
  <c r="K524" i="20"/>
  <c r="K525" i="20"/>
  <c r="K526" i="20"/>
  <c r="K527" i="20"/>
  <c r="K528" i="20"/>
  <c r="K529" i="20"/>
  <c r="K530" i="20"/>
  <c r="K531" i="20"/>
  <c r="K532" i="20"/>
  <c r="K533" i="20"/>
  <c r="K534" i="20"/>
  <c r="K535" i="20"/>
  <c r="K536" i="20"/>
  <c r="K537" i="20"/>
  <c r="K538" i="20"/>
  <c r="K539" i="20"/>
  <c r="K540" i="20"/>
  <c r="K541" i="20"/>
  <c r="K542" i="20"/>
  <c r="K543" i="20"/>
  <c r="K544" i="20"/>
  <c r="K545" i="20"/>
  <c r="K546" i="20"/>
  <c r="K547" i="20"/>
  <c r="K548" i="20"/>
  <c r="K549" i="20"/>
  <c r="K550" i="20"/>
  <c r="K551" i="20"/>
  <c r="K552" i="20"/>
  <c r="K553" i="20"/>
  <c r="K554" i="20"/>
  <c r="K555" i="20"/>
  <c r="K556" i="20"/>
  <c r="K557" i="20"/>
  <c r="K558" i="20"/>
  <c r="K559" i="20"/>
  <c r="K560" i="20"/>
  <c r="K561" i="20"/>
  <c r="K562" i="20"/>
  <c r="K563" i="20"/>
  <c r="K564" i="20"/>
  <c r="K565" i="20"/>
  <c r="K566" i="20"/>
  <c r="K567" i="20"/>
  <c r="K568" i="20"/>
  <c r="K569" i="20"/>
  <c r="K570" i="20"/>
  <c r="K571" i="20"/>
  <c r="K572" i="20"/>
  <c r="K573" i="20"/>
  <c r="K574" i="20"/>
  <c r="K575" i="20"/>
  <c r="K576" i="20"/>
  <c r="K577" i="20"/>
  <c r="K578" i="20"/>
  <c r="K579" i="20"/>
  <c r="K580" i="20"/>
  <c r="K581" i="20"/>
  <c r="K582" i="20"/>
  <c r="K583" i="20"/>
  <c r="K584" i="20"/>
  <c r="K585" i="20"/>
  <c r="K586" i="20"/>
  <c r="K587" i="20"/>
  <c r="K588" i="20"/>
  <c r="K589" i="20"/>
  <c r="K590" i="20"/>
  <c r="K591" i="20"/>
  <c r="K592" i="20"/>
  <c r="K593" i="20"/>
  <c r="K594" i="20"/>
  <c r="K595" i="20"/>
  <c r="K596" i="20"/>
  <c r="K597" i="20"/>
  <c r="K598" i="20"/>
  <c r="K599" i="20"/>
  <c r="K600" i="20"/>
  <c r="K601" i="20"/>
  <c r="K602" i="20"/>
  <c r="K603" i="20"/>
  <c r="K604" i="20"/>
  <c r="K605" i="20"/>
  <c r="K606" i="20"/>
  <c r="K607" i="20"/>
  <c r="K608" i="20"/>
  <c r="K609" i="20"/>
  <c r="K610" i="20"/>
  <c r="K611" i="20"/>
  <c r="K612" i="20"/>
  <c r="K613" i="20"/>
  <c r="K614" i="20"/>
  <c r="K615" i="20"/>
  <c r="K616" i="20"/>
  <c r="K617" i="20"/>
  <c r="K618" i="20"/>
  <c r="K619" i="20"/>
  <c r="K620" i="20"/>
  <c r="K621" i="20"/>
  <c r="K622" i="20"/>
  <c r="K623" i="20"/>
  <c r="K624" i="20"/>
  <c r="K625" i="20"/>
  <c r="K626" i="20"/>
  <c r="K627" i="20"/>
  <c r="K628" i="20"/>
  <c r="K629" i="20"/>
  <c r="K630" i="20"/>
  <c r="K631" i="20"/>
  <c r="K632" i="20"/>
  <c r="K633" i="20"/>
  <c r="K634" i="20"/>
  <c r="K635" i="20"/>
  <c r="K636" i="20"/>
  <c r="K637" i="20"/>
  <c r="K638" i="20"/>
  <c r="K639" i="20"/>
  <c r="K640" i="20"/>
  <c r="K641" i="20"/>
  <c r="K642" i="20"/>
  <c r="K643" i="20"/>
  <c r="K644" i="20"/>
  <c r="K645" i="20"/>
  <c r="K646" i="20"/>
  <c r="K647" i="20"/>
  <c r="K648" i="20"/>
  <c r="K649" i="20"/>
  <c r="K650" i="20"/>
  <c r="K651" i="20"/>
  <c r="K652" i="20"/>
  <c r="K653" i="20"/>
  <c r="K654" i="20"/>
  <c r="K655" i="20"/>
  <c r="K656" i="20"/>
  <c r="K657" i="20"/>
  <c r="K658" i="20"/>
  <c r="K659" i="20"/>
  <c r="K660" i="20"/>
  <c r="K661" i="20"/>
  <c r="K662" i="20"/>
  <c r="K663" i="20"/>
  <c r="K664" i="20"/>
  <c r="K665" i="20"/>
  <c r="K666" i="20"/>
  <c r="K667" i="20"/>
  <c r="K668" i="20"/>
  <c r="K669" i="20"/>
  <c r="K670" i="20"/>
  <c r="K671" i="20"/>
  <c r="K672" i="20"/>
  <c r="K673" i="20"/>
  <c r="K674" i="20"/>
  <c r="K675" i="20"/>
  <c r="K676" i="20"/>
  <c r="K677" i="20"/>
  <c r="K678" i="20"/>
  <c r="K679" i="20"/>
  <c r="K680" i="20"/>
  <c r="K681" i="20"/>
  <c r="K682" i="20"/>
  <c r="K683" i="20"/>
  <c r="K684" i="20"/>
  <c r="K685" i="20"/>
  <c r="K686" i="20"/>
  <c r="K687" i="20"/>
  <c r="K688" i="20"/>
  <c r="K689" i="20"/>
  <c r="K690" i="20"/>
  <c r="K691" i="20"/>
  <c r="K692" i="20"/>
  <c r="K693" i="20"/>
  <c r="K694" i="20"/>
  <c r="K695" i="20"/>
  <c r="K696" i="20"/>
  <c r="K697" i="20"/>
  <c r="K698" i="20"/>
  <c r="K699" i="20"/>
  <c r="K700" i="20"/>
  <c r="K701" i="20"/>
  <c r="K702" i="20"/>
  <c r="K703" i="20"/>
  <c r="K704" i="20"/>
  <c r="K705" i="20"/>
  <c r="K706" i="20"/>
  <c r="K707" i="20"/>
  <c r="K708" i="20"/>
  <c r="K709" i="20"/>
  <c r="K710" i="20"/>
  <c r="K711" i="20"/>
  <c r="K712" i="20"/>
  <c r="K713" i="20"/>
  <c r="K714" i="20"/>
  <c r="K715" i="20"/>
  <c r="K716" i="20"/>
  <c r="K717" i="20"/>
  <c r="K718" i="20"/>
  <c r="K719" i="20"/>
  <c r="K720" i="20"/>
  <c r="K721" i="20"/>
  <c r="K722" i="20"/>
  <c r="K723" i="20"/>
  <c r="K724" i="20"/>
  <c r="K725" i="20"/>
  <c r="K726" i="20"/>
  <c r="K727" i="20"/>
  <c r="K728" i="20"/>
  <c r="K729" i="20"/>
  <c r="K730" i="20"/>
  <c r="K731" i="20"/>
  <c r="K732" i="20"/>
  <c r="K733" i="20"/>
  <c r="K734" i="20"/>
  <c r="K735" i="20"/>
  <c r="K736" i="20"/>
  <c r="K737" i="20"/>
  <c r="K738" i="20"/>
  <c r="K739" i="20"/>
  <c r="K740" i="20"/>
  <c r="K741" i="20"/>
  <c r="K742" i="20"/>
  <c r="K743" i="20"/>
  <c r="K744" i="20"/>
  <c r="K745" i="20"/>
  <c r="K746" i="20"/>
  <c r="K747" i="20"/>
  <c r="K748" i="20"/>
  <c r="K749" i="20"/>
  <c r="K750" i="20"/>
  <c r="K751" i="20"/>
  <c r="K752" i="20"/>
  <c r="K753" i="20"/>
  <c r="K754" i="20"/>
  <c r="K755" i="20"/>
  <c r="K756" i="20"/>
  <c r="K757" i="20"/>
  <c r="K758" i="20"/>
  <c r="K759" i="20"/>
  <c r="K760" i="20"/>
  <c r="K761" i="20"/>
  <c r="K762" i="20"/>
  <c r="K763" i="20"/>
  <c r="K764" i="20"/>
  <c r="K765" i="20"/>
  <c r="K766" i="20"/>
  <c r="K767" i="20"/>
  <c r="K768" i="20"/>
  <c r="K769" i="20"/>
  <c r="K770" i="20"/>
  <c r="K771" i="20"/>
  <c r="K772" i="20"/>
  <c r="K773" i="20"/>
  <c r="K774" i="20"/>
  <c r="K775" i="20"/>
  <c r="K776" i="20"/>
  <c r="K777" i="20"/>
  <c r="K778" i="20"/>
  <c r="K779" i="20"/>
  <c r="K780" i="20"/>
  <c r="K781" i="20"/>
  <c r="K782" i="20"/>
  <c r="K783" i="20"/>
  <c r="K784" i="20"/>
  <c r="K785" i="20"/>
  <c r="K786" i="20"/>
  <c r="K787" i="20"/>
  <c r="K788" i="20"/>
  <c r="K789" i="20"/>
  <c r="K790" i="20"/>
  <c r="K791" i="20"/>
  <c r="K792" i="20"/>
  <c r="K793" i="20"/>
  <c r="K794" i="20"/>
  <c r="K795" i="20"/>
  <c r="K796" i="20"/>
  <c r="K797" i="20"/>
  <c r="K798" i="20"/>
  <c r="K799" i="20"/>
  <c r="K800" i="20"/>
  <c r="K801" i="20"/>
  <c r="K802" i="20"/>
  <c r="K803" i="20"/>
  <c r="K804" i="20"/>
  <c r="K805" i="20"/>
  <c r="K806" i="20"/>
  <c r="K807" i="20"/>
  <c r="K808" i="20"/>
  <c r="K809" i="20"/>
  <c r="K810" i="20"/>
  <c r="K811" i="20"/>
  <c r="K812" i="20"/>
  <c r="K813" i="20"/>
  <c r="K814" i="20"/>
  <c r="K815" i="20"/>
  <c r="K816" i="20"/>
  <c r="K817" i="20"/>
  <c r="K818" i="20"/>
  <c r="K819" i="20"/>
  <c r="K820" i="20"/>
  <c r="K821" i="20"/>
  <c r="K822" i="20"/>
  <c r="K823" i="20"/>
  <c r="K824" i="20"/>
  <c r="K825" i="20"/>
  <c r="K826" i="20"/>
  <c r="K827" i="20"/>
  <c r="K828" i="20"/>
  <c r="K829" i="20"/>
  <c r="K830" i="20"/>
  <c r="K831" i="20"/>
  <c r="K832" i="20"/>
  <c r="K833" i="20"/>
  <c r="K834" i="20"/>
  <c r="K835" i="20"/>
  <c r="K836" i="20"/>
  <c r="K837" i="20"/>
  <c r="K838" i="20"/>
  <c r="K839" i="20"/>
  <c r="K840" i="20"/>
  <c r="K841" i="20"/>
  <c r="K842" i="20"/>
  <c r="K843" i="20"/>
  <c r="K844" i="20"/>
  <c r="K845" i="20"/>
  <c r="K846" i="20"/>
  <c r="K847" i="20"/>
  <c r="K848" i="20"/>
  <c r="K849" i="20"/>
  <c r="K850" i="20"/>
  <c r="K851" i="20"/>
  <c r="K852" i="20"/>
  <c r="K853" i="20"/>
  <c r="K854" i="20"/>
  <c r="K855" i="20"/>
  <c r="K856" i="20"/>
  <c r="K857" i="20"/>
  <c r="K858" i="20"/>
  <c r="K859" i="20"/>
  <c r="K860" i="20"/>
  <c r="K861" i="20"/>
  <c r="K862" i="20"/>
  <c r="K863" i="20"/>
  <c r="K864" i="20"/>
  <c r="K865" i="20"/>
  <c r="K866" i="20"/>
  <c r="K867" i="20"/>
  <c r="K868" i="20"/>
  <c r="K869" i="20"/>
  <c r="K870" i="20"/>
  <c r="K871" i="20"/>
  <c r="K872" i="20"/>
  <c r="K873" i="20"/>
  <c r="K874" i="20"/>
  <c r="K875" i="20"/>
  <c r="K876" i="20"/>
  <c r="K877" i="20"/>
  <c r="K878" i="20"/>
  <c r="K879" i="20"/>
  <c r="K880" i="20"/>
  <c r="K881" i="20"/>
  <c r="K882" i="20"/>
  <c r="K883" i="20"/>
  <c r="K884" i="20"/>
  <c r="K885" i="20"/>
  <c r="K886" i="20"/>
  <c r="K887" i="20"/>
  <c r="K888" i="20"/>
  <c r="K889" i="20"/>
  <c r="K890" i="20"/>
  <c r="K891" i="20"/>
  <c r="K892" i="20"/>
  <c r="K893" i="20"/>
  <c r="K894" i="20"/>
  <c r="K895" i="20"/>
  <c r="K896" i="20"/>
  <c r="K897" i="20"/>
  <c r="K898" i="20"/>
  <c r="K899" i="20"/>
  <c r="K900" i="20"/>
  <c r="K901" i="20"/>
  <c r="K902" i="20"/>
  <c r="K903" i="20"/>
  <c r="K904" i="20"/>
  <c r="K905" i="20"/>
  <c r="K906" i="20"/>
  <c r="K907" i="20"/>
  <c r="K908" i="20"/>
  <c r="K909" i="20"/>
  <c r="K910" i="20"/>
  <c r="K911" i="20"/>
  <c r="K912" i="20"/>
  <c r="K913" i="20"/>
  <c r="K914" i="20"/>
  <c r="K915" i="20"/>
  <c r="K916" i="20"/>
  <c r="K917" i="20"/>
  <c r="K918" i="20"/>
  <c r="K919" i="20"/>
  <c r="K920" i="20"/>
  <c r="K921" i="20"/>
  <c r="K922" i="20"/>
  <c r="K923" i="20"/>
  <c r="K924" i="20"/>
  <c r="K925" i="20"/>
  <c r="K926" i="20"/>
  <c r="K927" i="20"/>
  <c r="K928" i="20"/>
  <c r="K929" i="20"/>
  <c r="K930" i="20"/>
  <c r="K931" i="20"/>
  <c r="K932" i="20"/>
  <c r="K933" i="20"/>
  <c r="K934" i="20"/>
  <c r="K935" i="20"/>
  <c r="K936" i="20"/>
  <c r="K937" i="20"/>
  <c r="K938" i="20"/>
  <c r="K939" i="20"/>
  <c r="K940" i="20"/>
  <c r="K941" i="20"/>
  <c r="K942" i="20"/>
  <c r="K943" i="20"/>
  <c r="K944" i="20"/>
  <c r="K945" i="20"/>
  <c r="K946" i="20"/>
  <c r="K947" i="20"/>
  <c r="K948" i="20"/>
  <c r="K949" i="20"/>
  <c r="K950" i="20"/>
  <c r="K951" i="20"/>
  <c r="K952" i="20"/>
  <c r="K953" i="20"/>
  <c r="K954" i="20"/>
  <c r="K955" i="20"/>
  <c r="K956" i="20"/>
  <c r="K957" i="20"/>
  <c r="K958" i="20"/>
  <c r="K959" i="20"/>
  <c r="K960" i="20"/>
  <c r="K961" i="20"/>
  <c r="K962" i="20"/>
  <c r="K963" i="20"/>
  <c r="K964" i="20"/>
  <c r="K965" i="20"/>
  <c r="K966" i="20"/>
  <c r="K967" i="20"/>
  <c r="K968" i="20"/>
  <c r="K969" i="20"/>
  <c r="K970" i="20"/>
  <c r="K971" i="20"/>
  <c r="K972" i="20"/>
  <c r="K973" i="20"/>
  <c r="K974" i="20"/>
  <c r="K975" i="20"/>
  <c r="K976" i="20"/>
  <c r="K977" i="20"/>
  <c r="K978" i="20"/>
  <c r="K979" i="20"/>
  <c r="K980" i="20"/>
  <c r="K981" i="20"/>
  <c r="K982" i="20"/>
  <c r="K983" i="20"/>
  <c r="K984" i="20"/>
  <c r="K985" i="20"/>
  <c r="K986" i="20"/>
  <c r="K987" i="20"/>
  <c r="K988" i="20"/>
  <c r="K989" i="20"/>
  <c r="K990" i="20"/>
  <c r="K991" i="20"/>
  <c r="K992" i="20"/>
  <c r="K993" i="20"/>
  <c r="K994" i="20"/>
  <c r="K995" i="20"/>
  <c r="K996" i="20"/>
  <c r="K997" i="20"/>
  <c r="K998" i="20"/>
  <c r="K999" i="20"/>
  <c r="K1000" i="20"/>
  <c r="K1001" i="20"/>
  <c r="K1002" i="20"/>
  <c r="K1003" i="20"/>
  <c r="K1004" i="20"/>
  <c r="K1005" i="20"/>
  <c r="K1006" i="20"/>
  <c r="K1007" i="20"/>
  <c r="K1008" i="20"/>
  <c r="K1009" i="20"/>
  <c r="K1010" i="20"/>
  <c r="K1011" i="20"/>
  <c r="K1012" i="20"/>
  <c r="K1013" i="20"/>
  <c r="K1014" i="20"/>
  <c r="K1015" i="20"/>
  <c r="K1016" i="20"/>
  <c r="K1017" i="20"/>
  <c r="K1018" i="20"/>
  <c r="T117" i="20" l="1"/>
  <c r="U117" i="20" s="1"/>
  <c r="AU117" i="20" s="1"/>
  <c r="R117" i="20"/>
  <c r="T119" i="20"/>
  <c r="U119" i="20" s="1"/>
  <c r="AU119" i="20" s="1"/>
  <c r="R119" i="20"/>
  <c r="R123" i="20"/>
  <c r="T123" i="20"/>
  <c r="U123" i="20" s="1"/>
  <c r="AU123" i="20" s="1"/>
  <c r="Q42" i="20"/>
  <c r="Q45" i="20"/>
  <c r="Q29" i="20"/>
  <c r="Q32" i="20"/>
  <c r="Q43" i="20"/>
  <c r="Q30" i="20"/>
  <c r="Q35" i="20"/>
  <c r="Q38" i="20"/>
  <c r="Q22" i="20"/>
  <c r="Q41" i="20"/>
  <c r="Q44" i="20"/>
  <c r="Q33" i="20"/>
  <c r="Q34" i="20"/>
  <c r="Q39" i="20"/>
  <c r="Q37" i="20"/>
  <c r="Q21" i="20"/>
  <c r="Q40" i="20"/>
  <c r="Q36" i="20"/>
  <c r="T46" i="20"/>
  <c r="U46" i="20" s="1"/>
  <c r="AU46" i="20" s="1"/>
  <c r="Q18" i="20"/>
  <c r="Q14" i="20"/>
  <c r="Q17" i="20"/>
  <c r="Q13" i="20"/>
  <c r="Q16" i="20"/>
  <c r="Q12" i="20"/>
  <c r="Q19" i="20"/>
  <c r="Q15" i="20"/>
  <c r="Q11" i="20"/>
  <c r="AV50" i="20"/>
  <c r="AV114" i="20"/>
  <c r="AV178" i="20"/>
  <c r="AV242" i="20"/>
  <c r="AV306" i="20"/>
  <c r="AV384" i="20"/>
  <c r="AV447" i="20"/>
  <c r="AV575" i="20"/>
  <c r="AV700" i="20"/>
  <c r="AV848" i="20"/>
  <c r="AV109" i="20"/>
  <c r="AV173" i="20"/>
  <c r="AV237" i="20"/>
  <c r="AV301" i="20"/>
  <c r="AV346" i="20"/>
  <c r="AV428" i="20"/>
  <c r="AV556" i="20"/>
  <c r="AV684" i="20"/>
  <c r="AV104" i="20"/>
  <c r="AV168" i="20"/>
  <c r="AV232" i="20"/>
  <c r="AV296" i="20"/>
  <c r="AV359" i="20"/>
  <c r="AV448" i="20"/>
  <c r="AV576" i="20"/>
  <c r="AV670" i="20"/>
  <c r="AV858" i="20"/>
  <c r="AV53" i="20"/>
  <c r="AV181" i="20"/>
  <c r="AV262" i="20"/>
  <c r="AV326" i="20"/>
  <c r="AV398" i="20"/>
  <c r="AV508" i="20"/>
  <c r="AV636" i="20"/>
  <c r="AV753" i="20"/>
  <c r="AV990" i="20"/>
  <c r="AV471" i="20"/>
  <c r="AV552" i="20"/>
  <c r="AV616" i="20"/>
  <c r="AV680" i="20"/>
  <c r="AV769" i="20"/>
  <c r="AV857" i="20"/>
  <c r="AV931" i="20"/>
  <c r="AV55" i="20"/>
  <c r="AV103" i="20"/>
  <c r="AV151" i="20"/>
  <c r="AV199" i="20"/>
  <c r="AV247" i="20"/>
  <c r="AV279" i="20"/>
  <c r="AV327" i="20"/>
  <c r="AV387" i="20"/>
  <c r="AV451" i="20"/>
  <c r="AV515" i="20"/>
  <c r="AV579" i="20"/>
  <c r="AV643" i="20"/>
  <c r="AV721" i="20"/>
  <c r="AV775" i="20"/>
  <c r="AV867" i="20"/>
  <c r="AV992" i="20"/>
  <c r="AV377" i="20"/>
  <c r="AV425" i="20"/>
  <c r="AV473" i="20"/>
  <c r="AV521" i="20"/>
  <c r="AV569" i="20"/>
  <c r="AV617" i="20"/>
  <c r="AV665" i="20"/>
  <c r="AV693" i="20"/>
  <c r="AV757" i="20"/>
  <c r="AV821" i="20"/>
  <c r="AV893" i="20"/>
  <c r="AV976" i="20"/>
  <c r="AV698" i="20"/>
  <c r="AV730" i="20"/>
  <c r="AV762" i="20"/>
  <c r="AV794" i="20"/>
  <c r="AV826" i="20"/>
  <c r="AV842" i="20"/>
  <c r="AV869" i="20"/>
  <c r="AV886" i="20"/>
  <c r="AV903" i="20"/>
  <c r="AV933" i="20"/>
  <c r="AV947" i="20"/>
  <c r="AV1017" i="20"/>
  <c r="AV872" i="20"/>
  <c r="AV888" i="20"/>
  <c r="AV904" i="20"/>
  <c r="AV920" i="20"/>
  <c r="AV936" i="20"/>
  <c r="AV952" i="20"/>
  <c r="AV949" i="20"/>
  <c r="AV965" i="20"/>
  <c r="AV982" i="20"/>
  <c r="AV1012" i="20"/>
  <c r="AV963" i="20"/>
  <c r="AV979" i="20"/>
  <c r="AV995" i="20"/>
  <c r="AV1011" i="20"/>
  <c r="AV64" i="20"/>
  <c r="AV81" i="20"/>
  <c r="AV98" i="20"/>
  <c r="AV128" i="20"/>
  <c r="AV145" i="20"/>
  <c r="AV162" i="20"/>
  <c r="AV192" i="20"/>
  <c r="AV209" i="20"/>
  <c r="AV226" i="20"/>
  <c r="AV256" i="20"/>
  <c r="AV273" i="20"/>
  <c r="AV290" i="20"/>
  <c r="AV320" i="20"/>
  <c r="AV337" i="20"/>
  <c r="AV364" i="20"/>
  <c r="AV391" i="20"/>
  <c r="AV414" i="20"/>
  <c r="AV462" i="20"/>
  <c r="AV496" i="20"/>
  <c r="AV543" i="20"/>
  <c r="AV590" i="20"/>
  <c r="AV624" i="20"/>
  <c r="AV671" i="20"/>
  <c r="AV703" i="20"/>
  <c r="AV791" i="20"/>
  <c r="AV828" i="20"/>
  <c r="AV875" i="20"/>
  <c r="AV986" i="20"/>
  <c r="AV76" i="20"/>
  <c r="AV93" i="20"/>
  <c r="AV110" i="20"/>
  <c r="AV140" i="20"/>
  <c r="AV157" i="20"/>
  <c r="AV174" i="20"/>
  <c r="AV204" i="20"/>
  <c r="AV221" i="20"/>
  <c r="AV238" i="20"/>
  <c r="AV268" i="20"/>
  <c r="AV285" i="20"/>
  <c r="AV302" i="20"/>
  <c r="AV332" i="20"/>
  <c r="AV360" i="20"/>
  <c r="AV383" i="20"/>
  <c r="AV410" i="20"/>
  <c r="AV443" i="20"/>
  <c r="AV490" i="20"/>
  <c r="AV524" i="20"/>
  <c r="AV571" i="20"/>
  <c r="AV618" i="20"/>
  <c r="AV652" i="20"/>
  <c r="AV689" i="20"/>
  <c r="AV777" i="20"/>
  <c r="AV800" i="20"/>
  <c r="AV925" i="20"/>
  <c r="AV58" i="20"/>
  <c r="AV88" i="20"/>
  <c r="AV105" i="20"/>
  <c r="AV122" i="20"/>
  <c r="AV152" i="20"/>
  <c r="AV169" i="20"/>
  <c r="AV186" i="20"/>
  <c r="AV216" i="20"/>
  <c r="AV233" i="20"/>
  <c r="AV250" i="20"/>
  <c r="AV280" i="20"/>
  <c r="AV297" i="20"/>
  <c r="AV314" i="20"/>
  <c r="AV344" i="20"/>
  <c r="AV362" i="20"/>
  <c r="AV396" i="20"/>
  <c r="AV423" i="20"/>
  <c r="AV463" i="20"/>
  <c r="AV510" i="20"/>
  <c r="AV544" i="20"/>
  <c r="AV591" i="20"/>
  <c r="AV638" i="20"/>
  <c r="AV672" i="20"/>
  <c r="AV761" i="20"/>
  <c r="AV784" i="20"/>
  <c r="AV862" i="20"/>
  <c r="AV915" i="20"/>
  <c r="AV54" i="20"/>
  <c r="AV84" i="20"/>
  <c r="AV101" i="20"/>
  <c r="AV118" i="20"/>
  <c r="AV148" i="20"/>
  <c r="AV165" i="20"/>
  <c r="AV182" i="20"/>
  <c r="AV212" i="20"/>
  <c r="AV229" i="20"/>
  <c r="AV246" i="20"/>
  <c r="AV276" i="20"/>
  <c r="AV293" i="20"/>
  <c r="AV310" i="20"/>
  <c r="AV340" i="20"/>
  <c r="AV351" i="20"/>
  <c r="AV378" i="20"/>
  <c r="AV412" i="20"/>
  <c r="AV442" i="20"/>
  <c r="AV476" i="20"/>
  <c r="AV523" i="20"/>
  <c r="AV570" i="20"/>
  <c r="AV604" i="20"/>
  <c r="AV651" i="20"/>
  <c r="AV696" i="20"/>
  <c r="AV719" i="20"/>
  <c r="AV807" i="20"/>
  <c r="AV844" i="20"/>
  <c r="AV938" i="20"/>
  <c r="AV438" i="20"/>
  <c r="AV455" i="20"/>
  <c r="AV472" i="20"/>
  <c r="AV502" i="20"/>
  <c r="AV519" i="20"/>
  <c r="AV536" i="20"/>
  <c r="AV566" i="20"/>
  <c r="AV583" i="20"/>
  <c r="AV600" i="20"/>
  <c r="AV630" i="20"/>
  <c r="AV647" i="20"/>
  <c r="AV664" i="20"/>
  <c r="AV688" i="20"/>
  <c r="AV715" i="20"/>
  <c r="AV749" i="20"/>
  <c r="AV776" i="20"/>
  <c r="AV799" i="20"/>
  <c r="AV833" i="20"/>
  <c r="AV859" i="20"/>
  <c r="AV878" i="20"/>
  <c r="AV897" i="20"/>
  <c r="AV955" i="20"/>
  <c r="AV59" i="20"/>
  <c r="AV75" i="20"/>
  <c r="AV91" i="20"/>
  <c r="AV107" i="20"/>
  <c r="AV139" i="20"/>
  <c r="AV155" i="20"/>
  <c r="AV171" i="20"/>
  <c r="AV187" i="20"/>
  <c r="AV203" i="20"/>
  <c r="AV219" i="20"/>
  <c r="AV235" i="20"/>
  <c r="AV251" i="20"/>
  <c r="AV267" i="20"/>
  <c r="AV283" i="20"/>
  <c r="AV299" i="20"/>
  <c r="AV315" i="20"/>
  <c r="AV331" i="20"/>
  <c r="AV354" i="20"/>
  <c r="AV371" i="20"/>
  <c r="AV388" i="20"/>
  <c r="AV418" i="20"/>
  <c r="AV435" i="20"/>
  <c r="AV452" i="20"/>
  <c r="AV482" i="20"/>
  <c r="AV499" i="20"/>
  <c r="AV516" i="20"/>
  <c r="AV546" i="20"/>
  <c r="AV563" i="20"/>
  <c r="AV580" i="20"/>
  <c r="AV610" i="20"/>
  <c r="AV627" i="20"/>
  <c r="AV644" i="20"/>
  <c r="AV674" i="20"/>
  <c r="AV701" i="20"/>
  <c r="AV728" i="20"/>
  <c r="AV751" i="20"/>
  <c r="AV785" i="20"/>
  <c r="AV812" i="20"/>
  <c r="AV839" i="20"/>
  <c r="AV905" i="20"/>
  <c r="AV939" i="20"/>
  <c r="AV972" i="20"/>
  <c r="AV1002" i="20"/>
  <c r="AV349" i="20"/>
  <c r="AV365" i="20"/>
  <c r="AV381" i="20"/>
  <c r="AV397" i="20"/>
  <c r="AV413" i="20"/>
  <c r="AV429" i="20"/>
  <c r="AV445" i="20"/>
  <c r="AV461" i="20"/>
  <c r="AV477" i="20"/>
  <c r="AV493" i="20"/>
  <c r="AV509" i="20"/>
  <c r="AV525" i="20"/>
  <c r="AV541" i="20"/>
  <c r="AV557" i="20"/>
  <c r="AV573" i="20"/>
  <c r="AV589" i="20"/>
  <c r="AV605" i="20"/>
  <c r="AV621" i="20"/>
  <c r="AV637" i="20"/>
  <c r="AV653" i="20"/>
  <c r="AV669" i="20"/>
  <c r="AV685" i="20"/>
  <c r="AV707" i="20"/>
  <c r="AV724" i="20"/>
  <c r="AV741" i="20"/>
  <c r="AV771" i="20"/>
  <c r="AV788" i="20"/>
  <c r="AV805" i="20"/>
  <c r="AV835" i="20"/>
  <c r="AV852" i="20"/>
  <c r="AV873" i="20"/>
  <c r="AV907" i="20"/>
  <c r="AV930" i="20"/>
  <c r="AV958" i="20"/>
  <c r="AV978" i="20"/>
  <c r="AV1026" i="20"/>
  <c r="AV702" i="20"/>
  <c r="AV718" i="20"/>
  <c r="AV734" i="20"/>
  <c r="AV750" i="20"/>
  <c r="AV766" i="20"/>
  <c r="AV782" i="20"/>
  <c r="AV798" i="20"/>
  <c r="AV814" i="20"/>
  <c r="AV830" i="20"/>
  <c r="AV846" i="20"/>
  <c r="AV870" i="20"/>
  <c r="AV887" i="20"/>
  <c r="AV917" i="20"/>
  <c r="AV934" i="20"/>
  <c r="AV954" i="20"/>
  <c r="AV860" i="20"/>
  <c r="AV876" i="20"/>
  <c r="AV892" i="20"/>
  <c r="AV908" i="20"/>
  <c r="AV924" i="20"/>
  <c r="AV940" i="20"/>
  <c r="AV960" i="20"/>
  <c r="AV994" i="20"/>
  <c r="AV1021" i="20"/>
  <c r="AV953" i="20"/>
  <c r="AV966" i="20"/>
  <c r="AV996" i="20"/>
  <c r="AV1013" i="20"/>
  <c r="AV967" i="20"/>
  <c r="AV983" i="20"/>
  <c r="AV999" i="20"/>
  <c r="AV1015" i="20"/>
  <c r="AV97" i="20"/>
  <c r="AV161" i="20"/>
  <c r="AV225" i="20"/>
  <c r="AV289" i="20"/>
  <c r="AV350" i="20"/>
  <c r="AV494" i="20"/>
  <c r="AV622" i="20"/>
  <c r="AV737" i="20"/>
  <c r="AV898" i="20"/>
  <c r="AV62" i="20"/>
  <c r="AV126" i="20"/>
  <c r="AV220" i="20"/>
  <c r="AV284" i="20"/>
  <c r="AV380" i="20"/>
  <c r="AV475" i="20"/>
  <c r="AV603" i="20"/>
  <c r="AV763" i="20"/>
  <c r="AV57" i="20"/>
  <c r="AV121" i="20"/>
  <c r="AV185" i="20"/>
  <c r="AV266" i="20"/>
  <c r="AV330" i="20"/>
  <c r="AV416" i="20"/>
  <c r="AV542" i="20"/>
  <c r="AV747" i="20"/>
  <c r="AV100" i="20"/>
  <c r="AV164" i="20"/>
  <c r="AV228" i="20"/>
  <c r="AV292" i="20"/>
  <c r="AV348" i="20"/>
  <c r="AV427" i="20"/>
  <c r="AV602" i="20"/>
  <c r="AV716" i="20"/>
  <c r="AV923" i="20"/>
  <c r="AV518" i="20"/>
  <c r="AV582" i="20"/>
  <c r="AV646" i="20"/>
  <c r="AV712" i="20"/>
  <c r="AV796" i="20"/>
  <c r="AV874" i="20"/>
  <c r="AV87" i="20"/>
  <c r="AV135" i="20"/>
  <c r="AV183" i="20"/>
  <c r="AV231" i="20"/>
  <c r="AV295" i="20"/>
  <c r="AV343" i="20"/>
  <c r="AV404" i="20"/>
  <c r="AV468" i="20"/>
  <c r="AV562" i="20"/>
  <c r="AV626" i="20"/>
  <c r="AV687" i="20"/>
  <c r="AV809" i="20"/>
  <c r="AV926" i="20"/>
  <c r="AV1022" i="20"/>
  <c r="AV409" i="20"/>
  <c r="AV457" i="20"/>
  <c r="AV505" i="20"/>
  <c r="AV553" i="20"/>
  <c r="AV601" i="20"/>
  <c r="AV649" i="20"/>
  <c r="AV723" i="20"/>
  <c r="AV787" i="20"/>
  <c r="AV851" i="20"/>
  <c r="AV956" i="20"/>
  <c r="AV984" i="20"/>
  <c r="AV48" i="20"/>
  <c r="AV65" i="20"/>
  <c r="AV82" i="20"/>
  <c r="AV112" i="20"/>
  <c r="AV129" i="20"/>
  <c r="AV146" i="20"/>
  <c r="AV176" i="20"/>
  <c r="AV193" i="20"/>
  <c r="AV210" i="20"/>
  <c r="AV240" i="20"/>
  <c r="AV257" i="20"/>
  <c r="AV274" i="20"/>
  <c r="AV304" i="20"/>
  <c r="AV321" i="20"/>
  <c r="AV338" i="20"/>
  <c r="AV367" i="20"/>
  <c r="AV394" i="20"/>
  <c r="AV430" i="20"/>
  <c r="AV464" i="20"/>
  <c r="AV511" i="20"/>
  <c r="AV558" i="20"/>
  <c r="AV592" i="20"/>
  <c r="AV639" i="20"/>
  <c r="AV686" i="20"/>
  <c r="AV717" i="20"/>
  <c r="AV808" i="20"/>
  <c r="AV831" i="20"/>
  <c r="AV879" i="20"/>
  <c r="AV993" i="20"/>
  <c r="AV60" i="20"/>
  <c r="AV77" i="20"/>
  <c r="AV94" i="20"/>
  <c r="AV124" i="20"/>
  <c r="AV141" i="20"/>
  <c r="AV158" i="20"/>
  <c r="AV188" i="20"/>
  <c r="AV205" i="20"/>
  <c r="AV222" i="20"/>
  <c r="AV252" i="20"/>
  <c r="AV269" i="20"/>
  <c r="AV286" i="20"/>
  <c r="AV316" i="20"/>
  <c r="AV333" i="20"/>
  <c r="AV363" i="20"/>
  <c r="AV390" i="20"/>
  <c r="AV424" i="20"/>
  <c r="AV458" i="20"/>
  <c r="AV492" i="20"/>
  <c r="AV539" i="20"/>
  <c r="AV586" i="20"/>
  <c r="AV620" i="20"/>
  <c r="AV667" i="20"/>
  <c r="AV743" i="20"/>
  <c r="AV780" i="20"/>
  <c r="AV817" i="20"/>
  <c r="AV929" i="20"/>
  <c r="AV72" i="20"/>
  <c r="AV89" i="20"/>
  <c r="AV106" i="20"/>
  <c r="AV136" i="20"/>
  <c r="AV153" i="20"/>
  <c r="AV170" i="20"/>
  <c r="AV200" i="20"/>
  <c r="AV217" i="20"/>
  <c r="AV234" i="20"/>
  <c r="AV264" i="20"/>
  <c r="AV281" i="20"/>
  <c r="AV298" i="20"/>
  <c r="AV328" i="20"/>
  <c r="AV345" i="20"/>
  <c r="AV376" i="20"/>
  <c r="AV399" i="20"/>
  <c r="AV431" i="20"/>
  <c r="AV478" i="20"/>
  <c r="AV512" i="20"/>
  <c r="AV559" i="20"/>
  <c r="AV606" i="20"/>
  <c r="AV640" i="20"/>
  <c r="AV727" i="20"/>
  <c r="AV764" i="20"/>
  <c r="AV801" i="20"/>
  <c r="AV877" i="20"/>
  <c r="AV969" i="20"/>
  <c r="AV68" i="20"/>
  <c r="AV85" i="20"/>
  <c r="AV102" i="20"/>
  <c r="AV132" i="20"/>
  <c r="AV149" i="20"/>
  <c r="AV166" i="20"/>
  <c r="AV196" i="20"/>
  <c r="AV213" i="20"/>
  <c r="AV230" i="20"/>
  <c r="AV260" i="20"/>
  <c r="AV277" i="20"/>
  <c r="AV294" i="20"/>
  <c r="AV324" i="20"/>
  <c r="AV341" i="20"/>
  <c r="AV358" i="20"/>
  <c r="AV392" i="20"/>
  <c r="AV415" i="20"/>
  <c r="AV444" i="20"/>
  <c r="AV491" i="20"/>
  <c r="AV538" i="20"/>
  <c r="AV572" i="20"/>
  <c r="AV619" i="20"/>
  <c r="AV666" i="20"/>
  <c r="AV699" i="20"/>
  <c r="AV733" i="20"/>
  <c r="AV824" i="20"/>
  <c r="AV847" i="20"/>
  <c r="AV942" i="20"/>
  <c r="AV439" i="20"/>
  <c r="AV456" i="20"/>
  <c r="AV486" i="20"/>
  <c r="AV503" i="20"/>
  <c r="AV520" i="20"/>
  <c r="AV550" i="20"/>
  <c r="AV567" i="20"/>
  <c r="AV584" i="20"/>
  <c r="AV614" i="20"/>
  <c r="AV631" i="20"/>
  <c r="AV648" i="20"/>
  <c r="AV678" i="20"/>
  <c r="AV695" i="20"/>
  <c r="AV729" i="20"/>
  <c r="AV752" i="20"/>
  <c r="AV779" i="20"/>
  <c r="AV813" i="20"/>
  <c r="AV840" i="20"/>
  <c r="AV861" i="20"/>
  <c r="AV882" i="20"/>
  <c r="AV899" i="20"/>
  <c r="AV961" i="20"/>
  <c r="AV47" i="20"/>
  <c r="AV63" i="20"/>
  <c r="AV79" i="20"/>
  <c r="AV95" i="20"/>
  <c r="AV111" i="20"/>
  <c r="AV127" i="20"/>
  <c r="AV143" i="20"/>
  <c r="AV159" i="20"/>
  <c r="AV175" i="20"/>
  <c r="AV191" i="20"/>
  <c r="AV207" i="20"/>
  <c r="AV223" i="20"/>
  <c r="AV239" i="20"/>
  <c r="AV255" i="20"/>
  <c r="AV271" i="20"/>
  <c r="AV287" i="20"/>
  <c r="AV303" i="20"/>
  <c r="AV319" i="20"/>
  <c r="AV335" i="20"/>
  <c r="AV355" i="20"/>
  <c r="AV372" i="20"/>
  <c r="AV402" i="20"/>
  <c r="AV419" i="20"/>
  <c r="AV436" i="20"/>
  <c r="AV466" i="20"/>
  <c r="AV483" i="20"/>
  <c r="AV500" i="20"/>
  <c r="AV530" i="20"/>
  <c r="AV547" i="20"/>
  <c r="AV564" i="20"/>
  <c r="AV594" i="20"/>
  <c r="AV611" i="20"/>
  <c r="AV628" i="20"/>
  <c r="AV658" i="20"/>
  <c r="AV675" i="20"/>
  <c r="AV704" i="20"/>
  <c r="AV731" i="20"/>
  <c r="AV765" i="20"/>
  <c r="AV792" i="20"/>
  <c r="AV815" i="20"/>
  <c r="AV849" i="20"/>
  <c r="AV909" i="20"/>
  <c r="AV941" i="20"/>
  <c r="AV985" i="20"/>
  <c r="AV1005" i="20"/>
  <c r="AV353" i="20"/>
  <c r="AV369" i="20"/>
  <c r="AV385" i="20"/>
  <c r="AV401" i="20"/>
  <c r="AV417" i="20"/>
  <c r="AV433" i="20"/>
  <c r="AV449" i="20"/>
  <c r="AV465" i="20"/>
  <c r="AV481" i="20"/>
  <c r="AV497" i="20"/>
  <c r="AV513" i="20"/>
  <c r="AV529" i="20"/>
  <c r="AV545" i="20"/>
  <c r="AV561" i="20"/>
  <c r="AV577" i="20"/>
  <c r="AV593" i="20"/>
  <c r="AV609" i="20"/>
  <c r="AV625" i="20"/>
  <c r="AV641" i="20"/>
  <c r="AV657" i="20"/>
  <c r="AV673" i="20"/>
  <c r="AV691" i="20"/>
  <c r="AV708" i="20"/>
  <c r="AV725" i="20"/>
  <c r="AV755" i="20"/>
  <c r="AV772" i="20"/>
  <c r="AV789" i="20"/>
  <c r="AV819" i="20"/>
  <c r="AV836" i="20"/>
  <c r="AV853" i="20"/>
  <c r="AV883" i="20"/>
  <c r="AV910" i="20"/>
  <c r="AV937" i="20"/>
  <c r="AV968" i="20"/>
  <c r="AV988" i="20"/>
  <c r="AV690" i="20"/>
  <c r="AV706" i="20"/>
  <c r="AV722" i="20"/>
  <c r="AV738" i="20"/>
  <c r="AV754" i="20"/>
  <c r="AV770" i="20"/>
  <c r="AV786" i="20"/>
  <c r="AV802" i="20"/>
  <c r="AV818" i="20"/>
  <c r="AV834" i="20"/>
  <c r="AV850" i="20"/>
  <c r="AV871" i="20"/>
  <c r="AV901" i="20"/>
  <c r="AV918" i="20"/>
  <c r="AV935" i="20"/>
  <c r="AV962" i="20"/>
  <c r="AV864" i="20"/>
  <c r="AV880" i="20"/>
  <c r="AV896" i="20"/>
  <c r="AV912" i="20"/>
  <c r="AV928" i="20"/>
  <c r="AV950" i="20"/>
  <c r="AV974" i="20"/>
  <c r="AV1001" i="20"/>
  <c r="AV1024" i="20"/>
  <c r="AV957" i="20"/>
  <c r="AV980" i="20"/>
  <c r="AV997" i="20"/>
  <c r="AV1014" i="20"/>
  <c r="AV971" i="20"/>
  <c r="AV987" i="20"/>
  <c r="AV1003" i="20"/>
  <c r="AV1019" i="20"/>
  <c r="AV80" i="20"/>
  <c r="AV144" i="20"/>
  <c r="AV208" i="20"/>
  <c r="AV272" i="20"/>
  <c r="AV336" i="20"/>
  <c r="AV411" i="20"/>
  <c r="AV528" i="20"/>
  <c r="AV656" i="20"/>
  <c r="AV825" i="20"/>
  <c r="AV92" i="20"/>
  <c r="AV156" i="20"/>
  <c r="AV190" i="20"/>
  <c r="AV254" i="20"/>
  <c r="AV318" i="20"/>
  <c r="AV407" i="20"/>
  <c r="AV522" i="20"/>
  <c r="AV650" i="20"/>
  <c r="AV797" i="20"/>
  <c r="AV921" i="20"/>
  <c r="AV74" i="20"/>
  <c r="AV138" i="20"/>
  <c r="AV202" i="20"/>
  <c r="AV249" i="20"/>
  <c r="AV313" i="20"/>
  <c r="AV382" i="20"/>
  <c r="AV495" i="20"/>
  <c r="AV623" i="20"/>
  <c r="AV781" i="20"/>
  <c r="AV911" i="20"/>
  <c r="AV70" i="20"/>
  <c r="AV134" i="20"/>
  <c r="AV198" i="20"/>
  <c r="AV245" i="20"/>
  <c r="AV309" i="20"/>
  <c r="AV375" i="20"/>
  <c r="AV474" i="20"/>
  <c r="AV555" i="20"/>
  <c r="AV683" i="20"/>
  <c r="AV841" i="20"/>
  <c r="AV454" i="20"/>
  <c r="AV488" i="20"/>
  <c r="AV535" i="20"/>
  <c r="AV599" i="20"/>
  <c r="AV663" i="20"/>
  <c r="AV735" i="20"/>
  <c r="AV823" i="20"/>
  <c r="AV895" i="20"/>
  <c r="AV1025" i="20"/>
  <c r="AV71" i="20"/>
  <c r="AV167" i="20"/>
  <c r="AV215" i="20"/>
  <c r="AV263" i="20"/>
  <c r="AV311" i="20"/>
  <c r="AV370" i="20"/>
  <c r="AV434" i="20"/>
  <c r="AV498" i="20"/>
  <c r="AV532" i="20"/>
  <c r="AV596" i="20"/>
  <c r="AV660" i="20"/>
  <c r="AV748" i="20"/>
  <c r="AV832" i="20"/>
  <c r="AV948" i="20"/>
  <c r="AV361" i="20"/>
  <c r="AV393" i="20"/>
  <c r="AV441" i="20"/>
  <c r="AV489" i="20"/>
  <c r="AV537" i="20"/>
  <c r="AV585" i="20"/>
  <c r="AV633" i="20"/>
  <c r="AV681" i="20"/>
  <c r="AV740" i="20"/>
  <c r="AV804" i="20"/>
  <c r="AV866" i="20"/>
  <c r="AV927" i="20"/>
  <c r="AV1016" i="20"/>
  <c r="AV714" i="20"/>
  <c r="AV746" i="20"/>
  <c r="AV778" i="20"/>
  <c r="AV810" i="20"/>
  <c r="AV1018" i="20"/>
  <c r="AV49" i="20"/>
  <c r="AV66" i="20"/>
  <c r="AV96" i="20"/>
  <c r="AV113" i="20"/>
  <c r="AV130" i="20"/>
  <c r="AV160" i="20"/>
  <c r="AV177" i="20"/>
  <c r="AV194" i="20"/>
  <c r="AV224" i="20"/>
  <c r="AV241" i="20"/>
  <c r="AV258" i="20"/>
  <c r="AV288" i="20"/>
  <c r="AV305" i="20"/>
  <c r="AV322" i="20"/>
  <c r="AV347" i="20"/>
  <c r="AV374" i="20"/>
  <c r="AV408" i="20"/>
  <c r="AV432" i="20"/>
  <c r="AV479" i="20"/>
  <c r="AV526" i="20"/>
  <c r="AV560" i="20"/>
  <c r="AV607" i="20"/>
  <c r="AV654" i="20"/>
  <c r="AV697" i="20"/>
  <c r="AV720" i="20"/>
  <c r="AV811" i="20"/>
  <c r="AV845" i="20"/>
  <c r="AV894" i="20"/>
  <c r="AV1020" i="20"/>
  <c r="AV61" i="20"/>
  <c r="AV78" i="20"/>
  <c r="AV108" i="20"/>
  <c r="AV125" i="20"/>
  <c r="AV142" i="20"/>
  <c r="AV172" i="20"/>
  <c r="AV189" i="20"/>
  <c r="AV206" i="20"/>
  <c r="AV236" i="20"/>
  <c r="AV253" i="20"/>
  <c r="AV270" i="20"/>
  <c r="AV300" i="20"/>
  <c r="AV317" i="20"/>
  <c r="AV334" i="20"/>
  <c r="AV366" i="20"/>
  <c r="AV400" i="20"/>
  <c r="AV426" i="20"/>
  <c r="AV460" i="20"/>
  <c r="AV507" i="20"/>
  <c r="AV554" i="20"/>
  <c r="AV588" i="20"/>
  <c r="AV635" i="20"/>
  <c r="AV682" i="20"/>
  <c r="AV760" i="20"/>
  <c r="AV783" i="20"/>
  <c r="AV906" i="20"/>
  <c r="AV56" i="20"/>
  <c r="AV73" i="20"/>
  <c r="AV90" i="20"/>
  <c r="AV120" i="20"/>
  <c r="AV137" i="20"/>
  <c r="AV154" i="20"/>
  <c r="AV184" i="20"/>
  <c r="AV201" i="20"/>
  <c r="AV218" i="20"/>
  <c r="AV248" i="20"/>
  <c r="AV265" i="20"/>
  <c r="AV282" i="20"/>
  <c r="AV312" i="20"/>
  <c r="AV329" i="20"/>
  <c r="AV352" i="20"/>
  <c r="AV379" i="20"/>
  <c r="AV406" i="20"/>
  <c r="AV446" i="20"/>
  <c r="AV480" i="20"/>
  <c r="AV527" i="20"/>
  <c r="AV574" i="20"/>
  <c r="AV608" i="20"/>
  <c r="AV655" i="20"/>
  <c r="AV744" i="20"/>
  <c r="AV767" i="20"/>
  <c r="AV855" i="20"/>
  <c r="AV881" i="20"/>
  <c r="AV1010" i="20"/>
  <c r="AV52" i="20"/>
  <c r="AV69" i="20"/>
  <c r="AV86" i="20"/>
  <c r="AV116" i="20"/>
  <c r="AV133" i="20"/>
  <c r="AV150" i="20"/>
  <c r="AV180" i="20"/>
  <c r="AV197" i="20"/>
  <c r="AV214" i="20"/>
  <c r="AV244" i="20"/>
  <c r="AV261" i="20"/>
  <c r="AV278" i="20"/>
  <c r="AV308" i="20"/>
  <c r="AV325" i="20"/>
  <c r="AV342" i="20"/>
  <c r="AV368" i="20"/>
  <c r="AV395" i="20"/>
  <c r="AV422" i="20"/>
  <c r="AV459" i="20"/>
  <c r="AV506" i="20"/>
  <c r="AV540" i="20"/>
  <c r="AV587" i="20"/>
  <c r="AV634" i="20"/>
  <c r="AV668" i="20"/>
  <c r="AV713" i="20"/>
  <c r="AV736" i="20"/>
  <c r="AV827" i="20"/>
  <c r="AV889" i="20"/>
  <c r="AV970" i="20"/>
  <c r="AV440" i="20"/>
  <c r="AV470" i="20"/>
  <c r="AV487" i="20"/>
  <c r="AV504" i="20"/>
  <c r="AV534" i="20"/>
  <c r="AV551" i="20"/>
  <c r="AV568" i="20"/>
  <c r="AV598" i="20"/>
  <c r="AV615" i="20"/>
  <c r="AV632" i="20"/>
  <c r="AV662" i="20"/>
  <c r="AV679" i="20"/>
  <c r="AV705" i="20"/>
  <c r="AV732" i="20"/>
  <c r="AV759" i="20"/>
  <c r="AV793" i="20"/>
  <c r="AV816" i="20"/>
  <c r="AV843" i="20"/>
  <c r="AV865" i="20"/>
  <c r="AV891" i="20"/>
  <c r="AV914" i="20"/>
  <c r="AV1008" i="20"/>
  <c r="AV51" i="20"/>
  <c r="AV67" i="20"/>
  <c r="AV83" i="20"/>
  <c r="AV99" i="20"/>
  <c r="AV115" i="20"/>
  <c r="AV131" i="20"/>
  <c r="AV147" i="20"/>
  <c r="AV163" i="20"/>
  <c r="AV179" i="20"/>
  <c r="AV195" i="20"/>
  <c r="AV211" i="20"/>
  <c r="AV227" i="20"/>
  <c r="AV243" i="20"/>
  <c r="AV259" i="20"/>
  <c r="AV275" i="20"/>
  <c r="AV291" i="20"/>
  <c r="AV307" i="20"/>
  <c r="AV323" i="20"/>
  <c r="AV339" i="20"/>
  <c r="AV356" i="20"/>
  <c r="AV386" i="20"/>
  <c r="AV403" i="20"/>
  <c r="AV420" i="20"/>
  <c r="AV450" i="20"/>
  <c r="AV467" i="20"/>
  <c r="AV484" i="20"/>
  <c r="AV514" i="20"/>
  <c r="AV531" i="20"/>
  <c r="AV548" i="20"/>
  <c r="AV578" i="20"/>
  <c r="AV595" i="20"/>
  <c r="AV612" i="20"/>
  <c r="AV642" i="20"/>
  <c r="AV659" i="20"/>
  <c r="AV676" i="20"/>
  <c r="AV711" i="20"/>
  <c r="AV745" i="20"/>
  <c r="AV768" i="20"/>
  <c r="AV795" i="20"/>
  <c r="AV829" i="20"/>
  <c r="AV856" i="20"/>
  <c r="AV922" i="20"/>
  <c r="AV946" i="20"/>
  <c r="AV989" i="20"/>
  <c r="AV1009" i="20"/>
  <c r="AV357" i="20"/>
  <c r="AV373" i="20"/>
  <c r="AV389" i="20"/>
  <c r="AV405" i="20"/>
  <c r="AV421" i="20"/>
  <c r="AV437" i="20"/>
  <c r="AV453" i="20"/>
  <c r="AV469" i="20"/>
  <c r="AV485" i="20"/>
  <c r="AV501" i="20"/>
  <c r="AV517" i="20"/>
  <c r="AV533" i="20"/>
  <c r="AV549" i="20"/>
  <c r="AV565" i="20"/>
  <c r="AV581" i="20"/>
  <c r="AV597" i="20"/>
  <c r="AV613" i="20"/>
  <c r="AV629" i="20"/>
  <c r="AV645" i="20"/>
  <c r="AV661" i="20"/>
  <c r="AV677" i="20"/>
  <c r="AV692" i="20"/>
  <c r="AV709" i="20"/>
  <c r="AV739" i="20"/>
  <c r="AV756" i="20"/>
  <c r="AV773" i="20"/>
  <c r="AV803" i="20"/>
  <c r="AV820" i="20"/>
  <c r="AV837" i="20"/>
  <c r="AV863" i="20"/>
  <c r="AV890" i="20"/>
  <c r="AV913" i="20"/>
  <c r="AV943" i="20"/>
  <c r="AV973" i="20"/>
  <c r="AV1006" i="20"/>
  <c r="AV694" i="20"/>
  <c r="AV710" i="20"/>
  <c r="AV726" i="20"/>
  <c r="AV742" i="20"/>
  <c r="AV758" i="20"/>
  <c r="AV774" i="20"/>
  <c r="AV790" i="20"/>
  <c r="AV806" i="20"/>
  <c r="AV822" i="20"/>
  <c r="AV838" i="20"/>
  <c r="AV854" i="20"/>
  <c r="AV885" i="20"/>
  <c r="AV902" i="20"/>
  <c r="AV919" i="20"/>
  <c r="AV944" i="20"/>
  <c r="AV1000" i="20"/>
  <c r="AV868" i="20"/>
  <c r="AV884" i="20"/>
  <c r="AV900" i="20"/>
  <c r="AV916" i="20"/>
  <c r="AV932" i="20"/>
  <c r="AV951" i="20"/>
  <c r="AV977" i="20"/>
  <c r="AV1004" i="20"/>
  <c r="AV945" i="20"/>
  <c r="AV964" i="20"/>
  <c r="AV981" i="20"/>
  <c r="AV998" i="20"/>
  <c r="AV959" i="20"/>
  <c r="AV975" i="20"/>
  <c r="AV991" i="20"/>
  <c r="AV1007" i="20"/>
  <c r="AV1023" i="20"/>
  <c r="V1026" i="20"/>
  <c r="V1022" i="20"/>
  <c r="V1018" i="20"/>
  <c r="V1014" i="20"/>
  <c r="V1010" i="20"/>
  <c r="V1006" i="20"/>
  <c r="V1002" i="20"/>
  <c r="V998" i="20"/>
  <c r="V994" i="20"/>
  <c r="V990" i="20"/>
  <c r="V986" i="20"/>
  <c r="V982" i="20"/>
  <c r="V978" i="20"/>
  <c r="V974" i="20"/>
  <c r="V970" i="20"/>
  <c r="V966" i="20"/>
  <c r="V962" i="20"/>
  <c r="V1017" i="20"/>
  <c r="V1016" i="20"/>
  <c r="V1015" i="20"/>
  <c r="V1001" i="20"/>
  <c r="V1000" i="20"/>
  <c r="V999" i="20"/>
  <c r="V985" i="20"/>
  <c r="V984" i="20"/>
  <c r="V983" i="20"/>
  <c r="V969" i="20"/>
  <c r="V968" i="20"/>
  <c r="V967" i="20"/>
  <c r="V956" i="20"/>
  <c r="V952" i="20"/>
  <c r="V948" i="20"/>
  <c r="V944" i="20"/>
  <c r="V1025" i="20"/>
  <c r="V1011" i="20"/>
  <c r="V1008" i="20"/>
  <c r="V1005" i="20"/>
  <c r="V991" i="20"/>
  <c r="V988" i="20"/>
  <c r="V981" i="20"/>
  <c r="V971" i="20"/>
  <c r="V964" i="20"/>
  <c r="V961" i="20"/>
  <c r="V955" i="20"/>
  <c r="V954" i="20"/>
  <c r="V953" i="20"/>
  <c r="V939" i="20"/>
  <c r="V935" i="20"/>
  <c r="V931" i="20"/>
  <c r="V927" i="20"/>
  <c r="V923" i="20"/>
  <c r="V919" i="20"/>
  <c r="V915" i="20"/>
  <c r="V911" i="20"/>
  <c r="V907" i="20"/>
  <c r="V903" i="20"/>
  <c r="V899" i="20"/>
  <c r="V895" i="20"/>
  <c r="V891" i="20"/>
  <c r="V887" i="20"/>
  <c r="V883" i="20"/>
  <c r="V879" i="20"/>
  <c r="V875" i="20"/>
  <c r="V871" i="20"/>
  <c r="V867" i="20"/>
  <c r="V863" i="20"/>
  <c r="V859" i="20"/>
  <c r="V1013" i="20"/>
  <c r="V1009" i="20"/>
  <c r="V996" i="20"/>
  <c r="V992" i="20"/>
  <c r="V979" i="20"/>
  <c r="V977" i="20"/>
  <c r="V975" i="20"/>
  <c r="V973" i="20"/>
  <c r="V960" i="20"/>
  <c r="V958" i="20"/>
  <c r="V951" i="20"/>
  <c r="V938" i="20"/>
  <c r="V937" i="20"/>
  <c r="V936" i="20"/>
  <c r="V922" i="20"/>
  <c r="V921" i="20"/>
  <c r="V920" i="20"/>
  <c r="V906" i="20"/>
  <c r="V905" i="20"/>
  <c r="V904" i="20"/>
  <c r="V890" i="20"/>
  <c r="V889" i="20"/>
  <c r="V888" i="20"/>
  <c r="V874" i="20"/>
  <c r="V873" i="20"/>
  <c r="V872" i="20"/>
  <c r="V858" i="20"/>
  <c r="V857" i="20"/>
  <c r="V853" i="20"/>
  <c r="V849" i="20"/>
  <c r="V845" i="20"/>
  <c r="V841" i="20"/>
  <c r="V837" i="20"/>
  <c r="V833" i="20"/>
  <c r="V829" i="20"/>
  <c r="V825" i="20"/>
  <c r="V821" i="20"/>
  <c r="V817" i="20"/>
  <c r="V813" i="20"/>
  <c r="V809" i="20"/>
  <c r="V805" i="20"/>
  <c r="V801" i="20"/>
  <c r="V797" i="20"/>
  <c r="V793" i="20"/>
  <c r="V789" i="20"/>
  <c r="V785" i="20"/>
  <c r="V781" i="20"/>
  <c r="V777" i="20"/>
  <c r="V773" i="20"/>
  <c r="V769" i="20"/>
  <c r="V765" i="20"/>
  <c r="V761" i="20"/>
  <c r="V757" i="20"/>
  <c r="V753" i="20"/>
  <c r="V749" i="20"/>
  <c r="V745" i="20"/>
  <c r="V741" i="20"/>
  <c r="V737" i="20"/>
  <c r="V733" i="20"/>
  <c r="V729" i="20"/>
  <c r="V725" i="20"/>
  <c r="V721" i="20"/>
  <c r="V717" i="20"/>
  <c r="V713" i="20"/>
  <c r="V709" i="20"/>
  <c r="V705" i="20"/>
  <c r="V701" i="20"/>
  <c r="V697" i="20"/>
  <c r="V693" i="20"/>
  <c r="V689" i="20"/>
  <c r="V1021" i="20"/>
  <c r="V1003" i="20"/>
  <c r="V993" i="20"/>
  <c r="V965" i="20"/>
  <c r="V963" i="20"/>
  <c r="V941" i="20"/>
  <c r="V934" i="20"/>
  <c r="V924" i="20"/>
  <c r="V917" i="20"/>
  <c r="V914" i="20"/>
  <c r="V900" i="20"/>
  <c r="V897" i="20"/>
  <c r="V894" i="20"/>
  <c r="V880" i="20"/>
  <c r="V877" i="20"/>
  <c r="V870" i="20"/>
  <c r="V860" i="20"/>
  <c r="V856" i="20"/>
  <c r="V855" i="20"/>
  <c r="V854" i="20"/>
  <c r="V840" i="20"/>
  <c r="V839" i="20"/>
  <c r="V838" i="20"/>
  <c r="V824" i="20"/>
  <c r="V823" i="20"/>
  <c r="V822" i="20"/>
  <c r="V808" i="20"/>
  <c r="V807" i="20"/>
  <c r="V806" i="20"/>
  <c r="V792" i="20"/>
  <c r="V791" i="20"/>
  <c r="V790" i="20"/>
  <c r="V776" i="20"/>
  <c r="V775" i="20"/>
  <c r="V774" i="20"/>
  <c r="V760" i="20"/>
  <c r="V759" i="20"/>
  <c r="V758" i="20"/>
  <c r="V744" i="20"/>
  <c r="V743" i="20"/>
  <c r="V742" i="20"/>
  <c r="V728" i="20"/>
  <c r="V727" i="20"/>
  <c r="V726" i="20"/>
  <c r="V712" i="20"/>
  <c r="V711" i="20"/>
  <c r="V710" i="20"/>
  <c r="V696" i="20"/>
  <c r="V695" i="20"/>
  <c r="V694" i="20"/>
  <c r="V684" i="20"/>
  <c r="V680" i="20"/>
  <c r="V676" i="20"/>
  <c r="V672" i="20"/>
  <c r="V668" i="20"/>
  <c r="V664" i="20"/>
  <c r="V660" i="20"/>
  <c r="V656" i="20"/>
  <c r="V652" i="20"/>
  <c r="V648" i="20"/>
  <c r="V644" i="20"/>
  <c r="V640" i="20"/>
  <c r="V636" i="20"/>
  <c r="V632" i="20"/>
  <c r="V628" i="20"/>
  <c r="V624" i="20"/>
  <c r="V620" i="20"/>
  <c r="V616" i="20"/>
  <c r="V612" i="20"/>
  <c r="V608" i="20"/>
  <c r="V604" i="20"/>
  <c r="V600" i="20"/>
  <c r="V596" i="20"/>
  <c r="V592" i="20"/>
  <c r="V588" i="20"/>
  <c r="V584" i="20"/>
  <c r="V580" i="20"/>
  <c r="V576" i="20"/>
  <c r="V572" i="20"/>
  <c r="V568" i="20"/>
  <c r="V564" i="20"/>
  <c r="V560" i="20"/>
  <c r="V556" i="20"/>
  <c r="V552" i="20"/>
  <c r="V548" i="20"/>
  <c r="V544" i="20"/>
  <c r="V540" i="20"/>
  <c r="V536" i="20"/>
  <c r="V532" i="20"/>
  <c r="V528" i="20"/>
  <c r="V524" i="20"/>
  <c r="V520" i="20"/>
  <c r="V516" i="20"/>
  <c r="V512" i="20"/>
  <c r="V508" i="20"/>
  <c r="V504" i="20"/>
  <c r="V500" i="20"/>
  <c r="V496" i="20"/>
  <c r="V492" i="20"/>
  <c r="V488" i="20"/>
  <c r="V484" i="20"/>
  <c r="V480" i="20"/>
  <c r="V476" i="20"/>
  <c r="V472" i="20"/>
  <c r="V468" i="20"/>
  <c r="V464" i="20"/>
  <c r="V460" i="20"/>
  <c r="V456" i="20"/>
  <c r="V452" i="20"/>
  <c r="V448" i="20"/>
  <c r="V444" i="20"/>
  <c r="V440" i="20"/>
  <c r="V436" i="20"/>
  <c r="V432" i="20"/>
  <c r="V428" i="20"/>
  <c r="V424" i="20"/>
  <c r="V420" i="20"/>
  <c r="V416" i="20"/>
  <c r="V412" i="20"/>
  <c r="V408" i="20"/>
  <c r="V404" i="20"/>
  <c r="V400" i="20"/>
  <c r="V396" i="20"/>
  <c r="V392" i="20"/>
  <c r="V388" i="20"/>
  <c r="V384" i="20"/>
  <c r="V380" i="20"/>
  <c r="V376" i="20"/>
  <c r="V372" i="20"/>
  <c r="V368" i="20"/>
  <c r="V364" i="20"/>
  <c r="V360" i="20"/>
  <c r="V356" i="20"/>
  <c r="V352" i="20"/>
  <c r="V348" i="20"/>
  <c r="V1019" i="20"/>
  <c r="V1012" i="20"/>
  <c r="V995" i="20"/>
  <c r="V943" i="20"/>
  <c r="V918" i="20"/>
  <c r="V901" i="20"/>
  <c r="V886" i="20"/>
  <c r="V884" i="20"/>
  <c r="V882" i="20"/>
  <c r="V878" i="20"/>
  <c r="V869" i="20"/>
  <c r="V865" i="20"/>
  <c r="V861" i="20"/>
  <c r="V846" i="20"/>
  <c r="V843" i="20"/>
  <c r="V836" i="20"/>
  <c r="V826" i="20"/>
  <c r="V819" i="20"/>
  <c r="V816" i="20"/>
  <c r="V802" i="20"/>
  <c r="V799" i="20"/>
  <c r="V796" i="20"/>
  <c r="V782" i="20"/>
  <c r="V779" i="20"/>
  <c r="V772" i="20"/>
  <c r="V762" i="20"/>
  <c r="V755" i="20"/>
  <c r="V752" i="20"/>
  <c r="V738" i="20"/>
  <c r="V735" i="20"/>
  <c r="V732" i="20"/>
  <c r="V718" i="20"/>
  <c r="V715" i="20"/>
  <c r="V708" i="20"/>
  <c r="V698" i="20"/>
  <c r="V691" i="20"/>
  <c r="V688" i="20"/>
  <c r="V679" i="20"/>
  <c r="V678" i="20"/>
  <c r="V677" i="20"/>
  <c r="V663" i="20"/>
  <c r="V662" i="20"/>
  <c r="V661" i="20"/>
  <c r="V647" i="20"/>
  <c r="V646" i="20"/>
  <c r="V645" i="20"/>
  <c r="V631" i="20"/>
  <c r="V630" i="20"/>
  <c r="V629" i="20"/>
  <c r="V615" i="20"/>
  <c r="V614" i="20"/>
  <c r="V613" i="20"/>
  <c r="V599" i="20"/>
  <c r="V598" i="20"/>
  <c r="V597" i="20"/>
  <c r="V583" i="20"/>
  <c r="V582" i="20"/>
  <c r="V581" i="20"/>
  <c r="V567" i="20"/>
  <c r="V566" i="20"/>
  <c r="V565" i="20"/>
  <c r="V551" i="20"/>
  <c r="V550" i="20"/>
  <c r="V549" i="20"/>
  <c r="V535" i="20"/>
  <c r="V534" i="20"/>
  <c r="V533" i="20"/>
  <c r="V519" i="20"/>
  <c r="V518" i="20"/>
  <c r="V517" i="20"/>
  <c r="V503" i="20"/>
  <c r="V502" i="20"/>
  <c r="V501" i="20"/>
  <c r="V487" i="20"/>
  <c r="V486" i="20"/>
  <c r="V485" i="20"/>
  <c r="V471" i="20"/>
  <c r="V470" i="20"/>
  <c r="V469" i="20"/>
  <c r="V455" i="20"/>
  <c r="V454" i="20"/>
  <c r="V453" i="20"/>
  <c r="V439" i="20"/>
  <c r="V438" i="20"/>
  <c r="V437" i="20"/>
  <c r="V423" i="20"/>
  <c r="V422" i="20"/>
  <c r="V421" i="20"/>
  <c r="V407" i="20"/>
  <c r="V406" i="20"/>
  <c r="V405" i="20"/>
  <c r="V391" i="20"/>
  <c r="V390" i="20"/>
  <c r="V389" i="20"/>
  <c r="V375" i="20"/>
  <c r="V374" i="20"/>
  <c r="V373" i="20"/>
  <c r="V359" i="20"/>
  <c r="V358" i="20"/>
  <c r="V357" i="20"/>
  <c r="V342" i="20"/>
  <c r="V338" i="20"/>
  <c r="V334" i="20"/>
  <c r="V330" i="20"/>
  <c r="V326" i="20"/>
  <c r="V322" i="20"/>
  <c r="V318" i="20"/>
  <c r="V314" i="20"/>
  <c r="V310" i="20"/>
  <c r="V306" i="20"/>
  <c r="V302" i="20"/>
  <c r="V298" i="20"/>
  <c r="V294" i="20"/>
  <c r="V290" i="20"/>
  <c r="V286" i="20"/>
  <c r="V282" i="20"/>
  <c r="V278" i="20"/>
  <c r="V274" i="20"/>
  <c r="V270" i="20"/>
  <c r="V266" i="20"/>
  <c r="V262" i="20"/>
  <c r="V258" i="20"/>
  <c r="V254" i="20"/>
  <c r="V250" i="20"/>
  <c r="V246" i="20"/>
  <c r="V242" i="20"/>
  <c r="V238" i="20"/>
  <c r="V234" i="20"/>
  <c r="V230" i="20"/>
  <c r="V226" i="20"/>
  <c r="V222" i="20"/>
  <c r="V218" i="20"/>
  <c r="V214" i="20"/>
  <c r="V210" i="20"/>
  <c r="V206" i="20"/>
  <c r="V202" i="20"/>
  <c r="V198" i="20"/>
  <c r="V194" i="20"/>
  <c r="V190" i="20"/>
  <c r="V186" i="20"/>
  <c r="V182" i="20"/>
  <c r="V178" i="20"/>
  <c r="V174" i="20"/>
  <c r="V170" i="20"/>
  <c r="V166" i="20"/>
  <c r="V162" i="20"/>
  <c r="V158" i="20"/>
  <c r="V154" i="20"/>
  <c r="V150" i="20"/>
  <c r="V146" i="20"/>
  <c r="V142" i="20"/>
  <c r="V138" i="20"/>
  <c r="V134" i="20"/>
  <c r="V130" i="20"/>
  <c r="V126" i="20"/>
  <c r="V122" i="20"/>
  <c r="V118" i="20"/>
  <c r="V114" i="20"/>
  <c r="V110" i="20"/>
  <c r="V106" i="20"/>
  <c r="V102" i="20"/>
  <c r="V98" i="20"/>
  <c r="V94" i="20"/>
  <c r="V90" i="20"/>
  <c r="V86" i="20"/>
  <c r="V82" i="20"/>
  <c r="V78" i="20"/>
  <c r="V74" i="20"/>
  <c r="V70" i="20"/>
  <c r="V66" i="20"/>
  <c r="V62" i="20"/>
  <c r="V58" i="20"/>
  <c r="V54" i="20"/>
  <c r="V50" i="20"/>
  <c r="V950" i="20"/>
  <c r="V945" i="20"/>
  <c r="V942" i="20"/>
  <c r="V933" i="20"/>
  <c r="V929" i="20"/>
  <c r="V925" i="20"/>
  <c r="V916" i="20"/>
  <c r="V912" i="20"/>
  <c r="V910" i="20"/>
  <c r="V908" i="20"/>
  <c r="V893" i="20"/>
  <c r="V876" i="20"/>
  <c r="V850" i="20"/>
  <c r="V847" i="20"/>
  <c r="V844" i="20"/>
  <c r="V830" i="20"/>
  <c r="V827" i="20"/>
  <c r="V820" i="20"/>
  <c r="V810" i="20"/>
  <c r="V803" i="20"/>
  <c r="V800" i="20"/>
  <c r="V786" i="20"/>
  <c r="V783" i="20"/>
  <c r="V780" i="20"/>
  <c r="V766" i="20"/>
  <c r="V763" i="20"/>
  <c r="V756" i="20"/>
  <c r="V746" i="20"/>
  <c r="V739" i="20"/>
  <c r="V736" i="20"/>
  <c r="V722" i="20"/>
  <c r="V719" i="20"/>
  <c r="V716" i="20"/>
  <c r="V702" i="20"/>
  <c r="V699" i="20"/>
  <c r="V692" i="20"/>
  <c r="V683" i="20"/>
  <c r="V682" i="20"/>
  <c r="V681" i="20"/>
  <c r="V667" i="20"/>
  <c r="V666" i="20"/>
  <c r="V665" i="20"/>
  <c r="V651" i="20"/>
  <c r="V650" i="20"/>
  <c r="V649" i="20"/>
  <c r="V635" i="20"/>
  <c r="V634" i="20"/>
  <c r="V633" i="20"/>
  <c r="V619" i="20"/>
  <c r="V618" i="20"/>
  <c r="V617" i="20"/>
  <c r="V603" i="20"/>
  <c r="V602" i="20"/>
  <c r="V601" i="20"/>
  <c r="V587" i="20"/>
  <c r="V586" i="20"/>
  <c r="V585" i="20"/>
  <c r="V571" i="20"/>
  <c r="V570" i="20"/>
  <c r="V569" i="20"/>
  <c r="V555" i="20"/>
  <c r="V554" i="20"/>
  <c r="V553" i="20"/>
  <c r="V539" i="20"/>
  <c r="V538" i="20"/>
  <c r="V537" i="20"/>
  <c r="V523" i="20"/>
  <c r="V522" i="20"/>
  <c r="V521" i="20"/>
  <c r="V507" i="20"/>
  <c r="V506" i="20"/>
  <c r="V505" i="20"/>
  <c r="V491" i="20"/>
  <c r="V490" i="20"/>
  <c r="V489" i="20"/>
  <c r="V475" i="20"/>
  <c r="V474" i="20"/>
  <c r="V473" i="20"/>
  <c r="V459" i="20"/>
  <c r="V458" i="20"/>
  <c r="V457" i="20"/>
  <c r="V443" i="20"/>
  <c r="V442" i="20"/>
  <c r="V441" i="20"/>
  <c r="V427" i="20"/>
  <c r="V426" i="20"/>
  <c r="V425" i="20"/>
  <c r="V1024" i="20"/>
  <c r="V1004" i="20"/>
  <c r="V997" i="20"/>
  <c r="V957" i="20"/>
  <c r="V947" i="20"/>
  <c r="V885" i="20"/>
  <c r="V881" i="20"/>
  <c r="V866" i="20"/>
  <c r="V862" i="20"/>
  <c r="V804" i="20"/>
  <c r="V787" i="20"/>
  <c r="V784" i="20"/>
  <c r="V770" i="20"/>
  <c r="V767" i="20"/>
  <c r="V764" i="20"/>
  <c r="V750" i="20"/>
  <c r="V747" i="20"/>
  <c r="V730" i="20"/>
  <c r="V685" i="20"/>
  <c r="V670" i="20"/>
  <c r="V655" i="20"/>
  <c r="V653" i="20"/>
  <c r="V638" i="20"/>
  <c r="V623" i="20"/>
  <c r="V621" i="20"/>
  <c r="V606" i="20"/>
  <c r="V591" i="20"/>
  <c r="V589" i="20"/>
  <c r="V574" i="20"/>
  <c r="V559" i="20"/>
  <c r="V557" i="20"/>
  <c r="V542" i="20"/>
  <c r="V527" i="20"/>
  <c r="V525" i="20"/>
  <c r="V510" i="20"/>
  <c r="V495" i="20"/>
  <c r="V493" i="20"/>
  <c r="V478" i="20"/>
  <c r="V463" i="20"/>
  <c r="V461" i="20"/>
  <c r="V446" i="20"/>
  <c r="V431" i="20"/>
  <c r="V429" i="20"/>
  <c r="V419" i="20"/>
  <c r="V409" i="20"/>
  <c r="V402" i="20"/>
  <c r="V399" i="20"/>
  <c r="V385" i="20"/>
  <c r="V382" i="20"/>
  <c r="V379" i="20"/>
  <c r="V365" i="20"/>
  <c r="V362" i="20"/>
  <c r="V355" i="20"/>
  <c r="V345" i="20"/>
  <c r="V344" i="20"/>
  <c r="V343" i="20"/>
  <c r="V329" i="20"/>
  <c r="V328" i="20"/>
  <c r="V327" i="20"/>
  <c r="V313" i="20"/>
  <c r="V312" i="20"/>
  <c r="V311" i="20"/>
  <c r="V297" i="20"/>
  <c r="V296" i="20"/>
  <c r="V295" i="20"/>
  <c r="V281" i="20"/>
  <c r="V280" i="20"/>
  <c r="V279" i="20"/>
  <c r="V265" i="20"/>
  <c r="V264" i="20"/>
  <c r="V263" i="20"/>
  <c r="V249" i="20"/>
  <c r="V248" i="20"/>
  <c r="V247" i="20"/>
  <c r="V233" i="20"/>
  <c r="V232" i="20"/>
  <c r="V231" i="20"/>
  <c r="V217" i="20"/>
  <c r="V216" i="20"/>
  <c r="V215" i="20"/>
  <c r="V201" i="20"/>
  <c r="V200" i="20"/>
  <c r="V199" i="20"/>
  <c r="V185" i="20"/>
  <c r="V184" i="20"/>
  <c r="V183" i="20"/>
  <c r="V169" i="20"/>
  <c r="V168" i="20"/>
  <c r="V167" i="20"/>
  <c r="V153" i="20"/>
  <c r="V152" i="20"/>
  <c r="V151" i="20"/>
  <c r="V137" i="20"/>
  <c r="V136" i="20"/>
  <c r="V135" i="20"/>
  <c r="V121" i="20"/>
  <c r="V120" i="20"/>
  <c r="V105" i="20"/>
  <c r="V104" i="20"/>
  <c r="V103" i="20"/>
  <c r="V89" i="20"/>
  <c r="V88" i="20"/>
  <c r="V87" i="20"/>
  <c r="V73" i="20"/>
  <c r="V72" i="20"/>
  <c r="V71" i="20"/>
  <c r="V57" i="20"/>
  <c r="V56" i="20"/>
  <c r="V55" i="20"/>
  <c r="V1023" i="20"/>
  <c r="V989" i="20"/>
  <c r="V976" i="20"/>
  <c r="V946" i="20"/>
  <c r="V930" i="20"/>
  <c r="V926" i="20"/>
  <c r="V896" i="20"/>
  <c r="V892" i="20"/>
  <c r="V852" i="20"/>
  <c r="V835" i="20"/>
  <c r="V832" i="20"/>
  <c r="V818" i="20"/>
  <c r="V815" i="20"/>
  <c r="V812" i="20"/>
  <c r="V798" i="20"/>
  <c r="V795" i="20"/>
  <c r="V778" i="20"/>
  <c r="V724" i="20"/>
  <c r="V707" i="20"/>
  <c r="V704" i="20"/>
  <c r="V690" i="20"/>
  <c r="V687" i="20"/>
  <c r="V674" i="20"/>
  <c r="V659" i="20"/>
  <c r="V657" i="20"/>
  <c r="V642" i="20"/>
  <c r="V627" i="20"/>
  <c r="V625" i="20"/>
  <c r="V610" i="20"/>
  <c r="V595" i="20"/>
  <c r="V593" i="20"/>
  <c r="V578" i="20"/>
  <c r="V563" i="20"/>
  <c r="V561" i="20"/>
  <c r="V546" i="20"/>
  <c r="V531" i="20"/>
  <c r="V529" i="20"/>
  <c r="V514" i="20"/>
  <c r="V499" i="20"/>
  <c r="V497" i="20"/>
  <c r="V482" i="20"/>
  <c r="V467" i="20"/>
  <c r="V465" i="20"/>
  <c r="V450" i="20"/>
  <c r="V435" i="20"/>
  <c r="V433" i="20"/>
  <c r="V413" i="20"/>
  <c r="V410" i="20"/>
  <c r="V403" i="20"/>
  <c r="V393" i="20"/>
  <c r="V386" i="20"/>
  <c r="V383" i="20"/>
  <c r="V369" i="20"/>
  <c r="V366" i="20"/>
  <c r="V363" i="20"/>
  <c r="V349" i="20"/>
  <c r="V346" i="20"/>
  <c r="V333" i="20"/>
  <c r="V332" i="20"/>
  <c r="V331" i="20"/>
  <c r="V317" i="20"/>
  <c r="V316" i="20"/>
  <c r="V315" i="20"/>
  <c r="V301" i="20"/>
  <c r="V300" i="20"/>
  <c r="V299" i="20"/>
  <c r="V285" i="20"/>
  <c r="V284" i="20"/>
  <c r="V283" i="20"/>
  <c r="V269" i="20"/>
  <c r="V268" i="20"/>
  <c r="V267" i="20"/>
  <c r="V253" i="20"/>
  <c r="V252" i="20"/>
  <c r="V251" i="20"/>
  <c r="V237" i="20"/>
  <c r="V236" i="20"/>
  <c r="V235" i="20"/>
  <c r="V221" i="20"/>
  <c r="V220" i="20"/>
  <c r="V219" i="20"/>
  <c r="V205" i="20"/>
  <c r="V204" i="20"/>
  <c r="V203" i="20"/>
  <c r="V189" i="20"/>
  <c r="V188" i="20"/>
  <c r="V187" i="20"/>
  <c r="V173" i="20"/>
  <c r="V172" i="20"/>
  <c r="V171" i="20"/>
  <c r="V157" i="20"/>
  <c r="V156" i="20"/>
  <c r="V155" i="20"/>
  <c r="V141" i="20"/>
  <c r="V140" i="20"/>
  <c r="V139" i="20"/>
  <c r="V125" i="20"/>
  <c r="V124" i="20"/>
  <c r="V109" i="20"/>
  <c r="V108" i="20"/>
  <c r="V107" i="20"/>
  <c r="V93" i="20"/>
  <c r="V92" i="20"/>
  <c r="V91" i="20"/>
  <c r="V77" i="20"/>
  <c r="V76" i="20"/>
  <c r="V75" i="20"/>
  <c r="V61" i="20"/>
  <c r="V60" i="20"/>
  <c r="V59" i="20"/>
  <c r="V1020" i="20"/>
  <c r="V1007" i="20"/>
  <c r="V987" i="20"/>
  <c r="V980" i="20"/>
  <c r="V940" i="20"/>
  <c r="V902" i="20"/>
  <c r="V898" i="20"/>
  <c r="V868" i="20"/>
  <c r="V864" i="20"/>
  <c r="V851" i="20"/>
  <c r="V848" i="20"/>
  <c r="V834" i="20"/>
  <c r="V831" i="20"/>
  <c r="V828" i="20"/>
  <c r="V814" i="20"/>
  <c r="V811" i="20"/>
  <c r="V794" i="20"/>
  <c r="V740" i="20"/>
  <c r="V723" i="20"/>
  <c r="V720" i="20"/>
  <c r="V706" i="20"/>
  <c r="V703" i="20"/>
  <c r="V700" i="20"/>
  <c r="V686" i="20"/>
  <c r="V671" i="20"/>
  <c r="V669" i="20"/>
  <c r="V654" i="20"/>
  <c r="V639" i="20"/>
  <c r="V637" i="20"/>
  <c r="V622" i="20"/>
  <c r="V607" i="20"/>
  <c r="V605" i="20"/>
  <c r="V590" i="20"/>
  <c r="V575" i="20"/>
  <c r="V573" i="20"/>
  <c r="V558" i="20"/>
  <c r="V543" i="20"/>
  <c r="V541" i="20"/>
  <c r="V526" i="20"/>
  <c r="V511" i="20"/>
  <c r="V509" i="20"/>
  <c r="V494" i="20"/>
  <c r="V479" i="20"/>
  <c r="V477" i="20"/>
  <c r="V462" i="20"/>
  <c r="V447" i="20"/>
  <c r="V445" i="20"/>
  <c r="V430" i="20"/>
  <c r="V417" i="20"/>
  <c r="V414" i="20"/>
  <c r="V411" i="20"/>
  <c r="V397" i="20"/>
  <c r="V394" i="20"/>
  <c r="V387" i="20"/>
  <c r="V377" i="20"/>
  <c r="V370" i="20"/>
  <c r="V367" i="20"/>
  <c r="V353" i="20"/>
  <c r="V350" i="20"/>
  <c r="V347" i="20"/>
  <c r="V337" i="20"/>
  <c r="V336" i="20"/>
  <c r="V335" i="20"/>
  <c r="V321" i="20"/>
  <c r="V320" i="20"/>
  <c r="V319" i="20"/>
  <c r="V305" i="20"/>
  <c r="V304" i="20"/>
  <c r="V303" i="20"/>
  <c r="V289" i="20"/>
  <c r="V288" i="20"/>
  <c r="V287" i="20"/>
  <c r="V273" i="20"/>
  <c r="V272" i="20"/>
  <c r="V271" i="20"/>
  <c r="V257" i="20"/>
  <c r="V256" i="20"/>
  <c r="V255" i="20"/>
  <c r="V241" i="20"/>
  <c r="V240" i="20"/>
  <c r="V239" i="20"/>
  <c r="V225" i="20"/>
  <c r="V224" i="20"/>
  <c r="V223" i="20"/>
  <c r="V209" i="20"/>
  <c r="V208" i="20"/>
  <c r="V207" i="20"/>
  <c r="V193" i="20"/>
  <c r="V192" i="20"/>
  <c r="V191" i="20"/>
  <c r="V177" i="20"/>
  <c r="V176" i="20"/>
  <c r="V175" i="20"/>
  <c r="V161" i="20"/>
  <c r="V160" i="20"/>
  <c r="V159" i="20"/>
  <c r="V145" i="20"/>
  <c r="V144" i="20"/>
  <c r="V143" i="20"/>
  <c r="V129" i="20"/>
  <c r="V128" i="20"/>
  <c r="V127" i="20"/>
  <c r="V113" i="20"/>
  <c r="V112" i="20"/>
  <c r="V111" i="20"/>
  <c r="V97" i="20"/>
  <c r="V96" i="20"/>
  <c r="V95" i="20"/>
  <c r="V81" i="20"/>
  <c r="V80" i="20"/>
  <c r="V79" i="20"/>
  <c r="V65" i="20"/>
  <c r="V64" i="20"/>
  <c r="V63" i="20"/>
  <c r="V49" i="20"/>
  <c r="V48" i="20"/>
  <c r="V47" i="20"/>
  <c r="V972" i="20"/>
  <c r="V959" i="20"/>
  <c r="V949" i="20"/>
  <c r="V932" i="20"/>
  <c r="V928" i="20"/>
  <c r="V913" i="20"/>
  <c r="V909" i="20"/>
  <c r="V842" i="20"/>
  <c r="V788" i="20"/>
  <c r="V771" i="20"/>
  <c r="V768" i="20"/>
  <c r="V754" i="20"/>
  <c r="V751" i="20"/>
  <c r="V748" i="20"/>
  <c r="V734" i="20"/>
  <c r="V731" i="20"/>
  <c r="V714" i="20"/>
  <c r="V675" i="20"/>
  <c r="V673" i="20"/>
  <c r="V658" i="20"/>
  <c r="V643" i="20"/>
  <c r="V641" i="20"/>
  <c r="V626" i="20"/>
  <c r="V611" i="20"/>
  <c r="V609" i="20"/>
  <c r="V594" i="20"/>
  <c r="V579" i="20"/>
  <c r="V577" i="20"/>
  <c r="V562" i="20"/>
  <c r="V547" i="20"/>
  <c r="V545" i="20"/>
  <c r="V530" i="20"/>
  <c r="V515" i="20"/>
  <c r="V513" i="20"/>
  <c r="V498" i="20"/>
  <c r="V483" i="20"/>
  <c r="V481" i="20"/>
  <c r="V466" i="20"/>
  <c r="V451" i="20"/>
  <c r="V449" i="20"/>
  <c r="V434" i="20"/>
  <c r="V418" i="20"/>
  <c r="V415" i="20"/>
  <c r="V401" i="20"/>
  <c r="V398" i="20"/>
  <c r="V395" i="20"/>
  <c r="V381" i="20"/>
  <c r="V378" i="20"/>
  <c r="V371" i="20"/>
  <c r="V361" i="20"/>
  <c r="V354" i="20"/>
  <c r="V351" i="20"/>
  <c r="V341" i="20"/>
  <c r="V340" i="20"/>
  <c r="V339" i="20"/>
  <c r="V325" i="20"/>
  <c r="V324" i="20"/>
  <c r="V323" i="20"/>
  <c r="V309" i="20"/>
  <c r="V308" i="20"/>
  <c r="V307" i="20"/>
  <c r="V293" i="20"/>
  <c r="V292" i="20"/>
  <c r="V291" i="20"/>
  <c r="V277" i="20"/>
  <c r="V276" i="20"/>
  <c r="V275" i="20"/>
  <c r="V261" i="20"/>
  <c r="V260" i="20"/>
  <c r="V259" i="20"/>
  <c r="V245" i="20"/>
  <c r="V244" i="20"/>
  <c r="V243" i="20"/>
  <c r="V229" i="20"/>
  <c r="V228" i="20"/>
  <c r="V227" i="20"/>
  <c r="V213" i="20"/>
  <c r="V212" i="20"/>
  <c r="V211" i="20"/>
  <c r="V197" i="20"/>
  <c r="V196" i="20"/>
  <c r="V195" i="20"/>
  <c r="V181" i="20"/>
  <c r="V180" i="20"/>
  <c r="V179" i="20"/>
  <c r="V165" i="20"/>
  <c r="V164" i="20"/>
  <c r="V163" i="20"/>
  <c r="V149" i="20"/>
  <c r="V148" i="20"/>
  <c r="V147" i="20"/>
  <c r="V133" i="20"/>
  <c r="V132" i="20"/>
  <c r="V131" i="20"/>
  <c r="V117" i="20"/>
  <c r="V116" i="20"/>
  <c r="V115" i="20"/>
  <c r="V101" i="20"/>
  <c r="V100" i="20"/>
  <c r="V99" i="20"/>
  <c r="V85" i="20"/>
  <c r="V84" i="20"/>
  <c r="V83" i="20"/>
  <c r="V69" i="20"/>
  <c r="V68" i="20"/>
  <c r="V67" i="20"/>
  <c r="V53" i="20"/>
  <c r="V52" i="20"/>
  <c r="V51" i="20"/>
  <c r="P49" i="20"/>
  <c r="P53" i="20"/>
  <c r="P57" i="20"/>
  <c r="P61" i="20"/>
  <c r="P65" i="20"/>
  <c r="P69" i="20"/>
  <c r="P73" i="20"/>
  <c r="P77" i="20"/>
  <c r="P81" i="20"/>
  <c r="P85" i="20"/>
  <c r="P89" i="20"/>
  <c r="P93" i="20"/>
  <c r="P97" i="20"/>
  <c r="P101" i="20"/>
  <c r="P105" i="20"/>
  <c r="P109" i="20"/>
  <c r="P113" i="20"/>
  <c r="P117" i="20"/>
  <c r="P121" i="20"/>
  <c r="P125" i="20"/>
  <c r="P129" i="20"/>
  <c r="P133" i="20"/>
  <c r="P137" i="20"/>
  <c r="P141" i="20"/>
  <c r="P145" i="20"/>
  <c r="P149" i="20"/>
  <c r="P153" i="20"/>
  <c r="P157" i="20"/>
  <c r="P161" i="20"/>
  <c r="P165" i="20"/>
  <c r="P169" i="20"/>
  <c r="P173" i="20"/>
  <c r="P177" i="20"/>
  <c r="P181" i="20"/>
  <c r="P185" i="20"/>
  <c r="P189" i="20"/>
  <c r="P193" i="20"/>
  <c r="P197" i="20"/>
  <c r="P201" i="20"/>
  <c r="P205" i="20"/>
  <c r="P209" i="20"/>
  <c r="P213" i="20"/>
  <c r="P217" i="20"/>
  <c r="P221" i="20"/>
  <c r="P225" i="20"/>
  <c r="P229" i="20"/>
  <c r="P233" i="20"/>
  <c r="P237" i="20"/>
  <c r="P241" i="20"/>
  <c r="P245" i="20"/>
  <c r="P249" i="20"/>
  <c r="P253" i="20"/>
  <c r="P257" i="20"/>
  <c r="P261" i="20"/>
  <c r="P265" i="20"/>
  <c r="P269" i="20"/>
  <c r="P273" i="20"/>
  <c r="P277" i="20"/>
  <c r="P281" i="20"/>
  <c r="P285" i="20"/>
  <c r="P289" i="20"/>
  <c r="P293" i="20"/>
  <c r="P297" i="20"/>
  <c r="P301" i="20"/>
  <c r="P305" i="20"/>
  <c r="P309" i="20"/>
  <c r="P313" i="20"/>
  <c r="P317" i="20"/>
  <c r="P321" i="20"/>
  <c r="P325" i="20"/>
  <c r="P329" i="20"/>
  <c r="P333" i="20"/>
  <c r="P337" i="20"/>
  <c r="P341" i="20"/>
  <c r="P345" i="20"/>
  <c r="P349" i="20"/>
  <c r="P51" i="20"/>
  <c r="P56" i="20"/>
  <c r="P62" i="20"/>
  <c r="P67" i="20"/>
  <c r="P72" i="20"/>
  <c r="P78" i="20"/>
  <c r="P83" i="20"/>
  <c r="P88" i="20"/>
  <c r="P94" i="20"/>
  <c r="P99" i="20"/>
  <c r="P104" i="20"/>
  <c r="P110" i="20"/>
  <c r="P115" i="20"/>
  <c r="P120" i="20"/>
  <c r="P126" i="20"/>
  <c r="P131" i="20"/>
  <c r="P136" i="20"/>
  <c r="P142" i="20"/>
  <c r="P147" i="20"/>
  <c r="P152" i="20"/>
  <c r="P158" i="20"/>
  <c r="P163" i="20"/>
  <c r="P168" i="20"/>
  <c r="P174" i="20"/>
  <c r="P179" i="20"/>
  <c r="P184" i="20"/>
  <c r="P190" i="20"/>
  <c r="P195" i="20"/>
  <c r="P200" i="20"/>
  <c r="P206" i="20"/>
  <c r="P211" i="20"/>
  <c r="P216" i="20"/>
  <c r="P222" i="20"/>
  <c r="P227" i="20"/>
  <c r="P232" i="20"/>
  <c r="P238" i="20"/>
  <c r="P243" i="20"/>
  <c r="P248" i="20"/>
  <c r="P254" i="20"/>
  <c r="P259" i="20"/>
  <c r="P264" i="20"/>
  <c r="P270" i="20"/>
  <c r="P275" i="20"/>
  <c r="P280" i="20"/>
  <c r="P286" i="20"/>
  <c r="P291" i="20"/>
  <c r="P296" i="20"/>
  <c r="P302" i="20"/>
  <c r="P307" i="20"/>
  <c r="P312" i="20"/>
  <c r="P318" i="20"/>
  <c r="P323" i="20"/>
  <c r="P328" i="20"/>
  <c r="P334" i="20"/>
  <c r="P339" i="20"/>
  <c r="P344" i="20"/>
  <c r="P350" i="20"/>
  <c r="P354" i="20"/>
  <c r="P358" i="20"/>
  <c r="P362" i="20"/>
  <c r="P366" i="20"/>
  <c r="P370" i="20"/>
  <c r="P374" i="20"/>
  <c r="P378" i="20"/>
  <c r="P382" i="20"/>
  <c r="P386" i="20"/>
  <c r="P390" i="20"/>
  <c r="P394" i="20"/>
  <c r="P398" i="20"/>
  <c r="P402" i="20"/>
  <c r="P406" i="20"/>
  <c r="P410" i="20"/>
  <c r="P414" i="20"/>
  <c r="P418" i="20"/>
  <c r="P422" i="20"/>
  <c r="P426" i="20"/>
  <c r="P430" i="20"/>
  <c r="P434" i="20"/>
  <c r="P438" i="20"/>
  <c r="P442" i="20"/>
  <c r="P446" i="20"/>
  <c r="P450" i="20"/>
  <c r="P454" i="20"/>
  <c r="P458" i="20"/>
  <c r="P462" i="20"/>
  <c r="P466" i="20"/>
  <c r="P470" i="20"/>
  <c r="P474" i="20"/>
  <c r="P478" i="20"/>
  <c r="P482" i="20"/>
  <c r="P486" i="20"/>
  <c r="P490" i="20"/>
  <c r="P494" i="20"/>
  <c r="P498" i="20"/>
  <c r="P502" i="20"/>
  <c r="P506" i="20"/>
  <c r="P510" i="20"/>
  <c r="P514" i="20"/>
  <c r="P518" i="20"/>
  <c r="P522" i="20"/>
  <c r="P526" i="20"/>
  <c r="P530" i="20"/>
  <c r="P534" i="20"/>
  <c r="P538" i="20"/>
  <c r="P542" i="20"/>
  <c r="P546" i="20"/>
  <c r="P550" i="20"/>
  <c r="P554" i="20"/>
  <c r="P558" i="20"/>
  <c r="P562" i="20"/>
  <c r="P566" i="20"/>
  <c r="P570" i="20"/>
  <c r="P574" i="20"/>
  <c r="P578" i="20"/>
  <c r="P582" i="20"/>
  <c r="P586" i="20"/>
  <c r="P590" i="20"/>
  <c r="P594" i="20"/>
  <c r="P598" i="20"/>
  <c r="P602" i="20"/>
  <c r="P606" i="20"/>
  <c r="P610" i="20"/>
  <c r="P614" i="20"/>
  <c r="P618" i="20"/>
  <c r="P622" i="20"/>
  <c r="P626" i="20"/>
  <c r="P630" i="20"/>
  <c r="P634" i="20"/>
  <c r="P638" i="20"/>
  <c r="P642" i="20"/>
  <c r="P646" i="20"/>
  <c r="P650" i="20"/>
  <c r="P654" i="20"/>
  <c r="P658" i="20"/>
  <c r="P662" i="20"/>
  <c r="P666" i="20"/>
  <c r="P670" i="20"/>
  <c r="P674" i="20"/>
  <c r="P678" i="20"/>
  <c r="P682" i="20"/>
  <c r="P686" i="20"/>
  <c r="P690" i="20"/>
  <c r="P694" i="20"/>
  <c r="P698" i="20"/>
  <c r="P702" i="20"/>
  <c r="P706" i="20"/>
  <c r="P710" i="20"/>
  <c r="P714" i="20"/>
  <c r="P718" i="20"/>
  <c r="P722" i="20"/>
  <c r="P726" i="20"/>
  <c r="P730" i="20"/>
  <c r="P734" i="20"/>
  <c r="P738" i="20"/>
  <c r="P742" i="20"/>
  <c r="P746" i="20"/>
  <c r="P750" i="20"/>
  <c r="P754" i="20"/>
  <c r="P758" i="20"/>
  <c r="P762" i="20"/>
  <c r="P766" i="20"/>
  <c r="P770" i="20"/>
  <c r="P774" i="20"/>
  <c r="P778" i="20"/>
  <c r="P48" i="20"/>
  <c r="P55" i="20"/>
  <c r="P63" i="20"/>
  <c r="P70" i="20"/>
  <c r="P76" i="20"/>
  <c r="P84" i="20"/>
  <c r="P91" i="20"/>
  <c r="P98" i="20"/>
  <c r="P106" i="20"/>
  <c r="P112" i="20"/>
  <c r="P119" i="20"/>
  <c r="P127" i="20"/>
  <c r="P134" i="20"/>
  <c r="P140" i="20"/>
  <c r="P148" i="20"/>
  <c r="P155" i="20"/>
  <c r="P162" i="20"/>
  <c r="P170" i="20"/>
  <c r="P176" i="20"/>
  <c r="P183" i="20"/>
  <c r="P191" i="20"/>
  <c r="P198" i="20"/>
  <c r="P204" i="20"/>
  <c r="P212" i="20"/>
  <c r="P219" i="20"/>
  <c r="P226" i="20"/>
  <c r="P234" i="20"/>
  <c r="P240" i="20"/>
  <c r="P247" i="20"/>
  <c r="P255" i="20"/>
  <c r="P262" i="20"/>
  <c r="P268" i="20"/>
  <c r="P276" i="20"/>
  <c r="P283" i="20"/>
  <c r="P290" i="20"/>
  <c r="P298" i="20"/>
  <c r="P304" i="20"/>
  <c r="P311" i="20"/>
  <c r="P319" i="20"/>
  <c r="P326" i="20"/>
  <c r="P332" i="20"/>
  <c r="P340" i="20"/>
  <c r="P347" i="20"/>
  <c r="P353" i="20"/>
  <c r="P359" i="20"/>
  <c r="P364" i="20"/>
  <c r="P369" i="20"/>
  <c r="P375" i="20"/>
  <c r="P380" i="20"/>
  <c r="P385" i="20"/>
  <c r="P391" i="20"/>
  <c r="P396" i="20"/>
  <c r="P401" i="20"/>
  <c r="P407" i="20"/>
  <c r="P412" i="20"/>
  <c r="P417" i="20"/>
  <c r="P423" i="20"/>
  <c r="P428" i="20"/>
  <c r="P433" i="20"/>
  <c r="P439" i="20"/>
  <c r="P444" i="20"/>
  <c r="P449" i="20"/>
  <c r="P455" i="20"/>
  <c r="P460" i="20"/>
  <c r="P465" i="20"/>
  <c r="P471" i="20"/>
  <c r="P476" i="20"/>
  <c r="P481" i="20"/>
  <c r="P487" i="20"/>
  <c r="P492" i="20"/>
  <c r="P497" i="20"/>
  <c r="P503" i="20"/>
  <c r="P508" i="20"/>
  <c r="P513" i="20"/>
  <c r="P519" i="20"/>
  <c r="P524" i="20"/>
  <c r="P529" i="20"/>
  <c r="P535" i="20"/>
  <c r="P540" i="20"/>
  <c r="P545" i="20"/>
  <c r="P551" i="20"/>
  <c r="P556" i="20"/>
  <c r="P561" i="20"/>
  <c r="P567" i="20"/>
  <c r="P572" i="20"/>
  <c r="P577" i="20"/>
  <c r="P583" i="20"/>
  <c r="P588" i="20"/>
  <c r="P593" i="20"/>
  <c r="P599" i="20"/>
  <c r="P604" i="20"/>
  <c r="P609" i="20"/>
  <c r="P615" i="20"/>
  <c r="P620" i="20"/>
  <c r="P625" i="20"/>
  <c r="P631" i="20"/>
  <c r="P636" i="20"/>
  <c r="P641" i="20"/>
  <c r="P647" i="20"/>
  <c r="P652" i="20"/>
  <c r="P657" i="20"/>
  <c r="P663" i="20"/>
  <c r="P668" i="20"/>
  <c r="P673" i="20"/>
  <c r="P679" i="20"/>
  <c r="P684" i="20"/>
  <c r="P689" i="20"/>
  <c r="P695" i="20"/>
  <c r="P700" i="20"/>
  <c r="P705" i="20"/>
  <c r="P711" i="20"/>
  <c r="P716" i="20"/>
  <c r="P721" i="20"/>
  <c r="P727" i="20"/>
  <c r="P732" i="20"/>
  <c r="P737" i="20"/>
  <c r="P743" i="20"/>
  <c r="P748" i="20"/>
  <c r="P753" i="20"/>
  <c r="P759" i="20"/>
  <c r="P764" i="20"/>
  <c r="P769" i="20"/>
  <c r="P775" i="20"/>
  <c r="P780" i="20"/>
  <c r="P784" i="20"/>
  <c r="P788" i="20"/>
  <c r="P792" i="20"/>
  <c r="P796" i="20"/>
  <c r="P800" i="20"/>
  <c r="P804" i="20"/>
  <c r="P808" i="20"/>
  <c r="P812" i="20"/>
  <c r="P816" i="20"/>
  <c r="P820" i="20"/>
  <c r="P824" i="20"/>
  <c r="P828" i="20"/>
  <c r="P832" i="20"/>
  <c r="P836" i="20"/>
  <c r="P840" i="20"/>
  <c r="P844" i="20"/>
  <c r="P848" i="20"/>
  <c r="P852" i="20"/>
  <c r="P856" i="20"/>
  <c r="P860" i="20"/>
  <c r="P864" i="20"/>
  <c r="P868" i="20"/>
  <c r="P872" i="20"/>
  <c r="P876" i="20"/>
  <c r="P880" i="20"/>
  <c r="P884" i="20"/>
  <c r="P888" i="20"/>
  <c r="P892" i="20"/>
  <c r="P896" i="20"/>
  <c r="P900" i="20"/>
  <c r="P904" i="20"/>
  <c r="P908" i="20"/>
  <c r="P912" i="20"/>
  <c r="P916" i="20"/>
  <c r="P920" i="20"/>
  <c r="P924" i="20"/>
  <c r="P928" i="20"/>
  <c r="P932" i="20"/>
  <c r="P936" i="20"/>
  <c r="P940" i="20"/>
  <c r="P944" i="20"/>
  <c r="P948" i="20"/>
  <c r="P952" i="20"/>
  <c r="P956" i="20"/>
  <c r="P960" i="20"/>
  <c r="P964" i="20"/>
  <c r="P968" i="20"/>
  <c r="P972" i="20"/>
  <c r="P976" i="20"/>
  <c r="P980" i="20"/>
  <c r="P984" i="20"/>
  <c r="P988" i="20"/>
  <c r="P992" i="20"/>
  <c r="P996" i="20"/>
  <c r="P1000" i="20"/>
  <c r="P1004" i="20"/>
  <c r="P1008" i="20"/>
  <c r="P1012" i="20"/>
  <c r="P1016" i="20"/>
  <c r="P1020" i="20"/>
  <c r="P1024" i="20"/>
  <c r="P50" i="20"/>
  <c r="P58" i="20"/>
  <c r="P64" i="20"/>
  <c r="P71" i="20"/>
  <c r="P79" i="20"/>
  <c r="P86" i="20"/>
  <c r="P92" i="20"/>
  <c r="P100" i="20"/>
  <c r="P107" i="20"/>
  <c r="P114" i="20"/>
  <c r="P122" i="20"/>
  <c r="P128" i="20"/>
  <c r="P135" i="20"/>
  <c r="P143" i="20"/>
  <c r="P150" i="20"/>
  <c r="P156" i="20"/>
  <c r="P164" i="20"/>
  <c r="P171" i="20"/>
  <c r="P178" i="20"/>
  <c r="P186" i="20"/>
  <c r="P192" i="20"/>
  <c r="P199" i="20"/>
  <c r="P207" i="20"/>
  <c r="P214" i="20"/>
  <c r="P220" i="20"/>
  <c r="P228" i="20"/>
  <c r="P235" i="20"/>
  <c r="P242" i="20"/>
  <c r="P250" i="20"/>
  <c r="P256" i="20"/>
  <c r="P263" i="20"/>
  <c r="P271" i="20"/>
  <c r="P278" i="20"/>
  <c r="P284" i="20"/>
  <c r="P292" i="20"/>
  <c r="P299" i="20"/>
  <c r="P306" i="20"/>
  <c r="P314" i="20"/>
  <c r="P320" i="20"/>
  <c r="P327" i="20"/>
  <c r="P335" i="20"/>
  <c r="P342" i="20"/>
  <c r="P348" i="20"/>
  <c r="P355" i="20"/>
  <c r="P360" i="20"/>
  <c r="P365" i="20"/>
  <c r="P371" i="20"/>
  <c r="P376" i="20"/>
  <c r="P381" i="20"/>
  <c r="P387" i="20"/>
  <c r="P392" i="20"/>
  <c r="P397" i="20"/>
  <c r="P403" i="20"/>
  <c r="P408" i="20"/>
  <c r="P413" i="20"/>
  <c r="P419" i="20"/>
  <c r="P424" i="20"/>
  <c r="P429" i="20"/>
  <c r="P435" i="20"/>
  <c r="P440" i="20"/>
  <c r="P445" i="20"/>
  <c r="P451" i="20"/>
  <c r="P456" i="20"/>
  <c r="P461" i="20"/>
  <c r="P467" i="20"/>
  <c r="P472" i="20"/>
  <c r="P477" i="20"/>
  <c r="P483" i="20"/>
  <c r="P488" i="20"/>
  <c r="P493" i="20"/>
  <c r="P499" i="20"/>
  <c r="P504" i="20"/>
  <c r="P509" i="20"/>
  <c r="P515" i="20"/>
  <c r="P520" i="20"/>
  <c r="P525" i="20"/>
  <c r="P531" i="20"/>
  <c r="P536" i="20"/>
  <c r="P541" i="20"/>
  <c r="P547" i="20"/>
  <c r="P552" i="20"/>
  <c r="P557" i="20"/>
  <c r="P563" i="20"/>
  <c r="P568" i="20"/>
  <c r="P573" i="20"/>
  <c r="P579" i="20"/>
  <c r="P584" i="20"/>
  <c r="P589" i="20"/>
  <c r="P595" i="20"/>
  <c r="P600" i="20"/>
  <c r="P605" i="20"/>
  <c r="P611" i="20"/>
  <c r="P616" i="20"/>
  <c r="P621" i="20"/>
  <c r="P627" i="20"/>
  <c r="P632" i="20"/>
  <c r="P637" i="20"/>
  <c r="P643" i="20"/>
  <c r="P648" i="20"/>
  <c r="P653" i="20"/>
  <c r="P659" i="20"/>
  <c r="P664" i="20"/>
  <c r="P669" i="20"/>
  <c r="P675" i="20"/>
  <c r="P680" i="20"/>
  <c r="P685" i="20"/>
  <c r="P691" i="20"/>
  <c r="P696" i="20"/>
  <c r="P701" i="20"/>
  <c r="P707" i="20"/>
  <c r="P712" i="20"/>
  <c r="P717" i="20"/>
  <c r="P723" i="20"/>
  <c r="P728" i="20"/>
  <c r="P733" i="20"/>
  <c r="P739" i="20"/>
  <c r="P744" i="20"/>
  <c r="P749" i="20"/>
  <c r="P755" i="20"/>
  <c r="P760" i="20"/>
  <c r="P765" i="20"/>
  <c r="P771" i="20"/>
  <c r="P776" i="20"/>
  <c r="P781" i="20"/>
  <c r="P785" i="20"/>
  <c r="P789" i="20"/>
  <c r="P793" i="20"/>
  <c r="P797" i="20"/>
  <c r="P801" i="20"/>
  <c r="P805" i="20"/>
  <c r="P809" i="20"/>
  <c r="P813" i="20"/>
  <c r="P817" i="20"/>
  <c r="P821" i="20"/>
  <c r="P825" i="20"/>
  <c r="P829" i="20"/>
  <c r="P833" i="20"/>
  <c r="P837" i="20"/>
  <c r="P841" i="20"/>
  <c r="P845" i="20"/>
  <c r="P849" i="20"/>
  <c r="P853" i="20"/>
  <c r="P857" i="20"/>
  <c r="P861" i="20"/>
  <c r="P865" i="20"/>
  <c r="P869" i="20"/>
  <c r="P873" i="20"/>
  <c r="P877" i="20"/>
  <c r="P60" i="20"/>
  <c r="P75" i="20"/>
  <c r="P90" i="20"/>
  <c r="P103" i="20"/>
  <c r="P118" i="20"/>
  <c r="P132" i="20"/>
  <c r="P146" i="20"/>
  <c r="P160" i="20"/>
  <c r="P175" i="20"/>
  <c r="P188" i="20"/>
  <c r="P203" i="20"/>
  <c r="P218" i="20"/>
  <c r="P231" i="20"/>
  <c r="P246" i="20"/>
  <c r="P260" i="20"/>
  <c r="P274" i="20"/>
  <c r="P288" i="20"/>
  <c r="P303" i="20"/>
  <c r="P316" i="20"/>
  <c r="P331" i="20"/>
  <c r="P346" i="20"/>
  <c r="P357" i="20"/>
  <c r="P368" i="20"/>
  <c r="P379" i="20"/>
  <c r="P389" i="20"/>
  <c r="P400" i="20"/>
  <c r="P411" i="20"/>
  <c r="P421" i="20"/>
  <c r="P432" i="20"/>
  <c r="P443" i="20"/>
  <c r="P453" i="20"/>
  <c r="P464" i="20"/>
  <c r="P475" i="20"/>
  <c r="P485" i="20"/>
  <c r="P496" i="20"/>
  <c r="P507" i="20"/>
  <c r="P517" i="20"/>
  <c r="P528" i="20"/>
  <c r="P539" i="20"/>
  <c r="P549" i="20"/>
  <c r="P560" i="20"/>
  <c r="P571" i="20"/>
  <c r="P581" i="20"/>
  <c r="P592" i="20"/>
  <c r="P603" i="20"/>
  <c r="P613" i="20"/>
  <c r="P624" i="20"/>
  <c r="P635" i="20"/>
  <c r="P645" i="20"/>
  <c r="P656" i="20"/>
  <c r="P667" i="20"/>
  <c r="P677" i="20"/>
  <c r="P688" i="20"/>
  <c r="P699" i="20"/>
  <c r="P709" i="20"/>
  <c r="P720" i="20"/>
  <c r="P731" i="20"/>
  <c r="P741" i="20"/>
  <c r="P752" i="20"/>
  <c r="P763" i="20"/>
  <c r="P773" i="20"/>
  <c r="P783" i="20"/>
  <c r="P791" i="20"/>
  <c r="P799" i="20"/>
  <c r="P807" i="20"/>
  <c r="P815" i="20"/>
  <c r="P823" i="20"/>
  <c r="P831" i="20"/>
  <c r="P839" i="20"/>
  <c r="P847" i="20"/>
  <c r="P855" i="20"/>
  <c r="P863" i="20"/>
  <c r="P871" i="20"/>
  <c r="P879" i="20"/>
  <c r="P885" i="20"/>
  <c r="P890" i="20"/>
  <c r="P895" i="20"/>
  <c r="P901" i="20"/>
  <c r="P906" i="20"/>
  <c r="P911" i="20"/>
  <c r="P917" i="20"/>
  <c r="P922" i="20"/>
  <c r="P927" i="20"/>
  <c r="P933" i="20"/>
  <c r="P938" i="20"/>
  <c r="P943" i="20"/>
  <c r="P949" i="20"/>
  <c r="P954" i="20"/>
  <c r="P959" i="20"/>
  <c r="P965" i="20"/>
  <c r="P970" i="20"/>
  <c r="P975" i="20"/>
  <c r="P981" i="20"/>
  <c r="P986" i="20"/>
  <c r="P991" i="20"/>
  <c r="P997" i="20"/>
  <c r="P1002" i="20"/>
  <c r="P1007" i="20"/>
  <c r="P1013" i="20"/>
  <c r="P1018" i="20"/>
  <c r="P1023" i="20"/>
  <c r="P52" i="20"/>
  <c r="P66" i="20"/>
  <c r="P80" i="20"/>
  <c r="P95" i="20"/>
  <c r="P108" i="20"/>
  <c r="P123" i="20"/>
  <c r="P138" i="20"/>
  <c r="P151" i="20"/>
  <c r="P166" i="20"/>
  <c r="P180" i="20"/>
  <c r="P194" i="20"/>
  <c r="P208" i="20"/>
  <c r="P223" i="20"/>
  <c r="P236" i="20"/>
  <c r="P251" i="20"/>
  <c r="P266" i="20"/>
  <c r="P279" i="20"/>
  <c r="P294" i="20"/>
  <c r="P308" i="20"/>
  <c r="P322" i="20"/>
  <c r="P336" i="20"/>
  <c r="P351" i="20"/>
  <c r="P361" i="20"/>
  <c r="P372" i="20"/>
  <c r="P383" i="20"/>
  <c r="P393" i="20"/>
  <c r="P404" i="20"/>
  <c r="P415" i="20"/>
  <c r="P425" i="20"/>
  <c r="P436" i="20"/>
  <c r="P447" i="20"/>
  <c r="P457" i="20"/>
  <c r="P468" i="20"/>
  <c r="P479" i="20"/>
  <c r="P489" i="20"/>
  <c r="P500" i="20"/>
  <c r="P511" i="20"/>
  <c r="P521" i="20"/>
  <c r="P532" i="20"/>
  <c r="P543" i="20"/>
  <c r="P553" i="20"/>
  <c r="P564" i="20"/>
  <c r="P575" i="20"/>
  <c r="P585" i="20"/>
  <c r="P596" i="20"/>
  <c r="P607" i="20"/>
  <c r="P617" i="20"/>
  <c r="P628" i="20"/>
  <c r="P639" i="20"/>
  <c r="P649" i="20"/>
  <c r="P660" i="20"/>
  <c r="P671" i="20"/>
  <c r="P681" i="20"/>
  <c r="P692" i="20"/>
  <c r="P703" i="20"/>
  <c r="P713" i="20"/>
  <c r="P724" i="20"/>
  <c r="P735" i="20"/>
  <c r="P745" i="20"/>
  <c r="P756" i="20"/>
  <c r="P767" i="20"/>
  <c r="P777" i="20"/>
  <c r="P786" i="20"/>
  <c r="P794" i="20"/>
  <c r="P802" i="20"/>
  <c r="P810" i="20"/>
  <c r="P818" i="20"/>
  <c r="P826" i="20"/>
  <c r="P834" i="20"/>
  <c r="P842" i="20"/>
  <c r="P850" i="20"/>
  <c r="P858" i="20"/>
  <c r="P866" i="20"/>
  <c r="P874" i="20"/>
  <c r="P881" i="20"/>
  <c r="P886" i="20"/>
  <c r="P891" i="20"/>
  <c r="P897" i="20"/>
  <c r="P902" i="20"/>
  <c r="P907" i="20"/>
  <c r="P913" i="20"/>
  <c r="P918" i="20"/>
  <c r="P923" i="20"/>
  <c r="P929" i="20"/>
  <c r="P934" i="20"/>
  <c r="P939" i="20"/>
  <c r="P945" i="20"/>
  <c r="P950" i="20"/>
  <c r="P955" i="20"/>
  <c r="P961" i="20"/>
  <c r="P966" i="20"/>
  <c r="P971" i="20"/>
  <c r="P977" i="20"/>
  <c r="P982" i="20"/>
  <c r="P987" i="20"/>
  <c r="P993" i="20"/>
  <c r="P998" i="20"/>
  <c r="P1003" i="20"/>
  <c r="P1009" i="20"/>
  <c r="P1014" i="20"/>
  <c r="P1019" i="20"/>
  <c r="P1025" i="20"/>
  <c r="P54" i="20"/>
  <c r="P68" i="20"/>
  <c r="P82" i="20"/>
  <c r="P96" i="20"/>
  <c r="P111" i="20"/>
  <c r="P124" i="20"/>
  <c r="P139" i="20"/>
  <c r="P154" i="20"/>
  <c r="P167" i="20"/>
  <c r="P182" i="20"/>
  <c r="P196" i="20"/>
  <c r="P210" i="20"/>
  <c r="P224" i="20"/>
  <c r="P239" i="20"/>
  <c r="P252" i="20"/>
  <c r="P267" i="20"/>
  <c r="P282" i="20"/>
  <c r="P295" i="20"/>
  <c r="P310" i="20"/>
  <c r="P324" i="20"/>
  <c r="P338" i="20"/>
  <c r="P352" i="20"/>
  <c r="P363" i="20"/>
  <c r="P373" i="20"/>
  <c r="P384" i="20"/>
  <c r="P395" i="20"/>
  <c r="P405" i="20"/>
  <c r="P416" i="20"/>
  <c r="P427" i="20"/>
  <c r="P437" i="20"/>
  <c r="P448" i="20"/>
  <c r="P459" i="20"/>
  <c r="P469" i="20"/>
  <c r="P480" i="20"/>
  <c r="P491" i="20"/>
  <c r="P501" i="20"/>
  <c r="P512" i="20"/>
  <c r="P523" i="20"/>
  <c r="P533" i="20"/>
  <c r="P544" i="20"/>
  <c r="P555" i="20"/>
  <c r="P565" i="20"/>
  <c r="P576" i="20"/>
  <c r="P587" i="20"/>
  <c r="P597" i="20"/>
  <c r="P608" i="20"/>
  <c r="P619" i="20"/>
  <c r="P629" i="20"/>
  <c r="P640" i="20"/>
  <c r="P651" i="20"/>
  <c r="P661" i="20"/>
  <c r="P672" i="20"/>
  <c r="P683" i="20"/>
  <c r="P693" i="20"/>
  <c r="P704" i="20"/>
  <c r="P715" i="20"/>
  <c r="P725" i="20"/>
  <c r="P736" i="20"/>
  <c r="P747" i="20"/>
  <c r="P757" i="20"/>
  <c r="P768" i="20"/>
  <c r="P779" i="20"/>
  <c r="P787" i="20"/>
  <c r="P795" i="20"/>
  <c r="P803" i="20"/>
  <c r="P811" i="20"/>
  <c r="P819" i="20"/>
  <c r="P827" i="20"/>
  <c r="P835" i="20"/>
  <c r="P843" i="20"/>
  <c r="P851" i="20"/>
  <c r="P859" i="20"/>
  <c r="P867" i="20"/>
  <c r="P875" i="20"/>
  <c r="P882" i="20"/>
  <c r="P887" i="20"/>
  <c r="P893" i="20"/>
  <c r="P898" i="20"/>
  <c r="P903" i="20"/>
  <c r="P909" i="20"/>
  <c r="P914" i="20"/>
  <c r="P919" i="20"/>
  <c r="P925" i="20"/>
  <c r="P930" i="20"/>
  <c r="P935" i="20"/>
  <c r="P941" i="20"/>
  <c r="P946" i="20"/>
  <c r="P951" i="20"/>
  <c r="P957" i="20"/>
  <c r="P962" i="20"/>
  <c r="P967" i="20"/>
  <c r="P973" i="20"/>
  <c r="P978" i="20"/>
  <c r="P983" i="20"/>
  <c r="P989" i="20"/>
  <c r="P994" i="20"/>
  <c r="P999" i="20"/>
  <c r="P1005" i="20"/>
  <c r="P1010" i="20"/>
  <c r="P1015" i="20"/>
  <c r="P1021" i="20"/>
  <c r="P1026" i="20"/>
  <c r="P59" i="20"/>
  <c r="P74" i="20"/>
  <c r="P87" i="20"/>
  <c r="P102" i="20"/>
  <c r="P116" i="20"/>
  <c r="P130" i="20"/>
  <c r="P144" i="20"/>
  <c r="P159" i="20"/>
  <c r="P172" i="20"/>
  <c r="P187" i="20"/>
  <c r="P202" i="20"/>
  <c r="P215" i="20"/>
  <c r="P230" i="20"/>
  <c r="P244" i="20"/>
  <c r="P258" i="20"/>
  <c r="P272" i="20"/>
  <c r="P287" i="20"/>
  <c r="P300" i="20"/>
  <c r="P315" i="20"/>
  <c r="P330" i="20"/>
  <c r="P343" i="20"/>
  <c r="P356" i="20"/>
  <c r="P367" i="20"/>
  <c r="P377" i="20"/>
  <c r="P388" i="20"/>
  <c r="P399" i="20"/>
  <c r="P409" i="20"/>
  <c r="P420" i="20"/>
  <c r="P431" i="20"/>
  <c r="P441" i="20"/>
  <c r="P452" i="20"/>
  <c r="P463" i="20"/>
  <c r="P473" i="20"/>
  <c r="P484" i="20"/>
  <c r="P495" i="20"/>
  <c r="P505" i="20"/>
  <c r="P516" i="20"/>
  <c r="P527" i="20"/>
  <c r="P537" i="20"/>
  <c r="P548" i="20"/>
  <c r="P559" i="20"/>
  <c r="P569" i="20"/>
  <c r="P580" i="20"/>
  <c r="P591" i="20"/>
  <c r="P601" i="20"/>
  <c r="P612" i="20"/>
  <c r="P623" i="20"/>
  <c r="P633" i="20"/>
  <c r="P644" i="20"/>
  <c r="P655" i="20"/>
  <c r="P665" i="20"/>
  <c r="P676" i="20"/>
  <c r="P687" i="20"/>
  <c r="P697" i="20"/>
  <c r="P708" i="20"/>
  <c r="P719" i="20"/>
  <c r="P729" i="20"/>
  <c r="P740" i="20"/>
  <c r="P751" i="20"/>
  <c r="P761" i="20"/>
  <c r="P772" i="20"/>
  <c r="P782" i="20"/>
  <c r="P790" i="20"/>
  <c r="P798" i="20"/>
  <c r="P806" i="20"/>
  <c r="P814" i="20"/>
  <c r="P822" i="20"/>
  <c r="P830" i="20"/>
  <c r="P838" i="20"/>
  <c r="P846" i="20"/>
  <c r="P854" i="20"/>
  <c r="P862" i="20"/>
  <c r="P870" i="20"/>
  <c r="P878" i="20"/>
  <c r="P883" i="20"/>
  <c r="P889" i="20"/>
  <c r="P894" i="20"/>
  <c r="P899" i="20"/>
  <c r="P905" i="20"/>
  <c r="P910" i="20"/>
  <c r="P915" i="20"/>
  <c r="P921" i="20"/>
  <c r="P926" i="20"/>
  <c r="P931" i="20"/>
  <c r="P937" i="20"/>
  <c r="P942" i="20"/>
  <c r="P947" i="20"/>
  <c r="P953" i="20"/>
  <c r="P958" i="20"/>
  <c r="P963" i="20"/>
  <c r="P969" i="20"/>
  <c r="P974" i="20"/>
  <c r="P979" i="20"/>
  <c r="P985" i="20"/>
  <c r="P990" i="20"/>
  <c r="P995" i="20"/>
  <c r="P1001" i="20"/>
  <c r="P1006" i="20"/>
  <c r="P1011" i="20"/>
  <c r="P1017" i="20"/>
  <c r="P1022" i="20"/>
  <c r="AF9" i="20"/>
  <c r="AW9" i="20" s="1"/>
  <c r="W10" i="20"/>
  <c r="V119" i="20" l="1"/>
  <c r="V123" i="20"/>
  <c r="AV123" i="20"/>
  <c r="AV119" i="20"/>
  <c r="AV117" i="20"/>
  <c r="V46" i="20"/>
  <c r="AV46" i="20"/>
  <c r="AW1026" i="20"/>
  <c r="AX1026" i="20" s="1"/>
  <c r="AW1022" i="20"/>
  <c r="AX1022" i="20" s="1"/>
  <c r="AW1018" i="20"/>
  <c r="AX1018" i="20" s="1"/>
  <c r="AW1014" i="20"/>
  <c r="AX1014" i="20" s="1"/>
  <c r="AW1010" i="20"/>
  <c r="AX1010" i="20" s="1"/>
  <c r="AW1006" i="20"/>
  <c r="AX1006" i="20" s="1"/>
  <c r="AW1023" i="20"/>
  <c r="AX1023" i="20" s="1"/>
  <c r="AW1021" i="20"/>
  <c r="AX1021" i="20" s="1"/>
  <c r="AW1015" i="20"/>
  <c r="AX1015" i="20" s="1"/>
  <c r="AW1013" i="20"/>
  <c r="AX1013" i="20" s="1"/>
  <c r="AW1007" i="20"/>
  <c r="AX1007" i="20" s="1"/>
  <c r="AW1005" i="20"/>
  <c r="AX1005" i="20" s="1"/>
  <c r="AW1002" i="20"/>
  <c r="AX1002" i="20" s="1"/>
  <c r="AW998" i="20"/>
  <c r="AX998" i="20" s="1"/>
  <c r="AW1025" i="20"/>
  <c r="AX1025" i="20" s="1"/>
  <c r="AW1019" i="20"/>
  <c r="AX1019" i="20" s="1"/>
  <c r="AW1017" i="20"/>
  <c r="AX1017" i="20" s="1"/>
  <c r="AW1011" i="20"/>
  <c r="AX1011" i="20" s="1"/>
  <c r="AW1009" i="20"/>
  <c r="AX1009" i="20" s="1"/>
  <c r="AW1003" i="20"/>
  <c r="AX1003" i="20" s="1"/>
  <c r="AW1000" i="20"/>
  <c r="AX1000" i="20" s="1"/>
  <c r="AW996" i="20"/>
  <c r="AX996" i="20" s="1"/>
  <c r="AW992" i="20"/>
  <c r="AX992" i="20" s="1"/>
  <c r="AW988" i="20"/>
  <c r="AX988" i="20" s="1"/>
  <c r="AW1024" i="20"/>
  <c r="AX1024" i="20" s="1"/>
  <c r="AW1020" i="20"/>
  <c r="AX1020" i="20" s="1"/>
  <c r="AW1016" i="20"/>
  <c r="AX1016" i="20" s="1"/>
  <c r="AW1012" i="20"/>
  <c r="AX1012" i="20" s="1"/>
  <c r="AW1008" i="20"/>
  <c r="AX1008" i="20" s="1"/>
  <c r="AW1004" i="20"/>
  <c r="AX1004" i="20" s="1"/>
  <c r="AW1001" i="20"/>
  <c r="AX1001" i="20" s="1"/>
  <c r="AW999" i="20"/>
  <c r="AX999" i="20" s="1"/>
  <c r="AW994" i="20"/>
  <c r="AX994" i="20" s="1"/>
  <c r="AW990" i="20"/>
  <c r="AX990" i="20" s="1"/>
  <c r="AW986" i="20"/>
  <c r="AX986" i="20" s="1"/>
  <c r="AW997" i="20"/>
  <c r="AX997" i="20" s="1"/>
  <c r="AW995" i="20"/>
  <c r="AX995" i="20" s="1"/>
  <c r="AW993" i="20"/>
  <c r="AX993" i="20" s="1"/>
  <c r="AW991" i="20"/>
  <c r="AX991" i="20" s="1"/>
  <c r="AW989" i="20"/>
  <c r="AX989" i="20" s="1"/>
  <c r="AW987" i="20"/>
  <c r="AX987" i="20" s="1"/>
  <c r="AW985" i="20"/>
  <c r="AX985" i="20" s="1"/>
  <c r="AW981" i="20"/>
  <c r="AX981" i="20" s="1"/>
  <c r="AW977" i="20"/>
  <c r="AX977" i="20" s="1"/>
  <c r="AW973" i="20"/>
  <c r="AX973" i="20" s="1"/>
  <c r="AW969" i="20"/>
  <c r="AX969" i="20" s="1"/>
  <c r="AW965" i="20"/>
  <c r="AX965" i="20" s="1"/>
  <c r="AW961" i="20"/>
  <c r="AX961" i="20" s="1"/>
  <c r="AW957" i="20"/>
  <c r="AX957" i="20" s="1"/>
  <c r="AW953" i="20"/>
  <c r="AX953" i="20" s="1"/>
  <c r="AW949" i="20"/>
  <c r="AX949" i="20" s="1"/>
  <c r="AW984" i="20"/>
  <c r="AX984" i="20" s="1"/>
  <c r="AW983" i="20"/>
  <c r="AX983" i="20" s="1"/>
  <c r="AW975" i="20"/>
  <c r="AX975" i="20" s="1"/>
  <c r="AW967" i="20"/>
  <c r="AX967" i="20" s="1"/>
  <c r="AW959" i="20"/>
  <c r="AX959" i="20" s="1"/>
  <c r="AW951" i="20"/>
  <c r="AX951" i="20" s="1"/>
  <c r="AW945" i="20"/>
  <c r="AX945" i="20" s="1"/>
  <c r="AW941" i="20"/>
  <c r="AX941" i="20" s="1"/>
  <c r="AW937" i="20"/>
  <c r="AX937" i="20" s="1"/>
  <c r="AW980" i="20"/>
  <c r="AX980" i="20" s="1"/>
  <c r="AW979" i="20"/>
  <c r="AX979" i="20" s="1"/>
  <c r="AW972" i="20"/>
  <c r="AX972" i="20" s="1"/>
  <c r="AW978" i="20"/>
  <c r="AX978" i="20" s="1"/>
  <c r="AW976" i="20"/>
  <c r="AX976" i="20" s="1"/>
  <c r="AW982" i="20"/>
  <c r="AX982" i="20" s="1"/>
  <c r="AW974" i="20"/>
  <c r="AX974" i="20" s="1"/>
  <c r="AW966" i="20"/>
  <c r="AX966" i="20" s="1"/>
  <c r="AW958" i="20"/>
  <c r="AX958" i="20" s="1"/>
  <c r="AW950" i="20"/>
  <c r="AX950" i="20" s="1"/>
  <c r="AW946" i="20"/>
  <c r="AX946" i="20" s="1"/>
  <c r="AW944" i="20"/>
  <c r="AX944" i="20" s="1"/>
  <c r="AW938" i="20"/>
  <c r="AX938" i="20" s="1"/>
  <c r="AW936" i="20"/>
  <c r="AX936" i="20" s="1"/>
  <c r="AW933" i="20"/>
  <c r="AX933" i="20" s="1"/>
  <c r="AW929" i="20"/>
  <c r="AX929" i="20" s="1"/>
  <c r="AW925" i="20"/>
  <c r="AX925" i="20" s="1"/>
  <c r="AW921" i="20"/>
  <c r="AX921" i="20" s="1"/>
  <c r="AW917" i="20"/>
  <c r="AX917" i="20" s="1"/>
  <c r="AW913" i="20"/>
  <c r="AX913" i="20" s="1"/>
  <c r="AW909" i="20"/>
  <c r="AX909" i="20" s="1"/>
  <c r="AW905" i="20"/>
  <c r="AX905" i="20" s="1"/>
  <c r="AW901" i="20"/>
  <c r="AX901" i="20" s="1"/>
  <c r="AW897" i="20"/>
  <c r="AX897" i="20" s="1"/>
  <c r="AW893" i="20"/>
  <c r="AX893" i="20" s="1"/>
  <c r="AW889" i="20"/>
  <c r="AX889" i="20" s="1"/>
  <c r="AW885" i="20"/>
  <c r="AX885" i="20" s="1"/>
  <c r="AW881" i="20"/>
  <c r="AX881" i="20" s="1"/>
  <c r="AW877" i="20"/>
  <c r="AX877" i="20" s="1"/>
  <c r="AW947" i="20"/>
  <c r="AX947" i="20" s="1"/>
  <c r="AW927" i="20"/>
  <c r="AX927" i="20" s="1"/>
  <c r="AW919" i="20"/>
  <c r="AX919" i="20" s="1"/>
  <c r="AW911" i="20"/>
  <c r="AX911" i="20" s="1"/>
  <c r="AW903" i="20"/>
  <c r="AX903" i="20" s="1"/>
  <c r="AW895" i="20"/>
  <c r="AX895" i="20" s="1"/>
  <c r="AW887" i="20"/>
  <c r="AX887" i="20" s="1"/>
  <c r="AW879" i="20"/>
  <c r="AX879" i="20" s="1"/>
  <c r="AW875" i="20"/>
  <c r="AX875" i="20" s="1"/>
  <c r="AW871" i="20"/>
  <c r="AX871" i="20" s="1"/>
  <c r="AW867" i="20"/>
  <c r="AX867" i="20" s="1"/>
  <c r="AW863" i="20"/>
  <c r="AX863" i="20" s="1"/>
  <c r="AW859" i="20"/>
  <c r="AX859" i="20" s="1"/>
  <c r="AW855" i="20"/>
  <c r="AX855" i="20" s="1"/>
  <c r="AW851" i="20"/>
  <c r="AX851" i="20" s="1"/>
  <c r="AW847" i="20"/>
  <c r="AX847" i="20" s="1"/>
  <c r="AW843" i="20"/>
  <c r="AX843" i="20" s="1"/>
  <c r="AW971" i="20"/>
  <c r="AX971" i="20" s="1"/>
  <c r="AW970" i="20"/>
  <c r="AX970" i="20" s="1"/>
  <c r="AW968" i="20"/>
  <c r="AX968" i="20" s="1"/>
  <c r="AW963" i="20"/>
  <c r="AX963" i="20" s="1"/>
  <c r="AW962" i="20"/>
  <c r="AX962" i="20" s="1"/>
  <c r="AW960" i="20"/>
  <c r="AX960" i="20" s="1"/>
  <c r="AW955" i="20"/>
  <c r="AX955" i="20" s="1"/>
  <c r="AW954" i="20"/>
  <c r="AX954" i="20" s="1"/>
  <c r="AW952" i="20"/>
  <c r="AX952" i="20" s="1"/>
  <c r="AW940" i="20"/>
  <c r="AX940" i="20" s="1"/>
  <c r="AW935" i="20"/>
  <c r="AX935" i="20" s="1"/>
  <c r="AW948" i="20"/>
  <c r="AX948" i="20" s="1"/>
  <c r="AW939" i="20"/>
  <c r="AX939" i="20" s="1"/>
  <c r="AW956" i="20"/>
  <c r="AX956" i="20" s="1"/>
  <c r="AW943" i="20"/>
  <c r="AX943" i="20" s="1"/>
  <c r="AW934" i="20"/>
  <c r="AX934" i="20" s="1"/>
  <c r="AW932" i="20"/>
  <c r="AX932" i="20" s="1"/>
  <c r="AW931" i="20"/>
  <c r="AX931" i="20" s="1"/>
  <c r="AW924" i="20"/>
  <c r="AX924" i="20" s="1"/>
  <c r="AW923" i="20"/>
  <c r="AX923" i="20" s="1"/>
  <c r="AW916" i="20"/>
  <c r="AX916" i="20" s="1"/>
  <c r="AW915" i="20"/>
  <c r="AX915" i="20" s="1"/>
  <c r="AW908" i="20"/>
  <c r="AX908" i="20" s="1"/>
  <c r="AW907" i="20"/>
  <c r="AX907" i="20" s="1"/>
  <c r="AW900" i="20"/>
  <c r="AX900" i="20" s="1"/>
  <c r="AW899" i="20"/>
  <c r="AX899" i="20" s="1"/>
  <c r="AW892" i="20"/>
  <c r="AX892" i="20" s="1"/>
  <c r="AW891" i="20"/>
  <c r="AX891" i="20" s="1"/>
  <c r="AW884" i="20"/>
  <c r="AX884" i="20" s="1"/>
  <c r="AW883" i="20"/>
  <c r="AX883" i="20" s="1"/>
  <c r="AW876" i="20"/>
  <c r="AX876" i="20" s="1"/>
  <c r="AW873" i="20"/>
  <c r="AX873" i="20" s="1"/>
  <c r="AW942" i="20"/>
  <c r="AX942" i="20" s="1"/>
  <c r="AW930" i="20"/>
  <c r="AX930" i="20" s="1"/>
  <c r="AW928" i="20"/>
  <c r="AX928" i="20" s="1"/>
  <c r="AW922" i="20"/>
  <c r="AX922" i="20" s="1"/>
  <c r="AW920" i="20"/>
  <c r="AX920" i="20" s="1"/>
  <c r="AW914" i="20"/>
  <c r="AX914" i="20" s="1"/>
  <c r="AW912" i="20"/>
  <c r="AX912" i="20" s="1"/>
  <c r="AW906" i="20"/>
  <c r="AX906" i="20" s="1"/>
  <c r="AW904" i="20"/>
  <c r="AX904" i="20" s="1"/>
  <c r="AW898" i="20"/>
  <c r="AX898" i="20" s="1"/>
  <c r="AW896" i="20"/>
  <c r="AX896" i="20" s="1"/>
  <c r="AW890" i="20"/>
  <c r="AX890" i="20" s="1"/>
  <c r="AW888" i="20"/>
  <c r="AX888" i="20" s="1"/>
  <c r="AW882" i="20"/>
  <c r="AX882" i="20" s="1"/>
  <c r="AW880" i="20"/>
  <c r="AX880" i="20" s="1"/>
  <c r="AW874" i="20"/>
  <c r="AX874" i="20" s="1"/>
  <c r="AW868" i="20"/>
  <c r="AX868" i="20" s="1"/>
  <c r="AW866" i="20"/>
  <c r="AX866" i="20" s="1"/>
  <c r="AW860" i="20"/>
  <c r="AX860" i="20" s="1"/>
  <c r="AW858" i="20"/>
  <c r="AX858" i="20" s="1"/>
  <c r="AW852" i="20"/>
  <c r="AX852" i="20" s="1"/>
  <c r="AW850" i="20"/>
  <c r="AX850" i="20" s="1"/>
  <c r="AW844" i="20"/>
  <c r="AX844" i="20" s="1"/>
  <c r="AW842" i="20"/>
  <c r="AX842" i="20" s="1"/>
  <c r="AW841" i="20"/>
  <c r="AX841" i="20" s="1"/>
  <c r="AW837" i="20"/>
  <c r="AX837" i="20" s="1"/>
  <c r="AW833" i="20"/>
  <c r="AX833" i="20" s="1"/>
  <c r="AW829" i="20"/>
  <c r="AX829" i="20" s="1"/>
  <c r="AW825" i="20"/>
  <c r="AX825" i="20" s="1"/>
  <c r="AW821" i="20"/>
  <c r="AX821" i="20" s="1"/>
  <c r="AW817" i="20"/>
  <c r="AX817" i="20" s="1"/>
  <c r="AW813" i="20"/>
  <c r="AX813" i="20" s="1"/>
  <c r="AW809" i="20"/>
  <c r="AX809" i="20" s="1"/>
  <c r="AW805" i="20"/>
  <c r="AX805" i="20" s="1"/>
  <c r="AW801" i="20"/>
  <c r="AX801" i="20" s="1"/>
  <c r="AW797" i="20"/>
  <c r="AX797" i="20" s="1"/>
  <c r="AW793" i="20"/>
  <c r="AX793" i="20" s="1"/>
  <c r="AW789" i="20"/>
  <c r="AX789" i="20" s="1"/>
  <c r="AW785" i="20"/>
  <c r="AX785" i="20" s="1"/>
  <c r="AW781" i="20"/>
  <c r="AX781" i="20" s="1"/>
  <c r="AW777" i="20"/>
  <c r="AX777" i="20" s="1"/>
  <c r="AW872" i="20"/>
  <c r="AX872" i="20" s="1"/>
  <c r="AW870" i="20"/>
  <c r="AX870" i="20" s="1"/>
  <c r="AW861" i="20"/>
  <c r="AX861" i="20" s="1"/>
  <c r="AW845" i="20"/>
  <c r="AX845" i="20" s="1"/>
  <c r="AW835" i="20"/>
  <c r="AX835" i="20" s="1"/>
  <c r="AW827" i="20"/>
  <c r="AX827" i="20" s="1"/>
  <c r="AW819" i="20"/>
  <c r="AX819" i="20" s="1"/>
  <c r="AW811" i="20"/>
  <c r="AX811" i="20" s="1"/>
  <c r="AW803" i="20"/>
  <c r="AX803" i="20" s="1"/>
  <c r="AW795" i="20"/>
  <c r="AX795" i="20" s="1"/>
  <c r="AW787" i="20"/>
  <c r="AX787" i="20" s="1"/>
  <c r="AW779" i="20"/>
  <c r="AX779" i="20" s="1"/>
  <c r="AW773" i="20"/>
  <c r="AX773" i="20" s="1"/>
  <c r="AW894" i="20"/>
  <c r="AX894" i="20" s="1"/>
  <c r="AW886" i="20"/>
  <c r="AX886" i="20" s="1"/>
  <c r="AW878" i="20"/>
  <c r="AX878" i="20" s="1"/>
  <c r="AW865" i="20"/>
  <c r="AX865" i="20" s="1"/>
  <c r="AW864" i="20"/>
  <c r="AX864" i="20" s="1"/>
  <c r="AW854" i="20"/>
  <c r="AX854" i="20" s="1"/>
  <c r="AW849" i="20"/>
  <c r="AX849" i="20" s="1"/>
  <c r="AW848" i="20"/>
  <c r="AX848" i="20" s="1"/>
  <c r="AW838" i="20"/>
  <c r="AX838" i="20" s="1"/>
  <c r="AW836" i="20"/>
  <c r="AX836" i="20" s="1"/>
  <c r="AW830" i="20"/>
  <c r="AX830" i="20" s="1"/>
  <c r="AW828" i="20"/>
  <c r="AX828" i="20" s="1"/>
  <c r="AW822" i="20"/>
  <c r="AX822" i="20" s="1"/>
  <c r="AW820" i="20"/>
  <c r="AX820" i="20" s="1"/>
  <c r="AW814" i="20"/>
  <c r="AX814" i="20" s="1"/>
  <c r="AW812" i="20"/>
  <c r="AX812" i="20" s="1"/>
  <c r="AW806" i="20"/>
  <c r="AX806" i="20" s="1"/>
  <c r="AW804" i="20"/>
  <c r="AX804" i="20" s="1"/>
  <c r="AW798" i="20"/>
  <c r="AX798" i="20" s="1"/>
  <c r="AW796" i="20"/>
  <c r="AX796" i="20" s="1"/>
  <c r="AW790" i="20"/>
  <c r="AX790" i="20" s="1"/>
  <c r="AW788" i="20"/>
  <c r="AX788" i="20" s="1"/>
  <c r="AW782" i="20"/>
  <c r="AX782" i="20" s="1"/>
  <c r="AW780" i="20"/>
  <c r="AX780" i="20" s="1"/>
  <c r="AW774" i="20"/>
  <c r="AX774" i="20" s="1"/>
  <c r="AW770" i="20"/>
  <c r="AX770" i="20" s="1"/>
  <c r="AW766" i="20"/>
  <c r="AX766" i="20" s="1"/>
  <c r="AW762" i="20"/>
  <c r="AX762" i="20" s="1"/>
  <c r="AW964" i="20"/>
  <c r="AX964" i="20" s="1"/>
  <c r="AW869" i="20"/>
  <c r="AX869" i="20" s="1"/>
  <c r="AW853" i="20"/>
  <c r="AX853" i="20" s="1"/>
  <c r="AW839" i="20"/>
  <c r="AX839" i="20" s="1"/>
  <c r="AW831" i="20"/>
  <c r="AX831" i="20" s="1"/>
  <c r="AW823" i="20"/>
  <c r="AX823" i="20" s="1"/>
  <c r="AW815" i="20"/>
  <c r="AX815" i="20" s="1"/>
  <c r="AW807" i="20"/>
  <c r="AX807" i="20" s="1"/>
  <c r="AW799" i="20"/>
  <c r="AX799" i="20" s="1"/>
  <c r="AW791" i="20"/>
  <c r="AX791" i="20" s="1"/>
  <c r="AW783" i="20"/>
  <c r="AX783" i="20" s="1"/>
  <c r="AW775" i="20"/>
  <c r="AX775" i="20" s="1"/>
  <c r="AW771" i="20"/>
  <c r="AX771" i="20" s="1"/>
  <c r="AW767" i="20"/>
  <c r="AX767" i="20" s="1"/>
  <c r="AW763" i="20"/>
  <c r="AX763" i="20" s="1"/>
  <c r="AW759" i="20"/>
  <c r="AX759" i="20" s="1"/>
  <c r="AW755" i="20"/>
  <c r="AX755" i="20" s="1"/>
  <c r="AW751" i="20"/>
  <c r="AX751" i="20" s="1"/>
  <c r="AW747" i="20"/>
  <c r="AX747" i="20" s="1"/>
  <c r="AW743" i="20"/>
  <c r="AX743" i="20" s="1"/>
  <c r="AW739" i="20"/>
  <c r="AX739" i="20" s="1"/>
  <c r="AW735" i="20"/>
  <c r="AX735" i="20" s="1"/>
  <c r="AW731" i="20"/>
  <c r="AX731" i="20" s="1"/>
  <c r="AW727" i="20"/>
  <c r="AX727" i="20" s="1"/>
  <c r="AW723" i="20"/>
  <c r="AX723" i="20" s="1"/>
  <c r="AW719" i="20"/>
  <c r="AX719" i="20" s="1"/>
  <c r="AW715" i="20"/>
  <c r="AX715" i="20" s="1"/>
  <c r="AW711" i="20"/>
  <c r="AX711" i="20" s="1"/>
  <c r="AW707" i="20"/>
  <c r="AX707" i="20" s="1"/>
  <c r="AW703" i="20"/>
  <c r="AX703" i="20" s="1"/>
  <c r="AW699" i="20"/>
  <c r="AX699" i="20" s="1"/>
  <c r="AW695" i="20"/>
  <c r="AX695" i="20" s="1"/>
  <c r="AW691" i="20"/>
  <c r="AX691" i="20" s="1"/>
  <c r="AW687" i="20"/>
  <c r="AX687" i="20" s="1"/>
  <c r="AW683" i="20"/>
  <c r="AX683" i="20" s="1"/>
  <c r="AW857" i="20"/>
  <c r="AX857" i="20" s="1"/>
  <c r="AW840" i="20"/>
  <c r="AX840" i="20" s="1"/>
  <c r="AW826" i="20"/>
  <c r="AX826" i="20" s="1"/>
  <c r="AW824" i="20"/>
  <c r="AX824" i="20" s="1"/>
  <c r="AW810" i="20"/>
  <c r="AX810" i="20" s="1"/>
  <c r="AW808" i="20"/>
  <c r="AX808" i="20" s="1"/>
  <c r="AW794" i="20"/>
  <c r="AX794" i="20" s="1"/>
  <c r="AW792" i="20"/>
  <c r="AX792" i="20" s="1"/>
  <c r="AW778" i="20"/>
  <c r="AX778" i="20" s="1"/>
  <c r="AW776" i="20"/>
  <c r="AX776" i="20" s="1"/>
  <c r="AW757" i="20"/>
  <c r="AX757" i="20" s="1"/>
  <c r="AW749" i="20"/>
  <c r="AX749" i="20" s="1"/>
  <c r="AW741" i="20"/>
  <c r="AX741" i="20" s="1"/>
  <c r="AW733" i="20"/>
  <c r="AX733" i="20" s="1"/>
  <c r="AW725" i="20"/>
  <c r="AX725" i="20" s="1"/>
  <c r="AW717" i="20"/>
  <c r="AX717" i="20" s="1"/>
  <c r="AW709" i="20"/>
  <c r="AX709" i="20" s="1"/>
  <c r="AW701" i="20"/>
  <c r="AX701" i="20" s="1"/>
  <c r="AW693" i="20"/>
  <c r="AX693" i="20" s="1"/>
  <c r="AW685" i="20"/>
  <c r="AX685" i="20" s="1"/>
  <c r="AW679" i="20"/>
  <c r="AX679" i="20" s="1"/>
  <c r="AW675" i="20"/>
  <c r="AX675" i="20" s="1"/>
  <c r="AW671" i="20"/>
  <c r="AX671" i="20" s="1"/>
  <c r="AW667" i="20"/>
  <c r="AX667" i="20" s="1"/>
  <c r="AW663" i="20"/>
  <c r="AX663" i="20" s="1"/>
  <c r="AW659" i="20"/>
  <c r="AX659" i="20" s="1"/>
  <c r="AW655" i="20"/>
  <c r="AX655" i="20" s="1"/>
  <c r="AW926" i="20"/>
  <c r="AX926" i="20" s="1"/>
  <c r="AW918" i="20"/>
  <c r="AX918" i="20" s="1"/>
  <c r="AW910" i="20"/>
  <c r="AX910" i="20" s="1"/>
  <c r="AW902" i="20"/>
  <c r="AX902" i="20" s="1"/>
  <c r="AW862" i="20"/>
  <c r="AX862" i="20" s="1"/>
  <c r="AW846" i="20"/>
  <c r="AX846" i="20" s="1"/>
  <c r="AW758" i="20"/>
  <c r="AX758" i="20" s="1"/>
  <c r="AW752" i="20"/>
  <c r="AX752" i="20" s="1"/>
  <c r="AW750" i="20"/>
  <c r="AX750" i="20" s="1"/>
  <c r="AW744" i="20"/>
  <c r="AX744" i="20" s="1"/>
  <c r="AW742" i="20"/>
  <c r="AX742" i="20" s="1"/>
  <c r="AW736" i="20"/>
  <c r="AX736" i="20" s="1"/>
  <c r="AW734" i="20"/>
  <c r="AX734" i="20" s="1"/>
  <c r="AW728" i="20"/>
  <c r="AX728" i="20" s="1"/>
  <c r="AW726" i="20"/>
  <c r="AX726" i="20" s="1"/>
  <c r="AW720" i="20"/>
  <c r="AX720" i="20" s="1"/>
  <c r="AW718" i="20"/>
  <c r="AX718" i="20" s="1"/>
  <c r="AW712" i="20"/>
  <c r="AX712" i="20" s="1"/>
  <c r="AW710" i="20"/>
  <c r="AX710" i="20" s="1"/>
  <c r="AW704" i="20"/>
  <c r="AX704" i="20" s="1"/>
  <c r="AW702" i="20"/>
  <c r="AX702" i="20" s="1"/>
  <c r="AW696" i="20"/>
  <c r="AX696" i="20" s="1"/>
  <c r="AW694" i="20"/>
  <c r="AX694" i="20" s="1"/>
  <c r="AW688" i="20"/>
  <c r="AX688" i="20" s="1"/>
  <c r="AW686" i="20"/>
  <c r="AX686" i="20" s="1"/>
  <c r="AW680" i="20"/>
  <c r="AX680" i="20" s="1"/>
  <c r="AW676" i="20"/>
  <c r="AX676" i="20" s="1"/>
  <c r="AW672" i="20"/>
  <c r="AX672" i="20" s="1"/>
  <c r="AW668" i="20"/>
  <c r="AX668" i="20" s="1"/>
  <c r="AW664" i="20"/>
  <c r="AX664" i="20" s="1"/>
  <c r="AW660" i="20"/>
  <c r="AX660" i="20" s="1"/>
  <c r="AW656" i="20"/>
  <c r="AX656" i="20" s="1"/>
  <c r="AW652" i="20"/>
  <c r="AX652" i="20" s="1"/>
  <c r="AW648" i="20"/>
  <c r="AX648" i="20" s="1"/>
  <c r="AW644" i="20"/>
  <c r="AX644" i="20" s="1"/>
  <c r="AW834" i="20"/>
  <c r="AX834" i="20" s="1"/>
  <c r="AW832" i="20"/>
  <c r="AX832" i="20" s="1"/>
  <c r="AW818" i="20"/>
  <c r="AX818" i="20" s="1"/>
  <c r="AW816" i="20"/>
  <c r="AX816" i="20" s="1"/>
  <c r="AW802" i="20"/>
  <c r="AX802" i="20" s="1"/>
  <c r="AW800" i="20"/>
  <c r="AX800" i="20" s="1"/>
  <c r="AW786" i="20"/>
  <c r="AX786" i="20" s="1"/>
  <c r="AW784" i="20"/>
  <c r="AX784" i="20" s="1"/>
  <c r="AW772" i="20"/>
  <c r="AX772" i="20" s="1"/>
  <c r="AW768" i="20"/>
  <c r="AX768" i="20" s="1"/>
  <c r="AW764" i="20"/>
  <c r="AX764" i="20" s="1"/>
  <c r="AW760" i="20"/>
  <c r="AX760" i="20" s="1"/>
  <c r="AW753" i="20"/>
  <c r="AX753" i="20" s="1"/>
  <c r="AW745" i="20"/>
  <c r="AX745" i="20" s="1"/>
  <c r="AW737" i="20"/>
  <c r="AX737" i="20" s="1"/>
  <c r="AW729" i="20"/>
  <c r="AX729" i="20" s="1"/>
  <c r="AW721" i="20"/>
  <c r="AX721" i="20" s="1"/>
  <c r="AW713" i="20"/>
  <c r="AX713" i="20" s="1"/>
  <c r="AW705" i="20"/>
  <c r="AX705" i="20" s="1"/>
  <c r="AW697" i="20"/>
  <c r="AX697" i="20" s="1"/>
  <c r="AW689" i="20"/>
  <c r="AX689" i="20" s="1"/>
  <c r="AW681" i="20"/>
  <c r="AX681" i="20" s="1"/>
  <c r="AW677" i="20"/>
  <c r="AX677" i="20" s="1"/>
  <c r="AW673" i="20"/>
  <c r="AX673" i="20" s="1"/>
  <c r="AW669" i="20"/>
  <c r="AX669" i="20" s="1"/>
  <c r="AW665" i="20"/>
  <c r="AX665" i="20" s="1"/>
  <c r="AW661" i="20"/>
  <c r="AX661" i="20" s="1"/>
  <c r="AW657" i="20"/>
  <c r="AX657" i="20" s="1"/>
  <c r="AW653" i="20"/>
  <c r="AX653" i="20" s="1"/>
  <c r="AW649" i="20"/>
  <c r="AX649" i="20" s="1"/>
  <c r="AW645" i="20"/>
  <c r="AX645" i="20" s="1"/>
  <c r="AW641" i="20"/>
  <c r="AX641" i="20" s="1"/>
  <c r="AW637" i="20"/>
  <c r="AX637" i="20" s="1"/>
  <c r="AW633" i="20"/>
  <c r="AX633" i="20" s="1"/>
  <c r="AW629" i="20"/>
  <c r="AX629" i="20" s="1"/>
  <c r="AW625" i="20"/>
  <c r="AX625" i="20" s="1"/>
  <c r="AW621" i="20"/>
  <c r="AX621" i="20" s="1"/>
  <c r="AW617" i="20"/>
  <c r="AX617" i="20" s="1"/>
  <c r="AW613" i="20"/>
  <c r="AX613" i="20" s="1"/>
  <c r="AW609" i="20"/>
  <c r="AX609" i="20" s="1"/>
  <c r="AW605" i="20"/>
  <c r="AX605" i="20" s="1"/>
  <c r="AW601" i="20"/>
  <c r="AX601" i="20" s="1"/>
  <c r="AW597" i="20"/>
  <c r="AX597" i="20" s="1"/>
  <c r="AW593" i="20"/>
  <c r="AX593" i="20" s="1"/>
  <c r="AW589" i="20"/>
  <c r="AX589" i="20" s="1"/>
  <c r="AW585" i="20"/>
  <c r="AX585" i="20" s="1"/>
  <c r="AW581" i="20"/>
  <c r="AX581" i="20" s="1"/>
  <c r="AW577" i="20"/>
  <c r="AX577" i="20" s="1"/>
  <c r="AW573" i="20"/>
  <c r="AX573" i="20" s="1"/>
  <c r="AW856" i="20"/>
  <c r="AX856" i="20" s="1"/>
  <c r="AW748" i="20"/>
  <c r="AX748" i="20" s="1"/>
  <c r="AW746" i="20"/>
  <c r="AX746" i="20" s="1"/>
  <c r="AW732" i="20"/>
  <c r="AX732" i="20" s="1"/>
  <c r="AW730" i="20"/>
  <c r="AX730" i="20" s="1"/>
  <c r="AW716" i="20"/>
  <c r="AX716" i="20" s="1"/>
  <c r="AW714" i="20"/>
  <c r="AX714" i="20" s="1"/>
  <c r="AW700" i="20"/>
  <c r="AX700" i="20" s="1"/>
  <c r="AW698" i="20"/>
  <c r="AX698" i="20" s="1"/>
  <c r="AW684" i="20"/>
  <c r="AX684" i="20" s="1"/>
  <c r="AW682" i="20"/>
  <c r="AX682" i="20" s="1"/>
  <c r="AW678" i="20"/>
  <c r="AX678" i="20" s="1"/>
  <c r="AW670" i="20"/>
  <c r="AX670" i="20" s="1"/>
  <c r="AW662" i="20"/>
  <c r="AX662" i="20" s="1"/>
  <c r="AW654" i="20"/>
  <c r="AX654" i="20" s="1"/>
  <c r="AW639" i="20"/>
  <c r="AX639" i="20" s="1"/>
  <c r="AW631" i="20"/>
  <c r="AX631" i="20" s="1"/>
  <c r="AW623" i="20"/>
  <c r="AX623" i="20" s="1"/>
  <c r="AW615" i="20"/>
  <c r="AX615" i="20" s="1"/>
  <c r="AW607" i="20"/>
  <c r="AX607" i="20" s="1"/>
  <c r="AW599" i="20"/>
  <c r="AX599" i="20" s="1"/>
  <c r="AW591" i="20"/>
  <c r="AX591" i="20" s="1"/>
  <c r="AW583" i="20"/>
  <c r="AX583" i="20" s="1"/>
  <c r="AW575" i="20"/>
  <c r="AX575" i="20" s="1"/>
  <c r="AW572" i="20"/>
  <c r="AX572" i="20" s="1"/>
  <c r="AW568" i="20"/>
  <c r="AX568" i="20" s="1"/>
  <c r="AW564" i="20"/>
  <c r="AX564" i="20" s="1"/>
  <c r="AW560" i="20"/>
  <c r="AX560" i="20" s="1"/>
  <c r="AW556" i="20"/>
  <c r="AX556" i="20" s="1"/>
  <c r="AW552" i="20"/>
  <c r="AX552" i="20" s="1"/>
  <c r="AW548" i="20"/>
  <c r="AX548" i="20" s="1"/>
  <c r="AW544" i="20"/>
  <c r="AX544" i="20" s="1"/>
  <c r="AW540" i="20"/>
  <c r="AX540" i="20" s="1"/>
  <c r="AW536" i="20"/>
  <c r="AX536" i="20" s="1"/>
  <c r="AW532" i="20"/>
  <c r="AX532" i="20" s="1"/>
  <c r="AW528" i="20"/>
  <c r="AX528" i="20" s="1"/>
  <c r="AW524" i="20"/>
  <c r="AX524" i="20" s="1"/>
  <c r="AW520" i="20"/>
  <c r="AX520" i="20" s="1"/>
  <c r="AW516" i="20"/>
  <c r="AX516" i="20" s="1"/>
  <c r="AW512" i="20"/>
  <c r="AX512" i="20" s="1"/>
  <c r="AW508" i="20"/>
  <c r="AX508" i="20" s="1"/>
  <c r="AW504" i="20"/>
  <c r="AX504" i="20" s="1"/>
  <c r="AW500" i="20"/>
  <c r="AX500" i="20" s="1"/>
  <c r="AW496" i="20"/>
  <c r="AX496" i="20" s="1"/>
  <c r="AW492" i="20"/>
  <c r="AX492" i="20" s="1"/>
  <c r="AW488" i="20"/>
  <c r="AX488" i="20" s="1"/>
  <c r="AW484" i="20"/>
  <c r="AX484" i="20" s="1"/>
  <c r="AW480" i="20"/>
  <c r="AX480" i="20" s="1"/>
  <c r="AW476" i="20"/>
  <c r="AX476" i="20" s="1"/>
  <c r="AW472" i="20"/>
  <c r="AX472" i="20" s="1"/>
  <c r="AW769" i="20"/>
  <c r="AX769" i="20" s="1"/>
  <c r="AW765" i="20"/>
  <c r="AX765" i="20" s="1"/>
  <c r="AW761" i="20"/>
  <c r="AX761" i="20" s="1"/>
  <c r="AW642" i="20"/>
  <c r="AX642" i="20" s="1"/>
  <c r="AW640" i="20"/>
  <c r="AX640" i="20" s="1"/>
  <c r="AW634" i="20"/>
  <c r="AX634" i="20" s="1"/>
  <c r="AW632" i="20"/>
  <c r="AX632" i="20" s="1"/>
  <c r="AW626" i="20"/>
  <c r="AX626" i="20" s="1"/>
  <c r="AW624" i="20"/>
  <c r="AX624" i="20" s="1"/>
  <c r="AW618" i="20"/>
  <c r="AX618" i="20" s="1"/>
  <c r="AW616" i="20"/>
  <c r="AX616" i="20" s="1"/>
  <c r="AW610" i="20"/>
  <c r="AX610" i="20" s="1"/>
  <c r="AW608" i="20"/>
  <c r="AX608" i="20" s="1"/>
  <c r="AW602" i="20"/>
  <c r="AX602" i="20" s="1"/>
  <c r="AW600" i="20"/>
  <c r="AX600" i="20" s="1"/>
  <c r="AW594" i="20"/>
  <c r="AX594" i="20" s="1"/>
  <c r="AW592" i="20"/>
  <c r="AX592" i="20" s="1"/>
  <c r="AW586" i="20"/>
  <c r="AX586" i="20" s="1"/>
  <c r="AW584" i="20"/>
  <c r="AX584" i="20" s="1"/>
  <c r="AW578" i="20"/>
  <c r="AX578" i="20" s="1"/>
  <c r="AW576" i="20"/>
  <c r="AX576" i="20" s="1"/>
  <c r="AW569" i="20"/>
  <c r="AX569" i="20" s="1"/>
  <c r="AW565" i="20"/>
  <c r="AX565" i="20" s="1"/>
  <c r="AW561" i="20"/>
  <c r="AX561" i="20" s="1"/>
  <c r="AW557" i="20"/>
  <c r="AX557" i="20" s="1"/>
  <c r="AW553" i="20"/>
  <c r="AX553" i="20" s="1"/>
  <c r="AW549" i="20"/>
  <c r="AX549" i="20" s="1"/>
  <c r="AW545" i="20"/>
  <c r="AX545" i="20" s="1"/>
  <c r="AW541" i="20"/>
  <c r="AX541" i="20" s="1"/>
  <c r="AW756" i="20"/>
  <c r="AX756" i="20" s="1"/>
  <c r="AW754" i="20"/>
  <c r="AX754" i="20" s="1"/>
  <c r="AW740" i="20"/>
  <c r="AX740" i="20" s="1"/>
  <c r="AW738" i="20"/>
  <c r="AX738" i="20" s="1"/>
  <c r="AW724" i="20"/>
  <c r="AX724" i="20" s="1"/>
  <c r="AW722" i="20"/>
  <c r="AX722" i="20" s="1"/>
  <c r="AW708" i="20"/>
  <c r="AX708" i="20" s="1"/>
  <c r="AW706" i="20"/>
  <c r="AX706" i="20" s="1"/>
  <c r="AW692" i="20"/>
  <c r="AX692" i="20" s="1"/>
  <c r="AW690" i="20"/>
  <c r="AX690" i="20" s="1"/>
  <c r="AW674" i="20"/>
  <c r="AX674" i="20" s="1"/>
  <c r="AW666" i="20"/>
  <c r="AX666" i="20" s="1"/>
  <c r="AW658" i="20"/>
  <c r="AX658" i="20" s="1"/>
  <c r="AW650" i="20"/>
  <c r="AX650" i="20" s="1"/>
  <c r="AW646" i="20"/>
  <c r="AX646" i="20" s="1"/>
  <c r="AW635" i="20"/>
  <c r="AX635" i="20" s="1"/>
  <c r="AW627" i="20"/>
  <c r="AX627" i="20" s="1"/>
  <c r="AW619" i="20"/>
  <c r="AX619" i="20" s="1"/>
  <c r="AW611" i="20"/>
  <c r="AX611" i="20" s="1"/>
  <c r="AW603" i="20"/>
  <c r="AX603" i="20" s="1"/>
  <c r="AW595" i="20"/>
  <c r="AX595" i="20" s="1"/>
  <c r="AW587" i="20"/>
  <c r="AX587" i="20" s="1"/>
  <c r="AW579" i="20"/>
  <c r="AX579" i="20" s="1"/>
  <c r="AW570" i="20"/>
  <c r="AX570" i="20" s="1"/>
  <c r="AW566" i="20"/>
  <c r="AX566" i="20" s="1"/>
  <c r="AW562" i="20"/>
  <c r="AX562" i="20" s="1"/>
  <c r="AW558" i="20"/>
  <c r="AX558" i="20" s="1"/>
  <c r="AW554" i="20"/>
  <c r="AX554" i="20" s="1"/>
  <c r="AW550" i="20"/>
  <c r="AX550" i="20" s="1"/>
  <c r="AW546" i="20"/>
  <c r="AX546" i="20" s="1"/>
  <c r="AW638" i="20"/>
  <c r="AX638" i="20" s="1"/>
  <c r="AW636" i="20"/>
  <c r="AX636" i="20" s="1"/>
  <c r="AW622" i="20"/>
  <c r="AX622" i="20" s="1"/>
  <c r="AW620" i="20"/>
  <c r="AX620" i="20" s="1"/>
  <c r="AW606" i="20"/>
  <c r="AX606" i="20" s="1"/>
  <c r="AW604" i="20"/>
  <c r="AX604" i="20" s="1"/>
  <c r="AW590" i="20"/>
  <c r="AX590" i="20" s="1"/>
  <c r="AW588" i="20"/>
  <c r="AX588" i="20" s="1"/>
  <c r="AW574" i="20"/>
  <c r="AX574" i="20" s="1"/>
  <c r="AW571" i="20"/>
  <c r="AX571" i="20" s="1"/>
  <c r="AW563" i="20"/>
  <c r="AX563" i="20" s="1"/>
  <c r="AW555" i="20"/>
  <c r="AX555" i="20" s="1"/>
  <c r="AW547" i="20"/>
  <c r="AX547" i="20" s="1"/>
  <c r="AW538" i="20"/>
  <c r="AX538" i="20" s="1"/>
  <c r="AW530" i="20"/>
  <c r="AX530" i="20" s="1"/>
  <c r="AW522" i="20"/>
  <c r="AX522" i="20" s="1"/>
  <c r="AW514" i="20"/>
  <c r="AX514" i="20" s="1"/>
  <c r="AW506" i="20"/>
  <c r="AX506" i="20" s="1"/>
  <c r="AW498" i="20"/>
  <c r="AX498" i="20" s="1"/>
  <c r="AW490" i="20"/>
  <c r="AX490" i="20" s="1"/>
  <c r="AW482" i="20"/>
  <c r="AX482" i="20" s="1"/>
  <c r="AW474" i="20"/>
  <c r="AX474" i="20" s="1"/>
  <c r="AW468" i="20"/>
  <c r="AX468" i="20" s="1"/>
  <c r="AW464" i="20"/>
  <c r="AX464" i="20" s="1"/>
  <c r="AW460" i="20"/>
  <c r="AX460" i="20" s="1"/>
  <c r="AW456" i="20"/>
  <c r="AX456" i="20" s="1"/>
  <c r="AW452" i="20"/>
  <c r="AX452" i="20" s="1"/>
  <c r="AW448" i="20"/>
  <c r="AX448" i="20" s="1"/>
  <c r="AW444" i="20"/>
  <c r="AX444" i="20" s="1"/>
  <c r="AW440" i="20"/>
  <c r="AX440" i="20" s="1"/>
  <c r="AW436" i="20"/>
  <c r="AX436" i="20" s="1"/>
  <c r="AW432" i="20"/>
  <c r="AX432" i="20" s="1"/>
  <c r="AW428" i="20"/>
  <c r="AX428" i="20" s="1"/>
  <c r="AW424" i="20"/>
  <c r="AX424" i="20" s="1"/>
  <c r="AW420" i="20"/>
  <c r="AX420" i="20" s="1"/>
  <c r="AW416" i="20"/>
  <c r="AX416" i="20" s="1"/>
  <c r="AW412" i="20"/>
  <c r="AX412" i="20" s="1"/>
  <c r="AW408" i="20"/>
  <c r="AX408" i="20" s="1"/>
  <c r="AW404" i="20"/>
  <c r="AX404" i="20" s="1"/>
  <c r="AW400" i="20"/>
  <c r="AX400" i="20" s="1"/>
  <c r="AW396" i="20"/>
  <c r="AX396" i="20" s="1"/>
  <c r="AW392" i="20"/>
  <c r="AX392" i="20" s="1"/>
  <c r="AW388" i="20"/>
  <c r="AX388" i="20" s="1"/>
  <c r="AW384" i="20"/>
  <c r="AX384" i="20" s="1"/>
  <c r="AW380" i="20"/>
  <c r="AX380" i="20" s="1"/>
  <c r="AW376" i="20"/>
  <c r="AX376" i="20" s="1"/>
  <c r="AW372" i="20"/>
  <c r="AX372" i="20" s="1"/>
  <c r="AW368" i="20"/>
  <c r="AX368" i="20" s="1"/>
  <c r="AW364" i="20"/>
  <c r="AX364" i="20" s="1"/>
  <c r="AW360" i="20"/>
  <c r="AX360" i="20" s="1"/>
  <c r="AW356" i="20"/>
  <c r="AX356" i="20" s="1"/>
  <c r="AW352" i="20"/>
  <c r="AX352" i="20" s="1"/>
  <c r="AW533" i="20"/>
  <c r="AX533" i="20" s="1"/>
  <c r="AW531" i="20"/>
  <c r="AX531" i="20" s="1"/>
  <c r="AW525" i="20"/>
  <c r="AX525" i="20" s="1"/>
  <c r="AW523" i="20"/>
  <c r="AX523" i="20" s="1"/>
  <c r="AW517" i="20"/>
  <c r="AX517" i="20" s="1"/>
  <c r="AW515" i="20"/>
  <c r="AX515" i="20" s="1"/>
  <c r="AW509" i="20"/>
  <c r="AX509" i="20" s="1"/>
  <c r="AW507" i="20"/>
  <c r="AX507" i="20" s="1"/>
  <c r="AW501" i="20"/>
  <c r="AX501" i="20" s="1"/>
  <c r="AW499" i="20"/>
  <c r="AX499" i="20" s="1"/>
  <c r="AW493" i="20"/>
  <c r="AX493" i="20" s="1"/>
  <c r="AW491" i="20"/>
  <c r="AX491" i="20" s="1"/>
  <c r="AW485" i="20"/>
  <c r="AX485" i="20" s="1"/>
  <c r="AW483" i="20"/>
  <c r="AX483" i="20" s="1"/>
  <c r="AW477" i="20"/>
  <c r="AX477" i="20" s="1"/>
  <c r="AW475" i="20"/>
  <c r="AX475" i="20" s="1"/>
  <c r="AW469" i="20"/>
  <c r="AX469" i="20" s="1"/>
  <c r="AW465" i="20"/>
  <c r="AX465" i="20" s="1"/>
  <c r="AW461" i="20"/>
  <c r="AX461" i="20" s="1"/>
  <c r="AW457" i="20"/>
  <c r="AX457" i="20" s="1"/>
  <c r="AW453" i="20"/>
  <c r="AX453" i="20" s="1"/>
  <c r="AW449" i="20"/>
  <c r="AX449" i="20" s="1"/>
  <c r="AW445" i="20"/>
  <c r="AX445" i="20" s="1"/>
  <c r="AW441" i="20"/>
  <c r="AX441" i="20" s="1"/>
  <c r="AW437" i="20"/>
  <c r="AX437" i="20" s="1"/>
  <c r="AW433" i="20"/>
  <c r="AX433" i="20" s="1"/>
  <c r="AW429" i="20"/>
  <c r="AX429" i="20" s="1"/>
  <c r="AW425" i="20"/>
  <c r="AX425" i="20" s="1"/>
  <c r="AW421" i="20"/>
  <c r="AX421" i="20" s="1"/>
  <c r="AW417" i="20"/>
  <c r="AX417" i="20" s="1"/>
  <c r="AW413" i="20"/>
  <c r="AX413" i="20" s="1"/>
  <c r="AW409" i="20"/>
  <c r="AX409" i="20" s="1"/>
  <c r="AW405" i="20"/>
  <c r="AX405" i="20" s="1"/>
  <c r="AW401" i="20"/>
  <c r="AX401" i="20" s="1"/>
  <c r="AW397" i="20"/>
  <c r="AX397" i="20" s="1"/>
  <c r="AW393" i="20"/>
  <c r="AX393" i="20" s="1"/>
  <c r="AW389" i="20"/>
  <c r="AX389" i="20" s="1"/>
  <c r="AW385" i="20"/>
  <c r="AX385" i="20" s="1"/>
  <c r="AW381" i="20"/>
  <c r="AX381" i="20" s="1"/>
  <c r="AW377" i="20"/>
  <c r="AX377" i="20" s="1"/>
  <c r="AW373" i="20"/>
  <c r="AX373" i="20" s="1"/>
  <c r="AW369" i="20"/>
  <c r="AX369" i="20" s="1"/>
  <c r="AW365" i="20"/>
  <c r="AX365" i="20" s="1"/>
  <c r="AW361" i="20"/>
  <c r="AX361" i="20" s="1"/>
  <c r="AW357" i="20"/>
  <c r="AX357" i="20" s="1"/>
  <c r="AW353" i="20"/>
  <c r="AX353" i="20" s="1"/>
  <c r="AW651" i="20"/>
  <c r="AX651" i="20" s="1"/>
  <c r="AW647" i="20"/>
  <c r="AX647" i="20" s="1"/>
  <c r="AW643" i="20"/>
  <c r="AX643" i="20" s="1"/>
  <c r="AW630" i="20"/>
  <c r="AX630" i="20" s="1"/>
  <c r="AW628" i="20"/>
  <c r="AX628" i="20" s="1"/>
  <c r="AW614" i="20"/>
  <c r="AX614" i="20" s="1"/>
  <c r="AW612" i="20"/>
  <c r="AX612" i="20" s="1"/>
  <c r="AW598" i="20"/>
  <c r="AX598" i="20" s="1"/>
  <c r="AW596" i="20"/>
  <c r="AX596" i="20" s="1"/>
  <c r="AW582" i="20"/>
  <c r="AX582" i="20" s="1"/>
  <c r="AW580" i="20"/>
  <c r="AX580" i="20" s="1"/>
  <c r="AW567" i="20"/>
  <c r="AX567" i="20" s="1"/>
  <c r="AW559" i="20"/>
  <c r="AX559" i="20" s="1"/>
  <c r="AW551" i="20"/>
  <c r="AX551" i="20" s="1"/>
  <c r="AW542" i="20"/>
  <c r="AX542" i="20" s="1"/>
  <c r="AW534" i="20"/>
  <c r="AX534" i="20" s="1"/>
  <c r="AW526" i="20"/>
  <c r="AX526" i="20" s="1"/>
  <c r="AW518" i="20"/>
  <c r="AX518" i="20" s="1"/>
  <c r="AW510" i="20"/>
  <c r="AX510" i="20" s="1"/>
  <c r="AW502" i="20"/>
  <c r="AX502" i="20" s="1"/>
  <c r="AW494" i="20"/>
  <c r="AX494" i="20" s="1"/>
  <c r="AW486" i="20"/>
  <c r="AX486" i="20" s="1"/>
  <c r="AW478" i="20"/>
  <c r="AX478" i="20" s="1"/>
  <c r="AW470" i="20"/>
  <c r="AX470" i="20" s="1"/>
  <c r="AW466" i="20"/>
  <c r="AX466" i="20" s="1"/>
  <c r="AW462" i="20"/>
  <c r="AX462" i="20" s="1"/>
  <c r="AW458" i="20"/>
  <c r="AX458" i="20" s="1"/>
  <c r="AW454" i="20"/>
  <c r="AX454" i="20" s="1"/>
  <c r="AW450" i="20"/>
  <c r="AX450" i="20" s="1"/>
  <c r="AW446" i="20"/>
  <c r="AX446" i="20" s="1"/>
  <c r="AW442" i="20"/>
  <c r="AX442" i="20" s="1"/>
  <c r="AW438" i="20"/>
  <c r="AX438" i="20" s="1"/>
  <c r="AW434" i="20"/>
  <c r="AX434" i="20" s="1"/>
  <c r="AW430" i="20"/>
  <c r="AX430" i="20" s="1"/>
  <c r="AW426" i="20"/>
  <c r="AX426" i="20" s="1"/>
  <c r="AW422" i="20"/>
  <c r="AX422" i="20" s="1"/>
  <c r="AW418" i="20"/>
  <c r="AX418" i="20" s="1"/>
  <c r="AW414" i="20"/>
  <c r="AX414" i="20" s="1"/>
  <c r="AW410" i="20"/>
  <c r="AX410" i="20" s="1"/>
  <c r="AW406" i="20"/>
  <c r="AX406" i="20" s="1"/>
  <c r="AW402" i="20"/>
  <c r="AX402" i="20" s="1"/>
  <c r="AW398" i="20"/>
  <c r="AX398" i="20" s="1"/>
  <c r="AW394" i="20"/>
  <c r="AX394" i="20" s="1"/>
  <c r="AW390" i="20"/>
  <c r="AX390" i="20" s="1"/>
  <c r="AW386" i="20"/>
  <c r="AX386" i="20" s="1"/>
  <c r="AW382" i="20"/>
  <c r="AX382" i="20" s="1"/>
  <c r="AW378" i="20"/>
  <c r="AX378" i="20" s="1"/>
  <c r="AW374" i="20"/>
  <c r="AX374" i="20" s="1"/>
  <c r="AW370" i="20"/>
  <c r="AX370" i="20" s="1"/>
  <c r="AW366" i="20"/>
  <c r="AX366" i="20" s="1"/>
  <c r="AW362" i="20"/>
  <c r="AX362" i="20" s="1"/>
  <c r="AW358" i="20"/>
  <c r="AX358" i="20" s="1"/>
  <c r="AW354" i="20"/>
  <c r="AX354" i="20" s="1"/>
  <c r="AW350" i="20"/>
  <c r="AX350" i="20" s="1"/>
  <c r="AW346" i="20"/>
  <c r="AX346" i="20" s="1"/>
  <c r="AW342" i="20"/>
  <c r="AX342" i="20" s="1"/>
  <c r="AW338" i="20"/>
  <c r="AX338" i="20" s="1"/>
  <c r="AW334" i="20"/>
  <c r="AX334" i="20" s="1"/>
  <c r="AW330" i="20"/>
  <c r="AX330" i="20" s="1"/>
  <c r="AW326" i="20"/>
  <c r="AX326" i="20" s="1"/>
  <c r="AW322" i="20"/>
  <c r="AX322" i="20" s="1"/>
  <c r="AW318" i="20"/>
  <c r="AX318" i="20" s="1"/>
  <c r="AW344" i="20"/>
  <c r="AX344" i="20" s="1"/>
  <c r="AW336" i="20"/>
  <c r="AX336" i="20" s="1"/>
  <c r="AW328" i="20"/>
  <c r="AX328" i="20" s="1"/>
  <c r="AW320" i="20"/>
  <c r="AX320" i="20" s="1"/>
  <c r="AW315" i="20"/>
  <c r="AX315" i="20" s="1"/>
  <c r="AW311" i="20"/>
  <c r="AX311" i="20" s="1"/>
  <c r="AW307" i="20"/>
  <c r="AX307" i="20" s="1"/>
  <c r="AW303" i="20"/>
  <c r="AX303" i="20" s="1"/>
  <c r="AW299" i="20"/>
  <c r="AX299" i="20" s="1"/>
  <c r="AW295" i="20"/>
  <c r="AX295" i="20" s="1"/>
  <c r="AW291" i="20"/>
  <c r="AX291" i="20" s="1"/>
  <c r="AW287" i="20"/>
  <c r="AX287" i="20" s="1"/>
  <c r="AW283" i="20"/>
  <c r="AX283" i="20" s="1"/>
  <c r="AW279" i="20"/>
  <c r="AX279" i="20" s="1"/>
  <c r="AW275" i="20"/>
  <c r="AX275" i="20" s="1"/>
  <c r="AW271" i="20"/>
  <c r="AX271" i="20" s="1"/>
  <c r="AW267" i="20"/>
  <c r="AX267" i="20" s="1"/>
  <c r="AW263" i="20"/>
  <c r="AX263" i="20" s="1"/>
  <c r="AW259" i="20"/>
  <c r="AX259" i="20" s="1"/>
  <c r="AW255" i="20"/>
  <c r="AX255" i="20" s="1"/>
  <c r="AW251" i="20"/>
  <c r="AX251" i="20" s="1"/>
  <c r="AW247" i="20"/>
  <c r="AX247" i="20" s="1"/>
  <c r="AW243" i="20"/>
  <c r="AX243" i="20" s="1"/>
  <c r="AW239" i="20"/>
  <c r="AX239" i="20" s="1"/>
  <c r="AW235" i="20"/>
  <c r="AX235" i="20" s="1"/>
  <c r="AW231" i="20"/>
  <c r="AX231" i="20" s="1"/>
  <c r="AW227" i="20"/>
  <c r="AX227" i="20" s="1"/>
  <c r="AW223" i="20"/>
  <c r="AX223" i="20" s="1"/>
  <c r="AW219" i="20"/>
  <c r="AX219" i="20" s="1"/>
  <c r="AW215" i="20"/>
  <c r="AX215" i="20" s="1"/>
  <c r="AW211" i="20"/>
  <c r="AX211" i="20" s="1"/>
  <c r="AW207" i="20"/>
  <c r="AX207" i="20" s="1"/>
  <c r="AW203" i="20"/>
  <c r="AX203" i="20" s="1"/>
  <c r="AW199" i="20"/>
  <c r="AX199" i="20" s="1"/>
  <c r="AW195" i="20"/>
  <c r="AX195" i="20" s="1"/>
  <c r="AW191" i="20"/>
  <c r="AX191" i="20" s="1"/>
  <c r="AW187" i="20"/>
  <c r="AX187" i="20" s="1"/>
  <c r="AW183" i="20"/>
  <c r="AX183" i="20" s="1"/>
  <c r="AW179" i="20"/>
  <c r="AX179" i="20" s="1"/>
  <c r="AW175" i="20"/>
  <c r="AX175" i="20" s="1"/>
  <c r="AW171" i="20"/>
  <c r="AX171" i="20" s="1"/>
  <c r="AW167" i="20"/>
  <c r="AX167" i="20" s="1"/>
  <c r="AW163" i="20"/>
  <c r="AX163" i="20" s="1"/>
  <c r="AW159" i="20"/>
  <c r="AX159" i="20" s="1"/>
  <c r="AW155" i="20"/>
  <c r="AX155" i="20" s="1"/>
  <c r="AW151" i="20"/>
  <c r="AX151" i="20" s="1"/>
  <c r="AW147" i="20"/>
  <c r="AX147" i="20" s="1"/>
  <c r="AW143" i="20"/>
  <c r="AX143" i="20" s="1"/>
  <c r="AW139" i="20"/>
  <c r="AX139" i="20" s="1"/>
  <c r="AW135" i="20"/>
  <c r="AX135" i="20" s="1"/>
  <c r="AW131" i="20"/>
  <c r="AX131" i="20" s="1"/>
  <c r="AW127" i="20"/>
  <c r="AX127" i="20" s="1"/>
  <c r="AW123" i="20"/>
  <c r="AX123" i="20" s="1"/>
  <c r="AW119" i="20"/>
  <c r="AX119" i="20" s="1"/>
  <c r="AW115" i="20"/>
  <c r="AX115" i="20" s="1"/>
  <c r="AW111" i="20"/>
  <c r="AX111" i="20" s="1"/>
  <c r="AW107" i="20"/>
  <c r="AX107" i="20" s="1"/>
  <c r="AW103" i="20"/>
  <c r="AX103" i="20" s="1"/>
  <c r="AW99" i="20"/>
  <c r="AX99" i="20" s="1"/>
  <c r="AW95" i="20"/>
  <c r="AX95" i="20" s="1"/>
  <c r="AW91" i="20"/>
  <c r="AX91" i="20" s="1"/>
  <c r="AW87" i="20"/>
  <c r="AX87" i="20" s="1"/>
  <c r="AW83" i="20"/>
  <c r="AX83" i="20" s="1"/>
  <c r="AW79" i="20"/>
  <c r="AX79" i="20" s="1"/>
  <c r="AW75" i="20"/>
  <c r="AX75" i="20" s="1"/>
  <c r="AW71" i="20"/>
  <c r="AX71" i="20" s="1"/>
  <c r="AW67" i="20"/>
  <c r="AX67" i="20" s="1"/>
  <c r="AW63" i="20"/>
  <c r="AX63" i="20" s="1"/>
  <c r="AW59" i="20"/>
  <c r="AX59" i="20" s="1"/>
  <c r="AW55" i="20"/>
  <c r="AX55" i="20" s="1"/>
  <c r="AW51" i="20"/>
  <c r="AX51" i="20" s="1"/>
  <c r="AW47" i="20"/>
  <c r="AX47" i="20" s="1"/>
  <c r="AW80" i="20"/>
  <c r="AX80" i="20" s="1"/>
  <c r="AW72" i="20"/>
  <c r="AX72" i="20" s="1"/>
  <c r="AW64" i="20"/>
  <c r="AX64" i="20" s="1"/>
  <c r="AW52" i="20"/>
  <c r="AX52" i="20" s="1"/>
  <c r="AW537" i="20"/>
  <c r="AX537" i="20" s="1"/>
  <c r="AW535" i="20"/>
  <c r="AX535" i="20" s="1"/>
  <c r="AW521" i="20"/>
  <c r="AX521" i="20" s="1"/>
  <c r="AW519" i="20"/>
  <c r="AX519" i="20" s="1"/>
  <c r="AW505" i="20"/>
  <c r="AX505" i="20" s="1"/>
  <c r="AW503" i="20"/>
  <c r="AX503" i="20" s="1"/>
  <c r="AW489" i="20"/>
  <c r="AX489" i="20" s="1"/>
  <c r="AW487" i="20"/>
  <c r="AX487" i="20" s="1"/>
  <c r="AW473" i="20"/>
  <c r="AX473" i="20" s="1"/>
  <c r="AW471" i="20"/>
  <c r="AX471" i="20" s="1"/>
  <c r="AW463" i="20"/>
  <c r="AX463" i="20" s="1"/>
  <c r="AW455" i="20"/>
  <c r="AX455" i="20" s="1"/>
  <c r="AW447" i="20"/>
  <c r="AX447" i="20" s="1"/>
  <c r="AW439" i="20"/>
  <c r="AX439" i="20" s="1"/>
  <c r="AW431" i="20"/>
  <c r="AX431" i="20" s="1"/>
  <c r="AW423" i="20"/>
  <c r="AX423" i="20" s="1"/>
  <c r="AW415" i="20"/>
  <c r="AX415" i="20" s="1"/>
  <c r="AW407" i="20"/>
  <c r="AX407" i="20" s="1"/>
  <c r="AW399" i="20"/>
  <c r="AX399" i="20" s="1"/>
  <c r="AW391" i="20"/>
  <c r="AX391" i="20" s="1"/>
  <c r="AW383" i="20"/>
  <c r="AX383" i="20" s="1"/>
  <c r="AW375" i="20"/>
  <c r="AX375" i="20" s="1"/>
  <c r="AW367" i="20"/>
  <c r="AX367" i="20" s="1"/>
  <c r="AW359" i="20"/>
  <c r="AX359" i="20" s="1"/>
  <c r="AW351" i="20"/>
  <c r="AX351" i="20" s="1"/>
  <c r="AW347" i="20"/>
  <c r="AX347" i="20" s="1"/>
  <c r="AW345" i="20"/>
  <c r="AX345" i="20" s="1"/>
  <c r="AW339" i="20"/>
  <c r="AX339" i="20" s="1"/>
  <c r="AW337" i="20"/>
  <c r="AX337" i="20" s="1"/>
  <c r="AW331" i="20"/>
  <c r="AX331" i="20" s="1"/>
  <c r="AW329" i="20"/>
  <c r="AX329" i="20" s="1"/>
  <c r="AW323" i="20"/>
  <c r="AX323" i="20" s="1"/>
  <c r="AW321" i="20"/>
  <c r="AX321" i="20" s="1"/>
  <c r="AW316" i="20"/>
  <c r="AX316" i="20" s="1"/>
  <c r="AW312" i="20"/>
  <c r="AX312" i="20" s="1"/>
  <c r="AW308" i="20"/>
  <c r="AX308" i="20" s="1"/>
  <c r="AW304" i="20"/>
  <c r="AX304" i="20" s="1"/>
  <c r="AW300" i="20"/>
  <c r="AX300" i="20" s="1"/>
  <c r="AW296" i="20"/>
  <c r="AX296" i="20" s="1"/>
  <c r="AW292" i="20"/>
  <c r="AX292" i="20" s="1"/>
  <c r="AW288" i="20"/>
  <c r="AX288" i="20" s="1"/>
  <c r="AW284" i="20"/>
  <c r="AX284" i="20" s="1"/>
  <c r="AW280" i="20"/>
  <c r="AX280" i="20" s="1"/>
  <c r="AW276" i="20"/>
  <c r="AX276" i="20" s="1"/>
  <c r="AW272" i="20"/>
  <c r="AX272" i="20" s="1"/>
  <c r="AW268" i="20"/>
  <c r="AX268" i="20" s="1"/>
  <c r="AW264" i="20"/>
  <c r="AX264" i="20" s="1"/>
  <c r="AW260" i="20"/>
  <c r="AX260" i="20" s="1"/>
  <c r="AW256" i="20"/>
  <c r="AX256" i="20" s="1"/>
  <c r="AW252" i="20"/>
  <c r="AX252" i="20" s="1"/>
  <c r="AW248" i="20"/>
  <c r="AX248" i="20" s="1"/>
  <c r="AW244" i="20"/>
  <c r="AX244" i="20" s="1"/>
  <c r="AW240" i="20"/>
  <c r="AX240" i="20" s="1"/>
  <c r="AW236" i="20"/>
  <c r="AX236" i="20" s="1"/>
  <c r="AW232" i="20"/>
  <c r="AX232" i="20" s="1"/>
  <c r="AW228" i="20"/>
  <c r="AX228" i="20" s="1"/>
  <c r="AW224" i="20"/>
  <c r="AX224" i="20" s="1"/>
  <c r="AW220" i="20"/>
  <c r="AX220" i="20" s="1"/>
  <c r="AW216" i="20"/>
  <c r="AX216" i="20" s="1"/>
  <c r="AW212" i="20"/>
  <c r="AX212" i="20" s="1"/>
  <c r="AW208" i="20"/>
  <c r="AX208" i="20" s="1"/>
  <c r="AW204" i="20"/>
  <c r="AX204" i="20" s="1"/>
  <c r="AW200" i="20"/>
  <c r="AX200" i="20" s="1"/>
  <c r="AW196" i="20"/>
  <c r="AX196" i="20" s="1"/>
  <c r="AW192" i="20"/>
  <c r="AX192" i="20" s="1"/>
  <c r="AW188" i="20"/>
  <c r="AX188" i="20" s="1"/>
  <c r="AW184" i="20"/>
  <c r="AX184" i="20" s="1"/>
  <c r="AW180" i="20"/>
  <c r="AX180" i="20" s="1"/>
  <c r="AW176" i="20"/>
  <c r="AX176" i="20" s="1"/>
  <c r="AW172" i="20"/>
  <c r="AX172" i="20" s="1"/>
  <c r="AW168" i="20"/>
  <c r="AX168" i="20" s="1"/>
  <c r="AW164" i="20"/>
  <c r="AX164" i="20" s="1"/>
  <c r="AW160" i="20"/>
  <c r="AX160" i="20" s="1"/>
  <c r="AW156" i="20"/>
  <c r="AX156" i="20" s="1"/>
  <c r="AW152" i="20"/>
  <c r="AX152" i="20" s="1"/>
  <c r="AW148" i="20"/>
  <c r="AX148" i="20" s="1"/>
  <c r="AW144" i="20"/>
  <c r="AX144" i="20" s="1"/>
  <c r="AW140" i="20"/>
  <c r="AX140" i="20" s="1"/>
  <c r="AW136" i="20"/>
  <c r="AX136" i="20" s="1"/>
  <c r="AW132" i="20"/>
  <c r="AX132" i="20" s="1"/>
  <c r="AW128" i="20"/>
  <c r="AX128" i="20" s="1"/>
  <c r="AW124" i="20"/>
  <c r="AX124" i="20" s="1"/>
  <c r="AW120" i="20"/>
  <c r="AX120" i="20" s="1"/>
  <c r="AW116" i="20"/>
  <c r="AX116" i="20" s="1"/>
  <c r="AW112" i="20"/>
  <c r="AX112" i="20" s="1"/>
  <c r="AW108" i="20"/>
  <c r="AX108" i="20" s="1"/>
  <c r="AW104" i="20"/>
  <c r="AX104" i="20" s="1"/>
  <c r="AW100" i="20"/>
  <c r="AX100" i="20" s="1"/>
  <c r="AW96" i="20"/>
  <c r="AX96" i="20" s="1"/>
  <c r="AW92" i="20"/>
  <c r="AX92" i="20" s="1"/>
  <c r="AW88" i="20"/>
  <c r="AX88" i="20" s="1"/>
  <c r="AW84" i="20"/>
  <c r="AX84" i="20" s="1"/>
  <c r="AW76" i="20"/>
  <c r="AX76" i="20" s="1"/>
  <c r="AW68" i="20"/>
  <c r="AX68" i="20" s="1"/>
  <c r="AW60" i="20"/>
  <c r="AX60" i="20" s="1"/>
  <c r="AW56" i="20"/>
  <c r="AX56" i="20" s="1"/>
  <c r="AW48" i="20"/>
  <c r="AX48" i="20" s="1"/>
  <c r="AW543" i="20"/>
  <c r="AX543" i="20" s="1"/>
  <c r="AW539" i="20"/>
  <c r="AX539" i="20" s="1"/>
  <c r="AW348" i="20"/>
  <c r="AX348" i="20" s="1"/>
  <c r="AW340" i="20"/>
  <c r="AX340" i="20" s="1"/>
  <c r="AW332" i="20"/>
  <c r="AX332" i="20" s="1"/>
  <c r="AW324" i="20"/>
  <c r="AX324" i="20" s="1"/>
  <c r="AW313" i="20"/>
  <c r="AX313" i="20" s="1"/>
  <c r="AW309" i="20"/>
  <c r="AX309" i="20" s="1"/>
  <c r="AW305" i="20"/>
  <c r="AX305" i="20" s="1"/>
  <c r="AW301" i="20"/>
  <c r="AX301" i="20" s="1"/>
  <c r="AW297" i="20"/>
  <c r="AX297" i="20" s="1"/>
  <c r="AW293" i="20"/>
  <c r="AX293" i="20" s="1"/>
  <c r="AW289" i="20"/>
  <c r="AX289" i="20" s="1"/>
  <c r="AW285" i="20"/>
  <c r="AX285" i="20" s="1"/>
  <c r="AW281" i="20"/>
  <c r="AX281" i="20" s="1"/>
  <c r="AW277" i="20"/>
  <c r="AX277" i="20" s="1"/>
  <c r="AW273" i="20"/>
  <c r="AX273" i="20" s="1"/>
  <c r="AW269" i="20"/>
  <c r="AX269" i="20" s="1"/>
  <c r="AW265" i="20"/>
  <c r="AX265" i="20" s="1"/>
  <c r="AW261" i="20"/>
  <c r="AX261" i="20" s="1"/>
  <c r="AW257" i="20"/>
  <c r="AX257" i="20" s="1"/>
  <c r="AW253" i="20"/>
  <c r="AX253" i="20" s="1"/>
  <c r="AW249" i="20"/>
  <c r="AX249" i="20" s="1"/>
  <c r="AW245" i="20"/>
  <c r="AX245" i="20" s="1"/>
  <c r="AW241" i="20"/>
  <c r="AX241" i="20" s="1"/>
  <c r="AW237" i="20"/>
  <c r="AX237" i="20" s="1"/>
  <c r="AW233" i="20"/>
  <c r="AX233" i="20" s="1"/>
  <c r="AW229" i="20"/>
  <c r="AX229" i="20" s="1"/>
  <c r="AW225" i="20"/>
  <c r="AX225" i="20" s="1"/>
  <c r="AW221" i="20"/>
  <c r="AX221" i="20" s="1"/>
  <c r="AW217" i="20"/>
  <c r="AX217" i="20" s="1"/>
  <c r="AW213" i="20"/>
  <c r="AX213" i="20" s="1"/>
  <c r="AW209" i="20"/>
  <c r="AX209" i="20" s="1"/>
  <c r="AW205" i="20"/>
  <c r="AX205" i="20" s="1"/>
  <c r="AW201" i="20"/>
  <c r="AX201" i="20" s="1"/>
  <c r="AW197" i="20"/>
  <c r="AX197" i="20" s="1"/>
  <c r="AW193" i="20"/>
  <c r="AX193" i="20" s="1"/>
  <c r="AW189" i="20"/>
  <c r="AX189" i="20" s="1"/>
  <c r="AW185" i="20"/>
  <c r="AX185" i="20" s="1"/>
  <c r="AW181" i="20"/>
  <c r="AX181" i="20" s="1"/>
  <c r="AW177" i="20"/>
  <c r="AX177" i="20" s="1"/>
  <c r="AW173" i="20"/>
  <c r="AX173" i="20" s="1"/>
  <c r="AW169" i="20"/>
  <c r="AX169" i="20" s="1"/>
  <c r="AW165" i="20"/>
  <c r="AX165" i="20" s="1"/>
  <c r="AW161" i="20"/>
  <c r="AX161" i="20" s="1"/>
  <c r="AW157" i="20"/>
  <c r="AX157" i="20" s="1"/>
  <c r="AW153" i="20"/>
  <c r="AX153" i="20" s="1"/>
  <c r="AW149" i="20"/>
  <c r="AX149" i="20" s="1"/>
  <c r="AW145" i="20"/>
  <c r="AX145" i="20" s="1"/>
  <c r="AW141" i="20"/>
  <c r="AX141" i="20" s="1"/>
  <c r="AW137" i="20"/>
  <c r="AX137" i="20" s="1"/>
  <c r="AW133" i="20"/>
  <c r="AX133" i="20" s="1"/>
  <c r="AW129" i="20"/>
  <c r="AX129" i="20" s="1"/>
  <c r="AW125" i="20"/>
  <c r="AX125" i="20" s="1"/>
  <c r="AW121" i="20"/>
  <c r="AX121" i="20" s="1"/>
  <c r="AW117" i="20"/>
  <c r="AX117" i="20" s="1"/>
  <c r="AW113" i="20"/>
  <c r="AX113" i="20" s="1"/>
  <c r="AW109" i="20"/>
  <c r="AX109" i="20" s="1"/>
  <c r="AW105" i="20"/>
  <c r="AX105" i="20" s="1"/>
  <c r="AW101" i="20"/>
  <c r="AX101" i="20" s="1"/>
  <c r="AW97" i="20"/>
  <c r="AX97" i="20" s="1"/>
  <c r="AW93" i="20"/>
  <c r="AX93" i="20" s="1"/>
  <c r="AW89" i="20"/>
  <c r="AX89" i="20" s="1"/>
  <c r="AW85" i="20"/>
  <c r="AX85" i="20" s="1"/>
  <c r="AW81" i="20"/>
  <c r="AX81" i="20" s="1"/>
  <c r="AW77" i="20"/>
  <c r="AX77" i="20" s="1"/>
  <c r="AW73" i="20"/>
  <c r="AX73" i="20" s="1"/>
  <c r="AW69" i="20"/>
  <c r="AX69" i="20" s="1"/>
  <c r="AW65" i="20"/>
  <c r="AX65" i="20" s="1"/>
  <c r="AW513" i="20"/>
  <c r="AX513" i="20" s="1"/>
  <c r="AW511" i="20"/>
  <c r="AX511" i="20" s="1"/>
  <c r="AW481" i="20"/>
  <c r="AX481" i="20" s="1"/>
  <c r="AW479" i="20"/>
  <c r="AX479" i="20" s="1"/>
  <c r="AW343" i="20"/>
  <c r="AX343" i="20" s="1"/>
  <c r="AW341" i="20"/>
  <c r="AX341" i="20" s="1"/>
  <c r="AW327" i="20"/>
  <c r="AX327" i="20" s="1"/>
  <c r="AW325" i="20"/>
  <c r="AX325" i="20" s="1"/>
  <c r="AW61" i="20"/>
  <c r="AX61" i="20" s="1"/>
  <c r="AW57" i="20"/>
  <c r="AX57" i="20" s="1"/>
  <c r="AW53" i="20"/>
  <c r="AX53" i="20" s="1"/>
  <c r="AW49" i="20"/>
  <c r="AX49" i="20" s="1"/>
  <c r="AW310" i="20"/>
  <c r="AX310" i="20" s="1"/>
  <c r="AW302" i="20"/>
  <c r="AX302" i="20" s="1"/>
  <c r="AW294" i="20"/>
  <c r="AX294" i="20" s="1"/>
  <c r="AW286" i="20"/>
  <c r="AX286" i="20" s="1"/>
  <c r="AW278" i="20"/>
  <c r="AX278" i="20" s="1"/>
  <c r="AW270" i="20"/>
  <c r="AX270" i="20" s="1"/>
  <c r="AW262" i="20"/>
  <c r="AX262" i="20" s="1"/>
  <c r="AW254" i="20"/>
  <c r="AX254" i="20" s="1"/>
  <c r="AW246" i="20"/>
  <c r="AX246" i="20" s="1"/>
  <c r="AW238" i="20"/>
  <c r="AX238" i="20" s="1"/>
  <c r="AW230" i="20"/>
  <c r="AX230" i="20" s="1"/>
  <c r="AW222" i="20"/>
  <c r="AX222" i="20" s="1"/>
  <c r="AW214" i="20"/>
  <c r="AX214" i="20" s="1"/>
  <c r="AW206" i="20"/>
  <c r="AX206" i="20" s="1"/>
  <c r="AW198" i="20"/>
  <c r="AX198" i="20" s="1"/>
  <c r="AW190" i="20"/>
  <c r="AX190" i="20" s="1"/>
  <c r="AW182" i="20"/>
  <c r="AX182" i="20" s="1"/>
  <c r="AW174" i="20"/>
  <c r="AX174" i="20" s="1"/>
  <c r="AW166" i="20"/>
  <c r="AX166" i="20" s="1"/>
  <c r="AW158" i="20"/>
  <c r="AX158" i="20" s="1"/>
  <c r="AW150" i="20"/>
  <c r="AX150" i="20" s="1"/>
  <c r="AW142" i="20"/>
  <c r="AX142" i="20" s="1"/>
  <c r="AW134" i="20"/>
  <c r="AX134" i="20" s="1"/>
  <c r="AW126" i="20"/>
  <c r="AX126" i="20" s="1"/>
  <c r="AW118" i="20"/>
  <c r="AX118" i="20" s="1"/>
  <c r="AW110" i="20"/>
  <c r="AX110" i="20" s="1"/>
  <c r="AW102" i="20"/>
  <c r="AX102" i="20" s="1"/>
  <c r="AW94" i="20"/>
  <c r="AX94" i="20" s="1"/>
  <c r="AW86" i="20"/>
  <c r="AX86" i="20" s="1"/>
  <c r="AW78" i="20"/>
  <c r="AX78" i="20" s="1"/>
  <c r="AW70" i="20"/>
  <c r="AX70" i="20" s="1"/>
  <c r="AW62" i="20"/>
  <c r="AX62" i="20" s="1"/>
  <c r="AW58" i="20"/>
  <c r="AX58" i="20" s="1"/>
  <c r="AW54" i="20"/>
  <c r="AX54" i="20" s="1"/>
  <c r="AW50" i="20"/>
  <c r="AX50" i="20" s="1"/>
  <c r="AW46" i="20"/>
  <c r="AW314" i="20"/>
  <c r="AX314" i="20" s="1"/>
  <c r="AW306" i="20"/>
  <c r="AX306" i="20" s="1"/>
  <c r="AW298" i="20"/>
  <c r="AX298" i="20" s="1"/>
  <c r="AW282" i="20"/>
  <c r="AX282" i="20" s="1"/>
  <c r="AW274" i="20"/>
  <c r="AX274" i="20" s="1"/>
  <c r="AW250" i="20"/>
  <c r="AX250" i="20" s="1"/>
  <c r="AW242" i="20"/>
  <c r="AX242" i="20" s="1"/>
  <c r="AW234" i="20"/>
  <c r="AX234" i="20" s="1"/>
  <c r="AW194" i="20"/>
  <c r="AX194" i="20" s="1"/>
  <c r="AW186" i="20"/>
  <c r="AX186" i="20" s="1"/>
  <c r="AW178" i="20"/>
  <c r="AX178" i="20" s="1"/>
  <c r="AW170" i="20"/>
  <c r="AX170" i="20" s="1"/>
  <c r="AW162" i="20"/>
  <c r="AX162" i="20" s="1"/>
  <c r="AW154" i="20"/>
  <c r="AX154" i="20" s="1"/>
  <c r="AW146" i="20"/>
  <c r="AX146" i="20" s="1"/>
  <c r="AW138" i="20"/>
  <c r="AX138" i="20" s="1"/>
  <c r="AW130" i="20"/>
  <c r="AX130" i="20" s="1"/>
  <c r="AW122" i="20"/>
  <c r="AX122" i="20" s="1"/>
  <c r="AW114" i="20"/>
  <c r="AX114" i="20" s="1"/>
  <c r="AW106" i="20"/>
  <c r="AX106" i="20" s="1"/>
  <c r="AW98" i="20"/>
  <c r="AX98" i="20" s="1"/>
  <c r="AW90" i="20"/>
  <c r="AX90" i="20" s="1"/>
  <c r="AW82" i="20"/>
  <c r="AX82" i="20" s="1"/>
  <c r="AW529" i="20"/>
  <c r="AX529" i="20" s="1"/>
  <c r="AW527" i="20"/>
  <c r="AX527" i="20" s="1"/>
  <c r="AW497" i="20"/>
  <c r="AX497" i="20" s="1"/>
  <c r="AW495" i="20"/>
  <c r="AX495" i="20" s="1"/>
  <c r="AW467" i="20"/>
  <c r="AX467" i="20" s="1"/>
  <c r="AW459" i="20"/>
  <c r="AX459" i="20" s="1"/>
  <c r="AW451" i="20"/>
  <c r="AX451" i="20" s="1"/>
  <c r="AW443" i="20"/>
  <c r="AX443" i="20" s="1"/>
  <c r="AW435" i="20"/>
  <c r="AX435" i="20" s="1"/>
  <c r="AW427" i="20"/>
  <c r="AX427" i="20" s="1"/>
  <c r="AW419" i="20"/>
  <c r="AX419" i="20" s="1"/>
  <c r="AW411" i="20"/>
  <c r="AX411" i="20" s="1"/>
  <c r="AW403" i="20"/>
  <c r="AX403" i="20" s="1"/>
  <c r="AW395" i="20"/>
  <c r="AX395" i="20" s="1"/>
  <c r="AW387" i="20"/>
  <c r="AX387" i="20" s="1"/>
  <c r="AW379" i="20"/>
  <c r="AX379" i="20" s="1"/>
  <c r="AW371" i="20"/>
  <c r="AX371" i="20" s="1"/>
  <c r="AW363" i="20"/>
  <c r="AX363" i="20" s="1"/>
  <c r="AW355" i="20"/>
  <c r="AX355" i="20" s="1"/>
  <c r="AW349" i="20"/>
  <c r="AX349" i="20" s="1"/>
  <c r="AW335" i="20"/>
  <c r="AX335" i="20" s="1"/>
  <c r="AW333" i="20"/>
  <c r="AX333" i="20" s="1"/>
  <c r="AW319" i="20"/>
  <c r="AX319" i="20" s="1"/>
  <c r="AW317" i="20"/>
  <c r="AX317" i="20" s="1"/>
  <c r="AW290" i="20"/>
  <c r="AX290" i="20" s="1"/>
  <c r="AW266" i="20"/>
  <c r="AX266" i="20" s="1"/>
  <c r="AW258" i="20"/>
  <c r="AX258" i="20" s="1"/>
  <c r="AW226" i="20"/>
  <c r="AX226" i="20" s="1"/>
  <c r="AW218" i="20"/>
  <c r="AX218" i="20" s="1"/>
  <c r="AW210" i="20"/>
  <c r="AX210" i="20" s="1"/>
  <c r="AW202" i="20"/>
  <c r="AX202" i="20" s="1"/>
  <c r="AW74" i="20"/>
  <c r="AX74" i="20" s="1"/>
  <c r="AW66" i="20"/>
  <c r="AX66" i="20" s="1"/>
  <c r="D7" i="22"/>
  <c r="W1025" i="20"/>
  <c r="W1021" i="20"/>
  <c r="W1017" i="20"/>
  <c r="W1013" i="20"/>
  <c r="W1009" i="20"/>
  <c r="W1005" i="20"/>
  <c r="W1001" i="20"/>
  <c r="W997" i="20"/>
  <c r="W993" i="20"/>
  <c r="W989" i="20"/>
  <c r="W985" i="20"/>
  <c r="W981" i="20"/>
  <c r="W977" i="20"/>
  <c r="W973" i="20"/>
  <c r="W969" i="20"/>
  <c r="W965" i="20"/>
  <c r="W961" i="20"/>
  <c r="W1020" i="20"/>
  <c r="W1019" i="20"/>
  <c r="W1018" i="20"/>
  <c r="W1004" i="20"/>
  <c r="W1003" i="20"/>
  <c r="W1002" i="20"/>
  <c r="W988" i="20"/>
  <c r="W987" i="20"/>
  <c r="W986" i="20"/>
  <c r="W972" i="20"/>
  <c r="W971" i="20"/>
  <c r="W970" i="20"/>
  <c r="W955" i="20"/>
  <c r="W951" i="20"/>
  <c r="W947" i="20"/>
  <c r="W943" i="20"/>
  <c r="W1022" i="20"/>
  <c r="W1015" i="20"/>
  <c r="W1012" i="20"/>
  <c r="W998" i="20"/>
  <c r="W995" i="20"/>
  <c r="W992" i="20"/>
  <c r="W978" i="20"/>
  <c r="W975" i="20"/>
  <c r="W968" i="20"/>
  <c r="W958" i="20"/>
  <c r="W957" i="20"/>
  <c r="W956" i="20"/>
  <c r="W942" i="20"/>
  <c r="W938" i="20"/>
  <c r="W934" i="20"/>
  <c r="W930" i="20"/>
  <c r="W926" i="20"/>
  <c r="W922" i="20"/>
  <c r="W918" i="20"/>
  <c r="W914" i="20"/>
  <c r="W910" i="20"/>
  <c r="W906" i="20"/>
  <c r="W902" i="20"/>
  <c r="W898" i="20"/>
  <c r="W894" i="20"/>
  <c r="W890" i="20"/>
  <c r="W886" i="20"/>
  <c r="W882" i="20"/>
  <c r="W878" i="20"/>
  <c r="W874" i="20"/>
  <c r="W870" i="20"/>
  <c r="W866" i="20"/>
  <c r="W862" i="20"/>
  <c r="W858" i="20"/>
  <c r="W1026" i="20"/>
  <c r="W1024" i="20"/>
  <c r="W1011" i="20"/>
  <c r="W1007" i="20"/>
  <c r="W994" i="20"/>
  <c r="W990" i="20"/>
  <c r="W948" i="20"/>
  <c r="W945" i="20"/>
  <c r="W941" i="20"/>
  <c r="W940" i="20"/>
  <c r="W939" i="20"/>
  <c r="W925" i="20"/>
  <c r="W924" i="20"/>
  <c r="W923" i="20"/>
  <c r="W909" i="20"/>
  <c r="W908" i="20"/>
  <c r="W907" i="20"/>
  <c r="W893" i="20"/>
  <c r="W892" i="20"/>
  <c r="W891" i="20"/>
  <c r="W877" i="20"/>
  <c r="W876" i="20"/>
  <c r="W875" i="20"/>
  <c r="W861" i="20"/>
  <c r="W860" i="20"/>
  <c r="W859" i="20"/>
  <c r="W856" i="20"/>
  <c r="W852" i="20"/>
  <c r="W848" i="20"/>
  <c r="W844" i="20"/>
  <c r="W840" i="20"/>
  <c r="W836" i="20"/>
  <c r="W832" i="20"/>
  <c r="W828" i="20"/>
  <c r="W824" i="20"/>
  <c r="W820" i="20"/>
  <c r="W816" i="20"/>
  <c r="W812" i="20"/>
  <c r="W808" i="20"/>
  <c r="W804" i="20"/>
  <c r="W800" i="20"/>
  <c r="W796" i="20"/>
  <c r="W792" i="20"/>
  <c r="W788" i="20"/>
  <c r="W784" i="20"/>
  <c r="W780" i="20"/>
  <c r="W776" i="20"/>
  <c r="W772" i="20"/>
  <c r="W768" i="20"/>
  <c r="W764" i="20"/>
  <c r="W760" i="20"/>
  <c r="W756" i="20"/>
  <c r="W752" i="20"/>
  <c r="W748" i="20"/>
  <c r="W744" i="20"/>
  <c r="W740" i="20"/>
  <c r="W736" i="20"/>
  <c r="W732" i="20"/>
  <c r="W728" i="20"/>
  <c r="W724" i="20"/>
  <c r="W720" i="20"/>
  <c r="W716" i="20"/>
  <c r="W712" i="20"/>
  <c r="W708" i="20"/>
  <c r="W704" i="20"/>
  <c r="W700" i="20"/>
  <c r="W696" i="20"/>
  <c r="W692" i="20"/>
  <c r="W688" i="20"/>
  <c r="W1023" i="20"/>
  <c r="W1008" i="20"/>
  <c r="W983" i="20"/>
  <c r="W980" i="20"/>
  <c r="W960" i="20"/>
  <c r="W954" i="20"/>
  <c r="W952" i="20"/>
  <c r="W950" i="20"/>
  <c r="W946" i="20"/>
  <c r="W931" i="20"/>
  <c r="W928" i="20"/>
  <c r="W921" i="20"/>
  <c r="W911" i="20"/>
  <c r="W904" i="20"/>
  <c r="W901" i="20"/>
  <c r="W887" i="20"/>
  <c r="W884" i="20"/>
  <c r="W881" i="20"/>
  <c r="W867" i="20"/>
  <c r="W864" i="20"/>
  <c r="W857" i="20"/>
  <c r="W843" i="20"/>
  <c r="W842" i="20"/>
  <c r="W841" i="20"/>
  <c r="W827" i="20"/>
  <c r="W826" i="20"/>
  <c r="W825" i="20"/>
  <c r="W811" i="20"/>
  <c r="W810" i="20"/>
  <c r="W809" i="20"/>
  <c r="W795" i="20"/>
  <c r="W794" i="20"/>
  <c r="W793" i="20"/>
  <c r="W779" i="20"/>
  <c r="W778" i="20"/>
  <c r="W777" i="20"/>
  <c r="W763" i="20"/>
  <c r="W762" i="20"/>
  <c r="W761" i="20"/>
  <c r="W747" i="20"/>
  <c r="W746" i="20"/>
  <c r="W745" i="20"/>
  <c r="W731" i="20"/>
  <c r="W730" i="20"/>
  <c r="W729" i="20"/>
  <c r="W715" i="20"/>
  <c r="W714" i="20"/>
  <c r="W713" i="20"/>
  <c r="W699" i="20"/>
  <c r="W698" i="20"/>
  <c r="W697" i="20"/>
  <c r="W683" i="20"/>
  <c r="W679" i="20"/>
  <c r="W675" i="20"/>
  <c r="W671" i="20"/>
  <c r="W667" i="20"/>
  <c r="W663" i="20"/>
  <c r="W659" i="20"/>
  <c r="W655" i="20"/>
  <c r="W651" i="20"/>
  <c r="W647" i="20"/>
  <c r="W643" i="20"/>
  <c r="W639" i="20"/>
  <c r="W635" i="20"/>
  <c r="W631" i="20"/>
  <c r="W627" i="20"/>
  <c r="W623" i="20"/>
  <c r="W619" i="20"/>
  <c r="W615" i="20"/>
  <c r="W611" i="20"/>
  <c r="W607" i="20"/>
  <c r="W603" i="20"/>
  <c r="W599" i="20"/>
  <c r="W595" i="20"/>
  <c r="W591" i="20"/>
  <c r="W587" i="20"/>
  <c r="W583" i="20"/>
  <c r="W579" i="20"/>
  <c r="W575" i="20"/>
  <c r="W571" i="20"/>
  <c r="W567" i="20"/>
  <c r="W563" i="20"/>
  <c r="W559" i="20"/>
  <c r="W555" i="20"/>
  <c r="W551" i="20"/>
  <c r="W547" i="20"/>
  <c r="W543" i="20"/>
  <c r="W539" i="20"/>
  <c r="W535" i="20"/>
  <c r="W531" i="20"/>
  <c r="W527" i="20"/>
  <c r="W523" i="20"/>
  <c r="W519" i="20"/>
  <c r="W515" i="20"/>
  <c r="W511" i="20"/>
  <c r="W507" i="20"/>
  <c r="W503" i="20"/>
  <c r="W499" i="20"/>
  <c r="W495" i="20"/>
  <c r="W491" i="20"/>
  <c r="W487" i="20"/>
  <c r="W483" i="20"/>
  <c r="W479" i="20"/>
  <c r="W475" i="20"/>
  <c r="W471" i="20"/>
  <c r="W467" i="20"/>
  <c r="W463" i="20"/>
  <c r="W459" i="20"/>
  <c r="W455" i="20"/>
  <c r="W451" i="20"/>
  <c r="W447" i="20"/>
  <c r="W443" i="20"/>
  <c r="W439" i="20"/>
  <c r="W435" i="20"/>
  <c r="W431" i="20"/>
  <c r="W427" i="20"/>
  <c r="W423" i="20"/>
  <c r="W419" i="20"/>
  <c r="W415" i="20"/>
  <c r="W411" i="20"/>
  <c r="W407" i="20"/>
  <c r="W403" i="20"/>
  <c r="W399" i="20"/>
  <c r="W395" i="20"/>
  <c r="W391" i="20"/>
  <c r="W387" i="20"/>
  <c r="W383" i="20"/>
  <c r="W379" i="20"/>
  <c r="W375" i="20"/>
  <c r="W371" i="20"/>
  <c r="W367" i="20"/>
  <c r="W363" i="20"/>
  <c r="W359" i="20"/>
  <c r="W355" i="20"/>
  <c r="W351" i="20"/>
  <c r="W347" i="20"/>
  <c r="W953" i="20"/>
  <c r="W937" i="20"/>
  <c r="W935" i="20"/>
  <c r="W933" i="20"/>
  <c r="W929" i="20"/>
  <c r="W920" i="20"/>
  <c r="W916" i="20"/>
  <c r="W912" i="20"/>
  <c r="W903" i="20"/>
  <c r="W899" i="20"/>
  <c r="W897" i="20"/>
  <c r="W895" i="20"/>
  <c r="W880" i="20"/>
  <c r="W863" i="20"/>
  <c r="W853" i="20"/>
  <c r="W850" i="20"/>
  <c r="W847" i="20"/>
  <c r="W833" i="20"/>
  <c r="W830" i="20"/>
  <c r="W823" i="20"/>
  <c r="W813" i="20"/>
  <c r="W806" i="20"/>
  <c r="W803" i="20"/>
  <c r="W789" i="20"/>
  <c r="W786" i="20"/>
  <c r="W783" i="20"/>
  <c r="W769" i="20"/>
  <c r="W766" i="20"/>
  <c r="W759" i="20"/>
  <c r="W749" i="20"/>
  <c r="W742" i="20"/>
  <c r="W739" i="20"/>
  <c r="W725" i="20"/>
  <c r="W722" i="20"/>
  <c r="W719" i="20"/>
  <c r="W705" i="20"/>
  <c r="W702" i="20"/>
  <c r="W695" i="20"/>
  <c r="W682" i="20"/>
  <c r="W681" i="20"/>
  <c r="W680" i="20"/>
  <c r="W666" i="20"/>
  <c r="W665" i="20"/>
  <c r="W664" i="20"/>
  <c r="W650" i="20"/>
  <c r="W649" i="20"/>
  <c r="W648" i="20"/>
  <c r="W634" i="20"/>
  <c r="W633" i="20"/>
  <c r="W632" i="20"/>
  <c r="W618" i="20"/>
  <c r="W617" i="20"/>
  <c r="W616" i="20"/>
  <c r="W602" i="20"/>
  <c r="W601" i="20"/>
  <c r="W600" i="20"/>
  <c r="W586" i="20"/>
  <c r="W585" i="20"/>
  <c r="W584" i="20"/>
  <c r="W570" i="20"/>
  <c r="W569" i="20"/>
  <c r="W568" i="20"/>
  <c r="W554" i="20"/>
  <c r="W553" i="20"/>
  <c r="W552" i="20"/>
  <c r="W538" i="20"/>
  <c r="W537" i="20"/>
  <c r="W536" i="20"/>
  <c r="W522" i="20"/>
  <c r="W521" i="20"/>
  <c r="W520" i="20"/>
  <c r="W506" i="20"/>
  <c r="W505" i="20"/>
  <c r="W504" i="20"/>
  <c r="W490" i="20"/>
  <c r="W489" i="20"/>
  <c r="W488" i="20"/>
  <c r="W474" i="20"/>
  <c r="W473" i="20"/>
  <c r="W472" i="20"/>
  <c r="W458" i="20"/>
  <c r="W457" i="20"/>
  <c r="W456" i="20"/>
  <c r="W442" i="20"/>
  <c r="W441" i="20"/>
  <c r="W440" i="20"/>
  <c r="W426" i="20"/>
  <c r="W425" i="20"/>
  <c r="W424" i="20"/>
  <c r="W410" i="20"/>
  <c r="W409" i="20"/>
  <c r="W408" i="20"/>
  <c r="W394" i="20"/>
  <c r="W393" i="20"/>
  <c r="W392" i="20"/>
  <c r="W378" i="20"/>
  <c r="W377" i="20"/>
  <c r="W376" i="20"/>
  <c r="W362" i="20"/>
  <c r="W361" i="20"/>
  <c r="W360" i="20"/>
  <c r="W346" i="20"/>
  <c r="W345" i="20"/>
  <c r="W341" i="20"/>
  <c r="W337" i="20"/>
  <c r="W333" i="20"/>
  <c r="W329" i="20"/>
  <c r="W325" i="20"/>
  <c r="W321" i="20"/>
  <c r="W317" i="20"/>
  <c r="W313" i="20"/>
  <c r="W309" i="20"/>
  <c r="W305" i="20"/>
  <c r="W301" i="20"/>
  <c r="W297" i="20"/>
  <c r="W293" i="20"/>
  <c r="W289" i="20"/>
  <c r="W285" i="20"/>
  <c r="W281" i="20"/>
  <c r="W277" i="20"/>
  <c r="W273" i="20"/>
  <c r="W269" i="20"/>
  <c r="W265" i="20"/>
  <c r="W261" i="20"/>
  <c r="W257" i="20"/>
  <c r="W253" i="20"/>
  <c r="W249" i="20"/>
  <c r="W245" i="20"/>
  <c r="W241" i="20"/>
  <c r="W237" i="20"/>
  <c r="W233" i="20"/>
  <c r="W229" i="20"/>
  <c r="W225" i="20"/>
  <c r="W221" i="20"/>
  <c r="W217" i="20"/>
  <c r="W213" i="20"/>
  <c r="W209" i="20"/>
  <c r="W205" i="20"/>
  <c r="W201" i="20"/>
  <c r="W197" i="20"/>
  <c r="W193" i="20"/>
  <c r="W189" i="20"/>
  <c r="W185" i="20"/>
  <c r="W181" i="20"/>
  <c r="W177" i="20"/>
  <c r="W173" i="20"/>
  <c r="W169" i="20"/>
  <c r="W165" i="20"/>
  <c r="W161" i="20"/>
  <c r="W157" i="20"/>
  <c r="W153" i="20"/>
  <c r="W149" i="20"/>
  <c r="W145" i="20"/>
  <c r="W141" i="20"/>
  <c r="W137" i="20"/>
  <c r="W133" i="20"/>
  <c r="W129" i="20"/>
  <c r="W125" i="20"/>
  <c r="W121" i="20"/>
  <c r="W117" i="20"/>
  <c r="W113" i="20"/>
  <c r="W109" i="20"/>
  <c r="W105" i="20"/>
  <c r="W101" i="20"/>
  <c r="W97" i="20"/>
  <c r="W93" i="20"/>
  <c r="W89" i="20"/>
  <c r="W85" i="20"/>
  <c r="W81" i="20"/>
  <c r="W77" i="20"/>
  <c r="W73" i="20"/>
  <c r="W69" i="20"/>
  <c r="W65" i="20"/>
  <c r="W61" i="20"/>
  <c r="W57" i="20"/>
  <c r="W53" i="20"/>
  <c r="W49" i="20"/>
  <c r="W991" i="20"/>
  <c r="W984" i="20"/>
  <c r="W974" i="20"/>
  <c r="W967" i="20"/>
  <c r="W964" i="20"/>
  <c r="W927" i="20"/>
  <c r="W889" i="20"/>
  <c r="W885" i="20"/>
  <c r="W872" i="20"/>
  <c r="W868" i="20"/>
  <c r="W854" i="20"/>
  <c r="W851" i="20"/>
  <c r="W837" i="20"/>
  <c r="W834" i="20"/>
  <c r="W831" i="20"/>
  <c r="W817" i="20"/>
  <c r="W814" i="20"/>
  <c r="W807" i="20"/>
  <c r="W797" i="20"/>
  <c r="W790" i="20"/>
  <c r="W787" i="20"/>
  <c r="W773" i="20"/>
  <c r="W770" i="20"/>
  <c r="W767" i="20"/>
  <c r="W753" i="20"/>
  <c r="W750" i="20"/>
  <c r="W743" i="20"/>
  <c r="W733" i="20"/>
  <c r="W726" i="20"/>
  <c r="W723" i="20"/>
  <c r="W709" i="20"/>
  <c r="W706" i="20"/>
  <c r="W703" i="20"/>
  <c r="W689" i="20"/>
  <c r="W686" i="20"/>
  <c r="W685" i="20"/>
  <c r="W684" i="20"/>
  <c r="W670" i="20"/>
  <c r="W669" i="20"/>
  <c r="W668" i="20"/>
  <c r="W654" i="20"/>
  <c r="W653" i="20"/>
  <c r="W652" i="20"/>
  <c r="W638" i="20"/>
  <c r="W637" i="20"/>
  <c r="W636" i="20"/>
  <c r="W622" i="20"/>
  <c r="W621" i="20"/>
  <c r="W620" i="20"/>
  <c r="W606" i="20"/>
  <c r="W605" i="20"/>
  <c r="W604" i="20"/>
  <c r="W590" i="20"/>
  <c r="W589" i="20"/>
  <c r="W588" i="20"/>
  <c r="W574" i="20"/>
  <c r="W573" i="20"/>
  <c r="W572" i="20"/>
  <c r="W558" i="20"/>
  <c r="W557" i="20"/>
  <c r="W556" i="20"/>
  <c r="W542" i="20"/>
  <c r="W541" i="20"/>
  <c r="W540" i="20"/>
  <c r="W526" i="20"/>
  <c r="W525" i="20"/>
  <c r="W524" i="20"/>
  <c r="W510" i="20"/>
  <c r="W509" i="20"/>
  <c r="W508" i="20"/>
  <c r="W494" i="20"/>
  <c r="W493" i="20"/>
  <c r="W492" i="20"/>
  <c r="W478" i="20"/>
  <c r="W477" i="20"/>
  <c r="W476" i="20"/>
  <c r="W462" i="20"/>
  <c r="W461" i="20"/>
  <c r="W460" i="20"/>
  <c r="W446" i="20"/>
  <c r="W445" i="20"/>
  <c r="W444" i="20"/>
  <c r="W430" i="20"/>
  <c r="W429" i="20"/>
  <c r="W428" i="20"/>
  <c r="W1010" i="20"/>
  <c r="W976" i="20"/>
  <c r="W963" i="20"/>
  <c r="W919" i="20"/>
  <c r="W915" i="20"/>
  <c r="W900" i="20"/>
  <c r="W896" i="20"/>
  <c r="W855" i="20"/>
  <c r="W838" i="20"/>
  <c r="W835" i="20"/>
  <c r="W821" i="20"/>
  <c r="W818" i="20"/>
  <c r="W815" i="20"/>
  <c r="W801" i="20"/>
  <c r="W798" i="20"/>
  <c r="W781" i="20"/>
  <c r="W727" i="20"/>
  <c r="W710" i="20"/>
  <c r="W707" i="20"/>
  <c r="W693" i="20"/>
  <c r="W690" i="20"/>
  <c r="W687" i="20"/>
  <c r="W674" i="20"/>
  <c r="W672" i="20"/>
  <c r="W657" i="20"/>
  <c r="W642" i="20"/>
  <c r="W640" i="20"/>
  <c r="W625" i="20"/>
  <c r="W610" i="20"/>
  <c r="W608" i="20"/>
  <c r="W593" i="20"/>
  <c r="W578" i="20"/>
  <c r="W576" i="20"/>
  <c r="W561" i="20"/>
  <c r="W546" i="20"/>
  <c r="W544" i="20"/>
  <c r="W529" i="20"/>
  <c r="W514" i="20"/>
  <c r="W512" i="20"/>
  <c r="W497" i="20"/>
  <c r="W482" i="20"/>
  <c r="W480" i="20"/>
  <c r="W465" i="20"/>
  <c r="W450" i="20"/>
  <c r="W448" i="20"/>
  <c r="W433" i="20"/>
  <c r="W416" i="20"/>
  <c r="W413" i="20"/>
  <c r="W406" i="20"/>
  <c r="W396" i="20"/>
  <c r="W389" i="20"/>
  <c r="W386" i="20"/>
  <c r="W372" i="20"/>
  <c r="W369" i="20"/>
  <c r="W366" i="20"/>
  <c r="W352" i="20"/>
  <c r="W349" i="20"/>
  <c r="W332" i="20"/>
  <c r="W331" i="20"/>
  <c r="W330" i="20"/>
  <c r="W316" i="20"/>
  <c r="W315" i="20"/>
  <c r="W314" i="20"/>
  <c r="W300" i="20"/>
  <c r="W299" i="20"/>
  <c r="W298" i="20"/>
  <c r="W284" i="20"/>
  <c r="W283" i="20"/>
  <c r="W282" i="20"/>
  <c r="W268" i="20"/>
  <c r="W267" i="20"/>
  <c r="W266" i="20"/>
  <c r="W252" i="20"/>
  <c r="W251" i="20"/>
  <c r="W250" i="20"/>
  <c r="W236" i="20"/>
  <c r="W235" i="20"/>
  <c r="W234" i="20"/>
  <c r="W220" i="20"/>
  <c r="W219" i="20"/>
  <c r="W218" i="20"/>
  <c r="W204" i="20"/>
  <c r="W203" i="20"/>
  <c r="W202" i="20"/>
  <c r="W188" i="20"/>
  <c r="W187" i="20"/>
  <c r="W186" i="20"/>
  <c r="W172" i="20"/>
  <c r="W171" i="20"/>
  <c r="W170" i="20"/>
  <c r="W156" i="20"/>
  <c r="W155" i="20"/>
  <c r="W154" i="20"/>
  <c r="W140" i="20"/>
  <c r="W139" i="20"/>
  <c r="W138" i="20"/>
  <c r="W124" i="20"/>
  <c r="W123" i="20"/>
  <c r="W122" i="20"/>
  <c r="W108" i="20"/>
  <c r="W107" i="20"/>
  <c r="W106" i="20"/>
  <c r="W92" i="20"/>
  <c r="W91" i="20"/>
  <c r="W90" i="20"/>
  <c r="W76" i="20"/>
  <c r="W75" i="20"/>
  <c r="W74" i="20"/>
  <c r="W60" i="20"/>
  <c r="W59" i="20"/>
  <c r="W58" i="20"/>
  <c r="W1016" i="20"/>
  <c r="W996" i="20"/>
  <c r="W982" i="20"/>
  <c r="W962" i="20"/>
  <c r="W888" i="20"/>
  <c r="W873" i="20"/>
  <c r="W869" i="20"/>
  <c r="W865" i="20"/>
  <c r="W849" i="20"/>
  <c r="W846" i="20"/>
  <c r="W829" i="20"/>
  <c r="W775" i="20"/>
  <c r="W758" i="20"/>
  <c r="W755" i="20"/>
  <c r="W741" i="20"/>
  <c r="W738" i="20"/>
  <c r="W735" i="20"/>
  <c r="W721" i="20"/>
  <c r="W718" i="20"/>
  <c r="W701" i="20"/>
  <c r="W678" i="20"/>
  <c r="W676" i="20"/>
  <c r="W661" i="20"/>
  <c r="W646" i="20"/>
  <c r="W644" i="20"/>
  <c r="W629" i="20"/>
  <c r="W614" i="20"/>
  <c r="W612" i="20"/>
  <c r="W597" i="20"/>
  <c r="W582" i="20"/>
  <c r="W580" i="20"/>
  <c r="W565" i="20"/>
  <c r="W550" i="20"/>
  <c r="W548" i="20"/>
  <c r="W533" i="20"/>
  <c r="W518" i="20"/>
  <c r="W516" i="20"/>
  <c r="W501" i="20"/>
  <c r="W486" i="20"/>
  <c r="W484" i="20"/>
  <c r="W469" i="20"/>
  <c r="W454" i="20"/>
  <c r="W452" i="20"/>
  <c r="W437" i="20"/>
  <c r="W420" i="20"/>
  <c r="W417" i="20"/>
  <c r="W414" i="20"/>
  <c r="W400" i="20"/>
  <c r="W397" i="20"/>
  <c r="W390" i="20"/>
  <c r="W380" i="20"/>
  <c r="W373" i="20"/>
  <c r="W370" i="20"/>
  <c r="W356" i="20"/>
  <c r="W353" i="20"/>
  <c r="W350" i="20"/>
  <c r="W336" i="20"/>
  <c r="W335" i="20"/>
  <c r="W334" i="20"/>
  <c r="W320" i="20"/>
  <c r="W319" i="20"/>
  <c r="W318" i="20"/>
  <c r="W304" i="20"/>
  <c r="W303" i="20"/>
  <c r="W302" i="20"/>
  <c r="W288" i="20"/>
  <c r="W287" i="20"/>
  <c r="W286" i="20"/>
  <c r="W272" i="20"/>
  <c r="W271" i="20"/>
  <c r="W270" i="20"/>
  <c r="W256" i="20"/>
  <c r="W255" i="20"/>
  <c r="W254" i="20"/>
  <c r="W240" i="20"/>
  <c r="W239" i="20"/>
  <c r="W238" i="20"/>
  <c r="W224" i="20"/>
  <c r="W223" i="20"/>
  <c r="W222" i="20"/>
  <c r="W208" i="20"/>
  <c r="W207" i="20"/>
  <c r="W206" i="20"/>
  <c r="W192" i="20"/>
  <c r="W191" i="20"/>
  <c r="W190" i="20"/>
  <c r="W176" i="20"/>
  <c r="W175" i="20"/>
  <c r="W174" i="20"/>
  <c r="W160" i="20"/>
  <c r="W159" i="20"/>
  <c r="W158" i="20"/>
  <c r="W144" i="20"/>
  <c r="W143" i="20"/>
  <c r="W142" i="20"/>
  <c r="W128" i="20"/>
  <c r="W127" i="20"/>
  <c r="W126" i="20"/>
  <c r="W112" i="20"/>
  <c r="W111" i="20"/>
  <c r="W110" i="20"/>
  <c r="W96" i="20"/>
  <c r="W95" i="20"/>
  <c r="W94" i="20"/>
  <c r="W80" i="20"/>
  <c r="W79" i="20"/>
  <c r="W78" i="20"/>
  <c r="W64" i="20"/>
  <c r="W63" i="20"/>
  <c r="W62" i="20"/>
  <c r="W48" i="20"/>
  <c r="W47" i="20"/>
  <c r="W46" i="20"/>
  <c r="W1014" i="20"/>
  <c r="W1000" i="20"/>
  <c r="W959" i="20"/>
  <c r="W949" i="20"/>
  <c r="W944" i="20"/>
  <c r="W936" i="20"/>
  <c r="W932" i="20"/>
  <c r="W917" i="20"/>
  <c r="W913" i="20"/>
  <c r="W883" i="20"/>
  <c r="W879" i="20"/>
  <c r="W845" i="20"/>
  <c r="W791" i="20"/>
  <c r="W774" i="20"/>
  <c r="W771" i="20"/>
  <c r="W757" i="20"/>
  <c r="W754" i="20"/>
  <c r="W751" i="20"/>
  <c r="W737" i="20"/>
  <c r="W734" i="20"/>
  <c r="W717" i="20"/>
  <c r="W673" i="20"/>
  <c r="W658" i="20"/>
  <c r="W656" i="20"/>
  <c r="W641" i="20"/>
  <c r="W626" i="20"/>
  <c r="W624" i="20"/>
  <c r="W609" i="20"/>
  <c r="W594" i="20"/>
  <c r="W592" i="20"/>
  <c r="W577" i="20"/>
  <c r="W562" i="20"/>
  <c r="W560" i="20"/>
  <c r="W545" i="20"/>
  <c r="W530" i="20"/>
  <c r="W528" i="20"/>
  <c r="W513" i="20"/>
  <c r="W498" i="20"/>
  <c r="W496" i="20"/>
  <c r="W481" i="20"/>
  <c r="W466" i="20"/>
  <c r="W464" i="20"/>
  <c r="W449" i="20"/>
  <c r="W434" i="20"/>
  <c r="W432" i="20"/>
  <c r="W421" i="20"/>
  <c r="W418" i="20"/>
  <c r="W404" i="20"/>
  <c r="W401" i="20"/>
  <c r="W398" i="20"/>
  <c r="W384" i="20"/>
  <c r="W381" i="20"/>
  <c r="W374" i="20"/>
  <c r="W364" i="20"/>
  <c r="W357" i="20"/>
  <c r="W354" i="20"/>
  <c r="W340" i="20"/>
  <c r="W339" i="20"/>
  <c r="W338" i="20"/>
  <c r="W324" i="20"/>
  <c r="W323" i="20"/>
  <c r="W322" i="20"/>
  <c r="W308" i="20"/>
  <c r="W307" i="20"/>
  <c r="W306" i="20"/>
  <c r="W292" i="20"/>
  <c r="W291" i="20"/>
  <c r="W290" i="20"/>
  <c r="W276" i="20"/>
  <c r="W275" i="20"/>
  <c r="W274" i="20"/>
  <c r="W260" i="20"/>
  <c r="W259" i="20"/>
  <c r="W258" i="20"/>
  <c r="W244" i="20"/>
  <c r="W243" i="20"/>
  <c r="W242" i="20"/>
  <c r="W228" i="20"/>
  <c r="W227" i="20"/>
  <c r="W226" i="20"/>
  <c r="W212" i="20"/>
  <c r="W211" i="20"/>
  <c r="W210" i="20"/>
  <c r="W196" i="20"/>
  <c r="W195" i="20"/>
  <c r="W194" i="20"/>
  <c r="W180" i="20"/>
  <c r="W179" i="20"/>
  <c r="W178" i="20"/>
  <c r="W164" i="20"/>
  <c r="W163" i="20"/>
  <c r="W162" i="20"/>
  <c r="W148" i="20"/>
  <c r="W147" i="20"/>
  <c r="W146" i="20"/>
  <c r="W132" i="20"/>
  <c r="W131" i="20"/>
  <c r="W130" i="20"/>
  <c r="W116" i="20"/>
  <c r="W115" i="20"/>
  <c r="W114" i="20"/>
  <c r="W100" i="20"/>
  <c r="W99" i="20"/>
  <c r="W98" i="20"/>
  <c r="W84" i="20"/>
  <c r="W83" i="20"/>
  <c r="W82" i="20"/>
  <c r="W68" i="20"/>
  <c r="W67" i="20"/>
  <c r="W66" i="20"/>
  <c r="W52" i="20"/>
  <c r="W51" i="20"/>
  <c r="W50" i="20"/>
  <c r="W1006" i="20"/>
  <c r="W999" i="20"/>
  <c r="W979" i="20"/>
  <c r="W966" i="20"/>
  <c r="W905" i="20"/>
  <c r="W871" i="20"/>
  <c r="W839" i="20"/>
  <c r="W822" i="20"/>
  <c r="W819" i="20"/>
  <c r="W805" i="20"/>
  <c r="W802" i="20"/>
  <c r="W799" i="20"/>
  <c r="W785" i="20"/>
  <c r="W782" i="20"/>
  <c r="W765" i="20"/>
  <c r="W711" i="20"/>
  <c r="W694" i="20"/>
  <c r="W691" i="20"/>
  <c r="W677" i="20"/>
  <c r="W662" i="20"/>
  <c r="W660" i="20"/>
  <c r="W645" i="20"/>
  <c r="W630" i="20"/>
  <c r="W628" i="20"/>
  <c r="W613" i="20"/>
  <c r="W598" i="20"/>
  <c r="W596" i="20"/>
  <c r="W581" i="20"/>
  <c r="W566" i="20"/>
  <c r="W564" i="20"/>
  <c r="W549" i="20"/>
  <c r="W534" i="20"/>
  <c r="W532" i="20"/>
  <c r="W517" i="20"/>
  <c r="W502" i="20"/>
  <c r="W500" i="20"/>
  <c r="W485" i="20"/>
  <c r="W470" i="20"/>
  <c r="W468" i="20"/>
  <c r="W453" i="20"/>
  <c r="W438" i="20"/>
  <c r="W436" i="20"/>
  <c r="W422" i="20"/>
  <c r="W412" i="20"/>
  <c r="W405" i="20"/>
  <c r="W402" i="20"/>
  <c r="W388" i="20"/>
  <c r="W385" i="20"/>
  <c r="W382" i="20"/>
  <c r="W368" i="20"/>
  <c r="W365" i="20"/>
  <c r="W358" i="20"/>
  <c r="W348" i="20"/>
  <c r="W344" i="20"/>
  <c r="W343" i="20"/>
  <c r="W342" i="20"/>
  <c r="W328" i="20"/>
  <c r="W327" i="20"/>
  <c r="W326" i="20"/>
  <c r="W312" i="20"/>
  <c r="W311" i="20"/>
  <c r="W310" i="20"/>
  <c r="W296" i="20"/>
  <c r="W295" i="20"/>
  <c r="W294" i="20"/>
  <c r="W280" i="20"/>
  <c r="W279" i="20"/>
  <c r="W278" i="20"/>
  <c r="W264" i="20"/>
  <c r="W263" i="20"/>
  <c r="W262" i="20"/>
  <c r="W248" i="20"/>
  <c r="W247" i="20"/>
  <c r="W246" i="20"/>
  <c r="W232" i="20"/>
  <c r="W231" i="20"/>
  <c r="W230" i="20"/>
  <c r="W216" i="20"/>
  <c r="W215" i="20"/>
  <c r="W214" i="20"/>
  <c r="W200" i="20"/>
  <c r="W199" i="20"/>
  <c r="W198" i="20"/>
  <c r="W184" i="20"/>
  <c r="W183" i="20"/>
  <c r="W182" i="20"/>
  <c r="W168" i="20"/>
  <c r="W167" i="20"/>
  <c r="W166" i="20"/>
  <c r="W152" i="20"/>
  <c r="W151" i="20"/>
  <c r="W150" i="20"/>
  <c r="W136" i="20"/>
  <c r="W135" i="20"/>
  <c r="W134" i="20"/>
  <c r="W120" i="20"/>
  <c r="W119" i="20"/>
  <c r="W118" i="20"/>
  <c r="W104" i="20"/>
  <c r="W103" i="20"/>
  <c r="W102" i="20"/>
  <c r="W88" i="20"/>
  <c r="W87" i="20"/>
  <c r="W86" i="20"/>
  <c r="W72" i="20"/>
  <c r="W71" i="20"/>
  <c r="W70" i="20"/>
  <c r="W56" i="20"/>
  <c r="W55" i="20"/>
  <c r="W54" i="20"/>
  <c r="AI9" i="20"/>
  <c r="AZ9" i="20" s="1"/>
  <c r="X10" i="20"/>
  <c r="AX46" i="20" l="1"/>
  <c r="AY46" i="20" s="1"/>
  <c r="AY435" i="20"/>
  <c r="AY102" i="20"/>
  <c r="AY230" i="20"/>
  <c r="AY225" i="20"/>
  <c r="AY268" i="20"/>
  <c r="AY191" i="20"/>
  <c r="AY255" i="20"/>
  <c r="AY366" i="20"/>
  <c r="AY582" i="20"/>
  <c r="AY425" i="20"/>
  <c r="AY384" i="20"/>
  <c r="AY464" i="20"/>
  <c r="AY546" i="20"/>
  <c r="AY690" i="20"/>
  <c r="AY600" i="20"/>
  <c r="AY761" i="20"/>
  <c r="AY540" i="20"/>
  <c r="AY670" i="20"/>
  <c r="AY856" i="20"/>
  <c r="AY665" i="20"/>
  <c r="AY800" i="20"/>
  <c r="AY686" i="20"/>
  <c r="AY718" i="20"/>
  <c r="AY749" i="20"/>
  <c r="AY683" i="20"/>
  <c r="AY815" i="20"/>
  <c r="AY371" i="20"/>
  <c r="AY50" i="20"/>
  <c r="AY166" i="20"/>
  <c r="AY294" i="20"/>
  <c r="AY439" i="20"/>
  <c r="AY95" i="20"/>
  <c r="AY239" i="20"/>
  <c r="AY334" i="20"/>
  <c r="AY486" i="20"/>
  <c r="AY647" i="20"/>
  <c r="AY507" i="20"/>
  <c r="AY400" i="20"/>
  <c r="AY490" i="20"/>
  <c r="AY562" i="20"/>
  <c r="AY754" i="20"/>
  <c r="AY616" i="20"/>
  <c r="AY492" i="20"/>
  <c r="AY599" i="20"/>
  <c r="AY585" i="20"/>
  <c r="AY745" i="20"/>
  <c r="AY652" i="20"/>
  <c r="AY702" i="20"/>
  <c r="AY926" i="20"/>
  <c r="AY792" i="20"/>
  <c r="AY699" i="20"/>
  <c r="AY783" i="20"/>
  <c r="AY853" i="20"/>
  <c r="AY798" i="20"/>
  <c r="AY849" i="20"/>
  <c r="AY779" i="20"/>
  <c r="AY811" i="20"/>
  <c r="AY845" i="20"/>
  <c r="AY809" i="20"/>
  <c r="AY825" i="20"/>
  <c r="AY852" i="20"/>
  <c r="AY868" i="20"/>
  <c r="AY888" i="20"/>
  <c r="AY904" i="20"/>
  <c r="AY942" i="20"/>
  <c r="AY900" i="20"/>
  <c r="AY916" i="20"/>
  <c r="AY932" i="20"/>
  <c r="AY939" i="20"/>
  <c r="AY952" i="20"/>
  <c r="AY962" i="20"/>
  <c r="AY855" i="20"/>
  <c r="AY871" i="20"/>
  <c r="AY927" i="20"/>
  <c r="AY885" i="20"/>
  <c r="AY901" i="20"/>
  <c r="AY917" i="20"/>
  <c r="AY974" i="20"/>
  <c r="AY972" i="20"/>
  <c r="AY941" i="20"/>
  <c r="AY965" i="20"/>
  <c r="AY981" i="20"/>
  <c r="AY986" i="20"/>
  <c r="AY1001" i="20"/>
  <c r="AY1016" i="20"/>
  <c r="AY992" i="20"/>
  <c r="AY1009" i="20"/>
  <c r="AY1007" i="20"/>
  <c r="AY1018" i="20"/>
  <c r="AY403" i="20"/>
  <c r="AY70" i="20"/>
  <c r="AY198" i="20"/>
  <c r="AY129" i="20"/>
  <c r="AY172" i="20"/>
  <c r="AY47" i="20"/>
  <c r="AY175" i="20"/>
  <c r="AY303" i="20"/>
  <c r="AY398" i="20"/>
  <c r="AY614" i="20"/>
  <c r="AY457" i="20"/>
  <c r="AY352" i="20"/>
  <c r="AY448" i="20"/>
  <c r="AY620" i="20"/>
  <c r="AY587" i="20"/>
  <c r="AY549" i="20"/>
  <c r="AY476" i="20"/>
  <c r="AY556" i="20"/>
  <c r="AY730" i="20"/>
  <c r="AY601" i="20"/>
  <c r="AY681" i="20"/>
  <c r="AY832" i="20"/>
  <c r="AY668" i="20"/>
  <c r="AY750" i="20"/>
  <c r="AY717" i="20"/>
  <c r="AY824" i="20"/>
  <c r="AY920" i="20"/>
  <c r="AY210" i="20"/>
  <c r="AY467" i="20"/>
  <c r="AY134" i="20"/>
  <c r="AY262" i="20"/>
  <c r="AY273" i="20"/>
  <c r="AY316" i="20"/>
  <c r="AY63" i="20"/>
  <c r="AY223" i="20"/>
  <c r="AY320" i="20"/>
  <c r="AY551" i="20"/>
  <c r="AY361" i="20"/>
  <c r="AY491" i="20"/>
  <c r="AY416" i="20"/>
  <c r="AY588" i="20"/>
  <c r="AY619" i="20"/>
  <c r="AY565" i="20"/>
  <c r="AY632" i="20"/>
  <c r="AY524" i="20"/>
  <c r="AY698" i="20"/>
  <c r="AY649" i="20"/>
  <c r="AY793" i="20"/>
  <c r="AY971" i="20"/>
  <c r="AY769" i="20"/>
  <c r="AY648" i="20"/>
  <c r="AY392" i="20"/>
  <c r="AY518" i="20"/>
  <c r="AY182" i="20"/>
  <c r="AY766" i="20"/>
  <c r="AY804" i="20"/>
  <c r="AY119" i="20"/>
  <c r="AY369" i="20"/>
  <c r="AY430" i="20"/>
  <c r="AY731" i="20"/>
  <c r="AY197" i="20"/>
  <c r="AY911" i="20"/>
  <c r="AY860" i="20"/>
  <c r="AY532" i="20"/>
  <c r="AY615" i="20"/>
  <c r="AY258" i="20"/>
  <c r="AY635" i="20"/>
  <c r="AY510" i="20"/>
  <c r="AY233" i="20"/>
  <c r="AY561" i="20"/>
  <c r="AY60" i="20"/>
  <c r="AY337" i="20"/>
  <c r="AY515" i="20"/>
  <c r="AY1011" i="20"/>
  <c r="AY777" i="20"/>
  <c r="AY432" i="20"/>
  <c r="AY533" i="20"/>
  <c r="AY893" i="20"/>
  <c r="AY442" i="20"/>
  <c r="AY279" i="20"/>
  <c r="AY707" i="20"/>
  <c r="AY59" i="20"/>
  <c r="AY127" i="20"/>
  <c r="AY276" i="20"/>
  <c r="AY1008" i="20"/>
  <c r="AY805" i="20"/>
  <c r="AY710" i="20"/>
  <c r="AY444" i="20"/>
  <c r="AY884" i="20"/>
  <c r="AY266" i="20"/>
  <c r="AY1010" i="20"/>
  <c r="AY1005" i="20"/>
  <c r="AY899" i="20"/>
  <c r="AY977" i="20"/>
  <c r="AY785" i="20"/>
  <c r="AY743" i="20"/>
  <c r="AY664" i="20"/>
  <c r="AY536" i="20"/>
  <c r="AY472" i="20"/>
  <c r="AY408" i="20"/>
  <c r="AY1019" i="20"/>
  <c r="AY738" i="20"/>
  <c r="AY646" i="20"/>
  <c r="AY437" i="20"/>
  <c r="AY326" i="20"/>
  <c r="AY929" i="20"/>
  <c r="AY478" i="20"/>
  <c r="AY311" i="20"/>
  <c r="AY217" i="20"/>
  <c r="AY136" i="20"/>
  <c r="AY55" i="20"/>
  <c r="AY610" i="20"/>
  <c r="AY253" i="20"/>
  <c r="AY155" i="20"/>
  <c r="AY511" i="20"/>
  <c r="AY304" i="20"/>
  <c r="AY176" i="20"/>
  <c r="AY483" i="20"/>
  <c r="AY351" i="20"/>
  <c r="AY227" i="20"/>
  <c r="AY116" i="20"/>
  <c r="AY956" i="20"/>
  <c r="AY863" i="20"/>
  <c r="AY894" i="20"/>
  <c r="AY776" i="20"/>
  <c r="AY695" i="20"/>
  <c r="AY628" i="20"/>
  <c r="AY548" i="20"/>
  <c r="AY484" i="20"/>
  <c r="AY762" i="20"/>
  <c r="AY645" i="20"/>
  <c r="AY470" i="20"/>
  <c r="AY389" i="20"/>
  <c r="AY274" i="20"/>
  <c r="AY162" i="20"/>
  <c r="AY786" i="20"/>
  <c r="AY554" i="20"/>
  <c r="AY473" i="20"/>
  <c r="AY764" i="20"/>
  <c r="AY557" i="20"/>
  <c r="AY344" i="20"/>
  <c r="AY263" i="20"/>
  <c r="AY169" i="20"/>
  <c r="AY88" i="20"/>
  <c r="AY595" i="20"/>
  <c r="AY433" i="20"/>
  <c r="AY205" i="20"/>
  <c r="AY77" i="20"/>
  <c r="AY864" i="20"/>
  <c r="AY509" i="20"/>
  <c r="AY367" i="20"/>
  <c r="AY128" i="20"/>
  <c r="AY928" i="20"/>
  <c r="AY341" i="20"/>
  <c r="AY132" i="20"/>
  <c r="AY973" i="20"/>
  <c r="AY857" i="20"/>
  <c r="AY729" i="20"/>
  <c r="AY839" i="20"/>
  <c r="AY758" i="20"/>
  <c r="AY656" i="20"/>
  <c r="AY592" i="20"/>
  <c r="AY816" i="20"/>
  <c r="AY661" i="20"/>
  <c r="AY567" i="20"/>
  <c r="AY158" i="20"/>
  <c r="AY634" i="20"/>
  <c r="AY553" i="20"/>
  <c r="AY459" i="20"/>
  <c r="AY866" i="20"/>
  <c r="AY623" i="20"/>
  <c r="AY385" i="20"/>
  <c r="AY296" i="20"/>
  <c r="AY215" i="20"/>
  <c r="AY121" i="20"/>
  <c r="AY315" i="20"/>
  <c r="AY221" i="20"/>
  <c r="AY93" i="20"/>
  <c r="AY851" i="20"/>
  <c r="AY541" i="20"/>
  <c r="AY336" i="20"/>
  <c r="AY959" i="20"/>
  <c r="AY675" i="20"/>
  <c r="AY513" i="20"/>
  <c r="AY323" i="20"/>
  <c r="AY84" i="20"/>
  <c r="AY998" i="20"/>
  <c r="AY968" i="20"/>
  <c r="AY935" i="20"/>
  <c r="AY821" i="20"/>
  <c r="AY757" i="20"/>
  <c r="AY808" i="20"/>
  <c r="AY727" i="20"/>
  <c r="AY460" i="20"/>
  <c r="AY396" i="20"/>
  <c r="AY943" i="20"/>
  <c r="AY630" i="20"/>
  <c r="AY202" i="20"/>
  <c r="AY527" i="20"/>
  <c r="AY314" i="20"/>
  <c r="AY62" i="20"/>
  <c r="AY126" i="20"/>
  <c r="AY190" i="20"/>
  <c r="AY254" i="20"/>
  <c r="AY109" i="20"/>
  <c r="AY173" i="20"/>
  <c r="AY237" i="20"/>
  <c r="AY301" i="20"/>
  <c r="AY539" i="20"/>
  <c r="AY120" i="20"/>
  <c r="AY184" i="20"/>
  <c r="AY248" i="20"/>
  <c r="AY312" i="20"/>
  <c r="AY329" i="20"/>
  <c r="AY75" i="20"/>
  <c r="AY139" i="20"/>
  <c r="AY203" i="20"/>
  <c r="AY267" i="20"/>
  <c r="AY330" i="20"/>
  <c r="AY410" i="20"/>
  <c r="AY458" i="20"/>
  <c r="AY357" i="20"/>
  <c r="AY421" i="20"/>
  <c r="AY485" i="20"/>
  <c r="AY574" i="20"/>
  <c r="AY579" i="20"/>
  <c r="AY545" i="20"/>
  <c r="AY578" i="20"/>
  <c r="AY626" i="20"/>
  <c r="AY818" i="20"/>
  <c r="AY780" i="20"/>
  <c r="AY848" i="20"/>
  <c r="AY803" i="20"/>
  <c r="AY898" i="20"/>
  <c r="AY994" i="20"/>
  <c r="AY958" i="20"/>
  <c r="AY807" i="20"/>
  <c r="AY456" i="20"/>
  <c r="AY629" i="20"/>
  <c r="AY310" i="20"/>
  <c r="AY54" i="20"/>
  <c r="AY555" i="20"/>
  <c r="AY281" i="20"/>
  <c r="AY778" i="20"/>
  <c r="AY48" i="20"/>
  <c r="AY69" i="20"/>
  <c r="AY975" i="20"/>
  <c r="AY759" i="20"/>
  <c r="AY436" i="20"/>
  <c r="AY534" i="20"/>
  <c r="AY925" i="20"/>
  <c r="AY537" i="20"/>
  <c r="AY152" i="20"/>
  <c r="AY393" i="20"/>
  <c r="AY831" i="20"/>
  <c r="AY111" i="20"/>
  <c r="AY115" i="20"/>
  <c r="AY938" i="20"/>
  <c r="AY713" i="20"/>
  <c r="AY728" i="20"/>
  <c r="AY368" i="20"/>
  <c r="AY422" i="20"/>
  <c r="AY722" i="20"/>
  <c r="AY784" i="20"/>
  <c r="AY185" i="20"/>
  <c r="AY499" i="20"/>
  <c r="AY414" i="20"/>
  <c r="AY641" i="20"/>
  <c r="AY890" i="20"/>
  <c r="AY636" i="20"/>
  <c r="AY380" i="20"/>
  <c r="AY613" i="20"/>
  <c r="AY138" i="20"/>
  <c r="AY170" i="20"/>
  <c r="AY234" i="20"/>
  <c r="AY282" i="20"/>
  <c r="AY49" i="20"/>
  <c r="AY325" i="20"/>
  <c r="AY479" i="20"/>
  <c r="AY65" i="20"/>
  <c r="AY81" i="20"/>
  <c r="AY97" i="20"/>
  <c r="AY113" i="20"/>
  <c r="AY145" i="20"/>
  <c r="AY161" i="20"/>
  <c r="AY177" i="20"/>
  <c r="AY193" i="20"/>
  <c r="AY209" i="20"/>
  <c r="AY241" i="20"/>
  <c r="AY257" i="20"/>
  <c r="AY289" i="20"/>
  <c r="AY305" i="20"/>
  <c r="AY332" i="20"/>
  <c r="AY543" i="20"/>
  <c r="AY68" i="20"/>
  <c r="AY92" i="20"/>
  <c r="AY108" i="20"/>
  <c r="AY124" i="20"/>
  <c r="AY140" i="20"/>
  <c r="AY156" i="20"/>
  <c r="AY188" i="20"/>
  <c r="AY204" i="20"/>
  <c r="AY220" i="20"/>
  <c r="AY236" i="20"/>
  <c r="AY252" i="20"/>
  <c r="AY284" i="20"/>
  <c r="AY300" i="20"/>
  <c r="AY331" i="20"/>
  <c r="AY347" i="20"/>
  <c r="AY375" i="20"/>
  <c r="AY407" i="20"/>
  <c r="AY471" i="20"/>
  <c r="AY503" i="20"/>
  <c r="AY535" i="20"/>
  <c r="AY64" i="20"/>
  <c r="AY79" i="20"/>
  <c r="AY143" i="20"/>
  <c r="AY207" i="20"/>
  <c r="AY271" i="20"/>
  <c r="AY350" i="20"/>
  <c r="AY382" i="20"/>
  <c r="AY446" i="20"/>
  <c r="AY377" i="20"/>
  <c r="AY409" i="20"/>
  <c r="AY441" i="20"/>
  <c r="AY475" i="20"/>
  <c r="AY522" i="20"/>
  <c r="AY650" i="20"/>
  <c r="AY633" i="20"/>
  <c r="AY768" i="20"/>
  <c r="AY734" i="20"/>
  <c r="AY862" i="20"/>
  <c r="AY667" i="20"/>
  <c r="AY747" i="20"/>
  <c r="AY814" i="20"/>
  <c r="AY830" i="20"/>
  <c r="AY933" i="20"/>
  <c r="AY946" i="20"/>
  <c r="AY949" i="20"/>
  <c r="AY984" i="20"/>
  <c r="AY833" i="20"/>
  <c r="AY726" i="20"/>
  <c r="AY520" i="20"/>
  <c r="AY715" i="20"/>
  <c r="AY246" i="20"/>
  <c r="AY910" i="20"/>
  <c r="AY474" i="20"/>
  <c r="AY200" i="20"/>
  <c r="AY219" i="20"/>
  <c r="AY720" i="20"/>
  <c r="AY159" i="20"/>
  <c r="AY308" i="20"/>
  <c r="AY1017" i="20"/>
  <c r="AY813" i="20"/>
  <c r="AY676" i="20"/>
  <c r="AY878" i="20"/>
  <c r="AY453" i="20"/>
  <c r="AY130" i="20"/>
  <c r="AY426" i="20"/>
  <c r="AY327" i="20"/>
  <c r="AY835" i="20"/>
  <c r="AY171" i="20"/>
  <c r="AY256" i="20"/>
  <c r="AY324" i="20"/>
  <c r="AY923" i="20"/>
  <c r="AY914" i="20"/>
  <c r="AY576" i="20"/>
  <c r="AY631" i="20"/>
  <c r="AY94" i="20"/>
  <c r="AY523" i="20"/>
  <c r="AY362" i="20"/>
  <c r="AY976" i="20"/>
  <c r="AY187" i="20"/>
  <c r="AY319" i="20"/>
  <c r="AY418" i="20"/>
  <c r="AY919" i="20"/>
  <c r="AY741" i="20"/>
  <c r="AY791" i="20"/>
  <c r="AY508" i="20"/>
  <c r="AY691" i="20"/>
  <c r="AY335" i="20"/>
  <c r="AY106" i="20"/>
  <c r="AY978" i="20"/>
  <c r="AY967" i="20"/>
  <c r="AY931" i="20"/>
  <c r="AY867" i="20"/>
  <c r="AY906" i="20"/>
  <c r="AY817" i="20"/>
  <c r="AY737" i="20"/>
  <c r="AY897" i="20"/>
  <c r="AY790" i="20"/>
  <c r="AY696" i="20"/>
  <c r="AY568" i="20"/>
  <c r="AY504" i="20"/>
  <c r="AY440" i="20"/>
  <c r="AY376" i="20"/>
  <c r="AY882" i="20"/>
  <c r="AY688" i="20"/>
  <c r="AY501" i="20"/>
  <c r="AY373" i="20"/>
  <c r="AY850" i="20"/>
  <c r="AY739" i="20"/>
  <c r="AY538" i="20"/>
  <c r="AY345" i="20"/>
  <c r="AY264" i="20"/>
  <c r="AY183" i="20"/>
  <c r="AY89" i="20"/>
  <c r="AY930" i="20"/>
  <c r="AY482" i="20"/>
  <c r="AY346" i="20"/>
  <c r="AY189" i="20"/>
  <c r="AY91" i="20"/>
  <c r="AY980" i="20"/>
  <c r="AY397" i="20"/>
  <c r="AY240" i="20"/>
  <c r="AY611" i="20"/>
  <c r="AY401" i="20"/>
  <c r="AY261" i="20"/>
  <c r="AY180" i="20"/>
  <c r="AY52" i="20"/>
  <c r="AY1000" i="20"/>
  <c r="AY991" i="20"/>
  <c r="AY895" i="20"/>
  <c r="AY951" i="20"/>
  <c r="AY1021" i="20"/>
  <c r="AY840" i="20"/>
  <c r="AY742" i="20"/>
  <c r="AY660" i="20"/>
  <c r="AY580" i="20"/>
  <c r="AY516" i="20"/>
  <c r="AY372" i="20"/>
  <c r="AY846" i="20"/>
  <c r="AY679" i="20"/>
  <c r="AY598" i="20"/>
  <c r="AY517" i="20"/>
  <c r="AY423" i="20"/>
  <c r="AY322" i="20"/>
  <c r="AY98" i="20"/>
  <c r="AY908" i="20"/>
  <c r="AY997" i="20"/>
  <c r="AY638" i="20"/>
  <c r="AY463" i="20"/>
  <c r="AY297" i="20"/>
  <c r="AY216" i="20"/>
  <c r="AY135" i="20"/>
  <c r="AY812" i="20"/>
  <c r="AY514" i="20"/>
  <c r="AY269" i="20"/>
  <c r="AY141" i="20"/>
  <c r="AY706" i="20"/>
  <c r="AY417" i="20"/>
  <c r="AY643" i="20"/>
  <c r="AY260" i="20"/>
  <c r="AY988" i="20"/>
  <c r="AY859" i="20"/>
  <c r="AY921" i="20"/>
  <c r="AY697" i="20"/>
  <c r="AY880" i="20"/>
  <c r="AY711" i="20"/>
  <c r="AY624" i="20"/>
  <c r="AY528" i="20"/>
  <c r="AY755" i="20"/>
  <c r="AY405" i="20"/>
  <c r="AY286" i="20"/>
  <c r="AY844" i="20"/>
  <c r="AY506" i="20"/>
  <c r="AY461" i="20"/>
  <c r="AY343" i="20"/>
  <c r="AY249" i="20"/>
  <c r="AY168" i="20"/>
  <c r="AY87" i="20"/>
  <c r="AY896" i="20"/>
  <c r="AY674" i="20"/>
  <c r="AY465" i="20"/>
  <c r="AY157" i="20"/>
  <c r="AY740" i="20"/>
  <c r="AY387" i="20"/>
  <c r="AY80" i="20"/>
  <c r="AY771" i="20"/>
  <c r="AY594" i="20"/>
  <c r="AY395" i="20"/>
  <c r="AY212" i="20"/>
  <c r="AY1015" i="20"/>
  <c r="AY903" i="20"/>
  <c r="AY960" i="20"/>
  <c r="AY789" i="20"/>
  <c r="AY709" i="20"/>
  <c r="AY774" i="20"/>
  <c r="AY684" i="20"/>
  <c r="AY428" i="20"/>
  <c r="AY364" i="20"/>
  <c r="AY865" i="20"/>
  <c r="AY677" i="20"/>
  <c r="AY583" i="20"/>
  <c r="AY66" i="20"/>
  <c r="AY218" i="20"/>
  <c r="AY290" i="20"/>
  <c r="AY317" i="20"/>
  <c r="AY349" i="20"/>
  <c r="AY379" i="20"/>
  <c r="AY411" i="20"/>
  <c r="AY443" i="20"/>
  <c r="AY495" i="20"/>
  <c r="AY82" i="20"/>
  <c r="AY114" i="20"/>
  <c r="AY146" i="20"/>
  <c r="AY178" i="20"/>
  <c r="AY242" i="20"/>
  <c r="AY298" i="20"/>
  <c r="AY78" i="20"/>
  <c r="AY110" i="20"/>
  <c r="AY142" i="20"/>
  <c r="AY174" i="20"/>
  <c r="AY206" i="20"/>
  <c r="AY238" i="20"/>
  <c r="AY270" i="20"/>
  <c r="AY302" i="20"/>
  <c r="AY53" i="20"/>
  <c r="AY481" i="20"/>
  <c r="AY85" i="20"/>
  <c r="AY101" i="20"/>
  <c r="AY117" i="20"/>
  <c r="AY149" i="20"/>
  <c r="AY165" i="20"/>
  <c r="AY181" i="20"/>
  <c r="AY213" i="20"/>
  <c r="AY229" i="20"/>
  <c r="AY245" i="20"/>
  <c r="AY277" i="20"/>
  <c r="AY293" i="20"/>
  <c r="AY309" i="20"/>
  <c r="AY340" i="20"/>
  <c r="AY76" i="20"/>
  <c r="AY96" i="20"/>
  <c r="AY144" i="20"/>
  <c r="AY160" i="20"/>
  <c r="AY192" i="20"/>
  <c r="AY208" i="20"/>
  <c r="AY224" i="20"/>
  <c r="AY272" i="20"/>
  <c r="AY288" i="20"/>
  <c r="AY383" i="20"/>
  <c r="AY415" i="20"/>
  <c r="AY447" i="20"/>
  <c r="AY505" i="20"/>
  <c r="AY51" i="20"/>
  <c r="AY67" i="20"/>
  <c r="AY83" i="20"/>
  <c r="AY99" i="20"/>
  <c r="AY131" i="20"/>
  <c r="AY147" i="20"/>
  <c r="AY163" i="20"/>
  <c r="AY179" i="20"/>
  <c r="AY195" i="20"/>
  <c r="AY211" i="20"/>
  <c r="AY243" i="20"/>
  <c r="AY259" i="20"/>
  <c r="AY275" i="20"/>
  <c r="AY291" i="20"/>
  <c r="AY307" i="20"/>
  <c r="AY338" i="20"/>
  <c r="AY354" i="20"/>
  <c r="AY370" i="20"/>
  <c r="AY386" i="20"/>
  <c r="AY402" i="20"/>
  <c r="AY434" i="20"/>
  <c r="AY450" i="20"/>
  <c r="AY466" i="20"/>
  <c r="AY494" i="20"/>
  <c r="AY526" i="20"/>
  <c r="AY559" i="20"/>
  <c r="AY596" i="20"/>
  <c r="AY651" i="20"/>
  <c r="AY365" i="20"/>
  <c r="AY381" i="20"/>
  <c r="AY413" i="20"/>
  <c r="AY429" i="20"/>
  <c r="AY445" i="20"/>
  <c r="AY477" i="20"/>
  <c r="AY493" i="20"/>
  <c r="AY525" i="20"/>
  <c r="AY356" i="20"/>
  <c r="AY388" i="20"/>
  <c r="AY404" i="20"/>
  <c r="AY420" i="20"/>
  <c r="AY452" i="20"/>
  <c r="AY468" i="20"/>
  <c r="AY498" i="20"/>
  <c r="AY530" i="20"/>
  <c r="AY563" i="20"/>
  <c r="AY590" i="20"/>
  <c r="AY622" i="20"/>
  <c r="AY550" i="20"/>
  <c r="AY566" i="20"/>
  <c r="AY627" i="20"/>
  <c r="AY658" i="20"/>
  <c r="AY692" i="20"/>
  <c r="AY724" i="20"/>
  <c r="AY756" i="20"/>
  <c r="AY569" i="20"/>
  <c r="AY586" i="20"/>
  <c r="AY602" i="20"/>
  <c r="AY618" i="20"/>
  <c r="AY765" i="20"/>
  <c r="AY480" i="20"/>
  <c r="AY496" i="20"/>
  <c r="AY512" i="20"/>
  <c r="AY544" i="20"/>
  <c r="AY560" i="20"/>
  <c r="AY607" i="20"/>
  <c r="AY639" i="20"/>
  <c r="AY678" i="20"/>
  <c r="AY700" i="20"/>
  <c r="AY732" i="20"/>
  <c r="AY573" i="20"/>
  <c r="AY589" i="20"/>
  <c r="AY605" i="20"/>
  <c r="AY621" i="20"/>
  <c r="AY637" i="20"/>
  <c r="AY653" i="20"/>
  <c r="AY669" i="20"/>
  <c r="AY689" i="20"/>
  <c r="AY721" i="20"/>
  <c r="AY753" i="20"/>
  <c r="AY772" i="20"/>
  <c r="AY802" i="20"/>
  <c r="AY834" i="20"/>
  <c r="AY672" i="20"/>
  <c r="AY704" i="20"/>
  <c r="AY736" i="20"/>
  <c r="AY752" i="20"/>
  <c r="AY902" i="20"/>
  <c r="AY655" i="20"/>
  <c r="AY725" i="20"/>
  <c r="AY794" i="20"/>
  <c r="AY826" i="20"/>
  <c r="AY687" i="20"/>
  <c r="AY703" i="20"/>
  <c r="AY719" i="20"/>
  <c r="AY735" i="20"/>
  <c r="AY751" i="20"/>
  <c r="AY767" i="20"/>
  <c r="AY823" i="20"/>
  <c r="AY869" i="20"/>
  <c r="AY770" i="20"/>
  <c r="AY788" i="20"/>
  <c r="AY820" i="20"/>
  <c r="AY836" i="20"/>
  <c r="AY854" i="20"/>
  <c r="AY886" i="20"/>
  <c r="AY787" i="20"/>
  <c r="AY819" i="20"/>
  <c r="AY861" i="20"/>
  <c r="AY781" i="20"/>
  <c r="AY797" i="20"/>
  <c r="AY829" i="20"/>
  <c r="AY842" i="20"/>
  <c r="AY858" i="20"/>
  <c r="AY874" i="20"/>
  <c r="AY922" i="20"/>
  <c r="AY873" i="20"/>
  <c r="AY891" i="20"/>
  <c r="AY907" i="20"/>
  <c r="AY934" i="20"/>
  <c r="AY948" i="20"/>
  <c r="AY954" i="20"/>
  <c r="AY963" i="20"/>
  <c r="AY843" i="20"/>
  <c r="AY875" i="20"/>
  <c r="AY947" i="20"/>
  <c r="AY889" i="20"/>
  <c r="AY905" i="20"/>
  <c r="AY936" i="20"/>
  <c r="AY982" i="20"/>
  <c r="AY945" i="20"/>
  <c r="AY953" i="20"/>
  <c r="AY969" i="20"/>
  <c r="AY993" i="20"/>
  <c r="AY1004" i="20"/>
  <c r="AY1020" i="20"/>
  <c r="AY996" i="20"/>
  <c r="AY1013" i="20"/>
  <c r="AY1006" i="20"/>
  <c r="AY1022" i="20"/>
  <c r="AY883" i="20"/>
  <c r="AY924" i="20"/>
  <c r="AY584" i="20"/>
  <c r="AY918" i="20"/>
  <c r="AY390" i="20"/>
  <c r="AY118" i="20"/>
  <c r="AY666" i="20"/>
  <c r="AY431" i="20"/>
  <c r="AY1023" i="20"/>
  <c r="AY529" i="20"/>
  <c r="AY125" i="20"/>
  <c r="AY287" i="20"/>
  <c r="AY449" i="20"/>
  <c r="AY1025" i="20"/>
  <c r="AY701" i="20"/>
  <c r="AY612" i="20"/>
  <c r="AY708" i="20"/>
  <c r="AY359" i="20"/>
  <c r="AY763" i="20"/>
  <c r="AY685" i="20"/>
  <c r="AY71" i="20"/>
  <c r="AY299" i="20"/>
  <c r="AY462" i="20"/>
  <c r="AY714" i="20"/>
  <c r="AY970" i="20"/>
  <c r="AY841" i="20"/>
  <c r="AY822" i="20"/>
  <c r="AY640" i="20"/>
  <c r="AY782" i="20"/>
  <c r="AY318" i="20"/>
  <c r="AY617" i="20"/>
  <c r="AY542" i="20"/>
  <c r="AY104" i="20"/>
  <c r="AY285" i="20"/>
  <c r="AY828" i="20"/>
  <c r="AY913" i="20"/>
  <c r="AY966" i="20"/>
  <c r="AY979" i="20"/>
  <c r="AY877" i="20"/>
  <c r="AY572" i="20"/>
  <c r="AY1026" i="20"/>
  <c r="AY944" i="20"/>
  <c r="AY915" i="20"/>
  <c r="AY872" i="20"/>
  <c r="AY801" i="20"/>
  <c r="AY705" i="20"/>
  <c r="AY870" i="20"/>
  <c r="AY760" i="20"/>
  <c r="AY680" i="20"/>
  <c r="AY552" i="20"/>
  <c r="AY488" i="20"/>
  <c r="AY424" i="20"/>
  <c r="AY360" i="20"/>
  <c r="AY799" i="20"/>
  <c r="AY663" i="20"/>
  <c r="AY454" i="20"/>
  <c r="AY342" i="20"/>
  <c r="AY278" i="20"/>
  <c r="AY214" i="20"/>
  <c r="AY150" i="20"/>
  <c r="AY86" i="20"/>
  <c r="AY950" i="20"/>
  <c r="AY827" i="20"/>
  <c r="AY716" i="20"/>
  <c r="AY521" i="20"/>
  <c r="AY427" i="20"/>
  <c r="AY606" i="20"/>
  <c r="AY328" i="20"/>
  <c r="AY247" i="20"/>
  <c r="AY153" i="20"/>
  <c r="AY72" i="20"/>
  <c r="AY657" i="20"/>
  <c r="AY283" i="20"/>
  <c r="AY61" i="20"/>
  <c r="AY558" i="20"/>
  <c r="AY321" i="20"/>
  <c r="AY112" i="20"/>
  <c r="AY577" i="20"/>
  <c r="AY378" i="20"/>
  <c r="AY244" i="20"/>
  <c r="AY133" i="20"/>
  <c r="AY990" i="20"/>
  <c r="AY983" i="20"/>
  <c r="AY964" i="20"/>
  <c r="AY879" i="20"/>
  <c r="AY733" i="20"/>
  <c r="AY806" i="20"/>
  <c r="AY712" i="20"/>
  <c r="AY644" i="20"/>
  <c r="AY564" i="20"/>
  <c r="AY500" i="20"/>
  <c r="AY1012" i="20"/>
  <c r="AY796" i="20"/>
  <c r="AY662" i="20"/>
  <c r="AY581" i="20"/>
  <c r="AY487" i="20"/>
  <c r="AY406" i="20"/>
  <c r="AY306" i="20"/>
  <c r="AY194" i="20"/>
  <c r="AY847" i="20"/>
  <c r="AY682" i="20"/>
  <c r="AY571" i="20"/>
  <c r="AY881" i="20"/>
  <c r="AY591" i="20"/>
  <c r="AY399" i="20"/>
  <c r="AY280" i="20"/>
  <c r="AY199" i="20"/>
  <c r="AY105" i="20"/>
  <c r="AY989" i="20"/>
  <c r="AY642" i="20"/>
  <c r="AY333" i="20"/>
  <c r="AY235" i="20"/>
  <c r="AY107" i="20"/>
  <c r="AY940" i="20"/>
  <c r="AY671" i="20"/>
  <c r="AY394" i="20"/>
  <c r="AY609" i="20"/>
  <c r="AY196" i="20"/>
  <c r="AY1002" i="20"/>
  <c r="AY999" i="20"/>
  <c r="AY961" i="20"/>
  <c r="AY1003" i="20"/>
  <c r="AY775" i="20"/>
  <c r="AY694" i="20"/>
  <c r="AY608" i="20"/>
  <c r="AY995" i="20"/>
  <c r="AY597" i="20"/>
  <c r="AY469" i="20"/>
  <c r="AY358" i="20"/>
  <c r="AY222" i="20"/>
  <c r="AY810" i="20"/>
  <c r="AY570" i="20"/>
  <c r="AY489" i="20"/>
  <c r="AY957" i="20"/>
  <c r="AY419" i="20"/>
  <c r="AY313" i="20"/>
  <c r="AY232" i="20"/>
  <c r="AY151" i="20"/>
  <c r="AY57" i="20"/>
  <c r="AY593" i="20"/>
  <c r="AY363" i="20"/>
  <c r="AY251" i="20"/>
  <c r="AY123" i="20"/>
  <c r="AY575" i="20"/>
  <c r="AY353" i="20"/>
  <c r="AY748" i="20"/>
  <c r="AY547" i="20"/>
  <c r="AY148" i="20"/>
  <c r="AY1014" i="20"/>
  <c r="AY985" i="20"/>
  <c r="AY955" i="20"/>
  <c r="AY887" i="20"/>
  <c r="AY937" i="20"/>
  <c r="AY837" i="20"/>
  <c r="AY773" i="20"/>
  <c r="AY693" i="20"/>
  <c r="AY838" i="20"/>
  <c r="AY744" i="20"/>
  <c r="AY604" i="20"/>
  <c r="AY412" i="20"/>
  <c r="AY348" i="20"/>
  <c r="AY74" i="20"/>
  <c r="AY226" i="20"/>
  <c r="AY355" i="20"/>
  <c r="AY451" i="20"/>
  <c r="AY497" i="20"/>
  <c r="AY90" i="20"/>
  <c r="AY122" i="20"/>
  <c r="AY154" i="20"/>
  <c r="AY186" i="20"/>
  <c r="AY250" i="20"/>
  <c r="AY58" i="20"/>
  <c r="AY73" i="20"/>
  <c r="AY137" i="20"/>
  <c r="AY201" i="20"/>
  <c r="AY265" i="20"/>
  <c r="AY56" i="20"/>
  <c r="AY100" i="20"/>
  <c r="AY164" i="20"/>
  <c r="AY228" i="20"/>
  <c r="AY292" i="20"/>
  <c r="AY339" i="20"/>
  <c r="AY391" i="20"/>
  <c r="AY455" i="20"/>
  <c r="AY519" i="20"/>
  <c r="AY103" i="20"/>
  <c r="AY167" i="20"/>
  <c r="AY231" i="20"/>
  <c r="AY295" i="20"/>
  <c r="AY374" i="20"/>
  <c r="AY438" i="20"/>
  <c r="AY502" i="20"/>
  <c r="AY531" i="20"/>
  <c r="AY603" i="20"/>
  <c r="AY654" i="20"/>
  <c r="AY746" i="20"/>
  <c r="AY625" i="20"/>
  <c r="AY673" i="20"/>
  <c r="AY659" i="20"/>
  <c r="AY723" i="20"/>
  <c r="AY795" i="20"/>
  <c r="AY912" i="20"/>
  <c r="AY876" i="20"/>
  <c r="AY892" i="20"/>
  <c r="AY909" i="20"/>
  <c r="AY987" i="20"/>
  <c r="AY1024" i="20"/>
  <c r="AZ1025" i="20"/>
  <c r="BA1025" i="20" s="1"/>
  <c r="AZ1021" i="20"/>
  <c r="BA1021" i="20" s="1"/>
  <c r="AZ1017" i="20"/>
  <c r="BA1017" i="20" s="1"/>
  <c r="AZ1013" i="20"/>
  <c r="BA1013" i="20" s="1"/>
  <c r="AZ1009" i="20"/>
  <c r="BA1009" i="20" s="1"/>
  <c r="AZ1005" i="20"/>
  <c r="BA1005" i="20" s="1"/>
  <c r="AZ1026" i="20"/>
  <c r="BA1026" i="20" s="1"/>
  <c r="AZ1019" i="20"/>
  <c r="BA1019" i="20" s="1"/>
  <c r="AZ1018" i="20"/>
  <c r="BA1018" i="20" s="1"/>
  <c r="AZ1011" i="20"/>
  <c r="BA1011" i="20" s="1"/>
  <c r="AZ1010" i="20"/>
  <c r="BA1010" i="20" s="1"/>
  <c r="AZ1003" i="20"/>
  <c r="BA1003" i="20" s="1"/>
  <c r="AZ1001" i="20"/>
  <c r="BA1001" i="20" s="1"/>
  <c r="AZ1023" i="20"/>
  <c r="BA1023" i="20" s="1"/>
  <c r="AZ1022" i="20"/>
  <c r="BA1022" i="20" s="1"/>
  <c r="AZ1015" i="20"/>
  <c r="BA1015" i="20" s="1"/>
  <c r="AZ1014" i="20"/>
  <c r="BA1014" i="20" s="1"/>
  <c r="AZ1007" i="20"/>
  <c r="BA1007" i="20" s="1"/>
  <c r="AZ1006" i="20"/>
  <c r="BA1006" i="20" s="1"/>
  <c r="AZ999" i="20"/>
  <c r="BA999" i="20" s="1"/>
  <c r="AZ995" i="20"/>
  <c r="BA995" i="20" s="1"/>
  <c r="AZ991" i="20"/>
  <c r="BA991" i="20" s="1"/>
  <c r="AZ987" i="20"/>
  <c r="BA987" i="20" s="1"/>
  <c r="AZ997" i="20"/>
  <c r="BA997" i="20" s="1"/>
  <c r="AZ993" i="20"/>
  <c r="BA993" i="20" s="1"/>
  <c r="AZ989" i="20"/>
  <c r="BA989" i="20" s="1"/>
  <c r="AZ985" i="20"/>
  <c r="BA985" i="20" s="1"/>
  <c r="AZ983" i="20"/>
  <c r="BA983" i="20" s="1"/>
  <c r="AZ980" i="20"/>
  <c r="BA980" i="20" s="1"/>
  <c r="AZ976" i="20"/>
  <c r="BA976" i="20" s="1"/>
  <c r="AZ972" i="20"/>
  <c r="BA972" i="20" s="1"/>
  <c r="AZ968" i="20"/>
  <c r="BA968" i="20" s="1"/>
  <c r="AZ964" i="20"/>
  <c r="BA964" i="20" s="1"/>
  <c r="AZ960" i="20"/>
  <c r="BA960" i="20" s="1"/>
  <c r="AZ956" i="20"/>
  <c r="BA956" i="20" s="1"/>
  <c r="AZ952" i="20"/>
  <c r="BA952" i="20" s="1"/>
  <c r="AZ948" i="20"/>
  <c r="BA948" i="20" s="1"/>
  <c r="AZ979" i="20"/>
  <c r="BA979" i="20" s="1"/>
  <c r="AZ971" i="20"/>
  <c r="BA971" i="20" s="1"/>
  <c r="AZ963" i="20"/>
  <c r="BA963" i="20" s="1"/>
  <c r="AZ955" i="20"/>
  <c r="BA955" i="20" s="1"/>
  <c r="AZ944" i="20"/>
  <c r="BA944" i="20" s="1"/>
  <c r="AZ940" i="20"/>
  <c r="BA940" i="20" s="1"/>
  <c r="AZ936" i="20"/>
  <c r="BA936" i="20" s="1"/>
  <c r="AZ994" i="20"/>
  <c r="BA994" i="20" s="1"/>
  <c r="AZ986" i="20"/>
  <c r="BA986" i="20" s="1"/>
  <c r="AZ982" i="20"/>
  <c r="BA982" i="20" s="1"/>
  <c r="AZ978" i="20"/>
  <c r="BA978" i="20" s="1"/>
  <c r="AZ975" i="20"/>
  <c r="BA975" i="20" s="1"/>
  <c r="AZ974" i="20"/>
  <c r="BA974" i="20" s="1"/>
  <c r="AZ992" i="20"/>
  <c r="BA992" i="20" s="1"/>
  <c r="AZ981" i="20"/>
  <c r="BA981" i="20" s="1"/>
  <c r="AZ1024" i="20"/>
  <c r="BA1024" i="20" s="1"/>
  <c r="AZ1020" i="20"/>
  <c r="BA1020" i="20" s="1"/>
  <c r="AZ1016" i="20"/>
  <c r="BA1016" i="20" s="1"/>
  <c r="AZ1012" i="20"/>
  <c r="BA1012" i="20" s="1"/>
  <c r="AZ1008" i="20"/>
  <c r="BA1008" i="20" s="1"/>
  <c r="AZ1004" i="20"/>
  <c r="BA1004" i="20" s="1"/>
  <c r="AZ1002" i="20"/>
  <c r="BA1002" i="20" s="1"/>
  <c r="AZ998" i="20"/>
  <c r="BA998" i="20" s="1"/>
  <c r="AZ990" i="20"/>
  <c r="BA990" i="20" s="1"/>
  <c r="AZ984" i="20"/>
  <c r="BA984" i="20" s="1"/>
  <c r="AZ977" i="20"/>
  <c r="BA977" i="20" s="1"/>
  <c r="AZ969" i="20"/>
  <c r="BA969" i="20" s="1"/>
  <c r="AZ961" i="20"/>
  <c r="BA961" i="20" s="1"/>
  <c r="AZ953" i="20"/>
  <c r="BA953" i="20" s="1"/>
  <c r="AZ942" i="20"/>
  <c r="BA942" i="20" s="1"/>
  <c r="AZ941" i="20"/>
  <c r="BA941" i="20" s="1"/>
  <c r="AZ932" i="20"/>
  <c r="BA932" i="20" s="1"/>
  <c r="AZ928" i="20"/>
  <c r="BA928" i="20" s="1"/>
  <c r="AZ924" i="20"/>
  <c r="BA924" i="20" s="1"/>
  <c r="AZ920" i="20"/>
  <c r="BA920" i="20" s="1"/>
  <c r="AZ916" i="20"/>
  <c r="BA916" i="20" s="1"/>
  <c r="AZ912" i="20"/>
  <c r="BA912" i="20" s="1"/>
  <c r="AZ908" i="20"/>
  <c r="BA908" i="20" s="1"/>
  <c r="AZ904" i="20"/>
  <c r="BA904" i="20" s="1"/>
  <c r="AZ900" i="20"/>
  <c r="BA900" i="20" s="1"/>
  <c r="AZ896" i="20"/>
  <c r="BA896" i="20" s="1"/>
  <c r="AZ892" i="20"/>
  <c r="BA892" i="20" s="1"/>
  <c r="AZ888" i="20"/>
  <c r="BA888" i="20" s="1"/>
  <c r="AZ884" i="20"/>
  <c r="BA884" i="20" s="1"/>
  <c r="AZ880" i="20"/>
  <c r="BA880" i="20" s="1"/>
  <c r="AZ876" i="20"/>
  <c r="BA876" i="20" s="1"/>
  <c r="AZ970" i="20"/>
  <c r="BA970" i="20" s="1"/>
  <c r="AZ966" i="20"/>
  <c r="BA966" i="20" s="1"/>
  <c r="AZ962" i="20"/>
  <c r="BA962" i="20" s="1"/>
  <c r="AZ958" i="20"/>
  <c r="BA958" i="20" s="1"/>
  <c r="AZ954" i="20"/>
  <c r="BA954" i="20" s="1"/>
  <c r="AZ950" i="20"/>
  <c r="BA950" i="20" s="1"/>
  <c r="AZ945" i="20"/>
  <c r="BA945" i="20" s="1"/>
  <c r="AZ931" i="20"/>
  <c r="BA931" i="20" s="1"/>
  <c r="AZ923" i="20"/>
  <c r="BA923" i="20" s="1"/>
  <c r="AZ915" i="20"/>
  <c r="BA915" i="20" s="1"/>
  <c r="AZ907" i="20"/>
  <c r="BA907" i="20" s="1"/>
  <c r="AZ899" i="20"/>
  <c r="BA899" i="20" s="1"/>
  <c r="AZ891" i="20"/>
  <c r="BA891" i="20" s="1"/>
  <c r="AZ883" i="20"/>
  <c r="BA883" i="20" s="1"/>
  <c r="AZ874" i="20"/>
  <c r="BA874" i="20" s="1"/>
  <c r="AZ870" i="20"/>
  <c r="BA870" i="20" s="1"/>
  <c r="AZ866" i="20"/>
  <c r="BA866" i="20" s="1"/>
  <c r="AZ862" i="20"/>
  <c r="BA862" i="20" s="1"/>
  <c r="AZ858" i="20"/>
  <c r="BA858" i="20" s="1"/>
  <c r="AZ854" i="20"/>
  <c r="BA854" i="20" s="1"/>
  <c r="AZ850" i="20"/>
  <c r="BA850" i="20" s="1"/>
  <c r="AZ846" i="20"/>
  <c r="BA846" i="20" s="1"/>
  <c r="AZ842" i="20"/>
  <c r="BA842" i="20" s="1"/>
  <c r="AZ988" i="20"/>
  <c r="BA988" i="20" s="1"/>
  <c r="AZ943" i="20"/>
  <c r="BA943" i="20" s="1"/>
  <c r="AZ939" i="20"/>
  <c r="BA939" i="20" s="1"/>
  <c r="AZ938" i="20"/>
  <c r="BA938" i="20" s="1"/>
  <c r="AZ934" i="20"/>
  <c r="BA934" i="20" s="1"/>
  <c r="AZ933" i="20"/>
  <c r="BA933" i="20" s="1"/>
  <c r="AZ1000" i="20"/>
  <c r="BA1000" i="20" s="1"/>
  <c r="AZ996" i="20"/>
  <c r="BA996" i="20" s="1"/>
  <c r="AZ973" i="20"/>
  <c r="BA973" i="20" s="1"/>
  <c r="AZ967" i="20"/>
  <c r="BA967" i="20" s="1"/>
  <c r="AZ959" i="20"/>
  <c r="BA959" i="20" s="1"/>
  <c r="AZ951" i="20"/>
  <c r="BA951" i="20" s="1"/>
  <c r="AZ965" i="20"/>
  <c r="BA965" i="20" s="1"/>
  <c r="AZ949" i="20"/>
  <c r="BA949" i="20" s="1"/>
  <c r="AZ947" i="20"/>
  <c r="BA947" i="20" s="1"/>
  <c r="AZ946" i="20"/>
  <c r="BA946" i="20" s="1"/>
  <c r="AZ930" i="20"/>
  <c r="BA930" i="20" s="1"/>
  <c r="AZ927" i="20"/>
  <c r="BA927" i="20" s="1"/>
  <c r="AZ926" i="20"/>
  <c r="BA926" i="20" s="1"/>
  <c r="AZ922" i="20"/>
  <c r="BA922" i="20" s="1"/>
  <c r="AZ919" i="20"/>
  <c r="BA919" i="20" s="1"/>
  <c r="AZ918" i="20"/>
  <c r="BA918" i="20" s="1"/>
  <c r="AZ914" i="20"/>
  <c r="BA914" i="20" s="1"/>
  <c r="AZ911" i="20"/>
  <c r="BA911" i="20" s="1"/>
  <c r="AZ910" i="20"/>
  <c r="BA910" i="20" s="1"/>
  <c r="AZ906" i="20"/>
  <c r="BA906" i="20" s="1"/>
  <c r="AZ903" i="20"/>
  <c r="BA903" i="20" s="1"/>
  <c r="AZ902" i="20"/>
  <c r="BA902" i="20" s="1"/>
  <c r="AZ898" i="20"/>
  <c r="BA898" i="20" s="1"/>
  <c r="AZ895" i="20"/>
  <c r="BA895" i="20" s="1"/>
  <c r="AZ894" i="20"/>
  <c r="BA894" i="20" s="1"/>
  <c r="AZ890" i="20"/>
  <c r="BA890" i="20" s="1"/>
  <c r="AZ887" i="20"/>
  <c r="BA887" i="20" s="1"/>
  <c r="AZ886" i="20"/>
  <c r="BA886" i="20" s="1"/>
  <c r="AZ882" i="20"/>
  <c r="BA882" i="20" s="1"/>
  <c r="AZ879" i="20"/>
  <c r="BA879" i="20" s="1"/>
  <c r="AZ878" i="20"/>
  <c r="BA878" i="20" s="1"/>
  <c r="AZ869" i="20"/>
  <c r="BA869" i="20" s="1"/>
  <c r="AZ957" i="20"/>
  <c r="BA957" i="20" s="1"/>
  <c r="AZ937" i="20"/>
  <c r="BA937" i="20" s="1"/>
  <c r="AZ925" i="20"/>
  <c r="BA925" i="20" s="1"/>
  <c r="AZ917" i="20"/>
  <c r="BA917" i="20" s="1"/>
  <c r="AZ909" i="20"/>
  <c r="BA909" i="20" s="1"/>
  <c r="AZ901" i="20"/>
  <c r="BA901" i="20" s="1"/>
  <c r="AZ893" i="20"/>
  <c r="BA893" i="20" s="1"/>
  <c r="AZ885" i="20"/>
  <c r="BA885" i="20" s="1"/>
  <c r="AZ877" i="20"/>
  <c r="BA877" i="20" s="1"/>
  <c r="AZ872" i="20"/>
  <c r="BA872" i="20" s="1"/>
  <c r="AZ871" i="20"/>
  <c r="BA871" i="20" s="1"/>
  <c r="AZ864" i="20"/>
  <c r="BA864" i="20" s="1"/>
  <c r="AZ863" i="20"/>
  <c r="BA863" i="20" s="1"/>
  <c r="AZ856" i="20"/>
  <c r="BA856" i="20" s="1"/>
  <c r="AZ855" i="20"/>
  <c r="BA855" i="20" s="1"/>
  <c r="AZ848" i="20"/>
  <c r="BA848" i="20" s="1"/>
  <c r="AZ847" i="20"/>
  <c r="BA847" i="20" s="1"/>
  <c r="AZ840" i="20"/>
  <c r="BA840" i="20" s="1"/>
  <c r="AZ836" i="20"/>
  <c r="BA836" i="20" s="1"/>
  <c r="AZ832" i="20"/>
  <c r="BA832" i="20" s="1"/>
  <c r="AZ828" i="20"/>
  <c r="BA828" i="20" s="1"/>
  <c r="AZ824" i="20"/>
  <c r="BA824" i="20" s="1"/>
  <c r="AZ820" i="20"/>
  <c r="BA820" i="20" s="1"/>
  <c r="AZ816" i="20"/>
  <c r="BA816" i="20" s="1"/>
  <c r="AZ812" i="20"/>
  <c r="BA812" i="20" s="1"/>
  <c r="AZ808" i="20"/>
  <c r="BA808" i="20" s="1"/>
  <c r="AZ804" i="20"/>
  <c r="BA804" i="20" s="1"/>
  <c r="AZ800" i="20"/>
  <c r="BA800" i="20" s="1"/>
  <c r="AZ796" i="20"/>
  <c r="BA796" i="20" s="1"/>
  <c r="AZ792" i="20"/>
  <c r="BA792" i="20" s="1"/>
  <c r="AZ788" i="20"/>
  <c r="BA788" i="20" s="1"/>
  <c r="AZ784" i="20"/>
  <c r="BA784" i="20" s="1"/>
  <c r="AZ780" i="20"/>
  <c r="BA780" i="20" s="1"/>
  <c r="AZ776" i="20"/>
  <c r="BA776" i="20" s="1"/>
  <c r="AZ868" i="20"/>
  <c r="BA868" i="20" s="1"/>
  <c r="AZ859" i="20"/>
  <c r="BA859" i="20" s="1"/>
  <c r="AZ843" i="20"/>
  <c r="BA843" i="20" s="1"/>
  <c r="AZ839" i="20"/>
  <c r="BA839" i="20" s="1"/>
  <c r="AZ831" i="20"/>
  <c r="BA831" i="20" s="1"/>
  <c r="AZ823" i="20"/>
  <c r="BA823" i="20" s="1"/>
  <c r="AZ815" i="20"/>
  <c r="BA815" i="20" s="1"/>
  <c r="AZ807" i="20"/>
  <c r="BA807" i="20" s="1"/>
  <c r="AZ799" i="20"/>
  <c r="BA799" i="20" s="1"/>
  <c r="AZ791" i="20"/>
  <c r="BA791" i="20" s="1"/>
  <c r="AZ783" i="20"/>
  <c r="BA783" i="20" s="1"/>
  <c r="AZ772" i="20"/>
  <c r="BA772" i="20" s="1"/>
  <c r="AZ875" i="20"/>
  <c r="BA875" i="20" s="1"/>
  <c r="AZ873" i="20"/>
  <c r="BA873" i="20" s="1"/>
  <c r="AZ857" i="20"/>
  <c r="BA857" i="20" s="1"/>
  <c r="AZ853" i="20"/>
  <c r="BA853" i="20" s="1"/>
  <c r="AZ852" i="20"/>
  <c r="BA852" i="20" s="1"/>
  <c r="AZ841" i="20"/>
  <c r="BA841" i="20" s="1"/>
  <c r="AZ834" i="20"/>
  <c r="BA834" i="20" s="1"/>
  <c r="AZ833" i="20"/>
  <c r="BA833" i="20" s="1"/>
  <c r="AZ826" i="20"/>
  <c r="BA826" i="20" s="1"/>
  <c r="AZ825" i="20"/>
  <c r="BA825" i="20" s="1"/>
  <c r="AZ818" i="20"/>
  <c r="BA818" i="20" s="1"/>
  <c r="AZ817" i="20"/>
  <c r="BA817" i="20" s="1"/>
  <c r="AZ810" i="20"/>
  <c r="BA810" i="20" s="1"/>
  <c r="AZ809" i="20"/>
  <c r="BA809" i="20" s="1"/>
  <c r="AZ802" i="20"/>
  <c r="BA802" i="20" s="1"/>
  <c r="AZ801" i="20"/>
  <c r="BA801" i="20" s="1"/>
  <c r="AZ794" i="20"/>
  <c r="BA794" i="20" s="1"/>
  <c r="AZ793" i="20"/>
  <c r="BA793" i="20" s="1"/>
  <c r="AZ786" i="20"/>
  <c r="BA786" i="20" s="1"/>
  <c r="AZ785" i="20"/>
  <c r="BA785" i="20" s="1"/>
  <c r="AZ778" i="20"/>
  <c r="BA778" i="20" s="1"/>
  <c r="AZ777" i="20"/>
  <c r="BA777" i="20" s="1"/>
  <c r="AZ773" i="20"/>
  <c r="BA773" i="20" s="1"/>
  <c r="AZ769" i="20"/>
  <c r="BA769" i="20" s="1"/>
  <c r="AZ765" i="20"/>
  <c r="BA765" i="20" s="1"/>
  <c r="AZ761" i="20"/>
  <c r="BA761" i="20" s="1"/>
  <c r="AZ935" i="20"/>
  <c r="BA935" i="20" s="1"/>
  <c r="AZ929" i="20"/>
  <c r="BA929" i="20" s="1"/>
  <c r="AZ921" i="20"/>
  <c r="BA921" i="20" s="1"/>
  <c r="AZ913" i="20"/>
  <c r="BA913" i="20" s="1"/>
  <c r="AZ905" i="20"/>
  <c r="BA905" i="20" s="1"/>
  <c r="AZ897" i="20"/>
  <c r="BA897" i="20" s="1"/>
  <c r="AZ851" i="20"/>
  <c r="BA851" i="20" s="1"/>
  <c r="AZ835" i="20"/>
  <c r="BA835" i="20" s="1"/>
  <c r="AZ827" i="20"/>
  <c r="BA827" i="20" s="1"/>
  <c r="AZ819" i="20"/>
  <c r="BA819" i="20" s="1"/>
  <c r="AZ811" i="20"/>
  <c r="BA811" i="20" s="1"/>
  <c r="AZ803" i="20"/>
  <c r="BA803" i="20" s="1"/>
  <c r="AZ795" i="20"/>
  <c r="BA795" i="20" s="1"/>
  <c r="AZ787" i="20"/>
  <c r="BA787" i="20" s="1"/>
  <c r="AZ779" i="20"/>
  <c r="BA779" i="20" s="1"/>
  <c r="AZ774" i="20"/>
  <c r="BA774" i="20" s="1"/>
  <c r="AZ770" i="20"/>
  <c r="BA770" i="20" s="1"/>
  <c r="AZ766" i="20"/>
  <c r="BA766" i="20" s="1"/>
  <c r="AZ762" i="20"/>
  <c r="BA762" i="20" s="1"/>
  <c r="AZ758" i="20"/>
  <c r="BA758" i="20" s="1"/>
  <c r="AZ754" i="20"/>
  <c r="BA754" i="20" s="1"/>
  <c r="AZ750" i="20"/>
  <c r="BA750" i="20" s="1"/>
  <c r="AZ746" i="20"/>
  <c r="BA746" i="20" s="1"/>
  <c r="AZ742" i="20"/>
  <c r="BA742" i="20" s="1"/>
  <c r="AZ738" i="20"/>
  <c r="BA738" i="20" s="1"/>
  <c r="AZ734" i="20"/>
  <c r="BA734" i="20" s="1"/>
  <c r="AZ730" i="20"/>
  <c r="BA730" i="20" s="1"/>
  <c r="AZ726" i="20"/>
  <c r="BA726" i="20" s="1"/>
  <c r="AZ722" i="20"/>
  <c r="BA722" i="20" s="1"/>
  <c r="AZ718" i="20"/>
  <c r="BA718" i="20" s="1"/>
  <c r="AZ714" i="20"/>
  <c r="BA714" i="20" s="1"/>
  <c r="AZ710" i="20"/>
  <c r="BA710" i="20" s="1"/>
  <c r="AZ706" i="20"/>
  <c r="BA706" i="20" s="1"/>
  <c r="AZ702" i="20"/>
  <c r="BA702" i="20" s="1"/>
  <c r="AZ698" i="20"/>
  <c r="BA698" i="20" s="1"/>
  <c r="AZ694" i="20"/>
  <c r="BA694" i="20" s="1"/>
  <c r="AZ690" i="20"/>
  <c r="BA690" i="20" s="1"/>
  <c r="AZ686" i="20"/>
  <c r="BA686" i="20" s="1"/>
  <c r="AZ682" i="20"/>
  <c r="BA682" i="20" s="1"/>
  <c r="AZ889" i="20"/>
  <c r="BA889" i="20" s="1"/>
  <c r="AZ865" i="20"/>
  <c r="BA865" i="20" s="1"/>
  <c r="AZ861" i="20"/>
  <c r="BA861" i="20" s="1"/>
  <c r="AZ849" i="20"/>
  <c r="BA849" i="20" s="1"/>
  <c r="AZ845" i="20"/>
  <c r="BA845" i="20" s="1"/>
  <c r="AZ775" i="20"/>
  <c r="BA775" i="20" s="1"/>
  <c r="AZ753" i="20"/>
  <c r="BA753" i="20" s="1"/>
  <c r="AZ745" i="20"/>
  <c r="BA745" i="20" s="1"/>
  <c r="AZ737" i="20"/>
  <c r="BA737" i="20" s="1"/>
  <c r="AZ729" i="20"/>
  <c r="BA729" i="20" s="1"/>
  <c r="AZ721" i="20"/>
  <c r="BA721" i="20" s="1"/>
  <c r="AZ713" i="20"/>
  <c r="BA713" i="20" s="1"/>
  <c r="AZ705" i="20"/>
  <c r="BA705" i="20" s="1"/>
  <c r="AZ697" i="20"/>
  <c r="BA697" i="20" s="1"/>
  <c r="AZ689" i="20"/>
  <c r="BA689" i="20" s="1"/>
  <c r="AZ681" i="20"/>
  <c r="BA681" i="20" s="1"/>
  <c r="AZ678" i="20"/>
  <c r="BA678" i="20" s="1"/>
  <c r="AZ674" i="20"/>
  <c r="BA674" i="20" s="1"/>
  <c r="AZ670" i="20"/>
  <c r="BA670" i="20" s="1"/>
  <c r="AZ666" i="20"/>
  <c r="BA666" i="20" s="1"/>
  <c r="AZ662" i="20"/>
  <c r="BA662" i="20" s="1"/>
  <c r="AZ658" i="20"/>
  <c r="BA658" i="20" s="1"/>
  <c r="AZ654" i="20"/>
  <c r="BA654" i="20" s="1"/>
  <c r="AZ881" i="20"/>
  <c r="BA881" i="20" s="1"/>
  <c r="AZ830" i="20"/>
  <c r="BA830" i="20" s="1"/>
  <c r="AZ829" i="20"/>
  <c r="BA829" i="20" s="1"/>
  <c r="AZ814" i="20"/>
  <c r="BA814" i="20" s="1"/>
  <c r="AZ813" i="20"/>
  <c r="BA813" i="20" s="1"/>
  <c r="AZ798" i="20"/>
  <c r="BA798" i="20" s="1"/>
  <c r="AZ797" i="20"/>
  <c r="BA797" i="20" s="1"/>
  <c r="AZ782" i="20"/>
  <c r="BA782" i="20" s="1"/>
  <c r="AZ781" i="20"/>
  <c r="BA781" i="20" s="1"/>
  <c r="AZ768" i="20"/>
  <c r="BA768" i="20" s="1"/>
  <c r="AZ767" i="20"/>
  <c r="BA767" i="20" s="1"/>
  <c r="AZ764" i="20"/>
  <c r="BA764" i="20" s="1"/>
  <c r="AZ763" i="20"/>
  <c r="BA763" i="20" s="1"/>
  <c r="AZ760" i="20"/>
  <c r="BA760" i="20" s="1"/>
  <c r="AZ756" i="20"/>
  <c r="BA756" i="20" s="1"/>
  <c r="AZ755" i="20"/>
  <c r="BA755" i="20" s="1"/>
  <c r="AZ748" i="20"/>
  <c r="BA748" i="20" s="1"/>
  <c r="AZ747" i="20"/>
  <c r="BA747" i="20" s="1"/>
  <c r="AZ740" i="20"/>
  <c r="BA740" i="20" s="1"/>
  <c r="AZ739" i="20"/>
  <c r="BA739" i="20" s="1"/>
  <c r="AZ732" i="20"/>
  <c r="BA732" i="20" s="1"/>
  <c r="AZ731" i="20"/>
  <c r="BA731" i="20" s="1"/>
  <c r="AZ724" i="20"/>
  <c r="BA724" i="20" s="1"/>
  <c r="AZ723" i="20"/>
  <c r="BA723" i="20" s="1"/>
  <c r="AZ716" i="20"/>
  <c r="BA716" i="20" s="1"/>
  <c r="AZ715" i="20"/>
  <c r="BA715" i="20" s="1"/>
  <c r="AZ708" i="20"/>
  <c r="BA708" i="20" s="1"/>
  <c r="AZ707" i="20"/>
  <c r="BA707" i="20" s="1"/>
  <c r="AZ700" i="20"/>
  <c r="BA700" i="20" s="1"/>
  <c r="AZ699" i="20"/>
  <c r="BA699" i="20" s="1"/>
  <c r="AZ692" i="20"/>
  <c r="BA692" i="20" s="1"/>
  <c r="AZ691" i="20"/>
  <c r="BA691" i="20" s="1"/>
  <c r="AZ684" i="20"/>
  <c r="BA684" i="20" s="1"/>
  <c r="AZ683" i="20"/>
  <c r="BA683" i="20" s="1"/>
  <c r="AZ679" i="20"/>
  <c r="BA679" i="20" s="1"/>
  <c r="AZ675" i="20"/>
  <c r="BA675" i="20" s="1"/>
  <c r="AZ671" i="20"/>
  <c r="BA671" i="20" s="1"/>
  <c r="AZ667" i="20"/>
  <c r="BA667" i="20" s="1"/>
  <c r="AZ663" i="20"/>
  <c r="BA663" i="20" s="1"/>
  <c r="AZ659" i="20"/>
  <c r="BA659" i="20" s="1"/>
  <c r="AZ655" i="20"/>
  <c r="BA655" i="20" s="1"/>
  <c r="AZ651" i="20"/>
  <c r="BA651" i="20" s="1"/>
  <c r="AZ647" i="20"/>
  <c r="BA647" i="20" s="1"/>
  <c r="AZ643" i="20"/>
  <c r="BA643" i="20" s="1"/>
  <c r="AZ771" i="20"/>
  <c r="BA771" i="20" s="1"/>
  <c r="AZ757" i="20"/>
  <c r="BA757" i="20" s="1"/>
  <c r="AZ749" i="20"/>
  <c r="BA749" i="20" s="1"/>
  <c r="AZ741" i="20"/>
  <c r="BA741" i="20" s="1"/>
  <c r="AZ733" i="20"/>
  <c r="BA733" i="20" s="1"/>
  <c r="AZ725" i="20"/>
  <c r="BA725" i="20" s="1"/>
  <c r="AZ717" i="20"/>
  <c r="BA717" i="20" s="1"/>
  <c r="AZ709" i="20"/>
  <c r="BA709" i="20" s="1"/>
  <c r="AZ701" i="20"/>
  <c r="BA701" i="20" s="1"/>
  <c r="AZ693" i="20"/>
  <c r="BA693" i="20" s="1"/>
  <c r="AZ685" i="20"/>
  <c r="BA685" i="20" s="1"/>
  <c r="AZ676" i="20"/>
  <c r="BA676" i="20" s="1"/>
  <c r="AZ672" i="20"/>
  <c r="BA672" i="20" s="1"/>
  <c r="AZ668" i="20"/>
  <c r="BA668" i="20" s="1"/>
  <c r="AZ664" i="20"/>
  <c r="BA664" i="20" s="1"/>
  <c r="AZ660" i="20"/>
  <c r="BA660" i="20" s="1"/>
  <c r="AZ656" i="20"/>
  <c r="BA656" i="20" s="1"/>
  <c r="AZ652" i="20"/>
  <c r="BA652" i="20" s="1"/>
  <c r="AZ648" i="20"/>
  <c r="BA648" i="20" s="1"/>
  <c r="AZ644" i="20"/>
  <c r="BA644" i="20" s="1"/>
  <c r="AZ640" i="20"/>
  <c r="BA640" i="20" s="1"/>
  <c r="AZ636" i="20"/>
  <c r="BA636" i="20" s="1"/>
  <c r="AZ632" i="20"/>
  <c r="BA632" i="20" s="1"/>
  <c r="AZ628" i="20"/>
  <c r="BA628" i="20" s="1"/>
  <c r="AZ624" i="20"/>
  <c r="BA624" i="20" s="1"/>
  <c r="AZ620" i="20"/>
  <c r="BA620" i="20" s="1"/>
  <c r="AZ616" i="20"/>
  <c r="BA616" i="20" s="1"/>
  <c r="AZ612" i="20"/>
  <c r="BA612" i="20" s="1"/>
  <c r="AZ608" i="20"/>
  <c r="BA608" i="20" s="1"/>
  <c r="AZ604" i="20"/>
  <c r="BA604" i="20" s="1"/>
  <c r="AZ600" i="20"/>
  <c r="BA600" i="20" s="1"/>
  <c r="AZ596" i="20"/>
  <c r="BA596" i="20" s="1"/>
  <c r="AZ592" i="20"/>
  <c r="BA592" i="20" s="1"/>
  <c r="AZ588" i="20"/>
  <c r="BA588" i="20" s="1"/>
  <c r="AZ584" i="20"/>
  <c r="BA584" i="20" s="1"/>
  <c r="AZ580" i="20"/>
  <c r="BA580" i="20" s="1"/>
  <c r="AZ576" i="20"/>
  <c r="BA576" i="20" s="1"/>
  <c r="AZ867" i="20"/>
  <c r="BA867" i="20" s="1"/>
  <c r="AZ838" i="20"/>
  <c r="BA838" i="20" s="1"/>
  <c r="AZ822" i="20"/>
  <c r="BA822" i="20" s="1"/>
  <c r="AZ806" i="20"/>
  <c r="BA806" i="20" s="1"/>
  <c r="AZ790" i="20"/>
  <c r="BA790" i="20" s="1"/>
  <c r="AZ677" i="20"/>
  <c r="BA677" i="20" s="1"/>
  <c r="AZ669" i="20"/>
  <c r="BA669" i="20" s="1"/>
  <c r="AZ661" i="20"/>
  <c r="BA661" i="20" s="1"/>
  <c r="AZ653" i="20"/>
  <c r="BA653" i="20" s="1"/>
  <c r="AZ635" i="20"/>
  <c r="BA635" i="20" s="1"/>
  <c r="AZ627" i="20"/>
  <c r="BA627" i="20" s="1"/>
  <c r="AZ619" i="20"/>
  <c r="BA619" i="20" s="1"/>
  <c r="AZ611" i="20"/>
  <c r="BA611" i="20" s="1"/>
  <c r="AZ603" i="20"/>
  <c r="BA603" i="20" s="1"/>
  <c r="AZ595" i="20"/>
  <c r="BA595" i="20" s="1"/>
  <c r="AZ587" i="20"/>
  <c r="BA587" i="20" s="1"/>
  <c r="AZ579" i="20"/>
  <c r="BA579" i="20" s="1"/>
  <c r="AZ571" i="20"/>
  <c r="BA571" i="20" s="1"/>
  <c r="AZ567" i="20"/>
  <c r="BA567" i="20" s="1"/>
  <c r="AZ563" i="20"/>
  <c r="BA563" i="20" s="1"/>
  <c r="AZ559" i="20"/>
  <c r="BA559" i="20" s="1"/>
  <c r="AZ555" i="20"/>
  <c r="BA555" i="20" s="1"/>
  <c r="AZ551" i="20"/>
  <c r="BA551" i="20" s="1"/>
  <c r="AZ547" i="20"/>
  <c r="BA547" i="20" s="1"/>
  <c r="AZ543" i="20"/>
  <c r="BA543" i="20" s="1"/>
  <c r="AZ539" i="20"/>
  <c r="BA539" i="20" s="1"/>
  <c r="AZ535" i="20"/>
  <c r="BA535" i="20" s="1"/>
  <c r="AZ531" i="20"/>
  <c r="BA531" i="20" s="1"/>
  <c r="AZ527" i="20"/>
  <c r="BA527" i="20" s="1"/>
  <c r="AZ523" i="20"/>
  <c r="BA523" i="20" s="1"/>
  <c r="AZ519" i="20"/>
  <c r="BA519" i="20" s="1"/>
  <c r="AZ515" i="20"/>
  <c r="BA515" i="20" s="1"/>
  <c r="AZ511" i="20"/>
  <c r="BA511" i="20" s="1"/>
  <c r="AZ507" i="20"/>
  <c r="BA507" i="20" s="1"/>
  <c r="AZ503" i="20"/>
  <c r="BA503" i="20" s="1"/>
  <c r="AZ499" i="20"/>
  <c r="BA499" i="20" s="1"/>
  <c r="AZ495" i="20"/>
  <c r="BA495" i="20" s="1"/>
  <c r="AZ491" i="20"/>
  <c r="BA491" i="20" s="1"/>
  <c r="AZ487" i="20"/>
  <c r="BA487" i="20" s="1"/>
  <c r="AZ483" i="20"/>
  <c r="BA483" i="20" s="1"/>
  <c r="AZ479" i="20"/>
  <c r="BA479" i="20" s="1"/>
  <c r="AZ475" i="20"/>
  <c r="BA475" i="20" s="1"/>
  <c r="AZ471" i="20"/>
  <c r="BA471" i="20" s="1"/>
  <c r="AZ752" i="20"/>
  <c r="BA752" i="20" s="1"/>
  <c r="AZ751" i="20"/>
  <c r="BA751" i="20" s="1"/>
  <c r="AZ736" i="20"/>
  <c r="BA736" i="20" s="1"/>
  <c r="AZ735" i="20"/>
  <c r="BA735" i="20" s="1"/>
  <c r="AZ720" i="20"/>
  <c r="BA720" i="20" s="1"/>
  <c r="AZ719" i="20"/>
  <c r="BA719" i="20" s="1"/>
  <c r="AZ704" i="20"/>
  <c r="BA704" i="20" s="1"/>
  <c r="AZ703" i="20"/>
  <c r="BA703" i="20" s="1"/>
  <c r="AZ688" i="20"/>
  <c r="BA688" i="20" s="1"/>
  <c r="AZ687" i="20"/>
  <c r="BA687" i="20" s="1"/>
  <c r="AZ650" i="20"/>
  <c r="BA650" i="20" s="1"/>
  <c r="AZ649" i="20"/>
  <c r="BA649" i="20" s="1"/>
  <c r="AZ646" i="20"/>
  <c r="BA646" i="20" s="1"/>
  <c r="AZ645" i="20"/>
  <c r="BA645" i="20" s="1"/>
  <c r="AZ638" i="20"/>
  <c r="BA638" i="20" s="1"/>
  <c r="AZ637" i="20"/>
  <c r="BA637" i="20" s="1"/>
  <c r="AZ630" i="20"/>
  <c r="BA630" i="20" s="1"/>
  <c r="AZ629" i="20"/>
  <c r="BA629" i="20" s="1"/>
  <c r="AZ622" i="20"/>
  <c r="BA622" i="20" s="1"/>
  <c r="AZ621" i="20"/>
  <c r="BA621" i="20" s="1"/>
  <c r="AZ614" i="20"/>
  <c r="BA614" i="20" s="1"/>
  <c r="AZ613" i="20"/>
  <c r="BA613" i="20" s="1"/>
  <c r="AZ606" i="20"/>
  <c r="BA606" i="20" s="1"/>
  <c r="AZ605" i="20"/>
  <c r="BA605" i="20" s="1"/>
  <c r="AZ598" i="20"/>
  <c r="BA598" i="20" s="1"/>
  <c r="AZ597" i="20"/>
  <c r="BA597" i="20" s="1"/>
  <c r="AZ590" i="20"/>
  <c r="BA590" i="20" s="1"/>
  <c r="AZ589" i="20"/>
  <c r="BA589" i="20" s="1"/>
  <c r="AZ582" i="20"/>
  <c r="BA582" i="20" s="1"/>
  <c r="AZ581" i="20"/>
  <c r="BA581" i="20" s="1"/>
  <c r="AZ574" i="20"/>
  <c r="BA574" i="20" s="1"/>
  <c r="AZ573" i="20"/>
  <c r="BA573" i="20" s="1"/>
  <c r="AZ572" i="20"/>
  <c r="BA572" i="20" s="1"/>
  <c r="AZ568" i="20"/>
  <c r="BA568" i="20" s="1"/>
  <c r="AZ564" i="20"/>
  <c r="BA564" i="20" s="1"/>
  <c r="AZ560" i="20"/>
  <c r="BA560" i="20" s="1"/>
  <c r="AZ556" i="20"/>
  <c r="BA556" i="20" s="1"/>
  <c r="AZ552" i="20"/>
  <c r="BA552" i="20" s="1"/>
  <c r="AZ548" i="20"/>
  <c r="BA548" i="20" s="1"/>
  <c r="AZ544" i="20"/>
  <c r="BA544" i="20" s="1"/>
  <c r="AZ540" i="20"/>
  <c r="BA540" i="20" s="1"/>
  <c r="AZ860" i="20"/>
  <c r="BA860" i="20" s="1"/>
  <c r="AZ844" i="20"/>
  <c r="BA844" i="20" s="1"/>
  <c r="AZ837" i="20"/>
  <c r="BA837" i="20" s="1"/>
  <c r="AZ821" i="20"/>
  <c r="BA821" i="20" s="1"/>
  <c r="AZ805" i="20"/>
  <c r="BA805" i="20" s="1"/>
  <c r="AZ789" i="20"/>
  <c r="BA789" i="20" s="1"/>
  <c r="AZ673" i="20"/>
  <c r="BA673" i="20" s="1"/>
  <c r="AZ665" i="20"/>
  <c r="BA665" i="20" s="1"/>
  <c r="AZ657" i="20"/>
  <c r="BA657" i="20" s="1"/>
  <c r="AZ639" i="20"/>
  <c r="BA639" i="20" s="1"/>
  <c r="AZ631" i="20"/>
  <c r="BA631" i="20" s="1"/>
  <c r="AZ623" i="20"/>
  <c r="BA623" i="20" s="1"/>
  <c r="AZ615" i="20"/>
  <c r="BA615" i="20" s="1"/>
  <c r="AZ607" i="20"/>
  <c r="BA607" i="20" s="1"/>
  <c r="AZ599" i="20"/>
  <c r="BA599" i="20" s="1"/>
  <c r="AZ591" i="20"/>
  <c r="BA591" i="20" s="1"/>
  <c r="AZ583" i="20"/>
  <c r="BA583" i="20" s="1"/>
  <c r="AZ575" i="20"/>
  <c r="BA575" i="20" s="1"/>
  <c r="AZ569" i="20"/>
  <c r="BA569" i="20" s="1"/>
  <c r="AZ565" i="20"/>
  <c r="BA565" i="20" s="1"/>
  <c r="AZ561" i="20"/>
  <c r="BA561" i="20" s="1"/>
  <c r="AZ557" i="20"/>
  <c r="BA557" i="20" s="1"/>
  <c r="AZ553" i="20"/>
  <c r="BA553" i="20" s="1"/>
  <c r="AZ549" i="20"/>
  <c r="BA549" i="20" s="1"/>
  <c r="AZ545" i="20"/>
  <c r="BA545" i="20" s="1"/>
  <c r="AZ744" i="20"/>
  <c r="BA744" i="20" s="1"/>
  <c r="AZ728" i="20"/>
  <c r="BA728" i="20" s="1"/>
  <c r="AZ712" i="20"/>
  <c r="BA712" i="20" s="1"/>
  <c r="AZ696" i="20"/>
  <c r="BA696" i="20" s="1"/>
  <c r="AZ680" i="20"/>
  <c r="BA680" i="20" s="1"/>
  <c r="AZ570" i="20"/>
  <c r="BA570" i="20" s="1"/>
  <c r="AZ562" i="20"/>
  <c r="BA562" i="20" s="1"/>
  <c r="AZ554" i="20"/>
  <c r="BA554" i="20" s="1"/>
  <c r="AZ546" i="20"/>
  <c r="BA546" i="20" s="1"/>
  <c r="AZ534" i="20"/>
  <c r="BA534" i="20" s="1"/>
  <c r="AZ526" i="20"/>
  <c r="BA526" i="20" s="1"/>
  <c r="AZ518" i="20"/>
  <c r="BA518" i="20" s="1"/>
  <c r="AZ510" i="20"/>
  <c r="BA510" i="20" s="1"/>
  <c r="AZ502" i="20"/>
  <c r="BA502" i="20" s="1"/>
  <c r="AZ494" i="20"/>
  <c r="BA494" i="20" s="1"/>
  <c r="AZ486" i="20"/>
  <c r="BA486" i="20" s="1"/>
  <c r="AZ478" i="20"/>
  <c r="BA478" i="20" s="1"/>
  <c r="AZ467" i="20"/>
  <c r="BA467" i="20" s="1"/>
  <c r="AZ463" i="20"/>
  <c r="BA463" i="20" s="1"/>
  <c r="AZ459" i="20"/>
  <c r="BA459" i="20" s="1"/>
  <c r="AZ455" i="20"/>
  <c r="BA455" i="20" s="1"/>
  <c r="AZ451" i="20"/>
  <c r="BA451" i="20" s="1"/>
  <c r="AZ447" i="20"/>
  <c r="BA447" i="20" s="1"/>
  <c r="AZ443" i="20"/>
  <c r="BA443" i="20" s="1"/>
  <c r="AZ439" i="20"/>
  <c r="BA439" i="20" s="1"/>
  <c r="AZ435" i="20"/>
  <c r="BA435" i="20" s="1"/>
  <c r="AZ431" i="20"/>
  <c r="BA431" i="20" s="1"/>
  <c r="AZ427" i="20"/>
  <c r="BA427" i="20" s="1"/>
  <c r="AZ423" i="20"/>
  <c r="BA423" i="20" s="1"/>
  <c r="AZ419" i="20"/>
  <c r="BA419" i="20" s="1"/>
  <c r="AZ415" i="20"/>
  <c r="BA415" i="20" s="1"/>
  <c r="AZ411" i="20"/>
  <c r="BA411" i="20" s="1"/>
  <c r="AZ407" i="20"/>
  <c r="BA407" i="20" s="1"/>
  <c r="AZ403" i="20"/>
  <c r="BA403" i="20" s="1"/>
  <c r="AZ399" i="20"/>
  <c r="BA399" i="20" s="1"/>
  <c r="AZ395" i="20"/>
  <c r="BA395" i="20" s="1"/>
  <c r="AZ391" i="20"/>
  <c r="BA391" i="20" s="1"/>
  <c r="AZ387" i="20"/>
  <c r="BA387" i="20" s="1"/>
  <c r="AZ383" i="20"/>
  <c r="BA383" i="20" s="1"/>
  <c r="AZ379" i="20"/>
  <c r="BA379" i="20" s="1"/>
  <c r="AZ375" i="20"/>
  <c r="BA375" i="20" s="1"/>
  <c r="AZ371" i="20"/>
  <c r="BA371" i="20" s="1"/>
  <c r="AZ367" i="20"/>
  <c r="BA367" i="20" s="1"/>
  <c r="AZ363" i="20"/>
  <c r="BA363" i="20" s="1"/>
  <c r="AZ359" i="20"/>
  <c r="BA359" i="20" s="1"/>
  <c r="AZ355" i="20"/>
  <c r="BA355" i="20" s="1"/>
  <c r="AZ351" i="20"/>
  <c r="BA351" i="20" s="1"/>
  <c r="AZ642" i="20"/>
  <c r="BA642" i="20" s="1"/>
  <c r="AZ641" i="20"/>
  <c r="BA641" i="20" s="1"/>
  <c r="AZ626" i="20"/>
  <c r="BA626" i="20" s="1"/>
  <c r="AZ625" i="20"/>
  <c r="BA625" i="20" s="1"/>
  <c r="AZ610" i="20"/>
  <c r="BA610" i="20" s="1"/>
  <c r="AZ609" i="20"/>
  <c r="BA609" i="20" s="1"/>
  <c r="AZ594" i="20"/>
  <c r="BA594" i="20" s="1"/>
  <c r="AZ593" i="20"/>
  <c r="BA593" i="20" s="1"/>
  <c r="AZ578" i="20"/>
  <c r="BA578" i="20" s="1"/>
  <c r="AZ577" i="20"/>
  <c r="BA577" i="20" s="1"/>
  <c r="AZ542" i="20"/>
  <c r="BA542" i="20" s="1"/>
  <c r="AZ541" i="20"/>
  <c r="BA541" i="20" s="1"/>
  <c r="AZ537" i="20"/>
  <c r="BA537" i="20" s="1"/>
  <c r="AZ536" i="20"/>
  <c r="BA536" i="20" s="1"/>
  <c r="AZ529" i="20"/>
  <c r="BA529" i="20" s="1"/>
  <c r="AZ528" i="20"/>
  <c r="BA528" i="20" s="1"/>
  <c r="AZ521" i="20"/>
  <c r="BA521" i="20" s="1"/>
  <c r="AZ520" i="20"/>
  <c r="BA520" i="20" s="1"/>
  <c r="AZ513" i="20"/>
  <c r="BA513" i="20" s="1"/>
  <c r="AZ512" i="20"/>
  <c r="BA512" i="20" s="1"/>
  <c r="AZ505" i="20"/>
  <c r="BA505" i="20" s="1"/>
  <c r="AZ504" i="20"/>
  <c r="BA504" i="20" s="1"/>
  <c r="AZ497" i="20"/>
  <c r="BA497" i="20" s="1"/>
  <c r="AZ496" i="20"/>
  <c r="BA496" i="20" s="1"/>
  <c r="AZ489" i="20"/>
  <c r="BA489" i="20" s="1"/>
  <c r="AZ488" i="20"/>
  <c r="BA488" i="20" s="1"/>
  <c r="AZ481" i="20"/>
  <c r="BA481" i="20" s="1"/>
  <c r="AZ480" i="20"/>
  <c r="BA480" i="20" s="1"/>
  <c r="AZ473" i="20"/>
  <c r="BA473" i="20" s="1"/>
  <c r="AZ472" i="20"/>
  <c r="BA472" i="20" s="1"/>
  <c r="AZ468" i="20"/>
  <c r="BA468" i="20" s="1"/>
  <c r="AZ464" i="20"/>
  <c r="BA464" i="20" s="1"/>
  <c r="AZ460" i="20"/>
  <c r="BA460" i="20" s="1"/>
  <c r="AZ456" i="20"/>
  <c r="BA456" i="20" s="1"/>
  <c r="AZ452" i="20"/>
  <c r="BA452" i="20" s="1"/>
  <c r="AZ448" i="20"/>
  <c r="BA448" i="20" s="1"/>
  <c r="AZ444" i="20"/>
  <c r="BA444" i="20" s="1"/>
  <c r="AZ440" i="20"/>
  <c r="BA440" i="20" s="1"/>
  <c r="AZ436" i="20"/>
  <c r="BA436" i="20" s="1"/>
  <c r="AZ432" i="20"/>
  <c r="BA432" i="20" s="1"/>
  <c r="AZ428" i="20"/>
  <c r="BA428" i="20" s="1"/>
  <c r="AZ424" i="20"/>
  <c r="BA424" i="20" s="1"/>
  <c r="AZ420" i="20"/>
  <c r="BA420" i="20" s="1"/>
  <c r="AZ416" i="20"/>
  <c r="BA416" i="20" s="1"/>
  <c r="AZ412" i="20"/>
  <c r="BA412" i="20" s="1"/>
  <c r="AZ408" i="20"/>
  <c r="BA408" i="20" s="1"/>
  <c r="AZ404" i="20"/>
  <c r="BA404" i="20" s="1"/>
  <c r="AZ400" i="20"/>
  <c r="BA400" i="20" s="1"/>
  <c r="AZ396" i="20"/>
  <c r="BA396" i="20" s="1"/>
  <c r="AZ392" i="20"/>
  <c r="BA392" i="20" s="1"/>
  <c r="AZ388" i="20"/>
  <c r="BA388" i="20" s="1"/>
  <c r="AZ384" i="20"/>
  <c r="BA384" i="20" s="1"/>
  <c r="AZ380" i="20"/>
  <c r="BA380" i="20" s="1"/>
  <c r="AZ376" i="20"/>
  <c r="BA376" i="20" s="1"/>
  <c r="AZ372" i="20"/>
  <c r="BA372" i="20" s="1"/>
  <c r="AZ368" i="20"/>
  <c r="BA368" i="20" s="1"/>
  <c r="AZ364" i="20"/>
  <c r="BA364" i="20" s="1"/>
  <c r="AZ360" i="20"/>
  <c r="BA360" i="20" s="1"/>
  <c r="AZ356" i="20"/>
  <c r="BA356" i="20" s="1"/>
  <c r="AZ352" i="20"/>
  <c r="BA352" i="20" s="1"/>
  <c r="AZ759" i="20"/>
  <c r="BA759" i="20" s="1"/>
  <c r="AZ743" i="20"/>
  <c r="BA743" i="20" s="1"/>
  <c r="AZ727" i="20"/>
  <c r="BA727" i="20" s="1"/>
  <c r="AZ711" i="20"/>
  <c r="BA711" i="20" s="1"/>
  <c r="AZ695" i="20"/>
  <c r="BA695" i="20" s="1"/>
  <c r="AZ566" i="20"/>
  <c r="BA566" i="20" s="1"/>
  <c r="AZ558" i="20"/>
  <c r="BA558" i="20" s="1"/>
  <c r="AZ550" i="20"/>
  <c r="BA550" i="20" s="1"/>
  <c r="AZ538" i="20"/>
  <c r="BA538" i="20" s="1"/>
  <c r="AZ530" i="20"/>
  <c r="BA530" i="20" s="1"/>
  <c r="AZ522" i="20"/>
  <c r="BA522" i="20" s="1"/>
  <c r="AZ514" i="20"/>
  <c r="BA514" i="20" s="1"/>
  <c r="AZ506" i="20"/>
  <c r="BA506" i="20" s="1"/>
  <c r="AZ498" i="20"/>
  <c r="BA498" i="20" s="1"/>
  <c r="AZ490" i="20"/>
  <c r="BA490" i="20" s="1"/>
  <c r="AZ482" i="20"/>
  <c r="BA482" i="20" s="1"/>
  <c r="AZ474" i="20"/>
  <c r="BA474" i="20" s="1"/>
  <c r="AZ469" i="20"/>
  <c r="BA469" i="20" s="1"/>
  <c r="AZ465" i="20"/>
  <c r="BA465" i="20" s="1"/>
  <c r="AZ461" i="20"/>
  <c r="BA461" i="20" s="1"/>
  <c r="AZ457" i="20"/>
  <c r="BA457" i="20" s="1"/>
  <c r="AZ453" i="20"/>
  <c r="BA453" i="20" s="1"/>
  <c r="AZ449" i="20"/>
  <c r="BA449" i="20" s="1"/>
  <c r="AZ445" i="20"/>
  <c r="BA445" i="20" s="1"/>
  <c r="AZ441" i="20"/>
  <c r="BA441" i="20" s="1"/>
  <c r="AZ437" i="20"/>
  <c r="BA437" i="20" s="1"/>
  <c r="AZ433" i="20"/>
  <c r="BA433" i="20" s="1"/>
  <c r="AZ429" i="20"/>
  <c r="BA429" i="20" s="1"/>
  <c r="AZ425" i="20"/>
  <c r="BA425" i="20" s="1"/>
  <c r="AZ421" i="20"/>
  <c r="BA421" i="20" s="1"/>
  <c r="AZ417" i="20"/>
  <c r="BA417" i="20" s="1"/>
  <c r="AZ413" i="20"/>
  <c r="BA413" i="20" s="1"/>
  <c r="AZ409" i="20"/>
  <c r="BA409" i="20" s="1"/>
  <c r="AZ405" i="20"/>
  <c r="BA405" i="20" s="1"/>
  <c r="AZ401" i="20"/>
  <c r="BA401" i="20" s="1"/>
  <c r="AZ397" i="20"/>
  <c r="BA397" i="20" s="1"/>
  <c r="AZ393" i="20"/>
  <c r="BA393" i="20" s="1"/>
  <c r="AZ389" i="20"/>
  <c r="BA389" i="20" s="1"/>
  <c r="AZ385" i="20"/>
  <c r="BA385" i="20" s="1"/>
  <c r="AZ381" i="20"/>
  <c r="BA381" i="20" s="1"/>
  <c r="AZ377" i="20"/>
  <c r="BA377" i="20" s="1"/>
  <c r="AZ373" i="20"/>
  <c r="BA373" i="20" s="1"/>
  <c r="AZ369" i="20"/>
  <c r="BA369" i="20" s="1"/>
  <c r="AZ365" i="20"/>
  <c r="BA365" i="20" s="1"/>
  <c r="AZ361" i="20"/>
  <c r="BA361" i="20" s="1"/>
  <c r="AZ357" i="20"/>
  <c r="BA357" i="20" s="1"/>
  <c r="AZ353" i="20"/>
  <c r="BA353" i="20" s="1"/>
  <c r="AZ349" i="20"/>
  <c r="BA349" i="20" s="1"/>
  <c r="AZ345" i="20"/>
  <c r="BA345" i="20" s="1"/>
  <c r="AZ341" i="20"/>
  <c r="BA341" i="20" s="1"/>
  <c r="AZ337" i="20"/>
  <c r="BA337" i="20" s="1"/>
  <c r="AZ333" i="20"/>
  <c r="BA333" i="20" s="1"/>
  <c r="AZ329" i="20"/>
  <c r="BA329" i="20" s="1"/>
  <c r="AZ325" i="20"/>
  <c r="BA325" i="20" s="1"/>
  <c r="AZ321" i="20"/>
  <c r="BA321" i="20" s="1"/>
  <c r="AZ317" i="20"/>
  <c r="BA317" i="20" s="1"/>
  <c r="AZ533" i="20"/>
  <c r="BA533" i="20" s="1"/>
  <c r="AZ532" i="20"/>
  <c r="BA532" i="20" s="1"/>
  <c r="AZ517" i="20"/>
  <c r="BA517" i="20" s="1"/>
  <c r="AZ516" i="20"/>
  <c r="BA516" i="20" s="1"/>
  <c r="AZ501" i="20"/>
  <c r="BA501" i="20" s="1"/>
  <c r="AZ500" i="20"/>
  <c r="BA500" i="20" s="1"/>
  <c r="AZ485" i="20"/>
  <c r="BA485" i="20" s="1"/>
  <c r="AZ484" i="20"/>
  <c r="BA484" i="20" s="1"/>
  <c r="AZ348" i="20"/>
  <c r="BA348" i="20" s="1"/>
  <c r="AZ340" i="20"/>
  <c r="BA340" i="20" s="1"/>
  <c r="AZ332" i="20"/>
  <c r="BA332" i="20" s="1"/>
  <c r="AZ324" i="20"/>
  <c r="BA324" i="20" s="1"/>
  <c r="AZ314" i="20"/>
  <c r="BA314" i="20" s="1"/>
  <c r="AZ310" i="20"/>
  <c r="BA310" i="20" s="1"/>
  <c r="AZ306" i="20"/>
  <c r="BA306" i="20" s="1"/>
  <c r="AZ302" i="20"/>
  <c r="BA302" i="20" s="1"/>
  <c r="AZ298" i="20"/>
  <c r="BA298" i="20" s="1"/>
  <c r="AZ294" i="20"/>
  <c r="BA294" i="20" s="1"/>
  <c r="AZ290" i="20"/>
  <c r="BA290" i="20" s="1"/>
  <c r="AZ286" i="20"/>
  <c r="BA286" i="20" s="1"/>
  <c r="AZ282" i="20"/>
  <c r="BA282" i="20" s="1"/>
  <c r="AZ278" i="20"/>
  <c r="BA278" i="20" s="1"/>
  <c r="AZ274" i="20"/>
  <c r="BA274" i="20" s="1"/>
  <c r="AZ270" i="20"/>
  <c r="BA270" i="20" s="1"/>
  <c r="AZ266" i="20"/>
  <c r="BA266" i="20" s="1"/>
  <c r="AZ262" i="20"/>
  <c r="BA262" i="20" s="1"/>
  <c r="AZ258" i="20"/>
  <c r="BA258" i="20" s="1"/>
  <c r="AZ254" i="20"/>
  <c r="BA254" i="20" s="1"/>
  <c r="AZ250" i="20"/>
  <c r="BA250" i="20" s="1"/>
  <c r="AZ246" i="20"/>
  <c r="BA246" i="20" s="1"/>
  <c r="AZ242" i="20"/>
  <c r="BA242" i="20" s="1"/>
  <c r="AZ238" i="20"/>
  <c r="BA238" i="20" s="1"/>
  <c r="AZ234" i="20"/>
  <c r="BA234" i="20" s="1"/>
  <c r="AZ230" i="20"/>
  <c r="BA230" i="20" s="1"/>
  <c r="AZ226" i="20"/>
  <c r="BA226" i="20" s="1"/>
  <c r="AZ222" i="20"/>
  <c r="BA222" i="20" s="1"/>
  <c r="AZ218" i="20"/>
  <c r="BA218" i="20" s="1"/>
  <c r="AZ214" i="20"/>
  <c r="BA214" i="20" s="1"/>
  <c r="AZ210" i="20"/>
  <c r="BA210" i="20" s="1"/>
  <c r="AZ206" i="20"/>
  <c r="BA206" i="20" s="1"/>
  <c r="AZ202" i="20"/>
  <c r="BA202" i="20" s="1"/>
  <c r="AZ198" i="20"/>
  <c r="BA198" i="20" s="1"/>
  <c r="AZ194" i="20"/>
  <c r="BA194" i="20" s="1"/>
  <c r="AZ190" i="20"/>
  <c r="BA190" i="20" s="1"/>
  <c r="AZ186" i="20"/>
  <c r="BA186" i="20" s="1"/>
  <c r="AZ182" i="20"/>
  <c r="BA182" i="20" s="1"/>
  <c r="AZ178" i="20"/>
  <c r="BA178" i="20" s="1"/>
  <c r="AZ174" i="20"/>
  <c r="BA174" i="20" s="1"/>
  <c r="AZ170" i="20"/>
  <c r="BA170" i="20" s="1"/>
  <c r="AZ166" i="20"/>
  <c r="BA166" i="20" s="1"/>
  <c r="AZ162" i="20"/>
  <c r="BA162" i="20" s="1"/>
  <c r="AZ158" i="20"/>
  <c r="BA158" i="20" s="1"/>
  <c r="AZ154" i="20"/>
  <c r="BA154" i="20" s="1"/>
  <c r="AZ150" i="20"/>
  <c r="BA150" i="20" s="1"/>
  <c r="AZ146" i="20"/>
  <c r="BA146" i="20" s="1"/>
  <c r="AZ142" i="20"/>
  <c r="BA142" i="20" s="1"/>
  <c r="AZ138" i="20"/>
  <c r="BA138" i="20" s="1"/>
  <c r="AZ134" i="20"/>
  <c r="BA134" i="20" s="1"/>
  <c r="AZ130" i="20"/>
  <c r="BA130" i="20" s="1"/>
  <c r="AZ126" i="20"/>
  <c r="BA126" i="20" s="1"/>
  <c r="AZ122" i="20"/>
  <c r="BA122" i="20" s="1"/>
  <c r="AZ118" i="20"/>
  <c r="BA118" i="20" s="1"/>
  <c r="AZ114" i="20"/>
  <c r="BA114" i="20" s="1"/>
  <c r="AZ110" i="20"/>
  <c r="BA110" i="20" s="1"/>
  <c r="AZ106" i="20"/>
  <c r="BA106" i="20" s="1"/>
  <c r="AZ102" i="20"/>
  <c r="BA102" i="20" s="1"/>
  <c r="AZ98" i="20"/>
  <c r="BA98" i="20" s="1"/>
  <c r="AZ94" i="20"/>
  <c r="BA94" i="20" s="1"/>
  <c r="AZ90" i="20"/>
  <c r="BA90" i="20" s="1"/>
  <c r="AZ86" i="20"/>
  <c r="BA86" i="20" s="1"/>
  <c r="AZ82" i="20"/>
  <c r="BA82" i="20" s="1"/>
  <c r="AZ78" i="20"/>
  <c r="BA78" i="20" s="1"/>
  <c r="AZ74" i="20"/>
  <c r="BA74" i="20" s="1"/>
  <c r="AZ70" i="20"/>
  <c r="BA70" i="20" s="1"/>
  <c r="AZ66" i="20"/>
  <c r="BA66" i="20" s="1"/>
  <c r="AZ62" i="20"/>
  <c r="BA62" i="20" s="1"/>
  <c r="AZ58" i="20"/>
  <c r="BA58" i="20" s="1"/>
  <c r="AZ54" i="20"/>
  <c r="BA54" i="20" s="1"/>
  <c r="AZ50" i="20"/>
  <c r="BA50" i="20" s="1"/>
  <c r="AZ79" i="20"/>
  <c r="BA79" i="20" s="1"/>
  <c r="AZ75" i="20"/>
  <c r="BA75" i="20" s="1"/>
  <c r="AZ63" i="20"/>
  <c r="BA63" i="20" s="1"/>
  <c r="AZ51" i="20"/>
  <c r="BA51" i="20" s="1"/>
  <c r="AZ47" i="20"/>
  <c r="BA47" i="20" s="1"/>
  <c r="AZ633" i="20"/>
  <c r="BA633" i="20" s="1"/>
  <c r="AZ617" i="20"/>
  <c r="BA617" i="20" s="1"/>
  <c r="AZ601" i="20"/>
  <c r="BA601" i="20" s="1"/>
  <c r="AZ585" i="20"/>
  <c r="BA585" i="20" s="1"/>
  <c r="AZ470" i="20"/>
  <c r="BA470" i="20" s="1"/>
  <c r="AZ462" i="20"/>
  <c r="BA462" i="20" s="1"/>
  <c r="AZ454" i="20"/>
  <c r="BA454" i="20" s="1"/>
  <c r="AZ446" i="20"/>
  <c r="BA446" i="20" s="1"/>
  <c r="AZ438" i="20"/>
  <c r="BA438" i="20" s="1"/>
  <c r="AZ430" i="20"/>
  <c r="BA430" i="20" s="1"/>
  <c r="AZ422" i="20"/>
  <c r="BA422" i="20" s="1"/>
  <c r="AZ414" i="20"/>
  <c r="BA414" i="20" s="1"/>
  <c r="AZ406" i="20"/>
  <c r="BA406" i="20" s="1"/>
  <c r="AZ398" i="20"/>
  <c r="BA398" i="20" s="1"/>
  <c r="AZ390" i="20"/>
  <c r="BA390" i="20" s="1"/>
  <c r="AZ382" i="20"/>
  <c r="BA382" i="20" s="1"/>
  <c r="AZ374" i="20"/>
  <c r="BA374" i="20" s="1"/>
  <c r="AZ366" i="20"/>
  <c r="BA366" i="20" s="1"/>
  <c r="AZ358" i="20"/>
  <c r="BA358" i="20" s="1"/>
  <c r="AZ350" i="20"/>
  <c r="BA350" i="20" s="1"/>
  <c r="AZ343" i="20"/>
  <c r="BA343" i="20" s="1"/>
  <c r="AZ342" i="20"/>
  <c r="BA342" i="20" s="1"/>
  <c r="AZ335" i="20"/>
  <c r="BA335" i="20" s="1"/>
  <c r="AZ334" i="20"/>
  <c r="BA334" i="20" s="1"/>
  <c r="AZ327" i="20"/>
  <c r="BA327" i="20" s="1"/>
  <c r="AZ326" i="20"/>
  <c r="BA326" i="20" s="1"/>
  <c r="AZ319" i="20"/>
  <c r="BA319" i="20" s="1"/>
  <c r="AZ318" i="20"/>
  <c r="BA318" i="20" s="1"/>
  <c r="AZ315" i="20"/>
  <c r="BA315" i="20" s="1"/>
  <c r="AZ311" i="20"/>
  <c r="BA311" i="20" s="1"/>
  <c r="AZ307" i="20"/>
  <c r="BA307" i="20" s="1"/>
  <c r="AZ303" i="20"/>
  <c r="BA303" i="20" s="1"/>
  <c r="AZ299" i="20"/>
  <c r="BA299" i="20" s="1"/>
  <c r="AZ295" i="20"/>
  <c r="BA295" i="20" s="1"/>
  <c r="AZ291" i="20"/>
  <c r="BA291" i="20" s="1"/>
  <c r="AZ287" i="20"/>
  <c r="BA287" i="20" s="1"/>
  <c r="AZ283" i="20"/>
  <c r="BA283" i="20" s="1"/>
  <c r="AZ279" i="20"/>
  <c r="BA279" i="20" s="1"/>
  <c r="AZ275" i="20"/>
  <c r="BA275" i="20" s="1"/>
  <c r="AZ271" i="20"/>
  <c r="BA271" i="20" s="1"/>
  <c r="AZ267" i="20"/>
  <c r="BA267" i="20" s="1"/>
  <c r="AZ263" i="20"/>
  <c r="BA263" i="20" s="1"/>
  <c r="AZ259" i="20"/>
  <c r="BA259" i="20" s="1"/>
  <c r="AZ255" i="20"/>
  <c r="BA255" i="20" s="1"/>
  <c r="AZ251" i="20"/>
  <c r="BA251" i="20" s="1"/>
  <c r="AZ247" i="20"/>
  <c r="BA247" i="20" s="1"/>
  <c r="AZ243" i="20"/>
  <c r="BA243" i="20" s="1"/>
  <c r="AZ239" i="20"/>
  <c r="BA239" i="20" s="1"/>
  <c r="AZ235" i="20"/>
  <c r="BA235" i="20" s="1"/>
  <c r="AZ231" i="20"/>
  <c r="BA231" i="20" s="1"/>
  <c r="AZ227" i="20"/>
  <c r="BA227" i="20" s="1"/>
  <c r="AZ223" i="20"/>
  <c r="BA223" i="20" s="1"/>
  <c r="AZ219" i="20"/>
  <c r="BA219" i="20" s="1"/>
  <c r="AZ215" i="20"/>
  <c r="BA215" i="20" s="1"/>
  <c r="AZ211" i="20"/>
  <c r="BA211" i="20" s="1"/>
  <c r="AZ207" i="20"/>
  <c r="BA207" i="20" s="1"/>
  <c r="AZ203" i="20"/>
  <c r="BA203" i="20" s="1"/>
  <c r="AZ199" i="20"/>
  <c r="BA199" i="20" s="1"/>
  <c r="AZ195" i="20"/>
  <c r="BA195" i="20" s="1"/>
  <c r="AZ191" i="20"/>
  <c r="BA191" i="20" s="1"/>
  <c r="AZ187" i="20"/>
  <c r="BA187" i="20" s="1"/>
  <c r="AZ183" i="20"/>
  <c r="BA183" i="20" s="1"/>
  <c r="AZ179" i="20"/>
  <c r="BA179" i="20" s="1"/>
  <c r="AZ175" i="20"/>
  <c r="BA175" i="20" s="1"/>
  <c r="AZ171" i="20"/>
  <c r="BA171" i="20" s="1"/>
  <c r="AZ167" i="20"/>
  <c r="BA167" i="20" s="1"/>
  <c r="AZ163" i="20"/>
  <c r="BA163" i="20" s="1"/>
  <c r="AZ159" i="20"/>
  <c r="BA159" i="20" s="1"/>
  <c r="AZ155" i="20"/>
  <c r="BA155" i="20" s="1"/>
  <c r="AZ151" i="20"/>
  <c r="BA151" i="20" s="1"/>
  <c r="AZ147" i="20"/>
  <c r="BA147" i="20" s="1"/>
  <c r="AZ143" i="20"/>
  <c r="BA143" i="20" s="1"/>
  <c r="AZ139" i="20"/>
  <c r="BA139" i="20" s="1"/>
  <c r="AZ135" i="20"/>
  <c r="BA135" i="20" s="1"/>
  <c r="AZ131" i="20"/>
  <c r="BA131" i="20" s="1"/>
  <c r="AZ127" i="20"/>
  <c r="BA127" i="20" s="1"/>
  <c r="AZ123" i="20"/>
  <c r="BA123" i="20" s="1"/>
  <c r="AZ119" i="20"/>
  <c r="BA119" i="20" s="1"/>
  <c r="AZ115" i="20"/>
  <c r="BA115" i="20" s="1"/>
  <c r="AZ111" i="20"/>
  <c r="BA111" i="20" s="1"/>
  <c r="AZ107" i="20"/>
  <c r="BA107" i="20" s="1"/>
  <c r="AZ103" i="20"/>
  <c r="BA103" i="20" s="1"/>
  <c r="AZ99" i="20"/>
  <c r="BA99" i="20" s="1"/>
  <c r="AZ95" i="20"/>
  <c r="BA95" i="20" s="1"/>
  <c r="AZ91" i="20"/>
  <c r="BA91" i="20" s="1"/>
  <c r="AZ87" i="20"/>
  <c r="BA87" i="20" s="1"/>
  <c r="AZ83" i="20"/>
  <c r="BA83" i="20" s="1"/>
  <c r="AZ71" i="20"/>
  <c r="BA71" i="20" s="1"/>
  <c r="AZ67" i="20"/>
  <c r="BA67" i="20" s="1"/>
  <c r="AZ59" i="20"/>
  <c r="BA59" i="20" s="1"/>
  <c r="AZ55" i="20"/>
  <c r="BA55" i="20" s="1"/>
  <c r="AZ525" i="20"/>
  <c r="BA525" i="20" s="1"/>
  <c r="AZ524" i="20"/>
  <c r="BA524" i="20" s="1"/>
  <c r="AZ509" i="20"/>
  <c r="BA509" i="20" s="1"/>
  <c r="AZ508" i="20"/>
  <c r="BA508" i="20" s="1"/>
  <c r="AZ493" i="20"/>
  <c r="BA493" i="20" s="1"/>
  <c r="AZ492" i="20"/>
  <c r="BA492" i="20" s="1"/>
  <c r="AZ477" i="20"/>
  <c r="BA477" i="20" s="1"/>
  <c r="AZ476" i="20"/>
  <c r="BA476" i="20" s="1"/>
  <c r="AZ344" i="20"/>
  <c r="BA344" i="20" s="1"/>
  <c r="AZ336" i="20"/>
  <c r="BA336" i="20" s="1"/>
  <c r="AZ328" i="20"/>
  <c r="BA328" i="20" s="1"/>
  <c r="AZ320" i="20"/>
  <c r="BA320" i="20" s="1"/>
  <c r="AZ316" i="20"/>
  <c r="BA316" i="20" s="1"/>
  <c r="AZ312" i="20"/>
  <c r="BA312" i="20" s="1"/>
  <c r="AZ308" i="20"/>
  <c r="BA308" i="20" s="1"/>
  <c r="AZ304" i="20"/>
  <c r="BA304" i="20" s="1"/>
  <c r="AZ300" i="20"/>
  <c r="BA300" i="20" s="1"/>
  <c r="AZ296" i="20"/>
  <c r="BA296" i="20" s="1"/>
  <c r="AZ292" i="20"/>
  <c r="BA292" i="20" s="1"/>
  <c r="AZ288" i="20"/>
  <c r="BA288" i="20" s="1"/>
  <c r="AZ284" i="20"/>
  <c r="BA284" i="20" s="1"/>
  <c r="AZ280" i="20"/>
  <c r="BA280" i="20" s="1"/>
  <c r="AZ276" i="20"/>
  <c r="BA276" i="20" s="1"/>
  <c r="AZ272" i="20"/>
  <c r="BA272" i="20" s="1"/>
  <c r="AZ268" i="20"/>
  <c r="BA268" i="20" s="1"/>
  <c r="AZ264" i="20"/>
  <c r="BA264" i="20" s="1"/>
  <c r="AZ260" i="20"/>
  <c r="BA260" i="20" s="1"/>
  <c r="AZ256" i="20"/>
  <c r="BA256" i="20" s="1"/>
  <c r="AZ252" i="20"/>
  <c r="BA252" i="20" s="1"/>
  <c r="AZ248" i="20"/>
  <c r="BA248" i="20" s="1"/>
  <c r="AZ244" i="20"/>
  <c r="BA244" i="20" s="1"/>
  <c r="AZ240" i="20"/>
  <c r="BA240" i="20" s="1"/>
  <c r="AZ236" i="20"/>
  <c r="BA236" i="20" s="1"/>
  <c r="AZ232" i="20"/>
  <c r="BA232" i="20" s="1"/>
  <c r="AZ228" i="20"/>
  <c r="BA228" i="20" s="1"/>
  <c r="AZ224" i="20"/>
  <c r="BA224" i="20" s="1"/>
  <c r="AZ220" i="20"/>
  <c r="BA220" i="20" s="1"/>
  <c r="AZ216" i="20"/>
  <c r="BA216" i="20" s="1"/>
  <c r="AZ212" i="20"/>
  <c r="BA212" i="20" s="1"/>
  <c r="AZ208" i="20"/>
  <c r="BA208" i="20" s="1"/>
  <c r="AZ204" i="20"/>
  <c r="BA204" i="20" s="1"/>
  <c r="AZ200" i="20"/>
  <c r="BA200" i="20" s="1"/>
  <c r="AZ196" i="20"/>
  <c r="BA196" i="20" s="1"/>
  <c r="AZ192" i="20"/>
  <c r="BA192" i="20" s="1"/>
  <c r="AZ188" i="20"/>
  <c r="BA188" i="20" s="1"/>
  <c r="AZ184" i="20"/>
  <c r="BA184" i="20" s="1"/>
  <c r="AZ180" i="20"/>
  <c r="BA180" i="20" s="1"/>
  <c r="AZ176" i="20"/>
  <c r="BA176" i="20" s="1"/>
  <c r="AZ172" i="20"/>
  <c r="BA172" i="20" s="1"/>
  <c r="AZ168" i="20"/>
  <c r="BA168" i="20" s="1"/>
  <c r="AZ164" i="20"/>
  <c r="BA164" i="20" s="1"/>
  <c r="AZ160" i="20"/>
  <c r="BA160" i="20" s="1"/>
  <c r="AZ156" i="20"/>
  <c r="BA156" i="20" s="1"/>
  <c r="AZ152" i="20"/>
  <c r="BA152" i="20" s="1"/>
  <c r="AZ148" i="20"/>
  <c r="BA148" i="20" s="1"/>
  <c r="AZ144" i="20"/>
  <c r="BA144" i="20" s="1"/>
  <c r="AZ140" i="20"/>
  <c r="BA140" i="20" s="1"/>
  <c r="AZ136" i="20"/>
  <c r="BA136" i="20" s="1"/>
  <c r="AZ132" i="20"/>
  <c r="BA132" i="20" s="1"/>
  <c r="AZ128" i="20"/>
  <c r="BA128" i="20" s="1"/>
  <c r="AZ124" i="20"/>
  <c r="BA124" i="20" s="1"/>
  <c r="AZ120" i="20"/>
  <c r="BA120" i="20" s="1"/>
  <c r="AZ116" i="20"/>
  <c r="BA116" i="20" s="1"/>
  <c r="AZ112" i="20"/>
  <c r="BA112" i="20" s="1"/>
  <c r="AZ108" i="20"/>
  <c r="BA108" i="20" s="1"/>
  <c r="AZ104" i="20"/>
  <c r="BA104" i="20" s="1"/>
  <c r="AZ100" i="20"/>
  <c r="BA100" i="20" s="1"/>
  <c r="AZ96" i="20"/>
  <c r="BA96" i="20" s="1"/>
  <c r="AZ92" i="20"/>
  <c r="BA92" i="20" s="1"/>
  <c r="AZ88" i="20"/>
  <c r="BA88" i="20" s="1"/>
  <c r="AZ84" i="20"/>
  <c r="BA84" i="20" s="1"/>
  <c r="AZ80" i="20"/>
  <c r="BA80" i="20" s="1"/>
  <c r="AZ76" i="20"/>
  <c r="BA76" i="20" s="1"/>
  <c r="AZ72" i="20"/>
  <c r="BA72" i="20" s="1"/>
  <c r="AZ68" i="20"/>
  <c r="BA68" i="20" s="1"/>
  <c r="AZ64" i="20"/>
  <c r="BA64" i="20" s="1"/>
  <c r="AZ466" i="20"/>
  <c r="BA466" i="20" s="1"/>
  <c r="AZ458" i="20"/>
  <c r="BA458" i="20" s="1"/>
  <c r="AZ450" i="20"/>
  <c r="BA450" i="20" s="1"/>
  <c r="AZ442" i="20"/>
  <c r="BA442" i="20" s="1"/>
  <c r="AZ434" i="20"/>
  <c r="BA434" i="20" s="1"/>
  <c r="AZ426" i="20"/>
  <c r="BA426" i="20" s="1"/>
  <c r="AZ418" i="20"/>
  <c r="BA418" i="20" s="1"/>
  <c r="AZ410" i="20"/>
  <c r="BA410" i="20" s="1"/>
  <c r="AZ402" i="20"/>
  <c r="BA402" i="20" s="1"/>
  <c r="AZ394" i="20"/>
  <c r="BA394" i="20" s="1"/>
  <c r="AZ386" i="20"/>
  <c r="BA386" i="20" s="1"/>
  <c r="AZ378" i="20"/>
  <c r="BA378" i="20" s="1"/>
  <c r="AZ370" i="20"/>
  <c r="BA370" i="20" s="1"/>
  <c r="AZ362" i="20"/>
  <c r="BA362" i="20" s="1"/>
  <c r="AZ354" i="20"/>
  <c r="BA354" i="20" s="1"/>
  <c r="AZ634" i="20"/>
  <c r="BA634" i="20" s="1"/>
  <c r="AZ618" i="20"/>
  <c r="BA618" i="20" s="1"/>
  <c r="AZ602" i="20"/>
  <c r="BA602" i="20" s="1"/>
  <c r="AZ586" i="20"/>
  <c r="BA586" i="20" s="1"/>
  <c r="AZ347" i="20"/>
  <c r="BA347" i="20" s="1"/>
  <c r="AZ346" i="20"/>
  <c r="BA346" i="20" s="1"/>
  <c r="AZ331" i="20"/>
  <c r="BA331" i="20" s="1"/>
  <c r="AZ330" i="20"/>
  <c r="BA330" i="20" s="1"/>
  <c r="AZ309" i="20"/>
  <c r="BA309" i="20" s="1"/>
  <c r="AZ301" i="20"/>
  <c r="BA301" i="20" s="1"/>
  <c r="AZ293" i="20"/>
  <c r="BA293" i="20" s="1"/>
  <c r="AZ285" i="20"/>
  <c r="BA285" i="20" s="1"/>
  <c r="AZ277" i="20"/>
  <c r="BA277" i="20" s="1"/>
  <c r="AZ269" i="20"/>
  <c r="BA269" i="20" s="1"/>
  <c r="AZ261" i="20"/>
  <c r="BA261" i="20" s="1"/>
  <c r="AZ253" i="20"/>
  <c r="BA253" i="20" s="1"/>
  <c r="AZ245" i="20"/>
  <c r="BA245" i="20" s="1"/>
  <c r="AZ237" i="20"/>
  <c r="BA237" i="20" s="1"/>
  <c r="AZ229" i="20"/>
  <c r="BA229" i="20" s="1"/>
  <c r="AZ221" i="20"/>
  <c r="BA221" i="20" s="1"/>
  <c r="AZ213" i="20"/>
  <c r="BA213" i="20" s="1"/>
  <c r="AZ205" i="20"/>
  <c r="BA205" i="20" s="1"/>
  <c r="AZ197" i="20"/>
  <c r="BA197" i="20" s="1"/>
  <c r="AZ189" i="20"/>
  <c r="BA189" i="20" s="1"/>
  <c r="AZ181" i="20"/>
  <c r="BA181" i="20" s="1"/>
  <c r="AZ173" i="20"/>
  <c r="BA173" i="20" s="1"/>
  <c r="AZ165" i="20"/>
  <c r="BA165" i="20" s="1"/>
  <c r="AZ157" i="20"/>
  <c r="BA157" i="20" s="1"/>
  <c r="AZ149" i="20"/>
  <c r="BA149" i="20" s="1"/>
  <c r="AZ141" i="20"/>
  <c r="BA141" i="20" s="1"/>
  <c r="AZ133" i="20"/>
  <c r="BA133" i="20" s="1"/>
  <c r="AZ125" i="20"/>
  <c r="BA125" i="20" s="1"/>
  <c r="AZ117" i="20"/>
  <c r="BA117" i="20" s="1"/>
  <c r="AZ109" i="20"/>
  <c r="BA109" i="20" s="1"/>
  <c r="AZ101" i="20"/>
  <c r="BA101" i="20" s="1"/>
  <c r="AZ93" i="20"/>
  <c r="BA93" i="20" s="1"/>
  <c r="AZ85" i="20"/>
  <c r="BA85" i="20" s="1"/>
  <c r="AZ77" i="20"/>
  <c r="BA77" i="20" s="1"/>
  <c r="AZ69" i="20"/>
  <c r="BA69" i="20" s="1"/>
  <c r="AZ338" i="20"/>
  <c r="BA338" i="20" s="1"/>
  <c r="AZ323" i="20"/>
  <c r="BA323" i="20" s="1"/>
  <c r="AZ322" i="20"/>
  <c r="BA322" i="20" s="1"/>
  <c r="AZ289" i="20"/>
  <c r="BA289" i="20" s="1"/>
  <c r="AZ265" i="20"/>
  <c r="BA265" i="20" s="1"/>
  <c r="AZ257" i="20"/>
  <c r="BA257" i="20" s="1"/>
  <c r="AZ233" i="20"/>
  <c r="BA233" i="20" s="1"/>
  <c r="AZ225" i="20"/>
  <c r="BA225" i="20" s="1"/>
  <c r="AZ217" i="20"/>
  <c r="BA217" i="20" s="1"/>
  <c r="AZ209" i="20"/>
  <c r="BA209" i="20" s="1"/>
  <c r="AZ201" i="20"/>
  <c r="BA201" i="20" s="1"/>
  <c r="AZ193" i="20"/>
  <c r="BA193" i="20" s="1"/>
  <c r="AZ185" i="20"/>
  <c r="BA185" i="20" s="1"/>
  <c r="AZ177" i="20"/>
  <c r="BA177" i="20" s="1"/>
  <c r="AZ169" i="20"/>
  <c r="BA169" i="20" s="1"/>
  <c r="AZ161" i="20"/>
  <c r="BA161" i="20" s="1"/>
  <c r="AZ153" i="20"/>
  <c r="BA153" i="20" s="1"/>
  <c r="AZ145" i="20"/>
  <c r="BA145" i="20" s="1"/>
  <c r="AZ137" i="20"/>
  <c r="BA137" i="20" s="1"/>
  <c r="AZ129" i="20"/>
  <c r="BA129" i="20" s="1"/>
  <c r="AZ121" i="20"/>
  <c r="BA121" i="20" s="1"/>
  <c r="AZ89" i="20"/>
  <c r="BA89" i="20" s="1"/>
  <c r="AZ73" i="20"/>
  <c r="BA73" i="20" s="1"/>
  <c r="AZ65" i="20"/>
  <c r="BA65" i="20" s="1"/>
  <c r="AZ61" i="20"/>
  <c r="BA61" i="20" s="1"/>
  <c r="AZ60" i="20"/>
  <c r="BA60" i="20" s="1"/>
  <c r="AZ52" i="20"/>
  <c r="BA52" i="20" s="1"/>
  <c r="AZ49" i="20"/>
  <c r="BA49" i="20" s="1"/>
  <c r="AZ48" i="20"/>
  <c r="BA48" i="20" s="1"/>
  <c r="AZ339" i="20"/>
  <c r="BA339" i="20" s="1"/>
  <c r="AZ313" i="20"/>
  <c r="BA313" i="20" s="1"/>
  <c r="AZ305" i="20"/>
  <c r="BA305" i="20" s="1"/>
  <c r="AZ297" i="20"/>
  <c r="BA297" i="20" s="1"/>
  <c r="AZ281" i="20"/>
  <c r="BA281" i="20" s="1"/>
  <c r="AZ273" i="20"/>
  <c r="BA273" i="20" s="1"/>
  <c r="AZ249" i="20"/>
  <c r="BA249" i="20" s="1"/>
  <c r="AZ241" i="20"/>
  <c r="BA241" i="20" s="1"/>
  <c r="AZ113" i="20"/>
  <c r="BA113" i="20" s="1"/>
  <c r="AZ105" i="20"/>
  <c r="BA105" i="20" s="1"/>
  <c r="AZ97" i="20"/>
  <c r="BA97" i="20" s="1"/>
  <c r="AZ81" i="20"/>
  <c r="BA81" i="20" s="1"/>
  <c r="AZ57" i="20"/>
  <c r="BA57" i="20" s="1"/>
  <c r="AZ56" i="20"/>
  <c r="BA56" i="20" s="1"/>
  <c r="AZ53" i="20"/>
  <c r="BA53" i="20" s="1"/>
  <c r="F7" i="22"/>
  <c r="X1024" i="20"/>
  <c r="X1020" i="20"/>
  <c r="X1016" i="20"/>
  <c r="X1012" i="20"/>
  <c r="X1008" i="20"/>
  <c r="X1004" i="20"/>
  <c r="X1000" i="20"/>
  <c r="X996" i="20"/>
  <c r="X992" i="20"/>
  <c r="X988" i="20"/>
  <c r="X984" i="20"/>
  <c r="X980" i="20"/>
  <c r="X976" i="20"/>
  <c r="X972" i="20"/>
  <c r="X968" i="20"/>
  <c r="X964" i="20"/>
  <c r="X960" i="20"/>
  <c r="X1023" i="20"/>
  <c r="X1022" i="20"/>
  <c r="X1021" i="20"/>
  <c r="X1007" i="20"/>
  <c r="X1006" i="20"/>
  <c r="X1005" i="20"/>
  <c r="X991" i="20"/>
  <c r="X990" i="20"/>
  <c r="X989" i="20"/>
  <c r="X975" i="20"/>
  <c r="X974" i="20"/>
  <c r="X973" i="20"/>
  <c r="X959" i="20"/>
  <c r="X958" i="20"/>
  <c r="X954" i="20"/>
  <c r="X950" i="20"/>
  <c r="X946" i="20"/>
  <c r="X942" i="20"/>
  <c r="X1026" i="20"/>
  <c r="X1019" i="20"/>
  <c r="X1009" i="20"/>
  <c r="X1002" i="20"/>
  <c r="X999" i="20"/>
  <c r="X985" i="20"/>
  <c r="X982" i="20"/>
  <c r="X979" i="20"/>
  <c r="X965" i="20"/>
  <c r="X962" i="20"/>
  <c r="X945" i="20"/>
  <c r="X944" i="20"/>
  <c r="X943" i="20"/>
  <c r="X941" i="20"/>
  <c r="X937" i="20"/>
  <c r="X933" i="20"/>
  <c r="X929" i="20"/>
  <c r="X925" i="20"/>
  <c r="X921" i="20"/>
  <c r="X917" i="20"/>
  <c r="X913" i="20"/>
  <c r="X909" i="20"/>
  <c r="X905" i="20"/>
  <c r="X901" i="20"/>
  <c r="X897" i="20"/>
  <c r="X893" i="20"/>
  <c r="X889" i="20"/>
  <c r="X885" i="20"/>
  <c r="X881" i="20"/>
  <c r="X877" i="20"/>
  <c r="X873" i="20"/>
  <c r="X869" i="20"/>
  <c r="X865" i="20"/>
  <c r="X861" i="20"/>
  <c r="X857" i="20"/>
  <c r="X1003" i="20"/>
  <c r="X986" i="20"/>
  <c r="X971" i="20"/>
  <c r="X969" i="20"/>
  <c r="X967" i="20"/>
  <c r="X963" i="20"/>
  <c r="X955" i="20"/>
  <c r="X952" i="20"/>
  <c r="X949" i="20"/>
  <c r="X928" i="20"/>
  <c r="X927" i="20"/>
  <c r="X926" i="20"/>
  <c r="X912" i="20"/>
  <c r="X911" i="20"/>
  <c r="X910" i="20"/>
  <c r="X896" i="20"/>
  <c r="X895" i="20"/>
  <c r="X894" i="20"/>
  <c r="X880" i="20"/>
  <c r="X879" i="20"/>
  <c r="X878" i="20"/>
  <c r="X864" i="20"/>
  <c r="X863" i="20"/>
  <c r="X862" i="20"/>
  <c r="X855" i="20"/>
  <c r="X851" i="20"/>
  <c r="X847" i="20"/>
  <c r="X843" i="20"/>
  <c r="X839" i="20"/>
  <c r="X835" i="20"/>
  <c r="X831" i="20"/>
  <c r="X827" i="20"/>
  <c r="X823" i="20"/>
  <c r="X819" i="20"/>
  <c r="X815" i="20"/>
  <c r="X811" i="20"/>
  <c r="X807" i="20"/>
  <c r="X803" i="20"/>
  <c r="X799" i="20"/>
  <c r="X795" i="20"/>
  <c r="X791" i="20"/>
  <c r="X787" i="20"/>
  <c r="X783" i="20"/>
  <c r="X779" i="20"/>
  <c r="X775" i="20"/>
  <c r="X771" i="20"/>
  <c r="X767" i="20"/>
  <c r="X763" i="20"/>
  <c r="X759" i="20"/>
  <c r="X755" i="20"/>
  <c r="X751" i="20"/>
  <c r="X747" i="20"/>
  <c r="X743" i="20"/>
  <c r="X739" i="20"/>
  <c r="X735" i="20"/>
  <c r="X731" i="20"/>
  <c r="X727" i="20"/>
  <c r="X723" i="20"/>
  <c r="X719" i="20"/>
  <c r="X715" i="20"/>
  <c r="X711" i="20"/>
  <c r="X707" i="20"/>
  <c r="X703" i="20"/>
  <c r="X699" i="20"/>
  <c r="X695" i="20"/>
  <c r="X691" i="20"/>
  <c r="X687" i="20"/>
  <c r="X1018" i="20"/>
  <c r="X1013" i="20"/>
  <c r="X1010" i="20"/>
  <c r="X998" i="20"/>
  <c r="X995" i="20"/>
  <c r="X970" i="20"/>
  <c r="X948" i="20"/>
  <c r="X938" i="20"/>
  <c r="X935" i="20"/>
  <c r="X932" i="20"/>
  <c r="X918" i="20"/>
  <c r="X915" i="20"/>
  <c r="X908" i="20"/>
  <c r="X898" i="20"/>
  <c r="X891" i="20"/>
  <c r="X888" i="20"/>
  <c r="X874" i="20"/>
  <c r="X871" i="20"/>
  <c r="X868" i="20"/>
  <c r="X846" i="20"/>
  <c r="X845" i="20"/>
  <c r="X844" i="20"/>
  <c r="X830" i="20"/>
  <c r="X829" i="20"/>
  <c r="X828" i="20"/>
  <c r="X814" i="20"/>
  <c r="X813" i="20"/>
  <c r="X812" i="20"/>
  <c r="X798" i="20"/>
  <c r="X797" i="20"/>
  <c r="X796" i="20"/>
  <c r="X782" i="20"/>
  <c r="X781" i="20"/>
  <c r="X780" i="20"/>
  <c r="X766" i="20"/>
  <c r="X765" i="20"/>
  <c r="X764" i="20"/>
  <c r="X750" i="20"/>
  <c r="X749" i="20"/>
  <c r="X748" i="20"/>
  <c r="X734" i="20"/>
  <c r="X733" i="20"/>
  <c r="X732" i="20"/>
  <c r="X718" i="20"/>
  <c r="X717" i="20"/>
  <c r="X716" i="20"/>
  <c r="X702" i="20"/>
  <c r="X701" i="20"/>
  <c r="X700" i="20"/>
  <c r="X686" i="20"/>
  <c r="X682" i="20"/>
  <c r="X678" i="20"/>
  <c r="X674" i="20"/>
  <c r="X670" i="20"/>
  <c r="X666" i="20"/>
  <c r="X662" i="20"/>
  <c r="X658" i="20"/>
  <c r="X654" i="20"/>
  <c r="X650" i="20"/>
  <c r="X646" i="20"/>
  <c r="X642" i="20"/>
  <c r="X638" i="20"/>
  <c r="X634" i="20"/>
  <c r="X630" i="20"/>
  <c r="X626" i="20"/>
  <c r="X622" i="20"/>
  <c r="X618" i="20"/>
  <c r="X614" i="20"/>
  <c r="X610" i="20"/>
  <c r="X606" i="20"/>
  <c r="X602" i="20"/>
  <c r="X598" i="20"/>
  <c r="X594" i="20"/>
  <c r="X590" i="20"/>
  <c r="X586" i="20"/>
  <c r="X582" i="20"/>
  <c r="X578" i="20"/>
  <c r="X574" i="20"/>
  <c r="X570" i="20"/>
  <c r="X566" i="20"/>
  <c r="X562" i="20"/>
  <c r="X558" i="20"/>
  <c r="X554" i="20"/>
  <c r="X550" i="20"/>
  <c r="X546" i="20"/>
  <c r="X542" i="20"/>
  <c r="X538" i="20"/>
  <c r="X534" i="20"/>
  <c r="X530" i="20"/>
  <c r="X526" i="20"/>
  <c r="X522" i="20"/>
  <c r="X518" i="20"/>
  <c r="X514" i="20"/>
  <c r="X510" i="20"/>
  <c r="X506" i="20"/>
  <c r="X502" i="20"/>
  <c r="X498" i="20"/>
  <c r="X494" i="20"/>
  <c r="X490" i="20"/>
  <c r="X486" i="20"/>
  <c r="X482" i="20"/>
  <c r="X478" i="20"/>
  <c r="X474" i="20"/>
  <c r="X470" i="20"/>
  <c r="X466" i="20"/>
  <c r="X462" i="20"/>
  <c r="X458" i="20"/>
  <c r="X454" i="20"/>
  <c r="X450" i="20"/>
  <c r="X446" i="20"/>
  <c r="X442" i="20"/>
  <c r="X438" i="20"/>
  <c r="X434" i="20"/>
  <c r="X430" i="20"/>
  <c r="X426" i="20"/>
  <c r="X422" i="20"/>
  <c r="X418" i="20"/>
  <c r="X414" i="20"/>
  <c r="X410" i="20"/>
  <c r="X406" i="20"/>
  <c r="X402" i="20"/>
  <c r="X398" i="20"/>
  <c r="X394" i="20"/>
  <c r="X390" i="20"/>
  <c r="X386" i="20"/>
  <c r="X382" i="20"/>
  <c r="X378" i="20"/>
  <c r="X374" i="20"/>
  <c r="X370" i="20"/>
  <c r="X366" i="20"/>
  <c r="X362" i="20"/>
  <c r="X358" i="20"/>
  <c r="X354" i="20"/>
  <c r="X350" i="20"/>
  <c r="X346" i="20"/>
  <c r="X1025" i="20"/>
  <c r="X1015" i="20"/>
  <c r="X978" i="20"/>
  <c r="X961" i="20"/>
  <c r="X931" i="20"/>
  <c r="X914" i="20"/>
  <c r="X876" i="20"/>
  <c r="X872" i="20"/>
  <c r="X859" i="20"/>
  <c r="X854" i="20"/>
  <c r="X840" i="20"/>
  <c r="X837" i="20"/>
  <c r="X834" i="20"/>
  <c r="X820" i="20"/>
  <c r="X817" i="20"/>
  <c r="X810" i="20"/>
  <c r="X800" i="20"/>
  <c r="X793" i="20"/>
  <c r="X790" i="20"/>
  <c r="X776" i="20"/>
  <c r="X773" i="20"/>
  <c r="X770" i="20"/>
  <c r="X756" i="20"/>
  <c r="X753" i="20"/>
  <c r="X746" i="20"/>
  <c r="X736" i="20"/>
  <c r="X729" i="20"/>
  <c r="X726" i="20"/>
  <c r="X712" i="20"/>
  <c r="X709" i="20"/>
  <c r="X706" i="20"/>
  <c r="X692" i="20"/>
  <c r="X689" i="20"/>
  <c r="X685" i="20"/>
  <c r="X684" i="20"/>
  <c r="X683" i="20"/>
  <c r="X669" i="20"/>
  <c r="X668" i="20"/>
  <c r="X667" i="20"/>
  <c r="X653" i="20"/>
  <c r="X652" i="20"/>
  <c r="X651" i="20"/>
  <c r="X637" i="20"/>
  <c r="X636" i="20"/>
  <c r="X635" i="20"/>
  <c r="X621" i="20"/>
  <c r="X620" i="20"/>
  <c r="X619" i="20"/>
  <c r="X605" i="20"/>
  <c r="X604" i="20"/>
  <c r="X603" i="20"/>
  <c r="X589" i="20"/>
  <c r="X588" i="20"/>
  <c r="X587" i="20"/>
  <c r="X573" i="20"/>
  <c r="X572" i="20"/>
  <c r="X571" i="20"/>
  <c r="X557" i="20"/>
  <c r="X556" i="20"/>
  <c r="X555" i="20"/>
  <c r="X541" i="20"/>
  <c r="X540" i="20"/>
  <c r="X539" i="20"/>
  <c r="X525" i="20"/>
  <c r="X524" i="20"/>
  <c r="X523" i="20"/>
  <c r="X509" i="20"/>
  <c r="X508" i="20"/>
  <c r="X507" i="20"/>
  <c r="X493" i="20"/>
  <c r="X492" i="20"/>
  <c r="X491" i="20"/>
  <c r="X477" i="20"/>
  <c r="X476" i="20"/>
  <c r="X475" i="20"/>
  <c r="X461" i="20"/>
  <c r="X460" i="20"/>
  <c r="X459" i="20"/>
  <c r="X445" i="20"/>
  <c r="X444" i="20"/>
  <c r="X443" i="20"/>
  <c r="X429" i="20"/>
  <c r="X428" i="20"/>
  <c r="X427" i="20"/>
  <c r="X413" i="20"/>
  <c r="X412" i="20"/>
  <c r="X411" i="20"/>
  <c r="X397" i="20"/>
  <c r="X396" i="20"/>
  <c r="X395" i="20"/>
  <c r="X381" i="20"/>
  <c r="X380" i="20"/>
  <c r="X379" i="20"/>
  <c r="X365" i="20"/>
  <c r="X364" i="20"/>
  <c r="X363" i="20"/>
  <c r="X349" i="20"/>
  <c r="X348" i="20"/>
  <c r="X347" i="20"/>
  <c r="X344" i="20"/>
  <c r="X340" i="20"/>
  <c r="X336" i="20"/>
  <c r="X332" i="20"/>
  <c r="X328" i="20"/>
  <c r="X324" i="20"/>
  <c r="X320" i="20"/>
  <c r="X316" i="20"/>
  <c r="X312" i="20"/>
  <c r="X308" i="20"/>
  <c r="X304" i="20"/>
  <c r="X300" i="20"/>
  <c r="X296" i="20"/>
  <c r="X292" i="20"/>
  <c r="X288" i="20"/>
  <c r="X284" i="20"/>
  <c r="X280" i="20"/>
  <c r="X276" i="20"/>
  <c r="X272" i="20"/>
  <c r="X268" i="20"/>
  <c r="X264" i="20"/>
  <c r="X260" i="20"/>
  <c r="X256" i="20"/>
  <c r="X252" i="20"/>
  <c r="X248" i="20"/>
  <c r="X244" i="20"/>
  <c r="X240" i="20"/>
  <c r="X236" i="20"/>
  <c r="X232" i="20"/>
  <c r="X228" i="20"/>
  <c r="X224" i="20"/>
  <c r="X220" i="20"/>
  <c r="X216" i="20"/>
  <c r="X212" i="20"/>
  <c r="X208" i="20"/>
  <c r="X204" i="20"/>
  <c r="X200" i="20"/>
  <c r="X196" i="20"/>
  <c r="X192" i="20"/>
  <c r="X188" i="20"/>
  <c r="X184" i="20"/>
  <c r="X180" i="20"/>
  <c r="X176" i="20"/>
  <c r="X172" i="20"/>
  <c r="X168" i="20"/>
  <c r="X164" i="20"/>
  <c r="X160" i="20"/>
  <c r="X156" i="20"/>
  <c r="X152" i="20"/>
  <c r="X148" i="20"/>
  <c r="X144" i="20"/>
  <c r="X140" i="20"/>
  <c r="X136" i="20"/>
  <c r="X132" i="20"/>
  <c r="X128" i="20"/>
  <c r="X124" i="20"/>
  <c r="X120" i="20"/>
  <c r="X116" i="20"/>
  <c r="X112" i="20"/>
  <c r="X108" i="20"/>
  <c r="X104" i="20"/>
  <c r="X100" i="20"/>
  <c r="X96" i="20"/>
  <c r="X92" i="20"/>
  <c r="X88" i="20"/>
  <c r="X84" i="20"/>
  <c r="X80" i="20"/>
  <c r="X76" i="20"/>
  <c r="X72" i="20"/>
  <c r="X68" i="20"/>
  <c r="X64" i="20"/>
  <c r="X60" i="20"/>
  <c r="X56" i="20"/>
  <c r="X52" i="20"/>
  <c r="X48" i="20"/>
  <c r="X1014" i="20"/>
  <c r="X1011" i="20"/>
  <c r="X1001" i="20"/>
  <c r="X997" i="20"/>
  <c r="X994" i="20"/>
  <c r="X987" i="20"/>
  <c r="X981" i="20"/>
  <c r="X977" i="20"/>
  <c r="X957" i="20"/>
  <c r="X947" i="20"/>
  <c r="X940" i="20"/>
  <c r="X936" i="20"/>
  <c r="X923" i="20"/>
  <c r="X919" i="20"/>
  <c r="X906" i="20"/>
  <c r="X904" i="20"/>
  <c r="X902" i="20"/>
  <c r="X900" i="20"/>
  <c r="X887" i="20"/>
  <c r="X883" i="20"/>
  <c r="X870" i="20"/>
  <c r="X866" i="20"/>
  <c r="X848" i="20"/>
  <c r="X841" i="20"/>
  <c r="X838" i="20"/>
  <c r="X824" i="20"/>
  <c r="X821" i="20"/>
  <c r="X818" i="20"/>
  <c r="X804" i="20"/>
  <c r="X801" i="20"/>
  <c r="X794" i="20"/>
  <c r="X784" i="20"/>
  <c r="X777" i="20"/>
  <c r="X774" i="20"/>
  <c r="X760" i="20"/>
  <c r="X757" i="20"/>
  <c r="X754" i="20"/>
  <c r="X740" i="20"/>
  <c r="X737" i="20"/>
  <c r="X730" i="20"/>
  <c r="X720" i="20"/>
  <c r="X713" i="20"/>
  <c r="X710" i="20"/>
  <c r="X696" i="20"/>
  <c r="X693" i="20"/>
  <c r="X690" i="20"/>
  <c r="X673" i="20"/>
  <c r="X672" i="20"/>
  <c r="X671" i="20"/>
  <c r="X657" i="20"/>
  <c r="X656" i="20"/>
  <c r="X655" i="20"/>
  <c r="X641" i="20"/>
  <c r="X640" i="20"/>
  <c r="X639" i="20"/>
  <c r="X625" i="20"/>
  <c r="X624" i="20"/>
  <c r="X623" i="20"/>
  <c r="X609" i="20"/>
  <c r="X608" i="20"/>
  <c r="X607" i="20"/>
  <c r="X593" i="20"/>
  <c r="X592" i="20"/>
  <c r="X591" i="20"/>
  <c r="X577" i="20"/>
  <c r="X576" i="20"/>
  <c r="X575" i="20"/>
  <c r="X561" i="20"/>
  <c r="X560" i="20"/>
  <c r="X559" i="20"/>
  <c r="X545" i="20"/>
  <c r="X544" i="20"/>
  <c r="X543" i="20"/>
  <c r="X529" i="20"/>
  <c r="X528" i="20"/>
  <c r="X527" i="20"/>
  <c r="X513" i="20"/>
  <c r="X512" i="20"/>
  <c r="X511" i="20"/>
  <c r="X497" i="20"/>
  <c r="X496" i="20"/>
  <c r="X495" i="20"/>
  <c r="X481" i="20"/>
  <c r="X480" i="20"/>
  <c r="X479" i="20"/>
  <c r="X465" i="20"/>
  <c r="X464" i="20"/>
  <c r="X463" i="20"/>
  <c r="X449" i="20"/>
  <c r="X448" i="20"/>
  <c r="X447" i="20"/>
  <c r="X433" i="20"/>
  <c r="X432" i="20"/>
  <c r="X431" i="20"/>
  <c r="X1017" i="20"/>
  <c r="X983" i="20"/>
  <c r="X934" i="20"/>
  <c r="X930" i="20"/>
  <c r="X892" i="20"/>
  <c r="X858" i="20"/>
  <c r="X852" i="20"/>
  <c r="X849" i="20"/>
  <c r="X832" i="20"/>
  <c r="X778" i="20"/>
  <c r="X761" i="20"/>
  <c r="X758" i="20"/>
  <c r="X744" i="20"/>
  <c r="X741" i="20"/>
  <c r="X738" i="20"/>
  <c r="X724" i="20"/>
  <c r="X721" i="20"/>
  <c r="X704" i="20"/>
  <c r="X676" i="20"/>
  <c r="X661" i="20"/>
  <c r="X659" i="20"/>
  <c r="X644" i="20"/>
  <c r="X629" i="20"/>
  <c r="X627" i="20"/>
  <c r="X612" i="20"/>
  <c r="X597" i="20"/>
  <c r="X595" i="20"/>
  <c r="X580" i="20"/>
  <c r="X565" i="20"/>
  <c r="X563" i="20"/>
  <c r="X548" i="20"/>
  <c r="X533" i="20"/>
  <c r="X531" i="20"/>
  <c r="X516" i="20"/>
  <c r="X501" i="20"/>
  <c r="X499" i="20"/>
  <c r="X484" i="20"/>
  <c r="X469" i="20"/>
  <c r="X467" i="20"/>
  <c r="X452" i="20"/>
  <c r="X437" i="20"/>
  <c r="X435" i="20"/>
  <c r="X423" i="20"/>
  <c r="X420" i="20"/>
  <c r="X417" i="20"/>
  <c r="X403" i="20"/>
  <c r="X400" i="20"/>
  <c r="X393" i="20"/>
  <c r="X383" i="20"/>
  <c r="X376" i="20"/>
  <c r="X373" i="20"/>
  <c r="X359" i="20"/>
  <c r="X356" i="20"/>
  <c r="X353" i="20"/>
  <c r="X335" i="20"/>
  <c r="X334" i="20"/>
  <c r="X333" i="20"/>
  <c r="X319" i="20"/>
  <c r="X318" i="20"/>
  <c r="X317" i="20"/>
  <c r="X303" i="20"/>
  <c r="X302" i="20"/>
  <c r="X301" i="20"/>
  <c r="X287" i="20"/>
  <c r="X286" i="20"/>
  <c r="X285" i="20"/>
  <c r="X271" i="20"/>
  <c r="X270" i="20"/>
  <c r="X269" i="20"/>
  <c r="X255" i="20"/>
  <c r="X254" i="20"/>
  <c r="X253" i="20"/>
  <c r="X239" i="20"/>
  <c r="X238" i="20"/>
  <c r="X237" i="20"/>
  <c r="X223" i="20"/>
  <c r="X222" i="20"/>
  <c r="X221" i="20"/>
  <c r="X207" i="20"/>
  <c r="X206" i="20"/>
  <c r="X205" i="20"/>
  <c r="X191" i="20"/>
  <c r="X190" i="20"/>
  <c r="X189" i="20"/>
  <c r="X175" i="20"/>
  <c r="X174" i="20"/>
  <c r="X173" i="20"/>
  <c r="X159" i="20"/>
  <c r="X158" i="20"/>
  <c r="X157" i="20"/>
  <c r="X143" i="20"/>
  <c r="X142" i="20"/>
  <c r="X141" i="20"/>
  <c r="X127" i="20"/>
  <c r="X126" i="20"/>
  <c r="X125" i="20"/>
  <c r="X111" i="20"/>
  <c r="X110" i="20"/>
  <c r="X109" i="20"/>
  <c r="X95" i="20"/>
  <c r="X94" i="20"/>
  <c r="X93" i="20"/>
  <c r="X79" i="20"/>
  <c r="X78" i="20"/>
  <c r="X77" i="20"/>
  <c r="X63" i="20"/>
  <c r="X62" i="20"/>
  <c r="X61" i="20"/>
  <c r="X47" i="20"/>
  <c r="X46" i="20"/>
  <c r="X956" i="20"/>
  <c r="X951" i="20"/>
  <c r="X922" i="20"/>
  <c r="X907" i="20"/>
  <c r="X903" i="20"/>
  <c r="X899" i="20"/>
  <c r="X884" i="20"/>
  <c r="X826" i="20"/>
  <c r="X809" i="20"/>
  <c r="X806" i="20"/>
  <c r="X792" i="20"/>
  <c r="X789" i="20"/>
  <c r="X786" i="20"/>
  <c r="X772" i="20"/>
  <c r="X769" i="20"/>
  <c r="X752" i="20"/>
  <c r="X698" i="20"/>
  <c r="X680" i="20"/>
  <c r="X665" i="20"/>
  <c r="X663" i="20"/>
  <c r="X648" i="20"/>
  <c r="X633" i="20"/>
  <c r="X631" i="20"/>
  <c r="X616" i="20"/>
  <c r="X601" i="20"/>
  <c r="X599" i="20"/>
  <c r="X584" i="20"/>
  <c r="X569" i="20"/>
  <c r="X567" i="20"/>
  <c r="X552" i="20"/>
  <c r="X537" i="20"/>
  <c r="X535" i="20"/>
  <c r="X520" i="20"/>
  <c r="X505" i="20"/>
  <c r="X503" i="20"/>
  <c r="X488" i="20"/>
  <c r="X473" i="20"/>
  <c r="X471" i="20"/>
  <c r="X456" i="20"/>
  <c r="X441" i="20"/>
  <c r="X439" i="20"/>
  <c r="X424" i="20"/>
  <c r="X421" i="20"/>
  <c r="X407" i="20"/>
  <c r="X404" i="20"/>
  <c r="X401" i="20"/>
  <c r="X387" i="20"/>
  <c r="X384" i="20"/>
  <c r="X377" i="20"/>
  <c r="X367" i="20"/>
  <c r="X360" i="20"/>
  <c r="X357" i="20"/>
  <c r="X339" i="20"/>
  <c r="X338" i="20"/>
  <c r="X337" i="20"/>
  <c r="X323" i="20"/>
  <c r="X322" i="20"/>
  <c r="X321" i="20"/>
  <c r="X307" i="20"/>
  <c r="X306" i="20"/>
  <c r="X305" i="20"/>
  <c r="X291" i="20"/>
  <c r="X290" i="20"/>
  <c r="X289" i="20"/>
  <c r="X275" i="20"/>
  <c r="X274" i="20"/>
  <c r="X273" i="20"/>
  <c r="X259" i="20"/>
  <c r="X258" i="20"/>
  <c r="X257" i="20"/>
  <c r="X243" i="20"/>
  <c r="X242" i="20"/>
  <c r="X241" i="20"/>
  <c r="X227" i="20"/>
  <c r="X226" i="20"/>
  <c r="X225" i="20"/>
  <c r="X211" i="20"/>
  <c r="X210" i="20"/>
  <c r="X209" i="20"/>
  <c r="X195" i="20"/>
  <c r="X194" i="20"/>
  <c r="X193" i="20"/>
  <c r="X179" i="20"/>
  <c r="X178" i="20"/>
  <c r="X177" i="20"/>
  <c r="X163" i="20"/>
  <c r="X162" i="20"/>
  <c r="X161" i="20"/>
  <c r="X147" i="20"/>
  <c r="X146" i="20"/>
  <c r="X145" i="20"/>
  <c r="X131" i="20"/>
  <c r="X130" i="20"/>
  <c r="X129" i="20"/>
  <c r="X115" i="20"/>
  <c r="X114" i="20"/>
  <c r="X113" i="20"/>
  <c r="X99" i="20"/>
  <c r="X98" i="20"/>
  <c r="X97" i="20"/>
  <c r="X83" i="20"/>
  <c r="X82" i="20"/>
  <c r="X81" i="20"/>
  <c r="X67" i="20"/>
  <c r="X66" i="20"/>
  <c r="X65" i="20"/>
  <c r="X51" i="20"/>
  <c r="X50" i="20"/>
  <c r="X49" i="20"/>
  <c r="X993" i="20"/>
  <c r="X966" i="20"/>
  <c r="X875" i="20"/>
  <c r="X860" i="20"/>
  <c r="X842" i="20"/>
  <c r="X825" i="20"/>
  <c r="X822" i="20"/>
  <c r="X808" i="20"/>
  <c r="X805" i="20"/>
  <c r="X802" i="20"/>
  <c r="X788" i="20"/>
  <c r="X785" i="20"/>
  <c r="X768" i="20"/>
  <c r="X714" i="20"/>
  <c r="X697" i="20"/>
  <c r="X694" i="20"/>
  <c r="X677" i="20"/>
  <c r="X675" i="20"/>
  <c r="X660" i="20"/>
  <c r="X645" i="20"/>
  <c r="X643" i="20"/>
  <c r="X628" i="20"/>
  <c r="X613" i="20"/>
  <c r="X611" i="20"/>
  <c r="X596" i="20"/>
  <c r="X581" i="20"/>
  <c r="X579" i="20"/>
  <c r="X564" i="20"/>
  <c r="X549" i="20"/>
  <c r="X547" i="20"/>
  <c r="X532" i="20"/>
  <c r="X517" i="20"/>
  <c r="X515" i="20"/>
  <c r="X500" i="20"/>
  <c r="X485" i="20"/>
  <c r="X483" i="20"/>
  <c r="X468" i="20"/>
  <c r="X453" i="20"/>
  <c r="X451" i="20"/>
  <c r="X436" i="20"/>
  <c r="X415" i="20"/>
  <c r="X408" i="20"/>
  <c r="X405" i="20"/>
  <c r="X391" i="20"/>
  <c r="X388" i="20"/>
  <c r="X385" i="20"/>
  <c r="X371" i="20"/>
  <c r="X368" i="20"/>
  <c r="X361" i="20"/>
  <c r="X351" i="20"/>
  <c r="X343" i="20"/>
  <c r="X342" i="20"/>
  <c r="X341" i="20"/>
  <c r="X327" i="20"/>
  <c r="X326" i="20"/>
  <c r="X325" i="20"/>
  <c r="X311" i="20"/>
  <c r="X310" i="20"/>
  <c r="X309" i="20"/>
  <c r="X295" i="20"/>
  <c r="X294" i="20"/>
  <c r="X293" i="20"/>
  <c r="X279" i="20"/>
  <c r="X278" i="20"/>
  <c r="X277" i="20"/>
  <c r="X263" i="20"/>
  <c r="X262" i="20"/>
  <c r="X261" i="20"/>
  <c r="X247" i="20"/>
  <c r="X246" i="20"/>
  <c r="X245" i="20"/>
  <c r="X231" i="20"/>
  <c r="X230" i="20"/>
  <c r="X229" i="20"/>
  <c r="X215" i="20"/>
  <c r="X214" i="20"/>
  <c r="X213" i="20"/>
  <c r="X199" i="20"/>
  <c r="X198" i="20"/>
  <c r="X197" i="20"/>
  <c r="X183" i="20"/>
  <c r="X182" i="20"/>
  <c r="X181" i="20"/>
  <c r="X167" i="20"/>
  <c r="X166" i="20"/>
  <c r="X165" i="20"/>
  <c r="X151" i="20"/>
  <c r="X150" i="20"/>
  <c r="X149" i="20"/>
  <c r="X135" i="20"/>
  <c r="X134" i="20"/>
  <c r="X133" i="20"/>
  <c r="X119" i="20"/>
  <c r="X118" i="20"/>
  <c r="X117" i="20"/>
  <c r="X103" i="20"/>
  <c r="X102" i="20"/>
  <c r="X101" i="20"/>
  <c r="X87" i="20"/>
  <c r="X86" i="20"/>
  <c r="X85" i="20"/>
  <c r="X71" i="20"/>
  <c r="X70" i="20"/>
  <c r="X69" i="20"/>
  <c r="X55" i="20"/>
  <c r="X54" i="20"/>
  <c r="X53" i="20"/>
  <c r="X953" i="20"/>
  <c r="X939" i="20"/>
  <c r="X924" i="20"/>
  <c r="X920" i="20"/>
  <c r="X916" i="20"/>
  <c r="X890" i="20"/>
  <c r="X886" i="20"/>
  <c r="X882" i="20"/>
  <c r="X867" i="20"/>
  <c r="X856" i="20"/>
  <c r="X853" i="20"/>
  <c r="X850" i="20"/>
  <c r="X836" i="20"/>
  <c r="X833" i="20"/>
  <c r="X816" i="20"/>
  <c r="X762" i="20"/>
  <c r="X745" i="20"/>
  <c r="X742" i="20"/>
  <c r="X728" i="20"/>
  <c r="X725" i="20"/>
  <c r="X722" i="20"/>
  <c r="X708" i="20"/>
  <c r="X705" i="20"/>
  <c r="X688" i="20"/>
  <c r="X681" i="20"/>
  <c r="X679" i="20"/>
  <c r="X664" i="20"/>
  <c r="X649" i="20"/>
  <c r="X647" i="20"/>
  <c r="X632" i="20"/>
  <c r="X617" i="20"/>
  <c r="X615" i="20"/>
  <c r="X600" i="20"/>
  <c r="X585" i="20"/>
  <c r="X583" i="20"/>
  <c r="X568" i="20"/>
  <c r="X553" i="20"/>
  <c r="X551" i="20"/>
  <c r="X536" i="20"/>
  <c r="X521" i="20"/>
  <c r="X519" i="20"/>
  <c r="X504" i="20"/>
  <c r="X489" i="20"/>
  <c r="X487" i="20"/>
  <c r="X472" i="20"/>
  <c r="X457" i="20"/>
  <c r="X455" i="20"/>
  <c r="X440" i="20"/>
  <c r="X425" i="20"/>
  <c r="X419" i="20"/>
  <c r="X416" i="20"/>
  <c r="X409" i="20"/>
  <c r="X399" i="20"/>
  <c r="X392" i="20"/>
  <c r="X389" i="20"/>
  <c r="X375" i="20"/>
  <c r="X372" i="20"/>
  <c r="X369" i="20"/>
  <c r="X355" i="20"/>
  <c r="X352" i="20"/>
  <c r="X345" i="20"/>
  <c r="X331" i="20"/>
  <c r="X330" i="20"/>
  <c r="X329" i="20"/>
  <c r="X315" i="20"/>
  <c r="X314" i="20"/>
  <c r="X313" i="20"/>
  <c r="X299" i="20"/>
  <c r="X298" i="20"/>
  <c r="X297" i="20"/>
  <c r="X283" i="20"/>
  <c r="X282" i="20"/>
  <c r="X281" i="20"/>
  <c r="X267" i="20"/>
  <c r="X266" i="20"/>
  <c r="X265" i="20"/>
  <c r="X251" i="20"/>
  <c r="X250" i="20"/>
  <c r="X249" i="20"/>
  <c r="X235" i="20"/>
  <c r="X234" i="20"/>
  <c r="X233" i="20"/>
  <c r="X219" i="20"/>
  <c r="X218" i="20"/>
  <c r="X217" i="20"/>
  <c r="X203" i="20"/>
  <c r="X202" i="20"/>
  <c r="X201" i="20"/>
  <c r="X187" i="20"/>
  <c r="X186" i="20"/>
  <c r="X185" i="20"/>
  <c r="X171" i="20"/>
  <c r="X170" i="20"/>
  <c r="X169" i="20"/>
  <c r="X155" i="20"/>
  <c r="X154" i="20"/>
  <c r="X153" i="20"/>
  <c r="X139" i="20"/>
  <c r="X138" i="20"/>
  <c r="X137" i="20"/>
  <c r="X123" i="20"/>
  <c r="X122" i="20"/>
  <c r="X121" i="20"/>
  <c r="X107" i="20"/>
  <c r="X106" i="20"/>
  <c r="X105" i="20"/>
  <c r="X91" i="20"/>
  <c r="X90" i="20"/>
  <c r="X89" i="20"/>
  <c r="X75" i="20"/>
  <c r="X74" i="20"/>
  <c r="X73" i="20"/>
  <c r="X59" i="20"/>
  <c r="X58" i="20"/>
  <c r="X57" i="20"/>
  <c r="AL9" i="20"/>
  <c r="BC9" i="20" s="1"/>
  <c r="Y10" i="20"/>
  <c r="AZ46" i="20" l="1"/>
  <c r="BA46" i="20" s="1"/>
  <c r="BB46" i="20" s="1"/>
  <c r="BB191" i="20"/>
  <c r="BB86" i="20"/>
  <c r="BB150" i="20"/>
  <c r="BB214" i="20"/>
  <c r="BB453" i="20"/>
  <c r="BB469" i="20"/>
  <c r="BB440" i="20"/>
  <c r="BB641" i="20"/>
  <c r="BB622" i="20"/>
  <c r="BB93" i="20"/>
  <c r="BB221" i="20"/>
  <c r="BB285" i="20"/>
  <c r="BB84" i="20"/>
  <c r="BB212" i="20"/>
  <c r="BB59" i="20"/>
  <c r="BB295" i="20"/>
  <c r="BB342" i="20"/>
  <c r="BB63" i="20"/>
  <c r="BB110" i="20"/>
  <c r="BB238" i="20"/>
  <c r="BB333" i="20"/>
  <c r="BB397" i="20"/>
  <c r="BB550" i="20"/>
  <c r="BB711" i="20"/>
  <c r="BB432" i="20"/>
  <c r="BB480" i="20"/>
  <c r="BB541" i="20"/>
  <c r="BB494" i="20"/>
  <c r="BB986" i="20"/>
  <c r="BB894" i="20"/>
  <c r="BB808" i="20"/>
  <c r="BB1008" i="20"/>
  <c r="BB779" i="20"/>
  <c r="BB627" i="20"/>
  <c r="BB499" i="20"/>
  <c r="BB371" i="20"/>
  <c r="BB783" i="20"/>
  <c r="BB585" i="20"/>
  <c r="BB410" i="20"/>
  <c r="BB157" i="20"/>
  <c r="BB797" i="20"/>
  <c r="BB605" i="20"/>
  <c r="BB430" i="20"/>
  <c r="BB608" i="20"/>
  <c r="BB315" i="20"/>
  <c r="BB106" i="20"/>
  <c r="BB678" i="20"/>
  <c r="BB336" i="20"/>
  <c r="BB174" i="20"/>
  <c r="BB944" i="20"/>
  <c r="BB340" i="20"/>
  <c r="BB148" i="20"/>
  <c r="BB799" i="20"/>
  <c r="BB412" i="20"/>
  <c r="BB231" i="20"/>
  <c r="BB241" i="20"/>
  <c r="BB338" i="20"/>
  <c r="BB973" i="20"/>
  <c r="BB955" i="20"/>
  <c r="BB942" i="20"/>
  <c r="BB878" i="20"/>
  <c r="BB939" i="20"/>
  <c r="BB856" i="20"/>
  <c r="BB792" i="20"/>
  <c r="BB728" i="20"/>
  <c r="BB954" i="20"/>
  <c r="BB843" i="20"/>
  <c r="BB762" i="20"/>
  <c r="BB675" i="20"/>
  <c r="BB611" i="20"/>
  <c r="BB547" i="20"/>
  <c r="BB483" i="20"/>
  <c r="BB419" i="20"/>
  <c r="BB355" i="20"/>
  <c r="BB863" i="20"/>
  <c r="BB749" i="20"/>
  <c r="BB649" i="20"/>
  <c r="BB568" i="20"/>
  <c r="BB474" i="20"/>
  <c r="BB393" i="20"/>
  <c r="BB889" i="20"/>
  <c r="BB770" i="20"/>
  <c r="BB669" i="20"/>
  <c r="BB588" i="20"/>
  <c r="BB976" i="20"/>
  <c r="BB710" i="20"/>
  <c r="BB561" i="20"/>
  <c r="BB396" i="20"/>
  <c r="BB298" i="20"/>
  <c r="BB170" i="20"/>
  <c r="BB849" i="20"/>
  <c r="BB644" i="20"/>
  <c r="BB319" i="20"/>
  <c r="BB144" i="20"/>
  <c r="BB913" i="20"/>
  <c r="BB306" i="20"/>
  <c r="BB131" i="20"/>
  <c r="BB50" i="20"/>
  <c r="BB534" i="20"/>
  <c r="BB385" i="20"/>
  <c r="BB53" i="20"/>
  <c r="BB97" i="20"/>
  <c r="BB249" i="20"/>
  <c r="BB305" i="20"/>
  <c r="BB49" i="20"/>
  <c r="BB65" i="20"/>
  <c r="BB129" i="20"/>
  <c r="BB161" i="20"/>
  <c r="BB193" i="20"/>
  <c r="BB225" i="20"/>
  <c r="BB289" i="20"/>
  <c r="BB69" i="20"/>
  <c r="BB101" i="20"/>
  <c r="BB133" i="20"/>
  <c r="BB165" i="20"/>
  <c r="BB197" i="20"/>
  <c r="BB229" i="20"/>
  <c r="BB261" i="20"/>
  <c r="BB293" i="20"/>
  <c r="BB331" i="20"/>
  <c r="BB362" i="20"/>
  <c r="BB394" i="20"/>
  <c r="BB426" i="20"/>
  <c r="BB458" i="20"/>
  <c r="BB72" i="20"/>
  <c r="BB88" i="20"/>
  <c r="BB104" i="20"/>
  <c r="BB120" i="20"/>
  <c r="BB136" i="20"/>
  <c r="BB152" i="20"/>
  <c r="BB168" i="20"/>
  <c r="BB184" i="20"/>
  <c r="BB200" i="20"/>
  <c r="BB216" i="20"/>
  <c r="BB232" i="20"/>
  <c r="BB264" i="20"/>
  <c r="BB280" i="20"/>
  <c r="BB296" i="20"/>
  <c r="BB492" i="20"/>
  <c r="BB91" i="20"/>
  <c r="BB107" i="20"/>
  <c r="BB139" i="20"/>
  <c r="BB155" i="20"/>
  <c r="BB171" i="20"/>
  <c r="BB203" i="20"/>
  <c r="BB219" i="20"/>
  <c r="BB235" i="20"/>
  <c r="BB267" i="20"/>
  <c r="BB283" i="20"/>
  <c r="BB299" i="20"/>
  <c r="BB327" i="20"/>
  <c r="BB343" i="20"/>
  <c r="BB406" i="20"/>
  <c r="BB438" i="20"/>
  <c r="BB470" i="20"/>
  <c r="BB633" i="20"/>
  <c r="BB75" i="20"/>
  <c r="BB66" i="20"/>
  <c r="BB82" i="20"/>
  <c r="BB98" i="20"/>
  <c r="BB130" i="20"/>
  <c r="BB146" i="20"/>
  <c r="BB162" i="20"/>
  <c r="BB194" i="20"/>
  <c r="BB210" i="20"/>
  <c r="BB226" i="20"/>
  <c r="BB258" i="20"/>
  <c r="BB274" i="20"/>
  <c r="BB290" i="20"/>
  <c r="BB485" i="20"/>
  <c r="BB517" i="20"/>
  <c r="BB321" i="20"/>
  <c r="BB337" i="20"/>
  <c r="BB353" i="20"/>
  <c r="BB417" i="20"/>
  <c r="BB449" i="20"/>
  <c r="BB465" i="20"/>
  <c r="BB490" i="20"/>
  <c r="BB522" i="20"/>
  <c r="BB727" i="20"/>
  <c r="BB356" i="20"/>
  <c r="BB372" i="20"/>
  <c r="BB388" i="20"/>
  <c r="BB404" i="20"/>
  <c r="BB436" i="20"/>
  <c r="BB452" i="20"/>
  <c r="BB468" i="20"/>
  <c r="BB481" i="20"/>
  <c r="BB497" i="20"/>
  <c r="BB529" i="20"/>
  <c r="BB542" i="20"/>
  <c r="BB626" i="20"/>
  <c r="BB502" i="20"/>
  <c r="BB570" i="20"/>
  <c r="BB553" i="20"/>
  <c r="BB569" i="20"/>
  <c r="BB599" i="20"/>
  <c r="BB631" i="20"/>
  <c r="BB673" i="20"/>
  <c r="BB837" i="20"/>
  <c r="BB544" i="20"/>
  <c r="BB573" i="20"/>
  <c r="BB589" i="20"/>
  <c r="BB621" i="20"/>
  <c r="BB637" i="20"/>
  <c r="BB703" i="20"/>
  <c r="BB471" i="20"/>
  <c r="BB487" i="20"/>
  <c r="BB503" i="20"/>
  <c r="BB519" i="20"/>
  <c r="BB535" i="20"/>
  <c r="BB551" i="20"/>
  <c r="BB567" i="20"/>
  <c r="BB580" i="20"/>
  <c r="BB596" i="20"/>
  <c r="BB612" i="20"/>
  <c r="BB660" i="20"/>
  <c r="BB676" i="20"/>
  <c r="BB741" i="20"/>
  <c r="BB691" i="20"/>
  <c r="BB707" i="20"/>
  <c r="BB723" i="20"/>
  <c r="BB739" i="20"/>
  <c r="BB755" i="20"/>
  <c r="BB764" i="20"/>
  <c r="BB782" i="20"/>
  <c r="BB814" i="20"/>
  <c r="BB654" i="20"/>
  <c r="BB670" i="20"/>
  <c r="BB689" i="20"/>
  <c r="BB721" i="20"/>
  <c r="BB753" i="20"/>
  <c r="BB861" i="20"/>
  <c r="BB702" i="20"/>
  <c r="BB718" i="20"/>
  <c r="BB734" i="20"/>
  <c r="BB750" i="20"/>
  <c r="BB766" i="20"/>
  <c r="BB787" i="20"/>
  <c r="BB819" i="20"/>
  <c r="BB897" i="20"/>
  <c r="BB929" i="20"/>
  <c r="BB769" i="20"/>
  <c r="BB785" i="20"/>
  <c r="BB817" i="20"/>
  <c r="BB853" i="20"/>
  <c r="BB772" i="20"/>
  <c r="BB807" i="20"/>
  <c r="BB839" i="20"/>
  <c r="BB872" i="20"/>
  <c r="BB901" i="20"/>
  <c r="BB879" i="20"/>
  <c r="BB890" i="20"/>
  <c r="BB902" i="20"/>
  <c r="BB911" i="20"/>
  <c r="BB922" i="20"/>
  <c r="BB946" i="20"/>
  <c r="BB951" i="20"/>
  <c r="BB996" i="20"/>
  <c r="BB938" i="20"/>
  <c r="BB842" i="20"/>
  <c r="BB858" i="20"/>
  <c r="BB874" i="20"/>
  <c r="BB907" i="20"/>
  <c r="BB945" i="20"/>
  <c r="BB962" i="20"/>
  <c r="BB880" i="20"/>
  <c r="BB896" i="20"/>
  <c r="BB912" i="20"/>
  <c r="BB928" i="20"/>
  <c r="BB953" i="20"/>
  <c r="BB984" i="20"/>
  <c r="BB1004" i="20"/>
  <c r="BB979" i="20"/>
  <c r="BB960" i="20"/>
  <c r="BB991" i="20"/>
  <c r="BB1007" i="20"/>
  <c r="BB1023" i="20"/>
  <c r="BB1021" i="20"/>
  <c r="BB1022" i="20"/>
  <c r="BB862" i="20"/>
  <c r="BB840" i="20"/>
  <c r="BB712" i="20"/>
  <c r="BB826" i="20"/>
  <c r="BB659" i="20"/>
  <c r="BB467" i="20"/>
  <c r="BB937" i="20"/>
  <c r="BB722" i="20"/>
  <c r="BB538" i="20"/>
  <c r="BB376" i="20"/>
  <c r="BB854" i="20"/>
  <c r="BB652" i="20"/>
  <c r="BB477" i="20"/>
  <c r="BB687" i="20"/>
  <c r="BB369" i="20"/>
  <c r="BB140" i="20"/>
  <c r="BB758" i="20"/>
  <c r="BB420" i="20"/>
  <c r="BB208" i="20"/>
  <c r="BB594" i="20"/>
  <c r="BB195" i="20"/>
  <c r="BB114" i="20"/>
  <c r="BB662" i="20"/>
  <c r="BB358" i="20"/>
  <c r="BB167" i="20"/>
  <c r="BB105" i="20"/>
  <c r="BB313" i="20"/>
  <c r="BB52" i="20"/>
  <c r="BB137" i="20"/>
  <c r="BB201" i="20"/>
  <c r="BB322" i="20"/>
  <c r="BB77" i="20"/>
  <c r="BB141" i="20"/>
  <c r="BB205" i="20"/>
  <c r="BB346" i="20"/>
  <c r="BB370" i="20"/>
  <c r="BB434" i="20"/>
  <c r="BB76" i="20"/>
  <c r="BB108" i="20"/>
  <c r="BB172" i="20"/>
  <c r="BB204" i="20"/>
  <c r="BB236" i="20"/>
  <c r="BB268" i="20"/>
  <c r="BB300" i="20"/>
  <c r="BB344" i="20"/>
  <c r="BB525" i="20"/>
  <c r="BB71" i="20"/>
  <c r="BB95" i="20"/>
  <c r="BB143" i="20"/>
  <c r="BB159" i="20"/>
  <c r="BB175" i="20"/>
  <c r="BB207" i="20"/>
  <c r="BB223" i="20"/>
  <c r="BB239" i="20"/>
  <c r="BB271" i="20"/>
  <c r="BB287" i="20"/>
  <c r="BB303" i="20"/>
  <c r="BB318" i="20"/>
  <c r="BB334" i="20"/>
  <c r="BB350" i="20"/>
  <c r="BB382" i="20"/>
  <c r="BB414" i="20"/>
  <c r="BB446" i="20"/>
  <c r="BB47" i="20"/>
  <c r="BB79" i="20"/>
  <c r="BB54" i="20"/>
  <c r="BB70" i="20"/>
  <c r="BB102" i="20"/>
  <c r="BB118" i="20"/>
  <c r="BB134" i="20"/>
  <c r="BB166" i="20"/>
  <c r="BB182" i="20"/>
  <c r="BB198" i="20"/>
  <c r="BB230" i="20"/>
  <c r="BB246" i="20"/>
  <c r="BB262" i="20"/>
  <c r="BB294" i="20"/>
  <c r="BB310" i="20"/>
  <c r="BB532" i="20"/>
  <c r="BB325" i="20"/>
  <c r="BB341" i="20"/>
  <c r="BB357" i="20"/>
  <c r="BB373" i="20"/>
  <c r="BB389" i="20"/>
  <c r="BB405" i="20"/>
  <c r="BB421" i="20"/>
  <c r="BB437" i="20"/>
  <c r="BB498" i="20"/>
  <c r="BB530" i="20"/>
  <c r="BB566" i="20"/>
  <c r="BB360" i="20"/>
  <c r="BB392" i="20"/>
  <c r="BB408" i="20"/>
  <c r="BB424" i="20"/>
  <c r="BB456" i="20"/>
  <c r="BB472" i="20"/>
  <c r="BB488" i="20"/>
  <c r="BB520" i="20"/>
  <c r="BB536" i="20"/>
  <c r="BB577" i="20"/>
  <c r="BB609" i="20"/>
  <c r="BB359" i="20"/>
  <c r="BB375" i="20"/>
  <c r="BB391" i="20"/>
  <c r="BB407" i="20"/>
  <c r="BB423" i="20"/>
  <c r="BB439" i="20"/>
  <c r="BB455" i="20"/>
  <c r="BB478" i="20"/>
  <c r="BB510" i="20"/>
  <c r="BB546" i="20"/>
  <c r="BB680" i="20"/>
  <c r="BB557" i="20"/>
  <c r="BB575" i="20"/>
  <c r="BB607" i="20"/>
  <c r="BB639" i="20"/>
  <c r="BB789" i="20"/>
  <c r="BB844" i="20"/>
  <c r="BB548" i="20"/>
  <c r="BB564" i="20"/>
  <c r="BB574" i="20"/>
  <c r="BB590" i="20"/>
  <c r="BB606" i="20"/>
  <c r="BB638" i="20"/>
  <c r="BB650" i="20"/>
  <c r="BB704" i="20"/>
  <c r="BB736" i="20"/>
  <c r="BB475" i="20"/>
  <c r="BB491" i="20"/>
  <c r="BB507" i="20"/>
  <c r="BB523" i="20"/>
  <c r="BB539" i="20"/>
  <c r="BB555" i="20"/>
  <c r="BB571" i="20"/>
  <c r="BB603" i="20"/>
  <c r="BB635" i="20"/>
  <c r="BB677" i="20"/>
  <c r="BB838" i="20"/>
  <c r="BB584" i="20"/>
  <c r="BB600" i="20"/>
  <c r="BB616" i="20"/>
  <c r="BB648" i="20"/>
  <c r="BB664" i="20"/>
  <c r="BB685" i="20"/>
  <c r="BB647" i="20"/>
  <c r="BB663" i="20"/>
  <c r="BB679" i="20"/>
  <c r="BB692" i="20"/>
  <c r="BB708" i="20"/>
  <c r="BB724" i="20"/>
  <c r="BB740" i="20"/>
  <c r="BB756" i="20"/>
  <c r="BB767" i="20"/>
  <c r="BB829" i="20"/>
  <c r="BB658" i="20"/>
  <c r="BB674" i="20"/>
  <c r="BB697" i="20"/>
  <c r="BB729" i="20"/>
  <c r="BB775" i="20"/>
  <c r="BB865" i="20"/>
  <c r="BB690" i="20"/>
  <c r="BB706" i="20"/>
  <c r="BB738" i="20"/>
  <c r="BB795" i="20"/>
  <c r="BB827" i="20"/>
  <c r="BB905" i="20"/>
  <c r="BB935" i="20"/>
  <c r="BB773" i="20"/>
  <c r="BB786" i="20"/>
  <c r="BB802" i="20"/>
  <c r="BB818" i="20"/>
  <c r="BB834" i="20"/>
  <c r="BB857" i="20"/>
  <c r="BB815" i="20"/>
  <c r="BB780" i="20"/>
  <c r="BB796" i="20"/>
  <c r="BB812" i="20"/>
  <c r="BB828" i="20"/>
  <c r="BB847" i="20"/>
  <c r="BB877" i="20"/>
  <c r="BB957" i="20"/>
  <c r="BB882" i="20"/>
  <c r="BB903" i="20"/>
  <c r="BB914" i="20"/>
  <c r="BB947" i="20"/>
  <c r="BB959" i="20"/>
  <c r="BB1000" i="20"/>
  <c r="BB846" i="20"/>
  <c r="BB883" i="20"/>
  <c r="BB915" i="20"/>
  <c r="BB950" i="20"/>
  <c r="BB884" i="20"/>
  <c r="BB916" i="20"/>
  <c r="BB932" i="20"/>
  <c r="BB961" i="20"/>
  <c r="BB990" i="20"/>
  <c r="BB1024" i="20"/>
  <c r="BB975" i="20"/>
  <c r="BB994" i="20"/>
  <c r="BB964" i="20"/>
  <c r="BB980" i="20"/>
  <c r="BB993" i="20"/>
  <c r="BB1001" i="20"/>
  <c r="BB1018" i="20"/>
  <c r="BB1009" i="20"/>
  <c r="BB1025" i="20"/>
  <c r="BB1020" i="20"/>
  <c r="BB926" i="20"/>
  <c r="BB909" i="20"/>
  <c r="BB776" i="20"/>
  <c r="BB931" i="20"/>
  <c r="BB745" i="20"/>
  <c r="BB595" i="20"/>
  <c r="BB531" i="20"/>
  <c r="BB403" i="20"/>
  <c r="BB833" i="20"/>
  <c r="BB632" i="20"/>
  <c r="BB457" i="20"/>
  <c r="BB269" i="20"/>
  <c r="BB61" i="20"/>
  <c r="BB743" i="20"/>
  <c r="BB558" i="20"/>
  <c r="BB900" i="20"/>
  <c r="BB514" i="20"/>
  <c r="BB251" i="20"/>
  <c r="BB597" i="20"/>
  <c r="BB302" i="20"/>
  <c r="BB127" i="20"/>
  <c r="BB791" i="20"/>
  <c r="BB401" i="20"/>
  <c r="BB276" i="20"/>
  <c r="BB966" i="20"/>
  <c r="BB500" i="20"/>
  <c r="BB278" i="20"/>
  <c r="BB56" i="20"/>
  <c r="BB273" i="20"/>
  <c r="BB73" i="20"/>
  <c r="BB169" i="20"/>
  <c r="BB233" i="20"/>
  <c r="BB109" i="20"/>
  <c r="BB173" i="20"/>
  <c r="BB237" i="20"/>
  <c r="BB301" i="20"/>
  <c r="BB618" i="20"/>
  <c r="BB402" i="20"/>
  <c r="BB466" i="20"/>
  <c r="BB92" i="20"/>
  <c r="BB124" i="20"/>
  <c r="BB156" i="20"/>
  <c r="BB188" i="20"/>
  <c r="BB220" i="20"/>
  <c r="BB252" i="20"/>
  <c r="BB284" i="20"/>
  <c r="BB316" i="20"/>
  <c r="BB493" i="20"/>
  <c r="BB111" i="20"/>
  <c r="BB1005" i="20"/>
  <c r="BB1003" i="20"/>
  <c r="BB995" i="20"/>
  <c r="BB910" i="20"/>
  <c r="BB1011" i="20"/>
  <c r="BB892" i="20"/>
  <c r="BB824" i="20"/>
  <c r="BB760" i="20"/>
  <c r="BB696" i="20"/>
  <c r="BB904" i="20"/>
  <c r="BB809" i="20"/>
  <c r="BB715" i="20"/>
  <c r="BB643" i="20"/>
  <c r="BB579" i="20"/>
  <c r="BB515" i="20"/>
  <c r="BB451" i="20"/>
  <c r="BB387" i="20"/>
  <c r="BB920" i="20"/>
  <c r="BB806" i="20"/>
  <c r="BB695" i="20"/>
  <c r="BB602" i="20"/>
  <c r="BB521" i="20"/>
  <c r="BB831" i="20"/>
  <c r="BB709" i="20"/>
  <c r="BB460" i="20"/>
  <c r="BB835" i="20"/>
  <c r="BB642" i="20"/>
  <c r="BB332" i="20"/>
  <c r="BB234" i="20"/>
  <c r="BB123" i="20"/>
  <c r="BB1016" i="20"/>
  <c r="BB735" i="20"/>
  <c r="BB272" i="20"/>
  <c r="BB1014" i="20"/>
  <c r="BB754" i="20"/>
  <c r="BB560" i="20"/>
  <c r="BB374" i="20"/>
  <c r="BB259" i="20"/>
  <c r="BB178" i="20"/>
  <c r="BB822" i="20"/>
  <c r="BB628" i="20"/>
  <c r="BB248" i="20"/>
  <c r="BB57" i="20"/>
  <c r="BB113" i="20"/>
  <c r="BB281" i="20"/>
  <c r="BB339" i="20"/>
  <c r="BB60" i="20"/>
  <c r="BB89" i="20"/>
  <c r="BB145" i="20"/>
  <c r="BB177" i="20"/>
  <c r="BB209" i="20"/>
  <c r="BB257" i="20"/>
  <c r="BB323" i="20"/>
  <c r="BB85" i="20"/>
  <c r="BB117" i="20"/>
  <c r="BB149" i="20"/>
  <c r="BB181" i="20"/>
  <c r="BB213" i="20"/>
  <c r="BB245" i="20"/>
  <c r="BB277" i="20"/>
  <c r="BB309" i="20"/>
  <c r="BB347" i="20"/>
  <c r="BB634" i="20"/>
  <c r="BB378" i="20"/>
  <c r="BB442" i="20"/>
  <c r="BB64" i="20"/>
  <c r="BB96" i="20"/>
  <c r="BB112" i="20"/>
  <c r="BB128" i="20"/>
  <c r="BB160" i="20"/>
  <c r="BB176" i="20"/>
  <c r="BB192" i="20"/>
  <c r="BB224" i="20"/>
  <c r="BB240" i="20"/>
  <c r="BB256" i="20"/>
  <c r="BB288" i="20"/>
  <c r="BB304" i="20"/>
  <c r="BB320" i="20"/>
  <c r="BB476" i="20"/>
  <c r="BB508" i="20"/>
  <c r="BB55" i="20"/>
  <c r="BB83" i="20"/>
  <c r="BB99" i="20"/>
  <c r="BB115" i="20"/>
  <c r="BB147" i="20"/>
  <c r="BB163" i="20"/>
  <c r="BB179" i="20"/>
  <c r="BB211" i="20"/>
  <c r="BB227" i="20"/>
  <c r="BB243" i="20"/>
  <c r="BB275" i="20"/>
  <c r="BB291" i="20"/>
  <c r="BB307" i="20"/>
  <c r="BB335" i="20"/>
  <c r="BB390" i="20"/>
  <c r="BB422" i="20"/>
  <c r="BB454" i="20"/>
  <c r="BB601" i="20"/>
  <c r="BB51" i="20"/>
  <c r="BB58" i="20"/>
  <c r="BB74" i="20"/>
  <c r="BB90" i="20"/>
  <c r="BB122" i="20"/>
  <c r="BB138" i="20"/>
  <c r="BB154" i="20"/>
  <c r="BB186" i="20"/>
  <c r="BB202" i="20"/>
  <c r="BB218" i="20"/>
  <c r="BB250" i="20"/>
  <c r="BB266" i="20"/>
  <c r="BB282" i="20"/>
  <c r="BB314" i="20"/>
  <c r="BB348" i="20"/>
  <c r="BB501" i="20"/>
  <c r="BB533" i="20"/>
  <c r="BB329" i="20"/>
  <c r="BB345" i="20"/>
  <c r="BB361" i="20"/>
  <c r="BB377" i="20"/>
  <c r="BB409" i="20"/>
  <c r="BB425" i="20"/>
  <c r="BB441" i="20"/>
  <c r="BB506" i="20"/>
  <c r="BB759" i="20"/>
  <c r="BB364" i="20"/>
  <c r="BB380" i="20"/>
  <c r="BB428" i="20"/>
  <c r="BB444" i="20"/>
  <c r="BB473" i="20"/>
  <c r="BB489" i="20"/>
  <c r="BB505" i="20"/>
  <c r="BB537" i="20"/>
  <c r="BB578" i="20"/>
  <c r="BB610" i="20"/>
  <c r="BB363" i="20"/>
  <c r="BB379" i="20"/>
  <c r="BB395" i="20"/>
  <c r="BB411" i="20"/>
  <c r="BB427" i="20"/>
  <c r="BB443" i="20"/>
  <c r="BB459" i="20"/>
  <c r="BB486" i="20"/>
  <c r="BB518" i="20"/>
  <c r="BB554" i="20"/>
  <c r="BB545" i="20"/>
  <c r="BB583" i="20"/>
  <c r="BB615" i="20"/>
  <c r="BB657" i="20"/>
  <c r="BB805" i="20"/>
  <c r="BB860" i="20"/>
  <c r="BB552" i="20"/>
  <c r="BB613" i="20"/>
  <c r="BB629" i="20"/>
  <c r="BB645" i="20"/>
  <c r="BB719" i="20"/>
  <c r="BB751" i="20"/>
  <c r="BB479" i="20"/>
  <c r="BB495" i="20"/>
  <c r="BB511" i="20"/>
  <c r="BB527" i="20"/>
  <c r="BB543" i="20"/>
  <c r="BB559" i="20"/>
  <c r="BB653" i="20"/>
  <c r="BB790" i="20"/>
  <c r="BB867" i="20"/>
  <c r="BB604" i="20"/>
  <c r="BB620" i="20"/>
  <c r="BB636" i="20"/>
  <c r="BB668" i="20"/>
  <c r="BB693" i="20"/>
  <c r="BB725" i="20"/>
  <c r="BB757" i="20"/>
  <c r="BB651" i="20"/>
  <c r="BB667" i="20"/>
  <c r="BB683" i="20"/>
  <c r="BB699" i="20"/>
  <c r="BB731" i="20"/>
  <c r="BB747" i="20"/>
  <c r="BB768" i="20"/>
  <c r="BB798" i="20"/>
  <c r="BB830" i="20"/>
  <c r="BB705" i="20"/>
  <c r="BB737" i="20"/>
  <c r="BB845" i="20"/>
  <c r="BB694" i="20"/>
  <c r="BB726" i="20"/>
  <c r="BB742" i="20"/>
  <c r="BB774" i="20"/>
  <c r="BB803" i="20"/>
  <c r="BB761" i="20"/>
  <c r="BB777" i="20"/>
  <c r="BB793" i="20"/>
  <c r="BB825" i="20"/>
  <c r="BB841" i="20"/>
  <c r="BB873" i="20"/>
  <c r="BB823" i="20"/>
  <c r="BB859" i="20"/>
  <c r="BB784" i="20"/>
  <c r="BB800" i="20"/>
  <c r="BB816" i="20"/>
  <c r="BB832" i="20"/>
  <c r="BB848" i="20"/>
  <c r="BB864" i="20"/>
  <c r="BB885" i="20"/>
  <c r="BB917" i="20"/>
  <c r="BB869" i="20"/>
  <c r="BB886" i="20"/>
  <c r="BB895" i="20"/>
  <c r="BB906" i="20"/>
  <c r="BB918" i="20"/>
  <c r="BB927" i="20"/>
  <c r="BB949" i="20"/>
  <c r="BB967" i="20"/>
  <c r="BB933" i="20"/>
  <c r="BB943" i="20"/>
  <c r="BB850" i="20"/>
  <c r="BB866" i="20"/>
  <c r="BB891" i="20"/>
  <c r="BB923" i="20"/>
  <c r="BB970" i="20"/>
  <c r="BB941" i="20"/>
  <c r="BB969" i="20"/>
  <c r="BB998" i="20"/>
  <c r="BB1012" i="20"/>
  <c r="BB981" i="20"/>
  <c r="BB978" i="20"/>
  <c r="BB936" i="20"/>
  <c r="BB963" i="20"/>
  <c r="BB952" i="20"/>
  <c r="BB983" i="20"/>
  <c r="BB997" i="20"/>
  <c r="BB999" i="20"/>
  <c r="BB1015" i="20"/>
  <c r="BB1019" i="20"/>
  <c r="BB1013" i="20"/>
  <c r="BB989" i="20"/>
  <c r="BB968" i="20"/>
  <c r="BB948" i="20"/>
  <c r="BB875" i="20"/>
  <c r="BB744" i="20"/>
  <c r="BB881" i="20"/>
  <c r="BB698" i="20"/>
  <c r="BB563" i="20"/>
  <c r="BB435" i="20"/>
  <c r="BB899" i="20"/>
  <c r="BB666" i="20"/>
  <c r="BB504" i="20"/>
  <c r="BB317" i="20"/>
  <c r="BB974" i="20"/>
  <c r="BB686" i="20"/>
  <c r="BB524" i="20"/>
  <c r="BB801" i="20"/>
  <c r="BB433" i="20"/>
  <c r="BB187" i="20"/>
  <c r="BB888" i="20"/>
  <c r="BB516" i="20"/>
  <c r="BB255" i="20"/>
  <c r="BB80" i="20"/>
  <c r="BB717" i="20"/>
  <c r="BB513" i="20"/>
  <c r="BB242" i="20"/>
  <c r="BB67" i="20"/>
  <c r="BB581" i="20"/>
  <c r="BB312" i="20"/>
  <c r="BB103" i="20"/>
  <c r="BB81" i="20"/>
  <c r="BB297" i="20"/>
  <c r="BB48" i="20"/>
  <c r="BB121" i="20"/>
  <c r="BB153" i="20"/>
  <c r="BB185" i="20"/>
  <c r="BB217" i="20"/>
  <c r="BB265" i="20"/>
  <c r="BB125" i="20"/>
  <c r="BB189" i="20"/>
  <c r="BB253" i="20"/>
  <c r="BB330" i="20"/>
  <c r="BB586" i="20"/>
  <c r="BB354" i="20"/>
  <c r="BB386" i="20"/>
  <c r="BB418" i="20"/>
  <c r="BB450" i="20"/>
  <c r="BB68" i="20"/>
  <c r="BB100" i="20"/>
  <c r="BB116" i="20"/>
  <c r="BB132" i="20"/>
  <c r="BB164" i="20"/>
  <c r="BB180" i="20"/>
  <c r="BB196" i="20"/>
  <c r="BB228" i="20"/>
  <c r="BB244" i="20"/>
  <c r="BB260" i="20"/>
  <c r="BB292" i="20"/>
  <c r="BB308" i="20"/>
  <c r="BB328" i="20"/>
  <c r="BB509" i="20"/>
  <c r="BB87" i="20"/>
  <c r="BB119" i="20"/>
  <c r="BB135" i="20"/>
  <c r="BB151" i="20"/>
  <c r="BB183" i="20"/>
  <c r="BB199" i="20"/>
  <c r="BB215" i="20"/>
  <c r="BB247" i="20"/>
  <c r="BB263" i="20"/>
  <c r="BB279" i="20"/>
  <c r="BB311" i="20"/>
  <c r="BB326" i="20"/>
  <c r="BB366" i="20"/>
  <c r="BB398" i="20"/>
  <c r="BB462" i="20"/>
  <c r="BB617" i="20"/>
  <c r="BB62" i="20"/>
  <c r="BB78" i="20"/>
  <c r="BB94" i="20"/>
  <c r="BB126" i="20"/>
  <c r="BB142" i="20"/>
  <c r="BB158" i="20"/>
  <c r="BB190" i="20"/>
  <c r="BB206" i="20"/>
  <c r="BB222" i="20"/>
  <c r="BB254" i="20"/>
  <c r="BB270" i="20"/>
  <c r="BB286" i="20"/>
  <c r="BB324" i="20"/>
  <c r="BB484" i="20"/>
  <c r="BB349" i="20"/>
  <c r="BB365" i="20"/>
  <c r="BB381" i="20"/>
  <c r="BB413" i="20"/>
  <c r="BB429" i="20"/>
  <c r="BB445" i="20"/>
  <c r="BB461" i="20"/>
  <c r="BB482" i="20"/>
  <c r="BB352" i="20"/>
  <c r="BB368" i="20"/>
  <c r="BB384" i="20"/>
  <c r="BB400" i="20"/>
  <c r="BB416" i="20"/>
  <c r="BB448" i="20"/>
  <c r="BB464" i="20"/>
  <c r="BB496" i="20"/>
  <c r="BB512" i="20"/>
  <c r="BB528" i="20"/>
  <c r="BB593" i="20"/>
  <c r="BB625" i="20"/>
  <c r="BB351" i="20"/>
  <c r="BB367" i="20"/>
  <c r="BB383" i="20"/>
  <c r="BB399" i="20"/>
  <c r="BB415" i="20"/>
  <c r="BB431" i="20"/>
  <c r="BB447" i="20"/>
  <c r="BB463" i="20"/>
  <c r="BB526" i="20"/>
  <c r="BB562" i="20"/>
  <c r="BB549" i="20"/>
  <c r="BB565" i="20"/>
  <c r="BB591" i="20"/>
  <c r="BB623" i="20"/>
  <c r="BB665" i="20"/>
  <c r="BB821" i="20"/>
  <c r="BB540" i="20"/>
  <c r="BB556" i="20"/>
  <c r="BB572" i="20"/>
  <c r="BB582" i="20"/>
  <c r="BB598" i="20"/>
  <c r="BB614" i="20"/>
  <c r="BB630" i="20"/>
  <c r="BB646" i="20"/>
  <c r="BB688" i="20"/>
  <c r="BB720" i="20"/>
  <c r="BB752" i="20"/>
  <c r="BB587" i="20"/>
  <c r="BB619" i="20"/>
  <c r="BB661" i="20"/>
  <c r="BB576" i="20"/>
  <c r="BB592" i="20"/>
  <c r="BB624" i="20"/>
  <c r="BB640" i="20"/>
  <c r="BB656" i="20"/>
  <c r="BB672" i="20"/>
  <c r="BB701" i="20"/>
  <c r="BB733" i="20"/>
  <c r="BB771" i="20"/>
  <c r="BB655" i="20"/>
  <c r="BB671" i="20"/>
  <c r="BB684" i="20"/>
  <c r="BB700" i="20"/>
  <c r="BB716" i="20"/>
  <c r="BB732" i="20"/>
  <c r="BB748" i="20"/>
  <c r="BB763" i="20"/>
  <c r="BB781" i="20"/>
  <c r="BB813" i="20"/>
  <c r="BB681" i="20"/>
  <c r="BB713" i="20"/>
  <c r="BB682" i="20"/>
  <c r="BB714" i="20"/>
  <c r="BB730" i="20"/>
  <c r="BB746" i="20"/>
  <c r="BB811" i="20"/>
  <c r="BB851" i="20"/>
  <c r="BB921" i="20"/>
  <c r="BB765" i="20"/>
  <c r="BB778" i="20"/>
  <c r="BB794" i="20"/>
  <c r="BB810" i="20"/>
  <c r="BB852" i="20"/>
  <c r="BB868" i="20"/>
  <c r="BB788" i="20"/>
  <c r="BB804" i="20"/>
  <c r="BB820" i="20"/>
  <c r="BB836" i="20"/>
  <c r="BB855" i="20"/>
  <c r="BB871" i="20"/>
  <c r="BB893" i="20"/>
  <c r="BB925" i="20"/>
  <c r="BB887" i="20"/>
  <c r="BB898" i="20"/>
  <c r="BB919" i="20"/>
  <c r="BB930" i="20"/>
  <c r="BB965" i="20"/>
  <c r="BB934" i="20"/>
  <c r="BB988" i="20"/>
  <c r="BB870" i="20"/>
  <c r="BB958" i="20"/>
  <c r="BB876" i="20"/>
  <c r="BB908" i="20"/>
  <c r="BB924" i="20"/>
  <c r="BB977" i="20"/>
  <c r="BB1002" i="20"/>
  <c r="BB992" i="20"/>
  <c r="BB982" i="20"/>
  <c r="BB940" i="20"/>
  <c r="BB971" i="20"/>
  <c r="BB956" i="20"/>
  <c r="BB972" i="20"/>
  <c r="BB985" i="20"/>
  <c r="BB987" i="20"/>
  <c r="BB1006" i="20"/>
  <c r="BB1010" i="20"/>
  <c r="BB1026" i="20"/>
  <c r="BB1017" i="20"/>
  <c r="BC1024" i="20"/>
  <c r="BD1024" i="20" s="1"/>
  <c r="BC1020" i="20"/>
  <c r="BD1020" i="20" s="1"/>
  <c r="BC1016" i="20"/>
  <c r="BD1016" i="20" s="1"/>
  <c r="BC1012" i="20"/>
  <c r="BD1012" i="20" s="1"/>
  <c r="BC1008" i="20"/>
  <c r="BD1008" i="20" s="1"/>
  <c r="BC1004" i="20"/>
  <c r="BD1004" i="20" s="1"/>
  <c r="BC1023" i="20"/>
  <c r="BD1023" i="20" s="1"/>
  <c r="BC1022" i="20"/>
  <c r="BD1022" i="20" s="1"/>
  <c r="BC1015" i="20"/>
  <c r="BD1015" i="20" s="1"/>
  <c r="BC1014" i="20"/>
  <c r="BD1014" i="20" s="1"/>
  <c r="BC1007" i="20"/>
  <c r="BD1007" i="20" s="1"/>
  <c r="BC1006" i="20"/>
  <c r="BD1006" i="20" s="1"/>
  <c r="BC1000" i="20"/>
  <c r="BD1000" i="20" s="1"/>
  <c r="BC1026" i="20"/>
  <c r="BD1026" i="20" s="1"/>
  <c r="BC1019" i="20"/>
  <c r="BD1019" i="20" s="1"/>
  <c r="BC1018" i="20"/>
  <c r="BD1018" i="20" s="1"/>
  <c r="BC1011" i="20"/>
  <c r="BD1011" i="20" s="1"/>
  <c r="BC1010" i="20"/>
  <c r="BD1010" i="20" s="1"/>
  <c r="BC1003" i="20"/>
  <c r="BD1003" i="20" s="1"/>
  <c r="BC1002" i="20"/>
  <c r="BD1002" i="20" s="1"/>
  <c r="BC998" i="20"/>
  <c r="BD998" i="20" s="1"/>
  <c r="BC994" i="20"/>
  <c r="BD994" i="20" s="1"/>
  <c r="BC990" i="20"/>
  <c r="BD990" i="20" s="1"/>
  <c r="BC986" i="20"/>
  <c r="BD986" i="20" s="1"/>
  <c r="BC996" i="20"/>
  <c r="BD996" i="20" s="1"/>
  <c r="BC992" i="20"/>
  <c r="BD992" i="20" s="1"/>
  <c r="BC988" i="20"/>
  <c r="BD988" i="20" s="1"/>
  <c r="BC984" i="20"/>
  <c r="BD984" i="20" s="1"/>
  <c r="BC979" i="20"/>
  <c r="BD979" i="20" s="1"/>
  <c r="BC975" i="20"/>
  <c r="BD975" i="20" s="1"/>
  <c r="BC971" i="20"/>
  <c r="BD971" i="20" s="1"/>
  <c r="BC967" i="20"/>
  <c r="BD967" i="20" s="1"/>
  <c r="BC963" i="20"/>
  <c r="BD963" i="20" s="1"/>
  <c r="BC959" i="20"/>
  <c r="BD959" i="20" s="1"/>
  <c r="BC955" i="20"/>
  <c r="BD955" i="20" s="1"/>
  <c r="BC951" i="20"/>
  <c r="BD951" i="20" s="1"/>
  <c r="BC1025" i="20"/>
  <c r="BD1025" i="20" s="1"/>
  <c r="BC1017" i="20"/>
  <c r="BD1017" i="20" s="1"/>
  <c r="BC1009" i="20"/>
  <c r="BD1009" i="20" s="1"/>
  <c r="BC976" i="20"/>
  <c r="BD976" i="20" s="1"/>
  <c r="BC968" i="20"/>
  <c r="BD968" i="20" s="1"/>
  <c r="BC960" i="20"/>
  <c r="BD960" i="20" s="1"/>
  <c r="BC952" i="20"/>
  <c r="BD952" i="20" s="1"/>
  <c r="BC947" i="20"/>
  <c r="BD947" i="20" s="1"/>
  <c r="BC943" i="20"/>
  <c r="BD943" i="20" s="1"/>
  <c r="BC939" i="20"/>
  <c r="BD939" i="20" s="1"/>
  <c r="BC935" i="20"/>
  <c r="BD935" i="20" s="1"/>
  <c r="BC1021" i="20"/>
  <c r="BD1021" i="20" s="1"/>
  <c r="BC1013" i="20"/>
  <c r="BD1013" i="20" s="1"/>
  <c r="BC1005" i="20"/>
  <c r="BD1005" i="20" s="1"/>
  <c r="BC991" i="20"/>
  <c r="BD991" i="20" s="1"/>
  <c r="BC981" i="20"/>
  <c r="BD981" i="20" s="1"/>
  <c r="BC980" i="20"/>
  <c r="BD980" i="20" s="1"/>
  <c r="BC977" i="20"/>
  <c r="BD977" i="20" s="1"/>
  <c r="BC973" i="20"/>
  <c r="BD973" i="20" s="1"/>
  <c r="BC972" i="20"/>
  <c r="BD972" i="20" s="1"/>
  <c r="BC1001" i="20"/>
  <c r="BD1001" i="20" s="1"/>
  <c r="BC997" i="20"/>
  <c r="BD997" i="20" s="1"/>
  <c r="BC989" i="20"/>
  <c r="BD989" i="20" s="1"/>
  <c r="BC999" i="20"/>
  <c r="BD999" i="20" s="1"/>
  <c r="BC995" i="20"/>
  <c r="BD995" i="20" s="1"/>
  <c r="BC987" i="20"/>
  <c r="BD987" i="20" s="1"/>
  <c r="BC978" i="20"/>
  <c r="BD978" i="20" s="1"/>
  <c r="BC970" i="20"/>
  <c r="BD970" i="20" s="1"/>
  <c r="BC962" i="20"/>
  <c r="BD962" i="20" s="1"/>
  <c r="BC954" i="20"/>
  <c r="BD954" i="20" s="1"/>
  <c r="BC946" i="20"/>
  <c r="BD946" i="20" s="1"/>
  <c r="BC945" i="20"/>
  <c r="BD945" i="20" s="1"/>
  <c r="BC938" i="20"/>
  <c r="BD938" i="20" s="1"/>
  <c r="BC937" i="20"/>
  <c r="BD937" i="20" s="1"/>
  <c r="BC931" i="20"/>
  <c r="BD931" i="20" s="1"/>
  <c r="BC927" i="20"/>
  <c r="BD927" i="20" s="1"/>
  <c r="BC923" i="20"/>
  <c r="BD923" i="20" s="1"/>
  <c r="BC919" i="20"/>
  <c r="BD919" i="20" s="1"/>
  <c r="BC915" i="20"/>
  <c r="BD915" i="20" s="1"/>
  <c r="BC911" i="20"/>
  <c r="BD911" i="20" s="1"/>
  <c r="BC907" i="20"/>
  <c r="BD907" i="20" s="1"/>
  <c r="BC903" i="20"/>
  <c r="BD903" i="20" s="1"/>
  <c r="BC899" i="20"/>
  <c r="BD899" i="20" s="1"/>
  <c r="BC895" i="20"/>
  <c r="BD895" i="20" s="1"/>
  <c r="BC891" i="20"/>
  <c r="BD891" i="20" s="1"/>
  <c r="BC887" i="20"/>
  <c r="BD887" i="20" s="1"/>
  <c r="BC883" i="20"/>
  <c r="BD883" i="20" s="1"/>
  <c r="BC879" i="20"/>
  <c r="BD879" i="20" s="1"/>
  <c r="BC993" i="20"/>
  <c r="BD993" i="20" s="1"/>
  <c r="BC983" i="20"/>
  <c r="BD983" i="20" s="1"/>
  <c r="BC964" i="20"/>
  <c r="BD964" i="20" s="1"/>
  <c r="BC956" i="20"/>
  <c r="BD956" i="20" s="1"/>
  <c r="BC948" i="20"/>
  <c r="BD948" i="20" s="1"/>
  <c r="BC942" i="20"/>
  <c r="BD942" i="20" s="1"/>
  <c r="BC928" i="20"/>
  <c r="BD928" i="20" s="1"/>
  <c r="BC920" i="20"/>
  <c r="BD920" i="20" s="1"/>
  <c r="BC912" i="20"/>
  <c r="BD912" i="20" s="1"/>
  <c r="BC904" i="20"/>
  <c r="BD904" i="20" s="1"/>
  <c r="BC896" i="20"/>
  <c r="BD896" i="20" s="1"/>
  <c r="BC888" i="20"/>
  <c r="BD888" i="20" s="1"/>
  <c r="BC880" i="20"/>
  <c r="BD880" i="20" s="1"/>
  <c r="BC873" i="20"/>
  <c r="BD873" i="20" s="1"/>
  <c r="BC869" i="20"/>
  <c r="BD869" i="20" s="1"/>
  <c r="BC865" i="20"/>
  <c r="BD865" i="20" s="1"/>
  <c r="BC861" i="20"/>
  <c r="BD861" i="20" s="1"/>
  <c r="BC857" i="20"/>
  <c r="BD857" i="20" s="1"/>
  <c r="BC853" i="20"/>
  <c r="BD853" i="20" s="1"/>
  <c r="BC849" i="20"/>
  <c r="BD849" i="20" s="1"/>
  <c r="BC845" i="20"/>
  <c r="BD845" i="20" s="1"/>
  <c r="BC841" i="20"/>
  <c r="BD841" i="20" s="1"/>
  <c r="BC941" i="20"/>
  <c r="BD941" i="20" s="1"/>
  <c r="BC940" i="20"/>
  <c r="BD940" i="20" s="1"/>
  <c r="BC936" i="20"/>
  <c r="BD936" i="20" s="1"/>
  <c r="BC982" i="20"/>
  <c r="BD982" i="20" s="1"/>
  <c r="BC974" i="20"/>
  <c r="BD974" i="20" s="1"/>
  <c r="BC969" i="20"/>
  <c r="BD969" i="20" s="1"/>
  <c r="BC965" i="20"/>
  <c r="BD965" i="20" s="1"/>
  <c r="BC961" i="20"/>
  <c r="BD961" i="20" s="1"/>
  <c r="BC957" i="20"/>
  <c r="BD957" i="20" s="1"/>
  <c r="BC953" i="20"/>
  <c r="BD953" i="20" s="1"/>
  <c r="BC949" i="20"/>
  <c r="BD949" i="20" s="1"/>
  <c r="BC958" i="20"/>
  <c r="BD958" i="20" s="1"/>
  <c r="BC926" i="20"/>
  <c r="BD926" i="20" s="1"/>
  <c r="BC918" i="20"/>
  <c r="BD918" i="20" s="1"/>
  <c r="BC910" i="20"/>
  <c r="BD910" i="20" s="1"/>
  <c r="BC902" i="20"/>
  <c r="BD902" i="20" s="1"/>
  <c r="BC985" i="20"/>
  <c r="BD985" i="20" s="1"/>
  <c r="BC933" i="20"/>
  <c r="BD933" i="20" s="1"/>
  <c r="BC929" i="20"/>
  <c r="BD929" i="20" s="1"/>
  <c r="BC925" i="20"/>
  <c r="BD925" i="20" s="1"/>
  <c r="BC924" i="20"/>
  <c r="BD924" i="20" s="1"/>
  <c r="BC921" i="20"/>
  <c r="BD921" i="20" s="1"/>
  <c r="BC917" i="20"/>
  <c r="BD917" i="20" s="1"/>
  <c r="BC916" i="20"/>
  <c r="BD916" i="20" s="1"/>
  <c r="BC913" i="20"/>
  <c r="BD913" i="20" s="1"/>
  <c r="BC909" i="20"/>
  <c r="BD909" i="20" s="1"/>
  <c r="BC908" i="20"/>
  <c r="BD908" i="20" s="1"/>
  <c r="BC905" i="20"/>
  <c r="BD905" i="20" s="1"/>
  <c r="BC901" i="20"/>
  <c r="BD901" i="20" s="1"/>
  <c r="BC900" i="20"/>
  <c r="BD900" i="20" s="1"/>
  <c r="BC897" i="20"/>
  <c r="BD897" i="20" s="1"/>
  <c r="BC893" i="20"/>
  <c r="BD893" i="20" s="1"/>
  <c r="BC892" i="20"/>
  <c r="BD892" i="20" s="1"/>
  <c r="BC889" i="20"/>
  <c r="BD889" i="20" s="1"/>
  <c r="BC885" i="20"/>
  <c r="BD885" i="20" s="1"/>
  <c r="BC884" i="20"/>
  <c r="BD884" i="20" s="1"/>
  <c r="BC881" i="20"/>
  <c r="BD881" i="20" s="1"/>
  <c r="BC877" i="20"/>
  <c r="BD877" i="20" s="1"/>
  <c r="BC876" i="20"/>
  <c r="BD876" i="20" s="1"/>
  <c r="BC874" i="20"/>
  <c r="BD874" i="20" s="1"/>
  <c r="BC866" i="20"/>
  <c r="BD866" i="20" s="1"/>
  <c r="BC966" i="20"/>
  <c r="BD966" i="20" s="1"/>
  <c r="BC950" i="20"/>
  <c r="BD950" i="20" s="1"/>
  <c r="BC944" i="20"/>
  <c r="BD944" i="20" s="1"/>
  <c r="BC932" i="20"/>
  <c r="BD932" i="20" s="1"/>
  <c r="BC875" i="20"/>
  <c r="BD875" i="20" s="1"/>
  <c r="BC868" i="20"/>
  <c r="BD868" i="20" s="1"/>
  <c r="BC867" i="20"/>
  <c r="BD867" i="20" s="1"/>
  <c r="BC860" i="20"/>
  <c r="BD860" i="20" s="1"/>
  <c r="BC859" i="20"/>
  <c r="BD859" i="20" s="1"/>
  <c r="BC852" i="20"/>
  <c r="BD852" i="20" s="1"/>
  <c r="BC851" i="20"/>
  <c r="BD851" i="20" s="1"/>
  <c r="BC844" i="20"/>
  <c r="BD844" i="20" s="1"/>
  <c r="BC843" i="20"/>
  <c r="BD843" i="20" s="1"/>
  <c r="BC839" i="20"/>
  <c r="BD839" i="20" s="1"/>
  <c r="BC835" i="20"/>
  <c r="BD835" i="20" s="1"/>
  <c r="BC831" i="20"/>
  <c r="BD831" i="20" s="1"/>
  <c r="BC827" i="20"/>
  <c r="BD827" i="20" s="1"/>
  <c r="BC823" i="20"/>
  <c r="BD823" i="20" s="1"/>
  <c r="BC819" i="20"/>
  <c r="BD819" i="20" s="1"/>
  <c r="BC815" i="20"/>
  <c r="BD815" i="20" s="1"/>
  <c r="BC811" i="20"/>
  <c r="BD811" i="20" s="1"/>
  <c r="BC807" i="20"/>
  <c r="BD807" i="20" s="1"/>
  <c r="BC803" i="20"/>
  <c r="BD803" i="20" s="1"/>
  <c r="BC799" i="20"/>
  <c r="BD799" i="20" s="1"/>
  <c r="BC795" i="20"/>
  <c r="BD795" i="20" s="1"/>
  <c r="BC791" i="20"/>
  <c r="BD791" i="20" s="1"/>
  <c r="BC787" i="20"/>
  <c r="BD787" i="20" s="1"/>
  <c r="BC783" i="20"/>
  <c r="BD783" i="20" s="1"/>
  <c r="BC779" i="20"/>
  <c r="BD779" i="20" s="1"/>
  <c r="BC934" i="20"/>
  <c r="BD934" i="20" s="1"/>
  <c r="BC894" i="20"/>
  <c r="BD894" i="20" s="1"/>
  <c r="BC890" i="20"/>
  <c r="BD890" i="20" s="1"/>
  <c r="BC886" i="20"/>
  <c r="BD886" i="20" s="1"/>
  <c r="BC882" i="20"/>
  <c r="BD882" i="20" s="1"/>
  <c r="BC878" i="20"/>
  <c r="BD878" i="20" s="1"/>
  <c r="BC871" i="20"/>
  <c r="BD871" i="20" s="1"/>
  <c r="BC856" i="20"/>
  <c r="BD856" i="20" s="1"/>
  <c r="BC836" i="20"/>
  <c r="BD836" i="20" s="1"/>
  <c r="BC828" i="20"/>
  <c r="BD828" i="20" s="1"/>
  <c r="BC820" i="20"/>
  <c r="BD820" i="20" s="1"/>
  <c r="BC812" i="20"/>
  <c r="BD812" i="20" s="1"/>
  <c r="BC804" i="20"/>
  <c r="BD804" i="20" s="1"/>
  <c r="BC796" i="20"/>
  <c r="BD796" i="20" s="1"/>
  <c r="BC788" i="20"/>
  <c r="BD788" i="20" s="1"/>
  <c r="BC780" i="20"/>
  <c r="BD780" i="20" s="1"/>
  <c r="BC775" i="20"/>
  <c r="BD775" i="20" s="1"/>
  <c r="BC771" i="20"/>
  <c r="BD771" i="20" s="1"/>
  <c r="BC870" i="20"/>
  <c r="BD870" i="20" s="1"/>
  <c r="BC855" i="20"/>
  <c r="BD855" i="20" s="1"/>
  <c r="BC854" i="20"/>
  <c r="BD854" i="20" s="1"/>
  <c r="BC850" i="20"/>
  <c r="BD850" i="20" s="1"/>
  <c r="BC838" i="20"/>
  <c r="BD838" i="20" s="1"/>
  <c r="BC837" i="20"/>
  <c r="BD837" i="20" s="1"/>
  <c r="BC830" i="20"/>
  <c r="BD830" i="20" s="1"/>
  <c r="BC829" i="20"/>
  <c r="BD829" i="20" s="1"/>
  <c r="BC822" i="20"/>
  <c r="BD822" i="20" s="1"/>
  <c r="BC821" i="20"/>
  <c r="BD821" i="20" s="1"/>
  <c r="BC814" i="20"/>
  <c r="BD814" i="20" s="1"/>
  <c r="BC813" i="20"/>
  <c r="BD813" i="20" s="1"/>
  <c r="BC806" i="20"/>
  <c r="BD806" i="20" s="1"/>
  <c r="BC805" i="20"/>
  <c r="BD805" i="20" s="1"/>
  <c r="BC798" i="20"/>
  <c r="BD798" i="20" s="1"/>
  <c r="BC797" i="20"/>
  <c r="BD797" i="20" s="1"/>
  <c r="BC790" i="20"/>
  <c r="BD790" i="20" s="1"/>
  <c r="BC789" i="20"/>
  <c r="BD789" i="20" s="1"/>
  <c r="BC782" i="20"/>
  <c r="BD782" i="20" s="1"/>
  <c r="BC781" i="20"/>
  <c r="BD781" i="20" s="1"/>
  <c r="BC772" i="20"/>
  <c r="BD772" i="20" s="1"/>
  <c r="BC768" i="20"/>
  <c r="BD768" i="20" s="1"/>
  <c r="BC764" i="20"/>
  <c r="BD764" i="20" s="1"/>
  <c r="BC760" i="20"/>
  <c r="BD760" i="20" s="1"/>
  <c r="BC930" i="20"/>
  <c r="BD930" i="20" s="1"/>
  <c r="BC922" i="20"/>
  <c r="BD922" i="20" s="1"/>
  <c r="BC914" i="20"/>
  <c r="BD914" i="20" s="1"/>
  <c r="BC906" i="20"/>
  <c r="BD906" i="20" s="1"/>
  <c r="BC898" i="20"/>
  <c r="BD898" i="20" s="1"/>
  <c r="BC872" i="20"/>
  <c r="BD872" i="20" s="1"/>
  <c r="BC864" i="20"/>
  <c r="BD864" i="20" s="1"/>
  <c r="BC848" i="20"/>
  <c r="BD848" i="20" s="1"/>
  <c r="BC840" i="20"/>
  <c r="BD840" i="20" s="1"/>
  <c r="BC832" i="20"/>
  <c r="BD832" i="20" s="1"/>
  <c r="BC824" i="20"/>
  <c r="BD824" i="20" s="1"/>
  <c r="BC816" i="20"/>
  <c r="BD816" i="20" s="1"/>
  <c r="BC808" i="20"/>
  <c r="BD808" i="20" s="1"/>
  <c r="BC800" i="20"/>
  <c r="BD800" i="20" s="1"/>
  <c r="BC792" i="20"/>
  <c r="BD792" i="20" s="1"/>
  <c r="BC784" i="20"/>
  <c r="BD784" i="20" s="1"/>
  <c r="BC776" i="20"/>
  <c r="BD776" i="20" s="1"/>
  <c r="BC773" i="20"/>
  <c r="BD773" i="20" s="1"/>
  <c r="BC769" i="20"/>
  <c r="BD769" i="20" s="1"/>
  <c r="BC765" i="20"/>
  <c r="BD765" i="20" s="1"/>
  <c r="BC761" i="20"/>
  <c r="BD761" i="20" s="1"/>
  <c r="BC757" i="20"/>
  <c r="BD757" i="20" s="1"/>
  <c r="BC753" i="20"/>
  <c r="BD753" i="20" s="1"/>
  <c r="BC749" i="20"/>
  <c r="BD749" i="20" s="1"/>
  <c r="BC745" i="20"/>
  <c r="BD745" i="20" s="1"/>
  <c r="BC741" i="20"/>
  <c r="BD741" i="20" s="1"/>
  <c r="BC737" i="20"/>
  <c r="BD737" i="20" s="1"/>
  <c r="BC733" i="20"/>
  <c r="BD733" i="20" s="1"/>
  <c r="BC729" i="20"/>
  <c r="BD729" i="20" s="1"/>
  <c r="BC725" i="20"/>
  <c r="BD725" i="20" s="1"/>
  <c r="BC721" i="20"/>
  <c r="BD721" i="20" s="1"/>
  <c r="BC717" i="20"/>
  <c r="BD717" i="20" s="1"/>
  <c r="BC713" i="20"/>
  <c r="BD713" i="20" s="1"/>
  <c r="BC709" i="20"/>
  <c r="BD709" i="20" s="1"/>
  <c r="BC705" i="20"/>
  <c r="BD705" i="20" s="1"/>
  <c r="BC701" i="20"/>
  <c r="BD701" i="20" s="1"/>
  <c r="BC697" i="20"/>
  <c r="BD697" i="20" s="1"/>
  <c r="BC693" i="20"/>
  <c r="BD693" i="20" s="1"/>
  <c r="BC689" i="20"/>
  <c r="BD689" i="20" s="1"/>
  <c r="BC685" i="20"/>
  <c r="BD685" i="20" s="1"/>
  <c r="BC681" i="20"/>
  <c r="BD681" i="20" s="1"/>
  <c r="BC862" i="20"/>
  <c r="BD862" i="20" s="1"/>
  <c r="BC858" i="20"/>
  <c r="BD858" i="20" s="1"/>
  <c r="BC846" i="20"/>
  <c r="BD846" i="20" s="1"/>
  <c r="BC842" i="20"/>
  <c r="BD842" i="20" s="1"/>
  <c r="BC774" i="20"/>
  <c r="BD774" i="20" s="1"/>
  <c r="BC767" i="20"/>
  <c r="BD767" i="20" s="1"/>
  <c r="BC766" i="20"/>
  <c r="BD766" i="20" s="1"/>
  <c r="BC763" i="20"/>
  <c r="BD763" i="20" s="1"/>
  <c r="BC762" i="20"/>
  <c r="BD762" i="20" s="1"/>
  <c r="BC758" i="20"/>
  <c r="BD758" i="20" s="1"/>
  <c r="BC750" i="20"/>
  <c r="BD750" i="20" s="1"/>
  <c r="BC742" i="20"/>
  <c r="BD742" i="20" s="1"/>
  <c r="BC734" i="20"/>
  <c r="BD734" i="20" s="1"/>
  <c r="BC726" i="20"/>
  <c r="BD726" i="20" s="1"/>
  <c r="BC718" i="20"/>
  <c r="BD718" i="20" s="1"/>
  <c r="BC710" i="20"/>
  <c r="BD710" i="20" s="1"/>
  <c r="BC702" i="20"/>
  <c r="BD702" i="20" s="1"/>
  <c r="BC694" i="20"/>
  <c r="BD694" i="20" s="1"/>
  <c r="BC686" i="20"/>
  <c r="BD686" i="20" s="1"/>
  <c r="BC677" i="20"/>
  <c r="BD677" i="20" s="1"/>
  <c r="BC673" i="20"/>
  <c r="BD673" i="20" s="1"/>
  <c r="BC669" i="20"/>
  <c r="BD669" i="20" s="1"/>
  <c r="BC665" i="20"/>
  <c r="BD665" i="20" s="1"/>
  <c r="BC661" i="20"/>
  <c r="BD661" i="20" s="1"/>
  <c r="BC657" i="20"/>
  <c r="BD657" i="20" s="1"/>
  <c r="BC653" i="20"/>
  <c r="BD653" i="20" s="1"/>
  <c r="BC863" i="20"/>
  <c r="BD863" i="20" s="1"/>
  <c r="BC847" i="20"/>
  <c r="BD847" i="20" s="1"/>
  <c r="BC834" i="20"/>
  <c r="BD834" i="20" s="1"/>
  <c r="BC833" i="20"/>
  <c r="BD833" i="20" s="1"/>
  <c r="BC818" i="20"/>
  <c r="BD818" i="20" s="1"/>
  <c r="BC817" i="20"/>
  <c r="BD817" i="20" s="1"/>
  <c r="BC802" i="20"/>
  <c r="BD802" i="20" s="1"/>
  <c r="BC801" i="20"/>
  <c r="BD801" i="20" s="1"/>
  <c r="BC786" i="20"/>
  <c r="BD786" i="20" s="1"/>
  <c r="BC785" i="20"/>
  <c r="BD785" i="20" s="1"/>
  <c r="BC759" i="20"/>
  <c r="BD759" i="20" s="1"/>
  <c r="BC752" i="20"/>
  <c r="BD752" i="20" s="1"/>
  <c r="BC751" i="20"/>
  <c r="BD751" i="20" s="1"/>
  <c r="BC744" i="20"/>
  <c r="BD744" i="20" s="1"/>
  <c r="BC743" i="20"/>
  <c r="BD743" i="20" s="1"/>
  <c r="BC736" i="20"/>
  <c r="BD736" i="20" s="1"/>
  <c r="BC735" i="20"/>
  <c r="BD735" i="20" s="1"/>
  <c r="BC728" i="20"/>
  <c r="BD728" i="20" s="1"/>
  <c r="BC727" i="20"/>
  <c r="BD727" i="20" s="1"/>
  <c r="BC720" i="20"/>
  <c r="BD720" i="20" s="1"/>
  <c r="BC719" i="20"/>
  <c r="BD719" i="20" s="1"/>
  <c r="BC712" i="20"/>
  <c r="BD712" i="20" s="1"/>
  <c r="BC711" i="20"/>
  <c r="BD711" i="20" s="1"/>
  <c r="BC704" i="20"/>
  <c r="BD704" i="20" s="1"/>
  <c r="BC703" i="20"/>
  <c r="BD703" i="20" s="1"/>
  <c r="BC696" i="20"/>
  <c r="BD696" i="20" s="1"/>
  <c r="BC695" i="20"/>
  <c r="BD695" i="20" s="1"/>
  <c r="BC688" i="20"/>
  <c r="BD688" i="20" s="1"/>
  <c r="BC687" i="20"/>
  <c r="BD687" i="20" s="1"/>
  <c r="BC680" i="20"/>
  <c r="BD680" i="20" s="1"/>
  <c r="BC678" i="20"/>
  <c r="BD678" i="20" s="1"/>
  <c r="BC674" i="20"/>
  <c r="BD674" i="20" s="1"/>
  <c r="BC670" i="20"/>
  <c r="BD670" i="20" s="1"/>
  <c r="BC666" i="20"/>
  <c r="BD666" i="20" s="1"/>
  <c r="BC662" i="20"/>
  <c r="BD662" i="20" s="1"/>
  <c r="BC658" i="20"/>
  <c r="BD658" i="20" s="1"/>
  <c r="BC654" i="20"/>
  <c r="BD654" i="20" s="1"/>
  <c r="BC650" i="20"/>
  <c r="BD650" i="20" s="1"/>
  <c r="BC646" i="20"/>
  <c r="BD646" i="20" s="1"/>
  <c r="BC770" i="20"/>
  <c r="BD770" i="20" s="1"/>
  <c r="BC754" i="20"/>
  <c r="BD754" i="20" s="1"/>
  <c r="BC746" i="20"/>
  <c r="BD746" i="20" s="1"/>
  <c r="BC738" i="20"/>
  <c r="BD738" i="20" s="1"/>
  <c r="BC730" i="20"/>
  <c r="BD730" i="20" s="1"/>
  <c r="BC722" i="20"/>
  <c r="BD722" i="20" s="1"/>
  <c r="BC714" i="20"/>
  <c r="BD714" i="20" s="1"/>
  <c r="BC706" i="20"/>
  <c r="BD706" i="20" s="1"/>
  <c r="BC698" i="20"/>
  <c r="BD698" i="20" s="1"/>
  <c r="BC690" i="20"/>
  <c r="BD690" i="20" s="1"/>
  <c r="BC682" i="20"/>
  <c r="BD682" i="20" s="1"/>
  <c r="BC679" i="20"/>
  <c r="BD679" i="20" s="1"/>
  <c r="BC675" i="20"/>
  <c r="BD675" i="20" s="1"/>
  <c r="BC671" i="20"/>
  <c r="BD671" i="20" s="1"/>
  <c r="BC667" i="20"/>
  <c r="BD667" i="20" s="1"/>
  <c r="BC663" i="20"/>
  <c r="BD663" i="20" s="1"/>
  <c r="BC659" i="20"/>
  <c r="BD659" i="20" s="1"/>
  <c r="BC655" i="20"/>
  <c r="BD655" i="20" s="1"/>
  <c r="BC651" i="20"/>
  <c r="BD651" i="20" s="1"/>
  <c r="BC647" i="20"/>
  <c r="BD647" i="20" s="1"/>
  <c r="BC643" i="20"/>
  <c r="BD643" i="20" s="1"/>
  <c r="BC639" i="20"/>
  <c r="BD639" i="20" s="1"/>
  <c r="BC635" i="20"/>
  <c r="BD635" i="20" s="1"/>
  <c r="BC631" i="20"/>
  <c r="BD631" i="20" s="1"/>
  <c r="BC627" i="20"/>
  <c r="BD627" i="20" s="1"/>
  <c r="BC623" i="20"/>
  <c r="BD623" i="20" s="1"/>
  <c r="BC619" i="20"/>
  <c r="BD619" i="20" s="1"/>
  <c r="BC615" i="20"/>
  <c r="BD615" i="20" s="1"/>
  <c r="BC611" i="20"/>
  <c r="BD611" i="20" s="1"/>
  <c r="BC607" i="20"/>
  <c r="BD607" i="20" s="1"/>
  <c r="BC603" i="20"/>
  <c r="BD603" i="20" s="1"/>
  <c r="BC599" i="20"/>
  <c r="BD599" i="20" s="1"/>
  <c r="BC595" i="20"/>
  <c r="BD595" i="20" s="1"/>
  <c r="BC591" i="20"/>
  <c r="BD591" i="20" s="1"/>
  <c r="BC587" i="20"/>
  <c r="BD587" i="20" s="1"/>
  <c r="BC583" i="20"/>
  <c r="BD583" i="20" s="1"/>
  <c r="BC579" i="20"/>
  <c r="BD579" i="20" s="1"/>
  <c r="BC575" i="20"/>
  <c r="BD575" i="20" s="1"/>
  <c r="BC826" i="20"/>
  <c r="BD826" i="20" s="1"/>
  <c r="BC810" i="20"/>
  <c r="BD810" i="20" s="1"/>
  <c r="BC794" i="20"/>
  <c r="BD794" i="20" s="1"/>
  <c r="BC778" i="20"/>
  <c r="BD778" i="20" s="1"/>
  <c r="BC676" i="20"/>
  <c r="BD676" i="20" s="1"/>
  <c r="BC668" i="20"/>
  <c r="BD668" i="20" s="1"/>
  <c r="BC660" i="20"/>
  <c r="BD660" i="20" s="1"/>
  <c r="BC652" i="20"/>
  <c r="BD652" i="20" s="1"/>
  <c r="BC649" i="20"/>
  <c r="BD649" i="20" s="1"/>
  <c r="BC648" i="20"/>
  <c r="BD648" i="20" s="1"/>
  <c r="BC645" i="20"/>
  <c r="BD645" i="20" s="1"/>
  <c r="BC644" i="20"/>
  <c r="BD644" i="20" s="1"/>
  <c r="BC640" i="20"/>
  <c r="BD640" i="20" s="1"/>
  <c r="BC632" i="20"/>
  <c r="BD632" i="20" s="1"/>
  <c r="BC624" i="20"/>
  <c r="BD624" i="20" s="1"/>
  <c r="BC616" i="20"/>
  <c r="BD616" i="20" s="1"/>
  <c r="BC608" i="20"/>
  <c r="BD608" i="20" s="1"/>
  <c r="BC600" i="20"/>
  <c r="BD600" i="20" s="1"/>
  <c r="BC592" i="20"/>
  <c r="BD592" i="20" s="1"/>
  <c r="BC584" i="20"/>
  <c r="BD584" i="20" s="1"/>
  <c r="BC576" i="20"/>
  <c r="BD576" i="20" s="1"/>
  <c r="BC570" i="20"/>
  <c r="BD570" i="20" s="1"/>
  <c r="BC566" i="20"/>
  <c r="BD566" i="20" s="1"/>
  <c r="BC562" i="20"/>
  <c r="BD562" i="20" s="1"/>
  <c r="BC558" i="20"/>
  <c r="BD558" i="20" s="1"/>
  <c r="BC554" i="20"/>
  <c r="BD554" i="20" s="1"/>
  <c r="BC550" i="20"/>
  <c r="BD550" i="20" s="1"/>
  <c r="BC546" i="20"/>
  <c r="BD546" i="20" s="1"/>
  <c r="BC542" i="20"/>
  <c r="BD542" i="20" s="1"/>
  <c r="BC538" i="20"/>
  <c r="BD538" i="20" s="1"/>
  <c r="BC534" i="20"/>
  <c r="BD534" i="20" s="1"/>
  <c r="BC530" i="20"/>
  <c r="BD530" i="20" s="1"/>
  <c r="BC526" i="20"/>
  <c r="BD526" i="20" s="1"/>
  <c r="BC522" i="20"/>
  <c r="BD522" i="20" s="1"/>
  <c r="BC518" i="20"/>
  <c r="BD518" i="20" s="1"/>
  <c r="BC514" i="20"/>
  <c r="BD514" i="20" s="1"/>
  <c r="BC510" i="20"/>
  <c r="BD510" i="20" s="1"/>
  <c r="BC506" i="20"/>
  <c r="BD506" i="20" s="1"/>
  <c r="BC502" i="20"/>
  <c r="BD502" i="20" s="1"/>
  <c r="BC498" i="20"/>
  <c r="BD498" i="20" s="1"/>
  <c r="BC494" i="20"/>
  <c r="BD494" i="20" s="1"/>
  <c r="BC490" i="20"/>
  <c r="BD490" i="20" s="1"/>
  <c r="BC486" i="20"/>
  <c r="BD486" i="20" s="1"/>
  <c r="BC482" i="20"/>
  <c r="BD482" i="20" s="1"/>
  <c r="BC478" i="20"/>
  <c r="BD478" i="20" s="1"/>
  <c r="BC474" i="20"/>
  <c r="BD474" i="20" s="1"/>
  <c r="BC756" i="20"/>
  <c r="BD756" i="20" s="1"/>
  <c r="BC755" i="20"/>
  <c r="BD755" i="20" s="1"/>
  <c r="BC740" i="20"/>
  <c r="BD740" i="20" s="1"/>
  <c r="BC739" i="20"/>
  <c r="BD739" i="20" s="1"/>
  <c r="BC724" i="20"/>
  <c r="BD724" i="20" s="1"/>
  <c r="BC723" i="20"/>
  <c r="BD723" i="20" s="1"/>
  <c r="BC708" i="20"/>
  <c r="BD708" i="20" s="1"/>
  <c r="BC707" i="20"/>
  <c r="BD707" i="20" s="1"/>
  <c r="BC692" i="20"/>
  <c r="BD692" i="20" s="1"/>
  <c r="BC691" i="20"/>
  <c r="BD691" i="20" s="1"/>
  <c r="BC642" i="20"/>
  <c r="BD642" i="20" s="1"/>
  <c r="BC641" i="20"/>
  <c r="BD641" i="20" s="1"/>
  <c r="BC634" i="20"/>
  <c r="BD634" i="20" s="1"/>
  <c r="BC633" i="20"/>
  <c r="BD633" i="20" s="1"/>
  <c r="BC626" i="20"/>
  <c r="BD626" i="20" s="1"/>
  <c r="BC625" i="20"/>
  <c r="BD625" i="20" s="1"/>
  <c r="BC618" i="20"/>
  <c r="BD618" i="20" s="1"/>
  <c r="BC617" i="20"/>
  <c r="BD617" i="20" s="1"/>
  <c r="BC610" i="20"/>
  <c r="BD610" i="20" s="1"/>
  <c r="BC609" i="20"/>
  <c r="BD609" i="20" s="1"/>
  <c r="BC602" i="20"/>
  <c r="BD602" i="20" s="1"/>
  <c r="BC601" i="20"/>
  <c r="BD601" i="20" s="1"/>
  <c r="BC594" i="20"/>
  <c r="BD594" i="20" s="1"/>
  <c r="BC593" i="20"/>
  <c r="BD593" i="20" s="1"/>
  <c r="BC586" i="20"/>
  <c r="BD586" i="20" s="1"/>
  <c r="BC585" i="20"/>
  <c r="BD585" i="20" s="1"/>
  <c r="BC578" i="20"/>
  <c r="BD578" i="20" s="1"/>
  <c r="BC577" i="20"/>
  <c r="BD577" i="20" s="1"/>
  <c r="BC571" i="20"/>
  <c r="BD571" i="20" s="1"/>
  <c r="BC567" i="20"/>
  <c r="BD567" i="20" s="1"/>
  <c r="BC563" i="20"/>
  <c r="BD563" i="20" s="1"/>
  <c r="BC559" i="20"/>
  <c r="BD559" i="20" s="1"/>
  <c r="BC555" i="20"/>
  <c r="BD555" i="20" s="1"/>
  <c r="BC551" i="20"/>
  <c r="BD551" i="20" s="1"/>
  <c r="BC547" i="20"/>
  <c r="BD547" i="20" s="1"/>
  <c r="BC543" i="20"/>
  <c r="BD543" i="20" s="1"/>
  <c r="BC539" i="20"/>
  <c r="BD539" i="20" s="1"/>
  <c r="BC825" i="20"/>
  <c r="BD825" i="20" s="1"/>
  <c r="BC809" i="20"/>
  <c r="BD809" i="20" s="1"/>
  <c r="BC793" i="20"/>
  <c r="BD793" i="20" s="1"/>
  <c r="BC777" i="20"/>
  <c r="BD777" i="20" s="1"/>
  <c r="BC672" i="20"/>
  <c r="BD672" i="20" s="1"/>
  <c r="BC664" i="20"/>
  <c r="BD664" i="20" s="1"/>
  <c r="BC656" i="20"/>
  <c r="BD656" i="20" s="1"/>
  <c r="BC636" i="20"/>
  <c r="BD636" i="20" s="1"/>
  <c r="BC628" i="20"/>
  <c r="BD628" i="20" s="1"/>
  <c r="BC620" i="20"/>
  <c r="BD620" i="20" s="1"/>
  <c r="BC612" i="20"/>
  <c r="BD612" i="20" s="1"/>
  <c r="BC604" i="20"/>
  <c r="BD604" i="20" s="1"/>
  <c r="BC596" i="20"/>
  <c r="BD596" i="20" s="1"/>
  <c r="BC588" i="20"/>
  <c r="BD588" i="20" s="1"/>
  <c r="BC580" i="20"/>
  <c r="BD580" i="20" s="1"/>
  <c r="BC572" i="20"/>
  <c r="BD572" i="20" s="1"/>
  <c r="BC568" i="20"/>
  <c r="BD568" i="20" s="1"/>
  <c r="BC564" i="20"/>
  <c r="BD564" i="20" s="1"/>
  <c r="BC560" i="20"/>
  <c r="BD560" i="20" s="1"/>
  <c r="BC556" i="20"/>
  <c r="BD556" i="20" s="1"/>
  <c r="BC552" i="20"/>
  <c r="BD552" i="20" s="1"/>
  <c r="BC548" i="20"/>
  <c r="BD548" i="20" s="1"/>
  <c r="BC544" i="20"/>
  <c r="BD544" i="20" s="1"/>
  <c r="BC748" i="20"/>
  <c r="BD748" i="20" s="1"/>
  <c r="BC732" i="20"/>
  <c r="BD732" i="20" s="1"/>
  <c r="BC716" i="20"/>
  <c r="BD716" i="20" s="1"/>
  <c r="BC700" i="20"/>
  <c r="BD700" i="20" s="1"/>
  <c r="BC684" i="20"/>
  <c r="BD684" i="20" s="1"/>
  <c r="BC569" i="20"/>
  <c r="BD569" i="20" s="1"/>
  <c r="BC561" i="20"/>
  <c r="BD561" i="20" s="1"/>
  <c r="BC553" i="20"/>
  <c r="BD553" i="20" s="1"/>
  <c r="BC545" i="20"/>
  <c r="BD545" i="20" s="1"/>
  <c r="BC541" i="20"/>
  <c r="BD541" i="20" s="1"/>
  <c r="BC540" i="20"/>
  <c r="BD540" i="20" s="1"/>
  <c r="BC531" i="20"/>
  <c r="BD531" i="20" s="1"/>
  <c r="BC523" i="20"/>
  <c r="BD523" i="20" s="1"/>
  <c r="BC515" i="20"/>
  <c r="BD515" i="20" s="1"/>
  <c r="BC507" i="20"/>
  <c r="BD507" i="20" s="1"/>
  <c r="BC499" i="20"/>
  <c r="BD499" i="20" s="1"/>
  <c r="BC491" i="20"/>
  <c r="BD491" i="20" s="1"/>
  <c r="BC483" i="20"/>
  <c r="BD483" i="20" s="1"/>
  <c r="BC475" i="20"/>
  <c r="BD475" i="20" s="1"/>
  <c r="BC470" i="20"/>
  <c r="BD470" i="20" s="1"/>
  <c r="BC466" i="20"/>
  <c r="BD466" i="20" s="1"/>
  <c r="BC462" i="20"/>
  <c r="BD462" i="20" s="1"/>
  <c r="BC458" i="20"/>
  <c r="BD458" i="20" s="1"/>
  <c r="BC454" i="20"/>
  <c r="BD454" i="20" s="1"/>
  <c r="BC450" i="20"/>
  <c r="BD450" i="20" s="1"/>
  <c r="BC446" i="20"/>
  <c r="BD446" i="20" s="1"/>
  <c r="BC442" i="20"/>
  <c r="BD442" i="20" s="1"/>
  <c r="BC438" i="20"/>
  <c r="BD438" i="20" s="1"/>
  <c r="BC434" i="20"/>
  <c r="BD434" i="20" s="1"/>
  <c r="BC430" i="20"/>
  <c r="BD430" i="20" s="1"/>
  <c r="BC426" i="20"/>
  <c r="BD426" i="20" s="1"/>
  <c r="BC422" i="20"/>
  <c r="BD422" i="20" s="1"/>
  <c r="BC418" i="20"/>
  <c r="BD418" i="20" s="1"/>
  <c r="BC414" i="20"/>
  <c r="BD414" i="20" s="1"/>
  <c r="BC410" i="20"/>
  <c r="BD410" i="20" s="1"/>
  <c r="BC406" i="20"/>
  <c r="BD406" i="20" s="1"/>
  <c r="BC402" i="20"/>
  <c r="BD402" i="20" s="1"/>
  <c r="BC398" i="20"/>
  <c r="BD398" i="20" s="1"/>
  <c r="BC394" i="20"/>
  <c r="BD394" i="20" s="1"/>
  <c r="BC390" i="20"/>
  <c r="BD390" i="20" s="1"/>
  <c r="BC386" i="20"/>
  <c r="BD386" i="20" s="1"/>
  <c r="BC382" i="20"/>
  <c r="BD382" i="20" s="1"/>
  <c r="BC378" i="20"/>
  <c r="BD378" i="20" s="1"/>
  <c r="BC374" i="20"/>
  <c r="BD374" i="20" s="1"/>
  <c r="BC370" i="20"/>
  <c r="BD370" i="20" s="1"/>
  <c r="BC366" i="20"/>
  <c r="BD366" i="20" s="1"/>
  <c r="BC362" i="20"/>
  <c r="BD362" i="20" s="1"/>
  <c r="BC358" i="20"/>
  <c r="BD358" i="20" s="1"/>
  <c r="BC354" i="20"/>
  <c r="BD354" i="20" s="1"/>
  <c r="BC350" i="20"/>
  <c r="BD350" i="20" s="1"/>
  <c r="BC630" i="20"/>
  <c r="BD630" i="20" s="1"/>
  <c r="BC629" i="20"/>
  <c r="BD629" i="20" s="1"/>
  <c r="BC614" i="20"/>
  <c r="BD614" i="20" s="1"/>
  <c r="BC613" i="20"/>
  <c r="BD613" i="20" s="1"/>
  <c r="BC598" i="20"/>
  <c r="BD598" i="20" s="1"/>
  <c r="BC597" i="20"/>
  <c r="BD597" i="20" s="1"/>
  <c r="BC582" i="20"/>
  <c r="BD582" i="20" s="1"/>
  <c r="BC581" i="20"/>
  <c r="BD581" i="20" s="1"/>
  <c r="BC533" i="20"/>
  <c r="BD533" i="20" s="1"/>
  <c r="BC532" i="20"/>
  <c r="BD532" i="20" s="1"/>
  <c r="BC525" i="20"/>
  <c r="BD525" i="20" s="1"/>
  <c r="BC524" i="20"/>
  <c r="BD524" i="20" s="1"/>
  <c r="BC517" i="20"/>
  <c r="BD517" i="20" s="1"/>
  <c r="BC516" i="20"/>
  <c r="BD516" i="20" s="1"/>
  <c r="BC509" i="20"/>
  <c r="BD509" i="20" s="1"/>
  <c r="BC508" i="20"/>
  <c r="BD508" i="20" s="1"/>
  <c r="BC501" i="20"/>
  <c r="BD501" i="20" s="1"/>
  <c r="BC500" i="20"/>
  <c r="BD500" i="20" s="1"/>
  <c r="BC493" i="20"/>
  <c r="BD493" i="20" s="1"/>
  <c r="BC492" i="20"/>
  <c r="BD492" i="20" s="1"/>
  <c r="BC485" i="20"/>
  <c r="BD485" i="20" s="1"/>
  <c r="BC484" i="20"/>
  <c r="BD484" i="20" s="1"/>
  <c r="BC477" i="20"/>
  <c r="BD477" i="20" s="1"/>
  <c r="BC476" i="20"/>
  <c r="BD476" i="20" s="1"/>
  <c r="BC467" i="20"/>
  <c r="BD467" i="20" s="1"/>
  <c r="BC463" i="20"/>
  <c r="BD463" i="20" s="1"/>
  <c r="BC459" i="20"/>
  <c r="BD459" i="20" s="1"/>
  <c r="BC455" i="20"/>
  <c r="BD455" i="20" s="1"/>
  <c r="BC451" i="20"/>
  <c r="BD451" i="20" s="1"/>
  <c r="BC447" i="20"/>
  <c r="BD447" i="20" s="1"/>
  <c r="BC443" i="20"/>
  <c r="BD443" i="20" s="1"/>
  <c r="BC439" i="20"/>
  <c r="BD439" i="20" s="1"/>
  <c r="BC435" i="20"/>
  <c r="BD435" i="20" s="1"/>
  <c r="BC431" i="20"/>
  <c r="BD431" i="20" s="1"/>
  <c r="BC427" i="20"/>
  <c r="BD427" i="20" s="1"/>
  <c r="BC423" i="20"/>
  <c r="BD423" i="20" s="1"/>
  <c r="BC419" i="20"/>
  <c r="BD419" i="20" s="1"/>
  <c r="BC415" i="20"/>
  <c r="BD415" i="20" s="1"/>
  <c r="BC411" i="20"/>
  <c r="BD411" i="20" s="1"/>
  <c r="BC407" i="20"/>
  <c r="BD407" i="20" s="1"/>
  <c r="BC403" i="20"/>
  <c r="BD403" i="20" s="1"/>
  <c r="BC399" i="20"/>
  <c r="BD399" i="20" s="1"/>
  <c r="BC395" i="20"/>
  <c r="BD395" i="20" s="1"/>
  <c r="BC391" i="20"/>
  <c r="BD391" i="20" s="1"/>
  <c r="BC387" i="20"/>
  <c r="BD387" i="20" s="1"/>
  <c r="BC383" i="20"/>
  <c r="BD383" i="20" s="1"/>
  <c r="BC379" i="20"/>
  <c r="BD379" i="20" s="1"/>
  <c r="BC375" i="20"/>
  <c r="BD375" i="20" s="1"/>
  <c r="BC371" i="20"/>
  <c r="BD371" i="20" s="1"/>
  <c r="BC367" i="20"/>
  <c r="BD367" i="20" s="1"/>
  <c r="BC363" i="20"/>
  <c r="BD363" i="20" s="1"/>
  <c r="BC359" i="20"/>
  <c r="BD359" i="20" s="1"/>
  <c r="BC355" i="20"/>
  <c r="BD355" i="20" s="1"/>
  <c r="BC351" i="20"/>
  <c r="BD351" i="20" s="1"/>
  <c r="BC747" i="20"/>
  <c r="BD747" i="20" s="1"/>
  <c r="BC731" i="20"/>
  <c r="BD731" i="20" s="1"/>
  <c r="BC715" i="20"/>
  <c r="BD715" i="20" s="1"/>
  <c r="BC699" i="20"/>
  <c r="BD699" i="20" s="1"/>
  <c r="BC683" i="20"/>
  <c r="BD683" i="20" s="1"/>
  <c r="BC565" i="20"/>
  <c r="BD565" i="20" s="1"/>
  <c r="BC557" i="20"/>
  <c r="BD557" i="20" s="1"/>
  <c r="BC549" i="20"/>
  <c r="BD549" i="20" s="1"/>
  <c r="BC535" i="20"/>
  <c r="BD535" i="20" s="1"/>
  <c r="BC527" i="20"/>
  <c r="BD527" i="20" s="1"/>
  <c r="BC519" i="20"/>
  <c r="BD519" i="20" s="1"/>
  <c r="BC511" i="20"/>
  <c r="BD511" i="20" s="1"/>
  <c r="BC503" i="20"/>
  <c r="BD503" i="20" s="1"/>
  <c r="BC495" i="20"/>
  <c r="BD495" i="20" s="1"/>
  <c r="BC487" i="20"/>
  <c r="BD487" i="20" s="1"/>
  <c r="BC479" i="20"/>
  <c r="BD479" i="20" s="1"/>
  <c r="BC471" i="20"/>
  <c r="BD471" i="20" s="1"/>
  <c r="BC468" i="20"/>
  <c r="BD468" i="20" s="1"/>
  <c r="BC464" i="20"/>
  <c r="BD464" i="20" s="1"/>
  <c r="BC460" i="20"/>
  <c r="BD460" i="20" s="1"/>
  <c r="BC456" i="20"/>
  <c r="BD456" i="20" s="1"/>
  <c r="BC452" i="20"/>
  <c r="BD452" i="20" s="1"/>
  <c r="BC448" i="20"/>
  <c r="BD448" i="20" s="1"/>
  <c r="BC444" i="20"/>
  <c r="BD444" i="20" s="1"/>
  <c r="BC440" i="20"/>
  <c r="BD440" i="20" s="1"/>
  <c r="BC436" i="20"/>
  <c r="BD436" i="20" s="1"/>
  <c r="BC432" i="20"/>
  <c r="BD432" i="20" s="1"/>
  <c r="BC428" i="20"/>
  <c r="BD428" i="20" s="1"/>
  <c r="BC424" i="20"/>
  <c r="BD424" i="20" s="1"/>
  <c r="BC420" i="20"/>
  <c r="BD420" i="20" s="1"/>
  <c r="BC416" i="20"/>
  <c r="BD416" i="20" s="1"/>
  <c r="BC412" i="20"/>
  <c r="BD412" i="20" s="1"/>
  <c r="BC408" i="20"/>
  <c r="BD408" i="20" s="1"/>
  <c r="BC404" i="20"/>
  <c r="BD404" i="20" s="1"/>
  <c r="BC400" i="20"/>
  <c r="BD400" i="20" s="1"/>
  <c r="BC396" i="20"/>
  <c r="BD396" i="20" s="1"/>
  <c r="BC392" i="20"/>
  <c r="BD392" i="20" s="1"/>
  <c r="BC388" i="20"/>
  <c r="BD388" i="20" s="1"/>
  <c r="BC384" i="20"/>
  <c r="BD384" i="20" s="1"/>
  <c r="BC380" i="20"/>
  <c r="BD380" i="20" s="1"/>
  <c r="BC376" i="20"/>
  <c r="BD376" i="20" s="1"/>
  <c r="BC372" i="20"/>
  <c r="BD372" i="20" s="1"/>
  <c r="BC368" i="20"/>
  <c r="BD368" i="20" s="1"/>
  <c r="BC364" i="20"/>
  <c r="BD364" i="20" s="1"/>
  <c r="BC360" i="20"/>
  <c r="BD360" i="20" s="1"/>
  <c r="BC356" i="20"/>
  <c r="BD356" i="20" s="1"/>
  <c r="BC352" i="20"/>
  <c r="BD352" i="20" s="1"/>
  <c r="BC348" i="20"/>
  <c r="BD348" i="20" s="1"/>
  <c r="BC344" i="20"/>
  <c r="BD344" i="20" s="1"/>
  <c r="BC340" i="20"/>
  <c r="BD340" i="20" s="1"/>
  <c r="BC336" i="20"/>
  <c r="BD336" i="20" s="1"/>
  <c r="BC332" i="20"/>
  <c r="BD332" i="20" s="1"/>
  <c r="BC328" i="20"/>
  <c r="BD328" i="20" s="1"/>
  <c r="BC324" i="20"/>
  <c r="BD324" i="20" s="1"/>
  <c r="BC320" i="20"/>
  <c r="BD320" i="20" s="1"/>
  <c r="BC537" i="20"/>
  <c r="BD537" i="20" s="1"/>
  <c r="BC536" i="20"/>
  <c r="BD536" i="20" s="1"/>
  <c r="BC521" i="20"/>
  <c r="BD521" i="20" s="1"/>
  <c r="BC520" i="20"/>
  <c r="BD520" i="20" s="1"/>
  <c r="BC505" i="20"/>
  <c r="BD505" i="20" s="1"/>
  <c r="BC504" i="20"/>
  <c r="BD504" i="20" s="1"/>
  <c r="BC489" i="20"/>
  <c r="BD489" i="20" s="1"/>
  <c r="BC488" i="20"/>
  <c r="BD488" i="20" s="1"/>
  <c r="BC473" i="20"/>
  <c r="BD473" i="20" s="1"/>
  <c r="BC472" i="20"/>
  <c r="BD472" i="20" s="1"/>
  <c r="BC345" i="20"/>
  <c r="BD345" i="20" s="1"/>
  <c r="BC337" i="20"/>
  <c r="BD337" i="20" s="1"/>
  <c r="BC329" i="20"/>
  <c r="BD329" i="20" s="1"/>
  <c r="BC321" i="20"/>
  <c r="BD321" i="20" s="1"/>
  <c r="BC313" i="20"/>
  <c r="BD313" i="20" s="1"/>
  <c r="BC309" i="20"/>
  <c r="BD309" i="20" s="1"/>
  <c r="BC305" i="20"/>
  <c r="BD305" i="20" s="1"/>
  <c r="BC301" i="20"/>
  <c r="BD301" i="20" s="1"/>
  <c r="BC297" i="20"/>
  <c r="BD297" i="20" s="1"/>
  <c r="BC293" i="20"/>
  <c r="BD293" i="20" s="1"/>
  <c r="BC289" i="20"/>
  <c r="BD289" i="20" s="1"/>
  <c r="BC285" i="20"/>
  <c r="BD285" i="20" s="1"/>
  <c r="BC281" i="20"/>
  <c r="BD281" i="20" s="1"/>
  <c r="BC277" i="20"/>
  <c r="BD277" i="20" s="1"/>
  <c r="BC273" i="20"/>
  <c r="BD273" i="20" s="1"/>
  <c r="BC269" i="20"/>
  <c r="BD269" i="20" s="1"/>
  <c r="BC265" i="20"/>
  <c r="BD265" i="20" s="1"/>
  <c r="BC261" i="20"/>
  <c r="BD261" i="20" s="1"/>
  <c r="BC257" i="20"/>
  <c r="BD257" i="20" s="1"/>
  <c r="BC253" i="20"/>
  <c r="BD253" i="20" s="1"/>
  <c r="BC249" i="20"/>
  <c r="BD249" i="20" s="1"/>
  <c r="BC245" i="20"/>
  <c r="BD245" i="20" s="1"/>
  <c r="BC241" i="20"/>
  <c r="BD241" i="20" s="1"/>
  <c r="BC237" i="20"/>
  <c r="BD237" i="20" s="1"/>
  <c r="BC233" i="20"/>
  <c r="BD233" i="20" s="1"/>
  <c r="BC229" i="20"/>
  <c r="BD229" i="20" s="1"/>
  <c r="BC225" i="20"/>
  <c r="BD225" i="20" s="1"/>
  <c r="BC221" i="20"/>
  <c r="BD221" i="20" s="1"/>
  <c r="BC217" i="20"/>
  <c r="BD217" i="20" s="1"/>
  <c r="BC213" i="20"/>
  <c r="BD213" i="20" s="1"/>
  <c r="BC209" i="20"/>
  <c r="BD209" i="20" s="1"/>
  <c r="BC205" i="20"/>
  <c r="BD205" i="20" s="1"/>
  <c r="BC201" i="20"/>
  <c r="BD201" i="20" s="1"/>
  <c r="BC197" i="20"/>
  <c r="BD197" i="20" s="1"/>
  <c r="BC193" i="20"/>
  <c r="BD193" i="20" s="1"/>
  <c r="BC189" i="20"/>
  <c r="BD189" i="20" s="1"/>
  <c r="BC185" i="20"/>
  <c r="BD185" i="20" s="1"/>
  <c r="BC181" i="20"/>
  <c r="BD181" i="20" s="1"/>
  <c r="BC177" i="20"/>
  <c r="BD177" i="20" s="1"/>
  <c r="BC173" i="20"/>
  <c r="BD173" i="20" s="1"/>
  <c r="BC169" i="20"/>
  <c r="BD169" i="20" s="1"/>
  <c r="BC165" i="20"/>
  <c r="BD165" i="20" s="1"/>
  <c r="BC161" i="20"/>
  <c r="BD161" i="20" s="1"/>
  <c r="BC157" i="20"/>
  <c r="BD157" i="20" s="1"/>
  <c r="BC153" i="20"/>
  <c r="BD153" i="20" s="1"/>
  <c r="BC149" i="20"/>
  <c r="BD149" i="20" s="1"/>
  <c r="BC145" i="20"/>
  <c r="BD145" i="20" s="1"/>
  <c r="BC141" i="20"/>
  <c r="BD141" i="20" s="1"/>
  <c r="BC137" i="20"/>
  <c r="BD137" i="20" s="1"/>
  <c r="BC133" i="20"/>
  <c r="BD133" i="20" s="1"/>
  <c r="BC129" i="20"/>
  <c r="BD129" i="20" s="1"/>
  <c r="BC125" i="20"/>
  <c r="BD125" i="20" s="1"/>
  <c r="BC121" i="20"/>
  <c r="BD121" i="20" s="1"/>
  <c r="BC117" i="20"/>
  <c r="BD117" i="20" s="1"/>
  <c r="BC113" i="20"/>
  <c r="BD113" i="20" s="1"/>
  <c r="BC109" i="20"/>
  <c r="BD109" i="20" s="1"/>
  <c r="BC105" i="20"/>
  <c r="BD105" i="20" s="1"/>
  <c r="BC101" i="20"/>
  <c r="BD101" i="20" s="1"/>
  <c r="BC97" i="20"/>
  <c r="BD97" i="20" s="1"/>
  <c r="BC93" i="20"/>
  <c r="BD93" i="20" s="1"/>
  <c r="BC89" i="20"/>
  <c r="BD89" i="20" s="1"/>
  <c r="BC85" i="20"/>
  <c r="BD85" i="20" s="1"/>
  <c r="BC81" i="20"/>
  <c r="BD81" i="20" s="1"/>
  <c r="BC77" i="20"/>
  <c r="BD77" i="20" s="1"/>
  <c r="BC73" i="20"/>
  <c r="BD73" i="20" s="1"/>
  <c r="BC69" i="20"/>
  <c r="BD69" i="20" s="1"/>
  <c r="BC65" i="20"/>
  <c r="BD65" i="20" s="1"/>
  <c r="BC61" i="20"/>
  <c r="BD61" i="20" s="1"/>
  <c r="BC57" i="20"/>
  <c r="BD57" i="20" s="1"/>
  <c r="BC53" i="20"/>
  <c r="BD53" i="20" s="1"/>
  <c r="BC49" i="20"/>
  <c r="BD49" i="20" s="1"/>
  <c r="BC78" i="20"/>
  <c r="BD78" i="20" s="1"/>
  <c r="BC70" i="20"/>
  <c r="BD70" i="20" s="1"/>
  <c r="BC62" i="20"/>
  <c r="BD62" i="20" s="1"/>
  <c r="BC58" i="20"/>
  <c r="BD58" i="20" s="1"/>
  <c r="BC54" i="20"/>
  <c r="BD54" i="20" s="1"/>
  <c r="BC50" i="20"/>
  <c r="BD50" i="20" s="1"/>
  <c r="BC637" i="20"/>
  <c r="BD637" i="20" s="1"/>
  <c r="BC621" i="20"/>
  <c r="BD621" i="20" s="1"/>
  <c r="BC605" i="20"/>
  <c r="BD605" i="20" s="1"/>
  <c r="BC589" i="20"/>
  <c r="BD589" i="20" s="1"/>
  <c r="BC573" i="20"/>
  <c r="BD573" i="20" s="1"/>
  <c r="BC469" i="20"/>
  <c r="BD469" i="20" s="1"/>
  <c r="BC461" i="20"/>
  <c r="BD461" i="20" s="1"/>
  <c r="BC453" i="20"/>
  <c r="BD453" i="20" s="1"/>
  <c r="BC445" i="20"/>
  <c r="BD445" i="20" s="1"/>
  <c r="BC437" i="20"/>
  <c r="BD437" i="20" s="1"/>
  <c r="BC429" i="20"/>
  <c r="BD429" i="20" s="1"/>
  <c r="BC421" i="20"/>
  <c r="BD421" i="20" s="1"/>
  <c r="BC413" i="20"/>
  <c r="BD413" i="20" s="1"/>
  <c r="BC405" i="20"/>
  <c r="BD405" i="20" s="1"/>
  <c r="BC397" i="20"/>
  <c r="BD397" i="20" s="1"/>
  <c r="BC389" i="20"/>
  <c r="BD389" i="20" s="1"/>
  <c r="BC381" i="20"/>
  <c r="BD381" i="20" s="1"/>
  <c r="BC373" i="20"/>
  <c r="BD373" i="20" s="1"/>
  <c r="BC365" i="20"/>
  <c r="BD365" i="20" s="1"/>
  <c r="BC357" i="20"/>
  <c r="BD357" i="20" s="1"/>
  <c r="BC349" i="20"/>
  <c r="BD349" i="20" s="1"/>
  <c r="BC347" i="20"/>
  <c r="BD347" i="20" s="1"/>
  <c r="BC346" i="20"/>
  <c r="BD346" i="20" s="1"/>
  <c r="BC339" i="20"/>
  <c r="BD339" i="20" s="1"/>
  <c r="BC338" i="20"/>
  <c r="BD338" i="20" s="1"/>
  <c r="BC331" i="20"/>
  <c r="BD331" i="20" s="1"/>
  <c r="BC330" i="20"/>
  <c r="BD330" i="20" s="1"/>
  <c r="BC323" i="20"/>
  <c r="BD323" i="20" s="1"/>
  <c r="BC322" i="20"/>
  <c r="BD322" i="20" s="1"/>
  <c r="BC314" i="20"/>
  <c r="BD314" i="20" s="1"/>
  <c r="BC310" i="20"/>
  <c r="BD310" i="20" s="1"/>
  <c r="BC306" i="20"/>
  <c r="BD306" i="20" s="1"/>
  <c r="BC302" i="20"/>
  <c r="BD302" i="20" s="1"/>
  <c r="BC298" i="20"/>
  <c r="BD298" i="20" s="1"/>
  <c r="BC294" i="20"/>
  <c r="BD294" i="20" s="1"/>
  <c r="BC290" i="20"/>
  <c r="BD290" i="20" s="1"/>
  <c r="BC286" i="20"/>
  <c r="BD286" i="20" s="1"/>
  <c r="BC282" i="20"/>
  <c r="BD282" i="20" s="1"/>
  <c r="BC278" i="20"/>
  <c r="BD278" i="20" s="1"/>
  <c r="BC274" i="20"/>
  <c r="BD274" i="20" s="1"/>
  <c r="BC270" i="20"/>
  <c r="BD270" i="20" s="1"/>
  <c r="BC266" i="20"/>
  <c r="BD266" i="20" s="1"/>
  <c r="BC262" i="20"/>
  <c r="BD262" i="20" s="1"/>
  <c r="BC258" i="20"/>
  <c r="BD258" i="20" s="1"/>
  <c r="BC254" i="20"/>
  <c r="BD254" i="20" s="1"/>
  <c r="BC250" i="20"/>
  <c r="BD250" i="20" s="1"/>
  <c r="BC246" i="20"/>
  <c r="BD246" i="20" s="1"/>
  <c r="BC242" i="20"/>
  <c r="BD242" i="20" s="1"/>
  <c r="BC238" i="20"/>
  <c r="BD238" i="20" s="1"/>
  <c r="BC234" i="20"/>
  <c r="BD234" i="20" s="1"/>
  <c r="BC230" i="20"/>
  <c r="BD230" i="20" s="1"/>
  <c r="BC226" i="20"/>
  <c r="BD226" i="20" s="1"/>
  <c r="BC222" i="20"/>
  <c r="BD222" i="20" s="1"/>
  <c r="BC218" i="20"/>
  <c r="BD218" i="20" s="1"/>
  <c r="BC214" i="20"/>
  <c r="BD214" i="20" s="1"/>
  <c r="BC210" i="20"/>
  <c r="BD210" i="20" s="1"/>
  <c r="BC206" i="20"/>
  <c r="BD206" i="20" s="1"/>
  <c r="BC202" i="20"/>
  <c r="BD202" i="20" s="1"/>
  <c r="BC198" i="20"/>
  <c r="BD198" i="20" s="1"/>
  <c r="BC194" i="20"/>
  <c r="BD194" i="20" s="1"/>
  <c r="BC190" i="20"/>
  <c r="BD190" i="20" s="1"/>
  <c r="BC186" i="20"/>
  <c r="BD186" i="20" s="1"/>
  <c r="BC182" i="20"/>
  <c r="BD182" i="20" s="1"/>
  <c r="BC178" i="20"/>
  <c r="BD178" i="20" s="1"/>
  <c r="BC174" i="20"/>
  <c r="BD174" i="20" s="1"/>
  <c r="BC170" i="20"/>
  <c r="BD170" i="20" s="1"/>
  <c r="BC166" i="20"/>
  <c r="BD166" i="20" s="1"/>
  <c r="BC162" i="20"/>
  <c r="BD162" i="20" s="1"/>
  <c r="BC158" i="20"/>
  <c r="BD158" i="20" s="1"/>
  <c r="BC154" i="20"/>
  <c r="BD154" i="20" s="1"/>
  <c r="BC150" i="20"/>
  <c r="BD150" i="20" s="1"/>
  <c r="BC146" i="20"/>
  <c r="BD146" i="20" s="1"/>
  <c r="BC142" i="20"/>
  <c r="BD142" i="20" s="1"/>
  <c r="BC138" i="20"/>
  <c r="BD138" i="20" s="1"/>
  <c r="BC134" i="20"/>
  <c r="BD134" i="20" s="1"/>
  <c r="BC130" i="20"/>
  <c r="BD130" i="20" s="1"/>
  <c r="BC126" i="20"/>
  <c r="BD126" i="20" s="1"/>
  <c r="BC122" i="20"/>
  <c r="BD122" i="20" s="1"/>
  <c r="BC118" i="20"/>
  <c r="BD118" i="20" s="1"/>
  <c r="BC114" i="20"/>
  <c r="BD114" i="20" s="1"/>
  <c r="BC110" i="20"/>
  <c r="BD110" i="20" s="1"/>
  <c r="BC106" i="20"/>
  <c r="BD106" i="20" s="1"/>
  <c r="BC102" i="20"/>
  <c r="BD102" i="20" s="1"/>
  <c r="BC98" i="20"/>
  <c r="BD98" i="20" s="1"/>
  <c r="BC94" i="20"/>
  <c r="BD94" i="20" s="1"/>
  <c r="BC90" i="20"/>
  <c r="BD90" i="20" s="1"/>
  <c r="BC86" i="20"/>
  <c r="BD86" i="20" s="1"/>
  <c r="BC82" i="20"/>
  <c r="BD82" i="20" s="1"/>
  <c r="BC74" i="20"/>
  <c r="BD74" i="20" s="1"/>
  <c r="BC66" i="20"/>
  <c r="BD66" i="20" s="1"/>
  <c r="BC529" i="20"/>
  <c r="BD529" i="20" s="1"/>
  <c r="BC528" i="20"/>
  <c r="BD528" i="20" s="1"/>
  <c r="BC513" i="20"/>
  <c r="BD513" i="20" s="1"/>
  <c r="BC512" i="20"/>
  <c r="BD512" i="20" s="1"/>
  <c r="BC497" i="20"/>
  <c r="BD497" i="20" s="1"/>
  <c r="BC496" i="20"/>
  <c r="BD496" i="20" s="1"/>
  <c r="BC481" i="20"/>
  <c r="BD481" i="20" s="1"/>
  <c r="BC480" i="20"/>
  <c r="BD480" i="20" s="1"/>
  <c r="BC341" i="20"/>
  <c r="BD341" i="20" s="1"/>
  <c r="BC333" i="20"/>
  <c r="BD333" i="20" s="1"/>
  <c r="BC325" i="20"/>
  <c r="BD325" i="20" s="1"/>
  <c r="BC317" i="20"/>
  <c r="BD317" i="20" s="1"/>
  <c r="BC315" i="20"/>
  <c r="BD315" i="20" s="1"/>
  <c r="BC311" i="20"/>
  <c r="BD311" i="20" s="1"/>
  <c r="BC307" i="20"/>
  <c r="BD307" i="20" s="1"/>
  <c r="BC303" i="20"/>
  <c r="BD303" i="20" s="1"/>
  <c r="BC299" i="20"/>
  <c r="BD299" i="20" s="1"/>
  <c r="BC295" i="20"/>
  <c r="BD295" i="20" s="1"/>
  <c r="BC291" i="20"/>
  <c r="BD291" i="20" s="1"/>
  <c r="BC287" i="20"/>
  <c r="BD287" i="20" s="1"/>
  <c r="BC283" i="20"/>
  <c r="BD283" i="20" s="1"/>
  <c r="BC279" i="20"/>
  <c r="BD279" i="20" s="1"/>
  <c r="BC275" i="20"/>
  <c r="BD275" i="20" s="1"/>
  <c r="BC271" i="20"/>
  <c r="BD271" i="20" s="1"/>
  <c r="BC267" i="20"/>
  <c r="BD267" i="20" s="1"/>
  <c r="BC263" i="20"/>
  <c r="BD263" i="20" s="1"/>
  <c r="BC259" i="20"/>
  <c r="BD259" i="20" s="1"/>
  <c r="BC255" i="20"/>
  <c r="BD255" i="20" s="1"/>
  <c r="BC251" i="20"/>
  <c r="BD251" i="20" s="1"/>
  <c r="BC247" i="20"/>
  <c r="BD247" i="20" s="1"/>
  <c r="BC243" i="20"/>
  <c r="BD243" i="20" s="1"/>
  <c r="BC239" i="20"/>
  <c r="BD239" i="20" s="1"/>
  <c r="BC235" i="20"/>
  <c r="BD235" i="20" s="1"/>
  <c r="BC231" i="20"/>
  <c r="BD231" i="20" s="1"/>
  <c r="BC227" i="20"/>
  <c r="BD227" i="20" s="1"/>
  <c r="BC223" i="20"/>
  <c r="BD223" i="20" s="1"/>
  <c r="BC219" i="20"/>
  <c r="BD219" i="20" s="1"/>
  <c r="BC215" i="20"/>
  <c r="BD215" i="20" s="1"/>
  <c r="BC211" i="20"/>
  <c r="BD211" i="20" s="1"/>
  <c r="BC207" i="20"/>
  <c r="BD207" i="20" s="1"/>
  <c r="BC203" i="20"/>
  <c r="BD203" i="20" s="1"/>
  <c r="BC199" i="20"/>
  <c r="BD199" i="20" s="1"/>
  <c r="BC195" i="20"/>
  <c r="BD195" i="20" s="1"/>
  <c r="BC191" i="20"/>
  <c r="BD191" i="20" s="1"/>
  <c r="BC187" i="20"/>
  <c r="BD187" i="20" s="1"/>
  <c r="BC183" i="20"/>
  <c r="BD183" i="20" s="1"/>
  <c r="BC179" i="20"/>
  <c r="BD179" i="20" s="1"/>
  <c r="BC175" i="20"/>
  <c r="BD175" i="20" s="1"/>
  <c r="BC171" i="20"/>
  <c r="BD171" i="20" s="1"/>
  <c r="BC167" i="20"/>
  <c r="BD167" i="20" s="1"/>
  <c r="BC163" i="20"/>
  <c r="BD163" i="20" s="1"/>
  <c r="BC159" i="20"/>
  <c r="BD159" i="20" s="1"/>
  <c r="BC155" i="20"/>
  <c r="BD155" i="20" s="1"/>
  <c r="BC151" i="20"/>
  <c r="BD151" i="20" s="1"/>
  <c r="BC147" i="20"/>
  <c r="BD147" i="20" s="1"/>
  <c r="BC143" i="20"/>
  <c r="BD143" i="20" s="1"/>
  <c r="BC139" i="20"/>
  <c r="BD139" i="20" s="1"/>
  <c r="BC135" i="20"/>
  <c r="BD135" i="20" s="1"/>
  <c r="BC131" i="20"/>
  <c r="BD131" i="20" s="1"/>
  <c r="BC127" i="20"/>
  <c r="BD127" i="20" s="1"/>
  <c r="BC123" i="20"/>
  <c r="BD123" i="20" s="1"/>
  <c r="BC119" i="20"/>
  <c r="BD119" i="20" s="1"/>
  <c r="BC115" i="20"/>
  <c r="BD115" i="20" s="1"/>
  <c r="BC111" i="20"/>
  <c r="BD111" i="20" s="1"/>
  <c r="BC107" i="20"/>
  <c r="BD107" i="20" s="1"/>
  <c r="BC103" i="20"/>
  <c r="BD103" i="20" s="1"/>
  <c r="BC99" i="20"/>
  <c r="BD99" i="20" s="1"/>
  <c r="BC95" i="20"/>
  <c r="BD95" i="20" s="1"/>
  <c r="BC91" i="20"/>
  <c r="BD91" i="20" s="1"/>
  <c r="BC87" i="20"/>
  <c r="BD87" i="20" s="1"/>
  <c r="BC83" i="20"/>
  <c r="BD83" i="20" s="1"/>
  <c r="BC79" i="20"/>
  <c r="BD79" i="20" s="1"/>
  <c r="BC75" i="20"/>
  <c r="BD75" i="20" s="1"/>
  <c r="BC71" i="20"/>
  <c r="BD71" i="20" s="1"/>
  <c r="BC67" i="20"/>
  <c r="BD67" i="20" s="1"/>
  <c r="BC63" i="20"/>
  <c r="BD63" i="20" s="1"/>
  <c r="BC335" i="20"/>
  <c r="BD335" i="20" s="1"/>
  <c r="BC334" i="20"/>
  <c r="BD334" i="20" s="1"/>
  <c r="BC319" i="20"/>
  <c r="BD319" i="20" s="1"/>
  <c r="BC318" i="20"/>
  <c r="BD318" i="20" s="1"/>
  <c r="BC316" i="20"/>
  <c r="BD316" i="20" s="1"/>
  <c r="BC308" i="20"/>
  <c r="BD308" i="20" s="1"/>
  <c r="BC300" i="20"/>
  <c r="BD300" i="20" s="1"/>
  <c r="BC292" i="20"/>
  <c r="BD292" i="20" s="1"/>
  <c r="BC284" i="20"/>
  <c r="BD284" i="20" s="1"/>
  <c r="BC276" i="20"/>
  <c r="BD276" i="20" s="1"/>
  <c r="BC268" i="20"/>
  <c r="BD268" i="20" s="1"/>
  <c r="BC260" i="20"/>
  <c r="BD260" i="20" s="1"/>
  <c r="BC252" i="20"/>
  <c r="BD252" i="20" s="1"/>
  <c r="BC244" i="20"/>
  <c r="BD244" i="20" s="1"/>
  <c r="BC236" i="20"/>
  <c r="BD236" i="20" s="1"/>
  <c r="BC228" i="20"/>
  <c r="BD228" i="20" s="1"/>
  <c r="BC220" i="20"/>
  <c r="BD220" i="20" s="1"/>
  <c r="BC212" i="20"/>
  <c r="BD212" i="20" s="1"/>
  <c r="BC204" i="20"/>
  <c r="BD204" i="20" s="1"/>
  <c r="BC196" i="20"/>
  <c r="BD196" i="20" s="1"/>
  <c r="BC188" i="20"/>
  <c r="BD188" i="20" s="1"/>
  <c r="BC180" i="20"/>
  <c r="BD180" i="20" s="1"/>
  <c r="BC172" i="20"/>
  <c r="BD172" i="20" s="1"/>
  <c r="BC164" i="20"/>
  <c r="BD164" i="20" s="1"/>
  <c r="BC156" i="20"/>
  <c r="BD156" i="20" s="1"/>
  <c r="BC148" i="20"/>
  <c r="BD148" i="20" s="1"/>
  <c r="BC140" i="20"/>
  <c r="BD140" i="20" s="1"/>
  <c r="BC132" i="20"/>
  <c r="BD132" i="20" s="1"/>
  <c r="BC124" i="20"/>
  <c r="BD124" i="20" s="1"/>
  <c r="BC116" i="20"/>
  <c r="BD116" i="20" s="1"/>
  <c r="BC108" i="20"/>
  <c r="BD108" i="20" s="1"/>
  <c r="BC100" i="20"/>
  <c r="BD100" i="20" s="1"/>
  <c r="BC92" i="20"/>
  <c r="BD92" i="20" s="1"/>
  <c r="BC84" i="20"/>
  <c r="BD84" i="20" s="1"/>
  <c r="BC76" i="20"/>
  <c r="BD76" i="20" s="1"/>
  <c r="BC68" i="20"/>
  <c r="BD68" i="20" s="1"/>
  <c r="BC56" i="20"/>
  <c r="BD56" i="20" s="1"/>
  <c r="BC638" i="20"/>
  <c r="BD638" i="20" s="1"/>
  <c r="BC606" i="20"/>
  <c r="BD606" i="20" s="1"/>
  <c r="BC574" i="20"/>
  <c r="BD574" i="20" s="1"/>
  <c r="BC343" i="20"/>
  <c r="BD343" i="20" s="1"/>
  <c r="BC342" i="20"/>
  <c r="BD342" i="20" s="1"/>
  <c r="BC327" i="20"/>
  <c r="BD327" i="20" s="1"/>
  <c r="BC326" i="20"/>
  <c r="BD326" i="20" s="1"/>
  <c r="BC312" i="20"/>
  <c r="BD312" i="20" s="1"/>
  <c r="BC304" i="20"/>
  <c r="BD304" i="20" s="1"/>
  <c r="BC296" i="20"/>
  <c r="BD296" i="20" s="1"/>
  <c r="BC280" i="20"/>
  <c r="BD280" i="20" s="1"/>
  <c r="BC272" i="20"/>
  <c r="BD272" i="20" s="1"/>
  <c r="BC248" i="20"/>
  <c r="BD248" i="20" s="1"/>
  <c r="BC240" i="20"/>
  <c r="BD240" i="20" s="1"/>
  <c r="BC200" i="20"/>
  <c r="BD200" i="20" s="1"/>
  <c r="BC192" i="20"/>
  <c r="BD192" i="20" s="1"/>
  <c r="BC184" i="20"/>
  <c r="BD184" i="20" s="1"/>
  <c r="BC176" i="20"/>
  <c r="BD176" i="20" s="1"/>
  <c r="BC168" i="20"/>
  <c r="BD168" i="20" s="1"/>
  <c r="BC160" i="20"/>
  <c r="BD160" i="20" s="1"/>
  <c r="BC152" i="20"/>
  <c r="BD152" i="20" s="1"/>
  <c r="BC144" i="20"/>
  <c r="BD144" i="20" s="1"/>
  <c r="BC136" i="20"/>
  <c r="BD136" i="20" s="1"/>
  <c r="BC128" i="20"/>
  <c r="BD128" i="20" s="1"/>
  <c r="BC112" i="20"/>
  <c r="BD112" i="20" s="1"/>
  <c r="BC104" i="20"/>
  <c r="BD104" i="20" s="1"/>
  <c r="BC96" i="20"/>
  <c r="BD96" i="20" s="1"/>
  <c r="BC80" i="20"/>
  <c r="BD80" i="20" s="1"/>
  <c r="BC465" i="20"/>
  <c r="BD465" i="20" s="1"/>
  <c r="BC457" i="20"/>
  <c r="BD457" i="20" s="1"/>
  <c r="BC449" i="20"/>
  <c r="BD449" i="20" s="1"/>
  <c r="BC441" i="20"/>
  <c r="BD441" i="20" s="1"/>
  <c r="BC433" i="20"/>
  <c r="BD433" i="20" s="1"/>
  <c r="BC425" i="20"/>
  <c r="BD425" i="20" s="1"/>
  <c r="BC417" i="20"/>
  <c r="BD417" i="20" s="1"/>
  <c r="BC409" i="20"/>
  <c r="BD409" i="20" s="1"/>
  <c r="BC401" i="20"/>
  <c r="BD401" i="20" s="1"/>
  <c r="BC393" i="20"/>
  <c r="BD393" i="20" s="1"/>
  <c r="BC385" i="20"/>
  <c r="BD385" i="20" s="1"/>
  <c r="BC377" i="20"/>
  <c r="BD377" i="20" s="1"/>
  <c r="BC369" i="20"/>
  <c r="BD369" i="20" s="1"/>
  <c r="BC361" i="20"/>
  <c r="BD361" i="20" s="1"/>
  <c r="BC353" i="20"/>
  <c r="BD353" i="20" s="1"/>
  <c r="BC60" i="20"/>
  <c r="BD60" i="20" s="1"/>
  <c r="BC59" i="20"/>
  <c r="BD59" i="20" s="1"/>
  <c r="BC55" i="20"/>
  <c r="BD55" i="20" s="1"/>
  <c r="BC52" i="20"/>
  <c r="BD52" i="20" s="1"/>
  <c r="BC51" i="20"/>
  <c r="BD51" i="20" s="1"/>
  <c r="BC48" i="20"/>
  <c r="BD48" i="20" s="1"/>
  <c r="BC47" i="20"/>
  <c r="BD47" i="20" s="1"/>
  <c r="BC622" i="20"/>
  <c r="BD622" i="20" s="1"/>
  <c r="BC590" i="20"/>
  <c r="BD590" i="20" s="1"/>
  <c r="BC288" i="20"/>
  <c r="BD288" i="20" s="1"/>
  <c r="BC264" i="20"/>
  <c r="BD264" i="20" s="1"/>
  <c r="BC256" i="20"/>
  <c r="BD256" i="20" s="1"/>
  <c r="BC232" i="20"/>
  <c r="BD232" i="20" s="1"/>
  <c r="BC224" i="20"/>
  <c r="BD224" i="20" s="1"/>
  <c r="BC216" i="20"/>
  <c r="BD216" i="20" s="1"/>
  <c r="BC208" i="20"/>
  <c r="BD208" i="20" s="1"/>
  <c r="BC120" i="20"/>
  <c r="BD120" i="20" s="1"/>
  <c r="BC88" i="20"/>
  <c r="BD88" i="20" s="1"/>
  <c r="BC72" i="20"/>
  <c r="BD72" i="20" s="1"/>
  <c r="BC64" i="20"/>
  <c r="BD64" i="20" s="1"/>
  <c r="H7" i="22"/>
  <c r="Y1023" i="20"/>
  <c r="Y1019" i="20"/>
  <c r="Y1015" i="20"/>
  <c r="Y1011" i="20"/>
  <c r="Y1007" i="20"/>
  <c r="Y1003" i="20"/>
  <c r="Y999" i="20"/>
  <c r="Y995" i="20"/>
  <c r="Y991" i="20"/>
  <c r="Y987" i="20"/>
  <c r="Y983" i="20"/>
  <c r="Y979" i="20"/>
  <c r="Y975" i="20"/>
  <c r="Y971" i="20"/>
  <c r="Y967" i="20"/>
  <c r="Y963" i="20"/>
  <c r="Y959" i="20"/>
  <c r="Y1026" i="20"/>
  <c r="Y1025" i="20"/>
  <c r="Y1024" i="20"/>
  <c r="Y1010" i="20"/>
  <c r="Y1009" i="20"/>
  <c r="Y1008" i="20"/>
  <c r="Y994" i="20"/>
  <c r="Y993" i="20"/>
  <c r="Y992" i="20"/>
  <c r="Y978" i="20"/>
  <c r="Y977" i="20"/>
  <c r="Y976" i="20"/>
  <c r="Y962" i="20"/>
  <c r="Y961" i="20"/>
  <c r="Y960" i="20"/>
  <c r="Y957" i="20"/>
  <c r="Y953" i="20"/>
  <c r="Y949" i="20"/>
  <c r="Y945" i="20"/>
  <c r="Y1016" i="20"/>
  <c r="Y1013" i="20"/>
  <c r="Y1006" i="20"/>
  <c r="Y996" i="20"/>
  <c r="Y989" i="20"/>
  <c r="Y986" i="20"/>
  <c r="Y972" i="20"/>
  <c r="Y969" i="20"/>
  <c r="Y966" i="20"/>
  <c r="Y948" i="20"/>
  <c r="Y947" i="20"/>
  <c r="Y946" i="20"/>
  <c r="Y940" i="20"/>
  <c r="Y936" i="20"/>
  <c r="Y932" i="20"/>
  <c r="Y928" i="20"/>
  <c r="Y924" i="20"/>
  <c r="Y920" i="20"/>
  <c r="Y916" i="20"/>
  <c r="Y912" i="20"/>
  <c r="Y908" i="20"/>
  <c r="Y904" i="20"/>
  <c r="Y900" i="20"/>
  <c r="Y896" i="20"/>
  <c r="Y892" i="20"/>
  <c r="Y888" i="20"/>
  <c r="Y884" i="20"/>
  <c r="Y880" i="20"/>
  <c r="Y876" i="20"/>
  <c r="Y872" i="20"/>
  <c r="Y868" i="20"/>
  <c r="Y864" i="20"/>
  <c r="Y860" i="20"/>
  <c r="Y1022" i="20"/>
  <c r="Y1020" i="20"/>
  <c r="Y1018" i="20"/>
  <c r="Y1014" i="20"/>
  <c r="Y1005" i="20"/>
  <c r="Y1001" i="20"/>
  <c r="Y997" i="20"/>
  <c r="Y988" i="20"/>
  <c r="Y984" i="20"/>
  <c r="Y982" i="20"/>
  <c r="Y980" i="20"/>
  <c r="Y965" i="20"/>
  <c r="Y956" i="20"/>
  <c r="Y942" i="20"/>
  <c r="Y931" i="20"/>
  <c r="Y930" i="20"/>
  <c r="Y929" i="20"/>
  <c r="Y915" i="20"/>
  <c r="Y914" i="20"/>
  <c r="Y913" i="20"/>
  <c r="Y899" i="20"/>
  <c r="Y898" i="20"/>
  <c r="Y897" i="20"/>
  <c r="Y883" i="20"/>
  <c r="Y882" i="20"/>
  <c r="Y881" i="20"/>
  <c r="Y867" i="20"/>
  <c r="Y866" i="20"/>
  <c r="Y865" i="20"/>
  <c r="Y854" i="20"/>
  <c r="Y850" i="20"/>
  <c r="Y846" i="20"/>
  <c r="Y842" i="20"/>
  <c r="Y838" i="20"/>
  <c r="Y834" i="20"/>
  <c r="Y830" i="20"/>
  <c r="Y826" i="20"/>
  <c r="Y822" i="20"/>
  <c r="Y818" i="20"/>
  <c r="Y814" i="20"/>
  <c r="Y810" i="20"/>
  <c r="Y806" i="20"/>
  <c r="Y802" i="20"/>
  <c r="Y798" i="20"/>
  <c r="Y794" i="20"/>
  <c r="Y790" i="20"/>
  <c r="Y786" i="20"/>
  <c r="Y782" i="20"/>
  <c r="Y778" i="20"/>
  <c r="Y774" i="20"/>
  <c r="Y770" i="20"/>
  <c r="Y766" i="20"/>
  <c r="Y762" i="20"/>
  <c r="Y758" i="20"/>
  <c r="Y754" i="20"/>
  <c r="Y750" i="20"/>
  <c r="Y746" i="20"/>
  <c r="Y742" i="20"/>
  <c r="Y738" i="20"/>
  <c r="Y734" i="20"/>
  <c r="Y730" i="20"/>
  <c r="Y726" i="20"/>
  <c r="Y722" i="20"/>
  <c r="Y718" i="20"/>
  <c r="Y714" i="20"/>
  <c r="Y710" i="20"/>
  <c r="Y706" i="20"/>
  <c r="Y702" i="20"/>
  <c r="Y698" i="20"/>
  <c r="Y694" i="20"/>
  <c r="Y690" i="20"/>
  <c r="Y686" i="20"/>
  <c r="Y1000" i="20"/>
  <c r="Y990" i="20"/>
  <c r="Y985" i="20"/>
  <c r="Y944" i="20"/>
  <c r="Y939" i="20"/>
  <c r="Y925" i="20"/>
  <c r="Y922" i="20"/>
  <c r="Y919" i="20"/>
  <c r="Y905" i="20"/>
  <c r="Y902" i="20"/>
  <c r="Y895" i="20"/>
  <c r="Y885" i="20"/>
  <c r="Y878" i="20"/>
  <c r="Y875" i="20"/>
  <c r="Y861" i="20"/>
  <c r="Y858" i="20"/>
  <c r="Y849" i="20"/>
  <c r="Y848" i="20"/>
  <c r="Y847" i="20"/>
  <c r="Y833" i="20"/>
  <c r="Y832" i="20"/>
  <c r="Y831" i="20"/>
  <c r="Y817" i="20"/>
  <c r="Y816" i="20"/>
  <c r="Y815" i="20"/>
  <c r="Y801" i="20"/>
  <c r="Y800" i="20"/>
  <c r="Y799" i="20"/>
  <c r="Y785" i="20"/>
  <c r="Y784" i="20"/>
  <c r="Y783" i="20"/>
  <c r="Y769" i="20"/>
  <c r="Y768" i="20"/>
  <c r="Y767" i="20"/>
  <c r="Y753" i="20"/>
  <c r="Y752" i="20"/>
  <c r="Y751" i="20"/>
  <c r="Y737" i="20"/>
  <c r="Y736" i="20"/>
  <c r="Y735" i="20"/>
  <c r="Y721" i="20"/>
  <c r="Y720" i="20"/>
  <c r="Y719" i="20"/>
  <c r="Y705" i="20"/>
  <c r="Y704" i="20"/>
  <c r="Y703" i="20"/>
  <c r="Y689" i="20"/>
  <c r="Y688" i="20"/>
  <c r="Y687" i="20"/>
  <c r="Y685" i="20"/>
  <c r="Y681" i="20"/>
  <c r="Y677" i="20"/>
  <c r="Y673" i="20"/>
  <c r="Y669" i="20"/>
  <c r="Y665" i="20"/>
  <c r="Y661" i="20"/>
  <c r="Y657" i="20"/>
  <c r="Y653" i="20"/>
  <c r="Y649" i="20"/>
  <c r="Y645" i="20"/>
  <c r="Y641" i="20"/>
  <c r="Y637" i="20"/>
  <c r="Y633" i="20"/>
  <c r="Y629" i="20"/>
  <c r="Y625" i="20"/>
  <c r="Y621" i="20"/>
  <c r="Y617" i="20"/>
  <c r="Y613" i="20"/>
  <c r="Y609" i="20"/>
  <c r="Y605" i="20"/>
  <c r="Y601" i="20"/>
  <c r="Y597" i="20"/>
  <c r="Y593" i="20"/>
  <c r="Y589" i="20"/>
  <c r="Y585" i="20"/>
  <c r="Y581" i="20"/>
  <c r="Y577" i="20"/>
  <c r="Y573" i="20"/>
  <c r="Y569" i="20"/>
  <c r="Y565" i="20"/>
  <c r="Y561" i="20"/>
  <c r="Y557" i="20"/>
  <c r="Y553" i="20"/>
  <c r="Y549" i="20"/>
  <c r="Y545" i="20"/>
  <c r="Y541" i="20"/>
  <c r="Y537" i="20"/>
  <c r="Y533" i="20"/>
  <c r="Y529" i="20"/>
  <c r="Y525" i="20"/>
  <c r="Y521" i="20"/>
  <c r="Y517" i="20"/>
  <c r="Y513" i="20"/>
  <c r="Y509" i="20"/>
  <c r="Y505" i="20"/>
  <c r="Y501" i="20"/>
  <c r="Y497" i="20"/>
  <c r="Y493" i="20"/>
  <c r="Y489" i="20"/>
  <c r="Y485" i="20"/>
  <c r="Y481" i="20"/>
  <c r="Y477" i="20"/>
  <c r="Y473" i="20"/>
  <c r="Y469" i="20"/>
  <c r="Y465" i="20"/>
  <c r="Y461" i="20"/>
  <c r="Y457" i="20"/>
  <c r="Y453" i="20"/>
  <c r="Y449" i="20"/>
  <c r="Y445" i="20"/>
  <c r="Y441" i="20"/>
  <c r="Y437" i="20"/>
  <c r="Y433" i="20"/>
  <c r="Y429" i="20"/>
  <c r="Y425" i="20"/>
  <c r="Y421" i="20"/>
  <c r="Y417" i="20"/>
  <c r="Y413" i="20"/>
  <c r="Y409" i="20"/>
  <c r="Y405" i="20"/>
  <c r="Y401" i="20"/>
  <c r="Y397" i="20"/>
  <c r="Y393" i="20"/>
  <c r="Y389" i="20"/>
  <c r="Y385" i="20"/>
  <c r="Y381" i="20"/>
  <c r="Y377" i="20"/>
  <c r="Y373" i="20"/>
  <c r="Y369" i="20"/>
  <c r="Y365" i="20"/>
  <c r="Y361" i="20"/>
  <c r="Y357" i="20"/>
  <c r="Y353" i="20"/>
  <c r="Y349" i="20"/>
  <c r="Y345" i="20"/>
  <c r="Y998" i="20"/>
  <c r="Y981" i="20"/>
  <c r="Y974" i="20"/>
  <c r="Y968" i="20"/>
  <c r="Y964" i="20"/>
  <c r="Y958" i="20"/>
  <c r="Y955" i="20"/>
  <c r="Y950" i="20"/>
  <c r="Y927" i="20"/>
  <c r="Y923" i="20"/>
  <c r="Y910" i="20"/>
  <c r="Y906" i="20"/>
  <c r="Y893" i="20"/>
  <c r="Y891" i="20"/>
  <c r="Y889" i="20"/>
  <c r="Y887" i="20"/>
  <c r="Y874" i="20"/>
  <c r="Y870" i="20"/>
  <c r="Y857" i="20"/>
  <c r="Y851" i="20"/>
  <c r="Y844" i="20"/>
  <c r="Y841" i="20"/>
  <c r="Y827" i="20"/>
  <c r="Y824" i="20"/>
  <c r="Y821" i="20"/>
  <c r="Y807" i="20"/>
  <c r="Y804" i="20"/>
  <c r="Y797" i="20"/>
  <c r="Y787" i="20"/>
  <c r="Y780" i="20"/>
  <c r="Y777" i="20"/>
  <c r="Y763" i="20"/>
  <c r="Y760" i="20"/>
  <c r="Y757" i="20"/>
  <c r="Y743" i="20"/>
  <c r="Y740" i="20"/>
  <c r="Y733" i="20"/>
  <c r="Y723" i="20"/>
  <c r="Y716" i="20"/>
  <c r="Y713" i="20"/>
  <c r="Y699" i="20"/>
  <c r="Y696" i="20"/>
  <c r="Y693" i="20"/>
  <c r="Y672" i="20"/>
  <c r="Y671" i="20"/>
  <c r="Y670" i="20"/>
  <c r="Y656" i="20"/>
  <c r="Y655" i="20"/>
  <c r="Y654" i="20"/>
  <c r="Y640" i="20"/>
  <c r="Y639" i="20"/>
  <c r="Y638" i="20"/>
  <c r="Y624" i="20"/>
  <c r="Y623" i="20"/>
  <c r="Y622" i="20"/>
  <c r="Y608" i="20"/>
  <c r="Y607" i="20"/>
  <c r="Y606" i="20"/>
  <c r="Y592" i="20"/>
  <c r="Y591" i="20"/>
  <c r="Y590" i="20"/>
  <c r="Y576" i="20"/>
  <c r="Y575" i="20"/>
  <c r="Y574" i="20"/>
  <c r="Y560" i="20"/>
  <c r="Y559" i="20"/>
  <c r="Y558" i="20"/>
  <c r="Y544" i="20"/>
  <c r="Y543" i="20"/>
  <c r="Y542" i="20"/>
  <c r="Y528" i="20"/>
  <c r="Y527" i="20"/>
  <c r="Y526" i="20"/>
  <c r="Y512" i="20"/>
  <c r="Y511" i="20"/>
  <c r="Y510" i="20"/>
  <c r="Y496" i="20"/>
  <c r="Y495" i="20"/>
  <c r="Y494" i="20"/>
  <c r="Y480" i="20"/>
  <c r="Y479" i="20"/>
  <c r="Y478" i="20"/>
  <c r="Y464" i="20"/>
  <c r="Y463" i="20"/>
  <c r="Y462" i="20"/>
  <c r="Y448" i="20"/>
  <c r="Y447" i="20"/>
  <c r="Y446" i="20"/>
  <c r="Y432" i="20"/>
  <c r="Y431" i="20"/>
  <c r="Y430" i="20"/>
  <c r="Y416" i="20"/>
  <c r="Y415" i="20"/>
  <c r="Y414" i="20"/>
  <c r="Y400" i="20"/>
  <c r="Y399" i="20"/>
  <c r="Y398" i="20"/>
  <c r="Y384" i="20"/>
  <c r="Y383" i="20"/>
  <c r="Y382" i="20"/>
  <c r="Y368" i="20"/>
  <c r="Y367" i="20"/>
  <c r="Y366" i="20"/>
  <c r="Y352" i="20"/>
  <c r="Y351" i="20"/>
  <c r="Y350" i="20"/>
  <c r="Y343" i="20"/>
  <c r="Y339" i="20"/>
  <c r="Y335" i="20"/>
  <c r="Y331" i="20"/>
  <c r="Y327" i="20"/>
  <c r="Y323" i="20"/>
  <c r="Y319" i="20"/>
  <c r="Y315" i="20"/>
  <c r="Y311" i="20"/>
  <c r="Y307" i="20"/>
  <c r="Y303" i="20"/>
  <c r="Y299" i="20"/>
  <c r="Y295" i="20"/>
  <c r="Y291" i="20"/>
  <c r="Y287" i="20"/>
  <c r="Y283" i="20"/>
  <c r="Y279" i="20"/>
  <c r="Y275" i="20"/>
  <c r="Y271" i="20"/>
  <c r="Y267" i="20"/>
  <c r="Y263" i="20"/>
  <c r="Y259" i="20"/>
  <c r="Y255" i="20"/>
  <c r="Y251" i="20"/>
  <c r="Y247" i="20"/>
  <c r="Y243" i="20"/>
  <c r="Y239" i="20"/>
  <c r="Y235" i="20"/>
  <c r="Y231" i="20"/>
  <c r="Y227" i="20"/>
  <c r="Y223" i="20"/>
  <c r="Y219" i="20"/>
  <c r="Y215" i="20"/>
  <c r="Y211" i="20"/>
  <c r="Y207" i="20"/>
  <c r="Y203" i="20"/>
  <c r="Y199" i="20"/>
  <c r="Y195" i="20"/>
  <c r="Y191" i="20"/>
  <c r="Y187" i="20"/>
  <c r="Y183" i="20"/>
  <c r="Y179" i="20"/>
  <c r="Y175" i="20"/>
  <c r="Y171" i="20"/>
  <c r="Y167" i="20"/>
  <c r="Y163" i="20"/>
  <c r="Y159" i="20"/>
  <c r="Y155" i="20"/>
  <c r="Y151" i="20"/>
  <c r="Y147" i="20"/>
  <c r="Y143" i="20"/>
  <c r="Y139" i="20"/>
  <c r="Y135" i="20"/>
  <c r="Y131" i="20"/>
  <c r="Y127" i="20"/>
  <c r="Y123" i="20"/>
  <c r="Y119" i="20"/>
  <c r="Y115" i="20"/>
  <c r="Y111" i="20"/>
  <c r="Y107" i="20"/>
  <c r="Y103" i="20"/>
  <c r="Y99" i="20"/>
  <c r="Y95" i="20"/>
  <c r="Y91" i="20"/>
  <c r="Y87" i="20"/>
  <c r="Y83" i="20"/>
  <c r="Y79" i="20"/>
  <c r="Y75" i="20"/>
  <c r="Y71" i="20"/>
  <c r="Y67" i="20"/>
  <c r="Y63" i="20"/>
  <c r="Y59" i="20"/>
  <c r="Y55" i="20"/>
  <c r="Y51" i="20"/>
  <c r="Y47" i="20"/>
  <c r="Y1021" i="20"/>
  <c r="Y1017" i="20"/>
  <c r="Y1004" i="20"/>
  <c r="Y970" i="20"/>
  <c r="Y952" i="20"/>
  <c r="Y938" i="20"/>
  <c r="Y934" i="20"/>
  <c r="Y921" i="20"/>
  <c r="Y917" i="20"/>
  <c r="Y879" i="20"/>
  <c r="Y862" i="20"/>
  <c r="Y855" i="20"/>
  <c r="Y852" i="20"/>
  <c r="Y845" i="20"/>
  <c r="Y835" i="20"/>
  <c r="Y828" i="20"/>
  <c r="Y825" i="20"/>
  <c r="Y811" i="20"/>
  <c r="Y808" i="20"/>
  <c r="Y805" i="20"/>
  <c r="Y791" i="20"/>
  <c r="Y788" i="20"/>
  <c r="Y781" i="20"/>
  <c r="Y771" i="20"/>
  <c r="Y764" i="20"/>
  <c r="Y761" i="20"/>
  <c r="Y747" i="20"/>
  <c r="Y744" i="20"/>
  <c r="Y741" i="20"/>
  <c r="Y727" i="20"/>
  <c r="Y724" i="20"/>
  <c r="Y717" i="20"/>
  <c r="Y707" i="20"/>
  <c r="Y700" i="20"/>
  <c r="Y697" i="20"/>
  <c r="Y676" i="20"/>
  <c r="Y675" i="20"/>
  <c r="Y674" i="20"/>
  <c r="Y660" i="20"/>
  <c r="Y659" i="20"/>
  <c r="Y658" i="20"/>
  <c r="Y644" i="20"/>
  <c r="Y643" i="20"/>
  <c r="Y642" i="20"/>
  <c r="Y628" i="20"/>
  <c r="Y627" i="20"/>
  <c r="Y626" i="20"/>
  <c r="Y612" i="20"/>
  <c r="Y611" i="20"/>
  <c r="Y610" i="20"/>
  <c r="Y596" i="20"/>
  <c r="Y595" i="20"/>
  <c r="Y594" i="20"/>
  <c r="Y580" i="20"/>
  <c r="Y579" i="20"/>
  <c r="Y578" i="20"/>
  <c r="Y564" i="20"/>
  <c r="Y563" i="20"/>
  <c r="Y562" i="20"/>
  <c r="Y548" i="20"/>
  <c r="Y547" i="20"/>
  <c r="Y546" i="20"/>
  <c r="Y532" i="20"/>
  <c r="Y531" i="20"/>
  <c r="Y530" i="20"/>
  <c r="Y516" i="20"/>
  <c r="Y515" i="20"/>
  <c r="Y514" i="20"/>
  <c r="Y500" i="20"/>
  <c r="Y499" i="20"/>
  <c r="Y498" i="20"/>
  <c r="Y484" i="20"/>
  <c r="Y483" i="20"/>
  <c r="Y482" i="20"/>
  <c r="Y468" i="20"/>
  <c r="Y467" i="20"/>
  <c r="Y466" i="20"/>
  <c r="Y452" i="20"/>
  <c r="Y451" i="20"/>
  <c r="Y450" i="20"/>
  <c r="Y436" i="20"/>
  <c r="Y435" i="20"/>
  <c r="Y434" i="20"/>
  <c r="Y951" i="20"/>
  <c r="Y926" i="20"/>
  <c r="Y911" i="20"/>
  <c r="Y907" i="20"/>
  <c r="Y903" i="20"/>
  <c r="Y877" i="20"/>
  <c r="Y873" i="20"/>
  <c r="Y869" i="20"/>
  <c r="Y829" i="20"/>
  <c r="Y812" i="20"/>
  <c r="Y809" i="20"/>
  <c r="Y795" i="20"/>
  <c r="Y792" i="20"/>
  <c r="Y789" i="20"/>
  <c r="Y775" i="20"/>
  <c r="Y772" i="20"/>
  <c r="Y755" i="20"/>
  <c r="Y701" i="20"/>
  <c r="Y680" i="20"/>
  <c r="Y678" i="20"/>
  <c r="Y663" i="20"/>
  <c r="Y648" i="20"/>
  <c r="Y646" i="20"/>
  <c r="Y631" i="20"/>
  <c r="Y616" i="20"/>
  <c r="Y614" i="20"/>
  <c r="Y599" i="20"/>
  <c r="Y584" i="20"/>
  <c r="Y582" i="20"/>
  <c r="Y567" i="20"/>
  <c r="Y552" i="20"/>
  <c r="Y550" i="20"/>
  <c r="Y535" i="20"/>
  <c r="Y520" i="20"/>
  <c r="Y518" i="20"/>
  <c r="Y503" i="20"/>
  <c r="Y488" i="20"/>
  <c r="Y486" i="20"/>
  <c r="Y471" i="20"/>
  <c r="Y456" i="20"/>
  <c r="Y454" i="20"/>
  <c r="Y439" i="20"/>
  <c r="Y424" i="20"/>
  <c r="Y410" i="20"/>
  <c r="Y407" i="20"/>
  <c r="Y404" i="20"/>
  <c r="Y390" i="20"/>
  <c r="Y387" i="20"/>
  <c r="Y380" i="20"/>
  <c r="Y370" i="20"/>
  <c r="Y363" i="20"/>
  <c r="Y360" i="20"/>
  <c r="Y346" i="20"/>
  <c r="Y338" i="20"/>
  <c r="Y337" i="20"/>
  <c r="Y336" i="20"/>
  <c r="Y322" i="20"/>
  <c r="Y321" i="20"/>
  <c r="Y320" i="20"/>
  <c r="Y306" i="20"/>
  <c r="Y305" i="20"/>
  <c r="Y304" i="20"/>
  <c r="Y290" i="20"/>
  <c r="Y289" i="20"/>
  <c r="Y288" i="20"/>
  <c r="Y274" i="20"/>
  <c r="Y273" i="20"/>
  <c r="Y272" i="20"/>
  <c r="Y258" i="20"/>
  <c r="Y257" i="20"/>
  <c r="Y256" i="20"/>
  <c r="Y242" i="20"/>
  <c r="Y241" i="20"/>
  <c r="Y240" i="20"/>
  <c r="Y226" i="20"/>
  <c r="Y225" i="20"/>
  <c r="Y224" i="20"/>
  <c r="Y210" i="20"/>
  <c r="Y209" i="20"/>
  <c r="Y208" i="20"/>
  <c r="Y194" i="20"/>
  <c r="Y193" i="20"/>
  <c r="Y192" i="20"/>
  <c r="Y178" i="20"/>
  <c r="Y177" i="20"/>
  <c r="Y176" i="20"/>
  <c r="Y162" i="20"/>
  <c r="Y161" i="20"/>
  <c r="Y160" i="20"/>
  <c r="Y146" i="20"/>
  <c r="Y145" i="20"/>
  <c r="Y144" i="20"/>
  <c r="Y130" i="20"/>
  <c r="Y129" i="20"/>
  <c r="Y128" i="20"/>
  <c r="Y114" i="20"/>
  <c r="Y113" i="20"/>
  <c r="Y112" i="20"/>
  <c r="Y98" i="20"/>
  <c r="Y97" i="20"/>
  <c r="Y96" i="20"/>
  <c r="Y82" i="20"/>
  <c r="Y81" i="20"/>
  <c r="Y80" i="20"/>
  <c r="Y66" i="20"/>
  <c r="Y65" i="20"/>
  <c r="Y64" i="20"/>
  <c r="Y50" i="20"/>
  <c r="Y49" i="20"/>
  <c r="Y48" i="20"/>
  <c r="Y1002" i="20"/>
  <c r="Y941" i="20"/>
  <c r="Y937" i="20"/>
  <c r="Y933" i="20"/>
  <c r="Y918" i="20"/>
  <c r="Y843" i="20"/>
  <c r="Y840" i="20"/>
  <c r="Y837" i="20"/>
  <c r="Y823" i="20"/>
  <c r="Y820" i="20"/>
  <c r="Y803" i="20"/>
  <c r="Y749" i="20"/>
  <c r="Y732" i="20"/>
  <c r="Y729" i="20"/>
  <c r="Y715" i="20"/>
  <c r="Y712" i="20"/>
  <c r="Y709" i="20"/>
  <c r="Y695" i="20"/>
  <c r="Y692" i="20"/>
  <c r="Y684" i="20"/>
  <c r="Y682" i="20"/>
  <c r="Y667" i="20"/>
  <c r="Y652" i="20"/>
  <c r="Y650" i="20"/>
  <c r="Y635" i="20"/>
  <c r="Y620" i="20"/>
  <c r="Y618" i="20"/>
  <c r="Y603" i="20"/>
  <c r="Y588" i="20"/>
  <c r="Y586" i="20"/>
  <c r="Y571" i="20"/>
  <c r="Y556" i="20"/>
  <c r="Y554" i="20"/>
  <c r="Y539" i="20"/>
  <c r="Y524" i="20"/>
  <c r="Y522" i="20"/>
  <c r="Y507" i="20"/>
  <c r="Y492" i="20"/>
  <c r="Y490" i="20"/>
  <c r="Y475" i="20"/>
  <c r="Y460" i="20"/>
  <c r="Y458" i="20"/>
  <c r="Y443" i="20"/>
  <c r="Y428" i="20"/>
  <c r="Y426" i="20"/>
  <c r="Y418" i="20"/>
  <c r="Y411" i="20"/>
  <c r="Y408" i="20"/>
  <c r="Y394" i="20"/>
  <c r="Y391" i="20"/>
  <c r="Y388" i="20"/>
  <c r="Y374" i="20"/>
  <c r="Y371" i="20"/>
  <c r="Y364" i="20"/>
  <c r="Y354" i="20"/>
  <c r="Y347" i="20"/>
  <c r="Y342" i="20"/>
  <c r="Y341" i="20"/>
  <c r="Y340" i="20"/>
  <c r="Y326" i="20"/>
  <c r="Y325" i="20"/>
  <c r="Y324" i="20"/>
  <c r="Y310" i="20"/>
  <c r="Y309" i="20"/>
  <c r="Y308" i="20"/>
  <c r="Y294" i="20"/>
  <c r="Y293" i="20"/>
  <c r="Y292" i="20"/>
  <c r="Y278" i="20"/>
  <c r="Y277" i="20"/>
  <c r="Y276" i="20"/>
  <c r="Y262" i="20"/>
  <c r="Y261" i="20"/>
  <c r="Y260" i="20"/>
  <c r="Y246" i="20"/>
  <c r="Y245" i="20"/>
  <c r="Y244" i="20"/>
  <c r="Y230" i="20"/>
  <c r="Y229" i="20"/>
  <c r="Y228" i="20"/>
  <c r="Y214" i="20"/>
  <c r="Y213" i="20"/>
  <c r="Y212" i="20"/>
  <c r="Y198" i="20"/>
  <c r="Y197" i="20"/>
  <c r="Y196" i="20"/>
  <c r="Y182" i="20"/>
  <c r="Y181" i="20"/>
  <c r="Y180" i="20"/>
  <c r="Y166" i="20"/>
  <c r="Y165" i="20"/>
  <c r="Y164" i="20"/>
  <c r="Y150" i="20"/>
  <c r="Y149" i="20"/>
  <c r="Y148" i="20"/>
  <c r="Y134" i="20"/>
  <c r="Y133" i="20"/>
  <c r="Y132" i="20"/>
  <c r="Y118" i="20"/>
  <c r="Y117" i="20"/>
  <c r="Y116" i="20"/>
  <c r="Y102" i="20"/>
  <c r="Y101" i="20"/>
  <c r="Y100" i="20"/>
  <c r="Y86" i="20"/>
  <c r="Y85" i="20"/>
  <c r="Y84" i="20"/>
  <c r="Y70" i="20"/>
  <c r="Y69" i="20"/>
  <c r="Y68" i="20"/>
  <c r="Y54" i="20"/>
  <c r="Y53" i="20"/>
  <c r="Y52" i="20"/>
  <c r="Y973" i="20"/>
  <c r="Y954" i="20"/>
  <c r="Y909" i="20"/>
  <c r="Y894" i="20"/>
  <c r="Y890" i="20"/>
  <c r="Y886" i="20"/>
  <c r="Y871" i="20"/>
  <c r="Y856" i="20"/>
  <c r="Y853" i="20"/>
  <c r="Y839" i="20"/>
  <c r="Y836" i="20"/>
  <c r="Y819" i="20"/>
  <c r="Y765" i="20"/>
  <c r="Y748" i="20"/>
  <c r="Y745" i="20"/>
  <c r="Y731" i="20"/>
  <c r="Y728" i="20"/>
  <c r="Y725" i="20"/>
  <c r="Y711" i="20"/>
  <c r="Y708" i="20"/>
  <c r="Y691" i="20"/>
  <c r="Y679" i="20"/>
  <c r="Y664" i="20"/>
  <c r="Y662" i="20"/>
  <c r="Y647" i="20"/>
  <c r="Y632" i="20"/>
  <c r="Y630" i="20"/>
  <c r="Y615" i="20"/>
  <c r="Y600" i="20"/>
  <c r="Y598" i="20"/>
  <c r="Y583" i="20"/>
  <c r="Y568" i="20"/>
  <c r="Y566" i="20"/>
  <c r="Y551" i="20"/>
  <c r="Y536" i="20"/>
  <c r="Y534" i="20"/>
  <c r="Y519" i="20"/>
  <c r="Y504" i="20"/>
  <c r="Y502" i="20"/>
  <c r="Y487" i="20"/>
  <c r="Y472" i="20"/>
  <c r="Y470" i="20"/>
  <c r="Y455" i="20"/>
  <c r="Y440" i="20"/>
  <c r="Y438" i="20"/>
  <c r="Y422" i="20"/>
  <c r="Y419" i="20"/>
  <c r="Y412" i="20"/>
  <c r="Y402" i="20"/>
  <c r="Y395" i="20"/>
  <c r="Y392" i="20"/>
  <c r="Y378" i="20"/>
  <c r="Y375" i="20"/>
  <c r="Y372" i="20"/>
  <c r="Y358" i="20"/>
  <c r="Y355" i="20"/>
  <c r="Y348" i="20"/>
  <c r="Y344" i="20"/>
  <c r="Y330" i="20"/>
  <c r="Y329" i="20"/>
  <c r="Y328" i="20"/>
  <c r="Y314" i="20"/>
  <c r="Y313" i="20"/>
  <c r="Y312" i="20"/>
  <c r="Y298" i="20"/>
  <c r="Y297" i="20"/>
  <c r="Y296" i="20"/>
  <c r="Y282" i="20"/>
  <c r="Y281" i="20"/>
  <c r="Y280" i="20"/>
  <c r="Y266" i="20"/>
  <c r="Y265" i="20"/>
  <c r="Y264" i="20"/>
  <c r="Y250" i="20"/>
  <c r="Y249" i="20"/>
  <c r="Y248" i="20"/>
  <c r="Y234" i="20"/>
  <c r="Y233" i="20"/>
  <c r="Y232" i="20"/>
  <c r="Y218" i="20"/>
  <c r="Y217" i="20"/>
  <c r="Y216" i="20"/>
  <c r="Y202" i="20"/>
  <c r="Y201" i="20"/>
  <c r="Y200" i="20"/>
  <c r="Y186" i="20"/>
  <c r="Y185" i="20"/>
  <c r="Y184" i="20"/>
  <c r="Y170" i="20"/>
  <c r="Y169" i="20"/>
  <c r="Y168" i="20"/>
  <c r="Y154" i="20"/>
  <c r="Y153" i="20"/>
  <c r="Y152" i="20"/>
  <c r="Y138" i="20"/>
  <c r="Y137" i="20"/>
  <c r="Y136" i="20"/>
  <c r="Y122" i="20"/>
  <c r="Y121" i="20"/>
  <c r="Y120" i="20"/>
  <c r="Y106" i="20"/>
  <c r="Y105" i="20"/>
  <c r="Y104" i="20"/>
  <c r="Y90" i="20"/>
  <c r="Y89" i="20"/>
  <c r="Y88" i="20"/>
  <c r="Y74" i="20"/>
  <c r="Y73" i="20"/>
  <c r="Y72" i="20"/>
  <c r="Y58" i="20"/>
  <c r="Y57" i="20"/>
  <c r="Y56" i="20"/>
  <c r="Y1012" i="20"/>
  <c r="Y943" i="20"/>
  <c r="Y935" i="20"/>
  <c r="Y901" i="20"/>
  <c r="Y863" i="20"/>
  <c r="Y859" i="20"/>
  <c r="Y813" i="20"/>
  <c r="Y796" i="20"/>
  <c r="Y793" i="20"/>
  <c r="Y779" i="20"/>
  <c r="Y776" i="20"/>
  <c r="Y773" i="20"/>
  <c r="Y759" i="20"/>
  <c r="Y756" i="20"/>
  <c r="Y739" i="20"/>
  <c r="Y683" i="20"/>
  <c r="Y668" i="20"/>
  <c r="Y666" i="20"/>
  <c r="Y651" i="20"/>
  <c r="Y636" i="20"/>
  <c r="Y634" i="20"/>
  <c r="Y619" i="20"/>
  <c r="Y604" i="20"/>
  <c r="Y602" i="20"/>
  <c r="Y587" i="20"/>
  <c r="Y572" i="20"/>
  <c r="Y570" i="20"/>
  <c r="Y555" i="20"/>
  <c r="Y540" i="20"/>
  <c r="Y538" i="20"/>
  <c r="Y523" i="20"/>
  <c r="Y508" i="20"/>
  <c r="Y506" i="20"/>
  <c r="Y491" i="20"/>
  <c r="Y476" i="20"/>
  <c r="Y474" i="20"/>
  <c r="Y459" i="20"/>
  <c r="Y444" i="20"/>
  <c r="Y442" i="20"/>
  <c r="Y427" i="20"/>
  <c r="Y423" i="20"/>
  <c r="Y420" i="20"/>
  <c r="Y406" i="20"/>
  <c r="Y403" i="20"/>
  <c r="Y396" i="20"/>
  <c r="Y386" i="20"/>
  <c r="Y379" i="20"/>
  <c r="Y376" i="20"/>
  <c r="Y362" i="20"/>
  <c r="Y359" i="20"/>
  <c r="Y356" i="20"/>
  <c r="Y334" i="20"/>
  <c r="Y333" i="20"/>
  <c r="Y332" i="20"/>
  <c r="Y318" i="20"/>
  <c r="Y317" i="20"/>
  <c r="Y316" i="20"/>
  <c r="Y302" i="20"/>
  <c r="Y301" i="20"/>
  <c r="Y300" i="20"/>
  <c r="Y286" i="20"/>
  <c r="Y285" i="20"/>
  <c r="Y284" i="20"/>
  <c r="Y270" i="20"/>
  <c r="Y269" i="20"/>
  <c r="Y268" i="20"/>
  <c r="Y254" i="20"/>
  <c r="Y253" i="20"/>
  <c r="Y252" i="20"/>
  <c r="Y238" i="20"/>
  <c r="Y237" i="20"/>
  <c r="Y236" i="20"/>
  <c r="Y222" i="20"/>
  <c r="Y221" i="20"/>
  <c r="Y220" i="20"/>
  <c r="Y206" i="20"/>
  <c r="Y205" i="20"/>
  <c r="Y204" i="20"/>
  <c r="Y190" i="20"/>
  <c r="Y189" i="20"/>
  <c r="Y188" i="20"/>
  <c r="Y174" i="20"/>
  <c r="Y173" i="20"/>
  <c r="Y172" i="20"/>
  <c r="Y158" i="20"/>
  <c r="Y157" i="20"/>
  <c r="Y156" i="20"/>
  <c r="Y142" i="20"/>
  <c r="Y141" i="20"/>
  <c r="Y140" i="20"/>
  <c r="Y126" i="20"/>
  <c r="Y125" i="20"/>
  <c r="Y124" i="20"/>
  <c r="Y110" i="20"/>
  <c r="Y109" i="20"/>
  <c r="Y108" i="20"/>
  <c r="Y94" i="20"/>
  <c r="Y93" i="20"/>
  <c r="Y92" i="20"/>
  <c r="Y78" i="20"/>
  <c r="Y77" i="20"/>
  <c r="Y76" i="20"/>
  <c r="Y62" i="20"/>
  <c r="Y61" i="20"/>
  <c r="Y60" i="20"/>
  <c r="Y46" i="20"/>
  <c r="AO9" i="20"/>
  <c r="BF9" i="20" s="1"/>
  <c r="BC46" i="20" l="1"/>
  <c r="BD46" i="20" s="1"/>
  <c r="BF46" i="20" s="1"/>
  <c r="BG46" i="20" s="1"/>
  <c r="BE52" i="20"/>
  <c r="BE417" i="20"/>
  <c r="BE80" i="20"/>
  <c r="BE318" i="20"/>
  <c r="BE95" i="20"/>
  <c r="BE175" i="20"/>
  <c r="BE271" i="20"/>
  <c r="BE90" i="20"/>
  <c r="BE218" i="20"/>
  <c r="BE250" i="20"/>
  <c r="BE405" i="20"/>
  <c r="BE53" i="20"/>
  <c r="BE101" i="20"/>
  <c r="BE197" i="20"/>
  <c r="BE309" i="20"/>
  <c r="BE352" i="20"/>
  <c r="BE416" i="20"/>
  <c r="BE519" i="20"/>
  <c r="BE419" i="20"/>
  <c r="BE485" i="20"/>
  <c r="BE507" i="20"/>
  <c r="BE588" i="20"/>
  <c r="BE578" i="20"/>
  <c r="BE48" i="20"/>
  <c r="BE369" i="20"/>
  <c r="BE176" i="20"/>
  <c r="BE296" i="20"/>
  <c r="BE606" i="20"/>
  <c r="BE116" i="20"/>
  <c r="BE180" i="20"/>
  <c r="BE212" i="20"/>
  <c r="BE276" i="20"/>
  <c r="BE87" i="20"/>
  <c r="BE119" i="20"/>
  <c r="BE215" i="20"/>
  <c r="BE247" i="20"/>
  <c r="BE496" i="20"/>
  <c r="BE98" i="20"/>
  <c r="BE146" i="20"/>
  <c r="BE242" i="20"/>
  <c r="BE421" i="20"/>
  <c r="BE61" i="20"/>
  <c r="BE141" i="20"/>
  <c r="BE189" i="20"/>
  <c r="BE269" i="20"/>
  <c r="BE321" i="20"/>
  <c r="BE392" i="20"/>
  <c r="BE272" i="20"/>
  <c r="BE79" i="20"/>
  <c r="BE223" i="20"/>
  <c r="BE303" i="20"/>
  <c r="BE106" i="20"/>
  <c r="BE234" i="20"/>
  <c r="BE373" i="20"/>
  <c r="BE621" i="20"/>
  <c r="BE69" i="20"/>
  <c r="BE181" i="20"/>
  <c r="BE229" i="20"/>
  <c r="BE336" i="20"/>
  <c r="BE384" i="20"/>
  <c r="BE432" i="20"/>
  <c r="BE355" i="20"/>
  <c r="BE435" i="20"/>
  <c r="BE517" i="20"/>
  <c r="BE540" i="20"/>
  <c r="BE809" i="20"/>
  <c r="BE610" i="20"/>
  <c r="BE642" i="20"/>
  <c r="BE708" i="20"/>
  <c r="BE676" i="20"/>
  <c r="BE826" i="20"/>
  <c r="BE587" i="20"/>
  <c r="BE763" i="20"/>
  <c r="BE449" i="20"/>
  <c r="BE343" i="20"/>
  <c r="BE63" i="20"/>
  <c r="BE191" i="20"/>
  <c r="BE317" i="20"/>
  <c r="BE138" i="20"/>
  <c r="BE266" i="20"/>
  <c r="BE54" i="20"/>
  <c r="BE85" i="20"/>
  <c r="BE213" i="20"/>
  <c r="BE520" i="20"/>
  <c r="BE368" i="20"/>
  <c r="BE487" i="20"/>
  <c r="BE501" i="20"/>
  <c r="BE59" i="20"/>
  <c r="BE104" i="20"/>
  <c r="BE240" i="20"/>
  <c r="BE84" i="20"/>
  <c r="BE148" i="20"/>
  <c r="BE244" i="20"/>
  <c r="BE308" i="20"/>
  <c r="BE103" i="20"/>
  <c r="BE135" i="20"/>
  <c r="BE231" i="20"/>
  <c r="BE263" i="20"/>
  <c r="BE528" i="20"/>
  <c r="BE114" i="20"/>
  <c r="BE226" i="20"/>
  <c r="BE274" i="20"/>
  <c r="BE323" i="20"/>
  <c r="BE109" i="20"/>
  <c r="BE157" i="20"/>
  <c r="BE237" i="20"/>
  <c r="BE285" i="20"/>
  <c r="BE328" i="20"/>
  <c r="BE360" i="20"/>
  <c r="BE376" i="20"/>
  <c r="BE408" i="20"/>
  <c r="BE424" i="20"/>
  <c r="BE503" i="20"/>
  <c r="BE535" i="20"/>
  <c r="BE363" i="20"/>
  <c r="BE379" i="20"/>
  <c r="BE459" i="20"/>
  <c r="BE493" i="20"/>
  <c r="BE525" i="20"/>
  <c r="BE582" i="20"/>
  <c r="BE614" i="20"/>
  <c r="BE354" i="20"/>
  <c r="BE386" i="20"/>
  <c r="BE418" i="20"/>
  <c r="BE450" i="20"/>
  <c r="BE777" i="20"/>
  <c r="BE486" i="20"/>
  <c r="BE518" i="20"/>
  <c r="BE550" i="20"/>
  <c r="BE624" i="20"/>
  <c r="BE595" i="20"/>
  <c r="BE611" i="20"/>
  <c r="BE770" i="20"/>
  <c r="BE674" i="20"/>
  <c r="BE720" i="20"/>
  <c r="BE1016" i="20"/>
  <c r="BE942" i="20"/>
  <c r="BE869" i="20"/>
  <c r="BE839" i="20"/>
  <c r="BE711" i="20"/>
  <c r="BE814" i="20"/>
  <c r="BE654" i="20"/>
  <c r="BE526" i="20"/>
  <c r="BE398" i="20"/>
  <c r="BE790" i="20"/>
  <c r="BE603" i="20"/>
  <c r="BE428" i="20"/>
  <c r="BE284" i="20"/>
  <c r="BE156" i="20"/>
  <c r="BE801" i="20"/>
  <c r="BE690" i="20"/>
  <c r="BE512" i="20"/>
  <c r="BE724" i="20"/>
  <c r="BE393" i="20"/>
  <c r="BE206" i="20"/>
  <c r="BE552" i="20"/>
  <c r="BE291" i="20"/>
  <c r="BE129" i="20"/>
  <c r="BE714" i="20"/>
  <c r="BE385" i="20"/>
  <c r="BE199" i="20"/>
  <c r="BE617" i="20"/>
  <c r="BE330" i="20"/>
  <c r="BE155" i="20"/>
  <c r="BE980" i="20"/>
  <c r="BE965" i="20"/>
  <c r="BE963" i="20"/>
  <c r="BE803" i="20"/>
  <c r="BE739" i="20"/>
  <c r="BE868" i="20"/>
  <c r="BE682" i="20"/>
  <c r="BE554" i="20"/>
  <c r="BE426" i="20"/>
  <c r="BE837" i="20"/>
  <c r="BE636" i="20"/>
  <c r="BE461" i="20"/>
  <c r="BE312" i="20"/>
  <c r="BE184" i="20"/>
  <c r="BE56" i="20"/>
  <c r="BE848" i="20"/>
  <c r="BE737" i="20"/>
  <c r="BE545" i="20"/>
  <c r="BE832" i="20"/>
  <c r="BE437" i="20"/>
  <c r="BE239" i="20"/>
  <c r="BE77" i="20"/>
  <c r="BE631" i="20"/>
  <c r="BE337" i="20"/>
  <c r="BE162" i="20"/>
  <c r="BE822" i="20"/>
  <c r="BE451" i="20"/>
  <c r="BE245" i="20"/>
  <c r="BE70" i="20"/>
  <c r="BE688" i="20"/>
  <c r="BE375" i="20"/>
  <c r="BE201" i="20"/>
  <c r="BE254" i="20"/>
  <c r="BE956" i="20"/>
  <c r="BE130" i="20"/>
  <c r="BE183" i="20"/>
  <c r="BE331" i="20"/>
  <c r="BE960" i="20"/>
  <c r="BE950" i="20"/>
  <c r="BE877" i="20"/>
  <c r="BE847" i="20"/>
  <c r="BE938" i="20"/>
  <c r="BE100" i="20"/>
  <c r="BE1000" i="20"/>
  <c r="BE1005" i="20"/>
  <c r="BE1002" i="20"/>
  <c r="BE917" i="20"/>
  <c r="BE1003" i="20"/>
  <c r="BE895" i="20"/>
  <c r="BE823" i="20"/>
  <c r="BE759" i="20"/>
  <c r="BE695" i="20"/>
  <c r="BE898" i="20"/>
  <c r="BE797" i="20"/>
  <c r="BE716" i="20"/>
  <c r="BE638" i="20"/>
  <c r="BE574" i="20"/>
  <c r="BE510" i="20"/>
  <c r="BE446" i="20"/>
  <c r="BE382" i="20"/>
  <c r="BE876" i="20"/>
  <c r="BE756" i="20"/>
  <c r="BE667" i="20"/>
  <c r="BE573" i="20"/>
  <c r="BE492" i="20"/>
  <c r="BE411" i="20"/>
  <c r="BE332" i="20"/>
  <c r="BE268" i="20"/>
  <c r="BE204" i="20"/>
  <c r="BE140" i="20"/>
  <c r="BE76" i="20"/>
  <c r="BE1011" i="20"/>
  <c r="BE900" i="20"/>
  <c r="BE774" i="20"/>
  <c r="BE657" i="20"/>
  <c r="BE576" i="20"/>
  <c r="BE495" i="20"/>
  <c r="BE930" i="20"/>
  <c r="BE661" i="20"/>
  <c r="BE499" i="20"/>
  <c r="BE359" i="20"/>
  <c r="BE270" i="20"/>
  <c r="BE951" i="20"/>
  <c r="BE680" i="20"/>
  <c r="BE505" i="20"/>
  <c r="BE367" i="20"/>
  <c r="BE193" i="20"/>
  <c r="BE99" i="20"/>
  <c r="BE966" i="20"/>
  <c r="BE675" i="20"/>
  <c r="BE500" i="20"/>
  <c r="BE351" i="20"/>
  <c r="BE182" i="20"/>
  <c r="BE924" i="20"/>
  <c r="BE728" i="20"/>
  <c r="BE583" i="20"/>
  <c r="BE313" i="20"/>
  <c r="BE219" i="20"/>
  <c r="BE57" i="20"/>
  <c r="BE964" i="20"/>
  <c r="BE954" i="20"/>
  <c r="BE943" i="20"/>
  <c r="BE881" i="20"/>
  <c r="BE928" i="20"/>
  <c r="BE851" i="20"/>
  <c r="BE787" i="20"/>
  <c r="BE723" i="20"/>
  <c r="BE948" i="20"/>
  <c r="BE830" i="20"/>
  <c r="BE749" i="20"/>
  <c r="BE666" i="20"/>
  <c r="BE602" i="20"/>
  <c r="BE538" i="20"/>
  <c r="BE474" i="20"/>
  <c r="BE410" i="20"/>
  <c r="BE346" i="20"/>
  <c r="BE810" i="20"/>
  <c r="BE692" i="20"/>
  <c r="BE619" i="20"/>
  <c r="BE444" i="20"/>
  <c r="BE232" i="20"/>
  <c r="BE168" i="20"/>
  <c r="BE940" i="20"/>
  <c r="BE821" i="20"/>
  <c r="BE710" i="20"/>
  <c r="BE609" i="20"/>
  <c r="BE447" i="20"/>
  <c r="BE744" i="20"/>
  <c r="BE565" i="20"/>
  <c r="BE222" i="20"/>
  <c r="BE47" i="20"/>
  <c r="BE792" i="20"/>
  <c r="BE584" i="20"/>
  <c r="BE307" i="20"/>
  <c r="BE145" i="20"/>
  <c r="BE51" i="20"/>
  <c r="BE788" i="20"/>
  <c r="BE579" i="20"/>
  <c r="BE134" i="20"/>
  <c r="BE850" i="20"/>
  <c r="BE649" i="20"/>
  <c r="BE265" i="20"/>
  <c r="BE171" i="20"/>
  <c r="BE607" i="20"/>
  <c r="BE190" i="20"/>
  <c r="BE698" i="20"/>
  <c r="BE322" i="20"/>
  <c r="BE49" i="20"/>
  <c r="BE415" i="20"/>
  <c r="BE679" i="20"/>
  <c r="BE267" i="20"/>
  <c r="BE1008" i="20"/>
  <c r="BE1007" i="20"/>
  <c r="BE1019" i="20"/>
  <c r="BE925" i="20"/>
  <c r="BE861" i="20"/>
  <c r="BE910" i="20"/>
  <c r="BE831" i="20"/>
  <c r="BE767" i="20"/>
  <c r="BE703" i="20"/>
  <c r="BE915" i="20"/>
  <c r="BE812" i="20"/>
  <c r="BE718" i="20"/>
  <c r="BE646" i="20"/>
  <c r="BE454" i="20"/>
  <c r="BE390" i="20"/>
  <c r="BE931" i="20"/>
  <c r="BE773" i="20"/>
  <c r="BE669" i="20"/>
  <c r="BE413" i="20"/>
  <c r="BE340" i="20"/>
  <c r="BE904" i="20"/>
  <c r="BE784" i="20"/>
  <c r="BE672" i="20"/>
  <c r="BE591" i="20"/>
  <c r="BE497" i="20"/>
  <c r="BE983" i="20"/>
  <c r="BE704" i="20"/>
  <c r="BE516" i="20"/>
  <c r="BE110" i="20"/>
  <c r="BE752" i="20"/>
  <c r="BE289" i="20"/>
  <c r="BE195" i="20"/>
  <c r="BE694" i="20"/>
  <c r="BE278" i="20"/>
  <c r="BE953" i="20"/>
  <c r="BE745" i="20"/>
  <c r="BE600" i="20"/>
  <c r="BE425" i="20"/>
  <c r="BE315" i="20"/>
  <c r="BE153" i="20"/>
  <c r="BE126" i="20"/>
  <c r="BE601" i="20"/>
  <c r="BE241" i="20"/>
  <c r="BE842" i="20"/>
  <c r="BE341" i="20"/>
  <c r="BE632" i="20"/>
  <c r="BE1004" i="20"/>
  <c r="BE1006" i="20"/>
  <c r="BE1009" i="20"/>
  <c r="BE921" i="20"/>
  <c r="BE857" i="20"/>
  <c r="BE896" i="20"/>
  <c r="BE827" i="20"/>
  <c r="BE699" i="20"/>
  <c r="BE908" i="20"/>
  <c r="BE798" i="20"/>
  <c r="BE717" i="20"/>
  <c r="BE514" i="20"/>
  <c r="BE914" i="20"/>
  <c r="BE668" i="20"/>
  <c r="BE412" i="20"/>
  <c r="BE1014" i="20"/>
  <c r="BE902" i="20"/>
  <c r="BE671" i="20"/>
  <c r="BE543" i="20"/>
  <c r="BE423" i="20"/>
  <c r="BE768" i="20"/>
  <c r="BE230" i="20"/>
  <c r="BE233" i="20"/>
  <c r="BE984" i="20"/>
  <c r="BE979" i="20"/>
  <c r="BE967" i="20"/>
  <c r="BE807" i="20"/>
  <c r="BE1013" i="20"/>
  <c r="BE780" i="20"/>
  <c r="BE622" i="20"/>
  <c r="BE494" i="20"/>
  <c r="BE366" i="20"/>
  <c r="BE729" i="20"/>
  <c r="BE556" i="20"/>
  <c r="BE381" i="20"/>
  <c r="BE252" i="20"/>
  <c r="BE124" i="20"/>
  <c r="BE987" i="20"/>
  <c r="BE740" i="20"/>
  <c r="BE559" i="20"/>
  <c r="BE465" i="20"/>
  <c r="BE627" i="20"/>
  <c r="BE334" i="20"/>
  <c r="BE78" i="20"/>
  <c r="BE633" i="20"/>
  <c r="BE338" i="20"/>
  <c r="BE257" i="20"/>
  <c r="BE82" i="20"/>
  <c r="BE628" i="20"/>
  <c r="BE327" i="20"/>
  <c r="BE165" i="20"/>
  <c r="BE886" i="20"/>
  <c r="BE536" i="20"/>
  <c r="BE283" i="20"/>
  <c r="BE121" i="20"/>
  <c r="BE1012" i="20"/>
  <c r="BE1026" i="20"/>
  <c r="BE865" i="20"/>
  <c r="BE835" i="20"/>
  <c r="BE771" i="20"/>
  <c r="BE918" i="20"/>
  <c r="BE732" i="20"/>
  <c r="BE586" i="20"/>
  <c r="BE458" i="20"/>
  <c r="BE961" i="20"/>
  <c r="BE683" i="20"/>
  <c r="BE508" i="20"/>
  <c r="BE344" i="20"/>
  <c r="BE216" i="20"/>
  <c r="BE88" i="20"/>
  <c r="BE906" i="20"/>
  <c r="BE673" i="20"/>
  <c r="BE511" i="20"/>
  <c r="BE721" i="20"/>
  <c r="BE383" i="20"/>
  <c r="BE205" i="20"/>
  <c r="BE769" i="20"/>
  <c r="BE387" i="20"/>
  <c r="BE209" i="20"/>
  <c r="BE532" i="20"/>
  <c r="BE279" i="20"/>
  <c r="BE198" i="20"/>
  <c r="BE615" i="20"/>
  <c r="BE329" i="20"/>
  <c r="BE154" i="20"/>
  <c r="BE934" i="20"/>
  <c r="BE143" i="20"/>
  <c r="BE258" i="20"/>
  <c r="BE311" i="20"/>
  <c r="BE169" i="20"/>
  <c r="BE990" i="20"/>
  <c r="BE909" i="20"/>
  <c r="BE880" i="20"/>
  <c r="BE751" i="20"/>
  <c r="BE888" i="20"/>
  <c r="BE782" i="20"/>
  <c r="BE630" i="20"/>
  <c r="BE502" i="20"/>
  <c r="BE374" i="20"/>
  <c r="BE746" i="20"/>
  <c r="BE652" i="20"/>
  <c r="BE571" i="20"/>
  <c r="BE477" i="20"/>
  <c r="BE396" i="20"/>
  <c r="BE324" i="20"/>
  <c r="BE260" i="20"/>
  <c r="BE196" i="20"/>
  <c r="BE132" i="20"/>
  <c r="BE68" i="20"/>
  <c r="BE997" i="20"/>
  <c r="BE883" i="20"/>
  <c r="BE757" i="20"/>
  <c r="BE655" i="20"/>
  <c r="BE561" i="20"/>
  <c r="BE480" i="20"/>
  <c r="BE858" i="20"/>
  <c r="BE644" i="20"/>
  <c r="BE469" i="20"/>
  <c r="BE255" i="20"/>
  <c r="BE174" i="20"/>
  <c r="BE93" i="20"/>
  <c r="BE907" i="20"/>
  <c r="BE663" i="20"/>
  <c r="BE488" i="20"/>
  <c r="BE357" i="20"/>
  <c r="BE259" i="20"/>
  <c r="BE178" i="20"/>
  <c r="BE97" i="20"/>
  <c r="BE860" i="20"/>
  <c r="BE645" i="20"/>
  <c r="BE483" i="20"/>
  <c r="BE342" i="20"/>
  <c r="BE261" i="20"/>
  <c r="BE167" i="20"/>
  <c r="BE86" i="20"/>
  <c r="BE916" i="20"/>
  <c r="BE722" i="20"/>
  <c r="BE553" i="20"/>
  <c r="BE399" i="20"/>
  <c r="BE298" i="20"/>
  <c r="BE217" i="20"/>
  <c r="BE123" i="20"/>
  <c r="BE761" i="20"/>
  <c r="BE301" i="20"/>
  <c r="BE62" i="20"/>
  <c r="BE473" i="20"/>
  <c r="BE194" i="20"/>
  <c r="BE677" i="20"/>
  <c r="BE277" i="20"/>
  <c r="BE939" i="20"/>
  <c r="BE504" i="20"/>
  <c r="BE139" i="20"/>
  <c r="BE988" i="20"/>
  <c r="BE989" i="20"/>
  <c r="BE982" i="20"/>
  <c r="BE905" i="20"/>
  <c r="BE969" i="20"/>
  <c r="BE879" i="20"/>
  <c r="BE811" i="20"/>
  <c r="BE747" i="20"/>
  <c r="BE1018" i="20"/>
  <c r="BE874" i="20"/>
  <c r="BE781" i="20"/>
  <c r="BE700" i="20"/>
  <c r="BE626" i="20"/>
  <c r="BE562" i="20"/>
  <c r="BE498" i="20"/>
  <c r="BE434" i="20"/>
  <c r="BE370" i="20"/>
  <c r="BE854" i="20"/>
  <c r="BE736" i="20"/>
  <c r="BE651" i="20"/>
  <c r="BE557" i="20"/>
  <c r="BE476" i="20"/>
  <c r="BE395" i="20"/>
  <c r="BE320" i="20"/>
  <c r="BE256" i="20"/>
  <c r="BE144" i="20"/>
  <c r="BE64" i="20"/>
  <c r="BE994" i="20"/>
  <c r="BE870" i="20"/>
  <c r="BE754" i="20"/>
  <c r="BE641" i="20"/>
  <c r="BE513" i="20"/>
  <c r="BE852" i="20"/>
  <c r="BE335" i="20"/>
  <c r="BE339" i="20"/>
  <c r="BE596" i="20"/>
  <c r="BE166" i="20"/>
  <c r="BE585" i="20"/>
  <c r="BE186" i="20"/>
  <c r="BE208" i="20"/>
  <c r="BE128" i="20"/>
  <c r="BE160" i="20"/>
  <c r="BE192" i="20"/>
  <c r="BE975" i="20"/>
  <c r="BE901" i="20"/>
  <c r="BE878" i="20"/>
  <c r="BE743" i="20"/>
  <c r="BE871" i="20"/>
  <c r="BE686" i="20"/>
  <c r="BE558" i="20"/>
  <c r="BE430" i="20"/>
  <c r="BE840" i="20"/>
  <c r="BE637" i="20"/>
  <c r="BE475" i="20"/>
  <c r="BE316" i="20"/>
  <c r="BE188" i="20"/>
  <c r="BE60" i="20"/>
  <c r="BE866" i="20"/>
  <c r="BE640" i="20"/>
  <c r="BE849" i="20"/>
  <c r="BE452" i="20"/>
  <c r="BE253" i="20"/>
  <c r="BE159" i="20"/>
  <c r="BE899" i="20"/>
  <c r="BE471" i="20"/>
  <c r="BE163" i="20"/>
  <c r="BE825" i="20"/>
  <c r="BE453" i="20"/>
  <c r="BE246" i="20"/>
  <c r="BE71" i="20"/>
  <c r="BE705" i="20"/>
  <c r="BE389" i="20"/>
  <c r="BE202" i="20"/>
  <c r="BE1021" i="20"/>
  <c r="BE929" i="20"/>
  <c r="BE911" i="20"/>
  <c r="BE707" i="20"/>
  <c r="BE813" i="20"/>
  <c r="BE650" i="20"/>
  <c r="BE522" i="20"/>
  <c r="BE394" i="20"/>
  <c r="BE776" i="20"/>
  <c r="BE589" i="20"/>
  <c r="BE427" i="20"/>
  <c r="BE280" i="20"/>
  <c r="BE152" i="20"/>
  <c r="BE794" i="20"/>
  <c r="BE592" i="20"/>
  <c r="BE1017" i="20"/>
  <c r="BE531" i="20"/>
  <c r="BE286" i="20"/>
  <c r="BE111" i="20"/>
  <c r="BE537" i="20"/>
  <c r="BE290" i="20"/>
  <c r="BE115" i="20"/>
  <c r="BE697" i="20"/>
  <c r="BE371" i="20"/>
  <c r="BE117" i="20"/>
  <c r="BE762" i="20"/>
  <c r="BE440" i="20"/>
  <c r="BE235" i="20"/>
  <c r="BE73" i="20"/>
  <c r="BE400" i="20"/>
  <c r="BE567" i="20"/>
  <c r="BE805" i="20"/>
  <c r="BE55" i="20"/>
  <c r="BE551" i="20"/>
  <c r="BE992" i="20"/>
  <c r="BE985" i="20"/>
  <c r="BE971" i="20"/>
  <c r="BE815" i="20"/>
  <c r="BE687" i="20"/>
  <c r="BE701" i="20"/>
  <c r="BE566" i="20"/>
  <c r="BE438" i="20"/>
  <c r="BE859" i="20"/>
  <c r="BE353" i="20"/>
  <c r="BE968" i="20"/>
  <c r="BE958" i="20"/>
  <c r="BE944" i="20"/>
  <c r="BE885" i="20"/>
  <c r="BE949" i="20"/>
  <c r="BE855" i="20"/>
  <c r="BE791" i="20"/>
  <c r="BE727" i="20"/>
  <c r="BE970" i="20"/>
  <c r="BE844" i="20"/>
  <c r="BE750" i="20"/>
  <c r="BE670" i="20"/>
  <c r="BE542" i="20"/>
  <c r="BE478" i="20"/>
  <c r="BE414" i="20"/>
  <c r="BE350" i="20"/>
  <c r="BE817" i="20"/>
  <c r="BE706" i="20"/>
  <c r="BE620" i="20"/>
  <c r="BE539" i="20"/>
  <c r="BE445" i="20"/>
  <c r="BE364" i="20"/>
  <c r="BE300" i="20"/>
  <c r="BE236" i="20"/>
  <c r="BE172" i="20"/>
  <c r="BE108" i="20"/>
  <c r="BE947" i="20"/>
  <c r="BE824" i="20"/>
  <c r="BE713" i="20"/>
  <c r="BE623" i="20"/>
  <c r="BE529" i="20"/>
  <c r="BE448" i="20"/>
  <c r="BE758" i="20"/>
  <c r="BE580" i="20"/>
  <c r="BE420" i="20"/>
  <c r="BE142" i="20"/>
  <c r="BE806" i="20"/>
  <c r="BE599" i="20"/>
  <c r="BE227" i="20"/>
  <c r="BE65" i="20"/>
  <c r="BE802" i="20"/>
  <c r="BE581" i="20"/>
  <c r="BE310" i="20"/>
  <c r="BE853" i="20"/>
  <c r="BE664" i="20"/>
  <c r="BE489" i="20"/>
  <c r="BE185" i="20"/>
  <c r="BE91" i="20"/>
  <c r="BE203" i="20"/>
  <c r="BE996" i="20"/>
  <c r="BE991" i="20"/>
  <c r="BE999" i="20"/>
  <c r="BE913" i="20"/>
  <c r="BE986" i="20"/>
  <c r="BE894" i="20"/>
  <c r="BE819" i="20"/>
  <c r="BE755" i="20"/>
  <c r="BE691" i="20"/>
  <c r="BE891" i="20"/>
  <c r="BE796" i="20"/>
  <c r="BE702" i="20"/>
  <c r="BE634" i="20"/>
  <c r="BE570" i="20"/>
  <c r="BE506" i="20"/>
  <c r="BE442" i="20"/>
  <c r="BE378" i="20"/>
  <c r="BE872" i="20"/>
  <c r="BE753" i="20"/>
  <c r="BE653" i="20"/>
  <c r="BE572" i="20"/>
  <c r="BE491" i="20"/>
  <c r="BE397" i="20"/>
  <c r="BE264" i="20"/>
  <c r="BE200" i="20"/>
  <c r="BE136" i="20"/>
  <c r="BE72" i="20"/>
  <c r="BE1001" i="20"/>
  <c r="BE887" i="20"/>
  <c r="BE760" i="20"/>
  <c r="BE656" i="20"/>
  <c r="BE575" i="20"/>
  <c r="BE481" i="20"/>
  <c r="BE892" i="20"/>
  <c r="BE659" i="20"/>
  <c r="BE484" i="20"/>
  <c r="BE356" i="20"/>
  <c r="BE94" i="20"/>
  <c r="BE922" i="20"/>
  <c r="BE665" i="20"/>
  <c r="BE273" i="20"/>
  <c r="BE179" i="20"/>
  <c r="BE875" i="20"/>
  <c r="BE660" i="20"/>
  <c r="BE262" i="20"/>
  <c r="BE920" i="20"/>
  <c r="BE725" i="20"/>
  <c r="BE568" i="20"/>
  <c r="BE409" i="20"/>
  <c r="BE299" i="20"/>
  <c r="BE137" i="20"/>
  <c r="BE738" i="20"/>
  <c r="BE439" i="20"/>
  <c r="BE177" i="20"/>
  <c r="BE643" i="20"/>
  <c r="BE58" i="20"/>
  <c r="BE976" i="20"/>
  <c r="BE973" i="20"/>
  <c r="BE962" i="20"/>
  <c r="BE893" i="20"/>
  <c r="BE955" i="20"/>
  <c r="BE863" i="20"/>
  <c r="BE799" i="20"/>
  <c r="BE735" i="20"/>
  <c r="BE998" i="20"/>
  <c r="BE846" i="20"/>
  <c r="BE765" i="20"/>
  <c r="BE678" i="20"/>
  <c r="BE422" i="20"/>
  <c r="BE358" i="20"/>
  <c r="BE834" i="20"/>
  <c r="BE712" i="20"/>
  <c r="BE635" i="20"/>
  <c r="BE541" i="20"/>
  <c r="BE460" i="20"/>
  <c r="BE977" i="20"/>
  <c r="BE841" i="20"/>
  <c r="BE730" i="20"/>
  <c r="BE625" i="20"/>
  <c r="BE544" i="20"/>
  <c r="BE463" i="20"/>
  <c r="BE778" i="20"/>
  <c r="BE597" i="20"/>
  <c r="BE319" i="20"/>
  <c r="BE238" i="20"/>
  <c r="BE616" i="20"/>
  <c r="BE441" i="20"/>
  <c r="BE161" i="20"/>
  <c r="BE67" i="20"/>
  <c r="BE808" i="20"/>
  <c r="BE436" i="20"/>
  <c r="BE325" i="20"/>
  <c r="BE150" i="20"/>
  <c r="BE867" i="20"/>
  <c r="BE681" i="20"/>
  <c r="BE372" i="20"/>
  <c r="BE281" i="20"/>
  <c r="BE187" i="20"/>
  <c r="BE903" i="20"/>
  <c r="BE377" i="20"/>
  <c r="BE113" i="20"/>
  <c r="BE515" i="20"/>
  <c r="BE890" i="20"/>
  <c r="BE75" i="20"/>
  <c r="BE972" i="20"/>
  <c r="BE959" i="20"/>
  <c r="BE945" i="20"/>
  <c r="BE889" i="20"/>
  <c r="BE952" i="20"/>
  <c r="BE862" i="20"/>
  <c r="BE795" i="20"/>
  <c r="BE731" i="20"/>
  <c r="BE995" i="20"/>
  <c r="BE845" i="20"/>
  <c r="BE764" i="20"/>
  <c r="BE546" i="20"/>
  <c r="BE482" i="20"/>
  <c r="BE820" i="20"/>
  <c r="BE709" i="20"/>
  <c r="BE365" i="20"/>
  <c r="BE304" i="20"/>
  <c r="BE112" i="20"/>
  <c r="BE957" i="20"/>
  <c r="BE838" i="20"/>
  <c r="BE211" i="20"/>
  <c r="BE468" i="20"/>
  <c r="BE102" i="20"/>
  <c r="BE105" i="20"/>
  <c r="BE361" i="20"/>
  <c r="BE457" i="20"/>
  <c r="BE83" i="20"/>
  <c r="BE147" i="20"/>
  <c r="BE275" i="20"/>
  <c r="BE1022" i="20"/>
  <c r="BE933" i="20"/>
  <c r="BE912" i="20"/>
  <c r="BE775" i="20"/>
  <c r="BE932" i="20"/>
  <c r="BE733" i="20"/>
  <c r="BE590" i="20"/>
  <c r="BE462" i="20"/>
  <c r="BE978" i="20"/>
  <c r="BE684" i="20"/>
  <c r="BE509" i="20"/>
  <c r="BE347" i="20"/>
  <c r="BE220" i="20"/>
  <c r="BE92" i="20"/>
  <c r="BE919" i="20"/>
  <c r="BE593" i="20"/>
  <c r="BE431" i="20"/>
  <c r="BE533" i="20"/>
  <c r="BE287" i="20"/>
  <c r="BE125" i="20"/>
  <c r="BE772" i="20"/>
  <c r="BE401" i="20"/>
  <c r="BE210" i="20"/>
  <c r="BE547" i="20"/>
  <c r="BE293" i="20"/>
  <c r="BE118" i="20"/>
  <c r="BE816" i="20"/>
  <c r="BE455" i="20"/>
  <c r="BE249" i="20"/>
  <c r="BE74" i="20"/>
  <c r="BE122" i="20"/>
  <c r="BE974" i="20"/>
  <c r="BE897" i="20"/>
  <c r="BE864" i="20"/>
  <c r="BE1010" i="20"/>
  <c r="BE766" i="20"/>
  <c r="BE618" i="20"/>
  <c r="BE490" i="20"/>
  <c r="BE362" i="20"/>
  <c r="BE726" i="20"/>
  <c r="BE555" i="20"/>
  <c r="BE380" i="20"/>
  <c r="BE248" i="20"/>
  <c r="BE120" i="20"/>
  <c r="BE981" i="20"/>
  <c r="BE639" i="20"/>
  <c r="BE464" i="20"/>
  <c r="BE612" i="20"/>
  <c r="BE333" i="20"/>
  <c r="BE158" i="20"/>
  <c r="BE884" i="20"/>
  <c r="BE456" i="20"/>
  <c r="BE243" i="20"/>
  <c r="BE81" i="20"/>
  <c r="BE613" i="20"/>
  <c r="BE326" i="20"/>
  <c r="BE151" i="20"/>
  <c r="BE882" i="20"/>
  <c r="BE521" i="20"/>
  <c r="BE282" i="20"/>
  <c r="BE107" i="20"/>
  <c r="BE629" i="20"/>
  <c r="BE404" i="20"/>
  <c r="BE549" i="20"/>
  <c r="BE833" i="20"/>
  <c r="BE1024" i="20"/>
  <c r="BE941" i="20"/>
  <c r="BE927" i="20"/>
  <c r="BE783" i="20"/>
  <c r="BE719" i="20"/>
  <c r="BE829" i="20"/>
  <c r="BE748" i="20"/>
  <c r="BE662" i="20"/>
  <c r="BE598" i="20"/>
  <c r="BE534" i="20"/>
  <c r="BE470" i="20"/>
  <c r="BE406" i="20"/>
  <c r="BE1025" i="20"/>
  <c r="BE800" i="20"/>
  <c r="BE689" i="20"/>
  <c r="BE605" i="20"/>
  <c r="BE524" i="20"/>
  <c r="BE443" i="20"/>
  <c r="BE349" i="20"/>
  <c r="BE292" i="20"/>
  <c r="BE228" i="20"/>
  <c r="BE164" i="20"/>
  <c r="BE936" i="20"/>
  <c r="BE818" i="20"/>
  <c r="BE696" i="20"/>
  <c r="BE608" i="20"/>
  <c r="BE527" i="20"/>
  <c r="BE433" i="20"/>
  <c r="BE741" i="20"/>
  <c r="BE563" i="20"/>
  <c r="BE403" i="20"/>
  <c r="BE302" i="20"/>
  <c r="BE221" i="20"/>
  <c r="BE127" i="20"/>
  <c r="BE46" i="20"/>
  <c r="BE789" i="20"/>
  <c r="BE569" i="20"/>
  <c r="BE407" i="20"/>
  <c r="BE306" i="20"/>
  <c r="BE225" i="20"/>
  <c r="BE131" i="20"/>
  <c r="BE50" i="20"/>
  <c r="BE785" i="20"/>
  <c r="BE564" i="20"/>
  <c r="BE391" i="20"/>
  <c r="BE295" i="20"/>
  <c r="BE214" i="20"/>
  <c r="BE133" i="20"/>
  <c r="BE836" i="20"/>
  <c r="BE647" i="20"/>
  <c r="BE472" i="20"/>
  <c r="BE345" i="20"/>
  <c r="BE251" i="20"/>
  <c r="BE170" i="20"/>
  <c r="BE89" i="20"/>
  <c r="BE560" i="20"/>
  <c r="BE467" i="20"/>
  <c r="BE207" i="20"/>
  <c r="BE786" i="20"/>
  <c r="BE305" i="20"/>
  <c r="BE66" i="20"/>
  <c r="BE388" i="20"/>
  <c r="BE149" i="20"/>
  <c r="BE742" i="20"/>
  <c r="BE314" i="20"/>
  <c r="BE1020" i="20"/>
  <c r="BE1023" i="20"/>
  <c r="BE946" i="20"/>
  <c r="BE937" i="20"/>
  <c r="BE873" i="20"/>
  <c r="BE926" i="20"/>
  <c r="BE843" i="20"/>
  <c r="BE779" i="20"/>
  <c r="BE715" i="20"/>
  <c r="BE935" i="20"/>
  <c r="BE828" i="20"/>
  <c r="BE734" i="20"/>
  <c r="BE658" i="20"/>
  <c r="BE594" i="20"/>
  <c r="BE530" i="20"/>
  <c r="BE466" i="20"/>
  <c r="BE402" i="20"/>
  <c r="BE1015" i="20"/>
  <c r="BE793" i="20"/>
  <c r="BE685" i="20"/>
  <c r="BE604" i="20"/>
  <c r="BE523" i="20"/>
  <c r="BE429" i="20"/>
  <c r="BE348" i="20"/>
  <c r="BE288" i="20"/>
  <c r="BE224" i="20"/>
  <c r="BE96" i="20"/>
  <c r="BE923" i="20"/>
  <c r="BE804" i="20"/>
  <c r="BE693" i="20"/>
  <c r="BE577" i="20"/>
  <c r="BE479" i="20"/>
  <c r="BE548" i="20"/>
  <c r="BE173" i="20"/>
  <c r="BE648" i="20"/>
  <c r="BE993" i="20"/>
  <c r="BE294" i="20"/>
  <c r="BE856" i="20"/>
  <c r="BE297" i="20"/>
  <c r="BF1023" i="20"/>
  <c r="BG1023" i="20" s="1"/>
  <c r="BF1019" i="20"/>
  <c r="BG1019" i="20" s="1"/>
  <c r="BF1015" i="20"/>
  <c r="BG1015" i="20" s="1"/>
  <c r="BF1011" i="20"/>
  <c r="BG1011" i="20" s="1"/>
  <c r="BF1007" i="20"/>
  <c r="BG1007" i="20" s="1"/>
  <c r="BF1003" i="20"/>
  <c r="BG1003" i="20" s="1"/>
  <c r="BF1026" i="20"/>
  <c r="BG1026" i="20" s="1"/>
  <c r="BF1020" i="20"/>
  <c r="BG1020" i="20" s="1"/>
  <c r="BF1018" i="20"/>
  <c r="BG1018" i="20" s="1"/>
  <c r="BF1012" i="20"/>
  <c r="BG1012" i="20" s="1"/>
  <c r="BF1010" i="20"/>
  <c r="BG1010" i="20" s="1"/>
  <c r="BF1004" i="20"/>
  <c r="BG1004" i="20" s="1"/>
  <c r="BF1002" i="20"/>
  <c r="BG1002" i="20" s="1"/>
  <c r="BF999" i="20"/>
  <c r="BG999" i="20" s="1"/>
  <c r="BF1024" i="20"/>
  <c r="BG1024" i="20" s="1"/>
  <c r="BF1022" i="20"/>
  <c r="BG1022" i="20" s="1"/>
  <c r="BF1016" i="20"/>
  <c r="BG1016" i="20" s="1"/>
  <c r="BF1014" i="20"/>
  <c r="BG1014" i="20" s="1"/>
  <c r="BF1008" i="20"/>
  <c r="BG1008" i="20" s="1"/>
  <c r="BF1006" i="20"/>
  <c r="BG1006" i="20" s="1"/>
  <c r="BF1001" i="20"/>
  <c r="BG1001" i="20" s="1"/>
  <c r="BF997" i="20"/>
  <c r="BG997" i="20" s="1"/>
  <c r="BF1025" i="20"/>
  <c r="BG1025" i="20" s="1"/>
  <c r="BF1021" i="20"/>
  <c r="BG1021" i="20" s="1"/>
  <c r="BF1017" i="20"/>
  <c r="BG1017" i="20" s="1"/>
  <c r="BF1013" i="20"/>
  <c r="BG1013" i="20" s="1"/>
  <c r="BF1009" i="20"/>
  <c r="BG1009" i="20" s="1"/>
  <c r="BF1005" i="20"/>
  <c r="BG1005" i="20" s="1"/>
  <c r="BF993" i="20"/>
  <c r="BG993" i="20" s="1"/>
  <c r="BF989" i="20"/>
  <c r="BG989" i="20" s="1"/>
  <c r="BF985" i="20"/>
  <c r="BG985" i="20" s="1"/>
  <c r="BF1000" i="20"/>
  <c r="BG1000" i="20" s="1"/>
  <c r="BF998" i="20"/>
  <c r="BG998" i="20" s="1"/>
  <c r="BF995" i="20"/>
  <c r="BG995" i="20" s="1"/>
  <c r="BF991" i="20"/>
  <c r="BG991" i="20" s="1"/>
  <c r="BF987" i="20"/>
  <c r="BG987" i="20" s="1"/>
  <c r="BF983" i="20"/>
  <c r="BG983" i="20" s="1"/>
  <c r="BF996" i="20"/>
  <c r="BG996" i="20" s="1"/>
  <c r="BF994" i="20"/>
  <c r="BG994" i="20" s="1"/>
  <c r="BF992" i="20"/>
  <c r="BG992" i="20" s="1"/>
  <c r="BF990" i="20"/>
  <c r="BG990" i="20" s="1"/>
  <c r="BF988" i="20"/>
  <c r="BG988" i="20" s="1"/>
  <c r="BF986" i="20"/>
  <c r="BG986" i="20" s="1"/>
  <c r="BF984" i="20"/>
  <c r="BG984" i="20" s="1"/>
  <c r="BF982" i="20"/>
  <c r="BG982" i="20" s="1"/>
  <c r="BF978" i="20"/>
  <c r="BG978" i="20" s="1"/>
  <c r="BF974" i="20"/>
  <c r="BG974" i="20" s="1"/>
  <c r="BF970" i="20"/>
  <c r="BG970" i="20" s="1"/>
  <c r="BF966" i="20"/>
  <c r="BG966" i="20" s="1"/>
  <c r="BF962" i="20"/>
  <c r="BG962" i="20" s="1"/>
  <c r="BF958" i="20"/>
  <c r="BG958" i="20" s="1"/>
  <c r="BF954" i="20"/>
  <c r="BG954" i="20" s="1"/>
  <c r="BF950" i="20"/>
  <c r="BG950" i="20" s="1"/>
  <c r="BF980" i="20"/>
  <c r="BG980" i="20" s="1"/>
  <c r="BF972" i="20"/>
  <c r="BG972" i="20" s="1"/>
  <c r="BF964" i="20"/>
  <c r="BG964" i="20" s="1"/>
  <c r="BF956" i="20"/>
  <c r="BG956" i="20" s="1"/>
  <c r="BF948" i="20"/>
  <c r="BG948" i="20" s="1"/>
  <c r="BF946" i="20"/>
  <c r="BG946" i="20" s="1"/>
  <c r="BF942" i="20"/>
  <c r="BG942" i="20" s="1"/>
  <c r="BF938" i="20"/>
  <c r="BG938" i="20" s="1"/>
  <c r="BF976" i="20"/>
  <c r="BG976" i="20" s="1"/>
  <c r="BF975" i="20"/>
  <c r="BG975" i="20" s="1"/>
  <c r="BF981" i="20"/>
  <c r="BG981" i="20" s="1"/>
  <c r="BF973" i="20"/>
  <c r="BG973" i="20" s="1"/>
  <c r="BF965" i="20"/>
  <c r="BG965" i="20" s="1"/>
  <c r="BF957" i="20"/>
  <c r="BG957" i="20" s="1"/>
  <c r="BF949" i="20"/>
  <c r="BG949" i="20" s="1"/>
  <c r="BF943" i="20"/>
  <c r="BG943" i="20" s="1"/>
  <c r="BF941" i="20"/>
  <c r="BG941" i="20" s="1"/>
  <c r="BF935" i="20"/>
  <c r="BG935" i="20" s="1"/>
  <c r="BF934" i="20"/>
  <c r="BG934" i="20" s="1"/>
  <c r="BF930" i="20"/>
  <c r="BG930" i="20" s="1"/>
  <c r="BF926" i="20"/>
  <c r="BG926" i="20" s="1"/>
  <c r="BF922" i="20"/>
  <c r="BG922" i="20" s="1"/>
  <c r="BF918" i="20"/>
  <c r="BG918" i="20" s="1"/>
  <c r="BF914" i="20"/>
  <c r="BG914" i="20" s="1"/>
  <c r="BF910" i="20"/>
  <c r="BG910" i="20" s="1"/>
  <c r="BF906" i="20"/>
  <c r="BG906" i="20" s="1"/>
  <c r="BF902" i="20"/>
  <c r="BG902" i="20" s="1"/>
  <c r="BF898" i="20"/>
  <c r="BG898" i="20" s="1"/>
  <c r="BF894" i="20"/>
  <c r="BG894" i="20" s="1"/>
  <c r="BF890" i="20"/>
  <c r="BG890" i="20" s="1"/>
  <c r="BF886" i="20"/>
  <c r="BG886" i="20" s="1"/>
  <c r="BF882" i="20"/>
  <c r="BG882" i="20" s="1"/>
  <c r="BF878" i="20"/>
  <c r="BG878" i="20" s="1"/>
  <c r="BF940" i="20"/>
  <c r="BG940" i="20" s="1"/>
  <c r="BF932" i="20"/>
  <c r="BG932" i="20" s="1"/>
  <c r="BF924" i="20"/>
  <c r="BG924" i="20" s="1"/>
  <c r="BF916" i="20"/>
  <c r="BG916" i="20" s="1"/>
  <c r="BF908" i="20"/>
  <c r="BG908" i="20" s="1"/>
  <c r="BF900" i="20"/>
  <c r="BG900" i="20" s="1"/>
  <c r="BF892" i="20"/>
  <c r="BG892" i="20" s="1"/>
  <c r="BF884" i="20"/>
  <c r="BG884" i="20" s="1"/>
  <c r="BF876" i="20"/>
  <c r="BG876" i="20" s="1"/>
  <c r="BF872" i="20"/>
  <c r="BG872" i="20" s="1"/>
  <c r="BF868" i="20"/>
  <c r="BG868" i="20" s="1"/>
  <c r="BF864" i="20"/>
  <c r="BG864" i="20" s="1"/>
  <c r="BF860" i="20"/>
  <c r="BG860" i="20" s="1"/>
  <c r="BF856" i="20"/>
  <c r="BG856" i="20" s="1"/>
  <c r="BF852" i="20"/>
  <c r="BG852" i="20" s="1"/>
  <c r="BF848" i="20"/>
  <c r="BG848" i="20" s="1"/>
  <c r="BF844" i="20"/>
  <c r="BG844" i="20" s="1"/>
  <c r="BF971" i="20"/>
  <c r="BG971" i="20" s="1"/>
  <c r="BF969" i="20"/>
  <c r="BG969" i="20" s="1"/>
  <c r="BF968" i="20"/>
  <c r="BG968" i="20" s="1"/>
  <c r="BF963" i="20"/>
  <c r="BG963" i="20" s="1"/>
  <c r="BF961" i="20"/>
  <c r="BG961" i="20" s="1"/>
  <c r="BF960" i="20"/>
  <c r="BG960" i="20" s="1"/>
  <c r="BF955" i="20"/>
  <c r="BG955" i="20" s="1"/>
  <c r="BF953" i="20"/>
  <c r="BG953" i="20" s="1"/>
  <c r="BF952" i="20"/>
  <c r="BG952" i="20" s="1"/>
  <c r="BF945" i="20"/>
  <c r="BG945" i="20" s="1"/>
  <c r="BF944" i="20"/>
  <c r="BG944" i="20" s="1"/>
  <c r="BF939" i="20"/>
  <c r="BG939" i="20" s="1"/>
  <c r="BF933" i="20"/>
  <c r="BG933" i="20" s="1"/>
  <c r="BF977" i="20"/>
  <c r="BG977" i="20" s="1"/>
  <c r="BF931" i="20"/>
  <c r="BG931" i="20" s="1"/>
  <c r="BF929" i="20"/>
  <c r="BG929" i="20" s="1"/>
  <c r="BF923" i="20"/>
  <c r="BG923" i="20" s="1"/>
  <c r="BF921" i="20"/>
  <c r="BG921" i="20" s="1"/>
  <c r="BF915" i="20"/>
  <c r="BG915" i="20" s="1"/>
  <c r="BF913" i="20"/>
  <c r="BG913" i="20" s="1"/>
  <c r="BF907" i="20"/>
  <c r="BG907" i="20" s="1"/>
  <c r="BF905" i="20"/>
  <c r="BG905" i="20" s="1"/>
  <c r="BF899" i="20"/>
  <c r="BG899" i="20" s="1"/>
  <c r="BF897" i="20"/>
  <c r="BG897" i="20" s="1"/>
  <c r="BF979" i="20"/>
  <c r="BG979" i="20" s="1"/>
  <c r="BF959" i="20"/>
  <c r="BG959" i="20" s="1"/>
  <c r="BF937" i="20"/>
  <c r="BG937" i="20" s="1"/>
  <c r="BF936" i="20"/>
  <c r="BG936" i="20" s="1"/>
  <c r="BF928" i="20"/>
  <c r="BG928" i="20" s="1"/>
  <c r="BF927" i="20"/>
  <c r="BG927" i="20" s="1"/>
  <c r="BF920" i="20"/>
  <c r="BG920" i="20" s="1"/>
  <c r="BF919" i="20"/>
  <c r="BG919" i="20" s="1"/>
  <c r="BF912" i="20"/>
  <c r="BG912" i="20" s="1"/>
  <c r="BF911" i="20"/>
  <c r="BG911" i="20" s="1"/>
  <c r="BF904" i="20"/>
  <c r="BG904" i="20" s="1"/>
  <c r="BF903" i="20"/>
  <c r="BG903" i="20" s="1"/>
  <c r="BF896" i="20"/>
  <c r="BG896" i="20" s="1"/>
  <c r="BF895" i="20"/>
  <c r="BG895" i="20" s="1"/>
  <c r="BF888" i="20"/>
  <c r="BG888" i="20" s="1"/>
  <c r="BF887" i="20"/>
  <c r="BG887" i="20" s="1"/>
  <c r="BF880" i="20"/>
  <c r="BG880" i="20" s="1"/>
  <c r="BF879" i="20"/>
  <c r="BG879" i="20" s="1"/>
  <c r="BF870" i="20"/>
  <c r="BG870" i="20" s="1"/>
  <c r="BF873" i="20"/>
  <c r="BG873" i="20" s="1"/>
  <c r="BF871" i="20"/>
  <c r="BG871" i="20" s="1"/>
  <c r="BF865" i="20"/>
  <c r="BG865" i="20" s="1"/>
  <c r="BF863" i="20"/>
  <c r="BG863" i="20" s="1"/>
  <c r="BF857" i="20"/>
  <c r="BG857" i="20" s="1"/>
  <c r="BF855" i="20"/>
  <c r="BG855" i="20" s="1"/>
  <c r="BF849" i="20"/>
  <c r="BG849" i="20" s="1"/>
  <c r="BF847" i="20"/>
  <c r="BG847" i="20" s="1"/>
  <c r="BF841" i="20"/>
  <c r="BG841" i="20" s="1"/>
  <c r="BF838" i="20"/>
  <c r="BG838" i="20" s="1"/>
  <c r="BF834" i="20"/>
  <c r="BG834" i="20" s="1"/>
  <c r="BF830" i="20"/>
  <c r="BG830" i="20" s="1"/>
  <c r="BF826" i="20"/>
  <c r="BG826" i="20" s="1"/>
  <c r="BF822" i="20"/>
  <c r="BG822" i="20" s="1"/>
  <c r="BF818" i="20"/>
  <c r="BG818" i="20" s="1"/>
  <c r="BF814" i="20"/>
  <c r="BG814" i="20" s="1"/>
  <c r="BF810" i="20"/>
  <c r="BG810" i="20" s="1"/>
  <c r="BF806" i="20"/>
  <c r="BG806" i="20" s="1"/>
  <c r="BF802" i="20"/>
  <c r="BG802" i="20" s="1"/>
  <c r="BF798" i="20"/>
  <c r="BG798" i="20" s="1"/>
  <c r="BF794" i="20"/>
  <c r="BG794" i="20" s="1"/>
  <c r="BF790" i="20"/>
  <c r="BG790" i="20" s="1"/>
  <c r="BF786" i="20"/>
  <c r="BG786" i="20" s="1"/>
  <c r="BF782" i="20"/>
  <c r="BG782" i="20" s="1"/>
  <c r="BF778" i="20"/>
  <c r="BG778" i="20" s="1"/>
  <c r="BF951" i="20"/>
  <c r="BG951" i="20" s="1"/>
  <c r="BF893" i="20"/>
  <c r="BG893" i="20" s="1"/>
  <c r="BF885" i="20"/>
  <c r="BG885" i="20" s="1"/>
  <c r="BF877" i="20"/>
  <c r="BG877" i="20" s="1"/>
  <c r="BF854" i="20"/>
  <c r="BG854" i="20" s="1"/>
  <c r="BF840" i="20"/>
  <c r="BG840" i="20" s="1"/>
  <c r="BF832" i="20"/>
  <c r="BG832" i="20" s="1"/>
  <c r="BF824" i="20"/>
  <c r="BG824" i="20" s="1"/>
  <c r="BF816" i="20"/>
  <c r="BG816" i="20" s="1"/>
  <c r="BF808" i="20"/>
  <c r="BG808" i="20" s="1"/>
  <c r="BF800" i="20"/>
  <c r="BG800" i="20" s="1"/>
  <c r="BF792" i="20"/>
  <c r="BG792" i="20" s="1"/>
  <c r="BF784" i="20"/>
  <c r="BG784" i="20" s="1"/>
  <c r="BF776" i="20"/>
  <c r="BG776" i="20" s="1"/>
  <c r="BF774" i="20"/>
  <c r="BG774" i="20" s="1"/>
  <c r="BF770" i="20"/>
  <c r="BG770" i="20" s="1"/>
  <c r="BF925" i="20"/>
  <c r="BG925" i="20" s="1"/>
  <c r="BF917" i="20"/>
  <c r="BG917" i="20" s="1"/>
  <c r="BF909" i="20"/>
  <c r="BG909" i="20" s="1"/>
  <c r="BF901" i="20"/>
  <c r="BG901" i="20" s="1"/>
  <c r="BF874" i="20"/>
  <c r="BG874" i="20" s="1"/>
  <c r="BF867" i="20"/>
  <c r="BG867" i="20" s="1"/>
  <c r="BF859" i="20"/>
  <c r="BG859" i="20" s="1"/>
  <c r="BF858" i="20"/>
  <c r="BG858" i="20" s="1"/>
  <c r="BF853" i="20"/>
  <c r="BG853" i="20" s="1"/>
  <c r="BF843" i="20"/>
  <c r="BG843" i="20" s="1"/>
  <c r="BF842" i="20"/>
  <c r="BG842" i="20" s="1"/>
  <c r="BF835" i="20"/>
  <c r="BG835" i="20" s="1"/>
  <c r="BF833" i="20"/>
  <c r="BG833" i="20" s="1"/>
  <c r="BF827" i="20"/>
  <c r="BG827" i="20" s="1"/>
  <c r="BF825" i="20"/>
  <c r="BG825" i="20" s="1"/>
  <c r="BF819" i="20"/>
  <c r="BG819" i="20" s="1"/>
  <c r="BF817" i="20"/>
  <c r="BG817" i="20" s="1"/>
  <c r="BF811" i="20"/>
  <c r="BG811" i="20" s="1"/>
  <c r="BF809" i="20"/>
  <c r="BG809" i="20" s="1"/>
  <c r="BF803" i="20"/>
  <c r="BG803" i="20" s="1"/>
  <c r="BF801" i="20"/>
  <c r="BG801" i="20" s="1"/>
  <c r="BF795" i="20"/>
  <c r="BG795" i="20" s="1"/>
  <c r="BF793" i="20"/>
  <c r="BG793" i="20" s="1"/>
  <c r="BF787" i="20"/>
  <c r="BG787" i="20" s="1"/>
  <c r="BF785" i="20"/>
  <c r="BG785" i="20" s="1"/>
  <c r="BF779" i="20"/>
  <c r="BG779" i="20" s="1"/>
  <c r="BF777" i="20"/>
  <c r="BG777" i="20" s="1"/>
  <c r="BF775" i="20"/>
  <c r="BG775" i="20" s="1"/>
  <c r="BF771" i="20"/>
  <c r="BG771" i="20" s="1"/>
  <c r="BF767" i="20"/>
  <c r="BG767" i="20" s="1"/>
  <c r="BF763" i="20"/>
  <c r="BG763" i="20" s="1"/>
  <c r="BF967" i="20"/>
  <c r="BG967" i="20" s="1"/>
  <c r="BF947" i="20"/>
  <c r="BG947" i="20" s="1"/>
  <c r="BF889" i="20"/>
  <c r="BG889" i="20" s="1"/>
  <c r="BF881" i="20"/>
  <c r="BG881" i="20" s="1"/>
  <c r="BF862" i="20"/>
  <c r="BG862" i="20" s="1"/>
  <c r="BF846" i="20"/>
  <c r="BG846" i="20" s="1"/>
  <c r="BF836" i="20"/>
  <c r="BG836" i="20" s="1"/>
  <c r="BF828" i="20"/>
  <c r="BG828" i="20" s="1"/>
  <c r="BF820" i="20"/>
  <c r="BG820" i="20" s="1"/>
  <c r="BF812" i="20"/>
  <c r="BG812" i="20" s="1"/>
  <c r="BF804" i="20"/>
  <c r="BG804" i="20" s="1"/>
  <c r="BF796" i="20"/>
  <c r="BG796" i="20" s="1"/>
  <c r="BF788" i="20"/>
  <c r="BG788" i="20" s="1"/>
  <c r="BF780" i="20"/>
  <c r="BG780" i="20" s="1"/>
  <c r="BF772" i="20"/>
  <c r="BG772" i="20" s="1"/>
  <c r="BF768" i="20"/>
  <c r="BG768" i="20" s="1"/>
  <c r="BF764" i="20"/>
  <c r="BG764" i="20" s="1"/>
  <c r="BF760" i="20"/>
  <c r="BG760" i="20" s="1"/>
  <c r="BF756" i="20"/>
  <c r="BG756" i="20" s="1"/>
  <c r="BF752" i="20"/>
  <c r="BG752" i="20" s="1"/>
  <c r="BF748" i="20"/>
  <c r="BG748" i="20" s="1"/>
  <c r="BF744" i="20"/>
  <c r="BG744" i="20" s="1"/>
  <c r="BF740" i="20"/>
  <c r="BG740" i="20" s="1"/>
  <c r="BF736" i="20"/>
  <c r="BG736" i="20" s="1"/>
  <c r="BF732" i="20"/>
  <c r="BG732" i="20" s="1"/>
  <c r="BF728" i="20"/>
  <c r="BG728" i="20" s="1"/>
  <c r="BF724" i="20"/>
  <c r="BG724" i="20" s="1"/>
  <c r="BF720" i="20"/>
  <c r="BG720" i="20" s="1"/>
  <c r="BF716" i="20"/>
  <c r="BG716" i="20" s="1"/>
  <c r="BF712" i="20"/>
  <c r="BG712" i="20" s="1"/>
  <c r="BF708" i="20"/>
  <c r="BG708" i="20" s="1"/>
  <c r="BF704" i="20"/>
  <c r="BG704" i="20" s="1"/>
  <c r="BF700" i="20"/>
  <c r="BG700" i="20" s="1"/>
  <c r="BF696" i="20"/>
  <c r="BG696" i="20" s="1"/>
  <c r="BF692" i="20"/>
  <c r="BG692" i="20" s="1"/>
  <c r="BF688" i="20"/>
  <c r="BG688" i="20" s="1"/>
  <c r="BF684" i="20"/>
  <c r="BG684" i="20" s="1"/>
  <c r="BF680" i="20"/>
  <c r="BG680" i="20" s="1"/>
  <c r="BF883" i="20"/>
  <c r="BG883" i="20" s="1"/>
  <c r="BF850" i="20"/>
  <c r="BG850" i="20" s="1"/>
  <c r="BF831" i="20"/>
  <c r="BG831" i="20" s="1"/>
  <c r="BF829" i="20"/>
  <c r="BG829" i="20" s="1"/>
  <c r="BF815" i="20"/>
  <c r="BG815" i="20" s="1"/>
  <c r="BF813" i="20"/>
  <c r="BG813" i="20" s="1"/>
  <c r="BF799" i="20"/>
  <c r="BG799" i="20" s="1"/>
  <c r="BF797" i="20"/>
  <c r="BG797" i="20" s="1"/>
  <c r="BF783" i="20"/>
  <c r="BG783" i="20" s="1"/>
  <c r="BF781" i="20"/>
  <c r="BG781" i="20" s="1"/>
  <c r="BF773" i="20"/>
  <c r="BG773" i="20" s="1"/>
  <c r="BF754" i="20"/>
  <c r="BG754" i="20" s="1"/>
  <c r="BF746" i="20"/>
  <c r="BG746" i="20" s="1"/>
  <c r="BF738" i="20"/>
  <c r="BG738" i="20" s="1"/>
  <c r="BF730" i="20"/>
  <c r="BG730" i="20" s="1"/>
  <c r="BF722" i="20"/>
  <c r="BG722" i="20" s="1"/>
  <c r="BF714" i="20"/>
  <c r="BG714" i="20" s="1"/>
  <c r="BF706" i="20"/>
  <c r="BG706" i="20" s="1"/>
  <c r="BF698" i="20"/>
  <c r="BG698" i="20" s="1"/>
  <c r="BF690" i="20"/>
  <c r="BG690" i="20" s="1"/>
  <c r="BF682" i="20"/>
  <c r="BG682" i="20" s="1"/>
  <c r="BF676" i="20"/>
  <c r="BG676" i="20" s="1"/>
  <c r="BF672" i="20"/>
  <c r="BG672" i="20" s="1"/>
  <c r="BF668" i="20"/>
  <c r="BG668" i="20" s="1"/>
  <c r="BF664" i="20"/>
  <c r="BG664" i="20" s="1"/>
  <c r="BF660" i="20"/>
  <c r="BG660" i="20" s="1"/>
  <c r="BF656" i="20"/>
  <c r="BG656" i="20" s="1"/>
  <c r="BF652" i="20"/>
  <c r="BG652" i="20" s="1"/>
  <c r="BF875" i="20"/>
  <c r="BG875" i="20" s="1"/>
  <c r="BF866" i="20"/>
  <c r="BG866" i="20" s="1"/>
  <c r="BF851" i="20"/>
  <c r="BG851" i="20" s="1"/>
  <c r="BF757" i="20"/>
  <c r="BG757" i="20" s="1"/>
  <c r="BF755" i="20"/>
  <c r="BG755" i="20" s="1"/>
  <c r="BF749" i="20"/>
  <c r="BG749" i="20" s="1"/>
  <c r="BF747" i="20"/>
  <c r="BG747" i="20" s="1"/>
  <c r="BF741" i="20"/>
  <c r="BG741" i="20" s="1"/>
  <c r="BF739" i="20"/>
  <c r="BG739" i="20" s="1"/>
  <c r="BF733" i="20"/>
  <c r="BG733" i="20" s="1"/>
  <c r="BF731" i="20"/>
  <c r="BG731" i="20" s="1"/>
  <c r="BF725" i="20"/>
  <c r="BG725" i="20" s="1"/>
  <c r="BF723" i="20"/>
  <c r="BG723" i="20" s="1"/>
  <c r="BF717" i="20"/>
  <c r="BG717" i="20" s="1"/>
  <c r="BF715" i="20"/>
  <c r="BG715" i="20" s="1"/>
  <c r="BF709" i="20"/>
  <c r="BG709" i="20" s="1"/>
  <c r="BF707" i="20"/>
  <c r="BG707" i="20" s="1"/>
  <c r="BF701" i="20"/>
  <c r="BG701" i="20" s="1"/>
  <c r="BF699" i="20"/>
  <c r="BG699" i="20" s="1"/>
  <c r="BF693" i="20"/>
  <c r="BG693" i="20" s="1"/>
  <c r="BF691" i="20"/>
  <c r="BG691" i="20" s="1"/>
  <c r="BF685" i="20"/>
  <c r="BG685" i="20" s="1"/>
  <c r="BF683" i="20"/>
  <c r="BG683" i="20" s="1"/>
  <c r="BF677" i="20"/>
  <c r="BG677" i="20" s="1"/>
  <c r="BF673" i="20"/>
  <c r="BG673" i="20" s="1"/>
  <c r="BF669" i="20"/>
  <c r="BG669" i="20" s="1"/>
  <c r="BF665" i="20"/>
  <c r="BG665" i="20" s="1"/>
  <c r="BF661" i="20"/>
  <c r="BG661" i="20" s="1"/>
  <c r="BF657" i="20"/>
  <c r="BG657" i="20" s="1"/>
  <c r="BF653" i="20"/>
  <c r="BG653" i="20" s="1"/>
  <c r="BF649" i="20"/>
  <c r="BG649" i="20" s="1"/>
  <c r="BF645" i="20"/>
  <c r="BG645" i="20" s="1"/>
  <c r="BF869" i="20"/>
  <c r="BG869" i="20" s="1"/>
  <c r="BF839" i="20"/>
  <c r="BG839" i="20" s="1"/>
  <c r="BF837" i="20"/>
  <c r="BG837" i="20" s="1"/>
  <c r="BF823" i="20"/>
  <c r="BG823" i="20" s="1"/>
  <c r="BF821" i="20"/>
  <c r="BG821" i="20" s="1"/>
  <c r="BF807" i="20"/>
  <c r="BG807" i="20" s="1"/>
  <c r="BF805" i="20"/>
  <c r="BG805" i="20" s="1"/>
  <c r="BF791" i="20"/>
  <c r="BG791" i="20" s="1"/>
  <c r="BF789" i="20"/>
  <c r="BG789" i="20" s="1"/>
  <c r="BF769" i="20"/>
  <c r="BG769" i="20" s="1"/>
  <c r="BF765" i="20"/>
  <c r="BG765" i="20" s="1"/>
  <c r="BF761" i="20"/>
  <c r="BG761" i="20" s="1"/>
  <c r="BF758" i="20"/>
  <c r="BG758" i="20" s="1"/>
  <c r="BF750" i="20"/>
  <c r="BG750" i="20" s="1"/>
  <c r="BF742" i="20"/>
  <c r="BG742" i="20" s="1"/>
  <c r="BF734" i="20"/>
  <c r="BG734" i="20" s="1"/>
  <c r="BF726" i="20"/>
  <c r="BG726" i="20" s="1"/>
  <c r="BF718" i="20"/>
  <c r="BG718" i="20" s="1"/>
  <c r="BF710" i="20"/>
  <c r="BG710" i="20" s="1"/>
  <c r="BF702" i="20"/>
  <c r="BG702" i="20" s="1"/>
  <c r="BF694" i="20"/>
  <c r="BG694" i="20" s="1"/>
  <c r="BF686" i="20"/>
  <c r="BG686" i="20" s="1"/>
  <c r="BF678" i="20"/>
  <c r="BG678" i="20" s="1"/>
  <c r="BF674" i="20"/>
  <c r="BG674" i="20" s="1"/>
  <c r="BF670" i="20"/>
  <c r="BG670" i="20" s="1"/>
  <c r="BF666" i="20"/>
  <c r="BG666" i="20" s="1"/>
  <c r="BF662" i="20"/>
  <c r="BG662" i="20" s="1"/>
  <c r="BF658" i="20"/>
  <c r="BG658" i="20" s="1"/>
  <c r="BF654" i="20"/>
  <c r="BG654" i="20" s="1"/>
  <c r="BF650" i="20"/>
  <c r="BG650" i="20" s="1"/>
  <c r="BF646" i="20"/>
  <c r="BG646" i="20" s="1"/>
  <c r="BF642" i="20"/>
  <c r="BG642" i="20" s="1"/>
  <c r="BF638" i="20"/>
  <c r="BG638" i="20" s="1"/>
  <c r="BF634" i="20"/>
  <c r="BG634" i="20" s="1"/>
  <c r="BF630" i="20"/>
  <c r="BG630" i="20" s="1"/>
  <c r="BF626" i="20"/>
  <c r="BG626" i="20" s="1"/>
  <c r="BF622" i="20"/>
  <c r="BG622" i="20" s="1"/>
  <c r="BF618" i="20"/>
  <c r="BG618" i="20" s="1"/>
  <c r="BF614" i="20"/>
  <c r="BG614" i="20" s="1"/>
  <c r="BF610" i="20"/>
  <c r="BG610" i="20" s="1"/>
  <c r="BF606" i="20"/>
  <c r="BG606" i="20" s="1"/>
  <c r="BF602" i="20"/>
  <c r="BG602" i="20" s="1"/>
  <c r="BF598" i="20"/>
  <c r="BG598" i="20" s="1"/>
  <c r="BF594" i="20"/>
  <c r="BG594" i="20" s="1"/>
  <c r="BF590" i="20"/>
  <c r="BG590" i="20" s="1"/>
  <c r="BF586" i="20"/>
  <c r="BG586" i="20" s="1"/>
  <c r="BF582" i="20"/>
  <c r="BG582" i="20" s="1"/>
  <c r="BF578" i="20"/>
  <c r="BG578" i="20" s="1"/>
  <c r="BF574" i="20"/>
  <c r="BG574" i="20" s="1"/>
  <c r="BF861" i="20"/>
  <c r="BG861" i="20" s="1"/>
  <c r="BF845" i="20"/>
  <c r="BG845" i="20" s="1"/>
  <c r="BF753" i="20"/>
  <c r="BG753" i="20" s="1"/>
  <c r="BF751" i="20"/>
  <c r="BG751" i="20" s="1"/>
  <c r="BF737" i="20"/>
  <c r="BG737" i="20" s="1"/>
  <c r="BF735" i="20"/>
  <c r="BG735" i="20" s="1"/>
  <c r="BF721" i="20"/>
  <c r="BG721" i="20" s="1"/>
  <c r="BF719" i="20"/>
  <c r="BG719" i="20" s="1"/>
  <c r="BF705" i="20"/>
  <c r="BG705" i="20" s="1"/>
  <c r="BF703" i="20"/>
  <c r="BG703" i="20" s="1"/>
  <c r="BF689" i="20"/>
  <c r="BG689" i="20" s="1"/>
  <c r="BF687" i="20"/>
  <c r="BG687" i="20" s="1"/>
  <c r="BF675" i="20"/>
  <c r="BG675" i="20" s="1"/>
  <c r="BF667" i="20"/>
  <c r="BG667" i="20" s="1"/>
  <c r="BF659" i="20"/>
  <c r="BG659" i="20" s="1"/>
  <c r="BF636" i="20"/>
  <c r="BG636" i="20" s="1"/>
  <c r="BF628" i="20"/>
  <c r="BG628" i="20" s="1"/>
  <c r="BF620" i="20"/>
  <c r="BG620" i="20" s="1"/>
  <c r="BF612" i="20"/>
  <c r="BG612" i="20" s="1"/>
  <c r="BF604" i="20"/>
  <c r="BG604" i="20" s="1"/>
  <c r="BF596" i="20"/>
  <c r="BG596" i="20" s="1"/>
  <c r="BF588" i="20"/>
  <c r="BG588" i="20" s="1"/>
  <c r="BF580" i="20"/>
  <c r="BG580" i="20" s="1"/>
  <c r="BF572" i="20"/>
  <c r="BG572" i="20" s="1"/>
  <c r="BF569" i="20"/>
  <c r="BG569" i="20" s="1"/>
  <c r="BF565" i="20"/>
  <c r="BG565" i="20" s="1"/>
  <c r="BF561" i="20"/>
  <c r="BG561" i="20" s="1"/>
  <c r="BF557" i="20"/>
  <c r="BG557" i="20" s="1"/>
  <c r="BF553" i="20"/>
  <c r="BG553" i="20" s="1"/>
  <c r="BF549" i="20"/>
  <c r="BG549" i="20" s="1"/>
  <c r="BF545" i="20"/>
  <c r="BG545" i="20" s="1"/>
  <c r="BF541" i="20"/>
  <c r="BG541" i="20" s="1"/>
  <c r="BF537" i="20"/>
  <c r="BG537" i="20" s="1"/>
  <c r="BF533" i="20"/>
  <c r="BG533" i="20" s="1"/>
  <c r="BF529" i="20"/>
  <c r="BG529" i="20" s="1"/>
  <c r="BF525" i="20"/>
  <c r="BG525" i="20" s="1"/>
  <c r="BF521" i="20"/>
  <c r="BG521" i="20" s="1"/>
  <c r="BF517" i="20"/>
  <c r="BG517" i="20" s="1"/>
  <c r="BF513" i="20"/>
  <c r="BG513" i="20" s="1"/>
  <c r="BF509" i="20"/>
  <c r="BG509" i="20" s="1"/>
  <c r="BF505" i="20"/>
  <c r="BG505" i="20" s="1"/>
  <c r="BF501" i="20"/>
  <c r="BG501" i="20" s="1"/>
  <c r="BF497" i="20"/>
  <c r="BG497" i="20" s="1"/>
  <c r="BF493" i="20"/>
  <c r="BG493" i="20" s="1"/>
  <c r="BF489" i="20"/>
  <c r="BG489" i="20" s="1"/>
  <c r="BF485" i="20"/>
  <c r="BG485" i="20" s="1"/>
  <c r="BF481" i="20"/>
  <c r="BG481" i="20" s="1"/>
  <c r="BF477" i="20"/>
  <c r="BG477" i="20" s="1"/>
  <c r="BF473" i="20"/>
  <c r="BG473" i="20" s="1"/>
  <c r="BF766" i="20"/>
  <c r="BG766" i="20" s="1"/>
  <c r="BF762" i="20"/>
  <c r="BG762" i="20" s="1"/>
  <c r="BF639" i="20"/>
  <c r="BG639" i="20" s="1"/>
  <c r="BF637" i="20"/>
  <c r="BG637" i="20" s="1"/>
  <c r="BF631" i="20"/>
  <c r="BG631" i="20" s="1"/>
  <c r="BF629" i="20"/>
  <c r="BG629" i="20" s="1"/>
  <c r="BF623" i="20"/>
  <c r="BG623" i="20" s="1"/>
  <c r="BF621" i="20"/>
  <c r="BG621" i="20" s="1"/>
  <c r="BF615" i="20"/>
  <c r="BG615" i="20" s="1"/>
  <c r="BF613" i="20"/>
  <c r="BG613" i="20" s="1"/>
  <c r="BF607" i="20"/>
  <c r="BG607" i="20" s="1"/>
  <c r="BF605" i="20"/>
  <c r="BG605" i="20" s="1"/>
  <c r="BF599" i="20"/>
  <c r="BG599" i="20" s="1"/>
  <c r="BF597" i="20"/>
  <c r="BG597" i="20" s="1"/>
  <c r="BF591" i="20"/>
  <c r="BG591" i="20" s="1"/>
  <c r="BF589" i="20"/>
  <c r="BG589" i="20" s="1"/>
  <c r="BF583" i="20"/>
  <c r="BG583" i="20" s="1"/>
  <c r="BF581" i="20"/>
  <c r="BG581" i="20" s="1"/>
  <c r="BF575" i="20"/>
  <c r="BG575" i="20" s="1"/>
  <c r="BF573" i="20"/>
  <c r="BG573" i="20" s="1"/>
  <c r="BF570" i="20"/>
  <c r="BG570" i="20" s="1"/>
  <c r="BF566" i="20"/>
  <c r="BG566" i="20" s="1"/>
  <c r="BF562" i="20"/>
  <c r="BG562" i="20" s="1"/>
  <c r="BF558" i="20"/>
  <c r="BG558" i="20" s="1"/>
  <c r="BF554" i="20"/>
  <c r="BG554" i="20" s="1"/>
  <c r="BF550" i="20"/>
  <c r="BG550" i="20" s="1"/>
  <c r="BF546" i="20"/>
  <c r="BG546" i="20" s="1"/>
  <c r="BF542" i="20"/>
  <c r="BG542" i="20" s="1"/>
  <c r="BF538" i="20"/>
  <c r="BG538" i="20" s="1"/>
  <c r="BF891" i="20"/>
  <c r="BG891" i="20" s="1"/>
  <c r="BF759" i="20"/>
  <c r="BG759" i="20" s="1"/>
  <c r="BF745" i="20"/>
  <c r="BG745" i="20" s="1"/>
  <c r="BF743" i="20"/>
  <c r="BG743" i="20" s="1"/>
  <c r="BF729" i="20"/>
  <c r="BG729" i="20" s="1"/>
  <c r="BF727" i="20"/>
  <c r="BG727" i="20" s="1"/>
  <c r="BF713" i="20"/>
  <c r="BG713" i="20" s="1"/>
  <c r="BF711" i="20"/>
  <c r="BG711" i="20" s="1"/>
  <c r="BF697" i="20"/>
  <c r="BG697" i="20" s="1"/>
  <c r="BF695" i="20"/>
  <c r="BG695" i="20" s="1"/>
  <c r="BF681" i="20"/>
  <c r="BG681" i="20" s="1"/>
  <c r="BF679" i="20"/>
  <c r="BG679" i="20" s="1"/>
  <c r="BF671" i="20"/>
  <c r="BG671" i="20" s="1"/>
  <c r="BF663" i="20"/>
  <c r="BG663" i="20" s="1"/>
  <c r="BF655" i="20"/>
  <c r="BG655" i="20" s="1"/>
  <c r="BF651" i="20"/>
  <c r="BG651" i="20" s="1"/>
  <c r="BF647" i="20"/>
  <c r="BG647" i="20" s="1"/>
  <c r="BF643" i="20"/>
  <c r="BG643" i="20" s="1"/>
  <c r="BF640" i="20"/>
  <c r="BG640" i="20" s="1"/>
  <c r="BF632" i="20"/>
  <c r="BG632" i="20" s="1"/>
  <c r="BF624" i="20"/>
  <c r="BG624" i="20" s="1"/>
  <c r="BF616" i="20"/>
  <c r="BG616" i="20" s="1"/>
  <c r="BF608" i="20"/>
  <c r="BG608" i="20" s="1"/>
  <c r="BF600" i="20"/>
  <c r="BG600" i="20" s="1"/>
  <c r="BF592" i="20"/>
  <c r="BG592" i="20" s="1"/>
  <c r="BF584" i="20"/>
  <c r="BG584" i="20" s="1"/>
  <c r="BF576" i="20"/>
  <c r="BG576" i="20" s="1"/>
  <c r="BF571" i="20"/>
  <c r="BG571" i="20" s="1"/>
  <c r="BF567" i="20"/>
  <c r="BG567" i="20" s="1"/>
  <c r="BF563" i="20"/>
  <c r="BG563" i="20" s="1"/>
  <c r="BF559" i="20"/>
  <c r="BG559" i="20" s="1"/>
  <c r="BF555" i="20"/>
  <c r="BG555" i="20" s="1"/>
  <c r="BF551" i="20"/>
  <c r="BG551" i="20" s="1"/>
  <c r="BF547" i="20"/>
  <c r="BG547" i="20" s="1"/>
  <c r="BF543" i="20"/>
  <c r="BG543" i="20" s="1"/>
  <c r="BF641" i="20"/>
  <c r="BG641" i="20" s="1"/>
  <c r="BF627" i="20"/>
  <c r="BG627" i="20" s="1"/>
  <c r="BF625" i="20"/>
  <c r="BG625" i="20" s="1"/>
  <c r="BF611" i="20"/>
  <c r="BG611" i="20" s="1"/>
  <c r="BF609" i="20"/>
  <c r="BG609" i="20" s="1"/>
  <c r="BF595" i="20"/>
  <c r="BG595" i="20" s="1"/>
  <c r="BF593" i="20"/>
  <c r="BG593" i="20" s="1"/>
  <c r="BF579" i="20"/>
  <c r="BG579" i="20" s="1"/>
  <c r="BF577" i="20"/>
  <c r="BG577" i="20" s="1"/>
  <c r="BF568" i="20"/>
  <c r="BG568" i="20" s="1"/>
  <c r="BF560" i="20"/>
  <c r="BG560" i="20" s="1"/>
  <c r="BF552" i="20"/>
  <c r="BG552" i="20" s="1"/>
  <c r="BF544" i="20"/>
  <c r="BG544" i="20" s="1"/>
  <c r="BF535" i="20"/>
  <c r="BG535" i="20" s="1"/>
  <c r="BF527" i="20"/>
  <c r="BG527" i="20" s="1"/>
  <c r="BF519" i="20"/>
  <c r="BG519" i="20" s="1"/>
  <c r="BF511" i="20"/>
  <c r="BG511" i="20" s="1"/>
  <c r="BF503" i="20"/>
  <c r="BG503" i="20" s="1"/>
  <c r="BF495" i="20"/>
  <c r="BG495" i="20" s="1"/>
  <c r="BF487" i="20"/>
  <c r="BG487" i="20" s="1"/>
  <c r="BF479" i="20"/>
  <c r="BG479" i="20" s="1"/>
  <c r="BF471" i="20"/>
  <c r="BG471" i="20" s="1"/>
  <c r="BF469" i="20"/>
  <c r="BG469" i="20" s="1"/>
  <c r="BF465" i="20"/>
  <c r="BG465" i="20" s="1"/>
  <c r="BF461" i="20"/>
  <c r="BG461" i="20" s="1"/>
  <c r="BF457" i="20"/>
  <c r="BG457" i="20" s="1"/>
  <c r="BF453" i="20"/>
  <c r="BG453" i="20" s="1"/>
  <c r="BF449" i="20"/>
  <c r="BG449" i="20" s="1"/>
  <c r="BF445" i="20"/>
  <c r="BG445" i="20" s="1"/>
  <c r="BF441" i="20"/>
  <c r="BG441" i="20" s="1"/>
  <c r="BF437" i="20"/>
  <c r="BG437" i="20" s="1"/>
  <c r="BF433" i="20"/>
  <c r="BG433" i="20" s="1"/>
  <c r="BF429" i="20"/>
  <c r="BG429" i="20" s="1"/>
  <c r="BF425" i="20"/>
  <c r="BG425" i="20" s="1"/>
  <c r="BF421" i="20"/>
  <c r="BG421" i="20" s="1"/>
  <c r="BF417" i="20"/>
  <c r="BG417" i="20" s="1"/>
  <c r="BF413" i="20"/>
  <c r="BG413" i="20" s="1"/>
  <c r="BF409" i="20"/>
  <c r="BG409" i="20" s="1"/>
  <c r="BF405" i="20"/>
  <c r="BG405" i="20" s="1"/>
  <c r="BF401" i="20"/>
  <c r="BG401" i="20" s="1"/>
  <c r="BF397" i="20"/>
  <c r="BG397" i="20" s="1"/>
  <c r="BF393" i="20"/>
  <c r="BG393" i="20" s="1"/>
  <c r="BF389" i="20"/>
  <c r="BG389" i="20" s="1"/>
  <c r="BF385" i="20"/>
  <c r="BG385" i="20" s="1"/>
  <c r="BF381" i="20"/>
  <c r="BG381" i="20" s="1"/>
  <c r="BF377" i="20"/>
  <c r="BG377" i="20" s="1"/>
  <c r="BF373" i="20"/>
  <c r="BG373" i="20" s="1"/>
  <c r="BF369" i="20"/>
  <c r="BG369" i="20" s="1"/>
  <c r="BF365" i="20"/>
  <c r="BG365" i="20" s="1"/>
  <c r="BF361" i="20"/>
  <c r="BG361" i="20" s="1"/>
  <c r="BF357" i="20"/>
  <c r="BG357" i="20" s="1"/>
  <c r="BF353" i="20"/>
  <c r="BG353" i="20" s="1"/>
  <c r="BF349" i="20"/>
  <c r="BG349" i="20" s="1"/>
  <c r="BF536" i="20"/>
  <c r="BG536" i="20" s="1"/>
  <c r="BF530" i="20"/>
  <c r="BG530" i="20" s="1"/>
  <c r="BF528" i="20"/>
  <c r="BG528" i="20" s="1"/>
  <c r="BF522" i="20"/>
  <c r="BG522" i="20" s="1"/>
  <c r="BF520" i="20"/>
  <c r="BG520" i="20" s="1"/>
  <c r="BF514" i="20"/>
  <c r="BG514" i="20" s="1"/>
  <c r="BF512" i="20"/>
  <c r="BG512" i="20" s="1"/>
  <c r="BF506" i="20"/>
  <c r="BG506" i="20" s="1"/>
  <c r="BF504" i="20"/>
  <c r="BG504" i="20" s="1"/>
  <c r="BF498" i="20"/>
  <c r="BG498" i="20" s="1"/>
  <c r="BF496" i="20"/>
  <c r="BG496" i="20" s="1"/>
  <c r="BF490" i="20"/>
  <c r="BG490" i="20" s="1"/>
  <c r="BF488" i="20"/>
  <c r="BG488" i="20" s="1"/>
  <c r="BF482" i="20"/>
  <c r="BG482" i="20" s="1"/>
  <c r="BF480" i="20"/>
  <c r="BG480" i="20" s="1"/>
  <c r="BF474" i="20"/>
  <c r="BG474" i="20" s="1"/>
  <c r="BF472" i="20"/>
  <c r="BG472" i="20" s="1"/>
  <c r="BF470" i="20"/>
  <c r="BG470" i="20" s="1"/>
  <c r="BF466" i="20"/>
  <c r="BG466" i="20" s="1"/>
  <c r="BF462" i="20"/>
  <c r="BG462" i="20" s="1"/>
  <c r="BF458" i="20"/>
  <c r="BG458" i="20" s="1"/>
  <c r="BF454" i="20"/>
  <c r="BG454" i="20" s="1"/>
  <c r="BF450" i="20"/>
  <c r="BG450" i="20" s="1"/>
  <c r="BF446" i="20"/>
  <c r="BG446" i="20" s="1"/>
  <c r="BF442" i="20"/>
  <c r="BG442" i="20" s="1"/>
  <c r="BF438" i="20"/>
  <c r="BG438" i="20" s="1"/>
  <c r="BF434" i="20"/>
  <c r="BG434" i="20" s="1"/>
  <c r="BF430" i="20"/>
  <c r="BG430" i="20" s="1"/>
  <c r="BF426" i="20"/>
  <c r="BG426" i="20" s="1"/>
  <c r="BF422" i="20"/>
  <c r="BG422" i="20" s="1"/>
  <c r="BF418" i="20"/>
  <c r="BG418" i="20" s="1"/>
  <c r="BF414" i="20"/>
  <c r="BG414" i="20" s="1"/>
  <c r="BF410" i="20"/>
  <c r="BG410" i="20" s="1"/>
  <c r="BF406" i="20"/>
  <c r="BG406" i="20" s="1"/>
  <c r="BF402" i="20"/>
  <c r="BG402" i="20" s="1"/>
  <c r="BF398" i="20"/>
  <c r="BG398" i="20" s="1"/>
  <c r="BF394" i="20"/>
  <c r="BG394" i="20" s="1"/>
  <c r="BF390" i="20"/>
  <c r="BG390" i="20" s="1"/>
  <c r="BF386" i="20"/>
  <c r="BG386" i="20" s="1"/>
  <c r="BF382" i="20"/>
  <c r="BG382" i="20" s="1"/>
  <c r="BF378" i="20"/>
  <c r="BG378" i="20" s="1"/>
  <c r="BF374" i="20"/>
  <c r="BG374" i="20" s="1"/>
  <c r="BF370" i="20"/>
  <c r="BG370" i="20" s="1"/>
  <c r="BF366" i="20"/>
  <c r="BG366" i="20" s="1"/>
  <c r="BF362" i="20"/>
  <c r="BG362" i="20" s="1"/>
  <c r="BF358" i="20"/>
  <c r="BG358" i="20" s="1"/>
  <c r="BF354" i="20"/>
  <c r="BG354" i="20" s="1"/>
  <c r="BF350" i="20"/>
  <c r="BG350" i="20" s="1"/>
  <c r="BF648" i="20"/>
  <c r="BG648" i="20" s="1"/>
  <c r="BF644" i="20"/>
  <c r="BG644" i="20" s="1"/>
  <c r="BF635" i="20"/>
  <c r="BG635" i="20" s="1"/>
  <c r="BF633" i="20"/>
  <c r="BG633" i="20" s="1"/>
  <c r="BF619" i="20"/>
  <c r="BG619" i="20" s="1"/>
  <c r="BF617" i="20"/>
  <c r="BG617" i="20" s="1"/>
  <c r="BF603" i="20"/>
  <c r="BG603" i="20" s="1"/>
  <c r="BF601" i="20"/>
  <c r="BG601" i="20" s="1"/>
  <c r="BF587" i="20"/>
  <c r="BG587" i="20" s="1"/>
  <c r="BF585" i="20"/>
  <c r="BG585" i="20" s="1"/>
  <c r="BF564" i="20"/>
  <c r="BG564" i="20" s="1"/>
  <c r="BF556" i="20"/>
  <c r="BG556" i="20" s="1"/>
  <c r="BF548" i="20"/>
  <c r="BG548" i="20" s="1"/>
  <c r="BF539" i="20"/>
  <c r="BG539" i="20" s="1"/>
  <c r="BF531" i="20"/>
  <c r="BG531" i="20" s="1"/>
  <c r="BF523" i="20"/>
  <c r="BG523" i="20" s="1"/>
  <c r="BF515" i="20"/>
  <c r="BG515" i="20" s="1"/>
  <c r="BF507" i="20"/>
  <c r="BG507" i="20" s="1"/>
  <c r="BF499" i="20"/>
  <c r="BG499" i="20" s="1"/>
  <c r="BF491" i="20"/>
  <c r="BG491" i="20" s="1"/>
  <c r="BF483" i="20"/>
  <c r="BG483" i="20" s="1"/>
  <c r="BF475" i="20"/>
  <c r="BG475" i="20" s="1"/>
  <c r="BF467" i="20"/>
  <c r="BG467" i="20" s="1"/>
  <c r="BF463" i="20"/>
  <c r="BG463" i="20" s="1"/>
  <c r="BF459" i="20"/>
  <c r="BG459" i="20" s="1"/>
  <c r="BF455" i="20"/>
  <c r="BG455" i="20" s="1"/>
  <c r="BF451" i="20"/>
  <c r="BG451" i="20" s="1"/>
  <c r="BF447" i="20"/>
  <c r="BG447" i="20" s="1"/>
  <c r="BF443" i="20"/>
  <c r="BG443" i="20" s="1"/>
  <c r="BF439" i="20"/>
  <c r="BG439" i="20" s="1"/>
  <c r="BF435" i="20"/>
  <c r="BG435" i="20" s="1"/>
  <c r="BF431" i="20"/>
  <c r="BG431" i="20" s="1"/>
  <c r="BF427" i="20"/>
  <c r="BG427" i="20" s="1"/>
  <c r="BF423" i="20"/>
  <c r="BG423" i="20" s="1"/>
  <c r="BF419" i="20"/>
  <c r="BG419" i="20" s="1"/>
  <c r="BF415" i="20"/>
  <c r="BG415" i="20" s="1"/>
  <c r="BF411" i="20"/>
  <c r="BG411" i="20" s="1"/>
  <c r="BF407" i="20"/>
  <c r="BG407" i="20" s="1"/>
  <c r="BF403" i="20"/>
  <c r="BG403" i="20" s="1"/>
  <c r="BF399" i="20"/>
  <c r="BG399" i="20" s="1"/>
  <c r="BF395" i="20"/>
  <c r="BG395" i="20" s="1"/>
  <c r="BF391" i="20"/>
  <c r="BG391" i="20" s="1"/>
  <c r="BF387" i="20"/>
  <c r="BG387" i="20" s="1"/>
  <c r="BF383" i="20"/>
  <c r="BG383" i="20" s="1"/>
  <c r="BF379" i="20"/>
  <c r="BG379" i="20" s="1"/>
  <c r="BF375" i="20"/>
  <c r="BG375" i="20" s="1"/>
  <c r="BF371" i="20"/>
  <c r="BG371" i="20" s="1"/>
  <c r="BF367" i="20"/>
  <c r="BG367" i="20" s="1"/>
  <c r="BF363" i="20"/>
  <c r="BG363" i="20" s="1"/>
  <c r="BF359" i="20"/>
  <c r="BG359" i="20" s="1"/>
  <c r="BF355" i="20"/>
  <c r="BG355" i="20" s="1"/>
  <c r="BF351" i="20"/>
  <c r="BG351" i="20" s="1"/>
  <c r="BF347" i="20"/>
  <c r="BG347" i="20" s="1"/>
  <c r="BF343" i="20"/>
  <c r="BG343" i="20" s="1"/>
  <c r="BF339" i="20"/>
  <c r="BG339" i="20" s="1"/>
  <c r="BF335" i="20"/>
  <c r="BG335" i="20" s="1"/>
  <c r="BF331" i="20"/>
  <c r="BG331" i="20" s="1"/>
  <c r="BF327" i="20"/>
  <c r="BG327" i="20" s="1"/>
  <c r="BF323" i="20"/>
  <c r="BG323" i="20" s="1"/>
  <c r="BF319" i="20"/>
  <c r="BG319" i="20" s="1"/>
  <c r="BF341" i="20"/>
  <c r="BG341" i="20" s="1"/>
  <c r="BF333" i="20"/>
  <c r="BG333" i="20" s="1"/>
  <c r="BF325" i="20"/>
  <c r="BG325" i="20" s="1"/>
  <c r="BF317" i="20"/>
  <c r="BG317" i="20" s="1"/>
  <c r="BF316" i="20"/>
  <c r="BG316" i="20" s="1"/>
  <c r="BF312" i="20"/>
  <c r="BG312" i="20" s="1"/>
  <c r="BF308" i="20"/>
  <c r="BG308" i="20" s="1"/>
  <c r="BF304" i="20"/>
  <c r="BG304" i="20" s="1"/>
  <c r="BF300" i="20"/>
  <c r="BG300" i="20" s="1"/>
  <c r="BF296" i="20"/>
  <c r="BG296" i="20" s="1"/>
  <c r="BF292" i="20"/>
  <c r="BG292" i="20" s="1"/>
  <c r="BF288" i="20"/>
  <c r="BG288" i="20" s="1"/>
  <c r="BF284" i="20"/>
  <c r="BG284" i="20" s="1"/>
  <c r="BF280" i="20"/>
  <c r="BG280" i="20" s="1"/>
  <c r="BF276" i="20"/>
  <c r="BG276" i="20" s="1"/>
  <c r="BF272" i="20"/>
  <c r="BG272" i="20" s="1"/>
  <c r="BF268" i="20"/>
  <c r="BG268" i="20" s="1"/>
  <c r="BF264" i="20"/>
  <c r="BG264" i="20" s="1"/>
  <c r="BF260" i="20"/>
  <c r="BG260" i="20" s="1"/>
  <c r="BF256" i="20"/>
  <c r="BG256" i="20" s="1"/>
  <c r="BF252" i="20"/>
  <c r="BG252" i="20" s="1"/>
  <c r="BF248" i="20"/>
  <c r="BG248" i="20" s="1"/>
  <c r="BF244" i="20"/>
  <c r="BG244" i="20" s="1"/>
  <c r="BF240" i="20"/>
  <c r="BG240" i="20" s="1"/>
  <c r="BF236" i="20"/>
  <c r="BG236" i="20" s="1"/>
  <c r="BF232" i="20"/>
  <c r="BG232" i="20" s="1"/>
  <c r="BF228" i="20"/>
  <c r="BG228" i="20" s="1"/>
  <c r="BF224" i="20"/>
  <c r="BG224" i="20" s="1"/>
  <c r="BF220" i="20"/>
  <c r="BG220" i="20" s="1"/>
  <c r="BF216" i="20"/>
  <c r="BG216" i="20" s="1"/>
  <c r="BF212" i="20"/>
  <c r="BG212" i="20" s="1"/>
  <c r="BF208" i="20"/>
  <c r="BG208" i="20" s="1"/>
  <c r="BF204" i="20"/>
  <c r="BG204" i="20" s="1"/>
  <c r="BF200" i="20"/>
  <c r="BG200" i="20" s="1"/>
  <c r="BF196" i="20"/>
  <c r="BG196" i="20" s="1"/>
  <c r="BF192" i="20"/>
  <c r="BG192" i="20" s="1"/>
  <c r="BF188" i="20"/>
  <c r="BG188" i="20" s="1"/>
  <c r="BF184" i="20"/>
  <c r="BG184" i="20" s="1"/>
  <c r="BF180" i="20"/>
  <c r="BG180" i="20" s="1"/>
  <c r="BF176" i="20"/>
  <c r="BG176" i="20" s="1"/>
  <c r="BF172" i="20"/>
  <c r="BG172" i="20" s="1"/>
  <c r="BF168" i="20"/>
  <c r="BG168" i="20" s="1"/>
  <c r="BF164" i="20"/>
  <c r="BG164" i="20" s="1"/>
  <c r="BF160" i="20"/>
  <c r="BG160" i="20" s="1"/>
  <c r="BF156" i="20"/>
  <c r="BG156" i="20" s="1"/>
  <c r="BF152" i="20"/>
  <c r="BG152" i="20" s="1"/>
  <c r="BF148" i="20"/>
  <c r="BG148" i="20" s="1"/>
  <c r="BF144" i="20"/>
  <c r="BG144" i="20" s="1"/>
  <c r="BF140" i="20"/>
  <c r="BG140" i="20" s="1"/>
  <c r="BF136" i="20"/>
  <c r="BG136" i="20" s="1"/>
  <c r="BF132" i="20"/>
  <c r="BG132" i="20" s="1"/>
  <c r="BF128" i="20"/>
  <c r="BG128" i="20" s="1"/>
  <c r="BF124" i="20"/>
  <c r="BG124" i="20" s="1"/>
  <c r="BF120" i="20"/>
  <c r="BG120" i="20" s="1"/>
  <c r="BF116" i="20"/>
  <c r="BG116" i="20" s="1"/>
  <c r="BF112" i="20"/>
  <c r="BG112" i="20" s="1"/>
  <c r="BF108" i="20"/>
  <c r="BG108" i="20" s="1"/>
  <c r="BF104" i="20"/>
  <c r="BG104" i="20" s="1"/>
  <c r="BF100" i="20"/>
  <c r="BG100" i="20" s="1"/>
  <c r="BF96" i="20"/>
  <c r="BG96" i="20" s="1"/>
  <c r="BF92" i="20"/>
  <c r="BG92" i="20" s="1"/>
  <c r="BF88" i="20"/>
  <c r="BG88" i="20" s="1"/>
  <c r="BF84" i="20"/>
  <c r="BG84" i="20" s="1"/>
  <c r="BF80" i="20"/>
  <c r="BG80" i="20" s="1"/>
  <c r="BF76" i="20"/>
  <c r="BG76" i="20" s="1"/>
  <c r="BF72" i="20"/>
  <c r="BG72" i="20" s="1"/>
  <c r="BF68" i="20"/>
  <c r="BG68" i="20" s="1"/>
  <c r="BF64" i="20"/>
  <c r="BG64" i="20" s="1"/>
  <c r="BF60" i="20"/>
  <c r="BG60" i="20" s="1"/>
  <c r="BF56" i="20"/>
  <c r="BG56" i="20" s="1"/>
  <c r="BF52" i="20"/>
  <c r="BG52" i="20" s="1"/>
  <c r="BF48" i="20"/>
  <c r="BG48" i="20" s="1"/>
  <c r="BF81" i="20"/>
  <c r="BG81" i="20" s="1"/>
  <c r="BF77" i="20"/>
  <c r="BG77" i="20" s="1"/>
  <c r="BF69" i="20"/>
  <c r="BG69" i="20" s="1"/>
  <c r="BF65" i="20"/>
  <c r="BG65" i="20" s="1"/>
  <c r="BF61" i="20"/>
  <c r="BG61" i="20" s="1"/>
  <c r="BF57" i="20"/>
  <c r="BG57" i="20" s="1"/>
  <c r="BF53" i="20"/>
  <c r="BG53" i="20" s="1"/>
  <c r="BF526" i="20"/>
  <c r="BG526" i="20" s="1"/>
  <c r="BF524" i="20"/>
  <c r="BG524" i="20" s="1"/>
  <c r="BF510" i="20"/>
  <c r="BG510" i="20" s="1"/>
  <c r="BF508" i="20"/>
  <c r="BG508" i="20" s="1"/>
  <c r="BF494" i="20"/>
  <c r="BG494" i="20" s="1"/>
  <c r="BF492" i="20"/>
  <c r="BG492" i="20" s="1"/>
  <c r="BF478" i="20"/>
  <c r="BG478" i="20" s="1"/>
  <c r="BF476" i="20"/>
  <c r="BG476" i="20" s="1"/>
  <c r="BF468" i="20"/>
  <c r="BG468" i="20" s="1"/>
  <c r="BF460" i="20"/>
  <c r="BG460" i="20" s="1"/>
  <c r="BF452" i="20"/>
  <c r="BG452" i="20" s="1"/>
  <c r="BF444" i="20"/>
  <c r="BG444" i="20" s="1"/>
  <c r="BF436" i="20"/>
  <c r="BG436" i="20" s="1"/>
  <c r="BF428" i="20"/>
  <c r="BG428" i="20" s="1"/>
  <c r="BF420" i="20"/>
  <c r="BG420" i="20" s="1"/>
  <c r="BF412" i="20"/>
  <c r="BG412" i="20" s="1"/>
  <c r="BF404" i="20"/>
  <c r="BG404" i="20" s="1"/>
  <c r="BF396" i="20"/>
  <c r="BG396" i="20" s="1"/>
  <c r="BF388" i="20"/>
  <c r="BG388" i="20" s="1"/>
  <c r="BF380" i="20"/>
  <c r="BG380" i="20" s="1"/>
  <c r="BF372" i="20"/>
  <c r="BG372" i="20" s="1"/>
  <c r="BF364" i="20"/>
  <c r="BG364" i="20" s="1"/>
  <c r="BF356" i="20"/>
  <c r="BG356" i="20" s="1"/>
  <c r="BF344" i="20"/>
  <c r="BG344" i="20" s="1"/>
  <c r="BF342" i="20"/>
  <c r="BG342" i="20" s="1"/>
  <c r="BF336" i="20"/>
  <c r="BG336" i="20" s="1"/>
  <c r="BF334" i="20"/>
  <c r="BG334" i="20" s="1"/>
  <c r="BF328" i="20"/>
  <c r="BG328" i="20" s="1"/>
  <c r="BF326" i="20"/>
  <c r="BG326" i="20" s="1"/>
  <c r="BF320" i="20"/>
  <c r="BG320" i="20" s="1"/>
  <c r="BF318" i="20"/>
  <c r="BG318" i="20" s="1"/>
  <c r="BF313" i="20"/>
  <c r="BG313" i="20" s="1"/>
  <c r="BF309" i="20"/>
  <c r="BG309" i="20" s="1"/>
  <c r="BF305" i="20"/>
  <c r="BG305" i="20" s="1"/>
  <c r="BF301" i="20"/>
  <c r="BG301" i="20" s="1"/>
  <c r="BF297" i="20"/>
  <c r="BG297" i="20" s="1"/>
  <c r="BF293" i="20"/>
  <c r="BG293" i="20" s="1"/>
  <c r="BF289" i="20"/>
  <c r="BG289" i="20" s="1"/>
  <c r="BF285" i="20"/>
  <c r="BG285" i="20" s="1"/>
  <c r="BF281" i="20"/>
  <c r="BG281" i="20" s="1"/>
  <c r="BF277" i="20"/>
  <c r="BG277" i="20" s="1"/>
  <c r="BF273" i="20"/>
  <c r="BG273" i="20" s="1"/>
  <c r="BF269" i="20"/>
  <c r="BG269" i="20" s="1"/>
  <c r="BF265" i="20"/>
  <c r="BG265" i="20" s="1"/>
  <c r="BF261" i="20"/>
  <c r="BG261" i="20" s="1"/>
  <c r="BF257" i="20"/>
  <c r="BG257" i="20" s="1"/>
  <c r="BF253" i="20"/>
  <c r="BG253" i="20" s="1"/>
  <c r="BF249" i="20"/>
  <c r="BG249" i="20" s="1"/>
  <c r="BF245" i="20"/>
  <c r="BG245" i="20" s="1"/>
  <c r="BF241" i="20"/>
  <c r="BG241" i="20" s="1"/>
  <c r="BF237" i="20"/>
  <c r="BG237" i="20" s="1"/>
  <c r="BF233" i="20"/>
  <c r="BG233" i="20" s="1"/>
  <c r="BF229" i="20"/>
  <c r="BG229" i="20" s="1"/>
  <c r="BF225" i="20"/>
  <c r="BG225" i="20" s="1"/>
  <c r="BF221" i="20"/>
  <c r="BG221" i="20" s="1"/>
  <c r="BF217" i="20"/>
  <c r="BG217" i="20" s="1"/>
  <c r="BF213" i="20"/>
  <c r="BG213" i="20" s="1"/>
  <c r="BF209" i="20"/>
  <c r="BG209" i="20" s="1"/>
  <c r="BF205" i="20"/>
  <c r="BG205" i="20" s="1"/>
  <c r="BF201" i="20"/>
  <c r="BG201" i="20" s="1"/>
  <c r="BF197" i="20"/>
  <c r="BG197" i="20" s="1"/>
  <c r="BF193" i="20"/>
  <c r="BG193" i="20" s="1"/>
  <c r="BF189" i="20"/>
  <c r="BG189" i="20" s="1"/>
  <c r="BF185" i="20"/>
  <c r="BG185" i="20" s="1"/>
  <c r="BF181" i="20"/>
  <c r="BG181" i="20" s="1"/>
  <c r="BF177" i="20"/>
  <c r="BG177" i="20" s="1"/>
  <c r="BF173" i="20"/>
  <c r="BG173" i="20" s="1"/>
  <c r="BF169" i="20"/>
  <c r="BG169" i="20" s="1"/>
  <c r="BF165" i="20"/>
  <c r="BG165" i="20" s="1"/>
  <c r="BF161" i="20"/>
  <c r="BG161" i="20" s="1"/>
  <c r="BF157" i="20"/>
  <c r="BG157" i="20" s="1"/>
  <c r="BF153" i="20"/>
  <c r="BG153" i="20" s="1"/>
  <c r="BF149" i="20"/>
  <c r="BG149" i="20" s="1"/>
  <c r="BF145" i="20"/>
  <c r="BG145" i="20" s="1"/>
  <c r="BF141" i="20"/>
  <c r="BG141" i="20" s="1"/>
  <c r="BF137" i="20"/>
  <c r="BG137" i="20" s="1"/>
  <c r="BF133" i="20"/>
  <c r="BG133" i="20" s="1"/>
  <c r="BF129" i="20"/>
  <c r="BG129" i="20" s="1"/>
  <c r="BF125" i="20"/>
  <c r="BG125" i="20" s="1"/>
  <c r="BF121" i="20"/>
  <c r="BG121" i="20" s="1"/>
  <c r="BF117" i="20"/>
  <c r="BG117" i="20" s="1"/>
  <c r="BF113" i="20"/>
  <c r="BG113" i="20" s="1"/>
  <c r="BF109" i="20"/>
  <c r="BG109" i="20" s="1"/>
  <c r="BF105" i="20"/>
  <c r="BG105" i="20" s="1"/>
  <c r="BF101" i="20"/>
  <c r="BG101" i="20" s="1"/>
  <c r="BF97" i="20"/>
  <c r="BG97" i="20" s="1"/>
  <c r="BF93" i="20"/>
  <c r="BG93" i="20" s="1"/>
  <c r="BF89" i="20"/>
  <c r="BG89" i="20" s="1"/>
  <c r="BF85" i="20"/>
  <c r="BG85" i="20" s="1"/>
  <c r="BF73" i="20"/>
  <c r="BG73" i="20" s="1"/>
  <c r="BF49" i="20"/>
  <c r="BG49" i="20" s="1"/>
  <c r="BF540" i="20"/>
  <c r="BG540" i="20" s="1"/>
  <c r="BF345" i="20"/>
  <c r="BG345" i="20" s="1"/>
  <c r="BF337" i="20"/>
  <c r="BG337" i="20" s="1"/>
  <c r="BF329" i="20"/>
  <c r="BG329" i="20" s="1"/>
  <c r="BF321" i="20"/>
  <c r="BG321" i="20" s="1"/>
  <c r="BF314" i="20"/>
  <c r="BG314" i="20" s="1"/>
  <c r="BF310" i="20"/>
  <c r="BG310" i="20" s="1"/>
  <c r="BF306" i="20"/>
  <c r="BG306" i="20" s="1"/>
  <c r="BF302" i="20"/>
  <c r="BG302" i="20" s="1"/>
  <c r="BF298" i="20"/>
  <c r="BG298" i="20" s="1"/>
  <c r="BF294" i="20"/>
  <c r="BG294" i="20" s="1"/>
  <c r="BF290" i="20"/>
  <c r="BG290" i="20" s="1"/>
  <c r="BF286" i="20"/>
  <c r="BG286" i="20" s="1"/>
  <c r="BF282" i="20"/>
  <c r="BG282" i="20" s="1"/>
  <c r="BF278" i="20"/>
  <c r="BG278" i="20" s="1"/>
  <c r="BF274" i="20"/>
  <c r="BG274" i="20" s="1"/>
  <c r="BF270" i="20"/>
  <c r="BG270" i="20" s="1"/>
  <c r="BF266" i="20"/>
  <c r="BG266" i="20" s="1"/>
  <c r="BF262" i="20"/>
  <c r="BG262" i="20" s="1"/>
  <c r="BF258" i="20"/>
  <c r="BG258" i="20" s="1"/>
  <c r="BF254" i="20"/>
  <c r="BG254" i="20" s="1"/>
  <c r="BF250" i="20"/>
  <c r="BG250" i="20" s="1"/>
  <c r="BF246" i="20"/>
  <c r="BG246" i="20" s="1"/>
  <c r="BF242" i="20"/>
  <c r="BG242" i="20" s="1"/>
  <c r="BF238" i="20"/>
  <c r="BG238" i="20" s="1"/>
  <c r="BF234" i="20"/>
  <c r="BG234" i="20" s="1"/>
  <c r="BF230" i="20"/>
  <c r="BG230" i="20" s="1"/>
  <c r="BF226" i="20"/>
  <c r="BG226" i="20" s="1"/>
  <c r="BF222" i="20"/>
  <c r="BG222" i="20" s="1"/>
  <c r="BF218" i="20"/>
  <c r="BG218" i="20" s="1"/>
  <c r="BF214" i="20"/>
  <c r="BG214" i="20" s="1"/>
  <c r="BF210" i="20"/>
  <c r="BG210" i="20" s="1"/>
  <c r="BF206" i="20"/>
  <c r="BG206" i="20" s="1"/>
  <c r="BF202" i="20"/>
  <c r="BG202" i="20" s="1"/>
  <c r="BF198" i="20"/>
  <c r="BG198" i="20" s="1"/>
  <c r="BF194" i="20"/>
  <c r="BG194" i="20" s="1"/>
  <c r="BF190" i="20"/>
  <c r="BG190" i="20" s="1"/>
  <c r="BF186" i="20"/>
  <c r="BG186" i="20" s="1"/>
  <c r="BF182" i="20"/>
  <c r="BG182" i="20" s="1"/>
  <c r="BF178" i="20"/>
  <c r="BG178" i="20" s="1"/>
  <c r="BF174" i="20"/>
  <c r="BG174" i="20" s="1"/>
  <c r="BF170" i="20"/>
  <c r="BG170" i="20" s="1"/>
  <c r="BF166" i="20"/>
  <c r="BG166" i="20" s="1"/>
  <c r="BF162" i="20"/>
  <c r="BG162" i="20" s="1"/>
  <c r="BF158" i="20"/>
  <c r="BG158" i="20" s="1"/>
  <c r="BF154" i="20"/>
  <c r="BG154" i="20" s="1"/>
  <c r="BF150" i="20"/>
  <c r="BG150" i="20" s="1"/>
  <c r="BF146" i="20"/>
  <c r="BG146" i="20" s="1"/>
  <c r="BF142" i="20"/>
  <c r="BG142" i="20" s="1"/>
  <c r="BF138" i="20"/>
  <c r="BG138" i="20" s="1"/>
  <c r="BF134" i="20"/>
  <c r="BG134" i="20" s="1"/>
  <c r="BF130" i="20"/>
  <c r="BG130" i="20" s="1"/>
  <c r="BF126" i="20"/>
  <c r="BG126" i="20" s="1"/>
  <c r="BF122" i="20"/>
  <c r="BG122" i="20" s="1"/>
  <c r="BF118" i="20"/>
  <c r="BG118" i="20" s="1"/>
  <c r="BF114" i="20"/>
  <c r="BG114" i="20" s="1"/>
  <c r="BF110" i="20"/>
  <c r="BG110" i="20" s="1"/>
  <c r="BF106" i="20"/>
  <c r="BG106" i="20" s="1"/>
  <c r="BF102" i="20"/>
  <c r="BG102" i="20" s="1"/>
  <c r="BF98" i="20"/>
  <c r="BG98" i="20" s="1"/>
  <c r="BF94" i="20"/>
  <c r="BG94" i="20" s="1"/>
  <c r="BF90" i="20"/>
  <c r="BG90" i="20" s="1"/>
  <c r="BF86" i="20"/>
  <c r="BG86" i="20" s="1"/>
  <c r="BF82" i="20"/>
  <c r="BG82" i="20" s="1"/>
  <c r="BF78" i="20"/>
  <c r="BG78" i="20" s="1"/>
  <c r="BF74" i="20"/>
  <c r="BG74" i="20" s="1"/>
  <c r="BF70" i="20"/>
  <c r="BG70" i="20" s="1"/>
  <c r="BF66" i="20"/>
  <c r="BG66" i="20" s="1"/>
  <c r="BF62" i="20"/>
  <c r="BG62" i="20" s="1"/>
  <c r="BF534" i="20"/>
  <c r="BG534" i="20" s="1"/>
  <c r="BF532" i="20"/>
  <c r="BG532" i="20" s="1"/>
  <c r="BF502" i="20"/>
  <c r="BG502" i="20" s="1"/>
  <c r="BF500" i="20"/>
  <c r="BG500" i="20" s="1"/>
  <c r="BF464" i="20"/>
  <c r="BG464" i="20" s="1"/>
  <c r="BF456" i="20"/>
  <c r="BG456" i="20" s="1"/>
  <c r="BF448" i="20"/>
  <c r="BG448" i="20" s="1"/>
  <c r="BF440" i="20"/>
  <c r="BG440" i="20" s="1"/>
  <c r="BF432" i="20"/>
  <c r="BG432" i="20" s="1"/>
  <c r="BF424" i="20"/>
  <c r="BG424" i="20" s="1"/>
  <c r="BF416" i="20"/>
  <c r="BG416" i="20" s="1"/>
  <c r="BF408" i="20"/>
  <c r="BG408" i="20" s="1"/>
  <c r="BF400" i="20"/>
  <c r="BG400" i="20" s="1"/>
  <c r="BF392" i="20"/>
  <c r="BG392" i="20" s="1"/>
  <c r="BF384" i="20"/>
  <c r="BG384" i="20" s="1"/>
  <c r="BF376" i="20"/>
  <c r="BG376" i="20" s="1"/>
  <c r="BF368" i="20"/>
  <c r="BG368" i="20" s="1"/>
  <c r="BF360" i="20"/>
  <c r="BG360" i="20" s="1"/>
  <c r="BF352" i="20"/>
  <c r="BG352" i="20" s="1"/>
  <c r="BF348" i="20"/>
  <c r="BG348" i="20" s="1"/>
  <c r="BF346" i="20"/>
  <c r="BG346" i="20" s="1"/>
  <c r="BF332" i="20"/>
  <c r="BG332" i="20" s="1"/>
  <c r="BF330" i="20"/>
  <c r="BG330" i="20" s="1"/>
  <c r="BF58" i="20"/>
  <c r="BG58" i="20" s="1"/>
  <c r="BF54" i="20"/>
  <c r="BG54" i="20" s="1"/>
  <c r="BF50" i="20"/>
  <c r="BG50" i="20" s="1"/>
  <c r="BF315" i="20"/>
  <c r="BG315" i="20" s="1"/>
  <c r="BF307" i="20"/>
  <c r="BG307" i="20" s="1"/>
  <c r="BF299" i="20"/>
  <c r="BG299" i="20" s="1"/>
  <c r="BF291" i="20"/>
  <c r="BG291" i="20" s="1"/>
  <c r="BF283" i="20"/>
  <c r="BG283" i="20" s="1"/>
  <c r="BF275" i="20"/>
  <c r="BG275" i="20" s="1"/>
  <c r="BF267" i="20"/>
  <c r="BG267" i="20" s="1"/>
  <c r="BF259" i="20"/>
  <c r="BG259" i="20" s="1"/>
  <c r="BF251" i="20"/>
  <c r="BG251" i="20" s="1"/>
  <c r="BF243" i="20"/>
  <c r="BG243" i="20" s="1"/>
  <c r="BF235" i="20"/>
  <c r="BG235" i="20" s="1"/>
  <c r="BF227" i="20"/>
  <c r="BG227" i="20" s="1"/>
  <c r="BF219" i="20"/>
  <c r="BG219" i="20" s="1"/>
  <c r="BF211" i="20"/>
  <c r="BG211" i="20" s="1"/>
  <c r="BF203" i="20"/>
  <c r="BG203" i="20" s="1"/>
  <c r="BF195" i="20"/>
  <c r="BG195" i="20" s="1"/>
  <c r="BF187" i="20"/>
  <c r="BG187" i="20" s="1"/>
  <c r="BF179" i="20"/>
  <c r="BG179" i="20" s="1"/>
  <c r="BF171" i="20"/>
  <c r="BG171" i="20" s="1"/>
  <c r="BF163" i="20"/>
  <c r="BG163" i="20" s="1"/>
  <c r="BF155" i="20"/>
  <c r="BG155" i="20" s="1"/>
  <c r="BF147" i="20"/>
  <c r="BG147" i="20" s="1"/>
  <c r="BF139" i="20"/>
  <c r="BG139" i="20" s="1"/>
  <c r="BF131" i="20"/>
  <c r="BG131" i="20" s="1"/>
  <c r="BF123" i="20"/>
  <c r="BG123" i="20" s="1"/>
  <c r="BF115" i="20"/>
  <c r="BG115" i="20" s="1"/>
  <c r="BF107" i="20"/>
  <c r="BG107" i="20" s="1"/>
  <c r="BF99" i="20"/>
  <c r="BG99" i="20" s="1"/>
  <c r="BF91" i="20"/>
  <c r="BG91" i="20" s="1"/>
  <c r="BF83" i="20"/>
  <c r="BG83" i="20" s="1"/>
  <c r="BF75" i="20"/>
  <c r="BG75" i="20" s="1"/>
  <c r="BF67" i="20"/>
  <c r="BG67" i="20" s="1"/>
  <c r="BF59" i="20"/>
  <c r="BG59" i="20" s="1"/>
  <c r="BF55" i="20"/>
  <c r="BG55" i="20" s="1"/>
  <c r="BF51" i="20"/>
  <c r="BG51" i="20" s="1"/>
  <c r="BF47" i="20"/>
  <c r="BG47" i="20" s="1"/>
  <c r="BF287" i="20"/>
  <c r="BG287" i="20" s="1"/>
  <c r="BF263" i="20"/>
  <c r="BG263" i="20" s="1"/>
  <c r="BF255" i="20"/>
  <c r="BG255" i="20" s="1"/>
  <c r="BF231" i="20"/>
  <c r="BG231" i="20" s="1"/>
  <c r="BF223" i="20"/>
  <c r="BG223" i="20" s="1"/>
  <c r="BF215" i="20"/>
  <c r="BG215" i="20" s="1"/>
  <c r="BF207" i="20"/>
  <c r="BG207" i="20" s="1"/>
  <c r="BF191" i="20"/>
  <c r="BG191" i="20" s="1"/>
  <c r="BF183" i="20"/>
  <c r="BG183" i="20" s="1"/>
  <c r="BF175" i="20"/>
  <c r="BG175" i="20" s="1"/>
  <c r="BF167" i="20"/>
  <c r="BG167" i="20" s="1"/>
  <c r="BF159" i="20"/>
  <c r="BG159" i="20" s="1"/>
  <c r="BF151" i="20"/>
  <c r="BG151" i="20" s="1"/>
  <c r="BF143" i="20"/>
  <c r="BG143" i="20" s="1"/>
  <c r="BF127" i="20"/>
  <c r="BG127" i="20" s="1"/>
  <c r="BF119" i="20"/>
  <c r="BG119" i="20" s="1"/>
  <c r="BF87" i="20"/>
  <c r="BG87" i="20" s="1"/>
  <c r="BF71" i="20"/>
  <c r="BG71" i="20" s="1"/>
  <c r="BF518" i="20"/>
  <c r="BG518" i="20" s="1"/>
  <c r="BF516" i="20"/>
  <c r="BG516" i="20" s="1"/>
  <c r="BF486" i="20"/>
  <c r="BG486" i="20" s="1"/>
  <c r="BF484" i="20"/>
  <c r="BG484" i="20" s="1"/>
  <c r="BF340" i="20"/>
  <c r="BG340" i="20" s="1"/>
  <c r="BF338" i="20"/>
  <c r="BG338" i="20" s="1"/>
  <c r="BF324" i="20"/>
  <c r="BG324" i="20" s="1"/>
  <c r="BF322" i="20"/>
  <c r="BG322" i="20" s="1"/>
  <c r="BF311" i="20"/>
  <c r="BG311" i="20" s="1"/>
  <c r="BF303" i="20"/>
  <c r="BG303" i="20" s="1"/>
  <c r="BF295" i="20"/>
  <c r="BG295" i="20" s="1"/>
  <c r="BF279" i="20"/>
  <c r="BG279" i="20" s="1"/>
  <c r="BF271" i="20"/>
  <c r="BG271" i="20" s="1"/>
  <c r="BF247" i="20"/>
  <c r="BG247" i="20" s="1"/>
  <c r="BF239" i="20"/>
  <c r="BG239" i="20" s="1"/>
  <c r="BF199" i="20"/>
  <c r="BG199" i="20" s="1"/>
  <c r="BF135" i="20"/>
  <c r="BG135" i="20" s="1"/>
  <c r="BF111" i="20"/>
  <c r="BG111" i="20" s="1"/>
  <c r="BF103" i="20"/>
  <c r="BG103" i="20" s="1"/>
  <c r="BF95" i="20"/>
  <c r="BG95" i="20" s="1"/>
  <c r="BF79" i="20"/>
  <c r="BG79" i="20" s="1"/>
  <c r="BF63" i="20"/>
  <c r="BG63" i="20" s="1"/>
  <c r="J7" i="22"/>
  <c r="G5" i="13"/>
  <c r="E63" i="15"/>
  <c r="D70" i="15"/>
  <c r="D71" i="15"/>
  <c r="D72" i="15"/>
  <c r="D73" i="15"/>
  <c r="D74" i="15"/>
  <c r="D75" i="15"/>
  <c r="E45" i="15"/>
  <c r="Z6" i="4"/>
  <c r="Z7" i="4"/>
  <c r="Z8" i="4"/>
  <c r="Z5" i="4"/>
  <c r="G6" i="23" s="1"/>
  <c r="P6" i="4"/>
  <c r="P7" i="4"/>
  <c r="P8" i="4"/>
  <c r="P9" i="4"/>
  <c r="P10" i="4"/>
  <c r="P11" i="4"/>
  <c r="P12" i="4"/>
  <c r="P13" i="4"/>
  <c r="P5" i="4"/>
  <c r="G6" i="13" s="1"/>
  <c r="BH223" i="20" l="1"/>
  <c r="BH131" i="20"/>
  <c r="BH54" i="20"/>
  <c r="BH90" i="20"/>
  <c r="BH186" i="20"/>
  <c r="BH298" i="20"/>
  <c r="BH73" i="20"/>
  <c r="BH225" i="20"/>
  <c r="BH364" i="20"/>
  <c r="BH61" i="20"/>
  <c r="BH192" i="20"/>
  <c r="BH272" i="20"/>
  <c r="BH351" i="20"/>
  <c r="BH399" i="20"/>
  <c r="BH491" i="20"/>
  <c r="BH474" i="20"/>
  <c r="BH479" i="20"/>
  <c r="BH651" i="20"/>
  <c r="BH485" i="20"/>
  <c r="BH549" i="20"/>
  <c r="BH667" i="20"/>
  <c r="BH646" i="20"/>
  <c r="BH765" i="20"/>
  <c r="BH699" i="20"/>
  <c r="BH851" i="20"/>
  <c r="BH788" i="20"/>
  <c r="BH787" i="20"/>
  <c r="BH858" i="20"/>
  <c r="BH873" i="20"/>
  <c r="BH919" i="20"/>
  <c r="BH876" i="20"/>
  <c r="BH1024" i="20"/>
  <c r="BH255" i="20"/>
  <c r="BH83" i="20"/>
  <c r="BH147" i="20"/>
  <c r="BH211" i="20"/>
  <c r="BH275" i="20"/>
  <c r="BH46" i="20"/>
  <c r="BH162" i="20"/>
  <c r="BH290" i="20"/>
  <c r="BH89" i="20"/>
  <c r="BH169" i="20"/>
  <c r="BH265" i="20"/>
  <c r="BH412" i="20"/>
  <c r="BH508" i="20"/>
  <c r="BH56" i="20"/>
  <c r="BH136" i="20"/>
  <c r="BH264" i="20"/>
  <c r="BH359" i="20"/>
  <c r="BH406" i="20"/>
  <c r="BH516" i="20"/>
  <c r="BH67" i="20"/>
  <c r="BH259" i="20"/>
  <c r="BH432" i="20"/>
  <c r="BH170" i="20"/>
  <c r="BH234" i="20"/>
  <c r="BH345" i="20"/>
  <c r="BH209" i="20"/>
  <c r="BH273" i="20"/>
  <c r="BH492" i="20"/>
  <c r="BH81" i="20"/>
  <c r="BH144" i="20"/>
  <c r="BH256" i="20"/>
  <c r="BH319" i="20"/>
  <c r="BH415" i="20"/>
  <c r="BH601" i="20"/>
  <c r="BH398" i="20"/>
  <c r="BH544" i="20"/>
  <c r="BH600" i="20"/>
  <c r="BH615" i="20"/>
  <c r="BH533" i="20"/>
  <c r="BH735" i="20"/>
  <c r="BH662" i="20"/>
  <c r="BH649" i="20"/>
  <c r="BH715" i="20"/>
  <c r="BH672" i="20"/>
  <c r="BH700" i="20"/>
  <c r="BH803" i="20"/>
  <c r="BH901" i="20"/>
  <c r="BH887" i="20"/>
  <c r="BH963" i="20"/>
  <c r="BH940" i="20"/>
  <c r="BH906" i="20"/>
  <c r="BH922" i="20"/>
  <c r="BH935" i="20"/>
  <c r="BH957" i="20"/>
  <c r="BH975" i="20"/>
  <c r="BH946" i="20"/>
  <c r="BH994" i="20"/>
  <c r="BH985" i="20"/>
  <c r="BH1010" i="20"/>
  <c r="BH63" i="20"/>
  <c r="BH287" i="20"/>
  <c r="BH195" i="20"/>
  <c r="BH154" i="20"/>
  <c r="BH218" i="20"/>
  <c r="BH314" i="20"/>
  <c r="BH97" i="20"/>
  <c r="BH289" i="20"/>
  <c r="BH524" i="20"/>
  <c r="BH128" i="20"/>
  <c r="BH208" i="20"/>
  <c r="BH335" i="20"/>
  <c r="BH463" i="20"/>
  <c r="BH382" i="20"/>
  <c r="BH571" i="20"/>
  <c r="BH570" i="20"/>
  <c r="BH501" i="20"/>
  <c r="BH565" i="20"/>
  <c r="BH598" i="20"/>
  <c r="BH678" i="20"/>
  <c r="BH665" i="20"/>
  <c r="BH731" i="20"/>
  <c r="BH775" i="20"/>
  <c r="BH819" i="20"/>
  <c r="BH835" i="20"/>
  <c r="BH770" i="20"/>
  <c r="BH860" i="20"/>
  <c r="BH95" i="20"/>
  <c r="BH127" i="20"/>
  <c r="BH115" i="20"/>
  <c r="BH179" i="20"/>
  <c r="BH243" i="20"/>
  <c r="BH307" i="20"/>
  <c r="BH416" i="20"/>
  <c r="BH178" i="20"/>
  <c r="BH306" i="20"/>
  <c r="BH137" i="20"/>
  <c r="BH217" i="20"/>
  <c r="BH344" i="20"/>
  <c r="BH476" i="20"/>
  <c r="BH184" i="20"/>
  <c r="BH312" i="20"/>
  <c r="BH498" i="20"/>
  <c r="BH969" i="20"/>
  <c r="BH897" i="20"/>
  <c r="BH690" i="20"/>
  <c r="BH783" i="20"/>
  <c r="BH633" i="20"/>
  <c r="BH441" i="20"/>
  <c r="BH824" i="20"/>
  <c r="BH527" i="20"/>
  <c r="BH291" i="20"/>
  <c r="BH99" i="20"/>
  <c r="BH727" i="20"/>
  <c r="BH809" i="20"/>
  <c r="BH320" i="20"/>
  <c r="BH145" i="20"/>
  <c r="BH458" i="20"/>
  <c r="BH166" i="20"/>
  <c r="BH708" i="20"/>
  <c r="BH282" i="20"/>
  <c r="BH756" i="20"/>
  <c r="BH386" i="20"/>
  <c r="BH110" i="20"/>
  <c r="BH233" i="20"/>
  <c r="BH991" i="20"/>
  <c r="BH908" i="20"/>
  <c r="BH913" i="20"/>
  <c r="BH702" i="20"/>
  <c r="BH705" i="20"/>
  <c r="BH453" i="20"/>
  <c r="BH844" i="20"/>
  <c r="BH543" i="20"/>
  <c r="BH303" i="20"/>
  <c r="BH111" i="20"/>
  <c r="BH747" i="20"/>
  <c r="BH468" i="20"/>
  <c r="BH456" i="20"/>
  <c r="BH161" i="20"/>
  <c r="BH652" i="20"/>
  <c r="BH246" i="20"/>
  <c r="BH890" i="20"/>
  <c r="BH375" i="20"/>
  <c r="BH739" i="20"/>
  <c r="BH190" i="20"/>
  <c r="BH250" i="20"/>
  <c r="BH338" i="20"/>
  <c r="BH151" i="20"/>
  <c r="BH122" i="20"/>
  <c r="BH129" i="20"/>
  <c r="BH177" i="20"/>
  <c r="BH241" i="20"/>
  <c r="BH428" i="20"/>
  <c r="BH48" i="20"/>
  <c r="BH112" i="20"/>
  <c r="BH240" i="20"/>
  <c r="BH317" i="20"/>
  <c r="BH447" i="20"/>
  <c r="BH556" i="20"/>
  <c r="BH350" i="20"/>
  <c r="BH414" i="20"/>
  <c r="BH506" i="20"/>
  <c r="BH381" i="20"/>
  <c r="BH429" i="20"/>
  <c r="BH461" i="20"/>
  <c r="BH609" i="20"/>
  <c r="BH632" i="20"/>
  <c r="BH711" i="20"/>
  <c r="BH554" i="20"/>
  <c r="BH582" i="20"/>
  <c r="BH614" i="20"/>
  <c r="BH773" i="20"/>
  <c r="BH716" i="20"/>
  <c r="BH764" i="20"/>
  <c r="BH877" i="20"/>
  <c r="BH810" i="20"/>
  <c r="BH857" i="20"/>
  <c r="BH903" i="20"/>
  <c r="BH939" i="20"/>
  <c r="BH958" i="20"/>
  <c r="BH986" i="20"/>
  <c r="BH1025" i="20"/>
  <c r="BH1026" i="20"/>
  <c r="BH945" i="20"/>
  <c r="BH928" i="20"/>
  <c r="BH931" i="20"/>
  <c r="BH786" i="20"/>
  <c r="BH736" i="20"/>
  <c r="BH473" i="20"/>
  <c r="BH763" i="20"/>
  <c r="BH574" i="20"/>
  <c r="BH323" i="20"/>
  <c r="BH674" i="20"/>
  <c r="BH580" i="20"/>
  <c r="BH911" i="20"/>
  <c r="BH363" i="20"/>
  <c r="BH941" i="20"/>
  <c r="BH539" i="20"/>
  <c r="BH294" i="20"/>
  <c r="BH132" i="20"/>
  <c r="BH440" i="20"/>
  <c r="BH248" i="20"/>
  <c r="BH859" i="20"/>
  <c r="BH332" i="20"/>
  <c r="BH157" i="20"/>
  <c r="BH76" i="20"/>
  <c r="BH126" i="20"/>
  <c r="BH334" i="20"/>
  <c r="BH959" i="20"/>
  <c r="BH866" i="20"/>
  <c r="BH734" i="20"/>
  <c r="BH833" i="20"/>
  <c r="BH677" i="20"/>
  <c r="BH421" i="20"/>
  <c r="BH893" i="20"/>
  <c r="BH590" i="20"/>
  <c r="BH271" i="20"/>
  <c r="BH207" i="20"/>
  <c r="BH79" i="20"/>
  <c r="BH808" i="20"/>
  <c r="BH596" i="20"/>
  <c r="BH434" i="20"/>
  <c r="BH550" i="20"/>
  <c r="BH411" i="20"/>
  <c r="BH212" i="20"/>
  <c r="BH438" i="20"/>
  <c r="BH72" i="20"/>
  <c r="BH604" i="20"/>
  <c r="BH284" i="20"/>
  <c r="BH422" i="20"/>
  <c r="BH199" i="20"/>
  <c r="BH322" i="20"/>
  <c r="BH167" i="20"/>
  <c r="BH55" i="20"/>
  <c r="BH330" i="20"/>
  <c r="BH384" i="20"/>
  <c r="BH448" i="20"/>
  <c r="BH82" i="20"/>
  <c r="BH146" i="20"/>
  <c r="BH210" i="20"/>
  <c r="BH274" i="20"/>
  <c r="BH297" i="20"/>
  <c r="BH53" i="20"/>
  <c r="BH152" i="20"/>
  <c r="BH280" i="20"/>
  <c r="BH995" i="20"/>
  <c r="BH996" i="20"/>
  <c r="BH912" i="20"/>
  <c r="BH1018" i="20"/>
  <c r="BH914" i="20"/>
  <c r="BH834" i="20"/>
  <c r="BH706" i="20"/>
  <c r="BH895" i="20"/>
  <c r="BH800" i="20"/>
  <c r="BH719" i="20"/>
  <c r="BH585" i="20"/>
  <c r="BH521" i="20"/>
  <c r="BH457" i="20"/>
  <c r="BH393" i="20"/>
  <c r="BH968" i="20"/>
  <c r="BH740" i="20"/>
  <c r="BH638" i="20"/>
  <c r="BH51" i="20"/>
  <c r="BH879" i="20"/>
  <c r="BH761" i="20"/>
  <c r="BH644" i="20"/>
  <c r="BH563" i="20"/>
  <c r="BH482" i="20"/>
  <c r="BH471" i="20"/>
  <c r="BH337" i="20"/>
  <c r="BH843" i="20"/>
  <c r="BH277" i="20"/>
  <c r="BH196" i="20"/>
  <c r="BH102" i="20"/>
  <c r="BH568" i="20"/>
  <c r="BH779" i="20"/>
  <c r="BH572" i="20"/>
  <c r="BH420" i="20"/>
  <c r="BH302" i="20"/>
  <c r="BH221" i="20"/>
  <c r="BH140" i="20"/>
  <c r="BH254" i="20"/>
  <c r="BH92" i="20"/>
  <c r="BH253" i="20"/>
  <c r="BH1007" i="20"/>
  <c r="BH1016" i="20"/>
  <c r="BH924" i="20"/>
  <c r="BH930" i="20"/>
  <c r="BH846" i="20"/>
  <c r="BH782" i="20"/>
  <c r="BH718" i="20"/>
  <c r="BH816" i="20"/>
  <c r="BH661" i="20"/>
  <c r="BH597" i="20"/>
  <c r="BH469" i="20"/>
  <c r="BH405" i="20"/>
  <c r="BH998" i="20"/>
  <c r="BH874" i="20"/>
  <c r="BH760" i="20"/>
  <c r="BH654" i="20"/>
  <c r="BH560" i="20"/>
  <c r="BH191" i="20"/>
  <c r="BH934" i="20"/>
  <c r="BH781" i="20"/>
  <c r="BH660" i="20"/>
  <c r="BH579" i="20"/>
  <c r="BH907" i="20"/>
  <c r="BH503" i="20"/>
  <c r="BH360" i="20"/>
  <c r="BH937" i="20"/>
  <c r="BH692" i="20"/>
  <c r="BH388" i="20"/>
  <c r="BH276" i="20"/>
  <c r="BH182" i="20"/>
  <c r="BH101" i="20"/>
  <c r="BH973" i="20"/>
  <c r="BH728" i="20"/>
  <c r="BH566" i="20"/>
  <c r="BH402" i="20"/>
  <c r="BH776" i="20"/>
  <c r="BH237" i="20"/>
  <c r="BH62" i="20"/>
  <c r="BH270" i="20"/>
  <c r="BH103" i="20"/>
  <c r="BH295" i="20"/>
  <c r="BH486" i="20"/>
  <c r="BH71" i="20"/>
  <c r="BH215" i="20"/>
  <c r="BH263" i="20"/>
  <c r="BH59" i="20"/>
  <c r="BH91" i="20"/>
  <c r="BH123" i="20"/>
  <c r="BH155" i="20"/>
  <c r="BH187" i="20"/>
  <c r="BH219" i="20"/>
  <c r="BH251" i="20"/>
  <c r="BH283" i="20"/>
  <c r="BH315" i="20"/>
  <c r="BH392" i="20"/>
  <c r="BH70" i="20"/>
  <c r="BH86" i="20"/>
  <c r="BH134" i="20"/>
  <c r="BH150" i="20"/>
  <c r="BH198" i="20"/>
  <c r="BH214" i="20"/>
  <c r="BH262" i="20"/>
  <c r="BH278" i="20"/>
  <c r="BH49" i="20"/>
  <c r="BH125" i="20"/>
  <c r="BH141" i="20"/>
  <c r="BH205" i="20"/>
  <c r="BH269" i="20"/>
  <c r="BH478" i="20"/>
  <c r="BH57" i="20"/>
  <c r="BH77" i="20"/>
  <c r="BH60" i="20"/>
  <c r="BH124" i="20"/>
  <c r="BH188" i="20"/>
  <c r="BH236" i="20"/>
  <c r="BH252" i="20"/>
  <c r="BH300" i="20"/>
  <c r="BH316" i="20"/>
  <c r="BH331" i="20"/>
  <c r="BH347" i="20"/>
  <c r="BH427" i="20"/>
  <c r="BH459" i="20"/>
  <c r="BH483" i="20"/>
  <c r="BH548" i="20"/>
  <c r="BH587" i="20"/>
  <c r="BH648" i="20"/>
  <c r="BH362" i="20"/>
  <c r="BH394" i="20"/>
  <c r="BH426" i="20"/>
  <c r="BH488" i="20"/>
  <c r="BH504" i="20"/>
  <c r="BH520" i="20"/>
  <c r="BH536" i="20"/>
  <c r="BH535" i="20"/>
  <c r="BH595" i="20"/>
  <c r="BH567" i="20"/>
  <c r="BH592" i="20"/>
  <c r="BH891" i="20"/>
  <c r="BH762" i="20"/>
  <c r="BH481" i="20"/>
  <c r="BH497" i="20"/>
  <c r="BH513" i="20"/>
  <c r="BH529" i="20"/>
  <c r="BH545" i="20"/>
  <c r="BH561" i="20"/>
  <c r="BH612" i="20"/>
  <c r="BH659" i="20"/>
  <c r="BH721" i="20"/>
  <c r="BH578" i="20"/>
  <c r="BH594" i="20"/>
  <c r="BH642" i="20"/>
  <c r="BH658" i="20"/>
  <c r="BH791" i="20"/>
  <c r="BH823" i="20"/>
  <c r="BH693" i="20"/>
  <c r="BH709" i="20"/>
  <c r="BH725" i="20"/>
  <c r="BH741" i="20"/>
  <c r="BH757" i="20"/>
  <c r="BH668" i="20"/>
  <c r="BH829" i="20"/>
  <c r="BH696" i="20"/>
  <c r="BH712" i="20"/>
  <c r="BH744" i="20"/>
  <c r="BH780" i="20"/>
  <c r="BH812" i="20"/>
  <c r="BH947" i="20"/>
  <c r="BH771" i="20"/>
  <c r="BH785" i="20"/>
  <c r="BH801" i="20"/>
  <c r="BH925" i="20"/>
  <c r="BH784" i="20"/>
  <c r="BH854" i="20"/>
  <c r="BH951" i="20"/>
  <c r="BH790" i="20"/>
  <c r="BH806" i="20"/>
  <c r="BH822" i="20"/>
  <c r="BH838" i="20"/>
  <c r="BH855" i="20"/>
  <c r="BH871" i="20"/>
  <c r="BH923" i="20"/>
  <c r="BH933" i="20"/>
  <c r="BH952" i="20"/>
  <c r="BH961" i="20"/>
  <c r="BH971" i="20"/>
  <c r="BH872" i="20"/>
  <c r="BH900" i="20"/>
  <c r="BH932" i="20"/>
  <c r="BH886" i="20"/>
  <c r="BH902" i="20"/>
  <c r="BH918" i="20"/>
  <c r="BH949" i="20"/>
  <c r="BH981" i="20"/>
  <c r="BH942" i="20"/>
  <c r="BH954" i="20"/>
  <c r="BH970" i="20"/>
  <c r="BH984" i="20"/>
  <c r="BH992" i="20"/>
  <c r="BH987" i="20"/>
  <c r="BH1000" i="20"/>
  <c r="BH1005" i="20"/>
  <c r="BH1021" i="20"/>
  <c r="BH1006" i="20"/>
  <c r="BH1022" i="20"/>
  <c r="BH1020" i="20"/>
  <c r="BH977" i="20"/>
  <c r="BH997" i="20"/>
  <c r="BH818" i="20"/>
  <c r="BH861" i="20"/>
  <c r="BH569" i="20"/>
  <c r="BH377" i="20"/>
  <c r="BH713" i="20"/>
  <c r="BH446" i="20"/>
  <c r="BH227" i="20"/>
  <c r="BH627" i="20"/>
  <c r="BH452" i="20"/>
  <c r="BH424" i="20"/>
  <c r="BH64" i="20"/>
  <c r="BH620" i="20"/>
  <c r="BH260" i="20"/>
  <c r="BH894" i="20"/>
  <c r="BH378" i="20"/>
  <c r="BH285" i="20"/>
  <c r="BH172" i="20"/>
  <c r="BH989" i="20"/>
  <c r="BH830" i="20"/>
  <c r="BH885" i="20"/>
  <c r="BH645" i="20"/>
  <c r="BH517" i="20"/>
  <c r="BH964" i="20"/>
  <c r="BH624" i="20"/>
  <c r="BH368" i="20"/>
  <c r="BH175" i="20"/>
  <c r="BH862" i="20"/>
  <c r="BH562" i="20"/>
  <c r="BH631" i="20"/>
  <c r="BH242" i="20"/>
  <c r="BH840" i="20"/>
  <c r="BH354" i="20"/>
  <c r="BH84" i="20"/>
  <c r="BH519" i="20"/>
  <c r="BH200" i="20"/>
  <c r="BH379" i="20"/>
  <c r="BH189" i="20"/>
  <c r="BH247" i="20"/>
  <c r="BH183" i="20"/>
  <c r="BH400" i="20"/>
  <c r="BH74" i="20"/>
  <c r="BH193" i="20"/>
  <c r="BH396" i="20"/>
  <c r="BH96" i="20"/>
  <c r="BH160" i="20"/>
  <c r="BH304" i="20"/>
  <c r="BH367" i="20"/>
  <c r="BH431" i="20"/>
  <c r="BH366" i="20"/>
  <c r="BH430" i="20"/>
  <c r="BH349" i="20"/>
  <c r="BH397" i="20"/>
  <c r="BH743" i="20"/>
  <c r="BH630" i="20"/>
  <c r="BH742" i="20"/>
  <c r="BH837" i="20"/>
  <c r="BH656" i="20"/>
  <c r="BH730" i="20"/>
  <c r="BH684" i="20"/>
  <c r="BH732" i="20"/>
  <c r="BH792" i="20"/>
  <c r="BH778" i="20"/>
  <c r="BH826" i="20"/>
  <c r="BH953" i="20"/>
  <c r="BH1009" i="20"/>
  <c r="BH960" i="20"/>
  <c r="BH880" i="20"/>
  <c r="BH980" i="20"/>
  <c r="BH867" i="20"/>
  <c r="BH802" i="20"/>
  <c r="BH738" i="20"/>
  <c r="BH847" i="20"/>
  <c r="BH753" i="20"/>
  <c r="BH681" i="20"/>
  <c r="BH617" i="20"/>
  <c r="BH553" i="20"/>
  <c r="BH489" i="20"/>
  <c r="BH425" i="20"/>
  <c r="BH361" i="20"/>
  <c r="BH797" i="20"/>
  <c r="BH591" i="20"/>
  <c r="BH510" i="20"/>
  <c r="BH339" i="20"/>
  <c r="BH1017" i="20"/>
  <c r="BH811" i="20"/>
  <c r="BH610" i="20"/>
  <c r="BH435" i="20"/>
  <c r="BH552" i="20"/>
  <c r="BH390" i="20"/>
  <c r="BH729" i="20"/>
  <c r="BH586" i="20"/>
  <c r="BH418" i="20"/>
  <c r="BH324" i="20"/>
  <c r="BH230" i="20"/>
  <c r="BH149" i="20"/>
  <c r="BH68" i="20"/>
  <c r="BH856" i="20"/>
  <c r="BH487" i="20"/>
  <c r="BH355" i="20"/>
  <c r="BH943" i="20"/>
  <c r="BH666" i="20"/>
  <c r="BH268" i="20"/>
  <c r="BH174" i="20"/>
  <c r="BH93" i="20"/>
  <c r="BH356" i="20"/>
  <c r="BH173" i="20"/>
  <c r="BH976" i="20"/>
  <c r="BH966" i="20"/>
  <c r="BH892" i="20"/>
  <c r="BH988" i="20"/>
  <c r="BH883" i="20"/>
  <c r="BH814" i="20"/>
  <c r="BH750" i="20"/>
  <c r="BH686" i="20"/>
  <c r="BH769" i="20"/>
  <c r="BH688" i="20"/>
  <c r="BH629" i="20"/>
  <c r="BH437" i="20"/>
  <c r="BH373" i="20"/>
  <c r="BH927" i="20"/>
  <c r="BH821" i="20"/>
  <c r="BH607" i="20"/>
  <c r="BH526" i="20"/>
  <c r="BH159" i="20"/>
  <c r="BH724" i="20"/>
  <c r="BH626" i="20"/>
  <c r="BH532" i="20"/>
  <c r="BH451" i="20"/>
  <c r="BH795" i="20"/>
  <c r="BH584" i="20"/>
  <c r="BH410" i="20"/>
  <c r="BH50" i="20"/>
  <c r="BH618" i="20"/>
  <c r="BH443" i="20"/>
  <c r="BH310" i="20"/>
  <c r="BH229" i="20"/>
  <c r="BH148" i="20"/>
  <c r="BH853" i="20"/>
  <c r="BH647" i="20"/>
  <c r="BH472" i="20"/>
  <c r="BH348" i="20"/>
  <c r="BH318" i="20"/>
  <c r="BH156" i="20"/>
  <c r="BH551" i="20"/>
  <c r="BH108" i="20"/>
  <c r="BH135" i="20"/>
  <c r="BH311" i="20"/>
  <c r="BH340" i="20"/>
  <c r="BH119" i="20"/>
  <c r="BH231" i="20"/>
  <c r="BH75" i="20"/>
  <c r="BH107" i="20"/>
  <c r="BH139" i="20"/>
  <c r="BH171" i="20"/>
  <c r="BH203" i="20"/>
  <c r="BH235" i="20"/>
  <c r="BH267" i="20"/>
  <c r="BH299" i="20"/>
  <c r="BH58" i="20"/>
  <c r="BH408" i="20"/>
  <c r="BH500" i="20"/>
  <c r="BH78" i="20"/>
  <c r="BH94" i="20"/>
  <c r="BH142" i="20"/>
  <c r="BH158" i="20"/>
  <c r="BH206" i="20"/>
  <c r="BH222" i="20"/>
  <c r="BH286" i="20"/>
  <c r="BH321" i="20"/>
  <c r="BH540" i="20"/>
  <c r="BH117" i="20"/>
  <c r="BH133" i="20"/>
  <c r="BH181" i="20"/>
  <c r="BH197" i="20"/>
  <c r="BH245" i="20"/>
  <c r="BH261" i="20"/>
  <c r="BH309" i="20"/>
  <c r="BH326" i="20"/>
  <c r="BH342" i="20"/>
  <c r="BH372" i="20"/>
  <c r="BH404" i="20"/>
  <c r="BH436" i="20"/>
  <c r="BH494" i="20"/>
  <c r="BH65" i="20"/>
  <c r="BH52" i="20"/>
  <c r="BH100" i="20"/>
  <c r="BH116" i="20"/>
  <c r="BH164" i="20"/>
  <c r="BH180" i="20"/>
  <c r="BH228" i="20"/>
  <c r="BH244" i="20"/>
  <c r="BH292" i="20"/>
  <c r="BH308" i="20"/>
  <c r="BH325" i="20"/>
  <c r="BH371" i="20"/>
  <c r="BH403" i="20"/>
  <c r="BH419" i="20"/>
  <c r="BH467" i="20"/>
  <c r="BH531" i="20"/>
  <c r="BH564" i="20"/>
  <c r="BH603" i="20"/>
  <c r="BH635" i="20"/>
  <c r="BH370" i="20"/>
  <c r="BH450" i="20"/>
  <c r="BH466" i="20"/>
  <c r="BH512" i="20"/>
  <c r="BH528" i="20"/>
  <c r="BH353" i="20"/>
  <c r="BH369" i="20"/>
  <c r="BH385" i="20"/>
  <c r="BH401" i="20"/>
  <c r="BH417" i="20"/>
  <c r="BH433" i="20"/>
  <c r="BH449" i="20"/>
  <c r="BH465" i="20"/>
  <c r="BH611" i="20"/>
  <c r="BH559" i="20"/>
  <c r="BH576" i="20"/>
  <c r="BH640" i="20"/>
  <c r="BH745" i="20"/>
  <c r="BH542" i="20"/>
  <c r="BH558" i="20"/>
  <c r="BH573" i="20"/>
  <c r="BH589" i="20"/>
  <c r="BH605" i="20"/>
  <c r="BH621" i="20"/>
  <c r="BH637" i="20"/>
  <c r="BH628" i="20"/>
  <c r="BH675" i="20"/>
  <c r="BH737" i="20"/>
  <c r="BH602" i="20"/>
  <c r="BH634" i="20"/>
  <c r="BH650" i="20"/>
  <c r="BH807" i="20"/>
  <c r="BH839" i="20"/>
  <c r="BH653" i="20"/>
  <c r="BH669" i="20"/>
  <c r="BH685" i="20"/>
  <c r="BH701" i="20"/>
  <c r="BH717" i="20"/>
  <c r="BH749" i="20"/>
  <c r="BH676" i="20"/>
  <c r="BH704" i="20"/>
  <c r="BH720" i="20"/>
  <c r="BH768" i="20"/>
  <c r="BH796" i="20"/>
  <c r="BH828" i="20"/>
  <c r="BH881" i="20"/>
  <c r="BH777" i="20"/>
  <c r="BH793" i="20"/>
  <c r="BH825" i="20"/>
  <c r="BH842" i="20"/>
  <c r="BH909" i="20"/>
  <c r="BH774" i="20"/>
  <c r="BH832" i="20"/>
  <c r="BH863" i="20"/>
  <c r="BH870" i="20"/>
  <c r="BH888" i="20"/>
  <c r="BH904" i="20"/>
  <c r="BH920" i="20"/>
  <c r="BH899" i="20"/>
  <c r="BH915" i="20"/>
  <c r="BH955" i="20"/>
  <c r="BH848" i="20"/>
  <c r="BH884" i="20"/>
  <c r="BH916" i="20"/>
  <c r="BH878" i="20"/>
  <c r="BH910" i="20"/>
  <c r="BH926" i="20"/>
  <c r="BH948" i="20"/>
  <c r="BH962" i="20"/>
  <c r="BH978" i="20"/>
  <c r="BH1013" i="20"/>
  <c r="BH999" i="20"/>
  <c r="BH1012" i="20"/>
  <c r="BH1003" i="20"/>
  <c r="BH1019" i="20"/>
  <c r="BH979" i="20"/>
  <c r="BH896" i="20"/>
  <c r="BH754" i="20"/>
  <c r="BH689" i="20"/>
  <c r="BH505" i="20"/>
  <c r="BH950" i="20"/>
  <c r="BH608" i="20"/>
  <c r="BH352" i="20"/>
  <c r="BH163" i="20"/>
  <c r="BH845" i="20"/>
  <c r="BH546" i="20"/>
  <c r="BH599" i="20"/>
  <c r="BH226" i="20"/>
  <c r="BH820" i="20"/>
  <c r="BH341" i="20"/>
  <c r="BH85" i="20"/>
  <c r="BH534" i="20"/>
  <c r="BH201" i="20"/>
  <c r="BH120" i="20"/>
  <c r="BH538" i="20"/>
  <c r="BH204" i="20"/>
  <c r="BH220" i="20"/>
  <c r="BH683" i="20"/>
  <c r="BH993" i="20"/>
  <c r="BH1014" i="20"/>
  <c r="BH766" i="20"/>
  <c r="BH799" i="20"/>
  <c r="BH581" i="20"/>
  <c r="BH389" i="20"/>
  <c r="BH733" i="20"/>
  <c r="BH462" i="20"/>
  <c r="BH239" i="20"/>
  <c r="BH47" i="20"/>
  <c r="BH643" i="20"/>
  <c r="BH869" i="20"/>
  <c r="BH336" i="20"/>
  <c r="BH80" i="20"/>
  <c r="BH490" i="20"/>
  <c r="BH165" i="20"/>
  <c r="BH691" i="20"/>
  <c r="BH281" i="20"/>
  <c r="BH106" i="20"/>
  <c r="BH523" i="20"/>
  <c r="BH636" i="20"/>
  <c r="BH87" i="20"/>
  <c r="BH346" i="20"/>
  <c r="BH464" i="20"/>
  <c r="BH138" i="20"/>
  <c r="BH202" i="20"/>
  <c r="BH266" i="20"/>
  <c r="BH113" i="20"/>
  <c r="BH257" i="20"/>
  <c r="BH305" i="20"/>
  <c r="BH460" i="20"/>
  <c r="BH176" i="20"/>
  <c r="BH224" i="20"/>
  <c r="BH288" i="20"/>
  <c r="BH383" i="20"/>
  <c r="BH522" i="20"/>
  <c r="BH365" i="20"/>
  <c r="BH413" i="20"/>
  <c r="BH445" i="20"/>
  <c r="BH511" i="20"/>
  <c r="BH577" i="20"/>
  <c r="BH641" i="20"/>
  <c r="BH555" i="20"/>
  <c r="BH679" i="20"/>
  <c r="BH583" i="20"/>
  <c r="BH588" i="20"/>
  <c r="BH703" i="20"/>
  <c r="BH710" i="20"/>
  <c r="BH805" i="20"/>
  <c r="BH698" i="20"/>
  <c r="BH831" i="20"/>
  <c r="BH748" i="20"/>
  <c r="BH967" i="20"/>
  <c r="BH794" i="20"/>
  <c r="BH841" i="20"/>
  <c r="BH936" i="20"/>
  <c r="BH929" i="20"/>
  <c r="BH972" i="20"/>
  <c r="BH974" i="20"/>
  <c r="BH1008" i="20"/>
  <c r="BH1015" i="20"/>
  <c r="BH1011" i="20"/>
  <c r="BH864" i="20"/>
  <c r="BH850" i="20"/>
  <c r="BH722" i="20"/>
  <c r="BH817" i="20"/>
  <c r="BH537" i="20"/>
  <c r="BH409" i="20"/>
  <c r="BH655" i="20"/>
  <c r="BH480" i="20"/>
  <c r="BH938" i="20"/>
  <c r="BH499" i="20"/>
  <c r="BH680" i="20"/>
  <c r="BH518" i="20"/>
  <c r="BH98" i="20"/>
  <c r="BH695" i="20"/>
  <c r="BH391" i="20"/>
  <c r="BH213" i="20"/>
  <c r="BH329" i="20"/>
  <c r="BH619" i="20"/>
  <c r="BH444" i="20"/>
  <c r="BH238" i="20"/>
  <c r="BH301" i="20"/>
  <c r="BH395" i="20"/>
  <c r="BH105" i="20"/>
  <c r="BH1023" i="20"/>
  <c r="BH965" i="20"/>
  <c r="BH798" i="20"/>
  <c r="BH944" i="20"/>
  <c r="BH752" i="20"/>
  <c r="BH613" i="20"/>
  <c r="BH357" i="20"/>
  <c r="BH671" i="20"/>
  <c r="BH496" i="20"/>
  <c r="BH143" i="20"/>
  <c r="BH1004" i="20"/>
  <c r="BH697" i="20"/>
  <c r="BH515" i="20"/>
  <c r="BH772" i="20"/>
  <c r="BH387" i="20"/>
  <c r="BH114" i="20"/>
  <c r="BH293" i="20"/>
  <c r="BH118" i="20"/>
  <c r="BH328" i="20"/>
  <c r="BH153" i="20"/>
  <c r="BH813" i="20"/>
  <c r="BH442" i="20"/>
  <c r="BH109" i="20"/>
  <c r="BH88" i="20"/>
  <c r="BH376" i="20"/>
  <c r="BH279" i="20"/>
  <c r="BH484" i="20"/>
  <c r="BH502" i="20"/>
  <c r="BH66" i="20"/>
  <c r="BH130" i="20"/>
  <c r="BH194" i="20"/>
  <c r="BH258" i="20"/>
  <c r="BH121" i="20"/>
  <c r="BH185" i="20"/>
  <c r="BH249" i="20"/>
  <c r="BH313" i="20"/>
  <c r="BH380" i="20"/>
  <c r="BH69" i="20"/>
  <c r="BH104" i="20"/>
  <c r="BH168" i="20"/>
  <c r="BH216" i="20"/>
  <c r="BH232" i="20"/>
  <c r="BH296" i="20"/>
  <c r="BH333" i="20"/>
  <c r="BH327" i="20"/>
  <c r="BH343" i="20"/>
  <c r="BH407" i="20"/>
  <c r="BH423" i="20"/>
  <c r="BH439" i="20"/>
  <c r="BH455" i="20"/>
  <c r="BH475" i="20"/>
  <c r="BH507" i="20"/>
  <c r="BH358" i="20"/>
  <c r="BH374" i="20"/>
  <c r="BH454" i="20"/>
  <c r="BH470" i="20"/>
  <c r="BH514" i="20"/>
  <c r="BH530" i="20"/>
  <c r="BH495" i="20"/>
  <c r="BH593" i="20"/>
  <c r="BH625" i="20"/>
  <c r="BH547" i="20"/>
  <c r="BH616" i="20"/>
  <c r="BH663" i="20"/>
  <c r="BH759" i="20"/>
  <c r="BH575" i="20"/>
  <c r="BH623" i="20"/>
  <c r="BH639" i="20"/>
  <c r="BH477" i="20"/>
  <c r="BH493" i="20"/>
  <c r="BH509" i="20"/>
  <c r="BH525" i="20"/>
  <c r="BH541" i="20"/>
  <c r="BH557" i="20"/>
  <c r="BH687" i="20"/>
  <c r="BH751" i="20"/>
  <c r="BH606" i="20"/>
  <c r="BH622" i="20"/>
  <c r="BH670" i="20"/>
  <c r="BH694" i="20"/>
  <c r="BH726" i="20"/>
  <c r="BH758" i="20"/>
  <c r="BH789" i="20"/>
  <c r="BH657" i="20"/>
  <c r="BH673" i="20"/>
  <c r="BH707" i="20"/>
  <c r="BH723" i="20"/>
  <c r="BH755" i="20"/>
  <c r="BH875" i="20"/>
  <c r="BH664" i="20"/>
  <c r="BH682" i="20"/>
  <c r="BH714" i="20"/>
  <c r="BH746" i="20"/>
  <c r="BH815" i="20"/>
  <c r="BH804" i="20"/>
  <c r="BH836" i="20"/>
  <c r="BH889" i="20"/>
  <c r="BH767" i="20"/>
  <c r="BH827" i="20"/>
  <c r="BH917" i="20"/>
  <c r="BH849" i="20"/>
  <c r="BH865" i="20"/>
  <c r="BH905" i="20"/>
  <c r="BH921" i="20"/>
  <c r="BH852" i="20"/>
  <c r="BH868" i="20"/>
  <c r="BH882" i="20"/>
  <c r="BH898" i="20"/>
  <c r="BH956" i="20"/>
  <c r="BH982" i="20"/>
  <c r="BH990" i="20"/>
  <c r="BH983" i="20"/>
  <c r="BH1001" i="20"/>
  <c r="BH1002" i="20"/>
  <c r="K3" i="12"/>
  <c r="I3" i="12"/>
  <c r="D31" i="15"/>
  <c r="D32" i="15"/>
  <c r="D33" i="15"/>
  <c r="D34" i="15"/>
  <c r="D35" i="15"/>
  <c r="D36" i="15"/>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6" i="3"/>
  <c r="E14" i="7" l="1"/>
  <c r="D14" i="7"/>
  <c r="C15" i="7"/>
  <c r="D15" i="7"/>
  <c r="E15" i="7"/>
  <c r="E17" i="7"/>
  <c r="D17" i="7"/>
  <c r="E39" i="7"/>
  <c r="D39" i="7"/>
  <c r="B10" i="15"/>
  <c r="C17" i="7"/>
  <c r="B9" i="15"/>
  <c r="C16" i="7"/>
  <c r="B7" i="15"/>
  <c r="C14" i="7"/>
  <c r="B8" i="15"/>
  <c r="D44" i="3"/>
  <c r="C39" i="7"/>
  <c r="E22" i="3"/>
  <c r="D10" i="15" s="1"/>
  <c r="D22" i="3"/>
  <c r="C10" i="15" s="1"/>
  <c r="D25" i="15"/>
  <c r="E19" i="3"/>
  <c r="D7" i="15" s="1"/>
  <c r="D19" i="3"/>
  <c r="E21" i="3"/>
  <c r="D9" i="15" s="1"/>
  <c r="D21" i="3"/>
  <c r="C9" i="15" s="1"/>
  <c r="E20" i="3"/>
  <c r="D8" i="15" s="1"/>
  <c r="D20" i="3"/>
  <c r="C8" i="15" s="1"/>
  <c r="B35" i="15"/>
  <c r="E34" i="15"/>
  <c r="B34" i="15"/>
  <c r="B25" i="15"/>
  <c r="B32" i="15"/>
  <c r="B33" i="15"/>
  <c r="B36" i="15"/>
  <c r="E35" i="15"/>
  <c r="F44" i="3"/>
  <c r="E32" i="15" s="1"/>
  <c r="E36" i="15"/>
  <c r="F22" i="3"/>
  <c r="E10" i="15" s="1"/>
  <c r="E33" i="15"/>
  <c r="F19" i="3"/>
  <c r="E7" i="15" s="1"/>
  <c r="F21" i="3"/>
  <c r="E9" i="15" s="1"/>
  <c r="F20" i="3"/>
  <c r="E8" i="15" s="1"/>
  <c r="E25" i="15"/>
  <c r="C7" i="15" l="1"/>
  <c r="C35" i="15"/>
  <c r="C36" i="15"/>
  <c r="C32" i="15"/>
  <c r="C25" i="15"/>
  <c r="C33" i="15"/>
  <c r="C34" i="15"/>
  <c r="B5" i="13" l="1"/>
  <c r="C5" i="13"/>
  <c r="E5" i="13"/>
  <c r="F5" i="13"/>
  <c r="H5" i="13"/>
  <c r="I5" i="13"/>
  <c r="J5" i="13"/>
  <c r="A5" i="13"/>
  <c r="L3" i="12"/>
  <c r="J3" i="12"/>
  <c r="H3" i="12"/>
  <c r="G3" i="12"/>
  <c r="E3" i="12"/>
  <c r="D3" i="12"/>
  <c r="C3" i="12"/>
  <c r="B3" i="12"/>
  <c r="A3" i="12"/>
  <c r="A29" i="16" l="1"/>
  <c r="G29" i="16" s="1"/>
  <c r="AD6" i="4" l="1"/>
  <c r="AE6" i="4"/>
  <c r="AH6" i="4"/>
  <c r="AK6" i="4"/>
  <c r="AD7" i="4"/>
  <c r="AE7" i="4"/>
  <c r="AH7" i="4"/>
  <c r="AK7" i="4"/>
  <c r="AD8" i="4"/>
  <c r="AE8" i="4"/>
  <c r="AH8" i="4"/>
  <c r="AK8" i="4"/>
  <c r="AD9" i="4"/>
  <c r="AE9" i="4"/>
  <c r="AH9" i="4"/>
  <c r="AK9" i="4"/>
  <c r="AD10" i="4"/>
  <c r="AE10" i="4"/>
  <c r="AH10" i="4"/>
  <c r="AK10" i="4"/>
  <c r="AK5" i="4"/>
  <c r="H6" i="24" s="1"/>
  <c r="AH5" i="4"/>
  <c r="E6" i="24" s="1"/>
  <c r="J6" i="4"/>
  <c r="K6" i="4"/>
  <c r="N6" i="4"/>
  <c r="Q6" i="4"/>
  <c r="J7" i="4"/>
  <c r="K7" i="4"/>
  <c r="N7" i="4"/>
  <c r="Q7" i="4"/>
  <c r="J8" i="4"/>
  <c r="K8" i="4"/>
  <c r="N8" i="4"/>
  <c r="Q8" i="4"/>
  <c r="J9" i="4"/>
  <c r="K9" i="4"/>
  <c r="N9" i="4"/>
  <c r="Q9" i="4"/>
  <c r="J10" i="4"/>
  <c r="K10" i="4"/>
  <c r="N10" i="4"/>
  <c r="Q10" i="4"/>
  <c r="J11" i="4"/>
  <c r="K11" i="4"/>
  <c r="N11" i="4"/>
  <c r="Q11" i="4"/>
  <c r="J12" i="4"/>
  <c r="K12" i="4"/>
  <c r="N12" i="4"/>
  <c r="Q12" i="4"/>
  <c r="J13" i="4"/>
  <c r="K13" i="4"/>
  <c r="N13" i="4"/>
  <c r="Q13" i="4"/>
  <c r="Q5" i="4"/>
  <c r="N5" i="4"/>
  <c r="J113" i="20" l="1"/>
  <c r="J112" i="20"/>
  <c r="K112" i="20"/>
  <c r="K113" i="20"/>
  <c r="J108" i="20"/>
  <c r="J109" i="20"/>
  <c r="J110" i="20"/>
  <c r="J107" i="20"/>
  <c r="J111" i="20"/>
  <c r="K110" i="20"/>
  <c r="K107" i="20"/>
  <c r="K111" i="20"/>
  <c r="K108" i="20"/>
  <c r="K109" i="20"/>
  <c r="J12" i="20"/>
  <c r="J16" i="20"/>
  <c r="J23" i="20"/>
  <c r="J27" i="20"/>
  <c r="J31" i="20"/>
  <c r="J39" i="20"/>
  <c r="J43" i="20"/>
  <c r="J47" i="20"/>
  <c r="J51" i="20"/>
  <c r="J55" i="20"/>
  <c r="J59" i="20"/>
  <c r="J63" i="20"/>
  <c r="J67" i="20"/>
  <c r="J71" i="20"/>
  <c r="J75" i="20"/>
  <c r="J79" i="20"/>
  <c r="J83" i="20"/>
  <c r="J87" i="20"/>
  <c r="J91" i="20"/>
  <c r="J95" i="20"/>
  <c r="R36" i="20" s="1"/>
  <c r="J99" i="20"/>
  <c r="J103" i="20"/>
  <c r="R42" i="20" s="1"/>
  <c r="J11" i="20"/>
  <c r="J20" i="20"/>
  <c r="J25" i="20"/>
  <c r="J30" i="20"/>
  <c r="J36" i="20"/>
  <c r="J41" i="20"/>
  <c r="J46" i="20"/>
  <c r="J52" i="20"/>
  <c r="J57" i="20"/>
  <c r="J62" i="20"/>
  <c r="J68" i="20"/>
  <c r="J73" i="20"/>
  <c r="J78" i="20"/>
  <c r="J84" i="20"/>
  <c r="J89" i="20"/>
  <c r="J94" i="20"/>
  <c r="J100" i="20"/>
  <c r="J105" i="20"/>
  <c r="R44" i="20" s="1"/>
  <c r="J13" i="20"/>
  <c r="J21" i="20"/>
  <c r="J26" i="20"/>
  <c r="J32" i="20"/>
  <c r="J37" i="20"/>
  <c r="J42" i="20"/>
  <c r="J48" i="20"/>
  <c r="J53" i="20"/>
  <c r="J58" i="20"/>
  <c r="J64" i="20"/>
  <c r="J69" i="20"/>
  <c r="J74" i="20"/>
  <c r="R29" i="20" s="1"/>
  <c r="J80" i="20"/>
  <c r="J85" i="20"/>
  <c r="J90" i="20"/>
  <c r="J96" i="20"/>
  <c r="R37" i="20" s="1"/>
  <c r="J101" i="20"/>
  <c r="R40" i="20" s="1"/>
  <c r="J106" i="20"/>
  <c r="R45" i="20" s="1"/>
  <c r="J18" i="20"/>
  <c r="J14" i="20"/>
  <c r="J22" i="20"/>
  <c r="J28" i="20"/>
  <c r="J33" i="20"/>
  <c r="J38" i="20"/>
  <c r="J44" i="20"/>
  <c r="J49" i="20"/>
  <c r="J54" i="20"/>
  <c r="J60" i="20"/>
  <c r="J65" i="20"/>
  <c r="J70" i="20"/>
  <c r="J76" i="20"/>
  <c r="J81" i="20"/>
  <c r="J86" i="20"/>
  <c r="J92" i="20"/>
  <c r="R34" i="20" s="1"/>
  <c r="J97" i="20"/>
  <c r="J102" i="20"/>
  <c r="R41" i="20" s="1"/>
  <c r="J19" i="20"/>
  <c r="J34" i="20"/>
  <c r="J56" i="20"/>
  <c r="J77" i="20"/>
  <c r="J98" i="20"/>
  <c r="J40" i="20"/>
  <c r="J61" i="20"/>
  <c r="J104" i="20"/>
  <c r="R43" i="20" s="1"/>
  <c r="J45" i="20"/>
  <c r="J50" i="20"/>
  <c r="J93" i="20"/>
  <c r="J15" i="20"/>
  <c r="J82" i="20"/>
  <c r="J24" i="20"/>
  <c r="J66" i="20"/>
  <c r="J88" i="20"/>
  <c r="R33" i="20" s="1"/>
  <c r="J29" i="20"/>
  <c r="J72" i="20"/>
  <c r="K22" i="20"/>
  <c r="K26" i="20"/>
  <c r="K30" i="20"/>
  <c r="K34" i="20"/>
  <c r="K38" i="20"/>
  <c r="K42" i="20"/>
  <c r="K46" i="20"/>
  <c r="K50" i="20"/>
  <c r="K54" i="20"/>
  <c r="K58" i="20"/>
  <c r="K62" i="20"/>
  <c r="K66" i="20"/>
  <c r="K70" i="20"/>
  <c r="K74" i="20"/>
  <c r="T29" i="20" s="1"/>
  <c r="K78" i="20"/>
  <c r="K82" i="20"/>
  <c r="K86" i="20"/>
  <c r="K90" i="20"/>
  <c r="K94" i="20"/>
  <c r="K98" i="20"/>
  <c r="K102" i="20"/>
  <c r="T41" i="20" s="1"/>
  <c r="K106" i="20"/>
  <c r="T45" i="20" s="1"/>
  <c r="K25" i="20"/>
  <c r="K41" i="20"/>
  <c r="K49" i="20"/>
  <c r="K61" i="20"/>
  <c r="K69" i="20"/>
  <c r="K81" i="20"/>
  <c r="K89" i="20"/>
  <c r="K101" i="20"/>
  <c r="T40" i="20" s="1"/>
  <c r="K23" i="20"/>
  <c r="K27" i="20"/>
  <c r="K31" i="20"/>
  <c r="K35" i="20"/>
  <c r="K39" i="20"/>
  <c r="K43" i="20"/>
  <c r="K47" i="20"/>
  <c r="K51" i="20"/>
  <c r="K55" i="20"/>
  <c r="K59" i="20"/>
  <c r="K63" i="20"/>
  <c r="K67" i="20"/>
  <c r="K71" i="20"/>
  <c r="K75" i="20"/>
  <c r="K79" i="20"/>
  <c r="K83" i="20"/>
  <c r="K87" i="20"/>
  <c r="K91" i="20"/>
  <c r="K95" i="20"/>
  <c r="T36" i="20" s="1"/>
  <c r="K99" i="20"/>
  <c r="K103" i="20"/>
  <c r="T42" i="20" s="1"/>
  <c r="K24" i="20"/>
  <c r="K28" i="20"/>
  <c r="K32" i="20"/>
  <c r="K36" i="20"/>
  <c r="K40" i="20"/>
  <c r="K44" i="20"/>
  <c r="K48" i="20"/>
  <c r="K52" i="20"/>
  <c r="K56" i="20"/>
  <c r="K60" i="20"/>
  <c r="K64" i="20"/>
  <c r="K68" i="20"/>
  <c r="T24" i="20" s="1"/>
  <c r="K72" i="20"/>
  <c r="K76" i="20"/>
  <c r="K80" i="20"/>
  <c r="K84" i="20"/>
  <c r="K88" i="20"/>
  <c r="T33" i="20" s="1"/>
  <c r="K92" i="20"/>
  <c r="T34" i="20" s="1"/>
  <c r="K96" i="20"/>
  <c r="T37" i="20" s="1"/>
  <c r="K100" i="20"/>
  <c r="K104" i="20"/>
  <c r="T43" i="20" s="1"/>
  <c r="K29" i="20"/>
  <c r="K33" i="20"/>
  <c r="K37" i="20"/>
  <c r="K45" i="20"/>
  <c r="K53" i="20"/>
  <c r="K57" i="20"/>
  <c r="K65" i="20"/>
  <c r="K73" i="20"/>
  <c r="K77" i="20"/>
  <c r="K85" i="20"/>
  <c r="K93" i="20"/>
  <c r="T35" i="20" s="1"/>
  <c r="K97" i="20"/>
  <c r="K105" i="20"/>
  <c r="T44" i="20" s="1"/>
  <c r="K21" i="20"/>
  <c r="K20" i="20"/>
  <c r="S13" i="4"/>
  <c r="J14" i="13" s="1"/>
  <c r="K16" i="20"/>
  <c r="K14" i="20"/>
  <c r="K15" i="20"/>
  <c r="S12" i="4"/>
  <c r="J13" i="13" s="1"/>
  <c r="S11" i="4"/>
  <c r="J12" i="13" s="1"/>
  <c r="K12" i="20"/>
  <c r="K17" i="20"/>
  <c r="K18" i="20"/>
  <c r="J17" i="20"/>
  <c r="K19" i="20"/>
  <c r="K11" i="20"/>
  <c r="K13" i="20"/>
  <c r="S7" i="4"/>
  <c r="J8" i="13" s="1"/>
  <c r="AM8" i="4"/>
  <c r="AM10" i="4"/>
  <c r="S9" i="4"/>
  <c r="J10" i="13" s="1"/>
  <c r="AM9" i="4"/>
  <c r="AM7" i="4"/>
  <c r="S10" i="4"/>
  <c r="J11" i="13" s="1"/>
  <c r="S8" i="4"/>
  <c r="J9" i="13" s="1"/>
  <c r="AM6" i="4"/>
  <c r="S6" i="4"/>
  <c r="J7" i="13" s="1"/>
  <c r="K5" i="4"/>
  <c r="L5" i="4"/>
  <c r="J5" i="4"/>
  <c r="AE5" i="4"/>
  <c r="B6" i="24" s="1"/>
  <c r="AF5" i="4"/>
  <c r="C6" i="24" s="1"/>
  <c r="AD5" i="4"/>
  <c r="R24" i="20" l="1"/>
  <c r="T38" i="20"/>
  <c r="U38" i="20" s="1"/>
  <c r="AU38" i="20" s="1"/>
  <c r="T19" i="20"/>
  <c r="X19" i="20" s="1"/>
  <c r="R22" i="20"/>
  <c r="T22" i="20"/>
  <c r="V22" i="20" s="1"/>
  <c r="R35" i="20"/>
  <c r="R20" i="20"/>
  <c r="R38" i="20"/>
  <c r="R25" i="20"/>
  <c r="R31" i="20"/>
  <c r="T21" i="20"/>
  <c r="V21" i="20" s="1"/>
  <c r="T25" i="20"/>
  <c r="U25" i="20" s="1"/>
  <c r="R32" i="20"/>
  <c r="R39" i="20"/>
  <c r="R30" i="20"/>
  <c r="U28" i="20"/>
  <c r="V28" i="20"/>
  <c r="W28" i="20"/>
  <c r="X28" i="20"/>
  <c r="Y28" i="20"/>
  <c r="U43" i="20"/>
  <c r="AU43" i="20" s="1"/>
  <c r="V43" i="20"/>
  <c r="W43" i="20"/>
  <c r="X43" i="20"/>
  <c r="Y43" i="20"/>
  <c r="U33" i="20"/>
  <c r="AU33" i="20" s="1"/>
  <c r="V33" i="20"/>
  <c r="W33" i="20"/>
  <c r="X33" i="20"/>
  <c r="Y33" i="20"/>
  <c r="U27" i="20"/>
  <c r="V27" i="20"/>
  <c r="W27" i="20"/>
  <c r="X27" i="20"/>
  <c r="Y27" i="20"/>
  <c r="T30" i="20"/>
  <c r="T32" i="20"/>
  <c r="U24" i="20"/>
  <c r="W24" i="20"/>
  <c r="V24" i="20"/>
  <c r="X24" i="20"/>
  <c r="Y24" i="20"/>
  <c r="U42" i="20"/>
  <c r="AU42" i="20" s="1"/>
  <c r="V42" i="20"/>
  <c r="W42" i="20"/>
  <c r="X42" i="20"/>
  <c r="Y42" i="20"/>
  <c r="V26" i="20"/>
  <c r="W26" i="20"/>
  <c r="U26" i="20"/>
  <c r="X26" i="20"/>
  <c r="Y26" i="20"/>
  <c r="T31" i="20"/>
  <c r="U37" i="20"/>
  <c r="AU37" i="20" s="1"/>
  <c r="V37" i="20"/>
  <c r="W37" i="20"/>
  <c r="X37" i="20"/>
  <c r="Y37" i="20"/>
  <c r="T39" i="20"/>
  <c r="U40" i="20"/>
  <c r="AU40" i="20" s="1"/>
  <c r="V40" i="20"/>
  <c r="W40" i="20"/>
  <c r="X40" i="20"/>
  <c r="Y40" i="20"/>
  <c r="U45" i="20"/>
  <c r="AU45" i="20" s="1"/>
  <c r="W45" i="20"/>
  <c r="V45" i="20"/>
  <c r="X45" i="20"/>
  <c r="Y45" i="20"/>
  <c r="U29" i="20"/>
  <c r="AU29" i="20" s="1"/>
  <c r="W29" i="20"/>
  <c r="V29" i="20"/>
  <c r="X29" i="20"/>
  <c r="Y29" i="20"/>
  <c r="U35" i="20"/>
  <c r="AU35" i="20" s="1"/>
  <c r="V35" i="20"/>
  <c r="W35" i="20"/>
  <c r="X35" i="20"/>
  <c r="Y35" i="20"/>
  <c r="T14" i="20"/>
  <c r="V14" i="20" s="1"/>
  <c r="U44" i="20"/>
  <c r="AU44" i="20" s="1"/>
  <c r="V44" i="20"/>
  <c r="W44" i="20"/>
  <c r="X44" i="20"/>
  <c r="Y44" i="20"/>
  <c r="V34" i="20"/>
  <c r="W34" i="20"/>
  <c r="U34" i="20"/>
  <c r="AU34" i="20" s="1"/>
  <c r="X34" i="20"/>
  <c r="Y34" i="20"/>
  <c r="U36" i="20"/>
  <c r="AU36" i="20" s="1"/>
  <c r="V36" i="20"/>
  <c r="W36" i="20"/>
  <c r="X36" i="20"/>
  <c r="Y36" i="20"/>
  <c r="U41" i="20"/>
  <c r="AU41" i="20" s="1"/>
  <c r="W41" i="20"/>
  <c r="V41" i="20"/>
  <c r="X41" i="20"/>
  <c r="Y41" i="20"/>
  <c r="T20" i="20"/>
  <c r="U20" i="20" s="1"/>
  <c r="C21" i="4"/>
  <c r="B47" i="15" s="1"/>
  <c r="C25" i="4"/>
  <c r="B51" i="15" s="1"/>
  <c r="C29" i="4"/>
  <c r="B55" i="15" s="1"/>
  <c r="C33" i="4"/>
  <c r="B59" i="15" s="1"/>
  <c r="C20" i="4"/>
  <c r="B46" i="15" s="1"/>
  <c r="C35" i="4"/>
  <c r="B61" i="15" s="1"/>
  <c r="C22" i="4"/>
  <c r="B48" i="15" s="1"/>
  <c r="C26" i="4"/>
  <c r="B52" i="15" s="1"/>
  <c r="C30" i="4"/>
  <c r="B56" i="15" s="1"/>
  <c r="C34" i="4"/>
  <c r="B60" i="15" s="1"/>
  <c r="C19" i="4"/>
  <c r="E19" i="4" s="1"/>
  <c r="D45" i="15" s="1"/>
  <c r="C27" i="4"/>
  <c r="B53" i="15" s="1"/>
  <c r="C23" i="4"/>
  <c r="B49" i="15" s="1"/>
  <c r="C24" i="4"/>
  <c r="B50" i="15" s="1"/>
  <c r="C28" i="4"/>
  <c r="B54" i="15" s="1"/>
  <c r="C32" i="4"/>
  <c r="B58" i="15" s="1"/>
  <c r="C36" i="4"/>
  <c r="B62" i="15" s="1"/>
  <c r="C31" i="4"/>
  <c r="B57" i="15" s="1"/>
  <c r="A6" i="24"/>
  <c r="C47" i="4"/>
  <c r="F47" i="4" s="1"/>
  <c r="C51" i="4"/>
  <c r="F51" i="4" s="1"/>
  <c r="C48" i="4"/>
  <c r="F48" i="4" s="1"/>
  <c r="C45" i="4"/>
  <c r="C49" i="4"/>
  <c r="C44" i="4"/>
  <c r="C46" i="4"/>
  <c r="C50" i="4"/>
  <c r="R19" i="20"/>
  <c r="T15" i="20"/>
  <c r="X15" i="20" s="1"/>
  <c r="T17" i="20"/>
  <c r="X17" i="20" s="1"/>
  <c r="R18" i="20"/>
  <c r="R17" i="20"/>
  <c r="R15" i="20"/>
  <c r="T18" i="20"/>
  <c r="U18" i="20" s="1"/>
  <c r="R13" i="20"/>
  <c r="R11" i="20"/>
  <c r="T16" i="20"/>
  <c r="T23" i="20"/>
  <c r="R12" i="20"/>
  <c r="R21" i="20"/>
  <c r="R16" i="20"/>
  <c r="R23" i="20"/>
  <c r="T12" i="20"/>
  <c r="R14" i="20"/>
  <c r="T13" i="20"/>
  <c r="T11" i="20"/>
  <c r="AM5" i="4"/>
  <c r="S5" i="4"/>
  <c r="I6" i="13"/>
  <c r="X38" i="20" l="1"/>
  <c r="V38" i="20"/>
  <c r="Y38" i="20"/>
  <c r="W38" i="20"/>
  <c r="X22" i="20"/>
  <c r="U22" i="20"/>
  <c r="W22" i="20"/>
  <c r="Y22" i="20"/>
  <c r="Y21" i="20"/>
  <c r="W21" i="20"/>
  <c r="U21" i="20"/>
  <c r="X21" i="20"/>
  <c r="X25" i="20"/>
  <c r="W25" i="20"/>
  <c r="V25" i="20"/>
  <c r="Y14" i="20"/>
  <c r="U14" i="20"/>
  <c r="X14" i="20"/>
  <c r="W14" i="20"/>
  <c r="U19" i="20"/>
  <c r="Y25" i="20"/>
  <c r="AW27" i="20"/>
  <c r="AW36" i="20"/>
  <c r="AX36" i="20" s="1"/>
  <c r="AW35" i="20"/>
  <c r="AX35" i="20" s="1"/>
  <c r="AW29" i="20"/>
  <c r="AX29" i="20" s="1"/>
  <c r="AW37" i="20"/>
  <c r="AX37" i="20" s="1"/>
  <c r="AW33" i="20"/>
  <c r="AX33" i="20" s="1"/>
  <c r="AW41" i="20"/>
  <c r="AX41" i="20" s="1"/>
  <c r="AW25" i="20"/>
  <c r="AW26" i="20"/>
  <c r="AW43" i="20"/>
  <c r="AX43" i="20" s="1"/>
  <c r="AW44" i="20"/>
  <c r="AX44" i="20" s="1"/>
  <c r="AW45" i="20"/>
  <c r="AX45" i="20" s="1"/>
  <c r="AW38" i="20"/>
  <c r="AW28" i="20"/>
  <c r="AV34" i="20"/>
  <c r="AV40" i="20"/>
  <c r="U31" i="20"/>
  <c r="AU31" i="20" s="1"/>
  <c r="V31" i="20"/>
  <c r="W31" i="20"/>
  <c r="X31" i="20"/>
  <c r="Y31" i="20"/>
  <c r="AW42" i="20"/>
  <c r="AX42" i="20" s="1"/>
  <c r="AV24" i="20"/>
  <c r="AV36" i="20"/>
  <c r="AV35" i="20"/>
  <c r="AW40" i="20"/>
  <c r="AX40" i="20" s="1"/>
  <c r="W39" i="20"/>
  <c r="U39" i="20"/>
  <c r="AU39" i="20" s="1"/>
  <c r="V39" i="20"/>
  <c r="X39" i="20"/>
  <c r="Y39" i="20"/>
  <c r="AW24" i="20"/>
  <c r="AV33" i="20"/>
  <c r="AV29" i="20"/>
  <c r="AV37" i="20"/>
  <c r="U32" i="20"/>
  <c r="AU32" i="20" s="1"/>
  <c r="V32" i="20"/>
  <c r="W32" i="20"/>
  <c r="X32" i="20"/>
  <c r="Y32" i="20"/>
  <c r="AV43" i="20"/>
  <c r="AV41" i="20"/>
  <c r="AW34" i="20"/>
  <c r="AX34" i="20" s="1"/>
  <c r="AV44" i="20"/>
  <c r="AV45" i="20"/>
  <c r="AV38" i="20"/>
  <c r="AV42" i="20"/>
  <c r="U30" i="20"/>
  <c r="W30" i="20"/>
  <c r="V30" i="20"/>
  <c r="X30" i="20"/>
  <c r="Y30" i="20"/>
  <c r="AW20" i="20"/>
  <c r="Y19" i="20"/>
  <c r="W19" i="20"/>
  <c r="V19" i="20"/>
  <c r="X20" i="20"/>
  <c r="V20" i="20"/>
  <c r="W20" i="20"/>
  <c r="Y20" i="20"/>
  <c r="AV20" i="20"/>
  <c r="W17" i="20"/>
  <c r="V17" i="20"/>
  <c r="U15" i="20"/>
  <c r="V18" i="20"/>
  <c r="X18" i="20"/>
  <c r="Y17" i="20"/>
  <c r="U17" i="20"/>
  <c r="AU17" i="20" s="1"/>
  <c r="B15" i="22" s="1"/>
  <c r="W18" i="20"/>
  <c r="Y15" i="20"/>
  <c r="W15" i="20"/>
  <c r="V15" i="20"/>
  <c r="Y18" i="20"/>
  <c r="H36" i="4"/>
  <c r="G62" i="15" s="1"/>
  <c r="E36" i="4"/>
  <c r="D62" i="15" s="1"/>
  <c r="G36" i="4"/>
  <c r="F62" i="15" s="1"/>
  <c r="D36" i="4"/>
  <c r="C62" i="15" s="1"/>
  <c r="AV18" i="20"/>
  <c r="X13" i="20"/>
  <c r="U12" i="20"/>
  <c r="X16" i="20"/>
  <c r="AW18" i="20"/>
  <c r="B76" i="15"/>
  <c r="F50" i="4"/>
  <c r="E76" i="15" s="1"/>
  <c r="W16" i="20"/>
  <c r="V16" i="20"/>
  <c r="Y16" i="20"/>
  <c r="U16" i="20"/>
  <c r="X12" i="20"/>
  <c r="U23" i="20"/>
  <c r="V23" i="20"/>
  <c r="W23" i="20"/>
  <c r="X23" i="20"/>
  <c r="Y23" i="20"/>
  <c r="V12" i="20"/>
  <c r="W12" i="20"/>
  <c r="Y12" i="20"/>
  <c r="D30" i="4"/>
  <c r="C56" i="15" s="1"/>
  <c r="H30" i="4"/>
  <c r="G56" i="15" s="1"/>
  <c r="E30" i="4"/>
  <c r="D56" i="15" s="1"/>
  <c r="G30" i="4"/>
  <c r="F56" i="15" s="1"/>
  <c r="G29" i="4"/>
  <c r="F55" i="15" s="1"/>
  <c r="E29" i="4"/>
  <c r="D55" i="15" s="1"/>
  <c r="D29" i="4"/>
  <c r="C55" i="15" s="1"/>
  <c r="H29" i="4"/>
  <c r="G55" i="15" s="1"/>
  <c r="D28" i="4"/>
  <c r="C54" i="15" s="1"/>
  <c r="G28" i="4"/>
  <c r="F54" i="15" s="1"/>
  <c r="H28" i="4"/>
  <c r="G54" i="15" s="1"/>
  <c r="E28" i="4"/>
  <c r="D54" i="15" s="1"/>
  <c r="G32" i="4"/>
  <c r="F58" i="15" s="1"/>
  <c r="H32" i="4"/>
  <c r="G58" i="15" s="1"/>
  <c r="E32" i="4"/>
  <c r="D58" i="15" s="1"/>
  <c r="D32" i="4"/>
  <c r="C58" i="15" s="1"/>
  <c r="D34" i="4"/>
  <c r="C60" i="15" s="1"/>
  <c r="E34" i="4"/>
  <c r="D60" i="15" s="1"/>
  <c r="G34" i="4"/>
  <c r="F60" i="15" s="1"/>
  <c r="H34" i="4"/>
  <c r="G60" i="15" s="1"/>
  <c r="G35" i="4"/>
  <c r="F61" i="15" s="1"/>
  <c r="H35" i="4"/>
  <c r="G61" i="15" s="1"/>
  <c r="D35" i="4"/>
  <c r="C61" i="15" s="1"/>
  <c r="E35" i="4"/>
  <c r="D61" i="15" s="1"/>
  <c r="G33" i="4"/>
  <c r="F59" i="15" s="1"/>
  <c r="H33" i="4"/>
  <c r="G59" i="15" s="1"/>
  <c r="D33" i="4"/>
  <c r="C59" i="15" s="1"/>
  <c r="E33" i="4"/>
  <c r="D59" i="15" s="1"/>
  <c r="G31" i="4"/>
  <c r="F57" i="15" s="1"/>
  <c r="E31" i="4"/>
  <c r="D57" i="15" s="1"/>
  <c r="D31" i="4"/>
  <c r="C57" i="15" s="1"/>
  <c r="H31" i="4"/>
  <c r="G57" i="15" s="1"/>
  <c r="G27" i="4"/>
  <c r="F53" i="15" s="1"/>
  <c r="D27" i="4"/>
  <c r="C53" i="15" s="1"/>
  <c r="E27" i="4"/>
  <c r="D53" i="15" s="1"/>
  <c r="H27" i="4"/>
  <c r="G53" i="15" s="1"/>
  <c r="G77" i="15"/>
  <c r="B77" i="15"/>
  <c r="G76" i="15"/>
  <c r="D50" i="4"/>
  <c r="C76" i="15" s="1"/>
  <c r="G50" i="4"/>
  <c r="F76" i="15" s="1"/>
  <c r="G51" i="4"/>
  <c r="F77" i="15" s="1"/>
  <c r="E77" i="15"/>
  <c r="D51" i="4"/>
  <c r="C77" i="15" s="1"/>
  <c r="D47" i="4"/>
  <c r="G47" i="4"/>
  <c r="D48" i="4"/>
  <c r="G48" i="4"/>
  <c r="H25" i="4"/>
  <c r="G51" i="15" s="1"/>
  <c r="D25" i="4"/>
  <c r="C51" i="15" s="1"/>
  <c r="G25" i="4"/>
  <c r="F51" i="15" s="1"/>
  <c r="E25" i="4"/>
  <c r="D51" i="15" s="1"/>
  <c r="G26" i="4"/>
  <c r="F52" i="15" s="1"/>
  <c r="H26" i="4"/>
  <c r="G52" i="15" s="1"/>
  <c r="E26" i="4"/>
  <c r="D52" i="15" s="1"/>
  <c r="D26" i="4"/>
  <c r="C52" i="15" s="1"/>
  <c r="E24" i="4"/>
  <c r="D50" i="15" s="1"/>
  <c r="D24" i="4"/>
  <c r="C50" i="15" s="1"/>
  <c r="G24" i="4"/>
  <c r="F50" i="15" s="1"/>
  <c r="H24" i="4"/>
  <c r="G50" i="15" s="1"/>
  <c r="V11" i="20"/>
  <c r="W13" i="20"/>
  <c r="V13" i="20"/>
  <c r="Y13" i="20"/>
  <c r="U13" i="20"/>
  <c r="U11" i="20"/>
  <c r="AU11" i="20" s="1"/>
  <c r="B9" i="22" s="1"/>
  <c r="W11" i="20"/>
  <c r="X11" i="20"/>
  <c r="Y11" i="20"/>
  <c r="E20" i="4"/>
  <c r="D46" i="15" s="1"/>
  <c r="G20" i="4"/>
  <c r="F46" i="15" s="1"/>
  <c r="H20" i="4"/>
  <c r="G46" i="15" s="1"/>
  <c r="D20" i="4"/>
  <c r="C46" i="15" s="1"/>
  <c r="H19" i="4"/>
  <c r="G45" i="15" s="1"/>
  <c r="G19" i="4"/>
  <c r="F45" i="15" s="1"/>
  <c r="E22" i="4"/>
  <c r="D48" i="15" s="1"/>
  <c r="D22" i="4"/>
  <c r="C48" i="15" s="1"/>
  <c r="G22" i="4"/>
  <c r="F48" i="15" s="1"/>
  <c r="H22" i="4"/>
  <c r="G48" i="15" s="1"/>
  <c r="E21" i="4"/>
  <c r="D47" i="15" s="1"/>
  <c r="G21" i="4"/>
  <c r="F47" i="15" s="1"/>
  <c r="H21" i="4"/>
  <c r="G47" i="15" s="1"/>
  <c r="D21" i="4"/>
  <c r="C47" i="15" s="1"/>
  <c r="H23" i="4"/>
  <c r="G49" i="15" s="1"/>
  <c r="D23" i="4"/>
  <c r="C49" i="15" s="1"/>
  <c r="E23" i="4"/>
  <c r="D49" i="15" s="1"/>
  <c r="G23" i="4"/>
  <c r="F49" i="15" s="1"/>
  <c r="D19" i="4"/>
  <c r="C45" i="15" s="1"/>
  <c r="T6" i="4"/>
  <c r="U6" i="4"/>
  <c r="X6" i="4"/>
  <c r="AA6" i="4"/>
  <c r="T7" i="4"/>
  <c r="U7" i="4"/>
  <c r="X7" i="4"/>
  <c r="AA7" i="4"/>
  <c r="T8" i="4"/>
  <c r="U8" i="4"/>
  <c r="X8" i="4"/>
  <c r="AA8" i="4"/>
  <c r="AA5" i="4"/>
  <c r="H6" i="23" s="1"/>
  <c r="X5" i="4"/>
  <c r="E6" i="23" s="1"/>
  <c r="V5" i="4"/>
  <c r="C6" i="23" s="1"/>
  <c r="U5" i="4"/>
  <c r="B6" i="23" s="1"/>
  <c r="T5" i="4"/>
  <c r="Z1" i="4"/>
  <c r="AX38" i="20" l="1"/>
  <c r="AY38" i="20" s="1"/>
  <c r="AW21" i="20"/>
  <c r="AX21" i="20" s="1"/>
  <c r="D19" i="22" s="1"/>
  <c r="AV22" i="20"/>
  <c r="AW22" i="20"/>
  <c r="AX22" i="20" s="1"/>
  <c r="D20" i="22" s="1"/>
  <c r="AV21" i="20"/>
  <c r="AV14" i="20"/>
  <c r="AW14" i="20"/>
  <c r="AV19" i="20"/>
  <c r="AW19" i="20"/>
  <c r="AX19" i="20" s="1"/>
  <c r="D17" i="22" s="1"/>
  <c r="A6" i="23"/>
  <c r="AV11" i="20"/>
  <c r="C9" i="22" s="1"/>
  <c r="AZ43" i="20"/>
  <c r="BA43" i="20" s="1"/>
  <c r="AY33" i="20"/>
  <c r="AY43" i="20"/>
  <c r="AZ44" i="20"/>
  <c r="BA44" i="20" s="1"/>
  <c r="AZ26" i="20"/>
  <c r="AZ45" i="20"/>
  <c r="BA45" i="20" s="1"/>
  <c r="AY45" i="20"/>
  <c r="AW32" i="20"/>
  <c r="AX32" i="20" s="1"/>
  <c r="AY37" i="20"/>
  <c r="AZ33" i="20"/>
  <c r="BA33" i="20" s="1"/>
  <c r="AZ29" i="20"/>
  <c r="BA29" i="20" s="1"/>
  <c r="AW30" i="20"/>
  <c r="AX30" i="20" s="1"/>
  <c r="AZ38" i="20"/>
  <c r="BA38" i="20" s="1"/>
  <c r="AZ37" i="20"/>
  <c r="BA37" i="20" s="1"/>
  <c r="AZ28" i="20"/>
  <c r="AY44" i="20"/>
  <c r="AW31" i="20"/>
  <c r="AX31" i="20" s="1"/>
  <c r="AY34" i="20"/>
  <c r="AV39" i="20"/>
  <c r="AZ27" i="20"/>
  <c r="AY35" i="20"/>
  <c r="AZ35" i="20"/>
  <c r="BA35" i="20" s="1"/>
  <c r="AY36" i="20"/>
  <c r="AZ36" i="20"/>
  <c r="BA36" i="20" s="1"/>
  <c r="AY24" i="20"/>
  <c r="AZ24" i="20"/>
  <c r="AY41" i="20"/>
  <c r="AZ41" i="20"/>
  <c r="BA41" i="20" s="1"/>
  <c r="AW39" i="20"/>
  <c r="AX39" i="20" s="1"/>
  <c r="AZ34" i="20"/>
  <c r="BA34" i="20" s="1"/>
  <c r="AY42" i="20"/>
  <c r="AZ42" i="20"/>
  <c r="BA42" i="20" s="1"/>
  <c r="AV31" i="20"/>
  <c r="AV32" i="20"/>
  <c r="AY40" i="20"/>
  <c r="AZ40" i="20"/>
  <c r="BA40" i="20" s="1"/>
  <c r="AY29" i="20"/>
  <c r="AV17" i="20"/>
  <c r="C15" i="22" s="1"/>
  <c r="AW15" i="20"/>
  <c r="AW17" i="20"/>
  <c r="AX17" i="20" s="1"/>
  <c r="D15" i="22" s="1"/>
  <c r="AV15" i="20"/>
  <c r="AX18" i="20"/>
  <c r="D16" i="22" s="1"/>
  <c r="C40" i="4"/>
  <c r="B66" i="15" s="1"/>
  <c r="C38" i="4"/>
  <c r="B64" i="15" s="1"/>
  <c r="C41" i="4"/>
  <c r="B67" i="15" s="1"/>
  <c r="C37" i="4"/>
  <c r="B63" i="15" s="1"/>
  <c r="C42" i="4"/>
  <c r="B68" i="15" s="1"/>
  <c r="C39" i="4"/>
  <c r="B65" i="15" s="1"/>
  <c r="C43" i="4"/>
  <c r="B69" i="15" s="1"/>
  <c r="AV23" i="20"/>
  <c r="AV12" i="20"/>
  <c r="AV13" i="20"/>
  <c r="AV16" i="20"/>
  <c r="AW16" i="20"/>
  <c r="AW12" i="20"/>
  <c r="AW23" i="20"/>
  <c r="AW13" i="20"/>
  <c r="B73" i="15"/>
  <c r="B74" i="15"/>
  <c r="AC5" i="4"/>
  <c r="J6" i="23" s="1"/>
  <c r="AC8" i="4"/>
  <c r="AC7" i="4"/>
  <c r="J8" i="23" s="1"/>
  <c r="AC6" i="4"/>
  <c r="J7" i="23" s="1"/>
  <c r="E4" i="14"/>
  <c r="D4" i="14"/>
  <c r="C4" i="14"/>
  <c r="B4" i="14"/>
  <c r="A4" i="14"/>
  <c r="C8" i="17"/>
  <c r="A8" i="17"/>
  <c r="A1" i="17"/>
  <c r="C43" i="16"/>
  <c r="G43" i="16" s="1"/>
  <c r="A43" i="16"/>
  <c r="C39" i="16"/>
  <c r="G39" i="16" s="1"/>
  <c r="A39" i="16"/>
  <c r="C34" i="16"/>
  <c r="G34" i="16" s="1"/>
  <c r="F25" i="16"/>
  <c r="E25" i="16"/>
  <c r="D25" i="16"/>
  <c r="C25" i="16"/>
  <c r="A25" i="16"/>
  <c r="C20" i="16"/>
  <c r="G20" i="16" s="1"/>
  <c r="A20" i="16"/>
  <c r="C11" i="16"/>
  <c r="G11" i="16" s="1"/>
  <c r="A11" i="16"/>
  <c r="A5" i="16"/>
  <c r="G5" i="16" s="1"/>
  <c r="A1" i="16"/>
  <c r="A40" i="15"/>
  <c r="C85" i="7"/>
  <c r="B85" i="7"/>
  <c r="A85" i="7"/>
  <c r="C78" i="7"/>
  <c r="B78" i="7"/>
  <c r="A78" i="7"/>
  <c r="A73" i="7"/>
  <c r="H73" i="7" s="1"/>
  <c r="A59" i="7"/>
  <c r="H59" i="7" s="1"/>
  <c r="A55" i="7"/>
  <c r="H55" i="7" s="1"/>
  <c r="A51" i="7"/>
  <c r="H51" i="7" s="1"/>
  <c r="A8" i="7"/>
  <c r="H8" i="7" s="1"/>
  <c r="A6" i="7"/>
  <c r="A3" i="7"/>
  <c r="A1" i="7"/>
  <c r="H6" i="13"/>
  <c r="F6" i="13"/>
  <c r="E6" i="13"/>
  <c r="C6" i="13"/>
  <c r="B6" i="13"/>
  <c r="A6" i="13"/>
  <c r="AY23" i="20" l="1"/>
  <c r="AZ21" i="20"/>
  <c r="BA21" i="20" s="1"/>
  <c r="F19" i="22" s="1"/>
  <c r="AY21" i="20"/>
  <c r="E19" i="22" s="1"/>
  <c r="AY22" i="20"/>
  <c r="E20" i="22" s="1"/>
  <c r="AZ22" i="20"/>
  <c r="BA22" i="20" s="1"/>
  <c r="F20" i="22" s="1"/>
  <c r="AY14" i="20"/>
  <c r="AZ14" i="20"/>
  <c r="AZ25" i="20"/>
  <c r="BB37" i="20"/>
  <c r="BB43" i="20"/>
  <c r="BC43" i="20"/>
  <c r="BD43" i="20" s="1"/>
  <c r="BE43" i="20" s="1"/>
  <c r="G25" i="16"/>
  <c r="BC28" i="20"/>
  <c r="BB38" i="20"/>
  <c r="BC44" i="20"/>
  <c r="BD44" i="20" s="1"/>
  <c r="BB44" i="20"/>
  <c r="BC26" i="20"/>
  <c r="BC45" i="20"/>
  <c r="BD45" i="20" s="1"/>
  <c r="BB45" i="20"/>
  <c r="BC37" i="20"/>
  <c r="BD37" i="20" s="1"/>
  <c r="BC29" i="20"/>
  <c r="BD29" i="20" s="1"/>
  <c r="BB29" i="20"/>
  <c r="BC38" i="20"/>
  <c r="BD38" i="20" s="1"/>
  <c r="BC24" i="20"/>
  <c r="AZ32" i="20"/>
  <c r="BA32" i="20" s="1"/>
  <c r="BC34" i="20"/>
  <c r="BD34" i="20" s="1"/>
  <c r="BB33" i="20"/>
  <c r="BC33" i="20"/>
  <c r="BD33" i="20" s="1"/>
  <c r="AY32" i="20"/>
  <c r="AZ31" i="20"/>
  <c r="BA31" i="20" s="1"/>
  <c r="AY31" i="20"/>
  <c r="BB40" i="20"/>
  <c r="BB42" i="20"/>
  <c r="AY39" i="20"/>
  <c r="BB36" i="20"/>
  <c r="BC42" i="20"/>
  <c r="BD42" i="20" s="1"/>
  <c r="BB41" i="20"/>
  <c r="BC36" i="20"/>
  <c r="BD36" i="20" s="1"/>
  <c r="BC41" i="20"/>
  <c r="BD41" i="20" s="1"/>
  <c r="BB34" i="20"/>
  <c r="BB35" i="20"/>
  <c r="BC40" i="20"/>
  <c r="BD40" i="20" s="1"/>
  <c r="AZ39" i="20"/>
  <c r="BA39" i="20" s="1"/>
  <c r="BB24" i="20"/>
  <c r="BC35" i="20"/>
  <c r="BD35" i="20" s="1"/>
  <c r="BC27" i="20"/>
  <c r="AZ30" i="20"/>
  <c r="AY20" i="20"/>
  <c r="AZ20" i="20"/>
  <c r="BA20" i="20" s="1"/>
  <c r="F18" i="22" s="1"/>
  <c r="AY15" i="20"/>
  <c r="AY19" i="20"/>
  <c r="E17" i="22" s="1"/>
  <c r="AZ19" i="20"/>
  <c r="BA19" i="20" s="1"/>
  <c r="F17" i="22" s="1"/>
  <c r="AZ18" i="20"/>
  <c r="BA18" i="20" s="1"/>
  <c r="F16" i="22" s="1"/>
  <c r="AZ17" i="20"/>
  <c r="BA17" i="20" s="1"/>
  <c r="F15" i="22" s="1"/>
  <c r="AZ15" i="20"/>
  <c r="AY17" i="20"/>
  <c r="E15" i="22" s="1"/>
  <c r="AY18" i="20"/>
  <c r="E16" i="22" s="1"/>
  <c r="AY13" i="20"/>
  <c r="AZ23" i="20"/>
  <c r="AY16" i="20"/>
  <c r="AZ16" i="20"/>
  <c r="AZ12" i="20"/>
  <c r="AZ13" i="20"/>
  <c r="B72" i="15"/>
  <c r="F46" i="4"/>
  <c r="E72" i="15" s="1"/>
  <c r="B75" i="15"/>
  <c r="F49" i="4"/>
  <c r="E75" i="15" s="1"/>
  <c r="B71" i="15"/>
  <c r="F45" i="4"/>
  <c r="E71" i="15" s="1"/>
  <c r="G42" i="4"/>
  <c r="F68" i="15" s="1"/>
  <c r="E42" i="4"/>
  <c r="D68" i="15" s="1"/>
  <c r="H42" i="4"/>
  <c r="G68" i="15" s="1"/>
  <c r="D42" i="4"/>
  <c r="C68" i="15" s="1"/>
  <c r="D43" i="4"/>
  <c r="C69" i="15" s="1"/>
  <c r="H43" i="4"/>
  <c r="G69" i="15" s="1"/>
  <c r="E43" i="4"/>
  <c r="D69" i="15" s="1"/>
  <c r="G43" i="4"/>
  <c r="F69" i="15" s="1"/>
  <c r="D41" i="4"/>
  <c r="C67" i="15" s="1"/>
  <c r="H41" i="4"/>
  <c r="G67" i="15" s="1"/>
  <c r="G41" i="4"/>
  <c r="F67" i="15" s="1"/>
  <c r="E41" i="4"/>
  <c r="D67" i="15" s="1"/>
  <c r="G40" i="4"/>
  <c r="F66" i="15" s="1"/>
  <c r="H40" i="4"/>
  <c r="G66" i="15" s="1"/>
  <c r="D40" i="4"/>
  <c r="C66" i="15" s="1"/>
  <c r="E40" i="4"/>
  <c r="D66" i="15" s="1"/>
  <c r="H39" i="4"/>
  <c r="G65" i="15" s="1"/>
  <c r="D39" i="4"/>
  <c r="C65" i="15" s="1"/>
  <c r="E39" i="4"/>
  <c r="D65" i="15" s="1"/>
  <c r="G39" i="4"/>
  <c r="F65" i="15" s="1"/>
  <c r="AW11" i="20"/>
  <c r="B31" i="15"/>
  <c r="D43" i="3"/>
  <c r="E18" i="3"/>
  <c r="D6" i="15" s="1"/>
  <c r="D18" i="3"/>
  <c r="E36" i="3"/>
  <c r="D24" i="15" s="1"/>
  <c r="D36" i="3"/>
  <c r="E38" i="4"/>
  <c r="D64" i="15" s="1"/>
  <c r="E37" i="4"/>
  <c r="D63" i="15" s="1"/>
  <c r="G37" i="4"/>
  <c r="F63" i="15" s="1"/>
  <c r="D37" i="4"/>
  <c r="C63" i="15" s="1"/>
  <c r="G45" i="4"/>
  <c r="F71" i="15" s="1"/>
  <c r="D45" i="4"/>
  <c r="C71" i="15" s="1"/>
  <c r="G71" i="15"/>
  <c r="E73" i="15"/>
  <c r="F73" i="15"/>
  <c r="C73" i="15"/>
  <c r="G73" i="15"/>
  <c r="D38" i="4"/>
  <c r="C64" i="15" s="1"/>
  <c r="H38" i="4"/>
  <c r="G64" i="15" s="1"/>
  <c r="G38" i="4"/>
  <c r="F64" i="15" s="1"/>
  <c r="G46" i="4"/>
  <c r="F72" i="15" s="1"/>
  <c r="D46" i="4"/>
  <c r="C72" i="15" s="1"/>
  <c r="G72" i="15"/>
  <c r="F74" i="15"/>
  <c r="C74" i="15"/>
  <c r="E74" i="15"/>
  <c r="G74" i="15"/>
  <c r="G49" i="4"/>
  <c r="F75" i="15" s="1"/>
  <c r="D49" i="4"/>
  <c r="C75" i="15" s="1"/>
  <c r="G75" i="15"/>
  <c r="H37" i="4"/>
  <c r="G63" i="15" s="1"/>
  <c r="B6" i="15"/>
  <c r="F36" i="3"/>
  <c r="E24" i="15" s="1"/>
  <c r="B24" i="15"/>
  <c r="J6" i="13"/>
  <c r="F43" i="3"/>
  <c r="E31" i="15" s="1"/>
  <c r="F18" i="3"/>
  <c r="E6" i="15" s="1"/>
  <c r="BC25" i="20" l="1"/>
  <c r="BC21" i="20"/>
  <c r="BD21" i="20" s="1"/>
  <c r="H19" i="22" s="1"/>
  <c r="BB21" i="20"/>
  <c r="G19" i="22" s="1"/>
  <c r="BB22" i="20"/>
  <c r="G20" i="22" s="1"/>
  <c r="BB14" i="20"/>
  <c r="BC22" i="20"/>
  <c r="BD22" i="20" s="1"/>
  <c r="H20" i="22" s="1"/>
  <c r="BC14" i="20"/>
  <c r="BF43" i="20"/>
  <c r="BG43" i="20" s="1"/>
  <c r="BH43" i="20" s="1"/>
  <c r="AX11" i="20"/>
  <c r="D9" i="22" s="1"/>
  <c r="BF28" i="20"/>
  <c r="BB32" i="20"/>
  <c r="BC32" i="20"/>
  <c r="BD32" i="20" s="1"/>
  <c r="BE44" i="20"/>
  <c r="BF34" i="20"/>
  <c r="BG34" i="20" s="1"/>
  <c r="BF44" i="20"/>
  <c r="BG44" i="20" s="1"/>
  <c r="BE45" i="20"/>
  <c r="BE29" i="20"/>
  <c r="BF45" i="20"/>
  <c r="BG45" i="20" s="1"/>
  <c r="BF26" i="20"/>
  <c r="BF36" i="20"/>
  <c r="BG36" i="20" s="1"/>
  <c r="BF29" i="20"/>
  <c r="BG29" i="20" s="1"/>
  <c r="BE34" i="20"/>
  <c r="BE24" i="20"/>
  <c r="BF38" i="20"/>
  <c r="BG38" i="20" s="1"/>
  <c r="BE38" i="20"/>
  <c r="BF37" i="20"/>
  <c r="BG37" i="20" s="1"/>
  <c r="BE37" i="20"/>
  <c r="BF24" i="20"/>
  <c r="BG24" i="20" s="1"/>
  <c r="J22" i="22" s="1"/>
  <c r="BF25" i="20"/>
  <c r="BF33" i="20"/>
  <c r="BG33" i="20" s="1"/>
  <c r="BE33" i="20"/>
  <c r="BC30" i="20"/>
  <c r="BD30" i="20" s="1"/>
  <c r="BC31" i="20"/>
  <c r="BD31" i="20" s="1"/>
  <c r="BE35" i="20"/>
  <c r="BE41" i="20"/>
  <c r="BF41" i="20"/>
  <c r="BG41" i="20" s="1"/>
  <c r="BE36" i="20"/>
  <c r="BB39" i="20"/>
  <c r="BE42" i="20"/>
  <c r="BF42" i="20"/>
  <c r="BG42" i="20" s="1"/>
  <c r="BE40" i="20"/>
  <c r="BF40" i="20"/>
  <c r="BG40" i="20" s="1"/>
  <c r="BF27" i="20"/>
  <c r="BC39" i="20"/>
  <c r="BD39" i="20" s="1"/>
  <c r="BF35" i="20"/>
  <c r="BG35" i="20" s="1"/>
  <c r="BC20" i="20"/>
  <c r="BD20" i="20" s="1"/>
  <c r="H18" i="22" s="1"/>
  <c r="BB19" i="20"/>
  <c r="G17" i="22" s="1"/>
  <c r="BB20" i="20"/>
  <c r="G18" i="22" s="1"/>
  <c r="BC19" i="20"/>
  <c r="BD19" i="20" s="1"/>
  <c r="H17" i="22" s="1"/>
  <c r="BC18" i="20"/>
  <c r="BD18" i="20" s="1"/>
  <c r="H16" i="22" s="1"/>
  <c r="BC17" i="20"/>
  <c r="BD17" i="20" s="1"/>
  <c r="H15" i="22" s="1"/>
  <c r="BB17" i="20"/>
  <c r="G15" i="22" s="1"/>
  <c r="BB18" i="20"/>
  <c r="G16" i="22" s="1"/>
  <c r="BC15" i="20"/>
  <c r="BB15" i="20"/>
  <c r="BB12" i="20"/>
  <c r="BB23" i="20"/>
  <c r="BB13" i="20"/>
  <c r="BB16" i="20"/>
  <c r="BC16" i="20"/>
  <c r="BC13" i="20"/>
  <c r="BC12" i="20"/>
  <c r="BC23" i="20"/>
  <c r="BD23" i="20" s="1"/>
  <c r="H21" i="22" s="1"/>
  <c r="B70" i="15"/>
  <c r="F44" i="4"/>
  <c r="E70" i="15" s="1"/>
  <c r="AU5" i="20"/>
  <c r="G44" i="4"/>
  <c r="F70" i="15" s="1"/>
  <c r="D44" i="4"/>
  <c r="C70" i="15" s="1"/>
  <c r="G70" i="15"/>
  <c r="C31" i="15"/>
  <c r="C24" i="15"/>
  <c r="C6" i="15"/>
  <c r="B45" i="15"/>
  <c r="BE21" i="20" l="1"/>
  <c r="I19" i="22" s="1"/>
  <c r="BF21" i="20"/>
  <c r="BG21" i="20" s="1"/>
  <c r="J19" i="22" s="1"/>
  <c r="BF14" i="20"/>
  <c r="BE14" i="20"/>
  <c r="BE22" i="20"/>
  <c r="I20" i="22" s="1"/>
  <c r="BF22" i="20"/>
  <c r="BG22" i="20" s="1"/>
  <c r="J20" i="22" s="1"/>
  <c r="AY11" i="20"/>
  <c r="E9" i="22" s="1"/>
  <c r="AZ11" i="20"/>
  <c r="BA11" i="20" s="1"/>
  <c r="F9" i="22" s="1"/>
  <c r="BH34" i="20"/>
  <c r="BF32" i="20"/>
  <c r="BG32" i="20" s="1"/>
  <c r="BE32" i="20"/>
  <c r="BH45" i="20"/>
  <c r="BH44" i="20"/>
  <c r="BH36" i="20"/>
  <c r="BH29" i="20"/>
  <c r="BF30" i="20"/>
  <c r="BG30" i="20" s="1"/>
  <c r="BH33" i="20"/>
  <c r="BH37" i="20"/>
  <c r="BH24" i="20"/>
  <c r="K22" i="22" s="1"/>
  <c r="BH38" i="20"/>
  <c r="BE30" i="20"/>
  <c r="BF31" i="20"/>
  <c r="BG31" i="20" s="1"/>
  <c r="BE31" i="20"/>
  <c r="BH35" i="20"/>
  <c r="BH41" i="20"/>
  <c r="BE39" i="20"/>
  <c r="BH40" i="20"/>
  <c r="BH42" i="20"/>
  <c r="BF39" i="20"/>
  <c r="BG39" i="20" s="1"/>
  <c r="BE20" i="20"/>
  <c r="I18" i="22" s="1"/>
  <c r="BF20" i="20"/>
  <c r="BG20" i="20" s="1"/>
  <c r="J18" i="22" s="1"/>
  <c r="BE18" i="20"/>
  <c r="I16" i="22" s="1"/>
  <c r="BE19" i="20"/>
  <c r="I17" i="22" s="1"/>
  <c r="BF19" i="20"/>
  <c r="BG19" i="20" s="1"/>
  <c r="J17" i="22" s="1"/>
  <c r="BF18" i="20"/>
  <c r="BG18" i="20" s="1"/>
  <c r="J16" i="22" s="1"/>
  <c r="BF17" i="20"/>
  <c r="BG17" i="20" s="1"/>
  <c r="J15" i="22" s="1"/>
  <c r="BE17" i="20"/>
  <c r="I15" i="22" s="1"/>
  <c r="BF15" i="20"/>
  <c r="BE15" i="20"/>
  <c r="BF16" i="20"/>
  <c r="BE23" i="20"/>
  <c r="I21" i="22" s="1"/>
  <c r="BE16" i="20"/>
  <c r="BE12" i="20"/>
  <c r="BE13" i="20"/>
  <c r="BF12" i="20"/>
  <c r="BG12" i="20" s="1"/>
  <c r="J10" i="22" s="1"/>
  <c r="BF23" i="20"/>
  <c r="BG23" i="20" s="1"/>
  <c r="J21" i="22" s="1"/>
  <c r="BF13" i="20"/>
  <c r="AU8" i="20"/>
  <c r="B6" i="22" s="1"/>
  <c r="B5" i="22"/>
  <c r="BH21" i="20" l="1"/>
  <c r="K19" i="22" s="1"/>
  <c r="BH14" i="20"/>
  <c r="BH22" i="20"/>
  <c r="K20" i="22" s="1"/>
  <c r="AX5" i="20"/>
  <c r="D5" i="22" s="1"/>
  <c r="BC11" i="20"/>
  <c r="BD11" i="20" s="1"/>
  <c r="H9" i="22" s="1"/>
  <c r="BH32" i="20"/>
  <c r="BH30" i="20"/>
  <c r="BH31" i="20"/>
  <c r="BH39" i="20"/>
  <c r="BH20" i="20"/>
  <c r="K18" i="22" s="1"/>
  <c r="BH19" i="20"/>
  <c r="K17" i="22" s="1"/>
  <c r="BH18" i="20"/>
  <c r="K16" i="22" s="1"/>
  <c r="BH17" i="20"/>
  <c r="K15" i="22" s="1"/>
  <c r="BH15" i="20"/>
  <c r="BH16" i="20"/>
  <c r="BH13" i="20"/>
  <c r="BH23" i="20"/>
  <c r="K21" i="22" s="1"/>
  <c r="BH12" i="20"/>
  <c r="K10" i="22" s="1"/>
  <c r="BB11" i="20"/>
  <c r="G9" i="22" s="1"/>
  <c r="BF11" i="20" l="1"/>
  <c r="BG11" i="20" s="1"/>
  <c r="J9" i="22" s="1"/>
  <c r="BE11" i="20"/>
  <c r="I9" i="22" s="1"/>
  <c r="BH11" i="20" l="1"/>
  <c r="K9" i="22" s="1"/>
  <c r="AX8" i="20"/>
  <c r="D6" i="22" s="1"/>
  <c r="BA5" i="20"/>
  <c r="F5" i="22" s="1"/>
  <c r="BA8" i="20" l="1"/>
  <c r="F6" i="22" s="1"/>
  <c r="BD5" i="20"/>
  <c r="BD8" i="20" l="1"/>
  <c r="H6" i="22" s="1"/>
  <c r="H5" i="22"/>
  <c r="BG5" i="20"/>
  <c r="BG8" i="20" l="1"/>
  <c r="J6" i="22" s="1"/>
  <c r="J5" i="22"/>
</calcChain>
</file>

<file path=xl/sharedStrings.xml><?xml version="1.0" encoding="utf-8"?>
<sst xmlns="http://schemas.openxmlformats.org/spreadsheetml/2006/main" count="4366" uniqueCount="647">
  <si>
    <t>Getting Started</t>
  </si>
  <si>
    <t>Chp 1 - Introduction</t>
  </si>
  <si>
    <t>Reference List Status</t>
  </si>
  <si>
    <t>Have</t>
  </si>
  <si>
    <t>Do Not Have</t>
  </si>
  <si>
    <t>Do Not Know</t>
  </si>
  <si>
    <t>Asset Class</t>
  </si>
  <si>
    <r>
      <t>Age</t>
    </r>
    <r>
      <rPr>
        <sz val="11"/>
        <color theme="1"/>
        <rFont val="Calibri"/>
        <family val="2"/>
        <scheme val="minor"/>
      </rPr>
      <t xml:space="preserve"> - % of revenue vehicles within a particular asset class that have met or exceeded their Useful Life Benchmark (ULB)</t>
    </r>
  </si>
  <si>
    <t>Equipment</t>
  </si>
  <si>
    <r>
      <t>Age</t>
    </r>
    <r>
      <rPr>
        <sz val="11"/>
        <color theme="1"/>
        <rFont val="Calibri"/>
        <family val="2"/>
        <scheme val="minor"/>
      </rPr>
      <t xml:space="preserve"> - % of vehicles that have met or exceeded their Useful Life Benchmark (ULB)</t>
    </r>
  </si>
  <si>
    <t>Facilities</t>
  </si>
  <si>
    <t>Input Cell</t>
  </si>
  <si>
    <t>Error</t>
  </si>
  <si>
    <t>Asset register or inventory information including for spare parts or equipment</t>
  </si>
  <si>
    <t>Routine checklist for inspections or other preventive maintenance activities</t>
  </si>
  <si>
    <t>Reports or information on asset condition</t>
  </si>
  <si>
    <t>Original Equipment Manufacturer (OEM) Manual</t>
  </si>
  <si>
    <t>Warranty information for any asset types</t>
  </si>
  <si>
    <t>Fleet management plan or documentation on how you manage your fleet</t>
  </si>
  <si>
    <t>Facilities management plan or documentation on how you manage your facilities</t>
  </si>
  <si>
    <t>Work plans or schedules (preventive maintenance schedules and/or reports)</t>
  </si>
  <si>
    <t>Trouble log (information on asset defects, faults, and/or unplanned maintenance)</t>
  </si>
  <si>
    <t>Any documentation related to risks and/or risk management</t>
  </si>
  <si>
    <t>Standard operating procedures (SOPs)</t>
  </si>
  <si>
    <t>Asset transition (or hand over) protocol or policy</t>
  </si>
  <si>
    <t>Last Modified:</t>
  </si>
  <si>
    <t>Last Modified By (your name):</t>
  </si>
  <si>
    <t>You may provide text explaining the methods used in setting the targets here:</t>
  </si>
  <si>
    <t>Goals</t>
  </si>
  <si>
    <t>Objectives</t>
  </si>
  <si>
    <t>Increase customer satisfaction score by 20 percent in fiscal year.</t>
  </si>
  <si>
    <t>Respond to customer feedback from past survey by mid-fiscal year.</t>
  </si>
  <si>
    <t>Respond to customer complaints (through 511) within one week of complaint.</t>
  </si>
  <si>
    <t>Department/Individual</t>
  </si>
  <si>
    <t>Role (Title and/or Description)</t>
  </si>
  <si>
    <t>Subrecipient</t>
  </si>
  <si>
    <t>Jane Doe</t>
  </si>
  <si>
    <t>Who Should Use the Template?</t>
  </si>
  <si>
    <t>Beginning a New Plan</t>
  </si>
  <si>
    <t>Workbook Structure</t>
  </si>
  <si>
    <t>TAB COLOR KEY</t>
  </si>
  <si>
    <t>Data Entry</t>
  </si>
  <si>
    <t>Output</t>
  </si>
  <si>
    <t>DATA ENTRY KEY:</t>
  </si>
  <si>
    <t>Related Documents</t>
  </si>
  <si>
    <t>Select a response from the drop down menu:</t>
  </si>
  <si>
    <t>**COMPREHENSIVE**</t>
  </si>
  <si>
    <t>Example Bus Agency</t>
  </si>
  <si>
    <t>Asset Name</t>
  </si>
  <si>
    <t>Make</t>
  </si>
  <si>
    <t>Model</t>
  </si>
  <si>
    <t>ID/Serial No.</t>
  </si>
  <si>
    <t>Asset Owner</t>
  </si>
  <si>
    <t>Replacement Cost/Value</t>
  </si>
  <si>
    <t>Chp 2 - Asset Portfolio</t>
  </si>
  <si>
    <t>TERM Scale Condition</t>
  </si>
  <si>
    <t>TERM Scale</t>
  </si>
  <si>
    <t>N/A</t>
  </si>
  <si>
    <t>York Street Maintenance Building</t>
  </si>
  <si>
    <t>MAINT0010</t>
  </si>
  <si>
    <t>Example Agency</t>
  </si>
  <si>
    <t>Age (Yrs)</t>
  </si>
  <si>
    <t>Count</t>
  </si>
  <si>
    <t>Facilities*</t>
  </si>
  <si>
    <t>Inventory Table</t>
  </si>
  <si>
    <t>Total Number</t>
  </si>
  <si>
    <t>Avg Value</t>
  </si>
  <si>
    <t>Avg TERM Condition</t>
  </si>
  <si>
    <t>Avg Age</t>
  </si>
  <si>
    <t>Original Table</t>
  </si>
  <si>
    <t>Criteria</t>
  </si>
  <si>
    <t>Equipment Condition Table</t>
  </si>
  <si>
    <t>Past Useful Life Benchmark</t>
  </si>
  <si>
    <t>Useful Life Benchmark (Yrs)</t>
  </si>
  <si>
    <t>Past ULB?</t>
  </si>
  <si>
    <t>Yes</t>
  </si>
  <si>
    <t>No</t>
  </si>
  <si>
    <t>Facilities Condition Table</t>
  </si>
  <si>
    <t>% At or Past ULB</t>
  </si>
  <si>
    <t>Risk</t>
  </si>
  <si>
    <t>Mitigation Strategy</t>
  </si>
  <si>
    <t>Maintenance Activity</t>
  </si>
  <si>
    <t xml:space="preserve">How does your agency address unplanned maintenance needs? </t>
  </si>
  <si>
    <t>Overhaul Strategy</t>
  </si>
  <si>
    <t>Frequency</t>
  </si>
  <si>
    <t>Cost</t>
  </si>
  <si>
    <t>Avg Duration (Hrs)</t>
  </si>
  <si>
    <t>Disposal Strategy</t>
  </si>
  <si>
    <t>Acquisition and Renewal Strategy</t>
  </si>
  <si>
    <t>Process/Tool</t>
  </si>
  <si>
    <t>Brief Description</t>
  </si>
  <si>
    <t>Project Year</t>
  </si>
  <si>
    <t>Project Name</t>
  </si>
  <si>
    <t>Asset/Asset Class</t>
  </si>
  <si>
    <t>Priority</t>
  </si>
  <si>
    <t>Chp 3 - Condition Assessment</t>
  </si>
  <si>
    <t>Chp 5 - Work Plans &amp; Schedules</t>
  </si>
  <si>
    <t>High</t>
  </si>
  <si>
    <t>Medium</t>
  </si>
  <si>
    <t>Low</t>
  </si>
  <si>
    <t>Document Name</t>
  </si>
  <si>
    <t>File Extension</t>
  </si>
  <si>
    <t>Example - Bus Overhaul Schedule</t>
  </si>
  <si>
    <t>Excel</t>
  </si>
  <si>
    <t>PDF</t>
  </si>
  <si>
    <t>Word</t>
  </si>
  <si>
    <t>Other</t>
  </si>
  <si>
    <t>MS Project</t>
  </si>
  <si>
    <t>File Type</t>
  </si>
  <si>
    <t>Part II – Transit Asset Management (TAM) Plan Template</t>
  </si>
  <si>
    <t>Navigating Through The Tool</t>
  </si>
  <si>
    <t>Worksheet Descriptions</t>
  </si>
  <si>
    <t>The following information is for reference purposes and document control. Please be sure to complete these fields before proceeding with the tool.</t>
  </si>
  <si>
    <t>Asset Inventory Summary</t>
  </si>
  <si>
    <t>Introduction</t>
  </si>
  <si>
    <t>Condition Assessment</t>
  </si>
  <si>
    <t>Asset Category</t>
  </si>
  <si>
    <r>
      <t>Performance Targets &amp; Measures</t>
    </r>
    <r>
      <rPr>
        <b/>
        <sz val="12"/>
        <color theme="1"/>
        <rFont val="Calibri"/>
        <family val="2"/>
        <scheme val="minor"/>
      </rPr>
      <t/>
    </r>
  </si>
  <si>
    <t>Please see Appendix A (Asset Register) for the asset inventory listing.</t>
  </si>
  <si>
    <t>Appendix A: Asset Register</t>
  </si>
  <si>
    <t>Please see Appendix B (Asset Condition Data) for individual asset condition listing.</t>
  </si>
  <si>
    <t>Asset Condition Summary</t>
  </si>
  <si>
    <t>Appendix B: Asset Condition Data</t>
  </si>
  <si>
    <t>Decision Support Tools</t>
  </si>
  <si>
    <t>The following tools are used in making investment decisions:</t>
  </si>
  <si>
    <t>Investment Prioritization</t>
  </si>
  <si>
    <t>The list of prioritized investment projects is provided in Appendix C.</t>
  </si>
  <si>
    <t>Appendix C: Proposed Investment Project List</t>
  </si>
  <si>
    <t>Appendices</t>
  </si>
  <si>
    <t>Appendix A</t>
  </si>
  <si>
    <t>Asset Register</t>
  </si>
  <si>
    <t>Appendix C</t>
  </si>
  <si>
    <t>Proposed Investment Project List</t>
  </si>
  <si>
    <t xml:space="preserve"> </t>
  </si>
  <si>
    <t>TAM Vision</t>
  </si>
  <si>
    <t>TAM and SGR Policy</t>
  </si>
  <si>
    <t>About the TAM Plan</t>
  </si>
  <si>
    <t>Target Setting Methodology</t>
  </si>
  <si>
    <t>TAM Goals and/or Objectives</t>
  </si>
  <si>
    <t>Roles and Responsibilities</t>
  </si>
  <si>
    <t>Intro/Reference</t>
  </si>
  <si>
    <t>As a first step, there are a number of documents that may be helpful in facilitating development of your TAM plan, if you have them. Please indicate below by using the dropdown menus where this information is available. While your agency may not have the specifically named reports, you may have the information stored in other formats. If not available, the information can be collected through workshops or conversations with staff.</t>
  </si>
  <si>
    <t>**Age is the surrogate performance measure for condition as determined by the FTA.</t>
  </si>
  <si>
    <t>Asset Category/Class</t>
  </si>
  <si>
    <r>
      <t>Acquisition and Renewal Strategy</t>
    </r>
    <r>
      <rPr>
        <b/>
        <sz val="11"/>
        <color theme="1"/>
        <rFont val="Calibri"/>
        <family val="2"/>
        <scheme val="minor"/>
      </rPr>
      <t>: How do you determine when to initiate acquisition activities for your assets? Describe your long-term replacement strategy and how long-term renewal and improvement activities are assessed based on the asset's lifecycle. As applicable, describe any planned changes or improvements to these processes. Provide brief paragraphs describing the strategies in the table below. Click the button to add more rows.</t>
    </r>
  </si>
  <si>
    <t>Director of Asset Management</t>
  </si>
  <si>
    <t>Loss of significant amounts of federal funds</t>
  </si>
  <si>
    <t>Decrease dependence on federal funds for capital</t>
  </si>
  <si>
    <t>30ft Bus</t>
  </si>
  <si>
    <t>Engine tune-up</t>
  </si>
  <si>
    <t>Annual</t>
  </si>
  <si>
    <t>Mid-life overhaul - rebuilds bus engine, transmission and electronics, replaces chassis parts and seats, and repaints the body, restoring the bus to an "as new" condition. Cost is about $120,000 per bus.</t>
  </si>
  <si>
    <t>There is sound reasoning to strive for a fleet composed of 50% diesel-electric hybrid buses. Current fleet will be transitioned over a period of one year.</t>
  </si>
  <si>
    <t>A software system that uses asset inventory and condition information to generate 5 to 10-year condition forecasts.</t>
  </si>
  <si>
    <t>Example Asset Condition Information System</t>
  </si>
  <si>
    <t>Diesel-Hybrid Bus Acquisition</t>
  </si>
  <si>
    <t>Risk Management</t>
  </si>
  <si>
    <t>Maintenance Strategy</t>
  </si>
  <si>
    <t>Unplanned Maintenance Approach</t>
  </si>
  <si>
    <t>Capital Investment Activity Schedules</t>
  </si>
  <si>
    <t>Provide a brief overview of/introduction to your agency. You may include general information including state geography, demographics, interdependencies between asset classes, etc.:</t>
  </si>
  <si>
    <t>Personnel most knowledgeable about your agency’s assets and responsible for implementing internal processes to manage assets (e.g., procurement, maintenance, compliance, etc.) should complete the template.  The completed template should then be reviewed by your organization’s designated senior manager or executive to ensure that the necessary resources are available to carry out the Plan.</t>
  </si>
  <si>
    <r>
      <t xml:space="preserve">Begin a new plan by saving a copy of this template. Go to </t>
    </r>
    <r>
      <rPr>
        <b/>
        <sz val="11"/>
        <color theme="1"/>
        <rFont val="Calibri"/>
        <family val="2"/>
      </rPr>
      <t>File -&gt; Save As</t>
    </r>
    <r>
      <rPr>
        <sz val="11"/>
        <color theme="1"/>
        <rFont val="Calibri"/>
        <family val="2"/>
        <scheme val="minor"/>
      </rPr>
      <t xml:space="preserve">. Include your agency name or other descriptors in the filename. </t>
    </r>
    <r>
      <rPr>
        <b/>
        <sz val="11"/>
        <color theme="1"/>
        <rFont val="Calibri"/>
        <family val="2"/>
        <scheme val="minor"/>
      </rPr>
      <t>Ensure that you have enabled all macros</t>
    </r>
    <r>
      <rPr>
        <sz val="11"/>
        <color theme="1"/>
        <rFont val="Calibri"/>
        <family val="2"/>
        <scheme val="minor"/>
      </rPr>
      <t xml:space="preserve"> for the tool to work correctly. You may use the Excel Help feature for assistance with this.</t>
    </r>
  </si>
  <si>
    <r>
      <rPr>
        <b/>
        <u/>
        <sz val="11"/>
        <color theme="1"/>
        <rFont val="Calibri"/>
        <family val="2"/>
      </rPr>
      <t>Getting Started</t>
    </r>
    <r>
      <rPr>
        <sz val="11"/>
        <color theme="1"/>
        <rFont val="Calibri"/>
        <family val="2"/>
        <scheme val="minor"/>
      </rPr>
      <t>: An introductory page to help you begin using the template. The information entered in this sheet will not be included in the final output.</t>
    </r>
  </si>
  <si>
    <r>
      <rPr>
        <b/>
        <u/>
        <sz val="11"/>
        <color theme="1"/>
        <rFont val="Calibri"/>
        <family val="2"/>
      </rPr>
      <t>Introduction</t>
    </r>
    <r>
      <rPr>
        <sz val="11"/>
        <color theme="1"/>
        <rFont val="Calibri"/>
        <family val="2"/>
        <scheme val="minor"/>
      </rPr>
      <t>: Accepts information for the first section in your TAM Plan providing an introduction to your agency's approach to asset management.</t>
    </r>
  </si>
  <si>
    <r>
      <rPr>
        <b/>
        <u/>
        <sz val="11"/>
        <color theme="1"/>
        <rFont val="Calibri"/>
        <family val="2"/>
      </rPr>
      <t>Condition Assessment</t>
    </r>
    <r>
      <rPr>
        <sz val="11"/>
        <color theme="1"/>
        <rFont val="Calibri"/>
        <family val="2"/>
        <scheme val="minor"/>
      </rPr>
      <t>: Pulls information from the inventory list and accepts additional details to develop an asset condition summary.</t>
    </r>
  </si>
  <si>
    <r>
      <rPr>
        <b/>
        <u/>
        <sz val="11"/>
        <color theme="1"/>
        <rFont val="Calibri"/>
        <family val="2"/>
      </rPr>
      <t>TAM Plan &amp; Appendices</t>
    </r>
    <r>
      <rPr>
        <sz val="11"/>
        <color theme="1"/>
        <rFont val="Calibri"/>
        <family val="2"/>
        <scheme val="minor"/>
      </rPr>
      <t>: Displays all the information entered in the template. Do not enter information into these sheets. You can print a completed TAM Plan using the controls on the "TAM Plan" sheet.</t>
    </r>
  </si>
  <si>
    <r>
      <t>TAM Vision</t>
    </r>
    <r>
      <rPr>
        <b/>
        <sz val="11"/>
        <color theme="4"/>
        <rFont val="Calibri"/>
        <family val="2"/>
        <scheme val="minor"/>
      </rPr>
      <t>:</t>
    </r>
    <r>
      <rPr>
        <b/>
        <sz val="11"/>
        <color theme="1"/>
        <rFont val="Calibri"/>
        <family val="2"/>
        <scheme val="minor"/>
      </rPr>
      <t xml:space="preserve"> What do you ultimately hope to achieve with your TAM system? What is the broader goal?</t>
    </r>
  </si>
  <si>
    <r>
      <t>TAM and SGR Policy</t>
    </r>
    <r>
      <rPr>
        <b/>
        <sz val="12"/>
        <color theme="4"/>
        <rFont val="Calibri"/>
        <family val="2"/>
        <scheme val="minor"/>
      </rPr>
      <t>:</t>
    </r>
    <r>
      <rPr>
        <b/>
        <sz val="12"/>
        <color theme="1"/>
        <rFont val="Calibri"/>
        <family val="2"/>
        <scheme val="minor"/>
      </rPr>
      <t xml:space="preserve"> What is </t>
    </r>
    <r>
      <rPr>
        <b/>
        <sz val="11"/>
        <color theme="1"/>
        <rFont val="Calibri"/>
        <family val="2"/>
        <scheme val="minor"/>
      </rPr>
      <t>your agency’s TAM and/or State of Good Repair (SGR) policy? Here, you can document expectations for your employees and demonstrate executive-level direction to support the goals of the TAM system. This can be a short statement or a detailed policy. You may also attach a policy document in the appendix of the TAM plan.</t>
    </r>
  </si>
  <si>
    <r>
      <t>TAM Goals and/or Objectives</t>
    </r>
    <r>
      <rPr>
        <b/>
        <sz val="12"/>
        <color theme="4"/>
        <rFont val="Calibri"/>
        <family val="2"/>
        <scheme val="minor"/>
      </rPr>
      <t>:</t>
    </r>
    <r>
      <rPr>
        <b/>
        <sz val="12"/>
        <color theme="1"/>
        <rFont val="Calibri"/>
        <family val="2"/>
        <scheme val="minor"/>
      </rPr>
      <t xml:space="preserve"> B</t>
    </r>
    <r>
      <rPr>
        <b/>
        <sz val="11"/>
        <color theme="1"/>
        <rFont val="Calibri"/>
        <family val="2"/>
        <scheme val="minor"/>
      </rPr>
      <t>ased on your vision, what are your specific, measurable, achievable, realistic, and time-bound (S.M.A.R.T.) goals? What measurable steps (objectives) will you take to achieve the goals? This should be written in tabular format as shown below. The table includes an example goal and associated objectives. Use the buttons shown on the right.</t>
    </r>
  </si>
  <si>
    <r>
      <t>About the TAM Plan</t>
    </r>
    <r>
      <rPr>
        <b/>
        <sz val="12"/>
        <color theme="4"/>
        <rFont val="Calibri"/>
        <family val="2"/>
        <scheme val="minor"/>
      </rPr>
      <t>:</t>
    </r>
    <r>
      <rPr>
        <b/>
        <sz val="12"/>
        <color theme="1"/>
        <rFont val="Calibri"/>
        <family val="2"/>
        <scheme val="minor"/>
      </rPr>
      <t xml:space="preserve"> P</t>
    </r>
    <r>
      <rPr>
        <b/>
        <sz val="11"/>
        <color theme="1"/>
        <rFont val="Calibri"/>
        <family val="2"/>
        <scheme val="minor"/>
      </rPr>
      <t>rovide an overview of the TAM Plan describing the contents and structure.  What time horizon does the document cover and what are the expected update and improvement timelines?</t>
    </r>
  </si>
  <si>
    <r>
      <t>Asset Condition</t>
    </r>
    <r>
      <rPr>
        <b/>
        <sz val="12"/>
        <color theme="1"/>
        <rFont val="Calibri"/>
        <family val="2"/>
        <scheme val="minor"/>
      </rPr>
      <t xml:space="preserve">: </t>
    </r>
    <r>
      <rPr>
        <b/>
        <sz val="11"/>
        <color theme="1"/>
        <rFont val="Calibri"/>
        <family val="2"/>
        <scheme val="minor"/>
      </rPr>
      <t>What condition are your assets in to run the services required? How does the actual condition compare to the target set for the assets? The tables to the right are automatically populated based on your inventory on the previous sheet. There is one table for each asset category (</t>
    </r>
    <r>
      <rPr>
        <b/>
        <u/>
        <sz val="11"/>
        <color theme="1"/>
        <rFont val="Calibri"/>
        <family val="2"/>
        <scheme val="minor"/>
      </rPr>
      <t>three total</t>
    </r>
    <r>
      <rPr>
        <b/>
        <sz val="11"/>
        <color theme="1"/>
        <rFont val="Calibri"/>
        <family val="2"/>
        <scheme val="minor"/>
      </rPr>
      <t>). Scroll to the right to view all tables.
Complete the tables by filling in the input cells with the Useful Life Benchmark for each asset. Refer to Section 3.1.1 of Part I for an explanation of the Useful Life Benchmark.</t>
    </r>
  </si>
  <si>
    <r>
      <t>Asset Condition Summary:</t>
    </r>
    <r>
      <rPr>
        <b/>
        <sz val="12"/>
        <color theme="1"/>
        <rFont val="Calibri"/>
        <family val="2"/>
        <scheme val="minor"/>
      </rPr>
      <t xml:space="preserve"> </t>
    </r>
    <r>
      <rPr>
        <b/>
        <sz val="11"/>
        <color theme="1"/>
        <rFont val="Calibri"/>
        <family val="2"/>
        <scheme val="minor"/>
      </rPr>
      <t>Click the "Summarize" button to update the summary table to calculate the percent of assets past their Useful Life Benchmark.</t>
    </r>
  </si>
  <si>
    <r>
      <t>NOTE: Complete some yellow cells before clicking "</t>
    </r>
    <r>
      <rPr>
        <b/>
        <u/>
        <sz val="11"/>
        <color rgb="FFFF0000"/>
        <rFont val="Calibri"/>
        <family val="2"/>
      </rPr>
      <t>Add More</t>
    </r>
    <r>
      <rPr>
        <b/>
        <sz val="11"/>
        <color rgb="FFFF0000"/>
        <rFont val="Calibri"/>
        <family val="2"/>
        <scheme val="minor"/>
      </rPr>
      <t>" under each question.</t>
    </r>
  </si>
  <si>
    <r>
      <t>Decision Support</t>
    </r>
    <r>
      <rPr>
        <b/>
        <sz val="11"/>
        <color theme="4"/>
        <rFont val="Calibri"/>
        <family val="2"/>
        <scheme val="minor"/>
      </rPr>
      <t>:</t>
    </r>
    <r>
      <rPr>
        <b/>
        <sz val="11"/>
        <color theme="1"/>
        <rFont val="Calibri"/>
        <family val="2"/>
        <scheme val="minor"/>
      </rPr>
      <t xml:space="preserve"> List and briefly describe the processes and/or tools in place to support investment decision-making, including project selection and prioritization. Enter this information in the table below. Click the button to add more rows.</t>
    </r>
  </si>
  <si>
    <r>
      <t>Risk Management</t>
    </r>
    <r>
      <rPr>
        <b/>
        <sz val="11"/>
        <color theme="4"/>
        <rFont val="Calibri"/>
        <family val="2"/>
        <scheme val="minor"/>
      </rPr>
      <t>:</t>
    </r>
    <r>
      <rPr>
        <b/>
        <sz val="11"/>
        <color theme="1"/>
        <rFont val="Calibri"/>
        <family val="2"/>
        <scheme val="minor"/>
      </rPr>
      <t xml:space="preserve"> Identify any risks faced to your assets or organization as a whole (particularly safety-related risks) and describe the mitigation strategies for each one. This can also include how scheduled maintenance can affect service delivery. As applicable, describe any planned changes or improvements to these processes. Enter this information in the table below. Click the button to add more rows.</t>
    </r>
  </si>
  <si>
    <r>
      <t>Overhaul Strategy</t>
    </r>
    <r>
      <rPr>
        <b/>
        <sz val="11"/>
        <color theme="4"/>
        <rFont val="Calibri"/>
        <family val="2"/>
        <scheme val="minor"/>
      </rPr>
      <t>:</t>
    </r>
    <r>
      <rPr>
        <b/>
        <sz val="11"/>
        <color theme="1"/>
        <rFont val="Calibri"/>
        <family val="2"/>
        <scheme val="minor"/>
      </rPr>
      <t xml:space="preserve"> How and when do assets get overhauled or replaced? What activities take place during overhaul (e.g., mini, mid-life, or major overhaul)? As applicable, describe any planned changes or improvements to these processes. Enter this information in the table below. Click the button to add more rows.</t>
    </r>
  </si>
  <si>
    <r>
      <t>Disposal Strategy</t>
    </r>
    <r>
      <rPr>
        <b/>
        <sz val="11"/>
        <color theme="4"/>
        <rFont val="Calibri"/>
        <family val="2"/>
        <scheme val="minor"/>
      </rPr>
      <t xml:space="preserve">: </t>
    </r>
    <r>
      <rPr>
        <b/>
        <sz val="11"/>
        <color theme="1"/>
        <rFont val="Calibri"/>
        <family val="2"/>
        <scheme val="minor"/>
      </rPr>
      <t>What is your agency's strategy for disposing of assets that are being renewed or replaced? Describe any approval processes and detail, including the procedures for physically removing the asset from the property. As applicable, describe any planned changes or improvements to these processes. Provide brief paragraphs describing the strategies in the table below. Click the button to add more rows.</t>
    </r>
  </si>
  <si>
    <r>
      <t>Capital Investment Activity Schedules</t>
    </r>
    <r>
      <rPr>
        <b/>
        <sz val="11"/>
        <color rgb="FF2E74B5"/>
        <rFont val="Calibri Light"/>
        <family val="2"/>
      </rPr>
      <t>:</t>
    </r>
    <r>
      <rPr>
        <b/>
        <sz val="11"/>
        <color theme="1"/>
        <rFont val="Calibri"/>
        <family val="2"/>
        <scheme val="minor"/>
      </rPr>
      <t xml:space="preserve"> You may attach any work plans or schedules you have for capital investment activities as separate files when delivering this template. Provide the names of documents attached and their file formats in the table below. Click the button to add more rows.</t>
    </r>
  </si>
  <si>
    <t>Capital Asset Inventory</t>
  </si>
  <si>
    <r>
      <rPr>
        <b/>
        <u/>
        <sz val="11"/>
        <color theme="1"/>
        <rFont val="Calibri"/>
        <family val="2"/>
      </rPr>
      <t>Capital Asset Inventory</t>
    </r>
    <r>
      <rPr>
        <sz val="11"/>
        <color theme="1"/>
        <rFont val="Calibri"/>
        <family val="2"/>
        <scheme val="minor"/>
      </rPr>
      <t>: Data entry sheet for your capital asset inventory. This is also known as the asset register.</t>
    </r>
  </si>
  <si>
    <t>Decision Support</t>
  </si>
  <si>
    <t>Agency Type</t>
  </si>
  <si>
    <t>If you are a Group TAM Plan Sponsor, please list your subrecipients below:</t>
  </si>
  <si>
    <t>Asset Categories &amp; Classes</t>
  </si>
  <si>
    <t>Buses</t>
  </si>
  <si>
    <t>Paratransit Vehicles</t>
  </si>
  <si>
    <t>Cutaways</t>
  </si>
  <si>
    <t>Cars and Vans</t>
  </si>
  <si>
    <t>Ferries</t>
  </si>
  <si>
    <t>Administration</t>
  </si>
  <si>
    <t>Maintenance</t>
  </si>
  <si>
    <t>RevenueVehicles</t>
  </si>
  <si>
    <t>La Grande Fixed Route</t>
  </si>
  <si>
    <t>DoubleK</t>
  </si>
  <si>
    <t>B13265</t>
  </si>
  <si>
    <t>La Grande Paratransit</t>
  </si>
  <si>
    <t>Dodge</t>
  </si>
  <si>
    <t>486 FVS</t>
  </si>
  <si>
    <t>La Grande Backup</t>
  </si>
  <si>
    <t>Ford</t>
  </si>
  <si>
    <t>CN03595</t>
  </si>
  <si>
    <t>scc</t>
  </si>
  <si>
    <t>sac</t>
  </si>
  <si>
    <t>Mixed Use</t>
  </si>
  <si>
    <t>Chevy</t>
  </si>
  <si>
    <t>B13266</t>
  </si>
  <si>
    <t>125 FFT</t>
  </si>
  <si>
    <t>Acquisition Year</t>
  </si>
  <si>
    <t>Vehicle Mileage</t>
  </si>
  <si>
    <t>Avg Mileage</t>
  </si>
  <si>
    <t>Fleet Retirement &amp; Replacement Computation Module</t>
  </si>
  <si>
    <t>Existing Fleet</t>
  </si>
  <si>
    <t>ULB</t>
  </si>
  <si>
    <t>Replacement Cost</t>
  </si>
  <si>
    <t>Austal USA</t>
  </si>
  <si>
    <t>Mary D Odyssey</t>
  </si>
  <si>
    <t>Fleet Asset</t>
  </si>
  <si>
    <t>1995 Austal USA Mary D Odyssey</t>
  </si>
  <si>
    <t xml:space="preserve">2000 Chevy </t>
  </si>
  <si>
    <t xml:space="preserve">2003 DoubleK </t>
  </si>
  <si>
    <t xml:space="preserve">2005 Dodge </t>
  </si>
  <si>
    <t xml:space="preserve">2007 Ford </t>
  </si>
  <si>
    <t xml:space="preserve">2010 Dodge </t>
  </si>
  <si>
    <t>Existing Fleet Remaining Per Year</t>
  </si>
  <si>
    <t>Fleet Required</t>
  </si>
  <si>
    <t>Peak Vehicles Scheduled</t>
  </si>
  <si>
    <t>Spare Factor (%)</t>
  </si>
  <si>
    <t>New Fleet</t>
  </si>
  <si>
    <t>Number</t>
  </si>
  <si>
    <t>Total in Current Year $</t>
  </si>
  <si>
    <t>Compounded Inflation</t>
  </si>
  <si>
    <t>Total in Year of Expenditure $</t>
  </si>
  <si>
    <t>Poor</t>
  </si>
  <si>
    <t>Marginal</t>
  </si>
  <si>
    <t>Adequate</t>
  </si>
  <si>
    <t>Good</t>
  </si>
  <si>
    <t>Excellent</t>
  </si>
  <si>
    <t>Vehicles Required</t>
  </si>
  <si>
    <t>Previous Purchase</t>
  </si>
  <si>
    <t>This is a listing of your revenue vehicle assets. Do not make any changes in this table.</t>
  </si>
  <si>
    <t>This tables ages your existing fleet, showing the number remaining in each of the next five years. Do not make any changes to this table.</t>
  </si>
  <si>
    <t>This tables calculates the required purchase for each fleet per year. Update the inflation rate, if necessary, and click 'Calculate' to update the total expenditure.</t>
  </si>
  <si>
    <t>Asset Category - Performance Measure</t>
  </si>
  <si>
    <t>EQUIPMENT</t>
  </si>
  <si>
    <t>FACILITIES</t>
  </si>
  <si>
    <r>
      <t>Roles and Responsibilities</t>
    </r>
    <r>
      <rPr>
        <b/>
        <sz val="11"/>
        <color theme="4"/>
        <rFont val="Calibri"/>
        <family val="2"/>
        <scheme val="minor"/>
      </rPr>
      <t xml:space="preserve">: </t>
    </r>
    <r>
      <rPr>
        <b/>
        <sz val="11"/>
        <rFont val="Calibri"/>
        <family val="2"/>
        <scheme val="minor"/>
      </rPr>
      <t>W</t>
    </r>
    <r>
      <rPr>
        <b/>
        <sz val="11"/>
        <color theme="1"/>
        <rFont val="Calibri"/>
        <family val="2"/>
        <scheme val="minor"/>
      </rPr>
      <t xml:space="preserve">hat roles have been assigned to your employees to achieve the goals of the TAM system? Who owns the TAM Plan and is responsible for monitoring and updating it? Who is your accountable executive? </t>
    </r>
    <r>
      <rPr>
        <b/>
        <u/>
        <sz val="11"/>
        <color theme="1"/>
        <rFont val="Calibri"/>
        <family val="2"/>
        <scheme val="minor"/>
      </rPr>
      <t>Click "Add More" only after all yellow cells are filled.</t>
    </r>
  </si>
  <si>
    <t>Accountable Executive</t>
  </si>
  <si>
    <t>Group TAM Plan/DOT Sponsor</t>
  </si>
  <si>
    <t>Group TAM Plan/MPO Sponsor</t>
  </si>
  <si>
    <t>Individual TAM Plan/Tier II Provider</t>
  </si>
  <si>
    <t>Individual TAM Plan/Tier I Bus Only</t>
  </si>
  <si>
    <t>TAM Plan Type:</t>
  </si>
  <si>
    <t>Agency Name</t>
  </si>
  <si>
    <t>AB - Articulated Bus</t>
  </si>
  <si>
    <t>AO - Automobile</t>
  </si>
  <si>
    <t>BR - Over-the-road Bus</t>
  </si>
  <si>
    <t>BU - Bus</t>
  </si>
  <si>
    <t>CU - Cutaway Bus</t>
  </si>
  <si>
    <t>DB - Double Decked Bus</t>
  </si>
  <si>
    <t>FB - Ferryboat</t>
  </si>
  <si>
    <t>MB - Mini-bus</t>
  </si>
  <si>
    <t>MV - Mini-van</t>
  </si>
  <si>
    <t>RT - Rubber-tire Vintage Trolley</t>
  </si>
  <si>
    <t>SB - School Bus</t>
  </si>
  <si>
    <t>SV - Sport Utility Vehicle</t>
  </si>
  <si>
    <t>TB - Trolleybus</t>
  </si>
  <si>
    <t>VN - Van</t>
  </si>
  <si>
    <t>This sheet is hidden in the tool. It contains references for the fields in the tool that require references (e.g drop down menus)</t>
  </si>
  <si>
    <t>Non Revenue/Service Automobile</t>
  </si>
  <si>
    <t>Trucks and other Rubber Tire Vehicles</t>
  </si>
  <si>
    <t>Steel Wheel Vehicles</t>
  </si>
  <si>
    <t>Custom 2</t>
  </si>
  <si>
    <t>Custom 3</t>
  </si>
  <si>
    <t>Parking Structures</t>
  </si>
  <si>
    <t>Passenger Facilities</t>
  </si>
  <si>
    <r>
      <t>Proposed Investments</t>
    </r>
    <r>
      <rPr>
        <b/>
        <sz val="11"/>
        <color rgb="FF2E74B5"/>
        <rFont val="Calibri Light"/>
        <family val="2"/>
      </rPr>
      <t>:</t>
    </r>
    <r>
      <rPr>
        <b/>
        <sz val="11"/>
        <color theme="1"/>
        <rFont val="Calibri"/>
        <family val="2"/>
        <scheme val="minor"/>
      </rPr>
      <t xml:space="preserve"> Provide a list of the selected projects and programs prioritized based on your agency's criteria. Rank the projects and order them by year of planned implementation. Enter this information in the table below. Click the button to add more rows. </t>
    </r>
    <r>
      <rPr>
        <b/>
        <sz val="11"/>
        <color rgb="FFFF0000"/>
        <rFont val="Calibri"/>
        <family val="2"/>
        <scheme val="minor"/>
      </rPr>
      <t>The optional Fleet Replacement Module may be used to determine your fleet replacement projects - activate this by clicking on the button provided.</t>
    </r>
  </si>
  <si>
    <t>Appendix D</t>
  </si>
  <si>
    <t>Appendix D: Fleet Replacement Module Output</t>
  </si>
  <si>
    <t>Fleet Replacement Module Output</t>
  </si>
  <si>
    <t>B1: Revenue Vehicle Assets</t>
  </si>
  <si>
    <t>B2: Equipment Assets</t>
  </si>
  <si>
    <t>B3: Facilities Assets</t>
  </si>
  <si>
    <t>Appendix B1</t>
  </si>
  <si>
    <t>Appendix B2</t>
  </si>
  <si>
    <t>Appendix B3</t>
  </si>
  <si>
    <t>Equipment Condition Data</t>
  </si>
  <si>
    <t>Facilities Condition Data</t>
  </si>
  <si>
    <t>Revenue Vehicle (Rolling Stock) Condition Data</t>
  </si>
  <si>
    <t>FTA Transit Asset Management Guide for Tier II Providers and Sponsors</t>
  </si>
  <si>
    <t xml:space="preserve">This Transit Asset Management Plan (TAM plan) template has been provided as a tool to assist Tier II transit providers and their Group TAM Plan Sponsors (e.g., state Departments of Transportation (DOTs) or Metropolitan Planning Organizations) in developing their TAM Plans according to best practice and in alignment with requirements of FTA’s Final Rule on Transit Asset Management (49 CFR Part 625 Subpart C). Tier II providers are defined as those that (1) are sub-recipients of 5311 funds, (2) an American Indian Tribe, (3) have 100 or fewer revenue vehicles in peak, scheduled fixed route service, OR (4) have 100 or fewer revenue vehicles in one non-fixed route service. This template is not a tool to meet MAP-21 compliance; it is simply a technical assistance guide. </t>
  </si>
  <si>
    <r>
      <t xml:space="preserve">The tool is organized into sections following the format of a TAM plan. There are two (2) introductory/reference tabs, six (6) yellow tabs for each section of your Plan, and ten (10) green output tabs that can be printed using controls in the sheet or copied into a Microsoft Word document. The key below summarizes the use of each tab type. It is best to view the pages in the tool in </t>
    </r>
    <r>
      <rPr>
        <b/>
        <sz val="11"/>
        <color theme="1"/>
        <rFont val="Calibri"/>
        <family val="2"/>
      </rPr>
      <t>"Page Layout"</t>
    </r>
    <r>
      <rPr>
        <sz val="11"/>
        <color theme="1"/>
        <rFont val="Calibri"/>
        <family val="2"/>
        <scheme val="minor"/>
      </rPr>
      <t xml:space="preserve"> view (select this from the leftmost section in the </t>
    </r>
    <r>
      <rPr>
        <b/>
        <sz val="11"/>
        <color theme="1"/>
        <rFont val="Calibri"/>
        <family val="2"/>
        <scheme val="minor"/>
      </rPr>
      <t>"View"</t>
    </r>
    <r>
      <rPr>
        <sz val="11"/>
        <color theme="1"/>
        <rFont val="Calibri"/>
        <family val="2"/>
        <scheme val="minor"/>
      </rPr>
      <t xml:space="preserve"> menu at the top of the screen). Navigate between pages using the buttons at the bottom of each sheet. A description of each worksheet is provided in the next section for guidance.</t>
    </r>
  </si>
  <si>
    <r>
      <rPr>
        <b/>
        <u/>
        <sz val="11"/>
        <color theme="1"/>
        <rFont val="Calibri"/>
        <family val="2"/>
      </rPr>
      <t>Decision Support</t>
    </r>
    <r>
      <rPr>
        <sz val="11"/>
        <color theme="1"/>
        <rFont val="Calibri"/>
        <family val="2"/>
        <scheme val="minor"/>
      </rPr>
      <t>: Accepts information on the strategies, processes, and activities needed over your asset lifecycles in order to maintain them or bring them into a state of good repair.</t>
    </r>
  </si>
  <si>
    <r>
      <rPr>
        <b/>
        <u/>
        <sz val="11"/>
        <color theme="1"/>
        <rFont val="Calibri"/>
        <family val="2"/>
      </rPr>
      <t>Investment Prioritization</t>
    </r>
    <r>
      <rPr>
        <sz val="11"/>
        <color theme="1"/>
        <rFont val="Calibri"/>
        <family val="2"/>
        <scheme val="minor"/>
      </rPr>
      <t>: Data entry sheet for the specific prioritization listing of activities and projects over the horizon period of the TAM Plan to maintain a state of good repair or enhance asset condition.</t>
    </r>
  </si>
  <si>
    <t>Unless you are a Group TAM Plan Sponsor customizing the tool for your subrecipients, do not make any changes except in the input cells. Do not hide or unhide any cells.</t>
  </si>
  <si>
    <t>Group TAM Plan Subrecipients</t>
  </si>
  <si>
    <r>
      <t>Condition</t>
    </r>
    <r>
      <rPr>
        <sz val="11"/>
        <color theme="1"/>
        <rFont val="Calibri"/>
        <family val="2"/>
        <scheme val="minor"/>
      </rPr>
      <t xml:space="preserve"> - % of facilities with a condition rating below 3.0 on the FTA Transit Economic Requirements Model (TERM) Scale</t>
    </r>
  </si>
  <si>
    <t>**These buttons are for Group TAM Plan Sponsor use only**</t>
  </si>
  <si>
    <r>
      <t>Asset Inventory Listing</t>
    </r>
    <r>
      <rPr>
        <b/>
        <sz val="12"/>
        <color theme="1"/>
        <rFont val="Calibri"/>
        <family val="2"/>
        <scheme val="minor"/>
      </rPr>
      <t>: T</t>
    </r>
    <r>
      <rPr>
        <b/>
        <sz val="11"/>
        <color theme="1"/>
        <rFont val="Calibri"/>
        <family val="2"/>
        <scheme val="minor"/>
      </rPr>
      <t>o complete the inventory list, use the following steps:  
1. On the table to the right, list all the capital assets that you own, operate, or manage that support the delivery of public transportation services. This should include leased assets, assets operated under contract, and all assets that would be included in a program of projects. You may include assets used in the provision of public transportation even if acquired without FTA funds. Complete the table and use the drop down menus where provided. An example is shown for guidance. 
2. Click the "</t>
    </r>
    <r>
      <rPr>
        <b/>
        <u/>
        <sz val="11"/>
        <color theme="1"/>
        <rFont val="Calibri"/>
        <family val="2"/>
        <scheme val="minor"/>
      </rPr>
      <t>Add More</t>
    </r>
    <r>
      <rPr>
        <b/>
        <sz val="11"/>
        <color theme="1"/>
        <rFont val="Calibri"/>
        <family val="2"/>
        <scheme val="minor"/>
      </rPr>
      <t>" button only after some yellow cells are filled.</t>
    </r>
    <r>
      <rPr>
        <b/>
        <u/>
        <sz val="11"/>
        <color theme="1"/>
        <rFont val="Calibri"/>
        <family val="2"/>
        <scheme val="minor"/>
      </rPr>
      <t xml:space="preserve">
</t>
    </r>
    <r>
      <rPr>
        <b/>
        <sz val="11"/>
        <color theme="1"/>
        <rFont val="Calibri"/>
        <family val="2"/>
        <scheme val="minor"/>
      </rPr>
      <t xml:space="preserve">
3. Be sure to click "</t>
    </r>
    <r>
      <rPr>
        <b/>
        <u/>
        <sz val="11"/>
        <color theme="1"/>
        <rFont val="Calibri"/>
        <family val="2"/>
        <scheme val="minor"/>
      </rPr>
      <t>Finish</t>
    </r>
    <r>
      <rPr>
        <b/>
        <sz val="11"/>
        <color theme="1"/>
        <rFont val="Calibri"/>
        <family val="2"/>
        <scheme val="minor"/>
      </rPr>
      <t>" when complete.
4. Click the "</t>
    </r>
    <r>
      <rPr>
        <b/>
        <u/>
        <sz val="11"/>
        <color theme="1"/>
        <rFont val="Calibri"/>
        <family val="2"/>
        <scheme val="minor"/>
      </rPr>
      <t>Summarize</t>
    </r>
    <r>
      <rPr>
        <b/>
        <sz val="11"/>
        <color theme="1"/>
        <rFont val="Calibri"/>
        <family val="2"/>
        <scheme val="minor"/>
      </rPr>
      <t>" button to populate the summary table.
5. Click "</t>
    </r>
    <r>
      <rPr>
        <b/>
        <u/>
        <sz val="11"/>
        <color theme="1"/>
        <rFont val="Calibri"/>
        <family val="2"/>
        <scheme val="minor"/>
      </rPr>
      <t>Continue</t>
    </r>
    <r>
      <rPr>
        <b/>
        <sz val="11"/>
        <color theme="1"/>
        <rFont val="Calibri"/>
        <family val="2"/>
        <scheme val="minor"/>
      </rPr>
      <t>" to proceed to the next sheet.</t>
    </r>
  </si>
  <si>
    <r>
      <t>Performance Targets &amp; Measures</t>
    </r>
    <r>
      <rPr>
        <b/>
        <sz val="12"/>
        <color theme="4"/>
        <rFont val="Calibri"/>
        <family val="2"/>
        <scheme val="minor"/>
      </rPr>
      <t>:</t>
    </r>
    <r>
      <rPr>
        <b/>
        <sz val="12"/>
        <color theme="1"/>
        <rFont val="Calibri"/>
        <family val="2"/>
        <scheme val="minor"/>
      </rPr>
      <t xml:space="preserve"> W</t>
    </r>
    <r>
      <rPr>
        <b/>
        <sz val="11"/>
        <color theme="1"/>
        <rFont val="Calibri"/>
        <family val="2"/>
        <scheme val="minor"/>
      </rPr>
      <t xml:space="preserve">hat are the annual targets set for the FTA performance measures? Refer to Part I of the Guide for definitions of the performance measures and information on how to set targets. Provide your targets in the table below. </t>
    </r>
    <r>
      <rPr>
        <b/>
        <u/>
        <sz val="11"/>
        <color theme="1"/>
        <rFont val="Calibri"/>
        <family val="2"/>
        <scheme val="minor"/>
      </rPr>
      <t>If you have other asset classes to include, specify the asset class in the yellow cells labeled 'Custom'.</t>
    </r>
  </si>
  <si>
    <r>
      <t>Fleet Replacement Module:</t>
    </r>
    <r>
      <rPr>
        <sz val="11"/>
        <color theme="1"/>
        <rFont val="Calibri"/>
        <family val="2"/>
      </rPr>
      <t xml:space="preserve"> Optional sheet which pulls data from the inventory listing and computes a suggested fleet replacement plan based on peak vehicle scheduled or needed to meet service targets. This worksheet can be activated from the Investment Prioritization sheet.</t>
    </r>
  </si>
  <si>
    <t>Fleet Type (Year/Make/Model)</t>
  </si>
  <si>
    <r>
      <t xml:space="preserve">In the cells shaded yellow, enter the peak number of vehicles scheduled and the spare factor (%) for each fleet for each year. </t>
    </r>
    <r>
      <rPr>
        <i/>
        <u/>
        <sz val="11"/>
        <color theme="1"/>
        <rFont val="Calibri"/>
        <family val="2"/>
      </rPr>
      <t>Note that the FTA has spare ratio requirements for revenue vehicles.</t>
    </r>
    <r>
      <rPr>
        <i/>
        <sz val="11"/>
        <color theme="1"/>
        <rFont val="Calibri"/>
        <family val="2"/>
        <scheme val="minor"/>
      </rPr>
      <t xml:space="preserve"> Click Calculate to calculate the number of vehicles required each year.</t>
    </r>
  </si>
  <si>
    <t>REVENUE VEHICLES</t>
  </si>
  <si>
    <t>Revenue Vehicles Condition Table</t>
  </si>
  <si>
    <t>Count of Fleet Type (Year/Make/Model)</t>
  </si>
  <si>
    <r>
      <t xml:space="preserve">Information should only be entered in light yellow shaded cells as shown in the key below. The questions on each Data Entry sheet are presented in two sections. The first group of questions request information that is required by FTA's Final Rule on Transit Asset Management to develop a </t>
    </r>
    <r>
      <rPr>
        <b/>
        <sz val="11"/>
        <color theme="1"/>
        <rFont val="Calibri"/>
        <family val="2"/>
        <scheme val="minor"/>
      </rPr>
      <t>"Basic" TAM Plan</t>
    </r>
    <r>
      <rPr>
        <sz val="11"/>
        <color theme="1"/>
        <rFont val="Calibri"/>
        <family val="2"/>
        <scheme val="minor"/>
      </rPr>
      <t>. The second group include additional information for a more "Comprehensive" TAM plan closely aligned to international best practice and standards. Use the buttons below to develop a Basic plan, if desired.</t>
    </r>
  </si>
  <si>
    <r>
      <t xml:space="preserve">After completing each sheet, click the </t>
    </r>
    <r>
      <rPr>
        <b/>
        <sz val="11"/>
        <color theme="1"/>
        <rFont val="Calibri"/>
        <family val="2"/>
      </rPr>
      <t>"Continue"</t>
    </r>
    <r>
      <rPr>
        <sz val="11"/>
        <color theme="1"/>
        <rFont val="Calibri"/>
        <family val="2"/>
        <scheme val="minor"/>
      </rPr>
      <t xml:space="preserve"> button to record your responses and navigate to the next section. You may save your progress and return to the tool at any time by using the </t>
    </r>
    <r>
      <rPr>
        <b/>
        <sz val="11"/>
        <color theme="1"/>
        <rFont val="Calibri"/>
        <family val="2"/>
        <scheme val="minor"/>
      </rPr>
      <t>"Save"</t>
    </r>
    <r>
      <rPr>
        <sz val="11"/>
        <color theme="1"/>
        <rFont val="Calibri"/>
        <family val="2"/>
        <scheme val="minor"/>
      </rPr>
      <t xml:space="preserve"> buttons on each sheet. The </t>
    </r>
    <r>
      <rPr>
        <b/>
        <sz val="11"/>
        <color theme="1"/>
        <rFont val="Calibri"/>
        <family val="2"/>
        <scheme val="minor"/>
      </rPr>
      <t>"Back"</t>
    </r>
    <r>
      <rPr>
        <sz val="11"/>
        <color theme="1"/>
        <rFont val="Calibri"/>
        <family val="2"/>
        <scheme val="minor"/>
      </rPr>
      <t xml:space="preserve"> button will take you to the previous sheet but will not erase your progress. On the last data entry page, click </t>
    </r>
    <r>
      <rPr>
        <b/>
        <sz val="11"/>
        <color theme="1"/>
        <rFont val="Calibri"/>
        <family val="2"/>
        <scheme val="minor"/>
      </rPr>
      <t>"Finish"</t>
    </r>
    <r>
      <rPr>
        <sz val="11"/>
        <color theme="1"/>
        <rFont val="Calibri"/>
        <family val="2"/>
        <scheme val="minor"/>
      </rPr>
      <t xml:space="preserve"> to generate a PDF of your completed plan. Note that the PDF generated will only include questions from the</t>
    </r>
    <r>
      <rPr>
        <b/>
        <sz val="11"/>
        <color theme="1"/>
        <rFont val="Calibri"/>
        <family val="2"/>
        <scheme val="minor"/>
      </rPr>
      <t xml:space="preserve"> "Basic"</t>
    </r>
    <r>
      <rPr>
        <sz val="11"/>
        <color theme="1"/>
        <rFont val="Calibri"/>
        <family val="2"/>
        <scheme val="minor"/>
      </rPr>
      <t xml:space="preserve"> section and those in the </t>
    </r>
    <r>
      <rPr>
        <b/>
        <sz val="11"/>
        <color theme="1"/>
        <rFont val="Calibri"/>
        <family val="2"/>
        <scheme val="minor"/>
      </rPr>
      <t>"Comprehensive"</t>
    </r>
    <r>
      <rPr>
        <sz val="11"/>
        <color theme="1"/>
        <rFont val="Calibri"/>
        <family val="2"/>
        <scheme val="minor"/>
      </rPr>
      <t xml:space="preserve"> section for which a response was provided.</t>
    </r>
  </si>
  <si>
    <t>**BASIC**</t>
  </si>
  <si>
    <t>Custom 1</t>
  </si>
  <si>
    <t>The tool is designed for two demographics: (1) Group TAM Plan Sponsors developing plans for subrecipients, and (2) Tier II transit providers developing their own individual plans. For Group TAM Plan Sponsors developing a TAM plan for subrecipients, the template can be used as a data collection tool to consolidate information from subrecipients to produce a comprehensive plan. For individual Tier II providers, a completed template will give you a TAM plan that can be modified as desired.</t>
  </si>
  <si>
    <t>Buses at the end of their useful lives (15 years) are retired according to three options: (i) salvage sale; (ii) ready reserve fleet placement; and (iii) disposal. Buses designated for ready reserve fleet placement will be delivered to the storage lot and salvage sale buses will be prepared according to the "Scrap Bus Instructions". Buses for disposal will be scheduled for pick up by the Bus Disposal Group.</t>
  </si>
  <si>
    <t>This worksheet is built to inform your fleet replacement schedule. Follow the instructions in italics above each table going from left to right. After calculating the last table, enter your selected projects into the Investment Prioritization sheet by clicking on the tab names at the bottom. Clicking 'RESET' will clear all your data. Return to the previous sheet to finish your TAM Plan.</t>
  </si>
  <si>
    <t>Group Plan Contributors:</t>
  </si>
  <si>
    <r>
      <t>Investment Prioritization:</t>
    </r>
    <r>
      <rPr>
        <b/>
        <sz val="11"/>
        <color theme="1"/>
        <rFont val="Calibri"/>
        <family val="2"/>
        <scheme val="minor"/>
      </rPr>
      <t xml:space="preserve"> How do you determine what priority investments are needed in order to maintain a state of good repair? Describe your agency's investment prioritization process.</t>
    </r>
  </si>
  <si>
    <r>
      <t>Maintenance Strategy</t>
    </r>
    <r>
      <rPr>
        <b/>
        <sz val="11"/>
        <color theme="4"/>
        <rFont val="Calibri"/>
        <family val="2"/>
        <scheme val="minor"/>
      </rPr>
      <t>:</t>
    </r>
    <r>
      <rPr>
        <b/>
        <sz val="11"/>
        <color theme="1"/>
        <rFont val="Calibri"/>
        <family val="2"/>
        <scheme val="minor"/>
      </rPr>
      <t xml:space="preserve"> List your regularly-planned maintenance activities (e.g., inspections, routine preventive maintenance activities, etc). As applicable, describe any planned changes or improvements to these processes. Enter this information in the table below. Click the button to add more rows.</t>
    </r>
  </si>
  <si>
    <t>Inflation Rate</t>
  </si>
  <si>
    <t>Fresno County Rural Transit Agency (FCRTA)</t>
  </si>
  <si>
    <t>Moses Stites</t>
  </si>
  <si>
    <t>Gilbert Garza</t>
  </si>
  <si>
    <t>Compared the actual age of FCRTA vehicles to sample FTA ULBs for each vehicle type.  Then computed percentage of those vehicles meeting the ULB age during given year.  Adopted FTA ULB numbers for all vehicle types listed--EXCEPT for Bus (BU).  Due to experience FCRTA is using 10-year and 12-year ULB for Bus (BU) instead of 14-year ULB.</t>
  </si>
  <si>
    <t># 186 CNG SERVICE TRUCK</t>
  </si>
  <si>
    <t>2014 Ford</t>
  </si>
  <si>
    <t>F-450</t>
  </si>
  <si>
    <t>1FDUF4GY0EEB67418</t>
  </si>
  <si>
    <t>Agency</t>
  </si>
  <si>
    <t># 187 CNG SERVICE TRUCK</t>
  </si>
  <si>
    <t>1FDUF4G12EEB67419</t>
  </si>
  <si>
    <t>Bluebird</t>
  </si>
  <si>
    <t>#111 30ft Bus</t>
  </si>
  <si>
    <t>2007 Bluebird</t>
  </si>
  <si>
    <t>1BDJJBMA67F257832</t>
  </si>
  <si>
    <t>#112 30ft Bus</t>
  </si>
  <si>
    <t>1BDJJBMA87F257833</t>
  </si>
  <si>
    <t>#113 30ft Bus</t>
  </si>
  <si>
    <t>1BDJJBMAX7F257834</t>
  </si>
  <si>
    <t>#114 30ft Bus</t>
  </si>
  <si>
    <t>1BDJJBMA17F257835</t>
  </si>
  <si>
    <t>#115 Cutaway Bus</t>
  </si>
  <si>
    <t>2008 GMC Glaval</t>
  </si>
  <si>
    <t>Titan</t>
  </si>
  <si>
    <t>1GDE5V1G08F417185</t>
  </si>
  <si>
    <t>#116 Cutaway Bus</t>
  </si>
  <si>
    <t>1GDE5V1G58F417375</t>
  </si>
  <si>
    <t>#117 Cutaway Bus</t>
  </si>
  <si>
    <t>1GDE5V1G38F417293</t>
  </si>
  <si>
    <t>#118 Cutaway Bus</t>
  </si>
  <si>
    <t>1GDE5V1G48F416945</t>
  </si>
  <si>
    <t>#119 Cutaway Bus</t>
  </si>
  <si>
    <t>1GDE5V1G88F416883</t>
  </si>
  <si>
    <t>#120 Cutaway Bus</t>
  </si>
  <si>
    <t>1GDE5V1G28F417138</t>
  </si>
  <si>
    <t>#121 Cutaway Bus</t>
  </si>
  <si>
    <t>1GDE5V1G88F416818</t>
  </si>
  <si>
    <t>#122 Cutaway Bus</t>
  </si>
  <si>
    <t>1GDE5V1G18F417096</t>
  </si>
  <si>
    <t>#123 Cutaway Bus</t>
  </si>
  <si>
    <t>1GDE5V1G98F416696</t>
  </si>
  <si>
    <t>#124 Cutaway Bus</t>
  </si>
  <si>
    <t>1GDE5V1G38F416788</t>
  </si>
  <si>
    <t>#125 Cutaway Bus</t>
  </si>
  <si>
    <t>1GDE5V1G09F403322</t>
  </si>
  <si>
    <t>#126 Cutaway Bus</t>
  </si>
  <si>
    <t>1GDE5V1G78F418074</t>
  </si>
  <si>
    <t>#127 Cutaway Bus</t>
  </si>
  <si>
    <t>2009 GMC Glaval</t>
  </si>
  <si>
    <t>1GDE5V1G79F400935</t>
  </si>
  <si>
    <t>#128 Cutaway Bus</t>
  </si>
  <si>
    <t>1GDE5V1G09F400940</t>
  </si>
  <si>
    <t>#129 Cutaway Bus</t>
  </si>
  <si>
    <t>1GDE5V1G59F401257</t>
  </si>
  <si>
    <t>#130 Cutaway Bus</t>
  </si>
  <si>
    <t>1GDE5V1G79F401955</t>
  </si>
  <si>
    <t>#131 Cutaway Bus</t>
  </si>
  <si>
    <t>1GDE5V1G49F402156</t>
  </si>
  <si>
    <t>#132 Cutaway Bus</t>
  </si>
  <si>
    <t>1GDE5V1G69F402272</t>
  </si>
  <si>
    <t>#133 Cutaway Bus</t>
  </si>
  <si>
    <t>1GDE5V1G29F402124</t>
  </si>
  <si>
    <t>#134 Cutaway Bus</t>
  </si>
  <si>
    <t>1GDE5V1G49F402447</t>
  </si>
  <si>
    <t>#135 Cutaway Bus</t>
  </si>
  <si>
    <t>1GDE5V1G09F402171</t>
  </si>
  <si>
    <t>#136 Cutaway Bus</t>
  </si>
  <si>
    <t>1GDE5V1G29F402365</t>
  </si>
  <si>
    <t>#137 Cutaway Bus</t>
  </si>
  <si>
    <t>1GDE5V1G69F402319</t>
  </si>
  <si>
    <t>#138 Cutaway Bus</t>
  </si>
  <si>
    <t>1GDE5V1G69F402658</t>
  </si>
  <si>
    <t>#139 Cutaway Bus</t>
  </si>
  <si>
    <t>1GDE5V1G59F402294</t>
  </si>
  <si>
    <t>#140 Cutaway Bus</t>
  </si>
  <si>
    <t>1GDE5V1G39F402407</t>
  </si>
  <si>
    <t>#141 Cutaway Bus</t>
  </si>
  <si>
    <t>1GDE5V1G89F402466</t>
  </si>
  <si>
    <t>#142 Minivan</t>
  </si>
  <si>
    <t>2009 Chevy</t>
  </si>
  <si>
    <t>Small Transit</t>
  </si>
  <si>
    <t>1GBDV13W58D211132</t>
  </si>
  <si>
    <t>#143 Minivan</t>
  </si>
  <si>
    <t>1GBDV13WX8D210770</t>
  </si>
  <si>
    <t>#144 Minivan</t>
  </si>
  <si>
    <t>Uplander</t>
  </si>
  <si>
    <t>1GBDV13W48D211817</t>
  </si>
  <si>
    <t>#145 Minivan</t>
  </si>
  <si>
    <t>1GBDV13W08D211877</t>
  </si>
  <si>
    <t>#146 Cutaway Bus</t>
  </si>
  <si>
    <t>2013 Chevy</t>
  </si>
  <si>
    <t>Arboc</t>
  </si>
  <si>
    <t>1GB6G5BG6D1174673</t>
  </si>
  <si>
    <t>#147 Cutaway Bus</t>
  </si>
  <si>
    <t>1GB6G5BG9D1175171</t>
  </si>
  <si>
    <t>#148 Cutaway Bus</t>
  </si>
  <si>
    <t>1GB6G5BG8D1174707</t>
  </si>
  <si>
    <t>#149 Cutaway Bus</t>
  </si>
  <si>
    <t>1GB6G5BGXD1154152</t>
  </si>
  <si>
    <t>#150 Cutaway Bus</t>
  </si>
  <si>
    <t>1GB6G5BGXD1174384</t>
  </si>
  <si>
    <t>#151 Cutaway Bus</t>
  </si>
  <si>
    <t>1GB6G5BG8D1176294</t>
  </si>
  <si>
    <t>#152 Cutaway Bus</t>
  </si>
  <si>
    <t>1GB6G5BG6D1174947</t>
  </si>
  <si>
    <t>#153 Cutaway Bus</t>
  </si>
  <si>
    <t>1GB6G5BG2D1176095</t>
  </si>
  <si>
    <t>#154 Cutaway Bus</t>
  </si>
  <si>
    <t>1GB6G5BG0D1176306</t>
  </si>
  <si>
    <t>#155 Cutaway Bus</t>
  </si>
  <si>
    <t>1GB6G5BG9D1175753</t>
  </si>
  <si>
    <t>#156 Cutaway Bus</t>
  </si>
  <si>
    <t>1GB6G5BG6D1154861</t>
  </si>
  <si>
    <t>#157 Cutaway Bus</t>
  </si>
  <si>
    <t>1GB6G5BG0D1186768</t>
  </si>
  <si>
    <t>#158 Cutaway Bus</t>
  </si>
  <si>
    <t>1GB6G5BG9D1176224</t>
  </si>
  <si>
    <t>#159 Cutaway Bus</t>
  </si>
  <si>
    <t>1GB6G5BG3D1175781</t>
  </si>
  <si>
    <t>#160 Cutaway Bus</t>
  </si>
  <si>
    <t>1GB6G5BG0D1176130</t>
  </si>
  <si>
    <t>#161 Cutaway Bus</t>
  </si>
  <si>
    <t>1GB6G5BG8D1186811</t>
  </si>
  <si>
    <t>#162 Cutaway Bus</t>
  </si>
  <si>
    <t>1GB6G5BG2D1186478</t>
  </si>
  <si>
    <t>#163 Cutaway Bus</t>
  </si>
  <si>
    <t>1GB6G5BG7D1174374</t>
  </si>
  <si>
    <t>#164 Cutaway Bus</t>
  </si>
  <si>
    <t>1GB6G5BG9D1187028</t>
  </si>
  <si>
    <t>#165 Cutaway Bus</t>
  </si>
  <si>
    <t>1GB6G5BG4D1186188</t>
  </si>
  <si>
    <t>#166 Cutaway Bus</t>
  </si>
  <si>
    <t>1GB6G5BG8D1175355</t>
  </si>
  <si>
    <t>#167 Cutaway Bus</t>
  </si>
  <si>
    <t>1GB6G5BG7D1186010</t>
  </si>
  <si>
    <t>#168 Cutaway Bus</t>
  </si>
  <si>
    <t>1GB6G5BG8D1187277</t>
  </si>
  <si>
    <t>#169 Cutaway Bus</t>
  </si>
  <si>
    <t>1GB6G5BG3D1176039</t>
  </si>
  <si>
    <t>#170 Cutaway Bus</t>
  </si>
  <si>
    <t>1GB6G5BG9D1186056</t>
  </si>
  <si>
    <t>#171 Cutaway Bus</t>
  </si>
  <si>
    <t>1GB6G5BG2D1185833</t>
  </si>
  <si>
    <t>#172 Cutaway Bus</t>
  </si>
  <si>
    <t>1GB6G5BG9D1175042</t>
  </si>
  <si>
    <t>#173 Cutaway Bus</t>
  </si>
  <si>
    <t>1GB6G5BG8D1186873</t>
  </si>
  <si>
    <t>#174 Cutaway Bus</t>
  </si>
  <si>
    <t>1GB6G5BGXD1174658</t>
  </si>
  <si>
    <t>#175 Cutaway Bus</t>
  </si>
  <si>
    <t>1GB6G5BG5D1187012</t>
  </si>
  <si>
    <t>#176 Cutaway Bus</t>
  </si>
  <si>
    <t>1GB6G5BG3D1187249</t>
  </si>
  <si>
    <t>#177 Cutaway Bus</t>
  </si>
  <si>
    <t>1GB6G5BG6D1186418</t>
  </si>
  <si>
    <t>#178 Cutaway Bus</t>
  </si>
  <si>
    <t>1GB6G5BG3D1187428</t>
  </si>
  <si>
    <t>#179 Cutaway Bus</t>
  </si>
  <si>
    <t>1GB6G5BG6D1186838</t>
  </si>
  <si>
    <t>#180 Cutaway Bus</t>
  </si>
  <si>
    <t>1GB6G5BG1D1187377</t>
  </si>
  <si>
    <t>#181 Cutaway Bus</t>
  </si>
  <si>
    <t>1GB6G5BGXD1187748</t>
  </si>
  <si>
    <t>#182 Cutaway Bus</t>
  </si>
  <si>
    <t>1GB6G5BG8E1109115</t>
  </si>
  <si>
    <t>#183 Cutaway Bus</t>
  </si>
  <si>
    <t>1GB6G5BG1E1107982</t>
  </si>
  <si>
    <t>#184 Van</t>
  </si>
  <si>
    <t>4 Wheel Van</t>
  </si>
  <si>
    <t>1FTSS3EL3EDA56019</t>
  </si>
  <si>
    <t>#185 Van</t>
  </si>
  <si>
    <t>1FTSS3ELXEDA56020</t>
  </si>
  <si>
    <t>#188 30ft Bus</t>
  </si>
  <si>
    <t>2016 El Dorado</t>
  </si>
  <si>
    <t>XHF 32</t>
  </si>
  <si>
    <t>1N9AMALG3GC084086</t>
  </si>
  <si>
    <t>#189 30ft Bus</t>
  </si>
  <si>
    <t>1N9AMALG5GC084087</t>
  </si>
  <si>
    <t>#190 30ft Bus</t>
  </si>
  <si>
    <t>1N9AMALG7GC084088</t>
  </si>
  <si>
    <t>#191 30ft Bus</t>
  </si>
  <si>
    <t>1N9AMALG9GC084089</t>
  </si>
  <si>
    <t>#192 30ft Bus</t>
  </si>
  <si>
    <t>1N9AMALG5GC084090</t>
  </si>
  <si>
    <t>#193 30ft Bus</t>
  </si>
  <si>
    <t>1N9AMALG7GC084091</t>
  </si>
  <si>
    <t>#194 30ft Bus</t>
  </si>
  <si>
    <t>1N9AMALG9GC084092</t>
  </si>
  <si>
    <t>#195 30ft Bus</t>
  </si>
  <si>
    <t>1N9AMALG0GC084093</t>
  </si>
  <si>
    <t>#196 Electric Van</t>
  </si>
  <si>
    <t>2016 Zenith</t>
  </si>
  <si>
    <t>Ram 3500</t>
  </si>
  <si>
    <t>3C6URVUG5GE131252</t>
  </si>
  <si>
    <t>#197 Electric Van</t>
  </si>
  <si>
    <t>3C6URVUG7GE131253</t>
  </si>
  <si>
    <t>#198 Electric Van</t>
  </si>
  <si>
    <t>3C6URVUG6GE131485</t>
  </si>
  <si>
    <t>#199 Electric Van</t>
  </si>
  <si>
    <t>3C6URvUG8GE131519</t>
  </si>
  <si>
    <t>Annual Capital Budget Process</t>
  </si>
  <si>
    <t>An annual review of the Capital needs and budget funds available for FCRTA Capital items.</t>
  </si>
  <si>
    <t>Grants Database Analysis</t>
  </si>
  <si>
    <t>Periodic review of FCRTA Grants in procees and those to apply for that fund Capital items.</t>
  </si>
  <si>
    <t>Fleet Database Analysis</t>
  </si>
  <si>
    <t>Periodic review of existing FCRTA vehicle fleet and fleet needs.</t>
  </si>
  <si>
    <t>Maintenance Reporting</t>
  </si>
  <si>
    <t>Periodic review of Maintenance reports on the status of FCRTA vehicles.</t>
  </si>
  <si>
    <t>Technical Analysis for Electric Vehicles</t>
  </si>
  <si>
    <t>Review and update new Technology for Battery  Range</t>
  </si>
  <si>
    <t>35ft Electric Bus</t>
  </si>
  <si>
    <t>2007 2007 Bluebird Bluebird</t>
  </si>
  <si>
    <t>2008 2008 GMC Glaval Titan</t>
  </si>
  <si>
    <t>2009 2009 GMC Glaval Titan</t>
  </si>
  <si>
    <t>2009 2009 Chevy Small Transit</t>
  </si>
  <si>
    <t>2009 2009 Chevy Uplander</t>
  </si>
  <si>
    <t>2013 2013 Chevy Arboc</t>
  </si>
  <si>
    <t>2014 2014 Ford 4 Wheel Van</t>
  </si>
  <si>
    <t>2016 2016 El Dorado XHF 32</t>
  </si>
  <si>
    <t>2016 2016 Zenith Ram 3500</t>
  </si>
  <si>
    <t>Big Tex Trailer</t>
  </si>
  <si>
    <t>16VNX1620J2006889</t>
  </si>
  <si>
    <t>70CH Tandem Axle</t>
  </si>
  <si>
    <t>#200 Cutaway Bus</t>
  </si>
  <si>
    <t>#201 Cutaway Bus</t>
  </si>
  <si>
    <t>2016 Ford</t>
  </si>
  <si>
    <t>E-350 Champ</t>
  </si>
  <si>
    <t>1FDFE4FS2GDC43366</t>
  </si>
  <si>
    <t>1FDFE4FS4GDC43367</t>
  </si>
  <si>
    <t>#202 Electric Van</t>
  </si>
  <si>
    <t>#203 Electric Van</t>
  </si>
  <si>
    <t>3C6URVUG6GE131521</t>
  </si>
  <si>
    <t>3C6URVUG8GE132718</t>
  </si>
  <si>
    <t>2018 Proterra</t>
  </si>
  <si>
    <t xml:space="preserve">Catalyst E2 </t>
  </si>
  <si>
    <t>1M9TH16J5JL816260</t>
  </si>
  <si>
    <t>1M9TH16J9JL816262</t>
  </si>
  <si>
    <t>1M9TH16J8JL816267</t>
  </si>
  <si>
    <t>Custom 1-Sedan</t>
  </si>
  <si>
    <t>1M9TH16J4JL816265</t>
  </si>
  <si>
    <t>1M9TH16J8JL816270</t>
  </si>
  <si>
    <t>1G1FY6SO4K4104790</t>
  </si>
  <si>
    <t>1G1FY6SO9K4107488</t>
  </si>
  <si>
    <t>#209 Electric Sedan</t>
  </si>
  <si>
    <t>#210 Electric Sedan</t>
  </si>
  <si>
    <t>Bolt</t>
  </si>
  <si>
    <t>2019 Chevy</t>
  </si>
  <si>
    <t>#204 40ft Electric Bus</t>
  </si>
  <si>
    <t>#205 40ft Electric Bus</t>
  </si>
  <si>
    <t>#206 40ft Electric Bus</t>
  </si>
  <si>
    <t>#207 40ft Electric Bus</t>
  </si>
  <si>
    <t>#208 40ft Electric Bus</t>
  </si>
  <si>
    <t>#211 Electric Sedan</t>
  </si>
  <si>
    <t>#212 Electric Sedan</t>
  </si>
  <si>
    <t>#213 Electric Sedan</t>
  </si>
  <si>
    <t>1G1FY6SO9K4110665</t>
  </si>
  <si>
    <t>1G1FY6SO9K4111055</t>
  </si>
  <si>
    <t>1G1FY6SO0K4108884</t>
  </si>
  <si>
    <t>It is FCRTA's hope that the TAM system will help FCRTA transition its entire fleet to 100% Electric in an orderly and efficient manner.</t>
  </si>
  <si>
    <t>FCRTA is responsible for the overall administrative and financial supervision of the general public transportation operations in the rural areas of Fresno County.  As of 2018, FCRTA has a transportation network consisting of 28 rural Subsystems. These rural subsystems are operated by MV Transportation.  FCRTA provides primarily two types of transit service, intra-city demand response and inter-city fixed route. The majority of cities and communities in Fresno County are served by local demand response paratransit buses that typically seat 18 passengers and circulate within the boundaries of a City or Unincorporated Communities. FCRTA also operates inter-city bus routes with 30-passenger buses that connect several cities or towns with a series of bus stops in each city or town along each route. Currently, FCRTA's fleet numbers 101 bus vehicles of all types. Below is a list of the rural transit subsystems administered by FCRTA: Auberry Transit; Auberry Transit (Inter-City); Orange Cove Transit; Parlier Transit; Coalinga Transit; Reedley Transit; Del Rey Transit; Rural Transit; Dinuba Transit; Sanger Transit; Firebaugh Transit; San Joaquin Transit; Fowler Transit; Selma Transit; Huron Transit; Shuttle Transit; Kerman Transit; Southeast Transit; Kingsburg Transit; Westside Transit; Laton Transit; Mendota Transit; Kingsburg - Reedley College Transit.  FCRTA fares are subsidized to be reasonable and encourage frequent trips by rural county residents. Reduced fixed route fares are available to the elderly (60+), and disabled patrons using the various inter city services. Each of FCRTA’s intercity buses is equipped with parcel and bicycle racks, and all vehicles are wheelchair equipped.  The asset categories reported by FCRTA are Rolling Stock (revenue vehicles) and Equipment (non-revenue vehicles).</t>
  </si>
  <si>
    <t xml:space="preserve">2018 2018 Proterra Catalyst E2 </t>
  </si>
  <si>
    <t>2017 2016 Ford E-350 Champ</t>
  </si>
  <si>
    <t>2018 2016 Zenith Ram 3500</t>
  </si>
  <si>
    <t>2018 2019 Chevy Bolt</t>
  </si>
  <si>
    <t>FCRTA Maintenance Building</t>
  </si>
  <si>
    <t>#214 Electric Sedan</t>
  </si>
  <si>
    <t>#215 Electric Sedan</t>
  </si>
  <si>
    <t>1G1FY6SO3K4116008</t>
  </si>
  <si>
    <t>1G1FY6SO3K4108569</t>
  </si>
  <si>
    <t>Chevy Bolt Electric Sedan</t>
  </si>
  <si>
    <t>30ft Electric Bus</t>
  </si>
  <si>
    <t>2019 2019 Chevy Bolt</t>
  </si>
  <si>
    <t>#216 Electric Sedan</t>
  </si>
  <si>
    <t>1G1FY6SOXK4115843</t>
  </si>
  <si>
    <t>#217 Electric Sedan</t>
  </si>
  <si>
    <t>1G1FY6SO4K4115936</t>
  </si>
  <si>
    <t>#218 Electric Sedan</t>
  </si>
  <si>
    <t>1G1FY6SO4K4108743</t>
  </si>
  <si>
    <t>2019 BYD</t>
  </si>
  <si>
    <t>K9S</t>
  </si>
  <si>
    <t>#219 35ft Electric Bus</t>
  </si>
  <si>
    <t>4B9KALA66K2038002</t>
  </si>
  <si>
    <t>#220 35ft Electric Bus</t>
  </si>
  <si>
    <t>4B9KALA64K2038001</t>
  </si>
  <si>
    <t>2021 BYD</t>
  </si>
  <si>
    <t>#221 Electric Sedan</t>
  </si>
  <si>
    <t>#222 Electric Sedan</t>
  </si>
  <si>
    <t>#223 Electric Sedan</t>
  </si>
  <si>
    <t>#224 Electric Sedan</t>
  </si>
  <si>
    <t>1G1FY6S05K4129102</t>
  </si>
  <si>
    <t>1G1FY6S04K4143427</t>
  </si>
  <si>
    <t>1G1FY6S05K4129827</t>
  </si>
  <si>
    <t>1G1FY6S02K4128926</t>
  </si>
  <si>
    <t>#225 Trolleybus</t>
  </si>
  <si>
    <t>2017 Ford</t>
  </si>
  <si>
    <t>Villager</t>
  </si>
  <si>
    <t>#226 Electric Sedan</t>
  </si>
  <si>
    <t>K7M-ER</t>
  </si>
  <si>
    <t>#230 30ft Electric Bus</t>
  </si>
  <si>
    <t>#231 30ft Electric Bus</t>
  </si>
  <si>
    <t>4B9KDLA65L2038002</t>
  </si>
  <si>
    <t>4B9KDLA63L2038001</t>
  </si>
  <si>
    <t>#227 Electric Sedan</t>
  </si>
  <si>
    <t>2020 Chevy</t>
  </si>
  <si>
    <t>#228 Electric Sedan</t>
  </si>
  <si>
    <t>#229 Electric Sedan</t>
  </si>
  <si>
    <t>1G1FY6S04L4116066</t>
  </si>
  <si>
    <t>1G1FY6S0XL4119859</t>
  </si>
  <si>
    <t>1G1FY6S08L4121285</t>
  </si>
  <si>
    <t>1G1FY6S08L4114465</t>
  </si>
  <si>
    <t>1F66F5DY2H0A15572</t>
  </si>
  <si>
    <t>23ft Electric Bus</t>
  </si>
  <si>
    <t>2020 2020 Chevy Bolt</t>
  </si>
  <si>
    <t>2019 2017 Trolleybus</t>
  </si>
  <si>
    <t>2019 2019 35ft BYD</t>
  </si>
  <si>
    <t>2021 2021 30ft BYD</t>
  </si>
  <si>
    <t>2022 Chrysler</t>
  </si>
  <si>
    <t>Voyager</t>
  </si>
  <si>
    <t>#232 Van</t>
  </si>
  <si>
    <t>2C4RC1CG5NR172339</t>
  </si>
  <si>
    <t>#233 Van</t>
  </si>
  <si>
    <t>2C4RC1CG5NR172342</t>
  </si>
  <si>
    <t>#234 Van</t>
  </si>
  <si>
    <t>2C4RC1CG5NR171725</t>
  </si>
  <si>
    <t>#235 Van</t>
  </si>
  <si>
    <t>2022 Chysler</t>
  </si>
  <si>
    <t>2C4RC1CG5NR171739</t>
  </si>
  <si>
    <t>#236 Van</t>
  </si>
  <si>
    <t>2C4RC1CG5NR171742</t>
  </si>
  <si>
    <r>
      <t xml:space="preserve">The FCRTA General Manager regularly consults with the Maintenance Manager, Transit Planner, and other staff in order to determine priority investments.  Factors considered in prioritizing investments are age and condition of vehicle fleet and Maintenance Costs to evaluate patterns, funding available, and the present and future transit operations plans of FCRTA.  </t>
    </r>
    <r>
      <rPr>
        <b/>
        <sz val="11"/>
        <color theme="1"/>
        <rFont val="Calibri"/>
        <family val="2"/>
        <scheme val="minor"/>
      </rPr>
      <t xml:space="preserve">In terms of vehicle type, FCRTA will continue to give Electric vehicles its highest investment priority.  FCRTA has also made it a TOP PRIORITY to move ahead with replacing its existing gasoline and CNG vehicles with Zero-emission Electric vehicles anytime funding allows.  This is in keeping FCRTA's stated policy to make its vehicle fleet 100% Electric by the year 2030.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</si>
</sst>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quot;$&quot;#,##0"/>
    <numFmt numFmtId="166" formatCode="0.0"/>
    <numFmt numFmtId="167" formatCode="0.0%"/>
  </numFmts>
  <fonts count="46" x14ac:knownFonts="1">
    <font>
      <sz val="11"/>
      <color theme="1"/>
      <name val="Calibri"/>
      <family val="2"/>
      <scheme val="minor"/>
    </font>
    <font>
      <b/>
      <sz val="11"/>
      <color theme="1"/>
      <name val="Calibri"/>
      <family val="2"/>
      <scheme val="minor"/>
    </font>
    <font>
      <b/>
      <sz val="16"/>
      <color theme="1"/>
      <name val="Calibri"/>
      <family val="2"/>
      <scheme val="minor"/>
    </font>
    <font>
      <b/>
      <sz val="14"/>
      <color rgb="FF0033CC"/>
      <name val="Calibri Light"/>
      <family val="2"/>
    </font>
    <font>
      <b/>
      <sz val="13"/>
      <color rgb="FF2E74B5"/>
      <name val="Calibri Light"/>
      <family val="2"/>
    </font>
    <font>
      <u/>
      <sz val="11"/>
      <color theme="1"/>
      <name val="Calibri"/>
      <family val="2"/>
      <scheme val="minor"/>
    </font>
    <font>
      <i/>
      <sz val="11"/>
      <color theme="1"/>
      <name val="Calibri"/>
      <family val="2"/>
      <scheme val="minor"/>
    </font>
    <font>
      <b/>
      <sz val="12"/>
      <color theme="1"/>
      <name val="Calibri"/>
      <family val="2"/>
      <scheme val="minor"/>
    </font>
    <font>
      <i/>
      <sz val="11"/>
      <color rgb="FF5B9BD5"/>
      <name val="Calibri"/>
      <family val="2"/>
      <scheme val="minor"/>
    </font>
    <font>
      <sz val="8"/>
      <color theme="1"/>
      <name val="Calibri"/>
      <family val="2"/>
      <scheme val="minor"/>
    </font>
    <font>
      <b/>
      <sz val="11"/>
      <color theme="1"/>
      <name val="Calibri"/>
      <family val="2"/>
    </font>
    <font>
      <b/>
      <i/>
      <sz val="14"/>
      <name val="Calibri"/>
      <family val="2"/>
      <scheme val="minor"/>
    </font>
    <font>
      <b/>
      <u/>
      <sz val="11"/>
      <color rgb="FFFF0000"/>
      <name val="Calibri"/>
      <family val="2"/>
      <scheme val="minor"/>
    </font>
    <font>
      <b/>
      <sz val="11"/>
      <color rgb="FFFF0000"/>
      <name val="Calibri"/>
      <family val="2"/>
      <scheme val="minor"/>
    </font>
    <font>
      <b/>
      <u/>
      <sz val="11"/>
      <color theme="1"/>
      <name val="Calibri"/>
      <family val="2"/>
      <scheme val="minor"/>
    </font>
    <font>
      <sz val="11"/>
      <color theme="1"/>
      <name val="Calibri"/>
      <family val="2"/>
    </font>
    <font>
      <b/>
      <u/>
      <sz val="11"/>
      <color theme="1"/>
      <name val="Calibri"/>
      <family val="2"/>
    </font>
    <font>
      <b/>
      <u/>
      <sz val="11"/>
      <color rgb="FFFF0000"/>
      <name val="Calibri"/>
      <family val="2"/>
    </font>
    <font>
      <u/>
      <sz val="11"/>
      <color theme="10"/>
      <name val="Calibri"/>
      <family val="2"/>
      <scheme val="minor"/>
    </font>
    <font>
      <b/>
      <sz val="14"/>
      <color theme="1"/>
      <name val="Calibri"/>
      <family val="2"/>
      <scheme val="minor"/>
    </font>
    <font>
      <i/>
      <sz val="10"/>
      <color theme="1"/>
      <name val="Calibri"/>
      <family val="2"/>
      <scheme val="minor"/>
    </font>
    <font>
      <sz val="11"/>
      <color theme="1"/>
      <name val="Calibri"/>
      <family val="2"/>
      <scheme val="minor"/>
    </font>
    <font>
      <b/>
      <sz val="12"/>
      <color theme="4"/>
      <name val="Calibri"/>
      <family val="2"/>
      <scheme val="minor"/>
    </font>
    <font>
      <b/>
      <sz val="11"/>
      <color theme="4"/>
      <name val="Calibri"/>
      <family val="2"/>
      <scheme val="minor"/>
    </font>
    <font>
      <b/>
      <sz val="11"/>
      <color rgb="FF2E74B5"/>
      <name val="Calibri Light"/>
      <family val="2"/>
    </font>
    <font>
      <b/>
      <i/>
      <u val="double"/>
      <sz val="11"/>
      <color theme="1"/>
      <name val="Calibri"/>
      <family val="2"/>
      <scheme val="minor"/>
    </font>
    <font>
      <b/>
      <i/>
      <u val="double"/>
      <sz val="12"/>
      <color theme="1"/>
      <name val="Calibri"/>
      <family val="2"/>
      <scheme val="minor"/>
    </font>
    <font>
      <b/>
      <sz val="11"/>
      <color theme="1"/>
      <name val="Calibri Light"/>
      <family val="2"/>
      <scheme val="major"/>
    </font>
    <font>
      <b/>
      <sz val="11"/>
      <name val="Calibri"/>
      <family val="2"/>
      <scheme val="minor"/>
    </font>
    <font>
      <i/>
      <u/>
      <sz val="11"/>
      <color theme="1"/>
      <name val="Calibri"/>
      <family val="2"/>
    </font>
    <font>
      <b/>
      <sz val="16"/>
      <color rgb="FF0033CC"/>
      <name val="Calibri Light"/>
      <family val="2"/>
    </font>
    <font>
      <sz val="16"/>
      <color theme="1"/>
      <name val="Calibri"/>
      <family val="2"/>
      <scheme val="minor"/>
    </font>
    <font>
      <b/>
      <sz val="16"/>
      <color rgb="FF2E74B5"/>
      <name val="Calibri Light"/>
      <family val="2"/>
    </font>
    <font>
      <i/>
      <sz val="16"/>
      <color theme="1"/>
      <name val="Calibri"/>
      <family val="2"/>
      <scheme val="minor"/>
    </font>
    <font>
      <sz val="18"/>
      <color theme="1"/>
      <name val="Calibri"/>
      <family val="2"/>
      <scheme val="minor"/>
    </font>
    <font>
      <sz val="14"/>
      <color theme="1"/>
      <name val="Calibri"/>
      <family val="2"/>
      <scheme val="minor"/>
    </font>
    <font>
      <b/>
      <sz val="22"/>
      <color theme="1"/>
      <name val="Calibri"/>
      <family val="2"/>
      <scheme val="minor"/>
    </font>
    <font>
      <b/>
      <sz val="24"/>
      <color theme="1"/>
      <name val="Calibri"/>
      <family val="2"/>
      <scheme val="minor"/>
    </font>
    <font>
      <b/>
      <sz val="20"/>
      <color rgb="FF0033CC"/>
      <name val="Calibri Light"/>
      <family val="2"/>
    </font>
    <font>
      <b/>
      <sz val="18"/>
      <color rgb="FF2E74B5"/>
      <name val="Calibri Light"/>
      <family val="2"/>
    </font>
    <font>
      <u/>
      <sz val="16"/>
      <color theme="10"/>
      <name val="Calibri"/>
      <family val="2"/>
      <scheme val="minor"/>
    </font>
    <font>
      <sz val="11"/>
      <color rgb="FF000000"/>
      <name val="Calibri"/>
      <family val="2"/>
    </font>
    <font>
      <b/>
      <sz val="11"/>
      <color rgb="FF000000"/>
      <name val="Calibri"/>
      <family val="2"/>
    </font>
    <font>
      <sz val="14"/>
      <color rgb="FF000000"/>
      <name val="Calibri"/>
      <family val="2"/>
    </font>
    <font>
      <sz val="16"/>
      <color rgb="FF000000"/>
      <name val="Calibri"/>
      <family val="2"/>
    </font>
    <font>
      <sz val="11"/>
      <color rgb="FF9C0006"/>
      <name val="Calibri"/>
      <family val="2"/>
      <scheme val="minor"/>
    </font>
  </fonts>
  <fills count="16">
    <fill>
      <patternFill patternType="none"/>
    </fill>
    <fill>
      <patternFill patternType="gray125"/>
    </fill>
    <fill>
      <patternFill patternType="solid">
        <fgColor rgb="FFF2F2F2"/>
        <bgColor indexed="64"/>
      </patternFill>
    </fill>
    <fill>
      <patternFill patternType="solid">
        <fgColor indexed="43"/>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FFA9"/>
        <bgColor indexed="64"/>
      </patternFill>
    </fill>
    <fill>
      <patternFill patternType="solid">
        <fgColor rgb="FFFFC7CE"/>
        <bgColor indexed="64"/>
      </patternFill>
    </fill>
    <fill>
      <patternFill patternType="solid">
        <fgColor rgb="FFFFC7CE"/>
      </patternFill>
    </fill>
  </fills>
  <borders count="38">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style="medium">
        <color rgb="FFBFBFBF"/>
      </right>
      <top/>
      <bottom/>
      <diagonal/>
    </border>
    <border>
      <left style="medium">
        <color rgb="FFBFBFBF"/>
      </left>
      <right style="medium">
        <color rgb="FFBFBFBF"/>
      </right>
      <top style="medium">
        <color rgb="FFBFBFB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style="thin">
        <color indexed="64"/>
      </left>
      <right style="thin">
        <color indexed="64"/>
      </right>
      <top style="thin">
        <color indexed="64"/>
      </top>
      <bottom style="thin">
        <color indexed="64"/>
      </bottom>
      <diagonal/>
    </border>
    <border>
      <left/>
      <right/>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diagonal/>
    </border>
    <border>
      <left style="thin">
        <color auto="1"/>
      </left>
      <right style="medium">
        <color rgb="FFBFBFBF"/>
      </right>
      <top style="medium">
        <color rgb="FFBFBFBF"/>
      </top>
      <bottom style="medium">
        <color rgb="FFBFBFBF"/>
      </bottom>
      <diagonal/>
    </border>
    <border>
      <left style="thin">
        <color auto="1"/>
      </left>
      <right/>
      <top style="medium">
        <color rgb="FFBFBFBF"/>
      </top>
      <bottom style="medium">
        <color rgb="FFBFBFBF"/>
      </bottom>
      <diagonal/>
    </border>
    <border>
      <left style="medium">
        <color indexed="64"/>
      </left>
      <right style="medium">
        <color indexed="64"/>
      </right>
      <top style="medium">
        <color indexed="64"/>
      </top>
      <bottom style="medium">
        <color indexed="64"/>
      </bottom>
      <diagonal/>
    </border>
    <border>
      <left/>
      <right style="medium">
        <color rgb="FFBFBFBF"/>
      </right>
      <top/>
      <bottom/>
      <diagonal/>
    </border>
    <border>
      <left style="medium">
        <color rgb="FFBFBFBF"/>
      </left>
      <right/>
      <top style="medium">
        <color rgb="FFBFBFBF"/>
      </top>
      <bottom/>
      <diagonal/>
    </border>
    <border>
      <left style="medium">
        <color rgb="FFBFBFBF"/>
      </left>
      <right/>
      <top/>
      <bottom/>
      <diagonal/>
    </border>
    <border>
      <left style="medium">
        <color rgb="FFBFBFBF"/>
      </left>
      <right/>
      <top/>
      <bottom style="medium">
        <color rgb="FFBFBFB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medium">
        <color rgb="FFBFBFBF"/>
      </left>
      <right style="medium">
        <color rgb="FFBFBFBF"/>
      </right>
      <top style="thin">
        <color indexed="64"/>
      </top>
      <bottom style="double">
        <color indexed="64"/>
      </bottom>
      <diagonal/>
    </border>
    <border>
      <left style="medium">
        <color rgb="FFBFBFBF"/>
      </left>
      <right style="medium">
        <color rgb="FFBFBFBF"/>
      </right>
      <top/>
      <bottom style="medium">
        <color indexed="64"/>
      </bottom>
      <diagonal/>
    </border>
    <border>
      <left style="medium">
        <color rgb="FFBFBFBF"/>
      </left>
      <right/>
      <top style="thin">
        <color indexed="64"/>
      </top>
      <bottom style="double">
        <color indexed="64"/>
      </bottom>
      <diagonal/>
    </border>
    <border>
      <left/>
      <right style="medium">
        <color rgb="FFBFBFBF"/>
      </right>
      <top style="thin">
        <color indexed="64"/>
      </top>
      <bottom style="double">
        <color indexed="64"/>
      </bottom>
      <diagonal/>
    </border>
    <border>
      <left style="medium">
        <color rgb="FFBFBFBF"/>
      </left>
      <right/>
      <top style="medium">
        <color indexed="64"/>
      </top>
      <bottom style="medium">
        <color rgb="FFBFBFBF"/>
      </bottom>
      <diagonal/>
    </border>
    <border>
      <left/>
      <right style="medium">
        <color rgb="FFBFBFBF"/>
      </right>
      <top style="medium">
        <color indexed="64"/>
      </top>
      <bottom style="medium">
        <color rgb="FFBFBFBF"/>
      </bottom>
      <diagonal/>
    </border>
    <border>
      <left style="medium">
        <color rgb="FFBFBFBF"/>
      </left>
      <right/>
      <top style="double">
        <color indexed="64"/>
      </top>
      <bottom style="medium">
        <color indexed="64"/>
      </bottom>
      <diagonal/>
    </border>
    <border>
      <left/>
      <right style="medium">
        <color rgb="FFBFBFBF"/>
      </right>
      <top style="double">
        <color indexed="64"/>
      </top>
      <bottom style="medium">
        <color indexed="64"/>
      </bottom>
      <diagonal/>
    </border>
    <border>
      <left style="thin">
        <color rgb="FFBFBFBF"/>
      </left>
      <right style="thin">
        <color rgb="FFBFBFBF"/>
      </right>
      <top/>
      <bottom style="thin">
        <color rgb="FFBFBFBF"/>
      </bottom>
      <diagonal/>
    </border>
    <border>
      <left/>
      <right/>
      <top style="medium">
        <color rgb="FFBFBFBF"/>
      </top>
      <bottom/>
      <diagonal/>
    </border>
  </borders>
  <cellStyleXfs count="5">
    <xf numFmtId="0" fontId="0" fillId="0" borderId="0"/>
    <xf numFmtId="0" fontId="18" fillId="0" borderId="0" applyNumberForma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45" fillId="15" borderId="0" applyNumberFormat="0" applyBorder="0" applyAlignment="0" applyProtection="0"/>
  </cellStyleXfs>
  <cellXfs count="394">
    <xf numFmtId="0" fontId="0" fillId="0" borderId="0" xfId="0"/>
    <xf numFmtId="0" fontId="3" fillId="0" borderId="0" xfId="0" applyFont="1" applyAlignment="1">
      <alignment vertical="center"/>
    </xf>
    <xf numFmtId="0" fontId="5" fillId="0" borderId="0" xfId="0" applyFont="1"/>
    <xf numFmtId="0" fontId="1" fillId="0" borderId="1" xfId="0" applyFont="1" applyBorder="1" applyAlignment="1">
      <alignment horizontal="center" vertical="center" wrapText="1"/>
    </xf>
    <xf numFmtId="0" fontId="4" fillId="0" borderId="0" xfId="0" applyFont="1" applyAlignment="1">
      <alignment vertical="center" wrapText="1"/>
    </xf>
    <xf numFmtId="0" fontId="0" fillId="0" borderId="0" xfId="0" applyAlignment="1">
      <alignment vertical="center" wrapText="1"/>
    </xf>
    <xf numFmtId="0" fontId="4" fillId="0" borderId="0" xfId="0" applyFont="1" applyAlignment="1">
      <alignment vertical="center"/>
    </xf>
    <xf numFmtId="0" fontId="1" fillId="0" borderId="0" xfId="0" applyFont="1"/>
    <xf numFmtId="0" fontId="0" fillId="3" borderId="0" xfId="0" applyFill="1"/>
    <xf numFmtId="0" fontId="0" fillId="4" borderId="0" xfId="0" applyFill="1"/>
    <xf numFmtId="0" fontId="0" fillId="0" borderId="0" xfId="0" applyAlignment="1">
      <alignment horizontal="justify" vertical="top" wrapText="1"/>
    </xf>
    <xf numFmtId="22" fontId="0" fillId="0" borderId="0" xfId="0" applyNumberFormat="1"/>
    <xf numFmtId="0" fontId="1" fillId="0" borderId="0" xfId="0" applyFont="1" applyAlignment="1">
      <alignment horizontal="right"/>
    </xf>
    <xf numFmtId="0" fontId="1" fillId="0" borderId="0" xfId="0" applyFont="1" applyAlignment="1">
      <alignment vertical="center" wrapText="1"/>
    </xf>
    <xf numFmtId="0" fontId="1" fillId="0" borderId="0" xfId="0" applyFont="1" applyAlignment="1">
      <alignment horizontal="justify"/>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 fillId="0" borderId="0" xfId="0" applyFont="1" applyAlignment="1">
      <alignment horizontal="justify" vertical="top" wrapText="1"/>
    </xf>
    <xf numFmtId="0" fontId="0" fillId="0" borderId="0" xfId="0" applyAlignment="1">
      <alignment horizontal="justify" vertical="top"/>
    </xf>
    <xf numFmtId="0" fontId="9" fillId="0" borderId="0" xfId="0" applyFont="1" applyAlignment="1">
      <alignment vertical="center" wrapText="1"/>
    </xf>
    <xf numFmtId="0" fontId="0" fillId="5" borderId="0" xfId="0" applyFill="1" applyAlignment="1">
      <alignment horizontal="justify" vertical="top" wrapText="1"/>
    </xf>
    <xf numFmtId="0" fontId="0" fillId="6" borderId="0" xfId="0" applyFill="1" applyAlignment="1">
      <alignment horizontal="justify" vertical="top" wrapText="1"/>
    </xf>
    <xf numFmtId="0" fontId="0" fillId="7" borderId="0" xfId="0" applyFill="1" applyAlignment="1">
      <alignment horizontal="justify" vertical="top" wrapText="1"/>
    </xf>
    <xf numFmtId="0" fontId="6" fillId="0" borderId="0" xfId="0" applyFont="1" applyAlignment="1">
      <alignment horizontal="right"/>
    </xf>
    <xf numFmtId="0" fontId="0" fillId="0" borderId="0" xfId="0" applyAlignment="1">
      <alignment horizontal="justify" vertical="center" wrapText="1"/>
    </xf>
    <xf numFmtId="0" fontId="1" fillId="2" borderId="1" xfId="0" applyFont="1" applyFill="1" applyBorder="1" applyAlignment="1">
      <alignment horizontal="center" vertical="center" wrapText="1"/>
    </xf>
    <xf numFmtId="0" fontId="4" fillId="0" borderId="0" xfId="0" applyFont="1" applyAlignment="1">
      <alignment vertical="top"/>
    </xf>
    <xf numFmtId="0" fontId="11" fillId="0" borderId="0" xfId="0" applyFont="1"/>
    <xf numFmtId="10" fontId="0" fillId="0" borderId="1" xfId="0" applyNumberFormat="1" applyBorder="1" applyAlignment="1">
      <alignment horizontal="right" vertical="center" wrapText="1"/>
    </xf>
    <xf numFmtId="0" fontId="4" fillId="0" borderId="0" xfId="0" applyFont="1" applyAlignment="1">
      <alignment vertical="top" wrapText="1"/>
    </xf>
    <xf numFmtId="0" fontId="1" fillId="0" borderId="2" xfId="0" applyFont="1" applyBorder="1" applyAlignment="1">
      <alignment horizontal="center" vertical="center" wrapText="1"/>
    </xf>
    <xf numFmtId="0" fontId="0" fillId="0" borderId="12" xfId="0" applyBorder="1" applyAlignment="1">
      <alignment wrapText="1"/>
    </xf>
    <xf numFmtId="0" fontId="0" fillId="0" borderId="0" xfId="0" applyAlignment="1">
      <alignment wrapText="1"/>
    </xf>
    <xf numFmtId="0" fontId="0" fillId="0" borderId="0" xfId="0" applyAlignment="1">
      <alignment vertical="center"/>
    </xf>
    <xf numFmtId="0" fontId="0" fillId="0" borderId="0" xfId="0" applyAlignment="1">
      <alignment horizontal="right" vertical="center" wrapText="1"/>
    </xf>
    <xf numFmtId="164" fontId="0" fillId="0" borderId="0" xfId="0" applyNumberFormat="1" applyAlignment="1">
      <alignment horizontal="right" vertical="center" wrapText="1"/>
    </xf>
    <xf numFmtId="10" fontId="0" fillId="0" borderId="0" xfId="0" applyNumberFormat="1" applyAlignment="1">
      <alignment horizontal="right" vertical="center" wrapText="1"/>
    </xf>
    <xf numFmtId="0" fontId="15" fillId="2" borderId="3" xfId="0" applyFont="1" applyFill="1" applyBorder="1" applyAlignment="1">
      <alignment horizontal="center" vertical="center" wrapText="1"/>
    </xf>
    <xf numFmtId="164" fontId="15" fillId="2" borderId="3" xfId="0" applyNumberFormat="1" applyFont="1" applyFill="1" applyBorder="1" applyAlignment="1">
      <alignment horizontal="center" vertical="center" wrapText="1"/>
    </xf>
    <xf numFmtId="0" fontId="0" fillId="3" borderId="11" xfId="0" applyFill="1" applyBorder="1" applyProtection="1">
      <protection locked="0"/>
    </xf>
    <xf numFmtId="0" fontId="0" fillId="3" borderId="1" xfId="0" applyFill="1" applyBorder="1" applyAlignment="1" applyProtection="1">
      <alignment vertical="center" wrapText="1"/>
      <protection locked="0"/>
    </xf>
    <xf numFmtId="0" fontId="0" fillId="3" borderId="1" xfId="0" applyFill="1" applyBorder="1" applyAlignment="1" applyProtection="1">
      <alignment horizontal="center" vertical="center" wrapText="1"/>
      <protection locked="0"/>
    </xf>
    <xf numFmtId="164" fontId="0" fillId="3" borderId="1" xfId="0" applyNumberFormat="1" applyFill="1" applyBorder="1" applyAlignment="1" applyProtection="1">
      <alignment vertical="center" wrapText="1"/>
      <protection locked="0"/>
    </xf>
    <xf numFmtId="0" fontId="0" fillId="0" borderId="0" xfId="0" applyProtection="1">
      <protection locked="0"/>
    </xf>
    <xf numFmtId="0" fontId="1" fillId="2"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164" fontId="0" fillId="0" borderId="1" xfId="0" applyNumberFormat="1" applyBorder="1" applyAlignment="1" applyProtection="1">
      <alignment vertical="center" wrapText="1"/>
      <protection locked="0"/>
    </xf>
    <xf numFmtId="0" fontId="0" fillId="0" borderId="0" xfId="0" applyAlignment="1" applyProtection="1">
      <alignment wrapText="1"/>
      <protection locked="0"/>
    </xf>
    <xf numFmtId="0" fontId="20" fillId="0" borderId="0" xfId="0" applyFont="1"/>
    <xf numFmtId="164" fontId="1" fillId="2" borderId="1" xfId="0" applyNumberFormat="1" applyFont="1" applyFill="1" applyBorder="1" applyAlignment="1">
      <alignment horizontal="center" vertical="center" wrapText="1"/>
    </xf>
    <xf numFmtId="0" fontId="13" fillId="0" borderId="0" xfId="0" applyFont="1" applyAlignment="1">
      <alignment horizontal="center"/>
    </xf>
    <xf numFmtId="0" fontId="0" fillId="0" borderId="1" xfId="0" applyBorder="1" applyAlignment="1">
      <alignment horizontal="center" vertical="center" wrapText="1"/>
    </xf>
    <xf numFmtId="164" fontId="0" fillId="0" borderId="0" xfId="0" applyNumberFormat="1"/>
    <xf numFmtId="0" fontId="0" fillId="3" borderId="1" xfId="0" applyFill="1" applyBorder="1" applyAlignment="1" applyProtection="1">
      <alignment horizontal="left" vertical="center" wrapText="1"/>
      <protection locked="0"/>
    </xf>
    <xf numFmtId="0" fontId="0" fillId="3" borderId="3" xfId="0" applyFill="1" applyBorder="1" applyAlignment="1" applyProtection="1">
      <alignment horizontal="center" vertical="center" wrapText="1"/>
      <protection locked="0"/>
    </xf>
    <xf numFmtId="0" fontId="0" fillId="3" borderId="9" xfId="0" applyFill="1" applyBorder="1" applyAlignment="1" applyProtection="1">
      <alignment horizontal="center" vertical="center" wrapText="1"/>
      <protection locked="0"/>
    </xf>
    <xf numFmtId="164" fontId="0" fillId="3" borderId="9" xfId="0" applyNumberFormat="1" applyFill="1" applyBorder="1" applyAlignment="1" applyProtection="1">
      <alignment horizontal="center" vertical="center" wrapText="1"/>
      <protection locked="0"/>
    </xf>
    <xf numFmtId="164" fontId="0" fillId="0" borderId="1" xfId="0" applyNumberFormat="1" applyBorder="1" applyAlignment="1">
      <alignment vertical="center" wrapText="1"/>
    </xf>
    <xf numFmtId="0" fontId="0" fillId="0" borderId="0" xfId="0" applyProtection="1">
      <protection hidden="1"/>
    </xf>
    <xf numFmtId="164" fontId="0" fillId="0" borderId="0" xfId="0" applyNumberFormat="1" applyProtection="1">
      <protection hidden="1"/>
    </xf>
    <xf numFmtId="0" fontId="0" fillId="0" borderId="0" xfId="0" applyProtection="1">
      <protection locked="0" hidden="1"/>
    </xf>
    <xf numFmtId="0" fontId="1" fillId="9" borderId="0" xfId="0" applyFont="1" applyFill="1" applyAlignment="1">
      <alignment wrapText="1"/>
    </xf>
    <xf numFmtId="0" fontId="8" fillId="9" borderId="0" xfId="0" applyFont="1" applyFill="1"/>
    <xf numFmtId="0" fontId="0" fillId="9" borderId="0" xfId="0" applyFill="1"/>
    <xf numFmtId="0" fontId="4" fillId="9" borderId="0" xfId="0" applyFont="1" applyFill="1" applyAlignment="1">
      <alignment vertical="center" wrapText="1"/>
    </xf>
    <xf numFmtId="0" fontId="4" fillId="9" borderId="0" xfId="0" applyFont="1" applyFill="1" applyAlignment="1">
      <alignment horizontal="left" vertical="center" wrapText="1"/>
    </xf>
    <xf numFmtId="0" fontId="13" fillId="9" borderId="0" xfId="0" applyFont="1" applyFill="1" applyAlignment="1">
      <alignment horizontal="center"/>
    </xf>
    <xf numFmtId="0" fontId="1" fillId="9" borderId="1" xfId="0" applyFont="1" applyFill="1" applyBorder="1" applyAlignment="1">
      <alignment horizontal="center" vertical="center" wrapText="1"/>
    </xf>
    <xf numFmtId="0" fontId="9" fillId="9" borderId="0" xfId="0" applyFont="1" applyFill="1" applyAlignment="1">
      <alignment vertical="center" wrapText="1"/>
    </xf>
    <xf numFmtId="0" fontId="0" fillId="9" borderId="0" xfId="0" applyFill="1" applyAlignment="1">
      <alignment wrapText="1"/>
    </xf>
    <xf numFmtId="0" fontId="0" fillId="9" borderId="1" xfId="0" applyFill="1" applyBorder="1" applyAlignment="1">
      <alignment vertical="center" wrapText="1"/>
    </xf>
    <xf numFmtId="6" fontId="0" fillId="9" borderId="1" xfId="0" applyNumberFormat="1" applyFill="1" applyBorder="1" applyAlignment="1">
      <alignment vertical="center" wrapText="1"/>
    </xf>
    <xf numFmtId="0" fontId="1" fillId="9" borderId="1" xfId="0" applyFont="1" applyFill="1" applyBorder="1" applyAlignment="1">
      <alignment vertical="center" wrapText="1"/>
    </xf>
    <xf numFmtId="0" fontId="15" fillId="9" borderId="1" xfId="0" applyFont="1" applyFill="1" applyBorder="1" applyAlignment="1">
      <alignment horizontal="center" vertical="center" wrapText="1"/>
    </xf>
    <xf numFmtId="0" fontId="0" fillId="0" borderId="0" xfId="0" applyAlignment="1">
      <alignment horizontal="left" vertical="top" wrapText="1"/>
    </xf>
    <xf numFmtId="0" fontId="0" fillId="3" borderId="17" xfId="0" applyFill="1" applyBorder="1" applyProtection="1">
      <protection locked="0"/>
    </xf>
    <xf numFmtId="22" fontId="0" fillId="0" borderId="17" xfId="0" applyNumberFormat="1" applyBorder="1" applyProtection="1">
      <protection hidden="1"/>
    </xf>
    <xf numFmtId="49" fontId="0" fillId="0" borderId="0" xfId="0" applyNumberFormat="1" applyAlignment="1">
      <alignment horizontal="right"/>
    </xf>
    <xf numFmtId="22" fontId="6" fillId="0" borderId="0" xfId="0" applyNumberFormat="1" applyFont="1"/>
    <xf numFmtId="0" fontId="11" fillId="8" borderId="0" xfId="0" applyFont="1" applyFill="1" applyAlignment="1">
      <alignment horizontal="center"/>
    </xf>
    <xf numFmtId="0" fontId="0" fillId="0" borderId="0" xfId="0" applyAlignment="1">
      <alignment horizontal="center"/>
    </xf>
    <xf numFmtId="0" fontId="6" fillId="0" borderId="1" xfId="0" applyFont="1" applyBorder="1" applyAlignment="1">
      <alignment vertical="center" wrapText="1"/>
    </xf>
    <xf numFmtId="164" fontId="1" fillId="10" borderId="1" xfId="0" applyNumberFormat="1" applyFont="1" applyFill="1" applyBorder="1" applyAlignment="1">
      <alignment horizontal="right" vertical="center" wrapText="1"/>
    </xf>
    <xf numFmtId="0" fontId="1" fillId="10" borderId="1" xfId="0" applyFont="1" applyFill="1" applyBorder="1" applyAlignment="1">
      <alignment horizontal="left" vertical="center" wrapText="1"/>
    </xf>
    <xf numFmtId="164" fontId="0" fillId="0" borderId="1" xfId="0" applyNumberFormat="1" applyBorder="1" applyAlignment="1">
      <alignment horizontal="right" vertical="center" wrapText="1"/>
    </xf>
    <xf numFmtId="0" fontId="1" fillId="10" borderId="1" xfId="0" applyFont="1" applyFill="1" applyBorder="1" applyAlignment="1">
      <alignment horizontal="center" vertical="center" wrapText="1"/>
    </xf>
    <xf numFmtId="166" fontId="1" fillId="10" borderId="1" xfId="0" applyNumberFormat="1" applyFont="1" applyFill="1" applyBorder="1" applyAlignment="1">
      <alignment horizontal="center" vertical="center" wrapText="1"/>
    </xf>
    <xf numFmtId="166" fontId="0" fillId="0" borderId="1" xfId="0" applyNumberFormat="1" applyBorder="1" applyAlignment="1">
      <alignment horizontal="center" vertical="center" wrapText="1"/>
    </xf>
    <xf numFmtId="0" fontId="0" fillId="0" borderId="1" xfId="0" applyBorder="1" applyAlignment="1">
      <alignment vertical="center" wrapText="1"/>
    </xf>
    <xf numFmtId="3" fontId="0" fillId="3" borderId="1" xfId="0" applyNumberFormat="1" applyFill="1" applyBorder="1" applyAlignment="1" applyProtection="1">
      <alignment horizontal="center" vertical="center" wrapText="1"/>
      <protection locked="0"/>
    </xf>
    <xf numFmtId="3" fontId="1" fillId="10" borderId="1" xfId="0" applyNumberFormat="1" applyFont="1" applyFill="1" applyBorder="1" applyAlignment="1">
      <alignment horizontal="center" vertical="center" wrapText="1"/>
    </xf>
    <xf numFmtId="3" fontId="0" fillId="0" borderId="1" xfId="0" applyNumberFormat="1" applyBorder="1" applyAlignment="1">
      <alignment horizontal="center" vertical="center" wrapText="1"/>
    </xf>
    <xf numFmtId="0" fontId="1" fillId="10" borderId="1" xfId="0" applyFont="1" applyFill="1" applyBorder="1" applyAlignment="1">
      <alignment vertical="center"/>
    </xf>
    <xf numFmtId="10" fontId="1" fillId="10" borderId="1" xfId="0" applyNumberFormat="1" applyFont="1" applyFill="1" applyBorder="1" applyAlignment="1">
      <alignment horizontal="right" vertical="center" wrapText="1"/>
    </xf>
    <xf numFmtId="3" fontId="0" fillId="0" borderId="0" xfId="0" applyNumberFormat="1" applyProtection="1">
      <protection hidden="1"/>
    </xf>
    <xf numFmtId="164" fontId="1" fillId="10" borderId="1" xfId="0" applyNumberFormat="1" applyFont="1" applyFill="1" applyBorder="1" applyAlignment="1">
      <alignment vertical="center" wrapText="1"/>
    </xf>
    <xf numFmtId="0" fontId="0" fillId="0" borderId="0" xfId="0" applyAlignment="1" applyProtection="1">
      <alignment horizontal="center"/>
      <protection hidden="1"/>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hidden="1"/>
    </xf>
    <xf numFmtId="0" fontId="0" fillId="0" borderId="0" xfId="0" applyAlignment="1" applyProtection="1">
      <alignment horizontal="center" vertical="center"/>
      <protection locked="0"/>
    </xf>
    <xf numFmtId="0" fontId="0" fillId="0" borderId="0" xfId="0" applyAlignment="1" applyProtection="1">
      <alignment wrapText="1"/>
      <protection hidden="1"/>
    </xf>
    <xf numFmtId="0" fontId="20" fillId="0" borderId="0" xfId="0" applyFont="1" applyAlignment="1">
      <alignment wrapText="1"/>
    </xf>
    <xf numFmtId="7" fontId="1" fillId="2" borderId="1" xfId="2" applyNumberFormat="1" applyFont="1" applyFill="1" applyBorder="1" applyAlignment="1">
      <alignment horizontal="center" vertical="center" wrapText="1"/>
    </xf>
    <xf numFmtId="0" fontId="0" fillId="0" borderId="0" xfId="2" applyNumberFormat="1" applyFont="1" applyAlignment="1">
      <alignment horizontal="center"/>
    </xf>
    <xf numFmtId="0" fontId="0" fillId="0" borderId="0" xfId="0" applyAlignment="1">
      <alignment horizontal="left"/>
    </xf>
    <xf numFmtId="1" fontId="0" fillId="0" borderId="1" xfId="0" applyNumberFormat="1" applyBorder="1" applyAlignment="1">
      <alignment horizontal="center" vertical="center" wrapText="1"/>
    </xf>
    <xf numFmtId="2" fontId="0" fillId="0" borderId="0" xfId="0" applyNumberFormat="1" applyAlignment="1">
      <alignment horizontal="center"/>
    </xf>
    <xf numFmtId="22" fontId="1" fillId="2" borderId="1" xfId="0" applyNumberFormat="1" applyFont="1" applyFill="1" applyBorder="1" applyAlignment="1">
      <alignment horizontal="center" vertical="center" wrapText="1"/>
    </xf>
    <xf numFmtId="0" fontId="6" fillId="0" borderId="0" xfId="0" applyFont="1"/>
    <xf numFmtId="0" fontId="1" fillId="0" borderId="0" xfId="0" applyFont="1" applyAlignment="1">
      <alignment wrapText="1"/>
    </xf>
    <xf numFmtId="0" fontId="1" fillId="0" borderId="0" xfId="0" applyFont="1" applyAlignment="1">
      <alignment horizontal="left"/>
    </xf>
    <xf numFmtId="0" fontId="25" fillId="2" borderId="1" xfId="0" applyFont="1" applyFill="1" applyBorder="1" applyAlignment="1">
      <alignment horizontal="left" vertical="center" wrapText="1"/>
    </xf>
    <xf numFmtId="9" fontId="0" fillId="0" borderId="0" xfId="3" applyFont="1"/>
    <xf numFmtId="9" fontId="1" fillId="2" borderId="1" xfId="3" applyFont="1" applyFill="1" applyBorder="1" applyAlignment="1">
      <alignment horizontal="center" vertical="center" wrapText="1"/>
    </xf>
    <xf numFmtId="9" fontId="4" fillId="0" borderId="0" xfId="3" applyFont="1" applyBorder="1" applyAlignment="1">
      <alignment vertical="center"/>
    </xf>
    <xf numFmtId="0" fontId="1" fillId="0" borderId="0" xfId="0" pivotButton="1" applyFont="1"/>
    <xf numFmtId="1" fontId="0" fillId="0" borderId="1" xfId="3" applyNumberFormat="1" applyFont="1" applyFill="1" applyBorder="1"/>
    <xf numFmtId="9" fontId="0" fillId="0" borderId="0" xfId="3" applyFont="1" applyFill="1"/>
    <xf numFmtId="0" fontId="26" fillId="11" borderId="1" xfId="0" applyFont="1" applyFill="1" applyBorder="1" applyAlignment="1">
      <alignment horizontal="left" vertical="center" wrapText="1"/>
    </xf>
    <xf numFmtId="1" fontId="0" fillId="0" borderId="0" xfId="0" applyNumberFormat="1"/>
    <xf numFmtId="0" fontId="1" fillId="0" borderId="13" xfId="0" applyFont="1" applyBorder="1" applyAlignment="1">
      <alignment horizontal="center" vertical="center" wrapText="1"/>
    </xf>
    <xf numFmtId="0" fontId="7" fillId="11" borderId="13" xfId="0" applyFont="1" applyFill="1" applyBorder="1" applyAlignment="1">
      <alignment horizontal="center" vertical="center" wrapText="1"/>
    </xf>
    <xf numFmtId="0" fontId="7" fillId="0" borderId="14" xfId="0" applyFont="1" applyBorder="1" applyAlignment="1">
      <alignment horizontal="center" vertical="center" wrapText="1"/>
    </xf>
    <xf numFmtId="0" fontId="6" fillId="2" borderId="1" xfId="0" applyFont="1" applyFill="1" applyBorder="1" applyAlignment="1">
      <alignment vertical="center" wrapText="1"/>
    </xf>
    <xf numFmtId="0" fontId="13" fillId="0" borderId="0" xfId="0" applyFont="1"/>
    <xf numFmtId="0" fontId="13" fillId="9" borderId="0" xfId="0" applyFont="1" applyFill="1"/>
    <xf numFmtId="0" fontId="1" fillId="9" borderId="0" xfId="0" applyFont="1" applyFill="1" applyAlignment="1" applyProtection="1">
      <alignment wrapText="1"/>
      <protection locked="0"/>
    </xf>
    <xf numFmtId="9" fontId="0" fillId="3" borderId="1" xfId="3" applyFont="1" applyFill="1" applyBorder="1" applyAlignment="1" applyProtection="1">
      <alignment vertical="center" wrapText="1"/>
      <protection locked="0"/>
    </xf>
    <xf numFmtId="0" fontId="6" fillId="3" borderId="1" xfId="0" applyFont="1" applyFill="1" applyBorder="1" applyAlignment="1" applyProtection="1">
      <alignment vertical="center" wrapText="1"/>
      <protection locked="0"/>
    </xf>
    <xf numFmtId="0" fontId="1" fillId="0" borderId="11" xfId="0" applyFont="1" applyBorder="1" applyAlignment="1">
      <alignment horizontal="center"/>
    </xf>
    <xf numFmtId="0" fontId="1" fillId="2" borderId="1" xfId="0" applyFont="1" applyFill="1" applyBorder="1" applyAlignment="1">
      <alignment horizontal="center" vertical="center"/>
    </xf>
    <xf numFmtId="0" fontId="0" fillId="0" borderId="1" xfId="0" applyBorder="1" applyAlignment="1" applyProtection="1">
      <alignment horizontal="left" vertical="center"/>
      <protection locked="0"/>
    </xf>
    <xf numFmtId="0" fontId="1" fillId="9" borderId="0" xfId="0" applyFont="1" applyFill="1" applyAlignment="1">
      <alignment horizontal="center" vertical="center" wrapText="1"/>
    </xf>
    <xf numFmtId="0" fontId="0" fillId="3" borderId="1" xfId="0" applyFill="1" applyBorder="1" applyProtection="1">
      <protection locked="0"/>
    </xf>
    <xf numFmtId="9" fontId="0" fillId="3" borderId="1" xfId="3" applyFont="1" applyFill="1" applyBorder="1" applyProtection="1">
      <protection locked="0"/>
    </xf>
    <xf numFmtId="167" fontId="1" fillId="3" borderId="13" xfId="3" applyNumberFormat="1" applyFont="1" applyFill="1" applyBorder="1" applyAlignment="1" applyProtection="1">
      <alignment horizontal="center" vertical="center" wrapText="1"/>
      <protection locked="0"/>
    </xf>
    <xf numFmtId="0" fontId="31" fillId="0" borderId="0" xfId="0" applyFont="1"/>
    <xf numFmtId="0" fontId="2" fillId="9"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2" fillId="10" borderId="1" xfId="0" applyFont="1" applyFill="1" applyBorder="1" applyAlignment="1">
      <alignment horizontal="center" vertical="center" wrapText="1"/>
    </xf>
    <xf numFmtId="166" fontId="2" fillId="10" borderId="1" xfId="0" applyNumberFormat="1" applyFont="1" applyFill="1" applyBorder="1" applyAlignment="1">
      <alignment horizontal="center" vertical="center" wrapText="1"/>
    </xf>
    <xf numFmtId="3" fontId="2" fillId="10" borderId="1" xfId="0" applyNumberFormat="1" applyFont="1" applyFill="1" applyBorder="1" applyAlignment="1">
      <alignment horizontal="center" vertical="center" wrapText="1"/>
    </xf>
    <xf numFmtId="164" fontId="2" fillId="10" borderId="1" xfId="2" applyNumberFormat="1" applyFont="1" applyFill="1" applyBorder="1" applyAlignment="1">
      <alignment horizontal="right" vertical="center" wrapText="1"/>
    </xf>
    <xf numFmtId="0" fontId="33" fillId="0" borderId="1" xfId="0" applyFont="1" applyBorder="1" applyAlignment="1">
      <alignment vertical="center" wrapText="1"/>
    </xf>
    <xf numFmtId="0" fontId="31" fillId="0" borderId="1" xfId="0" applyFont="1" applyBorder="1" applyAlignment="1">
      <alignment horizontal="center" vertical="center" wrapText="1"/>
    </xf>
    <xf numFmtId="166" fontId="31" fillId="0" borderId="1" xfId="0" applyNumberFormat="1" applyFont="1" applyBorder="1" applyAlignment="1">
      <alignment horizontal="center" vertical="center" wrapText="1"/>
    </xf>
    <xf numFmtId="3" fontId="31" fillId="0" borderId="1" xfId="0" applyNumberFormat="1" applyFont="1" applyBorder="1" applyAlignment="1">
      <alignment horizontal="center" vertical="center" wrapText="1"/>
    </xf>
    <xf numFmtId="164" fontId="31" fillId="0" borderId="1" xfId="2" applyNumberFormat="1" applyFont="1" applyFill="1" applyBorder="1" applyAlignment="1">
      <alignment horizontal="right" vertical="center" wrapText="1"/>
    </xf>
    <xf numFmtId="164" fontId="2" fillId="10" borderId="1" xfId="0" applyNumberFormat="1" applyFont="1" applyFill="1" applyBorder="1" applyAlignment="1">
      <alignment horizontal="right" vertical="center" wrapText="1"/>
    </xf>
    <xf numFmtId="164" fontId="31" fillId="0" borderId="1" xfId="0" applyNumberFormat="1" applyFont="1" applyBorder="1" applyAlignment="1">
      <alignment horizontal="right" vertical="center" wrapText="1"/>
    </xf>
    <xf numFmtId="9" fontId="2" fillId="10" borderId="1" xfId="3" applyFont="1" applyFill="1" applyBorder="1" applyAlignment="1">
      <alignment horizontal="center" vertical="center" wrapText="1"/>
    </xf>
    <xf numFmtId="166" fontId="31" fillId="0" borderId="1" xfId="2" applyNumberFormat="1" applyFont="1" applyFill="1" applyBorder="1" applyAlignment="1">
      <alignment horizontal="center" vertical="center" wrapText="1"/>
    </xf>
    <xf numFmtId="9" fontId="31" fillId="0" borderId="1" xfId="3" applyFont="1" applyFill="1" applyBorder="1" applyAlignment="1">
      <alignment horizontal="center" vertical="center" wrapText="1"/>
    </xf>
    <xf numFmtId="0" fontId="31" fillId="0" borderId="0" xfId="0" applyFont="1" applyAlignment="1">
      <alignment vertical="center"/>
    </xf>
    <xf numFmtId="0" fontId="31" fillId="0" borderId="0" xfId="0" applyFont="1" applyAlignment="1">
      <alignment vertical="center" wrapText="1"/>
    </xf>
    <xf numFmtId="0" fontId="31" fillId="0" borderId="0" xfId="0" applyFont="1" applyAlignment="1">
      <alignment horizontal="right" vertical="center" wrapText="1"/>
    </xf>
    <xf numFmtId="164" fontId="31" fillId="0" borderId="0" xfId="0" applyNumberFormat="1" applyFont="1" applyAlignment="1">
      <alignment horizontal="right" vertical="center" wrapText="1"/>
    </xf>
    <xf numFmtId="10" fontId="31" fillId="0" borderId="0" xfId="0" applyNumberFormat="1" applyFont="1" applyAlignment="1">
      <alignment horizontal="right" vertical="center" wrapText="1"/>
    </xf>
    <xf numFmtId="0" fontId="2" fillId="0" borderId="24" xfId="0" applyFont="1" applyBorder="1" applyAlignment="1">
      <alignment horizontal="center" vertical="center" wrapText="1"/>
    </xf>
    <xf numFmtId="0" fontId="2" fillId="0" borderId="24" xfId="0" applyFont="1" applyBorder="1" applyAlignment="1">
      <alignment horizontal="left" vertical="center" wrapText="1"/>
    </xf>
    <xf numFmtId="0" fontId="31" fillId="0" borderId="0" xfId="0" applyFont="1" applyAlignment="1">
      <alignment vertical="top"/>
    </xf>
    <xf numFmtId="0" fontId="32" fillId="0" borderId="0" xfId="0" applyFont="1" applyAlignment="1">
      <alignment vertical="top" wrapText="1"/>
    </xf>
    <xf numFmtId="0" fontId="2" fillId="2" borderId="1" xfId="0" applyFont="1" applyFill="1" applyBorder="1" applyAlignment="1">
      <alignment horizontal="center" vertical="center" wrapText="1"/>
    </xf>
    <xf numFmtId="0" fontId="31" fillId="0" borderId="1" xfId="0" applyFont="1" applyBorder="1" applyAlignment="1">
      <alignment horizontal="center" vertical="top"/>
    </xf>
    <xf numFmtId="0" fontId="31" fillId="0" borderId="0" xfId="0" applyFont="1" applyAlignment="1">
      <alignment wrapText="1"/>
    </xf>
    <xf numFmtId="9" fontId="31" fillId="2" borderId="25" xfId="3" applyFont="1" applyFill="1" applyBorder="1" applyAlignment="1">
      <alignment horizontal="center" vertical="center" wrapText="1"/>
    </xf>
    <xf numFmtId="9" fontId="31" fillId="0" borderId="0" xfId="3" applyFont="1" applyBorder="1" applyAlignment="1">
      <alignment horizontal="center" vertical="center" wrapText="1"/>
    </xf>
    <xf numFmtId="0" fontId="40" fillId="0" borderId="0" xfId="1" applyFont="1" applyBorder="1"/>
    <xf numFmtId="0" fontId="30" fillId="0" borderId="0" xfId="0" applyFont="1" applyAlignment="1">
      <alignment horizontal="left" vertical="center"/>
    </xf>
    <xf numFmtId="3" fontId="31" fillId="0" borderId="0" xfId="0" applyNumberFormat="1" applyFont="1"/>
    <xf numFmtId="164" fontId="31" fillId="0" borderId="0" xfId="0" applyNumberFormat="1" applyFont="1"/>
    <xf numFmtId="3" fontId="2" fillId="2"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164" fontId="31" fillId="0" borderId="1" xfId="0" applyNumberFormat="1" applyFont="1" applyBorder="1" applyAlignment="1">
      <alignment vertical="center" wrapText="1"/>
    </xf>
    <xf numFmtId="3" fontId="31" fillId="0" borderId="0" xfId="0" applyNumberFormat="1" applyFont="1" applyAlignment="1">
      <alignment vertical="center" wrapText="1"/>
    </xf>
    <xf numFmtId="164" fontId="31" fillId="0" borderId="0" xfId="0" applyNumberFormat="1" applyFont="1" applyAlignment="1">
      <alignment vertical="center" wrapText="1"/>
    </xf>
    <xf numFmtId="0" fontId="31" fillId="0" borderId="1" xfId="0" applyFont="1" applyBorder="1" applyAlignment="1">
      <alignment wrapText="1"/>
    </xf>
    <xf numFmtId="0" fontId="31" fillId="0" borderId="0" xfId="0" applyFont="1" applyAlignment="1">
      <alignment horizontal="center" vertical="center" wrapText="1"/>
    </xf>
    <xf numFmtId="0" fontId="2" fillId="2" borderId="28" xfId="0" applyFont="1" applyFill="1" applyBorder="1" applyAlignment="1">
      <alignment horizontal="right" vertical="center" wrapText="1"/>
    </xf>
    <xf numFmtId="0" fontId="2" fillId="2" borderId="29" xfId="0" applyFont="1" applyFill="1" applyBorder="1" applyAlignment="1">
      <alignment horizontal="right" vertical="center" wrapText="1"/>
    </xf>
    <xf numFmtId="0" fontId="2" fillId="2" borderId="1" xfId="2" applyNumberFormat="1" applyFont="1" applyFill="1" applyBorder="1" applyAlignment="1">
      <alignment horizontal="center" vertical="center" wrapText="1"/>
    </xf>
    <xf numFmtId="0" fontId="31" fillId="0" borderId="0" xfId="0" applyFont="1" applyAlignment="1">
      <alignment horizontal="left" vertical="top" wrapText="1"/>
    </xf>
    <xf numFmtId="0" fontId="0" fillId="3" borderId="1" xfId="0" applyFill="1" applyBorder="1" applyAlignment="1">
      <alignment vertical="center" wrapText="1"/>
    </xf>
    <xf numFmtId="0" fontId="31" fillId="0" borderId="0" xfId="0" applyFont="1" applyAlignment="1" applyProtection="1">
      <alignment wrapText="1"/>
      <protection hidden="1"/>
    </xf>
    <xf numFmtId="0" fontId="31" fillId="0" borderId="0" xfId="0" applyFont="1" applyAlignment="1">
      <alignment vertical="top" wrapText="1"/>
    </xf>
    <xf numFmtId="0" fontId="31" fillId="0" borderId="0" xfId="0" applyFont="1" applyAlignment="1" applyProtection="1">
      <alignment horizontal="left" wrapText="1"/>
      <protection hidden="1"/>
    </xf>
    <xf numFmtId="0" fontId="31" fillId="0" borderId="0" xfId="0" applyFont="1" applyAlignment="1" applyProtection="1">
      <alignment vertical="top" wrapText="1"/>
      <protection hidden="1"/>
    </xf>
    <xf numFmtId="0" fontId="31" fillId="0" borderId="0" xfId="0" applyFont="1" applyAlignment="1">
      <alignment horizontal="left" wrapText="1"/>
    </xf>
    <xf numFmtId="3" fontId="31" fillId="0" borderId="0" xfId="0" applyNumberFormat="1" applyFont="1" applyAlignment="1">
      <alignment horizontal="center" vertical="center" wrapText="1"/>
    </xf>
    <xf numFmtId="164" fontId="31" fillId="0" borderId="0" xfId="0" applyNumberFormat="1" applyFont="1" applyAlignment="1">
      <alignment wrapText="1"/>
    </xf>
    <xf numFmtId="0" fontId="31" fillId="0" borderId="1" xfId="0" applyFont="1" applyBorder="1" applyAlignment="1">
      <alignment horizontal="left" wrapText="1"/>
    </xf>
    <xf numFmtId="164" fontId="31" fillId="0" borderId="1" xfId="0" applyNumberFormat="1" applyFont="1" applyBorder="1" applyAlignment="1">
      <alignment wrapText="1"/>
    </xf>
    <xf numFmtId="3" fontId="31" fillId="0" borderId="1" xfId="0" applyNumberFormat="1" applyFont="1" applyBorder="1" applyAlignment="1">
      <alignment wrapText="1"/>
    </xf>
    <xf numFmtId="2" fontId="31" fillId="0" borderId="0" xfId="0" applyNumberFormat="1" applyFont="1" applyAlignment="1">
      <alignment wrapText="1"/>
    </xf>
    <xf numFmtId="0" fontId="31" fillId="0" borderId="0" xfId="0" applyFont="1" applyAlignment="1">
      <alignment horizontal="center" wrapText="1"/>
    </xf>
    <xf numFmtId="0" fontId="31" fillId="0" borderId="1" xfId="0" applyFont="1" applyBorder="1" applyAlignment="1">
      <alignment horizontal="center" wrapText="1"/>
    </xf>
    <xf numFmtId="165" fontId="0" fillId="3" borderId="1" xfId="0" applyNumberFormat="1" applyFill="1" applyBorder="1" applyAlignment="1" applyProtection="1">
      <alignment horizontal="right" vertical="center" wrapText="1"/>
      <protection locked="0"/>
    </xf>
    <xf numFmtId="0" fontId="34" fillId="0" borderId="0" xfId="0" applyFont="1" applyAlignment="1">
      <alignment vertical="center" wrapText="1"/>
    </xf>
    <xf numFmtId="165" fontId="31" fillId="0" borderId="1" xfId="0" applyNumberFormat="1" applyFont="1" applyBorder="1" applyAlignment="1">
      <alignment vertical="center" wrapText="1"/>
    </xf>
    <xf numFmtId="165" fontId="31" fillId="0" borderId="0" xfId="2" applyNumberFormat="1" applyFont="1" applyFill="1" applyBorder="1" applyAlignment="1">
      <alignment vertical="center" wrapText="1"/>
    </xf>
    <xf numFmtId="0" fontId="31" fillId="0" borderId="37" xfId="0" applyFont="1" applyBorder="1" applyAlignment="1">
      <alignment vertical="center" wrapText="1"/>
    </xf>
    <xf numFmtId="0" fontId="31" fillId="0" borderId="12" xfId="0" applyFont="1" applyBorder="1" applyAlignment="1">
      <alignment vertical="center" wrapText="1"/>
    </xf>
    <xf numFmtId="164" fontId="2" fillId="2" borderId="1" xfId="2" applyNumberFormat="1" applyFont="1" applyFill="1" applyBorder="1" applyAlignment="1">
      <alignment horizontal="center" vertical="center" wrapText="1"/>
    </xf>
    <xf numFmtId="0" fontId="0" fillId="3" borderId="1" xfId="0" applyFill="1" applyBorder="1" applyAlignment="1" applyProtection="1">
      <alignment vertical="center"/>
      <protection locked="0"/>
    </xf>
    <xf numFmtId="164" fontId="0" fillId="12" borderId="1" xfId="0" applyNumberFormat="1" applyFill="1" applyBorder="1" applyAlignment="1" applyProtection="1">
      <alignment vertical="center" wrapText="1"/>
      <protection locked="0"/>
    </xf>
    <xf numFmtId="164" fontId="0" fillId="13" borderId="1" xfId="0" applyNumberFormat="1" applyFill="1" applyBorder="1" applyAlignment="1" applyProtection="1">
      <alignment vertical="center" wrapText="1"/>
      <protection locked="0"/>
    </xf>
    <xf numFmtId="0" fontId="0" fillId="14" borderId="0" xfId="0" applyFill="1" applyProtection="1">
      <protection locked="0" hidden="1"/>
    </xf>
    <xf numFmtId="0" fontId="0" fillId="12" borderId="3" xfId="0" applyFill="1" applyBorder="1" applyAlignment="1" applyProtection="1">
      <alignment horizontal="center" vertical="center" wrapText="1"/>
      <protection locked="0"/>
    </xf>
    <xf numFmtId="0" fontId="6" fillId="0" borderId="1" xfId="0" applyFont="1" applyBorder="1" applyAlignment="1">
      <alignment vertical="center"/>
    </xf>
    <xf numFmtId="0" fontId="0" fillId="3" borderId="1" xfId="0" applyFill="1" applyBorder="1" applyAlignment="1" applyProtection="1">
      <alignment horizontal="left" vertical="center"/>
      <protection locked="0"/>
    </xf>
    <xf numFmtId="0" fontId="0" fillId="3" borderId="0" xfId="0" applyFill="1" applyAlignment="1" applyProtection="1">
      <alignment horizontal="left" vertical="center" wrapText="1"/>
      <protection locked="0"/>
    </xf>
    <xf numFmtId="0" fontId="0" fillId="3" borderId="0" xfId="0" applyFill="1" applyAlignment="1" applyProtection="1">
      <alignment vertical="center" wrapText="1"/>
      <protection locked="0"/>
    </xf>
    <xf numFmtId="0" fontId="0" fillId="12" borderId="0" xfId="0" applyFill="1" applyAlignment="1" applyProtection="1">
      <alignment vertical="center" wrapText="1"/>
      <protection locked="0"/>
    </xf>
    <xf numFmtId="165" fontId="0" fillId="3" borderId="0" xfId="0" applyNumberFormat="1" applyFill="1" applyAlignment="1" applyProtection="1">
      <alignment horizontal="right" vertical="center" wrapText="1"/>
      <protection locked="0"/>
    </xf>
    <xf numFmtId="0" fontId="0" fillId="3" borderId="0" xfId="0" applyFill="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7" fontId="0" fillId="0" borderId="0" xfId="2" applyNumberFormat="1" applyFont="1" applyAlignment="1">
      <alignment wrapText="1"/>
    </xf>
    <xf numFmtId="0" fontId="6" fillId="0" borderId="0" xfId="0" applyFont="1" applyAlignment="1">
      <alignment wrapText="1"/>
    </xf>
    <xf numFmtId="7" fontId="0" fillId="0" borderId="1" xfId="2" applyNumberFormat="1" applyFont="1" applyBorder="1" applyAlignment="1">
      <alignment wrapText="1"/>
    </xf>
    <xf numFmtId="0" fontId="0" fillId="0" borderId="1" xfId="2" applyNumberFormat="1" applyFont="1" applyBorder="1" applyAlignment="1">
      <alignment horizontal="center"/>
    </xf>
    <xf numFmtId="1" fontId="0" fillId="0" borderId="0" xfId="0" applyNumberFormat="1" applyAlignment="1">
      <alignment horizontal="center" vertical="center" wrapText="1"/>
    </xf>
    <xf numFmtId="0" fontId="0" fillId="3" borderId="1" xfId="0" applyFill="1" applyBorder="1" applyAlignment="1">
      <alignment vertical="center"/>
    </xf>
    <xf numFmtId="0" fontId="45" fillId="15" borderId="0" xfId="4" applyAlignment="1">
      <alignment vertical="center"/>
    </xf>
    <xf numFmtId="8" fontId="0" fillId="0" borderId="0" xfId="0" applyNumberFormat="1" applyAlignment="1" applyProtection="1">
      <alignment wrapText="1"/>
      <protection locked="0"/>
    </xf>
    <xf numFmtId="8" fontId="0" fillId="0" borderId="0" xfId="0" applyNumberFormat="1" applyAlignment="1">
      <alignment wrapText="1"/>
    </xf>
    <xf numFmtId="0" fontId="0" fillId="0" borderId="0" xfId="0" applyAlignment="1">
      <alignment vertical="center" wrapText="1"/>
    </xf>
    <xf numFmtId="0" fontId="16" fillId="0" borderId="0" xfId="0" applyFont="1" applyAlignment="1">
      <alignment wrapText="1"/>
    </xf>
    <xf numFmtId="0" fontId="12" fillId="0" borderId="0" xfId="0" applyFont="1" applyAlignment="1">
      <alignment horizontal="center" vertical="center" wrapText="1"/>
    </xf>
    <xf numFmtId="0" fontId="0" fillId="0" borderId="0" xfId="0" applyAlignment="1">
      <alignment horizontal="left" vertical="top" wrapText="1"/>
    </xf>
    <xf numFmtId="0" fontId="2"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left" vertical="center" wrapText="1"/>
    </xf>
    <xf numFmtId="0" fontId="1" fillId="0" borderId="0" xfId="0" applyFont="1" applyAlignment="1">
      <alignment vertical="top" wrapText="1"/>
    </xf>
    <xf numFmtId="0" fontId="0" fillId="0" borderId="11" xfId="0" applyBorder="1" applyAlignment="1">
      <alignment vertical="center"/>
    </xf>
    <xf numFmtId="0" fontId="1" fillId="0" borderId="0" xfId="0" applyFont="1" applyAlignment="1">
      <alignment horizontal="left" vertical="top" wrapText="1"/>
    </xf>
    <xf numFmtId="0" fontId="1" fillId="0" borderId="11" xfId="0" applyFont="1" applyBorder="1" applyAlignment="1">
      <alignment horizontal="center"/>
    </xf>
    <xf numFmtId="0" fontId="0" fillId="3" borderId="22" xfId="0" applyFill="1" applyBorder="1" applyProtection="1">
      <protection locked="0"/>
    </xf>
    <xf numFmtId="0" fontId="0" fillId="3" borderId="23" xfId="0" applyFill="1" applyBorder="1" applyProtection="1">
      <protection locked="0"/>
    </xf>
    <xf numFmtId="0" fontId="0" fillId="0" borderId="0" xfId="0" applyAlignment="1">
      <alignment horizontal="justify" vertical="top" wrapText="1"/>
    </xf>
    <xf numFmtId="0" fontId="11" fillId="8" borderId="0" xfId="0" applyFont="1" applyFill="1" applyAlignment="1">
      <alignment horizontal="center"/>
    </xf>
    <xf numFmtId="0" fontId="27" fillId="0" borderId="0" xfId="0" applyFont="1" applyAlignment="1">
      <alignment horizontal="left" vertical="center" wrapText="1"/>
    </xf>
    <xf numFmtId="0" fontId="4" fillId="0" borderId="0" xfId="0" applyFont="1" applyAlignment="1">
      <alignment horizontal="left" vertical="top" wrapText="1"/>
    </xf>
    <xf numFmtId="0" fontId="27" fillId="0" borderId="0" xfId="0" applyFont="1" applyAlignment="1">
      <alignment horizontal="justify"/>
    </xf>
    <xf numFmtId="0" fontId="1" fillId="2" borderId="5"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10" xfId="0" applyFont="1" applyFill="1" applyBorder="1" applyAlignment="1">
      <alignment vertical="center" wrapText="1"/>
    </xf>
    <xf numFmtId="0" fontId="1" fillId="2" borderId="13" xfId="0" applyFont="1" applyFill="1" applyBorder="1" applyAlignment="1">
      <alignment vertical="center" wrapText="1"/>
    </xf>
    <xf numFmtId="0" fontId="1" fillId="2" borderId="2" xfId="0" applyFont="1" applyFill="1" applyBorder="1" applyAlignment="1">
      <alignment vertical="center" wrapText="1"/>
    </xf>
    <xf numFmtId="0" fontId="1" fillId="0" borderId="10" xfId="0" applyFont="1" applyBorder="1" applyAlignment="1">
      <alignment horizontal="left" vertical="center" wrapText="1"/>
    </xf>
    <xf numFmtId="0" fontId="1" fillId="0" borderId="13" xfId="0" applyFont="1" applyBorder="1" applyAlignment="1">
      <alignment horizontal="left" vertical="center" wrapText="1"/>
    </xf>
    <xf numFmtId="0" fontId="1" fillId="0" borderId="2" xfId="0" applyFont="1" applyBorder="1" applyAlignment="1">
      <alignment horizontal="left" vertical="center" wrapText="1"/>
    </xf>
    <xf numFmtId="0" fontId="7" fillId="9" borderId="1"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0" fillId="3" borderId="6" xfId="0" applyFill="1" applyBorder="1" applyAlignment="1" applyProtection="1">
      <alignment horizontal="left" wrapText="1"/>
      <protection locked="0"/>
    </xf>
    <xf numFmtId="0" fontId="0" fillId="3" borderId="7" xfId="0" applyFill="1" applyBorder="1" applyAlignment="1" applyProtection="1">
      <alignment horizontal="left" wrapText="1"/>
      <protection locked="0"/>
    </xf>
    <xf numFmtId="0" fontId="0" fillId="3" borderId="8" xfId="0" applyFill="1" applyBorder="1" applyAlignment="1" applyProtection="1">
      <alignment horizontal="left" wrapText="1"/>
      <protection locked="0"/>
    </xf>
    <xf numFmtId="0" fontId="0" fillId="3" borderId="6" xfId="0" applyFill="1" applyBorder="1" applyAlignment="1" applyProtection="1">
      <alignment wrapText="1"/>
      <protection locked="0"/>
    </xf>
    <xf numFmtId="0" fontId="0" fillId="3" borderId="7" xfId="0" applyFill="1" applyBorder="1" applyAlignment="1" applyProtection="1">
      <alignment wrapText="1"/>
      <protection locked="0"/>
    </xf>
    <xf numFmtId="0" fontId="0" fillId="3" borderId="8" xfId="0" applyFill="1" applyBorder="1" applyAlignment="1" applyProtection="1">
      <alignment wrapText="1"/>
      <protection locked="0"/>
    </xf>
    <xf numFmtId="0" fontId="11" fillId="8" borderId="0" xfId="0" applyFont="1" applyFill="1" applyAlignment="1">
      <alignment horizontal="center" vertical="center"/>
    </xf>
    <xf numFmtId="0" fontId="4" fillId="9" borderId="0" xfId="0" applyFont="1" applyFill="1" applyAlignment="1">
      <alignment horizontal="left" wrapText="1"/>
    </xf>
    <xf numFmtId="0" fontId="4" fillId="9" borderId="0" xfId="0" applyFont="1" applyFill="1" applyAlignment="1">
      <alignment horizontal="left" vertical="top" wrapText="1"/>
    </xf>
    <xf numFmtId="0" fontId="0" fillId="3" borderId="6" xfId="0" applyFill="1" applyBorder="1" applyAlignment="1" applyProtection="1">
      <alignment horizontal="justify"/>
      <protection locked="0"/>
    </xf>
    <xf numFmtId="0" fontId="0" fillId="3" borderId="7" xfId="0" applyFill="1" applyBorder="1" applyAlignment="1" applyProtection="1">
      <alignment horizontal="justify"/>
      <protection locked="0"/>
    </xf>
    <xf numFmtId="0" fontId="0" fillId="3" borderId="8" xfId="0" applyFill="1" applyBorder="1" applyAlignment="1" applyProtection="1">
      <alignment horizontal="justify"/>
      <protection locked="0"/>
    </xf>
    <xf numFmtId="0" fontId="1" fillId="0" borderId="5" xfId="0" applyFont="1" applyBorder="1" applyAlignment="1">
      <alignment vertical="top" wrapText="1"/>
    </xf>
    <xf numFmtId="0" fontId="1" fillId="0" borderId="4" xfId="0" applyFont="1" applyBorder="1" applyAlignment="1">
      <alignment vertical="top" wrapText="1"/>
    </xf>
    <xf numFmtId="0" fontId="1" fillId="0" borderId="3" xfId="0" applyFont="1" applyBorder="1" applyAlignment="1">
      <alignment vertical="top" wrapText="1"/>
    </xf>
    <xf numFmtId="0" fontId="1" fillId="9" borderId="19" xfId="0" applyFont="1" applyFill="1" applyBorder="1" applyAlignment="1">
      <alignment horizontal="left" vertical="center" wrapText="1"/>
    </xf>
    <xf numFmtId="0" fontId="1" fillId="9" borderId="14" xfId="0" applyFont="1" applyFill="1" applyBorder="1" applyAlignment="1">
      <alignment horizontal="left" vertical="center" wrapText="1"/>
    </xf>
    <xf numFmtId="0" fontId="1" fillId="9" borderId="21"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3" borderId="19" xfId="0" applyFont="1" applyFill="1" applyBorder="1" applyAlignment="1" applyProtection="1">
      <alignment horizontal="left" vertical="center" wrapText="1"/>
      <protection locked="0"/>
    </xf>
    <xf numFmtId="0" fontId="1" fillId="3" borderId="14" xfId="0"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protection locked="0"/>
    </xf>
    <xf numFmtId="0" fontId="1" fillId="3" borderId="18" xfId="0" applyFont="1" applyFill="1" applyBorder="1" applyAlignment="1" applyProtection="1">
      <alignment horizontal="left" vertical="center" wrapText="1"/>
      <protection locked="0"/>
    </xf>
    <xf numFmtId="0" fontId="1" fillId="3" borderId="21" xfId="0" applyFont="1" applyFill="1" applyBorder="1" applyAlignment="1" applyProtection="1">
      <alignment horizontal="left" vertical="center" wrapText="1"/>
      <protection locked="0"/>
    </xf>
    <xf numFmtId="0" fontId="1" fillId="3" borderId="9" xfId="0" applyFont="1" applyFill="1" applyBorder="1" applyAlignment="1" applyProtection="1">
      <alignment horizontal="left" vertical="center" wrapText="1"/>
      <protection locked="0"/>
    </xf>
    <xf numFmtId="0" fontId="0" fillId="9" borderId="10" xfId="0" applyFill="1" applyBorder="1" applyAlignment="1">
      <alignment horizontal="left" vertical="center" wrapText="1"/>
    </xf>
    <xf numFmtId="0" fontId="0" fillId="9" borderId="13" xfId="0" applyFill="1" applyBorder="1" applyAlignment="1">
      <alignment horizontal="left" vertical="center" wrapText="1"/>
    </xf>
    <xf numFmtId="0" fontId="0" fillId="9" borderId="2" xfId="0" applyFill="1" applyBorder="1" applyAlignment="1">
      <alignment horizontal="left" vertical="center" wrapText="1"/>
    </xf>
    <xf numFmtId="0" fontId="0" fillId="3" borderId="10" xfId="0" applyFill="1" applyBorder="1" applyAlignment="1" applyProtection="1">
      <alignment horizontal="left" vertical="center" wrapText="1"/>
      <protection locked="0"/>
    </xf>
    <xf numFmtId="0" fontId="0" fillId="3" borderId="13"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4" fillId="9" borderId="0" xfId="0" applyFont="1" applyFill="1" applyAlignment="1">
      <alignment vertical="top" wrapText="1"/>
    </xf>
    <xf numFmtId="0" fontId="1" fillId="9" borderId="1" xfId="0" applyFont="1" applyFill="1" applyBorder="1" applyAlignment="1">
      <alignment vertical="center" wrapText="1"/>
    </xf>
    <xf numFmtId="0" fontId="0" fillId="9" borderId="1" xfId="0" applyFill="1" applyBorder="1" applyAlignment="1">
      <alignment vertical="center" wrapText="1"/>
    </xf>
    <xf numFmtId="0" fontId="0" fillId="3" borderId="1"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2" xfId="0" applyFill="1" applyBorder="1" applyAlignment="1" applyProtection="1">
      <alignment vertical="center" wrapText="1"/>
      <protection locked="0"/>
    </xf>
    <xf numFmtId="0" fontId="4" fillId="0" borderId="0" xfId="0" applyFont="1" applyAlignment="1">
      <alignment horizontal="left" vertical="center"/>
    </xf>
    <xf numFmtId="0" fontId="4" fillId="0" borderId="18" xfId="0" applyFont="1" applyBorder="1" applyAlignment="1">
      <alignment horizontal="left" vertical="top" wrapText="1"/>
    </xf>
    <xf numFmtId="0" fontId="4" fillId="0" borderId="0" xfId="0" applyFont="1" applyAlignment="1">
      <alignment vertical="top" wrapText="1"/>
    </xf>
    <xf numFmtId="0" fontId="4" fillId="0" borderId="0" xfId="0" applyFont="1" applyAlignment="1">
      <alignment horizontal="left" vertical="center" wrapText="1"/>
    </xf>
    <xf numFmtId="0" fontId="0" fillId="12" borderId="10" xfId="0" applyFill="1" applyBorder="1" applyAlignment="1" applyProtection="1">
      <alignment vertical="center" wrapText="1"/>
      <protection locked="0"/>
    </xf>
    <xf numFmtId="0" fontId="0" fillId="12" borderId="2" xfId="0" applyFill="1" applyBorder="1" applyAlignment="1" applyProtection="1">
      <alignment vertical="center" wrapText="1"/>
      <protection locked="0"/>
    </xf>
    <xf numFmtId="0" fontId="0" fillId="12" borderId="13" xfId="0" applyFill="1" applyBorder="1" applyAlignment="1" applyProtection="1">
      <alignment vertical="center" wrapText="1"/>
      <protection locked="0"/>
    </xf>
    <xf numFmtId="0" fontId="0" fillId="0" borderId="10" xfId="0" applyBorder="1" applyAlignment="1">
      <alignment vertical="center" wrapText="1"/>
    </xf>
    <xf numFmtId="0" fontId="0" fillId="0" borderId="2" xfId="0" applyBorder="1" applyAlignment="1">
      <alignment vertical="center" wrapText="1"/>
    </xf>
    <xf numFmtId="0" fontId="0" fillId="0" borderId="13" xfId="0" applyBorder="1" applyAlignment="1">
      <alignment vertical="center" wrapText="1"/>
    </xf>
    <xf numFmtId="0" fontId="0" fillId="12" borderId="10" xfId="0" applyFill="1" applyBorder="1" applyAlignment="1" applyProtection="1">
      <alignment vertical="center"/>
      <protection locked="0"/>
    </xf>
    <xf numFmtId="0" fontId="0" fillId="12" borderId="13" xfId="0" applyFill="1" applyBorder="1" applyAlignment="1" applyProtection="1">
      <alignment vertical="center"/>
      <protection locked="0"/>
    </xf>
    <xf numFmtId="0" fontId="0" fillId="12" borderId="2" xfId="0" applyFill="1" applyBorder="1" applyAlignment="1" applyProtection="1">
      <alignment vertical="center"/>
      <protection locked="0"/>
    </xf>
    <xf numFmtId="0" fontId="11" fillId="8" borderId="0" xfId="0" applyFont="1" applyFill="1" applyAlignment="1">
      <alignment horizontal="center" wrapText="1"/>
    </xf>
    <xf numFmtId="0" fontId="13" fillId="0" borderId="0" xfId="0" applyFont="1" applyAlignment="1">
      <alignment horizontal="left" vertical="top" wrapText="1"/>
    </xf>
    <xf numFmtId="0" fontId="4" fillId="0" borderId="0" xfId="0" applyFont="1" applyAlignment="1">
      <alignment horizontal="justify" vertical="top" wrapText="1"/>
    </xf>
    <xf numFmtId="0" fontId="1" fillId="0" borderId="10"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 xfId="0" applyFont="1" applyBorder="1" applyAlignment="1">
      <alignment horizontal="center" vertical="center" wrapText="1"/>
    </xf>
    <xf numFmtId="0" fontId="1" fillId="9" borderId="1"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1" fillId="9" borderId="13"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0" fillId="9" borderId="10" xfId="0" applyFill="1" applyBorder="1" applyAlignment="1">
      <alignment vertical="center" wrapText="1"/>
    </xf>
    <xf numFmtId="0" fontId="0" fillId="9" borderId="13" xfId="0" applyFill="1" applyBorder="1" applyAlignment="1">
      <alignment vertical="center" wrapText="1"/>
    </xf>
    <xf numFmtId="0" fontId="0" fillId="9" borderId="2" xfId="0" applyFill="1" applyBorder="1" applyAlignment="1">
      <alignment vertical="center" wrapText="1"/>
    </xf>
    <xf numFmtId="0" fontId="0" fillId="3" borderId="1" xfId="0" applyFill="1" applyBorder="1" applyAlignment="1" applyProtection="1">
      <alignment horizontal="left" vertical="center" wrapText="1"/>
      <protection locked="0"/>
    </xf>
    <xf numFmtId="0" fontId="4" fillId="9" borderId="0" xfId="0" applyFont="1" applyFill="1" applyAlignment="1">
      <alignment horizontal="justify" vertical="top" wrapText="1"/>
    </xf>
    <xf numFmtId="0" fontId="1" fillId="9" borderId="0" xfId="0" applyFont="1" applyFill="1" applyAlignment="1">
      <alignment wrapText="1"/>
    </xf>
    <xf numFmtId="0" fontId="4" fillId="0" borderId="0" xfId="0" applyFont="1" applyAlignment="1">
      <alignment vertical="center"/>
    </xf>
    <xf numFmtId="0" fontId="1" fillId="2" borderId="10"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7" fillId="11" borderId="10" xfId="0" applyNumberFormat="1" applyFont="1" applyFill="1" applyBorder="1" applyAlignment="1">
      <alignment horizontal="center" vertical="center" wrapText="1"/>
    </xf>
    <xf numFmtId="0" fontId="7" fillId="11" borderId="2" xfId="0" applyFont="1" applyFill="1" applyBorder="1" applyAlignment="1">
      <alignment horizontal="center" vertical="center" wrapText="1"/>
    </xf>
    <xf numFmtId="164" fontId="1" fillId="0" borderId="10" xfId="0" applyNumberFormat="1" applyFont="1" applyBorder="1" applyAlignment="1">
      <alignment horizontal="center" vertical="center" wrapText="1"/>
    </xf>
    <xf numFmtId="0" fontId="4" fillId="0" borderId="0" xfId="0" applyFont="1" applyAlignment="1">
      <alignment vertical="center" wrapText="1"/>
    </xf>
    <xf numFmtId="0" fontId="3" fillId="0" borderId="0" xfId="0" applyFont="1" applyAlignment="1">
      <alignment horizontal="left" vertical="center" wrapText="1"/>
    </xf>
    <xf numFmtId="0" fontId="1" fillId="2" borderId="5"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3" fillId="0" borderId="0" xfId="0" applyFont="1" applyAlignment="1">
      <alignment horizontal="left" wrapText="1"/>
    </xf>
    <xf numFmtId="0" fontId="6" fillId="0" borderId="12" xfId="0" applyFont="1" applyBorder="1" applyAlignment="1">
      <alignment wrapText="1"/>
    </xf>
    <xf numFmtId="0" fontId="6" fillId="0" borderId="0" xfId="0" applyFont="1"/>
    <xf numFmtId="167" fontId="1" fillId="3" borderId="10" xfId="3" applyNumberFormat="1" applyFont="1" applyFill="1" applyBorder="1" applyAlignment="1" applyProtection="1">
      <alignment horizontal="center" vertical="center" wrapText="1"/>
      <protection locked="0"/>
    </xf>
    <xf numFmtId="167" fontId="1" fillId="3" borderId="2" xfId="3" applyNumberFormat="1" applyFont="1" applyFill="1" applyBorder="1" applyAlignment="1" applyProtection="1">
      <alignment horizontal="center" vertical="center" wrapText="1"/>
      <protection locked="0"/>
    </xf>
    <xf numFmtId="0" fontId="31" fillId="0" borderId="0" xfId="0" applyFont="1" applyAlignment="1">
      <alignment vertical="top" wrapText="1"/>
    </xf>
    <xf numFmtId="0" fontId="39" fillId="0" borderId="0" xfId="0" applyFont="1" applyAlignment="1">
      <alignment vertical="top" wrapText="1"/>
    </xf>
    <xf numFmtId="0" fontId="31" fillId="0" borderId="10" xfId="0" applyFont="1" applyBorder="1" applyAlignment="1">
      <alignment horizontal="left" vertical="center" wrapText="1"/>
    </xf>
    <xf numFmtId="0" fontId="31" fillId="0" borderId="13" xfId="0" applyFont="1" applyBorder="1" applyAlignment="1">
      <alignment horizontal="left" vertical="center" wrapText="1"/>
    </xf>
    <xf numFmtId="0" fontId="31" fillId="0" borderId="2" xfId="0" applyFont="1" applyBorder="1" applyAlignment="1">
      <alignment horizontal="left" vertical="center" wrapText="1"/>
    </xf>
    <xf numFmtId="0" fontId="2" fillId="0" borderId="19" xfId="0" applyFont="1" applyBorder="1" applyAlignment="1">
      <alignment horizontal="left" vertical="center" wrapText="1"/>
    </xf>
    <xf numFmtId="0" fontId="2" fillId="0" borderId="14" xfId="0" applyFont="1" applyBorder="1" applyAlignment="1">
      <alignment horizontal="left" vertical="center" wrapText="1"/>
    </xf>
    <xf numFmtId="0" fontId="2" fillId="0" borderId="21"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 xfId="0" applyFont="1" applyBorder="1" applyAlignment="1">
      <alignment horizontal="center" vertical="center" wrapText="1"/>
    </xf>
    <xf numFmtId="0" fontId="31" fillId="0" borderId="0" xfId="0" applyFont="1"/>
    <xf numFmtId="0" fontId="2" fillId="2" borderId="1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1" fillId="0" borderId="10" xfId="0" applyFont="1" applyBorder="1" applyAlignment="1">
      <alignment horizontal="center" vertical="top"/>
    </xf>
    <xf numFmtId="0" fontId="31" fillId="0" borderId="2" xfId="0" applyFont="1" applyBorder="1" applyAlignment="1">
      <alignment horizontal="center" vertical="top"/>
    </xf>
    <xf numFmtId="0" fontId="36" fillId="0" borderId="0" xfId="0" applyFont="1" applyAlignment="1">
      <alignment horizontal="center" vertical="center"/>
    </xf>
    <xf numFmtId="0" fontId="37" fillId="0" borderId="0" xfId="0" applyFont="1" applyAlignment="1">
      <alignment horizontal="center" vertical="center"/>
    </xf>
    <xf numFmtId="0" fontId="35" fillId="0" borderId="0" xfId="0" applyFont="1" applyAlignment="1">
      <alignment horizontal="center"/>
    </xf>
    <xf numFmtId="0" fontId="2" fillId="0" borderId="24" xfId="0" applyFont="1" applyBorder="1" applyAlignment="1">
      <alignment horizontal="left" vertical="center" wrapText="1"/>
    </xf>
    <xf numFmtId="0" fontId="38" fillId="0" borderId="0" xfId="0" applyFont="1" applyAlignment="1">
      <alignment horizontal="left" vertical="center"/>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36" xfId="0" applyFont="1" applyBorder="1" applyAlignment="1">
      <alignment vertical="center" wrapText="1"/>
    </xf>
    <xf numFmtId="0" fontId="31" fillId="0" borderId="0" xfId="0" applyFont="1" applyAlignment="1">
      <alignment horizontal="left" vertical="top" wrapText="1"/>
    </xf>
    <xf numFmtId="0" fontId="2" fillId="0" borderId="26" xfId="0" applyFont="1" applyBorder="1" applyAlignment="1">
      <alignment horizontal="left" vertical="center" wrapText="1"/>
    </xf>
    <xf numFmtId="0" fontId="2" fillId="0" borderId="27" xfId="0" applyFont="1" applyBorder="1" applyAlignment="1">
      <alignment horizontal="left" vertical="center" wrapText="1"/>
    </xf>
    <xf numFmtId="0" fontId="32" fillId="0" borderId="0" xfId="0" applyFont="1" applyAlignment="1">
      <alignment vertical="center" wrapText="1"/>
    </xf>
    <xf numFmtId="0" fontId="31" fillId="0" borderId="0" xfId="0" applyFont="1" applyAlignment="1">
      <alignment vertical="center" wrapText="1"/>
    </xf>
    <xf numFmtId="0" fontId="2" fillId="2" borderId="1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8" fillId="0" borderId="0" xfId="0" applyFont="1" applyAlignment="1">
      <alignment horizontal="left" vertical="center" wrapText="1"/>
    </xf>
    <xf numFmtId="0" fontId="39" fillId="0" borderId="0" xfId="0" applyFont="1" applyAlignment="1">
      <alignment vertical="center" wrapText="1"/>
    </xf>
    <xf numFmtId="0" fontId="31" fillId="0" borderId="0" xfId="0" applyFont="1" applyAlignment="1">
      <alignment horizontal="left" vertical="center" wrapText="1"/>
    </xf>
    <xf numFmtId="0" fontId="32" fillId="0" borderId="12" xfId="0" applyFont="1" applyBorder="1" applyAlignment="1">
      <alignment vertical="center" wrapText="1"/>
    </xf>
    <xf numFmtId="0" fontId="30" fillId="0" borderId="0" xfId="0" applyFont="1" applyAlignment="1">
      <alignment horizontal="left" vertical="center"/>
    </xf>
    <xf numFmtId="0" fontId="2" fillId="2" borderId="15" xfId="0" applyFont="1" applyFill="1" applyBorder="1" applyAlignment="1">
      <alignment horizontal="center" vertical="center" wrapText="1"/>
    </xf>
    <xf numFmtId="0" fontId="31" fillId="0" borderId="16" xfId="0" applyFont="1" applyBorder="1" applyAlignment="1">
      <alignment horizontal="center" wrapText="1"/>
    </xf>
    <xf numFmtId="0" fontId="31" fillId="0" borderId="2" xfId="0" applyFont="1" applyBorder="1" applyAlignment="1">
      <alignment horizontal="center" wrapText="1"/>
    </xf>
    <xf numFmtId="0" fontId="31" fillId="0" borderId="13" xfId="0" applyFont="1" applyBorder="1" applyAlignment="1">
      <alignment horizontal="center" wrapText="1"/>
    </xf>
    <xf numFmtId="0" fontId="31" fillId="0" borderId="10" xfId="0" applyFont="1" applyBorder="1" applyAlignment="1">
      <alignment horizontal="center" wrapText="1"/>
    </xf>
    <xf numFmtId="0" fontId="2" fillId="2" borderId="16" xfId="0" applyFont="1" applyFill="1" applyBorder="1" applyAlignment="1">
      <alignment horizontal="center" vertical="center" wrapText="1"/>
    </xf>
    <xf numFmtId="0" fontId="38" fillId="0" borderId="0" xfId="0" applyFont="1" applyAlignment="1">
      <alignment vertical="center" wrapText="1"/>
    </xf>
    <xf numFmtId="0" fontId="39" fillId="0" borderId="0" xfId="0" applyFont="1" applyAlignment="1">
      <alignment horizontal="left" vertical="top" wrapText="1"/>
    </xf>
    <xf numFmtId="0" fontId="2" fillId="2" borderId="32" xfId="2" applyNumberFormat="1" applyFont="1" applyFill="1" applyBorder="1" applyAlignment="1">
      <alignment horizontal="center" vertical="center" wrapText="1"/>
    </xf>
    <xf numFmtId="0" fontId="2" fillId="2" borderId="33" xfId="2" applyNumberFormat="1" applyFont="1" applyFill="1" applyBorder="1" applyAlignment="1">
      <alignment horizontal="center" vertical="center" wrapText="1"/>
    </xf>
    <xf numFmtId="164" fontId="2" fillId="2" borderId="34" xfId="2" applyNumberFormat="1" applyFont="1" applyFill="1" applyBorder="1" applyAlignment="1">
      <alignment horizontal="center" vertical="center" wrapText="1"/>
    </xf>
    <xf numFmtId="164" fontId="2" fillId="2" borderId="35" xfId="2" applyNumberFormat="1" applyFont="1" applyFill="1" applyBorder="1" applyAlignment="1">
      <alignment horizontal="center" vertical="center" wrapText="1"/>
    </xf>
    <xf numFmtId="164" fontId="2" fillId="2" borderId="30" xfId="2" applyNumberFormat="1" applyFont="1" applyFill="1" applyBorder="1" applyAlignment="1">
      <alignment horizontal="center" vertical="center" wrapText="1"/>
    </xf>
    <xf numFmtId="164" fontId="2" fillId="2" borderId="31" xfId="2" applyNumberFormat="1" applyFont="1" applyFill="1" applyBorder="1" applyAlignment="1">
      <alignment horizontal="center" vertical="center" wrapText="1"/>
    </xf>
    <xf numFmtId="0" fontId="0" fillId="0" borderId="0" xfId="0" applyAlignment="1">
      <alignment horizontal="center"/>
    </xf>
  </cellXfs>
  <cellStyles count="5">
    <cellStyle name="Bad" xfId="4" builtinId="27"/>
    <cellStyle name="Currency" xfId="2" builtinId="4"/>
    <cellStyle name="Hyperlink" xfId="1" builtinId="8"/>
    <cellStyle name="Normal" xfId="0" builtinId="0"/>
    <cellStyle name="Percent" xfId="3" builtinId="5"/>
  </cellStyles>
  <dxfs count="3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0000"/>
        </patternFill>
      </fill>
    </dxf>
    <dxf>
      <border>
        <right/>
        <top/>
        <bottom/>
        <vertical/>
        <horizontal/>
      </border>
    </dxf>
    <dxf>
      <font>
        <b/>
      </font>
    </dxf>
    <dxf>
      <font>
        <b/>
      </font>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none">
          <bgColor auto="1"/>
        </patternFill>
      </fill>
      <border>
        <left/>
        <right/>
        <top/>
        <bottom/>
        <vertical/>
        <horizontal/>
      </border>
    </dxf>
    <dxf>
      <font>
        <color theme="0"/>
      </font>
    </dxf>
    <dxf>
      <border>
        <left style="thin">
          <color rgb="FFBFBFBF"/>
        </left>
        <right style="thin">
          <color rgb="FFBFBFBF"/>
        </right>
        <top style="thin">
          <color rgb="FFBFBFBF"/>
        </top>
        <bottom style="thin">
          <color rgb="FFBFBFBF"/>
        </bottom>
        <vertical/>
        <horizontal/>
      </border>
    </dxf>
    <dxf>
      <fill>
        <patternFill>
          <bgColor rgb="FFFFFF99"/>
        </patternFill>
      </fill>
    </dxf>
    <dxf>
      <font>
        <color theme="0"/>
      </font>
    </dxf>
    <dxf>
      <border>
        <left style="thin">
          <color rgb="FFBFBFBF"/>
        </left>
        <right style="thin">
          <color rgb="FFBFBFBF"/>
        </right>
        <top style="thin">
          <color rgb="FFBFBFBF"/>
        </top>
        <bottom style="thin">
          <color rgb="FFBFBFBF"/>
        </bottom>
        <vertical/>
        <horizontal/>
      </border>
    </dxf>
    <dxf>
      <fill>
        <patternFill>
          <bgColor rgb="FFFFFF99"/>
        </patternFill>
      </fill>
    </dxf>
    <dxf>
      <font>
        <color theme="0"/>
      </font>
    </dxf>
    <dxf>
      <border>
        <left style="thin">
          <color rgb="FFBFBFBF"/>
        </left>
        <right style="thin">
          <color rgb="FFBFBFBF"/>
        </right>
        <top style="thin">
          <color rgb="FFBFBFBF"/>
        </top>
        <bottom style="thin">
          <color rgb="FFBFBFBF"/>
        </bottom>
        <vertical/>
        <horizontal/>
      </border>
    </dxf>
    <dxf>
      <fill>
        <patternFill>
          <bgColor rgb="FFFFFF99"/>
        </patternFill>
      </fill>
    </dxf>
    <dxf>
      <fill>
        <patternFill>
          <bgColor rgb="FFFFFF99"/>
        </patternFill>
      </fill>
    </dxf>
    <dxf>
      <fill>
        <patternFill>
          <bgColor rgb="FFFFFF99"/>
        </patternFill>
      </fill>
    </dxf>
    <dxf>
      <border>
        <left style="thin">
          <color rgb="FFBFBFBF"/>
        </left>
        <right style="thin">
          <color rgb="FFBFBFBF"/>
        </right>
        <top style="thin">
          <color rgb="FFBFBFBF"/>
        </top>
        <bottom style="thin">
          <color rgb="FFBFBFBF"/>
        </bottom>
        <vertical/>
        <horizontal/>
      </border>
    </dxf>
    <dxf>
      <border>
        <left style="thin">
          <color rgb="FFBFBFBF"/>
        </left>
        <right style="thin">
          <color rgb="FFBFBFBF"/>
        </right>
        <top style="thin">
          <color rgb="FFBFBFBF"/>
        </top>
        <bottom style="thin">
          <color rgb="FFBFBFBF"/>
        </bottom>
        <vertical/>
        <horizontal/>
      </border>
    </dxf>
  </dxfs>
  <tableStyles count="0" defaultTableStyle="TableStyleMedium2" defaultPivotStyle="PivotStyleLight16"/>
  <colors>
    <mruColors>
      <color rgb="FFBFBFBF"/>
      <color rgb="FFFFFF99"/>
      <color rgb="FFF2F2F2"/>
      <color rgb="FFFFFFA9"/>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79375</xdr:rowOff>
    </xdr:from>
    <xdr:to>
      <xdr:col>12</xdr:col>
      <xdr:colOff>515078</xdr:colOff>
      <xdr:row>50</xdr:row>
      <xdr:rowOff>155575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9375"/>
          <a:ext cx="7214328" cy="960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2695575</xdr:colOff>
          <xdr:row>0</xdr:row>
          <xdr:rowOff>47625</xdr:rowOff>
        </xdr:from>
        <xdr:to>
          <xdr:col>1</xdr:col>
          <xdr:colOff>3562350</xdr:colOff>
          <xdr:row>0</xdr:row>
          <xdr:rowOff>304800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Next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47625</xdr:rowOff>
        </xdr:from>
        <xdr:to>
          <xdr:col>0</xdr:col>
          <xdr:colOff>942975</xdr:colOff>
          <xdr:row>0</xdr:row>
          <xdr:rowOff>304800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A00-000003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Print TAM Plan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1295400</xdr:colOff>
          <xdr:row>0</xdr:row>
          <xdr:rowOff>9525</xdr:rowOff>
        </xdr:from>
        <xdr:to>
          <xdr:col>2</xdr:col>
          <xdr:colOff>571500</xdr:colOff>
          <xdr:row>0</xdr:row>
          <xdr:rowOff>200025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0B00-000003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Next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1295400</xdr:colOff>
          <xdr:row>0</xdr:row>
          <xdr:rowOff>247650</xdr:rowOff>
        </xdr:from>
        <xdr:to>
          <xdr:col>2</xdr:col>
          <xdr:colOff>571500</xdr:colOff>
          <xdr:row>1</xdr:row>
          <xdr:rowOff>123825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0B00-000004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Previous Page</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971550</xdr:colOff>
          <xdr:row>0</xdr:row>
          <xdr:rowOff>47625</xdr:rowOff>
        </xdr:from>
        <xdr:to>
          <xdr:col>2</xdr:col>
          <xdr:colOff>1628775</xdr:colOff>
          <xdr:row>0</xdr:row>
          <xdr:rowOff>323850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0C00-000002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Next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971550</xdr:colOff>
          <xdr:row>1</xdr:row>
          <xdr:rowOff>47625</xdr:rowOff>
        </xdr:from>
        <xdr:to>
          <xdr:col>2</xdr:col>
          <xdr:colOff>1628775</xdr:colOff>
          <xdr:row>2</xdr:row>
          <xdr:rowOff>57150</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0C00-0000035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Previous Page</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323850</xdr:colOff>
          <xdr:row>0</xdr:row>
          <xdr:rowOff>19050</xdr:rowOff>
        </xdr:from>
        <xdr:to>
          <xdr:col>4</xdr:col>
          <xdr:colOff>962025</xdr:colOff>
          <xdr:row>0</xdr:row>
          <xdr:rowOff>276225</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0D00-0000036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Previous Page</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0</xdr:row>
          <xdr:rowOff>47625</xdr:rowOff>
        </xdr:from>
        <xdr:to>
          <xdr:col>11</xdr:col>
          <xdr:colOff>104775</xdr:colOff>
          <xdr:row>1</xdr:row>
          <xdr:rowOff>161925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0</xdr:row>
          <xdr:rowOff>123825</xdr:rowOff>
        </xdr:from>
        <xdr:to>
          <xdr:col>4</xdr:col>
          <xdr:colOff>1038225</xdr:colOff>
          <xdr:row>0</xdr:row>
          <xdr:rowOff>314325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F00-00000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1562100</xdr:colOff>
          <xdr:row>0</xdr:row>
          <xdr:rowOff>161925</xdr:rowOff>
        </xdr:from>
        <xdr:to>
          <xdr:col>3</xdr:col>
          <xdr:colOff>666750</xdr:colOff>
          <xdr:row>0</xdr:row>
          <xdr:rowOff>323850</xdr:rowOff>
        </xdr:to>
        <xdr:sp macro="" textlink="">
          <xdr:nvSpPr>
            <xdr:cNvPr id="43009" name="Button 1" hidden="1">
              <a:extLst>
                <a:ext uri="{63B3BB69-23CF-44E3-9099-C40C66FF867C}">
                  <a14:compatExt spid="_x0000_s43009"/>
                </a:ext>
                <a:ext uri="{FF2B5EF4-FFF2-40B4-BE49-F238E27FC236}">
                  <a16:creationId xmlns:a16="http://schemas.microsoft.com/office/drawing/2014/main" id="{00000000-0008-0000-1000-000001A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2028825</xdr:colOff>
          <xdr:row>0</xdr:row>
          <xdr:rowOff>85725</xdr:rowOff>
        </xdr:from>
        <xdr:to>
          <xdr:col>2</xdr:col>
          <xdr:colOff>2714625</xdr:colOff>
          <xdr:row>0</xdr:row>
          <xdr:rowOff>304800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1100-000001B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0</xdr:row>
          <xdr:rowOff>28575</xdr:rowOff>
        </xdr:from>
        <xdr:to>
          <xdr:col>2</xdr:col>
          <xdr:colOff>1000125</xdr:colOff>
          <xdr:row>0</xdr:row>
          <xdr:rowOff>219075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1000125</xdr:colOff>
          <xdr:row>0</xdr:row>
          <xdr:rowOff>0</xdr:rowOff>
        </xdr:from>
        <xdr:to>
          <xdr:col>5</xdr:col>
          <xdr:colOff>342900</xdr:colOff>
          <xdr:row>0</xdr:row>
          <xdr:rowOff>257175</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300-00000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000000"/>
                  </a:solidFill>
                  <a:latin typeface="Calibri"/>
                  <a:ea typeface="Calibri"/>
                  <a:cs typeface="Calibri"/>
                </a:rPr>
                <a:t>Back to Plan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4724400</xdr:colOff>
      <xdr:row>4</xdr:row>
      <xdr:rowOff>91863</xdr:rowOff>
    </xdr:from>
    <xdr:to>
      <xdr:col>1</xdr:col>
      <xdr:colOff>1183005</xdr:colOff>
      <xdr:row>7</xdr:row>
      <xdr:rowOff>1362075</xdr:rowOff>
    </xdr:to>
    <xdr:sp macro="" textlink="">
      <xdr:nvSpPr>
        <xdr:cNvPr id="11" name="Text Box 2">
          <a:extLst>
            <a:ext uri="{FF2B5EF4-FFF2-40B4-BE49-F238E27FC236}">
              <a16:creationId xmlns:a16="http://schemas.microsoft.com/office/drawing/2014/main" id="{00000000-0008-0000-0100-00000B000000}"/>
            </a:ext>
          </a:extLst>
        </xdr:cNvPr>
        <xdr:cNvSpPr txBox="1">
          <a:spLocks noChangeArrowheads="1"/>
        </xdr:cNvSpPr>
      </xdr:nvSpPr>
      <xdr:spPr bwMode="auto">
        <a:xfrm>
          <a:off x="4724400" y="2330238"/>
          <a:ext cx="1363980" cy="1889337"/>
        </a:xfrm>
        <a:prstGeom prst="rect">
          <a:avLst/>
        </a:prstGeom>
        <a:ln>
          <a:headEnd/>
          <a:tailEnd/>
        </a:ln>
      </xdr:spPr>
      <xdr:style>
        <a:lnRef idx="3">
          <a:schemeClr val="lt1"/>
        </a:lnRef>
        <a:fillRef idx="1">
          <a:schemeClr val="accent1"/>
        </a:fillRef>
        <a:effectRef idx="1">
          <a:schemeClr val="accent1"/>
        </a:effectRef>
        <a:fontRef idx="minor">
          <a:schemeClr val="lt1"/>
        </a:fontRef>
      </xdr:style>
      <xdr:txBody>
        <a:bodyPr rot="0" vert="horz" wrap="square" lIns="91440" tIns="45720" rIns="91440" bIns="45720" anchor="t" anchorCtr="0">
          <a:noAutofit/>
        </a:bodyPr>
        <a:lstStyle/>
        <a:p>
          <a:pPr marL="0" marR="0" algn="l">
            <a:lnSpc>
              <a:spcPct val="115000"/>
            </a:lnSpc>
            <a:spcBef>
              <a:spcPts val="0"/>
            </a:spcBef>
            <a:spcAft>
              <a:spcPts val="1000"/>
            </a:spcAft>
          </a:pPr>
          <a:r>
            <a:rPr lang="en-US" sz="1000">
              <a:effectLst/>
              <a:ea typeface="Calibri" panose="020F0502020204030204" pitchFamily="34" charset="0"/>
              <a:cs typeface="Times New Roman" panose="02020603050405020304" pitchFamily="18" charset="0"/>
            </a:rPr>
            <a:t>Text in these boxes throughout the template provides some additional information to differentiate between Group TAM Plan Sponsors and Tier II provider use of the template.</a:t>
          </a:r>
          <a:endParaRPr lang="en-US" sz="1100">
            <a:effectLst/>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2581275</xdr:colOff>
          <xdr:row>48</xdr:row>
          <xdr:rowOff>0</xdr:rowOff>
        </xdr:from>
        <xdr:to>
          <xdr:col>0</xdr:col>
          <xdr:colOff>3476625</xdr:colOff>
          <xdr:row>50</xdr:row>
          <xdr:rowOff>66675</xdr:rowOff>
        </xdr:to>
        <xdr:sp macro="" textlink="">
          <xdr:nvSpPr>
            <xdr:cNvPr id="1045" name="ButtonBeginWizard"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BEGIN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1228725</xdr:rowOff>
        </xdr:from>
        <xdr:to>
          <xdr:col>0</xdr:col>
          <xdr:colOff>1609725</xdr:colOff>
          <xdr:row>35</xdr:row>
          <xdr:rowOff>400050</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Hide All Comprehensive Questions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1838325</xdr:colOff>
          <xdr:row>34</xdr:row>
          <xdr:rowOff>1228725</xdr:rowOff>
        </xdr:from>
        <xdr:to>
          <xdr:col>0</xdr:col>
          <xdr:colOff>3390900</xdr:colOff>
          <xdr:row>35</xdr:row>
          <xdr:rowOff>400050</xdr:rowOff>
        </xdr:to>
        <xdr:sp macro="" textlink="">
          <xdr:nvSpPr>
            <xdr:cNvPr id="1047" name="Butto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Show All Comprehensive Questions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2076450</xdr:colOff>
          <xdr:row>39</xdr:row>
          <xdr:rowOff>142875</xdr:rowOff>
        </xdr:from>
        <xdr:to>
          <xdr:col>2</xdr:col>
          <xdr:colOff>723900</xdr:colOff>
          <xdr:row>41</xdr:row>
          <xdr:rowOff>19050</xdr:rowOff>
        </xdr:to>
        <xdr:sp macro="" textlink="">
          <xdr:nvSpPr>
            <xdr:cNvPr id="9236" name="Button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CONTINUE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171450</xdr:rowOff>
        </xdr:from>
        <xdr:to>
          <xdr:col>0</xdr:col>
          <xdr:colOff>904875</xdr:colOff>
          <xdr:row>41</xdr:row>
          <xdr:rowOff>47625</xdr:rowOff>
        </xdr:to>
        <xdr:sp macro="" textlink="">
          <xdr:nvSpPr>
            <xdr:cNvPr id="9237" name="Button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2667000</xdr:colOff>
          <xdr:row>39</xdr:row>
          <xdr:rowOff>161925</xdr:rowOff>
        </xdr:from>
        <xdr:to>
          <xdr:col>1</xdr:col>
          <xdr:colOff>295275</xdr:colOff>
          <xdr:row>41</xdr:row>
          <xdr:rowOff>28575</xdr:rowOff>
        </xdr:to>
        <xdr:sp macro="" textlink="">
          <xdr:nvSpPr>
            <xdr:cNvPr id="9238" name="Button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567416</xdr:colOff>
      <xdr:row>11</xdr:row>
      <xdr:rowOff>58510</xdr:rowOff>
    </xdr:from>
    <xdr:to>
      <xdr:col>6</xdr:col>
      <xdr:colOff>219075</xdr:colOff>
      <xdr:row>14</xdr:row>
      <xdr:rowOff>95249</xdr:rowOff>
    </xdr:to>
    <xdr:sp macro="" textlink="">
      <xdr:nvSpPr>
        <xdr:cNvPr id="5" name="Text Box 5">
          <a:extLst>
            <a:ext uri="{FF2B5EF4-FFF2-40B4-BE49-F238E27FC236}">
              <a16:creationId xmlns:a16="http://schemas.microsoft.com/office/drawing/2014/main" id="{00000000-0008-0000-0300-000005000000}"/>
            </a:ext>
          </a:extLst>
        </xdr:cNvPr>
        <xdr:cNvSpPr txBox="1">
          <a:spLocks noChangeArrowheads="1"/>
        </xdr:cNvSpPr>
      </xdr:nvSpPr>
      <xdr:spPr bwMode="auto">
        <a:xfrm>
          <a:off x="567416" y="3921427"/>
          <a:ext cx="6488492" cy="608239"/>
        </a:xfrm>
        <a:prstGeom prst="rect">
          <a:avLst/>
        </a:prstGeom>
        <a:ln>
          <a:headEnd/>
          <a:tailEnd/>
        </a:ln>
      </xdr:spPr>
      <xdr:style>
        <a:lnRef idx="3">
          <a:schemeClr val="lt1"/>
        </a:lnRef>
        <a:fillRef idx="1">
          <a:schemeClr val="accent1"/>
        </a:fillRef>
        <a:effectRef idx="1">
          <a:schemeClr val="accent1"/>
        </a:effectRef>
        <a:fontRef idx="minor">
          <a:schemeClr val="lt1"/>
        </a:fontRef>
      </xdr:style>
      <xdr:txBody>
        <a:bodyPr rot="0" vert="horz" wrap="square" lIns="91440" tIns="45720" rIns="91440" bIns="45720" anchor="t" anchorCtr="0">
          <a:noAutofit/>
        </a:bodyPr>
        <a:lstStyle/>
        <a:p>
          <a:pPr marL="0" marR="0" algn="l">
            <a:lnSpc>
              <a:spcPct val="115000"/>
            </a:lnSpc>
            <a:spcBef>
              <a:spcPts val="0"/>
            </a:spcBef>
            <a:spcAft>
              <a:spcPts val="1000"/>
            </a:spcAft>
          </a:pPr>
          <a:r>
            <a:rPr lang="en-US" sz="1000" b="1" u="sng">
              <a:effectLst/>
              <a:ea typeface="Calibri" panose="020F0502020204030204" pitchFamily="34" charset="0"/>
              <a:cs typeface="Times New Roman" panose="02020603050405020304" pitchFamily="18" charset="0"/>
            </a:rPr>
            <a:t>For Group TAM Plan Sponsors</a:t>
          </a:r>
          <a:r>
            <a:rPr lang="en-US" sz="1000" b="1" u="sng" baseline="0">
              <a:effectLst/>
              <a:ea typeface="Calibri" panose="020F0502020204030204" pitchFamily="34" charset="0"/>
              <a:cs typeface="Times New Roman" panose="02020603050405020304" pitchFamily="18" charset="0"/>
            </a:rPr>
            <a:t>:</a:t>
          </a:r>
          <a:r>
            <a:rPr lang="en-US" sz="1000" b="0" u="none" baseline="0">
              <a:effectLst/>
              <a:ea typeface="Calibri" panose="020F0502020204030204" pitchFamily="34" charset="0"/>
              <a:cs typeface="Times New Roman" panose="02020603050405020304" pitchFamily="18" charset="0"/>
            </a:rPr>
            <a:t> You may set t</a:t>
          </a:r>
          <a:r>
            <a:rPr lang="en-US" sz="1000" b="0" u="none">
              <a:effectLst/>
              <a:ea typeface="Calibri" panose="020F0502020204030204" pitchFamily="34" charset="0"/>
              <a:cs typeface="Times New Roman" panose="02020603050405020304" pitchFamily="18" charset="0"/>
            </a:rPr>
            <a:t>argets</a:t>
          </a:r>
          <a:r>
            <a:rPr lang="en-US" sz="1000">
              <a:effectLst/>
              <a:ea typeface="Calibri" panose="020F0502020204030204" pitchFamily="34" charset="0"/>
              <a:cs typeface="Times New Roman" panose="02020603050405020304" pitchFamily="18" charset="0"/>
            </a:rPr>
            <a:t> for your subrecipients. If you choose to do so, click the "Hide Targets" button below before you send the template</a:t>
          </a:r>
          <a:r>
            <a:rPr lang="en-US" sz="1000" baseline="0">
              <a:effectLst/>
              <a:ea typeface="Calibri" panose="020F0502020204030204" pitchFamily="34" charset="0"/>
              <a:cs typeface="Times New Roman" panose="02020603050405020304" pitchFamily="18" charset="0"/>
            </a:rPr>
            <a:t> out. You may leave this questio</a:t>
          </a:r>
          <a:r>
            <a:rPr lang="en-US" sz="1000">
              <a:effectLst/>
              <a:ea typeface="Calibri" panose="020F0502020204030204" pitchFamily="34" charset="0"/>
              <a:cs typeface="Times New Roman" panose="02020603050405020304" pitchFamily="18" charset="0"/>
            </a:rPr>
            <a:t>n </a:t>
          </a:r>
          <a:r>
            <a:rPr lang="en-US" sz="1000" baseline="0">
              <a:effectLst/>
              <a:ea typeface="Calibri" panose="020F0502020204030204" pitchFamily="34" charset="0"/>
              <a:cs typeface="Times New Roman" panose="02020603050405020304" pitchFamily="18" charset="0"/>
            </a:rPr>
            <a:t>to obtain input from subrecipients on appropriate targets</a:t>
          </a:r>
          <a:r>
            <a:rPr lang="en-US" sz="1000">
              <a:effectLst/>
              <a:ea typeface="Calibri" panose="020F0502020204030204" pitchFamily="34" charset="0"/>
              <a:cs typeface="Times New Roman" panose="02020603050405020304" pitchFamily="18" charset="0"/>
            </a:rPr>
            <a:t>.</a:t>
          </a:r>
        </a:p>
      </xdr:txBody>
    </xdr:sp>
    <xdr:clientData/>
  </xdr:twoCellAnchor>
  <xdr:twoCellAnchor>
    <xdr:from>
      <xdr:col>0</xdr:col>
      <xdr:colOff>142875</xdr:colOff>
      <xdr:row>61</xdr:row>
      <xdr:rowOff>76200</xdr:rowOff>
    </xdr:from>
    <xdr:to>
      <xdr:col>7</xdr:col>
      <xdr:colOff>47625</xdr:colOff>
      <xdr:row>64</xdr:row>
      <xdr:rowOff>123825</xdr:rowOff>
    </xdr:to>
    <xdr:sp macro="" textlink="">
      <xdr:nvSpPr>
        <xdr:cNvPr id="8" name="Text Box 2">
          <a:extLst>
            <a:ext uri="{FF2B5EF4-FFF2-40B4-BE49-F238E27FC236}">
              <a16:creationId xmlns:a16="http://schemas.microsoft.com/office/drawing/2014/main" id="{00000000-0008-0000-0300-000008000000}"/>
            </a:ext>
          </a:extLst>
        </xdr:cNvPr>
        <xdr:cNvSpPr txBox="1">
          <a:spLocks noChangeArrowheads="1"/>
        </xdr:cNvSpPr>
      </xdr:nvSpPr>
      <xdr:spPr bwMode="auto">
        <a:xfrm>
          <a:off x="142875" y="15887700"/>
          <a:ext cx="8134350" cy="638175"/>
        </a:xfrm>
        <a:prstGeom prst="rect">
          <a:avLst/>
        </a:prstGeom>
        <a:ln>
          <a:headEnd/>
          <a:tailEnd/>
        </a:ln>
      </xdr:spPr>
      <xdr:style>
        <a:lnRef idx="3">
          <a:schemeClr val="lt1"/>
        </a:lnRef>
        <a:fillRef idx="1">
          <a:schemeClr val="accent1"/>
        </a:fillRef>
        <a:effectRef idx="1">
          <a:schemeClr val="accent1"/>
        </a:effectRef>
        <a:fontRef idx="minor">
          <a:schemeClr val="lt1"/>
        </a:fontRef>
      </xdr:style>
      <xdr:txBody>
        <a:bodyPr rot="0" vert="horz" wrap="square" lIns="91440" tIns="45720" rIns="91440" bIns="45720" anchor="t" anchorCtr="0">
          <a:noAutofit/>
        </a:bodyPr>
        <a:lstStyle/>
        <a:p>
          <a:pPr marL="0" marR="0" algn="l">
            <a:lnSpc>
              <a:spcPct val="115000"/>
            </a:lnSpc>
            <a:spcBef>
              <a:spcPts val="0"/>
            </a:spcBef>
            <a:spcAft>
              <a:spcPts val="1000"/>
            </a:spcAft>
          </a:pPr>
          <a:r>
            <a:rPr lang="en-US" sz="1000" b="1" u="sng">
              <a:effectLst/>
              <a:ea typeface="Calibri" panose="020F0502020204030204" pitchFamily="34" charset="0"/>
              <a:cs typeface="Times New Roman" panose="02020603050405020304" pitchFamily="18" charset="0"/>
            </a:rPr>
            <a:t>For </a:t>
          </a:r>
          <a:r>
            <a:rPr lang="en-US" sz="1100" b="1" u="sng">
              <a:solidFill>
                <a:schemeClr val="lt1"/>
              </a:solidFill>
              <a:effectLst/>
              <a:latin typeface="+mn-lt"/>
              <a:ea typeface="+mn-ea"/>
              <a:cs typeface="+mn-cs"/>
            </a:rPr>
            <a:t>Group TAM Plan Sponsors</a:t>
          </a:r>
          <a:r>
            <a:rPr lang="en-US" sz="1000" b="1" u="sng">
              <a:effectLst/>
              <a:ea typeface="Calibri" panose="020F0502020204030204" pitchFamily="34" charset="0"/>
              <a:cs typeface="Times New Roman" panose="02020603050405020304" pitchFamily="18" charset="0"/>
            </a:rPr>
            <a:t>:</a:t>
          </a:r>
          <a:r>
            <a:rPr lang="en-US" sz="1000" b="0" u="none">
              <a:effectLst/>
              <a:ea typeface="Calibri" panose="020F0502020204030204" pitchFamily="34" charset="0"/>
              <a:cs typeface="Times New Roman" panose="02020603050405020304" pitchFamily="18" charset="0"/>
            </a:rPr>
            <a:t> You may establish the</a:t>
          </a:r>
          <a:r>
            <a:rPr lang="en-US" sz="1000">
              <a:effectLst/>
              <a:ea typeface="Calibri" panose="020F0502020204030204" pitchFamily="34" charset="0"/>
              <a:cs typeface="Times New Roman" panose="02020603050405020304" pitchFamily="18" charset="0"/>
            </a:rPr>
            <a:t> following foundational pieces (vision, state of good repair policy, goals, and objectives) for all subrecipients but this should be done in collaboration with them. Consider their needs as well as their ability to achieve and/or comply. If</a:t>
          </a:r>
          <a:r>
            <a:rPr lang="en-US" sz="1000" baseline="0">
              <a:effectLst/>
              <a:ea typeface="Calibri" panose="020F0502020204030204" pitchFamily="34" charset="0"/>
              <a:cs typeface="Times New Roman" panose="02020603050405020304" pitchFamily="18" charset="0"/>
            </a:rPr>
            <a:t> you choose to establish them for your subrecipients, u</a:t>
          </a:r>
          <a:r>
            <a:rPr lang="en-US" sz="1000">
              <a:effectLst/>
              <a:ea typeface="Calibri" panose="020F0502020204030204" pitchFamily="34" charset="0"/>
              <a:cs typeface="Times New Roman" panose="02020603050405020304" pitchFamily="18" charset="0"/>
            </a:rPr>
            <a:t>se the "Hide"</a:t>
          </a:r>
          <a:r>
            <a:rPr lang="en-US" sz="1000" baseline="0">
              <a:effectLst/>
              <a:ea typeface="Calibri" panose="020F0502020204030204" pitchFamily="34" charset="0"/>
              <a:cs typeface="Times New Roman" panose="02020603050405020304" pitchFamily="18" charset="0"/>
            </a:rPr>
            <a:t> and "Show" buttons as necessary.</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800099</xdr:colOff>
      <xdr:row>101</xdr:row>
      <xdr:rowOff>47625</xdr:rowOff>
    </xdr:from>
    <xdr:to>
      <xdr:col>7</xdr:col>
      <xdr:colOff>95250</xdr:colOff>
      <xdr:row>102</xdr:row>
      <xdr:rowOff>9525</xdr:rowOff>
    </xdr:to>
    <xdr:sp macro="" textlink="">
      <xdr:nvSpPr>
        <xdr:cNvPr id="10" name="Text Box 4">
          <a:extLst>
            <a:ext uri="{FF2B5EF4-FFF2-40B4-BE49-F238E27FC236}">
              <a16:creationId xmlns:a16="http://schemas.microsoft.com/office/drawing/2014/main" id="{00000000-0008-0000-0300-00000A000000}"/>
            </a:ext>
          </a:extLst>
        </xdr:cNvPr>
        <xdr:cNvSpPr txBox="1">
          <a:spLocks noChangeArrowheads="1"/>
        </xdr:cNvSpPr>
      </xdr:nvSpPr>
      <xdr:spPr bwMode="auto">
        <a:xfrm>
          <a:off x="5448299" y="25888950"/>
          <a:ext cx="2876551" cy="800100"/>
        </a:xfrm>
        <a:prstGeom prst="rect">
          <a:avLst/>
        </a:prstGeom>
        <a:ln>
          <a:headEnd/>
          <a:tailEnd/>
        </a:ln>
      </xdr:spPr>
      <xdr:style>
        <a:lnRef idx="3">
          <a:schemeClr val="lt1"/>
        </a:lnRef>
        <a:fillRef idx="1">
          <a:schemeClr val="accent1"/>
        </a:fillRef>
        <a:effectRef idx="1">
          <a:schemeClr val="accent1"/>
        </a:effectRef>
        <a:fontRef idx="minor">
          <a:schemeClr val="lt1"/>
        </a:fontRef>
      </xdr:style>
      <xdr:txBody>
        <a:bodyPr rot="0" vert="horz" wrap="square" lIns="91440" tIns="45720" rIns="91440" bIns="45720" anchor="t" anchorCtr="0">
          <a:noAutofit/>
        </a:bodyPr>
        <a:lstStyle/>
        <a:p>
          <a:pPr marL="0" marR="0" algn="l">
            <a:lnSpc>
              <a:spcPct val="115000"/>
            </a:lnSpc>
            <a:spcBef>
              <a:spcPts val="0"/>
            </a:spcBef>
            <a:spcAft>
              <a:spcPts val="1000"/>
            </a:spcAft>
          </a:pPr>
          <a:r>
            <a:rPr lang="en-US" sz="1000" b="1" u="sng">
              <a:solidFill>
                <a:schemeClr val="lt1"/>
              </a:solidFill>
              <a:effectLst/>
              <a:latin typeface="+mn-lt"/>
              <a:ea typeface="+mn-ea"/>
              <a:cs typeface="+mn-cs"/>
            </a:rPr>
            <a:t>For </a:t>
          </a:r>
          <a:r>
            <a:rPr lang="en-US" sz="1100" b="1" u="sng">
              <a:solidFill>
                <a:schemeClr val="lt1"/>
              </a:solidFill>
              <a:effectLst/>
              <a:latin typeface="+mn-lt"/>
              <a:ea typeface="+mn-ea"/>
              <a:cs typeface="+mn-cs"/>
            </a:rPr>
            <a:t>Group TAM Plan Sponsors</a:t>
          </a:r>
          <a:r>
            <a:rPr lang="en-US" sz="1000" b="1" u="sng">
              <a:solidFill>
                <a:schemeClr val="lt1"/>
              </a:solidFill>
              <a:effectLst/>
              <a:latin typeface="+mn-lt"/>
              <a:ea typeface="+mn-ea"/>
              <a:cs typeface="+mn-cs"/>
            </a:rPr>
            <a:t>:</a:t>
          </a:r>
          <a:r>
            <a:rPr lang="en-US" sz="1000" b="0">
              <a:solidFill>
                <a:schemeClr val="lt1"/>
              </a:solidFill>
              <a:effectLst/>
              <a:latin typeface="+mn-lt"/>
              <a:ea typeface="+mn-ea"/>
              <a:cs typeface="+mn-cs"/>
            </a:rPr>
            <a:t> </a:t>
          </a:r>
          <a:r>
            <a:rPr lang="en-US" sz="1000">
              <a:effectLst/>
              <a:ea typeface="Calibri" panose="020F0502020204030204" pitchFamily="34" charset="0"/>
              <a:cs typeface="Times New Roman" panose="02020603050405020304" pitchFamily="18" charset="0"/>
            </a:rPr>
            <a:t>You may specify TAM Plan contents, structure, and time horizon for subrecipients. If</a:t>
          </a:r>
          <a:r>
            <a:rPr lang="en-US" sz="1000" baseline="0">
              <a:effectLst/>
              <a:ea typeface="Calibri" panose="020F0502020204030204" pitchFamily="34" charset="0"/>
              <a:cs typeface="Times New Roman" panose="02020603050405020304" pitchFamily="18" charset="0"/>
            </a:rPr>
            <a:t> you choose to do so, hide this question.</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5</xdr:col>
      <xdr:colOff>47625</xdr:colOff>
      <xdr:row>108</xdr:row>
      <xdr:rowOff>87629</xdr:rowOff>
    </xdr:from>
    <xdr:to>
      <xdr:col>7</xdr:col>
      <xdr:colOff>485775</xdr:colOff>
      <xdr:row>109</xdr:row>
      <xdr:rowOff>9524</xdr:rowOff>
    </xdr:to>
    <xdr:sp macro="" textlink="">
      <xdr:nvSpPr>
        <xdr:cNvPr id="11" name="Text Box 2">
          <a:extLst>
            <a:ext uri="{FF2B5EF4-FFF2-40B4-BE49-F238E27FC236}">
              <a16:creationId xmlns:a16="http://schemas.microsoft.com/office/drawing/2014/main" id="{00000000-0008-0000-0300-00000B000000}"/>
            </a:ext>
          </a:extLst>
        </xdr:cNvPr>
        <xdr:cNvSpPr txBox="1">
          <a:spLocks noChangeArrowheads="1"/>
        </xdr:cNvSpPr>
      </xdr:nvSpPr>
      <xdr:spPr bwMode="auto">
        <a:xfrm>
          <a:off x="6096000" y="28367354"/>
          <a:ext cx="2114550" cy="741045"/>
        </a:xfrm>
        <a:prstGeom prst="rect">
          <a:avLst/>
        </a:prstGeom>
        <a:ln>
          <a:headEnd/>
          <a:tailEnd/>
        </a:ln>
      </xdr:spPr>
      <xdr:style>
        <a:lnRef idx="3">
          <a:schemeClr val="lt1"/>
        </a:lnRef>
        <a:fillRef idx="1">
          <a:schemeClr val="accent1"/>
        </a:fillRef>
        <a:effectRef idx="1">
          <a:schemeClr val="accent1"/>
        </a:effectRef>
        <a:fontRef idx="minor">
          <a:schemeClr val="lt1"/>
        </a:fontRef>
      </xdr:style>
      <xdr:txBody>
        <a:bodyPr rot="0" vert="horz" wrap="square" lIns="91440" tIns="45720" rIns="91440" bIns="45720" anchor="t" anchorCtr="0">
          <a:noAutofit/>
        </a:bodyPr>
        <a:lstStyle/>
        <a:p>
          <a:pPr marL="0" marR="0" algn="l">
            <a:lnSpc>
              <a:spcPct val="115000"/>
            </a:lnSpc>
            <a:spcBef>
              <a:spcPts val="0"/>
            </a:spcBef>
            <a:spcAft>
              <a:spcPts val="1000"/>
            </a:spcAft>
          </a:pPr>
          <a:r>
            <a:rPr lang="en-US" sz="1000" b="1" u="sng">
              <a:effectLst/>
              <a:ea typeface="Calibri" panose="020F0502020204030204" pitchFamily="34" charset="0"/>
              <a:cs typeface="Times New Roman" panose="02020603050405020304" pitchFamily="18" charset="0"/>
            </a:rPr>
            <a:t>For Tier</a:t>
          </a:r>
          <a:r>
            <a:rPr lang="en-US" sz="1000" b="1" u="sng" baseline="0">
              <a:effectLst/>
              <a:ea typeface="Calibri" panose="020F0502020204030204" pitchFamily="34" charset="0"/>
              <a:cs typeface="Times New Roman" panose="02020603050405020304" pitchFamily="18" charset="0"/>
            </a:rPr>
            <a:t> II </a:t>
          </a:r>
          <a:r>
            <a:rPr lang="en-US" sz="1000" b="1" u="sng">
              <a:effectLst/>
              <a:ea typeface="Calibri" panose="020F0502020204030204" pitchFamily="34" charset="0"/>
              <a:cs typeface="Times New Roman" panose="02020603050405020304" pitchFamily="18" charset="0"/>
            </a:rPr>
            <a:t>Providers:</a:t>
          </a:r>
          <a:r>
            <a:rPr lang="en-US" sz="1000">
              <a:effectLst/>
              <a:ea typeface="Calibri" panose="020F0502020204030204" pitchFamily="34" charset="0"/>
              <a:cs typeface="Times New Roman" panose="02020603050405020304" pitchFamily="18" charset="0"/>
            </a:rPr>
            <a:t> If you are developing an individual plan, you may ignore</a:t>
          </a:r>
          <a:r>
            <a:rPr lang="en-US" sz="1000" baseline="0">
              <a:effectLst/>
              <a:ea typeface="Calibri" panose="020F0502020204030204" pitchFamily="34" charset="0"/>
              <a:cs typeface="Times New Roman" panose="02020603050405020304" pitchFamily="18" charset="0"/>
            </a:rPr>
            <a:t> the third column in this table.</a:t>
          </a:r>
          <a:endParaRPr lang="en-US" sz="1100">
            <a:effectLst/>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126</xdr:row>
          <xdr:rowOff>19050</xdr:rowOff>
        </xdr:from>
        <xdr:to>
          <xdr:col>7</xdr:col>
          <xdr:colOff>361950</xdr:colOff>
          <xdr:row>127</xdr:row>
          <xdr:rowOff>95250</xdr:rowOff>
        </xdr:to>
        <xdr:sp macro="" textlink="">
          <xdr:nvSpPr>
            <xdr:cNvPr id="2069" name="ButtonNextChp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CONTINUE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126</xdr:row>
          <xdr:rowOff>19050</xdr:rowOff>
        </xdr:from>
        <xdr:to>
          <xdr:col>0</xdr:col>
          <xdr:colOff>1000125</xdr:colOff>
          <xdr:row>127</xdr:row>
          <xdr:rowOff>95250</xdr:rowOff>
        </xdr:to>
        <xdr:sp macro="" textlink="">
          <xdr:nvSpPr>
            <xdr:cNvPr id="2070" name="ButtonPrevChp1"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126</xdr:row>
          <xdr:rowOff>19050</xdr:rowOff>
        </xdr:from>
        <xdr:to>
          <xdr:col>3</xdr:col>
          <xdr:colOff>219075</xdr:colOff>
          <xdr:row>127</xdr:row>
          <xdr:rowOff>95250</xdr:rowOff>
        </xdr:to>
        <xdr:sp macro="" textlink="">
          <xdr:nvSpPr>
            <xdr:cNvPr id="2071" name="ButtonSaveChp1"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133350</xdr:rowOff>
        </xdr:from>
        <xdr:to>
          <xdr:col>5</xdr:col>
          <xdr:colOff>0</xdr:colOff>
          <xdr:row>56</xdr:row>
          <xdr:rowOff>28575</xdr:rowOff>
        </xdr:to>
        <xdr:sp macro="" textlink="">
          <xdr:nvSpPr>
            <xdr:cNvPr id="2072" name="ButtonHideTargets"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Hide Targets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54</xdr:row>
          <xdr:rowOff>142875</xdr:rowOff>
        </xdr:from>
        <xdr:to>
          <xdr:col>7</xdr:col>
          <xdr:colOff>19050</xdr:colOff>
          <xdr:row>56</xdr:row>
          <xdr:rowOff>38100</xdr:rowOff>
        </xdr:to>
        <xdr:sp macro="" textlink="">
          <xdr:nvSpPr>
            <xdr:cNvPr id="2074" name="ButtonShowTargets"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Show Targets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70</xdr:row>
          <xdr:rowOff>85725</xdr:rowOff>
        </xdr:from>
        <xdr:to>
          <xdr:col>5</xdr:col>
          <xdr:colOff>0</xdr:colOff>
          <xdr:row>71</xdr:row>
          <xdr:rowOff>142875</xdr:rowOff>
        </xdr:to>
        <xdr:sp macro="" textlink="">
          <xdr:nvSpPr>
            <xdr:cNvPr id="2075" name="ButtonHideVision"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Hide Vision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70</xdr:row>
          <xdr:rowOff>114300</xdr:rowOff>
        </xdr:from>
        <xdr:to>
          <xdr:col>7</xdr:col>
          <xdr:colOff>19050</xdr:colOff>
          <xdr:row>71</xdr:row>
          <xdr:rowOff>171450</xdr:rowOff>
        </xdr:to>
        <xdr:sp macro="" textlink="">
          <xdr:nvSpPr>
            <xdr:cNvPr id="2076" name="ButtonShowVision"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Show Vision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77</xdr:row>
          <xdr:rowOff>171450</xdr:rowOff>
        </xdr:from>
        <xdr:to>
          <xdr:col>5</xdr:col>
          <xdr:colOff>0</xdr:colOff>
          <xdr:row>79</xdr:row>
          <xdr:rowOff>66675</xdr:rowOff>
        </xdr:to>
        <xdr:sp macro="" textlink="">
          <xdr:nvSpPr>
            <xdr:cNvPr id="2077" name="ButtonHidePolicy"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Hide Policy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0</xdr:rowOff>
        </xdr:from>
        <xdr:to>
          <xdr:col>7</xdr:col>
          <xdr:colOff>19050</xdr:colOff>
          <xdr:row>79</xdr:row>
          <xdr:rowOff>85725</xdr:rowOff>
        </xdr:to>
        <xdr:sp macro="" textlink="">
          <xdr:nvSpPr>
            <xdr:cNvPr id="2078" name="ButtonShowPolicy"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Show Policy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5</xdr:col>
          <xdr:colOff>0</xdr:colOff>
          <xdr:row>106</xdr:row>
          <xdr:rowOff>85725</xdr:rowOff>
        </xdr:to>
        <xdr:sp macro="" textlink="">
          <xdr:nvSpPr>
            <xdr:cNvPr id="2079" name="ButtonHideAbout"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Hide About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105</xdr:row>
          <xdr:rowOff>9525</xdr:rowOff>
        </xdr:from>
        <xdr:to>
          <xdr:col>7</xdr:col>
          <xdr:colOff>19050</xdr:colOff>
          <xdr:row>106</xdr:row>
          <xdr:rowOff>95250</xdr:rowOff>
        </xdr:to>
        <xdr:sp macro="" textlink="">
          <xdr:nvSpPr>
            <xdr:cNvPr id="2080" name="ButtonShowAbout"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Show About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108</xdr:row>
          <xdr:rowOff>219075</xdr:rowOff>
        </xdr:from>
        <xdr:to>
          <xdr:col>5</xdr:col>
          <xdr:colOff>0</xdr:colOff>
          <xdr:row>110</xdr:row>
          <xdr:rowOff>66675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219075</xdr:rowOff>
        </xdr:from>
        <xdr:to>
          <xdr:col>7</xdr:col>
          <xdr:colOff>19050</xdr:colOff>
          <xdr:row>84</xdr:row>
          <xdr:rowOff>66675</xdr:rowOff>
        </xdr:to>
        <xdr:sp macro="" textlink="">
          <xdr:nvSpPr>
            <xdr:cNvPr id="2082" name="ButtonAddTamGoal"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Goal</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542925</xdr:colOff>
          <xdr:row>55</xdr:row>
          <xdr:rowOff>200025</xdr:rowOff>
        </xdr:from>
        <xdr:to>
          <xdr:col>7</xdr:col>
          <xdr:colOff>657225</xdr:colOff>
          <xdr:row>57</xdr:row>
          <xdr:rowOff>47625</xdr:rowOff>
        </xdr:to>
        <xdr:sp macro="" textlink="">
          <xdr:nvSpPr>
            <xdr:cNvPr id="11283" name="ButtonNextChp2" hidden="1">
              <a:extLst>
                <a:ext uri="{63B3BB69-23CF-44E3-9099-C40C66FF867C}">
                  <a14:compatExt spid="_x0000_s11283"/>
                </a:ext>
                <a:ext uri="{FF2B5EF4-FFF2-40B4-BE49-F238E27FC236}">
                  <a16:creationId xmlns:a16="http://schemas.microsoft.com/office/drawing/2014/main" id="{00000000-0008-0000-0400-000013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CONTINUE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55</xdr:row>
          <xdr:rowOff>200025</xdr:rowOff>
        </xdr:from>
        <xdr:to>
          <xdr:col>0</xdr:col>
          <xdr:colOff>914400</xdr:colOff>
          <xdr:row>57</xdr:row>
          <xdr:rowOff>47625</xdr:rowOff>
        </xdr:to>
        <xdr:sp macro="" textlink="">
          <xdr:nvSpPr>
            <xdr:cNvPr id="11284" name="ButtonPrevChp2" hidden="1">
              <a:extLst>
                <a:ext uri="{63B3BB69-23CF-44E3-9099-C40C66FF867C}">
                  <a14:compatExt spid="_x0000_s11284"/>
                </a:ext>
                <a:ext uri="{FF2B5EF4-FFF2-40B4-BE49-F238E27FC236}">
                  <a16:creationId xmlns:a16="http://schemas.microsoft.com/office/drawing/2014/main" id="{00000000-0008-0000-0400-000014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55</xdr:row>
          <xdr:rowOff>200025</xdr:rowOff>
        </xdr:from>
        <xdr:to>
          <xdr:col>3</xdr:col>
          <xdr:colOff>238125</xdr:colOff>
          <xdr:row>57</xdr:row>
          <xdr:rowOff>47625</xdr:rowOff>
        </xdr:to>
        <xdr:sp macro="" textlink="">
          <xdr:nvSpPr>
            <xdr:cNvPr id="11285" name="ButtonSaveChp2" hidden="1">
              <a:extLst>
                <a:ext uri="{63B3BB69-23CF-44E3-9099-C40C66FF867C}">
                  <a14:compatExt spid="_x0000_s11285"/>
                </a:ext>
                <a:ext uri="{FF2B5EF4-FFF2-40B4-BE49-F238E27FC236}">
                  <a16:creationId xmlns:a16="http://schemas.microsoft.com/office/drawing/2014/main" id="{00000000-0008-0000-0400-000015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16</xdr:row>
          <xdr:rowOff>0</xdr:rowOff>
        </xdr:from>
        <xdr:to>
          <xdr:col>7</xdr:col>
          <xdr:colOff>704850</xdr:colOff>
          <xdr:row>17</xdr:row>
          <xdr:rowOff>104775</xdr:rowOff>
        </xdr:to>
        <xdr:sp macro="" textlink="">
          <xdr:nvSpPr>
            <xdr:cNvPr id="11286" name="ButtonSummarizeInventory" hidden="1">
              <a:extLst>
                <a:ext uri="{63B3BB69-23CF-44E3-9099-C40C66FF867C}">
                  <a14:compatExt spid="_x0000_s11286"/>
                </a:ext>
                <a:ext uri="{FF2B5EF4-FFF2-40B4-BE49-F238E27FC236}">
                  <a16:creationId xmlns:a16="http://schemas.microsoft.com/office/drawing/2014/main" id="{00000000-0008-0000-0400-000016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Summarize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114</xdr:row>
          <xdr:rowOff>133350</xdr:rowOff>
        </xdr:from>
        <xdr:to>
          <xdr:col>18</xdr:col>
          <xdr:colOff>647700</xdr:colOff>
          <xdr:row>116</xdr:row>
          <xdr:rowOff>57150</xdr:rowOff>
        </xdr:to>
        <xdr:sp macro="" textlink="">
          <xdr:nvSpPr>
            <xdr:cNvPr id="11287" name="Button 23" hidden="1">
              <a:extLst>
                <a:ext uri="{63B3BB69-23CF-44E3-9099-C40C66FF867C}">
                  <a14:compatExt spid="_x0000_s11287"/>
                </a:ext>
                <a:ext uri="{FF2B5EF4-FFF2-40B4-BE49-F238E27FC236}">
                  <a16:creationId xmlns:a16="http://schemas.microsoft.com/office/drawing/2014/main" id="{00000000-0008-0000-0400-000017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114</xdr:row>
          <xdr:rowOff>133350</xdr:rowOff>
        </xdr:from>
        <xdr:to>
          <xdr:col>19</xdr:col>
          <xdr:colOff>819150</xdr:colOff>
          <xdr:row>116</xdr:row>
          <xdr:rowOff>57150</xdr:rowOff>
        </xdr:to>
        <xdr:sp macro="" textlink="">
          <xdr:nvSpPr>
            <xdr:cNvPr id="11288" name="Button 24" hidden="1">
              <a:extLst>
                <a:ext uri="{63B3BB69-23CF-44E3-9099-C40C66FF867C}">
                  <a14:compatExt spid="_x0000_s11288"/>
                </a:ext>
                <a:ext uri="{FF2B5EF4-FFF2-40B4-BE49-F238E27FC236}">
                  <a16:creationId xmlns:a16="http://schemas.microsoft.com/office/drawing/2014/main" id="{00000000-0008-0000-0400-000018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Finish</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800100</xdr:colOff>
          <xdr:row>56</xdr:row>
          <xdr:rowOff>38100</xdr:rowOff>
        </xdr:from>
        <xdr:to>
          <xdr:col>8</xdr:col>
          <xdr:colOff>600075</xdr:colOff>
          <xdr:row>57</xdr:row>
          <xdr:rowOff>95250</xdr:rowOff>
        </xdr:to>
        <xdr:sp macro="" textlink="">
          <xdr:nvSpPr>
            <xdr:cNvPr id="12299" name="ButtonNextChp3" hidden="1">
              <a:extLst>
                <a:ext uri="{63B3BB69-23CF-44E3-9099-C40C66FF867C}">
                  <a14:compatExt spid="_x0000_s12299"/>
                </a:ext>
                <a:ext uri="{FF2B5EF4-FFF2-40B4-BE49-F238E27FC236}">
                  <a16:creationId xmlns:a16="http://schemas.microsoft.com/office/drawing/2014/main" id="{00000000-0008-0000-0500-00000B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CONTINUE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xdr:row>
          <xdr:rowOff>38100</xdr:rowOff>
        </xdr:from>
        <xdr:to>
          <xdr:col>1</xdr:col>
          <xdr:colOff>428625</xdr:colOff>
          <xdr:row>57</xdr:row>
          <xdr:rowOff>95250</xdr:rowOff>
        </xdr:to>
        <xdr:sp macro="" textlink="">
          <xdr:nvSpPr>
            <xdr:cNvPr id="12300" name="ButtonPrevChp3" hidden="1">
              <a:extLst>
                <a:ext uri="{63B3BB69-23CF-44E3-9099-C40C66FF867C}">
                  <a14:compatExt spid="_x0000_s12300"/>
                </a:ext>
                <a:ext uri="{FF2B5EF4-FFF2-40B4-BE49-F238E27FC236}">
                  <a16:creationId xmlns:a16="http://schemas.microsoft.com/office/drawing/2014/main" id="{00000000-0008-0000-0500-00000C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56</xdr:row>
          <xdr:rowOff>38100</xdr:rowOff>
        </xdr:from>
        <xdr:to>
          <xdr:col>4</xdr:col>
          <xdr:colOff>600075</xdr:colOff>
          <xdr:row>57</xdr:row>
          <xdr:rowOff>95250</xdr:rowOff>
        </xdr:to>
        <xdr:sp macro="" textlink="">
          <xdr:nvSpPr>
            <xdr:cNvPr id="12301" name="ButtonSaveChp3" hidden="1">
              <a:extLst>
                <a:ext uri="{63B3BB69-23CF-44E3-9099-C40C66FF867C}">
                  <a14:compatExt spid="_x0000_s12301"/>
                </a:ext>
                <a:ext uri="{FF2B5EF4-FFF2-40B4-BE49-F238E27FC236}">
                  <a16:creationId xmlns:a16="http://schemas.microsoft.com/office/drawing/2014/main" id="{00000000-0008-0000-0500-00000D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695325</xdr:colOff>
          <xdr:row>15</xdr:row>
          <xdr:rowOff>38100</xdr:rowOff>
        </xdr:from>
        <xdr:to>
          <xdr:col>8</xdr:col>
          <xdr:colOff>571500</xdr:colOff>
          <xdr:row>16</xdr:row>
          <xdr:rowOff>95250</xdr:rowOff>
        </xdr:to>
        <xdr:sp macro="" textlink="">
          <xdr:nvSpPr>
            <xdr:cNvPr id="12302" name="ButtonSummarizeCondition" hidden="1">
              <a:extLst>
                <a:ext uri="{63B3BB69-23CF-44E3-9099-C40C66FF867C}">
                  <a14:compatExt spid="_x0000_s12302"/>
                </a:ext>
                <a:ext uri="{FF2B5EF4-FFF2-40B4-BE49-F238E27FC236}">
                  <a16:creationId xmlns:a16="http://schemas.microsoft.com/office/drawing/2014/main" id="{00000000-0008-0000-0500-00000E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Summarize</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390525</xdr:colOff>
          <xdr:row>115</xdr:row>
          <xdr:rowOff>171450</xdr:rowOff>
        </xdr:from>
        <xdr:to>
          <xdr:col>4</xdr:col>
          <xdr:colOff>1285875</xdr:colOff>
          <xdr:row>117</xdr:row>
          <xdr:rowOff>47625</xdr:rowOff>
        </xdr:to>
        <xdr:sp macro="" textlink="">
          <xdr:nvSpPr>
            <xdr:cNvPr id="14353" name="ButtonNextChp4"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CONTINUE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115</xdr:row>
          <xdr:rowOff>171450</xdr:rowOff>
        </xdr:from>
        <xdr:to>
          <xdr:col>0</xdr:col>
          <xdr:colOff>1000125</xdr:colOff>
          <xdr:row>117</xdr:row>
          <xdr:rowOff>47625</xdr:rowOff>
        </xdr:to>
        <xdr:sp macro="" textlink="">
          <xdr:nvSpPr>
            <xdr:cNvPr id="14354" name="ButtonPrevChp4"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115</xdr:row>
          <xdr:rowOff>171450</xdr:rowOff>
        </xdr:from>
        <xdr:to>
          <xdr:col>2</xdr:col>
          <xdr:colOff>1390650</xdr:colOff>
          <xdr:row>117</xdr:row>
          <xdr:rowOff>47625</xdr:rowOff>
        </xdr:to>
        <xdr:sp macro="" textlink="">
          <xdr:nvSpPr>
            <xdr:cNvPr id="14355" name="ButtonSaveChp4"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19</xdr:row>
          <xdr:rowOff>95250</xdr:rowOff>
        </xdr:from>
        <xdr:to>
          <xdr:col>4</xdr:col>
          <xdr:colOff>1133475</xdr:colOff>
          <xdr:row>20</xdr:row>
          <xdr:rowOff>133350</xdr:rowOff>
        </xdr:to>
        <xdr:sp macro="" textlink="">
          <xdr:nvSpPr>
            <xdr:cNvPr id="14356" name="ButtonAddDecisionSupportTool" descr="Add More"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42</xdr:row>
          <xdr:rowOff>95250</xdr:rowOff>
        </xdr:from>
        <xdr:to>
          <xdr:col>4</xdr:col>
          <xdr:colOff>1152525</xdr:colOff>
          <xdr:row>43</xdr:row>
          <xdr:rowOff>133350</xdr:rowOff>
        </xdr:to>
        <xdr:sp macro="" textlink="">
          <xdr:nvSpPr>
            <xdr:cNvPr id="14357" name="ButtonAddRiskManagement"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59</xdr:row>
          <xdr:rowOff>142875</xdr:rowOff>
        </xdr:from>
        <xdr:to>
          <xdr:col>4</xdr:col>
          <xdr:colOff>1143000</xdr:colOff>
          <xdr:row>61</xdr:row>
          <xdr:rowOff>0</xdr:rowOff>
        </xdr:to>
        <xdr:sp macro="" textlink="">
          <xdr:nvSpPr>
            <xdr:cNvPr id="14358" name="ButtonAddMaintenanceStrategy"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80</xdr:row>
          <xdr:rowOff>85725</xdr:rowOff>
        </xdr:from>
        <xdr:to>
          <xdr:col>4</xdr:col>
          <xdr:colOff>1114425</xdr:colOff>
          <xdr:row>81</xdr:row>
          <xdr:rowOff>123825</xdr:rowOff>
        </xdr:to>
        <xdr:sp macro="" textlink="">
          <xdr:nvSpPr>
            <xdr:cNvPr id="14359" name="ButtonAddOverhaulStrategy"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94</xdr:row>
          <xdr:rowOff>85725</xdr:rowOff>
        </xdr:from>
        <xdr:to>
          <xdr:col>4</xdr:col>
          <xdr:colOff>1085850</xdr:colOff>
          <xdr:row>95</xdr:row>
          <xdr:rowOff>123825</xdr:rowOff>
        </xdr:to>
        <xdr:sp macro="" textlink="">
          <xdr:nvSpPr>
            <xdr:cNvPr id="14360" name="ButtonDisposalStrategy"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112</xdr:row>
          <xdr:rowOff>47625</xdr:rowOff>
        </xdr:from>
        <xdr:to>
          <xdr:col>4</xdr:col>
          <xdr:colOff>1076325</xdr:colOff>
          <xdr:row>113</xdr:row>
          <xdr:rowOff>85725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68</xdr:row>
          <xdr:rowOff>9525</xdr:rowOff>
        </xdr:from>
        <xdr:to>
          <xdr:col>5</xdr:col>
          <xdr:colOff>504825</xdr:colOff>
          <xdr:row>69</xdr:row>
          <xdr:rowOff>66675</xdr:rowOff>
        </xdr:to>
        <xdr:sp macro="" textlink="">
          <xdr:nvSpPr>
            <xdr:cNvPr id="15374" name="ButtonFinishPlan" hidden="1">
              <a:extLst>
                <a:ext uri="{63B3BB69-23CF-44E3-9099-C40C66FF867C}">
                  <a14:compatExt spid="_x0000_s15374"/>
                </a:ext>
                <a:ext uri="{FF2B5EF4-FFF2-40B4-BE49-F238E27FC236}">
                  <a16:creationId xmlns:a16="http://schemas.microsoft.com/office/drawing/2014/main" id="{00000000-0008-0000-0700-00000E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FINISH</a:t>
              </a:r>
            </a:p>
            <a:p>
              <a:pPr algn="ctr" rtl="0">
                <a:defRPr sz="1000"/>
              </a:pPr>
              <a:endParaRPr lang="en-US" sz="1100" b="0" i="0" u="none" strike="noStrike" baseline="0">
                <a:solidFill>
                  <a:srgbClr val="000000"/>
                </a:solidFill>
                <a:latin typeface="Calibri"/>
                <a:ea typeface="Calibri"/>
                <a:cs typeface="Calibri"/>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68</xdr:row>
          <xdr:rowOff>9525</xdr:rowOff>
        </xdr:from>
        <xdr:to>
          <xdr:col>1</xdr:col>
          <xdr:colOff>161925</xdr:colOff>
          <xdr:row>69</xdr:row>
          <xdr:rowOff>76200</xdr:rowOff>
        </xdr:to>
        <xdr:sp macro="" textlink="">
          <xdr:nvSpPr>
            <xdr:cNvPr id="15375" name="ButtonPrevChp5" hidden="1">
              <a:extLst>
                <a:ext uri="{63B3BB69-23CF-44E3-9099-C40C66FF867C}">
                  <a14:compatExt spid="_x0000_s15375"/>
                </a:ext>
                <a:ext uri="{FF2B5EF4-FFF2-40B4-BE49-F238E27FC236}">
                  <a16:creationId xmlns:a16="http://schemas.microsoft.com/office/drawing/2014/main" id="{00000000-0008-0000-0700-00000F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68</xdr:row>
          <xdr:rowOff>9525</xdr:rowOff>
        </xdr:from>
        <xdr:to>
          <xdr:col>2</xdr:col>
          <xdr:colOff>1171575</xdr:colOff>
          <xdr:row>69</xdr:row>
          <xdr:rowOff>76200</xdr:rowOff>
        </xdr:to>
        <xdr:sp macro="" textlink="">
          <xdr:nvSpPr>
            <xdr:cNvPr id="15376" name="ButtonSaveChp5" hidden="1">
              <a:extLst>
                <a:ext uri="{63B3BB69-23CF-44E3-9099-C40C66FF867C}">
                  <a14:compatExt spid="_x0000_s15376"/>
                </a:ext>
                <a:ext uri="{FF2B5EF4-FFF2-40B4-BE49-F238E27FC236}">
                  <a16:creationId xmlns:a16="http://schemas.microsoft.com/office/drawing/2014/main" id="{00000000-0008-0000-0700-000010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45</xdr:row>
          <xdr:rowOff>142875</xdr:rowOff>
        </xdr:from>
        <xdr:to>
          <xdr:col>5</xdr:col>
          <xdr:colOff>447675</xdr:colOff>
          <xdr:row>46</xdr:row>
          <xdr:rowOff>180975</xdr:rowOff>
        </xdr:to>
        <xdr:sp macro="" textlink="">
          <xdr:nvSpPr>
            <xdr:cNvPr id="15377" name="ButtonAddProject" hidden="1">
              <a:extLst>
                <a:ext uri="{63B3BB69-23CF-44E3-9099-C40C66FF867C}">
                  <a14:compatExt spid="_x0000_s15377"/>
                </a:ext>
                <a:ext uri="{FF2B5EF4-FFF2-40B4-BE49-F238E27FC236}">
                  <a16:creationId xmlns:a16="http://schemas.microsoft.com/office/drawing/2014/main" id="{00000000-0008-0000-0700-00001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xdr:row>
          <xdr:rowOff>142875</xdr:rowOff>
        </xdr:from>
        <xdr:to>
          <xdr:col>2</xdr:col>
          <xdr:colOff>285750</xdr:colOff>
          <xdr:row>63</xdr:row>
          <xdr:rowOff>9525</xdr:rowOff>
        </xdr:to>
        <xdr:sp macro="" textlink="">
          <xdr:nvSpPr>
            <xdr:cNvPr id="15378" name="ButtonAddSchedule"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Add More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990600</xdr:colOff>
          <xdr:row>6</xdr:row>
          <xdr:rowOff>419100</xdr:rowOff>
        </xdr:from>
        <xdr:to>
          <xdr:col>5</xdr:col>
          <xdr:colOff>552450</xdr:colOff>
          <xdr:row>6</xdr:row>
          <xdr:rowOff>676275</xdr:rowOff>
        </xdr:to>
        <xdr:sp macro="" textlink="">
          <xdr:nvSpPr>
            <xdr:cNvPr id="15389" name="Button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Use Fleet Replacement Module</a:t>
              </a:r>
            </a:p>
            <a:p>
              <a:pPr algn="ctr" rtl="0">
                <a:defRPr sz="1000"/>
              </a:pPr>
              <a:r>
                <a:rPr lang="en-US" sz="1100" b="1" i="0" u="none" strike="noStrike" baseline="0">
                  <a:solidFill>
                    <a:srgbClr val="000000"/>
                  </a:solidFill>
                  <a:latin typeface="Calibri"/>
                  <a:ea typeface="Calibri"/>
                  <a:cs typeface="Calibri"/>
                </a:rPr>
                <a:t>did More</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1028700</xdr:colOff>
          <xdr:row>0</xdr:row>
          <xdr:rowOff>76200</xdr:rowOff>
        </xdr:from>
        <xdr:to>
          <xdr:col>8</xdr:col>
          <xdr:colOff>600075</xdr:colOff>
          <xdr:row>1</xdr:row>
          <xdr:rowOff>85725</xdr:rowOff>
        </xdr:to>
        <xdr:sp macro="" textlink="">
          <xdr:nvSpPr>
            <xdr:cNvPr id="30721" name="ButtonPrevChp5" hidden="1">
              <a:extLst>
                <a:ext uri="{63B3BB69-23CF-44E3-9099-C40C66FF867C}">
                  <a14:compatExt spid="_x0000_s30721"/>
                </a:ext>
                <a:ext uri="{FF2B5EF4-FFF2-40B4-BE49-F238E27FC236}">
                  <a16:creationId xmlns:a16="http://schemas.microsoft.com/office/drawing/2014/main" id="{00000000-0008-0000-0900-0000017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0</xdr:row>
          <xdr:rowOff>76200</xdr:rowOff>
        </xdr:from>
        <xdr:to>
          <xdr:col>7</xdr:col>
          <xdr:colOff>971550</xdr:colOff>
          <xdr:row>1</xdr:row>
          <xdr:rowOff>85725</xdr:rowOff>
        </xdr:to>
        <xdr:sp macro="" textlink="">
          <xdr:nvSpPr>
            <xdr:cNvPr id="30722" name="ButtonSaveChp5" hidden="1">
              <a:extLst>
                <a:ext uri="{63B3BB69-23CF-44E3-9099-C40C66FF867C}">
                  <a14:compatExt spid="_x0000_s30722"/>
                </a:ext>
                <a:ext uri="{FF2B5EF4-FFF2-40B4-BE49-F238E27FC236}">
                  <a16:creationId xmlns:a16="http://schemas.microsoft.com/office/drawing/2014/main" id="{00000000-0008-0000-0900-0000027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400050</xdr:colOff>
          <xdr:row>5</xdr:row>
          <xdr:rowOff>114300</xdr:rowOff>
        </xdr:from>
        <xdr:to>
          <xdr:col>42</xdr:col>
          <xdr:colOff>590550</xdr:colOff>
          <xdr:row>6</xdr:row>
          <xdr:rowOff>171450</xdr:rowOff>
        </xdr:to>
        <xdr:sp macro="" textlink="">
          <xdr:nvSpPr>
            <xdr:cNvPr id="30723" name="ButtonPrevChp5" hidden="1">
              <a:extLst>
                <a:ext uri="{63B3BB69-23CF-44E3-9099-C40C66FF867C}">
                  <a14:compatExt spid="_x0000_s30723"/>
                </a:ext>
                <a:ext uri="{FF2B5EF4-FFF2-40B4-BE49-F238E27FC236}">
                  <a16:creationId xmlns:a16="http://schemas.microsoft.com/office/drawing/2014/main" id="{00000000-0008-0000-0900-0000037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59</xdr:col>
          <xdr:colOff>95250</xdr:colOff>
          <xdr:row>1</xdr:row>
          <xdr:rowOff>85725</xdr:rowOff>
        </xdr:from>
        <xdr:to>
          <xdr:col>59</xdr:col>
          <xdr:colOff>942975</xdr:colOff>
          <xdr:row>2</xdr:row>
          <xdr:rowOff>152400</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0900-0000047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Calculate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garza/AppData/Local/Microsoft/Windows/INetCache/Content.Outlook/M1LY79GU/FCRTA%20TAM%20PLAN%20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structions"/>
      <sheetName val="Getting Started"/>
      <sheetName val="Chp 1 - Introduction"/>
      <sheetName val="Chp 2 - Asset Portfolio"/>
      <sheetName val="Chp 3 - Condition Assessment"/>
      <sheetName val="Chp 4 - Management Approach"/>
      <sheetName val="Chp 5 - Work Plans &amp; Schedules"/>
      <sheetName val="TAM Plan - 1"/>
      <sheetName val="TAM Plan - 2"/>
      <sheetName val="TAM Plan - 3"/>
      <sheetName val="TAM Plan - 4"/>
      <sheetName val="Appendix A - Asset Register"/>
      <sheetName val="Appendix B - Asset Condition"/>
      <sheetName val="Appendix C - Project List"/>
      <sheetName val="Reference Sheet"/>
      <sheetName val="Inventory Ref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Rolling Stock</v>
          </cell>
        </row>
        <row r="8">
          <cell r="G8" t="str">
            <v>Facilities</v>
          </cell>
        </row>
        <row r="9">
          <cell r="G9" t="str">
            <v>Equipment</v>
          </cell>
        </row>
      </sheetData>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lbert Garza" refreshedDate="43550.608556018517" createdVersion="5" refreshedVersion="4" minRefreshableVersion="3" recordCount="1016" xr:uid="{00000000-000A-0000-FFFF-FFFF01000000}">
  <cacheSource type="worksheet">
    <worksheetSource ref="A10:L1026" sheet="Fleet Replacement Module"/>
  </cacheSource>
  <cacheFields count="12">
    <cacheField name="Asset Category" numFmtId="0">
      <sharedItems containsBlank="1"/>
    </cacheField>
    <cacheField name="Asset Class" numFmtId="0">
      <sharedItems containsBlank="1"/>
    </cacheField>
    <cacheField name="Asset Name" numFmtId="0">
      <sharedItems containsBlank="1"/>
    </cacheField>
    <cacheField name="Make" numFmtId="0">
      <sharedItems containsBlank="1"/>
    </cacheField>
    <cacheField name="Model" numFmtId="0">
      <sharedItems containsBlank="1"/>
    </cacheField>
    <cacheField name="Count" numFmtId="0">
      <sharedItems containsString="0" containsBlank="1" containsNumber="1" containsInteger="1" minValue="1" maxValue="1"/>
    </cacheField>
    <cacheField name="ID/Serial No." numFmtId="0">
      <sharedItems containsBlank="1"/>
    </cacheField>
    <cacheField name="Asset Owner" numFmtId="0">
      <sharedItems containsBlank="1"/>
    </cacheField>
    <cacheField name="Acquisition Year" numFmtId="0">
      <sharedItems containsString="0" containsBlank="1" containsNumber="1" containsInteger="1" minValue="2007" maxValue="2019"/>
    </cacheField>
    <cacheField name="Replacement Cost/Value" numFmtId="0">
      <sharedItems containsBlank="1" containsMixedTypes="1" containsNumber="1" containsInteger="1" minValue="40000" maxValue="785000"/>
    </cacheField>
    <cacheField name="Useful Life Benchmark (Yrs)" numFmtId="0">
      <sharedItems containsMixedTypes="1" containsNumber="1" containsInteger="1" minValue="0" maxValue="12"/>
    </cacheField>
    <cacheField name="Fleet Type (Year/Make/Model)" numFmtId="0">
      <sharedItems count="88">
        <s v="2018 2018 Proterra Catalyst E2 "/>
        <s v="2007 2007 Bluebird Bluebird"/>
        <s v="2008 2008 GMC Glaval Titan"/>
        <s v="2009 2009 GMC Glaval Titan"/>
        <s v="2009 2009 Chevy Small Transit"/>
        <s v="2009 2009 Chevy Uplander"/>
        <s v="2013 2013 Chevy Arboc"/>
        <s v="2014 2014 Ford 4 Wheel Van"/>
        <s v="2016 2016 El Dorado XHF 32"/>
        <s v="2016 2016 Zenith Ram 3500"/>
        <s v="2017 2016 Ford E-350 Champ"/>
        <s v="2018 2016 Zenith Ram 3500"/>
        <s v="2018 2019 Chevy Bolt"/>
        <s v="2019 2019 Chevy Bolt"/>
        <s v="  "/>
        <s v="1999 Ford SV" u="1"/>
        <s v="2007 Dodge Van" u="1"/>
        <s v=" are " u="1"/>
        <s v="2006 Dell PowerEdge R 510" u="1"/>
        <s v="2011 Ford E-450 20' van w/lift" u="1"/>
        <s v="2007 Ford CW" u="1"/>
        <s v="2007 Ford E-350 20' van w/lift" u="1"/>
        <s v="2007 Chevrolet 3500 lift" u="1"/>
        <s v="2006 2006 Bluebird Bluebird" u="1"/>
        <s v="1999  " u="1"/>
        <s v="2015 New Flyer 40' Low Floor" u="1"/>
        <s v="2003  " u="1"/>
        <s v="2000 Austal USA Mary D Odyssey" u="1"/>
        <s v=" Ford CW" u="1"/>
        <s v="2011 Gillig 35' Low Floor" u="1"/>
        <s v="2011 Gillig 40' Low Floor" u="1"/>
        <s v="2014 Ford GC II" u="1"/>
        <s v="2015 Ford E350 Supreme" u="1"/>
        <s v="2007 Gillig 29' Low Floor" u="1"/>
        <s v="2007 Gillig 35' Low Floor" u="1"/>
        <s v="2003 Dodge PT" u="1"/>
        <s v="2000 Chevy " u="1"/>
        <s v="2004 sdfg " u="1"/>
        <s v="2010 Chevy " u="1"/>
        <s v=" DoubleK Bus" u="1"/>
        <s v=" DoubleK School Bus" u="1"/>
        <s v="2011 Ford E-450 25' BOC w/lift" u="1"/>
        <s v="2005 sdfasd " u="1"/>
        <s v="2003 N/A N/A" u="1"/>
        <s v="1998 Dell PowerEdge R 510" u="1"/>
        <s v="2011 Ford Supreme" u="1"/>
        <s v="2011 Chevrolet Malibu" u="1"/>
        <s v="2003 Ford E-350 20' van w/lift" u="1"/>
        <s v="2003 Ford E-450 25' Van w/lift" u="1"/>
        <s v="2003 DoubleK Bus" u="1"/>
        <s v=" sdfasd " u="1"/>
        <s v="2009 Ford E-350 20' van w/lift" u="1"/>
        <s v="2009 Ford E-350 22' van w/lift" u="1"/>
        <s v="2009 Ford E-350 25' van w/lift" u="1"/>
        <s v="2015 Ford E350" u="1"/>
        <s v=" rge " u="1"/>
        <s v="2009 Chevrolet 3500 lift" u="1"/>
        <s v="2000 rge " u="1"/>
        <s v="2003 Gillig 29' Low Floor" u="1"/>
        <s v="2000 sdfg " u="1"/>
        <s v="2010 Ford SV" u="1"/>
        <s v="2009 Gillig 35' Low Floor" u="1"/>
        <s v="2006 sdfg " u="1"/>
        <s v="1960  " u="1"/>
        <s v="2009 Ford E350 lift" u="1"/>
        <s v="2003 Ford E-350 25' BOC w/lift" u="1"/>
        <s v="2003 Ford E-450 24' BOC w/lift" u="1"/>
        <s v="2003 Ford E-450 25' BOC w/lift" u="1"/>
        <s v="1976 are " u="1"/>
        <s v="2015 Ford E350   " u="1"/>
        <s v="1995 Ford CW" u="1"/>
        <s v="2010 Dodge PT" u="1"/>
        <s v="2005 Dodge Van" u="1"/>
        <s v="2009 Chevrolet Malibu" u="1"/>
        <s v="2015 Ford E-450 25' Van w/lift" u="1"/>
        <s v="2006 DoubleK School Bus" u="1"/>
        <s v="2005 DoubleK Bus" u="1"/>
        <s v="2003 New Flyer 40' Low Floor" u="1"/>
        <s v="2003 Orion VII 35' Low Floor" u="1"/>
        <s v="2003 Chevrolet Pegasus 24' BOC w/lift" u="1"/>
        <s v="2003 Chevrolet Pegasus 25' BOC w/lift" u="1"/>
        <s v="2000 N/A N/A" u="1"/>
        <s v="2000 Ford CW" u="1"/>
        <s v="2010 DoubleK Bus" u="1"/>
        <s v="2011 Ford Econoline" u="1"/>
        <s v="1968  " u="1"/>
        <s v="2015 Ford E-450 25' BOC w/lift" u="1"/>
        <s v="1995 Austal USA Mary D Odysse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6">
  <r>
    <s v="RevenueVehicles"/>
    <s v="BU - Bus"/>
    <s v="#204 40ft Electric Bus"/>
    <s v="2018 Proterra"/>
    <s v="Catalyst E2 "/>
    <n v="1"/>
    <s v="1M9TH16J5JL816260"/>
    <s v="Agency"/>
    <n v="2018"/>
    <n v="785000"/>
    <n v="12"/>
    <x v="0"/>
  </r>
  <r>
    <s v="RevenueVehicles"/>
    <s v="BU - Bus"/>
    <s v="#205 40ft Electric Bus"/>
    <s v="2018 Proterra"/>
    <s v="Catalyst E2 "/>
    <n v="1"/>
    <s v="1M9TH16J9JL816262"/>
    <s v="Agency"/>
    <n v="2018"/>
    <n v="785000"/>
    <n v="12"/>
    <x v="0"/>
  </r>
  <r>
    <s v="RevenueVehicles"/>
    <s v="BU - Bus"/>
    <s v="#206 40ft Electric Bus"/>
    <s v="2018 Proterra"/>
    <s v="Catalyst E2 "/>
    <n v="1"/>
    <s v="1M9TH16J8JL816267"/>
    <s v="Agency"/>
    <n v="2018"/>
    <n v="785000"/>
    <n v="12"/>
    <x v="0"/>
  </r>
  <r>
    <s v="RevenueVehicles"/>
    <s v="BU - Bus"/>
    <s v="#111 30ft Bus"/>
    <s v="2007 Bluebird"/>
    <s v="Bluebird"/>
    <n v="1"/>
    <s v="1BDJJBMA67F257832"/>
    <s v="Agency"/>
    <n v="2007"/>
    <n v="500000"/>
    <n v="10"/>
    <x v="1"/>
  </r>
  <r>
    <s v="RevenueVehicles"/>
    <s v="BU - Bus"/>
    <s v="#112 30ft Bus"/>
    <s v="2007 Bluebird"/>
    <s v="Bluebird"/>
    <n v="1"/>
    <s v="1BDJJBMA87F257833"/>
    <s v="Agency"/>
    <n v="2007"/>
    <n v="500000"/>
    <n v="10"/>
    <x v="1"/>
  </r>
  <r>
    <s v="RevenueVehicles"/>
    <s v="BU - Bus"/>
    <s v="#113 30ft Bus"/>
    <s v="2007 Bluebird"/>
    <s v="Bluebird"/>
    <n v="1"/>
    <s v="1BDJJBMAX7F257834"/>
    <s v="Agency"/>
    <n v="2007"/>
    <n v="500000"/>
    <n v="10"/>
    <x v="1"/>
  </r>
  <r>
    <s v="RevenueVehicles"/>
    <s v="BU - Bus"/>
    <s v="#114 30ft Bus"/>
    <s v="2007 Bluebird"/>
    <s v="Bluebird"/>
    <n v="1"/>
    <s v="1BDJJBMA17F257835"/>
    <s v="Agency"/>
    <n v="2007"/>
    <n v="500000"/>
    <n v="10"/>
    <x v="1"/>
  </r>
  <r>
    <s v="RevenueVehicles"/>
    <s v="CU - Cutaway Bus"/>
    <s v="#115 Cutaway Bus"/>
    <s v="2008 GMC Glaval"/>
    <s v="Titan"/>
    <n v="1"/>
    <s v="1GDE5V1G08F417185"/>
    <s v="Agency"/>
    <n v="2008"/>
    <n v="175000"/>
    <n v="10"/>
    <x v="2"/>
  </r>
  <r>
    <s v="RevenueVehicles"/>
    <s v="CU - Cutaway Bus"/>
    <s v="#116 Cutaway Bus"/>
    <s v="2008 GMC Glaval"/>
    <s v="Titan"/>
    <n v="1"/>
    <s v="1GDE5V1G58F417375"/>
    <s v="Agency"/>
    <n v="2008"/>
    <n v="175000"/>
    <n v="10"/>
    <x v="2"/>
  </r>
  <r>
    <s v="RevenueVehicles"/>
    <s v="CU - Cutaway Bus"/>
    <s v="#117 Cutaway Bus"/>
    <s v="2008 GMC Glaval"/>
    <s v="Titan"/>
    <n v="1"/>
    <s v="1GDE5V1G38F417293"/>
    <s v="Agency"/>
    <n v="2008"/>
    <n v="175000"/>
    <n v="10"/>
    <x v="2"/>
  </r>
  <r>
    <s v="RevenueVehicles"/>
    <s v="CU - Cutaway Bus"/>
    <s v="#118 Cutaway Bus"/>
    <s v="2008 GMC Glaval"/>
    <s v="Titan"/>
    <n v="1"/>
    <s v="1GDE5V1G48F416945"/>
    <s v="Agency"/>
    <n v="2008"/>
    <n v="175000"/>
    <n v="10"/>
    <x v="2"/>
  </r>
  <r>
    <s v="RevenueVehicles"/>
    <s v="CU - Cutaway Bus"/>
    <s v="#119 Cutaway Bus"/>
    <s v="2008 GMC Glaval"/>
    <s v="Titan"/>
    <n v="1"/>
    <s v="1GDE5V1G88F416883"/>
    <s v="Agency"/>
    <n v="2008"/>
    <n v="175000"/>
    <n v="10"/>
    <x v="2"/>
  </r>
  <r>
    <s v="RevenueVehicles"/>
    <s v="CU - Cutaway Bus"/>
    <s v="#120 Cutaway Bus"/>
    <s v="2008 GMC Glaval"/>
    <s v="Titan"/>
    <n v="1"/>
    <s v="1GDE5V1G28F417138"/>
    <s v="Agency"/>
    <n v="2008"/>
    <n v="175000"/>
    <n v="10"/>
    <x v="2"/>
  </r>
  <r>
    <s v="RevenueVehicles"/>
    <s v="CU - Cutaway Bus"/>
    <s v="#121 Cutaway Bus"/>
    <s v="2008 GMC Glaval"/>
    <s v="Titan"/>
    <n v="1"/>
    <s v="1GDE5V1G88F416818"/>
    <s v="Agency"/>
    <n v="2008"/>
    <n v="175000"/>
    <n v="10"/>
    <x v="2"/>
  </r>
  <r>
    <s v="RevenueVehicles"/>
    <s v="CU - Cutaway Bus"/>
    <s v="#122 Cutaway Bus"/>
    <s v="2008 GMC Glaval"/>
    <s v="Titan"/>
    <n v="1"/>
    <s v="1GDE5V1G18F417096"/>
    <s v="Agency"/>
    <n v="2008"/>
    <n v="175000"/>
    <n v="10"/>
    <x v="2"/>
  </r>
  <r>
    <s v="RevenueVehicles"/>
    <s v="CU - Cutaway Bus"/>
    <s v="#123 Cutaway Bus"/>
    <s v="2008 GMC Glaval"/>
    <s v="Titan"/>
    <n v="1"/>
    <s v="1GDE5V1G98F416696"/>
    <s v="Agency"/>
    <n v="2008"/>
    <n v="175000"/>
    <n v="10"/>
    <x v="2"/>
  </r>
  <r>
    <s v="RevenueVehicles"/>
    <s v="CU - Cutaway Bus"/>
    <s v="#124 Cutaway Bus"/>
    <s v="2008 GMC Glaval"/>
    <s v="Titan"/>
    <n v="1"/>
    <s v="1GDE5V1G38F416788"/>
    <s v="Agency"/>
    <n v="2008"/>
    <n v="175000"/>
    <n v="10"/>
    <x v="2"/>
  </r>
  <r>
    <s v="RevenueVehicles"/>
    <s v="CU - Cutaway Bus"/>
    <s v="#125 Cutaway Bus"/>
    <s v="2008 GMC Glaval"/>
    <s v="Titan"/>
    <n v="1"/>
    <s v="1GDE5V1G09F403322"/>
    <s v="Agency"/>
    <n v="2008"/>
    <n v="175000"/>
    <n v="10"/>
    <x v="2"/>
  </r>
  <r>
    <s v="RevenueVehicles"/>
    <s v="CU - Cutaway Bus"/>
    <s v="#126 Cutaway Bus"/>
    <s v="2008 GMC Glaval"/>
    <s v="Titan"/>
    <n v="1"/>
    <s v="1GDE5V1G78F418074"/>
    <s v="Agency"/>
    <n v="2008"/>
    <n v="175000"/>
    <n v="10"/>
    <x v="2"/>
  </r>
  <r>
    <s v="RevenueVehicles"/>
    <s v="CU - Cutaway Bus"/>
    <s v="#127 Cutaway Bus"/>
    <s v="2009 GMC Glaval"/>
    <s v="Titan"/>
    <n v="1"/>
    <s v="1GDE5V1G79F400935"/>
    <s v="Agency"/>
    <n v="2009"/>
    <n v="175000"/>
    <n v="10"/>
    <x v="3"/>
  </r>
  <r>
    <s v="RevenueVehicles"/>
    <s v="CU - Cutaway Bus"/>
    <s v="#128 Cutaway Bus"/>
    <s v="2009 GMC Glaval"/>
    <s v="Titan"/>
    <n v="1"/>
    <s v="1GDE5V1G09F400940"/>
    <s v="Agency"/>
    <n v="2009"/>
    <n v="175000"/>
    <n v="10"/>
    <x v="3"/>
  </r>
  <r>
    <s v="RevenueVehicles"/>
    <s v="CU - Cutaway Bus"/>
    <s v="#129 Cutaway Bus"/>
    <s v="2009 GMC Glaval"/>
    <s v="Titan"/>
    <n v="1"/>
    <s v="1GDE5V1G59F401257"/>
    <s v="Agency"/>
    <n v="2009"/>
    <n v="175000"/>
    <n v="10"/>
    <x v="3"/>
  </r>
  <r>
    <s v="RevenueVehicles"/>
    <s v="CU - Cutaway Bus"/>
    <s v="#130 Cutaway Bus"/>
    <s v="2009 GMC Glaval"/>
    <s v="Titan"/>
    <n v="1"/>
    <s v="1GDE5V1G79F401955"/>
    <s v="Agency"/>
    <n v="2009"/>
    <n v="175000"/>
    <n v="10"/>
    <x v="3"/>
  </r>
  <r>
    <s v="RevenueVehicles"/>
    <s v="CU - Cutaway Bus"/>
    <s v="#131 Cutaway Bus"/>
    <s v="2009 GMC Glaval"/>
    <s v="Titan"/>
    <n v="1"/>
    <s v="1GDE5V1G49F402156"/>
    <s v="Agency"/>
    <n v="2009"/>
    <n v="175000"/>
    <n v="10"/>
    <x v="3"/>
  </r>
  <r>
    <s v="RevenueVehicles"/>
    <s v="CU - Cutaway Bus"/>
    <s v="#132 Cutaway Bus"/>
    <s v="2009 GMC Glaval"/>
    <s v="Titan"/>
    <n v="1"/>
    <s v="1GDE5V1G69F402272"/>
    <s v="Agency"/>
    <n v="2009"/>
    <s v=" "/>
    <n v="10"/>
    <x v="3"/>
  </r>
  <r>
    <s v="RevenueVehicles"/>
    <s v="CU - Cutaway Bus"/>
    <s v="#133 Cutaway Bus"/>
    <s v="2009 GMC Glaval"/>
    <s v="Titan"/>
    <n v="1"/>
    <s v="1GDE5V1G29F402124"/>
    <s v="Agency"/>
    <n v="2009"/>
    <n v="175000"/>
    <n v="10"/>
    <x v="3"/>
  </r>
  <r>
    <s v="RevenueVehicles"/>
    <s v="CU - Cutaway Bus"/>
    <s v="#134 Cutaway Bus"/>
    <s v="2009 GMC Glaval"/>
    <s v="Titan"/>
    <n v="1"/>
    <s v="1GDE5V1G49F402447"/>
    <s v="Agency"/>
    <n v="2009"/>
    <n v="175000"/>
    <n v="10"/>
    <x v="3"/>
  </r>
  <r>
    <s v="RevenueVehicles"/>
    <s v="CU - Cutaway Bus"/>
    <s v="#135 Cutaway Bus"/>
    <s v="2009 GMC Glaval"/>
    <s v="Titan"/>
    <n v="1"/>
    <s v="1GDE5V1G09F402171"/>
    <s v="Agency"/>
    <n v="2009"/>
    <n v="175000"/>
    <n v="10"/>
    <x v="3"/>
  </r>
  <r>
    <s v="RevenueVehicles"/>
    <s v="CU - Cutaway Bus"/>
    <s v="#136 Cutaway Bus"/>
    <s v="2009 GMC Glaval"/>
    <s v="Titan"/>
    <n v="1"/>
    <s v="1GDE5V1G29F402365"/>
    <s v="Agency"/>
    <n v="2009"/>
    <n v="175000"/>
    <n v="10"/>
    <x v="3"/>
  </r>
  <r>
    <s v="RevenueVehicles"/>
    <s v="CU - Cutaway Bus"/>
    <s v="#137 Cutaway Bus"/>
    <s v="2009 GMC Glaval"/>
    <s v="Titan"/>
    <n v="1"/>
    <s v="1GDE5V1G69F402319"/>
    <s v="Agency"/>
    <n v="2009"/>
    <n v="175000"/>
    <n v="10"/>
    <x v="3"/>
  </r>
  <r>
    <s v="RevenueVehicles"/>
    <s v="CU - Cutaway Bus"/>
    <s v="#138 Cutaway Bus"/>
    <s v="2009 GMC Glaval"/>
    <s v="Titan"/>
    <n v="1"/>
    <s v="1GDE5V1G69F402658"/>
    <s v="Agency"/>
    <n v="2009"/>
    <n v="175000"/>
    <n v="10"/>
    <x v="3"/>
  </r>
  <r>
    <s v="RevenueVehicles"/>
    <s v="CU - Cutaway Bus"/>
    <s v="#139 Cutaway Bus"/>
    <s v="2009 GMC Glaval"/>
    <s v="Titan"/>
    <n v="1"/>
    <s v="1GDE5V1G59F402294"/>
    <s v="Agency"/>
    <n v="2009"/>
    <n v="175000"/>
    <n v="10"/>
    <x v="3"/>
  </r>
  <r>
    <s v="RevenueVehicles"/>
    <s v="CU - Cutaway Bus"/>
    <s v="#140 Cutaway Bus"/>
    <s v="2009 GMC Glaval"/>
    <s v="Titan"/>
    <n v="1"/>
    <s v="1GDE5V1G39F402407"/>
    <s v="Agency"/>
    <n v="2009"/>
    <n v="175000"/>
    <n v="10"/>
    <x v="3"/>
  </r>
  <r>
    <s v="RevenueVehicles"/>
    <s v="CU - Cutaway Bus"/>
    <s v="#141 Cutaway Bus"/>
    <s v="2009 GMC Glaval"/>
    <s v="Titan"/>
    <n v="1"/>
    <s v="1GDE5V1G89F402466"/>
    <s v="Agency"/>
    <n v="2009"/>
    <n v="175000"/>
    <n v="10"/>
    <x v="3"/>
  </r>
  <r>
    <s v="RevenueVehicles"/>
    <s v="MV - Mini-van"/>
    <s v="#142 Minivan"/>
    <s v="2009 Chevy"/>
    <s v="Small Transit"/>
    <n v="1"/>
    <s v="1GBDV13W58D211132"/>
    <s v="Agency"/>
    <n v="2009"/>
    <n v="60000"/>
    <n v="8"/>
    <x v="4"/>
  </r>
  <r>
    <s v="RevenueVehicles"/>
    <s v="MV - Mini-van"/>
    <s v="#143 Minivan"/>
    <s v="2009 Chevy"/>
    <s v="Small Transit"/>
    <n v="1"/>
    <s v="1GBDV13WX8D210770"/>
    <s v="Agency"/>
    <n v="2009"/>
    <n v="60000"/>
    <n v="8"/>
    <x v="4"/>
  </r>
  <r>
    <s v="RevenueVehicles"/>
    <s v="MV - Mini-van"/>
    <s v="#144 Minivan"/>
    <s v="2009 Chevy"/>
    <s v="Uplander"/>
    <n v="1"/>
    <s v="1GBDV13W48D211817"/>
    <s v="Agency"/>
    <n v="2009"/>
    <n v="60000"/>
    <n v="8"/>
    <x v="5"/>
  </r>
  <r>
    <s v="RevenueVehicles"/>
    <s v="MV - Mini-van"/>
    <s v="#145 Minivan"/>
    <s v="2009 Chevy"/>
    <s v="Uplander"/>
    <n v="1"/>
    <s v="1GBDV13W08D211877"/>
    <s v="Agency"/>
    <n v="2009"/>
    <n v="60000"/>
    <n v="8"/>
    <x v="5"/>
  </r>
  <r>
    <s v="RevenueVehicles"/>
    <s v="CU - Cutaway Bus"/>
    <s v="#146 Cutaway Bus"/>
    <s v="2013 Chevy"/>
    <s v="Arboc"/>
    <n v="1"/>
    <s v="1GB6G5BG6D1174673"/>
    <s v="Agency"/>
    <n v="2013"/>
    <n v="150000"/>
    <n v="10"/>
    <x v="6"/>
  </r>
  <r>
    <s v="RevenueVehicles"/>
    <s v="CU - Cutaway Bus"/>
    <s v="#147 Cutaway Bus"/>
    <s v="2013 Chevy"/>
    <s v="Arboc"/>
    <n v="1"/>
    <s v="1GB6G5BG9D1175171"/>
    <s v="Agency"/>
    <n v="2013"/>
    <n v="150000"/>
    <n v="10"/>
    <x v="6"/>
  </r>
  <r>
    <s v="RevenueVehicles"/>
    <s v="CU - Cutaway Bus"/>
    <s v="#148 Cutaway Bus"/>
    <s v="2013 Chevy"/>
    <s v="Arboc"/>
    <n v="1"/>
    <s v="1GB6G5BG8D1174707"/>
    <s v="Agency"/>
    <n v="2013"/>
    <n v="150000"/>
    <n v="10"/>
    <x v="6"/>
  </r>
  <r>
    <s v="RevenueVehicles"/>
    <s v="CU - Cutaway Bus"/>
    <s v="#149 Cutaway Bus"/>
    <s v="2013 Chevy"/>
    <s v="Arboc"/>
    <n v="1"/>
    <s v="1GB6G5BGXD1154152"/>
    <s v="Agency"/>
    <n v="2013"/>
    <n v="150000"/>
    <n v="10"/>
    <x v="6"/>
  </r>
  <r>
    <s v="RevenueVehicles"/>
    <s v="CU - Cutaway Bus"/>
    <s v="#150 Cutaway Bus"/>
    <s v="2013 Chevy"/>
    <s v="Arboc"/>
    <n v="1"/>
    <s v="1GB6G5BGXD1174384"/>
    <s v="Agency"/>
    <n v="2013"/>
    <n v="150000"/>
    <n v="10"/>
    <x v="6"/>
  </r>
  <r>
    <s v="RevenueVehicles"/>
    <s v="CU - Cutaway Bus"/>
    <s v="#151 Cutaway Bus"/>
    <s v="2013 Chevy"/>
    <s v="Arboc"/>
    <n v="1"/>
    <s v="1GB6G5BG8D1176294"/>
    <s v="Agency"/>
    <n v="2013"/>
    <n v="150000"/>
    <n v="10"/>
    <x v="6"/>
  </r>
  <r>
    <s v="RevenueVehicles"/>
    <s v="CU - Cutaway Bus"/>
    <s v="#152 Cutaway Bus"/>
    <s v="2013 Chevy"/>
    <s v="Arboc"/>
    <n v="1"/>
    <s v="1GB6G5BG6D1174947"/>
    <s v="Agency"/>
    <n v="2013"/>
    <n v="150000"/>
    <n v="10"/>
    <x v="6"/>
  </r>
  <r>
    <s v="RevenueVehicles"/>
    <s v="CU - Cutaway Bus"/>
    <s v="#153 Cutaway Bus"/>
    <s v="2013 Chevy"/>
    <s v="Arboc"/>
    <n v="1"/>
    <s v="1GB6G5BG2D1176095"/>
    <s v="Agency"/>
    <n v="2013"/>
    <n v="150000"/>
    <n v="10"/>
    <x v="6"/>
  </r>
  <r>
    <s v="RevenueVehicles"/>
    <s v="CU - Cutaway Bus"/>
    <s v="#154 Cutaway Bus"/>
    <s v="2013 Chevy"/>
    <s v="Arboc"/>
    <n v="1"/>
    <s v="1GB6G5BG0D1176306"/>
    <s v="Agency"/>
    <n v="2013"/>
    <n v="150000"/>
    <n v="10"/>
    <x v="6"/>
  </r>
  <r>
    <s v="RevenueVehicles"/>
    <s v="CU - Cutaway Bus"/>
    <s v="#155 Cutaway Bus"/>
    <s v="2013 Chevy"/>
    <s v="Arboc"/>
    <n v="1"/>
    <s v="1GB6G5BG9D1175753"/>
    <s v="Agency"/>
    <n v="2013"/>
    <n v="150000"/>
    <n v="10"/>
    <x v="6"/>
  </r>
  <r>
    <s v="RevenueVehicles"/>
    <s v="CU - Cutaway Bus"/>
    <s v="#156 Cutaway Bus"/>
    <s v="2013 Chevy"/>
    <s v="Arboc"/>
    <n v="1"/>
    <s v="1GB6G5BG6D1154861"/>
    <s v="Agency"/>
    <n v="2013"/>
    <n v="150000"/>
    <n v="10"/>
    <x v="6"/>
  </r>
  <r>
    <s v="RevenueVehicles"/>
    <s v="CU - Cutaway Bus"/>
    <s v="#157 Cutaway Bus"/>
    <s v="2013 Chevy"/>
    <s v="Arboc"/>
    <n v="1"/>
    <s v="1GB6G5BG0D1186768"/>
    <s v="Agency"/>
    <n v="2013"/>
    <n v="150000"/>
    <n v="10"/>
    <x v="6"/>
  </r>
  <r>
    <s v="RevenueVehicles"/>
    <s v="CU - Cutaway Bus"/>
    <s v="#158 Cutaway Bus"/>
    <s v="2013 Chevy"/>
    <s v="Arboc"/>
    <n v="1"/>
    <s v="1GB6G5BG9D1176224"/>
    <s v="Agency"/>
    <n v="2013"/>
    <n v="150000"/>
    <n v="10"/>
    <x v="6"/>
  </r>
  <r>
    <s v="RevenueVehicles"/>
    <s v="CU - Cutaway Bus"/>
    <s v="#159 Cutaway Bus"/>
    <s v="2013 Chevy"/>
    <s v="Arboc"/>
    <n v="1"/>
    <s v="1GB6G5BG3D1175781"/>
    <s v="Agency"/>
    <n v="2013"/>
    <n v="150000"/>
    <n v="10"/>
    <x v="6"/>
  </r>
  <r>
    <s v="RevenueVehicles"/>
    <s v="CU - Cutaway Bus"/>
    <s v="#160 Cutaway Bus"/>
    <s v="2013 Chevy"/>
    <s v="Arboc"/>
    <n v="1"/>
    <s v="1GB6G5BG0D1176130"/>
    <s v="Agency"/>
    <n v="2013"/>
    <n v="150000"/>
    <n v="10"/>
    <x v="6"/>
  </r>
  <r>
    <s v="RevenueVehicles"/>
    <s v="CU - Cutaway Bus"/>
    <s v="#161 Cutaway Bus"/>
    <s v="2013 Chevy"/>
    <s v="Arboc"/>
    <n v="1"/>
    <s v="1GB6G5BG8D1186811"/>
    <s v="Agency"/>
    <n v="2013"/>
    <n v="150000"/>
    <n v="10"/>
    <x v="6"/>
  </r>
  <r>
    <s v="RevenueVehicles"/>
    <s v="CU - Cutaway Bus"/>
    <s v="#162 Cutaway Bus"/>
    <s v="2013 Chevy"/>
    <s v="Arboc"/>
    <n v="1"/>
    <s v="1GB6G5BG2D1186478"/>
    <s v="Agency"/>
    <n v="2013"/>
    <n v="150000"/>
    <n v="10"/>
    <x v="6"/>
  </r>
  <r>
    <s v="RevenueVehicles"/>
    <s v="CU - Cutaway Bus"/>
    <s v="#163 Cutaway Bus"/>
    <s v="2013 Chevy"/>
    <s v="Arboc"/>
    <n v="1"/>
    <s v="1GB6G5BG7D1174374"/>
    <s v="Agency"/>
    <n v="2013"/>
    <n v="150000"/>
    <n v="10"/>
    <x v="6"/>
  </r>
  <r>
    <s v="RevenueVehicles"/>
    <s v="CU - Cutaway Bus"/>
    <s v="#164 Cutaway Bus"/>
    <s v="2013 Chevy"/>
    <s v="Arboc"/>
    <n v="1"/>
    <s v="1GB6G5BG9D1187028"/>
    <s v="Agency"/>
    <n v="2013"/>
    <n v="150000"/>
    <n v="10"/>
    <x v="6"/>
  </r>
  <r>
    <s v="RevenueVehicles"/>
    <s v="CU - Cutaway Bus"/>
    <s v="#165 Cutaway Bus"/>
    <s v="2013 Chevy"/>
    <s v="Arboc"/>
    <n v="1"/>
    <s v="1GB6G5BG4D1186188"/>
    <s v="Agency"/>
    <n v="2013"/>
    <n v="150000"/>
    <n v="10"/>
    <x v="6"/>
  </r>
  <r>
    <s v="RevenueVehicles"/>
    <s v="CU - Cutaway Bus"/>
    <s v="#166 Cutaway Bus"/>
    <s v="2013 Chevy"/>
    <s v="Arboc"/>
    <n v="1"/>
    <s v="1GB6G5BG8D1175355"/>
    <s v="Agency"/>
    <n v="2013"/>
    <n v="150000"/>
    <n v="10"/>
    <x v="6"/>
  </r>
  <r>
    <s v="RevenueVehicles"/>
    <s v="CU - Cutaway Bus"/>
    <s v="#167 Cutaway Bus"/>
    <s v="2013 Chevy"/>
    <s v="Arboc"/>
    <n v="1"/>
    <s v="1GB6G5BG7D1186010"/>
    <s v="Agency"/>
    <n v="2013"/>
    <n v="150000"/>
    <n v="10"/>
    <x v="6"/>
  </r>
  <r>
    <s v="RevenueVehicles"/>
    <s v="CU - Cutaway Bus"/>
    <s v="#168 Cutaway Bus"/>
    <s v="2013 Chevy"/>
    <s v="Arboc"/>
    <n v="1"/>
    <s v="1GB6G5BG8D1187277"/>
    <s v="Agency"/>
    <n v="2013"/>
    <n v="150000"/>
    <n v="10"/>
    <x v="6"/>
  </r>
  <r>
    <s v="RevenueVehicles"/>
    <s v="CU - Cutaway Bus"/>
    <s v="#169 Cutaway Bus"/>
    <s v="2013 Chevy"/>
    <s v="Arboc"/>
    <n v="1"/>
    <s v="1GB6G5BG3D1176039"/>
    <s v="Agency"/>
    <n v="2013"/>
    <n v="150000"/>
    <n v="10"/>
    <x v="6"/>
  </r>
  <r>
    <s v="RevenueVehicles"/>
    <s v="CU - Cutaway Bus"/>
    <s v="#170 Cutaway Bus"/>
    <s v="2013 Chevy"/>
    <s v="Arboc"/>
    <n v="1"/>
    <s v="1GB6G5BG9D1186056"/>
    <s v="Agency"/>
    <n v="2013"/>
    <n v="150000"/>
    <n v="10"/>
    <x v="6"/>
  </r>
  <r>
    <s v="RevenueVehicles"/>
    <s v="CU - Cutaway Bus"/>
    <s v="#171 Cutaway Bus"/>
    <s v="2013 Chevy"/>
    <s v="Arboc"/>
    <n v="1"/>
    <s v="1GB6G5BG2D1185833"/>
    <s v="Agency"/>
    <n v="2013"/>
    <n v="150000"/>
    <n v="10"/>
    <x v="6"/>
  </r>
  <r>
    <s v="RevenueVehicles"/>
    <s v="CU - Cutaway Bus"/>
    <s v="#172 Cutaway Bus"/>
    <s v="2013 Chevy"/>
    <s v="Arboc"/>
    <n v="1"/>
    <s v="1GB6G5BG9D1175042"/>
    <s v="Agency"/>
    <n v="2013"/>
    <n v="150000"/>
    <n v="10"/>
    <x v="6"/>
  </r>
  <r>
    <s v="RevenueVehicles"/>
    <s v="CU - Cutaway Bus"/>
    <s v="#173 Cutaway Bus"/>
    <s v="2013 Chevy"/>
    <s v="Arboc"/>
    <n v="1"/>
    <s v="1GB6G5BG8D1186873"/>
    <s v="Agency"/>
    <n v="2013"/>
    <n v="150000"/>
    <n v="10"/>
    <x v="6"/>
  </r>
  <r>
    <s v="RevenueVehicles"/>
    <s v="CU - Cutaway Bus"/>
    <s v="#174 Cutaway Bus"/>
    <s v="2013 Chevy"/>
    <s v="Arboc"/>
    <n v="1"/>
    <s v="1GB6G5BGXD1174658"/>
    <s v="Agency"/>
    <n v="2013"/>
    <n v="150000"/>
    <n v="10"/>
    <x v="6"/>
  </r>
  <r>
    <s v="RevenueVehicles"/>
    <s v="CU - Cutaway Bus"/>
    <s v="#175 Cutaway Bus"/>
    <s v="2013 Chevy"/>
    <s v="Arboc"/>
    <n v="1"/>
    <s v="1GB6G5BG5D1187012"/>
    <s v="Agency"/>
    <n v="2013"/>
    <n v="150000"/>
    <n v="10"/>
    <x v="6"/>
  </r>
  <r>
    <s v="RevenueVehicles"/>
    <s v="CU - Cutaway Bus"/>
    <s v="#176 Cutaway Bus"/>
    <s v="2013 Chevy"/>
    <s v="Arboc"/>
    <n v="1"/>
    <s v="1GB6G5BG3D1187249"/>
    <s v="Agency"/>
    <n v="2013"/>
    <n v="150000"/>
    <n v="10"/>
    <x v="6"/>
  </r>
  <r>
    <s v="RevenueVehicles"/>
    <s v="CU - Cutaway Bus"/>
    <s v="#177 Cutaway Bus"/>
    <s v="2013 Chevy"/>
    <s v="Arboc"/>
    <n v="1"/>
    <s v="1GB6G5BG6D1186418"/>
    <s v="Agency"/>
    <n v="2013"/>
    <n v="150000"/>
    <n v="10"/>
    <x v="6"/>
  </r>
  <r>
    <s v="RevenueVehicles"/>
    <s v="CU - Cutaway Bus"/>
    <s v="#178 Cutaway Bus"/>
    <s v="2013 Chevy"/>
    <s v="Arboc"/>
    <n v="1"/>
    <s v="1GB6G5BG3D1187428"/>
    <s v="Agency"/>
    <n v="2013"/>
    <n v="150000"/>
    <n v="10"/>
    <x v="6"/>
  </r>
  <r>
    <s v="RevenueVehicles"/>
    <s v="CU - Cutaway Bus"/>
    <s v="#179 Cutaway Bus"/>
    <s v="2013 Chevy"/>
    <s v="Arboc"/>
    <n v="1"/>
    <s v="1GB6G5BG6D1186838"/>
    <s v="Agency"/>
    <n v="2013"/>
    <n v="150000"/>
    <n v="10"/>
    <x v="6"/>
  </r>
  <r>
    <s v="RevenueVehicles"/>
    <s v="CU - Cutaway Bus"/>
    <s v="#180 Cutaway Bus"/>
    <s v="2013 Chevy"/>
    <s v="Arboc"/>
    <n v="1"/>
    <s v="1GB6G5BG1D1187377"/>
    <s v="Agency"/>
    <n v="2013"/>
    <n v="150000"/>
    <n v="10"/>
    <x v="6"/>
  </r>
  <r>
    <s v="RevenueVehicles"/>
    <s v="CU - Cutaway Bus"/>
    <s v="#181 Cutaway Bus"/>
    <s v="2013 Chevy"/>
    <s v="Arboc"/>
    <n v="1"/>
    <s v="1GB6G5BGXD1187748"/>
    <s v="Agency"/>
    <n v="2013"/>
    <n v="150000"/>
    <n v="10"/>
    <x v="6"/>
  </r>
  <r>
    <s v="RevenueVehicles"/>
    <s v="CU - Cutaway Bus"/>
    <s v="#182 Cutaway Bus"/>
    <s v="2013 Chevy"/>
    <s v="Arboc"/>
    <n v="1"/>
    <s v="1GB6G5BG8E1109115"/>
    <s v="Agency"/>
    <n v="2013"/>
    <n v="150000"/>
    <n v="8"/>
    <x v="6"/>
  </r>
  <r>
    <s v="RevenueVehicles"/>
    <s v="CU - Cutaway Bus"/>
    <s v="#183 Cutaway Bus"/>
    <s v="2013 Chevy"/>
    <s v="Arboc"/>
    <n v="1"/>
    <s v="1GB6G5BG1E1107982"/>
    <s v="Agency"/>
    <n v="2013"/>
    <n v="150000"/>
    <n v="8"/>
    <x v="6"/>
  </r>
  <r>
    <s v="RevenueVehicles"/>
    <s v="VN - Van"/>
    <s v="#184 Van"/>
    <s v="2014 Ford"/>
    <s v="4 Wheel Van"/>
    <n v="1"/>
    <s v="1FTSS3EL3EDA56019"/>
    <s v="Agency"/>
    <n v="2014"/>
    <n v="80000"/>
    <n v="8"/>
    <x v="7"/>
  </r>
  <r>
    <s v="RevenueVehicles"/>
    <s v="VN - Van"/>
    <s v="#185 Van"/>
    <s v="2014 Ford"/>
    <s v="4 Wheel Van"/>
    <n v="1"/>
    <s v="1FTSS3ELXEDA56020"/>
    <s v="Agency"/>
    <n v="2014"/>
    <n v="80000"/>
    <n v="8"/>
    <x v="7"/>
  </r>
  <r>
    <s v="RevenueVehicles"/>
    <s v="BU - Bus"/>
    <s v="#188 30ft Bus"/>
    <s v="2016 El Dorado"/>
    <s v="XHF 32"/>
    <n v="1"/>
    <s v="1N9AMALG3GC084086"/>
    <s v="Agency"/>
    <n v="2016"/>
    <n v="475000"/>
    <n v="10"/>
    <x v="8"/>
  </r>
  <r>
    <s v="RevenueVehicles"/>
    <s v="BU - Bus"/>
    <s v="#189 30ft Bus"/>
    <s v="2016 El Dorado"/>
    <s v="XHF 32"/>
    <n v="1"/>
    <s v="1N9AMALG5GC084087"/>
    <s v="Agency"/>
    <n v="2016"/>
    <n v="475000"/>
    <n v="10"/>
    <x v="8"/>
  </r>
  <r>
    <s v="RevenueVehicles"/>
    <s v="BU - Bus"/>
    <s v="#190 30ft Bus"/>
    <s v="2016 El Dorado"/>
    <s v="XHF 32"/>
    <n v="1"/>
    <s v="1N9AMALG7GC084088"/>
    <s v="Agency"/>
    <n v="2016"/>
    <n v="475000"/>
    <n v="10"/>
    <x v="8"/>
  </r>
  <r>
    <s v="RevenueVehicles"/>
    <s v="BU - Bus"/>
    <s v="#191 30ft Bus"/>
    <s v="2016 El Dorado"/>
    <s v="XHF 32"/>
    <n v="1"/>
    <s v="1N9AMALG9GC084089"/>
    <s v="Agency"/>
    <n v="2016"/>
    <n v="475000"/>
    <n v="12"/>
    <x v="8"/>
  </r>
  <r>
    <s v="RevenueVehicles"/>
    <s v="BU - Bus"/>
    <s v="#192 30ft Bus"/>
    <s v="2016 El Dorado"/>
    <s v="XHF 32"/>
    <n v="1"/>
    <s v="1N9AMALG5GC084090"/>
    <s v="Agency"/>
    <n v="2016"/>
    <n v="475000"/>
    <n v="12"/>
    <x v="8"/>
  </r>
  <r>
    <s v="RevenueVehicles"/>
    <s v="BU - Bus"/>
    <s v="#193 30ft Bus"/>
    <s v="2016 El Dorado"/>
    <s v="XHF 32"/>
    <n v="1"/>
    <s v="1N9AMALG7GC084091"/>
    <s v="Agency"/>
    <n v="2016"/>
    <n v="475000"/>
    <n v="12"/>
    <x v="8"/>
  </r>
  <r>
    <s v="RevenueVehicles"/>
    <s v="BU - Bus"/>
    <s v="#194 30ft Bus"/>
    <s v="2016 El Dorado"/>
    <s v="XHF 32"/>
    <n v="1"/>
    <s v="1N9AMALG9GC084092"/>
    <s v="Agency"/>
    <n v="2016"/>
    <n v="475000"/>
    <n v="12"/>
    <x v="8"/>
  </r>
  <r>
    <s v="RevenueVehicles"/>
    <s v="BU - Bus"/>
    <s v="#195 30ft Bus"/>
    <s v="2016 El Dorado"/>
    <s v="XHF 32"/>
    <n v="1"/>
    <s v="1N9AMALG0GC084093"/>
    <s v="Agency"/>
    <n v="2016"/>
    <n v="475000"/>
    <n v="12"/>
    <x v="8"/>
  </r>
  <r>
    <s v="RevenueVehicles"/>
    <s v="VN - Van"/>
    <s v="#196 Electric Van"/>
    <s v="2016 Zenith"/>
    <s v="Ram 3500"/>
    <n v="1"/>
    <s v="3C6URVUG5GE131252"/>
    <s v="Agency"/>
    <n v="2016"/>
    <n v="175000"/>
    <n v="8"/>
    <x v="9"/>
  </r>
  <r>
    <s v="RevenueVehicles"/>
    <s v="VN - Van"/>
    <s v="#197 Electric Van"/>
    <s v="2016 Zenith"/>
    <s v="Ram 3500"/>
    <n v="1"/>
    <s v="3C6URVUG7GE131253"/>
    <s v="Agency"/>
    <n v="2016"/>
    <n v="175000"/>
    <n v="8"/>
    <x v="9"/>
  </r>
  <r>
    <s v="RevenueVehicles"/>
    <s v="VN - Van"/>
    <s v="#198 Electric Van"/>
    <s v="2016 Zenith"/>
    <s v="Ram 3500"/>
    <n v="1"/>
    <s v="3C6URVUG6GE131485"/>
    <s v="Agency"/>
    <n v="2016"/>
    <n v="175000"/>
    <n v="8"/>
    <x v="9"/>
  </r>
  <r>
    <s v="RevenueVehicles"/>
    <s v="VN - Van"/>
    <s v="#199 Electric Van"/>
    <s v="2016 Zenith"/>
    <s v="Ram 3500"/>
    <n v="1"/>
    <s v="3C6URvUG8GE131519"/>
    <s v="Agency"/>
    <n v="2016"/>
    <n v="175000"/>
    <n v="8"/>
    <x v="9"/>
  </r>
  <r>
    <s v="RevenueVehicles"/>
    <s v="CU - Cutaway Bus"/>
    <s v="#200 Cutaway Bus"/>
    <s v="2016 Ford"/>
    <s v="E-350 Champ"/>
    <n v="1"/>
    <s v="1FDFE4FS2GDC43366"/>
    <s v="Agency"/>
    <n v="2017"/>
    <n v="175000"/>
    <n v="8"/>
    <x v="10"/>
  </r>
  <r>
    <s v="RevenueVehicles"/>
    <s v="CU - Cutaway Bus"/>
    <s v="#201 Cutaway Bus"/>
    <s v="2016 Ford"/>
    <s v="E-350 Champ"/>
    <n v="1"/>
    <s v="1FDFE4FS4GDC43367"/>
    <s v="Agency"/>
    <n v="2017"/>
    <n v="175000"/>
    <n v="8"/>
    <x v="10"/>
  </r>
  <r>
    <s v="RevenueVehicles"/>
    <s v="VN - Van"/>
    <s v="#202 Electric Van"/>
    <s v="2016 Zenith"/>
    <s v="Ram 3500"/>
    <n v="1"/>
    <s v="3C6URVUG6GE131521"/>
    <s v="Agency"/>
    <n v="2018"/>
    <n v="175000"/>
    <n v="0"/>
    <x v="11"/>
  </r>
  <r>
    <s v="RevenueVehicles"/>
    <s v="VN - Van"/>
    <s v="#203 Electric Van"/>
    <s v="2016 Zenith"/>
    <s v="Ram 3500"/>
    <n v="1"/>
    <s v="3C6URVUG8GE132718"/>
    <s v="Agency"/>
    <n v="2018"/>
    <n v="175000"/>
    <n v="0"/>
    <x v="11"/>
  </r>
  <r>
    <s v="RevenueVehicles"/>
    <s v="BU - Bus"/>
    <s v="#207 40ft Electric Bus"/>
    <s v="2018 Proterra"/>
    <s v="Catalyst E2 "/>
    <n v="1"/>
    <s v="1M9TH16J4JL816265"/>
    <s v="Agency"/>
    <n v="2018"/>
    <n v="785000"/>
    <n v="12"/>
    <x v="0"/>
  </r>
  <r>
    <s v="RevenueVehicles"/>
    <s v="BU - Bus"/>
    <s v="#208 40ft Electric Bus"/>
    <s v="2018 Proterra"/>
    <s v="Catalyst E2 "/>
    <n v="1"/>
    <s v="1M9TH16J8JL816270"/>
    <s v="Agency"/>
    <n v="2018"/>
    <n v="785000"/>
    <n v="12"/>
    <x v="0"/>
  </r>
  <r>
    <s v="RevenueVehicles"/>
    <s v="Custom 1-Sedan"/>
    <s v="#209 Electric Sedan"/>
    <s v="2019 Chevy"/>
    <s v="Bolt"/>
    <n v="1"/>
    <s v="1G1FY6SO4K4104790"/>
    <s v="Agency"/>
    <n v="2018"/>
    <n v="40000"/>
    <n v="8"/>
    <x v="12"/>
  </r>
  <r>
    <s v="RevenueVehicles"/>
    <s v="Custom 1-Sedan"/>
    <s v="#210 Electric Sedan"/>
    <s v="2019 Chevy"/>
    <s v="Bolt"/>
    <n v="1"/>
    <s v="1G1FY6SO9K4107488"/>
    <s v="Agency"/>
    <n v="2018"/>
    <n v="40000"/>
    <n v="8"/>
    <x v="12"/>
  </r>
  <r>
    <s v="RevenueVehicles"/>
    <s v="Custom 1-Sedan"/>
    <s v="#211 Electric Sedan"/>
    <s v="2019 Chevy"/>
    <s v="Bolt"/>
    <n v="1"/>
    <s v="1G1FY6SO9K4110665"/>
    <s v="Agency"/>
    <n v="2018"/>
    <n v="40000"/>
    <n v="8"/>
    <x v="12"/>
  </r>
  <r>
    <s v="RevenueVehicles"/>
    <s v="Custom 1-Sedan"/>
    <s v="#212 Electric Sedan"/>
    <s v="2019 Chevy"/>
    <s v="Bolt"/>
    <n v="1"/>
    <s v="1G1FY6SO9K4111055"/>
    <s v="Agency"/>
    <n v="2018"/>
    <n v="40000"/>
    <n v="8"/>
    <x v="12"/>
  </r>
  <r>
    <s v="RevenueVehicles"/>
    <s v="Custom 1-Sedan"/>
    <s v="#213 Electric Sedan"/>
    <s v="2019 Chevy"/>
    <s v="Bolt"/>
    <n v="1"/>
    <s v="1G1FY6SO0K4108884"/>
    <s v="Agency"/>
    <n v="2018"/>
    <n v="40000"/>
    <n v="8"/>
    <x v="12"/>
  </r>
  <r>
    <s v="RevenueVehicles"/>
    <s v="Custom 1-Sedan"/>
    <s v="#214 Electric Sedan"/>
    <s v="2019 Chevy"/>
    <s v="Bolt"/>
    <n v="1"/>
    <s v="1G1FY6SO3K4116008"/>
    <s v="Agency"/>
    <n v="2019"/>
    <n v="40000"/>
    <n v="8"/>
    <x v="13"/>
  </r>
  <r>
    <s v="RevenueVehicles"/>
    <s v="Custom 1-Sedan"/>
    <s v="#215 Electric Sedan"/>
    <s v="2019 Chevy"/>
    <s v="Bolt"/>
    <n v="1"/>
    <s v="1G1FY6SO3K4108569"/>
    <s v="Agency"/>
    <n v="2019"/>
    <n v="40000"/>
    <n v="8"/>
    <x v="13"/>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s v=""/>
    <s v=""/>
    <x v="14"/>
  </r>
  <r>
    <m/>
    <m/>
    <m/>
    <m/>
    <m/>
    <m/>
    <m/>
    <m/>
    <m/>
    <m/>
    <s v=""/>
    <x v="14"/>
  </r>
  <r>
    <m/>
    <m/>
    <m/>
    <m/>
    <m/>
    <m/>
    <m/>
    <m/>
    <m/>
    <m/>
    <s v=""/>
    <x v="14"/>
  </r>
  <r>
    <m/>
    <m/>
    <m/>
    <m/>
    <m/>
    <m/>
    <m/>
    <m/>
    <m/>
    <m/>
    <s v=""/>
    <x v="14"/>
  </r>
  <r>
    <m/>
    <m/>
    <m/>
    <m/>
    <m/>
    <m/>
    <m/>
    <m/>
    <m/>
    <m/>
    <s v=""/>
    <x v="14"/>
  </r>
  <r>
    <m/>
    <m/>
    <m/>
    <m/>
    <m/>
    <m/>
    <m/>
    <m/>
    <m/>
    <m/>
    <s v=""/>
    <x v="14"/>
  </r>
  <r>
    <m/>
    <m/>
    <m/>
    <m/>
    <m/>
    <m/>
    <m/>
    <m/>
    <m/>
    <m/>
    <s v=""/>
    <x v="14"/>
  </r>
  <r>
    <m/>
    <m/>
    <m/>
    <m/>
    <m/>
    <m/>
    <m/>
    <m/>
    <m/>
    <m/>
    <s v=""/>
    <x v="14"/>
  </r>
  <r>
    <m/>
    <m/>
    <m/>
    <m/>
    <m/>
    <m/>
    <m/>
    <m/>
    <m/>
    <m/>
    <s v=""/>
    <x v="14"/>
  </r>
  <r>
    <m/>
    <m/>
    <m/>
    <m/>
    <m/>
    <m/>
    <m/>
    <m/>
    <m/>
    <m/>
    <s v=""/>
    <x v="14"/>
  </r>
  <r>
    <m/>
    <m/>
    <m/>
    <m/>
    <m/>
    <m/>
    <m/>
    <m/>
    <m/>
    <m/>
    <s v=""/>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grandTotalCaption=" " updatedVersion="4" minRefreshableVersion="3" useAutoFormatting="1" rowGrandTotals="0" itemPrintTitles="1" createdVersion="5" indent="0" outline="1" outlineData="1" multipleFieldFilters="0" rowHeaderCaption="Fleet Type (Year/Make/Model)">
  <location ref="O10:P24" firstHeaderRow="1" firstDataRow="1" firstDataCol="1"/>
  <pivotFields count="12">
    <pivotField showAll="0"/>
    <pivotField showAll="0"/>
    <pivotField showAll="0"/>
    <pivotField showAll="0"/>
    <pivotField showAll="0"/>
    <pivotField showAll="0" defaultSubtotal="0"/>
    <pivotField showAll="0"/>
    <pivotField showAll="0"/>
    <pivotField showAll="0"/>
    <pivotField showAll="0"/>
    <pivotField showAll="0"/>
    <pivotField axis="axisRow" dataField="1" showAll="0" defaultSubtotal="0">
      <items count="88">
        <item h="1" x="14"/>
        <item m="1" x="87"/>
        <item m="1" x="36"/>
        <item m="1" x="82"/>
        <item m="1" x="49"/>
        <item m="1" x="72"/>
        <item m="1" x="75"/>
        <item m="1" x="20"/>
        <item m="1" x="71"/>
        <item m="1" x="83"/>
        <item m="1" x="43"/>
        <item m="1" x="76"/>
        <item m="1" x="16"/>
        <item m="1" x="70"/>
        <item m="1" x="27"/>
        <item m="1" x="38"/>
        <item m="1" x="35"/>
        <item m="1" x="59"/>
        <item m="1" x="60"/>
        <item m="1" x="62"/>
        <item m="1" x="18"/>
        <item m="1" x="17"/>
        <item m="1" x="55"/>
        <item m="1" x="50"/>
        <item m="1" x="39"/>
        <item m="1" x="28"/>
        <item m="1" x="40"/>
        <item m="1" x="81"/>
        <item m="1" x="15"/>
        <item m="1" x="37"/>
        <item m="1" x="44"/>
        <item m="1" x="68"/>
        <item m="1" x="63"/>
        <item m="1" x="24"/>
        <item m="1" x="57"/>
        <item m="1" x="42"/>
        <item m="1" x="26"/>
        <item m="1" x="85"/>
        <item m="1" x="78"/>
        <item m="1" x="34"/>
        <item m="1" x="61"/>
        <item m="1" x="29"/>
        <item m="1" x="30"/>
        <item m="1" x="25"/>
        <item m="1" x="58"/>
        <item m="1" x="77"/>
        <item m="1" x="47"/>
        <item m="1" x="21"/>
        <item m="1" x="51"/>
        <item m="1" x="52"/>
        <item m="1" x="53"/>
        <item m="1" x="41"/>
        <item m="1" x="19"/>
        <item m="1" x="86"/>
        <item m="1" x="74"/>
        <item m="1" x="48"/>
        <item m="1" x="67"/>
        <item m="1" x="66"/>
        <item m="1" x="80"/>
        <item m="1" x="79"/>
        <item m="1" x="65"/>
        <item m="1" x="33"/>
        <item m="1" x="22"/>
        <item m="1" x="56"/>
        <item m="1" x="64"/>
        <item m="1" x="73"/>
        <item m="1" x="46"/>
        <item m="1" x="84"/>
        <item m="1" x="69"/>
        <item m="1" x="54"/>
        <item m="1" x="31"/>
        <item m="1" x="45"/>
        <item m="1" x="32"/>
        <item m="1" x="23"/>
        <item x="1"/>
        <item x="2"/>
        <item x="3"/>
        <item x="4"/>
        <item x="5"/>
        <item x="6"/>
        <item x="7"/>
        <item x="8"/>
        <item x="9"/>
        <item x="0"/>
        <item x="10"/>
        <item x="11"/>
        <item x="12"/>
        <item x="13"/>
      </items>
    </pivotField>
  </pivotFields>
  <rowFields count="1">
    <field x="11"/>
  </rowFields>
  <rowItems count="14">
    <i>
      <x v="74"/>
    </i>
    <i>
      <x v="75"/>
    </i>
    <i>
      <x v="76"/>
    </i>
    <i>
      <x v="77"/>
    </i>
    <i>
      <x v="78"/>
    </i>
    <i>
      <x v="79"/>
    </i>
    <i>
      <x v="80"/>
    </i>
    <i>
      <x v="81"/>
    </i>
    <i>
      <x v="82"/>
    </i>
    <i>
      <x v="83"/>
    </i>
    <i>
      <x v="84"/>
    </i>
    <i>
      <x v="85"/>
    </i>
    <i>
      <x v="86"/>
    </i>
    <i>
      <x v="87"/>
    </i>
  </rowItems>
  <colItems count="1">
    <i/>
  </colItems>
  <dataFields count="1">
    <dataField name="Count of Fleet Type (Year/Make/Model)" fld="11" subtotal="count" baseField="0" baseItem="0"/>
  </dataFields>
  <formats count="2">
    <format dxfId="13">
      <pivotArea type="all" dataOnly="0" outline="0" fieldPosition="0"/>
    </format>
    <format dxfId="1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K7" totalsRowShown="0">
  <autoFilter ref="A1:K7" xr:uid="{00000000-0009-0000-0100-000001000000}"/>
  <tableColumns count="11">
    <tableColumn id="1" xr3:uid="{00000000-0010-0000-0000-000001000000}" name="Asset Category"/>
    <tableColumn id="2" xr3:uid="{00000000-0010-0000-0000-000002000000}" name="Asset Class"/>
    <tableColumn id="3" xr3:uid="{00000000-0010-0000-0000-000003000000}" name="Asset Name"/>
    <tableColumn id="4" xr3:uid="{00000000-0010-0000-0000-000004000000}" name="Make"/>
    <tableColumn id="5" xr3:uid="{00000000-0010-0000-0000-000005000000}" name="Model"/>
    <tableColumn id="6" xr3:uid="{00000000-0010-0000-0000-000006000000}" name="ID/Serial No."/>
    <tableColumn id="7" xr3:uid="{00000000-0010-0000-0000-000007000000}" name="Asset Owner"/>
    <tableColumn id="8" xr3:uid="{00000000-0010-0000-0000-000008000000}" name="Acquisition Year"/>
    <tableColumn id="9" xr3:uid="{00000000-0010-0000-0000-000009000000}" name="Replacement Cost/Value"/>
    <tableColumn id="10" xr3:uid="{00000000-0010-0000-0000-00000A000000}" name="Useful Life Benchmark (Yrs)"/>
    <tableColumn id="11" xr3:uid="{00000000-0010-0000-0000-00000B000000}" name="Fleet As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drawing" Target="../drawings/drawing9.xml"/><Relationship Id="rId7" Type="http://schemas.openxmlformats.org/officeDocument/2006/relationships/ctrlProp" Target="../ctrlProps/ctrlProp47.xml"/><Relationship Id="rId2"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5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5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5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trlProp" Target="../ctrlProps/ctrlProp5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trlProp" Target="../ctrlProps/ctrlProp5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trlProp" Target="../ctrlProps/ctrlProp6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6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4.xml"/><Relationship Id="rId16" Type="http://schemas.openxmlformats.org/officeDocument/2006/relationships/ctrlProp" Target="../ctrlProps/ctrlProp19.xml"/><Relationship Id="rId1" Type="http://schemas.openxmlformats.org/officeDocument/2006/relationships/printerSettings" Target="../printerSettings/printerSettings4.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6.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dimension ref="A1"/>
  <sheetViews>
    <sheetView showGridLines="0" showRuler="0" view="pageLayout" topLeftCell="A8" zoomScale="70" zoomScaleNormal="100" zoomScalePageLayoutView="70" workbookViewId="0"/>
  </sheetViews>
  <sheetFormatPr defaultColWidth="9.140625" defaultRowHeight="15" x14ac:dyDescent="0.25"/>
  <cols>
    <col min="12" max="12" width="2.42578125" customWidth="1"/>
  </cols>
  <sheetData/>
  <sheetProtection sheet="1" objects="1" scenarios="1"/>
  <pageMargins left="0" right="0" top="0" bottom="0" header="0" footer="0"/>
  <pageSetup scale="9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FF00"/>
  </sheetPr>
  <dimension ref="A1:BO1029"/>
  <sheetViews>
    <sheetView tabSelected="1" topLeftCell="A82" zoomScaleNormal="100" workbookViewId="0">
      <selection activeCell="A10" sqref="A10"/>
    </sheetView>
  </sheetViews>
  <sheetFormatPr defaultRowHeight="15" x14ac:dyDescent="0.25"/>
  <cols>
    <col min="1" max="1" width="28.42578125" style="32" customWidth="1"/>
    <col min="2" max="2" width="18.7109375" style="32" bestFit="1" customWidth="1"/>
    <col min="3" max="3" width="14.7109375" style="32" customWidth="1"/>
    <col min="4" max="6" width="12.7109375" style="32" customWidth="1"/>
    <col min="7" max="7" width="12.28515625" style="32" bestFit="1" customWidth="1"/>
    <col min="8" max="8" width="19.140625" style="32" customWidth="1"/>
    <col min="9" max="9" width="11" style="32" bestFit="1" customWidth="1"/>
    <col min="10" max="10" width="13.5703125" style="220" bestFit="1" customWidth="1"/>
    <col min="11" max="11" width="18.140625" style="81" bestFit="1" customWidth="1"/>
    <col min="12" max="12" width="21.85546875" style="32" customWidth="1"/>
    <col min="13" max="13" width="3.7109375" customWidth="1"/>
    <col min="14" max="14" width="6.140625" customWidth="1"/>
    <col min="15" max="15" width="31.5703125" style="7" customWidth="1"/>
    <col min="16" max="16" width="37.5703125" hidden="1" customWidth="1"/>
    <col min="17" max="17" width="8.42578125" customWidth="1"/>
    <col min="18" max="18" width="17.28515625" style="53" bestFit="1" customWidth="1"/>
    <col min="19" max="19" width="11" bestFit="1" customWidth="1"/>
    <col min="20" max="20" width="7.7109375" bestFit="1" customWidth="1"/>
    <col min="21" max="21" width="13.85546875" bestFit="1" customWidth="1"/>
    <col min="22" max="25" width="8.42578125" bestFit="1" customWidth="1"/>
    <col min="26" max="27" width="5" customWidth="1"/>
    <col min="28" max="28" width="20.7109375" style="7" customWidth="1"/>
    <col min="29" max="29" width="13.42578125" bestFit="1" customWidth="1"/>
    <col min="30" max="30" width="9.85546875" style="114" customWidth="1"/>
    <col min="31" max="31" width="9.85546875" style="119" customWidth="1"/>
    <col min="32" max="32" width="13.42578125" bestFit="1" customWidth="1"/>
    <col min="33" max="33" width="9.85546875" style="114" bestFit="1" customWidth="1"/>
    <col min="34" max="34" width="9.85546875" style="119" customWidth="1"/>
    <col min="35" max="35" width="13.42578125" bestFit="1" customWidth="1"/>
    <col min="36" max="36" width="9.85546875" style="114" bestFit="1" customWidth="1"/>
    <col min="37" max="37" width="9.85546875" style="119" customWidth="1"/>
    <col min="38" max="38" width="13.42578125" bestFit="1" customWidth="1"/>
    <col min="39" max="39" width="9.85546875" style="114" bestFit="1" customWidth="1"/>
    <col min="40" max="40" width="9.85546875" style="119" customWidth="1"/>
    <col min="41" max="41" width="13.42578125" bestFit="1" customWidth="1"/>
    <col min="42" max="42" width="9.85546875" style="114" bestFit="1" customWidth="1"/>
    <col min="43" max="43" width="9.85546875" style="119" customWidth="1"/>
    <col min="44" max="45" width="5.7109375" customWidth="1"/>
    <col min="46" max="46" width="27.140625" customWidth="1"/>
    <col min="47" max="47" width="8.28515625" bestFit="1" customWidth="1"/>
    <col min="48" max="48" width="15.7109375" customWidth="1"/>
    <col min="49" max="49" width="9.5703125" hidden="1" customWidth="1"/>
    <col min="50" max="50" width="8.85546875" bestFit="1" customWidth="1"/>
    <col min="51" max="51" width="15.7109375" customWidth="1"/>
    <col min="52" max="52" width="8.85546875" hidden="1" customWidth="1"/>
    <col min="53" max="53" width="8.28515625" bestFit="1" customWidth="1"/>
    <col min="54" max="54" width="15.7109375" customWidth="1"/>
    <col min="55" max="55" width="8.7109375" hidden="1" customWidth="1"/>
    <col min="56" max="56" width="8.28515625" bestFit="1" customWidth="1"/>
    <col min="57" max="57" width="15.7109375" customWidth="1"/>
    <col min="58" max="58" width="9.140625" hidden="1" customWidth="1"/>
    <col min="59" max="59" width="8.28515625" bestFit="1" customWidth="1"/>
    <col min="60" max="60" width="15.7109375" customWidth="1"/>
    <col min="62" max="67" width="5.5703125" bestFit="1" customWidth="1"/>
  </cols>
  <sheetData>
    <row r="1" spans="1:67" ht="19.5" thickBot="1" x14ac:dyDescent="0.3">
      <c r="A1" s="333" t="s">
        <v>211</v>
      </c>
      <c r="B1" s="333"/>
      <c r="C1" s="333"/>
      <c r="D1" s="333"/>
      <c r="E1" s="333"/>
      <c r="F1" s="333"/>
      <c r="G1" s="333"/>
      <c r="K1" s="25" t="s">
        <v>116</v>
      </c>
      <c r="AE1" s="114"/>
      <c r="AH1" s="114"/>
      <c r="AK1" s="114"/>
      <c r="AN1" s="114"/>
      <c r="AQ1" s="114"/>
    </row>
    <row r="2" spans="1:67" ht="15.75" thickBot="1" x14ac:dyDescent="0.3">
      <c r="K2" s="133" t="s">
        <v>192</v>
      </c>
      <c r="AE2" s="114"/>
      <c r="AH2" s="114"/>
      <c r="AK2" s="114"/>
      <c r="AN2" s="114"/>
      <c r="AQ2" s="114"/>
    </row>
    <row r="3" spans="1:67" ht="17.25" x14ac:dyDescent="0.25">
      <c r="A3" s="337" t="s">
        <v>312</v>
      </c>
      <c r="B3" s="337"/>
      <c r="C3" s="337"/>
      <c r="D3" s="337"/>
      <c r="E3" s="337"/>
      <c r="F3" s="337"/>
      <c r="G3" s="337"/>
      <c r="H3" s="337"/>
      <c r="I3" s="337"/>
      <c r="J3" s="337"/>
      <c r="AM3" s="116"/>
      <c r="AN3" s="116"/>
      <c r="AQ3" s="114"/>
      <c r="AT3" s="326" t="s">
        <v>228</v>
      </c>
      <c r="AU3" s="326"/>
      <c r="AV3" s="326"/>
      <c r="AW3" s="326"/>
      <c r="AX3" s="326"/>
      <c r="AY3" s="326"/>
      <c r="AZ3" s="326"/>
      <c r="BA3" s="326"/>
      <c r="BB3" s="326"/>
      <c r="BC3" s="326"/>
      <c r="BD3" s="326"/>
    </row>
    <row r="4" spans="1:67" ht="15.75" thickBot="1" x14ac:dyDescent="0.3">
      <c r="A4" s="337"/>
      <c r="B4" s="337"/>
      <c r="C4" s="337"/>
      <c r="D4" s="337"/>
      <c r="E4" s="337"/>
      <c r="F4" s="337"/>
      <c r="G4" s="337"/>
      <c r="H4" s="337"/>
      <c r="I4" s="337"/>
      <c r="J4" s="337"/>
      <c r="AN4" s="114"/>
      <c r="AQ4" s="114"/>
      <c r="AT4" s="110" t="s">
        <v>242</v>
      </c>
    </row>
    <row r="5" spans="1:67" ht="15.75" thickBot="1" x14ac:dyDescent="0.3">
      <c r="A5" s="337"/>
      <c r="B5" s="337"/>
      <c r="C5" s="337"/>
      <c r="D5" s="337"/>
      <c r="E5" s="337"/>
      <c r="F5" s="337"/>
      <c r="G5" s="337"/>
      <c r="H5" s="337"/>
      <c r="I5" s="337"/>
      <c r="J5" s="337"/>
      <c r="O5" s="110"/>
      <c r="AB5" s="110"/>
      <c r="AE5" s="114"/>
      <c r="AH5" s="114"/>
      <c r="AK5" s="114"/>
      <c r="AN5" s="114"/>
      <c r="AQ5" s="114"/>
      <c r="AT5" s="113" t="s">
        <v>230</v>
      </c>
      <c r="AU5" s="331">
        <f ca="1">SUM(AV11:AV1026)</f>
        <v>820000</v>
      </c>
      <c r="AV5" s="315"/>
      <c r="AW5" s="122"/>
      <c r="AX5" s="331">
        <f ca="1">SUM(AY11:AY1026)</f>
        <v>3240000</v>
      </c>
      <c r="AY5" s="315"/>
      <c r="AZ5" s="122"/>
      <c r="BA5" s="331">
        <f ca="1">SUM(BB11:BB1026)</f>
        <v>2830000</v>
      </c>
      <c r="BB5" s="315"/>
      <c r="BC5" s="122"/>
      <c r="BD5" s="331">
        <f ca="1">SUM(BE11:BE1026)</f>
        <v>2495000</v>
      </c>
      <c r="BE5" s="315"/>
      <c r="BF5" s="122"/>
      <c r="BG5" s="331">
        <f ca="1">SUM(BH11:BH1026)</f>
        <v>250000</v>
      </c>
      <c r="BH5" s="315"/>
    </row>
    <row r="6" spans="1:67" ht="15.75" thickBot="1" x14ac:dyDescent="0.3">
      <c r="O6" s="110"/>
      <c r="AB6" s="110"/>
      <c r="AE6" s="114"/>
      <c r="AH6" s="114"/>
      <c r="AK6" s="114"/>
      <c r="AN6" s="114"/>
      <c r="AQ6" s="114"/>
      <c r="AT6" s="113" t="s">
        <v>316</v>
      </c>
      <c r="AU6" s="340">
        <v>0.03</v>
      </c>
      <c r="AV6" s="341"/>
      <c r="AW6" s="137"/>
      <c r="AX6" s="340">
        <v>0.03</v>
      </c>
      <c r="AY6" s="341"/>
      <c r="AZ6" s="137"/>
      <c r="BA6" s="340">
        <v>0.03</v>
      </c>
      <c r="BB6" s="341"/>
      <c r="BC6" s="137"/>
      <c r="BD6" s="340">
        <v>0.03</v>
      </c>
      <c r="BE6" s="341"/>
      <c r="BF6" s="137"/>
      <c r="BG6" s="340">
        <v>0.03</v>
      </c>
      <c r="BH6" s="341"/>
    </row>
    <row r="7" spans="1:67" ht="18" thickBot="1" x14ac:dyDescent="0.3">
      <c r="O7" s="110"/>
      <c r="AB7" s="326" t="s">
        <v>225</v>
      </c>
      <c r="AC7" s="326"/>
      <c r="AD7" s="326"/>
      <c r="AE7" s="326"/>
      <c r="AF7" s="326"/>
      <c r="AG7" s="326"/>
      <c r="AH7" s="326"/>
      <c r="AI7" s="326"/>
      <c r="AJ7" s="326"/>
      <c r="AK7" s="326"/>
      <c r="AL7" s="326"/>
      <c r="AN7" s="114"/>
      <c r="AQ7" s="114"/>
      <c r="AT7" s="113" t="s">
        <v>231</v>
      </c>
      <c r="AU7" s="313">
        <f>1*(1+AU6)</f>
        <v>1.03</v>
      </c>
      <c r="AV7" s="315"/>
      <c r="AW7" s="122"/>
      <c r="AX7" s="313">
        <f>1*(1+AX6)</f>
        <v>1.03</v>
      </c>
      <c r="AY7" s="315"/>
      <c r="AZ7" s="122"/>
      <c r="BA7" s="313">
        <f>1*(1+BA6)</f>
        <v>1.03</v>
      </c>
      <c r="BB7" s="315"/>
      <c r="BC7" s="122"/>
      <c r="BD7" s="313">
        <f>1*(1+BD6)</f>
        <v>1.03</v>
      </c>
      <c r="BE7" s="315"/>
      <c r="BF7" s="122"/>
      <c r="BG7" s="313">
        <f>1*(1+BG6)</f>
        <v>1.03</v>
      </c>
      <c r="BH7" s="315"/>
    </row>
    <row r="8" spans="1:67" ht="32.25" thickBot="1" x14ac:dyDescent="0.3">
      <c r="A8" s="332" t="s">
        <v>212</v>
      </c>
      <c r="B8" s="332"/>
      <c r="O8" s="326" t="s">
        <v>224</v>
      </c>
      <c r="P8" s="326"/>
      <c r="Q8" s="326"/>
      <c r="R8" s="326"/>
      <c r="S8" s="326"/>
      <c r="T8" s="326"/>
      <c r="AB8" s="338" t="s">
        <v>302</v>
      </c>
      <c r="AC8" s="338"/>
      <c r="AD8" s="338"/>
      <c r="AE8" s="338"/>
      <c r="AF8" s="338"/>
      <c r="AG8" s="338"/>
      <c r="AH8" s="338"/>
      <c r="AI8" s="338"/>
      <c r="AJ8" s="338"/>
      <c r="AK8" s="338"/>
      <c r="AL8" s="338"/>
      <c r="AM8" s="338"/>
      <c r="AN8" s="338"/>
      <c r="AO8" s="338"/>
      <c r="AP8" s="338"/>
      <c r="AQ8" s="338"/>
      <c r="AT8" s="120" t="s">
        <v>232</v>
      </c>
      <c r="AU8" s="329">
        <f ca="1">AU5*AU7</f>
        <v>844600</v>
      </c>
      <c r="AV8" s="330"/>
      <c r="AW8" s="123"/>
      <c r="AX8" s="329">
        <f ca="1">AX5*AX7</f>
        <v>3337200</v>
      </c>
      <c r="AY8" s="330"/>
      <c r="AZ8" s="123"/>
      <c r="BA8" s="329">
        <f ca="1">BA5*BA7</f>
        <v>2914900</v>
      </c>
      <c r="BB8" s="330"/>
      <c r="BC8" s="123"/>
      <c r="BD8" s="329">
        <f ca="1">BD5*BD7</f>
        <v>2569850</v>
      </c>
      <c r="BE8" s="330"/>
      <c r="BF8" s="123"/>
      <c r="BG8" s="329">
        <f ca="1">BG5*BG7</f>
        <v>257500</v>
      </c>
      <c r="BH8" s="330"/>
    </row>
    <row r="9" spans="1:67" ht="45.75" thickBot="1" x14ac:dyDescent="0.3">
      <c r="A9" s="221" t="s">
        <v>240</v>
      </c>
      <c r="O9" s="339" t="s">
        <v>241</v>
      </c>
      <c r="P9" s="339"/>
      <c r="Q9" s="339"/>
      <c r="R9" s="339"/>
      <c r="S9" s="339"/>
      <c r="T9" s="339"/>
      <c r="U9" s="339"/>
      <c r="V9" s="339"/>
      <c r="W9" s="339"/>
      <c r="X9" s="339"/>
      <c r="Y9" s="339"/>
      <c r="AB9" s="334" t="s">
        <v>301</v>
      </c>
      <c r="AC9" s="327" t="str">
        <f ca="1">U10</f>
        <v>2025</v>
      </c>
      <c r="AD9" s="336"/>
      <c r="AE9" s="328"/>
      <c r="AF9" s="327">
        <f ca="1">V10</f>
        <v>2026</v>
      </c>
      <c r="AG9" s="336"/>
      <c r="AH9" s="328"/>
      <c r="AI9" s="327">
        <f ca="1">W10</f>
        <v>2027</v>
      </c>
      <c r="AJ9" s="336"/>
      <c r="AK9" s="328"/>
      <c r="AL9" s="327">
        <f ca="1">X10</f>
        <v>2028</v>
      </c>
      <c r="AM9" s="336"/>
      <c r="AN9" s="328"/>
      <c r="AO9" s="327">
        <f ca="1">Y10</f>
        <v>2029</v>
      </c>
      <c r="AP9" s="336"/>
      <c r="AQ9" s="328"/>
      <c r="AU9" s="327" t="str">
        <f ca="1">AC9</f>
        <v>2025</v>
      </c>
      <c r="AV9" s="328"/>
      <c r="AW9" s="327">
        <f ca="1">AF9</f>
        <v>2026</v>
      </c>
      <c r="AX9" s="336"/>
      <c r="AY9" s="328"/>
      <c r="AZ9" s="327">
        <f ca="1">AI9</f>
        <v>2027</v>
      </c>
      <c r="BA9" s="336"/>
      <c r="BB9" s="328"/>
      <c r="BC9" s="327">
        <f ca="1">AL9</f>
        <v>2028</v>
      </c>
      <c r="BD9" s="336"/>
      <c r="BE9" s="328"/>
      <c r="BF9" s="327">
        <f ca="1">AO9</f>
        <v>2029</v>
      </c>
      <c r="BG9" s="336"/>
      <c r="BH9" s="328"/>
    </row>
    <row r="10" spans="1:67" s="32" customFormat="1" ht="45.75" thickBot="1" x14ac:dyDescent="0.3">
      <c r="A10" s="25" t="s">
        <v>116</v>
      </c>
      <c r="B10" s="25" t="s">
        <v>6</v>
      </c>
      <c r="C10" s="25" t="s">
        <v>48</v>
      </c>
      <c r="D10" s="25" t="s">
        <v>49</v>
      </c>
      <c r="E10" s="25" t="s">
        <v>50</v>
      </c>
      <c r="F10" s="25" t="s">
        <v>62</v>
      </c>
      <c r="G10" s="25" t="s">
        <v>51</v>
      </c>
      <c r="H10" s="25" t="s">
        <v>52</v>
      </c>
      <c r="I10" s="25" t="s">
        <v>208</v>
      </c>
      <c r="J10" s="104" t="s">
        <v>53</v>
      </c>
      <c r="K10" s="44" t="s">
        <v>73</v>
      </c>
      <c r="L10" s="44" t="s">
        <v>301</v>
      </c>
      <c r="M10"/>
      <c r="N10"/>
      <c r="O10" s="117" t="s">
        <v>301</v>
      </c>
      <c r="P10" s="7" t="s">
        <v>305</v>
      </c>
      <c r="Q10" s="50" t="s">
        <v>229</v>
      </c>
      <c r="R10" s="50" t="s">
        <v>214</v>
      </c>
      <c r="S10" s="25" t="s">
        <v>208</v>
      </c>
      <c r="T10" s="25" t="s">
        <v>213</v>
      </c>
      <c r="U10" s="109" t="str">
        <f ca="1">TEXT(365+TODAY(),"YYYY")</f>
        <v>2025</v>
      </c>
      <c r="V10" s="25">
        <f ca="1">U10+1</f>
        <v>2026</v>
      </c>
      <c r="W10" s="25">
        <f ca="1">V10+1</f>
        <v>2027</v>
      </c>
      <c r="X10" s="25">
        <f ca="1">W10+1</f>
        <v>2028</v>
      </c>
      <c r="Y10" s="25">
        <f ca="1">X10+1</f>
        <v>2029</v>
      </c>
      <c r="Z10"/>
      <c r="AB10" s="335"/>
      <c r="AC10" s="25" t="s">
        <v>226</v>
      </c>
      <c r="AD10" s="115" t="s">
        <v>227</v>
      </c>
      <c r="AE10" s="115" t="s">
        <v>238</v>
      </c>
      <c r="AF10" s="25" t="s">
        <v>226</v>
      </c>
      <c r="AG10" s="115" t="s">
        <v>227</v>
      </c>
      <c r="AH10" s="115" t="s">
        <v>238</v>
      </c>
      <c r="AI10" s="25" t="s">
        <v>226</v>
      </c>
      <c r="AJ10" s="115" t="s">
        <v>227</v>
      </c>
      <c r="AK10" s="115" t="s">
        <v>238</v>
      </c>
      <c r="AL10" s="25" t="s">
        <v>226</v>
      </c>
      <c r="AM10" s="115" t="s">
        <v>227</v>
      </c>
      <c r="AN10" s="115" t="s">
        <v>238</v>
      </c>
      <c r="AO10" s="25" t="s">
        <v>226</v>
      </c>
      <c r="AP10" s="115" t="s">
        <v>227</v>
      </c>
      <c r="AQ10" s="115" t="s">
        <v>238</v>
      </c>
      <c r="AR10"/>
      <c r="AS10"/>
      <c r="AT10" s="25" t="str">
        <f>AB9</f>
        <v>Fleet Type (Year/Make/Model)</v>
      </c>
      <c r="AU10" s="25" t="s">
        <v>229</v>
      </c>
      <c r="AV10" s="25" t="str">
        <f ca="1">CONCATENATE("Cost in ", TEXT(TODAY(),"YYYY"), " $")</f>
        <v>Cost in 2024 $</v>
      </c>
      <c r="AW10" s="25" t="s">
        <v>239</v>
      </c>
      <c r="AX10" s="25" t="s">
        <v>229</v>
      </c>
      <c r="AY10" s="25" t="str">
        <f ca="1">CONCATENATE("Cost in ", TEXT(TODAY(),"YYYY"), " $")</f>
        <v>Cost in 2024 $</v>
      </c>
      <c r="AZ10" s="25" t="s">
        <v>239</v>
      </c>
      <c r="BA10" s="25" t="s">
        <v>229</v>
      </c>
      <c r="BB10" s="25" t="str">
        <f ca="1">CONCATENATE("Cost in ", TEXT(TODAY(),"YYYY"), " $")</f>
        <v>Cost in 2024 $</v>
      </c>
      <c r="BC10" s="25" t="s">
        <v>239</v>
      </c>
      <c r="BD10" s="25" t="s">
        <v>229</v>
      </c>
      <c r="BE10" s="25" t="str">
        <f ca="1">CONCATENATE("Cost in ", TEXT(TODAY(),"YYYY"), " $")</f>
        <v>Cost in 2024 $</v>
      </c>
      <c r="BF10" s="25" t="s">
        <v>239</v>
      </c>
      <c r="BG10" s="25" t="s">
        <v>229</v>
      </c>
      <c r="BH10" s="25" t="str">
        <f ca="1">CONCATENATE("Cost in ", TEXT(TODAY(),"YYYY"), " $")</f>
        <v>Cost in 2024 $</v>
      </c>
    </row>
    <row r="11" spans="1:67" ht="30.75" thickBot="1" x14ac:dyDescent="0.3">
      <c r="A11" s="40" t="s">
        <v>192</v>
      </c>
      <c r="B11" s="207" t="s">
        <v>257</v>
      </c>
      <c r="C11" s="207" t="s">
        <v>564</v>
      </c>
      <c r="D11" s="207" t="s">
        <v>550</v>
      </c>
      <c r="E11" s="40" t="s">
        <v>551</v>
      </c>
      <c r="F11" s="40">
        <v>1</v>
      </c>
      <c r="G11" s="207" t="s">
        <v>552</v>
      </c>
      <c r="H11" s="40" t="s">
        <v>325</v>
      </c>
      <c r="I11" s="40">
        <v>2018</v>
      </c>
      <c r="J11" s="85">
        <f>IF(ISBLANK($G11),"",VLOOKUP($G11,'Chp 3 - Condition Assessment'!$N$5:$R$1000,4,FALSE))</f>
        <v>785000</v>
      </c>
      <c r="K11" s="107">
        <f>IF(ISBLANK($G11),"",VLOOKUP($G11,'Chp 3 - Condition Assessment'!$N$5:$R$1000,5,FALSE))</f>
        <v>12</v>
      </c>
      <c r="L11" s="52" t="str">
        <f>CONCATENATE(I11," ",D11," ",E11)</f>
        <v xml:space="preserve">2018 2018 Proterra Catalyst E2 </v>
      </c>
      <c r="O11" s="112" t="s">
        <v>528</v>
      </c>
      <c r="P11" s="7">
        <v>4</v>
      </c>
      <c r="Q11">
        <f>IFERROR(IF(OR(ISBLANK(O11),O11="Grand Total"),"",SUMIF(L:L,O11,F:F)),"")</f>
        <v>4</v>
      </c>
      <c r="R11" s="53">
        <f>IFERROR(IF(OR(ISBLANK(O11),O11="Grand Total"),"",AVERAGEIF(L:L,O11,J:J)),"")</f>
        <v>500000</v>
      </c>
      <c r="S11" s="108" t="str">
        <f>IF(OR(ISBLANK(O11),O11="Grand Total"),"",LEFT(O11,4))</f>
        <v>2007</v>
      </c>
      <c r="T11" s="81">
        <f>IFERROR(IF(ISBLANK(O11),"",AVERAGEIF(L:L,O11,K:K)),"")</f>
        <v>10</v>
      </c>
      <c r="U11" s="105">
        <f t="shared" ref="U11:Y25" ca="1" si="0">IFERROR(IF((U$10-$S11)&lt;=$T11,$Q11,0),"")</f>
        <v>0</v>
      </c>
      <c r="V11" s="105">
        <f t="shared" ca="1" si="0"/>
        <v>0</v>
      </c>
      <c r="W11" s="105">
        <f t="shared" ca="1" si="0"/>
        <v>0</v>
      </c>
      <c r="X11" s="105">
        <f t="shared" ca="1" si="0"/>
        <v>0</v>
      </c>
      <c r="Y11" s="105">
        <f t="shared" ca="1" si="0"/>
        <v>0</v>
      </c>
      <c r="AB11" s="111" t="str">
        <f>IF(OR(ISBLANK(O11),O11="Grand Total")," ",O11)</f>
        <v>2007 2007 Bluebird Bluebird</v>
      </c>
      <c r="AC11" s="135">
        <v>0</v>
      </c>
      <c r="AD11" s="136">
        <v>0.2</v>
      </c>
      <c r="AE11" s="118">
        <f>IF(AB11=" ","",CEILING(AC11*(1+AD11),1))</f>
        <v>0</v>
      </c>
      <c r="AF11" s="135">
        <v>0</v>
      </c>
      <c r="AG11" s="136">
        <v>0.2</v>
      </c>
      <c r="AH11" s="118">
        <f>IF(AB11=" ","",CEILING(AF11*(1+AG11),1))</f>
        <v>0</v>
      </c>
      <c r="AI11" s="135">
        <v>0</v>
      </c>
      <c r="AJ11" s="136">
        <v>0.2</v>
      </c>
      <c r="AK11" s="118">
        <f>IF(AB11=" ","",CEILING(AI11*(1+AJ11),1))</f>
        <v>0</v>
      </c>
      <c r="AL11" s="135">
        <v>0</v>
      </c>
      <c r="AM11" s="136">
        <v>0.2</v>
      </c>
      <c r="AN11" s="118">
        <f>IF(AB11=" ","",CEILING(AL11*(1+AM11),1))</f>
        <v>0</v>
      </c>
      <c r="AO11" s="135">
        <v>0</v>
      </c>
      <c r="AP11" s="136">
        <v>0.2</v>
      </c>
      <c r="AQ11" s="118">
        <f>IF(AB11=" ","",CEILING(AO11*(1+AP11),1))</f>
        <v>0</v>
      </c>
      <c r="AT11" s="111" t="str">
        <f>IF(OR(ISBLANK(AB11),AB11="Grand Total"),"",AB11)</f>
        <v>2007 2007 Bluebird Bluebird</v>
      </c>
      <c r="AU11">
        <f ca="1">IFERROR(IF((AE11-U11)&lt;0,0,AE11-U11),"")</f>
        <v>0</v>
      </c>
      <c r="AV11" s="53">
        <f ca="1">IFERROR(AU11*$R11,"")</f>
        <v>0</v>
      </c>
      <c r="AW11">
        <f ca="1">IFERROR(IF(($AW$9-$AU$9)&lt;$T11,AU11,0),"")</f>
        <v>0</v>
      </c>
      <c r="AX11" s="121">
        <f ca="1">IFERROR(IF(AH11-V11-AW11&lt;0,0,AH11-V11-AW11),"")</f>
        <v>0</v>
      </c>
      <c r="AY11" s="53">
        <f ca="1">IFERROR(AX11*$R11,"")</f>
        <v>0</v>
      </c>
      <c r="AZ11">
        <f ca="1">IFERROR(IF(($AZ$9-$AU$9)&lt;$T11,AU11,0)+IF(($AZ$9-$AW$9)&lt;$T11,AX11,0),"")</f>
        <v>0</v>
      </c>
      <c r="BA11" s="121">
        <f ca="1">IFERROR(IF(AK11-W11-AZ11&lt;0,0,AK11-W11-AZ11),"")</f>
        <v>0</v>
      </c>
      <c r="BB11" s="53">
        <f ca="1">IFERROR(BA11*$R11,"")</f>
        <v>0</v>
      </c>
      <c r="BC11">
        <f ca="1">IFERROR(IF(($BC$9-$AU$9)&lt;$T11,AU11,0)+IF(($BC$9-$AW$9)&lt;$T11,AX11,0)+IF(($BC$9-$AZ$9)&lt;$T11,BA11,0),"")</f>
        <v>0</v>
      </c>
      <c r="BD11" s="121">
        <f ca="1">IFERROR(IF(AN11-X11-BC11&lt;0,0,AN11-X11-BC11),"")</f>
        <v>0</v>
      </c>
      <c r="BE11" s="53">
        <f ca="1">IFERROR(BD11*$R11,"")</f>
        <v>0</v>
      </c>
      <c r="BF11">
        <f ca="1">IFERROR(IF(($BF$9-$AU$9)&lt;$T11,AU11,0)+IF(($BF$9-$AW$9)&lt;$T11,AX11,0)+IF(($BF$9-$AZ$9)&lt;$T11,BA11,0)+IF(($BF$9-$BC$9)&lt;$T11,BD11,0),"")</f>
        <v>0</v>
      </c>
      <c r="BG11" s="121">
        <f ca="1">IFERROR(IF(AQ11-Y11-BF11&lt;0,0,AQ11-Y11-BF11),"")</f>
        <v>0</v>
      </c>
      <c r="BH11" s="53">
        <f ca="1">IFERROR(BG11*$R11,"")</f>
        <v>0</v>
      </c>
    </row>
    <row r="12" spans="1:67" ht="30.75" thickBot="1" x14ac:dyDescent="0.3">
      <c r="A12" s="40" t="s">
        <v>192</v>
      </c>
      <c r="B12" s="40" t="s">
        <v>257</v>
      </c>
      <c r="C12" s="207" t="s">
        <v>565</v>
      </c>
      <c r="D12" s="207" t="s">
        <v>550</v>
      </c>
      <c r="E12" s="40" t="s">
        <v>551</v>
      </c>
      <c r="F12" s="40">
        <v>1</v>
      </c>
      <c r="G12" s="207" t="s">
        <v>553</v>
      </c>
      <c r="H12" s="40" t="s">
        <v>325</v>
      </c>
      <c r="I12" s="40">
        <v>2018</v>
      </c>
      <c r="J12" s="85">
        <f>IF(ISBLANK($G12),"",VLOOKUP($G12,'Chp 3 - Condition Assessment'!$N$5:$R$1000,4,FALSE))</f>
        <v>785000</v>
      </c>
      <c r="K12" s="107">
        <f>IF(ISBLANK($G12),"",VLOOKUP($G12,'Chp 3 - Condition Assessment'!$N$5:$R$1000,5,FALSE))</f>
        <v>12</v>
      </c>
      <c r="L12" s="52" t="str">
        <f t="shared" ref="L12:L19" si="1">CONCATENATE(I12," ",D12," ",E12)</f>
        <v xml:space="preserve">2018 2018 Proterra Catalyst E2 </v>
      </c>
      <c r="O12" s="112" t="s">
        <v>529</v>
      </c>
      <c r="P12" s="7">
        <v>12</v>
      </c>
      <c r="Q12">
        <f t="shared" ref="Q12:Q29" si="2">IFERROR(IF(OR(ISBLANK(O12),O12="Grand Total"),"",SUMIF(L:L,O12,F:F)),"")</f>
        <v>12</v>
      </c>
      <c r="R12" s="53">
        <f t="shared" ref="R12:R25" si="3">IFERROR(IF(OR(ISBLANK(O12),O12="Grand Total"),"",AVERAGEIF(L:L,O12,J:J)),"")</f>
        <v>175000</v>
      </c>
      <c r="S12" s="108" t="str">
        <f t="shared" ref="S12:S25" si="4">IF(OR(ISBLANK(O12),O12="Grand Total"),"",LEFT(O12,4))</f>
        <v>2008</v>
      </c>
      <c r="T12" s="81">
        <f t="shared" ref="T12:T25" si="5">IFERROR(IF(ISBLANK(O12),"",AVERAGEIF(L:L,O12,K:K)),"")</f>
        <v>10</v>
      </c>
      <c r="U12" s="105">
        <f t="shared" ca="1" si="0"/>
        <v>0</v>
      </c>
      <c r="V12" s="105">
        <f t="shared" ca="1" si="0"/>
        <v>0</v>
      </c>
      <c r="W12" s="105">
        <f t="shared" ca="1" si="0"/>
        <v>0</v>
      </c>
      <c r="X12" s="105">
        <f t="shared" ca="1" si="0"/>
        <v>0</v>
      </c>
      <c r="Y12" s="105">
        <f t="shared" ca="1" si="0"/>
        <v>0</v>
      </c>
      <c r="AB12" s="111" t="str">
        <f t="shared" ref="AB12:AB24" si="6">IF(OR(ISBLANK(O12),O12="Grand Total")," ",O12)</f>
        <v>2008 2008 GMC Glaval Titan</v>
      </c>
      <c r="AC12" s="135">
        <v>2</v>
      </c>
      <c r="AD12" s="136">
        <v>0.2</v>
      </c>
      <c r="AE12" s="118">
        <f t="shared" ref="AE12:AE75" si="7">IF(AB12=" ","",CEILING(AC12*(1+AD12),1))</f>
        <v>3</v>
      </c>
      <c r="AF12" s="135">
        <v>2</v>
      </c>
      <c r="AG12" s="136">
        <v>0.2</v>
      </c>
      <c r="AH12" s="118">
        <f t="shared" ref="AH12:AH75" si="8">IF(AB12=" ","",CEILING(AF12*(1+AG12),1))</f>
        <v>3</v>
      </c>
      <c r="AI12" s="135">
        <v>1</v>
      </c>
      <c r="AJ12" s="136">
        <v>0.2</v>
      </c>
      <c r="AK12" s="118">
        <f t="shared" ref="AK12:AK75" si="9">IF(AB12=" ","",CEILING(AI12*(1+AJ12),1))</f>
        <v>2</v>
      </c>
      <c r="AL12" s="135">
        <v>1</v>
      </c>
      <c r="AM12" s="136">
        <v>0.2</v>
      </c>
      <c r="AN12" s="118">
        <f t="shared" ref="AN12:AN75" si="10">IF(AB12=" ","",CEILING(AL12*(1+AM12),1))</f>
        <v>2</v>
      </c>
      <c r="AO12" s="135">
        <v>0</v>
      </c>
      <c r="AP12" s="136">
        <v>0.2</v>
      </c>
      <c r="AQ12" s="118">
        <f t="shared" ref="AQ12:AQ75" si="11">IF(AB12=" ","",CEILING(AO12*(1+AP12),1))</f>
        <v>0</v>
      </c>
      <c r="AT12" s="111" t="str">
        <f t="shared" ref="AT12:AT75" si="12">IF(OR(ISBLANK(AB12),AB12="Grand Total"),"",AB12)</f>
        <v>2008 2008 GMC Glaval Titan</v>
      </c>
      <c r="AU12">
        <v>0</v>
      </c>
      <c r="AV12" s="53">
        <f t="shared" ref="AV12:AV75" si="13">IFERROR(AU12*$R12,"")</f>
        <v>0</v>
      </c>
      <c r="AW12">
        <f t="shared" ref="AW12:AW75" ca="1" si="14">IFERROR(IF(($AW$9-$AU$9)&lt;$T12,AU12,0),"")</f>
        <v>0</v>
      </c>
      <c r="AX12" s="121">
        <v>0</v>
      </c>
      <c r="AY12" s="53">
        <v>0</v>
      </c>
      <c r="AZ12">
        <f t="shared" ref="AZ12:AZ75" ca="1" si="15">IFERROR(IF(($AZ$9-$AU$9)&lt;$T12,AU12,0)+IF(($AZ$9-$AW$9)&lt;$T12,AX12,0),"")</f>
        <v>0</v>
      </c>
      <c r="BA12" s="121">
        <v>0</v>
      </c>
      <c r="BB12" s="53">
        <f t="shared" ref="BB12:BB75" si="16">IFERROR(BA12*$R12,"")</f>
        <v>0</v>
      </c>
      <c r="BC12">
        <f t="shared" ref="BC12:BC75" ca="1" si="17">IFERROR(IF(($BC$9-$AU$9)&lt;$T12,AU12,0)+IF(($BC$9-$AW$9)&lt;$T12,AX12,0)+IF(($BC$9-$AZ$9)&lt;$T12,BA12,0),"")</f>
        <v>0</v>
      </c>
      <c r="BD12" s="121">
        <v>0</v>
      </c>
      <c r="BE12" s="53">
        <f t="shared" ref="BE12:BE75" si="18">IFERROR(BD12*$R12,"")</f>
        <v>0</v>
      </c>
      <c r="BF12">
        <f t="shared" ref="BF12:BF75" ca="1" si="19">IFERROR(IF(($BF$9-$AU$9)&lt;$T12,AU12,0)+IF(($BF$9-$AW$9)&lt;$T12,AX12,0)+IF(($BF$9-$AZ$9)&lt;$T12,BA12,0)+IF(($BF$9-$BC$9)&lt;$T12,BD12,0),"")</f>
        <v>0</v>
      </c>
      <c r="BG12" s="121">
        <f t="shared" ref="BG12:BG75" ca="1" si="20">IFERROR(IF(AQ12-Y12-BF12&lt;0,0,AQ12-Y12-BF12),"")</f>
        <v>0</v>
      </c>
      <c r="BH12" s="53">
        <f t="shared" ref="BH12:BH75" ca="1" si="21">IFERROR(BG12*$R12,"")</f>
        <v>0</v>
      </c>
      <c r="BL12" s="121"/>
    </row>
    <row r="13" spans="1:67" ht="30.75" thickBot="1" x14ac:dyDescent="0.3">
      <c r="A13" s="40" t="s">
        <v>192</v>
      </c>
      <c r="B13" s="40" t="s">
        <v>257</v>
      </c>
      <c r="C13" s="207" t="s">
        <v>566</v>
      </c>
      <c r="D13" s="207" t="s">
        <v>550</v>
      </c>
      <c r="E13" s="40" t="s">
        <v>551</v>
      </c>
      <c r="F13" s="40">
        <v>1</v>
      </c>
      <c r="G13" s="207" t="s">
        <v>554</v>
      </c>
      <c r="H13" s="40" t="s">
        <v>325</v>
      </c>
      <c r="I13" s="40">
        <v>2018</v>
      </c>
      <c r="J13" s="85">
        <f>IF(ISBLANK($G13),"",VLOOKUP($G13,'Chp 3 - Condition Assessment'!$N$5:$R$1000,4,FALSE))</f>
        <v>785000</v>
      </c>
      <c r="K13" s="107">
        <f>IF(ISBLANK($G13),"",VLOOKUP($G13,'Chp 3 - Condition Assessment'!$N$5:$R$1000,5,FALSE))</f>
        <v>12</v>
      </c>
      <c r="L13" s="52" t="str">
        <f t="shared" si="1"/>
        <v xml:space="preserve">2018 2018 Proterra Catalyst E2 </v>
      </c>
      <c r="O13" s="112" t="s">
        <v>530</v>
      </c>
      <c r="P13" s="7">
        <v>15</v>
      </c>
      <c r="Q13">
        <f t="shared" si="2"/>
        <v>15</v>
      </c>
      <c r="R13" s="53">
        <f t="shared" si="3"/>
        <v>175000</v>
      </c>
      <c r="S13" s="108" t="str">
        <f t="shared" si="4"/>
        <v>2009</v>
      </c>
      <c r="T13" s="81">
        <f t="shared" si="5"/>
        <v>10</v>
      </c>
      <c r="U13" s="105">
        <f t="shared" ca="1" si="0"/>
        <v>0</v>
      </c>
      <c r="V13" s="105">
        <f t="shared" ca="1" si="0"/>
        <v>0</v>
      </c>
      <c r="W13" s="105">
        <f t="shared" ca="1" si="0"/>
        <v>0</v>
      </c>
      <c r="X13" s="105">
        <f t="shared" ca="1" si="0"/>
        <v>0</v>
      </c>
      <c r="Y13" s="105">
        <f t="shared" ca="1" si="0"/>
        <v>0</v>
      </c>
      <c r="AB13" s="111" t="str">
        <f t="shared" si="6"/>
        <v>2009 2009 GMC Glaval Titan</v>
      </c>
      <c r="AC13" s="135">
        <v>3</v>
      </c>
      <c r="AD13" s="136">
        <v>0.2</v>
      </c>
      <c r="AE13" s="118">
        <f t="shared" si="7"/>
        <v>4</v>
      </c>
      <c r="AF13" s="135">
        <v>3</v>
      </c>
      <c r="AG13" s="136">
        <v>0.2</v>
      </c>
      <c r="AH13" s="118">
        <f t="shared" si="8"/>
        <v>4</v>
      </c>
      <c r="AI13" s="135">
        <v>2</v>
      </c>
      <c r="AJ13" s="136">
        <v>0.2</v>
      </c>
      <c r="AK13" s="118">
        <f t="shared" si="9"/>
        <v>3</v>
      </c>
      <c r="AL13" s="135">
        <v>2</v>
      </c>
      <c r="AM13" s="136">
        <v>0.2</v>
      </c>
      <c r="AN13" s="118">
        <f t="shared" si="10"/>
        <v>3</v>
      </c>
      <c r="AO13" s="135">
        <v>1</v>
      </c>
      <c r="AP13" s="136">
        <v>0.2</v>
      </c>
      <c r="AQ13" s="118">
        <f t="shared" si="11"/>
        <v>2</v>
      </c>
      <c r="AT13" s="111" t="str">
        <f t="shared" si="12"/>
        <v>2009 2009 GMC Glaval Titan</v>
      </c>
      <c r="AU13">
        <v>0</v>
      </c>
      <c r="AV13" s="53">
        <f t="shared" si="13"/>
        <v>0</v>
      </c>
      <c r="AW13">
        <f t="shared" ca="1" si="14"/>
        <v>0</v>
      </c>
      <c r="AX13" s="121">
        <v>0</v>
      </c>
      <c r="AY13" s="53">
        <f t="shared" ref="AY13:AY75" si="22">IFERROR(AX13*$R13,"")</f>
        <v>0</v>
      </c>
      <c r="AZ13">
        <f t="shared" ca="1" si="15"/>
        <v>0</v>
      </c>
      <c r="BA13" s="121">
        <v>0</v>
      </c>
      <c r="BB13" s="53">
        <f t="shared" si="16"/>
        <v>0</v>
      </c>
      <c r="BC13">
        <f t="shared" ca="1" si="17"/>
        <v>0</v>
      </c>
      <c r="BD13" s="121">
        <v>0</v>
      </c>
      <c r="BE13" s="53">
        <f t="shared" si="18"/>
        <v>0</v>
      </c>
      <c r="BF13">
        <f t="shared" ca="1" si="19"/>
        <v>0</v>
      </c>
      <c r="BG13" s="121">
        <v>0</v>
      </c>
      <c r="BH13" s="53">
        <f t="shared" si="21"/>
        <v>0</v>
      </c>
      <c r="BM13" s="121"/>
    </row>
    <row r="14" spans="1:67" ht="30.75" thickBot="1" x14ac:dyDescent="0.3">
      <c r="A14" s="40" t="s">
        <v>192</v>
      </c>
      <c r="B14" s="40" t="s">
        <v>257</v>
      </c>
      <c r="C14" s="40" t="s">
        <v>329</v>
      </c>
      <c r="D14" s="207" t="s">
        <v>330</v>
      </c>
      <c r="E14" s="40" t="s">
        <v>328</v>
      </c>
      <c r="F14" s="40">
        <v>1</v>
      </c>
      <c r="G14" s="207" t="s">
        <v>331</v>
      </c>
      <c r="H14" s="40" t="s">
        <v>325</v>
      </c>
      <c r="I14" s="40">
        <v>2007</v>
      </c>
      <c r="J14" s="222">
        <f>IF(ISBLANK($G14),"",VLOOKUP($G14,'Chp 3 - Condition Assessment'!$N$5:$R$1000,4,FALSE))</f>
        <v>500000</v>
      </c>
      <c r="K14" s="223">
        <f>IF(ISBLANK($G14),"",VLOOKUP($G14,'Chp 3 - Condition Assessment'!$N$5:$R$1000,5,FALSE))</f>
        <v>10</v>
      </c>
      <c r="L14" s="52" t="str">
        <f t="shared" si="1"/>
        <v>2007 2007 Bluebird Bluebird</v>
      </c>
      <c r="O14" s="112" t="s">
        <v>531</v>
      </c>
      <c r="P14" s="7">
        <v>2</v>
      </c>
      <c r="Q14">
        <f t="shared" si="2"/>
        <v>2</v>
      </c>
      <c r="R14" s="53">
        <f t="shared" si="3"/>
        <v>60000</v>
      </c>
      <c r="S14" s="108" t="str">
        <f t="shared" si="4"/>
        <v>2009</v>
      </c>
      <c r="T14" s="81">
        <f t="shared" si="5"/>
        <v>8</v>
      </c>
      <c r="U14" s="105">
        <f t="shared" ca="1" si="0"/>
        <v>0</v>
      </c>
      <c r="V14" s="105">
        <f t="shared" ca="1" si="0"/>
        <v>0</v>
      </c>
      <c r="W14" s="105">
        <f t="shared" ca="1" si="0"/>
        <v>0</v>
      </c>
      <c r="X14" s="105">
        <f t="shared" ca="1" si="0"/>
        <v>0</v>
      </c>
      <c r="Y14" s="105">
        <f t="shared" ca="1" si="0"/>
        <v>0</v>
      </c>
      <c r="AB14" s="111" t="str">
        <f t="shared" si="6"/>
        <v>2009 2009 Chevy Small Transit</v>
      </c>
      <c r="AC14" s="135">
        <v>2</v>
      </c>
      <c r="AD14" s="136">
        <v>0.2</v>
      </c>
      <c r="AE14" s="118">
        <f t="shared" si="7"/>
        <v>3</v>
      </c>
      <c r="AF14" s="135">
        <v>2</v>
      </c>
      <c r="AG14" s="136">
        <v>0.2</v>
      </c>
      <c r="AH14" s="118">
        <f t="shared" si="8"/>
        <v>3</v>
      </c>
      <c r="AI14" s="135">
        <v>2</v>
      </c>
      <c r="AJ14" s="136">
        <v>0.2</v>
      </c>
      <c r="AK14" s="118">
        <f t="shared" si="9"/>
        <v>3</v>
      </c>
      <c r="AL14" s="135">
        <v>2</v>
      </c>
      <c r="AM14" s="136">
        <v>0.2</v>
      </c>
      <c r="AN14" s="118">
        <f t="shared" si="10"/>
        <v>3</v>
      </c>
      <c r="AO14" s="135">
        <v>2</v>
      </c>
      <c r="AP14" s="136">
        <v>0.2</v>
      </c>
      <c r="AQ14" s="118">
        <f t="shared" si="11"/>
        <v>3</v>
      </c>
      <c r="AT14" s="111" t="str">
        <f t="shared" si="12"/>
        <v>2009 2009 Chevy Small Transit</v>
      </c>
      <c r="AU14">
        <v>0</v>
      </c>
      <c r="AV14" s="53">
        <f t="shared" si="13"/>
        <v>0</v>
      </c>
      <c r="AW14">
        <f t="shared" ca="1" si="14"/>
        <v>0</v>
      </c>
      <c r="AX14" s="121">
        <v>2</v>
      </c>
      <c r="AY14" s="53">
        <f t="shared" si="22"/>
        <v>120000</v>
      </c>
      <c r="AZ14">
        <f t="shared" ca="1" si="15"/>
        <v>2</v>
      </c>
      <c r="BA14" s="121">
        <v>0</v>
      </c>
      <c r="BB14" s="53">
        <f t="shared" si="16"/>
        <v>0</v>
      </c>
      <c r="BC14">
        <f t="shared" ca="1" si="17"/>
        <v>2</v>
      </c>
      <c r="BD14" s="121">
        <v>0</v>
      </c>
      <c r="BE14" s="53">
        <f t="shared" si="18"/>
        <v>0</v>
      </c>
      <c r="BF14">
        <f t="shared" ca="1" si="19"/>
        <v>2</v>
      </c>
      <c r="BG14" s="121">
        <v>0</v>
      </c>
      <c r="BH14" s="53">
        <f t="shared" si="21"/>
        <v>0</v>
      </c>
      <c r="BN14" s="121"/>
    </row>
    <row r="15" spans="1:67" ht="30.75" thickBot="1" x14ac:dyDescent="0.3">
      <c r="A15" s="40" t="s">
        <v>192</v>
      </c>
      <c r="B15" s="40" t="s">
        <v>257</v>
      </c>
      <c r="C15" s="40" t="s">
        <v>332</v>
      </c>
      <c r="D15" s="207" t="s">
        <v>330</v>
      </c>
      <c r="E15" s="40" t="s">
        <v>328</v>
      </c>
      <c r="F15" s="40">
        <v>1</v>
      </c>
      <c r="G15" s="207" t="s">
        <v>333</v>
      </c>
      <c r="H15" s="40" t="s">
        <v>325</v>
      </c>
      <c r="I15" s="40">
        <v>2007</v>
      </c>
      <c r="J15" s="222">
        <f>IF(ISBLANK($G15),"",VLOOKUP($G15,'Chp 3 - Condition Assessment'!$N$5:$R$1000,4,FALSE))</f>
        <v>500000</v>
      </c>
      <c r="K15" s="223">
        <f>IF(ISBLANK($G15),"",VLOOKUP($G15,'Chp 3 - Condition Assessment'!$N$5:$R$1000,5,FALSE))</f>
        <v>10</v>
      </c>
      <c r="L15" s="52" t="str">
        <f t="shared" si="1"/>
        <v>2007 2007 Bluebird Bluebird</v>
      </c>
      <c r="O15" s="112" t="s">
        <v>532</v>
      </c>
      <c r="P15" s="7">
        <v>2</v>
      </c>
      <c r="Q15">
        <f t="shared" si="2"/>
        <v>2</v>
      </c>
      <c r="R15" s="53">
        <f t="shared" si="3"/>
        <v>60000</v>
      </c>
      <c r="S15" s="108" t="str">
        <f t="shared" si="4"/>
        <v>2009</v>
      </c>
      <c r="T15" s="81">
        <f t="shared" si="5"/>
        <v>8</v>
      </c>
      <c r="U15" s="105">
        <f t="shared" ca="1" si="0"/>
        <v>0</v>
      </c>
      <c r="V15" s="105">
        <f t="shared" ca="1" si="0"/>
        <v>0</v>
      </c>
      <c r="W15" s="105">
        <f t="shared" ca="1" si="0"/>
        <v>0</v>
      </c>
      <c r="X15" s="105">
        <f t="shared" ca="1" si="0"/>
        <v>0</v>
      </c>
      <c r="Y15" s="105">
        <f t="shared" ca="1" si="0"/>
        <v>0</v>
      </c>
      <c r="AB15" s="111" t="str">
        <f t="shared" si="6"/>
        <v>2009 2009 Chevy Uplander</v>
      </c>
      <c r="AC15" s="135">
        <v>2</v>
      </c>
      <c r="AD15" s="136">
        <v>0.2</v>
      </c>
      <c r="AE15" s="118">
        <f t="shared" si="7"/>
        <v>3</v>
      </c>
      <c r="AF15" s="135">
        <v>2</v>
      </c>
      <c r="AG15" s="136">
        <v>0.2</v>
      </c>
      <c r="AH15" s="118">
        <f t="shared" si="8"/>
        <v>3</v>
      </c>
      <c r="AI15" s="135">
        <v>2</v>
      </c>
      <c r="AJ15" s="136">
        <v>0.2</v>
      </c>
      <c r="AK15" s="118">
        <f t="shared" si="9"/>
        <v>3</v>
      </c>
      <c r="AL15" s="135">
        <v>2</v>
      </c>
      <c r="AM15" s="136">
        <v>0.2</v>
      </c>
      <c r="AN15" s="118">
        <f t="shared" si="10"/>
        <v>3</v>
      </c>
      <c r="AO15" s="135">
        <v>2</v>
      </c>
      <c r="AP15" s="136">
        <v>0.2</v>
      </c>
      <c r="AQ15" s="118">
        <f t="shared" si="11"/>
        <v>3</v>
      </c>
      <c r="AT15" s="111" t="str">
        <f t="shared" si="12"/>
        <v>2009 2009 Chevy Uplander</v>
      </c>
      <c r="AU15">
        <v>0</v>
      </c>
      <c r="AV15" s="53">
        <f t="shared" si="13"/>
        <v>0</v>
      </c>
      <c r="AW15">
        <f t="shared" ca="1" si="14"/>
        <v>0</v>
      </c>
      <c r="AX15" s="121">
        <v>0</v>
      </c>
      <c r="AY15" s="53">
        <f t="shared" si="22"/>
        <v>0</v>
      </c>
      <c r="AZ15">
        <f t="shared" ca="1" si="15"/>
        <v>0</v>
      </c>
      <c r="BA15" s="121">
        <v>2</v>
      </c>
      <c r="BB15" s="53">
        <f t="shared" si="16"/>
        <v>120000</v>
      </c>
      <c r="BC15">
        <f t="shared" ca="1" si="17"/>
        <v>2</v>
      </c>
      <c r="BD15" s="121">
        <v>0</v>
      </c>
      <c r="BE15" s="53">
        <f t="shared" si="18"/>
        <v>0</v>
      </c>
      <c r="BF15">
        <f t="shared" ca="1" si="19"/>
        <v>2</v>
      </c>
      <c r="BG15" s="121">
        <v>0</v>
      </c>
      <c r="BH15" s="53">
        <f t="shared" si="21"/>
        <v>0</v>
      </c>
      <c r="BO15" s="121"/>
    </row>
    <row r="16" spans="1:67" ht="30.75" thickBot="1" x14ac:dyDescent="0.3">
      <c r="A16" s="40" t="s">
        <v>192</v>
      </c>
      <c r="B16" s="40" t="s">
        <v>257</v>
      </c>
      <c r="C16" s="40" t="s">
        <v>334</v>
      </c>
      <c r="D16" s="207" t="s">
        <v>330</v>
      </c>
      <c r="E16" s="40" t="s">
        <v>328</v>
      </c>
      <c r="F16" s="40">
        <v>1</v>
      </c>
      <c r="G16" s="207" t="s">
        <v>335</v>
      </c>
      <c r="H16" s="40" t="s">
        <v>325</v>
      </c>
      <c r="I16" s="40">
        <v>2007</v>
      </c>
      <c r="J16" s="222">
        <f>IF(ISBLANK($G16),"",VLOOKUP($G16,'Chp 3 - Condition Assessment'!$N$5:$R$1000,4,FALSE))</f>
        <v>500000</v>
      </c>
      <c r="K16" s="223">
        <f>IF(ISBLANK($G16),"",VLOOKUP($G16,'Chp 3 - Condition Assessment'!$N$5:$R$1000,5,FALSE))</f>
        <v>10</v>
      </c>
      <c r="L16" s="52" t="str">
        <f t="shared" si="1"/>
        <v>2007 2007 Bluebird Bluebird</v>
      </c>
      <c r="O16" s="112" t="s">
        <v>533</v>
      </c>
      <c r="P16" s="7">
        <v>38</v>
      </c>
      <c r="Q16">
        <f t="shared" si="2"/>
        <v>38</v>
      </c>
      <c r="R16" s="53">
        <f t="shared" si="3"/>
        <v>150000</v>
      </c>
      <c r="S16" s="108" t="str">
        <f t="shared" si="4"/>
        <v>2013</v>
      </c>
      <c r="T16" s="81">
        <f t="shared" si="5"/>
        <v>9.6842105263157894</v>
      </c>
      <c r="U16" s="105">
        <f t="shared" ca="1" si="0"/>
        <v>0</v>
      </c>
      <c r="V16" s="105">
        <f t="shared" ca="1" si="0"/>
        <v>0</v>
      </c>
      <c r="W16" s="105">
        <f t="shared" ca="1" si="0"/>
        <v>0</v>
      </c>
      <c r="X16" s="105">
        <f t="shared" ca="1" si="0"/>
        <v>0</v>
      </c>
      <c r="Y16" s="105">
        <f t="shared" ca="1" si="0"/>
        <v>0</v>
      </c>
      <c r="AB16" s="111" t="str">
        <f t="shared" si="6"/>
        <v>2013 2013 Chevy Arboc</v>
      </c>
      <c r="AC16" s="135">
        <v>23</v>
      </c>
      <c r="AD16" s="136">
        <v>0.2</v>
      </c>
      <c r="AE16" s="118">
        <f t="shared" si="7"/>
        <v>28</v>
      </c>
      <c r="AF16" s="135">
        <v>20</v>
      </c>
      <c r="AG16" s="136">
        <v>0.2</v>
      </c>
      <c r="AH16" s="118">
        <f t="shared" si="8"/>
        <v>24</v>
      </c>
      <c r="AI16" s="135">
        <v>20</v>
      </c>
      <c r="AJ16" s="136">
        <v>0.2</v>
      </c>
      <c r="AK16" s="118">
        <f t="shared" si="9"/>
        <v>24</v>
      </c>
      <c r="AL16" s="135">
        <v>17</v>
      </c>
      <c r="AM16" s="136">
        <v>0.2</v>
      </c>
      <c r="AN16" s="118">
        <f t="shared" si="10"/>
        <v>21</v>
      </c>
      <c r="AO16" s="135">
        <v>14</v>
      </c>
      <c r="AP16" s="136">
        <v>0.2</v>
      </c>
      <c r="AQ16" s="118">
        <f t="shared" si="11"/>
        <v>17</v>
      </c>
      <c r="AT16" s="111" t="str">
        <f t="shared" si="12"/>
        <v>2013 2013 Chevy Arboc</v>
      </c>
      <c r="AU16">
        <v>2</v>
      </c>
      <c r="AV16" s="53">
        <f t="shared" si="13"/>
        <v>300000</v>
      </c>
      <c r="AW16">
        <f t="shared" ca="1" si="14"/>
        <v>2</v>
      </c>
      <c r="AX16" s="121">
        <v>0</v>
      </c>
      <c r="AY16" s="53">
        <f t="shared" si="22"/>
        <v>0</v>
      </c>
      <c r="AZ16">
        <f t="shared" ca="1" si="15"/>
        <v>2</v>
      </c>
      <c r="BA16" s="121">
        <v>0</v>
      </c>
      <c r="BB16" s="53">
        <f t="shared" si="16"/>
        <v>0</v>
      </c>
      <c r="BC16">
        <f t="shared" ca="1" si="17"/>
        <v>2</v>
      </c>
      <c r="BD16" s="121">
        <v>0</v>
      </c>
      <c r="BE16" s="53">
        <f t="shared" si="18"/>
        <v>0</v>
      </c>
      <c r="BF16">
        <f t="shared" ca="1" si="19"/>
        <v>2</v>
      </c>
      <c r="BG16" s="121">
        <v>0</v>
      </c>
      <c r="BH16" s="53">
        <f t="shared" si="21"/>
        <v>0</v>
      </c>
    </row>
    <row r="17" spans="1:60" ht="30.75" thickBot="1" x14ac:dyDescent="0.3">
      <c r="A17" s="40" t="s">
        <v>192</v>
      </c>
      <c r="B17" s="40" t="s">
        <v>257</v>
      </c>
      <c r="C17" s="40" t="s">
        <v>336</v>
      </c>
      <c r="D17" s="207" t="s">
        <v>330</v>
      </c>
      <c r="E17" s="40" t="s">
        <v>328</v>
      </c>
      <c r="F17" s="40">
        <v>1</v>
      </c>
      <c r="G17" s="207" t="s">
        <v>337</v>
      </c>
      <c r="H17" s="40" t="s">
        <v>325</v>
      </c>
      <c r="I17" s="40">
        <v>2007</v>
      </c>
      <c r="J17" s="35">
        <f>IF(ISBLANK($G17),"",VLOOKUP($G17,'Chp 3 - Condition Assessment'!$N$5:$R$1000,4,FALSE))</f>
        <v>500000</v>
      </c>
      <c r="K17" s="224">
        <f>IF(ISBLANK($G17),"",VLOOKUP($G17,'Chp 3 - Condition Assessment'!$N$5:$R$1000,5,FALSE))</f>
        <v>10</v>
      </c>
      <c r="L17" s="52" t="str">
        <f t="shared" si="1"/>
        <v>2007 2007 Bluebird Bluebird</v>
      </c>
      <c r="O17" s="112" t="s">
        <v>534</v>
      </c>
      <c r="P17" s="7">
        <v>2</v>
      </c>
      <c r="Q17">
        <f t="shared" si="2"/>
        <v>2</v>
      </c>
      <c r="R17" s="53">
        <f t="shared" si="3"/>
        <v>80000</v>
      </c>
      <c r="S17" s="108" t="str">
        <f t="shared" si="4"/>
        <v>2014</v>
      </c>
      <c r="T17" s="81">
        <f t="shared" si="5"/>
        <v>8</v>
      </c>
      <c r="U17" s="105">
        <f t="shared" ca="1" si="0"/>
        <v>0</v>
      </c>
      <c r="V17" s="105">
        <f t="shared" ca="1" si="0"/>
        <v>0</v>
      </c>
      <c r="W17" s="105">
        <f t="shared" ca="1" si="0"/>
        <v>0</v>
      </c>
      <c r="X17" s="105">
        <f t="shared" ca="1" si="0"/>
        <v>0</v>
      </c>
      <c r="Y17" s="105">
        <f t="shared" ca="1" si="0"/>
        <v>0</v>
      </c>
      <c r="AB17" s="111" t="str">
        <f t="shared" si="6"/>
        <v>2014 2014 Ford 4 Wheel Van</v>
      </c>
      <c r="AC17" s="135">
        <v>1</v>
      </c>
      <c r="AD17" s="136">
        <v>0.2</v>
      </c>
      <c r="AE17" s="118">
        <f t="shared" si="7"/>
        <v>2</v>
      </c>
      <c r="AF17" s="135">
        <v>1</v>
      </c>
      <c r="AG17" s="136">
        <v>0.2</v>
      </c>
      <c r="AH17" s="118">
        <f t="shared" si="8"/>
        <v>2</v>
      </c>
      <c r="AI17" s="135">
        <v>1</v>
      </c>
      <c r="AJ17" s="136">
        <v>0.2</v>
      </c>
      <c r="AK17" s="118">
        <f t="shared" si="9"/>
        <v>2</v>
      </c>
      <c r="AL17" s="135">
        <v>1</v>
      </c>
      <c r="AM17" s="136">
        <v>0.2</v>
      </c>
      <c r="AN17" s="118">
        <f t="shared" si="10"/>
        <v>2</v>
      </c>
      <c r="AO17" s="135">
        <v>1</v>
      </c>
      <c r="AP17" s="136">
        <v>0.2</v>
      </c>
      <c r="AQ17" s="118">
        <f t="shared" si="11"/>
        <v>2</v>
      </c>
      <c r="AT17" s="111" t="str">
        <f t="shared" si="12"/>
        <v>2014 2014 Ford 4 Wheel Van</v>
      </c>
      <c r="AU17">
        <f t="shared" ref="AU17:AU75" ca="1" si="23">IFERROR(IF((AE17-U17)&lt;0,0,AE17-U17),"")</f>
        <v>2</v>
      </c>
      <c r="AV17" s="53">
        <f t="shared" ca="1" si="13"/>
        <v>160000</v>
      </c>
      <c r="AW17">
        <f t="shared" ca="1" si="14"/>
        <v>2</v>
      </c>
      <c r="AX17" s="121">
        <f t="shared" ref="AX17:AX75" ca="1" si="24">IFERROR(IF(AH17-V17-AW17&lt;0,0,AH17-V17-AW17),"")</f>
        <v>0</v>
      </c>
      <c r="AY17" s="53">
        <f t="shared" ca="1" si="22"/>
        <v>0</v>
      </c>
      <c r="AZ17">
        <f t="shared" ca="1" si="15"/>
        <v>2</v>
      </c>
      <c r="BA17" s="121">
        <f t="shared" ref="BA17:BA75" ca="1" si="25">IFERROR(IF(AK17-W17-AZ17&lt;0,0,AK17-W17-AZ17),"")</f>
        <v>0</v>
      </c>
      <c r="BB17" s="53">
        <f t="shared" ca="1" si="16"/>
        <v>0</v>
      </c>
      <c r="BC17">
        <f t="shared" ca="1" si="17"/>
        <v>2</v>
      </c>
      <c r="BD17" s="121">
        <f t="shared" ref="BD17:BD75" ca="1" si="26">IFERROR(IF(AN17-X17-BC17&lt;0,0,AN17-X17-BC17),"")</f>
        <v>0</v>
      </c>
      <c r="BE17" s="53">
        <f t="shared" ca="1" si="18"/>
        <v>0</v>
      </c>
      <c r="BF17">
        <f t="shared" ca="1" si="19"/>
        <v>2</v>
      </c>
      <c r="BG17" s="121">
        <f t="shared" ca="1" si="20"/>
        <v>0</v>
      </c>
      <c r="BH17" s="53">
        <f t="shared" ca="1" si="21"/>
        <v>0</v>
      </c>
    </row>
    <row r="18" spans="1:60" ht="30.75" thickBot="1" x14ac:dyDescent="0.3">
      <c r="A18" s="40" t="s">
        <v>192</v>
      </c>
      <c r="B18" s="40" t="s">
        <v>258</v>
      </c>
      <c r="C18" s="40" t="s">
        <v>338</v>
      </c>
      <c r="D18" s="207" t="s">
        <v>339</v>
      </c>
      <c r="E18" s="40" t="s">
        <v>340</v>
      </c>
      <c r="F18" s="40">
        <v>1</v>
      </c>
      <c r="G18" s="207" t="s">
        <v>341</v>
      </c>
      <c r="H18" s="40" t="s">
        <v>325</v>
      </c>
      <c r="I18" s="40">
        <v>2008</v>
      </c>
      <c r="J18" s="35">
        <f>IF(ISBLANK($G18),"",VLOOKUP($G18,'Chp 3 - Condition Assessment'!$N$5:$R$1000,4,FALSE))</f>
        <v>175000</v>
      </c>
      <c r="K18" s="224">
        <f>IF(ISBLANK($G18),"",VLOOKUP($G18,'Chp 3 - Condition Assessment'!$N$5:$R$1000,5,FALSE))</f>
        <v>10</v>
      </c>
      <c r="L18" s="52" t="str">
        <f t="shared" si="1"/>
        <v>2008 2008 GMC Glaval Titan</v>
      </c>
      <c r="O18" s="112" t="s">
        <v>535</v>
      </c>
      <c r="P18" s="7">
        <v>8</v>
      </c>
      <c r="Q18">
        <f t="shared" si="2"/>
        <v>8</v>
      </c>
      <c r="R18" s="53">
        <f t="shared" si="3"/>
        <v>475000</v>
      </c>
      <c r="S18" s="108" t="str">
        <f t="shared" si="4"/>
        <v>2016</v>
      </c>
      <c r="T18" s="81">
        <f t="shared" si="5"/>
        <v>11.25</v>
      </c>
      <c r="U18" s="105">
        <f t="shared" ca="1" si="0"/>
        <v>8</v>
      </c>
      <c r="V18" s="105">
        <f t="shared" ca="1" si="0"/>
        <v>8</v>
      </c>
      <c r="W18" s="105">
        <f t="shared" ca="1" si="0"/>
        <v>8</v>
      </c>
      <c r="X18" s="105">
        <f t="shared" ca="1" si="0"/>
        <v>0</v>
      </c>
      <c r="Y18" s="105">
        <f t="shared" ca="1" si="0"/>
        <v>0</v>
      </c>
      <c r="AB18" s="111" t="str">
        <f t="shared" si="6"/>
        <v>2016 2016 El Dorado XHF 32</v>
      </c>
      <c r="AC18" s="135">
        <v>4</v>
      </c>
      <c r="AD18" s="136">
        <v>0.2</v>
      </c>
      <c r="AE18" s="118">
        <f t="shared" si="7"/>
        <v>5</v>
      </c>
      <c r="AF18" s="135">
        <v>4</v>
      </c>
      <c r="AG18" s="136">
        <v>0.2</v>
      </c>
      <c r="AH18" s="118">
        <f t="shared" si="8"/>
        <v>5</v>
      </c>
      <c r="AI18" s="135">
        <v>4</v>
      </c>
      <c r="AJ18" s="136">
        <v>0.2</v>
      </c>
      <c r="AK18" s="118">
        <f t="shared" si="9"/>
        <v>5</v>
      </c>
      <c r="AL18" s="135">
        <v>4</v>
      </c>
      <c r="AM18" s="136">
        <v>0.2</v>
      </c>
      <c r="AN18" s="118">
        <f t="shared" si="10"/>
        <v>5</v>
      </c>
      <c r="AO18" s="135">
        <v>4</v>
      </c>
      <c r="AP18" s="136">
        <v>0.2</v>
      </c>
      <c r="AQ18" s="118">
        <f t="shared" si="11"/>
        <v>5</v>
      </c>
      <c r="AT18" s="111" t="str">
        <f t="shared" si="12"/>
        <v>2016 2016 El Dorado XHF 32</v>
      </c>
      <c r="AU18">
        <v>0</v>
      </c>
      <c r="AV18" s="53">
        <f t="shared" si="13"/>
        <v>0</v>
      </c>
      <c r="AW18">
        <f t="shared" ca="1" si="14"/>
        <v>0</v>
      </c>
      <c r="AX18" s="121">
        <f t="shared" ca="1" si="24"/>
        <v>0</v>
      </c>
      <c r="AY18" s="53">
        <f t="shared" ca="1" si="22"/>
        <v>0</v>
      </c>
      <c r="AZ18">
        <f t="shared" ca="1" si="15"/>
        <v>0</v>
      </c>
      <c r="BA18" s="121">
        <f t="shared" ca="1" si="25"/>
        <v>0</v>
      </c>
      <c r="BB18" s="53">
        <f t="shared" ca="1" si="16"/>
        <v>0</v>
      </c>
      <c r="BC18">
        <f t="shared" ca="1" si="17"/>
        <v>0</v>
      </c>
      <c r="BD18" s="121">
        <f t="shared" ca="1" si="26"/>
        <v>5</v>
      </c>
      <c r="BE18" s="53">
        <f t="shared" ca="1" si="18"/>
        <v>2375000</v>
      </c>
      <c r="BF18">
        <f t="shared" ca="1" si="19"/>
        <v>5</v>
      </c>
      <c r="BG18" s="121">
        <f t="shared" ca="1" si="20"/>
        <v>0</v>
      </c>
      <c r="BH18" s="53">
        <f t="shared" ca="1" si="21"/>
        <v>0</v>
      </c>
    </row>
    <row r="19" spans="1:60" ht="30.75" thickBot="1" x14ac:dyDescent="0.3">
      <c r="A19" s="40" t="s">
        <v>192</v>
      </c>
      <c r="B19" s="40" t="s">
        <v>258</v>
      </c>
      <c r="C19" s="40" t="s">
        <v>342</v>
      </c>
      <c r="D19" s="207" t="s">
        <v>339</v>
      </c>
      <c r="E19" s="40" t="s">
        <v>340</v>
      </c>
      <c r="F19" s="40">
        <v>1</v>
      </c>
      <c r="G19" s="207" t="s">
        <v>343</v>
      </c>
      <c r="H19" s="40" t="s">
        <v>325</v>
      </c>
      <c r="I19" s="40">
        <v>2008</v>
      </c>
      <c r="J19" s="35">
        <f>IF(ISBLANK($G19),"",VLOOKUP($G19,'Chp 3 - Condition Assessment'!$N$5:$R$1000,4,FALSE))</f>
        <v>175000</v>
      </c>
      <c r="K19" s="224">
        <f>IF(ISBLANK($G19),"",VLOOKUP($G19,'Chp 3 - Condition Assessment'!$N$5:$R$1000,5,FALSE))</f>
        <v>10</v>
      </c>
      <c r="L19" s="52" t="str">
        <f t="shared" si="1"/>
        <v>2008 2008 GMC Glaval Titan</v>
      </c>
      <c r="O19" s="112" t="s">
        <v>536</v>
      </c>
      <c r="P19" s="7">
        <v>4</v>
      </c>
      <c r="Q19">
        <f t="shared" si="2"/>
        <v>4</v>
      </c>
      <c r="R19" s="53">
        <f t="shared" si="3"/>
        <v>175000</v>
      </c>
      <c r="S19" s="108" t="str">
        <f t="shared" si="4"/>
        <v>2016</v>
      </c>
      <c r="T19" s="81">
        <f t="shared" si="5"/>
        <v>8</v>
      </c>
      <c r="U19" s="105">
        <f t="shared" ca="1" si="0"/>
        <v>0</v>
      </c>
      <c r="V19" s="105">
        <f t="shared" ca="1" si="0"/>
        <v>0</v>
      </c>
      <c r="W19" s="105">
        <f t="shared" ca="1" si="0"/>
        <v>0</v>
      </c>
      <c r="X19" s="105">
        <f t="shared" ca="1" si="0"/>
        <v>0</v>
      </c>
      <c r="Y19" s="105">
        <f t="shared" ca="1" si="0"/>
        <v>0</v>
      </c>
      <c r="AB19" s="111" t="str">
        <f t="shared" si="6"/>
        <v>2016 2016 Zenith Ram 3500</v>
      </c>
      <c r="AC19" s="135">
        <v>2</v>
      </c>
      <c r="AD19" s="136">
        <v>0.2</v>
      </c>
      <c r="AE19" s="118">
        <f t="shared" si="7"/>
        <v>3</v>
      </c>
      <c r="AF19" s="135">
        <v>2</v>
      </c>
      <c r="AG19" s="136">
        <v>0.2</v>
      </c>
      <c r="AH19" s="118">
        <f t="shared" si="8"/>
        <v>3</v>
      </c>
      <c r="AI19" s="135">
        <v>0</v>
      </c>
      <c r="AJ19" s="136">
        <v>0.2</v>
      </c>
      <c r="AK19" s="118">
        <f t="shared" si="9"/>
        <v>0</v>
      </c>
      <c r="AL19" s="135">
        <v>0</v>
      </c>
      <c r="AM19" s="136">
        <v>0.2</v>
      </c>
      <c r="AN19" s="118">
        <f t="shared" si="10"/>
        <v>0</v>
      </c>
      <c r="AO19" s="135">
        <v>0</v>
      </c>
      <c r="AP19" s="136">
        <v>0.2</v>
      </c>
      <c r="AQ19" s="118">
        <f t="shared" si="11"/>
        <v>0</v>
      </c>
      <c r="AT19" s="111" t="str">
        <f t="shared" si="12"/>
        <v>2016 2016 Zenith Ram 3500</v>
      </c>
      <c r="AU19">
        <v>0</v>
      </c>
      <c r="AV19" s="53">
        <f t="shared" si="13"/>
        <v>0</v>
      </c>
      <c r="AW19">
        <f t="shared" ca="1" si="14"/>
        <v>0</v>
      </c>
      <c r="AX19" s="121">
        <f t="shared" ca="1" si="24"/>
        <v>3</v>
      </c>
      <c r="AY19" s="53">
        <f t="shared" ca="1" si="22"/>
        <v>525000</v>
      </c>
      <c r="AZ19">
        <f t="shared" ca="1" si="15"/>
        <v>3</v>
      </c>
      <c r="BA19" s="121">
        <f t="shared" ca="1" si="25"/>
        <v>0</v>
      </c>
      <c r="BB19" s="53">
        <f t="shared" ca="1" si="16"/>
        <v>0</v>
      </c>
      <c r="BC19">
        <f t="shared" ca="1" si="17"/>
        <v>3</v>
      </c>
      <c r="BD19" s="121">
        <f t="shared" ca="1" si="26"/>
        <v>0</v>
      </c>
      <c r="BE19" s="53">
        <f t="shared" ca="1" si="18"/>
        <v>0</v>
      </c>
      <c r="BF19">
        <f t="shared" ca="1" si="19"/>
        <v>3</v>
      </c>
      <c r="BG19" s="121">
        <f t="shared" ca="1" si="20"/>
        <v>0</v>
      </c>
      <c r="BH19" s="53">
        <f t="shared" ca="1" si="21"/>
        <v>0</v>
      </c>
    </row>
    <row r="20" spans="1:60" ht="30.75" thickBot="1" x14ac:dyDescent="0.3">
      <c r="A20" s="40" t="s">
        <v>192</v>
      </c>
      <c r="B20" s="40" t="s">
        <v>258</v>
      </c>
      <c r="C20" s="40" t="s">
        <v>344</v>
      </c>
      <c r="D20" s="207" t="s">
        <v>339</v>
      </c>
      <c r="E20" s="40" t="s">
        <v>340</v>
      </c>
      <c r="F20" s="40">
        <v>1</v>
      </c>
      <c r="G20" s="207" t="s">
        <v>345</v>
      </c>
      <c r="H20" s="40" t="s">
        <v>325</v>
      </c>
      <c r="I20" s="40">
        <v>2008</v>
      </c>
      <c r="J20" s="220">
        <f>IF(ISBLANK($G20),"",VLOOKUP($G20,'Chp 3 - Condition Assessment'!$N$5:$R$1000,4,FALSE))</f>
        <v>175000</v>
      </c>
      <c r="K20" s="105">
        <f>IF(ISBLANK($G20),"",VLOOKUP($G20,'Chp 3 - Condition Assessment'!$N$5:$R$1000,5,FALSE))</f>
        <v>10</v>
      </c>
      <c r="L20" s="32" t="str">
        <f t="shared" ref="L20:L75" si="27">CONCATENATE(I20," ",D20," ",E20)</f>
        <v>2008 2008 GMC Glaval Titan</v>
      </c>
      <c r="O20" s="112" t="s">
        <v>577</v>
      </c>
      <c r="P20" s="7">
        <v>5</v>
      </c>
      <c r="Q20">
        <v>8</v>
      </c>
      <c r="R20" s="53">
        <f t="shared" si="3"/>
        <v>785000</v>
      </c>
      <c r="S20" s="108" t="str">
        <f t="shared" si="4"/>
        <v>2018</v>
      </c>
      <c r="T20" s="81">
        <f t="shared" si="5"/>
        <v>12</v>
      </c>
      <c r="U20" s="105">
        <f t="shared" ca="1" si="0"/>
        <v>8</v>
      </c>
      <c r="V20" s="105">
        <f t="shared" ca="1" si="0"/>
        <v>8</v>
      </c>
      <c r="W20" s="105">
        <f t="shared" ca="1" si="0"/>
        <v>8</v>
      </c>
      <c r="X20" s="105">
        <f t="shared" ca="1" si="0"/>
        <v>8</v>
      </c>
      <c r="Y20" s="105">
        <f t="shared" ca="1" si="0"/>
        <v>8</v>
      </c>
      <c r="AB20" s="111" t="str">
        <f t="shared" si="6"/>
        <v xml:space="preserve">2018 2018 Proterra Catalyst E2 </v>
      </c>
      <c r="AC20" s="135">
        <v>2</v>
      </c>
      <c r="AD20" s="136">
        <v>0.2</v>
      </c>
      <c r="AE20" s="118">
        <f t="shared" si="7"/>
        <v>3</v>
      </c>
      <c r="AF20" s="135">
        <v>2</v>
      </c>
      <c r="AG20" s="136">
        <v>0.2</v>
      </c>
      <c r="AH20" s="118">
        <f t="shared" si="8"/>
        <v>3</v>
      </c>
      <c r="AI20" s="135">
        <v>2</v>
      </c>
      <c r="AJ20" s="136">
        <v>0.2</v>
      </c>
      <c r="AK20" s="118">
        <f t="shared" si="9"/>
        <v>3</v>
      </c>
      <c r="AL20" s="135">
        <v>2</v>
      </c>
      <c r="AM20" s="136">
        <v>0.2</v>
      </c>
      <c r="AN20" s="118">
        <f t="shared" si="10"/>
        <v>3</v>
      </c>
      <c r="AO20" s="135">
        <v>2</v>
      </c>
      <c r="AP20" s="136">
        <v>0.2</v>
      </c>
      <c r="AQ20" s="118">
        <f t="shared" si="11"/>
        <v>3</v>
      </c>
      <c r="AT20" s="111" t="str">
        <f t="shared" si="12"/>
        <v xml:space="preserve">2018 2018 Proterra Catalyst E2 </v>
      </c>
      <c r="AU20">
        <v>0</v>
      </c>
      <c r="AV20" s="53">
        <f t="shared" si="13"/>
        <v>0</v>
      </c>
      <c r="AW20">
        <f t="shared" ca="1" si="14"/>
        <v>0</v>
      </c>
      <c r="AX20" s="121">
        <v>3</v>
      </c>
      <c r="AY20" s="53">
        <f t="shared" si="22"/>
        <v>2355000</v>
      </c>
      <c r="AZ20">
        <f t="shared" ca="1" si="15"/>
        <v>3</v>
      </c>
      <c r="BA20" s="121">
        <f t="shared" ca="1" si="25"/>
        <v>0</v>
      </c>
      <c r="BB20" s="53">
        <f t="shared" ca="1" si="16"/>
        <v>0</v>
      </c>
      <c r="BC20">
        <f t="shared" ca="1" si="17"/>
        <v>3</v>
      </c>
      <c r="BD20" s="121">
        <f t="shared" ca="1" si="26"/>
        <v>0</v>
      </c>
      <c r="BE20" s="53">
        <f t="shared" ca="1" si="18"/>
        <v>0</v>
      </c>
      <c r="BF20">
        <f t="shared" ca="1" si="19"/>
        <v>3</v>
      </c>
      <c r="BG20" s="121">
        <f t="shared" ca="1" si="20"/>
        <v>0</v>
      </c>
      <c r="BH20" s="53">
        <f t="shared" ca="1" si="21"/>
        <v>0</v>
      </c>
    </row>
    <row r="21" spans="1:60" ht="30.75" thickBot="1" x14ac:dyDescent="0.3">
      <c r="A21" s="186" t="s">
        <v>192</v>
      </c>
      <c r="B21" s="186" t="s">
        <v>258</v>
      </c>
      <c r="C21" s="186" t="s">
        <v>346</v>
      </c>
      <c r="D21" s="225" t="s">
        <v>339</v>
      </c>
      <c r="E21" s="225" t="s">
        <v>340</v>
      </c>
      <c r="F21" s="186">
        <v>1</v>
      </c>
      <c r="G21" s="225" t="s">
        <v>347</v>
      </c>
      <c r="H21" s="186" t="s">
        <v>325</v>
      </c>
      <c r="I21" s="186">
        <v>2008</v>
      </c>
      <c r="J21" s="220">
        <f>IF(ISBLANK($G21),"",VLOOKUP($G21,'Chp 3 - Condition Assessment'!$N$5:$R$1000,4,FALSE))</f>
        <v>175000</v>
      </c>
      <c r="K21" s="105">
        <f>IF(ISBLANK($G21),"",VLOOKUP($G21,'Chp 3 - Condition Assessment'!$N$5:$R$1000,5,FALSE))</f>
        <v>10</v>
      </c>
      <c r="L21" s="32" t="str">
        <f t="shared" si="27"/>
        <v>2008 2008 GMC Glaval Titan</v>
      </c>
      <c r="O21" s="112" t="s">
        <v>578</v>
      </c>
      <c r="P21" s="7">
        <v>2</v>
      </c>
      <c r="Q21">
        <f t="shared" si="2"/>
        <v>2</v>
      </c>
      <c r="R21" s="53">
        <f t="shared" si="3"/>
        <v>175000</v>
      </c>
      <c r="S21" s="108" t="str">
        <f t="shared" si="4"/>
        <v>2017</v>
      </c>
      <c r="T21" s="81">
        <f t="shared" si="5"/>
        <v>8</v>
      </c>
      <c r="U21" s="105">
        <f t="shared" ca="1" si="0"/>
        <v>2</v>
      </c>
      <c r="V21" s="105">
        <f t="shared" ca="1" si="0"/>
        <v>0</v>
      </c>
      <c r="W21" s="105">
        <f t="shared" ca="1" si="0"/>
        <v>0</v>
      </c>
      <c r="X21" s="105">
        <f t="shared" ca="1" si="0"/>
        <v>0</v>
      </c>
      <c r="Y21" s="105">
        <f t="shared" ca="1" si="0"/>
        <v>0</v>
      </c>
      <c r="AB21" s="111" t="str">
        <f t="shared" si="6"/>
        <v>2017 2016 Ford E-350 Champ</v>
      </c>
      <c r="AC21" s="135">
        <v>0</v>
      </c>
      <c r="AD21" s="136">
        <v>0.2</v>
      </c>
      <c r="AE21" s="118">
        <f t="shared" si="7"/>
        <v>0</v>
      </c>
      <c r="AF21" s="135">
        <v>0</v>
      </c>
      <c r="AG21" s="136">
        <v>0.2</v>
      </c>
      <c r="AH21" s="118">
        <f t="shared" si="8"/>
        <v>0</v>
      </c>
      <c r="AI21" s="135">
        <v>0</v>
      </c>
      <c r="AJ21" s="136">
        <v>0.2</v>
      </c>
      <c r="AK21" s="118">
        <f t="shared" si="9"/>
        <v>0</v>
      </c>
      <c r="AL21" s="135">
        <v>0</v>
      </c>
      <c r="AM21" s="136">
        <v>0.2</v>
      </c>
      <c r="AN21" s="118">
        <f t="shared" si="10"/>
        <v>0</v>
      </c>
      <c r="AO21" s="135">
        <v>0</v>
      </c>
      <c r="AP21" s="136">
        <v>0.2</v>
      </c>
      <c r="AQ21" s="118">
        <f t="shared" si="11"/>
        <v>0</v>
      </c>
      <c r="AT21" s="111" t="str">
        <f t="shared" si="12"/>
        <v>2017 2016 Ford E-350 Champ</v>
      </c>
      <c r="AU21">
        <v>0</v>
      </c>
      <c r="AV21" s="53">
        <f t="shared" si="13"/>
        <v>0</v>
      </c>
      <c r="AW21">
        <f t="shared" ca="1" si="14"/>
        <v>0</v>
      </c>
      <c r="AX21" s="121">
        <f t="shared" ca="1" si="24"/>
        <v>0</v>
      </c>
      <c r="AY21" s="53">
        <f t="shared" ca="1" si="22"/>
        <v>0</v>
      </c>
      <c r="AZ21">
        <f t="shared" ca="1" si="15"/>
        <v>0</v>
      </c>
      <c r="BA21" s="121">
        <f t="shared" ca="1" si="25"/>
        <v>0</v>
      </c>
      <c r="BB21" s="53">
        <f t="shared" ca="1" si="16"/>
        <v>0</v>
      </c>
      <c r="BC21">
        <f t="shared" ca="1" si="17"/>
        <v>0</v>
      </c>
      <c r="BD21" s="121">
        <f t="shared" ca="1" si="26"/>
        <v>0</v>
      </c>
      <c r="BE21" s="53">
        <f t="shared" ca="1" si="18"/>
        <v>0</v>
      </c>
      <c r="BF21">
        <f t="shared" ca="1" si="19"/>
        <v>0</v>
      </c>
      <c r="BG21" s="121">
        <f t="shared" ca="1" si="20"/>
        <v>0</v>
      </c>
      <c r="BH21" s="53">
        <f t="shared" ca="1" si="21"/>
        <v>0</v>
      </c>
    </row>
    <row r="22" spans="1:60" ht="30.75" thickBot="1" x14ac:dyDescent="0.3">
      <c r="A22" s="186" t="s">
        <v>192</v>
      </c>
      <c r="B22" s="186" t="s">
        <v>258</v>
      </c>
      <c r="C22" s="186" t="s">
        <v>348</v>
      </c>
      <c r="D22" s="225" t="s">
        <v>339</v>
      </c>
      <c r="E22" s="225" t="s">
        <v>340</v>
      </c>
      <c r="F22" s="186">
        <v>1</v>
      </c>
      <c r="G22" s="225" t="s">
        <v>349</v>
      </c>
      <c r="H22" s="186" t="s">
        <v>325</v>
      </c>
      <c r="I22" s="186">
        <v>2008</v>
      </c>
      <c r="J22" s="220">
        <f>IF(ISBLANK($G22),"",VLOOKUP($G22,'Chp 3 - Condition Assessment'!$N$5:$R$1000,4,FALSE))</f>
        <v>175000</v>
      </c>
      <c r="K22" s="105">
        <f>IF(ISBLANK($G22),"",VLOOKUP($G22,'Chp 3 - Condition Assessment'!$N$5:$R$1000,5,FALSE))</f>
        <v>10</v>
      </c>
      <c r="L22" s="32" t="str">
        <f t="shared" si="27"/>
        <v>2008 2008 GMC Glaval Titan</v>
      </c>
      <c r="O22" s="112" t="s">
        <v>579</v>
      </c>
      <c r="P22" s="7">
        <v>2</v>
      </c>
      <c r="Q22">
        <f t="shared" si="2"/>
        <v>2</v>
      </c>
      <c r="R22" s="53">
        <f t="shared" si="3"/>
        <v>175000</v>
      </c>
      <c r="S22" s="108" t="str">
        <f t="shared" si="4"/>
        <v>2018</v>
      </c>
      <c r="T22" s="81">
        <f t="shared" si="5"/>
        <v>8</v>
      </c>
      <c r="U22" s="105">
        <f t="shared" ca="1" si="0"/>
        <v>2</v>
      </c>
      <c r="V22" s="105">
        <f t="shared" ca="1" si="0"/>
        <v>2</v>
      </c>
      <c r="W22" s="105">
        <f t="shared" ca="1" si="0"/>
        <v>0</v>
      </c>
      <c r="X22" s="105">
        <f t="shared" ca="1" si="0"/>
        <v>0</v>
      </c>
      <c r="Y22" s="105">
        <f t="shared" ca="1" si="0"/>
        <v>0</v>
      </c>
      <c r="AB22" s="111" t="str">
        <f t="shared" si="6"/>
        <v>2018 2016 Zenith Ram 3500</v>
      </c>
      <c r="AC22" s="135">
        <v>1</v>
      </c>
      <c r="AD22" s="136">
        <v>0.2</v>
      </c>
      <c r="AE22" s="118">
        <f t="shared" si="7"/>
        <v>2</v>
      </c>
      <c r="AF22" s="135">
        <v>1</v>
      </c>
      <c r="AG22" s="136">
        <v>0.2</v>
      </c>
      <c r="AH22" s="118">
        <f t="shared" si="8"/>
        <v>2</v>
      </c>
      <c r="AI22" s="135">
        <v>1</v>
      </c>
      <c r="AJ22" s="136">
        <v>0.2</v>
      </c>
      <c r="AK22" s="118">
        <f t="shared" si="9"/>
        <v>2</v>
      </c>
      <c r="AL22" s="135">
        <v>1</v>
      </c>
      <c r="AM22" s="136">
        <v>0.2</v>
      </c>
      <c r="AN22" s="118">
        <f t="shared" si="10"/>
        <v>2</v>
      </c>
      <c r="AO22" s="135">
        <v>0</v>
      </c>
      <c r="AP22" s="136">
        <v>0.2</v>
      </c>
      <c r="AQ22" s="118">
        <f t="shared" si="11"/>
        <v>0</v>
      </c>
      <c r="AT22" s="111" t="str">
        <f t="shared" si="12"/>
        <v>2018 2016 Zenith Ram 3500</v>
      </c>
      <c r="AU22">
        <v>0</v>
      </c>
      <c r="AV22" s="53">
        <f t="shared" si="13"/>
        <v>0</v>
      </c>
      <c r="AW22">
        <f t="shared" ca="1" si="14"/>
        <v>0</v>
      </c>
      <c r="AX22" s="121">
        <f t="shared" ca="1" si="24"/>
        <v>0</v>
      </c>
      <c r="AY22" s="53">
        <f t="shared" ca="1" si="22"/>
        <v>0</v>
      </c>
      <c r="AZ22">
        <f t="shared" ca="1" si="15"/>
        <v>0</v>
      </c>
      <c r="BA22" s="121">
        <f t="shared" ca="1" si="25"/>
        <v>2</v>
      </c>
      <c r="BB22" s="53">
        <f t="shared" ca="1" si="16"/>
        <v>350000</v>
      </c>
      <c r="BC22">
        <f t="shared" ca="1" si="17"/>
        <v>2</v>
      </c>
      <c r="BD22" s="121">
        <f t="shared" ca="1" si="26"/>
        <v>0</v>
      </c>
      <c r="BE22" s="53">
        <f t="shared" ca="1" si="18"/>
        <v>0</v>
      </c>
      <c r="BF22">
        <f t="shared" ca="1" si="19"/>
        <v>2</v>
      </c>
      <c r="BG22" s="121">
        <f t="shared" ca="1" si="20"/>
        <v>0</v>
      </c>
      <c r="BH22" s="53">
        <f t="shared" ca="1" si="21"/>
        <v>0</v>
      </c>
    </row>
    <row r="23" spans="1:60" ht="30.75" thickBot="1" x14ac:dyDescent="0.3">
      <c r="A23" s="186" t="s">
        <v>192</v>
      </c>
      <c r="B23" s="186" t="s">
        <v>258</v>
      </c>
      <c r="C23" s="186" t="s">
        <v>350</v>
      </c>
      <c r="D23" s="225" t="s">
        <v>339</v>
      </c>
      <c r="E23" s="225" t="s">
        <v>340</v>
      </c>
      <c r="F23" s="186">
        <v>1</v>
      </c>
      <c r="G23" s="225" t="s">
        <v>351</v>
      </c>
      <c r="H23" s="186" t="s">
        <v>325</v>
      </c>
      <c r="I23" s="186">
        <v>2008</v>
      </c>
      <c r="J23" s="220">
        <f>IF(ISBLANK($G23),"",VLOOKUP($G23,'Chp 3 - Condition Assessment'!$N$5:$R$1000,4,FALSE))</f>
        <v>175000</v>
      </c>
      <c r="K23" s="105">
        <f>IF(ISBLANK($G23),"",VLOOKUP($G23,'Chp 3 - Condition Assessment'!$N$5:$R$1000,5,FALSE))</f>
        <v>10</v>
      </c>
      <c r="L23" s="32" t="str">
        <f t="shared" si="27"/>
        <v>2008 2008 GMC Glaval Titan</v>
      </c>
      <c r="O23" s="112" t="s">
        <v>580</v>
      </c>
      <c r="P23" s="7">
        <v>5</v>
      </c>
      <c r="Q23">
        <v>5</v>
      </c>
      <c r="R23" s="53">
        <f t="shared" si="3"/>
        <v>40000</v>
      </c>
      <c r="S23" s="108" t="str">
        <f t="shared" si="4"/>
        <v>2018</v>
      </c>
      <c r="T23" s="81">
        <f t="shared" si="5"/>
        <v>8</v>
      </c>
      <c r="U23" s="105">
        <f t="shared" ca="1" si="0"/>
        <v>5</v>
      </c>
      <c r="V23" s="105">
        <f t="shared" ca="1" si="0"/>
        <v>5</v>
      </c>
      <c r="W23" s="105">
        <f t="shared" ca="1" si="0"/>
        <v>0</v>
      </c>
      <c r="X23" s="105">
        <f t="shared" ca="1" si="0"/>
        <v>0</v>
      </c>
      <c r="Y23" s="105">
        <f t="shared" ca="1" si="0"/>
        <v>0</v>
      </c>
      <c r="AB23" s="111" t="str">
        <f t="shared" si="6"/>
        <v>2018 2019 Chevy Bolt</v>
      </c>
      <c r="AC23" s="135">
        <v>5</v>
      </c>
      <c r="AD23" s="136">
        <v>0.2</v>
      </c>
      <c r="AE23" s="118">
        <f t="shared" si="7"/>
        <v>6</v>
      </c>
      <c r="AF23" s="135">
        <v>5</v>
      </c>
      <c r="AG23" s="136">
        <v>0.2</v>
      </c>
      <c r="AH23" s="118">
        <v>6</v>
      </c>
      <c r="AI23" s="135">
        <v>5</v>
      </c>
      <c r="AJ23" s="136">
        <v>0.2</v>
      </c>
      <c r="AK23" s="118">
        <v>6</v>
      </c>
      <c r="AL23" s="135">
        <v>5</v>
      </c>
      <c r="AM23" s="136">
        <v>0.2</v>
      </c>
      <c r="AN23" s="118">
        <f t="shared" si="10"/>
        <v>6</v>
      </c>
      <c r="AO23" s="135">
        <v>5</v>
      </c>
      <c r="AP23" s="136">
        <v>0.2</v>
      </c>
      <c r="AQ23" s="118">
        <f t="shared" si="11"/>
        <v>6</v>
      </c>
      <c r="AT23" s="111" t="str">
        <f t="shared" si="12"/>
        <v>2018 2019 Chevy Bolt</v>
      </c>
      <c r="AU23">
        <v>2</v>
      </c>
      <c r="AV23" s="53">
        <f t="shared" si="13"/>
        <v>80000</v>
      </c>
      <c r="AW23">
        <f t="shared" ca="1" si="14"/>
        <v>2</v>
      </c>
      <c r="AX23" s="121">
        <v>2</v>
      </c>
      <c r="AY23" s="53">
        <f t="shared" si="22"/>
        <v>80000</v>
      </c>
      <c r="AZ23">
        <f t="shared" ca="1" si="15"/>
        <v>4</v>
      </c>
      <c r="BA23" s="121">
        <v>2</v>
      </c>
      <c r="BB23" s="53">
        <f t="shared" si="16"/>
        <v>80000</v>
      </c>
      <c r="BC23">
        <f t="shared" ca="1" si="17"/>
        <v>6</v>
      </c>
      <c r="BD23" s="121">
        <f t="shared" ca="1" si="26"/>
        <v>0</v>
      </c>
      <c r="BE23" s="53">
        <f t="shared" ca="1" si="18"/>
        <v>0</v>
      </c>
      <c r="BF23">
        <f t="shared" ca="1" si="19"/>
        <v>6</v>
      </c>
      <c r="BG23" s="121">
        <f t="shared" ca="1" si="20"/>
        <v>0</v>
      </c>
      <c r="BH23" s="53">
        <f t="shared" ca="1" si="21"/>
        <v>0</v>
      </c>
    </row>
    <row r="24" spans="1:60" ht="30.75" thickBot="1" x14ac:dyDescent="0.3">
      <c r="A24" s="186" t="s">
        <v>192</v>
      </c>
      <c r="B24" s="186" t="s">
        <v>258</v>
      </c>
      <c r="C24" s="186" t="s">
        <v>352</v>
      </c>
      <c r="D24" s="225" t="s">
        <v>339</v>
      </c>
      <c r="E24" s="225" t="s">
        <v>340</v>
      </c>
      <c r="F24" s="186">
        <v>1</v>
      </c>
      <c r="G24" s="225" t="s">
        <v>353</v>
      </c>
      <c r="H24" s="186" t="s">
        <v>325</v>
      </c>
      <c r="I24" s="186">
        <v>2008</v>
      </c>
      <c r="J24" s="220">
        <f>IF(ISBLANK($G24),"",VLOOKUP($G24,'Chp 3 - Condition Assessment'!$N$5:$R$1000,4,FALSE))</f>
        <v>175000</v>
      </c>
      <c r="K24" s="105">
        <f>IF(ISBLANK($G24),"",VLOOKUP($G24,'Chp 3 - Condition Assessment'!$N$5:$R$1000,5,FALSE))</f>
        <v>10</v>
      </c>
      <c r="L24" s="32" t="str">
        <f t="shared" si="27"/>
        <v>2008 2008 GMC Glaval Titan</v>
      </c>
      <c r="O24" s="112" t="s">
        <v>588</v>
      </c>
      <c r="P24" s="7">
        <v>2</v>
      </c>
      <c r="Q24">
        <v>9</v>
      </c>
      <c r="R24" s="53">
        <f t="shared" si="3"/>
        <v>40000</v>
      </c>
      <c r="S24" s="108" t="str">
        <f t="shared" si="4"/>
        <v>2019</v>
      </c>
      <c r="T24" s="81">
        <f t="shared" si="5"/>
        <v>8</v>
      </c>
      <c r="U24" s="105">
        <f t="shared" ca="1" si="0"/>
        <v>9</v>
      </c>
      <c r="V24" s="105">
        <f t="shared" ca="1" si="0"/>
        <v>9</v>
      </c>
      <c r="W24" s="105">
        <f t="shared" ca="1" si="0"/>
        <v>9</v>
      </c>
      <c r="X24" s="105">
        <f t="shared" ca="1" si="0"/>
        <v>0</v>
      </c>
      <c r="Y24" s="105">
        <f t="shared" ca="1" si="0"/>
        <v>0</v>
      </c>
      <c r="AB24" s="111" t="str">
        <f t="shared" si="6"/>
        <v>2019 2019 Chevy Bolt</v>
      </c>
      <c r="AC24" s="135">
        <v>9</v>
      </c>
      <c r="AD24" s="136">
        <v>0.2</v>
      </c>
      <c r="AE24" s="118">
        <f t="shared" si="7"/>
        <v>11</v>
      </c>
      <c r="AF24" s="135">
        <v>9</v>
      </c>
      <c r="AG24" s="136">
        <v>0.2</v>
      </c>
      <c r="AH24" s="118">
        <v>11</v>
      </c>
      <c r="AI24" s="135">
        <v>9</v>
      </c>
      <c r="AJ24" s="136">
        <v>0.2</v>
      </c>
      <c r="AK24" s="118">
        <v>11</v>
      </c>
      <c r="AL24" s="135">
        <v>9</v>
      </c>
      <c r="AM24" s="136">
        <v>0.2</v>
      </c>
      <c r="AN24" s="118">
        <f t="shared" si="10"/>
        <v>11</v>
      </c>
      <c r="AO24" s="135">
        <v>9</v>
      </c>
      <c r="AP24" s="136">
        <v>0.2</v>
      </c>
      <c r="AQ24" s="118">
        <f t="shared" si="11"/>
        <v>11</v>
      </c>
      <c r="AT24" s="111" t="str">
        <f t="shared" si="12"/>
        <v>2019 2019 Chevy Bolt</v>
      </c>
      <c r="AU24">
        <v>5</v>
      </c>
      <c r="AV24" s="53">
        <f t="shared" si="13"/>
        <v>200000</v>
      </c>
      <c r="AW24">
        <f t="shared" ca="1" si="14"/>
        <v>5</v>
      </c>
      <c r="AX24" s="121">
        <v>2</v>
      </c>
      <c r="AY24" s="53">
        <f t="shared" si="22"/>
        <v>80000</v>
      </c>
      <c r="AZ24">
        <f t="shared" ca="1" si="15"/>
        <v>7</v>
      </c>
      <c r="BA24" s="121">
        <v>2</v>
      </c>
      <c r="BB24" s="53">
        <f t="shared" si="16"/>
        <v>80000</v>
      </c>
      <c r="BC24">
        <f t="shared" ca="1" si="17"/>
        <v>9</v>
      </c>
      <c r="BD24" s="121">
        <v>2</v>
      </c>
      <c r="BE24" s="53">
        <f t="shared" si="18"/>
        <v>80000</v>
      </c>
      <c r="BF24">
        <f t="shared" ca="1" si="19"/>
        <v>11</v>
      </c>
      <c r="BG24" s="121">
        <f t="shared" ca="1" si="20"/>
        <v>0</v>
      </c>
      <c r="BH24" s="53">
        <f t="shared" ca="1" si="21"/>
        <v>0</v>
      </c>
    </row>
    <row r="25" spans="1:60" ht="30.75" thickBot="1" x14ac:dyDescent="0.3">
      <c r="A25" s="186" t="s">
        <v>192</v>
      </c>
      <c r="B25" s="186" t="s">
        <v>258</v>
      </c>
      <c r="C25" s="186" t="s">
        <v>354</v>
      </c>
      <c r="D25" s="225" t="s">
        <v>339</v>
      </c>
      <c r="E25" s="225" t="s">
        <v>340</v>
      </c>
      <c r="F25" s="186">
        <v>1</v>
      </c>
      <c r="G25" s="225" t="s">
        <v>355</v>
      </c>
      <c r="H25" s="186" t="s">
        <v>325</v>
      </c>
      <c r="I25" s="186">
        <v>2008</v>
      </c>
      <c r="J25" s="220">
        <f>IF(ISBLANK($G25),"",VLOOKUP($G25,'Chp 3 - Condition Assessment'!$N$5:$R$1000,4,FALSE))</f>
        <v>175000</v>
      </c>
      <c r="K25" s="105">
        <f>IF(ISBLANK($G25),"",VLOOKUP($G25,'Chp 3 - Condition Assessment'!$N$5:$R$1000,5,FALSE))</f>
        <v>10</v>
      </c>
      <c r="L25" s="32" t="str">
        <f t="shared" si="27"/>
        <v>2008 2008 GMC Glaval Titan</v>
      </c>
      <c r="O25" s="111" t="s">
        <v>629</v>
      </c>
      <c r="Q25">
        <v>4</v>
      </c>
      <c r="R25" s="53">
        <f t="shared" si="3"/>
        <v>40000</v>
      </c>
      <c r="S25" s="108" t="str">
        <f t="shared" si="4"/>
        <v>2020</v>
      </c>
      <c r="T25" s="81">
        <f t="shared" si="5"/>
        <v>8</v>
      </c>
      <c r="U25" s="105">
        <f t="shared" ca="1" si="0"/>
        <v>4</v>
      </c>
      <c r="V25" s="105">
        <f t="shared" ca="1" si="0"/>
        <v>4</v>
      </c>
      <c r="W25" s="105">
        <f t="shared" ca="1" si="0"/>
        <v>4</v>
      </c>
      <c r="X25" s="105">
        <f t="shared" ca="1" si="0"/>
        <v>4</v>
      </c>
      <c r="Y25" s="105">
        <f t="shared" ca="1" si="0"/>
        <v>0</v>
      </c>
      <c r="AB25" s="111" t="s">
        <v>629</v>
      </c>
      <c r="AC25" s="135">
        <v>4</v>
      </c>
      <c r="AD25" s="136">
        <v>0.2</v>
      </c>
      <c r="AE25" s="118">
        <f t="shared" si="7"/>
        <v>5</v>
      </c>
      <c r="AF25" s="135">
        <v>4</v>
      </c>
      <c r="AG25" s="136">
        <v>0.2</v>
      </c>
      <c r="AH25" s="118">
        <v>5</v>
      </c>
      <c r="AI25" s="135">
        <v>4</v>
      </c>
      <c r="AJ25" s="136">
        <v>0.2</v>
      </c>
      <c r="AK25" s="118">
        <f t="shared" si="9"/>
        <v>5</v>
      </c>
      <c r="AL25" s="135">
        <v>4</v>
      </c>
      <c r="AM25" s="136">
        <v>0.2</v>
      </c>
      <c r="AN25" s="118">
        <f t="shared" si="10"/>
        <v>5</v>
      </c>
      <c r="AO25" s="135">
        <v>4</v>
      </c>
      <c r="AP25" s="136">
        <v>0.2</v>
      </c>
      <c r="AQ25" s="118">
        <f t="shared" si="11"/>
        <v>5</v>
      </c>
      <c r="AT25" s="111" t="str">
        <f t="shared" si="12"/>
        <v>2020 2020 Chevy Bolt</v>
      </c>
      <c r="AU25">
        <v>2</v>
      </c>
      <c r="AV25" s="53">
        <v>80000</v>
      </c>
      <c r="AW25">
        <f t="shared" ca="1" si="14"/>
        <v>2</v>
      </c>
      <c r="AX25" s="121">
        <v>2</v>
      </c>
      <c r="AY25" s="53">
        <v>80000</v>
      </c>
      <c r="AZ25">
        <f t="shared" ca="1" si="15"/>
        <v>4</v>
      </c>
      <c r="BA25" s="121">
        <v>0</v>
      </c>
      <c r="BB25" s="53">
        <v>0</v>
      </c>
      <c r="BC25">
        <f t="shared" ca="1" si="17"/>
        <v>4</v>
      </c>
      <c r="BD25" s="121">
        <v>1</v>
      </c>
      <c r="BE25" s="53">
        <v>40000</v>
      </c>
      <c r="BF25">
        <f t="shared" ca="1" si="19"/>
        <v>5</v>
      </c>
      <c r="BG25" s="121">
        <v>0</v>
      </c>
      <c r="BH25" s="53">
        <v>0</v>
      </c>
    </row>
    <row r="26" spans="1:60" ht="30.75" thickBot="1" x14ac:dyDescent="0.3">
      <c r="A26" s="186" t="s">
        <v>192</v>
      </c>
      <c r="B26" s="186" t="s">
        <v>258</v>
      </c>
      <c r="C26" s="186" t="s">
        <v>356</v>
      </c>
      <c r="D26" s="225" t="s">
        <v>339</v>
      </c>
      <c r="E26" s="225" t="s">
        <v>340</v>
      </c>
      <c r="F26" s="186">
        <v>1</v>
      </c>
      <c r="G26" s="225" t="s">
        <v>357</v>
      </c>
      <c r="H26" s="186" t="s">
        <v>325</v>
      </c>
      <c r="I26" s="186">
        <v>2008</v>
      </c>
      <c r="J26" s="220">
        <f>IF(ISBLANK($G26),"",VLOOKUP($G26,'Chp 3 - Condition Assessment'!$N$5:$R$1000,4,FALSE))</f>
        <v>175000</v>
      </c>
      <c r="K26" s="105">
        <f>IF(ISBLANK($G26),"",VLOOKUP($G26,'Chp 3 - Condition Assessment'!$N$5:$R$1000,5,FALSE))</f>
        <v>10</v>
      </c>
      <c r="L26" s="32" t="str">
        <f t="shared" si="27"/>
        <v>2008 2008 GMC Glaval Titan</v>
      </c>
      <c r="O26" s="111" t="s">
        <v>630</v>
      </c>
      <c r="Q26">
        <v>1</v>
      </c>
      <c r="R26" s="53">
        <v>250000</v>
      </c>
      <c r="S26" s="108" t="str">
        <f t="shared" ref="S26:S89" si="28">IF(OR(ISBLANK(O26),O26="Grand Total"),"",LEFT(O26,4))</f>
        <v>2019</v>
      </c>
      <c r="T26" s="81">
        <v>10</v>
      </c>
      <c r="U26" s="105">
        <f t="shared" ref="U26:Y35" ca="1" si="29">IFERROR(IF((U$10-$S26)&lt;=$T26,$Q26,0),"")</f>
        <v>1</v>
      </c>
      <c r="V26" s="105">
        <f t="shared" ca="1" si="29"/>
        <v>1</v>
      </c>
      <c r="W26" s="105">
        <f t="shared" ca="1" si="29"/>
        <v>1</v>
      </c>
      <c r="X26" s="105">
        <f t="shared" ca="1" si="29"/>
        <v>1</v>
      </c>
      <c r="Y26" s="105">
        <f t="shared" ca="1" si="29"/>
        <v>1</v>
      </c>
      <c r="AB26" s="111" t="s">
        <v>630</v>
      </c>
      <c r="AC26" s="135">
        <v>1</v>
      </c>
      <c r="AD26" s="136">
        <v>0.2</v>
      </c>
      <c r="AE26" s="118">
        <f t="shared" si="7"/>
        <v>2</v>
      </c>
      <c r="AF26" s="135">
        <v>1</v>
      </c>
      <c r="AG26" s="136">
        <v>0.2</v>
      </c>
      <c r="AH26" s="118">
        <v>2</v>
      </c>
      <c r="AI26" s="135">
        <v>1</v>
      </c>
      <c r="AJ26" s="136">
        <v>0.2</v>
      </c>
      <c r="AK26" s="118">
        <f t="shared" si="9"/>
        <v>2</v>
      </c>
      <c r="AL26" s="135">
        <v>1</v>
      </c>
      <c r="AM26" s="136">
        <v>0.2</v>
      </c>
      <c r="AN26" s="118">
        <f t="shared" si="10"/>
        <v>2</v>
      </c>
      <c r="AO26" s="135">
        <v>1</v>
      </c>
      <c r="AP26" s="136">
        <v>0.2</v>
      </c>
      <c r="AQ26" s="118">
        <f t="shared" si="11"/>
        <v>2</v>
      </c>
      <c r="AT26" s="111" t="str">
        <f t="shared" si="12"/>
        <v>2019 2017 Trolleybus</v>
      </c>
      <c r="AU26">
        <v>0</v>
      </c>
      <c r="AV26" s="53">
        <v>0</v>
      </c>
      <c r="AW26">
        <f t="shared" ca="1" si="14"/>
        <v>0</v>
      </c>
      <c r="AX26" s="121">
        <v>0</v>
      </c>
      <c r="AY26" s="53">
        <v>0</v>
      </c>
      <c r="AZ26">
        <f t="shared" ca="1" si="15"/>
        <v>0</v>
      </c>
      <c r="BA26" s="121">
        <v>0</v>
      </c>
      <c r="BB26" s="53">
        <v>0</v>
      </c>
      <c r="BC26">
        <f t="shared" ca="1" si="17"/>
        <v>0</v>
      </c>
      <c r="BD26" s="121">
        <v>0</v>
      </c>
      <c r="BE26" s="53">
        <v>0</v>
      </c>
      <c r="BF26">
        <f t="shared" ca="1" si="19"/>
        <v>0</v>
      </c>
      <c r="BG26" s="121">
        <v>1</v>
      </c>
      <c r="BH26" s="53">
        <v>250000</v>
      </c>
    </row>
    <row r="27" spans="1:60" ht="30.75" thickBot="1" x14ac:dyDescent="0.3">
      <c r="A27" s="186" t="s">
        <v>192</v>
      </c>
      <c r="B27" s="186" t="s">
        <v>258</v>
      </c>
      <c r="C27" s="186" t="s">
        <v>358</v>
      </c>
      <c r="D27" s="225" t="s">
        <v>339</v>
      </c>
      <c r="E27" s="225" t="s">
        <v>340</v>
      </c>
      <c r="F27" s="186">
        <v>1</v>
      </c>
      <c r="G27" s="225" t="s">
        <v>359</v>
      </c>
      <c r="H27" s="186" t="s">
        <v>325</v>
      </c>
      <c r="I27" s="186">
        <v>2008</v>
      </c>
      <c r="J27" s="220">
        <f>IF(ISBLANK($G27),"",VLOOKUP($G27,'Chp 3 - Condition Assessment'!$N$5:$R$1000,4,FALSE))</f>
        <v>175000</v>
      </c>
      <c r="K27" s="105">
        <f>IF(ISBLANK($G27),"",VLOOKUP($G27,'Chp 3 - Condition Assessment'!$N$5:$R$1000,5,FALSE))</f>
        <v>10</v>
      </c>
      <c r="L27" s="32" t="str">
        <f t="shared" si="27"/>
        <v>2008 2008 GMC Glaval Titan</v>
      </c>
      <c r="O27" s="111" t="s">
        <v>631</v>
      </c>
      <c r="Q27">
        <v>2</v>
      </c>
      <c r="R27" s="53">
        <v>600000</v>
      </c>
      <c r="S27" s="108" t="str">
        <f t="shared" si="28"/>
        <v>2019</v>
      </c>
      <c r="T27" s="81">
        <v>12</v>
      </c>
      <c r="U27" s="105">
        <f t="shared" ca="1" si="29"/>
        <v>2</v>
      </c>
      <c r="V27" s="105">
        <f t="shared" ca="1" si="29"/>
        <v>2</v>
      </c>
      <c r="W27" s="105">
        <f t="shared" ca="1" si="29"/>
        <v>2</v>
      </c>
      <c r="X27" s="105">
        <f t="shared" ca="1" si="29"/>
        <v>2</v>
      </c>
      <c r="Y27" s="105">
        <f t="shared" ca="1" si="29"/>
        <v>2</v>
      </c>
      <c r="AB27" s="111" t="s">
        <v>631</v>
      </c>
      <c r="AC27" s="135">
        <v>1</v>
      </c>
      <c r="AD27" s="136">
        <v>0.2</v>
      </c>
      <c r="AE27" s="118">
        <f t="shared" si="7"/>
        <v>2</v>
      </c>
      <c r="AF27" s="135">
        <v>1</v>
      </c>
      <c r="AG27" s="136">
        <v>0.2</v>
      </c>
      <c r="AH27" s="118">
        <f t="shared" si="8"/>
        <v>2</v>
      </c>
      <c r="AI27" s="135">
        <v>1</v>
      </c>
      <c r="AJ27" s="136">
        <v>0.2</v>
      </c>
      <c r="AK27" s="118">
        <f t="shared" si="9"/>
        <v>2</v>
      </c>
      <c r="AL27" s="135">
        <v>1</v>
      </c>
      <c r="AM27" s="136">
        <v>0.2</v>
      </c>
      <c r="AN27" s="118">
        <f t="shared" si="10"/>
        <v>2</v>
      </c>
      <c r="AO27" s="135">
        <v>1</v>
      </c>
      <c r="AP27" s="136">
        <v>0.2</v>
      </c>
      <c r="AQ27" s="118">
        <f t="shared" si="11"/>
        <v>2</v>
      </c>
      <c r="AT27" s="111" t="str">
        <f t="shared" si="12"/>
        <v>2019 2019 35ft BYD</v>
      </c>
      <c r="AU27">
        <v>0</v>
      </c>
      <c r="AV27" s="53">
        <v>0</v>
      </c>
      <c r="AW27">
        <f t="shared" ca="1" si="14"/>
        <v>0</v>
      </c>
      <c r="AX27" s="121">
        <v>0</v>
      </c>
      <c r="AY27" s="53">
        <v>0</v>
      </c>
      <c r="AZ27">
        <f t="shared" ca="1" si="15"/>
        <v>0</v>
      </c>
      <c r="BA27" s="121">
        <v>2</v>
      </c>
      <c r="BB27" s="53">
        <v>1200000</v>
      </c>
      <c r="BC27">
        <f t="shared" ca="1" si="17"/>
        <v>2</v>
      </c>
      <c r="BD27" s="121">
        <v>0</v>
      </c>
      <c r="BE27" s="53">
        <v>0</v>
      </c>
      <c r="BF27">
        <f t="shared" ca="1" si="19"/>
        <v>2</v>
      </c>
      <c r="BG27" s="121">
        <v>0</v>
      </c>
      <c r="BH27" s="53">
        <v>0</v>
      </c>
    </row>
    <row r="28" spans="1:60" ht="30.75" thickBot="1" x14ac:dyDescent="0.3">
      <c r="A28" s="186" t="s">
        <v>192</v>
      </c>
      <c r="B28" s="186" t="s">
        <v>258</v>
      </c>
      <c r="C28" s="186" t="s">
        <v>360</v>
      </c>
      <c r="D28" s="225" t="s">
        <v>339</v>
      </c>
      <c r="E28" s="225" t="s">
        <v>340</v>
      </c>
      <c r="F28" s="186">
        <v>1</v>
      </c>
      <c r="G28" s="225" t="s">
        <v>361</v>
      </c>
      <c r="H28" s="186" t="s">
        <v>325</v>
      </c>
      <c r="I28" s="186">
        <v>2008</v>
      </c>
      <c r="J28" s="220">
        <f>IF(ISBLANK($G28),"",VLOOKUP($G28,'Chp 3 - Condition Assessment'!$N$5:$R$1000,4,FALSE))</f>
        <v>175000</v>
      </c>
      <c r="K28" s="105">
        <f>IF(ISBLANK($G28),"",VLOOKUP($G28,'Chp 3 - Condition Assessment'!$N$5:$R$1000,5,FALSE))</f>
        <v>10</v>
      </c>
      <c r="L28" s="32" t="str">
        <f t="shared" si="27"/>
        <v>2008 2008 GMC Glaval Titan</v>
      </c>
      <c r="O28" s="111" t="s">
        <v>632</v>
      </c>
      <c r="Q28">
        <v>2</v>
      </c>
      <c r="R28" s="53">
        <v>500000</v>
      </c>
      <c r="S28" s="108" t="str">
        <f t="shared" si="28"/>
        <v>2021</v>
      </c>
      <c r="T28" s="81">
        <v>12</v>
      </c>
      <c r="U28" s="105">
        <f t="shared" ca="1" si="29"/>
        <v>2</v>
      </c>
      <c r="V28" s="105">
        <f t="shared" ca="1" si="29"/>
        <v>2</v>
      </c>
      <c r="W28" s="105">
        <f t="shared" ca="1" si="29"/>
        <v>2</v>
      </c>
      <c r="X28" s="105">
        <f t="shared" ca="1" si="29"/>
        <v>2</v>
      </c>
      <c r="Y28" s="105">
        <f t="shared" ca="1" si="29"/>
        <v>2</v>
      </c>
      <c r="AB28" s="111" t="s">
        <v>632</v>
      </c>
      <c r="AC28" s="135">
        <v>1</v>
      </c>
      <c r="AD28" s="136">
        <v>0.2</v>
      </c>
      <c r="AE28" s="118">
        <f t="shared" si="7"/>
        <v>2</v>
      </c>
      <c r="AF28" s="135">
        <v>1</v>
      </c>
      <c r="AG28" s="136">
        <v>0.2</v>
      </c>
      <c r="AH28" s="118">
        <f t="shared" si="8"/>
        <v>2</v>
      </c>
      <c r="AI28" s="135">
        <v>1</v>
      </c>
      <c r="AJ28" s="136">
        <v>0.2</v>
      </c>
      <c r="AK28" s="118">
        <f t="shared" si="9"/>
        <v>2</v>
      </c>
      <c r="AL28" s="135">
        <v>1</v>
      </c>
      <c r="AM28" s="136">
        <v>0.2</v>
      </c>
      <c r="AN28" s="118">
        <f t="shared" si="10"/>
        <v>2</v>
      </c>
      <c r="AO28" s="135">
        <v>1</v>
      </c>
      <c r="AP28" s="136">
        <v>0.2</v>
      </c>
      <c r="AQ28" s="118">
        <f t="shared" si="11"/>
        <v>2</v>
      </c>
      <c r="AT28" s="111" t="str">
        <f t="shared" si="12"/>
        <v>2021 2021 30ft BYD</v>
      </c>
      <c r="AU28">
        <v>0</v>
      </c>
      <c r="AV28" s="53">
        <v>0</v>
      </c>
      <c r="AW28">
        <f t="shared" ca="1" si="14"/>
        <v>0</v>
      </c>
      <c r="AX28" s="121">
        <v>0</v>
      </c>
      <c r="AY28" s="53">
        <v>0</v>
      </c>
      <c r="AZ28">
        <f t="shared" ca="1" si="15"/>
        <v>0</v>
      </c>
      <c r="BA28" s="121">
        <v>2</v>
      </c>
      <c r="BB28" s="53">
        <v>1000000</v>
      </c>
      <c r="BC28">
        <f t="shared" ca="1" si="17"/>
        <v>2</v>
      </c>
      <c r="BD28" s="121">
        <v>0</v>
      </c>
      <c r="BE28" s="53">
        <v>0</v>
      </c>
      <c r="BF28">
        <f t="shared" ca="1" si="19"/>
        <v>2</v>
      </c>
      <c r="BG28" s="121">
        <v>0</v>
      </c>
      <c r="BH28" s="53">
        <v>0</v>
      </c>
    </row>
    <row r="29" spans="1:60" ht="30.75" thickBot="1" x14ac:dyDescent="0.3">
      <c r="A29" s="186" t="s">
        <v>192</v>
      </c>
      <c r="B29" s="186" t="s">
        <v>258</v>
      </c>
      <c r="C29" s="186" t="s">
        <v>362</v>
      </c>
      <c r="D29" s="225" t="s">
        <v>339</v>
      </c>
      <c r="E29" s="225" t="s">
        <v>340</v>
      </c>
      <c r="F29" s="186">
        <v>1</v>
      </c>
      <c r="G29" s="225" t="s">
        <v>363</v>
      </c>
      <c r="H29" s="186" t="s">
        <v>325</v>
      </c>
      <c r="I29" s="186">
        <v>2008</v>
      </c>
      <c r="J29" s="220">
        <f>IF(ISBLANK($G29),"",VLOOKUP($G29,'Chp 3 - Condition Assessment'!$N$5:$R$1000,4,FALSE))</f>
        <v>175000</v>
      </c>
      <c r="K29" s="105">
        <f>IF(ISBLANK($G29),"",VLOOKUP($G29,'Chp 3 - Condition Assessment'!$N$5:$R$1000,5,FALSE))</f>
        <v>10</v>
      </c>
      <c r="L29" s="32" t="str">
        <f t="shared" si="27"/>
        <v>2008 2008 GMC Glaval Titan</v>
      </c>
      <c r="O29"/>
      <c r="Q29" t="str">
        <f t="shared" si="2"/>
        <v/>
      </c>
      <c r="R29" s="53" t="str">
        <f t="shared" ref="R29:R89" si="30">IFERROR(IF(OR(ISBLANK(O29),O29="Grand Total"),"",AVERAGEIF(L:L,O29,J:J)),"")</f>
        <v/>
      </c>
      <c r="S29" s="108" t="str">
        <f t="shared" si="28"/>
        <v/>
      </c>
      <c r="T29" s="81" t="str">
        <f t="shared" ref="T29:T89" si="31">IFERROR(IF(ISBLANK(O29),"",AVERAGEIF(L:L,O29,K:K)),"")</f>
        <v/>
      </c>
      <c r="U29" s="105" t="str">
        <f t="shared" ca="1" si="29"/>
        <v/>
      </c>
      <c r="V29" s="105" t="str">
        <f t="shared" ca="1" si="29"/>
        <v/>
      </c>
      <c r="W29" s="105" t="str">
        <f t="shared" ca="1" si="29"/>
        <v/>
      </c>
      <c r="X29" s="105" t="str">
        <f t="shared" ca="1" si="29"/>
        <v/>
      </c>
      <c r="Y29" s="105" t="str">
        <f t="shared" ca="1" si="29"/>
        <v/>
      </c>
      <c r="AB29" s="111" t="str">
        <f t="shared" ref="AB29:AB92" si="32">IF(OR(ISBLANK(O29),O29="Grand Total")," ",O29)</f>
        <v xml:space="preserve"> </v>
      </c>
      <c r="AC29" s="135"/>
      <c r="AD29" s="136"/>
      <c r="AE29" s="118" t="str">
        <f t="shared" si="7"/>
        <v/>
      </c>
      <c r="AF29" s="135"/>
      <c r="AG29" s="136"/>
      <c r="AH29" s="118" t="str">
        <f t="shared" si="8"/>
        <v/>
      </c>
      <c r="AI29" s="135"/>
      <c r="AJ29" s="136"/>
      <c r="AK29" s="118" t="str">
        <f t="shared" si="9"/>
        <v/>
      </c>
      <c r="AL29" s="135"/>
      <c r="AM29" s="136"/>
      <c r="AN29" s="118" t="str">
        <f t="shared" si="10"/>
        <v/>
      </c>
      <c r="AO29" s="135"/>
      <c r="AP29" s="136"/>
      <c r="AQ29" s="118" t="str">
        <f t="shared" si="11"/>
        <v/>
      </c>
      <c r="AT29" s="111" t="str">
        <f t="shared" si="12"/>
        <v xml:space="preserve"> </v>
      </c>
      <c r="AU29" t="str">
        <f t="shared" ca="1" si="23"/>
        <v/>
      </c>
      <c r="AV29" s="53" t="str">
        <f t="shared" ca="1" si="13"/>
        <v/>
      </c>
      <c r="AW29" t="str">
        <f t="shared" ca="1" si="14"/>
        <v/>
      </c>
      <c r="AX29" s="121" t="str">
        <f t="shared" ca="1" si="24"/>
        <v/>
      </c>
      <c r="AY29" s="53" t="str">
        <f t="shared" ca="1" si="22"/>
        <v/>
      </c>
      <c r="AZ29" t="str">
        <f t="shared" ca="1" si="15"/>
        <v/>
      </c>
      <c r="BA29" s="121" t="str">
        <f t="shared" ca="1" si="25"/>
        <v/>
      </c>
      <c r="BB29" s="53" t="str">
        <f t="shared" ca="1" si="16"/>
        <v/>
      </c>
      <c r="BC29" t="str">
        <f t="shared" ca="1" si="17"/>
        <v/>
      </c>
      <c r="BD29" s="121" t="str">
        <f t="shared" ca="1" si="26"/>
        <v/>
      </c>
      <c r="BE29" s="53" t="str">
        <f t="shared" ca="1" si="18"/>
        <v/>
      </c>
      <c r="BF29" t="str">
        <f t="shared" ca="1" si="19"/>
        <v/>
      </c>
      <c r="BG29" s="121" t="str">
        <f t="shared" ca="1" si="20"/>
        <v/>
      </c>
      <c r="BH29" s="53" t="str">
        <f t="shared" ca="1" si="21"/>
        <v/>
      </c>
    </row>
    <row r="30" spans="1:60" ht="30.75" thickBot="1" x14ac:dyDescent="0.3">
      <c r="A30" s="186" t="s">
        <v>192</v>
      </c>
      <c r="B30" s="186" t="s">
        <v>258</v>
      </c>
      <c r="C30" s="186" t="s">
        <v>364</v>
      </c>
      <c r="D30" s="225" t="s">
        <v>365</v>
      </c>
      <c r="E30" s="225" t="s">
        <v>340</v>
      </c>
      <c r="F30" s="186">
        <v>1</v>
      </c>
      <c r="G30" s="225" t="s">
        <v>366</v>
      </c>
      <c r="H30" s="186" t="s">
        <v>325</v>
      </c>
      <c r="I30" s="186">
        <v>2009</v>
      </c>
      <c r="J30" s="220">
        <f>IF(ISBLANK($G30),"",VLOOKUP($G30,'Chp 3 - Condition Assessment'!$N$5:$R$1000,4,FALSE))</f>
        <v>175000</v>
      </c>
      <c r="K30" s="105">
        <f>IF(ISBLANK($G30),"",VLOOKUP($G30,'Chp 3 - Condition Assessment'!$N$5:$R$1000,5,FALSE))</f>
        <v>10</v>
      </c>
      <c r="L30" s="32" t="str">
        <f t="shared" si="27"/>
        <v>2009 2009 GMC Glaval Titan</v>
      </c>
      <c r="O30"/>
      <c r="Q30" t="str">
        <f t="shared" ref="Q30:Q61" si="33">IFERROR(IF(OR(ISBLANK(O30),O30="Grand Total"),"",SUMIF(L:L,O30,F:F)),"")</f>
        <v/>
      </c>
      <c r="R30" s="53" t="str">
        <f t="shared" si="30"/>
        <v/>
      </c>
      <c r="S30" s="108" t="str">
        <f t="shared" si="28"/>
        <v/>
      </c>
      <c r="T30" s="81" t="str">
        <f t="shared" si="31"/>
        <v/>
      </c>
      <c r="U30" s="105" t="str">
        <f t="shared" ca="1" si="29"/>
        <v/>
      </c>
      <c r="V30" s="105" t="str">
        <f t="shared" ca="1" si="29"/>
        <v/>
      </c>
      <c r="W30" s="105" t="str">
        <f t="shared" ca="1" si="29"/>
        <v/>
      </c>
      <c r="X30" s="105" t="str">
        <f t="shared" ca="1" si="29"/>
        <v/>
      </c>
      <c r="Y30" s="105" t="str">
        <f t="shared" ca="1" si="29"/>
        <v/>
      </c>
      <c r="AB30" s="111" t="str">
        <f t="shared" si="32"/>
        <v xml:space="preserve"> </v>
      </c>
      <c r="AC30" s="135"/>
      <c r="AD30" s="136"/>
      <c r="AE30" s="118" t="str">
        <f t="shared" si="7"/>
        <v/>
      </c>
      <c r="AF30" s="135"/>
      <c r="AG30" s="136"/>
      <c r="AH30" s="118" t="str">
        <f t="shared" si="8"/>
        <v/>
      </c>
      <c r="AI30" s="135"/>
      <c r="AJ30" s="136"/>
      <c r="AK30" s="118" t="str">
        <f t="shared" si="9"/>
        <v/>
      </c>
      <c r="AL30" s="135"/>
      <c r="AM30" s="136"/>
      <c r="AN30" s="118" t="str">
        <f t="shared" si="10"/>
        <v/>
      </c>
      <c r="AO30" s="135"/>
      <c r="AP30" s="136"/>
      <c r="AQ30" s="118" t="str">
        <f t="shared" si="11"/>
        <v/>
      </c>
      <c r="AT30" s="111" t="str">
        <f t="shared" si="12"/>
        <v xml:space="preserve"> </v>
      </c>
      <c r="AU30" t="s">
        <v>133</v>
      </c>
      <c r="AV30" s="53" t="s">
        <v>133</v>
      </c>
      <c r="AW30" t="str">
        <f t="shared" ca="1" si="14"/>
        <v xml:space="preserve"> </v>
      </c>
      <c r="AX30" s="121" t="str">
        <f t="shared" ca="1" si="24"/>
        <v/>
      </c>
      <c r="AY30" s="53" t="s">
        <v>133</v>
      </c>
      <c r="AZ30" t="str">
        <f t="shared" ca="1" si="15"/>
        <v/>
      </c>
      <c r="BA30" s="121" t="s">
        <v>133</v>
      </c>
      <c r="BB30" s="53" t="s">
        <v>133</v>
      </c>
      <c r="BC30" t="str">
        <f t="shared" ca="1" si="17"/>
        <v/>
      </c>
      <c r="BD30" s="121" t="str">
        <f t="shared" ca="1" si="26"/>
        <v/>
      </c>
      <c r="BE30" s="53" t="str">
        <f t="shared" ca="1" si="18"/>
        <v/>
      </c>
      <c r="BF30" t="str">
        <f t="shared" ca="1" si="19"/>
        <v/>
      </c>
      <c r="BG30" s="121" t="str">
        <f t="shared" ca="1" si="20"/>
        <v/>
      </c>
      <c r="BH30" s="53" t="str">
        <f t="shared" ca="1" si="21"/>
        <v/>
      </c>
    </row>
    <row r="31" spans="1:60" ht="30.75" thickBot="1" x14ac:dyDescent="0.3">
      <c r="A31" s="186" t="s">
        <v>192</v>
      </c>
      <c r="B31" s="186" t="s">
        <v>258</v>
      </c>
      <c r="C31" s="186" t="s">
        <v>367</v>
      </c>
      <c r="D31" s="225" t="s">
        <v>365</v>
      </c>
      <c r="E31" s="225" t="s">
        <v>340</v>
      </c>
      <c r="F31" s="186">
        <v>1</v>
      </c>
      <c r="G31" s="225" t="s">
        <v>368</v>
      </c>
      <c r="H31" s="186" t="s">
        <v>325</v>
      </c>
      <c r="I31" s="186">
        <v>2009</v>
      </c>
      <c r="J31" s="220">
        <f>IF(ISBLANK($G31),"",VLOOKUP($G31,'Chp 3 - Condition Assessment'!$N$5:$R$1000,4,FALSE))</f>
        <v>175000</v>
      </c>
      <c r="K31" s="105">
        <f>IF(ISBLANK($G31),"",VLOOKUP($G31,'Chp 3 - Condition Assessment'!$N$5:$R$1000,5,FALSE))</f>
        <v>10</v>
      </c>
      <c r="L31" s="32" t="str">
        <f t="shared" si="27"/>
        <v>2009 2009 GMC Glaval Titan</v>
      </c>
      <c r="O31" s="111" t="s">
        <v>133</v>
      </c>
      <c r="Q31" t="s">
        <v>133</v>
      </c>
      <c r="R31" s="53" t="str">
        <f t="shared" si="30"/>
        <v/>
      </c>
      <c r="S31" s="108" t="str">
        <f t="shared" si="28"/>
        <v xml:space="preserve"> </v>
      </c>
      <c r="T31" s="81" t="str">
        <f t="shared" si="31"/>
        <v/>
      </c>
      <c r="U31" s="105" t="str">
        <f t="shared" ca="1" si="29"/>
        <v/>
      </c>
      <c r="V31" s="105" t="str">
        <f t="shared" ca="1" si="29"/>
        <v/>
      </c>
      <c r="W31" s="105" t="str">
        <f t="shared" ca="1" si="29"/>
        <v/>
      </c>
      <c r="X31" s="105" t="str">
        <f t="shared" ca="1" si="29"/>
        <v/>
      </c>
      <c r="Y31" s="105" t="str">
        <f t="shared" ca="1" si="29"/>
        <v/>
      </c>
      <c r="AB31" s="111" t="str">
        <f t="shared" si="32"/>
        <v xml:space="preserve"> </v>
      </c>
      <c r="AC31" s="135"/>
      <c r="AD31" s="136"/>
      <c r="AE31" s="118" t="str">
        <f t="shared" si="7"/>
        <v/>
      </c>
      <c r="AF31" s="135"/>
      <c r="AG31" s="136"/>
      <c r="AH31" s="118" t="str">
        <f t="shared" si="8"/>
        <v/>
      </c>
      <c r="AI31" s="135"/>
      <c r="AJ31" s="136"/>
      <c r="AK31" s="118" t="str">
        <f t="shared" si="9"/>
        <v/>
      </c>
      <c r="AL31" s="135"/>
      <c r="AM31" s="136"/>
      <c r="AN31" s="118" t="str">
        <f t="shared" si="10"/>
        <v/>
      </c>
      <c r="AO31" s="135"/>
      <c r="AP31" s="136"/>
      <c r="AQ31" s="118" t="str">
        <f t="shared" si="11"/>
        <v/>
      </c>
      <c r="AT31" s="111" t="str">
        <f t="shared" si="12"/>
        <v xml:space="preserve"> </v>
      </c>
      <c r="AU31" t="str">
        <f t="shared" ca="1" si="23"/>
        <v/>
      </c>
      <c r="AV31" s="53" t="str">
        <f t="shared" ca="1" si="13"/>
        <v/>
      </c>
      <c r="AW31" t="str">
        <f t="shared" ca="1" si="14"/>
        <v/>
      </c>
      <c r="AX31" s="121" t="str">
        <f t="shared" ca="1" si="24"/>
        <v/>
      </c>
      <c r="AY31" s="53" t="str">
        <f t="shared" ca="1" si="22"/>
        <v/>
      </c>
      <c r="AZ31" t="str">
        <f t="shared" ca="1" si="15"/>
        <v/>
      </c>
      <c r="BA31" s="121" t="str">
        <f t="shared" ca="1" si="25"/>
        <v/>
      </c>
      <c r="BB31" s="53" t="s">
        <v>133</v>
      </c>
      <c r="BC31" t="str">
        <f t="shared" ca="1" si="17"/>
        <v/>
      </c>
      <c r="BD31" s="121" t="str">
        <f t="shared" ca="1" si="26"/>
        <v/>
      </c>
      <c r="BE31" s="53" t="str">
        <f t="shared" ca="1" si="18"/>
        <v/>
      </c>
      <c r="BF31" t="str">
        <f t="shared" ca="1" si="19"/>
        <v/>
      </c>
      <c r="BG31" s="121" t="str">
        <f t="shared" ca="1" si="20"/>
        <v/>
      </c>
      <c r="BH31" s="53" t="str">
        <f t="shared" ca="1" si="21"/>
        <v/>
      </c>
    </row>
    <row r="32" spans="1:60" ht="30.75" thickBot="1" x14ac:dyDescent="0.3">
      <c r="A32" s="186" t="s">
        <v>192</v>
      </c>
      <c r="B32" s="186" t="s">
        <v>258</v>
      </c>
      <c r="C32" s="186" t="s">
        <v>369</v>
      </c>
      <c r="D32" s="225" t="s">
        <v>365</v>
      </c>
      <c r="E32" s="225" t="s">
        <v>340</v>
      </c>
      <c r="F32" s="186">
        <v>1</v>
      </c>
      <c r="G32" s="225" t="s">
        <v>370</v>
      </c>
      <c r="H32" s="186" t="s">
        <v>325</v>
      </c>
      <c r="I32" s="186">
        <v>2009</v>
      </c>
      <c r="J32" s="220">
        <f>IF(ISBLANK($G32),"",VLOOKUP($G32,'Chp 3 - Condition Assessment'!$N$5:$R$1000,4,FALSE))</f>
        <v>175000</v>
      </c>
      <c r="K32" s="105">
        <f>IF(ISBLANK($G32),"",VLOOKUP($G32,'Chp 3 - Condition Assessment'!$N$5:$R$1000,5,FALSE))</f>
        <v>10</v>
      </c>
      <c r="L32" s="32" t="str">
        <f t="shared" si="27"/>
        <v>2009 2009 GMC Glaval Titan</v>
      </c>
      <c r="O32"/>
      <c r="Q32" t="str">
        <f t="shared" si="33"/>
        <v/>
      </c>
      <c r="R32" s="53" t="str">
        <f t="shared" si="30"/>
        <v/>
      </c>
      <c r="S32" s="108" t="str">
        <f t="shared" si="28"/>
        <v/>
      </c>
      <c r="T32" s="81" t="str">
        <f t="shared" si="31"/>
        <v/>
      </c>
      <c r="U32" s="105" t="str">
        <f t="shared" ca="1" si="29"/>
        <v/>
      </c>
      <c r="V32" s="105" t="str">
        <f t="shared" ca="1" si="29"/>
        <v/>
      </c>
      <c r="W32" s="105" t="str">
        <f t="shared" ca="1" si="29"/>
        <v/>
      </c>
      <c r="X32" s="105" t="str">
        <f t="shared" ca="1" si="29"/>
        <v/>
      </c>
      <c r="Y32" s="105" t="str">
        <f t="shared" ca="1" si="29"/>
        <v/>
      </c>
      <c r="AB32" s="111" t="str">
        <f t="shared" si="32"/>
        <v xml:space="preserve"> </v>
      </c>
      <c r="AC32" s="135"/>
      <c r="AD32" s="136"/>
      <c r="AE32" s="118" t="str">
        <f t="shared" si="7"/>
        <v/>
      </c>
      <c r="AF32" s="135"/>
      <c r="AG32" s="136"/>
      <c r="AH32" s="118" t="str">
        <f t="shared" si="8"/>
        <v/>
      </c>
      <c r="AI32" s="135"/>
      <c r="AJ32" s="136"/>
      <c r="AK32" s="118" t="str">
        <f t="shared" si="9"/>
        <v/>
      </c>
      <c r="AL32" s="135"/>
      <c r="AM32" s="136"/>
      <c r="AN32" s="118" t="str">
        <f t="shared" si="10"/>
        <v/>
      </c>
      <c r="AO32" s="135"/>
      <c r="AP32" s="136"/>
      <c r="AQ32" s="118" t="str">
        <f t="shared" si="11"/>
        <v/>
      </c>
      <c r="AT32" s="111" t="str">
        <f t="shared" si="12"/>
        <v xml:space="preserve"> </v>
      </c>
      <c r="AU32" t="str">
        <f t="shared" ca="1" si="23"/>
        <v/>
      </c>
      <c r="AV32" s="53" t="str">
        <f t="shared" ca="1" si="13"/>
        <v/>
      </c>
      <c r="AW32" t="str">
        <f t="shared" ca="1" si="14"/>
        <v/>
      </c>
      <c r="AX32" s="121" t="str">
        <f t="shared" ca="1" si="24"/>
        <v/>
      </c>
      <c r="AY32" s="53" t="str">
        <f t="shared" ca="1" si="22"/>
        <v/>
      </c>
      <c r="AZ32" t="str">
        <f t="shared" ca="1" si="15"/>
        <v/>
      </c>
      <c r="BA32" s="121" t="str">
        <f t="shared" ca="1" si="25"/>
        <v/>
      </c>
      <c r="BB32" s="53" t="str">
        <f t="shared" ca="1" si="16"/>
        <v/>
      </c>
      <c r="BC32" t="str">
        <f t="shared" ca="1" si="17"/>
        <v/>
      </c>
      <c r="BD32" s="121" t="str">
        <f t="shared" ca="1" si="26"/>
        <v/>
      </c>
      <c r="BE32" s="53" t="str">
        <f t="shared" ca="1" si="18"/>
        <v/>
      </c>
      <c r="BF32" t="str">
        <f t="shared" ca="1" si="19"/>
        <v/>
      </c>
      <c r="BG32" s="121" t="str">
        <f t="shared" ca="1" si="20"/>
        <v/>
      </c>
      <c r="BH32" s="53" t="str">
        <f t="shared" ca="1" si="21"/>
        <v/>
      </c>
    </row>
    <row r="33" spans="1:60" ht="30.75" thickBot="1" x14ac:dyDescent="0.3">
      <c r="A33" s="186" t="s">
        <v>192</v>
      </c>
      <c r="B33" s="186" t="s">
        <v>258</v>
      </c>
      <c r="C33" s="186" t="s">
        <v>371</v>
      </c>
      <c r="D33" s="225" t="s">
        <v>365</v>
      </c>
      <c r="E33" s="225" t="s">
        <v>340</v>
      </c>
      <c r="F33" s="186">
        <v>1</v>
      </c>
      <c r="G33" s="225" t="s">
        <v>372</v>
      </c>
      <c r="H33" s="186" t="s">
        <v>325</v>
      </c>
      <c r="I33" s="186">
        <v>2009</v>
      </c>
      <c r="J33" s="220">
        <f>IF(ISBLANK($G33),"",VLOOKUP($G33,'Chp 3 - Condition Assessment'!$N$5:$R$1000,4,FALSE))</f>
        <v>175000</v>
      </c>
      <c r="K33" s="105">
        <f>IF(ISBLANK($G33),"",VLOOKUP($G33,'Chp 3 - Condition Assessment'!$N$5:$R$1000,5,FALSE))</f>
        <v>10</v>
      </c>
      <c r="L33" s="32" t="str">
        <f t="shared" si="27"/>
        <v>2009 2009 GMC Glaval Titan</v>
      </c>
      <c r="O33"/>
      <c r="Q33" t="str">
        <f t="shared" si="33"/>
        <v/>
      </c>
      <c r="R33" s="53" t="str">
        <f t="shared" si="30"/>
        <v/>
      </c>
      <c r="S33" s="108" t="str">
        <f t="shared" si="28"/>
        <v/>
      </c>
      <c r="T33" s="81" t="str">
        <f t="shared" si="31"/>
        <v/>
      </c>
      <c r="U33" s="105" t="str">
        <f t="shared" ca="1" si="29"/>
        <v/>
      </c>
      <c r="V33" s="105" t="str">
        <f t="shared" ca="1" si="29"/>
        <v/>
      </c>
      <c r="W33" s="105" t="str">
        <f t="shared" ca="1" si="29"/>
        <v/>
      </c>
      <c r="X33" s="105" t="str">
        <f t="shared" ca="1" si="29"/>
        <v/>
      </c>
      <c r="Y33" s="105" t="str">
        <f t="shared" ca="1" si="29"/>
        <v/>
      </c>
      <c r="AB33" s="111" t="str">
        <f t="shared" si="32"/>
        <v xml:space="preserve"> </v>
      </c>
      <c r="AC33" s="135"/>
      <c r="AD33" s="136"/>
      <c r="AE33" s="118" t="str">
        <f t="shared" si="7"/>
        <v/>
      </c>
      <c r="AF33" s="135"/>
      <c r="AG33" s="136"/>
      <c r="AH33" s="118" t="str">
        <f t="shared" si="8"/>
        <v/>
      </c>
      <c r="AI33" s="135"/>
      <c r="AJ33" s="136"/>
      <c r="AK33" s="118" t="str">
        <f t="shared" si="9"/>
        <v/>
      </c>
      <c r="AL33" s="135"/>
      <c r="AM33" s="136"/>
      <c r="AN33" s="118" t="str">
        <f t="shared" si="10"/>
        <v/>
      </c>
      <c r="AO33" s="135"/>
      <c r="AP33" s="136"/>
      <c r="AQ33" s="118" t="str">
        <f t="shared" si="11"/>
        <v/>
      </c>
      <c r="AT33" s="111" t="str">
        <f t="shared" si="12"/>
        <v xml:space="preserve"> </v>
      </c>
      <c r="AU33" t="str">
        <f t="shared" ca="1" si="23"/>
        <v/>
      </c>
      <c r="AV33" s="53" t="str">
        <f t="shared" ca="1" si="13"/>
        <v/>
      </c>
      <c r="AW33" t="str">
        <f t="shared" ca="1" si="14"/>
        <v/>
      </c>
      <c r="AX33" s="121" t="str">
        <f t="shared" ca="1" si="24"/>
        <v/>
      </c>
      <c r="AY33" s="53" t="str">
        <f t="shared" ca="1" si="22"/>
        <v/>
      </c>
      <c r="AZ33" t="str">
        <f t="shared" ca="1" si="15"/>
        <v/>
      </c>
      <c r="BA33" s="121" t="str">
        <f t="shared" ca="1" si="25"/>
        <v/>
      </c>
      <c r="BB33" s="53" t="str">
        <f t="shared" ca="1" si="16"/>
        <v/>
      </c>
      <c r="BC33" t="str">
        <f t="shared" ca="1" si="17"/>
        <v/>
      </c>
      <c r="BD33" s="121" t="str">
        <f t="shared" ca="1" si="26"/>
        <v/>
      </c>
      <c r="BE33" s="53" t="str">
        <f t="shared" ca="1" si="18"/>
        <v/>
      </c>
      <c r="BF33" t="str">
        <f t="shared" ca="1" si="19"/>
        <v/>
      </c>
      <c r="BG33" s="121" t="str">
        <f t="shared" ca="1" si="20"/>
        <v/>
      </c>
      <c r="BH33" s="53" t="str">
        <f t="shared" ca="1" si="21"/>
        <v/>
      </c>
    </row>
    <row r="34" spans="1:60" ht="30.75" thickBot="1" x14ac:dyDescent="0.3">
      <c r="A34" s="186" t="s">
        <v>192</v>
      </c>
      <c r="B34" s="186" t="s">
        <v>258</v>
      </c>
      <c r="C34" s="186" t="s">
        <v>373</v>
      </c>
      <c r="D34" s="225" t="s">
        <v>365</v>
      </c>
      <c r="E34" s="225" t="s">
        <v>340</v>
      </c>
      <c r="F34" s="186">
        <v>1</v>
      </c>
      <c r="G34" s="225" t="s">
        <v>374</v>
      </c>
      <c r="H34" s="186" t="s">
        <v>325</v>
      </c>
      <c r="I34" s="186">
        <v>2009</v>
      </c>
      <c r="J34" s="220">
        <f>IF(ISBLANK($G34),"",VLOOKUP($G34,'Chp 3 - Condition Assessment'!$N$5:$R$1000,4,FALSE))</f>
        <v>175000</v>
      </c>
      <c r="K34" s="105">
        <f>IF(ISBLANK($G34),"",VLOOKUP($G34,'Chp 3 - Condition Assessment'!$N$5:$R$1000,5,FALSE))</f>
        <v>10</v>
      </c>
      <c r="L34" s="32" t="str">
        <f t="shared" si="27"/>
        <v>2009 2009 GMC Glaval Titan</v>
      </c>
      <c r="O34"/>
      <c r="Q34" t="str">
        <f t="shared" si="33"/>
        <v/>
      </c>
      <c r="R34" s="53" t="str">
        <f t="shared" si="30"/>
        <v/>
      </c>
      <c r="S34" s="108" t="str">
        <f t="shared" si="28"/>
        <v/>
      </c>
      <c r="T34" s="81" t="str">
        <f t="shared" si="31"/>
        <v/>
      </c>
      <c r="U34" s="105" t="str">
        <f t="shared" ca="1" si="29"/>
        <v/>
      </c>
      <c r="V34" s="105" t="str">
        <f t="shared" ca="1" si="29"/>
        <v/>
      </c>
      <c r="W34" s="105" t="str">
        <f t="shared" ca="1" si="29"/>
        <v/>
      </c>
      <c r="X34" s="105" t="str">
        <f t="shared" ca="1" si="29"/>
        <v/>
      </c>
      <c r="Y34" s="105" t="str">
        <f t="shared" ca="1" si="29"/>
        <v/>
      </c>
      <c r="AB34" s="111" t="str">
        <f t="shared" si="32"/>
        <v xml:space="preserve"> </v>
      </c>
      <c r="AC34" s="135"/>
      <c r="AD34" s="136"/>
      <c r="AE34" s="118" t="str">
        <f t="shared" si="7"/>
        <v/>
      </c>
      <c r="AF34" s="135"/>
      <c r="AG34" s="136"/>
      <c r="AH34" s="118" t="str">
        <f t="shared" si="8"/>
        <v/>
      </c>
      <c r="AI34" s="135"/>
      <c r="AJ34" s="136"/>
      <c r="AK34" s="118" t="str">
        <f t="shared" si="9"/>
        <v/>
      </c>
      <c r="AL34" s="135"/>
      <c r="AM34" s="136"/>
      <c r="AN34" s="118" t="str">
        <f t="shared" si="10"/>
        <v/>
      </c>
      <c r="AO34" s="135"/>
      <c r="AP34" s="136"/>
      <c r="AQ34" s="118" t="str">
        <f t="shared" si="11"/>
        <v/>
      </c>
      <c r="AT34" s="111" t="str">
        <f t="shared" si="12"/>
        <v xml:space="preserve"> </v>
      </c>
      <c r="AU34" t="str">
        <f t="shared" ca="1" si="23"/>
        <v/>
      </c>
      <c r="AV34" s="53" t="str">
        <f t="shared" ca="1" si="13"/>
        <v/>
      </c>
      <c r="AW34" t="str">
        <f t="shared" ca="1" si="14"/>
        <v/>
      </c>
      <c r="AX34" s="121" t="str">
        <f t="shared" ca="1" si="24"/>
        <v/>
      </c>
      <c r="AY34" s="53" t="str">
        <f t="shared" ca="1" si="22"/>
        <v/>
      </c>
      <c r="AZ34" t="str">
        <f t="shared" ca="1" si="15"/>
        <v/>
      </c>
      <c r="BA34" s="121" t="str">
        <f t="shared" ca="1" si="25"/>
        <v/>
      </c>
      <c r="BB34" s="53" t="str">
        <f t="shared" ca="1" si="16"/>
        <v/>
      </c>
      <c r="BC34" t="str">
        <f t="shared" ca="1" si="17"/>
        <v/>
      </c>
      <c r="BD34" s="121" t="str">
        <f t="shared" ca="1" si="26"/>
        <v/>
      </c>
      <c r="BE34" s="53" t="str">
        <f t="shared" ca="1" si="18"/>
        <v/>
      </c>
      <c r="BF34" t="str">
        <f t="shared" ca="1" si="19"/>
        <v/>
      </c>
      <c r="BG34" s="121" t="str">
        <f t="shared" ca="1" si="20"/>
        <v/>
      </c>
      <c r="BH34" s="53" t="str">
        <f t="shared" ca="1" si="21"/>
        <v/>
      </c>
    </row>
    <row r="35" spans="1:60" ht="30.75" thickBot="1" x14ac:dyDescent="0.3">
      <c r="A35" s="186" t="s">
        <v>192</v>
      </c>
      <c r="B35" s="186" t="s">
        <v>258</v>
      </c>
      <c r="C35" s="186" t="s">
        <v>375</v>
      </c>
      <c r="D35" s="225" t="s">
        <v>365</v>
      </c>
      <c r="E35" s="225" t="s">
        <v>340</v>
      </c>
      <c r="F35" s="186">
        <v>1</v>
      </c>
      <c r="G35" s="225" t="s">
        <v>376</v>
      </c>
      <c r="H35" s="186" t="s">
        <v>325</v>
      </c>
      <c r="I35" s="186">
        <v>2009</v>
      </c>
      <c r="J35" s="220">
        <v>175000</v>
      </c>
      <c r="K35" s="105">
        <f>IF(ISBLANK($G35),"",VLOOKUP($G35,'Chp 3 - Condition Assessment'!$N$5:$R$1000,5,FALSE))</f>
        <v>10</v>
      </c>
      <c r="L35" s="32" t="str">
        <f t="shared" si="27"/>
        <v>2009 2009 GMC Glaval Titan</v>
      </c>
      <c r="O35"/>
      <c r="Q35" t="str">
        <f t="shared" si="33"/>
        <v/>
      </c>
      <c r="R35" s="53" t="str">
        <f t="shared" si="30"/>
        <v/>
      </c>
      <c r="S35" s="108" t="str">
        <f t="shared" si="28"/>
        <v/>
      </c>
      <c r="T35" s="81" t="str">
        <f t="shared" si="31"/>
        <v/>
      </c>
      <c r="U35" s="105" t="str">
        <f t="shared" ca="1" si="29"/>
        <v/>
      </c>
      <c r="V35" s="105" t="str">
        <f t="shared" ca="1" si="29"/>
        <v/>
      </c>
      <c r="W35" s="105" t="str">
        <f t="shared" ca="1" si="29"/>
        <v/>
      </c>
      <c r="X35" s="105" t="str">
        <f t="shared" ca="1" si="29"/>
        <v/>
      </c>
      <c r="Y35" s="105" t="str">
        <f t="shared" ca="1" si="29"/>
        <v/>
      </c>
      <c r="AB35" s="111" t="str">
        <f t="shared" si="32"/>
        <v xml:space="preserve"> </v>
      </c>
      <c r="AC35" s="135"/>
      <c r="AD35" s="136"/>
      <c r="AE35" s="118" t="str">
        <f t="shared" si="7"/>
        <v/>
      </c>
      <c r="AF35" s="135"/>
      <c r="AG35" s="136"/>
      <c r="AH35" s="118" t="str">
        <f t="shared" si="8"/>
        <v/>
      </c>
      <c r="AI35" s="135"/>
      <c r="AJ35" s="136"/>
      <c r="AK35" s="118" t="str">
        <f t="shared" si="9"/>
        <v/>
      </c>
      <c r="AL35" s="135"/>
      <c r="AM35" s="136"/>
      <c r="AN35" s="118" t="str">
        <f t="shared" si="10"/>
        <v/>
      </c>
      <c r="AO35" s="135"/>
      <c r="AP35" s="136"/>
      <c r="AQ35" s="118" t="str">
        <f t="shared" si="11"/>
        <v/>
      </c>
      <c r="AT35" s="111" t="str">
        <f t="shared" si="12"/>
        <v xml:space="preserve"> </v>
      </c>
      <c r="AU35" t="str">
        <f t="shared" ca="1" si="23"/>
        <v/>
      </c>
      <c r="AV35" s="53" t="str">
        <f t="shared" ca="1" si="13"/>
        <v/>
      </c>
      <c r="AW35" t="str">
        <f t="shared" ca="1" si="14"/>
        <v/>
      </c>
      <c r="AX35" s="121" t="str">
        <f t="shared" ca="1" si="24"/>
        <v/>
      </c>
      <c r="AY35" s="53" t="str">
        <f t="shared" ca="1" si="22"/>
        <v/>
      </c>
      <c r="AZ35" t="str">
        <f t="shared" ca="1" si="15"/>
        <v/>
      </c>
      <c r="BA35" s="121" t="str">
        <f t="shared" ca="1" si="25"/>
        <v/>
      </c>
      <c r="BB35" s="53" t="str">
        <f t="shared" ca="1" si="16"/>
        <v/>
      </c>
      <c r="BC35" t="str">
        <f t="shared" ca="1" si="17"/>
        <v/>
      </c>
      <c r="BD35" s="121" t="str">
        <f t="shared" ca="1" si="26"/>
        <v/>
      </c>
      <c r="BE35" s="53" t="str">
        <f t="shared" ca="1" si="18"/>
        <v/>
      </c>
      <c r="BF35" t="str">
        <f t="shared" ca="1" si="19"/>
        <v/>
      </c>
      <c r="BG35" s="121" t="str">
        <f t="shared" ca="1" si="20"/>
        <v/>
      </c>
      <c r="BH35" s="53" t="str">
        <f t="shared" ca="1" si="21"/>
        <v/>
      </c>
    </row>
    <row r="36" spans="1:60" ht="30.75" thickBot="1" x14ac:dyDescent="0.3">
      <c r="A36" s="186" t="s">
        <v>192</v>
      </c>
      <c r="B36" s="186" t="s">
        <v>258</v>
      </c>
      <c r="C36" s="186" t="s">
        <v>377</v>
      </c>
      <c r="D36" s="225" t="s">
        <v>365</v>
      </c>
      <c r="E36" s="225" t="s">
        <v>340</v>
      </c>
      <c r="F36" s="186">
        <v>1</v>
      </c>
      <c r="G36" s="225" t="s">
        <v>378</v>
      </c>
      <c r="H36" s="186" t="s">
        <v>325</v>
      </c>
      <c r="I36" s="186">
        <v>2009</v>
      </c>
      <c r="J36" s="220">
        <f>IF(ISBLANK($G36),"",VLOOKUP($G36,'Chp 3 - Condition Assessment'!$N$5:$R$1000,4,FALSE))</f>
        <v>175000</v>
      </c>
      <c r="K36" s="105">
        <f>IF(ISBLANK($G36),"",VLOOKUP($G36,'Chp 3 - Condition Assessment'!$N$5:$R$1000,5,FALSE))</f>
        <v>10</v>
      </c>
      <c r="L36" s="32" t="str">
        <f t="shared" si="27"/>
        <v>2009 2009 GMC Glaval Titan</v>
      </c>
      <c r="O36"/>
      <c r="Q36" t="str">
        <f t="shared" si="33"/>
        <v/>
      </c>
      <c r="R36" s="53" t="str">
        <f t="shared" si="30"/>
        <v/>
      </c>
      <c r="S36" s="108" t="str">
        <f t="shared" si="28"/>
        <v/>
      </c>
      <c r="T36" s="81" t="str">
        <f t="shared" si="31"/>
        <v/>
      </c>
      <c r="U36" s="105" t="str">
        <f t="shared" ref="U36:Y45" ca="1" si="34">IFERROR(IF((U$10-$S36)&lt;=$T36,$Q36,0),"")</f>
        <v/>
      </c>
      <c r="V36" s="105" t="str">
        <f t="shared" ca="1" si="34"/>
        <v/>
      </c>
      <c r="W36" s="105" t="str">
        <f t="shared" ca="1" si="34"/>
        <v/>
      </c>
      <c r="X36" s="105" t="str">
        <f t="shared" ca="1" si="34"/>
        <v/>
      </c>
      <c r="Y36" s="105" t="str">
        <f t="shared" ca="1" si="34"/>
        <v/>
      </c>
      <c r="AB36" s="111" t="str">
        <f t="shared" si="32"/>
        <v xml:space="preserve"> </v>
      </c>
      <c r="AC36" s="135"/>
      <c r="AD36" s="136"/>
      <c r="AE36" s="118" t="str">
        <f t="shared" si="7"/>
        <v/>
      </c>
      <c r="AF36" s="135"/>
      <c r="AG36" s="136"/>
      <c r="AH36" s="118" t="str">
        <f t="shared" si="8"/>
        <v/>
      </c>
      <c r="AI36" s="135"/>
      <c r="AJ36" s="136"/>
      <c r="AK36" s="118" t="str">
        <f t="shared" si="9"/>
        <v/>
      </c>
      <c r="AL36" s="135"/>
      <c r="AM36" s="136"/>
      <c r="AN36" s="118" t="str">
        <f t="shared" si="10"/>
        <v/>
      </c>
      <c r="AO36" s="135"/>
      <c r="AP36" s="136"/>
      <c r="AQ36" s="118" t="str">
        <f t="shared" si="11"/>
        <v/>
      </c>
      <c r="AT36" s="111" t="str">
        <f t="shared" si="12"/>
        <v xml:space="preserve"> </v>
      </c>
      <c r="AU36" t="str">
        <f t="shared" ca="1" si="23"/>
        <v/>
      </c>
      <c r="AV36" s="53" t="str">
        <f t="shared" ca="1" si="13"/>
        <v/>
      </c>
      <c r="AW36" t="str">
        <f t="shared" ca="1" si="14"/>
        <v/>
      </c>
      <c r="AX36" s="121" t="str">
        <f t="shared" ca="1" si="24"/>
        <v/>
      </c>
      <c r="AY36" s="53" t="str">
        <f t="shared" ca="1" si="22"/>
        <v/>
      </c>
      <c r="AZ36" t="str">
        <f t="shared" ca="1" si="15"/>
        <v/>
      </c>
      <c r="BA36" s="121" t="str">
        <f t="shared" ca="1" si="25"/>
        <v/>
      </c>
      <c r="BB36" s="53" t="str">
        <f t="shared" ca="1" si="16"/>
        <v/>
      </c>
      <c r="BC36" t="str">
        <f t="shared" ca="1" si="17"/>
        <v/>
      </c>
      <c r="BD36" s="121" t="str">
        <f t="shared" ca="1" si="26"/>
        <v/>
      </c>
      <c r="BE36" s="53" t="str">
        <f t="shared" ca="1" si="18"/>
        <v/>
      </c>
      <c r="BF36" t="str">
        <f t="shared" ca="1" si="19"/>
        <v/>
      </c>
      <c r="BG36" s="121" t="str">
        <f t="shared" ca="1" si="20"/>
        <v/>
      </c>
      <c r="BH36" s="53" t="str">
        <f t="shared" ca="1" si="21"/>
        <v/>
      </c>
    </row>
    <row r="37" spans="1:60" ht="30.75" thickBot="1" x14ac:dyDescent="0.3">
      <c r="A37" s="186" t="s">
        <v>192</v>
      </c>
      <c r="B37" s="186" t="s">
        <v>258</v>
      </c>
      <c r="C37" s="186" t="s">
        <v>379</v>
      </c>
      <c r="D37" s="225" t="s">
        <v>365</v>
      </c>
      <c r="E37" s="225" t="s">
        <v>340</v>
      </c>
      <c r="F37" s="186">
        <v>1</v>
      </c>
      <c r="G37" s="225" t="s">
        <v>380</v>
      </c>
      <c r="H37" s="186" t="s">
        <v>325</v>
      </c>
      <c r="I37" s="186">
        <v>2009</v>
      </c>
      <c r="J37" s="220">
        <f>IF(ISBLANK($G37),"",VLOOKUP($G37,'Chp 3 - Condition Assessment'!$N$5:$R$1000,4,FALSE))</f>
        <v>175000</v>
      </c>
      <c r="K37" s="105">
        <f>IF(ISBLANK($G37),"",VLOOKUP($G37,'Chp 3 - Condition Assessment'!$N$5:$R$1000,5,FALSE))</f>
        <v>10</v>
      </c>
      <c r="L37" s="32" t="str">
        <f t="shared" si="27"/>
        <v>2009 2009 GMC Glaval Titan</v>
      </c>
      <c r="O37"/>
      <c r="Q37" t="str">
        <f t="shared" si="33"/>
        <v/>
      </c>
      <c r="R37" s="53" t="str">
        <f t="shared" si="30"/>
        <v/>
      </c>
      <c r="S37" s="108" t="str">
        <f t="shared" si="28"/>
        <v/>
      </c>
      <c r="T37" s="81" t="str">
        <f t="shared" si="31"/>
        <v/>
      </c>
      <c r="U37" s="105" t="str">
        <f t="shared" ca="1" si="34"/>
        <v/>
      </c>
      <c r="V37" s="105" t="str">
        <f t="shared" ca="1" si="34"/>
        <v/>
      </c>
      <c r="W37" s="105" t="str">
        <f t="shared" ca="1" si="34"/>
        <v/>
      </c>
      <c r="X37" s="105" t="str">
        <f t="shared" ca="1" si="34"/>
        <v/>
      </c>
      <c r="Y37" s="105" t="str">
        <f t="shared" ca="1" si="34"/>
        <v/>
      </c>
      <c r="AB37" s="111" t="str">
        <f t="shared" si="32"/>
        <v xml:space="preserve"> </v>
      </c>
      <c r="AC37" s="135"/>
      <c r="AD37" s="136"/>
      <c r="AE37" s="118" t="str">
        <f t="shared" si="7"/>
        <v/>
      </c>
      <c r="AF37" s="135"/>
      <c r="AG37" s="136"/>
      <c r="AH37" s="118" t="str">
        <f t="shared" si="8"/>
        <v/>
      </c>
      <c r="AI37" s="135"/>
      <c r="AJ37" s="136"/>
      <c r="AK37" s="118" t="str">
        <f t="shared" si="9"/>
        <v/>
      </c>
      <c r="AL37" s="135"/>
      <c r="AM37" s="136"/>
      <c r="AN37" s="118" t="str">
        <f t="shared" si="10"/>
        <v/>
      </c>
      <c r="AO37" s="135"/>
      <c r="AP37" s="136"/>
      <c r="AQ37" s="118" t="str">
        <f t="shared" si="11"/>
        <v/>
      </c>
      <c r="AT37" s="111" t="str">
        <f t="shared" si="12"/>
        <v xml:space="preserve"> </v>
      </c>
      <c r="AU37" t="str">
        <f t="shared" ca="1" si="23"/>
        <v/>
      </c>
      <c r="AV37" s="53" t="str">
        <f t="shared" ca="1" si="13"/>
        <v/>
      </c>
      <c r="AW37" t="str">
        <f t="shared" ca="1" si="14"/>
        <v/>
      </c>
      <c r="AX37" s="121" t="str">
        <f t="shared" ca="1" si="24"/>
        <v/>
      </c>
      <c r="AY37" s="53" t="str">
        <f t="shared" ca="1" si="22"/>
        <v/>
      </c>
      <c r="AZ37" t="str">
        <f t="shared" ca="1" si="15"/>
        <v/>
      </c>
      <c r="BA37" s="121" t="str">
        <f t="shared" ca="1" si="25"/>
        <v/>
      </c>
      <c r="BB37" s="53" t="str">
        <f t="shared" ca="1" si="16"/>
        <v/>
      </c>
      <c r="BC37" t="str">
        <f t="shared" ca="1" si="17"/>
        <v/>
      </c>
      <c r="BD37" s="121" t="str">
        <f t="shared" ca="1" si="26"/>
        <v/>
      </c>
      <c r="BE37" s="53" t="str">
        <f t="shared" ca="1" si="18"/>
        <v/>
      </c>
      <c r="BF37" t="str">
        <f t="shared" ca="1" si="19"/>
        <v/>
      </c>
      <c r="BG37" s="121" t="str">
        <f t="shared" ca="1" si="20"/>
        <v/>
      </c>
      <c r="BH37" s="53" t="str">
        <f t="shared" ca="1" si="21"/>
        <v/>
      </c>
    </row>
    <row r="38" spans="1:60" ht="30.75" thickBot="1" x14ac:dyDescent="0.3">
      <c r="A38" s="186" t="s">
        <v>192</v>
      </c>
      <c r="B38" s="186" t="s">
        <v>258</v>
      </c>
      <c r="C38" s="186" t="s">
        <v>381</v>
      </c>
      <c r="D38" s="225" t="s">
        <v>365</v>
      </c>
      <c r="E38" s="225" t="s">
        <v>340</v>
      </c>
      <c r="F38" s="186">
        <v>1</v>
      </c>
      <c r="G38" s="225" t="s">
        <v>382</v>
      </c>
      <c r="H38" s="186" t="s">
        <v>325</v>
      </c>
      <c r="I38" s="186">
        <v>2009</v>
      </c>
      <c r="J38" s="220">
        <f>IF(ISBLANK($G38),"",VLOOKUP($G38,'Chp 3 - Condition Assessment'!$N$5:$R$1000,4,FALSE))</f>
        <v>175000</v>
      </c>
      <c r="K38" s="105">
        <f>IF(ISBLANK($G38),"",VLOOKUP($G38,'Chp 3 - Condition Assessment'!$N$5:$R$1000,5,FALSE))</f>
        <v>10</v>
      </c>
      <c r="L38" s="32" t="str">
        <f t="shared" si="27"/>
        <v>2009 2009 GMC Glaval Titan</v>
      </c>
      <c r="O38"/>
      <c r="Q38" t="str">
        <f t="shared" si="33"/>
        <v/>
      </c>
      <c r="R38" s="53" t="str">
        <f t="shared" si="30"/>
        <v/>
      </c>
      <c r="S38" s="108" t="str">
        <f t="shared" si="28"/>
        <v/>
      </c>
      <c r="T38" s="81" t="str">
        <f t="shared" si="31"/>
        <v/>
      </c>
      <c r="U38" s="105" t="str">
        <f t="shared" ca="1" si="34"/>
        <v/>
      </c>
      <c r="V38" s="105" t="str">
        <f t="shared" ca="1" si="34"/>
        <v/>
      </c>
      <c r="W38" s="105" t="str">
        <f t="shared" ca="1" si="34"/>
        <v/>
      </c>
      <c r="X38" s="105" t="str">
        <f t="shared" ca="1" si="34"/>
        <v/>
      </c>
      <c r="Y38" s="105" t="str">
        <f t="shared" ca="1" si="34"/>
        <v/>
      </c>
      <c r="AB38" s="111" t="str">
        <f t="shared" si="32"/>
        <v xml:space="preserve"> </v>
      </c>
      <c r="AC38" s="135"/>
      <c r="AD38" s="136"/>
      <c r="AE38" s="118" t="str">
        <f t="shared" si="7"/>
        <v/>
      </c>
      <c r="AF38" s="135"/>
      <c r="AG38" s="136"/>
      <c r="AH38" s="118" t="str">
        <f t="shared" si="8"/>
        <v/>
      </c>
      <c r="AI38" s="135"/>
      <c r="AJ38" s="136"/>
      <c r="AK38" s="118" t="str">
        <f t="shared" si="9"/>
        <v/>
      </c>
      <c r="AL38" s="135"/>
      <c r="AM38" s="136"/>
      <c r="AN38" s="118" t="str">
        <f t="shared" si="10"/>
        <v/>
      </c>
      <c r="AO38" s="135"/>
      <c r="AP38" s="136"/>
      <c r="AQ38" s="118" t="str">
        <f t="shared" si="11"/>
        <v/>
      </c>
      <c r="AT38" s="111" t="str">
        <f t="shared" si="12"/>
        <v xml:space="preserve"> </v>
      </c>
      <c r="AU38" t="str">
        <f t="shared" ca="1" si="23"/>
        <v/>
      </c>
      <c r="AV38" s="53" t="str">
        <f t="shared" ca="1" si="13"/>
        <v/>
      </c>
      <c r="AW38" t="str">
        <f t="shared" ca="1" si="14"/>
        <v/>
      </c>
      <c r="AX38" s="121" t="str">
        <f t="shared" ca="1" si="24"/>
        <v/>
      </c>
      <c r="AY38" s="53" t="str">
        <f t="shared" ca="1" si="22"/>
        <v/>
      </c>
      <c r="AZ38" t="str">
        <f t="shared" ca="1" si="15"/>
        <v/>
      </c>
      <c r="BA38" s="121" t="str">
        <f t="shared" ca="1" si="25"/>
        <v/>
      </c>
      <c r="BB38" s="53" t="str">
        <f t="shared" ca="1" si="16"/>
        <v/>
      </c>
      <c r="BC38" t="str">
        <f t="shared" ca="1" si="17"/>
        <v/>
      </c>
      <c r="BD38" s="121" t="str">
        <f t="shared" ca="1" si="26"/>
        <v/>
      </c>
      <c r="BE38" s="53" t="str">
        <f t="shared" ca="1" si="18"/>
        <v/>
      </c>
      <c r="BF38" t="str">
        <f t="shared" ca="1" si="19"/>
        <v/>
      </c>
      <c r="BG38" s="121" t="str">
        <f t="shared" ca="1" si="20"/>
        <v/>
      </c>
      <c r="BH38" s="53" t="str">
        <f t="shared" ca="1" si="21"/>
        <v/>
      </c>
    </row>
    <row r="39" spans="1:60" ht="30.75" thickBot="1" x14ac:dyDescent="0.3">
      <c r="A39" s="186" t="s">
        <v>192</v>
      </c>
      <c r="B39" s="186" t="s">
        <v>258</v>
      </c>
      <c r="C39" s="186" t="s">
        <v>383</v>
      </c>
      <c r="D39" s="225" t="s">
        <v>365</v>
      </c>
      <c r="E39" s="225" t="s">
        <v>340</v>
      </c>
      <c r="F39" s="186">
        <v>1</v>
      </c>
      <c r="G39" s="225" t="s">
        <v>384</v>
      </c>
      <c r="H39" s="186" t="s">
        <v>325</v>
      </c>
      <c r="I39" s="186">
        <v>2009</v>
      </c>
      <c r="J39" s="220">
        <f>IF(ISBLANK($G39),"",VLOOKUP($G39,'Chp 3 - Condition Assessment'!$N$5:$R$1000,4,FALSE))</f>
        <v>175000</v>
      </c>
      <c r="K39" s="105">
        <f>IF(ISBLANK($G39),"",VLOOKUP($G39,'Chp 3 - Condition Assessment'!$N$5:$R$1000,5,FALSE))</f>
        <v>10</v>
      </c>
      <c r="L39" s="32" t="str">
        <f t="shared" si="27"/>
        <v>2009 2009 GMC Glaval Titan</v>
      </c>
      <c r="O39"/>
      <c r="Q39" t="str">
        <f t="shared" si="33"/>
        <v/>
      </c>
      <c r="R39" s="53" t="str">
        <f t="shared" si="30"/>
        <v/>
      </c>
      <c r="S39" s="108" t="str">
        <f t="shared" si="28"/>
        <v/>
      </c>
      <c r="T39" s="81" t="str">
        <f t="shared" si="31"/>
        <v/>
      </c>
      <c r="U39" s="105" t="str">
        <f t="shared" ca="1" si="34"/>
        <v/>
      </c>
      <c r="V39" s="105" t="str">
        <f t="shared" ca="1" si="34"/>
        <v/>
      </c>
      <c r="W39" s="105" t="str">
        <f t="shared" ca="1" si="34"/>
        <v/>
      </c>
      <c r="X39" s="105" t="str">
        <f t="shared" ca="1" si="34"/>
        <v/>
      </c>
      <c r="Y39" s="105" t="str">
        <f t="shared" ca="1" si="34"/>
        <v/>
      </c>
      <c r="AB39" s="111" t="str">
        <f t="shared" si="32"/>
        <v xml:space="preserve"> </v>
      </c>
      <c r="AC39" s="135"/>
      <c r="AD39" s="136"/>
      <c r="AE39" s="118" t="str">
        <f t="shared" si="7"/>
        <v/>
      </c>
      <c r="AF39" s="135"/>
      <c r="AG39" s="136"/>
      <c r="AH39" s="118" t="str">
        <f t="shared" si="8"/>
        <v/>
      </c>
      <c r="AI39" s="135"/>
      <c r="AJ39" s="136"/>
      <c r="AK39" s="118" t="str">
        <f t="shared" si="9"/>
        <v/>
      </c>
      <c r="AL39" s="135"/>
      <c r="AM39" s="136"/>
      <c r="AN39" s="118" t="str">
        <f t="shared" si="10"/>
        <v/>
      </c>
      <c r="AO39" s="135"/>
      <c r="AP39" s="136"/>
      <c r="AQ39" s="118" t="str">
        <f t="shared" si="11"/>
        <v/>
      </c>
      <c r="AT39" s="111" t="str">
        <f t="shared" si="12"/>
        <v xml:space="preserve"> </v>
      </c>
      <c r="AU39" t="str">
        <f t="shared" ca="1" si="23"/>
        <v/>
      </c>
      <c r="AV39" s="53" t="str">
        <f t="shared" ca="1" si="13"/>
        <v/>
      </c>
      <c r="AW39" t="str">
        <f t="shared" ca="1" si="14"/>
        <v/>
      </c>
      <c r="AX39" s="121" t="str">
        <f t="shared" ca="1" si="24"/>
        <v/>
      </c>
      <c r="AY39" s="53" t="str">
        <f t="shared" ca="1" si="22"/>
        <v/>
      </c>
      <c r="AZ39" t="str">
        <f t="shared" ca="1" si="15"/>
        <v/>
      </c>
      <c r="BA39" s="121" t="str">
        <f t="shared" ca="1" si="25"/>
        <v/>
      </c>
      <c r="BB39" s="53" t="str">
        <f t="shared" ca="1" si="16"/>
        <v/>
      </c>
      <c r="BC39" t="str">
        <f t="shared" ca="1" si="17"/>
        <v/>
      </c>
      <c r="BD39" s="121" t="str">
        <f t="shared" ca="1" si="26"/>
        <v/>
      </c>
      <c r="BE39" s="53" t="str">
        <f t="shared" ca="1" si="18"/>
        <v/>
      </c>
      <c r="BF39" t="str">
        <f t="shared" ca="1" si="19"/>
        <v/>
      </c>
      <c r="BG39" s="121" t="str">
        <f t="shared" ca="1" si="20"/>
        <v/>
      </c>
      <c r="BH39" s="53" t="str">
        <f t="shared" ca="1" si="21"/>
        <v/>
      </c>
    </row>
    <row r="40" spans="1:60" ht="30.75" thickBot="1" x14ac:dyDescent="0.3">
      <c r="A40" s="186" t="s">
        <v>192</v>
      </c>
      <c r="B40" s="186" t="s">
        <v>258</v>
      </c>
      <c r="C40" s="186" t="s">
        <v>385</v>
      </c>
      <c r="D40" s="225" t="s">
        <v>365</v>
      </c>
      <c r="E40" s="225" t="s">
        <v>340</v>
      </c>
      <c r="F40" s="186">
        <v>1</v>
      </c>
      <c r="G40" s="225" t="s">
        <v>386</v>
      </c>
      <c r="H40" s="186" t="s">
        <v>325</v>
      </c>
      <c r="I40" s="186">
        <v>2009</v>
      </c>
      <c r="J40" s="220">
        <f>IF(ISBLANK($G40),"",VLOOKUP($G40,'Chp 3 - Condition Assessment'!$N$5:$R$1000,4,FALSE))</f>
        <v>175000</v>
      </c>
      <c r="K40" s="105">
        <f>IF(ISBLANK($G40),"",VLOOKUP($G40,'Chp 3 - Condition Assessment'!$N$5:$R$1000,5,FALSE))</f>
        <v>10</v>
      </c>
      <c r="L40" s="32" t="str">
        <f t="shared" si="27"/>
        <v>2009 2009 GMC Glaval Titan</v>
      </c>
      <c r="O40"/>
      <c r="Q40" t="str">
        <f t="shared" si="33"/>
        <v/>
      </c>
      <c r="R40" s="53" t="str">
        <f t="shared" si="30"/>
        <v/>
      </c>
      <c r="S40" s="108" t="str">
        <f t="shared" si="28"/>
        <v/>
      </c>
      <c r="T40" s="81" t="str">
        <f t="shared" si="31"/>
        <v/>
      </c>
      <c r="U40" s="105" t="str">
        <f t="shared" ca="1" si="34"/>
        <v/>
      </c>
      <c r="V40" s="105" t="str">
        <f t="shared" ca="1" si="34"/>
        <v/>
      </c>
      <c r="W40" s="105" t="str">
        <f t="shared" ca="1" si="34"/>
        <v/>
      </c>
      <c r="X40" s="105" t="str">
        <f t="shared" ca="1" si="34"/>
        <v/>
      </c>
      <c r="Y40" s="105" t="str">
        <f t="shared" ca="1" si="34"/>
        <v/>
      </c>
      <c r="AB40" s="111" t="str">
        <f t="shared" si="32"/>
        <v xml:space="preserve"> </v>
      </c>
      <c r="AC40" s="135"/>
      <c r="AD40" s="136"/>
      <c r="AE40" s="118" t="str">
        <f t="shared" si="7"/>
        <v/>
      </c>
      <c r="AF40" s="135"/>
      <c r="AG40" s="136"/>
      <c r="AH40" s="118" t="str">
        <f t="shared" si="8"/>
        <v/>
      </c>
      <c r="AI40" s="135"/>
      <c r="AJ40" s="136"/>
      <c r="AK40" s="118" t="str">
        <f t="shared" si="9"/>
        <v/>
      </c>
      <c r="AL40" s="135"/>
      <c r="AM40" s="136"/>
      <c r="AN40" s="118" t="str">
        <f t="shared" si="10"/>
        <v/>
      </c>
      <c r="AO40" s="135"/>
      <c r="AP40" s="136"/>
      <c r="AQ40" s="118" t="str">
        <f t="shared" si="11"/>
        <v/>
      </c>
      <c r="AT40" s="111" t="str">
        <f t="shared" si="12"/>
        <v xml:space="preserve"> </v>
      </c>
      <c r="AU40" t="str">
        <f t="shared" ca="1" si="23"/>
        <v/>
      </c>
      <c r="AV40" s="53" t="str">
        <f t="shared" ca="1" si="13"/>
        <v/>
      </c>
      <c r="AW40" t="str">
        <f t="shared" ca="1" si="14"/>
        <v/>
      </c>
      <c r="AX40" s="121" t="str">
        <f t="shared" ca="1" si="24"/>
        <v/>
      </c>
      <c r="AY40" s="53" t="str">
        <f t="shared" ca="1" si="22"/>
        <v/>
      </c>
      <c r="AZ40" t="str">
        <f t="shared" ca="1" si="15"/>
        <v/>
      </c>
      <c r="BA40" s="121" t="str">
        <f t="shared" ca="1" si="25"/>
        <v/>
      </c>
      <c r="BB40" s="53" t="str">
        <f t="shared" ca="1" si="16"/>
        <v/>
      </c>
      <c r="BC40" t="str">
        <f t="shared" ca="1" si="17"/>
        <v/>
      </c>
      <c r="BD40" s="121" t="str">
        <f t="shared" ca="1" si="26"/>
        <v/>
      </c>
      <c r="BE40" s="53" t="str">
        <f t="shared" ca="1" si="18"/>
        <v/>
      </c>
      <c r="BF40" t="str">
        <f t="shared" ca="1" si="19"/>
        <v/>
      </c>
      <c r="BG40" s="121" t="str">
        <f t="shared" ca="1" si="20"/>
        <v/>
      </c>
      <c r="BH40" s="53" t="str">
        <f t="shared" ca="1" si="21"/>
        <v/>
      </c>
    </row>
    <row r="41" spans="1:60" ht="30.75" thickBot="1" x14ac:dyDescent="0.3">
      <c r="A41" s="186" t="s">
        <v>192</v>
      </c>
      <c r="B41" s="186" t="s">
        <v>258</v>
      </c>
      <c r="C41" s="186" t="s">
        <v>387</v>
      </c>
      <c r="D41" s="225" t="s">
        <v>365</v>
      </c>
      <c r="E41" s="225" t="s">
        <v>340</v>
      </c>
      <c r="F41" s="186">
        <v>1</v>
      </c>
      <c r="G41" s="225" t="s">
        <v>388</v>
      </c>
      <c r="H41" s="186" t="s">
        <v>325</v>
      </c>
      <c r="I41" s="186">
        <v>2009</v>
      </c>
      <c r="J41" s="220">
        <f>IF(ISBLANK($G41),"",VLOOKUP($G41,'Chp 3 - Condition Assessment'!$N$5:$R$1000,4,FALSE))</f>
        <v>175000</v>
      </c>
      <c r="K41" s="105">
        <f>IF(ISBLANK($G41),"",VLOOKUP($G41,'Chp 3 - Condition Assessment'!$N$5:$R$1000,5,FALSE))</f>
        <v>10</v>
      </c>
      <c r="L41" s="32" t="str">
        <f t="shared" si="27"/>
        <v>2009 2009 GMC Glaval Titan</v>
      </c>
      <c r="O41"/>
      <c r="Q41" t="str">
        <f t="shared" si="33"/>
        <v/>
      </c>
      <c r="R41" s="53" t="str">
        <f t="shared" si="30"/>
        <v/>
      </c>
      <c r="S41" s="108" t="str">
        <f t="shared" si="28"/>
        <v/>
      </c>
      <c r="T41" s="81" t="str">
        <f t="shared" si="31"/>
        <v/>
      </c>
      <c r="U41" s="105" t="str">
        <f t="shared" ca="1" si="34"/>
        <v/>
      </c>
      <c r="V41" s="105" t="str">
        <f t="shared" ca="1" si="34"/>
        <v/>
      </c>
      <c r="W41" s="105" t="str">
        <f t="shared" ca="1" si="34"/>
        <v/>
      </c>
      <c r="X41" s="105" t="str">
        <f t="shared" ca="1" si="34"/>
        <v/>
      </c>
      <c r="Y41" s="105" t="str">
        <f t="shared" ca="1" si="34"/>
        <v/>
      </c>
      <c r="AB41" s="111" t="str">
        <f t="shared" si="32"/>
        <v xml:space="preserve"> </v>
      </c>
      <c r="AC41" s="135"/>
      <c r="AD41" s="136"/>
      <c r="AE41" s="118" t="str">
        <f t="shared" si="7"/>
        <v/>
      </c>
      <c r="AF41" s="135"/>
      <c r="AG41" s="136"/>
      <c r="AH41" s="118" t="str">
        <f t="shared" si="8"/>
        <v/>
      </c>
      <c r="AI41" s="135"/>
      <c r="AJ41" s="136"/>
      <c r="AK41" s="118" t="str">
        <f t="shared" si="9"/>
        <v/>
      </c>
      <c r="AL41" s="135"/>
      <c r="AM41" s="136"/>
      <c r="AN41" s="118" t="str">
        <f t="shared" si="10"/>
        <v/>
      </c>
      <c r="AO41" s="135"/>
      <c r="AP41" s="136"/>
      <c r="AQ41" s="118" t="str">
        <f t="shared" si="11"/>
        <v/>
      </c>
      <c r="AT41" s="111" t="str">
        <f t="shared" si="12"/>
        <v xml:space="preserve"> </v>
      </c>
      <c r="AU41" t="str">
        <f t="shared" ca="1" si="23"/>
        <v/>
      </c>
      <c r="AV41" s="53" t="str">
        <f t="shared" ca="1" si="13"/>
        <v/>
      </c>
      <c r="AW41" t="str">
        <f t="shared" ca="1" si="14"/>
        <v/>
      </c>
      <c r="AX41" s="121" t="str">
        <f t="shared" ca="1" si="24"/>
        <v/>
      </c>
      <c r="AY41" s="53" t="str">
        <f t="shared" ca="1" si="22"/>
        <v/>
      </c>
      <c r="AZ41" t="str">
        <f t="shared" ca="1" si="15"/>
        <v/>
      </c>
      <c r="BA41" s="121" t="str">
        <f t="shared" ca="1" si="25"/>
        <v/>
      </c>
      <c r="BB41" s="53" t="str">
        <f t="shared" ca="1" si="16"/>
        <v/>
      </c>
      <c r="BC41" t="str">
        <f t="shared" ca="1" si="17"/>
        <v/>
      </c>
      <c r="BD41" s="121" t="str">
        <f t="shared" ca="1" si="26"/>
        <v/>
      </c>
      <c r="BE41" s="53" t="str">
        <f t="shared" ca="1" si="18"/>
        <v/>
      </c>
      <c r="BF41" t="str">
        <f t="shared" ca="1" si="19"/>
        <v/>
      </c>
      <c r="BG41" s="121" t="str">
        <f t="shared" ca="1" si="20"/>
        <v/>
      </c>
      <c r="BH41" s="53" t="str">
        <f t="shared" ca="1" si="21"/>
        <v/>
      </c>
    </row>
    <row r="42" spans="1:60" ht="30.75" thickBot="1" x14ac:dyDescent="0.3">
      <c r="A42" s="186" t="s">
        <v>192</v>
      </c>
      <c r="B42" s="186" t="s">
        <v>258</v>
      </c>
      <c r="C42" s="186" t="s">
        <v>389</v>
      </c>
      <c r="D42" s="225" t="s">
        <v>365</v>
      </c>
      <c r="E42" s="225" t="s">
        <v>340</v>
      </c>
      <c r="F42" s="186">
        <v>1</v>
      </c>
      <c r="G42" s="225" t="s">
        <v>390</v>
      </c>
      <c r="H42" s="186" t="s">
        <v>325</v>
      </c>
      <c r="I42" s="186">
        <v>2009</v>
      </c>
      <c r="J42" s="220">
        <f>IF(ISBLANK($G42),"",VLOOKUP($G42,'Chp 3 - Condition Assessment'!$N$5:$R$1000,4,FALSE))</f>
        <v>175000</v>
      </c>
      <c r="K42" s="105">
        <f>IF(ISBLANK($G42),"",VLOOKUP($G42,'Chp 3 - Condition Assessment'!$N$5:$R$1000,5,FALSE))</f>
        <v>10</v>
      </c>
      <c r="L42" s="32" t="str">
        <f t="shared" si="27"/>
        <v>2009 2009 GMC Glaval Titan</v>
      </c>
      <c r="O42"/>
      <c r="Q42" t="str">
        <f t="shared" si="33"/>
        <v/>
      </c>
      <c r="R42" s="53" t="str">
        <f t="shared" si="30"/>
        <v/>
      </c>
      <c r="S42" s="108" t="str">
        <f t="shared" si="28"/>
        <v/>
      </c>
      <c r="T42" s="81" t="str">
        <f t="shared" si="31"/>
        <v/>
      </c>
      <c r="U42" s="105" t="str">
        <f t="shared" ca="1" si="34"/>
        <v/>
      </c>
      <c r="V42" s="105" t="str">
        <f t="shared" ca="1" si="34"/>
        <v/>
      </c>
      <c r="W42" s="105" t="str">
        <f t="shared" ca="1" si="34"/>
        <v/>
      </c>
      <c r="X42" s="105" t="str">
        <f t="shared" ca="1" si="34"/>
        <v/>
      </c>
      <c r="Y42" s="105" t="str">
        <f t="shared" ca="1" si="34"/>
        <v/>
      </c>
      <c r="AB42" s="111" t="str">
        <f t="shared" si="32"/>
        <v xml:space="preserve"> </v>
      </c>
      <c r="AC42" s="135"/>
      <c r="AD42" s="136"/>
      <c r="AE42" s="118" t="str">
        <f t="shared" si="7"/>
        <v/>
      </c>
      <c r="AF42" s="135"/>
      <c r="AG42" s="136"/>
      <c r="AH42" s="118" t="str">
        <f t="shared" si="8"/>
        <v/>
      </c>
      <c r="AI42" s="135"/>
      <c r="AJ42" s="136"/>
      <c r="AK42" s="118" t="str">
        <f t="shared" si="9"/>
        <v/>
      </c>
      <c r="AL42" s="135"/>
      <c r="AM42" s="136"/>
      <c r="AN42" s="118" t="str">
        <f t="shared" si="10"/>
        <v/>
      </c>
      <c r="AO42" s="135"/>
      <c r="AP42" s="136"/>
      <c r="AQ42" s="118" t="str">
        <f t="shared" si="11"/>
        <v/>
      </c>
      <c r="AT42" s="111" t="str">
        <f t="shared" si="12"/>
        <v xml:space="preserve"> </v>
      </c>
      <c r="AU42" t="str">
        <f t="shared" ca="1" si="23"/>
        <v/>
      </c>
      <c r="AV42" s="53" t="str">
        <f t="shared" ca="1" si="13"/>
        <v/>
      </c>
      <c r="AW42" t="str">
        <f t="shared" ca="1" si="14"/>
        <v/>
      </c>
      <c r="AX42" s="121" t="str">
        <f t="shared" ca="1" si="24"/>
        <v/>
      </c>
      <c r="AY42" s="53" t="str">
        <f t="shared" ca="1" si="22"/>
        <v/>
      </c>
      <c r="AZ42" t="str">
        <f t="shared" ca="1" si="15"/>
        <v/>
      </c>
      <c r="BA42" s="121" t="str">
        <f t="shared" ca="1" si="25"/>
        <v/>
      </c>
      <c r="BB42" s="53" t="str">
        <f t="shared" ca="1" si="16"/>
        <v/>
      </c>
      <c r="BC42" t="str">
        <f t="shared" ca="1" si="17"/>
        <v/>
      </c>
      <c r="BD42" s="121" t="str">
        <f t="shared" ca="1" si="26"/>
        <v/>
      </c>
      <c r="BE42" s="53" t="str">
        <f t="shared" ca="1" si="18"/>
        <v/>
      </c>
      <c r="BF42" t="str">
        <f t="shared" ca="1" si="19"/>
        <v/>
      </c>
      <c r="BG42" s="121" t="str">
        <f t="shared" ca="1" si="20"/>
        <v/>
      </c>
      <c r="BH42" s="53" t="str">
        <f t="shared" ca="1" si="21"/>
        <v/>
      </c>
    </row>
    <row r="43" spans="1:60" ht="30.75" thickBot="1" x14ac:dyDescent="0.3">
      <c r="A43" s="186" t="s">
        <v>192</v>
      </c>
      <c r="B43" s="186" t="s">
        <v>258</v>
      </c>
      <c r="C43" s="186" t="s">
        <v>391</v>
      </c>
      <c r="D43" s="225" t="s">
        <v>365</v>
      </c>
      <c r="E43" s="225" t="s">
        <v>340</v>
      </c>
      <c r="F43" s="186">
        <v>1</v>
      </c>
      <c r="G43" s="225" t="s">
        <v>392</v>
      </c>
      <c r="H43" s="186" t="s">
        <v>325</v>
      </c>
      <c r="I43" s="186">
        <v>2009</v>
      </c>
      <c r="J43" s="220">
        <f>IF(ISBLANK($G43),"",VLOOKUP($G43,'Chp 3 - Condition Assessment'!$N$5:$R$1000,4,FALSE))</f>
        <v>175000</v>
      </c>
      <c r="K43" s="105">
        <f>IF(ISBLANK($G43),"",VLOOKUP($G43,'Chp 3 - Condition Assessment'!$N$5:$R$1000,5,FALSE))</f>
        <v>10</v>
      </c>
      <c r="L43" s="32" t="str">
        <f t="shared" si="27"/>
        <v>2009 2009 GMC Glaval Titan</v>
      </c>
      <c r="O43"/>
      <c r="Q43" t="str">
        <f t="shared" si="33"/>
        <v/>
      </c>
      <c r="R43" s="53" t="str">
        <f t="shared" si="30"/>
        <v/>
      </c>
      <c r="S43" s="108" t="str">
        <f t="shared" si="28"/>
        <v/>
      </c>
      <c r="T43" s="81" t="str">
        <f t="shared" si="31"/>
        <v/>
      </c>
      <c r="U43" s="105" t="str">
        <f t="shared" ca="1" si="34"/>
        <v/>
      </c>
      <c r="V43" s="105" t="str">
        <f t="shared" ca="1" si="34"/>
        <v/>
      </c>
      <c r="W43" s="105" t="str">
        <f t="shared" ca="1" si="34"/>
        <v/>
      </c>
      <c r="X43" s="105" t="str">
        <f t="shared" ca="1" si="34"/>
        <v/>
      </c>
      <c r="Y43" s="105" t="str">
        <f t="shared" ca="1" si="34"/>
        <v/>
      </c>
      <c r="AB43" s="111" t="str">
        <f t="shared" si="32"/>
        <v xml:space="preserve"> </v>
      </c>
      <c r="AC43" s="135"/>
      <c r="AD43" s="136"/>
      <c r="AE43" s="118" t="str">
        <f t="shared" si="7"/>
        <v/>
      </c>
      <c r="AF43" s="135"/>
      <c r="AG43" s="136"/>
      <c r="AH43" s="118" t="str">
        <f t="shared" si="8"/>
        <v/>
      </c>
      <c r="AI43" s="135"/>
      <c r="AJ43" s="136"/>
      <c r="AK43" s="118" t="str">
        <f t="shared" si="9"/>
        <v/>
      </c>
      <c r="AL43" s="135"/>
      <c r="AM43" s="136"/>
      <c r="AN43" s="118" t="str">
        <f t="shared" si="10"/>
        <v/>
      </c>
      <c r="AO43" s="135"/>
      <c r="AP43" s="136"/>
      <c r="AQ43" s="118" t="str">
        <f t="shared" si="11"/>
        <v/>
      </c>
      <c r="AT43" s="111" t="str">
        <f t="shared" si="12"/>
        <v xml:space="preserve"> </v>
      </c>
      <c r="AU43" t="str">
        <f t="shared" ca="1" si="23"/>
        <v/>
      </c>
      <c r="AV43" s="53" t="str">
        <f t="shared" ca="1" si="13"/>
        <v/>
      </c>
      <c r="AW43" t="str">
        <f t="shared" ca="1" si="14"/>
        <v/>
      </c>
      <c r="AX43" s="121" t="str">
        <f t="shared" ca="1" si="24"/>
        <v/>
      </c>
      <c r="AY43" s="53" t="str">
        <f t="shared" ca="1" si="22"/>
        <v/>
      </c>
      <c r="AZ43" t="str">
        <f t="shared" ca="1" si="15"/>
        <v/>
      </c>
      <c r="BA43" s="121" t="str">
        <f t="shared" ca="1" si="25"/>
        <v/>
      </c>
      <c r="BB43" s="53" t="str">
        <f t="shared" ca="1" si="16"/>
        <v/>
      </c>
      <c r="BC43" t="str">
        <f t="shared" ca="1" si="17"/>
        <v/>
      </c>
      <c r="BD43" s="121" t="str">
        <f t="shared" ca="1" si="26"/>
        <v/>
      </c>
      <c r="BE43" s="53" t="str">
        <f t="shared" ca="1" si="18"/>
        <v/>
      </c>
      <c r="BF43" t="str">
        <f t="shared" ca="1" si="19"/>
        <v/>
      </c>
      <c r="BG43" s="121" t="str">
        <f t="shared" ca="1" si="20"/>
        <v/>
      </c>
      <c r="BH43" s="53" t="str">
        <f t="shared" ca="1" si="21"/>
        <v/>
      </c>
    </row>
    <row r="44" spans="1:60" ht="30.75" thickBot="1" x14ac:dyDescent="0.3">
      <c r="A44" s="186" t="s">
        <v>192</v>
      </c>
      <c r="B44" s="186" t="s">
        <v>258</v>
      </c>
      <c r="C44" s="186" t="s">
        <v>393</v>
      </c>
      <c r="D44" s="225" t="s">
        <v>365</v>
      </c>
      <c r="E44" s="225" t="s">
        <v>340</v>
      </c>
      <c r="F44" s="186">
        <v>1</v>
      </c>
      <c r="G44" s="225" t="s">
        <v>394</v>
      </c>
      <c r="H44" s="186" t="s">
        <v>325</v>
      </c>
      <c r="I44" s="186">
        <v>2009</v>
      </c>
      <c r="J44" s="220">
        <f>IF(ISBLANK($G44),"",VLOOKUP($G44,'Chp 3 - Condition Assessment'!$N$5:$R$1000,4,FALSE))</f>
        <v>175000</v>
      </c>
      <c r="K44" s="105">
        <f>IF(ISBLANK($G44),"",VLOOKUP($G44,'Chp 3 - Condition Assessment'!$N$5:$R$1000,5,FALSE))</f>
        <v>10</v>
      </c>
      <c r="L44" s="32" t="str">
        <f t="shared" si="27"/>
        <v>2009 2009 GMC Glaval Titan</v>
      </c>
      <c r="O44"/>
      <c r="Q44" t="str">
        <f t="shared" si="33"/>
        <v/>
      </c>
      <c r="R44" s="53" t="str">
        <f t="shared" si="30"/>
        <v/>
      </c>
      <c r="S44" s="108" t="str">
        <f t="shared" si="28"/>
        <v/>
      </c>
      <c r="T44" s="81" t="str">
        <f t="shared" si="31"/>
        <v/>
      </c>
      <c r="U44" s="105" t="str">
        <f t="shared" ca="1" si="34"/>
        <v/>
      </c>
      <c r="V44" s="105" t="str">
        <f t="shared" ca="1" si="34"/>
        <v/>
      </c>
      <c r="W44" s="105" t="str">
        <f t="shared" ca="1" si="34"/>
        <v/>
      </c>
      <c r="X44" s="105" t="str">
        <f t="shared" ca="1" si="34"/>
        <v/>
      </c>
      <c r="Y44" s="105" t="str">
        <f t="shared" ca="1" si="34"/>
        <v/>
      </c>
      <c r="AB44" s="111" t="str">
        <f t="shared" si="32"/>
        <v xml:space="preserve"> </v>
      </c>
      <c r="AC44" s="135"/>
      <c r="AD44" s="136"/>
      <c r="AE44" s="118" t="str">
        <f t="shared" si="7"/>
        <v/>
      </c>
      <c r="AF44" s="135"/>
      <c r="AG44" s="136"/>
      <c r="AH44" s="118" t="str">
        <f t="shared" si="8"/>
        <v/>
      </c>
      <c r="AI44" s="135"/>
      <c r="AJ44" s="136"/>
      <c r="AK44" s="118" t="str">
        <f t="shared" si="9"/>
        <v/>
      </c>
      <c r="AL44" s="135"/>
      <c r="AM44" s="136"/>
      <c r="AN44" s="118" t="str">
        <f t="shared" si="10"/>
        <v/>
      </c>
      <c r="AO44" s="135"/>
      <c r="AP44" s="136"/>
      <c r="AQ44" s="118" t="str">
        <f t="shared" si="11"/>
        <v/>
      </c>
      <c r="AT44" s="111" t="str">
        <f t="shared" si="12"/>
        <v xml:space="preserve"> </v>
      </c>
      <c r="AU44" t="str">
        <f t="shared" ca="1" si="23"/>
        <v/>
      </c>
      <c r="AV44" s="53" t="str">
        <f t="shared" ca="1" si="13"/>
        <v/>
      </c>
      <c r="AW44" t="str">
        <f t="shared" ca="1" si="14"/>
        <v/>
      </c>
      <c r="AX44" s="121" t="str">
        <f t="shared" ca="1" si="24"/>
        <v/>
      </c>
      <c r="AY44" s="53" t="str">
        <f t="shared" ca="1" si="22"/>
        <v/>
      </c>
      <c r="AZ44" t="str">
        <f t="shared" ca="1" si="15"/>
        <v/>
      </c>
      <c r="BA44" s="121" t="str">
        <f t="shared" ca="1" si="25"/>
        <v/>
      </c>
      <c r="BB44" s="53" t="str">
        <f t="shared" ca="1" si="16"/>
        <v/>
      </c>
      <c r="BC44" t="str">
        <f t="shared" ca="1" si="17"/>
        <v/>
      </c>
      <c r="BD44" s="121" t="str">
        <f t="shared" ca="1" si="26"/>
        <v/>
      </c>
      <c r="BE44" s="53" t="str">
        <f t="shared" ca="1" si="18"/>
        <v/>
      </c>
      <c r="BF44" t="str">
        <f t="shared" ca="1" si="19"/>
        <v/>
      </c>
      <c r="BG44" s="121" t="str">
        <f t="shared" ca="1" si="20"/>
        <v/>
      </c>
      <c r="BH44" s="53" t="str">
        <f t="shared" ca="1" si="21"/>
        <v/>
      </c>
    </row>
    <row r="45" spans="1:60" ht="15.75" thickBot="1" x14ac:dyDescent="0.3">
      <c r="A45" s="40" t="s">
        <v>192</v>
      </c>
      <c r="B45" s="40" t="s">
        <v>262</v>
      </c>
      <c r="C45" s="40" t="s">
        <v>395</v>
      </c>
      <c r="D45" s="40" t="s">
        <v>396</v>
      </c>
      <c r="E45" s="207" t="s">
        <v>397</v>
      </c>
      <c r="F45" s="40">
        <v>1</v>
      </c>
      <c r="G45" s="207" t="s">
        <v>398</v>
      </c>
      <c r="H45" s="40" t="s">
        <v>325</v>
      </c>
      <c r="I45" s="40">
        <v>2009</v>
      </c>
      <c r="J45" s="220">
        <f>IF(ISBLANK($G45),"",VLOOKUP($G45,'Chp 3 - Condition Assessment'!$N$5:$R$1000,4,FALSE))</f>
        <v>60000</v>
      </c>
      <c r="K45" s="105">
        <f>IF(ISBLANK($G45),"",VLOOKUP($G45,'Chp 3 - Condition Assessment'!$N$5:$R$1000,5,FALSE))</f>
        <v>8</v>
      </c>
      <c r="L45" s="32" t="str">
        <f t="shared" si="27"/>
        <v>2009 2009 Chevy Small Transit</v>
      </c>
      <c r="O45"/>
      <c r="Q45" t="str">
        <f t="shared" si="33"/>
        <v/>
      </c>
      <c r="R45" s="53" t="str">
        <f t="shared" si="30"/>
        <v/>
      </c>
      <c r="S45" s="108" t="str">
        <f t="shared" si="28"/>
        <v/>
      </c>
      <c r="T45" s="81" t="str">
        <f t="shared" si="31"/>
        <v/>
      </c>
      <c r="U45" s="105" t="str">
        <f t="shared" ca="1" si="34"/>
        <v/>
      </c>
      <c r="V45" s="105" t="str">
        <f t="shared" ca="1" si="34"/>
        <v/>
      </c>
      <c r="W45" s="105" t="str">
        <f t="shared" ca="1" si="34"/>
        <v/>
      </c>
      <c r="X45" s="105" t="str">
        <f t="shared" ca="1" si="34"/>
        <v/>
      </c>
      <c r="Y45" s="105" t="str">
        <f t="shared" ca="1" si="34"/>
        <v/>
      </c>
      <c r="AB45" s="111" t="str">
        <f t="shared" si="32"/>
        <v xml:space="preserve"> </v>
      </c>
      <c r="AC45" s="135"/>
      <c r="AD45" s="136"/>
      <c r="AE45" s="118" t="str">
        <f t="shared" si="7"/>
        <v/>
      </c>
      <c r="AF45" s="135"/>
      <c r="AG45" s="136"/>
      <c r="AH45" s="118" t="str">
        <f t="shared" si="8"/>
        <v/>
      </c>
      <c r="AI45" s="135"/>
      <c r="AJ45" s="136"/>
      <c r="AK45" s="118" t="str">
        <f t="shared" si="9"/>
        <v/>
      </c>
      <c r="AL45" s="135"/>
      <c r="AM45" s="136"/>
      <c r="AN45" s="118" t="str">
        <f t="shared" si="10"/>
        <v/>
      </c>
      <c r="AO45" s="135"/>
      <c r="AP45" s="136"/>
      <c r="AQ45" s="118" t="str">
        <f t="shared" si="11"/>
        <v/>
      </c>
      <c r="AT45" s="111" t="str">
        <f t="shared" si="12"/>
        <v xml:space="preserve"> </v>
      </c>
      <c r="AU45" t="str">
        <f t="shared" ca="1" si="23"/>
        <v/>
      </c>
      <c r="AV45" s="53" t="str">
        <f t="shared" ca="1" si="13"/>
        <v/>
      </c>
      <c r="AW45" t="str">
        <f t="shared" ca="1" si="14"/>
        <v/>
      </c>
      <c r="AX45" s="121" t="str">
        <f t="shared" ca="1" si="24"/>
        <v/>
      </c>
      <c r="AY45" s="53" t="str">
        <f t="shared" ca="1" si="22"/>
        <v/>
      </c>
      <c r="AZ45" t="str">
        <f t="shared" ca="1" si="15"/>
        <v/>
      </c>
      <c r="BA45" s="121" t="str">
        <f t="shared" ca="1" si="25"/>
        <v/>
      </c>
      <c r="BB45" s="53" t="str">
        <f t="shared" ca="1" si="16"/>
        <v/>
      </c>
      <c r="BC45" t="str">
        <f t="shared" ca="1" si="17"/>
        <v/>
      </c>
      <c r="BD45" s="121" t="str">
        <f t="shared" ca="1" si="26"/>
        <v/>
      </c>
      <c r="BE45" s="53" t="str">
        <f t="shared" ca="1" si="18"/>
        <v/>
      </c>
      <c r="BF45" t="str">
        <f t="shared" ca="1" si="19"/>
        <v/>
      </c>
      <c r="BG45" s="121" t="str">
        <f t="shared" ca="1" si="20"/>
        <v/>
      </c>
      <c r="BH45" s="53" t="str">
        <f t="shared" ca="1" si="21"/>
        <v/>
      </c>
    </row>
    <row r="46" spans="1:60" ht="15.75" thickBot="1" x14ac:dyDescent="0.3">
      <c r="A46" s="40" t="s">
        <v>192</v>
      </c>
      <c r="B46" s="40" t="s">
        <v>262</v>
      </c>
      <c r="C46" s="40" t="s">
        <v>399</v>
      </c>
      <c r="D46" s="40" t="s">
        <v>396</v>
      </c>
      <c r="E46" s="207" t="s">
        <v>397</v>
      </c>
      <c r="F46" s="40">
        <v>1</v>
      </c>
      <c r="G46" s="207" t="s">
        <v>400</v>
      </c>
      <c r="H46" s="40" t="s">
        <v>325</v>
      </c>
      <c r="I46" s="40">
        <v>2009</v>
      </c>
      <c r="J46" s="220">
        <f>IF(ISBLANK($G46),"",VLOOKUP($G46,'Chp 3 - Condition Assessment'!$N$5:$R$1000,4,FALSE))</f>
        <v>60000</v>
      </c>
      <c r="K46" s="105">
        <f>IF(ISBLANK($G46),"",VLOOKUP($G46,'Chp 3 - Condition Assessment'!$N$5:$R$1000,5,FALSE))</f>
        <v>8</v>
      </c>
      <c r="L46" s="32" t="str">
        <f t="shared" si="27"/>
        <v>2009 2009 Chevy Small Transit</v>
      </c>
      <c r="O46"/>
      <c r="Q46" t="str">
        <f t="shared" si="33"/>
        <v/>
      </c>
      <c r="R46" s="53" t="str">
        <f t="shared" si="30"/>
        <v/>
      </c>
      <c r="S46" s="108" t="str">
        <f t="shared" si="28"/>
        <v/>
      </c>
      <c r="T46" s="81" t="str">
        <f t="shared" si="31"/>
        <v/>
      </c>
      <c r="U46" s="105" t="str">
        <f t="shared" ref="U46:Y55" ca="1" si="35">IFERROR(IF((U$10-$S46)&lt;=$T46,$Q46,0),"")</f>
        <v/>
      </c>
      <c r="V46" s="105" t="str">
        <f t="shared" ca="1" si="35"/>
        <v/>
      </c>
      <c r="W46" s="105" t="str">
        <f t="shared" ca="1" si="35"/>
        <v/>
      </c>
      <c r="X46" s="105" t="str">
        <f t="shared" ca="1" si="35"/>
        <v/>
      </c>
      <c r="Y46" s="105" t="str">
        <f t="shared" ca="1" si="35"/>
        <v/>
      </c>
      <c r="AB46" s="111" t="str">
        <f t="shared" si="32"/>
        <v xml:space="preserve"> </v>
      </c>
      <c r="AC46" s="135"/>
      <c r="AD46" s="136"/>
      <c r="AE46" s="118" t="str">
        <f t="shared" si="7"/>
        <v/>
      </c>
      <c r="AF46" s="135"/>
      <c r="AG46" s="136"/>
      <c r="AH46" s="118" t="str">
        <f t="shared" si="8"/>
        <v/>
      </c>
      <c r="AI46" s="135"/>
      <c r="AJ46" s="136"/>
      <c r="AK46" s="118" t="str">
        <f t="shared" si="9"/>
        <v/>
      </c>
      <c r="AL46" s="135"/>
      <c r="AM46" s="136"/>
      <c r="AN46" s="118" t="str">
        <f t="shared" si="10"/>
        <v/>
      </c>
      <c r="AO46" s="135"/>
      <c r="AP46" s="136"/>
      <c r="AQ46" s="118" t="str">
        <f t="shared" si="11"/>
        <v/>
      </c>
      <c r="AT46" s="111" t="str">
        <f t="shared" si="12"/>
        <v xml:space="preserve"> </v>
      </c>
      <c r="AU46" t="str">
        <f t="shared" ca="1" si="23"/>
        <v/>
      </c>
      <c r="AV46" s="53" t="str">
        <f t="shared" ca="1" si="13"/>
        <v/>
      </c>
      <c r="AW46" t="str">
        <f t="shared" ca="1" si="14"/>
        <v/>
      </c>
      <c r="AX46" s="121" t="str">
        <f t="shared" ca="1" si="24"/>
        <v/>
      </c>
      <c r="AY46" s="53" t="str">
        <f t="shared" ca="1" si="22"/>
        <v/>
      </c>
      <c r="AZ46" t="str">
        <f t="shared" ca="1" si="15"/>
        <v/>
      </c>
      <c r="BA46" s="121" t="str">
        <f t="shared" ca="1" si="25"/>
        <v/>
      </c>
      <c r="BB46" s="53" t="str">
        <f t="shared" ca="1" si="16"/>
        <v/>
      </c>
      <c r="BC46" t="str">
        <f t="shared" ca="1" si="17"/>
        <v/>
      </c>
      <c r="BD46" s="121" t="str">
        <f t="shared" ca="1" si="26"/>
        <v/>
      </c>
      <c r="BE46" s="53" t="str">
        <f t="shared" ca="1" si="18"/>
        <v/>
      </c>
      <c r="BF46" t="str">
        <f t="shared" ca="1" si="19"/>
        <v/>
      </c>
      <c r="BG46" s="121" t="str">
        <f t="shared" ca="1" si="20"/>
        <v/>
      </c>
      <c r="BH46" s="53" t="str">
        <f t="shared" ca="1" si="21"/>
        <v/>
      </c>
    </row>
    <row r="47" spans="1:60" ht="15.75" thickBot="1" x14ac:dyDescent="0.3">
      <c r="A47" s="40" t="s">
        <v>192</v>
      </c>
      <c r="B47" s="40" t="s">
        <v>262</v>
      </c>
      <c r="C47" s="40" t="s">
        <v>401</v>
      </c>
      <c r="D47" s="40" t="s">
        <v>396</v>
      </c>
      <c r="E47" s="40" t="s">
        <v>402</v>
      </c>
      <c r="F47" s="40">
        <v>1</v>
      </c>
      <c r="G47" s="207" t="s">
        <v>403</v>
      </c>
      <c r="H47" s="40" t="s">
        <v>325</v>
      </c>
      <c r="I47" s="40">
        <v>2009</v>
      </c>
      <c r="J47" s="220">
        <f>IF(ISBLANK($G47),"",VLOOKUP($G47,'Chp 3 - Condition Assessment'!$N$5:$R$1000,4,FALSE))</f>
        <v>60000</v>
      </c>
      <c r="K47" s="105">
        <f>IF(ISBLANK($G47),"",VLOOKUP($G47,'Chp 3 - Condition Assessment'!$N$5:$R$1000,5,FALSE))</f>
        <v>8</v>
      </c>
      <c r="L47" s="32" t="str">
        <f t="shared" si="27"/>
        <v>2009 2009 Chevy Uplander</v>
      </c>
      <c r="O47"/>
      <c r="Q47" t="str">
        <f t="shared" si="33"/>
        <v/>
      </c>
      <c r="R47" s="53" t="str">
        <f t="shared" si="30"/>
        <v/>
      </c>
      <c r="S47" s="108" t="str">
        <f t="shared" si="28"/>
        <v/>
      </c>
      <c r="T47" s="81" t="str">
        <f t="shared" si="31"/>
        <v/>
      </c>
      <c r="U47" s="105" t="str">
        <f t="shared" ca="1" si="35"/>
        <v/>
      </c>
      <c r="V47" s="105" t="str">
        <f t="shared" ca="1" si="35"/>
        <v/>
      </c>
      <c r="W47" s="105" t="str">
        <f t="shared" ca="1" si="35"/>
        <v/>
      </c>
      <c r="X47" s="105" t="str">
        <f t="shared" ca="1" si="35"/>
        <v/>
      </c>
      <c r="Y47" s="105" t="str">
        <f t="shared" ca="1" si="35"/>
        <v/>
      </c>
      <c r="AB47" s="111" t="str">
        <f t="shared" si="32"/>
        <v xml:space="preserve"> </v>
      </c>
      <c r="AC47" s="135"/>
      <c r="AD47" s="136"/>
      <c r="AE47" s="118" t="str">
        <f t="shared" si="7"/>
        <v/>
      </c>
      <c r="AF47" s="135"/>
      <c r="AG47" s="136"/>
      <c r="AH47" s="118" t="str">
        <f t="shared" si="8"/>
        <v/>
      </c>
      <c r="AI47" s="135"/>
      <c r="AJ47" s="136"/>
      <c r="AK47" s="118" t="str">
        <f t="shared" si="9"/>
        <v/>
      </c>
      <c r="AL47" s="135"/>
      <c r="AM47" s="136"/>
      <c r="AN47" s="118" t="str">
        <f t="shared" si="10"/>
        <v/>
      </c>
      <c r="AO47" s="135"/>
      <c r="AP47" s="136"/>
      <c r="AQ47" s="118" t="str">
        <f t="shared" si="11"/>
        <v/>
      </c>
      <c r="AT47" s="111" t="str">
        <f t="shared" si="12"/>
        <v xml:space="preserve"> </v>
      </c>
      <c r="AU47" t="str">
        <f t="shared" ca="1" si="23"/>
        <v/>
      </c>
      <c r="AV47" s="53" t="str">
        <f t="shared" ca="1" si="13"/>
        <v/>
      </c>
      <c r="AW47" t="str">
        <f t="shared" ca="1" si="14"/>
        <v/>
      </c>
      <c r="AX47" s="121" t="str">
        <f t="shared" ca="1" si="24"/>
        <v/>
      </c>
      <c r="AY47" s="53" t="str">
        <f t="shared" ca="1" si="22"/>
        <v/>
      </c>
      <c r="AZ47" t="str">
        <f t="shared" ca="1" si="15"/>
        <v/>
      </c>
      <c r="BA47" s="121" t="str">
        <f t="shared" ca="1" si="25"/>
        <v/>
      </c>
      <c r="BB47" s="53" t="str">
        <f t="shared" ca="1" si="16"/>
        <v/>
      </c>
      <c r="BC47" t="str">
        <f t="shared" ca="1" si="17"/>
        <v/>
      </c>
      <c r="BD47" s="121" t="str">
        <f t="shared" ca="1" si="26"/>
        <v/>
      </c>
      <c r="BE47" s="53" t="str">
        <f t="shared" ca="1" si="18"/>
        <v/>
      </c>
      <c r="BF47" t="str">
        <f t="shared" ca="1" si="19"/>
        <v/>
      </c>
      <c r="BG47" s="121" t="str">
        <f t="shared" ca="1" si="20"/>
        <v/>
      </c>
      <c r="BH47" s="53" t="str">
        <f t="shared" ca="1" si="21"/>
        <v/>
      </c>
    </row>
    <row r="48" spans="1:60" ht="15.75" thickBot="1" x14ac:dyDescent="0.3">
      <c r="A48" s="40" t="s">
        <v>192</v>
      </c>
      <c r="B48" s="40" t="s">
        <v>262</v>
      </c>
      <c r="C48" s="40" t="s">
        <v>404</v>
      </c>
      <c r="D48" s="40" t="s">
        <v>396</v>
      </c>
      <c r="E48" s="40" t="s">
        <v>402</v>
      </c>
      <c r="F48" s="40">
        <v>1</v>
      </c>
      <c r="G48" s="207" t="s">
        <v>405</v>
      </c>
      <c r="H48" s="40" t="s">
        <v>325</v>
      </c>
      <c r="I48" s="40">
        <v>2009</v>
      </c>
      <c r="J48" s="220">
        <f>IF(ISBLANK($G48),"",VLOOKUP($G48,'Chp 3 - Condition Assessment'!$N$5:$R$1000,4,FALSE))</f>
        <v>60000</v>
      </c>
      <c r="K48" s="105">
        <f>IF(ISBLANK($G48),"",VLOOKUP($G48,'Chp 3 - Condition Assessment'!$N$5:$R$1000,5,FALSE))</f>
        <v>8</v>
      </c>
      <c r="L48" s="32" t="str">
        <f t="shared" si="27"/>
        <v>2009 2009 Chevy Uplander</v>
      </c>
      <c r="P48" t="b">
        <f t="shared" ref="P48:P111" si="36">IFERROR(OR(IF(ISBLANK(O48),O48="Grand Total"),"",COUNTIF(L:L,O48)),"")</f>
        <v>0</v>
      </c>
      <c r="Q48" t="str">
        <f t="shared" si="33"/>
        <v/>
      </c>
      <c r="R48" s="53" t="str">
        <f t="shared" si="30"/>
        <v/>
      </c>
      <c r="S48" s="108" t="str">
        <f t="shared" si="28"/>
        <v/>
      </c>
      <c r="T48" s="81" t="str">
        <f t="shared" si="31"/>
        <v/>
      </c>
      <c r="U48" s="105" t="str">
        <f t="shared" ca="1" si="35"/>
        <v/>
      </c>
      <c r="V48" s="105" t="str">
        <f t="shared" ca="1" si="35"/>
        <v/>
      </c>
      <c r="W48" s="105" t="str">
        <f t="shared" ca="1" si="35"/>
        <v/>
      </c>
      <c r="X48" s="105" t="str">
        <f t="shared" ca="1" si="35"/>
        <v/>
      </c>
      <c r="Y48" s="105" t="str">
        <f t="shared" ca="1" si="35"/>
        <v/>
      </c>
      <c r="AB48" s="111" t="str">
        <f t="shared" si="32"/>
        <v xml:space="preserve"> </v>
      </c>
      <c r="AC48" s="135"/>
      <c r="AD48" s="136"/>
      <c r="AE48" s="118" t="str">
        <f t="shared" si="7"/>
        <v/>
      </c>
      <c r="AF48" s="135"/>
      <c r="AG48" s="136"/>
      <c r="AH48" s="118" t="str">
        <f t="shared" si="8"/>
        <v/>
      </c>
      <c r="AI48" s="135"/>
      <c r="AJ48" s="136"/>
      <c r="AK48" s="118" t="str">
        <f t="shared" si="9"/>
        <v/>
      </c>
      <c r="AL48" s="135"/>
      <c r="AM48" s="136"/>
      <c r="AN48" s="118" t="str">
        <f t="shared" si="10"/>
        <v/>
      </c>
      <c r="AO48" s="135"/>
      <c r="AP48" s="136"/>
      <c r="AQ48" s="118" t="str">
        <f t="shared" si="11"/>
        <v/>
      </c>
      <c r="AT48" s="111" t="str">
        <f t="shared" si="12"/>
        <v xml:space="preserve"> </v>
      </c>
      <c r="AU48" t="str">
        <f t="shared" ca="1" si="23"/>
        <v/>
      </c>
      <c r="AV48" s="53" t="str">
        <f t="shared" ca="1" si="13"/>
        <v/>
      </c>
      <c r="AW48" t="str">
        <f t="shared" ca="1" si="14"/>
        <v/>
      </c>
      <c r="AX48" s="121" t="str">
        <f t="shared" ca="1" si="24"/>
        <v/>
      </c>
      <c r="AY48" s="53" t="str">
        <f t="shared" ca="1" si="22"/>
        <v/>
      </c>
      <c r="AZ48" t="str">
        <f t="shared" ca="1" si="15"/>
        <v/>
      </c>
      <c r="BA48" s="121" t="str">
        <f t="shared" ca="1" si="25"/>
        <v/>
      </c>
      <c r="BB48" s="53" t="str">
        <f t="shared" ca="1" si="16"/>
        <v/>
      </c>
      <c r="BC48" t="str">
        <f t="shared" ca="1" si="17"/>
        <v/>
      </c>
      <c r="BD48" s="121" t="str">
        <f t="shared" ca="1" si="26"/>
        <v/>
      </c>
      <c r="BE48" s="53" t="str">
        <f t="shared" ca="1" si="18"/>
        <v/>
      </c>
      <c r="BF48" t="str">
        <f t="shared" ca="1" si="19"/>
        <v/>
      </c>
      <c r="BG48" s="121" t="str">
        <f t="shared" ca="1" si="20"/>
        <v/>
      </c>
      <c r="BH48" s="53" t="str">
        <f t="shared" ca="1" si="21"/>
        <v/>
      </c>
    </row>
    <row r="49" spans="1:60" ht="30.75" thickBot="1" x14ac:dyDescent="0.3">
      <c r="A49" s="40" t="s">
        <v>192</v>
      </c>
      <c r="B49" s="40" t="s">
        <v>258</v>
      </c>
      <c r="C49" s="40" t="s">
        <v>406</v>
      </c>
      <c r="D49" s="40" t="s">
        <v>407</v>
      </c>
      <c r="E49" s="40" t="s">
        <v>408</v>
      </c>
      <c r="F49" s="40">
        <v>1</v>
      </c>
      <c r="G49" s="207" t="s">
        <v>409</v>
      </c>
      <c r="H49" s="40" t="s">
        <v>325</v>
      </c>
      <c r="I49" s="40">
        <v>2013</v>
      </c>
      <c r="J49" s="220">
        <f>IF(ISBLANK($G49),"",VLOOKUP($G49,'Chp 3 - Condition Assessment'!$N$5:$R$1000,4,FALSE))</f>
        <v>150000</v>
      </c>
      <c r="K49" s="105">
        <f>IF(ISBLANK($G49),"",VLOOKUP($G49,'Chp 3 - Condition Assessment'!$N$5:$R$1000,5,FALSE))</f>
        <v>10</v>
      </c>
      <c r="L49" s="32" t="str">
        <f t="shared" si="27"/>
        <v>2013 2013 Chevy Arboc</v>
      </c>
      <c r="P49" t="b">
        <f t="shared" si="36"/>
        <v>0</v>
      </c>
      <c r="Q49" t="str">
        <f t="shared" si="33"/>
        <v/>
      </c>
      <c r="R49" s="53" t="str">
        <f t="shared" si="30"/>
        <v/>
      </c>
      <c r="S49" s="108" t="str">
        <f t="shared" si="28"/>
        <v/>
      </c>
      <c r="T49" s="81" t="str">
        <f t="shared" si="31"/>
        <v/>
      </c>
      <c r="U49" s="105" t="str">
        <f t="shared" ca="1" si="35"/>
        <v/>
      </c>
      <c r="V49" s="105" t="str">
        <f t="shared" ca="1" si="35"/>
        <v/>
      </c>
      <c r="W49" s="105" t="str">
        <f t="shared" ca="1" si="35"/>
        <v/>
      </c>
      <c r="X49" s="105" t="str">
        <f t="shared" ca="1" si="35"/>
        <v/>
      </c>
      <c r="Y49" s="105" t="str">
        <f t="shared" ca="1" si="35"/>
        <v/>
      </c>
      <c r="AB49" s="111" t="str">
        <f t="shared" si="32"/>
        <v xml:space="preserve"> </v>
      </c>
      <c r="AC49" s="135"/>
      <c r="AD49" s="136"/>
      <c r="AE49" s="118" t="str">
        <f t="shared" si="7"/>
        <v/>
      </c>
      <c r="AF49" s="135"/>
      <c r="AG49" s="136"/>
      <c r="AH49" s="118" t="str">
        <f t="shared" si="8"/>
        <v/>
      </c>
      <c r="AI49" s="135"/>
      <c r="AJ49" s="136"/>
      <c r="AK49" s="118" t="str">
        <f t="shared" si="9"/>
        <v/>
      </c>
      <c r="AL49" s="135"/>
      <c r="AM49" s="136"/>
      <c r="AN49" s="118" t="str">
        <f t="shared" si="10"/>
        <v/>
      </c>
      <c r="AO49" s="135"/>
      <c r="AP49" s="136"/>
      <c r="AQ49" s="118" t="str">
        <f t="shared" si="11"/>
        <v/>
      </c>
      <c r="AT49" s="111" t="str">
        <f t="shared" si="12"/>
        <v xml:space="preserve"> </v>
      </c>
      <c r="AU49" t="str">
        <f t="shared" ca="1" si="23"/>
        <v/>
      </c>
      <c r="AV49" s="53" t="str">
        <f t="shared" ca="1" si="13"/>
        <v/>
      </c>
      <c r="AW49" t="str">
        <f t="shared" ca="1" si="14"/>
        <v/>
      </c>
      <c r="AX49" s="121" t="str">
        <f t="shared" ca="1" si="24"/>
        <v/>
      </c>
      <c r="AY49" s="53" t="str">
        <f t="shared" ca="1" si="22"/>
        <v/>
      </c>
      <c r="AZ49" t="str">
        <f t="shared" ca="1" si="15"/>
        <v/>
      </c>
      <c r="BA49" s="121" t="str">
        <f t="shared" ca="1" si="25"/>
        <v/>
      </c>
      <c r="BB49" s="53" t="str">
        <f t="shared" ca="1" si="16"/>
        <v/>
      </c>
      <c r="BC49" t="str">
        <f t="shared" ca="1" si="17"/>
        <v/>
      </c>
      <c r="BD49" s="121" t="str">
        <f t="shared" ca="1" si="26"/>
        <v/>
      </c>
      <c r="BE49" s="53" t="str">
        <f t="shared" ca="1" si="18"/>
        <v/>
      </c>
      <c r="BF49" t="str">
        <f t="shared" ca="1" si="19"/>
        <v/>
      </c>
      <c r="BG49" s="121" t="str">
        <f t="shared" ca="1" si="20"/>
        <v/>
      </c>
      <c r="BH49" s="53" t="str">
        <f t="shared" ca="1" si="21"/>
        <v/>
      </c>
    </row>
    <row r="50" spans="1:60" ht="30.75" thickBot="1" x14ac:dyDescent="0.3">
      <c r="A50" s="40" t="s">
        <v>192</v>
      </c>
      <c r="B50" s="40" t="s">
        <v>258</v>
      </c>
      <c r="C50" s="40" t="s">
        <v>410</v>
      </c>
      <c r="D50" s="40" t="s">
        <v>407</v>
      </c>
      <c r="E50" s="40" t="s">
        <v>408</v>
      </c>
      <c r="F50" s="40">
        <v>1</v>
      </c>
      <c r="G50" s="207" t="s">
        <v>411</v>
      </c>
      <c r="H50" s="40" t="s">
        <v>325</v>
      </c>
      <c r="I50" s="40">
        <v>2013</v>
      </c>
      <c r="J50" s="220">
        <f>IF(ISBLANK($G50),"",VLOOKUP($G50,'Chp 3 - Condition Assessment'!$N$5:$R$1000,4,FALSE))</f>
        <v>150000</v>
      </c>
      <c r="K50" s="105">
        <f>IF(ISBLANK($G50),"",VLOOKUP($G50,'Chp 3 - Condition Assessment'!$N$5:$R$1000,5,FALSE))</f>
        <v>10</v>
      </c>
      <c r="L50" s="32" t="str">
        <f t="shared" si="27"/>
        <v>2013 2013 Chevy Arboc</v>
      </c>
      <c r="P50" t="b">
        <f t="shared" si="36"/>
        <v>0</v>
      </c>
      <c r="Q50" t="str">
        <f t="shared" si="33"/>
        <v/>
      </c>
      <c r="R50" s="53" t="str">
        <f t="shared" si="30"/>
        <v/>
      </c>
      <c r="S50" s="108" t="str">
        <f t="shared" si="28"/>
        <v/>
      </c>
      <c r="T50" s="81" t="str">
        <f t="shared" si="31"/>
        <v/>
      </c>
      <c r="U50" s="105" t="str">
        <f t="shared" ca="1" si="35"/>
        <v/>
      </c>
      <c r="V50" s="105" t="str">
        <f t="shared" ca="1" si="35"/>
        <v/>
      </c>
      <c r="W50" s="105" t="str">
        <f t="shared" ca="1" si="35"/>
        <v/>
      </c>
      <c r="X50" s="105" t="str">
        <f t="shared" ca="1" si="35"/>
        <v/>
      </c>
      <c r="Y50" s="105" t="str">
        <f t="shared" ca="1" si="35"/>
        <v/>
      </c>
      <c r="AB50" s="111" t="str">
        <f t="shared" si="32"/>
        <v xml:space="preserve"> </v>
      </c>
      <c r="AC50" s="135"/>
      <c r="AD50" s="136"/>
      <c r="AE50" s="118" t="str">
        <f t="shared" si="7"/>
        <v/>
      </c>
      <c r="AF50" s="135"/>
      <c r="AG50" s="136"/>
      <c r="AH50" s="118" t="str">
        <f t="shared" si="8"/>
        <v/>
      </c>
      <c r="AI50" s="135"/>
      <c r="AJ50" s="136"/>
      <c r="AK50" s="118" t="str">
        <f t="shared" si="9"/>
        <v/>
      </c>
      <c r="AL50" s="135"/>
      <c r="AM50" s="136"/>
      <c r="AN50" s="118" t="str">
        <f t="shared" si="10"/>
        <v/>
      </c>
      <c r="AO50" s="135"/>
      <c r="AP50" s="136"/>
      <c r="AQ50" s="118" t="str">
        <f t="shared" si="11"/>
        <v/>
      </c>
      <c r="AT50" s="111" t="str">
        <f t="shared" si="12"/>
        <v xml:space="preserve"> </v>
      </c>
      <c r="AU50" t="str">
        <f t="shared" ca="1" si="23"/>
        <v/>
      </c>
      <c r="AV50" s="53" t="str">
        <f t="shared" ca="1" si="13"/>
        <v/>
      </c>
      <c r="AW50" t="str">
        <f t="shared" ca="1" si="14"/>
        <v/>
      </c>
      <c r="AX50" s="121" t="str">
        <f t="shared" ca="1" si="24"/>
        <v/>
      </c>
      <c r="AY50" s="53" t="str">
        <f t="shared" ca="1" si="22"/>
        <v/>
      </c>
      <c r="AZ50" t="str">
        <f t="shared" ca="1" si="15"/>
        <v/>
      </c>
      <c r="BA50" s="121" t="str">
        <f t="shared" ca="1" si="25"/>
        <v/>
      </c>
      <c r="BB50" s="53" t="str">
        <f t="shared" ca="1" si="16"/>
        <v/>
      </c>
      <c r="BC50" t="str">
        <f t="shared" ca="1" si="17"/>
        <v/>
      </c>
      <c r="BD50" s="121" t="str">
        <f t="shared" ca="1" si="26"/>
        <v/>
      </c>
      <c r="BE50" s="53" t="str">
        <f t="shared" ca="1" si="18"/>
        <v/>
      </c>
      <c r="BF50" t="str">
        <f t="shared" ca="1" si="19"/>
        <v/>
      </c>
      <c r="BG50" s="121" t="str">
        <f t="shared" ca="1" si="20"/>
        <v/>
      </c>
      <c r="BH50" s="53" t="str">
        <f t="shared" ca="1" si="21"/>
        <v/>
      </c>
    </row>
    <row r="51" spans="1:60" ht="30.75" thickBot="1" x14ac:dyDescent="0.3">
      <c r="A51" s="40" t="s">
        <v>192</v>
      </c>
      <c r="B51" s="40" t="s">
        <v>258</v>
      </c>
      <c r="C51" s="40" t="s">
        <v>412</v>
      </c>
      <c r="D51" s="40" t="s">
        <v>407</v>
      </c>
      <c r="E51" s="40" t="s">
        <v>408</v>
      </c>
      <c r="F51" s="40">
        <v>1</v>
      </c>
      <c r="G51" s="207" t="s">
        <v>413</v>
      </c>
      <c r="H51" s="40" t="s">
        <v>325</v>
      </c>
      <c r="I51" s="40">
        <v>2013</v>
      </c>
      <c r="J51" s="220">
        <f>IF(ISBLANK($G51),"",VLOOKUP($G51,'Chp 3 - Condition Assessment'!$N$5:$R$1000,4,FALSE))</f>
        <v>150000</v>
      </c>
      <c r="K51" s="105">
        <f>IF(ISBLANK($G51),"",VLOOKUP($G51,'Chp 3 - Condition Assessment'!$N$5:$R$1000,5,FALSE))</f>
        <v>10</v>
      </c>
      <c r="L51" s="32" t="str">
        <f t="shared" si="27"/>
        <v>2013 2013 Chevy Arboc</v>
      </c>
      <c r="P51" t="b">
        <f t="shared" si="36"/>
        <v>0</v>
      </c>
      <c r="Q51" t="str">
        <f t="shared" si="33"/>
        <v/>
      </c>
      <c r="R51" s="53" t="str">
        <f t="shared" si="30"/>
        <v/>
      </c>
      <c r="S51" s="108" t="str">
        <f t="shared" si="28"/>
        <v/>
      </c>
      <c r="T51" s="81" t="str">
        <f t="shared" si="31"/>
        <v/>
      </c>
      <c r="U51" s="105" t="str">
        <f t="shared" ca="1" si="35"/>
        <v/>
      </c>
      <c r="V51" s="105" t="str">
        <f t="shared" ca="1" si="35"/>
        <v/>
      </c>
      <c r="W51" s="105" t="str">
        <f t="shared" ca="1" si="35"/>
        <v/>
      </c>
      <c r="X51" s="105" t="str">
        <f t="shared" ca="1" si="35"/>
        <v/>
      </c>
      <c r="Y51" s="105" t="str">
        <f t="shared" ca="1" si="35"/>
        <v/>
      </c>
      <c r="AB51" s="111" t="str">
        <f t="shared" si="32"/>
        <v xml:space="preserve"> </v>
      </c>
      <c r="AC51" s="135"/>
      <c r="AD51" s="136"/>
      <c r="AE51" s="118" t="str">
        <f t="shared" si="7"/>
        <v/>
      </c>
      <c r="AF51" s="135"/>
      <c r="AG51" s="136"/>
      <c r="AH51" s="118" t="str">
        <f t="shared" si="8"/>
        <v/>
      </c>
      <c r="AI51" s="135"/>
      <c r="AJ51" s="136"/>
      <c r="AK51" s="118" t="str">
        <f t="shared" si="9"/>
        <v/>
      </c>
      <c r="AL51" s="135"/>
      <c r="AM51" s="136"/>
      <c r="AN51" s="118" t="str">
        <f t="shared" si="10"/>
        <v/>
      </c>
      <c r="AO51" s="135"/>
      <c r="AP51" s="136"/>
      <c r="AQ51" s="118" t="str">
        <f t="shared" si="11"/>
        <v/>
      </c>
      <c r="AT51" s="111" t="str">
        <f t="shared" si="12"/>
        <v xml:space="preserve"> </v>
      </c>
      <c r="AU51" t="str">
        <f t="shared" ca="1" si="23"/>
        <v/>
      </c>
      <c r="AV51" s="53" t="str">
        <f t="shared" ca="1" si="13"/>
        <v/>
      </c>
      <c r="AW51" t="str">
        <f t="shared" ca="1" si="14"/>
        <v/>
      </c>
      <c r="AX51" s="121" t="str">
        <f t="shared" ca="1" si="24"/>
        <v/>
      </c>
      <c r="AY51" s="53" t="str">
        <f t="shared" ca="1" si="22"/>
        <v/>
      </c>
      <c r="AZ51" t="str">
        <f t="shared" ca="1" si="15"/>
        <v/>
      </c>
      <c r="BA51" s="121" t="str">
        <f t="shared" ca="1" si="25"/>
        <v/>
      </c>
      <c r="BB51" s="53" t="str">
        <f t="shared" ca="1" si="16"/>
        <v/>
      </c>
      <c r="BC51" t="str">
        <f t="shared" ca="1" si="17"/>
        <v/>
      </c>
      <c r="BD51" s="121" t="str">
        <f t="shared" ca="1" si="26"/>
        <v/>
      </c>
      <c r="BE51" s="53" t="str">
        <f t="shared" ca="1" si="18"/>
        <v/>
      </c>
      <c r="BF51" t="str">
        <f t="shared" ca="1" si="19"/>
        <v/>
      </c>
      <c r="BG51" s="121" t="str">
        <f t="shared" ca="1" si="20"/>
        <v/>
      </c>
      <c r="BH51" s="53" t="str">
        <f t="shared" ca="1" si="21"/>
        <v/>
      </c>
    </row>
    <row r="52" spans="1:60" ht="30.75" thickBot="1" x14ac:dyDescent="0.3">
      <c r="A52" s="40" t="s">
        <v>192</v>
      </c>
      <c r="B52" s="40" t="s">
        <v>258</v>
      </c>
      <c r="C52" s="40" t="s">
        <v>414</v>
      </c>
      <c r="D52" s="40" t="s">
        <v>407</v>
      </c>
      <c r="E52" s="40" t="s">
        <v>408</v>
      </c>
      <c r="F52" s="40">
        <v>1</v>
      </c>
      <c r="G52" s="207" t="s">
        <v>415</v>
      </c>
      <c r="H52" s="40" t="s">
        <v>325</v>
      </c>
      <c r="I52" s="40">
        <v>2013</v>
      </c>
      <c r="J52" s="220">
        <f>IF(ISBLANK($G52),"",VLOOKUP($G52,'Chp 3 - Condition Assessment'!$N$5:$R$1000,4,FALSE))</f>
        <v>150000</v>
      </c>
      <c r="K52" s="105">
        <f>IF(ISBLANK($G52),"",VLOOKUP($G52,'Chp 3 - Condition Assessment'!$N$5:$R$1000,5,FALSE))</f>
        <v>10</v>
      </c>
      <c r="L52" s="32" t="str">
        <f t="shared" si="27"/>
        <v>2013 2013 Chevy Arboc</v>
      </c>
      <c r="P52" t="b">
        <f t="shared" si="36"/>
        <v>0</v>
      </c>
      <c r="Q52" t="str">
        <f t="shared" si="33"/>
        <v/>
      </c>
      <c r="R52" s="53" t="str">
        <f t="shared" si="30"/>
        <v/>
      </c>
      <c r="S52" s="108" t="str">
        <f t="shared" si="28"/>
        <v/>
      </c>
      <c r="T52" s="81" t="str">
        <f t="shared" si="31"/>
        <v/>
      </c>
      <c r="U52" s="105" t="str">
        <f t="shared" ca="1" si="35"/>
        <v/>
      </c>
      <c r="V52" s="105" t="str">
        <f t="shared" ca="1" si="35"/>
        <v/>
      </c>
      <c r="W52" s="105" t="str">
        <f t="shared" ca="1" si="35"/>
        <v/>
      </c>
      <c r="X52" s="105" t="str">
        <f t="shared" ca="1" si="35"/>
        <v/>
      </c>
      <c r="Y52" s="105" t="str">
        <f t="shared" ca="1" si="35"/>
        <v/>
      </c>
      <c r="AB52" s="111" t="str">
        <f t="shared" si="32"/>
        <v xml:space="preserve"> </v>
      </c>
      <c r="AC52" s="135"/>
      <c r="AD52" s="136"/>
      <c r="AE52" s="118" t="str">
        <f t="shared" si="7"/>
        <v/>
      </c>
      <c r="AF52" s="135"/>
      <c r="AG52" s="136"/>
      <c r="AH52" s="118" t="str">
        <f t="shared" si="8"/>
        <v/>
      </c>
      <c r="AI52" s="135"/>
      <c r="AJ52" s="136"/>
      <c r="AK52" s="118" t="str">
        <f t="shared" si="9"/>
        <v/>
      </c>
      <c r="AL52" s="135"/>
      <c r="AM52" s="136"/>
      <c r="AN52" s="118" t="str">
        <f t="shared" si="10"/>
        <v/>
      </c>
      <c r="AO52" s="135"/>
      <c r="AP52" s="136"/>
      <c r="AQ52" s="118" t="str">
        <f t="shared" si="11"/>
        <v/>
      </c>
      <c r="AT52" s="111" t="str">
        <f t="shared" si="12"/>
        <v xml:space="preserve"> </v>
      </c>
      <c r="AU52" t="str">
        <f t="shared" ca="1" si="23"/>
        <v/>
      </c>
      <c r="AV52" s="53" t="str">
        <f t="shared" ca="1" si="13"/>
        <v/>
      </c>
      <c r="AW52" t="str">
        <f t="shared" ca="1" si="14"/>
        <v/>
      </c>
      <c r="AX52" s="121" t="str">
        <f t="shared" ca="1" si="24"/>
        <v/>
      </c>
      <c r="AY52" s="53" t="str">
        <f t="shared" ca="1" si="22"/>
        <v/>
      </c>
      <c r="AZ52" t="str">
        <f t="shared" ca="1" si="15"/>
        <v/>
      </c>
      <c r="BA52" s="121" t="str">
        <f t="shared" ca="1" si="25"/>
        <v/>
      </c>
      <c r="BB52" s="53" t="str">
        <f t="shared" ca="1" si="16"/>
        <v/>
      </c>
      <c r="BC52" t="str">
        <f t="shared" ca="1" si="17"/>
        <v/>
      </c>
      <c r="BD52" s="121" t="str">
        <f t="shared" ca="1" si="26"/>
        <v/>
      </c>
      <c r="BE52" s="53" t="str">
        <f t="shared" ca="1" si="18"/>
        <v/>
      </c>
      <c r="BF52" t="str">
        <f t="shared" ca="1" si="19"/>
        <v/>
      </c>
      <c r="BG52" s="121" t="str">
        <f t="shared" ca="1" si="20"/>
        <v/>
      </c>
      <c r="BH52" s="53" t="str">
        <f t="shared" ca="1" si="21"/>
        <v/>
      </c>
    </row>
    <row r="53" spans="1:60" ht="30.75" thickBot="1" x14ac:dyDescent="0.3">
      <c r="A53" s="40" t="s">
        <v>192</v>
      </c>
      <c r="B53" s="40" t="s">
        <v>258</v>
      </c>
      <c r="C53" s="40" t="s">
        <v>416</v>
      </c>
      <c r="D53" s="40" t="s">
        <v>407</v>
      </c>
      <c r="E53" s="40" t="s">
        <v>408</v>
      </c>
      <c r="F53" s="40">
        <v>1</v>
      </c>
      <c r="G53" s="207" t="s">
        <v>417</v>
      </c>
      <c r="H53" s="40" t="s">
        <v>325</v>
      </c>
      <c r="I53" s="40">
        <v>2013</v>
      </c>
      <c r="J53" s="220">
        <f>IF(ISBLANK($G53),"",VLOOKUP($G53,'Chp 3 - Condition Assessment'!$N$5:$R$1000,4,FALSE))</f>
        <v>150000</v>
      </c>
      <c r="K53" s="105">
        <f>IF(ISBLANK($G53),"",VLOOKUP($G53,'Chp 3 - Condition Assessment'!$N$5:$R$1000,5,FALSE))</f>
        <v>10</v>
      </c>
      <c r="L53" s="32" t="str">
        <f t="shared" si="27"/>
        <v>2013 2013 Chevy Arboc</v>
      </c>
      <c r="P53" t="b">
        <f t="shared" si="36"/>
        <v>0</v>
      </c>
      <c r="Q53" t="str">
        <f t="shared" si="33"/>
        <v/>
      </c>
      <c r="R53" s="53" t="str">
        <f t="shared" si="30"/>
        <v/>
      </c>
      <c r="S53" s="108" t="str">
        <f t="shared" si="28"/>
        <v/>
      </c>
      <c r="T53" s="81" t="str">
        <f t="shared" si="31"/>
        <v/>
      </c>
      <c r="U53" s="105" t="str">
        <f t="shared" ca="1" si="35"/>
        <v/>
      </c>
      <c r="V53" s="105" t="str">
        <f t="shared" ca="1" si="35"/>
        <v/>
      </c>
      <c r="W53" s="105" t="str">
        <f t="shared" ca="1" si="35"/>
        <v/>
      </c>
      <c r="X53" s="105" t="str">
        <f t="shared" ca="1" si="35"/>
        <v/>
      </c>
      <c r="Y53" s="105" t="str">
        <f t="shared" ca="1" si="35"/>
        <v/>
      </c>
      <c r="AB53" s="111" t="str">
        <f t="shared" si="32"/>
        <v xml:space="preserve"> </v>
      </c>
      <c r="AC53" s="135"/>
      <c r="AD53" s="136"/>
      <c r="AE53" s="118" t="str">
        <f t="shared" si="7"/>
        <v/>
      </c>
      <c r="AF53" s="135"/>
      <c r="AG53" s="136"/>
      <c r="AH53" s="118" t="str">
        <f t="shared" si="8"/>
        <v/>
      </c>
      <c r="AI53" s="135"/>
      <c r="AJ53" s="136"/>
      <c r="AK53" s="118" t="str">
        <f t="shared" si="9"/>
        <v/>
      </c>
      <c r="AL53" s="135"/>
      <c r="AM53" s="136"/>
      <c r="AN53" s="118" t="str">
        <f t="shared" si="10"/>
        <v/>
      </c>
      <c r="AO53" s="135"/>
      <c r="AP53" s="136"/>
      <c r="AQ53" s="118" t="str">
        <f t="shared" si="11"/>
        <v/>
      </c>
      <c r="AT53" s="111" t="str">
        <f t="shared" si="12"/>
        <v xml:space="preserve"> </v>
      </c>
      <c r="AU53" t="str">
        <f t="shared" ca="1" si="23"/>
        <v/>
      </c>
      <c r="AV53" s="53" t="str">
        <f t="shared" ca="1" si="13"/>
        <v/>
      </c>
      <c r="AW53" t="str">
        <f t="shared" ca="1" si="14"/>
        <v/>
      </c>
      <c r="AX53" s="121" t="str">
        <f t="shared" ca="1" si="24"/>
        <v/>
      </c>
      <c r="AY53" s="53" t="str">
        <f t="shared" ca="1" si="22"/>
        <v/>
      </c>
      <c r="AZ53" t="str">
        <f t="shared" ca="1" si="15"/>
        <v/>
      </c>
      <c r="BA53" s="121" t="str">
        <f t="shared" ca="1" si="25"/>
        <v/>
      </c>
      <c r="BB53" s="53" t="str">
        <f t="shared" ca="1" si="16"/>
        <v/>
      </c>
      <c r="BC53" t="str">
        <f t="shared" ca="1" si="17"/>
        <v/>
      </c>
      <c r="BD53" s="121" t="str">
        <f t="shared" ca="1" si="26"/>
        <v/>
      </c>
      <c r="BE53" s="53" t="str">
        <f t="shared" ca="1" si="18"/>
        <v/>
      </c>
      <c r="BF53" t="str">
        <f t="shared" ca="1" si="19"/>
        <v/>
      </c>
      <c r="BG53" s="121" t="str">
        <f t="shared" ca="1" si="20"/>
        <v/>
      </c>
      <c r="BH53" s="53" t="str">
        <f t="shared" ca="1" si="21"/>
        <v/>
      </c>
    </row>
    <row r="54" spans="1:60" ht="30.75" thickBot="1" x14ac:dyDescent="0.3">
      <c r="A54" s="40" t="s">
        <v>192</v>
      </c>
      <c r="B54" s="40" t="s">
        <v>258</v>
      </c>
      <c r="C54" s="40" t="s">
        <v>418</v>
      </c>
      <c r="D54" s="40" t="s">
        <v>407</v>
      </c>
      <c r="E54" s="40" t="s">
        <v>408</v>
      </c>
      <c r="F54" s="40">
        <v>1</v>
      </c>
      <c r="G54" s="207" t="s">
        <v>419</v>
      </c>
      <c r="H54" s="40" t="s">
        <v>325</v>
      </c>
      <c r="I54" s="40">
        <v>2013</v>
      </c>
      <c r="J54" s="220">
        <f>IF(ISBLANK($G54),"",VLOOKUP($G54,'Chp 3 - Condition Assessment'!$N$5:$R$1000,4,FALSE))</f>
        <v>150000</v>
      </c>
      <c r="K54" s="105">
        <f>IF(ISBLANK($G54),"",VLOOKUP($G54,'Chp 3 - Condition Assessment'!$N$5:$R$1000,5,FALSE))</f>
        <v>10</v>
      </c>
      <c r="L54" s="32" t="str">
        <f t="shared" si="27"/>
        <v>2013 2013 Chevy Arboc</v>
      </c>
      <c r="P54" t="b">
        <f t="shared" si="36"/>
        <v>0</v>
      </c>
      <c r="Q54" t="str">
        <f t="shared" si="33"/>
        <v/>
      </c>
      <c r="R54" s="53" t="str">
        <f t="shared" si="30"/>
        <v/>
      </c>
      <c r="S54" s="108" t="str">
        <f t="shared" si="28"/>
        <v/>
      </c>
      <c r="T54" s="81" t="str">
        <f t="shared" si="31"/>
        <v/>
      </c>
      <c r="U54" s="105" t="str">
        <f t="shared" ca="1" si="35"/>
        <v/>
      </c>
      <c r="V54" s="105" t="str">
        <f t="shared" ca="1" si="35"/>
        <v/>
      </c>
      <c r="W54" s="105" t="str">
        <f t="shared" ca="1" si="35"/>
        <v/>
      </c>
      <c r="X54" s="105" t="str">
        <f t="shared" ca="1" si="35"/>
        <v/>
      </c>
      <c r="Y54" s="105" t="str">
        <f t="shared" ca="1" si="35"/>
        <v/>
      </c>
      <c r="AB54" s="111" t="str">
        <f t="shared" si="32"/>
        <v xml:space="preserve"> </v>
      </c>
      <c r="AC54" s="135"/>
      <c r="AD54" s="136"/>
      <c r="AE54" s="118" t="str">
        <f t="shared" si="7"/>
        <v/>
      </c>
      <c r="AF54" s="135"/>
      <c r="AG54" s="136"/>
      <c r="AH54" s="118" t="str">
        <f t="shared" si="8"/>
        <v/>
      </c>
      <c r="AI54" s="135"/>
      <c r="AJ54" s="136"/>
      <c r="AK54" s="118" t="str">
        <f t="shared" si="9"/>
        <v/>
      </c>
      <c r="AL54" s="135"/>
      <c r="AM54" s="136"/>
      <c r="AN54" s="118" t="str">
        <f t="shared" si="10"/>
        <v/>
      </c>
      <c r="AO54" s="135"/>
      <c r="AP54" s="136"/>
      <c r="AQ54" s="118" t="str">
        <f t="shared" si="11"/>
        <v/>
      </c>
      <c r="AT54" s="111" t="str">
        <f t="shared" si="12"/>
        <v xml:space="preserve"> </v>
      </c>
      <c r="AU54" t="str">
        <f t="shared" ca="1" si="23"/>
        <v/>
      </c>
      <c r="AV54" s="53" t="str">
        <f t="shared" ca="1" si="13"/>
        <v/>
      </c>
      <c r="AW54" t="str">
        <f t="shared" ca="1" si="14"/>
        <v/>
      </c>
      <c r="AX54" s="121" t="str">
        <f t="shared" ca="1" si="24"/>
        <v/>
      </c>
      <c r="AY54" s="53" t="str">
        <f t="shared" ca="1" si="22"/>
        <v/>
      </c>
      <c r="AZ54" t="str">
        <f t="shared" ca="1" si="15"/>
        <v/>
      </c>
      <c r="BA54" s="121" t="str">
        <f t="shared" ca="1" si="25"/>
        <v/>
      </c>
      <c r="BB54" s="53" t="str">
        <f t="shared" ca="1" si="16"/>
        <v/>
      </c>
      <c r="BC54" t="str">
        <f t="shared" ca="1" si="17"/>
        <v/>
      </c>
      <c r="BD54" s="121" t="str">
        <f t="shared" ca="1" si="26"/>
        <v/>
      </c>
      <c r="BE54" s="53" t="str">
        <f t="shared" ca="1" si="18"/>
        <v/>
      </c>
      <c r="BF54" t="str">
        <f t="shared" ca="1" si="19"/>
        <v/>
      </c>
      <c r="BG54" s="121" t="str">
        <f t="shared" ca="1" si="20"/>
        <v/>
      </c>
      <c r="BH54" s="53" t="str">
        <f t="shared" ca="1" si="21"/>
        <v/>
      </c>
    </row>
    <row r="55" spans="1:60" ht="30.75" thickBot="1" x14ac:dyDescent="0.3">
      <c r="A55" s="40" t="s">
        <v>192</v>
      </c>
      <c r="B55" s="40" t="s">
        <v>258</v>
      </c>
      <c r="C55" s="40" t="s">
        <v>420</v>
      </c>
      <c r="D55" s="40" t="s">
        <v>407</v>
      </c>
      <c r="E55" s="40" t="s">
        <v>408</v>
      </c>
      <c r="F55" s="40">
        <v>1</v>
      </c>
      <c r="G55" s="207" t="s">
        <v>421</v>
      </c>
      <c r="H55" s="40" t="s">
        <v>325</v>
      </c>
      <c r="I55" s="40">
        <v>2013</v>
      </c>
      <c r="J55" s="220">
        <f>IF(ISBLANK($G55),"",VLOOKUP($G55,'Chp 3 - Condition Assessment'!$N$5:$R$1000,4,FALSE))</f>
        <v>150000</v>
      </c>
      <c r="K55" s="105">
        <f>IF(ISBLANK($G55),"",VLOOKUP($G55,'Chp 3 - Condition Assessment'!$N$5:$R$1000,5,FALSE))</f>
        <v>10</v>
      </c>
      <c r="L55" s="32" t="str">
        <f t="shared" si="27"/>
        <v>2013 2013 Chevy Arboc</v>
      </c>
      <c r="P55" t="b">
        <f t="shared" si="36"/>
        <v>0</v>
      </c>
      <c r="Q55" t="str">
        <f t="shared" si="33"/>
        <v/>
      </c>
      <c r="R55" s="53" t="str">
        <f t="shared" si="30"/>
        <v/>
      </c>
      <c r="S55" s="108" t="str">
        <f t="shared" si="28"/>
        <v/>
      </c>
      <c r="T55" s="81" t="str">
        <f t="shared" si="31"/>
        <v/>
      </c>
      <c r="U55" s="105" t="str">
        <f t="shared" ca="1" si="35"/>
        <v/>
      </c>
      <c r="V55" s="105" t="str">
        <f t="shared" ca="1" si="35"/>
        <v/>
      </c>
      <c r="W55" s="105" t="str">
        <f t="shared" ca="1" si="35"/>
        <v/>
      </c>
      <c r="X55" s="105" t="str">
        <f t="shared" ca="1" si="35"/>
        <v/>
      </c>
      <c r="Y55" s="105" t="str">
        <f t="shared" ca="1" si="35"/>
        <v/>
      </c>
      <c r="AB55" s="111" t="str">
        <f t="shared" si="32"/>
        <v xml:space="preserve"> </v>
      </c>
      <c r="AC55" s="135"/>
      <c r="AD55" s="136"/>
      <c r="AE55" s="118" t="str">
        <f t="shared" si="7"/>
        <v/>
      </c>
      <c r="AF55" s="135"/>
      <c r="AG55" s="136"/>
      <c r="AH55" s="118" t="str">
        <f t="shared" si="8"/>
        <v/>
      </c>
      <c r="AI55" s="135"/>
      <c r="AJ55" s="136"/>
      <c r="AK55" s="118" t="str">
        <f t="shared" si="9"/>
        <v/>
      </c>
      <c r="AL55" s="135"/>
      <c r="AM55" s="136"/>
      <c r="AN55" s="118" t="str">
        <f t="shared" si="10"/>
        <v/>
      </c>
      <c r="AO55" s="135"/>
      <c r="AP55" s="136"/>
      <c r="AQ55" s="118" t="str">
        <f t="shared" si="11"/>
        <v/>
      </c>
      <c r="AT55" s="111" t="str">
        <f t="shared" si="12"/>
        <v xml:space="preserve"> </v>
      </c>
      <c r="AU55" t="str">
        <f t="shared" ca="1" si="23"/>
        <v/>
      </c>
      <c r="AV55" s="53" t="str">
        <f t="shared" ca="1" si="13"/>
        <v/>
      </c>
      <c r="AW55" t="str">
        <f t="shared" ca="1" si="14"/>
        <v/>
      </c>
      <c r="AX55" s="121" t="str">
        <f t="shared" ca="1" si="24"/>
        <v/>
      </c>
      <c r="AY55" s="53" t="str">
        <f t="shared" ca="1" si="22"/>
        <v/>
      </c>
      <c r="AZ55" t="str">
        <f t="shared" ca="1" si="15"/>
        <v/>
      </c>
      <c r="BA55" s="121" t="str">
        <f t="shared" ca="1" si="25"/>
        <v/>
      </c>
      <c r="BB55" s="53" t="str">
        <f t="shared" ca="1" si="16"/>
        <v/>
      </c>
      <c r="BC55" t="str">
        <f t="shared" ca="1" si="17"/>
        <v/>
      </c>
      <c r="BD55" s="121" t="str">
        <f t="shared" ca="1" si="26"/>
        <v/>
      </c>
      <c r="BE55" s="53" t="str">
        <f t="shared" ca="1" si="18"/>
        <v/>
      </c>
      <c r="BF55" t="str">
        <f t="shared" ca="1" si="19"/>
        <v/>
      </c>
      <c r="BG55" s="121" t="str">
        <f t="shared" ca="1" si="20"/>
        <v/>
      </c>
      <c r="BH55" s="53" t="str">
        <f t="shared" ca="1" si="21"/>
        <v/>
      </c>
    </row>
    <row r="56" spans="1:60" ht="30.75" thickBot="1" x14ac:dyDescent="0.3">
      <c r="A56" s="40" t="s">
        <v>192</v>
      </c>
      <c r="B56" s="40" t="s">
        <v>258</v>
      </c>
      <c r="C56" s="40" t="s">
        <v>422</v>
      </c>
      <c r="D56" s="40" t="s">
        <v>407</v>
      </c>
      <c r="E56" s="40" t="s">
        <v>408</v>
      </c>
      <c r="F56" s="40">
        <v>1</v>
      </c>
      <c r="G56" s="207" t="s">
        <v>423</v>
      </c>
      <c r="H56" s="40" t="s">
        <v>325</v>
      </c>
      <c r="I56" s="40">
        <v>2013</v>
      </c>
      <c r="J56" s="220">
        <f>IF(ISBLANK($G56),"",VLOOKUP($G56,'Chp 3 - Condition Assessment'!$N$5:$R$1000,4,FALSE))</f>
        <v>150000</v>
      </c>
      <c r="K56" s="105">
        <f>IF(ISBLANK($G56),"",VLOOKUP($G56,'Chp 3 - Condition Assessment'!$N$5:$R$1000,5,FALSE))</f>
        <v>10</v>
      </c>
      <c r="L56" s="32" t="str">
        <f t="shared" si="27"/>
        <v>2013 2013 Chevy Arboc</v>
      </c>
      <c r="P56" t="b">
        <f t="shared" si="36"/>
        <v>0</v>
      </c>
      <c r="Q56" t="str">
        <f t="shared" si="33"/>
        <v/>
      </c>
      <c r="R56" s="53" t="str">
        <f t="shared" si="30"/>
        <v/>
      </c>
      <c r="S56" s="108" t="str">
        <f t="shared" si="28"/>
        <v/>
      </c>
      <c r="T56" s="81" t="str">
        <f t="shared" si="31"/>
        <v/>
      </c>
      <c r="U56" s="105" t="str">
        <f t="shared" ref="U56:Y65" ca="1" si="37">IFERROR(IF((U$10-$S56)&lt;=$T56,$Q56,0),"")</f>
        <v/>
      </c>
      <c r="V56" s="105" t="str">
        <f t="shared" ca="1" si="37"/>
        <v/>
      </c>
      <c r="W56" s="105" t="str">
        <f t="shared" ca="1" si="37"/>
        <v/>
      </c>
      <c r="X56" s="105" t="str">
        <f t="shared" ca="1" si="37"/>
        <v/>
      </c>
      <c r="Y56" s="105" t="str">
        <f t="shared" ca="1" si="37"/>
        <v/>
      </c>
      <c r="AB56" s="111" t="str">
        <f t="shared" si="32"/>
        <v xml:space="preserve"> </v>
      </c>
      <c r="AC56" s="135"/>
      <c r="AD56" s="136"/>
      <c r="AE56" s="118" t="str">
        <f t="shared" si="7"/>
        <v/>
      </c>
      <c r="AF56" s="135"/>
      <c r="AG56" s="136"/>
      <c r="AH56" s="118" t="str">
        <f t="shared" si="8"/>
        <v/>
      </c>
      <c r="AI56" s="135"/>
      <c r="AJ56" s="136"/>
      <c r="AK56" s="118" t="str">
        <f t="shared" si="9"/>
        <v/>
      </c>
      <c r="AL56" s="135"/>
      <c r="AM56" s="136"/>
      <c r="AN56" s="118" t="str">
        <f t="shared" si="10"/>
        <v/>
      </c>
      <c r="AO56" s="135"/>
      <c r="AP56" s="136"/>
      <c r="AQ56" s="118" t="str">
        <f t="shared" si="11"/>
        <v/>
      </c>
      <c r="AT56" s="111" t="str">
        <f t="shared" si="12"/>
        <v xml:space="preserve"> </v>
      </c>
      <c r="AU56" t="str">
        <f t="shared" ca="1" si="23"/>
        <v/>
      </c>
      <c r="AV56" s="53" t="str">
        <f t="shared" ca="1" si="13"/>
        <v/>
      </c>
      <c r="AW56" t="str">
        <f t="shared" ca="1" si="14"/>
        <v/>
      </c>
      <c r="AX56" s="121" t="str">
        <f t="shared" ca="1" si="24"/>
        <v/>
      </c>
      <c r="AY56" s="53" t="str">
        <f t="shared" ca="1" si="22"/>
        <v/>
      </c>
      <c r="AZ56" t="str">
        <f t="shared" ca="1" si="15"/>
        <v/>
      </c>
      <c r="BA56" s="121" t="str">
        <f t="shared" ca="1" si="25"/>
        <v/>
      </c>
      <c r="BB56" s="53" t="str">
        <f t="shared" ca="1" si="16"/>
        <v/>
      </c>
      <c r="BC56" t="str">
        <f t="shared" ca="1" si="17"/>
        <v/>
      </c>
      <c r="BD56" s="121" t="str">
        <f t="shared" ca="1" si="26"/>
        <v/>
      </c>
      <c r="BE56" s="53" t="str">
        <f t="shared" ca="1" si="18"/>
        <v/>
      </c>
      <c r="BF56" t="str">
        <f t="shared" ca="1" si="19"/>
        <v/>
      </c>
      <c r="BG56" s="121" t="str">
        <f t="shared" ca="1" si="20"/>
        <v/>
      </c>
      <c r="BH56" s="53" t="str">
        <f t="shared" ca="1" si="21"/>
        <v/>
      </c>
    </row>
    <row r="57" spans="1:60" ht="30.75" thickBot="1" x14ac:dyDescent="0.3">
      <c r="A57" s="40" t="s">
        <v>192</v>
      </c>
      <c r="B57" s="40" t="s">
        <v>258</v>
      </c>
      <c r="C57" s="40" t="s">
        <v>424</v>
      </c>
      <c r="D57" s="40" t="s">
        <v>407</v>
      </c>
      <c r="E57" s="40" t="s">
        <v>408</v>
      </c>
      <c r="F57" s="40">
        <v>1</v>
      </c>
      <c r="G57" s="207" t="s">
        <v>425</v>
      </c>
      <c r="H57" s="40" t="s">
        <v>325</v>
      </c>
      <c r="I57" s="40">
        <v>2013</v>
      </c>
      <c r="J57" s="220">
        <f>IF(ISBLANK($G57),"",VLOOKUP($G57,'Chp 3 - Condition Assessment'!$N$5:$R$1000,4,FALSE))</f>
        <v>150000</v>
      </c>
      <c r="K57" s="105">
        <f>IF(ISBLANK($G57),"",VLOOKUP($G57,'Chp 3 - Condition Assessment'!$N$5:$R$1000,5,FALSE))</f>
        <v>10</v>
      </c>
      <c r="L57" s="32" t="str">
        <f t="shared" si="27"/>
        <v>2013 2013 Chevy Arboc</v>
      </c>
      <c r="P57" t="b">
        <f t="shared" si="36"/>
        <v>0</v>
      </c>
      <c r="Q57" t="str">
        <f t="shared" si="33"/>
        <v/>
      </c>
      <c r="R57" s="53" t="str">
        <f t="shared" si="30"/>
        <v/>
      </c>
      <c r="S57" s="108" t="str">
        <f t="shared" si="28"/>
        <v/>
      </c>
      <c r="T57" s="81" t="str">
        <f t="shared" si="31"/>
        <v/>
      </c>
      <c r="U57" s="105" t="str">
        <f t="shared" ca="1" si="37"/>
        <v/>
      </c>
      <c r="V57" s="105" t="str">
        <f t="shared" ca="1" si="37"/>
        <v/>
      </c>
      <c r="W57" s="105" t="str">
        <f t="shared" ca="1" si="37"/>
        <v/>
      </c>
      <c r="X57" s="105" t="str">
        <f t="shared" ca="1" si="37"/>
        <v/>
      </c>
      <c r="Y57" s="105" t="str">
        <f t="shared" ca="1" si="37"/>
        <v/>
      </c>
      <c r="AB57" s="111" t="str">
        <f t="shared" si="32"/>
        <v xml:space="preserve"> </v>
      </c>
      <c r="AC57" s="135"/>
      <c r="AD57" s="136"/>
      <c r="AE57" s="118" t="str">
        <f t="shared" si="7"/>
        <v/>
      </c>
      <c r="AF57" s="135"/>
      <c r="AG57" s="136"/>
      <c r="AH57" s="118" t="str">
        <f t="shared" si="8"/>
        <v/>
      </c>
      <c r="AI57" s="135"/>
      <c r="AJ57" s="136"/>
      <c r="AK57" s="118" t="str">
        <f t="shared" si="9"/>
        <v/>
      </c>
      <c r="AL57" s="135"/>
      <c r="AM57" s="136"/>
      <c r="AN57" s="118" t="str">
        <f t="shared" si="10"/>
        <v/>
      </c>
      <c r="AO57" s="135"/>
      <c r="AP57" s="136"/>
      <c r="AQ57" s="118" t="str">
        <f t="shared" si="11"/>
        <v/>
      </c>
      <c r="AT57" s="111" t="str">
        <f t="shared" si="12"/>
        <v xml:space="preserve"> </v>
      </c>
      <c r="AU57" t="str">
        <f t="shared" ca="1" si="23"/>
        <v/>
      </c>
      <c r="AV57" s="53" t="str">
        <f t="shared" ca="1" si="13"/>
        <v/>
      </c>
      <c r="AW57" t="str">
        <f t="shared" ca="1" si="14"/>
        <v/>
      </c>
      <c r="AX57" s="121" t="str">
        <f t="shared" ca="1" si="24"/>
        <v/>
      </c>
      <c r="AY57" s="53" t="str">
        <f t="shared" ca="1" si="22"/>
        <v/>
      </c>
      <c r="AZ57" t="str">
        <f t="shared" ca="1" si="15"/>
        <v/>
      </c>
      <c r="BA57" s="121" t="str">
        <f t="shared" ca="1" si="25"/>
        <v/>
      </c>
      <c r="BB57" s="53" t="str">
        <f t="shared" ca="1" si="16"/>
        <v/>
      </c>
      <c r="BC57" t="str">
        <f t="shared" ca="1" si="17"/>
        <v/>
      </c>
      <c r="BD57" s="121" t="str">
        <f t="shared" ca="1" si="26"/>
        <v/>
      </c>
      <c r="BE57" s="53" t="str">
        <f t="shared" ca="1" si="18"/>
        <v/>
      </c>
      <c r="BF57" t="str">
        <f t="shared" ca="1" si="19"/>
        <v/>
      </c>
      <c r="BG57" s="121" t="str">
        <f t="shared" ca="1" si="20"/>
        <v/>
      </c>
      <c r="BH57" s="53" t="str">
        <f t="shared" ca="1" si="21"/>
        <v/>
      </c>
    </row>
    <row r="58" spans="1:60" ht="30.75" thickBot="1" x14ac:dyDescent="0.3">
      <c r="A58" s="40" t="s">
        <v>192</v>
      </c>
      <c r="B58" s="40" t="s">
        <v>258</v>
      </c>
      <c r="C58" s="40" t="s">
        <v>426</v>
      </c>
      <c r="D58" s="40" t="s">
        <v>407</v>
      </c>
      <c r="E58" s="40" t="s">
        <v>408</v>
      </c>
      <c r="F58" s="40">
        <v>1</v>
      </c>
      <c r="G58" s="207" t="s">
        <v>427</v>
      </c>
      <c r="H58" s="40" t="s">
        <v>325</v>
      </c>
      <c r="I58" s="40">
        <v>2013</v>
      </c>
      <c r="J58" s="220">
        <f>IF(ISBLANK($G58),"",VLOOKUP($G58,'Chp 3 - Condition Assessment'!$N$5:$R$1000,4,FALSE))</f>
        <v>150000</v>
      </c>
      <c r="K58" s="105">
        <f>IF(ISBLANK($G58),"",VLOOKUP($G58,'Chp 3 - Condition Assessment'!$N$5:$R$1000,5,FALSE))</f>
        <v>10</v>
      </c>
      <c r="L58" s="32" t="str">
        <f t="shared" si="27"/>
        <v>2013 2013 Chevy Arboc</v>
      </c>
      <c r="P58" t="b">
        <f t="shared" si="36"/>
        <v>0</v>
      </c>
      <c r="Q58" t="str">
        <f t="shared" si="33"/>
        <v/>
      </c>
      <c r="R58" s="53" t="str">
        <f t="shared" si="30"/>
        <v/>
      </c>
      <c r="S58" s="108" t="str">
        <f t="shared" si="28"/>
        <v/>
      </c>
      <c r="T58" s="81" t="str">
        <f t="shared" si="31"/>
        <v/>
      </c>
      <c r="U58" s="105" t="str">
        <f t="shared" ca="1" si="37"/>
        <v/>
      </c>
      <c r="V58" s="105" t="str">
        <f t="shared" ca="1" si="37"/>
        <v/>
      </c>
      <c r="W58" s="105" t="str">
        <f t="shared" ca="1" si="37"/>
        <v/>
      </c>
      <c r="X58" s="105" t="str">
        <f t="shared" ca="1" si="37"/>
        <v/>
      </c>
      <c r="Y58" s="105" t="str">
        <f t="shared" ca="1" si="37"/>
        <v/>
      </c>
      <c r="AB58" s="111" t="str">
        <f t="shared" si="32"/>
        <v xml:space="preserve"> </v>
      </c>
      <c r="AC58" s="135"/>
      <c r="AD58" s="136"/>
      <c r="AE58" s="118" t="str">
        <f t="shared" si="7"/>
        <v/>
      </c>
      <c r="AF58" s="135"/>
      <c r="AG58" s="136"/>
      <c r="AH58" s="118" t="str">
        <f t="shared" si="8"/>
        <v/>
      </c>
      <c r="AI58" s="135"/>
      <c r="AJ58" s="136"/>
      <c r="AK58" s="118" t="str">
        <f t="shared" si="9"/>
        <v/>
      </c>
      <c r="AL58" s="135"/>
      <c r="AM58" s="136"/>
      <c r="AN58" s="118" t="str">
        <f t="shared" si="10"/>
        <v/>
      </c>
      <c r="AO58" s="135"/>
      <c r="AP58" s="136"/>
      <c r="AQ58" s="118" t="str">
        <f t="shared" si="11"/>
        <v/>
      </c>
      <c r="AT58" s="111" t="str">
        <f t="shared" si="12"/>
        <v xml:space="preserve"> </v>
      </c>
      <c r="AU58" t="str">
        <f t="shared" ca="1" si="23"/>
        <v/>
      </c>
      <c r="AV58" s="53" t="str">
        <f t="shared" ca="1" si="13"/>
        <v/>
      </c>
      <c r="AW58" t="str">
        <f t="shared" ca="1" si="14"/>
        <v/>
      </c>
      <c r="AX58" s="121" t="str">
        <f t="shared" ca="1" si="24"/>
        <v/>
      </c>
      <c r="AY58" s="53" t="str">
        <f t="shared" ca="1" si="22"/>
        <v/>
      </c>
      <c r="AZ58" t="str">
        <f t="shared" ca="1" si="15"/>
        <v/>
      </c>
      <c r="BA58" s="121" t="str">
        <f t="shared" ca="1" si="25"/>
        <v/>
      </c>
      <c r="BB58" s="53" t="str">
        <f t="shared" ca="1" si="16"/>
        <v/>
      </c>
      <c r="BC58" t="str">
        <f t="shared" ca="1" si="17"/>
        <v/>
      </c>
      <c r="BD58" s="121" t="str">
        <f t="shared" ca="1" si="26"/>
        <v/>
      </c>
      <c r="BE58" s="53" t="str">
        <f t="shared" ca="1" si="18"/>
        <v/>
      </c>
      <c r="BF58" t="str">
        <f t="shared" ca="1" si="19"/>
        <v/>
      </c>
      <c r="BG58" s="121" t="str">
        <f t="shared" ca="1" si="20"/>
        <v/>
      </c>
      <c r="BH58" s="53" t="str">
        <f t="shared" ca="1" si="21"/>
        <v/>
      </c>
    </row>
    <row r="59" spans="1:60" ht="30.75" thickBot="1" x14ac:dyDescent="0.3">
      <c r="A59" s="40" t="s">
        <v>192</v>
      </c>
      <c r="B59" s="40" t="s">
        <v>258</v>
      </c>
      <c r="C59" s="40" t="s">
        <v>428</v>
      </c>
      <c r="D59" s="40" t="s">
        <v>407</v>
      </c>
      <c r="E59" s="40" t="s">
        <v>408</v>
      </c>
      <c r="F59" s="40">
        <v>1</v>
      </c>
      <c r="G59" s="207" t="s">
        <v>429</v>
      </c>
      <c r="H59" s="40" t="s">
        <v>325</v>
      </c>
      <c r="I59" s="40">
        <v>2013</v>
      </c>
      <c r="J59" s="220">
        <f>IF(ISBLANK($G59),"",VLOOKUP($G59,'Chp 3 - Condition Assessment'!$N$5:$R$1000,4,FALSE))</f>
        <v>150000</v>
      </c>
      <c r="K59" s="105">
        <f>IF(ISBLANK($G59),"",VLOOKUP($G59,'Chp 3 - Condition Assessment'!$N$5:$R$1000,5,FALSE))</f>
        <v>10</v>
      </c>
      <c r="L59" s="32" t="str">
        <f t="shared" si="27"/>
        <v>2013 2013 Chevy Arboc</v>
      </c>
      <c r="P59" t="b">
        <f t="shared" si="36"/>
        <v>0</v>
      </c>
      <c r="Q59" t="str">
        <f t="shared" si="33"/>
        <v/>
      </c>
      <c r="R59" s="53" t="str">
        <f t="shared" si="30"/>
        <v/>
      </c>
      <c r="S59" s="108" t="str">
        <f t="shared" si="28"/>
        <v/>
      </c>
      <c r="T59" s="81" t="str">
        <f t="shared" si="31"/>
        <v/>
      </c>
      <c r="U59" s="105" t="str">
        <f t="shared" ca="1" si="37"/>
        <v/>
      </c>
      <c r="V59" s="105" t="str">
        <f t="shared" ca="1" si="37"/>
        <v/>
      </c>
      <c r="W59" s="105" t="str">
        <f t="shared" ca="1" si="37"/>
        <v/>
      </c>
      <c r="X59" s="105" t="str">
        <f t="shared" ca="1" si="37"/>
        <v/>
      </c>
      <c r="Y59" s="105" t="str">
        <f t="shared" ca="1" si="37"/>
        <v/>
      </c>
      <c r="AB59" s="111" t="str">
        <f t="shared" si="32"/>
        <v xml:space="preserve"> </v>
      </c>
      <c r="AC59" s="135"/>
      <c r="AD59" s="136"/>
      <c r="AE59" s="118" t="str">
        <f t="shared" si="7"/>
        <v/>
      </c>
      <c r="AF59" s="135"/>
      <c r="AG59" s="136"/>
      <c r="AH59" s="118" t="str">
        <f t="shared" si="8"/>
        <v/>
      </c>
      <c r="AI59" s="135"/>
      <c r="AJ59" s="136"/>
      <c r="AK59" s="118" t="str">
        <f t="shared" si="9"/>
        <v/>
      </c>
      <c r="AL59" s="135"/>
      <c r="AM59" s="136"/>
      <c r="AN59" s="118" t="str">
        <f t="shared" si="10"/>
        <v/>
      </c>
      <c r="AO59" s="135"/>
      <c r="AP59" s="136"/>
      <c r="AQ59" s="118" t="str">
        <f t="shared" si="11"/>
        <v/>
      </c>
      <c r="AT59" s="111" t="str">
        <f t="shared" si="12"/>
        <v xml:space="preserve"> </v>
      </c>
      <c r="AU59" t="str">
        <f t="shared" ca="1" si="23"/>
        <v/>
      </c>
      <c r="AV59" s="53" t="str">
        <f t="shared" ca="1" si="13"/>
        <v/>
      </c>
      <c r="AW59" t="str">
        <f t="shared" ca="1" si="14"/>
        <v/>
      </c>
      <c r="AX59" s="121" t="str">
        <f t="shared" ca="1" si="24"/>
        <v/>
      </c>
      <c r="AY59" s="53" t="str">
        <f t="shared" ca="1" si="22"/>
        <v/>
      </c>
      <c r="AZ59" t="str">
        <f t="shared" ca="1" si="15"/>
        <v/>
      </c>
      <c r="BA59" s="121" t="str">
        <f t="shared" ca="1" si="25"/>
        <v/>
      </c>
      <c r="BB59" s="53" t="str">
        <f t="shared" ca="1" si="16"/>
        <v/>
      </c>
      <c r="BC59" t="str">
        <f t="shared" ca="1" si="17"/>
        <v/>
      </c>
      <c r="BD59" s="121" t="str">
        <f t="shared" ca="1" si="26"/>
        <v/>
      </c>
      <c r="BE59" s="53" t="str">
        <f t="shared" ca="1" si="18"/>
        <v/>
      </c>
      <c r="BF59" t="str">
        <f t="shared" ca="1" si="19"/>
        <v/>
      </c>
      <c r="BG59" s="121" t="str">
        <f t="shared" ca="1" si="20"/>
        <v/>
      </c>
      <c r="BH59" s="53" t="str">
        <f t="shared" ca="1" si="21"/>
        <v/>
      </c>
    </row>
    <row r="60" spans="1:60" ht="30.75" thickBot="1" x14ac:dyDescent="0.3">
      <c r="A60" s="40" t="s">
        <v>192</v>
      </c>
      <c r="B60" s="40" t="s">
        <v>258</v>
      </c>
      <c r="C60" s="40" t="s">
        <v>430</v>
      </c>
      <c r="D60" s="40" t="s">
        <v>407</v>
      </c>
      <c r="E60" s="40" t="s">
        <v>408</v>
      </c>
      <c r="F60" s="40">
        <v>1</v>
      </c>
      <c r="G60" s="207" t="s">
        <v>431</v>
      </c>
      <c r="H60" s="40" t="s">
        <v>325</v>
      </c>
      <c r="I60" s="40">
        <v>2013</v>
      </c>
      <c r="J60" s="220">
        <f>IF(ISBLANK($G60),"",VLOOKUP($G60,'Chp 3 - Condition Assessment'!$N$5:$R$1000,4,FALSE))</f>
        <v>150000</v>
      </c>
      <c r="K60" s="105">
        <f>IF(ISBLANK($G60),"",VLOOKUP($G60,'Chp 3 - Condition Assessment'!$N$5:$R$1000,5,FALSE))</f>
        <v>10</v>
      </c>
      <c r="L60" s="32" t="str">
        <f t="shared" si="27"/>
        <v>2013 2013 Chevy Arboc</v>
      </c>
      <c r="P60" t="b">
        <f t="shared" si="36"/>
        <v>0</v>
      </c>
      <c r="Q60" t="str">
        <f t="shared" si="33"/>
        <v/>
      </c>
      <c r="R60" s="53" t="str">
        <f t="shared" si="30"/>
        <v/>
      </c>
      <c r="S60" s="108" t="str">
        <f t="shared" si="28"/>
        <v/>
      </c>
      <c r="T60" s="81" t="str">
        <f t="shared" si="31"/>
        <v/>
      </c>
      <c r="U60" s="105" t="str">
        <f t="shared" ca="1" si="37"/>
        <v/>
      </c>
      <c r="V60" s="105" t="str">
        <f t="shared" ca="1" si="37"/>
        <v/>
      </c>
      <c r="W60" s="105" t="str">
        <f t="shared" ca="1" si="37"/>
        <v/>
      </c>
      <c r="X60" s="105" t="str">
        <f t="shared" ca="1" si="37"/>
        <v/>
      </c>
      <c r="Y60" s="105" t="str">
        <f t="shared" ca="1" si="37"/>
        <v/>
      </c>
      <c r="AB60" s="111" t="str">
        <f t="shared" si="32"/>
        <v xml:space="preserve"> </v>
      </c>
      <c r="AC60" s="135"/>
      <c r="AD60" s="136"/>
      <c r="AE60" s="118" t="str">
        <f t="shared" si="7"/>
        <v/>
      </c>
      <c r="AF60" s="135"/>
      <c r="AG60" s="136"/>
      <c r="AH60" s="118" t="str">
        <f t="shared" si="8"/>
        <v/>
      </c>
      <c r="AI60" s="135"/>
      <c r="AJ60" s="136"/>
      <c r="AK60" s="118" t="str">
        <f t="shared" si="9"/>
        <v/>
      </c>
      <c r="AL60" s="135"/>
      <c r="AM60" s="136"/>
      <c r="AN60" s="118" t="str">
        <f t="shared" si="10"/>
        <v/>
      </c>
      <c r="AO60" s="135"/>
      <c r="AP60" s="136"/>
      <c r="AQ60" s="118" t="str">
        <f t="shared" si="11"/>
        <v/>
      </c>
      <c r="AT60" s="111" t="str">
        <f t="shared" si="12"/>
        <v xml:space="preserve"> </v>
      </c>
      <c r="AU60" t="str">
        <f t="shared" ca="1" si="23"/>
        <v/>
      </c>
      <c r="AV60" s="53" t="str">
        <f t="shared" ca="1" si="13"/>
        <v/>
      </c>
      <c r="AW60" t="str">
        <f t="shared" ca="1" si="14"/>
        <v/>
      </c>
      <c r="AX60" s="121" t="str">
        <f t="shared" ca="1" si="24"/>
        <v/>
      </c>
      <c r="AY60" s="53" t="str">
        <f t="shared" ca="1" si="22"/>
        <v/>
      </c>
      <c r="AZ60" t="str">
        <f t="shared" ca="1" si="15"/>
        <v/>
      </c>
      <c r="BA60" s="121" t="str">
        <f t="shared" ca="1" si="25"/>
        <v/>
      </c>
      <c r="BB60" s="53" t="str">
        <f t="shared" ca="1" si="16"/>
        <v/>
      </c>
      <c r="BC60" t="str">
        <f t="shared" ca="1" si="17"/>
        <v/>
      </c>
      <c r="BD60" s="121" t="str">
        <f t="shared" ca="1" si="26"/>
        <v/>
      </c>
      <c r="BE60" s="53" t="str">
        <f t="shared" ca="1" si="18"/>
        <v/>
      </c>
      <c r="BF60" t="str">
        <f t="shared" ca="1" si="19"/>
        <v/>
      </c>
      <c r="BG60" s="121" t="str">
        <f t="shared" ca="1" si="20"/>
        <v/>
      </c>
      <c r="BH60" s="53" t="str">
        <f t="shared" ca="1" si="21"/>
        <v/>
      </c>
    </row>
    <row r="61" spans="1:60" ht="30.75" thickBot="1" x14ac:dyDescent="0.3">
      <c r="A61" s="40" t="s">
        <v>192</v>
      </c>
      <c r="B61" s="40" t="s">
        <v>258</v>
      </c>
      <c r="C61" s="40" t="s">
        <v>432</v>
      </c>
      <c r="D61" s="40" t="s">
        <v>407</v>
      </c>
      <c r="E61" s="40" t="s">
        <v>408</v>
      </c>
      <c r="F61" s="40">
        <v>1</v>
      </c>
      <c r="G61" s="207" t="s">
        <v>433</v>
      </c>
      <c r="H61" s="40" t="s">
        <v>325</v>
      </c>
      <c r="I61" s="40">
        <v>2013</v>
      </c>
      <c r="J61" s="220">
        <f>IF(ISBLANK($G61),"",VLOOKUP($G61,'Chp 3 - Condition Assessment'!$N$5:$R$1000,4,FALSE))</f>
        <v>150000</v>
      </c>
      <c r="K61" s="105">
        <f>IF(ISBLANK($G61),"",VLOOKUP($G61,'Chp 3 - Condition Assessment'!$N$5:$R$1000,5,FALSE))</f>
        <v>10</v>
      </c>
      <c r="L61" s="32" t="str">
        <f t="shared" si="27"/>
        <v>2013 2013 Chevy Arboc</v>
      </c>
      <c r="P61" t="b">
        <f t="shared" si="36"/>
        <v>0</v>
      </c>
      <c r="Q61" t="str">
        <f t="shared" si="33"/>
        <v/>
      </c>
      <c r="R61" s="53" t="str">
        <f t="shared" si="30"/>
        <v/>
      </c>
      <c r="S61" s="108" t="str">
        <f t="shared" si="28"/>
        <v/>
      </c>
      <c r="T61" s="81" t="str">
        <f t="shared" si="31"/>
        <v/>
      </c>
      <c r="U61" s="105" t="str">
        <f t="shared" ca="1" si="37"/>
        <v/>
      </c>
      <c r="V61" s="105" t="str">
        <f t="shared" ca="1" si="37"/>
        <v/>
      </c>
      <c r="W61" s="105" t="str">
        <f t="shared" ca="1" si="37"/>
        <v/>
      </c>
      <c r="X61" s="105" t="str">
        <f t="shared" ca="1" si="37"/>
        <v/>
      </c>
      <c r="Y61" s="105" t="str">
        <f t="shared" ca="1" si="37"/>
        <v/>
      </c>
      <c r="AB61" s="111" t="str">
        <f t="shared" si="32"/>
        <v xml:space="preserve"> </v>
      </c>
      <c r="AC61" s="135"/>
      <c r="AD61" s="136"/>
      <c r="AE61" s="118" t="str">
        <f t="shared" si="7"/>
        <v/>
      </c>
      <c r="AF61" s="135"/>
      <c r="AG61" s="136"/>
      <c r="AH61" s="118" t="str">
        <f t="shared" si="8"/>
        <v/>
      </c>
      <c r="AI61" s="135"/>
      <c r="AJ61" s="136"/>
      <c r="AK61" s="118" t="str">
        <f t="shared" si="9"/>
        <v/>
      </c>
      <c r="AL61" s="135"/>
      <c r="AM61" s="136"/>
      <c r="AN61" s="118" t="str">
        <f t="shared" si="10"/>
        <v/>
      </c>
      <c r="AO61" s="135"/>
      <c r="AP61" s="136"/>
      <c r="AQ61" s="118" t="str">
        <f t="shared" si="11"/>
        <v/>
      </c>
      <c r="AT61" s="111" t="str">
        <f t="shared" si="12"/>
        <v xml:space="preserve"> </v>
      </c>
      <c r="AU61" t="str">
        <f t="shared" ca="1" si="23"/>
        <v/>
      </c>
      <c r="AV61" s="53" t="str">
        <f t="shared" ca="1" si="13"/>
        <v/>
      </c>
      <c r="AW61" t="str">
        <f t="shared" ca="1" si="14"/>
        <v/>
      </c>
      <c r="AX61" s="121" t="str">
        <f t="shared" ca="1" si="24"/>
        <v/>
      </c>
      <c r="AY61" s="53" t="str">
        <f t="shared" ca="1" si="22"/>
        <v/>
      </c>
      <c r="AZ61" t="str">
        <f t="shared" ca="1" si="15"/>
        <v/>
      </c>
      <c r="BA61" s="121" t="str">
        <f t="shared" ca="1" si="25"/>
        <v/>
      </c>
      <c r="BB61" s="53" t="str">
        <f t="shared" ca="1" si="16"/>
        <v/>
      </c>
      <c r="BC61" t="str">
        <f t="shared" ca="1" si="17"/>
        <v/>
      </c>
      <c r="BD61" s="121" t="str">
        <f t="shared" ca="1" si="26"/>
        <v/>
      </c>
      <c r="BE61" s="53" t="str">
        <f t="shared" ca="1" si="18"/>
        <v/>
      </c>
      <c r="BF61" t="str">
        <f t="shared" ca="1" si="19"/>
        <v/>
      </c>
      <c r="BG61" s="121" t="str">
        <f t="shared" ca="1" si="20"/>
        <v/>
      </c>
      <c r="BH61" s="53" t="str">
        <f t="shared" ca="1" si="21"/>
        <v/>
      </c>
    </row>
    <row r="62" spans="1:60" ht="30.75" thickBot="1" x14ac:dyDescent="0.3">
      <c r="A62" s="40" t="s">
        <v>192</v>
      </c>
      <c r="B62" s="40" t="s">
        <v>258</v>
      </c>
      <c r="C62" s="40" t="s">
        <v>434</v>
      </c>
      <c r="D62" s="40" t="s">
        <v>407</v>
      </c>
      <c r="E62" s="40" t="s">
        <v>408</v>
      </c>
      <c r="F62" s="40">
        <v>1</v>
      </c>
      <c r="G62" s="207" t="s">
        <v>435</v>
      </c>
      <c r="H62" s="40" t="s">
        <v>325</v>
      </c>
      <c r="I62" s="40">
        <v>2013</v>
      </c>
      <c r="J62" s="220">
        <f>IF(ISBLANK($G62),"",VLOOKUP($G62,'Chp 3 - Condition Assessment'!$N$5:$R$1000,4,FALSE))</f>
        <v>150000</v>
      </c>
      <c r="K62" s="105">
        <f>IF(ISBLANK($G62),"",VLOOKUP($G62,'Chp 3 - Condition Assessment'!$N$5:$R$1000,5,FALSE))</f>
        <v>10</v>
      </c>
      <c r="L62" s="32" t="str">
        <f t="shared" si="27"/>
        <v>2013 2013 Chevy Arboc</v>
      </c>
      <c r="P62" t="b">
        <f t="shared" si="36"/>
        <v>0</v>
      </c>
      <c r="Q62" t="str">
        <f t="shared" ref="Q62:Q93" si="38">IFERROR(IF(OR(ISBLANK(O62),O62="Grand Total"),"",SUMIF(L:L,O62,F:F)),"")</f>
        <v/>
      </c>
      <c r="R62" s="53" t="str">
        <f t="shared" si="30"/>
        <v/>
      </c>
      <c r="S62" s="108" t="str">
        <f t="shared" si="28"/>
        <v/>
      </c>
      <c r="T62" s="81" t="str">
        <f t="shared" si="31"/>
        <v/>
      </c>
      <c r="U62" s="105" t="str">
        <f t="shared" ca="1" si="37"/>
        <v/>
      </c>
      <c r="V62" s="105" t="str">
        <f t="shared" ca="1" si="37"/>
        <v/>
      </c>
      <c r="W62" s="105" t="str">
        <f t="shared" ca="1" si="37"/>
        <v/>
      </c>
      <c r="X62" s="105" t="str">
        <f t="shared" ca="1" si="37"/>
        <v/>
      </c>
      <c r="Y62" s="105" t="str">
        <f t="shared" ca="1" si="37"/>
        <v/>
      </c>
      <c r="AB62" s="111" t="str">
        <f t="shared" si="32"/>
        <v xml:space="preserve"> </v>
      </c>
      <c r="AC62" s="135"/>
      <c r="AD62" s="136"/>
      <c r="AE62" s="118" t="str">
        <f t="shared" si="7"/>
        <v/>
      </c>
      <c r="AF62" s="135"/>
      <c r="AG62" s="136"/>
      <c r="AH62" s="118" t="str">
        <f t="shared" si="8"/>
        <v/>
      </c>
      <c r="AI62" s="135"/>
      <c r="AJ62" s="136"/>
      <c r="AK62" s="118" t="str">
        <f t="shared" si="9"/>
        <v/>
      </c>
      <c r="AL62" s="135"/>
      <c r="AM62" s="136"/>
      <c r="AN62" s="118" t="str">
        <f t="shared" si="10"/>
        <v/>
      </c>
      <c r="AO62" s="135"/>
      <c r="AP62" s="136"/>
      <c r="AQ62" s="118" t="str">
        <f t="shared" si="11"/>
        <v/>
      </c>
      <c r="AT62" s="111" t="str">
        <f t="shared" si="12"/>
        <v xml:space="preserve"> </v>
      </c>
      <c r="AU62" t="str">
        <f t="shared" ca="1" si="23"/>
        <v/>
      </c>
      <c r="AV62" s="53" t="str">
        <f t="shared" ca="1" si="13"/>
        <v/>
      </c>
      <c r="AW62" t="str">
        <f t="shared" ca="1" si="14"/>
        <v/>
      </c>
      <c r="AX62" s="121" t="str">
        <f t="shared" ca="1" si="24"/>
        <v/>
      </c>
      <c r="AY62" s="53" t="str">
        <f t="shared" ca="1" si="22"/>
        <v/>
      </c>
      <c r="AZ62" t="str">
        <f t="shared" ca="1" si="15"/>
        <v/>
      </c>
      <c r="BA62" s="121" t="str">
        <f t="shared" ca="1" si="25"/>
        <v/>
      </c>
      <c r="BB62" s="53" t="str">
        <f t="shared" ca="1" si="16"/>
        <v/>
      </c>
      <c r="BC62" t="str">
        <f t="shared" ca="1" si="17"/>
        <v/>
      </c>
      <c r="BD62" s="121" t="str">
        <f t="shared" ca="1" si="26"/>
        <v/>
      </c>
      <c r="BE62" s="53" t="str">
        <f t="shared" ca="1" si="18"/>
        <v/>
      </c>
      <c r="BF62" t="str">
        <f t="shared" ca="1" si="19"/>
        <v/>
      </c>
      <c r="BG62" s="121" t="str">
        <f t="shared" ca="1" si="20"/>
        <v/>
      </c>
      <c r="BH62" s="53" t="str">
        <f t="shared" ca="1" si="21"/>
        <v/>
      </c>
    </row>
    <row r="63" spans="1:60" ht="30.75" thickBot="1" x14ac:dyDescent="0.3">
      <c r="A63" s="40" t="s">
        <v>192</v>
      </c>
      <c r="B63" s="40" t="s">
        <v>258</v>
      </c>
      <c r="C63" s="40" t="s">
        <v>436</v>
      </c>
      <c r="D63" s="40" t="s">
        <v>407</v>
      </c>
      <c r="E63" s="40" t="s">
        <v>408</v>
      </c>
      <c r="F63" s="40">
        <v>1</v>
      </c>
      <c r="G63" s="207" t="s">
        <v>437</v>
      </c>
      <c r="H63" s="40" t="s">
        <v>325</v>
      </c>
      <c r="I63" s="40">
        <v>2013</v>
      </c>
      <c r="J63" s="220">
        <f>IF(ISBLANK($G63),"",VLOOKUP($G63,'Chp 3 - Condition Assessment'!$N$5:$R$1000,4,FALSE))</f>
        <v>150000</v>
      </c>
      <c r="K63" s="105">
        <f>IF(ISBLANK($G63),"",VLOOKUP($G63,'Chp 3 - Condition Assessment'!$N$5:$R$1000,5,FALSE))</f>
        <v>10</v>
      </c>
      <c r="L63" s="32" t="str">
        <f t="shared" si="27"/>
        <v>2013 2013 Chevy Arboc</v>
      </c>
      <c r="P63" t="b">
        <f t="shared" si="36"/>
        <v>0</v>
      </c>
      <c r="Q63" t="str">
        <f t="shared" si="38"/>
        <v/>
      </c>
      <c r="R63" s="53" t="str">
        <f t="shared" si="30"/>
        <v/>
      </c>
      <c r="S63" s="108" t="str">
        <f t="shared" si="28"/>
        <v/>
      </c>
      <c r="T63" s="81" t="str">
        <f t="shared" si="31"/>
        <v/>
      </c>
      <c r="U63" s="105" t="str">
        <f t="shared" ca="1" si="37"/>
        <v/>
      </c>
      <c r="V63" s="105" t="str">
        <f t="shared" ca="1" si="37"/>
        <v/>
      </c>
      <c r="W63" s="105" t="str">
        <f t="shared" ca="1" si="37"/>
        <v/>
      </c>
      <c r="X63" s="105" t="str">
        <f t="shared" ca="1" si="37"/>
        <v/>
      </c>
      <c r="Y63" s="105" t="str">
        <f t="shared" ca="1" si="37"/>
        <v/>
      </c>
      <c r="AB63" s="111" t="str">
        <f t="shared" si="32"/>
        <v xml:space="preserve"> </v>
      </c>
      <c r="AC63" s="135"/>
      <c r="AD63" s="136"/>
      <c r="AE63" s="118" t="str">
        <f t="shared" si="7"/>
        <v/>
      </c>
      <c r="AF63" s="135"/>
      <c r="AG63" s="136"/>
      <c r="AH63" s="118" t="str">
        <f t="shared" si="8"/>
        <v/>
      </c>
      <c r="AI63" s="135"/>
      <c r="AJ63" s="136"/>
      <c r="AK63" s="118" t="str">
        <f t="shared" si="9"/>
        <v/>
      </c>
      <c r="AL63" s="135"/>
      <c r="AM63" s="136"/>
      <c r="AN63" s="118" t="str">
        <f t="shared" si="10"/>
        <v/>
      </c>
      <c r="AO63" s="135"/>
      <c r="AP63" s="136"/>
      <c r="AQ63" s="118" t="str">
        <f t="shared" si="11"/>
        <v/>
      </c>
      <c r="AT63" s="111" t="str">
        <f t="shared" si="12"/>
        <v xml:space="preserve"> </v>
      </c>
      <c r="AU63" t="str">
        <f t="shared" ca="1" si="23"/>
        <v/>
      </c>
      <c r="AV63" s="53" t="str">
        <f t="shared" ca="1" si="13"/>
        <v/>
      </c>
      <c r="AW63" t="str">
        <f t="shared" ca="1" si="14"/>
        <v/>
      </c>
      <c r="AX63" s="121" t="str">
        <f t="shared" ca="1" si="24"/>
        <v/>
      </c>
      <c r="AY63" s="53" t="str">
        <f t="shared" ca="1" si="22"/>
        <v/>
      </c>
      <c r="AZ63" t="str">
        <f t="shared" ca="1" si="15"/>
        <v/>
      </c>
      <c r="BA63" s="121" t="str">
        <f t="shared" ca="1" si="25"/>
        <v/>
      </c>
      <c r="BB63" s="53" t="str">
        <f t="shared" ca="1" si="16"/>
        <v/>
      </c>
      <c r="BC63" t="str">
        <f t="shared" ca="1" si="17"/>
        <v/>
      </c>
      <c r="BD63" s="121" t="str">
        <f t="shared" ca="1" si="26"/>
        <v/>
      </c>
      <c r="BE63" s="53" t="str">
        <f t="shared" ca="1" si="18"/>
        <v/>
      </c>
      <c r="BF63" t="str">
        <f t="shared" ca="1" si="19"/>
        <v/>
      </c>
      <c r="BG63" s="121" t="str">
        <f t="shared" ca="1" si="20"/>
        <v/>
      </c>
      <c r="BH63" s="53" t="str">
        <f t="shared" ca="1" si="21"/>
        <v/>
      </c>
    </row>
    <row r="64" spans="1:60" ht="30.75" thickBot="1" x14ac:dyDescent="0.3">
      <c r="A64" s="40" t="s">
        <v>192</v>
      </c>
      <c r="B64" s="40" t="s">
        <v>258</v>
      </c>
      <c r="C64" s="40" t="s">
        <v>438</v>
      </c>
      <c r="D64" s="40" t="s">
        <v>407</v>
      </c>
      <c r="E64" s="40" t="s">
        <v>408</v>
      </c>
      <c r="F64" s="40">
        <v>1</v>
      </c>
      <c r="G64" s="207" t="s">
        <v>439</v>
      </c>
      <c r="H64" s="40" t="s">
        <v>325</v>
      </c>
      <c r="I64" s="40">
        <v>2013</v>
      </c>
      <c r="J64" s="220">
        <f>IF(ISBLANK($G64),"",VLOOKUP($G64,'Chp 3 - Condition Assessment'!$N$5:$R$1000,4,FALSE))</f>
        <v>150000</v>
      </c>
      <c r="K64" s="105">
        <f>IF(ISBLANK($G64),"",VLOOKUP($G64,'Chp 3 - Condition Assessment'!$N$5:$R$1000,5,FALSE))</f>
        <v>10</v>
      </c>
      <c r="L64" s="32" t="str">
        <f t="shared" si="27"/>
        <v>2013 2013 Chevy Arboc</v>
      </c>
      <c r="P64" t="b">
        <f t="shared" si="36"/>
        <v>0</v>
      </c>
      <c r="Q64" t="str">
        <f t="shared" si="38"/>
        <v/>
      </c>
      <c r="R64" s="53" t="str">
        <f t="shared" si="30"/>
        <v/>
      </c>
      <c r="S64" s="108" t="str">
        <f t="shared" si="28"/>
        <v/>
      </c>
      <c r="T64" s="81" t="str">
        <f t="shared" si="31"/>
        <v/>
      </c>
      <c r="U64" s="105" t="str">
        <f t="shared" ca="1" si="37"/>
        <v/>
      </c>
      <c r="V64" s="105" t="str">
        <f t="shared" ca="1" si="37"/>
        <v/>
      </c>
      <c r="W64" s="105" t="str">
        <f t="shared" ca="1" si="37"/>
        <v/>
      </c>
      <c r="X64" s="105" t="str">
        <f t="shared" ca="1" si="37"/>
        <v/>
      </c>
      <c r="Y64" s="105" t="str">
        <f t="shared" ca="1" si="37"/>
        <v/>
      </c>
      <c r="AB64" s="111" t="str">
        <f t="shared" si="32"/>
        <v xml:space="preserve"> </v>
      </c>
      <c r="AC64" s="135"/>
      <c r="AD64" s="136"/>
      <c r="AE64" s="118" t="str">
        <f t="shared" si="7"/>
        <v/>
      </c>
      <c r="AF64" s="135"/>
      <c r="AG64" s="136"/>
      <c r="AH64" s="118" t="str">
        <f t="shared" si="8"/>
        <v/>
      </c>
      <c r="AI64" s="135"/>
      <c r="AJ64" s="136"/>
      <c r="AK64" s="118" t="str">
        <f t="shared" si="9"/>
        <v/>
      </c>
      <c r="AL64" s="135"/>
      <c r="AM64" s="136"/>
      <c r="AN64" s="118" t="str">
        <f t="shared" si="10"/>
        <v/>
      </c>
      <c r="AO64" s="135"/>
      <c r="AP64" s="136"/>
      <c r="AQ64" s="118" t="str">
        <f t="shared" si="11"/>
        <v/>
      </c>
      <c r="AT64" s="111" t="str">
        <f t="shared" si="12"/>
        <v xml:space="preserve"> </v>
      </c>
      <c r="AU64" t="str">
        <f t="shared" ca="1" si="23"/>
        <v/>
      </c>
      <c r="AV64" s="53" t="str">
        <f t="shared" ca="1" si="13"/>
        <v/>
      </c>
      <c r="AW64" t="str">
        <f t="shared" ca="1" si="14"/>
        <v/>
      </c>
      <c r="AX64" s="121" t="str">
        <f t="shared" ca="1" si="24"/>
        <v/>
      </c>
      <c r="AY64" s="53" t="str">
        <f t="shared" ca="1" si="22"/>
        <v/>
      </c>
      <c r="AZ64" t="str">
        <f t="shared" ca="1" si="15"/>
        <v/>
      </c>
      <c r="BA64" s="121" t="str">
        <f t="shared" ca="1" si="25"/>
        <v/>
      </c>
      <c r="BB64" s="53" t="str">
        <f t="shared" ca="1" si="16"/>
        <v/>
      </c>
      <c r="BC64" t="str">
        <f t="shared" ca="1" si="17"/>
        <v/>
      </c>
      <c r="BD64" s="121" t="str">
        <f t="shared" ca="1" si="26"/>
        <v/>
      </c>
      <c r="BE64" s="53" t="str">
        <f t="shared" ca="1" si="18"/>
        <v/>
      </c>
      <c r="BF64" t="str">
        <f t="shared" ca="1" si="19"/>
        <v/>
      </c>
      <c r="BG64" s="121" t="str">
        <f t="shared" ca="1" si="20"/>
        <v/>
      </c>
      <c r="BH64" s="53" t="str">
        <f t="shared" ca="1" si="21"/>
        <v/>
      </c>
    </row>
    <row r="65" spans="1:60" ht="30.75" thickBot="1" x14ac:dyDescent="0.3">
      <c r="A65" s="40" t="s">
        <v>192</v>
      </c>
      <c r="B65" s="40" t="s">
        <v>258</v>
      </c>
      <c r="C65" s="40" t="s">
        <v>440</v>
      </c>
      <c r="D65" s="40" t="s">
        <v>407</v>
      </c>
      <c r="E65" s="40" t="s">
        <v>408</v>
      </c>
      <c r="F65" s="40">
        <v>1</v>
      </c>
      <c r="G65" s="207" t="s">
        <v>441</v>
      </c>
      <c r="H65" s="40" t="s">
        <v>325</v>
      </c>
      <c r="I65" s="40">
        <v>2013</v>
      </c>
      <c r="J65" s="220">
        <f>IF(ISBLANK($G65),"",VLOOKUP($G65,'Chp 3 - Condition Assessment'!$N$5:$R$1000,4,FALSE))</f>
        <v>150000</v>
      </c>
      <c r="K65" s="105">
        <f>IF(ISBLANK($G65),"",VLOOKUP($G65,'Chp 3 - Condition Assessment'!$N$5:$R$1000,5,FALSE))</f>
        <v>10</v>
      </c>
      <c r="L65" s="32" t="str">
        <f t="shared" si="27"/>
        <v>2013 2013 Chevy Arboc</v>
      </c>
      <c r="P65" t="b">
        <f t="shared" si="36"/>
        <v>0</v>
      </c>
      <c r="Q65" t="str">
        <f t="shared" si="38"/>
        <v/>
      </c>
      <c r="R65" s="53" t="str">
        <f t="shared" si="30"/>
        <v/>
      </c>
      <c r="S65" s="108" t="str">
        <f t="shared" si="28"/>
        <v/>
      </c>
      <c r="T65" s="81" t="str">
        <f t="shared" si="31"/>
        <v/>
      </c>
      <c r="U65" s="105" t="str">
        <f t="shared" ca="1" si="37"/>
        <v/>
      </c>
      <c r="V65" s="105" t="str">
        <f t="shared" ca="1" si="37"/>
        <v/>
      </c>
      <c r="W65" s="105" t="str">
        <f t="shared" ca="1" si="37"/>
        <v/>
      </c>
      <c r="X65" s="105" t="str">
        <f t="shared" ca="1" si="37"/>
        <v/>
      </c>
      <c r="Y65" s="105" t="str">
        <f t="shared" ca="1" si="37"/>
        <v/>
      </c>
      <c r="AB65" s="111" t="str">
        <f t="shared" si="32"/>
        <v xml:space="preserve"> </v>
      </c>
      <c r="AC65" s="135"/>
      <c r="AD65" s="136"/>
      <c r="AE65" s="118" t="str">
        <f t="shared" si="7"/>
        <v/>
      </c>
      <c r="AF65" s="135"/>
      <c r="AG65" s="136"/>
      <c r="AH65" s="118" t="str">
        <f t="shared" si="8"/>
        <v/>
      </c>
      <c r="AI65" s="135"/>
      <c r="AJ65" s="136"/>
      <c r="AK65" s="118" t="str">
        <f t="shared" si="9"/>
        <v/>
      </c>
      <c r="AL65" s="135"/>
      <c r="AM65" s="136"/>
      <c r="AN65" s="118" t="str">
        <f t="shared" si="10"/>
        <v/>
      </c>
      <c r="AO65" s="135"/>
      <c r="AP65" s="136"/>
      <c r="AQ65" s="118" t="str">
        <f t="shared" si="11"/>
        <v/>
      </c>
      <c r="AT65" s="111" t="str">
        <f t="shared" si="12"/>
        <v xml:space="preserve"> </v>
      </c>
      <c r="AU65" t="str">
        <f t="shared" ca="1" si="23"/>
        <v/>
      </c>
      <c r="AV65" s="53" t="str">
        <f t="shared" ca="1" si="13"/>
        <v/>
      </c>
      <c r="AW65" t="str">
        <f t="shared" ca="1" si="14"/>
        <v/>
      </c>
      <c r="AX65" s="121" t="str">
        <f t="shared" ca="1" si="24"/>
        <v/>
      </c>
      <c r="AY65" s="53" t="str">
        <f t="shared" ca="1" si="22"/>
        <v/>
      </c>
      <c r="AZ65" t="str">
        <f t="shared" ca="1" si="15"/>
        <v/>
      </c>
      <c r="BA65" s="121" t="str">
        <f t="shared" ca="1" si="25"/>
        <v/>
      </c>
      <c r="BB65" s="53" t="str">
        <f t="shared" ca="1" si="16"/>
        <v/>
      </c>
      <c r="BC65" t="str">
        <f t="shared" ca="1" si="17"/>
        <v/>
      </c>
      <c r="BD65" s="121" t="str">
        <f t="shared" ca="1" si="26"/>
        <v/>
      </c>
      <c r="BE65" s="53" t="str">
        <f t="shared" ca="1" si="18"/>
        <v/>
      </c>
      <c r="BF65" t="str">
        <f t="shared" ca="1" si="19"/>
        <v/>
      </c>
      <c r="BG65" s="121" t="str">
        <f t="shared" ca="1" si="20"/>
        <v/>
      </c>
      <c r="BH65" s="53" t="str">
        <f t="shared" ca="1" si="21"/>
        <v/>
      </c>
    </row>
    <row r="66" spans="1:60" ht="30.75" thickBot="1" x14ac:dyDescent="0.3">
      <c r="A66" s="40" t="s">
        <v>192</v>
      </c>
      <c r="B66" s="40" t="s">
        <v>258</v>
      </c>
      <c r="C66" s="40" t="s">
        <v>442</v>
      </c>
      <c r="D66" s="40" t="s">
        <v>407</v>
      </c>
      <c r="E66" s="40" t="s">
        <v>408</v>
      </c>
      <c r="F66" s="40">
        <v>1</v>
      </c>
      <c r="G66" s="207" t="s">
        <v>443</v>
      </c>
      <c r="H66" s="40" t="s">
        <v>325</v>
      </c>
      <c r="I66" s="40">
        <v>2013</v>
      </c>
      <c r="J66" s="220">
        <f>IF(ISBLANK($G66),"",VLOOKUP($G66,'Chp 3 - Condition Assessment'!$N$5:$R$1000,4,FALSE))</f>
        <v>150000</v>
      </c>
      <c r="K66" s="105">
        <f>IF(ISBLANK($G66),"",VLOOKUP($G66,'Chp 3 - Condition Assessment'!$N$5:$R$1000,5,FALSE))</f>
        <v>10</v>
      </c>
      <c r="L66" s="32" t="str">
        <f t="shared" si="27"/>
        <v>2013 2013 Chevy Arboc</v>
      </c>
      <c r="P66" t="b">
        <f t="shared" si="36"/>
        <v>0</v>
      </c>
      <c r="Q66" t="str">
        <f t="shared" si="38"/>
        <v/>
      </c>
      <c r="R66" s="53" t="str">
        <f t="shared" si="30"/>
        <v/>
      </c>
      <c r="S66" s="108" t="str">
        <f t="shared" si="28"/>
        <v/>
      </c>
      <c r="T66" s="81" t="str">
        <f t="shared" si="31"/>
        <v/>
      </c>
      <c r="U66" s="105" t="str">
        <f t="shared" ref="U66:Y75" ca="1" si="39">IFERROR(IF((U$10-$S66)&lt;=$T66,$Q66,0),"")</f>
        <v/>
      </c>
      <c r="V66" s="105" t="str">
        <f t="shared" ca="1" si="39"/>
        <v/>
      </c>
      <c r="W66" s="105" t="str">
        <f t="shared" ca="1" si="39"/>
        <v/>
      </c>
      <c r="X66" s="105" t="str">
        <f t="shared" ca="1" si="39"/>
        <v/>
      </c>
      <c r="Y66" s="105" t="str">
        <f t="shared" ca="1" si="39"/>
        <v/>
      </c>
      <c r="AB66" s="111" t="str">
        <f t="shared" si="32"/>
        <v xml:space="preserve"> </v>
      </c>
      <c r="AC66" s="135"/>
      <c r="AD66" s="136"/>
      <c r="AE66" s="118" t="str">
        <f t="shared" si="7"/>
        <v/>
      </c>
      <c r="AF66" s="135"/>
      <c r="AG66" s="136"/>
      <c r="AH66" s="118" t="str">
        <f t="shared" si="8"/>
        <v/>
      </c>
      <c r="AI66" s="135"/>
      <c r="AJ66" s="136"/>
      <c r="AK66" s="118" t="str">
        <f t="shared" si="9"/>
        <v/>
      </c>
      <c r="AL66" s="135"/>
      <c r="AM66" s="136"/>
      <c r="AN66" s="118" t="str">
        <f t="shared" si="10"/>
        <v/>
      </c>
      <c r="AO66" s="135"/>
      <c r="AP66" s="136"/>
      <c r="AQ66" s="118" t="str">
        <f t="shared" si="11"/>
        <v/>
      </c>
      <c r="AT66" s="111" t="str">
        <f t="shared" si="12"/>
        <v xml:space="preserve"> </v>
      </c>
      <c r="AU66" t="str">
        <f t="shared" ca="1" si="23"/>
        <v/>
      </c>
      <c r="AV66" s="53" t="str">
        <f t="shared" ca="1" si="13"/>
        <v/>
      </c>
      <c r="AW66" t="str">
        <f t="shared" ca="1" si="14"/>
        <v/>
      </c>
      <c r="AX66" s="121" t="str">
        <f t="shared" ca="1" si="24"/>
        <v/>
      </c>
      <c r="AY66" s="53" t="str">
        <f t="shared" ca="1" si="22"/>
        <v/>
      </c>
      <c r="AZ66" t="str">
        <f t="shared" ca="1" si="15"/>
        <v/>
      </c>
      <c r="BA66" s="121" t="str">
        <f t="shared" ca="1" si="25"/>
        <v/>
      </c>
      <c r="BB66" s="53" t="str">
        <f t="shared" ca="1" si="16"/>
        <v/>
      </c>
      <c r="BC66" t="str">
        <f t="shared" ca="1" si="17"/>
        <v/>
      </c>
      <c r="BD66" s="121" t="str">
        <f t="shared" ca="1" si="26"/>
        <v/>
      </c>
      <c r="BE66" s="53" t="str">
        <f t="shared" ca="1" si="18"/>
        <v/>
      </c>
      <c r="BF66" t="str">
        <f t="shared" ca="1" si="19"/>
        <v/>
      </c>
      <c r="BG66" s="121" t="str">
        <f t="shared" ca="1" si="20"/>
        <v/>
      </c>
      <c r="BH66" s="53" t="str">
        <f t="shared" ca="1" si="21"/>
        <v/>
      </c>
    </row>
    <row r="67" spans="1:60" ht="30.75" thickBot="1" x14ac:dyDescent="0.3">
      <c r="A67" s="40" t="s">
        <v>192</v>
      </c>
      <c r="B67" s="40" t="s">
        <v>258</v>
      </c>
      <c r="C67" s="40" t="s">
        <v>444</v>
      </c>
      <c r="D67" s="40" t="s">
        <v>407</v>
      </c>
      <c r="E67" s="40" t="s">
        <v>408</v>
      </c>
      <c r="F67" s="40">
        <v>1</v>
      </c>
      <c r="G67" s="207" t="s">
        <v>445</v>
      </c>
      <c r="H67" s="40" t="s">
        <v>325</v>
      </c>
      <c r="I67" s="40">
        <v>2013</v>
      </c>
      <c r="J67" s="220">
        <f>IF(ISBLANK($G67),"",VLOOKUP($G67,'Chp 3 - Condition Assessment'!$N$5:$R$1000,4,FALSE))</f>
        <v>150000</v>
      </c>
      <c r="K67" s="105">
        <f>IF(ISBLANK($G67),"",VLOOKUP($G67,'Chp 3 - Condition Assessment'!$N$5:$R$1000,5,FALSE))</f>
        <v>10</v>
      </c>
      <c r="L67" s="32" t="str">
        <f t="shared" si="27"/>
        <v>2013 2013 Chevy Arboc</v>
      </c>
      <c r="P67" t="b">
        <f t="shared" si="36"/>
        <v>0</v>
      </c>
      <c r="Q67" t="str">
        <f t="shared" si="38"/>
        <v/>
      </c>
      <c r="R67" s="53" t="str">
        <f t="shared" si="30"/>
        <v/>
      </c>
      <c r="S67" s="108" t="str">
        <f t="shared" si="28"/>
        <v/>
      </c>
      <c r="T67" s="81" t="str">
        <f t="shared" si="31"/>
        <v/>
      </c>
      <c r="U67" s="105" t="str">
        <f t="shared" ca="1" si="39"/>
        <v/>
      </c>
      <c r="V67" s="105" t="str">
        <f t="shared" ca="1" si="39"/>
        <v/>
      </c>
      <c r="W67" s="105" t="str">
        <f t="shared" ca="1" si="39"/>
        <v/>
      </c>
      <c r="X67" s="105" t="str">
        <f t="shared" ca="1" si="39"/>
        <v/>
      </c>
      <c r="Y67" s="105" t="str">
        <f t="shared" ca="1" si="39"/>
        <v/>
      </c>
      <c r="AB67" s="111" t="str">
        <f t="shared" si="32"/>
        <v xml:space="preserve"> </v>
      </c>
      <c r="AC67" s="135"/>
      <c r="AD67" s="136"/>
      <c r="AE67" s="118" t="str">
        <f t="shared" si="7"/>
        <v/>
      </c>
      <c r="AF67" s="135"/>
      <c r="AG67" s="136"/>
      <c r="AH67" s="118" t="str">
        <f t="shared" si="8"/>
        <v/>
      </c>
      <c r="AI67" s="135"/>
      <c r="AJ67" s="136"/>
      <c r="AK67" s="118" t="str">
        <f t="shared" si="9"/>
        <v/>
      </c>
      <c r="AL67" s="135"/>
      <c r="AM67" s="136"/>
      <c r="AN67" s="118" t="str">
        <f t="shared" si="10"/>
        <v/>
      </c>
      <c r="AO67" s="135"/>
      <c r="AP67" s="136"/>
      <c r="AQ67" s="118" t="str">
        <f t="shared" si="11"/>
        <v/>
      </c>
      <c r="AT67" s="111" t="str">
        <f t="shared" si="12"/>
        <v xml:space="preserve"> </v>
      </c>
      <c r="AU67" t="str">
        <f t="shared" ca="1" si="23"/>
        <v/>
      </c>
      <c r="AV67" s="53" t="str">
        <f t="shared" ca="1" si="13"/>
        <v/>
      </c>
      <c r="AW67" t="str">
        <f t="shared" ca="1" si="14"/>
        <v/>
      </c>
      <c r="AX67" s="121" t="str">
        <f t="shared" ca="1" si="24"/>
        <v/>
      </c>
      <c r="AY67" s="53" t="str">
        <f t="shared" ca="1" si="22"/>
        <v/>
      </c>
      <c r="AZ67" t="str">
        <f t="shared" ca="1" si="15"/>
        <v/>
      </c>
      <c r="BA67" s="121" t="str">
        <f t="shared" ca="1" si="25"/>
        <v/>
      </c>
      <c r="BB67" s="53" t="str">
        <f t="shared" ca="1" si="16"/>
        <v/>
      </c>
      <c r="BC67" t="str">
        <f t="shared" ca="1" si="17"/>
        <v/>
      </c>
      <c r="BD67" s="121" t="str">
        <f t="shared" ca="1" si="26"/>
        <v/>
      </c>
      <c r="BE67" s="53" t="str">
        <f t="shared" ca="1" si="18"/>
        <v/>
      </c>
      <c r="BF67" t="str">
        <f t="shared" ca="1" si="19"/>
        <v/>
      </c>
      <c r="BG67" s="121" t="str">
        <f t="shared" ca="1" si="20"/>
        <v/>
      </c>
      <c r="BH67" s="53" t="str">
        <f t="shared" ca="1" si="21"/>
        <v/>
      </c>
    </row>
    <row r="68" spans="1:60" ht="30.75" thickBot="1" x14ac:dyDescent="0.3">
      <c r="A68" s="40" t="s">
        <v>192</v>
      </c>
      <c r="B68" s="40" t="s">
        <v>258</v>
      </c>
      <c r="C68" s="40" t="s">
        <v>446</v>
      </c>
      <c r="D68" s="40" t="s">
        <v>407</v>
      </c>
      <c r="E68" s="40" t="s">
        <v>408</v>
      </c>
      <c r="F68" s="40">
        <v>1</v>
      </c>
      <c r="G68" s="207" t="s">
        <v>447</v>
      </c>
      <c r="H68" s="40" t="s">
        <v>325</v>
      </c>
      <c r="I68" s="40">
        <v>2013</v>
      </c>
      <c r="J68" s="220">
        <f>IF(ISBLANK($G68),"",VLOOKUP($G68,'Chp 3 - Condition Assessment'!$N$5:$R$1000,4,FALSE))</f>
        <v>150000</v>
      </c>
      <c r="K68" s="105">
        <f>IF(ISBLANK($G68),"",VLOOKUP($G68,'Chp 3 - Condition Assessment'!$N$5:$R$1000,5,FALSE))</f>
        <v>10</v>
      </c>
      <c r="L68" s="32" t="str">
        <f t="shared" si="27"/>
        <v>2013 2013 Chevy Arboc</v>
      </c>
      <c r="P68" t="b">
        <f t="shared" si="36"/>
        <v>0</v>
      </c>
      <c r="Q68" t="str">
        <f t="shared" si="38"/>
        <v/>
      </c>
      <c r="R68" s="53" t="str">
        <f t="shared" si="30"/>
        <v/>
      </c>
      <c r="S68" s="108" t="str">
        <f t="shared" si="28"/>
        <v/>
      </c>
      <c r="T68" s="81" t="str">
        <f t="shared" si="31"/>
        <v/>
      </c>
      <c r="U68" s="105" t="str">
        <f t="shared" ca="1" si="39"/>
        <v/>
      </c>
      <c r="V68" s="105" t="str">
        <f t="shared" ca="1" si="39"/>
        <v/>
      </c>
      <c r="W68" s="105" t="str">
        <f t="shared" ca="1" si="39"/>
        <v/>
      </c>
      <c r="X68" s="105" t="str">
        <f t="shared" ca="1" si="39"/>
        <v/>
      </c>
      <c r="Y68" s="105" t="str">
        <f t="shared" ca="1" si="39"/>
        <v/>
      </c>
      <c r="AB68" s="111" t="str">
        <f t="shared" si="32"/>
        <v xml:space="preserve"> </v>
      </c>
      <c r="AC68" s="135"/>
      <c r="AD68" s="136"/>
      <c r="AE68" s="118" t="str">
        <f t="shared" si="7"/>
        <v/>
      </c>
      <c r="AF68" s="135"/>
      <c r="AG68" s="136"/>
      <c r="AH68" s="118" t="str">
        <f t="shared" si="8"/>
        <v/>
      </c>
      <c r="AI68" s="135"/>
      <c r="AJ68" s="136"/>
      <c r="AK68" s="118" t="str">
        <f t="shared" si="9"/>
        <v/>
      </c>
      <c r="AL68" s="135"/>
      <c r="AM68" s="136"/>
      <c r="AN68" s="118" t="str">
        <f t="shared" si="10"/>
        <v/>
      </c>
      <c r="AO68" s="135"/>
      <c r="AP68" s="136"/>
      <c r="AQ68" s="118" t="str">
        <f t="shared" si="11"/>
        <v/>
      </c>
      <c r="AT68" s="111" t="str">
        <f t="shared" si="12"/>
        <v xml:space="preserve"> </v>
      </c>
      <c r="AU68" t="str">
        <f t="shared" ca="1" si="23"/>
        <v/>
      </c>
      <c r="AV68" s="53" t="str">
        <f t="shared" ca="1" si="13"/>
        <v/>
      </c>
      <c r="AW68" t="str">
        <f t="shared" ca="1" si="14"/>
        <v/>
      </c>
      <c r="AX68" s="121" t="str">
        <f t="shared" ca="1" si="24"/>
        <v/>
      </c>
      <c r="AY68" s="53" t="str">
        <f t="shared" ca="1" si="22"/>
        <v/>
      </c>
      <c r="AZ68" t="str">
        <f t="shared" ca="1" si="15"/>
        <v/>
      </c>
      <c r="BA68" s="121" t="str">
        <f t="shared" ca="1" si="25"/>
        <v/>
      </c>
      <c r="BB68" s="53" t="str">
        <f t="shared" ca="1" si="16"/>
        <v/>
      </c>
      <c r="BC68" t="str">
        <f t="shared" ca="1" si="17"/>
        <v/>
      </c>
      <c r="BD68" s="121" t="str">
        <f t="shared" ca="1" si="26"/>
        <v/>
      </c>
      <c r="BE68" s="53" t="str">
        <f t="shared" ca="1" si="18"/>
        <v/>
      </c>
      <c r="BF68" t="str">
        <f t="shared" ca="1" si="19"/>
        <v/>
      </c>
      <c r="BG68" s="121" t="str">
        <f t="shared" ca="1" si="20"/>
        <v/>
      </c>
      <c r="BH68" s="53" t="str">
        <f t="shared" ca="1" si="21"/>
        <v/>
      </c>
    </row>
    <row r="69" spans="1:60" ht="30.75" thickBot="1" x14ac:dyDescent="0.3">
      <c r="A69" s="40" t="s">
        <v>192</v>
      </c>
      <c r="B69" s="40" t="s">
        <v>258</v>
      </c>
      <c r="C69" s="40" t="s">
        <v>448</v>
      </c>
      <c r="D69" s="40" t="s">
        <v>407</v>
      </c>
      <c r="E69" s="40" t="s">
        <v>408</v>
      </c>
      <c r="F69" s="40">
        <v>1</v>
      </c>
      <c r="G69" s="207" t="s">
        <v>449</v>
      </c>
      <c r="H69" s="40" t="s">
        <v>325</v>
      </c>
      <c r="I69" s="40">
        <v>2013</v>
      </c>
      <c r="J69" s="220">
        <f>IF(ISBLANK($G69),"",VLOOKUP($G69,'Chp 3 - Condition Assessment'!$N$5:$R$1000,4,FALSE))</f>
        <v>150000</v>
      </c>
      <c r="K69" s="105">
        <f>IF(ISBLANK($G69),"",VLOOKUP($G69,'Chp 3 - Condition Assessment'!$N$5:$R$1000,5,FALSE))</f>
        <v>10</v>
      </c>
      <c r="L69" s="32" t="str">
        <f t="shared" si="27"/>
        <v>2013 2013 Chevy Arboc</v>
      </c>
      <c r="P69" t="b">
        <f t="shared" si="36"/>
        <v>0</v>
      </c>
      <c r="Q69" t="str">
        <f t="shared" si="38"/>
        <v/>
      </c>
      <c r="R69" s="53" t="str">
        <f t="shared" si="30"/>
        <v/>
      </c>
      <c r="S69" s="108" t="str">
        <f t="shared" si="28"/>
        <v/>
      </c>
      <c r="T69" s="81" t="str">
        <f t="shared" si="31"/>
        <v/>
      </c>
      <c r="U69" s="105" t="str">
        <f t="shared" ca="1" si="39"/>
        <v/>
      </c>
      <c r="V69" s="105" t="str">
        <f t="shared" ca="1" si="39"/>
        <v/>
      </c>
      <c r="W69" s="105" t="str">
        <f t="shared" ca="1" si="39"/>
        <v/>
      </c>
      <c r="X69" s="105" t="str">
        <f t="shared" ca="1" si="39"/>
        <v/>
      </c>
      <c r="Y69" s="105" t="str">
        <f t="shared" ca="1" si="39"/>
        <v/>
      </c>
      <c r="AB69" s="111" t="str">
        <f t="shared" si="32"/>
        <v xml:space="preserve"> </v>
      </c>
      <c r="AC69" s="135"/>
      <c r="AD69" s="136"/>
      <c r="AE69" s="118" t="str">
        <f t="shared" si="7"/>
        <v/>
      </c>
      <c r="AF69" s="135"/>
      <c r="AG69" s="136"/>
      <c r="AH69" s="118" t="str">
        <f t="shared" si="8"/>
        <v/>
      </c>
      <c r="AI69" s="135"/>
      <c r="AJ69" s="136"/>
      <c r="AK69" s="118" t="str">
        <f t="shared" si="9"/>
        <v/>
      </c>
      <c r="AL69" s="135"/>
      <c r="AM69" s="136"/>
      <c r="AN69" s="118" t="str">
        <f t="shared" si="10"/>
        <v/>
      </c>
      <c r="AO69" s="135"/>
      <c r="AP69" s="136"/>
      <c r="AQ69" s="118" t="str">
        <f t="shared" si="11"/>
        <v/>
      </c>
      <c r="AT69" s="111" t="str">
        <f t="shared" si="12"/>
        <v xml:space="preserve"> </v>
      </c>
      <c r="AU69" t="str">
        <f t="shared" ca="1" si="23"/>
        <v/>
      </c>
      <c r="AV69" s="53" t="str">
        <f t="shared" ca="1" si="13"/>
        <v/>
      </c>
      <c r="AW69" t="str">
        <f t="shared" ca="1" si="14"/>
        <v/>
      </c>
      <c r="AX69" s="121" t="str">
        <f t="shared" ca="1" si="24"/>
        <v/>
      </c>
      <c r="AY69" s="53" t="str">
        <f t="shared" ca="1" si="22"/>
        <v/>
      </c>
      <c r="AZ69" t="str">
        <f t="shared" ca="1" si="15"/>
        <v/>
      </c>
      <c r="BA69" s="121" t="str">
        <f t="shared" ca="1" si="25"/>
        <v/>
      </c>
      <c r="BB69" s="53" t="str">
        <f t="shared" ca="1" si="16"/>
        <v/>
      </c>
      <c r="BC69" t="str">
        <f t="shared" ca="1" si="17"/>
        <v/>
      </c>
      <c r="BD69" s="121" t="str">
        <f t="shared" ca="1" si="26"/>
        <v/>
      </c>
      <c r="BE69" s="53" t="str">
        <f t="shared" ca="1" si="18"/>
        <v/>
      </c>
      <c r="BF69" t="str">
        <f t="shared" ca="1" si="19"/>
        <v/>
      </c>
      <c r="BG69" s="121" t="str">
        <f t="shared" ca="1" si="20"/>
        <v/>
      </c>
      <c r="BH69" s="53" t="str">
        <f t="shared" ca="1" si="21"/>
        <v/>
      </c>
    </row>
    <row r="70" spans="1:60" ht="30.75" thickBot="1" x14ac:dyDescent="0.3">
      <c r="A70" s="40" t="s">
        <v>192</v>
      </c>
      <c r="B70" s="40" t="s">
        <v>258</v>
      </c>
      <c r="C70" s="40" t="s">
        <v>450</v>
      </c>
      <c r="D70" s="40" t="s">
        <v>407</v>
      </c>
      <c r="E70" s="40" t="s">
        <v>408</v>
      </c>
      <c r="F70" s="40">
        <v>1</v>
      </c>
      <c r="G70" s="207" t="s">
        <v>451</v>
      </c>
      <c r="H70" s="40" t="s">
        <v>325</v>
      </c>
      <c r="I70" s="40">
        <v>2013</v>
      </c>
      <c r="J70" s="220">
        <f>IF(ISBLANK($G70),"",VLOOKUP($G70,'Chp 3 - Condition Assessment'!$N$5:$R$1000,4,FALSE))</f>
        <v>150000</v>
      </c>
      <c r="K70" s="105">
        <f>IF(ISBLANK($G70),"",VLOOKUP($G70,'Chp 3 - Condition Assessment'!$N$5:$R$1000,5,FALSE))</f>
        <v>10</v>
      </c>
      <c r="L70" s="32" t="str">
        <f t="shared" si="27"/>
        <v>2013 2013 Chevy Arboc</v>
      </c>
      <c r="P70" t="b">
        <f t="shared" si="36"/>
        <v>0</v>
      </c>
      <c r="Q70" t="str">
        <f t="shared" si="38"/>
        <v/>
      </c>
      <c r="R70" s="53" t="str">
        <f t="shared" si="30"/>
        <v/>
      </c>
      <c r="S70" s="108" t="str">
        <f t="shared" si="28"/>
        <v/>
      </c>
      <c r="T70" s="81" t="str">
        <f t="shared" si="31"/>
        <v/>
      </c>
      <c r="U70" s="105" t="str">
        <f t="shared" ca="1" si="39"/>
        <v/>
      </c>
      <c r="V70" s="105" t="str">
        <f t="shared" ca="1" si="39"/>
        <v/>
      </c>
      <c r="W70" s="105" t="str">
        <f t="shared" ca="1" si="39"/>
        <v/>
      </c>
      <c r="X70" s="105" t="str">
        <f t="shared" ca="1" si="39"/>
        <v/>
      </c>
      <c r="Y70" s="105" t="str">
        <f t="shared" ca="1" si="39"/>
        <v/>
      </c>
      <c r="AB70" s="111" t="str">
        <f t="shared" si="32"/>
        <v xml:space="preserve"> </v>
      </c>
      <c r="AC70" s="135"/>
      <c r="AD70" s="136"/>
      <c r="AE70" s="118" t="str">
        <f t="shared" si="7"/>
        <v/>
      </c>
      <c r="AF70" s="135"/>
      <c r="AG70" s="136"/>
      <c r="AH70" s="118" t="str">
        <f t="shared" si="8"/>
        <v/>
      </c>
      <c r="AI70" s="135"/>
      <c r="AJ70" s="136"/>
      <c r="AK70" s="118" t="str">
        <f t="shared" si="9"/>
        <v/>
      </c>
      <c r="AL70" s="135"/>
      <c r="AM70" s="136"/>
      <c r="AN70" s="118" t="str">
        <f t="shared" si="10"/>
        <v/>
      </c>
      <c r="AO70" s="135"/>
      <c r="AP70" s="136"/>
      <c r="AQ70" s="118" t="str">
        <f t="shared" si="11"/>
        <v/>
      </c>
      <c r="AT70" s="111" t="str">
        <f t="shared" si="12"/>
        <v xml:space="preserve"> </v>
      </c>
      <c r="AU70" t="str">
        <f t="shared" ca="1" si="23"/>
        <v/>
      </c>
      <c r="AV70" s="53" t="str">
        <f t="shared" ca="1" si="13"/>
        <v/>
      </c>
      <c r="AW70" t="str">
        <f t="shared" ca="1" si="14"/>
        <v/>
      </c>
      <c r="AX70" s="121" t="str">
        <f t="shared" ca="1" si="24"/>
        <v/>
      </c>
      <c r="AY70" s="53" t="str">
        <f t="shared" ca="1" si="22"/>
        <v/>
      </c>
      <c r="AZ70" t="str">
        <f t="shared" ca="1" si="15"/>
        <v/>
      </c>
      <c r="BA70" s="121" t="str">
        <f t="shared" ca="1" si="25"/>
        <v/>
      </c>
      <c r="BB70" s="53" t="str">
        <f t="shared" ca="1" si="16"/>
        <v/>
      </c>
      <c r="BC70" t="str">
        <f t="shared" ca="1" si="17"/>
        <v/>
      </c>
      <c r="BD70" s="121" t="str">
        <f t="shared" ca="1" si="26"/>
        <v/>
      </c>
      <c r="BE70" s="53" t="str">
        <f t="shared" ca="1" si="18"/>
        <v/>
      </c>
      <c r="BF70" t="str">
        <f t="shared" ca="1" si="19"/>
        <v/>
      </c>
      <c r="BG70" s="121" t="str">
        <f t="shared" ca="1" si="20"/>
        <v/>
      </c>
      <c r="BH70" s="53" t="str">
        <f t="shared" ca="1" si="21"/>
        <v/>
      </c>
    </row>
    <row r="71" spans="1:60" ht="30.75" thickBot="1" x14ac:dyDescent="0.3">
      <c r="A71" s="40" t="s">
        <v>192</v>
      </c>
      <c r="B71" s="40" t="s">
        <v>258</v>
      </c>
      <c r="C71" s="40" t="s">
        <v>452</v>
      </c>
      <c r="D71" s="40" t="s">
        <v>407</v>
      </c>
      <c r="E71" s="40" t="s">
        <v>408</v>
      </c>
      <c r="F71" s="40">
        <v>1</v>
      </c>
      <c r="G71" s="207" t="s">
        <v>453</v>
      </c>
      <c r="H71" s="40" t="s">
        <v>325</v>
      </c>
      <c r="I71" s="40">
        <v>2013</v>
      </c>
      <c r="J71" s="220">
        <f>IF(ISBLANK($G71),"",VLOOKUP($G71,'Chp 3 - Condition Assessment'!$N$5:$R$1000,4,FALSE))</f>
        <v>150000</v>
      </c>
      <c r="K71" s="105">
        <f>IF(ISBLANK($G71),"",VLOOKUP($G71,'Chp 3 - Condition Assessment'!$N$5:$R$1000,5,FALSE))</f>
        <v>10</v>
      </c>
      <c r="L71" s="32" t="str">
        <f t="shared" si="27"/>
        <v>2013 2013 Chevy Arboc</v>
      </c>
      <c r="P71" t="b">
        <f t="shared" si="36"/>
        <v>0</v>
      </c>
      <c r="Q71" t="str">
        <f t="shared" si="38"/>
        <v/>
      </c>
      <c r="R71" s="53" t="str">
        <f t="shared" si="30"/>
        <v/>
      </c>
      <c r="S71" s="108" t="str">
        <f t="shared" si="28"/>
        <v/>
      </c>
      <c r="T71" s="81" t="str">
        <f t="shared" si="31"/>
        <v/>
      </c>
      <c r="U71" s="105" t="str">
        <f t="shared" ca="1" si="39"/>
        <v/>
      </c>
      <c r="V71" s="105" t="str">
        <f t="shared" ca="1" si="39"/>
        <v/>
      </c>
      <c r="W71" s="105" t="str">
        <f t="shared" ca="1" si="39"/>
        <v/>
      </c>
      <c r="X71" s="105" t="str">
        <f t="shared" ca="1" si="39"/>
        <v/>
      </c>
      <c r="Y71" s="105" t="str">
        <f t="shared" ca="1" si="39"/>
        <v/>
      </c>
      <c r="AB71" s="111" t="str">
        <f t="shared" si="32"/>
        <v xml:space="preserve"> </v>
      </c>
      <c r="AC71" s="135"/>
      <c r="AD71" s="136"/>
      <c r="AE71" s="118" t="str">
        <f t="shared" si="7"/>
        <v/>
      </c>
      <c r="AF71" s="135"/>
      <c r="AG71" s="136"/>
      <c r="AH71" s="118" t="str">
        <f t="shared" si="8"/>
        <v/>
      </c>
      <c r="AI71" s="135"/>
      <c r="AJ71" s="136"/>
      <c r="AK71" s="118" t="str">
        <f t="shared" si="9"/>
        <v/>
      </c>
      <c r="AL71" s="135"/>
      <c r="AM71" s="136"/>
      <c r="AN71" s="118" t="str">
        <f t="shared" si="10"/>
        <v/>
      </c>
      <c r="AO71" s="135"/>
      <c r="AP71" s="136"/>
      <c r="AQ71" s="118" t="str">
        <f t="shared" si="11"/>
        <v/>
      </c>
      <c r="AT71" s="111" t="str">
        <f t="shared" si="12"/>
        <v xml:space="preserve"> </v>
      </c>
      <c r="AU71" t="str">
        <f t="shared" ca="1" si="23"/>
        <v/>
      </c>
      <c r="AV71" s="53" t="str">
        <f t="shared" ca="1" si="13"/>
        <v/>
      </c>
      <c r="AW71" t="str">
        <f t="shared" ca="1" si="14"/>
        <v/>
      </c>
      <c r="AX71" s="121" t="str">
        <f t="shared" ca="1" si="24"/>
        <v/>
      </c>
      <c r="AY71" s="53" t="str">
        <f t="shared" ca="1" si="22"/>
        <v/>
      </c>
      <c r="AZ71" t="str">
        <f t="shared" ca="1" si="15"/>
        <v/>
      </c>
      <c r="BA71" s="121" t="str">
        <f t="shared" ca="1" si="25"/>
        <v/>
      </c>
      <c r="BB71" s="53" t="str">
        <f t="shared" ca="1" si="16"/>
        <v/>
      </c>
      <c r="BC71" t="str">
        <f t="shared" ca="1" si="17"/>
        <v/>
      </c>
      <c r="BD71" s="121" t="str">
        <f t="shared" ca="1" si="26"/>
        <v/>
      </c>
      <c r="BE71" s="53" t="str">
        <f t="shared" ca="1" si="18"/>
        <v/>
      </c>
      <c r="BF71" t="str">
        <f t="shared" ca="1" si="19"/>
        <v/>
      </c>
      <c r="BG71" s="121" t="str">
        <f t="shared" ca="1" si="20"/>
        <v/>
      </c>
      <c r="BH71" s="53" t="str">
        <f t="shared" ca="1" si="21"/>
        <v/>
      </c>
    </row>
    <row r="72" spans="1:60" ht="30.75" thickBot="1" x14ac:dyDescent="0.3">
      <c r="A72" s="40" t="s">
        <v>192</v>
      </c>
      <c r="B72" s="40" t="s">
        <v>258</v>
      </c>
      <c r="C72" s="40" t="s">
        <v>454</v>
      </c>
      <c r="D72" s="40" t="s">
        <v>407</v>
      </c>
      <c r="E72" s="40" t="s">
        <v>408</v>
      </c>
      <c r="F72" s="40">
        <v>1</v>
      </c>
      <c r="G72" s="207" t="s">
        <v>455</v>
      </c>
      <c r="H72" s="40" t="s">
        <v>325</v>
      </c>
      <c r="I72" s="40">
        <v>2013</v>
      </c>
      <c r="J72" s="220">
        <f>IF(ISBLANK($G72),"",VLOOKUP($G72,'Chp 3 - Condition Assessment'!$N$5:$R$1000,4,FALSE))</f>
        <v>150000</v>
      </c>
      <c r="K72" s="105">
        <f>IF(ISBLANK($G72),"",VLOOKUP($G72,'Chp 3 - Condition Assessment'!$N$5:$R$1000,5,FALSE))</f>
        <v>10</v>
      </c>
      <c r="L72" s="32" t="str">
        <f t="shared" si="27"/>
        <v>2013 2013 Chevy Arboc</v>
      </c>
      <c r="P72" t="b">
        <f t="shared" si="36"/>
        <v>0</v>
      </c>
      <c r="Q72" t="str">
        <f t="shared" si="38"/>
        <v/>
      </c>
      <c r="R72" s="53" t="str">
        <f t="shared" si="30"/>
        <v/>
      </c>
      <c r="S72" s="108" t="str">
        <f t="shared" si="28"/>
        <v/>
      </c>
      <c r="T72" s="81" t="str">
        <f t="shared" si="31"/>
        <v/>
      </c>
      <c r="U72" s="105" t="str">
        <f t="shared" ca="1" si="39"/>
        <v/>
      </c>
      <c r="V72" s="105" t="str">
        <f t="shared" ca="1" si="39"/>
        <v/>
      </c>
      <c r="W72" s="105" t="str">
        <f t="shared" ca="1" si="39"/>
        <v/>
      </c>
      <c r="X72" s="105" t="str">
        <f t="shared" ca="1" si="39"/>
        <v/>
      </c>
      <c r="Y72" s="105" t="str">
        <f t="shared" ca="1" si="39"/>
        <v/>
      </c>
      <c r="AB72" s="111" t="str">
        <f t="shared" si="32"/>
        <v xml:space="preserve"> </v>
      </c>
      <c r="AC72" s="135"/>
      <c r="AD72" s="136"/>
      <c r="AE72" s="118" t="str">
        <f t="shared" si="7"/>
        <v/>
      </c>
      <c r="AF72" s="135"/>
      <c r="AG72" s="136"/>
      <c r="AH72" s="118" t="str">
        <f t="shared" si="8"/>
        <v/>
      </c>
      <c r="AI72" s="135"/>
      <c r="AJ72" s="136"/>
      <c r="AK72" s="118" t="str">
        <f t="shared" si="9"/>
        <v/>
      </c>
      <c r="AL72" s="135"/>
      <c r="AM72" s="136"/>
      <c r="AN72" s="118" t="str">
        <f t="shared" si="10"/>
        <v/>
      </c>
      <c r="AO72" s="135"/>
      <c r="AP72" s="136"/>
      <c r="AQ72" s="118" t="str">
        <f t="shared" si="11"/>
        <v/>
      </c>
      <c r="AT72" s="111" t="str">
        <f t="shared" si="12"/>
        <v xml:space="preserve"> </v>
      </c>
      <c r="AU72" t="str">
        <f t="shared" ca="1" si="23"/>
        <v/>
      </c>
      <c r="AV72" s="53" t="str">
        <f t="shared" ca="1" si="13"/>
        <v/>
      </c>
      <c r="AW72" t="str">
        <f t="shared" ca="1" si="14"/>
        <v/>
      </c>
      <c r="AX72" s="121" t="str">
        <f t="shared" ca="1" si="24"/>
        <v/>
      </c>
      <c r="AY72" s="53" t="str">
        <f t="shared" ca="1" si="22"/>
        <v/>
      </c>
      <c r="AZ72" t="str">
        <f t="shared" ca="1" si="15"/>
        <v/>
      </c>
      <c r="BA72" s="121" t="str">
        <f t="shared" ca="1" si="25"/>
        <v/>
      </c>
      <c r="BB72" s="53" t="str">
        <f t="shared" ca="1" si="16"/>
        <v/>
      </c>
      <c r="BC72" t="str">
        <f t="shared" ca="1" si="17"/>
        <v/>
      </c>
      <c r="BD72" s="121" t="str">
        <f t="shared" ca="1" si="26"/>
        <v/>
      </c>
      <c r="BE72" s="53" t="str">
        <f t="shared" ca="1" si="18"/>
        <v/>
      </c>
      <c r="BF72" t="str">
        <f t="shared" ca="1" si="19"/>
        <v/>
      </c>
      <c r="BG72" s="121" t="str">
        <f t="shared" ca="1" si="20"/>
        <v/>
      </c>
      <c r="BH72" s="53" t="str">
        <f t="shared" ca="1" si="21"/>
        <v/>
      </c>
    </row>
    <row r="73" spans="1:60" ht="30.75" thickBot="1" x14ac:dyDescent="0.3">
      <c r="A73" s="40" t="s">
        <v>192</v>
      </c>
      <c r="B73" s="40" t="s">
        <v>258</v>
      </c>
      <c r="C73" s="40" t="s">
        <v>456</v>
      </c>
      <c r="D73" s="40" t="s">
        <v>407</v>
      </c>
      <c r="E73" s="40" t="s">
        <v>408</v>
      </c>
      <c r="F73" s="40">
        <v>1</v>
      </c>
      <c r="G73" s="207" t="s">
        <v>457</v>
      </c>
      <c r="H73" s="40" t="s">
        <v>325</v>
      </c>
      <c r="I73" s="40">
        <v>2013</v>
      </c>
      <c r="J73" s="220">
        <f>IF(ISBLANK($G73),"",VLOOKUP($G73,'Chp 3 - Condition Assessment'!$N$5:$R$1000,4,FALSE))</f>
        <v>150000</v>
      </c>
      <c r="K73" s="105">
        <f>IF(ISBLANK($G73),"",VLOOKUP($G73,'Chp 3 - Condition Assessment'!$N$5:$R$1000,5,FALSE))</f>
        <v>10</v>
      </c>
      <c r="L73" s="32" t="str">
        <f t="shared" si="27"/>
        <v>2013 2013 Chevy Arboc</v>
      </c>
      <c r="P73" t="b">
        <f t="shared" si="36"/>
        <v>0</v>
      </c>
      <c r="Q73" t="str">
        <f t="shared" si="38"/>
        <v/>
      </c>
      <c r="R73" s="53" t="str">
        <f t="shared" si="30"/>
        <v/>
      </c>
      <c r="S73" s="108" t="str">
        <f t="shared" si="28"/>
        <v/>
      </c>
      <c r="T73" s="81" t="str">
        <f t="shared" si="31"/>
        <v/>
      </c>
      <c r="U73" s="105" t="str">
        <f t="shared" ca="1" si="39"/>
        <v/>
      </c>
      <c r="V73" s="105" t="str">
        <f t="shared" ca="1" si="39"/>
        <v/>
      </c>
      <c r="W73" s="105" t="str">
        <f t="shared" ca="1" si="39"/>
        <v/>
      </c>
      <c r="X73" s="105" t="str">
        <f t="shared" ca="1" si="39"/>
        <v/>
      </c>
      <c r="Y73" s="105" t="str">
        <f t="shared" ca="1" si="39"/>
        <v/>
      </c>
      <c r="AB73" s="111" t="str">
        <f t="shared" si="32"/>
        <v xml:space="preserve"> </v>
      </c>
      <c r="AC73" s="135"/>
      <c r="AD73" s="136"/>
      <c r="AE73" s="118" t="str">
        <f t="shared" si="7"/>
        <v/>
      </c>
      <c r="AF73" s="135"/>
      <c r="AG73" s="136"/>
      <c r="AH73" s="118" t="str">
        <f t="shared" si="8"/>
        <v/>
      </c>
      <c r="AI73" s="135"/>
      <c r="AJ73" s="136"/>
      <c r="AK73" s="118" t="str">
        <f t="shared" si="9"/>
        <v/>
      </c>
      <c r="AL73" s="135"/>
      <c r="AM73" s="136"/>
      <c r="AN73" s="118" t="str">
        <f t="shared" si="10"/>
        <v/>
      </c>
      <c r="AO73" s="135"/>
      <c r="AP73" s="136"/>
      <c r="AQ73" s="118" t="str">
        <f t="shared" si="11"/>
        <v/>
      </c>
      <c r="AT73" s="111" t="str">
        <f t="shared" si="12"/>
        <v xml:space="preserve"> </v>
      </c>
      <c r="AU73" t="str">
        <f t="shared" ca="1" si="23"/>
        <v/>
      </c>
      <c r="AV73" s="53" t="str">
        <f t="shared" ca="1" si="13"/>
        <v/>
      </c>
      <c r="AW73" t="str">
        <f t="shared" ca="1" si="14"/>
        <v/>
      </c>
      <c r="AX73" s="121" t="str">
        <f t="shared" ca="1" si="24"/>
        <v/>
      </c>
      <c r="AY73" s="53" t="str">
        <f t="shared" ca="1" si="22"/>
        <v/>
      </c>
      <c r="AZ73" t="str">
        <f t="shared" ca="1" si="15"/>
        <v/>
      </c>
      <c r="BA73" s="121" t="str">
        <f t="shared" ca="1" si="25"/>
        <v/>
      </c>
      <c r="BB73" s="53" t="str">
        <f t="shared" ca="1" si="16"/>
        <v/>
      </c>
      <c r="BC73" t="str">
        <f t="shared" ca="1" si="17"/>
        <v/>
      </c>
      <c r="BD73" s="121" t="str">
        <f t="shared" ca="1" si="26"/>
        <v/>
      </c>
      <c r="BE73" s="53" t="str">
        <f t="shared" ca="1" si="18"/>
        <v/>
      </c>
      <c r="BF73" t="str">
        <f t="shared" ca="1" si="19"/>
        <v/>
      </c>
      <c r="BG73" s="121" t="str">
        <f t="shared" ca="1" si="20"/>
        <v/>
      </c>
      <c r="BH73" s="53" t="str">
        <f t="shared" ca="1" si="21"/>
        <v/>
      </c>
    </row>
    <row r="74" spans="1:60" ht="30.75" thickBot="1" x14ac:dyDescent="0.3">
      <c r="A74" s="40" t="s">
        <v>192</v>
      </c>
      <c r="B74" s="40" t="s">
        <v>258</v>
      </c>
      <c r="C74" s="40" t="s">
        <v>458</v>
      </c>
      <c r="D74" s="40" t="s">
        <v>407</v>
      </c>
      <c r="E74" s="40" t="s">
        <v>408</v>
      </c>
      <c r="F74" s="40">
        <v>1</v>
      </c>
      <c r="G74" s="207" t="s">
        <v>459</v>
      </c>
      <c r="H74" s="40" t="s">
        <v>325</v>
      </c>
      <c r="I74" s="40">
        <v>2013</v>
      </c>
      <c r="J74" s="220">
        <f>IF(ISBLANK($G74),"",VLOOKUP($G74,'Chp 3 - Condition Assessment'!$N$5:$R$1000,4,FALSE))</f>
        <v>150000</v>
      </c>
      <c r="K74" s="105">
        <f>IF(ISBLANK($G74),"",VLOOKUP($G74,'Chp 3 - Condition Assessment'!$N$5:$R$1000,5,FALSE))</f>
        <v>10</v>
      </c>
      <c r="L74" s="32" t="str">
        <f t="shared" si="27"/>
        <v>2013 2013 Chevy Arboc</v>
      </c>
      <c r="P74" t="b">
        <f t="shared" si="36"/>
        <v>0</v>
      </c>
      <c r="Q74" t="str">
        <f t="shared" si="38"/>
        <v/>
      </c>
      <c r="R74" s="53" t="str">
        <f t="shared" si="30"/>
        <v/>
      </c>
      <c r="S74" s="108" t="str">
        <f t="shared" si="28"/>
        <v/>
      </c>
      <c r="T74" s="81" t="str">
        <f t="shared" si="31"/>
        <v/>
      </c>
      <c r="U74" s="105" t="str">
        <f t="shared" ca="1" si="39"/>
        <v/>
      </c>
      <c r="V74" s="105" t="str">
        <f t="shared" ca="1" si="39"/>
        <v/>
      </c>
      <c r="W74" s="105" t="str">
        <f t="shared" ca="1" si="39"/>
        <v/>
      </c>
      <c r="X74" s="105" t="str">
        <f t="shared" ca="1" si="39"/>
        <v/>
      </c>
      <c r="Y74" s="105" t="str">
        <f t="shared" ca="1" si="39"/>
        <v/>
      </c>
      <c r="AB74" s="111" t="str">
        <f t="shared" si="32"/>
        <v xml:space="preserve"> </v>
      </c>
      <c r="AC74" s="135"/>
      <c r="AD74" s="136"/>
      <c r="AE74" s="118" t="str">
        <f t="shared" si="7"/>
        <v/>
      </c>
      <c r="AF74" s="135"/>
      <c r="AG74" s="136"/>
      <c r="AH74" s="118" t="str">
        <f t="shared" si="8"/>
        <v/>
      </c>
      <c r="AI74" s="135"/>
      <c r="AJ74" s="136"/>
      <c r="AK74" s="118" t="str">
        <f t="shared" si="9"/>
        <v/>
      </c>
      <c r="AL74" s="135"/>
      <c r="AM74" s="136"/>
      <c r="AN74" s="118" t="str">
        <f t="shared" si="10"/>
        <v/>
      </c>
      <c r="AO74" s="135"/>
      <c r="AP74" s="136"/>
      <c r="AQ74" s="118" t="str">
        <f t="shared" si="11"/>
        <v/>
      </c>
      <c r="AT74" s="111" t="str">
        <f t="shared" si="12"/>
        <v xml:space="preserve"> </v>
      </c>
      <c r="AU74" t="str">
        <f t="shared" ca="1" si="23"/>
        <v/>
      </c>
      <c r="AV74" s="53" t="str">
        <f t="shared" ca="1" si="13"/>
        <v/>
      </c>
      <c r="AW74" t="str">
        <f t="shared" ca="1" si="14"/>
        <v/>
      </c>
      <c r="AX74" s="121" t="str">
        <f t="shared" ca="1" si="24"/>
        <v/>
      </c>
      <c r="AY74" s="53" t="str">
        <f t="shared" ca="1" si="22"/>
        <v/>
      </c>
      <c r="AZ74" t="str">
        <f t="shared" ca="1" si="15"/>
        <v/>
      </c>
      <c r="BA74" s="121" t="str">
        <f t="shared" ca="1" si="25"/>
        <v/>
      </c>
      <c r="BB74" s="53" t="str">
        <f t="shared" ca="1" si="16"/>
        <v/>
      </c>
      <c r="BC74" t="str">
        <f t="shared" ca="1" si="17"/>
        <v/>
      </c>
      <c r="BD74" s="121" t="str">
        <f t="shared" ca="1" si="26"/>
        <v/>
      </c>
      <c r="BE74" s="53" t="str">
        <f t="shared" ca="1" si="18"/>
        <v/>
      </c>
      <c r="BF74" t="str">
        <f t="shared" ca="1" si="19"/>
        <v/>
      </c>
      <c r="BG74" s="121" t="str">
        <f t="shared" ca="1" si="20"/>
        <v/>
      </c>
      <c r="BH74" s="53" t="str">
        <f t="shared" ca="1" si="21"/>
        <v/>
      </c>
    </row>
    <row r="75" spans="1:60" ht="30.75" thickBot="1" x14ac:dyDescent="0.3">
      <c r="A75" s="40" t="s">
        <v>192</v>
      </c>
      <c r="B75" s="40" t="s">
        <v>258</v>
      </c>
      <c r="C75" s="40" t="s">
        <v>460</v>
      </c>
      <c r="D75" s="40" t="s">
        <v>407</v>
      </c>
      <c r="E75" s="40" t="s">
        <v>408</v>
      </c>
      <c r="F75" s="40">
        <v>1</v>
      </c>
      <c r="G75" s="207" t="s">
        <v>461</v>
      </c>
      <c r="H75" s="40" t="s">
        <v>325</v>
      </c>
      <c r="I75" s="40">
        <v>2013</v>
      </c>
      <c r="J75" s="220">
        <f>IF(ISBLANK($G75),"",VLOOKUP($G75,'Chp 3 - Condition Assessment'!$N$5:$R$1000,4,FALSE))</f>
        <v>150000</v>
      </c>
      <c r="K75" s="105">
        <f>IF(ISBLANK($G75),"",VLOOKUP($G75,'Chp 3 - Condition Assessment'!$N$5:$R$1000,5,FALSE))</f>
        <v>10</v>
      </c>
      <c r="L75" s="32" t="str">
        <f t="shared" si="27"/>
        <v>2013 2013 Chevy Arboc</v>
      </c>
      <c r="P75" t="b">
        <f t="shared" si="36"/>
        <v>0</v>
      </c>
      <c r="Q75" t="str">
        <f t="shared" si="38"/>
        <v/>
      </c>
      <c r="R75" s="53" t="str">
        <f t="shared" si="30"/>
        <v/>
      </c>
      <c r="S75" s="108" t="str">
        <f t="shared" si="28"/>
        <v/>
      </c>
      <c r="T75" s="81" t="str">
        <f t="shared" si="31"/>
        <v/>
      </c>
      <c r="U75" s="105" t="str">
        <f t="shared" ca="1" si="39"/>
        <v/>
      </c>
      <c r="V75" s="105" t="str">
        <f t="shared" ca="1" si="39"/>
        <v/>
      </c>
      <c r="W75" s="105" t="str">
        <f t="shared" ca="1" si="39"/>
        <v/>
      </c>
      <c r="X75" s="105" t="str">
        <f t="shared" ca="1" si="39"/>
        <v/>
      </c>
      <c r="Y75" s="105" t="str">
        <f t="shared" ca="1" si="39"/>
        <v/>
      </c>
      <c r="AB75" s="111" t="str">
        <f t="shared" si="32"/>
        <v xml:space="preserve"> </v>
      </c>
      <c r="AC75" s="135"/>
      <c r="AD75" s="136"/>
      <c r="AE75" s="118" t="str">
        <f t="shared" si="7"/>
        <v/>
      </c>
      <c r="AF75" s="135"/>
      <c r="AG75" s="136"/>
      <c r="AH75" s="118" t="str">
        <f t="shared" si="8"/>
        <v/>
      </c>
      <c r="AI75" s="135"/>
      <c r="AJ75" s="136"/>
      <c r="AK75" s="118" t="str">
        <f t="shared" si="9"/>
        <v/>
      </c>
      <c r="AL75" s="135"/>
      <c r="AM75" s="136"/>
      <c r="AN75" s="118" t="str">
        <f t="shared" si="10"/>
        <v/>
      </c>
      <c r="AO75" s="135"/>
      <c r="AP75" s="136"/>
      <c r="AQ75" s="118" t="str">
        <f t="shared" si="11"/>
        <v/>
      </c>
      <c r="AT75" s="111" t="str">
        <f t="shared" si="12"/>
        <v xml:space="preserve"> </v>
      </c>
      <c r="AU75" t="str">
        <f t="shared" ca="1" si="23"/>
        <v/>
      </c>
      <c r="AV75" s="53" t="str">
        <f t="shared" ca="1" si="13"/>
        <v/>
      </c>
      <c r="AW75" t="str">
        <f t="shared" ca="1" si="14"/>
        <v/>
      </c>
      <c r="AX75" s="121" t="str">
        <f t="shared" ca="1" si="24"/>
        <v/>
      </c>
      <c r="AY75" s="53" t="str">
        <f t="shared" ca="1" si="22"/>
        <v/>
      </c>
      <c r="AZ75" t="str">
        <f t="shared" ca="1" si="15"/>
        <v/>
      </c>
      <c r="BA75" s="121" t="str">
        <f t="shared" ca="1" si="25"/>
        <v/>
      </c>
      <c r="BB75" s="53" t="str">
        <f t="shared" ca="1" si="16"/>
        <v/>
      </c>
      <c r="BC75" t="str">
        <f t="shared" ca="1" si="17"/>
        <v/>
      </c>
      <c r="BD75" s="121" t="str">
        <f t="shared" ca="1" si="26"/>
        <v/>
      </c>
      <c r="BE75" s="53" t="str">
        <f t="shared" ca="1" si="18"/>
        <v/>
      </c>
      <c r="BF75" t="str">
        <f t="shared" ca="1" si="19"/>
        <v/>
      </c>
      <c r="BG75" s="121" t="str">
        <f t="shared" ca="1" si="20"/>
        <v/>
      </c>
      <c r="BH75" s="53" t="str">
        <f t="shared" ca="1" si="21"/>
        <v/>
      </c>
    </row>
    <row r="76" spans="1:60" ht="30.75" thickBot="1" x14ac:dyDescent="0.3">
      <c r="A76" s="40" t="s">
        <v>192</v>
      </c>
      <c r="B76" s="40" t="s">
        <v>258</v>
      </c>
      <c r="C76" s="40" t="s">
        <v>462</v>
      </c>
      <c r="D76" s="40" t="s">
        <v>407</v>
      </c>
      <c r="E76" s="40" t="s">
        <v>408</v>
      </c>
      <c r="F76" s="40">
        <v>1</v>
      </c>
      <c r="G76" s="207" t="s">
        <v>463</v>
      </c>
      <c r="H76" s="40" t="s">
        <v>325</v>
      </c>
      <c r="I76" s="40">
        <v>2013</v>
      </c>
      <c r="J76" s="220">
        <f>IF(ISBLANK($G76),"",VLOOKUP($G76,'Chp 3 - Condition Assessment'!$N$5:$R$1000,4,FALSE))</f>
        <v>150000</v>
      </c>
      <c r="K76" s="105">
        <f>IF(ISBLANK($G76),"",VLOOKUP($G76,'Chp 3 - Condition Assessment'!$N$5:$R$1000,5,FALSE))</f>
        <v>10</v>
      </c>
      <c r="L76" s="32" t="str">
        <f t="shared" ref="L76:L139" si="40">CONCATENATE(I76," ",D76," ",E76)</f>
        <v>2013 2013 Chevy Arboc</v>
      </c>
      <c r="P76" t="b">
        <f t="shared" si="36"/>
        <v>0</v>
      </c>
      <c r="Q76" t="str">
        <f t="shared" si="38"/>
        <v/>
      </c>
      <c r="R76" s="53" t="str">
        <f t="shared" si="30"/>
        <v/>
      </c>
      <c r="S76" s="108" t="str">
        <f t="shared" si="28"/>
        <v/>
      </c>
      <c r="T76" s="81" t="str">
        <f t="shared" si="31"/>
        <v/>
      </c>
      <c r="U76" s="105" t="str">
        <f t="shared" ref="U76:Y85" ca="1" si="41">IFERROR(IF((U$10-$S76)&lt;=$T76,$Q76,0),"")</f>
        <v/>
      </c>
      <c r="V76" s="105" t="str">
        <f t="shared" ca="1" si="41"/>
        <v/>
      </c>
      <c r="W76" s="105" t="str">
        <f t="shared" ca="1" si="41"/>
        <v/>
      </c>
      <c r="X76" s="105" t="str">
        <f t="shared" ca="1" si="41"/>
        <v/>
      </c>
      <c r="Y76" s="105" t="str">
        <f t="shared" ca="1" si="41"/>
        <v/>
      </c>
      <c r="AB76" s="111" t="str">
        <f t="shared" si="32"/>
        <v xml:space="preserve"> </v>
      </c>
      <c r="AC76" s="135"/>
      <c r="AD76" s="136"/>
      <c r="AE76" s="118" t="str">
        <f t="shared" ref="AE76:AE139" si="42">IF(AB76=" ","",CEILING(AC76*(1+AD76),1))</f>
        <v/>
      </c>
      <c r="AF76" s="135"/>
      <c r="AG76" s="136"/>
      <c r="AH76" s="118" t="str">
        <f t="shared" ref="AH76:AH139" si="43">IF(AB76=" ","",CEILING(AF76*(1+AG76),1))</f>
        <v/>
      </c>
      <c r="AI76" s="135"/>
      <c r="AJ76" s="136"/>
      <c r="AK76" s="118" t="str">
        <f t="shared" ref="AK76:AK139" si="44">IF(AB76=" ","",CEILING(AI76*(1+AJ76),1))</f>
        <v/>
      </c>
      <c r="AL76" s="135"/>
      <c r="AM76" s="136"/>
      <c r="AN76" s="118" t="str">
        <f t="shared" ref="AN76:AN139" si="45">IF(AB76=" ","",CEILING(AL76*(1+AM76),1))</f>
        <v/>
      </c>
      <c r="AO76" s="135"/>
      <c r="AP76" s="136"/>
      <c r="AQ76" s="118" t="str">
        <f t="shared" ref="AQ76:AQ139" si="46">IF(AB76=" ","",CEILING(AO76*(1+AP76),1))</f>
        <v/>
      </c>
      <c r="AT76" s="111" t="str">
        <f t="shared" ref="AT76:AT139" si="47">IF(OR(ISBLANK(AB76),AB76="Grand Total"),"",AB76)</f>
        <v xml:space="preserve"> </v>
      </c>
      <c r="AU76" t="str">
        <f t="shared" ref="AU76:AU139" ca="1" si="48">IFERROR(IF((AE76-U76)&lt;0,0,AE76-U76),"")</f>
        <v/>
      </c>
      <c r="AV76" s="53" t="str">
        <f t="shared" ref="AV76:AV139" ca="1" si="49">IFERROR(AU76*$R76,"")</f>
        <v/>
      </c>
      <c r="AW76" t="str">
        <f t="shared" ref="AW76:AW139" ca="1" si="50">IFERROR(IF(($AW$9-$AU$9)&lt;$T76,AU76,0),"")</f>
        <v/>
      </c>
      <c r="AX76" s="121" t="str">
        <f t="shared" ref="AX76:AX139" ca="1" si="51">IFERROR(IF(AH76-V76-AW76&lt;0,0,AH76-V76-AW76),"")</f>
        <v/>
      </c>
      <c r="AY76" s="53" t="str">
        <f t="shared" ref="AY76:AY139" ca="1" si="52">IFERROR(AX76*$R76,"")</f>
        <v/>
      </c>
      <c r="AZ76" t="str">
        <f t="shared" ref="AZ76:AZ139" ca="1" si="53">IFERROR(IF(($AZ$9-$AU$9)&lt;$T76,AU76,0)+IF(($AZ$9-$AW$9)&lt;$T76,AX76,0),"")</f>
        <v/>
      </c>
      <c r="BA76" s="121" t="str">
        <f t="shared" ref="BA76:BA139" ca="1" si="54">IFERROR(IF(AK76-W76-AZ76&lt;0,0,AK76-W76-AZ76),"")</f>
        <v/>
      </c>
      <c r="BB76" s="53" t="str">
        <f t="shared" ref="BB76:BB139" ca="1" si="55">IFERROR(BA76*$R76,"")</f>
        <v/>
      </c>
      <c r="BC76" t="str">
        <f t="shared" ref="BC76:BC139" ca="1" si="56">IFERROR(IF(($BC$9-$AU$9)&lt;$T76,AU76,0)+IF(($BC$9-$AW$9)&lt;$T76,AX76,0)+IF(($BC$9-$AZ$9)&lt;$T76,BA76,0),"")</f>
        <v/>
      </c>
      <c r="BD76" s="121" t="str">
        <f t="shared" ref="BD76:BD139" ca="1" si="57">IFERROR(IF(AN76-X76-BC76&lt;0,0,AN76-X76-BC76),"")</f>
        <v/>
      </c>
      <c r="BE76" s="53" t="str">
        <f t="shared" ref="BE76:BE139" ca="1" si="58">IFERROR(BD76*$R76,"")</f>
        <v/>
      </c>
      <c r="BF76" t="str">
        <f t="shared" ref="BF76:BF139" ca="1" si="59">IFERROR(IF(($BF$9-$AU$9)&lt;$T76,AU76,0)+IF(($BF$9-$AW$9)&lt;$T76,AX76,0)+IF(($BF$9-$AZ$9)&lt;$T76,BA76,0)+IF(($BF$9-$BC$9)&lt;$T76,BD76,0),"")</f>
        <v/>
      </c>
      <c r="BG76" s="121" t="str">
        <f t="shared" ref="BG76:BG139" ca="1" si="60">IFERROR(IF(AQ76-Y76-BF76&lt;0,0,AQ76-Y76-BF76),"")</f>
        <v/>
      </c>
      <c r="BH76" s="53" t="str">
        <f t="shared" ref="BH76:BH139" ca="1" si="61">IFERROR(BG76*$R76,"")</f>
        <v/>
      </c>
    </row>
    <row r="77" spans="1:60" ht="30.75" thickBot="1" x14ac:dyDescent="0.3">
      <c r="A77" s="40" t="s">
        <v>192</v>
      </c>
      <c r="B77" s="40" t="s">
        <v>258</v>
      </c>
      <c r="C77" s="40" t="s">
        <v>464</v>
      </c>
      <c r="D77" s="40" t="s">
        <v>407</v>
      </c>
      <c r="E77" s="40" t="s">
        <v>408</v>
      </c>
      <c r="F77" s="40">
        <v>1</v>
      </c>
      <c r="G77" s="207" t="s">
        <v>465</v>
      </c>
      <c r="H77" s="40" t="s">
        <v>325</v>
      </c>
      <c r="I77" s="40">
        <v>2013</v>
      </c>
      <c r="J77" s="220">
        <f>IF(ISBLANK($G77),"",VLOOKUP($G77,'Chp 3 - Condition Assessment'!$N$5:$R$1000,4,FALSE))</f>
        <v>150000</v>
      </c>
      <c r="K77" s="105">
        <f>IF(ISBLANK($G77),"",VLOOKUP($G77,'Chp 3 - Condition Assessment'!$N$5:$R$1000,5,FALSE))</f>
        <v>10</v>
      </c>
      <c r="L77" s="32" t="str">
        <f t="shared" si="40"/>
        <v>2013 2013 Chevy Arboc</v>
      </c>
      <c r="P77" t="b">
        <f t="shared" si="36"/>
        <v>0</v>
      </c>
      <c r="Q77" t="str">
        <f t="shared" si="38"/>
        <v/>
      </c>
      <c r="R77" s="53" t="str">
        <f t="shared" si="30"/>
        <v/>
      </c>
      <c r="S77" s="108" t="str">
        <f t="shared" si="28"/>
        <v/>
      </c>
      <c r="T77" s="81" t="str">
        <f t="shared" si="31"/>
        <v/>
      </c>
      <c r="U77" s="105" t="str">
        <f t="shared" ca="1" si="41"/>
        <v/>
      </c>
      <c r="V77" s="105" t="str">
        <f t="shared" ca="1" si="41"/>
        <v/>
      </c>
      <c r="W77" s="105" t="str">
        <f t="shared" ca="1" si="41"/>
        <v/>
      </c>
      <c r="X77" s="105" t="str">
        <f t="shared" ca="1" si="41"/>
        <v/>
      </c>
      <c r="Y77" s="105" t="str">
        <f t="shared" ca="1" si="41"/>
        <v/>
      </c>
      <c r="AB77" s="111" t="str">
        <f t="shared" si="32"/>
        <v xml:space="preserve"> </v>
      </c>
      <c r="AC77" s="135"/>
      <c r="AD77" s="136"/>
      <c r="AE77" s="118" t="str">
        <f t="shared" si="42"/>
        <v/>
      </c>
      <c r="AF77" s="135"/>
      <c r="AG77" s="136"/>
      <c r="AH77" s="118" t="str">
        <f t="shared" si="43"/>
        <v/>
      </c>
      <c r="AI77" s="135"/>
      <c r="AJ77" s="136"/>
      <c r="AK77" s="118" t="str">
        <f t="shared" si="44"/>
        <v/>
      </c>
      <c r="AL77" s="135"/>
      <c r="AM77" s="136"/>
      <c r="AN77" s="118" t="str">
        <f t="shared" si="45"/>
        <v/>
      </c>
      <c r="AO77" s="135"/>
      <c r="AP77" s="136"/>
      <c r="AQ77" s="118" t="str">
        <f t="shared" si="46"/>
        <v/>
      </c>
      <c r="AT77" s="111" t="str">
        <f t="shared" si="47"/>
        <v xml:space="preserve"> </v>
      </c>
      <c r="AU77" t="str">
        <f t="shared" ca="1" si="48"/>
        <v/>
      </c>
      <c r="AV77" s="53" t="str">
        <f t="shared" ca="1" si="49"/>
        <v/>
      </c>
      <c r="AW77" t="str">
        <f t="shared" ca="1" si="50"/>
        <v/>
      </c>
      <c r="AX77" s="121" t="str">
        <f t="shared" ca="1" si="51"/>
        <v/>
      </c>
      <c r="AY77" s="53" t="str">
        <f t="shared" ca="1" si="52"/>
        <v/>
      </c>
      <c r="AZ77" t="str">
        <f t="shared" ca="1" si="53"/>
        <v/>
      </c>
      <c r="BA77" s="121" t="str">
        <f t="shared" ca="1" si="54"/>
        <v/>
      </c>
      <c r="BB77" s="53" t="str">
        <f t="shared" ca="1" si="55"/>
        <v/>
      </c>
      <c r="BC77" t="str">
        <f t="shared" ca="1" si="56"/>
        <v/>
      </c>
      <c r="BD77" s="121" t="str">
        <f t="shared" ca="1" si="57"/>
        <v/>
      </c>
      <c r="BE77" s="53" t="str">
        <f t="shared" ca="1" si="58"/>
        <v/>
      </c>
      <c r="BF77" t="str">
        <f t="shared" ca="1" si="59"/>
        <v/>
      </c>
      <c r="BG77" s="121" t="str">
        <f t="shared" ca="1" si="60"/>
        <v/>
      </c>
      <c r="BH77" s="53" t="str">
        <f t="shared" ca="1" si="61"/>
        <v/>
      </c>
    </row>
    <row r="78" spans="1:60" ht="30.75" thickBot="1" x14ac:dyDescent="0.3">
      <c r="A78" s="40" t="s">
        <v>192</v>
      </c>
      <c r="B78" s="40" t="s">
        <v>258</v>
      </c>
      <c r="C78" s="40" t="s">
        <v>466</v>
      </c>
      <c r="D78" s="40" t="s">
        <v>407</v>
      </c>
      <c r="E78" s="40" t="s">
        <v>408</v>
      </c>
      <c r="F78" s="40">
        <v>1</v>
      </c>
      <c r="G78" s="207" t="s">
        <v>467</v>
      </c>
      <c r="H78" s="40" t="s">
        <v>325</v>
      </c>
      <c r="I78" s="40">
        <v>2013</v>
      </c>
      <c r="J78" s="220">
        <f>IF(ISBLANK($G78),"",VLOOKUP($G78,'Chp 3 - Condition Assessment'!$N$5:$R$1000,4,FALSE))</f>
        <v>150000</v>
      </c>
      <c r="K78" s="105">
        <f>IF(ISBLANK($G78),"",VLOOKUP($G78,'Chp 3 - Condition Assessment'!$N$5:$R$1000,5,FALSE))</f>
        <v>10</v>
      </c>
      <c r="L78" s="32" t="str">
        <f t="shared" si="40"/>
        <v>2013 2013 Chevy Arboc</v>
      </c>
      <c r="P78" t="b">
        <f t="shared" si="36"/>
        <v>0</v>
      </c>
      <c r="Q78" t="str">
        <f t="shared" si="38"/>
        <v/>
      </c>
      <c r="R78" s="53" t="str">
        <f t="shared" si="30"/>
        <v/>
      </c>
      <c r="S78" s="108" t="str">
        <f t="shared" si="28"/>
        <v/>
      </c>
      <c r="T78" s="81" t="str">
        <f t="shared" si="31"/>
        <v/>
      </c>
      <c r="U78" s="105" t="str">
        <f t="shared" ca="1" si="41"/>
        <v/>
      </c>
      <c r="V78" s="105" t="str">
        <f t="shared" ca="1" si="41"/>
        <v/>
      </c>
      <c r="W78" s="105" t="str">
        <f t="shared" ca="1" si="41"/>
        <v/>
      </c>
      <c r="X78" s="105" t="str">
        <f t="shared" ca="1" si="41"/>
        <v/>
      </c>
      <c r="Y78" s="105" t="str">
        <f t="shared" ca="1" si="41"/>
        <v/>
      </c>
      <c r="AB78" s="111" t="str">
        <f t="shared" si="32"/>
        <v xml:space="preserve"> </v>
      </c>
      <c r="AC78" s="135"/>
      <c r="AD78" s="136"/>
      <c r="AE78" s="118" t="str">
        <f t="shared" si="42"/>
        <v/>
      </c>
      <c r="AF78" s="135"/>
      <c r="AG78" s="136"/>
      <c r="AH78" s="118" t="str">
        <f t="shared" si="43"/>
        <v/>
      </c>
      <c r="AI78" s="135"/>
      <c r="AJ78" s="136"/>
      <c r="AK78" s="118" t="str">
        <f t="shared" si="44"/>
        <v/>
      </c>
      <c r="AL78" s="135"/>
      <c r="AM78" s="136"/>
      <c r="AN78" s="118" t="str">
        <f t="shared" si="45"/>
        <v/>
      </c>
      <c r="AO78" s="135"/>
      <c r="AP78" s="136"/>
      <c r="AQ78" s="118" t="str">
        <f t="shared" si="46"/>
        <v/>
      </c>
      <c r="AT78" s="111" t="str">
        <f t="shared" si="47"/>
        <v xml:space="preserve"> </v>
      </c>
      <c r="AU78" t="str">
        <f t="shared" ca="1" si="48"/>
        <v/>
      </c>
      <c r="AV78" s="53" t="str">
        <f t="shared" ca="1" si="49"/>
        <v/>
      </c>
      <c r="AW78" t="str">
        <f t="shared" ca="1" si="50"/>
        <v/>
      </c>
      <c r="AX78" s="121" t="str">
        <f t="shared" ca="1" si="51"/>
        <v/>
      </c>
      <c r="AY78" s="53" t="str">
        <f t="shared" ca="1" si="52"/>
        <v/>
      </c>
      <c r="AZ78" t="str">
        <f t="shared" ca="1" si="53"/>
        <v/>
      </c>
      <c r="BA78" s="121" t="str">
        <f t="shared" ca="1" si="54"/>
        <v/>
      </c>
      <c r="BB78" s="53" t="str">
        <f t="shared" ca="1" si="55"/>
        <v/>
      </c>
      <c r="BC78" t="str">
        <f t="shared" ca="1" si="56"/>
        <v/>
      </c>
      <c r="BD78" s="121" t="str">
        <f t="shared" ca="1" si="57"/>
        <v/>
      </c>
      <c r="BE78" s="53" t="str">
        <f t="shared" ca="1" si="58"/>
        <v/>
      </c>
      <c r="BF78" t="str">
        <f t="shared" ca="1" si="59"/>
        <v/>
      </c>
      <c r="BG78" s="121" t="str">
        <f t="shared" ca="1" si="60"/>
        <v/>
      </c>
      <c r="BH78" s="53" t="str">
        <f t="shared" ca="1" si="61"/>
        <v/>
      </c>
    </row>
    <row r="79" spans="1:60" ht="30.75" thickBot="1" x14ac:dyDescent="0.3">
      <c r="A79" s="40" t="s">
        <v>192</v>
      </c>
      <c r="B79" s="40" t="s">
        <v>258</v>
      </c>
      <c r="C79" s="40" t="s">
        <v>468</v>
      </c>
      <c r="D79" s="40" t="s">
        <v>407</v>
      </c>
      <c r="E79" s="40" t="s">
        <v>408</v>
      </c>
      <c r="F79" s="40">
        <v>1</v>
      </c>
      <c r="G79" s="207" t="s">
        <v>469</v>
      </c>
      <c r="H79" s="40" t="s">
        <v>325</v>
      </c>
      <c r="I79" s="40">
        <v>2013</v>
      </c>
      <c r="J79" s="220">
        <f>IF(ISBLANK($G79),"",VLOOKUP($G79,'Chp 3 - Condition Assessment'!$N$5:$R$1000,4,FALSE))</f>
        <v>150000</v>
      </c>
      <c r="K79" s="105">
        <f>IF(ISBLANK($G79),"",VLOOKUP($G79,'Chp 3 - Condition Assessment'!$N$5:$R$1000,5,FALSE))</f>
        <v>10</v>
      </c>
      <c r="L79" s="32" t="str">
        <f t="shared" si="40"/>
        <v>2013 2013 Chevy Arboc</v>
      </c>
      <c r="P79" t="b">
        <f t="shared" si="36"/>
        <v>0</v>
      </c>
      <c r="Q79" t="str">
        <f t="shared" si="38"/>
        <v/>
      </c>
      <c r="R79" s="53" t="str">
        <f t="shared" si="30"/>
        <v/>
      </c>
      <c r="S79" s="108" t="str">
        <f t="shared" si="28"/>
        <v/>
      </c>
      <c r="T79" s="81" t="str">
        <f t="shared" si="31"/>
        <v/>
      </c>
      <c r="U79" s="105" t="str">
        <f t="shared" ca="1" si="41"/>
        <v/>
      </c>
      <c r="V79" s="105" t="str">
        <f t="shared" ca="1" si="41"/>
        <v/>
      </c>
      <c r="W79" s="105" t="str">
        <f t="shared" ca="1" si="41"/>
        <v/>
      </c>
      <c r="X79" s="105" t="str">
        <f t="shared" ca="1" si="41"/>
        <v/>
      </c>
      <c r="Y79" s="105" t="str">
        <f t="shared" ca="1" si="41"/>
        <v/>
      </c>
      <c r="AB79" s="111" t="str">
        <f t="shared" si="32"/>
        <v xml:space="preserve"> </v>
      </c>
      <c r="AC79" s="135"/>
      <c r="AD79" s="136"/>
      <c r="AE79" s="118" t="str">
        <f t="shared" si="42"/>
        <v/>
      </c>
      <c r="AF79" s="135"/>
      <c r="AG79" s="136"/>
      <c r="AH79" s="118" t="str">
        <f t="shared" si="43"/>
        <v/>
      </c>
      <c r="AI79" s="135"/>
      <c r="AJ79" s="136"/>
      <c r="AK79" s="118" t="str">
        <f t="shared" si="44"/>
        <v/>
      </c>
      <c r="AL79" s="135"/>
      <c r="AM79" s="136"/>
      <c r="AN79" s="118" t="str">
        <f t="shared" si="45"/>
        <v/>
      </c>
      <c r="AO79" s="135"/>
      <c r="AP79" s="136"/>
      <c r="AQ79" s="118" t="str">
        <f t="shared" si="46"/>
        <v/>
      </c>
      <c r="AT79" s="111" t="str">
        <f t="shared" si="47"/>
        <v xml:space="preserve"> </v>
      </c>
      <c r="AU79" t="str">
        <f t="shared" ca="1" si="48"/>
        <v/>
      </c>
      <c r="AV79" s="53" t="str">
        <f t="shared" ca="1" si="49"/>
        <v/>
      </c>
      <c r="AW79" t="str">
        <f t="shared" ca="1" si="50"/>
        <v/>
      </c>
      <c r="AX79" s="121" t="str">
        <f t="shared" ca="1" si="51"/>
        <v/>
      </c>
      <c r="AY79" s="53" t="str">
        <f t="shared" ca="1" si="52"/>
        <v/>
      </c>
      <c r="AZ79" t="str">
        <f t="shared" ca="1" si="53"/>
        <v/>
      </c>
      <c r="BA79" s="121" t="str">
        <f t="shared" ca="1" si="54"/>
        <v/>
      </c>
      <c r="BB79" s="53" t="str">
        <f t="shared" ca="1" si="55"/>
        <v/>
      </c>
      <c r="BC79" t="str">
        <f t="shared" ca="1" si="56"/>
        <v/>
      </c>
      <c r="BD79" s="121" t="str">
        <f t="shared" ca="1" si="57"/>
        <v/>
      </c>
      <c r="BE79" s="53" t="str">
        <f t="shared" ca="1" si="58"/>
        <v/>
      </c>
      <c r="BF79" t="str">
        <f t="shared" ca="1" si="59"/>
        <v/>
      </c>
      <c r="BG79" s="121" t="str">
        <f t="shared" ca="1" si="60"/>
        <v/>
      </c>
      <c r="BH79" s="53" t="str">
        <f t="shared" ca="1" si="61"/>
        <v/>
      </c>
    </row>
    <row r="80" spans="1:60" ht="30.75" thickBot="1" x14ac:dyDescent="0.3">
      <c r="A80" s="40" t="s">
        <v>192</v>
      </c>
      <c r="B80" s="40" t="s">
        <v>258</v>
      </c>
      <c r="C80" s="40" t="s">
        <v>470</v>
      </c>
      <c r="D80" s="40" t="s">
        <v>407</v>
      </c>
      <c r="E80" s="40" t="s">
        <v>408</v>
      </c>
      <c r="F80" s="40">
        <v>1</v>
      </c>
      <c r="G80" s="207" t="s">
        <v>471</v>
      </c>
      <c r="H80" s="40" t="s">
        <v>325</v>
      </c>
      <c r="I80" s="40">
        <v>2013</v>
      </c>
      <c r="J80" s="220">
        <f>IF(ISBLANK($G80),"",VLOOKUP($G80,'Chp 3 - Condition Assessment'!$N$5:$R$1000,4,FALSE))</f>
        <v>150000</v>
      </c>
      <c r="K80" s="105">
        <f>IF(ISBLANK($G80),"",VLOOKUP($G80,'Chp 3 - Condition Assessment'!$N$5:$R$1000,5,FALSE))</f>
        <v>10</v>
      </c>
      <c r="L80" s="32" t="str">
        <f t="shared" si="40"/>
        <v>2013 2013 Chevy Arboc</v>
      </c>
      <c r="P80" t="b">
        <f t="shared" si="36"/>
        <v>0</v>
      </c>
      <c r="Q80" t="str">
        <f t="shared" si="38"/>
        <v/>
      </c>
      <c r="R80" s="53" t="str">
        <f t="shared" si="30"/>
        <v/>
      </c>
      <c r="S80" s="108" t="str">
        <f t="shared" si="28"/>
        <v/>
      </c>
      <c r="T80" s="81" t="str">
        <f t="shared" si="31"/>
        <v/>
      </c>
      <c r="U80" s="105" t="str">
        <f t="shared" ca="1" si="41"/>
        <v/>
      </c>
      <c r="V80" s="105" t="str">
        <f t="shared" ca="1" si="41"/>
        <v/>
      </c>
      <c r="W80" s="105" t="str">
        <f t="shared" ca="1" si="41"/>
        <v/>
      </c>
      <c r="X80" s="105" t="str">
        <f t="shared" ca="1" si="41"/>
        <v/>
      </c>
      <c r="Y80" s="105" t="str">
        <f t="shared" ca="1" si="41"/>
        <v/>
      </c>
      <c r="AB80" s="111" t="str">
        <f t="shared" si="32"/>
        <v xml:space="preserve"> </v>
      </c>
      <c r="AC80" s="135"/>
      <c r="AD80" s="136"/>
      <c r="AE80" s="118" t="str">
        <f t="shared" si="42"/>
        <v/>
      </c>
      <c r="AF80" s="135"/>
      <c r="AG80" s="136"/>
      <c r="AH80" s="118" t="str">
        <f t="shared" si="43"/>
        <v/>
      </c>
      <c r="AI80" s="135"/>
      <c r="AJ80" s="136"/>
      <c r="AK80" s="118" t="str">
        <f t="shared" si="44"/>
        <v/>
      </c>
      <c r="AL80" s="135"/>
      <c r="AM80" s="136"/>
      <c r="AN80" s="118" t="str">
        <f t="shared" si="45"/>
        <v/>
      </c>
      <c r="AO80" s="135"/>
      <c r="AP80" s="136"/>
      <c r="AQ80" s="118" t="str">
        <f t="shared" si="46"/>
        <v/>
      </c>
      <c r="AT80" s="111" t="str">
        <f t="shared" si="47"/>
        <v xml:space="preserve"> </v>
      </c>
      <c r="AU80" t="str">
        <f t="shared" ca="1" si="48"/>
        <v/>
      </c>
      <c r="AV80" s="53" t="str">
        <f t="shared" ca="1" si="49"/>
        <v/>
      </c>
      <c r="AW80" t="str">
        <f t="shared" ca="1" si="50"/>
        <v/>
      </c>
      <c r="AX80" s="121" t="str">
        <f t="shared" ca="1" si="51"/>
        <v/>
      </c>
      <c r="AY80" s="53" t="str">
        <f t="shared" ca="1" si="52"/>
        <v/>
      </c>
      <c r="AZ80" t="str">
        <f t="shared" ca="1" si="53"/>
        <v/>
      </c>
      <c r="BA80" s="121" t="str">
        <f t="shared" ca="1" si="54"/>
        <v/>
      </c>
      <c r="BB80" s="53" t="str">
        <f t="shared" ca="1" si="55"/>
        <v/>
      </c>
      <c r="BC80" t="str">
        <f t="shared" ca="1" si="56"/>
        <v/>
      </c>
      <c r="BD80" s="121" t="str">
        <f t="shared" ca="1" si="57"/>
        <v/>
      </c>
      <c r="BE80" s="53" t="str">
        <f t="shared" ca="1" si="58"/>
        <v/>
      </c>
      <c r="BF80" t="str">
        <f t="shared" ca="1" si="59"/>
        <v/>
      </c>
      <c r="BG80" s="121" t="str">
        <f t="shared" ca="1" si="60"/>
        <v/>
      </c>
      <c r="BH80" s="53" t="str">
        <f t="shared" ca="1" si="61"/>
        <v/>
      </c>
    </row>
    <row r="81" spans="1:60" ht="30.75" thickBot="1" x14ac:dyDescent="0.3">
      <c r="A81" s="40" t="s">
        <v>192</v>
      </c>
      <c r="B81" s="40" t="s">
        <v>258</v>
      </c>
      <c r="C81" s="40" t="s">
        <v>472</v>
      </c>
      <c r="D81" s="40" t="s">
        <v>407</v>
      </c>
      <c r="E81" s="40" t="s">
        <v>408</v>
      </c>
      <c r="F81" s="40">
        <v>1</v>
      </c>
      <c r="G81" s="207" t="s">
        <v>473</v>
      </c>
      <c r="H81" s="40" t="s">
        <v>325</v>
      </c>
      <c r="I81" s="40">
        <v>2013</v>
      </c>
      <c r="J81" s="220">
        <f>IF(ISBLANK($G81),"",VLOOKUP($G81,'Chp 3 - Condition Assessment'!$N$5:$R$1000,4,FALSE))</f>
        <v>150000</v>
      </c>
      <c r="K81" s="105">
        <f>IF(ISBLANK($G81),"",VLOOKUP($G81,'Chp 3 - Condition Assessment'!$N$5:$R$1000,5,FALSE))</f>
        <v>8</v>
      </c>
      <c r="L81" s="32" t="str">
        <f t="shared" si="40"/>
        <v>2013 2013 Chevy Arboc</v>
      </c>
      <c r="P81" t="b">
        <f t="shared" si="36"/>
        <v>0</v>
      </c>
      <c r="Q81" t="str">
        <f t="shared" si="38"/>
        <v/>
      </c>
      <c r="R81" s="53" t="str">
        <f t="shared" si="30"/>
        <v/>
      </c>
      <c r="S81" s="108" t="str">
        <f t="shared" si="28"/>
        <v/>
      </c>
      <c r="T81" s="81" t="str">
        <f t="shared" si="31"/>
        <v/>
      </c>
      <c r="U81" s="105" t="str">
        <f t="shared" ca="1" si="41"/>
        <v/>
      </c>
      <c r="V81" s="105" t="str">
        <f t="shared" ca="1" si="41"/>
        <v/>
      </c>
      <c r="W81" s="105" t="str">
        <f t="shared" ca="1" si="41"/>
        <v/>
      </c>
      <c r="X81" s="105" t="str">
        <f t="shared" ca="1" si="41"/>
        <v/>
      </c>
      <c r="Y81" s="105" t="str">
        <f t="shared" ca="1" si="41"/>
        <v/>
      </c>
      <c r="AB81" s="111" t="str">
        <f t="shared" si="32"/>
        <v xml:space="preserve"> </v>
      </c>
      <c r="AC81" s="135"/>
      <c r="AD81" s="136"/>
      <c r="AE81" s="118" t="str">
        <f t="shared" si="42"/>
        <v/>
      </c>
      <c r="AF81" s="135"/>
      <c r="AG81" s="136"/>
      <c r="AH81" s="118" t="str">
        <f t="shared" si="43"/>
        <v/>
      </c>
      <c r="AI81" s="135"/>
      <c r="AJ81" s="136"/>
      <c r="AK81" s="118" t="str">
        <f t="shared" si="44"/>
        <v/>
      </c>
      <c r="AL81" s="135"/>
      <c r="AM81" s="136"/>
      <c r="AN81" s="118" t="str">
        <f t="shared" si="45"/>
        <v/>
      </c>
      <c r="AO81" s="135"/>
      <c r="AP81" s="136"/>
      <c r="AQ81" s="118" t="str">
        <f t="shared" si="46"/>
        <v/>
      </c>
      <c r="AT81" s="111" t="str">
        <f t="shared" si="47"/>
        <v xml:space="preserve"> </v>
      </c>
      <c r="AU81" t="str">
        <f t="shared" ca="1" si="48"/>
        <v/>
      </c>
      <c r="AV81" s="53" t="str">
        <f t="shared" ca="1" si="49"/>
        <v/>
      </c>
      <c r="AW81" t="str">
        <f t="shared" ca="1" si="50"/>
        <v/>
      </c>
      <c r="AX81" s="121" t="str">
        <f t="shared" ca="1" si="51"/>
        <v/>
      </c>
      <c r="AY81" s="53" t="str">
        <f t="shared" ca="1" si="52"/>
        <v/>
      </c>
      <c r="AZ81" t="str">
        <f t="shared" ca="1" si="53"/>
        <v/>
      </c>
      <c r="BA81" s="121" t="str">
        <f t="shared" ca="1" si="54"/>
        <v/>
      </c>
      <c r="BB81" s="53" t="str">
        <f t="shared" ca="1" si="55"/>
        <v/>
      </c>
      <c r="BC81" t="str">
        <f t="shared" ca="1" si="56"/>
        <v/>
      </c>
      <c r="BD81" s="121" t="str">
        <f t="shared" ca="1" si="57"/>
        <v/>
      </c>
      <c r="BE81" s="53" t="str">
        <f t="shared" ca="1" si="58"/>
        <v/>
      </c>
      <c r="BF81" t="str">
        <f t="shared" ca="1" si="59"/>
        <v/>
      </c>
      <c r="BG81" s="121" t="str">
        <f t="shared" ca="1" si="60"/>
        <v/>
      </c>
      <c r="BH81" s="53" t="str">
        <f t="shared" ca="1" si="61"/>
        <v/>
      </c>
    </row>
    <row r="82" spans="1:60" ht="30.75" thickBot="1" x14ac:dyDescent="0.3">
      <c r="A82" s="40" t="s">
        <v>192</v>
      </c>
      <c r="B82" s="40" t="s">
        <v>258</v>
      </c>
      <c r="C82" s="40" t="s">
        <v>474</v>
      </c>
      <c r="D82" s="40" t="s">
        <v>407</v>
      </c>
      <c r="E82" s="40" t="s">
        <v>408</v>
      </c>
      <c r="F82" s="40">
        <v>1</v>
      </c>
      <c r="G82" s="207" t="s">
        <v>475</v>
      </c>
      <c r="H82" s="40" t="s">
        <v>325</v>
      </c>
      <c r="I82" s="40">
        <v>2013</v>
      </c>
      <c r="J82" s="220">
        <f>IF(ISBLANK($G82),"",VLOOKUP($G82,'Chp 3 - Condition Assessment'!$N$5:$R$1000,4,FALSE))</f>
        <v>150000</v>
      </c>
      <c r="K82" s="105">
        <f>IF(ISBLANK($G82),"",VLOOKUP($G82,'Chp 3 - Condition Assessment'!$N$5:$R$1000,5,FALSE))</f>
        <v>8</v>
      </c>
      <c r="L82" s="32" t="str">
        <f t="shared" si="40"/>
        <v>2013 2013 Chevy Arboc</v>
      </c>
      <c r="P82" t="b">
        <f t="shared" si="36"/>
        <v>0</v>
      </c>
      <c r="Q82" t="str">
        <f t="shared" si="38"/>
        <v/>
      </c>
      <c r="R82" s="53" t="str">
        <f t="shared" si="30"/>
        <v/>
      </c>
      <c r="S82" s="108" t="str">
        <f t="shared" si="28"/>
        <v/>
      </c>
      <c r="T82" s="81" t="str">
        <f t="shared" si="31"/>
        <v/>
      </c>
      <c r="U82" s="105" t="str">
        <f t="shared" ca="1" si="41"/>
        <v/>
      </c>
      <c r="V82" s="105" t="str">
        <f t="shared" ca="1" si="41"/>
        <v/>
      </c>
      <c r="W82" s="105" t="str">
        <f t="shared" ca="1" si="41"/>
        <v/>
      </c>
      <c r="X82" s="105" t="str">
        <f t="shared" ca="1" si="41"/>
        <v/>
      </c>
      <c r="Y82" s="105" t="str">
        <f t="shared" ca="1" si="41"/>
        <v/>
      </c>
      <c r="AB82" s="111" t="str">
        <f t="shared" si="32"/>
        <v xml:space="preserve"> </v>
      </c>
      <c r="AC82" s="135"/>
      <c r="AD82" s="136"/>
      <c r="AE82" s="118" t="str">
        <f t="shared" si="42"/>
        <v/>
      </c>
      <c r="AF82" s="135"/>
      <c r="AG82" s="136"/>
      <c r="AH82" s="118" t="str">
        <f t="shared" si="43"/>
        <v/>
      </c>
      <c r="AI82" s="135"/>
      <c r="AJ82" s="136"/>
      <c r="AK82" s="118" t="str">
        <f t="shared" si="44"/>
        <v/>
      </c>
      <c r="AL82" s="135"/>
      <c r="AM82" s="136"/>
      <c r="AN82" s="118" t="str">
        <f t="shared" si="45"/>
        <v/>
      </c>
      <c r="AO82" s="135"/>
      <c r="AP82" s="136"/>
      <c r="AQ82" s="118" t="str">
        <f t="shared" si="46"/>
        <v/>
      </c>
      <c r="AT82" s="111" t="str">
        <f t="shared" si="47"/>
        <v xml:space="preserve"> </v>
      </c>
      <c r="AU82" t="str">
        <f t="shared" ca="1" si="48"/>
        <v/>
      </c>
      <c r="AV82" s="53" t="str">
        <f t="shared" ca="1" si="49"/>
        <v/>
      </c>
      <c r="AW82" t="str">
        <f t="shared" ca="1" si="50"/>
        <v/>
      </c>
      <c r="AX82" s="121" t="str">
        <f t="shared" ca="1" si="51"/>
        <v/>
      </c>
      <c r="AY82" s="53" t="str">
        <f t="shared" ca="1" si="52"/>
        <v/>
      </c>
      <c r="AZ82" t="str">
        <f t="shared" ca="1" si="53"/>
        <v/>
      </c>
      <c r="BA82" s="121" t="str">
        <f t="shared" ca="1" si="54"/>
        <v/>
      </c>
      <c r="BB82" s="53" t="str">
        <f t="shared" ca="1" si="55"/>
        <v/>
      </c>
      <c r="BC82" t="str">
        <f t="shared" ca="1" si="56"/>
        <v/>
      </c>
      <c r="BD82" s="121" t="str">
        <f t="shared" ca="1" si="57"/>
        <v/>
      </c>
      <c r="BE82" s="53" t="str">
        <f t="shared" ca="1" si="58"/>
        <v/>
      </c>
      <c r="BF82" t="str">
        <f t="shared" ca="1" si="59"/>
        <v/>
      </c>
      <c r="BG82" s="121" t="str">
        <f t="shared" ca="1" si="60"/>
        <v/>
      </c>
      <c r="BH82" s="53" t="str">
        <f t="shared" ca="1" si="61"/>
        <v/>
      </c>
    </row>
    <row r="83" spans="1:60" ht="30.75" thickBot="1" x14ac:dyDescent="0.3">
      <c r="A83" s="40" t="s">
        <v>192</v>
      </c>
      <c r="B83" s="40" t="s">
        <v>258</v>
      </c>
      <c r="C83" s="40" t="s">
        <v>476</v>
      </c>
      <c r="D83" s="40" t="s">
        <v>407</v>
      </c>
      <c r="E83" s="40" t="s">
        <v>408</v>
      </c>
      <c r="F83" s="40">
        <v>1</v>
      </c>
      <c r="G83" s="207" t="s">
        <v>477</v>
      </c>
      <c r="H83" s="40" t="s">
        <v>325</v>
      </c>
      <c r="I83" s="40">
        <v>2013</v>
      </c>
      <c r="J83" s="220">
        <f>IF(ISBLANK($G83),"",VLOOKUP($G83,'Chp 3 - Condition Assessment'!$N$5:$R$1000,4,FALSE))</f>
        <v>150000</v>
      </c>
      <c r="K83" s="105">
        <f>IF(ISBLANK($G83),"",VLOOKUP($G83,'Chp 3 - Condition Assessment'!$N$5:$R$1000,5,FALSE))</f>
        <v>8</v>
      </c>
      <c r="L83" s="32" t="str">
        <f t="shared" si="40"/>
        <v>2013 2013 Chevy Arboc</v>
      </c>
      <c r="P83" t="b">
        <f t="shared" si="36"/>
        <v>0</v>
      </c>
      <c r="Q83" t="str">
        <f t="shared" si="38"/>
        <v/>
      </c>
      <c r="R83" s="53" t="str">
        <f t="shared" si="30"/>
        <v/>
      </c>
      <c r="S83" s="108" t="str">
        <f t="shared" si="28"/>
        <v/>
      </c>
      <c r="T83" s="81" t="str">
        <f t="shared" si="31"/>
        <v/>
      </c>
      <c r="U83" s="105" t="str">
        <f t="shared" ca="1" si="41"/>
        <v/>
      </c>
      <c r="V83" s="105" t="str">
        <f t="shared" ca="1" si="41"/>
        <v/>
      </c>
      <c r="W83" s="105" t="str">
        <f t="shared" ca="1" si="41"/>
        <v/>
      </c>
      <c r="X83" s="105" t="str">
        <f t="shared" ca="1" si="41"/>
        <v/>
      </c>
      <c r="Y83" s="105" t="str">
        <f t="shared" ca="1" si="41"/>
        <v/>
      </c>
      <c r="AB83" s="111" t="str">
        <f t="shared" si="32"/>
        <v xml:space="preserve"> </v>
      </c>
      <c r="AC83" s="135"/>
      <c r="AD83" s="136"/>
      <c r="AE83" s="118" t="str">
        <f t="shared" si="42"/>
        <v/>
      </c>
      <c r="AF83" s="135"/>
      <c r="AG83" s="136"/>
      <c r="AH83" s="118" t="str">
        <f t="shared" si="43"/>
        <v/>
      </c>
      <c r="AI83" s="135"/>
      <c r="AJ83" s="136"/>
      <c r="AK83" s="118" t="str">
        <f t="shared" si="44"/>
        <v/>
      </c>
      <c r="AL83" s="135"/>
      <c r="AM83" s="136"/>
      <c r="AN83" s="118" t="str">
        <f t="shared" si="45"/>
        <v/>
      </c>
      <c r="AO83" s="135"/>
      <c r="AP83" s="136"/>
      <c r="AQ83" s="118" t="str">
        <f t="shared" si="46"/>
        <v/>
      </c>
      <c r="AT83" s="111" t="str">
        <f t="shared" si="47"/>
        <v xml:space="preserve"> </v>
      </c>
      <c r="AU83" t="str">
        <f t="shared" ca="1" si="48"/>
        <v/>
      </c>
      <c r="AV83" s="53" t="str">
        <f t="shared" ca="1" si="49"/>
        <v/>
      </c>
      <c r="AW83" t="str">
        <f t="shared" ca="1" si="50"/>
        <v/>
      </c>
      <c r="AX83" s="121" t="str">
        <f t="shared" ca="1" si="51"/>
        <v/>
      </c>
      <c r="AY83" s="53" t="str">
        <f t="shared" ca="1" si="52"/>
        <v/>
      </c>
      <c r="AZ83" t="str">
        <f t="shared" ca="1" si="53"/>
        <v/>
      </c>
      <c r="BA83" s="121" t="str">
        <f t="shared" ca="1" si="54"/>
        <v/>
      </c>
      <c r="BB83" s="53" t="str">
        <f t="shared" ca="1" si="55"/>
        <v/>
      </c>
      <c r="BC83" t="str">
        <f t="shared" ca="1" si="56"/>
        <v/>
      </c>
      <c r="BD83" s="121" t="str">
        <f t="shared" ca="1" si="57"/>
        <v/>
      </c>
      <c r="BE83" s="53" t="str">
        <f t="shared" ca="1" si="58"/>
        <v/>
      </c>
      <c r="BF83" t="str">
        <f t="shared" ca="1" si="59"/>
        <v/>
      </c>
      <c r="BG83" s="121" t="str">
        <f t="shared" ca="1" si="60"/>
        <v/>
      </c>
      <c r="BH83" s="53" t="str">
        <f t="shared" ca="1" si="61"/>
        <v/>
      </c>
    </row>
    <row r="84" spans="1:60" ht="30.75" thickBot="1" x14ac:dyDescent="0.3">
      <c r="A84" s="40" t="s">
        <v>192</v>
      </c>
      <c r="B84" s="40" t="s">
        <v>258</v>
      </c>
      <c r="C84" s="40" t="s">
        <v>478</v>
      </c>
      <c r="D84" s="40" t="s">
        <v>407</v>
      </c>
      <c r="E84" s="40" t="s">
        <v>408</v>
      </c>
      <c r="F84" s="40">
        <v>1</v>
      </c>
      <c r="G84" s="207" t="s">
        <v>479</v>
      </c>
      <c r="H84" s="40" t="s">
        <v>325</v>
      </c>
      <c r="I84" s="40">
        <v>2013</v>
      </c>
      <c r="J84" s="220">
        <f>IF(ISBLANK($G84),"",VLOOKUP($G84,'Chp 3 - Condition Assessment'!$N$5:$R$1000,4,FALSE))</f>
        <v>150000</v>
      </c>
      <c r="K84" s="105">
        <f>IF(ISBLANK($G84),"",VLOOKUP($G84,'Chp 3 - Condition Assessment'!$N$5:$R$1000,5,FALSE))</f>
        <v>8</v>
      </c>
      <c r="L84" s="32" t="str">
        <f t="shared" si="40"/>
        <v>2013 2013 Chevy Arboc</v>
      </c>
      <c r="P84" t="b">
        <f t="shared" si="36"/>
        <v>0</v>
      </c>
      <c r="Q84" t="str">
        <f t="shared" si="38"/>
        <v/>
      </c>
      <c r="R84" s="53" t="str">
        <f t="shared" si="30"/>
        <v/>
      </c>
      <c r="S84" s="108" t="str">
        <f t="shared" si="28"/>
        <v/>
      </c>
      <c r="T84" s="81" t="str">
        <f t="shared" si="31"/>
        <v/>
      </c>
      <c r="U84" s="105" t="str">
        <f t="shared" ca="1" si="41"/>
        <v/>
      </c>
      <c r="V84" s="105" t="str">
        <f t="shared" ca="1" si="41"/>
        <v/>
      </c>
      <c r="W84" s="105" t="str">
        <f t="shared" ca="1" si="41"/>
        <v/>
      </c>
      <c r="X84" s="105" t="str">
        <f t="shared" ca="1" si="41"/>
        <v/>
      </c>
      <c r="Y84" s="105" t="str">
        <f t="shared" ca="1" si="41"/>
        <v/>
      </c>
      <c r="AB84" s="111" t="str">
        <f t="shared" si="32"/>
        <v xml:space="preserve"> </v>
      </c>
      <c r="AC84" s="135"/>
      <c r="AD84" s="136"/>
      <c r="AE84" s="118" t="str">
        <f t="shared" si="42"/>
        <v/>
      </c>
      <c r="AF84" s="135"/>
      <c r="AG84" s="136"/>
      <c r="AH84" s="118" t="str">
        <f t="shared" si="43"/>
        <v/>
      </c>
      <c r="AI84" s="135"/>
      <c r="AJ84" s="136"/>
      <c r="AK84" s="118" t="str">
        <f t="shared" si="44"/>
        <v/>
      </c>
      <c r="AL84" s="135"/>
      <c r="AM84" s="136"/>
      <c r="AN84" s="118" t="str">
        <f t="shared" si="45"/>
        <v/>
      </c>
      <c r="AO84" s="135"/>
      <c r="AP84" s="136"/>
      <c r="AQ84" s="118" t="str">
        <f t="shared" si="46"/>
        <v/>
      </c>
      <c r="AT84" s="111" t="str">
        <f t="shared" si="47"/>
        <v xml:space="preserve"> </v>
      </c>
      <c r="AU84" t="str">
        <f t="shared" ca="1" si="48"/>
        <v/>
      </c>
      <c r="AV84" s="53" t="str">
        <f t="shared" ca="1" si="49"/>
        <v/>
      </c>
      <c r="AW84" t="str">
        <f t="shared" ca="1" si="50"/>
        <v/>
      </c>
      <c r="AX84" s="121" t="str">
        <f t="shared" ca="1" si="51"/>
        <v/>
      </c>
      <c r="AY84" s="53" t="str">
        <f t="shared" ca="1" si="52"/>
        <v/>
      </c>
      <c r="AZ84" t="str">
        <f t="shared" ca="1" si="53"/>
        <v/>
      </c>
      <c r="BA84" s="121" t="str">
        <f t="shared" ca="1" si="54"/>
        <v/>
      </c>
      <c r="BB84" s="53" t="str">
        <f t="shared" ca="1" si="55"/>
        <v/>
      </c>
      <c r="BC84" t="str">
        <f t="shared" ca="1" si="56"/>
        <v/>
      </c>
      <c r="BD84" s="121" t="str">
        <f t="shared" ca="1" si="57"/>
        <v/>
      </c>
      <c r="BE84" s="53" t="str">
        <f t="shared" ca="1" si="58"/>
        <v/>
      </c>
      <c r="BF84" t="str">
        <f t="shared" ca="1" si="59"/>
        <v/>
      </c>
      <c r="BG84" s="121" t="str">
        <f t="shared" ca="1" si="60"/>
        <v/>
      </c>
      <c r="BH84" s="53" t="str">
        <f t="shared" ca="1" si="61"/>
        <v/>
      </c>
    </row>
    <row r="85" spans="1:60" ht="30.75" thickBot="1" x14ac:dyDescent="0.3">
      <c r="A85" s="40" t="s">
        <v>192</v>
      </c>
      <c r="B85" s="40" t="s">
        <v>258</v>
      </c>
      <c r="C85" s="40" t="s">
        <v>480</v>
      </c>
      <c r="D85" s="40" t="s">
        <v>407</v>
      </c>
      <c r="E85" s="40" t="s">
        <v>408</v>
      </c>
      <c r="F85" s="40">
        <v>1</v>
      </c>
      <c r="G85" s="207" t="s">
        <v>481</v>
      </c>
      <c r="H85" s="40" t="s">
        <v>325</v>
      </c>
      <c r="I85" s="40">
        <v>2013</v>
      </c>
      <c r="J85" s="220">
        <f>IF(ISBLANK($G85),"",VLOOKUP($G85,'Chp 3 - Condition Assessment'!$N$5:$R$1000,4,FALSE))</f>
        <v>150000</v>
      </c>
      <c r="K85" s="105">
        <f>IF(ISBLANK($G85),"",VLOOKUP($G85,'Chp 3 - Condition Assessment'!$N$5:$R$1000,5,FALSE))</f>
        <v>8</v>
      </c>
      <c r="L85" s="32" t="str">
        <f t="shared" si="40"/>
        <v>2013 2013 Chevy Arboc</v>
      </c>
      <c r="P85" t="b">
        <f t="shared" si="36"/>
        <v>0</v>
      </c>
      <c r="Q85" t="str">
        <f t="shared" si="38"/>
        <v/>
      </c>
      <c r="R85" s="53" t="str">
        <f t="shared" si="30"/>
        <v/>
      </c>
      <c r="S85" s="108" t="str">
        <f t="shared" si="28"/>
        <v/>
      </c>
      <c r="T85" s="81" t="str">
        <f t="shared" si="31"/>
        <v/>
      </c>
      <c r="U85" s="105" t="str">
        <f t="shared" ca="1" si="41"/>
        <v/>
      </c>
      <c r="V85" s="105" t="str">
        <f t="shared" ca="1" si="41"/>
        <v/>
      </c>
      <c r="W85" s="105" t="str">
        <f t="shared" ca="1" si="41"/>
        <v/>
      </c>
      <c r="X85" s="105" t="str">
        <f t="shared" ca="1" si="41"/>
        <v/>
      </c>
      <c r="Y85" s="105" t="str">
        <f t="shared" ca="1" si="41"/>
        <v/>
      </c>
      <c r="AB85" s="111" t="str">
        <f t="shared" si="32"/>
        <v xml:space="preserve"> </v>
      </c>
      <c r="AC85" s="135"/>
      <c r="AD85" s="136"/>
      <c r="AE85" s="118" t="str">
        <f t="shared" si="42"/>
        <v/>
      </c>
      <c r="AF85" s="135"/>
      <c r="AG85" s="136"/>
      <c r="AH85" s="118" t="str">
        <f t="shared" si="43"/>
        <v/>
      </c>
      <c r="AI85" s="135"/>
      <c r="AJ85" s="136"/>
      <c r="AK85" s="118" t="str">
        <f t="shared" si="44"/>
        <v/>
      </c>
      <c r="AL85" s="135"/>
      <c r="AM85" s="136"/>
      <c r="AN85" s="118" t="str">
        <f t="shared" si="45"/>
        <v/>
      </c>
      <c r="AO85" s="135"/>
      <c r="AP85" s="136"/>
      <c r="AQ85" s="118" t="str">
        <f t="shared" si="46"/>
        <v/>
      </c>
      <c r="AT85" s="111" t="str">
        <f t="shared" si="47"/>
        <v xml:space="preserve"> </v>
      </c>
      <c r="AU85" t="str">
        <f t="shared" ca="1" si="48"/>
        <v/>
      </c>
      <c r="AV85" s="53" t="str">
        <f t="shared" ca="1" si="49"/>
        <v/>
      </c>
      <c r="AW85" t="str">
        <f t="shared" ca="1" si="50"/>
        <v/>
      </c>
      <c r="AX85" s="121" t="str">
        <f t="shared" ca="1" si="51"/>
        <v/>
      </c>
      <c r="AY85" s="53" t="str">
        <f t="shared" ca="1" si="52"/>
        <v/>
      </c>
      <c r="AZ85" t="str">
        <f t="shared" ca="1" si="53"/>
        <v/>
      </c>
      <c r="BA85" s="121" t="str">
        <f t="shared" ca="1" si="54"/>
        <v/>
      </c>
      <c r="BB85" s="53" t="str">
        <f t="shared" ca="1" si="55"/>
        <v/>
      </c>
      <c r="BC85" t="str">
        <f t="shared" ca="1" si="56"/>
        <v/>
      </c>
      <c r="BD85" s="121" t="str">
        <f t="shared" ca="1" si="57"/>
        <v/>
      </c>
      <c r="BE85" s="53" t="str">
        <f t="shared" ca="1" si="58"/>
        <v/>
      </c>
      <c r="BF85" t="str">
        <f t="shared" ca="1" si="59"/>
        <v/>
      </c>
      <c r="BG85" s="121" t="str">
        <f t="shared" ca="1" si="60"/>
        <v/>
      </c>
      <c r="BH85" s="53" t="str">
        <f t="shared" ca="1" si="61"/>
        <v/>
      </c>
    </row>
    <row r="86" spans="1:60" ht="30.75" thickBot="1" x14ac:dyDescent="0.3">
      <c r="A86" s="40" t="s">
        <v>192</v>
      </c>
      <c r="B86" s="40" t="s">
        <v>258</v>
      </c>
      <c r="C86" s="40" t="s">
        <v>482</v>
      </c>
      <c r="D86" s="40" t="s">
        <v>407</v>
      </c>
      <c r="E86" s="40" t="s">
        <v>408</v>
      </c>
      <c r="F86" s="40">
        <v>1</v>
      </c>
      <c r="G86" s="207" t="s">
        <v>483</v>
      </c>
      <c r="H86" s="40" t="s">
        <v>325</v>
      </c>
      <c r="I86" s="40">
        <v>2013</v>
      </c>
      <c r="J86" s="220">
        <f>IF(ISBLANK($G86),"",VLOOKUP($G86,'Chp 3 - Condition Assessment'!$N$5:$R$1000,4,FALSE))</f>
        <v>150000</v>
      </c>
      <c r="K86" s="105">
        <f>IF(ISBLANK($G86),"",VLOOKUP($G86,'Chp 3 - Condition Assessment'!$N$5:$R$1000,5,FALSE))</f>
        <v>8</v>
      </c>
      <c r="L86" s="32" t="str">
        <f t="shared" si="40"/>
        <v>2013 2013 Chevy Arboc</v>
      </c>
      <c r="P86" t="b">
        <f t="shared" si="36"/>
        <v>0</v>
      </c>
      <c r="Q86" t="str">
        <f t="shared" si="38"/>
        <v/>
      </c>
      <c r="R86" s="53" t="str">
        <f t="shared" si="30"/>
        <v/>
      </c>
      <c r="S86" s="108" t="str">
        <f t="shared" si="28"/>
        <v/>
      </c>
      <c r="T86" s="81" t="str">
        <f t="shared" si="31"/>
        <v/>
      </c>
      <c r="U86" s="105" t="str">
        <f t="shared" ref="U86:Y95" ca="1" si="62">IFERROR(IF((U$10-$S86)&lt;=$T86,$Q86,0),"")</f>
        <v/>
      </c>
      <c r="V86" s="105" t="str">
        <f t="shared" ca="1" si="62"/>
        <v/>
      </c>
      <c r="W86" s="105" t="str">
        <f t="shared" ca="1" si="62"/>
        <v/>
      </c>
      <c r="X86" s="105" t="str">
        <f t="shared" ca="1" si="62"/>
        <v/>
      </c>
      <c r="Y86" s="105" t="str">
        <f t="shared" ca="1" si="62"/>
        <v/>
      </c>
      <c r="AB86" s="111" t="str">
        <f t="shared" si="32"/>
        <v xml:space="preserve"> </v>
      </c>
      <c r="AC86" s="135"/>
      <c r="AD86" s="136"/>
      <c r="AE86" s="118" t="str">
        <f t="shared" si="42"/>
        <v/>
      </c>
      <c r="AF86" s="135"/>
      <c r="AG86" s="136"/>
      <c r="AH86" s="118" t="str">
        <f t="shared" si="43"/>
        <v/>
      </c>
      <c r="AI86" s="135"/>
      <c r="AJ86" s="136"/>
      <c r="AK86" s="118" t="str">
        <f t="shared" si="44"/>
        <v/>
      </c>
      <c r="AL86" s="135"/>
      <c r="AM86" s="136"/>
      <c r="AN86" s="118" t="str">
        <f t="shared" si="45"/>
        <v/>
      </c>
      <c r="AO86" s="135"/>
      <c r="AP86" s="136"/>
      <c r="AQ86" s="118" t="str">
        <f t="shared" si="46"/>
        <v/>
      </c>
      <c r="AT86" s="111" t="str">
        <f t="shared" si="47"/>
        <v xml:space="preserve"> </v>
      </c>
      <c r="AU86" t="str">
        <f t="shared" ca="1" si="48"/>
        <v/>
      </c>
      <c r="AV86" s="53" t="str">
        <f t="shared" ca="1" si="49"/>
        <v/>
      </c>
      <c r="AW86" t="str">
        <f t="shared" ca="1" si="50"/>
        <v/>
      </c>
      <c r="AX86" s="121" t="str">
        <f t="shared" ca="1" si="51"/>
        <v/>
      </c>
      <c r="AY86" s="53" t="str">
        <f t="shared" ca="1" si="52"/>
        <v/>
      </c>
      <c r="AZ86" t="str">
        <f t="shared" ca="1" si="53"/>
        <v/>
      </c>
      <c r="BA86" s="121" t="str">
        <f t="shared" ca="1" si="54"/>
        <v/>
      </c>
      <c r="BB86" s="53" t="str">
        <f t="shared" ca="1" si="55"/>
        <v/>
      </c>
      <c r="BC86" t="str">
        <f t="shared" ca="1" si="56"/>
        <v/>
      </c>
      <c r="BD86" s="121" t="str">
        <f t="shared" ca="1" si="57"/>
        <v/>
      </c>
      <c r="BE86" s="53" t="str">
        <f t="shared" ca="1" si="58"/>
        <v/>
      </c>
      <c r="BF86" t="str">
        <f t="shared" ca="1" si="59"/>
        <v/>
      </c>
      <c r="BG86" s="121" t="str">
        <f t="shared" ca="1" si="60"/>
        <v/>
      </c>
      <c r="BH86" s="53" t="str">
        <f t="shared" ca="1" si="61"/>
        <v/>
      </c>
    </row>
    <row r="87" spans="1:60" ht="15.75" thickBot="1" x14ac:dyDescent="0.3">
      <c r="A87" s="40" t="s">
        <v>192</v>
      </c>
      <c r="B87" s="40" t="s">
        <v>267</v>
      </c>
      <c r="C87" s="40" t="s">
        <v>484</v>
      </c>
      <c r="D87" s="40" t="s">
        <v>322</v>
      </c>
      <c r="E87" s="207" t="s">
        <v>485</v>
      </c>
      <c r="F87" s="40">
        <v>1</v>
      </c>
      <c r="G87" s="207" t="s">
        <v>486</v>
      </c>
      <c r="H87" s="40" t="s">
        <v>325</v>
      </c>
      <c r="I87" s="40">
        <v>2014</v>
      </c>
      <c r="J87" s="220">
        <f>IF(ISBLANK($G87),"",VLOOKUP($G87,'Chp 3 - Condition Assessment'!$N$5:$R$1000,4,FALSE))</f>
        <v>80000</v>
      </c>
      <c r="K87" s="105">
        <f>IF(ISBLANK($G87),"",VLOOKUP($G87,'Chp 3 - Condition Assessment'!$N$5:$R$1000,5,FALSE))</f>
        <v>8</v>
      </c>
      <c r="L87" s="32" t="str">
        <f t="shared" si="40"/>
        <v>2014 2014 Ford 4 Wheel Van</v>
      </c>
      <c r="P87" t="b">
        <f t="shared" si="36"/>
        <v>0</v>
      </c>
      <c r="Q87" t="str">
        <f t="shared" si="38"/>
        <v/>
      </c>
      <c r="R87" s="53" t="str">
        <f t="shared" si="30"/>
        <v/>
      </c>
      <c r="S87" s="108" t="str">
        <f t="shared" si="28"/>
        <v/>
      </c>
      <c r="T87" s="81" t="str">
        <f t="shared" si="31"/>
        <v/>
      </c>
      <c r="U87" s="105" t="str">
        <f t="shared" ca="1" si="62"/>
        <v/>
      </c>
      <c r="V87" s="105" t="str">
        <f t="shared" ca="1" si="62"/>
        <v/>
      </c>
      <c r="W87" s="105" t="str">
        <f t="shared" ca="1" si="62"/>
        <v/>
      </c>
      <c r="X87" s="105" t="str">
        <f t="shared" ca="1" si="62"/>
        <v/>
      </c>
      <c r="Y87" s="105" t="str">
        <f t="shared" ca="1" si="62"/>
        <v/>
      </c>
      <c r="AB87" s="111" t="str">
        <f t="shared" si="32"/>
        <v xml:space="preserve"> </v>
      </c>
      <c r="AC87" s="135"/>
      <c r="AD87" s="136"/>
      <c r="AE87" s="118" t="str">
        <f t="shared" si="42"/>
        <v/>
      </c>
      <c r="AF87" s="135"/>
      <c r="AG87" s="136"/>
      <c r="AH87" s="118" t="str">
        <f t="shared" si="43"/>
        <v/>
      </c>
      <c r="AI87" s="135"/>
      <c r="AJ87" s="136"/>
      <c r="AK87" s="118" t="str">
        <f t="shared" si="44"/>
        <v/>
      </c>
      <c r="AL87" s="135"/>
      <c r="AM87" s="136"/>
      <c r="AN87" s="118" t="str">
        <f t="shared" si="45"/>
        <v/>
      </c>
      <c r="AO87" s="135"/>
      <c r="AP87" s="136"/>
      <c r="AQ87" s="118" t="str">
        <f t="shared" si="46"/>
        <v/>
      </c>
      <c r="AT87" s="111" t="str">
        <f t="shared" si="47"/>
        <v xml:space="preserve"> </v>
      </c>
      <c r="AU87" t="str">
        <f t="shared" ca="1" si="48"/>
        <v/>
      </c>
      <c r="AV87" s="53" t="str">
        <f t="shared" ca="1" si="49"/>
        <v/>
      </c>
      <c r="AW87" t="str">
        <f t="shared" ca="1" si="50"/>
        <v/>
      </c>
      <c r="AX87" s="121" t="str">
        <f t="shared" ca="1" si="51"/>
        <v/>
      </c>
      <c r="AY87" s="53" t="str">
        <f t="shared" ca="1" si="52"/>
        <v/>
      </c>
      <c r="AZ87" t="str">
        <f t="shared" ca="1" si="53"/>
        <v/>
      </c>
      <c r="BA87" s="121" t="str">
        <f t="shared" ca="1" si="54"/>
        <v/>
      </c>
      <c r="BB87" s="53" t="str">
        <f t="shared" ca="1" si="55"/>
        <v/>
      </c>
      <c r="BC87" t="str">
        <f t="shared" ca="1" si="56"/>
        <v/>
      </c>
      <c r="BD87" s="121" t="str">
        <f t="shared" ca="1" si="57"/>
        <v/>
      </c>
      <c r="BE87" s="53" t="str">
        <f t="shared" ca="1" si="58"/>
        <v/>
      </c>
      <c r="BF87" t="str">
        <f t="shared" ca="1" si="59"/>
        <v/>
      </c>
      <c r="BG87" s="121" t="str">
        <f t="shared" ca="1" si="60"/>
        <v/>
      </c>
      <c r="BH87" s="53" t="str">
        <f t="shared" ca="1" si="61"/>
        <v/>
      </c>
    </row>
    <row r="88" spans="1:60" ht="15.75" thickBot="1" x14ac:dyDescent="0.3">
      <c r="A88" s="40" t="s">
        <v>192</v>
      </c>
      <c r="B88" s="40" t="s">
        <v>267</v>
      </c>
      <c r="C88" s="40" t="s">
        <v>487</v>
      </c>
      <c r="D88" s="40" t="s">
        <v>322</v>
      </c>
      <c r="E88" s="207" t="s">
        <v>485</v>
      </c>
      <c r="F88" s="40">
        <v>1</v>
      </c>
      <c r="G88" s="207" t="s">
        <v>488</v>
      </c>
      <c r="H88" s="40" t="s">
        <v>325</v>
      </c>
      <c r="I88" s="40">
        <v>2014</v>
      </c>
      <c r="J88" s="220">
        <f>IF(ISBLANK($G88),"",VLOOKUP($G88,'Chp 3 - Condition Assessment'!$N$5:$R$1000,4,FALSE))</f>
        <v>80000</v>
      </c>
      <c r="K88" s="105">
        <f>IF(ISBLANK($G88),"",VLOOKUP($G88,'Chp 3 - Condition Assessment'!$N$5:$R$1000,5,FALSE))</f>
        <v>8</v>
      </c>
      <c r="L88" s="32" t="str">
        <f t="shared" si="40"/>
        <v>2014 2014 Ford 4 Wheel Van</v>
      </c>
      <c r="P88" t="b">
        <f t="shared" si="36"/>
        <v>0</v>
      </c>
      <c r="Q88" t="str">
        <f t="shared" si="38"/>
        <v/>
      </c>
      <c r="R88" s="53" t="str">
        <f t="shared" si="30"/>
        <v/>
      </c>
      <c r="S88" s="108" t="str">
        <f t="shared" si="28"/>
        <v/>
      </c>
      <c r="T88" s="81" t="str">
        <f t="shared" si="31"/>
        <v/>
      </c>
      <c r="U88" s="105" t="str">
        <f t="shared" ca="1" si="62"/>
        <v/>
      </c>
      <c r="V88" s="105" t="str">
        <f t="shared" ca="1" si="62"/>
        <v/>
      </c>
      <c r="W88" s="105" t="str">
        <f t="shared" ca="1" si="62"/>
        <v/>
      </c>
      <c r="X88" s="105" t="str">
        <f t="shared" ca="1" si="62"/>
        <v/>
      </c>
      <c r="Y88" s="105" t="str">
        <f t="shared" ca="1" si="62"/>
        <v/>
      </c>
      <c r="AB88" s="111" t="str">
        <f t="shared" si="32"/>
        <v xml:space="preserve"> </v>
      </c>
      <c r="AC88" s="135"/>
      <c r="AD88" s="136"/>
      <c r="AE88" s="118" t="str">
        <f t="shared" si="42"/>
        <v/>
      </c>
      <c r="AF88" s="135"/>
      <c r="AG88" s="136"/>
      <c r="AH88" s="118" t="str">
        <f t="shared" si="43"/>
        <v/>
      </c>
      <c r="AI88" s="135"/>
      <c r="AJ88" s="136"/>
      <c r="AK88" s="118" t="str">
        <f t="shared" si="44"/>
        <v/>
      </c>
      <c r="AL88" s="135"/>
      <c r="AM88" s="136"/>
      <c r="AN88" s="118" t="str">
        <f t="shared" si="45"/>
        <v/>
      </c>
      <c r="AO88" s="135"/>
      <c r="AP88" s="136"/>
      <c r="AQ88" s="118" t="str">
        <f t="shared" si="46"/>
        <v/>
      </c>
      <c r="AT88" s="111" t="str">
        <f t="shared" si="47"/>
        <v xml:space="preserve"> </v>
      </c>
      <c r="AU88" t="str">
        <f t="shared" ca="1" si="48"/>
        <v/>
      </c>
      <c r="AV88" s="53" t="str">
        <f t="shared" ca="1" si="49"/>
        <v/>
      </c>
      <c r="AW88" t="str">
        <f t="shared" ca="1" si="50"/>
        <v/>
      </c>
      <c r="AX88" s="121" t="str">
        <f t="shared" ca="1" si="51"/>
        <v/>
      </c>
      <c r="AY88" s="53" t="str">
        <f t="shared" ca="1" si="52"/>
        <v/>
      </c>
      <c r="AZ88" t="str">
        <f t="shared" ca="1" si="53"/>
        <v/>
      </c>
      <c r="BA88" s="121" t="str">
        <f t="shared" ca="1" si="54"/>
        <v/>
      </c>
      <c r="BB88" s="53" t="str">
        <f t="shared" ca="1" si="55"/>
        <v/>
      </c>
      <c r="BC88" t="str">
        <f t="shared" ca="1" si="56"/>
        <v/>
      </c>
      <c r="BD88" s="121" t="str">
        <f t="shared" ca="1" si="57"/>
        <v/>
      </c>
      <c r="BE88" s="53" t="str">
        <f t="shared" ca="1" si="58"/>
        <v/>
      </c>
      <c r="BF88" t="str">
        <f t="shared" ca="1" si="59"/>
        <v/>
      </c>
      <c r="BG88" s="121" t="str">
        <f t="shared" ca="1" si="60"/>
        <v/>
      </c>
      <c r="BH88" s="53" t="str">
        <f t="shared" ca="1" si="61"/>
        <v/>
      </c>
    </row>
    <row r="89" spans="1:60" ht="15.75" thickBot="1" x14ac:dyDescent="0.3">
      <c r="A89" s="40" t="s">
        <v>192</v>
      </c>
      <c r="B89" s="40" t="s">
        <v>257</v>
      </c>
      <c r="C89" s="40" t="s">
        <v>489</v>
      </c>
      <c r="D89" s="207" t="s">
        <v>490</v>
      </c>
      <c r="E89" s="40" t="s">
        <v>491</v>
      </c>
      <c r="F89" s="40">
        <v>1</v>
      </c>
      <c r="G89" s="207" t="s">
        <v>492</v>
      </c>
      <c r="H89" s="40" t="s">
        <v>325</v>
      </c>
      <c r="I89" s="40">
        <v>2016</v>
      </c>
      <c r="J89" s="220">
        <f>IF(ISBLANK($G89),"",VLOOKUP($G89,'Chp 3 - Condition Assessment'!$N$5:$R$1000,4,FALSE))</f>
        <v>475000</v>
      </c>
      <c r="K89" s="105">
        <f>IF(ISBLANK($G89),"",VLOOKUP($G89,'Chp 3 - Condition Assessment'!$N$5:$R$1000,5,FALSE))</f>
        <v>10</v>
      </c>
      <c r="L89" s="32" t="str">
        <f t="shared" si="40"/>
        <v>2016 2016 El Dorado XHF 32</v>
      </c>
      <c r="P89" t="b">
        <f t="shared" si="36"/>
        <v>0</v>
      </c>
      <c r="Q89" t="str">
        <f t="shared" si="38"/>
        <v/>
      </c>
      <c r="R89" s="53" t="str">
        <f t="shared" si="30"/>
        <v/>
      </c>
      <c r="S89" s="108" t="str">
        <f t="shared" si="28"/>
        <v/>
      </c>
      <c r="T89" s="81" t="str">
        <f t="shared" si="31"/>
        <v/>
      </c>
      <c r="U89" s="105" t="str">
        <f t="shared" ca="1" si="62"/>
        <v/>
      </c>
      <c r="V89" s="105" t="str">
        <f t="shared" ca="1" si="62"/>
        <v/>
      </c>
      <c r="W89" s="105" t="str">
        <f t="shared" ca="1" si="62"/>
        <v/>
      </c>
      <c r="X89" s="105" t="str">
        <f t="shared" ca="1" si="62"/>
        <v/>
      </c>
      <c r="Y89" s="105" t="str">
        <f t="shared" ca="1" si="62"/>
        <v/>
      </c>
      <c r="AB89" s="111" t="str">
        <f t="shared" si="32"/>
        <v xml:space="preserve"> </v>
      </c>
      <c r="AC89" s="135"/>
      <c r="AD89" s="136"/>
      <c r="AE89" s="118" t="str">
        <f t="shared" si="42"/>
        <v/>
      </c>
      <c r="AF89" s="135"/>
      <c r="AG89" s="136"/>
      <c r="AH89" s="118" t="str">
        <f t="shared" si="43"/>
        <v/>
      </c>
      <c r="AI89" s="135"/>
      <c r="AJ89" s="136"/>
      <c r="AK89" s="118" t="str">
        <f t="shared" si="44"/>
        <v/>
      </c>
      <c r="AL89" s="135"/>
      <c r="AM89" s="136"/>
      <c r="AN89" s="118" t="str">
        <f t="shared" si="45"/>
        <v/>
      </c>
      <c r="AO89" s="135"/>
      <c r="AP89" s="136"/>
      <c r="AQ89" s="118" t="str">
        <f t="shared" si="46"/>
        <v/>
      </c>
      <c r="AT89" s="111" t="str">
        <f t="shared" si="47"/>
        <v xml:space="preserve"> </v>
      </c>
      <c r="AU89" t="str">
        <f t="shared" ca="1" si="48"/>
        <v/>
      </c>
      <c r="AV89" s="53" t="str">
        <f t="shared" ca="1" si="49"/>
        <v/>
      </c>
      <c r="AW89" t="str">
        <f t="shared" ca="1" si="50"/>
        <v/>
      </c>
      <c r="AX89" s="121" t="str">
        <f t="shared" ca="1" si="51"/>
        <v/>
      </c>
      <c r="AY89" s="53" t="str">
        <f t="shared" ca="1" si="52"/>
        <v/>
      </c>
      <c r="AZ89" t="str">
        <f t="shared" ca="1" si="53"/>
        <v/>
      </c>
      <c r="BA89" s="121" t="str">
        <f t="shared" ca="1" si="54"/>
        <v/>
      </c>
      <c r="BB89" s="53" t="str">
        <f t="shared" ca="1" si="55"/>
        <v/>
      </c>
      <c r="BC89" t="str">
        <f t="shared" ca="1" si="56"/>
        <v/>
      </c>
      <c r="BD89" s="121" t="str">
        <f t="shared" ca="1" si="57"/>
        <v/>
      </c>
      <c r="BE89" s="53" t="str">
        <f t="shared" ca="1" si="58"/>
        <v/>
      </c>
      <c r="BF89" t="str">
        <f t="shared" ca="1" si="59"/>
        <v/>
      </c>
      <c r="BG89" s="121" t="str">
        <f t="shared" ca="1" si="60"/>
        <v/>
      </c>
      <c r="BH89" s="53" t="str">
        <f t="shared" ca="1" si="61"/>
        <v/>
      </c>
    </row>
    <row r="90" spans="1:60" ht="15.75" thickBot="1" x14ac:dyDescent="0.3">
      <c r="A90" s="40" t="s">
        <v>192</v>
      </c>
      <c r="B90" s="40" t="s">
        <v>257</v>
      </c>
      <c r="C90" s="40" t="s">
        <v>493</v>
      </c>
      <c r="D90" s="207" t="s">
        <v>490</v>
      </c>
      <c r="E90" s="40" t="s">
        <v>491</v>
      </c>
      <c r="F90" s="40">
        <v>1</v>
      </c>
      <c r="G90" s="207" t="s">
        <v>494</v>
      </c>
      <c r="H90" s="40" t="s">
        <v>325</v>
      </c>
      <c r="I90" s="40">
        <v>2016</v>
      </c>
      <c r="J90" s="220">
        <f>IF(ISBLANK($G90),"",VLOOKUP($G90,'Chp 3 - Condition Assessment'!$N$5:$R$1000,4,FALSE))</f>
        <v>475000</v>
      </c>
      <c r="K90" s="105">
        <f>IF(ISBLANK($G90),"",VLOOKUP($G90,'Chp 3 - Condition Assessment'!$N$5:$R$1000,5,FALSE))</f>
        <v>10</v>
      </c>
      <c r="L90" s="32" t="str">
        <f t="shared" si="40"/>
        <v>2016 2016 El Dorado XHF 32</v>
      </c>
      <c r="P90" t="b">
        <f t="shared" si="36"/>
        <v>0</v>
      </c>
      <c r="Q90" t="str">
        <f t="shared" si="38"/>
        <v/>
      </c>
      <c r="R90" s="53" t="str">
        <f t="shared" ref="R90:R153" si="63">IFERROR(IF(OR(ISBLANK(O90),O90="Grand Total"),"",AVERAGEIF(L:L,O90,J:J)),"")</f>
        <v/>
      </c>
      <c r="S90" s="108" t="str">
        <f t="shared" ref="S90:S153" si="64">IF(OR(ISBLANK(O90),O90="Grand Total"),"",LEFT(O90,4))</f>
        <v/>
      </c>
      <c r="T90" s="81" t="str">
        <f t="shared" ref="T90:T153" si="65">IFERROR(IF(ISBLANK(O90),"",AVERAGEIF(L:L,O90,K:K)),"")</f>
        <v/>
      </c>
      <c r="U90" s="105" t="str">
        <f t="shared" ca="1" si="62"/>
        <v/>
      </c>
      <c r="V90" s="105" t="str">
        <f t="shared" ca="1" si="62"/>
        <v/>
      </c>
      <c r="W90" s="105" t="str">
        <f t="shared" ca="1" si="62"/>
        <v/>
      </c>
      <c r="X90" s="105" t="str">
        <f t="shared" ca="1" si="62"/>
        <v/>
      </c>
      <c r="Y90" s="105" t="str">
        <f t="shared" ca="1" si="62"/>
        <v/>
      </c>
      <c r="AB90" s="111" t="str">
        <f t="shared" si="32"/>
        <v xml:space="preserve"> </v>
      </c>
      <c r="AC90" s="135"/>
      <c r="AD90" s="136"/>
      <c r="AE90" s="118" t="str">
        <f t="shared" si="42"/>
        <v/>
      </c>
      <c r="AF90" s="135"/>
      <c r="AG90" s="136"/>
      <c r="AH90" s="118" t="str">
        <f t="shared" si="43"/>
        <v/>
      </c>
      <c r="AI90" s="135"/>
      <c r="AJ90" s="136"/>
      <c r="AK90" s="118" t="str">
        <f t="shared" si="44"/>
        <v/>
      </c>
      <c r="AL90" s="135"/>
      <c r="AM90" s="136"/>
      <c r="AN90" s="118" t="str">
        <f t="shared" si="45"/>
        <v/>
      </c>
      <c r="AO90" s="135"/>
      <c r="AP90" s="136"/>
      <c r="AQ90" s="118" t="str">
        <f t="shared" si="46"/>
        <v/>
      </c>
      <c r="AT90" s="111" t="str">
        <f t="shared" si="47"/>
        <v xml:space="preserve"> </v>
      </c>
      <c r="AU90" t="str">
        <f t="shared" ca="1" si="48"/>
        <v/>
      </c>
      <c r="AV90" s="53" t="str">
        <f t="shared" ca="1" si="49"/>
        <v/>
      </c>
      <c r="AW90" t="str">
        <f t="shared" ca="1" si="50"/>
        <v/>
      </c>
      <c r="AX90" s="121" t="str">
        <f t="shared" ca="1" si="51"/>
        <v/>
      </c>
      <c r="AY90" s="53" t="str">
        <f t="shared" ca="1" si="52"/>
        <v/>
      </c>
      <c r="AZ90" t="str">
        <f t="shared" ca="1" si="53"/>
        <v/>
      </c>
      <c r="BA90" s="121" t="str">
        <f t="shared" ca="1" si="54"/>
        <v/>
      </c>
      <c r="BB90" s="53" t="str">
        <f t="shared" ca="1" si="55"/>
        <v/>
      </c>
      <c r="BC90" t="str">
        <f t="shared" ca="1" si="56"/>
        <v/>
      </c>
      <c r="BD90" s="121" t="str">
        <f t="shared" ca="1" si="57"/>
        <v/>
      </c>
      <c r="BE90" s="53" t="str">
        <f t="shared" ca="1" si="58"/>
        <v/>
      </c>
      <c r="BF90" t="str">
        <f t="shared" ca="1" si="59"/>
        <v/>
      </c>
      <c r="BG90" s="121" t="str">
        <f t="shared" ca="1" si="60"/>
        <v/>
      </c>
      <c r="BH90" s="53" t="str">
        <f t="shared" ca="1" si="61"/>
        <v/>
      </c>
    </row>
    <row r="91" spans="1:60" ht="15.75" thickBot="1" x14ac:dyDescent="0.3">
      <c r="A91" s="40" t="s">
        <v>192</v>
      </c>
      <c r="B91" s="40" t="s">
        <v>257</v>
      </c>
      <c r="C91" s="40" t="s">
        <v>495</v>
      </c>
      <c r="D91" s="207" t="s">
        <v>490</v>
      </c>
      <c r="E91" s="40" t="s">
        <v>491</v>
      </c>
      <c r="F91" s="40">
        <v>1</v>
      </c>
      <c r="G91" s="207" t="s">
        <v>496</v>
      </c>
      <c r="H91" s="40" t="s">
        <v>325</v>
      </c>
      <c r="I91" s="40">
        <v>2016</v>
      </c>
      <c r="J91" s="220">
        <f>IF(ISBLANK($G91),"",VLOOKUP($G91,'Chp 3 - Condition Assessment'!$N$5:$R$1000,4,FALSE))</f>
        <v>475000</v>
      </c>
      <c r="K91" s="105">
        <f>IF(ISBLANK($G91),"",VLOOKUP($G91,'Chp 3 - Condition Assessment'!$N$5:$R$1000,5,FALSE))</f>
        <v>10</v>
      </c>
      <c r="L91" s="32" t="str">
        <f t="shared" si="40"/>
        <v>2016 2016 El Dorado XHF 32</v>
      </c>
      <c r="P91" t="b">
        <f t="shared" si="36"/>
        <v>0</v>
      </c>
      <c r="Q91" t="str">
        <f t="shared" si="38"/>
        <v/>
      </c>
      <c r="R91" s="53" t="str">
        <f t="shared" si="63"/>
        <v/>
      </c>
      <c r="S91" s="108" t="str">
        <f t="shared" si="64"/>
        <v/>
      </c>
      <c r="T91" s="81" t="str">
        <f t="shared" si="65"/>
        <v/>
      </c>
      <c r="U91" s="105" t="str">
        <f t="shared" ca="1" si="62"/>
        <v/>
      </c>
      <c r="V91" s="105" t="str">
        <f t="shared" ca="1" si="62"/>
        <v/>
      </c>
      <c r="W91" s="105" t="str">
        <f t="shared" ca="1" si="62"/>
        <v/>
      </c>
      <c r="X91" s="105" t="str">
        <f t="shared" ca="1" si="62"/>
        <v/>
      </c>
      <c r="Y91" s="105" t="str">
        <f t="shared" ca="1" si="62"/>
        <v/>
      </c>
      <c r="AB91" s="111" t="str">
        <f t="shared" si="32"/>
        <v xml:space="preserve"> </v>
      </c>
      <c r="AC91" s="135"/>
      <c r="AD91" s="136"/>
      <c r="AE91" s="118" t="str">
        <f t="shared" si="42"/>
        <v/>
      </c>
      <c r="AF91" s="135"/>
      <c r="AG91" s="136"/>
      <c r="AH91" s="118" t="str">
        <f t="shared" si="43"/>
        <v/>
      </c>
      <c r="AI91" s="135"/>
      <c r="AJ91" s="136"/>
      <c r="AK91" s="118" t="str">
        <f t="shared" si="44"/>
        <v/>
      </c>
      <c r="AL91" s="135"/>
      <c r="AM91" s="136"/>
      <c r="AN91" s="118" t="str">
        <f t="shared" si="45"/>
        <v/>
      </c>
      <c r="AO91" s="135"/>
      <c r="AP91" s="136"/>
      <c r="AQ91" s="118" t="str">
        <f t="shared" si="46"/>
        <v/>
      </c>
      <c r="AT91" s="111" t="str">
        <f t="shared" si="47"/>
        <v xml:space="preserve"> </v>
      </c>
      <c r="AU91" t="str">
        <f t="shared" ca="1" si="48"/>
        <v/>
      </c>
      <c r="AV91" s="53" t="str">
        <f t="shared" ca="1" si="49"/>
        <v/>
      </c>
      <c r="AW91" t="str">
        <f t="shared" ca="1" si="50"/>
        <v/>
      </c>
      <c r="AX91" s="121" t="str">
        <f t="shared" ca="1" si="51"/>
        <v/>
      </c>
      <c r="AY91" s="53" t="str">
        <f t="shared" ca="1" si="52"/>
        <v/>
      </c>
      <c r="AZ91" t="str">
        <f t="shared" ca="1" si="53"/>
        <v/>
      </c>
      <c r="BA91" s="121" t="str">
        <f t="shared" ca="1" si="54"/>
        <v/>
      </c>
      <c r="BB91" s="53" t="str">
        <f t="shared" ca="1" si="55"/>
        <v/>
      </c>
      <c r="BC91" t="str">
        <f t="shared" ca="1" si="56"/>
        <v/>
      </c>
      <c r="BD91" s="121" t="str">
        <f t="shared" ca="1" si="57"/>
        <v/>
      </c>
      <c r="BE91" s="53" t="str">
        <f t="shared" ca="1" si="58"/>
        <v/>
      </c>
      <c r="BF91" t="str">
        <f t="shared" ca="1" si="59"/>
        <v/>
      </c>
      <c r="BG91" s="121" t="str">
        <f t="shared" ca="1" si="60"/>
        <v/>
      </c>
      <c r="BH91" s="53" t="str">
        <f t="shared" ca="1" si="61"/>
        <v/>
      </c>
    </row>
    <row r="92" spans="1:60" ht="15.75" thickBot="1" x14ac:dyDescent="0.3">
      <c r="A92" s="40" t="s">
        <v>192</v>
      </c>
      <c r="B92" s="40" t="s">
        <v>257</v>
      </c>
      <c r="C92" s="40" t="s">
        <v>497</v>
      </c>
      <c r="D92" s="207" t="s">
        <v>490</v>
      </c>
      <c r="E92" s="40" t="s">
        <v>491</v>
      </c>
      <c r="F92" s="40">
        <v>1</v>
      </c>
      <c r="G92" s="207" t="s">
        <v>498</v>
      </c>
      <c r="H92" s="40" t="s">
        <v>325</v>
      </c>
      <c r="I92" s="40">
        <v>2016</v>
      </c>
      <c r="J92" s="220">
        <f>IF(ISBLANK($G92),"",VLOOKUP($G92,'Chp 3 - Condition Assessment'!$N$5:$R$1000,4,FALSE))</f>
        <v>475000</v>
      </c>
      <c r="K92" s="105">
        <f>IF(ISBLANK($G92),"",VLOOKUP($G92,'Chp 3 - Condition Assessment'!$N$5:$R$1000,5,FALSE))</f>
        <v>12</v>
      </c>
      <c r="L92" s="32" t="str">
        <f t="shared" si="40"/>
        <v>2016 2016 El Dorado XHF 32</v>
      </c>
      <c r="P92" t="b">
        <f t="shared" si="36"/>
        <v>0</v>
      </c>
      <c r="Q92" t="str">
        <f t="shared" si="38"/>
        <v/>
      </c>
      <c r="R92" s="53" t="str">
        <f t="shared" si="63"/>
        <v/>
      </c>
      <c r="S92" s="108" t="str">
        <f t="shared" si="64"/>
        <v/>
      </c>
      <c r="T92" s="81" t="str">
        <f t="shared" si="65"/>
        <v/>
      </c>
      <c r="U92" s="105" t="str">
        <f t="shared" ca="1" si="62"/>
        <v/>
      </c>
      <c r="V92" s="105" t="str">
        <f t="shared" ca="1" si="62"/>
        <v/>
      </c>
      <c r="W92" s="105" t="str">
        <f t="shared" ca="1" si="62"/>
        <v/>
      </c>
      <c r="X92" s="105" t="str">
        <f t="shared" ca="1" si="62"/>
        <v/>
      </c>
      <c r="Y92" s="105" t="str">
        <f t="shared" ca="1" si="62"/>
        <v/>
      </c>
      <c r="AB92" s="111" t="str">
        <f t="shared" si="32"/>
        <v xml:space="preserve"> </v>
      </c>
      <c r="AC92" s="135"/>
      <c r="AD92" s="136"/>
      <c r="AE92" s="118" t="str">
        <f t="shared" si="42"/>
        <v/>
      </c>
      <c r="AF92" s="135"/>
      <c r="AG92" s="136"/>
      <c r="AH92" s="118" t="str">
        <f t="shared" si="43"/>
        <v/>
      </c>
      <c r="AI92" s="135"/>
      <c r="AJ92" s="136"/>
      <c r="AK92" s="118" t="str">
        <f t="shared" si="44"/>
        <v/>
      </c>
      <c r="AL92" s="135"/>
      <c r="AM92" s="136"/>
      <c r="AN92" s="118" t="str">
        <f t="shared" si="45"/>
        <v/>
      </c>
      <c r="AO92" s="135"/>
      <c r="AP92" s="136"/>
      <c r="AQ92" s="118" t="str">
        <f t="shared" si="46"/>
        <v/>
      </c>
      <c r="AT92" s="111" t="str">
        <f t="shared" si="47"/>
        <v xml:space="preserve"> </v>
      </c>
      <c r="AU92" t="str">
        <f t="shared" ca="1" si="48"/>
        <v/>
      </c>
      <c r="AV92" s="53" t="str">
        <f t="shared" ca="1" si="49"/>
        <v/>
      </c>
      <c r="AW92" t="str">
        <f t="shared" ca="1" si="50"/>
        <v/>
      </c>
      <c r="AX92" s="121" t="str">
        <f t="shared" ca="1" si="51"/>
        <v/>
      </c>
      <c r="AY92" s="53" t="str">
        <f t="shared" ca="1" si="52"/>
        <v/>
      </c>
      <c r="AZ92" t="str">
        <f t="shared" ca="1" si="53"/>
        <v/>
      </c>
      <c r="BA92" s="121" t="str">
        <f t="shared" ca="1" si="54"/>
        <v/>
      </c>
      <c r="BB92" s="53" t="str">
        <f t="shared" ca="1" si="55"/>
        <v/>
      </c>
      <c r="BC92" t="str">
        <f t="shared" ca="1" si="56"/>
        <v/>
      </c>
      <c r="BD92" s="121" t="str">
        <f t="shared" ca="1" si="57"/>
        <v/>
      </c>
      <c r="BE92" s="53" t="str">
        <f t="shared" ca="1" si="58"/>
        <v/>
      </c>
      <c r="BF92" t="str">
        <f t="shared" ca="1" si="59"/>
        <v/>
      </c>
      <c r="BG92" s="121" t="str">
        <f t="shared" ca="1" si="60"/>
        <v/>
      </c>
      <c r="BH92" s="53" t="str">
        <f t="shared" ca="1" si="61"/>
        <v/>
      </c>
    </row>
    <row r="93" spans="1:60" ht="15.75" thickBot="1" x14ac:dyDescent="0.3">
      <c r="A93" s="40" t="s">
        <v>192</v>
      </c>
      <c r="B93" s="40" t="s">
        <v>257</v>
      </c>
      <c r="C93" s="40" t="s">
        <v>499</v>
      </c>
      <c r="D93" s="207" t="s">
        <v>490</v>
      </c>
      <c r="E93" s="40" t="s">
        <v>491</v>
      </c>
      <c r="F93" s="40">
        <v>1</v>
      </c>
      <c r="G93" s="207" t="s">
        <v>500</v>
      </c>
      <c r="H93" s="40" t="s">
        <v>325</v>
      </c>
      <c r="I93" s="40">
        <v>2016</v>
      </c>
      <c r="J93" s="220">
        <f>IF(ISBLANK($G93),"",VLOOKUP($G93,'Chp 3 - Condition Assessment'!$N$5:$R$1000,4,FALSE))</f>
        <v>475000</v>
      </c>
      <c r="K93" s="105">
        <f>IF(ISBLANK($G93),"",VLOOKUP($G93,'Chp 3 - Condition Assessment'!$N$5:$R$1000,5,FALSE))</f>
        <v>12</v>
      </c>
      <c r="L93" s="32" t="str">
        <f t="shared" si="40"/>
        <v>2016 2016 El Dorado XHF 32</v>
      </c>
      <c r="P93" t="b">
        <f t="shared" si="36"/>
        <v>0</v>
      </c>
      <c r="Q93" t="str">
        <f t="shared" si="38"/>
        <v/>
      </c>
      <c r="R93" s="53" t="str">
        <f t="shared" si="63"/>
        <v/>
      </c>
      <c r="S93" s="108" t="str">
        <f t="shared" si="64"/>
        <v/>
      </c>
      <c r="T93" s="81" t="str">
        <f t="shared" si="65"/>
        <v/>
      </c>
      <c r="U93" s="105" t="str">
        <f t="shared" ca="1" si="62"/>
        <v/>
      </c>
      <c r="V93" s="105" t="str">
        <f t="shared" ca="1" si="62"/>
        <v/>
      </c>
      <c r="W93" s="105" t="str">
        <f t="shared" ca="1" si="62"/>
        <v/>
      </c>
      <c r="X93" s="105" t="str">
        <f t="shared" ca="1" si="62"/>
        <v/>
      </c>
      <c r="Y93" s="105" t="str">
        <f t="shared" ca="1" si="62"/>
        <v/>
      </c>
      <c r="AB93" s="111" t="str">
        <f t="shared" ref="AB93:AB156" si="66">IF(OR(ISBLANK(O93),O93="Grand Total")," ",O93)</f>
        <v xml:space="preserve"> </v>
      </c>
      <c r="AC93" s="135"/>
      <c r="AD93" s="136"/>
      <c r="AE93" s="118" t="str">
        <f t="shared" si="42"/>
        <v/>
      </c>
      <c r="AF93" s="135"/>
      <c r="AG93" s="136"/>
      <c r="AH93" s="118" t="str">
        <f t="shared" si="43"/>
        <v/>
      </c>
      <c r="AI93" s="135"/>
      <c r="AJ93" s="136"/>
      <c r="AK93" s="118" t="str">
        <f t="shared" si="44"/>
        <v/>
      </c>
      <c r="AL93" s="135"/>
      <c r="AM93" s="136"/>
      <c r="AN93" s="118" t="str">
        <f t="shared" si="45"/>
        <v/>
      </c>
      <c r="AO93" s="135"/>
      <c r="AP93" s="136"/>
      <c r="AQ93" s="118" t="str">
        <f t="shared" si="46"/>
        <v/>
      </c>
      <c r="AT93" s="111" t="str">
        <f t="shared" si="47"/>
        <v xml:space="preserve"> </v>
      </c>
      <c r="AU93" t="str">
        <f t="shared" ca="1" si="48"/>
        <v/>
      </c>
      <c r="AV93" s="53" t="str">
        <f t="shared" ca="1" si="49"/>
        <v/>
      </c>
      <c r="AW93" t="str">
        <f t="shared" ca="1" si="50"/>
        <v/>
      </c>
      <c r="AX93" s="121" t="str">
        <f t="shared" ca="1" si="51"/>
        <v/>
      </c>
      <c r="AY93" s="53" t="str">
        <f t="shared" ca="1" si="52"/>
        <v/>
      </c>
      <c r="AZ93" t="str">
        <f t="shared" ca="1" si="53"/>
        <v/>
      </c>
      <c r="BA93" s="121" t="str">
        <f t="shared" ca="1" si="54"/>
        <v/>
      </c>
      <c r="BB93" s="53" t="str">
        <f t="shared" ca="1" si="55"/>
        <v/>
      </c>
      <c r="BC93" t="str">
        <f t="shared" ca="1" si="56"/>
        <v/>
      </c>
      <c r="BD93" s="121" t="str">
        <f t="shared" ca="1" si="57"/>
        <v/>
      </c>
      <c r="BE93" s="53" t="str">
        <f t="shared" ca="1" si="58"/>
        <v/>
      </c>
      <c r="BF93" t="str">
        <f t="shared" ca="1" si="59"/>
        <v/>
      </c>
      <c r="BG93" s="121" t="str">
        <f t="shared" ca="1" si="60"/>
        <v/>
      </c>
      <c r="BH93" s="53" t="str">
        <f t="shared" ca="1" si="61"/>
        <v/>
      </c>
    </row>
    <row r="94" spans="1:60" ht="15.75" thickBot="1" x14ac:dyDescent="0.3">
      <c r="A94" s="40" t="s">
        <v>192</v>
      </c>
      <c r="B94" s="40" t="s">
        <v>257</v>
      </c>
      <c r="C94" s="40" t="s">
        <v>501</v>
      </c>
      <c r="D94" s="207" t="s">
        <v>490</v>
      </c>
      <c r="E94" s="40" t="s">
        <v>491</v>
      </c>
      <c r="F94" s="40">
        <v>1</v>
      </c>
      <c r="G94" s="207" t="s">
        <v>502</v>
      </c>
      <c r="H94" s="40" t="s">
        <v>325</v>
      </c>
      <c r="I94" s="40">
        <v>2016</v>
      </c>
      <c r="J94" s="220">
        <f>IF(ISBLANK($G94),"",VLOOKUP($G94,'Chp 3 - Condition Assessment'!$N$5:$R$1000,4,FALSE))</f>
        <v>475000</v>
      </c>
      <c r="K94" s="105">
        <f>IF(ISBLANK($G94),"",VLOOKUP($G94,'Chp 3 - Condition Assessment'!$N$5:$R$1000,5,FALSE))</f>
        <v>12</v>
      </c>
      <c r="L94" s="32" t="str">
        <f t="shared" si="40"/>
        <v>2016 2016 El Dorado XHF 32</v>
      </c>
      <c r="P94" t="b">
        <f t="shared" si="36"/>
        <v>0</v>
      </c>
      <c r="Q94" t="str">
        <f t="shared" ref="Q94:Q116" si="67">IFERROR(IF(OR(ISBLANK(O94),O94="Grand Total"),"",SUMIF(L:L,O94,F:F)),"")</f>
        <v/>
      </c>
      <c r="R94" s="53" t="str">
        <f t="shared" si="63"/>
        <v/>
      </c>
      <c r="S94" s="108" t="str">
        <f t="shared" si="64"/>
        <v/>
      </c>
      <c r="T94" s="81" t="str">
        <f t="shared" si="65"/>
        <v/>
      </c>
      <c r="U94" s="105" t="str">
        <f t="shared" ca="1" si="62"/>
        <v/>
      </c>
      <c r="V94" s="105" t="str">
        <f t="shared" ca="1" si="62"/>
        <v/>
      </c>
      <c r="W94" s="105" t="str">
        <f t="shared" ca="1" si="62"/>
        <v/>
      </c>
      <c r="X94" s="105" t="str">
        <f t="shared" ca="1" si="62"/>
        <v/>
      </c>
      <c r="Y94" s="105" t="str">
        <f t="shared" ca="1" si="62"/>
        <v/>
      </c>
      <c r="AB94" s="111" t="str">
        <f t="shared" si="66"/>
        <v xml:space="preserve"> </v>
      </c>
      <c r="AC94" s="135"/>
      <c r="AD94" s="136"/>
      <c r="AE94" s="118" t="str">
        <f t="shared" si="42"/>
        <v/>
      </c>
      <c r="AF94" s="135"/>
      <c r="AG94" s="136"/>
      <c r="AH94" s="118" t="str">
        <f t="shared" si="43"/>
        <v/>
      </c>
      <c r="AI94" s="135"/>
      <c r="AJ94" s="136"/>
      <c r="AK94" s="118" t="str">
        <f t="shared" si="44"/>
        <v/>
      </c>
      <c r="AL94" s="135"/>
      <c r="AM94" s="136"/>
      <c r="AN94" s="118" t="str">
        <f t="shared" si="45"/>
        <v/>
      </c>
      <c r="AO94" s="135"/>
      <c r="AP94" s="136"/>
      <c r="AQ94" s="118" t="str">
        <f t="shared" si="46"/>
        <v/>
      </c>
      <c r="AT94" s="111" t="str">
        <f t="shared" si="47"/>
        <v xml:space="preserve"> </v>
      </c>
      <c r="AU94" t="str">
        <f t="shared" ca="1" si="48"/>
        <v/>
      </c>
      <c r="AV94" s="53" t="str">
        <f t="shared" ca="1" si="49"/>
        <v/>
      </c>
      <c r="AW94" t="str">
        <f t="shared" ca="1" si="50"/>
        <v/>
      </c>
      <c r="AX94" s="121" t="str">
        <f t="shared" ca="1" si="51"/>
        <v/>
      </c>
      <c r="AY94" s="53" t="str">
        <f t="shared" ca="1" si="52"/>
        <v/>
      </c>
      <c r="AZ94" t="str">
        <f t="shared" ca="1" si="53"/>
        <v/>
      </c>
      <c r="BA94" s="121" t="str">
        <f t="shared" ca="1" si="54"/>
        <v/>
      </c>
      <c r="BB94" s="53" t="str">
        <f t="shared" ca="1" si="55"/>
        <v/>
      </c>
      <c r="BC94" t="str">
        <f t="shared" ca="1" si="56"/>
        <v/>
      </c>
      <c r="BD94" s="121" t="str">
        <f t="shared" ca="1" si="57"/>
        <v/>
      </c>
      <c r="BE94" s="53" t="str">
        <f t="shared" ca="1" si="58"/>
        <v/>
      </c>
      <c r="BF94" t="str">
        <f t="shared" ca="1" si="59"/>
        <v/>
      </c>
      <c r="BG94" s="121" t="str">
        <f t="shared" ca="1" si="60"/>
        <v/>
      </c>
      <c r="BH94" s="53" t="str">
        <f t="shared" ca="1" si="61"/>
        <v/>
      </c>
    </row>
    <row r="95" spans="1:60" ht="15.75" thickBot="1" x14ac:dyDescent="0.3">
      <c r="A95" s="40" t="s">
        <v>192</v>
      </c>
      <c r="B95" s="40" t="s">
        <v>257</v>
      </c>
      <c r="C95" s="40" t="s">
        <v>503</v>
      </c>
      <c r="D95" s="207" t="s">
        <v>490</v>
      </c>
      <c r="E95" s="40" t="s">
        <v>491</v>
      </c>
      <c r="F95" s="40">
        <v>1</v>
      </c>
      <c r="G95" s="207" t="s">
        <v>504</v>
      </c>
      <c r="H95" s="40" t="s">
        <v>325</v>
      </c>
      <c r="I95" s="40">
        <v>2016</v>
      </c>
      <c r="J95" s="220">
        <f>IF(ISBLANK($G95),"",VLOOKUP($G95,'Chp 3 - Condition Assessment'!$N$5:$R$1000,4,FALSE))</f>
        <v>475000</v>
      </c>
      <c r="K95" s="105">
        <f>IF(ISBLANK($G95),"",VLOOKUP($G95,'Chp 3 - Condition Assessment'!$N$5:$R$1000,5,FALSE))</f>
        <v>12</v>
      </c>
      <c r="L95" s="32" t="str">
        <f t="shared" si="40"/>
        <v>2016 2016 El Dorado XHF 32</v>
      </c>
      <c r="P95" t="b">
        <f t="shared" si="36"/>
        <v>0</v>
      </c>
      <c r="Q95" t="str">
        <f t="shared" si="67"/>
        <v/>
      </c>
      <c r="R95" s="53" t="str">
        <f t="shared" si="63"/>
        <v/>
      </c>
      <c r="S95" s="108" t="str">
        <f t="shared" si="64"/>
        <v/>
      </c>
      <c r="T95" s="81" t="str">
        <f t="shared" si="65"/>
        <v/>
      </c>
      <c r="U95" s="105" t="str">
        <f t="shared" ca="1" si="62"/>
        <v/>
      </c>
      <c r="V95" s="105" t="str">
        <f t="shared" ca="1" si="62"/>
        <v/>
      </c>
      <c r="W95" s="105" t="str">
        <f t="shared" ca="1" si="62"/>
        <v/>
      </c>
      <c r="X95" s="105" t="str">
        <f t="shared" ca="1" si="62"/>
        <v/>
      </c>
      <c r="Y95" s="105" t="str">
        <f t="shared" ca="1" si="62"/>
        <v/>
      </c>
      <c r="AB95" s="111" t="str">
        <f t="shared" si="66"/>
        <v xml:space="preserve"> </v>
      </c>
      <c r="AC95" s="135"/>
      <c r="AD95" s="136"/>
      <c r="AE95" s="118" t="str">
        <f t="shared" si="42"/>
        <v/>
      </c>
      <c r="AF95" s="135"/>
      <c r="AG95" s="136"/>
      <c r="AH95" s="118" t="str">
        <f t="shared" si="43"/>
        <v/>
      </c>
      <c r="AI95" s="135"/>
      <c r="AJ95" s="136"/>
      <c r="AK95" s="118" t="str">
        <f t="shared" si="44"/>
        <v/>
      </c>
      <c r="AL95" s="135"/>
      <c r="AM95" s="136"/>
      <c r="AN95" s="118" t="str">
        <f t="shared" si="45"/>
        <v/>
      </c>
      <c r="AO95" s="135"/>
      <c r="AP95" s="136"/>
      <c r="AQ95" s="118" t="str">
        <f t="shared" si="46"/>
        <v/>
      </c>
      <c r="AT95" s="111" t="str">
        <f t="shared" si="47"/>
        <v xml:space="preserve"> </v>
      </c>
      <c r="AU95" t="str">
        <f t="shared" ca="1" si="48"/>
        <v/>
      </c>
      <c r="AV95" s="53" t="str">
        <f t="shared" ca="1" si="49"/>
        <v/>
      </c>
      <c r="AW95" t="str">
        <f t="shared" ca="1" si="50"/>
        <v/>
      </c>
      <c r="AX95" s="121" t="str">
        <f t="shared" ca="1" si="51"/>
        <v/>
      </c>
      <c r="AY95" s="53" t="str">
        <f t="shared" ca="1" si="52"/>
        <v/>
      </c>
      <c r="AZ95" t="str">
        <f t="shared" ca="1" si="53"/>
        <v/>
      </c>
      <c r="BA95" s="121" t="str">
        <f t="shared" ca="1" si="54"/>
        <v/>
      </c>
      <c r="BB95" s="53" t="str">
        <f t="shared" ca="1" si="55"/>
        <v/>
      </c>
      <c r="BC95" t="str">
        <f t="shared" ca="1" si="56"/>
        <v/>
      </c>
      <c r="BD95" s="121" t="str">
        <f t="shared" ca="1" si="57"/>
        <v/>
      </c>
      <c r="BE95" s="53" t="str">
        <f t="shared" ca="1" si="58"/>
        <v/>
      </c>
      <c r="BF95" t="str">
        <f t="shared" ca="1" si="59"/>
        <v/>
      </c>
      <c r="BG95" s="121" t="str">
        <f t="shared" ca="1" si="60"/>
        <v/>
      </c>
      <c r="BH95" s="53" t="str">
        <f t="shared" ca="1" si="61"/>
        <v/>
      </c>
    </row>
    <row r="96" spans="1:60" ht="15.75" thickBot="1" x14ac:dyDescent="0.3">
      <c r="A96" s="40" t="s">
        <v>192</v>
      </c>
      <c r="B96" s="40" t="s">
        <v>257</v>
      </c>
      <c r="C96" s="40" t="s">
        <v>505</v>
      </c>
      <c r="D96" s="207" t="s">
        <v>490</v>
      </c>
      <c r="E96" s="40" t="s">
        <v>491</v>
      </c>
      <c r="F96" s="40">
        <v>1</v>
      </c>
      <c r="G96" s="207" t="s">
        <v>506</v>
      </c>
      <c r="H96" s="40" t="s">
        <v>325</v>
      </c>
      <c r="I96" s="40">
        <v>2016</v>
      </c>
      <c r="J96" s="220">
        <f>IF(ISBLANK($G96),"",VLOOKUP($G96,'Chp 3 - Condition Assessment'!$N$5:$R$1000,4,FALSE))</f>
        <v>475000</v>
      </c>
      <c r="K96" s="105">
        <f>IF(ISBLANK($G96),"",VLOOKUP($G96,'Chp 3 - Condition Assessment'!$N$5:$R$1000,5,FALSE))</f>
        <v>12</v>
      </c>
      <c r="L96" s="32" t="str">
        <f t="shared" si="40"/>
        <v>2016 2016 El Dorado XHF 32</v>
      </c>
      <c r="P96" t="b">
        <f t="shared" si="36"/>
        <v>0</v>
      </c>
      <c r="Q96" t="str">
        <f t="shared" si="67"/>
        <v/>
      </c>
      <c r="R96" s="53" t="str">
        <f t="shared" si="63"/>
        <v/>
      </c>
      <c r="S96" s="108" t="str">
        <f t="shared" si="64"/>
        <v/>
      </c>
      <c r="T96" s="81" t="str">
        <f t="shared" si="65"/>
        <v/>
      </c>
      <c r="U96" s="105" t="str">
        <f t="shared" ref="U96:Y105" ca="1" si="68">IFERROR(IF((U$10-$S96)&lt;=$T96,$Q96,0),"")</f>
        <v/>
      </c>
      <c r="V96" s="105" t="str">
        <f t="shared" ca="1" si="68"/>
        <v/>
      </c>
      <c r="W96" s="105" t="str">
        <f t="shared" ca="1" si="68"/>
        <v/>
      </c>
      <c r="X96" s="105" t="str">
        <f t="shared" ca="1" si="68"/>
        <v/>
      </c>
      <c r="Y96" s="105" t="str">
        <f t="shared" ca="1" si="68"/>
        <v/>
      </c>
      <c r="AB96" s="111" t="str">
        <f t="shared" si="66"/>
        <v xml:space="preserve"> </v>
      </c>
      <c r="AC96" s="135"/>
      <c r="AD96" s="136"/>
      <c r="AE96" s="118" t="str">
        <f t="shared" si="42"/>
        <v/>
      </c>
      <c r="AF96" s="135"/>
      <c r="AG96" s="136"/>
      <c r="AH96" s="118" t="str">
        <f t="shared" si="43"/>
        <v/>
      </c>
      <c r="AI96" s="135"/>
      <c r="AJ96" s="136"/>
      <c r="AK96" s="118" t="str">
        <f t="shared" si="44"/>
        <v/>
      </c>
      <c r="AL96" s="135"/>
      <c r="AM96" s="136"/>
      <c r="AN96" s="118" t="str">
        <f t="shared" si="45"/>
        <v/>
      </c>
      <c r="AO96" s="135"/>
      <c r="AP96" s="136"/>
      <c r="AQ96" s="118" t="str">
        <f t="shared" si="46"/>
        <v/>
      </c>
      <c r="AT96" s="111" t="str">
        <f t="shared" si="47"/>
        <v xml:space="preserve"> </v>
      </c>
      <c r="AU96" t="str">
        <f t="shared" ca="1" si="48"/>
        <v/>
      </c>
      <c r="AV96" s="53" t="str">
        <f t="shared" ca="1" si="49"/>
        <v/>
      </c>
      <c r="AW96" t="str">
        <f t="shared" ca="1" si="50"/>
        <v/>
      </c>
      <c r="AX96" s="121" t="str">
        <f t="shared" ca="1" si="51"/>
        <v/>
      </c>
      <c r="AY96" s="53" t="str">
        <f t="shared" ca="1" si="52"/>
        <v/>
      </c>
      <c r="AZ96" t="str">
        <f t="shared" ca="1" si="53"/>
        <v/>
      </c>
      <c r="BA96" s="121" t="str">
        <f t="shared" ca="1" si="54"/>
        <v/>
      </c>
      <c r="BB96" s="53" t="str">
        <f t="shared" ca="1" si="55"/>
        <v/>
      </c>
      <c r="BC96" t="str">
        <f t="shared" ca="1" si="56"/>
        <v/>
      </c>
      <c r="BD96" s="121" t="str">
        <f t="shared" ca="1" si="57"/>
        <v/>
      </c>
      <c r="BE96" s="53" t="str">
        <f t="shared" ca="1" si="58"/>
        <v/>
      </c>
      <c r="BF96" t="str">
        <f t="shared" ca="1" si="59"/>
        <v/>
      </c>
      <c r="BG96" s="121" t="str">
        <f t="shared" ca="1" si="60"/>
        <v/>
      </c>
      <c r="BH96" s="53" t="str">
        <f t="shared" ca="1" si="61"/>
        <v/>
      </c>
    </row>
    <row r="97" spans="1:60" ht="30.75" thickBot="1" x14ac:dyDescent="0.3">
      <c r="A97" s="40" t="s">
        <v>192</v>
      </c>
      <c r="B97" s="40" t="s">
        <v>267</v>
      </c>
      <c r="C97" s="40" t="s">
        <v>507</v>
      </c>
      <c r="D97" s="40" t="s">
        <v>508</v>
      </c>
      <c r="E97" s="40" t="s">
        <v>509</v>
      </c>
      <c r="F97" s="40">
        <v>1</v>
      </c>
      <c r="G97" s="207" t="s">
        <v>510</v>
      </c>
      <c r="H97" s="40" t="s">
        <v>325</v>
      </c>
      <c r="I97" s="40">
        <v>2016</v>
      </c>
      <c r="J97" s="220">
        <f>IF(ISBLANK($G97),"",VLOOKUP($G97,'Chp 3 - Condition Assessment'!$N$5:$R$1000,4,FALSE))</f>
        <v>175000</v>
      </c>
      <c r="K97" s="105">
        <f>IF(ISBLANK($G97),"",VLOOKUP($G97,'Chp 3 - Condition Assessment'!$N$5:$R$1000,5,FALSE))</f>
        <v>8</v>
      </c>
      <c r="L97" s="32" t="str">
        <f t="shared" si="40"/>
        <v>2016 2016 Zenith Ram 3500</v>
      </c>
      <c r="P97" t="b">
        <f t="shared" si="36"/>
        <v>0</v>
      </c>
      <c r="Q97" t="str">
        <f t="shared" si="67"/>
        <v/>
      </c>
      <c r="R97" s="53" t="str">
        <f t="shared" si="63"/>
        <v/>
      </c>
      <c r="S97" s="108" t="str">
        <f t="shared" si="64"/>
        <v/>
      </c>
      <c r="T97" s="81" t="str">
        <f t="shared" si="65"/>
        <v/>
      </c>
      <c r="U97" s="105" t="str">
        <f t="shared" ca="1" si="68"/>
        <v/>
      </c>
      <c r="V97" s="105" t="str">
        <f t="shared" ca="1" si="68"/>
        <v/>
      </c>
      <c r="W97" s="105" t="str">
        <f t="shared" ca="1" si="68"/>
        <v/>
      </c>
      <c r="X97" s="105" t="str">
        <f t="shared" ca="1" si="68"/>
        <v/>
      </c>
      <c r="Y97" s="105" t="str">
        <f t="shared" ca="1" si="68"/>
        <v/>
      </c>
      <c r="AB97" s="111" t="str">
        <f t="shared" si="66"/>
        <v xml:space="preserve"> </v>
      </c>
      <c r="AC97" s="135"/>
      <c r="AD97" s="136"/>
      <c r="AE97" s="118" t="str">
        <f t="shared" si="42"/>
        <v/>
      </c>
      <c r="AF97" s="135"/>
      <c r="AG97" s="136"/>
      <c r="AH97" s="118" t="str">
        <f t="shared" si="43"/>
        <v/>
      </c>
      <c r="AI97" s="135"/>
      <c r="AJ97" s="136"/>
      <c r="AK97" s="118" t="str">
        <f t="shared" si="44"/>
        <v/>
      </c>
      <c r="AL97" s="135"/>
      <c r="AM97" s="136"/>
      <c r="AN97" s="118" t="str">
        <f t="shared" si="45"/>
        <v/>
      </c>
      <c r="AO97" s="135"/>
      <c r="AP97" s="136"/>
      <c r="AQ97" s="118" t="str">
        <f t="shared" si="46"/>
        <v/>
      </c>
      <c r="AT97" s="111" t="str">
        <f t="shared" si="47"/>
        <v xml:space="preserve"> </v>
      </c>
      <c r="AU97" t="str">
        <f t="shared" ca="1" si="48"/>
        <v/>
      </c>
      <c r="AV97" s="53" t="str">
        <f t="shared" ca="1" si="49"/>
        <v/>
      </c>
      <c r="AW97" t="str">
        <f t="shared" ca="1" si="50"/>
        <v/>
      </c>
      <c r="AX97" s="121" t="str">
        <f t="shared" ca="1" si="51"/>
        <v/>
      </c>
      <c r="AY97" s="53" t="str">
        <f t="shared" ca="1" si="52"/>
        <v/>
      </c>
      <c r="AZ97" t="str">
        <f t="shared" ca="1" si="53"/>
        <v/>
      </c>
      <c r="BA97" s="121" t="str">
        <f t="shared" ca="1" si="54"/>
        <v/>
      </c>
      <c r="BB97" s="53" t="str">
        <f t="shared" ca="1" si="55"/>
        <v/>
      </c>
      <c r="BC97" t="str">
        <f t="shared" ca="1" si="56"/>
        <v/>
      </c>
      <c r="BD97" s="121" t="str">
        <f t="shared" ca="1" si="57"/>
        <v/>
      </c>
      <c r="BE97" s="53" t="str">
        <f t="shared" ca="1" si="58"/>
        <v/>
      </c>
      <c r="BF97" t="str">
        <f t="shared" ca="1" si="59"/>
        <v/>
      </c>
      <c r="BG97" s="121" t="str">
        <f t="shared" ca="1" si="60"/>
        <v/>
      </c>
      <c r="BH97" s="53" t="str">
        <f t="shared" ca="1" si="61"/>
        <v/>
      </c>
    </row>
    <row r="98" spans="1:60" ht="30.75" thickBot="1" x14ac:dyDescent="0.3">
      <c r="A98" s="40" t="s">
        <v>192</v>
      </c>
      <c r="B98" s="40" t="s">
        <v>267</v>
      </c>
      <c r="C98" s="40" t="s">
        <v>511</v>
      </c>
      <c r="D98" s="40" t="s">
        <v>508</v>
      </c>
      <c r="E98" s="40" t="s">
        <v>509</v>
      </c>
      <c r="F98" s="40">
        <v>1</v>
      </c>
      <c r="G98" s="207" t="s">
        <v>512</v>
      </c>
      <c r="H98" s="40" t="s">
        <v>325</v>
      </c>
      <c r="I98" s="40">
        <v>2016</v>
      </c>
      <c r="J98" s="220">
        <f>IF(ISBLANK($G98),"",VLOOKUP($G98,'Chp 3 - Condition Assessment'!$N$5:$R$1000,4,FALSE))</f>
        <v>175000</v>
      </c>
      <c r="K98" s="105">
        <f>IF(ISBLANK($G98),"",VLOOKUP($G98,'Chp 3 - Condition Assessment'!$N$5:$R$1000,5,FALSE))</f>
        <v>8</v>
      </c>
      <c r="L98" s="32" t="str">
        <f t="shared" si="40"/>
        <v>2016 2016 Zenith Ram 3500</v>
      </c>
      <c r="P98" t="b">
        <f t="shared" si="36"/>
        <v>0</v>
      </c>
      <c r="Q98" t="str">
        <f t="shared" si="67"/>
        <v/>
      </c>
      <c r="R98" s="53" t="str">
        <f t="shared" si="63"/>
        <v/>
      </c>
      <c r="S98" s="108" t="str">
        <f t="shared" si="64"/>
        <v/>
      </c>
      <c r="T98" s="81" t="str">
        <f t="shared" si="65"/>
        <v/>
      </c>
      <c r="U98" s="105" t="str">
        <f t="shared" ca="1" si="68"/>
        <v/>
      </c>
      <c r="V98" s="105" t="str">
        <f t="shared" ca="1" si="68"/>
        <v/>
      </c>
      <c r="W98" s="105" t="str">
        <f t="shared" ca="1" si="68"/>
        <v/>
      </c>
      <c r="X98" s="105" t="str">
        <f t="shared" ca="1" si="68"/>
        <v/>
      </c>
      <c r="Y98" s="105" t="str">
        <f t="shared" ca="1" si="68"/>
        <v/>
      </c>
      <c r="AB98" s="111" t="str">
        <f t="shared" si="66"/>
        <v xml:space="preserve"> </v>
      </c>
      <c r="AC98" s="135"/>
      <c r="AD98" s="136"/>
      <c r="AE98" s="118" t="str">
        <f t="shared" si="42"/>
        <v/>
      </c>
      <c r="AF98" s="135"/>
      <c r="AG98" s="136"/>
      <c r="AH98" s="118" t="str">
        <f t="shared" si="43"/>
        <v/>
      </c>
      <c r="AI98" s="135"/>
      <c r="AJ98" s="136"/>
      <c r="AK98" s="118" t="str">
        <f t="shared" si="44"/>
        <v/>
      </c>
      <c r="AL98" s="135"/>
      <c r="AM98" s="136"/>
      <c r="AN98" s="118" t="str">
        <f t="shared" si="45"/>
        <v/>
      </c>
      <c r="AO98" s="135"/>
      <c r="AP98" s="136"/>
      <c r="AQ98" s="118" t="str">
        <f t="shared" si="46"/>
        <v/>
      </c>
      <c r="AT98" s="111" t="str">
        <f t="shared" si="47"/>
        <v xml:space="preserve"> </v>
      </c>
      <c r="AU98" t="str">
        <f t="shared" ca="1" si="48"/>
        <v/>
      </c>
      <c r="AV98" s="53" t="str">
        <f t="shared" ca="1" si="49"/>
        <v/>
      </c>
      <c r="AW98" t="str">
        <f t="shared" ca="1" si="50"/>
        <v/>
      </c>
      <c r="AX98" s="121" t="str">
        <f t="shared" ca="1" si="51"/>
        <v/>
      </c>
      <c r="AY98" s="53" t="str">
        <f t="shared" ca="1" si="52"/>
        <v/>
      </c>
      <c r="AZ98" t="str">
        <f t="shared" ca="1" si="53"/>
        <v/>
      </c>
      <c r="BA98" s="121" t="str">
        <f t="shared" ca="1" si="54"/>
        <v/>
      </c>
      <c r="BB98" s="53" t="str">
        <f t="shared" ca="1" si="55"/>
        <v/>
      </c>
      <c r="BC98" t="str">
        <f t="shared" ca="1" si="56"/>
        <v/>
      </c>
      <c r="BD98" s="121" t="str">
        <f t="shared" ca="1" si="57"/>
        <v/>
      </c>
      <c r="BE98" s="53" t="str">
        <f t="shared" ca="1" si="58"/>
        <v/>
      </c>
      <c r="BF98" t="str">
        <f t="shared" ca="1" si="59"/>
        <v/>
      </c>
      <c r="BG98" s="121" t="str">
        <f t="shared" ca="1" si="60"/>
        <v/>
      </c>
      <c r="BH98" s="53" t="str">
        <f t="shared" ca="1" si="61"/>
        <v/>
      </c>
    </row>
    <row r="99" spans="1:60" ht="30.75" thickBot="1" x14ac:dyDescent="0.3">
      <c r="A99" s="40" t="s">
        <v>192</v>
      </c>
      <c r="B99" s="40" t="s">
        <v>267</v>
      </c>
      <c r="C99" s="40" t="s">
        <v>513</v>
      </c>
      <c r="D99" s="40" t="s">
        <v>508</v>
      </c>
      <c r="E99" s="40" t="s">
        <v>509</v>
      </c>
      <c r="F99" s="40">
        <v>1</v>
      </c>
      <c r="G99" s="207" t="s">
        <v>514</v>
      </c>
      <c r="H99" s="40" t="s">
        <v>325</v>
      </c>
      <c r="I99" s="40">
        <v>2016</v>
      </c>
      <c r="J99" s="220">
        <f>IF(ISBLANK($G99),"",VLOOKUP($G99,'Chp 3 - Condition Assessment'!$N$5:$R$1000,4,FALSE))</f>
        <v>175000</v>
      </c>
      <c r="K99" s="105">
        <f>IF(ISBLANK($G99),"",VLOOKUP($G99,'Chp 3 - Condition Assessment'!$N$5:$R$1000,5,FALSE))</f>
        <v>8</v>
      </c>
      <c r="L99" s="32" t="str">
        <f t="shared" si="40"/>
        <v>2016 2016 Zenith Ram 3500</v>
      </c>
      <c r="P99" t="b">
        <f t="shared" si="36"/>
        <v>0</v>
      </c>
      <c r="Q99" t="str">
        <f t="shared" si="67"/>
        <v/>
      </c>
      <c r="R99" s="53" t="str">
        <f t="shared" si="63"/>
        <v/>
      </c>
      <c r="S99" s="108" t="str">
        <f t="shared" si="64"/>
        <v/>
      </c>
      <c r="T99" s="81" t="str">
        <f t="shared" si="65"/>
        <v/>
      </c>
      <c r="U99" s="105" t="str">
        <f t="shared" ca="1" si="68"/>
        <v/>
      </c>
      <c r="V99" s="105" t="str">
        <f t="shared" ca="1" si="68"/>
        <v/>
      </c>
      <c r="W99" s="105" t="str">
        <f t="shared" ca="1" si="68"/>
        <v/>
      </c>
      <c r="X99" s="105" t="str">
        <f t="shared" ca="1" si="68"/>
        <v/>
      </c>
      <c r="Y99" s="105" t="str">
        <f t="shared" ca="1" si="68"/>
        <v/>
      </c>
      <c r="AB99" s="111" t="str">
        <f t="shared" si="66"/>
        <v xml:space="preserve"> </v>
      </c>
      <c r="AC99" s="135"/>
      <c r="AD99" s="136"/>
      <c r="AE99" s="118" t="str">
        <f t="shared" si="42"/>
        <v/>
      </c>
      <c r="AF99" s="135"/>
      <c r="AG99" s="136"/>
      <c r="AH99" s="118" t="str">
        <f t="shared" si="43"/>
        <v/>
      </c>
      <c r="AI99" s="135"/>
      <c r="AJ99" s="136"/>
      <c r="AK99" s="118" t="str">
        <f t="shared" si="44"/>
        <v/>
      </c>
      <c r="AL99" s="135"/>
      <c r="AM99" s="136"/>
      <c r="AN99" s="118" t="str">
        <f t="shared" si="45"/>
        <v/>
      </c>
      <c r="AO99" s="135"/>
      <c r="AP99" s="136"/>
      <c r="AQ99" s="118" t="str">
        <f t="shared" si="46"/>
        <v/>
      </c>
      <c r="AT99" s="111" t="str">
        <f t="shared" si="47"/>
        <v xml:space="preserve"> </v>
      </c>
      <c r="AU99" t="str">
        <f t="shared" ca="1" si="48"/>
        <v/>
      </c>
      <c r="AV99" s="53" t="str">
        <f t="shared" ca="1" si="49"/>
        <v/>
      </c>
      <c r="AW99" t="str">
        <f t="shared" ca="1" si="50"/>
        <v/>
      </c>
      <c r="AX99" s="121" t="str">
        <f t="shared" ca="1" si="51"/>
        <v/>
      </c>
      <c r="AY99" s="53" t="str">
        <f t="shared" ca="1" si="52"/>
        <v/>
      </c>
      <c r="AZ99" t="str">
        <f t="shared" ca="1" si="53"/>
        <v/>
      </c>
      <c r="BA99" s="121" t="str">
        <f t="shared" ca="1" si="54"/>
        <v/>
      </c>
      <c r="BB99" s="53" t="str">
        <f t="shared" ca="1" si="55"/>
        <v/>
      </c>
      <c r="BC99" t="str">
        <f t="shared" ca="1" si="56"/>
        <v/>
      </c>
      <c r="BD99" s="121" t="str">
        <f t="shared" ca="1" si="57"/>
        <v/>
      </c>
      <c r="BE99" s="53" t="str">
        <f t="shared" ca="1" si="58"/>
        <v/>
      </c>
      <c r="BF99" t="str">
        <f t="shared" ca="1" si="59"/>
        <v/>
      </c>
      <c r="BG99" s="121" t="str">
        <f t="shared" ca="1" si="60"/>
        <v/>
      </c>
      <c r="BH99" s="53" t="str">
        <f t="shared" ca="1" si="61"/>
        <v/>
      </c>
    </row>
    <row r="100" spans="1:60" ht="30.75" thickBot="1" x14ac:dyDescent="0.3">
      <c r="A100" s="40" t="s">
        <v>192</v>
      </c>
      <c r="B100" s="40" t="s">
        <v>267</v>
      </c>
      <c r="C100" s="40" t="s">
        <v>515</v>
      </c>
      <c r="D100" s="40" t="s">
        <v>508</v>
      </c>
      <c r="E100" s="40" t="s">
        <v>509</v>
      </c>
      <c r="F100" s="40">
        <v>1</v>
      </c>
      <c r="G100" s="207" t="s">
        <v>516</v>
      </c>
      <c r="H100" s="40" t="s">
        <v>325</v>
      </c>
      <c r="I100" s="40">
        <v>2016</v>
      </c>
      <c r="J100" s="220">
        <f>IF(ISBLANK($G100),"",VLOOKUP($G100,'Chp 3 - Condition Assessment'!$N$5:$R$1000,4,FALSE))</f>
        <v>175000</v>
      </c>
      <c r="K100" s="105">
        <f>IF(ISBLANK($G100),"",VLOOKUP($G100,'Chp 3 - Condition Assessment'!$N$5:$R$1000,5,FALSE))</f>
        <v>8</v>
      </c>
      <c r="L100" s="32" t="str">
        <f t="shared" si="40"/>
        <v>2016 2016 Zenith Ram 3500</v>
      </c>
      <c r="P100" t="b">
        <f t="shared" si="36"/>
        <v>0</v>
      </c>
      <c r="Q100" t="str">
        <f t="shared" si="67"/>
        <v/>
      </c>
      <c r="R100" s="53" t="str">
        <f t="shared" si="63"/>
        <v/>
      </c>
      <c r="S100" s="108" t="str">
        <f t="shared" si="64"/>
        <v/>
      </c>
      <c r="T100" s="81" t="str">
        <f t="shared" si="65"/>
        <v/>
      </c>
      <c r="U100" s="105" t="str">
        <f t="shared" ca="1" si="68"/>
        <v/>
      </c>
      <c r="V100" s="105" t="str">
        <f t="shared" ca="1" si="68"/>
        <v/>
      </c>
      <c r="W100" s="105" t="str">
        <f t="shared" ca="1" si="68"/>
        <v/>
      </c>
      <c r="X100" s="105" t="str">
        <f t="shared" ca="1" si="68"/>
        <v/>
      </c>
      <c r="Y100" s="105" t="str">
        <f t="shared" ca="1" si="68"/>
        <v/>
      </c>
      <c r="AB100" s="111" t="str">
        <f t="shared" si="66"/>
        <v xml:space="preserve"> </v>
      </c>
      <c r="AC100" s="135"/>
      <c r="AD100" s="136"/>
      <c r="AE100" s="118" t="str">
        <f t="shared" si="42"/>
        <v/>
      </c>
      <c r="AF100" s="135"/>
      <c r="AG100" s="136"/>
      <c r="AH100" s="118" t="str">
        <f t="shared" si="43"/>
        <v/>
      </c>
      <c r="AI100" s="135"/>
      <c r="AJ100" s="136"/>
      <c r="AK100" s="118" t="str">
        <f t="shared" si="44"/>
        <v/>
      </c>
      <c r="AL100" s="135"/>
      <c r="AM100" s="136"/>
      <c r="AN100" s="118" t="str">
        <f t="shared" si="45"/>
        <v/>
      </c>
      <c r="AO100" s="135"/>
      <c r="AP100" s="136"/>
      <c r="AQ100" s="118" t="str">
        <f t="shared" si="46"/>
        <v/>
      </c>
      <c r="AT100" s="111" t="str">
        <f t="shared" si="47"/>
        <v xml:space="preserve"> </v>
      </c>
      <c r="AU100" t="str">
        <f t="shared" ca="1" si="48"/>
        <v/>
      </c>
      <c r="AV100" s="53" t="str">
        <f t="shared" ca="1" si="49"/>
        <v/>
      </c>
      <c r="AW100" t="str">
        <f t="shared" ca="1" si="50"/>
        <v/>
      </c>
      <c r="AX100" s="121" t="str">
        <f t="shared" ca="1" si="51"/>
        <v/>
      </c>
      <c r="AY100" s="53" t="str">
        <f t="shared" ca="1" si="52"/>
        <v/>
      </c>
      <c r="AZ100" t="str">
        <f t="shared" ca="1" si="53"/>
        <v/>
      </c>
      <c r="BA100" s="121" t="str">
        <f t="shared" ca="1" si="54"/>
        <v/>
      </c>
      <c r="BB100" s="53" t="str">
        <f t="shared" ca="1" si="55"/>
        <v/>
      </c>
      <c r="BC100" t="str">
        <f t="shared" ca="1" si="56"/>
        <v/>
      </c>
      <c r="BD100" s="121" t="str">
        <f t="shared" ca="1" si="57"/>
        <v/>
      </c>
      <c r="BE100" s="53" t="str">
        <f t="shared" ca="1" si="58"/>
        <v/>
      </c>
      <c r="BF100" t="str">
        <f t="shared" ca="1" si="59"/>
        <v/>
      </c>
      <c r="BG100" s="121" t="str">
        <f t="shared" ca="1" si="60"/>
        <v/>
      </c>
      <c r="BH100" s="53" t="str">
        <f t="shared" ca="1" si="61"/>
        <v/>
      </c>
    </row>
    <row r="101" spans="1:60" ht="30.75" thickBot="1" x14ac:dyDescent="0.3">
      <c r="A101" s="40" t="s">
        <v>192</v>
      </c>
      <c r="B101" s="40" t="s">
        <v>258</v>
      </c>
      <c r="C101" s="40" t="s">
        <v>540</v>
      </c>
      <c r="D101" s="40" t="s">
        <v>542</v>
      </c>
      <c r="E101" s="207" t="s">
        <v>543</v>
      </c>
      <c r="F101" s="40">
        <v>1</v>
      </c>
      <c r="G101" s="207" t="s">
        <v>544</v>
      </c>
      <c r="H101" s="40" t="s">
        <v>325</v>
      </c>
      <c r="I101" s="40">
        <v>2017</v>
      </c>
      <c r="J101" s="220">
        <f>IF(ISBLANK($G101),"",VLOOKUP($G101,'Chp 3 - Condition Assessment'!$N$5:$R$1000,4,FALSE))</f>
        <v>175000</v>
      </c>
      <c r="K101" s="105">
        <f>IF(ISBLANK($G101),"",VLOOKUP($G101,'Chp 3 - Condition Assessment'!$N$5:$R$1000,5,FALSE))</f>
        <v>8</v>
      </c>
      <c r="L101" s="32" t="str">
        <f t="shared" si="40"/>
        <v>2017 2016 Ford E-350 Champ</v>
      </c>
      <c r="P101" t="b">
        <f t="shared" si="36"/>
        <v>0</v>
      </c>
      <c r="Q101" t="str">
        <f t="shared" si="67"/>
        <v/>
      </c>
      <c r="R101" s="53" t="str">
        <f t="shared" si="63"/>
        <v/>
      </c>
      <c r="S101" s="108" t="str">
        <f t="shared" si="64"/>
        <v/>
      </c>
      <c r="T101" s="81" t="str">
        <f t="shared" si="65"/>
        <v/>
      </c>
      <c r="U101" s="105" t="str">
        <f t="shared" ca="1" si="68"/>
        <v/>
      </c>
      <c r="V101" s="105" t="str">
        <f t="shared" ca="1" si="68"/>
        <v/>
      </c>
      <c r="W101" s="105" t="str">
        <f t="shared" ca="1" si="68"/>
        <v/>
      </c>
      <c r="X101" s="105" t="str">
        <f t="shared" ca="1" si="68"/>
        <v/>
      </c>
      <c r="Y101" s="105" t="str">
        <f t="shared" ca="1" si="68"/>
        <v/>
      </c>
      <c r="AB101" s="111" t="str">
        <f t="shared" si="66"/>
        <v xml:space="preserve"> </v>
      </c>
      <c r="AC101" s="135"/>
      <c r="AD101" s="136"/>
      <c r="AE101" s="118" t="str">
        <f t="shared" si="42"/>
        <v/>
      </c>
      <c r="AF101" s="135"/>
      <c r="AG101" s="136"/>
      <c r="AH101" s="118" t="str">
        <f t="shared" si="43"/>
        <v/>
      </c>
      <c r="AI101" s="135"/>
      <c r="AJ101" s="136"/>
      <c r="AK101" s="118" t="str">
        <f t="shared" si="44"/>
        <v/>
      </c>
      <c r="AL101" s="135"/>
      <c r="AM101" s="136"/>
      <c r="AN101" s="118" t="str">
        <f t="shared" si="45"/>
        <v/>
      </c>
      <c r="AO101" s="135"/>
      <c r="AP101" s="136"/>
      <c r="AQ101" s="118" t="str">
        <f t="shared" si="46"/>
        <v/>
      </c>
      <c r="AT101" s="111" t="str">
        <f t="shared" si="47"/>
        <v xml:space="preserve"> </v>
      </c>
      <c r="AU101" t="str">
        <f t="shared" ca="1" si="48"/>
        <v/>
      </c>
      <c r="AV101" s="53" t="str">
        <f t="shared" ca="1" si="49"/>
        <v/>
      </c>
      <c r="AW101" t="str">
        <f t="shared" ca="1" si="50"/>
        <v/>
      </c>
      <c r="AX101" s="121" t="str">
        <f t="shared" ca="1" si="51"/>
        <v/>
      </c>
      <c r="AY101" s="53" t="str">
        <f t="shared" ca="1" si="52"/>
        <v/>
      </c>
      <c r="AZ101" t="str">
        <f t="shared" ca="1" si="53"/>
        <v/>
      </c>
      <c r="BA101" s="121" t="str">
        <f t="shared" ca="1" si="54"/>
        <v/>
      </c>
      <c r="BB101" s="53" t="str">
        <f t="shared" ca="1" si="55"/>
        <v/>
      </c>
      <c r="BC101" t="str">
        <f t="shared" ca="1" si="56"/>
        <v/>
      </c>
      <c r="BD101" s="121" t="str">
        <f t="shared" ca="1" si="57"/>
        <v/>
      </c>
      <c r="BE101" s="53" t="str">
        <f t="shared" ca="1" si="58"/>
        <v/>
      </c>
      <c r="BF101" t="str">
        <f t="shared" ca="1" si="59"/>
        <v/>
      </c>
      <c r="BG101" s="121" t="str">
        <f t="shared" ca="1" si="60"/>
        <v/>
      </c>
      <c r="BH101" s="53" t="str">
        <f t="shared" ca="1" si="61"/>
        <v/>
      </c>
    </row>
    <row r="102" spans="1:60" ht="30.75" thickBot="1" x14ac:dyDescent="0.3">
      <c r="A102" s="40" t="s">
        <v>192</v>
      </c>
      <c r="B102" s="40" t="s">
        <v>258</v>
      </c>
      <c r="C102" s="40" t="s">
        <v>541</v>
      </c>
      <c r="D102" s="40" t="s">
        <v>542</v>
      </c>
      <c r="E102" s="207" t="s">
        <v>543</v>
      </c>
      <c r="F102" s="40">
        <v>1</v>
      </c>
      <c r="G102" s="207" t="s">
        <v>545</v>
      </c>
      <c r="H102" s="40" t="s">
        <v>325</v>
      </c>
      <c r="I102" s="40">
        <v>2017</v>
      </c>
      <c r="J102" s="220">
        <f>IF(ISBLANK($G102),"",VLOOKUP($G102,'Chp 3 - Condition Assessment'!$N$5:$R$1000,4,FALSE))</f>
        <v>175000</v>
      </c>
      <c r="K102" s="105">
        <f>IF(ISBLANK($G102),"",VLOOKUP($G102,'Chp 3 - Condition Assessment'!$N$5:$R$1000,5,FALSE))</f>
        <v>8</v>
      </c>
      <c r="L102" s="32" t="str">
        <f t="shared" si="40"/>
        <v>2017 2016 Ford E-350 Champ</v>
      </c>
      <c r="P102" t="b">
        <f t="shared" si="36"/>
        <v>0</v>
      </c>
      <c r="Q102" t="str">
        <f t="shared" si="67"/>
        <v/>
      </c>
      <c r="R102" s="53" t="str">
        <f t="shared" si="63"/>
        <v/>
      </c>
      <c r="S102" s="108" t="str">
        <f t="shared" si="64"/>
        <v/>
      </c>
      <c r="T102" s="81" t="str">
        <f t="shared" si="65"/>
        <v/>
      </c>
      <c r="U102" s="105" t="str">
        <f t="shared" ca="1" si="68"/>
        <v/>
      </c>
      <c r="V102" s="105" t="str">
        <f t="shared" ca="1" si="68"/>
        <v/>
      </c>
      <c r="W102" s="105" t="str">
        <f t="shared" ca="1" si="68"/>
        <v/>
      </c>
      <c r="X102" s="105" t="str">
        <f t="shared" ca="1" si="68"/>
        <v/>
      </c>
      <c r="Y102" s="105" t="str">
        <f t="shared" ca="1" si="68"/>
        <v/>
      </c>
      <c r="AB102" s="111" t="str">
        <f t="shared" si="66"/>
        <v xml:space="preserve"> </v>
      </c>
      <c r="AC102" s="135"/>
      <c r="AD102" s="136"/>
      <c r="AE102" s="118" t="str">
        <f t="shared" si="42"/>
        <v/>
      </c>
      <c r="AF102" s="135"/>
      <c r="AG102" s="136"/>
      <c r="AH102" s="118" t="str">
        <f t="shared" si="43"/>
        <v/>
      </c>
      <c r="AI102" s="135"/>
      <c r="AJ102" s="136"/>
      <c r="AK102" s="118" t="str">
        <f t="shared" si="44"/>
        <v/>
      </c>
      <c r="AL102" s="135"/>
      <c r="AM102" s="136"/>
      <c r="AN102" s="118" t="str">
        <f t="shared" si="45"/>
        <v/>
      </c>
      <c r="AO102" s="135"/>
      <c r="AP102" s="136"/>
      <c r="AQ102" s="118" t="str">
        <f t="shared" si="46"/>
        <v/>
      </c>
      <c r="AT102" s="111" t="str">
        <f t="shared" si="47"/>
        <v xml:space="preserve"> </v>
      </c>
      <c r="AU102" t="str">
        <f t="shared" ca="1" si="48"/>
        <v/>
      </c>
      <c r="AV102" s="53" t="str">
        <f t="shared" ca="1" si="49"/>
        <v/>
      </c>
      <c r="AW102" t="str">
        <f t="shared" ca="1" si="50"/>
        <v/>
      </c>
      <c r="AX102" s="121" t="str">
        <f t="shared" ca="1" si="51"/>
        <v/>
      </c>
      <c r="AY102" s="53" t="str">
        <f t="shared" ca="1" si="52"/>
        <v/>
      </c>
      <c r="AZ102" t="str">
        <f t="shared" ca="1" si="53"/>
        <v/>
      </c>
      <c r="BA102" s="121" t="str">
        <f t="shared" ca="1" si="54"/>
        <v/>
      </c>
      <c r="BB102" s="53" t="str">
        <f t="shared" ca="1" si="55"/>
        <v/>
      </c>
      <c r="BC102" t="str">
        <f t="shared" ca="1" si="56"/>
        <v/>
      </c>
      <c r="BD102" s="121" t="str">
        <f t="shared" ca="1" si="57"/>
        <v/>
      </c>
      <c r="BE102" s="53" t="str">
        <f t="shared" ca="1" si="58"/>
        <v/>
      </c>
      <c r="BF102" t="str">
        <f t="shared" ca="1" si="59"/>
        <v/>
      </c>
      <c r="BG102" s="121" t="str">
        <f t="shared" ca="1" si="60"/>
        <v/>
      </c>
      <c r="BH102" s="53" t="str">
        <f t="shared" ca="1" si="61"/>
        <v/>
      </c>
    </row>
    <row r="103" spans="1:60" ht="30.75" thickBot="1" x14ac:dyDescent="0.3">
      <c r="A103" s="40" t="s">
        <v>192</v>
      </c>
      <c r="B103" s="40" t="s">
        <v>267</v>
      </c>
      <c r="C103" s="40" t="s">
        <v>546</v>
      </c>
      <c r="D103" s="40" t="s">
        <v>508</v>
      </c>
      <c r="E103" s="40" t="s">
        <v>509</v>
      </c>
      <c r="F103" s="40">
        <v>1</v>
      </c>
      <c r="G103" s="207" t="s">
        <v>548</v>
      </c>
      <c r="H103" s="207" t="s">
        <v>325</v>
      </c>
      <c r="I103" s="40">
        <v>2018</v>
      </c>
      <c r="J103" s="220">
        <f>IF(ISBLANK($G103),"",VLOOKUP($G103,'Chp 3 - Condition Assessment'!$N$5:$R$1000,4,FALSE))</f>
        <v>175000</v>
      </c>
      <c r="K103" s="105">
        <f>IF(ISBLANK($G103),"",VLOOKUP($G103,'Chp 3 - Condition Assessment'!$N$5:$R$1000,5,FALSE))</f>
        <v>8</v>
      </c>
      <c r="L103" s="32" t="str">
        <f t="shared" si="40"/>
        <v>2018 2016 Zenith Ram 3500</v>
      </c>
      <c r="P103" t="b">
        <f t="shared" si="36"/>
        <v>0</v>
      </c>
      <c r="Q103" t="str">
        <f t="shared" si="67"/>
        <v/>
      </c>
      <c r="R103" s="53" t="str">
        <f t="shared" si="63"/>
        <v/>
      </c>
      <c r="S103" s="108" t="str">
        <f t="shared" si="64"/>
        <v/>
      </c>
      <c r="T103" s="81" t="str">
        <f t="shared" si="65"/>
        <v/>
      </c>
      <c r="U103" s="105" t="str">
        <f t="shared" ca="1" si="68"/>
        <v/>
      </c>
      <c r="V103" s="105" t="str">
        <f t="shared" ca="1" si="68"/>
        <v/>
      </c>
      <c r="W103" s="105" t="str">
        <f t="shared" ca="1" si="68"/>
        <v/>
      </c>
      <c r="X103" s="105" t="str">
        <f t="shared" ca="1" si="68"/>
        <v/>
      </c>
      <c r="Y103" s="105" t="str">
        <f t="shared" ca="1" si="68"/>
        <v/>
      </c>
      <c r="AB103" s="111" t="str">
        <f t="shared" si="66"/>
        <v xml:space="preserve"> </v>
      </c>
      <c r="AC103" s="135"/>
      <c r="AD103" s="136"/>
      <c r="AE103" s="118" t="str">
        <f t="shared" si="42"/>
        <v/>
      </c>
      <c r="AF103" s="135"/>
      <c r="AG103" s="136"/>
      <c r="AH103" s="118" t="str">
        <f t="shared" si="43"/>
        <v/>
      </c>
      <c r="AI103" s="135"/>
      <c r="AJ103" s="136"/>
      <c r="AK103" s="118" t="str">
        <f t="shared" si="44"/>
        <v/>
      </c>
      <c r="AL103" s="135"/>
      <c r="AM103" s="136"/>
      <c r="AN103" s="118" t="str">
        <f t="shared" si="45"/>
        <v/>
      </c>
      <c r="AO103" s="135"/>
      <c r="AP103" s="136"/>
      <c r="AQ103" s="118" t="str">
        <f t="shared" si="46"/>
        <v/>
      </c>
      <c r="AT103" s="111" t="str">
        <f t="shared" si="47"/>
        <v xml:space="preserve"> </v>
      </c>
      <c r="AU103" t="str">
        <f t="shared" ca="1" si="48"/>
        <v/>
      </c>
      <c r="AV103" s="53" t="str">
        <f t="shared" ca="1" si="49"/>
        <v/>
      </c>
      <c r="AW103" t="str">
        <f t="shared" ca="1" si="50"/>
        <v/>
      </c>
      <c r="AX103" s="121" t="str">
        <f t="shared" ca="1" si="51"/>
        <v/>
      </c>
      <c r="AY103" s="53" t="str">
        <f t="shared" ca="1" si="52"/>
        <v/>
      </c>
      <c r="AZ103" t="str">
        <f t="shared" ca="1" si="53"/>
        <v/>
      </c>
      <c r="BA103" s="121" t="str">
        <f t="shared" ca="1" si="54"/>
        <v/>
      </c>
      <c r="BB103" s="53" t="str">
        <f t="shared" ca="1" si="55"/>
        <v/>
      </c>
      <c r="BC103" t="str">
        <f t="shared" ca="1" si="56"/>
        <v/>
      </c>
      <c r="BD103" s="121" t="str">
        <f t="shared" ca="1" si="57"/>
        <v/>
      </c>
      <c r="BE103" s="53" t="str">
        <f t="shared" ca="1" si="58"/>
        <v/>
      </c>
      <c r="BF103" t="str">
        <f t="shared" ca="1" si="59"/>
        <v/>
      </c>
      <c r="BG103" s="121" t="str">
        <f t="shared" ca="1" si="60"/>
        <v/>
      </c>
      <c r="BH103" s="53" t="str">
        <f t="shared" ca="1" si="61"/>
        <v/>
      </c>
    </row>
    <row r="104" spans="1:60" ht="30.75" thickBot="1" x14ac:dyDescent="0.3">
      <c r="A104" s="40" t="s">
        <v>192</v>
      </c>
      <c r="B104" s="40" t="s">
        <v>267</v>
      </c>
      <c r="C104" s="40" t="s">
        <v>547</v>
      </c>
      <c r="D104" s="40" t="s">
        <v>508</v>
      </c>
      <c r="E104" s="40" t="s">
        <v>509</v>
      </c>
      <c r="F104" s="40">
        <v>1</v>
      </c>
      <c r="G104" s="207" t="s">
        <v>549</v>
      </c>
      <c r="H104" s="40" t="s">
        <v>325</v>
      </c>
      <c r="I104" s="40">
        <v>2018</v>
      </c>
      <c r="J104" s="220">
        <f>IF(ISBLANK($G104),"",VLOOKUP($G104,'Chp 3 - Condition Assessment'!$N$5:$R$1000,4,FALSE))</f>
        <v>175000</v>
      </c>
      <c r="K104" s="105">
        <f>IF(ISBLANK($G104),"",VLOOKUP($G104,'Chp 3 - Condition Assessment'!$N$5:$R$1000,5,FALSE))</f>
        <v>8</v>
      </c>
      <c r="L104" s="32" t="str">
        <f t="shared" si="40"/>
        <v>2018 2016 Zenith Ram 3500</v>
      </c>
      <c r="P104" t="b">
        <f t="shared" si="36"/>
        <v>0</v>
      </c>
      <c r="Q104" t="str">
        <f t="shared" si="67"/>
        <v/>
      </c>
      <c r="R104" s="53" t="str">
        <f t="shared" si="63"/>
        <v/>
      </c>
      <c r="S104" s="108" t="str">
        <f t="shared" si="64"/>
        <v/>
      </c>
      <c r="T104" s="81" t="str">
        <f t="shared" si="65"/>
        <v/>
      </c>
      <c r="U104" s="105" t="str">
        <f t="shared" ca="1" si="68"/>
        <v/>
      </c>
      <c r="V104" s="105" t="str">
        <f t="shared" ca="1" si="68"/>
        <v/>
      </c>
      <c r="W104" s="105" t="str">
        <f t="shared" ca="1" si="68"/>
        <v/>
      </c>
      <c r="X104" s="105" t="str">
        <f t="shared" ca="1" si="68"/>
        <v/>
      </c>
      <c r="Y104" s="105" t="str">
        <f t="shared" ca="1" si="68"/>
        <v/>
      </c>
      <c r="AB104" s="111" t="str">
        <f t="shared" si="66"/>
        <v xml:space="preserve"> </v>
      </c>
      <c r="AC104" s="135"/>
      <c r="AD104" s="136"/>
      <c r="AE104" s="118" t="str">
        <f t="shared" si="42"/>
        <v/>
      </c>
      <c r="AF104" s="135"/>
      <c r="AG104" s="136"/>
      <c r="AH104" s="118" t="str">
        <f t="shared" si="43"/>
        <v/>
      </c>
      <c r="AI104" s="135"/>
      <c r="AJ104" s="136"/>
      <c r="AK104" s="118" t="str">
        <f t="shared" si="44"/>
        <v/>
      </c>
      <c r="AL104" s="135"/>
      <c r="AM104" s="136"/>
      <c r="AN104" s="118" t="str">
        <f t="shared" si="45"/>
        <v/>
      </c>
      <c r="AO104" s="135"/>
      <c r="AP104" s="136"/>
      <c r="AQ104" s="118" t="str">
        <f t="shared" si="46"/>
        <v/>
      </c>
      <c r="AT104" s="111" t="str">
        <f t="shared" si="47"/>
        <v xml:space="preserve"> </v>
      </c>
      <c r="AU104" t="str">
        <f t="shared" ca="1" si="48"/>
        <v/>
      </c>
      <c r="AV104" s="53" t="str">
        <f t="shared" ca="1" si="49"/>
        <v/>
      </c>
      <c r="AW104" t="str">
        <f t="shared" ca="1" si="50"/>
        <v/>
      </c>
      <c r="AX104" s="121" t="str">
        <f t="shared" ca="1" si="51"/>
        <v/>
      </c>
      <c r="AY104" s="53" t="str">
        <f t="shared" ca="1" si="52"/>
        <v/>
      </c>
      <c r="AZ104" t="str">
        <f t="shared" ca="1" si="53"/>
        <v/>
      </c>
      <c r="BA104" s="121" t="str">
        <f t="shared" ca="1" si="54"/>
        <v/>
      </c>
      <c r="BB104" s="53" t="str">
        <f t="shared" ca="1" si="55"/>
        <v/>
      </c>
      <c r="BC104" t="str">
        <f t="shared" ca="1" si="56"/>
        <v/>
      </c>
      <c r="BD104" s="121" t="str">
        <f t="shared" ca="1" si="57"/>
        <v/>
      </c>
      <c r="BE104" s="53" t="str">
        <f t="shared" ca="1" si="58"/>
        <v/>
      </c>
      <c r="BF104" t="str">
        <f t="shared" ca="1" si="59"/>
        <v/>
      </c>
      <c r="BG104" s="121" t="str">
        <f t="shared" ca="1" si="60"/>
        <v/>
      </c>
      <c r="BH104" s="53" t="str">
        <f t="shared" ca="1" si="61"/>
        <v/>
      </c>
    </row>
    <row r="105" spans="1:60" ht="30.75" thickBot="1" x14ac:dyDescent="0.3">
      <c r="A105" s="40" t="s">
        <v>192</v>
      </c>
      <c r="B105" s="40" t="s">
        <v>257</v>
      </c>
      <c r="C105" s="207" t="s">
        <v>567</v>
      </c>
      <c r="D105" s="207" t="s">
        <v>550</v>
      </c>
      <c r="E105" s="40" t="s">
        <v>551</v>
      </c>
      <c r="F105" s="40">
        <v>1</v>
      </c>
      <c r="G105" s="213" t="s">
        <v>556</v>
      </c>
      <c r="H105" s="40" t="s">
        <v>325</v>
      </c>
      <c r="I105" s="40">
        <v>2018</v>
      </c>
      <c r="J105" s="220">
        <f>IF(ISBLANK($G105),"",VLOOKUP($G105,'Chp 3 - Condition Assessment'!$N$5:$R$1000,4,FALSE))</f>
        <v>785000</v>
      </c>
      <c r="K105" s="105">
        <f>IF(ISBLANK($G105),"",VLOOKUP($G105,'Chp 3 - Condition Assessment'!$N$5:$R$1000,5,FALSE))</f>
        <v>12</v>
      </c>
      <c r="L105" s="32" t="str">
        <f t="shared" si="40"/>
        <v xml:space="preserve">2018 2018 Proterra Catalyst E2 </v>
      </c>
      <c r="P105" t="b">
        <f t="shared" si="36"/>
        <v>0</v>
      </c>
      <c r="Q105" t="str">
        <f t="shared" si="67"/>
        <v/>
      </c>
      <c r="R105" s="53" t="str">
        <f t="shared" si="63"/>
        <v/>
      </c>
      <c r="S105" s="108" t="str">
        <f t="shared" si="64"/>
        <v/>
      </c>
      <c r="T105" s="81" t="str">
        <f t="shared" si="65"/>
        <v/>
      </c>
      <c r="U105" s="105" t="str">
        <f t="shared" ca="1" si="68"/>
        <v/>
      </c>
      <c r="V105" s="105" t="str">
        <f t="shared" ca="1" si="68"/>
        <v/>
      </c>
      <c r="W105" s="105" t="str">
        <f t="shared" ca="1" si="68"/>
        <v/>
      </c>
      <c r="X105" s="105" t="str">
        <f t="shared" ca="1" si="68"/>
        <v/>
      </c>
      <c r="Y105" s="105" t="str">
        <f t="shared" ca="1" si="68"/>
        <v/>
      </c>
      <c r="AB105" s="111" t="str">
        <f t="shared" si="66"/>
        <v xml:space="preserve"> </v>
      </c>
      <c r="AC105" s="135"/>
      <c r="AD105" s="136"/>
      <c r="AE105" s="118" t="str">
        <f t="shared" si="42"/>
        <v/>
      </c>
      <c r="AF105" s="135"/>
      <c r="AG105" s="136"/>
      <c r="AH105" s="118" t="str">
        <f t="shared" si="43"/>
        <v/>
      </c>
      <c r="AI105" s="135"/>
      <c r="AJ105" s="136"/>
      <c r="AK105" s="118" t="str">
        <f t="shared" si="44"/>
        <v/>
      </c>
      <c r="AL105" s="135"/>
      <c r="AM105" s="136"/>
      <c r="AN105" s="118" t="str">
        <f t="shared" si="45"/>
        <v/>
      </c>
      <c r="AO105" s="135"/>
      <c r="AP105" s="136"/>
      <c r="AQ105" s="118" t="str">
        <f t="shared" si="46"/>
        <v/>
      </c>
      <c r="AT105" s="111" t="str">
        <f t="shared" si="47"/>
        <v xml:space="preserve"> </v>
      </c>
      <c r="AU105" t="str">
        <f t="shared" ca="1" si="48"/>
        <v/>
      </c>
      <c r="AV105" s="53" t="str">
        <f t="shared" ca="1" si="49"/>
        <v/>
      </c>
      <c r="AW105" t="str">
        <f t="shared" ca="1" si="50"/>
        <v/>
      </c>
      <c r="AX105" s="121" t="str">
        <f t="shared" ca="1" si="51"/>
        <v/>
      </c>
      <c r="AY105" s="53" t="str">
        <f t="shared" ca="1" si="52"/>
        <v/>
      </c>
      <c r="AZ105" t="str">
        <f t="shared" ca="1" si="53"/>
        <v/>
      </c>
      <c r="BA105" s="121" t="str">
        <f t="shared" ca="1" si="54"/>
        <v/>
      </c>
      <c r="BB105" s="53" t="str">
        <f t="shared" ca="1" si="55"/>
        <v/>
      </c>
      <c r="BC105" t="str">
        <f t="shared" ca="1" si="56"/>
        <v/>
      </c>
      <c r="BD105" s="121" t="str">
        <f t="shared" ca="1" si="57"/>
        <v/>
      </c>
      <c r="BE105" s="53" t="str">
        <f t="shared" ca="1" si="58"/>
        <v/>
      </c>
      <c r="BF105" t="str">
        <f t="shared" ca="1" si="59"/>
        <v/>
      </c>
      <c r="BG105" s="121" t="str">
        <f t="shared" ca="1" si="60"/>
        <v/>
      </c>
      <c r="BH105" s="53" t="str">
        <f t="shared" ca="1" si="61"/>
        <v/>
      </c>
    </row>
    <row r="106" spans="1:60" ht="30.75" thickBot="1" x14ac:dyDescent="0.3">
      <c r="A106" s="40" t="s">
        <v>192</v>
      </c>
      <c r="B106" s="40" t="s">
        <v>257</v>
      </c>
      <c r="C106" s="207" t="s">
        <v>568</v>
      </c>
      <c r="D106" s="207" t="s">
        <v>550</v>
      </c>
      <c r="E106" s="40" t="s">
        <v>551</v>
      </c>
      <c r="F106" s="40">
        <v>1</v>
      </c>
      <c r="G106" s="207" t="s">
        <v>557</v>
      </c>
      <c r="H106" s="40" t="s">
        <v>325</v>
      </c>
      <c r="I106" s="40">
        <v>2018</v>
      </c>
      <c r="J106" s="220">
        <f>IF(ISBLANK($G106),"",VLOOKUP($G106,'Chp 3 - Condition Assessment'!$N$5:$R$1000,4,FALSE))</f>
        <v>785000</v>
      </c>
      <c r="K106" s="105">
        <f>IF(ISBLANK($G106),"",VLOOKUP($G106,'Chp 3 - Condition Assessment'!$N$5:$R$1000,5,FALSE))</f>
        <v>12</v>
      </c>
      <c r="L106" s="32" t="str">
        <f t="shared" si="40"/>
        <v xml:space="preserve">2018 2018 Proterra Catalyst E2 </v>
      </c>
      <c r="P106" t="b">
        <f t="shared" si="36"/>
        <v>0</v>
      </c>
      <c r="Q106" t="str">
        <f t="shared" si="67"/>
        <v/>
      </c>
      <c r="R106" s="53" t="str">
        <f t="shared" si="63"/>
        <v/>
      </c>
      <c r="S106" s="108" t="str">
        <f t="shared" si="64"/>
        <v/>
      </c>
      <c r="T106" s="81" t="str">
        <f t="shared" si="65"/>
        <v/>
      </c>
      <c r="U106" s="105" t="str">
        <f t="shared" ref="U106:Y115" ca="1" si="69">IFERROR(IF((U$10-$S106)&lt;=$T106,$Q106,0),"")</f>
        <v/>
      </c>
      <c r="V106" s="105" t="str">
        <f t="shared" ca="1" si="69"/>
        <v/>
      </c>
      <c r="W106" s="105" t="str">
        <f t="shared" ca="1" si="69"/>
        <v/>
      </c>
      <c r="X106" s="105" t="str">
        <f t="shared" ca="1" si="69"/>
        <v/>
      </c>
      <c r="Y106" s="105" t="str">
        <f t="shared" ca="1" si="69"/>
        <v/>
      </c>
      <c r="AB106" s="111" t="str">
        <f t="shared" si="66"/>
        <v xml:space="preserve"> </v>
      </c>
      <c r="AC106" s="135"/>
      <c r="AD106" s="136"/>
      <c r="AE106" s="118" t="str">
        <f t="shared" si="42"/>
        <v/>
      </c>
      <c r="AF106" s="135"/>
      <c r="AG106" s="136"/>
      <c r="AH106" s="118" t="str">
        <f t="shared" si="43"/>
        <v/>
      </c>
      <c r="AI106" s="135"/>
      <c r="AJ106" s="136"/>
      <c r="AK106" s="118" t="str">
        <f t="shared" si="44"/>
        <v/>
      </c>
      <c r="AL106" s="135"/>
      <c r="AM106" s="136"/>
      <c r="AN106" s="118" t="str">
        <f t="shared" si="45"/>
        <v/>
      </c>
      <c r="AO106" s="135"/>
      <c r="AP106" s="136"/>
      <c r="AQ106" s="118" t="str">
        <f t="shared" si="46"/>
        <v/>
      </c>
      <c r="AT106" s="111" t="str">
        <f t="shared" si="47"/>
        <v xml:space="preserve"> </v>
      </c>
      <c r="AU106" t="str">
        <f t="shared" ca="1" si="48"/>
        <v/>
      </c>
      <c r="AV106" s="53" t="str">
        <f t="shared" ca="1" si="49"/>
        <v/>
      </c>
      <c r="AW106" t="str">
        <f t="shared" ca="1" si="50"/>
        <v/>
      </c>
      <c r="AX106" s="121" t="str">
        <f t="shared" ca="1" si="51"/>
        <v/>
      </c>
      <c r="AY106" s="53" t="str">
        <f t="shared" ca="1" si="52"/>
        <v/>
      </c>
      <c r="AZ106" t="str">
        <f t="shared" ca="1" si="53"/>
        <v/>
      </c>
      <c r="BA106" s="121" t="str">
        <f t="shared" ca="1" si="54"/>
        <v/>
      </c>
      <c r="BB106" s="53" t="str">
        <f t="shared" ca="1" si="55"/>
        <v/>
      </c>
      <c r="BC106" t="str">
        <f t="shared" ca="1" si="56"/>
        <v/>
      </c>
      <c r="BD106" s="121" t="str">
        <f t="shared" ca="1" si="57"/>
        <v/>
      </c>
      <c r="BE106" s="53" t="str">
        <f t="shared" ca="1" si="58"/>
        <v/>
      </c>
      <c r="BF106" t="str">
        <f t="shared" ca="1" si="59"/>
        <v/>
      </c>
      <c r="BG106" s="121" t="str">
        <f t="shared" ca="1" si="60"/>
        <v/>
      </c>
      <c r="BH106" s="53" t="str">
        <f t="shared" ca="1" si="61"/>
        <v/>
      </c>
    </row>
    <row r="107" spans="1:60" ht="30.75" thickBot="1" x14ac:dyDescent="0.3">
      <c r="A107" s="40" t="s">
        <v>192</v>
      </c>
      <c r="B107" s="40" t="s">
        <v>555</v>
      </c>
      <c r="C107" s="40" t="s">
        <v>560</v>
      </c>
      <c r="D107" s="40" t="s">
        <v>563</v>
      </c>
      <c r="E107" s="40" t="s">
        <v>562</v>
      </c>
      <c r="F107" s="40">
        <v>1</v>
      </c>
      <c r="G107" s="207" t="s">
        <v>558</v>
      </c>
      <c r="H107" s="40" t="s">
        <v>325</v>
      </c>
      <c r="I107" s="40">
        <v>2018</v>
      </c>
      <c r="J107" s="220">
        <f>IF(ISBLANK($G107),"",VLOOKUP($G107,'Chp 3 - Condition Assessment'!$N$5:$R$1000,4,FALSE))</f>
        <v>40000</v>
      </c>
      <c r="K107" s="105">
        <f>IF(ISBLANK($G107),"",VLOOKUP($G107,'Chp 3 - Condition Assessment'!$N$5:$R$1000,5,FALSE))</f>
        <v>8</v>
      </c>
      <c r="L107" s="32" t="str">
        <f t="shared" si="40"/>
        <v>2018 2019 Chevy Bolt</v>
      </c>
      <c r="P107" t="b">
        <f t="shared" si="36"/>
        <v>0</v>
      </c>
      <c r="Q107" t="str">
        <f t="shared" si="67"/>
        <v/>
      </c>
      <c r="R107" s="53" t="str">
        <f t="shared" si="63"/>
        <v/>
      </c>
      <c r="S107" s="108" t="str">
        <f t="shared" si="64"/>
        <v/>
      </c>
      <c r="T107" s="81" t="str">
        <f t="shared" si="65"/>
        <v/>
      </c>
      <c r="U107" s="105" t="str">
        <f t="shared" ca="1" si="69"/>
        <v/>
      </c>
      <c r="V107" s="105" t="str">
        <f t="shared" ca="1" si="69"/>
        <v/>
      </c>
      <c r="W107" s="105" t="str">
        <f t="shared" ca="1" si="69"/>
        <v/>
      </c>
      <c r="X107" s="105" t="str">
        <f t="shared" ca="1" si="69"/>
        <v/>
      </c>
      <c r="Y107" s="105" t="str">
        <f t="shared" ca="1" si="69"/>
        <v/>
      </c>
      <c r="AB107" s="111" t="str">
        <f t="shared" si="66"/>
        <v xml:space="preserve"> </v>
      </c>
      <c r="AC107" s="135"/>
      <c r="AD107" s="136"/>
      <c r="AE107" s="118" t="str">
        <f t="shared" si="42"/>
        <v/>
      </c>
      <c r="AF107" s="135"/>
      <c r="AG107" s="136"/>
      <c r="AH107" s="118" t="str">
        <f t="shared" si="43"/>
        <v/>
      </c>
      <c r="AI107" s="135"/>
      <c r="AJ107" s="136"/>
      <c r="AK107" s="118" t="str">
        <f t="shared" si="44"/>
        <v/>
      </c>
      <c r="AL107" s="135"/>
      <c r="AM107" s="136"/>
      <c r="AN107" s="118" t="str">
        <f t="shared" si="45"/>
        <v/>
      </c>
      <c r="AO107" s="135"/>
      <c r="AP107" s="136"/>
      <c r="AQ107" s="118" t="str">
        <f t="shared" si="46"/>
        <v/>
      </c>
      <c r="AT107" s="111" t="str">
        <f t="shared" si="47"/>
        <v xml:space="preserve"> </v>
      </c>
      <c r="AU107" t="str">
        <f t="shared" ca="1" si="48"/>
        <v/>
      </c>
      <c r="AV107" s="53" t="str">
        <f t="shared" ca="1" si="49"/>
        <v/>
      </c>
      <c r="AW107" t="str">
        <f t="shared" ca="1" si="50"/>
        <v/>
      </c>
      <c r="AX107" s="121" t="str">
        <f t="shared" ca="1" si="51"/>
        <v/>
      </c>
      <c r="AY107" s="53" t="str">
        <f t="shared" ca="1" si="52"/>
        <v/>
      </c>
      <c r="AZ107" t="str">
        <f t="shared" ca="1" si="53"/>
        <v/>
      </c>
      <c r="BA107" s="121" t="str">
        <f t="shared" ca="1" si="54"/>
        <v/>
      </c>
      <c r="BB107" s="53" t="str">
        <f t="shared" ca="1" si="55"/>
        <v/>
      </c>
      <c r="BC107" t="str">
        <f t="shared" ca="1" si="56"/>
        <v/>
      </c>
      <c r="BD107" s="121" t="str">
        <f t="shared" ca="1" si="57"/>
        <v/>
      </c>
      <c r="BE107" s="53" t="str">
        <f t="shared" ca="1" si="58"/>
        <v/>
      </c>
      <c r="BF107" t="str">
        <f t="shared" ca="1" si="59"/>
        <v/>
      </c>
      <c r="BG107" s="121" t="str">
        <f t="shared" ca="1" si="60"/>
        <v/>
      </c>
      <c r="BH107" s="53" t="str">
        <f t="shared" ca="1" si="61"/>
        <v/>
      </c>
    </row>
    <row r="108" spans="1:60" ht="30.75" thickBot="1" x14ac:dyDescent="0.3">
      <c r="A108" s="40" t="s">
        <v>192</v>
      </c>
      <c r="B108" s="40" t="s">
        <v>555</v>
      </c>
      <c r="C108" s="40" t="s">
        <v>561</v>
      </c>
      <c r="D108" s="40" t="s">
        <v>563</v>
      </c>
      <c r="E108" s="40" t="s">
        <v>562</v>
      </c>
      <c r="F108" s="40">
        <v>1</v>
      </c>
      <c r="G108" s="207" t="s">
        <v>559</v>
      </c>
      <c r="H108" s="40" t="s">
        <v>325</v>
      </c>
      <c r="I108" s="40">
        <v>2018</v>
      </c>
      <c r="J108" s="220">
        <f>IF(ISBLANK($G108),"",VLOOKUP($G108,'Chp 3 - Condition Assessment'!$N$5:$R$1000,4,FALSE))</f>
        <v>40000</v>
      </c>
      <c r="K108" s="105">
        <f>IF(ISBLANK($G108),"",VLOOKUP($G108,'Chp 3 - Condition Assessment'!$N$5:$R$1000,5,FALSE))</f>
        <v>8</v>
      </c>
      <c r="L108" s="32" t="str">
        <f t="shared" si="40"/>
        <v>2018 2019 Chevy Bolt</v>
      </c>
      <c r="P108" t="b">
        <f t="shared" si="36"/>
        <v>0</v>
      </c>
      <c r="Q108" t="str">
        <f t="shared" si="67"/>
        <v/>
      </c>
      <c r="R108" s="53" t="str">
        <f t="shared" si="63"/>
        <v/>
      </c>
      <c r="S108" s="108" t="str">
        <f t="shared" si="64"/>
        <v/>
      </c>
      <c r="T108" s="81" t="str">
        <f t="shared" si="65"/>
        <v/>
      </c>
      <c r="U108" s="105" t="str">
        <f t="shared" ca="1" si="69"/>
        <v/>
      </c>
      <c r="V108" s="105" t="str">
        <f t="shared" ca="1" si="69"/>
        <v/>
      </c>
      <c r="W108" s="105" t="str">
        <f t="shared" ca="1" si="69"/>
        <v/>
      </c>
      <c r="X108" s="105" t="str">
        <f t="shared" ca="1" si="69"/>
        <v/>
      </c>
      <c r="Y108" s="105" t="str">
        <f t="shared" ca="1" si="69"/>
        <v/>
      </c>
      <c r="AB108" s="111" t="str">
        <f t="shared" si="66"/>
        <v xml:space="preserve"> </v>
      </c>
      <c r="AC108" s="135"/>
      <c r="AD108" s="136"/>
      <c r="AE108" s="118" t="str">
        <f t="shared" si="42"/>
        <v/>
      </c>
      <c r="AF108" s="135"/>
      <c r="AG108" s="136"/>
      <c r="AH108" s="118" t="str">
        <f t="shared" si="43"/>
        <v/>
      </c>
      <c r="AI108" s="135"/>
      <c r="AJ108" s="136"/>
      <c r="AK108" s="118" t="str">
        <f t="shared" si="44"/>
        <v/>
      </c>
      <c r="AL108" s="135"/>
      <c r="AM108" s="136"/>
      <c r="AN108" s="118" t="str">
        <f t="shared" si="45"/>
        <v/>
      </c>
      <c r="AO108" s="135"/>
      <c r="AP108" s="136"/>
      <c r="AQ108" s="118" t="str">
        <f t="shared" si="46"/>
        <v/>
      </c>
      <c r="AT108" s="111" t="str">
        <f t="shared" si="47"/>
        <v xml:space="preserve"> </v>
      </c>
      <c r="AU108" t="str">
        <f t="shared" ca="1" si="48"/>
        <v/>
      </c>
      <c r="AV108" s="53" t="str">
        <f t="shared" ca="1" si="49"/>
        <v/>
      </c>
      <c r="AW108" t="str">
        <f t="shared" ca="1" si="50"/>
        <v/>
      </c>
      <c r="AX108" s="121" t="str">
        <f t="shared" ca="1" si="51"/>
        <v/>
      </c>
      <c r="AY108" s="53" t="str">
        <f t="shared" ca="1" si="52"/>
        <v/>
      </c>
      <c r="AZ108" t="str">
        <f t="shared" ca="1" si="53"/>
        <v/>
      </c>
      <c r="BA108" s="121" t="str">
        <f t="shared" ca="1" si="54"/>
        <v/>
      </c>
      <c r="BB108" s="53" t="str">
        <f t="shared" ca="1" si="55"/>
        <v/>
      </c>
      <c r="BC108" t="str">
        <f t="shared" ca="1" si="56"/>
        <v/>
      </c>
      <c r="BD108" s="121" t="str">
        <f t="shared" ca="1" si="57"/>
        <v/>
      </c>
      <c r="BE108" s="53" t="str">
        <f t="shared" ca="1" si="58"/>
        <v/>
      </c>
      <c r="BF108" t="str">
        <f t="shared" ca="1" si="59"/>
        <v/>
      </c>
      <c r="BG108" s="121" t="str">
        <f t="shared" ca="1" si="60"/>
        <v/>
      </c>
      <c r="BH108" s="53" t="str">
        <f t="shared" ca="1" si="61"/>
        <v/>
      </c>
    </row>
    <row r="109" spans="1:60" ht="30.75" thickBot="1" x14ac:dyDescent="0.3">
      <c r="A109" s="40" t="s">
        <v>192</v>
      </c>
      <c r="B109" s="40" t="s">
        <v>555</v>
      </c>
      <c r="C109" s="40" t="s">
        <v>569</v>
      </c>
      <c r="D109" s="40" t="s">
        <v>563</v>
      </c>
      <c r="E109" s="40" t="s">
        <v>562</v>
      </c>
      <c r="F109" s="40">
        <v>1</v>
      </c>
      <c r="G109" s="207" t="s">
        <v>572</v>
      </c>
      <c r="H109" s="40" t="s">
        <v>325</v>
      </c>
      <c r="I109" s="40">
        <v>2018</v>
      </c>
      <c r="J109" s="220">
        <f>IF(ISBLANK($G109),"",VLOOKUP($G109,'Chp 3 - Condition Assessment'!$N$5:$R$1000,4,FALSE))</f>
        <v>40000</v>
      </c>
      <c r="K109" s="105">
        <f>IF(ISBLANK($G109),"",VLOOKUP($G109,'Chp 3 - Condition Assessment'!$N$5:$R$1000,5,FALSE))</f>
        <v>8</v>
      </c>
      <c r="L109" s="32" t="str">
        <f t="shared" si="40"/>
        <v>2018 2019 Chevy Bolt</v>
      </c>
      <c r="P109" t="b">
        <f t="shared" si="36"/>
        <v>0</v>
      </c>
      <c r="Q109" t="str">
        <f t="shared" si="67"/>
        <v/>
      </c>
      <c r="R109" s="53" t="str">
        <f t="shared" si="63"/>
        <v/>
      </c>
      <c r="S109" s="108" t="str">
        <f t="shared" si="64"/>
        <v/>
      </c>
      <c r="T109" s="81" t="str">
        <f t="shared" si="65"/>
        <v/>
      </c>
      <c r="U109" s="105" t="str">
        <f t="shared" ca="1" si="69"/>
        <v/>
      </c>
      <c r="V109" s="105" t="str">
        <f t="shared" ca="1" si="69"/>
        <v/>
      </c>
      <c r="W109" s="105" t="str">
        <f t="shared" ca="1" si="69"/>
        <v/>
      </c>
      <c r="X109" s="105" t="str">
        <f t="shared" ca="1" si="69"/>
        <v/>
      </c>
      <c r="Y109" s="105" t="str">
        <f t="shared" ca="1" si="69"/>
        <v/>
      </c>
      <c r="AB109" s="111" t="str">
        <f t="shared" si="66"/>
        <v xml:space="preserve"> </v>
      </c>
      <c r="AC109" s="135"/>
      <c r="AD109" s="136"/>
      <c r="AE109" s="118" t="str">
        <f t="shared" si="42"/>
        <v/>
      </c>
      <c r="AF109" s="135"/>
      <c r="AG109" s="136"/>
      <c r="AH109" s="118" t="str">
        <f t="shared" si="43"/>
        <v/>
      </c>
      <c r="AI109" s="135"/>
      <c r="AJ109" s="136"/>
      <c r="AK109" s="118" t="str">
        <f t="shared" si="44"/>
        <v/>
      </c>
      <c r="AL109" s="135"/>
      <c r="AM109" s="136"/>
      <c r="AN109" s="118" t="str">
        <f t="shared" si="45"/>
        <v/>
      </c>
      <c r="AO109" s="135"/>
      <c r="AP109" s="136"/>
      <c r="AQ109" s="118" t="str">
        <f t="shared" si="46"/>
        <v/>
      </c>
      <c r="AT109" s="111" t="str">
        <f t="shared" si="47"/>
        <v xml:space="preserve"> </v>
      </c>
      <c r="AU109" t="str">
        <f t="shared" ca="1" si="48"/>
        <v/>
      </c>
      <c r="AV109" s="53" t="str">
        <f t="shared" ca="1" si="49"/>
        <v/>
      </c>
      <c r="AW109" t="str">
        <f t="shared" ca="1" si="50"/>
        <v/>
      </c>
      <c r="AX109" s="121" t="str">
        <f t="shared" ca="1" si="51"/>
        <v/>
      </c>
      <c r="AY109" s="53" t="str">
        <f t="shared" ca="1" si="52"/>
        <v/>
      </c>
      <c r="AZ109" t="str">
        <f t="shared" ca="1" si="53"/>
        <v/>
      </c>
      <c r="BA109" s="121" t="str">
        <f t="shared" ca="1" si="54"/>
        <v/>
      </c>
      <c r="BB109" s="53" t="str">
        <f t="shared" ca="1" si="55"/>
        <v/>
      </c>
      <c r="BC109" t="str">
        <f t="shared" ca="1" si="56"/>
        <v/>
      </c>
      <c r="BD109" s="121" t="str">
        <f t="shared" ca="1" si="57"/>
        <v/>
      </c>
      <c r="BE109" s="53" t="str">
        <f t="shared" ca="1" si="58"/>
        <v/>
      </c>
      <c r="BF109" t="str">
        <f t="shared" ca="1" si="59"/>
        <v/>
      </c>
      <c r="BG109" s="121" t="str">
        <f t="shared" ca="1" si="60"/>
        <v/>
      </c>
      <c r="BH109" s="53" t="str">
        <f t="shared" ca="1" si="61"/>
        <v/>
      </c>
    </row>
    <row r="110" spans="1:60" ht="30.75" thickBot="1" x14ac:dyDescent="0.3">
      <c r="A110" s="40" t="s">
        <v>192</v>
      </c>
      <c r="B110" s="40" t="s">
        <v>555</v>
      </c>
      <c r="C110" s="40" t="s">
        <v>570</v>
      </c>
      <c r="D110" s="40" t="s">
        <v>563</v>
      </c>
      <c r="E110" s="40" t="s">
        <v>562</v>
      </c>
      <c r="F110" s="40">
        <v>1</v>
      </c>
      <c r="G110" s="207" t="s">
        <v>573</v>
      </c>
      <c r="H110" s="40" t="s">
        <v>325</v>
      </c>
      <c r="I110" s="40">
        <v>2018</v>
      </c>
      <c r="J110" s="220">
        <f>IF(ISBLANK($G110),"",VLOOKUP($G110,'Chp 3 - Condition Assessment'!$N$5:$R$1000,4,FALSE))</f>
        <v>40000</v>
      </c>
      <c r="K110" s="105">
        <f>IF(ISBLANK($G110),"",VLOOKUP($G110,'Chp 3 - Condition Assessment'!$N$5:$R$1000,5,FALSE))</f>
        <v>8</v>
      </c>
      <c r="L110" s="32" t="str">
        <f t="shared" si="40"/>
        <v>2018 2019 Chevy Bolt</v>
      </c>
      <c r="P110" t="b">
        <f t="shared" si="36"/>
        <v>0</v>
      </c>
      <c r="Q110" t="str">
        <f t="shared" si="67"/>
        <v/>
      </c>
      <c r="R110" s="53" t="str">
        <f t="shared" si="63"/>
        <v/>
      </c>
      <c r="S110" s="108" t="str">
        <f t="shared" si="64"/>
        <v/>
      </c>
      <c r="T110" s="81" t="str">
        <f t="shared" si="65"/>
        <v/>
      </c>
      <c r="U110" s="105" t="str">
        <f t="shared" ca="1" si="69"/>
        <v/>
      </c>
      <c r="V110" s="105" t="str">
        <f t="shared" ca="1" si="69"/>
        <v/>
      </c>
      <c r="W110" s="105" t="str">
        <f t="shared" ca="1" si="69"/>
        <v/>
      </c>
      <c r="X110" s="105" t="str">
        <f t="shared" ca="1" si="69"/>
        <v/>
      </c>
      <c r="Y110" s="105" t="str">
        <f t="shared" ca="1" si="69"/>
        <v/>
      </c>
      <c r="AB110" s="111" t="str">
        <f t="shared" si="66"/>
        <v xml:space="preserve"> </v>
      </c>
      <c r="AC110" s="135"/>
      <c r="AD110" s="136"/>
      <c r="AE110" s="118" t="str">
        <f t="shared" si="42"/>
        <v/>
      </c>
      <c r="AF110" s="135"/>
      <c r="AG110" s="136"/>
      <c r="AH110" s="118" t="str">
        <f t="shared" si="43"/>
        <v/>
      </c>
      <c r="AI110" s="135"/>
      <c r="AJ110" s="136"/>
      <c r="AK110" s="118" t="str">
        <f t="shared" si="44"/>
        <v/>
      </c>
      <c r="AL110" s="135"/>
      <c r="AM110" s="136"/>
      <c r="AN110" s="118" t="str">
        <f t="shared" si="45"/>
        <v/>
      </c>
      <c r="AO110" s="135"/>
      <c r="AP110" s="136"/>
      <c r="AQ110" s="118" t="str">
        <f t="shared" si="46"/>
        <v/>
      </c>
      <c r="AT110" s="111" t="str">
        <f t="shared" si="47"/>
        <v xml:space="preserve"> </v>
      </c>
      <c r="AU110" t="str">
        <f t="shared" ca="1" si="48"/>
        <v/>
      </c>
      <c r="AV110" s="53" t="str">
        <f t="shared" ca="1" si="49"/>
        <v/>
      </c>
      <c r="AW110" t="str">
        <f t="shared" ca="1" si="50"/>
        <v/>
      </c>
      <c r="AX110" s="121" t="str">
        <f t="shared" ca="1" si="51"/>
        <v/>
      </c>
      <c r="AY110" s="53" t="str">
        <f t="shared" ca="1" si="52"/>
        <v/>
      </c>
      <c r="AZ110" t="str">
        <f t="shared" ca="1" si="53"/>
        <v/>
      </c>
      <c r="BA110" s="121" t="str">
        <f t="shared" ca="1" si="54"/>
        <v/>
      </c>
      <c r="BB110" s="53" t="str">
        <f t="shared" ca="1" si="55"/>
        <v/>
      </c>
      <c r="BC110" t="str">
        <f t="shared" ca="1" si="56"/>
        <v/>
      </c>
      <c r="BD110" s="121" t="str">
        <f t="shared" ca="1" si="57"/>
        <v/>
      </c>
      <c r="BE110" s="53" t="str">
        <f t="shared" ca="1" si="58"/>
        <v/>
      </c>
      <c r="BF110" t="str">
        <f t="shared" ca="1" si="59"/>
        <v/>
      </c>
      <c r="BG110" s="121" t="str">
        <f t="shared" ca="1" si="60"/>
        <v/>
      </c>
      <c r="BH110" s="53" t="str">
        <f t="shared" ca="1" si="61"/>
        <v/>
      </c>
    </row>
    <row r="111" spans="1:60" ht="30.75" thickBot="1" x14ac:dyDescent="0.3">
      <c r="A111" s="40" t="s">
        <v>192</v>
      </c>
      <c r="B111" s="40" t="s">
        <v>555</v>
      </c>
      <c r="C111" s="40" t="s">
        <v>571</v>
      </c>
      <c r="D111" s="40" t="s">
        <v>563</v>
      </c>
      <c r="E111" s="40" t="s">
        <v>562</v>
      </c>
      <c r="F111" s="40">
        <v>1</v>
      </c>
      <c r="G111" s="207" t="s">
        <v>574</v>
      </c>
      <c r="H111" s="40" t="s">
        <v>325</v>
      </c>
      <c r="I111" s="40">
        <v>2018</v>
      </c>
      <c r="J111" s="220">
        <f>IF(ISBLANK($G111),"",VLOOKUP($G111,'Chp 3 - Condition Assessment'!$N$5:$R$1000,4,FALSE))</f>
        <v>40000</v>
      </c>
      <c r="K111" s="105">
        <f>IF(ISBLANK($G111),"",VLOOKUP($G111,'Chp 3 - Condition Assessment'!$N$5:$R$1000,5,FALSE))</f>
        <v>8</v>
      </c>
      <c r="L111" s="32" t="str">
        <f t="shared" si="40"/>
        <v>2018 2019 Chevy Bolt</v>
      </c>
      <c r="P111" t="b">
        <f t="shared" si="36"/>
        <v>0</v>
      </c>
      <c r="Q111" t="str">
        <f t="shared" si="67"/>
        <v/>
      </c>
      <c r="R111" s="53" t="str">
        <f t="shared" si="63"/>
        <v/>
      </c>
      <c r="S111" s="108" t="str">
        <f t="shared" si="64"/>
        <v/>
      </c>
      <c r="T111" s="81" t="str">
        <f t="shared" si="65"/>
        <v/>
      </c>
      <c r="U111" s="105" t="str">
        <f t="shared" ca="1" si="69"/>
        <v/>
      </c>
      <c r="V111" s="105" t="str">
        <f t="shared" ca="1" si="69"/>
        <v/>
      </c>
      <c r="W111" s="105" t="str">
        <f t="shared" ca="1" si="69"/>
        <v/>
      </c>
      <c r="X111" s="105" t="str">
        <f t="shared" ca="1" si="69"/>
        <v/>
      </c>
      <c r="Y111" s="105" t="str">
        <f t="shared" ca="1" si="69"/>
        <v/>
      </c>
      <c r="AB111" s="111" t="str">
        <f t="shared" si="66"/>
        <v xml:space="preserve"> </v>
      </c>
      <c r="AC111" s="135"/>
      <c r="AD111" s="136"/>
      <c r="AE111" s="118" t="str">
        <f t="shared" si="42"/>
        <v/>
      </c>
      <c r="AF111" s="135"/>
      <c r="AG111" s="136"/>
      <c r="AH111" s="118" t="str">
        <f t="shared" si="43"/>
        <v/>
      </c>
      <c r="AI111" s="135"/>
      <c r="AJ111" s="136"/>
      <c r="AK111" s="118" t="str">
        <f t="shared" si="44"/>
        <v/>
      </c>
      <c r="AL111" s="135"/>
      <c r="AM111" s="136"/>
      <c r="AN111" s="118" t="str">
        <f t="shared" si="45"/>
        <v/>
      </c>
      <c r="AO111" s="135"/>
      <c r="AP111" s="136"/>
      <c r="AQ111" s="118" t="str">
        <f t="shared" si="46"/>
        <v/>
      </c>
      <c r="AT111" s="111" t="str">
        <f t="shared" si="47"/>
        <v xml:space="preserve"> </v>
      </c>
      <c r="AU111" t="str">
        <f t="shared" ca="1" si="48"/>
        <v/>
      </c>
      <c r="AV111" s="53" t="str">
        <f t="shared" ca="1" si="49"/>
        <v/>
      </c>
      <c r="AW111" t="str">
        <f t="shared" ca="1" si="50"/>
        <v/>
      </c>
      <c r="AX111" s="121" t="str">
        <f t="shared" ca="1" si="51"/>
        <v/>
      </c>
      <c r="AY111" s="53" t="str">
        <f t="shared" ca="1" si="52"/>
        <v/>
      </c>
      <c r="AZ111" t="str">
        <f t="shared" ca="1" si="53"/>
        <v/>
      </c>
      <c r="BA111" s="121" t="str">
        <f t="shared" ca="1" si="54"/>
        <v/>
      </c>
      <c r="BB111" s="53" t="str">
        <f t="shared" ca="1" si="55"/>
        <v/>
      </c>
      <c r="BC111" t="str">
        <f t="shared" ca="1" si="56"/>
        <v/>
      </c>
      <c r="BD111" s="121" t="str">
        <f t="shared" ca="1" si="57"/>
        <v/>
      </c>
      <c r="BE111" s="53" t="str">
        <f t="shared" ca="1" si="58"/>
        <v/>
      </c>
      <c r="BF111" t="str">
        <f t="shared" ca="1" si="59"/>
        <v/>
      </c>
      <c r="BG111" s="121" t="str">
        <f t="shared" ca="1" si="60"/>
        <v/>
      </c>
      <c r="BH111" s="53" t="str">
        <f t="shared" ca="1" si="61"/>
        <v/>
      </c>
    </row>
    <row r="112" spans="1:60" ht="30.75" thickBot="1" x14ac:dyDescent="0.3">
      <c r="A112" s="40" t="s">
        <v>192</v>
      </c>
      <c r="B112" s="40" t="s">
        <v>555</v>
      </c>
      <c r="C112" s="40" t="s">
        <v>582</v>
      </c>
      <c r="D112" s="40" t="s">
        <v>563</v>
      </c>
      <c r="E112" s="40" t="s">
        <v>562</v>
      </c>
      <c r="F112" s="40">
        <v>1</v>
      </c>
      <c r="G112" s="40" t="s">
        <v>584</v>
      </c>
      <c r="H112" s="40" t="s">
        <v>325</v>
      </c>
      <c r="I112" s="40">
        <v>2019</v>
      </c>
      <c r="J112" s="220">
        <f>IF(ISBLANK($G112),"",VLOOKUP($G112,'Chp 3 - Condition Assessment'!$N$5:$R$1000,4,FALSE))</f>
        <v>40000</v>
      </c>
      <c r="K112" s="105">
        <f>IF(ISBLANK($G112),"",VLOOKUP($G112,'Chp 3 - Condition Assessment'!$N$5:$R$1000,5,FALSE))</f>
        <v>8</v>
      </c>
      <c r="L112" s="32" t="str">
        <f t="shared" si="40"/>
        <v>2019 2019 Chevy Bolt</v>
      </c>
      <c r="P112" t="b">
        <f t="shared" ref="P112:P175" si="70">IFERROR(OR(IF(ISBLANK(O112),O112="Grand Total"),"",COUNTIF(L:L,O112)),"")</f>
        <v>0</v>
      </c>
      <c r="Q112" t="str">
        <f t="shared" si="67"/>
        <v/>
      </c>
      <c r="R112" s="53" t="str">
        <f t="shared" si="63"/>
        <v/>
      </c>
      <c r="S112" s="108" t="str">
        <f t="shared" si="64"/>
        <v/>
      </c>
      <c r="T112" s="81" t="str">
        <f t="shared" si="65"/>
        <v/>
      </c>
      <c r="U112" s="105" t="str">
        <f t="shared" ca="1" si="69"/>
        <v/>
      </c>
      <c r="V112" s="105" t="str">
        <f t="shared" ca="1" si="69"/>
        <v/>
      </c>
      <c r="W112" s="105" t="str">
        <f t="shared" ca="1" si="69"/>
        <v/>
      </c>
      <c r="X112" s="105" t="str">
        <f t="shared" ca="1" si="69"/>
        <v/>
      </c>
      <c r="Y112" s="105" t="str">
        <f t="shared" ca="1" si="69"/>
        <v/>
      </c>
      <c r="AB112" s="111" t="str">
        <f t="shared" si="66"/>
        <v xml:space="preserve"> </v>
      </c>
      <c r="AC112" s="135"/>
      <c r="AD112" s="136"/>
      <c r="AE112" s="118" t="str">
        <f t="shared" si="42"/>
        <v/>
      </c>
      <c r="AF112" s="135"/>
      <c r="AG112" s="136"/>
      <c r="AH112" s="118" t="str">
        <f t="shared" si="43"/>
        <v/>
      </c>
      <c r="AI112" s="135"/>
      <c r="AJ112" s="136"/>
      <c r="AK112" s="118" t="str">
        <f t="shared" si="44"/>
        <v/>
      </c>
      <c r="AL112" s="135"/>
      <c r="AM112" s="136"/>
      <c r="AN112" s="118" t="str">
        <f t="shared" si="45"/>
        <v/>
      </c>
      <c r="AO112" s="135"/>
      <c r="AP112" s="136"/>
      <c r="AQ112" s="118" t="str">
        <f t="shared" si="46"/>
        <v/>
      </c>
      <c r="AT112" s="111" t="str">
        <f t="shared" si="47"/>
        <v xml:space="preserve"> </v>
      </c>
      <c r="AU112" t="str">
        <f t="shared" ca="1" si="48"/>
        <v/>
      </c>
      <c r="AV112" s="53" t="str">
        <f t="shared" ca="1" si="49"/>
        <v/>
      </c>
      <c r="AW112" t="str">
        <f t="shared" ca="1" si="50"/>
        <v/>
      </c>
      <c r="AX112" s="121" t="str">
        <f t="shared" ca="1" si="51"/>
        <v/>
      </c>
      <c r="AY112" s="53" t="str">
        <f t="shared" ca="1" si="52"/>
        <v/>
      </c>
      <c r="AZ112" t="str">
        <f t="shared" ca="1" si="53"/>
        <v/>
      </c>
      <c r="BA112" s="121" t="str">
        <f t="shared" ca="1" si="54"/>
        <v/>
      </c>
      <c r="BB112" s="53" t="str">
        <f t="shared" ca="1" si="55"/>
        <v/>
      </c>
      <c r="BC112" t="str">
        <f t="shared" ca="1" si="56"/>
        <v/>
      </c>
      <c r="BD112" s="121" t="str">
        <f t="shared" ca="1" si="57"/>
        <v/>
      </c>
      <c r="BE112" s="53" t="str">
        <f t="shared" ca="1" si="58"/>
        <v/>
      </c>
      <c r="BF112" t="str">
        <f t="shared" ca="1" si="59"/>
        <v/>
      </c>
      <c r="BG112" s="121" t="str">
        <f t="shared" ca="1" si="60"/>
        <v/>
      </c>
      <c r="BH112" s="53" t="str">
        <f t="shared" ca="1" si="61"/>
        <v/>
      </c>
    </row>
    <row r="113" spans="1:60" ht="30.75" thickBot="1" x14ac:dyDescent="0.3">
      <c r="A113" s="40" t="s">
        <v>192</v>
      </c>
      <c r="B113" s="40" t="s">
        <v>555</v>
      </c>
      <c r="C113" s="40" t="s">
        <v>583</v>
      </c>
      <c r="D113" s="40" t="s">
        <v>563</v>
      </c>
      <c r="E113" s="40" t="s">
        <v>562</v>
      </c>
      <c r="F113" s="40">
        <v>1</v>
      </c>
      <c r="G113" s="40" t="s">
        <v>585</v>
      </c>
      <c r="H113" s="40" t="s">
        <v>325</v>
      </c>
      <c r="I113" s="40">
        <v>2019</v>
      </c>
      <c r="J113" s="220">
        <f>IF(ISBLANK($G113),"",VLOOKUP($G113,'Chp 3 - Condition Assessment'!$N$5:$R$1000,4,FALSE))</f>
        <v>40000</v>
      </c>
      <c r="K113" s="105">
        <f>IF(ISBLANK($G113),"",VLOOKUP($G113,'Chp 3 - Condition Assessment'!$N$5:$R$1000,5,FALSE))</f>
        <v>8</v>
      </c>
      <c r="L113" s="32" t="str">
        <f t="shared" si="40"/>
        <v>2019 2019 Chevy Bolt</v>
      </c>
      <c r="P113" t="b">
        <f t="shared" si="70"/>
        <v>0</v>
      </c>
      <c r="Q113" t="str">
        <f t="shared" si="67"/>
        <v/>
      </c>
      <c r="R113" s="53" t="str">
        <f t="shared" si="63"/>
        <v/>
      </c>
      <c r="S113" s="108" t="str">
        <f t="shared" si="64"/>
        <v/>
      </c>
      <c r="T113" s="81" t="str">
        <f t="shared" si="65"/>
        <v/>
      </c>
      <c r="U113" s="105" t="str">
        <f t="shared" ca="1" si="69"/>
        <v/>
      </c>
      <c r="V113" s="105" t="str">
        <f t="shared" ca="1" si="69"/>
        <v/>
      </c>
      <c r="W113" s="105" t="str">
        <f t="shared" ca="1" si="69"/>
        <v/>
      </c>
      <c r="X113" s="105" t="str">
        <f t="shared" ca="1" si="69"/>
        <v/>
      </c>
      <c r="Y113" s="105" t="str">
        <f t="shared" ca="1" si="69"/>
        <v/>
      </c>
      <c r="AB113" s="111" t="str">
        <f t="shared" si="66"/>
        <v xml:space="preserve"> </v>
      </c>
      <c r="AC113" s="135"/>
      <c r="AD113" s="136"/>
      <c r="AE113" s="118" t="str">
        <f t="shared" si="42"/>
        <v/>
      </c>
      <c r="AF113" s="135"/>
      <c r="AG113" s="136"/>
      <c r="AH113" s="118" t="str">
        <f t="shared" si="43"/>
        <v/>
      </c>
      <c r="AI113" s="135"/>
      <c r="AJ113" s="136"/>
      <c r="AK113" s="118" t="str">
        <f t="shared" si="44"/>
        <v/>
      </c>
      <c r="AL113" s="135"/>
      <c r="AM113" s="136"/>
      <c r="AN113" s="118" t="str">
        <f t="shared" si="45"/>
        <v/>
      </c>
      <c r="AO113" s="135"/>
      <c r="AP113" s="136"/>
      <c r="AQ113" s="118" t="str">
        <f t="shared" si="46"/>
        <v/>
      </c>
      <c r="AT113" s="111" t="str">
        <f t="shared" si="47"/>
        <v xml:space="preserve"> </v>
      </c>
      <c r="AU113" t="str">
        <f t="shared" ca="1" si="48"/>
        <v/>
      </c>
      <c r="AV113" s="53" t="str">
        <f t="shared" ca="1" si="49"/>
        <v/>
      </c>
      <c r="AW113" t="str">
        <f t="shared" ca="1" si="50"/>
        <v/>
      </c>
      <c r="AX113" s="121" t="str">
        <f t="shared" ca="1" si="51"/>
        <v/>
      </c>
      <c r="AY113" s="53" t="str">
        <f t="shared" ca="1" si="52"/>
        <v/>
      </c>
      <c r="AZ113" t="str">
        <f t="shared" ca="1" si="53"/>
        <v/>
      </c>
      <c r="BA113" s="121" t="str">
        <f t="shared" ca="1" si="54"/>
        <v/>
      </c>
      <c r="BB113" s="53" t="str">
        <f t="shared" ca="1" si="55"/>
        <v/>
      </c>
      <c r="BC113" t="str">
        <f t="shared" ca="1" si="56"/>
        <v/>
      </c>
      <c r="BD113" s="121" t="str">
        <f t="shared" ca="1" si="57"/>
        <v/>
      </c>
      <c r="BE113" s="53" t="str">
        <f t="shared" ca="1" si="58"/>
        <v/>
      </c>
      <c r="BF113" t="str">
        <f t="shared" ca="1" si="59"/>
        <v/>
      </c>
      <c r="BG113" s="121" t="str">
        <f t="shared" ca="1" si="60"/>
        <v/>
      </c>
      <c r="BH113" s="53" t="str">
        <f t="shared" ca="1" si="61"/>
        <v/>
      </c>
    </row>
    <row r="114" spans="1:60" ht="30.75" thickBot="1" x14ac:dyDescent="0.3">
      <c r="A114" s="40" t="s">
        <v>192</v>
      </c>
      <c r="B114" s="40" t="s">
        <v>555</v>
      </c>
      <c r="C114" s="40" t="s">
        <v>589</v>
      </c>
      <c r="D114" s="40" t="s">
        <v>563</v>
      </c>
      <c r="E114" s="40" t="s">
        <v>562</v>
      </c>
      <c r="F114" s="40">
        <v>1</v>
      </c>
      <c r="G114" s="40" t="s">
        <v>590</v>
      </c>
      <c r="H114" s="40" t="s">
        <v>325</v>
      </c>
      <c r="I114" s="40">
        <v>2019</v>
      </c>
      <c r="J114" s="220">
        <v>40000</v>
      </c>
      <c r="K114" s="105">
        <v>8</v>
      </c>
      <c r="L114" s="32" t="str">
        <f t="shared" si="40"/>
        <v>2019 2019 Chevy Bolt</v>
      </c>
      <c r="P114" t="b">
        <f t="shared" si="70"/>
        <v>0</v>
      </c>
      <c r="Q114" t="str">
        <f t="shared" si="67"/>
        <v/>
      </c>
      <c r="R114" s="53" t="str">
        <f t="shared" si="63"/>
        <v/>
      </c>
      <c r="S114" s="108" t="str">
        <f t="shared" si="64"/>
        <v/>
      </c>
      <c r="T114" s="81" t="str">
        <f t="shared" si="65"/>
        <v/>
      </c>
      <c r="U114" s="105" t="str">
        <f t="shared" ca="1" si="69"/>
        <v/>
      </c>
      <c r="V114" s="105" t="str">
        <f t="shared" ca="1" si="69"/>
        <v/>
      </c>
      <c r="W114" s="105" t="str">
        <f t="shared" ca="1" si="69"/>
        <v/>
      </c>
      <c r="X114" s="105" t="str">
        <f t="shared" ca="1" si="69"/>
        <v/>
      </c>
      <c r="Y114" s="105" t="str">
        <f t="shared" ca="1" si="69"/>
        <v/>
      </c>
      <c r="AB114" s="111" t="str">
        <f t="shared" si="66"/>
        <v xml:space="preserve"> </v>
      </c>
      <c r="AC114" s="135"/>
      <c r="AD114" s="136"/>
      <c r="AE114" s="118" t="str">
        <f t="shared" si="42"/>
        <v/>
      </c>
      <c r="AF114" s="135"/>
      <c r="AG114" s="136"/>
      <c r="AH114" s="118" t="str">
        <f t="shared" si="43"/>
        <v/>
      </c>
      <c r="AI114" s="135"/>
      <c r="AJ114" s="136"/>
      <c r="AK114" s="118" t="str">
        <f t="shared" si="44"/>
        <v/>
      </c>
      <c r="AL114" s="135"/>
      <c r="AM114" s="136"/>
      <c r="AN114" s="118" t="str">
        <f t="shared" si="45"/>
        <v/>
      </c>
      <c r="AO114" s="135"/>
      <c r="AP114" s="136"/>
      <c r="AQ114" s="118" t="str">
        <f t="shared" si="46"/>
        <v/>
      </c>
      <c r="AT114" s="111" t="str">
        <f t="shared" si="47"/>
        <v xml:space="preserve"> </v>
      </c>
      <c r="AU114" t="str">
        <f t="shared" ca="1" si="48"/>
        <v/>
      </c>
      <c r="AV114" s="53" t="str">
        <f t="shared" ca="1" si="49"/>
        <v/>
      </c>
      <c r="AW114" t="str">
        <f t="shared" ca="1" si="50"/>
        <v/>
      </c>
      <c r="AX114" s="121" t="str">
        <f t="shared" ca="1" si="51"/>
        <v/>
      </c>
      <c r="AY114" s="53" t="str">
        <f t="shared" ca="1" si="52"/>
        <v/>
      </c>
      <c r="AZ114" t="str">
        <f t="shared" ca="1" si="53"/>
        <v/>
      </c>
      <c r="BA114" s="121" t="str">
        <f t="shared" ca="1" si="54"/>
        <v/>
      </c>
      <c r="BB114" s="53" t="str">
        <f t="shared" ca="1" si="55"/>
        <v/>
      </c>
      <c r="BC114" t="str">
        <f t="shared" ca="1" si="56"/>
        <v/>
      </c>
      <c r="BD114" s="121" t="str">
        <f t="shared" ca="1" si="57"/>
        <v/>
      </c>
      <c r="BE114" s="53" t="str">
        <f t="shared" ca="1" si="58"/>
        <v/>
      </c>
      <c r="BF114" t="str">
        <f t="shared" ca="1" si="59"/>
        <v/>
      </c>
      <c r="BG114" s="121" t="str">
        <f t="shared" ca="1" si="60"/>
        <v/>
      </c>
      <c r="BH114" s="53" t="str">
        <f t="shared" ca="1" si="61"/>
        <v/>
      </c>
    </row>
    <row r="115" spans="1:60" ht="30.75" thickBot="1" x14ac:dyDescent="0.3">
      <c r="A115" s="40" t="s">
        <v>192</v>
      </c>
      <c r="B115" s="40" t="s">
        <v>555</v>
      </c>
      <c r="C115" s="40" t="s">
        <v>591</v>
      </c>
      <c r="D115" s="40" t="s">
        <v>563</v>
      </c>
      <c r="E115" s="40" t="s">
        <v>562</v>
      </c>
      <c r="F115" s="40">
        <v>1</v>
      </c>
      <c r="G115" s="40" t="s">
        <v>592</v>
      </c>
      <c r="H115" s="40" t="s">
        <v>325</v>
      </c>
      <c r="I115" s="40">
        <v>2019</v>
      </c>
      <c r="J115" s="220">
        <v>40000</v>
      </c>
      <c r="K115" s="105">
        <v>8</v>
      </c>
      <c r="L115" s="32" t="str">
        <f t="shared" si="40"/>
        <v>2019 2019 Chevy Bolt</v>
      </c>
      <c r="P115" t="b">
        <f t="shared" si="70"/>
        <v>0</v>
      </c>
      <c r="Q115" t="str">
        <f t="shared" si="67"/>
        <v/>
      </c>
      <c r="R115" s="53" t="str">
        <f t="shared" si="63"/>
        <v/>
      </c>
      <c r="S115" s="108" t="str">
        <f t="shared" si="64"/>
        <v/>
      </c>
      <c r="T115" s="81" t="str">
        <f t="shared" si="65"/>
        <v/>
      </c>
      <c r="U115" s="105" t="str">
        <f t="shared" ca="1" si="69"/>
        <v/>
      </c>
      <c r="V115" s="105" t="str">
        <f t="shared" ca="1" si="69"/>
        <v/>
      </c>
      <c r="W115" s="105" t="str">
        <f t="shared" ca="1" si="69"/>
        <v/>
      </c>
      <c r="X115" s="105" t="str">
        <f t="shared" ca="1" si="69"/>
        <v/>
      </c>
      <c r="Y115" s="105" t="str">
        <f t="shared" ca="1" si="69"/>
        <v/>
      </c>
      <c r="AB115" s="111" t="str">
        <f t="shared" si="66"/>
        <v xml:space="preserve"> </v>
      </c>
      <c r="AC115" s="135"/>
      <c r="AD115" s="136"/>
      <c r="AE115" s="118" t="str">
        <f t="shared" si="42"/>
        <v/>
      </c>
      <c r="AF115" s="135"/>
      <c r="AG115" s="136"/>
      <c r="AH115" s="118" t="str">
        <f t="shared" si="43"/>
        <v/>
      </c>
      <c r="AI115" s="135"/>
      <c r="AJ115" s="136"/>
      <c r="AK115" s="118" t="str">
        <f t="shared" si="44"/>
        <v/>
      </c>
      <c r="AL115" s="135"/>
      <c r="AM115" s="136"/>
      <c r="AN115" s="118" t="str">
        <f t="shared" si="45"/>
        <v/>
      </c>
      <c r="AO115" s="135"/>
      <c r="AP115" s="136"/>
      <c r="AQ115" s="118" t="str">
        <f t="shared" si="46"/>
        <v/>
      </c>
      <c r="AT115" s="111" t="str">
        <f t="shared" si="47"/>
        <v xml:space="preserve"> </v>
      </c>
      <c r="AU115" t="str">
        <f t="shared" ca="1" si="48"/>
        <v/>
      </c>
      <c r="AV115" s="53" t="str">
        <f t="shared" ca="1" si="49"/>
        <v/>
      </c>
      <c r="AW115" t="str">
        <f t="shared" ca="1" si="50"/>
        <v/>
      </c>
      <c r="AX115" s="121" t="str">
        <f t="shared" ca="1" si="51"/>
        <v/>
      </c>
      <c r="AY115" s="53" t="str">
        <f t="shared" ca="1" si="52"/>
        <v/>
      </c>
      <c r="AZ115" t="str">
        <f t="shared" ca="1" si="53"/>
        <v/>
      </c>
      <c r="BA115" s="121" t="str">
        <f t="shared" ca="1" si="54"/>
        <v/>
      </c>
      <c r="BB115" s="53" t="str">
        <f t="shared" ca="1" si="55"/>
        <v/>
      </c>
      <c r="BC115" t="str">
        <f t="shared" ca="1" si="56"/>
        <v/>
      </c>
      <c r="BD115" s="121" t="str">
        <f t="shared" ca="1" si="57"/>
        <v/>
      </c>
      <c r="BE115" s="53" t="str">
        <f t="shared" ca="1" si="58"/>
        <v/>
      </c>
      <c r="BF115" t="str">
        <f t="shared" ca="1" si="59"/>
        <v/>
      </c>
      <c r="BG115" s="121" t="str">
        <f t="shared" ca="1" si="60"/>
        <v/>
      </c>
      <c r="BH115" s="53" t="str">
        <f t="shared" ca="1" si="61"/>
        <v/>
      </c>
    </row>
    <row r="116" spans="1:60" ht="30.75" thickBot="1" x14ac:dyDescent="0.3">
      <c r="A116" s="40" t="s">
        <v>192</v>
      </c>
      <c r="B116" s="40" t="s">
        <v>555</v>
      </c>
      <c r="C116" s="40" t="s">
        <v>593</v>
      </c>
      <c r="D116" s="40" t="s">
        <v>563</v>
      </c>
      <c r="E116" s="40" t="s">
        <v>562</v>
      </c>
      <c r="F116" s="40">
        <v>1</v>
      </c>
      <c r="G116" s="40" t="s">
        <v>594</v>
      </c>
      <c r="H116" s="40" t="s">
        <v>325</v>
      </c>
      <c r="I116" s="40">
        <v>2019</v>
      </c>
      <c r="J116" s="220">
        <v>40000</v>
      </c>
      <c r="K116" s="105">
        <v>8</v>
      </c>
      <c r="L116" s="32" t="str">
        <f t="shared" si="40"/>
        <v>2019 2019 Chevy Bolt</v>
      </c>
      <c r="P116" t="b">
        <f t="shared" si="70"/>
        <v>0</v>
      </c>
      <c r="Q116" t="str">
        <f t="shared" si="67"/>
        <v/>
      </c>
      <c r="R116" s="53" t="str">
        <f t="shared" si="63"/>
        <v/>
      </c>
      <c r="S116" s="108" t="str">
        <f t="shared" si="64"/>
        <v/>
      </c>
      <c r="T116" s="81" t="str">
        <f t="shared" si="65"/>
        <v/>
      </c>
      <c r="U116" s="105" t="str">
        <f t="shared" ref="U116:Y125" ca="1" si="71">IFERROR(IF((U$10-$S116)&lt;=$T116,$Q116,0),"")</f>
        <v/>
      </c>
      <c r="V116" s="105" t="str">
        <f t="shared" ca="1" si="71"/>
        <v/>
      </c>
      <c r="W116" s="105" t="str">
        <f t="shared" ca="1" si="71"/>
        <v/>
      </c>
      <c r="X116" s="105" t="str">
        <f t="shared" ca="1" si="71"/>
        <v/>
      </c>
      <c r="Y116" s="105" t="str">
        <f t="shared" ca="1" si="71"/>
        <v/>
      </c>
      <c r="AB116" s="111" t="str">
        <f t="shared" si="66"/>
        <v xml:space="preserve"> </v>
      </c>
      <c r="AC116" s="135"/>
      <c r="AD116" s="136"/>
      <c r="AE116" s="118" t="str">
        <f t="shared" si="42"/>
        <v/>
      </c>
      <c r="AF116" s="135"/>
      <c r="AG116" s="136"/>
      <c r="AH116" s="118" t="str">
        <f t="shared" si="43"/>
        <v/>
      </c>
      <c r="AI116" s="135"/>
      <c r="AJ116" s="136"/>
      <c r="AK116" s="118" t="str">
        <f t="shared" si="44"/>
        <v/>
      </c>
      <c r="AL116" s="135"/>
      <c r="AM116" s="136"/>
      <c r="AN116" s="118" t="str">
        <f t="shared" si="45"/>
        <v/>
      </c>
      <c r="AO116" s="135"/>
      <c r="AP116" s="136"/>
      <c r="AQ116" s="118" t="str">
        <f t="shared" si="46"/>
        <v/>
      </c>
      <c r="AT116" s="111" t="str">
        <f t="shared" si="47"/>
        <v xml:space="preserve"> </v>
      </c>
      <c r="AU116" t="str">
        <f t="shared" ca="1" si="48"/>
        <v/>
      </c>
      <c r="AV116" s="53" t="str">
        <f t="shared" ca="1" si="49"/>
        <v/>
      </c>
      <c r="AW116" t="str">
        <f t="shared" ca="1" si="50"/>
        <v/>
      </c>
      <c r="AX116" s="121" t="str">
        <f t="shared" ca="1" si="51"/>
        <v/>
      </c>
      <c r="AY116" s="53" t="str">
        <f t="shared" ca="1" si="52"/>
        <v/>
      </c>
      <c r="AZ116" t="str">
        <f t="shared" ca="1" si="53"/>
        <v/>
      </c>
      <c r="BA116" s="121" t="str">
        <f t="shared" ca="1" si="54"/>
        <v/>
      </c>
      <c r="BB116" s="53" t="str">
        <f t="shared" ca="1" si="55"/>
        <v/>
      </c>
      <c r="BC116" t="str">
        <f t="shared" ca="1" si="56"/>
        <v/>
      </c>
      <c r="BD116" s="121" t="str">
        <f t="shared" ca="1" si="57"/>
        <v/>
      </c>
      <c r="BE116" s="53" t="str">
        <f t="shared" ca="1" si="58"/>
        <v/>
      </c>
      <c r="BF116" t="str">
        <f t="shared" ca="1" si="59"/>
        <v/>
      </c>
      <c r="BG116" s="121" t="str">
        <f t="shared" ca="1" si="60"/>
        <v/>
      </c>
      <c r="BH116" s="53" t="str">
        <f t="shared" ca="1" si="61"/>
        <v/>
      </c>
    </row>
    <row r="117" spans="1:60" ht="30.75" thickBot="1" x14ac:dyDescent="0.3">
      <c r="A117" s="40" t="s">
        <v>192</v>
      </c>
      <c r="B117" s="40" t="s">
        <v>257</v>
      </c>
      <c r="C117" s="40" t="s">
        <v>597</v>
      </c>
      <c r="D117" s="40" t="s">
        <v>595</v>
      </c>
      <c r="E117" s="40" t="s">
        <v>596</v>
      </c>
      <c r="F117" s="40">
        <v>1</v>
      </c>
      <c r="G117" s="40" t="s">
        <v>598</v>
      </c>
      <c r="H117" s="40" t="s">
        <v>325</v>
      </c>
      <c r="I117" s="40">
        <v>2019</v>
      </c>
      <c r="J117" s="220">
        <v>600000</v>
      </c>
      <c r="K117" s="105">
        <v>12</v>
      </c>
      <c r="L117" s="32" t="str">
        <f t="shared" si="40"/>
        <v>2019 2019 BYD K9S</v>
      </c>
      <c r="O117" s="7" t="s">
        <v>133</v>
      </c>
      <c r="P117" t="b">
        <f t="shared" si="70"/>
        <v>0</v>
      </c>
      <c r="Q117" t="s">
        <v>133</v>
      </c>
      <c r="R117" s="53" t="str">
        <f t="shared" si="63"/>
        <v/>
      </c>
      <c r="S117" s="108" t="str">
        <f t="shared" si="64"/>
        <v xml:space="preserve"> </v>
      </c>
      <c r="T117" s="81" t="str">
        <f t="shared" si="65"/>
        <v/>
      </c>
      <c r="U117" s="105" t="str">
        <f t="shared" ca="1" si="71"/>
        <v/>
      </c>
      <c r="V117" s="105" t="str">
        <f t="shared" ca="1" si="71"/>
        <v/>
      </c>
      <c r="W117" s="105" t="str">
        <f t="shared" ca="1" si="71"/>
        <v/>
      </c>
      <c r="X117" s="105" t="str">
        <f t="shared" ca="1" si="71"/>
        <v/>
      </c>
      <c r="Y117" s="105" t="str">
        <f t="shared" ca="1" si="71"/>
        <v/>
      </c>
      <c r="AB117" s="111" t="str">
        <f t="shared" si="66"/>
        <v xml:space="preserve"> </v>
      </c>
      <c r="AC117" s="135"/>
      <c r="AD117" s="136"/>
      <c r="AE117" s="118" t="str">
        <f t="shared" si="42"/>
        <v/>
      </c>
      <c r="AF117" s="135"/>
      <c r="AG117" s="136"/>
      <c r="AH117" s="118" t="str">
        <f t="shared" si="43"/>
        <v/>
      </c>
      <c r="AI117" s="135"/>
      <c r="AJ117" s="136"/>
      <c r="AK117" s="118" t="str">
        <f t="shared" si="44"/>
        <v/>
      </c>
      <c r="AL117" s="135"/>
      <c r="AM117" s="136"/>
      <c r="AN117" s="118" t="str">
        <f t="shared" si="45"/>
        <v/>
      </c>
      <c r="AO117" s="135"/>
      <c r="AP117" s="136"/>
      <c r="AQ117" s="118" t="str">
        <f t="shared" si="46"/>
        <v/>
      </c>
      <c r="AT117" s="111" t="str">
        <f t="shared" si="47"/>
        <v xml:space="preserve"> </v>
      </c>
      <c r="AU117" t="str">
        <f t="shared" ca="1" si="48"/>
        <v/>
      </c>
      <c r="AV117" s="53" t="str">
        <f t="shared" ca="1" si="49"/>
        <v/>
      </c>
      <c r="AW117" t="str">
        <f t="shared" ca="1" si="50"/>
        <v/>
      </c>
      <c r="AX117" s="121" t="str">
        <f t="shared" ca="1" si="51"/>
        <v/>
      </c>
      <c r="AY117" s="53" t="str">
        <f t="shared" ca="1" si="52"/>
        <v/>
      </c>
      <c r="AZ117" t="str">
        <f t="shared" ca="1" si="53"/>
        <v/>
      </c>
      <c r="BA117" s="121" t="str">
        <f t="shared" ca="1" si="54"/>
        <v/>
      </c>
      <c r="BB117" s="53" t="str">
        <f t="shared" ca="1" si="55"/>
        <v/>
      </c>
      <c r="BC117" t="str">
        <f t="shared" ca="1" si="56"/>
        <v/>
      </c>
      <c r="BD117" s="121" t="str">
        <f t="shared" ca="1" si="57"/>
        <v/>
      </c>
      <c r="BE117" s="53" t="str">
        <f t="shared" ca="1" si="58"/>
        <v/>
      </c>
      <c r="BF117" t="str">
        <f t="shared" ca="1" si="59"/>
        <v/>
      </c>
      <c r="BG117" s="121" t="str">
        <f t="shared" ca="1" si="60"/>
        <v/>
      </c>
      <c r="BH117" s="53" t="str">
        <f t="shared" ca="1" si="61"/>
        <v/>
      </c>
    </row>
    <row r="118" spans="1:60" ht="30.75" thickBot="1" x14ac:dyDescent="0.3">
      <c r="A118" s="40" t="s">
        <v>192</v>
      </c>
      <c r="B118" s="40" t="s">
        <v>257</v>
      </c>
      <c r="C118" s="40" t="s">
        <v>599</v>
      </c>
      <c r="D118" s="40" t="s">
        <v>595</v>
      </c>
      <c r="E118" s="40" t="s">
        <v>596</v>
      </c>
      <c r="F118" s="40">
        <v>1</v>
      </c>
      <c r="G118" s="40" t="s">
        <v>600</v>
      </c>
      <c r="H118" s="40" t="s">
        <v>325</v>
      </c>
      <c r="I118" s="40">
        <v>2019</v>
      </c>
      <c r="J118" s="220">
        <v>600000</v>
      </c>
      <c r="K118" s="105">
        <v>12</v>
      </c>
      <c r="L118" s="32" t="str">
        <f t="shared" si="40"/>
        <v>2019 2019 BYD K9S</v>
      </c>
      <c r="P118" t="b">
        <f t="shared" si="70"/>
        <v>0</v>
      </c>
      <c r="Q118" t="str">
        <f>IFERROR(IF(OR(ISBLANK(O118),O118="Grand Total"),"",SUMIF(L:L,O118,F:F)),"")</f>
        <v/>
      </c>
      <c r="R118" s="53" t="str">
        <f t="shared" si="63"/>
        <v/>
      </c>
      <c r="S118" s="108" t="str">
        <f t="shared" si="64"/>
        <v/>
      </c>
      <c r="T118" s="81" t="str">
        <f t="shared" si="65"/>
        <v/>
      </c>
      <c r="U118" s="105" t="str">
        <f t="shared" ca="1" si="71"/>
        <v/>
      </c>
      <c r="V118" s="105" t="str">
        <f t="shared" ca="1" si="71"/>
        <v/>
      </c>
      <c r="W118" s="105" t="str">
        <f t="shared" ca="1" si="71"/>
        <v/>
      </c>
      <c r="X118" s="105" t="str">
        <f t="shared" ca="1" si="71"/>
        <v/>
      </c>
      <c r="Y118" s="105" t="str">
        <f t="shared" ca="1" si="71"/>
        <v/>
      </c>
      <c r="AB118" s="111" t="str">
        <f t="shared" si="66"/>
        <v xml:space="preserve"> </v>
      </c>
      <c r="AC118" s="135"/>
      <c r="AD118" s="136"/>
      <c r="AE118" s="118" t="str">
        <f t="shared" si="42"/>
        <v/>
      </c>
      <c r="AF118" s="135"/>
      <c r="AG118" s="136"/>
      <c r="AH118" s="118" t="str">
        <f t="shared" si="43"/>
        <v/>
      </c>
      <c r="AI118" s="135"/>
      <c r="AJ118" s="136"/>
      <c r="AK118" s="118" t="str">
        <f t="shared" si="44"/>
        <v/>
      </c>
      <c r="AL118" s="135"/>
      <c r="AM118" s="136"/>
      <c r="AN118" s="118" t="str">
        <f t="shared" si="45"/>
        <v/>
      </c>
      <c r="AO118" s="135"/>
      <c r="AP118" s="136"/>
      <c r="AQ118" s="118" t="str">
        <f t="shared" si="46"/>
        <v/>
      </c>
      <c r="AT118" s="111" t="str">
        <f t="shared" si="47"/>
        <v xml:space="preserve"> </v>
      </c>
      <c r="AU118" t="str">
        <f t="shared" ca="1" si="48"/>
        <v/>
      </c>
      <c r="AV118" s="53" t="str">
        <f t="shared" ca="1" si="49"/>
        <v/>
      </c>
      <c r="AW118" t="str">
        <f t="shared" ca="1" si="50"/>
        <v/>
      </c>
      <c r="AX118" s="121" t="str">
        <f t="shared" ca="1" si="51"/>
        <v/>
      </c>
      <c r="AY118" s="53" t="str">
        <f t="shared" ca="1" si="52"/>
        <v/>
      </c>
      <c r="AZ118" t="str">
        <f t="shared" ca="1" si="53"/>
        <v/>
      </c>
      <c r="BA118" s="121" t="str">
        <f t="shared" ca="1" si="54"/>
        <v/>
      </c>
      <c r="BB118" s="53" t="str">
        <f t="shared" ca="1" si="55"/>
        <v/>
      </c>
      <c r="BC118" t="str">
        <f t="shared" ca="1" si="56"/>
        <v/>
      </c>
      <c r="BD118" s="121" t="str">
        <f t="shared" ca="1" si="57"/>
        <v/>
      </c>
      <c r="BE118" s="53" t="str">
        <f t="shared" ca="1" si="58"/>
        <v/>
      </c>
      <c r="BF118" t="str">
        <f t="shared" ca="1" si="59"/>
        <v/>
      </c>
      <c r="BG118" s="121" t="str">
        <f t="shared" ca="1" si="60"/>
        <v/>
      </c>
      <c r="BH118" s="53" t="str">
        <f t="shared" ca="1" si="61"/>
        <v/>
      </c>
    </row>
    <row r="119" spans="1:60" ht="30.75" thickBot="1" x14ac:dyDescent="0.3">
      <c r="A119" s="40" t="s">
        <v>192</v>
      </c>
      <c r="B119" s="40" t="s">
        <v>555</v>
      </c>
      <c r="C119" s="40" t="s">
        <v>602</v>
      </c>
      <c r="D119" s="40" t="s">
        <v>563</v>
      </c>
      <c r="E119" s="40" t="s">
        <v>562</v>
      </c>
      <c r="F119" s="40">
        <v>1</v>
      </c>
      <c r="G119" s="40" t="s">
        <v>606</v>
      </c>
      <c r="H119" s="40" t="s">
        <v>325</v>
      </c>
      <c r="I119" s="40">
        <v>2019</v>
      </c>
      <c r="J119" s="220">
        <v>40000</v>
      </c>
      <c r="K119" s="105">
        <v>8</v>
      </c>
      <c r="L119" s="32" t="str">
        <f t="shared" si="40"/>
        <v>2019 2019 Chevy Bolt</v>
      </c>
      <c r="O119" s="7" t="s">
        <v>133</v>
      </c>
      <c r="P119" t="b">
        <f t="shared" si="70"/>
        <v>0</v>
      </c>
      <c r="Q119" t="s">
        <v>133</v>
      </c>
      <c r="R119" s="53" t="str">
        <f t="shared" si="63"/>
        <v/>
      </c>
      <c r="S119" s="108" t="str">
        <f t="shared" si="64"/>
        <v xml:space="preserve"> </v>
      </c>
      <c r="T119" s="81" t="str">
        <f t="shared" si="65"/>
        <v/>
      </c>
      <c r="U119" s="105" t="str">
        <f t="shared" ca="1" si="71"/>
        <v/>
      </c>
      <c r="V119" s="105" t="str">
        <f t="shared" ca="1" si="71"/>
        <v/>
      </c>
      <c r="W119" s="105" t="str">
        <f t="shared" ca="1" si="71"/>
        <v/>
      </c>
      <c r="X119" s="105" t="str">
        <f t="shared" ca="1" si="71"/>
        <v/>
      </c>
      <c r="Y119" s="105" t="str">
        <f t="shared" ca="1" si="71"/>
        <v/>
      </c>
      <c r="AB119" s="111" t="str">
        <f t="shared" si="66"/>
        <v xml:space="preserve"> </v>
      </c>
      <c r="AC119" s="135"/>
      <c r="AD119" s="136"/>
      <c r="AE119" s="118" t="str">
        <f t="shared" si="42"/>
        <v/>
      </c>
      <c r="AF119" s="135"/>
      <c r="AG119" s="136"/>
      <c r="AH119" s="118" t="str">
        <f t="shared" si="43"/>
        <v/>
      </c>
      <c r="AI119" s="135"/>
      <c r="AJ119" s="136"/>
      <c r="AK119" s="118" t="str">
        <f t="shared" si="44"/>
        <v/>
      </c>
      <c r="AL119" s="135"/>
      <c r="AM119" s="136"/>
      <c r="AN119" s="118" t="str">
        <f t="shared" si="45"/>
        <v/>
      </c>
      <c r="AO119" s="135"/>
      <c r="AP119" s="136"/>
      <c r="AQ119" s="118" t="str">
        <f t="shared" si="46"/>
        <v/>
      </c>
      <c r="AT119" s="111" t="str">
        <f t="shared" si="47"/>
        <v xml:space="preserve"> </v>
      </c>
      <c r="AU119" t="str">
        <f t="shared" ca="1" si="48"/>
        <v/>
      </c>
      <c r="AV119" s="53" t="str">
        <f t="shared" ca="1" si="49"/>
        <v/>
      </c>
      <c r="AW119" t="str">
        <f t="shared" ca="1" si="50"/>
        <v/>
      </c>
      <c r="AX119" s="121" t="str">
        <f t="shared" ca="1" si="51"/>
        <v/>
      </c>
      <c r="AY119" s="53" t="str">
        <f t="shared" ca="1" si="52"/>
        <v/>
      </c>
      <c r="AZ119" t="str">
        <f t="shared" ca="1" si="53"/>
        <v/>
      </c>
      <c r="BA119" s="121" t="str">
        <f t="shared" ca="1" si="54"/>
        <v/>
      </c>
      <c r="BB119" s="53" t="str">
        <f t="shared" ca="1" si="55"/>
        <v/>
      </c>
      <c r="BC119" t="str">
        <f t="shared" ca="1" si="56"/>
        <v/>
      </c>
      <c r="BD119" s="121" t="str">
        <f t="shared" ca="1" si="57"/>
        <v/>
      </c>
      <c r="BE119" s="53" t="str">
        <f t="shared" ca="1" si="58"/>
        <v/>
      </c>
      <c r="BF119" t="str">
        <f t="shared" ca="1" si="59"/>
        <v/>
      </c>
      <c r="BG119" s="121" t="str">
        <f t="shared" ca="1" si="60"/>
        <v/>
      </c>
      <c r="BH119" s="53" t="str">
        <f t="shared" ca="1" si="61"/>
        <v/>
      </c>
    </row>
    <row r="120" spans="1:60" ht="30.75" thickBot="1" x14ac:dyDescent="0.3">
      <c r="A120" s="40" t="s">
        <v>192</v>
      </c>
      <c r="B120" s="40" t="s">
        <v>555</v>
      </c>
      <c r="C120" s="40" t="s">
        <v>603</v>
      </c>
      <c r="D120" s="40" t="s">
        <v>563</v>
      </c>
      <c r="E120" s="40" t="s">
        <v>562</v>
      </c>
      <c r="F120" s="40">
        <v>1</v>
      </c>
      <c r="G120" s="40" t="s">
        <v>607</v>
      </c>
      <c r="H120" s="40" t="s">
        <v>325</v>
      </c>
      <c r="I120" s="40">
        <v>2019</v>
      </c>
      <c r="J120" s="220">
        <v>40000</v>
      </c>
      <c r="K120" s="105">
        <v>8</v>
      </c>
      <c r="L120" s="32" t="str">
        <f t="shared" si="40"/>
        <v>2019 2019 Chevy Bolt</v>
      </c>
      <c r="P120" t="b">
        <f t="shared" si="70"/>
        <v>0</v>
      </c>
      <c r="Q120" t="str">
        <f>IFERROR(IF(OR(ISBLANK(O120),O120="Grand Total"),"",SUMIF(L:L,O120,F:F)),"")</f>
        <v/>
      </c>
      <c r="R120" s="53" t="str">
        <f t="shared" si="63"/>
        <v/>
      </c>
      <c r="S120" s="108" t="str">
        <f t="shared" si="64"/>
        <v/>
      </c>
      <c r="T120" s="81" t="str">
        <f t="shared" si="65"/>
        <v/>
      </c>
      <c r="U120" s="105" t="str">
        <f t="shared" ca="1" si="71"/>
        <v/>
      </c>
      <c r="V120" s="105" t="str">
        <f t="shared" ca="1" si="71"/>
        <v/>
      </c>
      <c r="W120" s="105" t="str">
        <f t="shared" ca="1" si="71"/>
        <v/>
      </c>
      <c r="X120" s="105" t="str">
        <f t="shared" ca="1" si="71"/>
        <v/>
      </c>
      <c r="Y120" s="105" t="str">
        <f t="shared" ca="1" si="71"/>
        <v/>
      </c>
      <c r="AB120" s="111" t="str">
        <f t="shared" si="66"/>
        <v xml:space="preserve"> </v>
      </c>
      <c r="AC120" s="135"/>
      <c r="AD120" s="136"/>
      <c r="AE120" s="118" t="str">
        <f t="shared" si="42"/>
        <v/>
      </c>
      <c r="AF120" s="135"/>
      <c r="AG120" s="136"/>
      <c r="AH120" s="118" t="str">
        <f t="shared" si="43"/>
        <v/>
      </c>
      <c r="AI120" s="135"/>
      <c r="AJ120" s="136"/>
      <c r="AK120" s="118" t="str">
        <f t="shared" si="44"/>
        <v/>
      </c>
      <c r="AL120" s="135"/>
      <c r="AM120" s="136"/>
      <c r="AN120" s="118" t="str">
        <f t="shared" si="45"/>
        <v/>
      </c>
      <c r="AO120" s="135"/>
      <c r="AP120" s="136"/>
      <c r="AQ120" s="118" t="str">
        <f t="shared" si="46"/>
        <v/>
      </c>
      <c r="AT120" s="111" t="str">
        <f t="shared" si="47"/>
        <v xml:space="preserve"> </v>
      </c>
      <c r="AU120" t="str">
        <f t="shared" ca="1" si="48"/>
        <v/>
      </c>
      <c r="AV120" s="53" t="str">
        <f t="shared" ca="1" si="49"/>
        <v/>
      </c>
      <c r="AW120" t="str">
        <f t="shared" ca="1" si="50"/>
        <v/>
      </c>
      <c r="AX120" s="121" t="str">
        <f t="shared" ca="1" si="51"/>
        <v/>
      </c>
      <c r="AY120" s="53" t="str">
        <f t="shared" ca="1" si="52"/>
        <v/>
      </c>
      <c r="AZ120" t="str">
        <f t="shared" ca="1" si="53"/>
        <v/>
      </c>
      <c r="BA120" s="121" t="str">
        <f t="shared" ca="1" si="54"/>
        <v/>
      </c>
      <c r="BB120" s="53" t="str">
        <f t="shared" ca="1" si="55"/>
        <v/>
      </c>
      <c r="BC120" t="str">
        <f t="shared" ca="1" si="56"/>
        <v/>
      </c>
      <c r="BD120" s="121" t="str">
        <f t="shared" ca="1" si="57"/>
        <v/>
      </c>
      <c r="BE120" s="53" t="str">
        <f t="shared" ca="1" si="58"/>
        <v/>
      </c>
      <c r="BF120" t="str">
        <f t="shared" ca="1" si="59"/>
        <v/>
      </c>
      <c r="BG120" s="121" t="str">
        <f t="shared" ca="1" si="60"/>
        <v/>
      </c>
      <c r="BH120" s="53" t="str">
        <f t="shared" ca="1" si="61"/>
        <v/>
      </c>
    </row>
    <row r="121" spans="1:60" ht="30.75" thickBot="1" x14ac:dyDescent="0.3">
      <c r="A121" s="40" t="s">
        <v>192</v>
      </c>
      <c r="B121" s="40" t="s">
        <v>555</v>
      </c>
      <c r="C121" s="40" t="s">
        <v>604</v>
      </c>
      <c r="D121" s="40" t="s">
        <v>563</v>
      </c>
      <c r="E121" s="40" t="s">
        <v>562</v>
      </c>
      <c r="F121" s="40">
        <v>1</v>
      </c>
      <c r="G121" s="40" t="s">
        <v>608</v>
      </c>
      <c r="H121" s="40" t="s">
        <v>325</v>
      </c>
      <c r="I121" s="40">
        <v>2019</v>
      </c>
      <c r="J121" s="220">
        <v>40000</v>
      </c>
      <c r="K121" s="105">
        <v>8</v>
      </c>
      <c r="L121" s="32" t="str">
        <f t="shared" si="40"/>
        <v>2019 2019 Chevy Bolt</v>
      </c>
      <c r="P121" t="b">
        <f t="shared" si="70"/>
        <v>0</v>
      </c>
      <c r="Q121" t="str">
        <f>IFERROR(IF(OR(ISBLANK(O121),O121="Grand Total"),"",SUMIF(L:L,O121,F:F)),"")</f>
        <v/>
      </c>
      <c r="R121" s="53" t="str">
        <f t="shared" si="63"/>
        <v/>
      </c>
      <c r="S121" s="108" t="str">
        <f t="shared" si="64"/>
        <v/>
      </c>
      <c r="T121" s="81" t="str">
        <f t="shared" si="65"/>
        <v/>
      </c>
      <c r="U121" s="105" t="str">
        <f t="shared" ca="1" si="71"/>
        <v/>
      </c>
      <c r="V121" s="105" t="str">
        <f t="shared" ca="1" si="71"/>
        <v/>
      </c>
      <c r="W121" s="105" t="str">
        <f t="shared" ca="1" si="71"/>
        <v/>
      </c>
      <c r="X121" s="105" t="str">
        <f t="shared" ca="1" si="71"/>
        <v/>
      </c>
      <c r="Y121" s="105" t="str">
        <f t="shared" ca="1" si="71"/>
        <v/>
      </c>
      <c r="AB121" s="111" t="str">
        <f t="shared" si="66"/>
        <v xml:space="preserve"> </v>
      </c>
      <c r="AC121" s="135"/>
      <c r="AD121" s="136"/>
      <c r="AE121" s="118" t="str">
        <f t="shared" si="42"/>
        <v/>
      </c>
      <c r="AF121" s="135"/>
      <c r="AG121" s="136"/>
      <c r="AH121" s="118" t="str">
        <f t="shared" si="43"/>
        <v/>
      </c>
      <c r="AI121" s="135"/>
      <c r="AJ121" s="136"/>
      <c r="AK121" s="118" t="str">
        <f t="shared" si="44"/>
        <v/>
      </c>
      <c r="AL121" s="135"/>
      <c r="AM121" s="136"/>
      <c r="AN121" s="118" t="str">
        <f t="shared" si="45"/>
        <v/>
      </c>
      <c r="AO121" s="135"/>
      <c r="AP121" s="136"/>
      <c r="AQ121" s="118" t="str">
        <f t="shared" si="46"/>
        <v/>
      </c>
      <c r="AT121" s="111" t="str">
        <f t="shared" si="47"/>
        <v xml:space="preserve"> </v>
      </c>
      <c r="AU121" t="str">
        <f t="shared" ca="1" si="48"/>
        <v/>
      </c>
      <c r="AV121" s="53" t="str">
        <f t="shared" ca="1" si="49"/>
        <v/>
      </c>
      <c r="AW121" t="str">
        <f t="shared" ca="1" si="50"/>
        <v/>
      </c>
      <c r="AX121" s="121" t="str">
        <f t="shared" ca="1" si="51"/>
        <v/>
      </c>
      <c r="AY121" s="53" t="str">
        <f t="shared" ca="1" si="52"/>
        <v/>
      </c>
      <c r="AZ121" t="str">
        <f t="shared" ca="1" si="53"/>
        <v/>
      </c>
      <c r="BA121" s="121" t="str">
        <f t="shared" ca="1" si="54"/>
        <v/>
      </c>
      <c r="BB121" s="53" t="str">
        <f t="shared" ca="1" si="55"/>
        <v/>
      </c>
      <c r="BC121" t="str">
        <f t="shared" ca="1" si="56"/>
        <v/>
      </c>
      <c r="BD121" s="121" t="str">
        <f t="shared" ca="1" si="57"/>
        <v/>
      </c>
      <c r="BE121" s="53" t="str">
        <f t="shared" ca="1" si="58"/>
        <v/>
      </c>
      <c r="BF121" t="str">
        <f t="shared" ca="1" si="59"/>
        <v/>
      </c>
      <c r="BG121" s="121" t="str">
        <f t="shared" ca="1" si="60"/>
        <v/>
      </c>
      <c r="BH121" s="53" t="str">
        <f t="shared" ca="1" si="61"/>
        <v/>
      </c>
    </row>
    <row r="122" spans="1:60" ht="30.75" thickBot="1" x14ac:dyDescent="0.3">
      <c r="A122" s="40" t="s">
        <v>192</v>
      </c>
      <c r="B122" s="40" t="s">
        <v>555</v>
      </c>
      <c r="C122" s="40" t="s">
        <v>605</v>
      </c>
      <c r="D122" s="40" t="s">
        <v>563</v>
      </c>
      <c r="E122" s="40" t="s">
        <v>562</v>
      </c>
      <c r="F122" s="40">
        <v>1</v>
      </c>
      <c r="G122" s="40" t="s">
        <v>609</v>
      </c>
      <c r="H122" s="40" t="s">
        <v>325</v>
      </c>
      <c r="I122" s="40">
        <v>2019</v>
      </c>
      <c r="J122" s="220">
        <v>40000</v>
      </c>
      <c r="K122" s="105">
        <v>8</v>
      </c>
      <c r="L122" s="32" t="str">
        <f t="shared" si="40"/>
        <v>2019 2019 Chevy Bolt</v>
      </c>
      <c r="P122" t="b">
        <f t="shared" si="70"/>
        <v>0</v>
      </c>
      <c r="Q122" t="str">
        <f>IFERROR(IF(OR(ISBLANK(O122),O122="Grand Total"),"",SUMIF(L:L,O122,F:F)),"")</f>
        <v/>
      </c>
      <c r="R122" s="53" t="str">
        <f t="shared" si="63"/>
        <v/>
      </c>
      <c r="S122" s="108" t="str">
        <f t="shared" si="64"/>
        <v/>
      </c>
      <c r="T122" s="81" t="str">
        <f t="shared" si="65"/>
        <v/>
      </c>
      <c r="U122" s="105" t="str">
        <f t="shared" ca="1" si="71"/>
        <v/>
      </c>
      <c r="V122" s="105" t="str">
        <f t="shared" ca="1" si="71"/>
        <v/>
      </c>
      <c r="W122" s="105" t="str">
        <f t="shared" ca="1" si="71"/>
        <v/>
      </c>
      <c r="X122" s="105" t="str">
        <f t="shared" ca="1" si="71"/>
        <v/>
      </c>
      <c r="Y122" s="105" t="str">
        <f t="shared" ca="1" si="71"/>
        <v/>
      </c>
      <c r="AB122" s="111" t="str">
        <f t="shared" si="66"/>
        <v xml:space="preserve"> </v>
      </c>
      <c r="AC122" s="135"/>
      <c r="AD122" s="136"/>
      <c r="AE122" s="118" t="str">
        <f t="shared" si="42"/>
        <v/>
      </c>
      <c r="AF122" s="135"/>
      <c r="AG122" s="136"/>
      <c r="AH122" s="118" t="str">
        <f t="shared" si="43"/>
        <v/>
      </c>
      <c r="AI122" s="135"/>
      <c r="AJ122" s="136"/>
      <c r="AK122" s="118" t="str">
        <f t="shared" si="44"/>
        <v/>
      </c>
      <c r="AL122" s="135"/>
      <c r="AM122" s="136"/>
      <c r="AN122" s="118" t="str">
        <f t="shared" si="45"/>
        <v/>
      </c>
      <c r="AO122" s="135"/>
      <c r="AP122" s="136"/>
      <c r="AQ122" s="118" t="str">
        <f t="shared" si="46"/>
        <v/>
      </c>
      <c r="AT122" s="111" t="str">
        <f t="shared" si="47"/>
        <v xml:space="preserve"> </v>
      </c>
      <c r="AU122" t="str">
        <f t="shared" ca="1" si="48"/>
        <v/>
      </c>
      <c r="AV122" s="53" t="str">
        <f t="shared" ca="1" si="49"/>
        <v/>
      </c>
      <c r="AW122" t="str">
        <f t="shared" ca="1" si="50"/>
        <v/>
      </c>
      <c r="AX122" s="121" t="str">
        <f t="shared" ca="1" si="51"/>
        <v/>
      </c>
      <c r="AY122" s="53" t="str">
        <f t="shared" ca="1" si="52"/>
        <v/>
      </c>
      <c r="AZ122" t="str">
        <f t="shared" ca="1" si="53"/>
        <v/>
      </c>
      <c r="BA122" s="121" t="str">
        <f t="shared" ca="1" si="54"/>
        <v/>
      </c>
      <c r="BB122" s="53" t="str">
        <f t="shared" ca="1" si="55"/>
        <v/>
      </c>
      <c r="BC122" t="str">
        <f t="shared" ca="1" si="56"/>
        <v/>
      </c>
      <c r="BD122" s="121" t="str">
        <f t="shared" ca="1" si="57"/>
        <v/>
      </c>
      <c r="BE122" s="53" t="str">
        <f t="shared" ca="1" si="58"/>
        <v/>
      </c>
      <c r="BF122" t="str">
        <f t="shared" ca="1" si="59"/>
        <v/>
      </c>
      <c r="BG122" s="121" t="str">
        <f t="shared" ca="1" si="60"/>
        <v/>
      </c>
      <c r="BH122" s="53" t="str">
        <f t="shared" ca="1" si="61"/>
        <v/>
      </c>
    </row>
    <row r="123" spans="1:60" ht="30.75" thickBot="1" x14ac:dyDescent="0.3">
      <c r="A123" s="40" t="s">
        <v>192</v>
      </c>
      <c r="B123" s="40" t="s">
        <v>266</v>
      </c>
      <c r="C123" s="40" t="s">
        <v>610</v>
      </c>
      <c r="D123" s="40" t="s">
        <v>611</v>
      </c>
      <c r="E123" s="40" t="s">
        <v>612</v>
      </c>
      <c r="F123" s="40">
        <v>1</v>
      </c>
      <c r="G123" s="40" t="s">
        <v>627</v>
      </c>
      <c r="H123" s="40" t="s">
        <v>325</v>
      </c>
      <c r="I123" s="40">
        <v>2019</v>
      </c>
      <c r="J123" s="220">
        <v>250000</v>
      </c>
      <c r="K123" s="105">
        <v>10</v>
      </c>
      <c r="L123" s="32" t="str">
        <f t="shared" si="40"/>
        <v>2019 2017 Ford Villager</v>
      </c>
      <c r="O123" s="7" t="s">
        <v>133</v>
      </c>
      <c r="P123" t="b">
        <f t="shared" si="70"/>
        <v>0</v>
      </c>
      <c r="Q123" t="s">
        <v>133</v>
      </c>
      <c r="R123" s="53" t="str">
        <f t="shared" si="63"/>
        <v/>
      </c>
      <c r="S123" s="108" t="str">
        <f t="shared" si="64"/>
        <v xml:space="preserve"> </v>
      </c>
      <c r="T123" s="81" t="str">
        <f t="shared" si="65"/>
        <v/>
      </c>
      <c r="U123" s="105" t="str">
        <f t="shared" ca="1" si="71"/>
        <v/>
      </c>
      <c r="V123" s="105" t="str">
        <f t="shared" ca="1" si="71"/>
        <v/>
      </c>
      <c r="W123" s="105" t="str">
        <f t="shared" ca="1" si="71"/>
        <v/>
      </c>
      <c r="X123" s="105" t="str">
        <f t="shared" ca="1" si="71"/>
        <v/>
      </c>
      <c r="Y123" s="105" t="str">
        <f t="shared" ca="1" si="71"/>
        <v/>
      </c>
      <c r="AB123" s="111" t="str">
        <f t="shared" si="66"/>
        <v xml:space="preserve"> </v>
      </c>
      <c r="AC123" s="135"/>
      <c r="AD123" s="136"/>
      <c r="AE123" s="118" t="str">
        <f t="shared" si="42"/>
        <v/>
      </c>
      <c r="AF123" s="135"/>
      <c r="AG123" s="136"/>
      <c r="AH123" s="118" t="str">
        <f t="shared" si="43"/>
        <v/>
      </c>
      <c r="AI123" s="135"/>
      <c r="AJ123" s="136"/>
      <c r="AK123" s="118" t="str">
        <f t="shared" si="44"/>
        <v/>
      </c>
      <c r="AL123" s="135"/>
      <c r="AM123" s="136"/>
      <c r="AN123" s="118" t="str">
        <f t="shared" si="45"/>
        <v/>
      </c>
      <c r="AO123" s="135"/>
      <c r="AP123" s="136"/>
      <c r="AQ123" s="118" t="str">
        <f t="shared" si="46"/>
        <v/>
      </c>
      <c r="AT123" s="111" t="str">
        <f t="shared" si="47"/>
        <v xml:space="preserve"> </v>
      </c>
      <c r="AU123" t="str">
        <f t="shared" ca="1" si="48"/>
        <v/>
      </c>
      <c r="AV123" s="53" t="str">
        <f t="shared" ca="1" si="49"/>
        <v/>
      </c>
      <c r="AW123" t="str">
        <f t="shared" ca="1" si="50"/>
        <v/>
      </c>
      <c r="AX123" s="121" t="str">
        <f t="shared" ca="1" si="51"/>
        <v/>
      </c>
      <c r="AY123" s="53" t="str">
        <f t="shared" ca="1" si="52"/>
        <v/>
      </c>
      <c r="AZ123" t="str">
        <f t="shared" ca="1" si="53"/>
        <v/>
      </c>
      <c r="BA123" s="121" t="str">
        <f t="shared" ca="1" si="54"/>
        <v/>
      </c>
      <c r="BB123" s="53" t="str">
        <f t="shared" ca="1" si="55"/>
        <v/>
      </c>
      <c r="BC123" t="str">
        <f t="shared" ca="1" si="56"/>
        <v/>
      </c>
      <c r="BD123" s="121" t="str">
        <f t="shared" ca="1" si="57"/>
        <v/>
      </c>
      <c r="BE123" s="53" t="str">
        <f t="shared" ca="1" si="58"/>
        <v/>
      </c>
      <c r="BF123" t="str">
        <f t="shared" ca="1" si="59"/>
        <v/>
      </c>
      <c r="BG123" s="121" t="str">
        <f t="shared" ca="1" si="60"/>
        <v/>
      </c>
      <c r="BH123" s="53" t="str">
        <f t="shared" ca="1" si="61"/>
        <v/>
      </c>
    </row>
    <row r="124" spans="1:60" ht="30.75" thickBot="1" x14ac:dyDescent="0.3">
      <c r="A124" s="40" t="s">
        <v>192</v>
      </c>
      <c r="B124" s="40" t="s">
        <v>555</v>
      </c>
      <c r="C124" s="40" t="s">
        <v>613</v>
      </c>
      <c r="D124" s="40" t="s">
        <v>620</v>
      </c>
      <c r="E124" s="40" t="s">
        <v>562</v>
      </c>
      <c r="F124" s="40">
        <v>1</v>
      </c>
      <c r="G124" s="40" t="s">
        <v>626</v>
      </c>
      <c r="H124" s="40" t="s">
        <v>325</v>
      </c>
      <c r="I124" s="40">
        <v>2020</v>
      </c>
      <c r="J124" s="220">
        <v>40000</v>
      </c>
      <c r="K124" s="105">
        <v>8</v>
      </c>
      <c r="L124" s="32" t="str">
        <f t="shared" si="40"/>
        <v>2020 2020 Chevy Bolt</v>
      </c>
      <c r="P124" t="b">
        <f t="shared" si="70"/>
        <v>0</v>
      </c>
      <c r="Q124" t="str">
        <f t="shared" ref="Q124:Q187" si="72">IFERROR(IF(OR(ISBLANK(O124),O124="Grand Total"),"",SUMIF(L:L,O124,F:F)),"")</f>
        <v/>
      </c>
      <c r="R124" s="53" t="str">
        <f t="shared" si="63"/>
        <v/>
      </c>
      <c r="S124" s="108" t="str">
        <f t="shared" si="64"/>
        <v/>
      </c>
      <c r="T124" s="81" t="str">
        <f t="shared" si="65"/>
        <v/>
      </c>
      <c r="U124" s="105" t="str">
        <f t="shared" ca="1" si="71"/>
        <v/>
      </c>
      <c r="V124" s="105" t="str">
        <f t="shared" ca="1" si="71"/>
        <v/>
      </c>
      <c r="W124" s="105" t="str">
        <f t="shared" ca="1" si="71"/>
        <v/>
      </c>
      <c r="X124" s="105" t="str">
        <f t="shared" ca="1" si="71"/>
        <v/>
      </c>
      <c r="Y124" s="105" t="str">
        <f t="shared" ca="1" si="71"/>
        <v/>
      </c>
      <c r="AB124" s="111" t="str">
        <f t="shared" si="66"/>
        <v xml:space="preserve"> </v>
      </c>
      <c r="AC124" s="135"/>
      <c r="AD124" s="136"/>
      <c r="AE124" s="118" t="str">
        <f t="shared" si="42"/>
        <v/>
      </c>
      <c r="AF124" s="135"/>
      <c r="AG124" s="136"/>
      <c r="AH124" s="118" t="str">
        <f t="shared" si="43"/>
        <v/>
      </c>
      <c r="AI124" s="135"/>
      <c r="AJ124" s="136"/>
      <c r="AK124" s="118" t="str">
        <f t="shared" si="44"/>
        <v/>
      </c>
      <c r="AL124" s="135"/>
      <c r="AM124" s="136"/>
      <c r="AN124" s="118" t="str">
        <f t="shared" si="45"/>
        <v/>
      </c>
      <c r="AO124" s="135"/>
      <c r="AP124" s="136"/>
      <c r="AQ124" s="118" t="str">
        <f t="shared" si="46"/>
        <v/>
      </c>
      <c r="AT124" s="111" t="str">
        <f t="shared" si="47"/>
        <v xml:space="preserve"> </v>
      </c>
      <c r="AU124" t="str">
        <f t="shared" ca="1" si="48"/>
        <v/>
      </c>
      <c r="AV124" s="53" t="str">
        <f t="shared" ca="1" si="49"/>
        <v/>
      </c>
      <c r="AW124" t="str">
        <f t="shared" ca="1" si="50"/>
        <v/>
      </c>
      <c r="AX124" s="121" t="str">
        <f t="shared" ca="1" si="51"/>
        <v/>
      </c>
      <c r="AY124" s="53" t="str">
        <f t="shared" ca="1" si="52"/>
        <v/>
      </c>
      <c r="AZ124" t="str">
        <f t="shared" ca="1" si="53"/>
        <v/>
      </c>
      <c r="BA124" s="121" t="str">
        <f t="shared" ca="1" si="54"/>
        <v/>
      </c>
      <c r="BB124" s="53" t="str">
        <f t="shared" ca="1" si="55"/>
        <v/>
      </c>
      <c r="BC124" t="str">
        <f t="shared" ca="1" si="56"/>
        <v/>
      </c>
      <c r="BD124" s="121" t="str">
        <f t="shared" ca="1" si="57"/>
        <v/>
      </c>
      <c r="BE124" s="53" t="str">
        <f t="shared" ca="1" si="58"/>
        <v/>
      </c>
      <c r="BF124" t="str">
        <f t="shared" ca="1" si="59"/>
        <v/>
      </c>
      <c r="BG124" s="121" t="str">
        <f t="shared" ca="1" si="60"/>
        <v/>
      </c>
      <c r="BH124" s="53" t="str">
        <f t="shared" ca="1" si="61"/>
        <v/>
      </c>
    </row>
    <row r="125" spans="1:60" ht="30.75" thickBot="1" x14ac:dyDescent="0.3">
      <c r="A125" s="40" t="s">
        <v>192</v>
      </c>
      <c r="B125" s="40" t="s">
        <v>555</v>
      </c>
      <c r="C125" s="40" t="s">
        <v>619</v>
      </c>
      <c r="D125" s="40" t="s">
        <v>620</v>
      </c>
      <c r="E125" s="40" t="s">
        <v>562</v>
      </c>
      <c r="F125" s="40">
        <v>1</v>
      </c>
      <c r="G125" s="40" t="s">
        <v>625</v>
      </c>
      <c r="H125" s="40" t="s">
        <v>325</v>
      </c>
      <c r="I125" s="40">
        <v>2020</v>
      </c>
      <c r="J125" s="220">
        <v>40000</v>
      </c>
      <c r="K125" s="105">
        <v>8</v>
      </c>
      <c r="L125" s="32" t="str">
        <f t="shared" si="40"/>
        <v>2020 2020 Chevy Bolt</v>
      </c>
      <c r="P125" t="b">
        <f t="shared" si="70"/>
        <v>0</v>
      </c>
      <c r="Q125" t="str">
        <f t="shared" si="72"/>
        <v/>
      </c>
      <c r="R125" s="53" t="str">
        <f t="shared" si="63"/>
        <v/>
      </c>
      <c r="S125" s="108" t="str">
        <f t="shared" si="64"/>
        <v/>
      </c>
      <c r="T125" s="81" t="str">
        <f t="shared" si="65"/>
        <v/>
      </c>
      <c r="U125" s="105" t="str">
        <f t="shared" ca="1" si="71"/>
        <v/>
      </c>
      <c r="V125" s="105" t="str">
        <f t="shared" ca="1" si="71"/>
        <v/>
      </c>
      <c r="W125" s="105" t="str">
        <f t="shared" ca="1" si="71"/>
        <v/>
      </c>
      <c r="X125" s="105" t="str">
        <f t="shared" ca="1" si="71"/>
        <v/>
      </c>
      <c r="Y125" s="105" t="str">
        <f t="shared" ca="1" si="71"/>
        <v/>
      </c>
      <c r="AB125" s="111" t="str">
        <f t="shared" si="66"/>
        <v xml:space="preserve"> </v>
      </c>
      <c r="AC125" s="135"/>
      <c r="AD125" s="136"/>
      <c r="AE125" s="118" t="str">
        <f t="shared" si="42"/>
        <v/>
      </c>
      <c r="AF125" s="135"/>
      <c r="AG125" s="136"/>
      <c r="AH125" s="118" t="str">
        <f t="shared" si="43"/>
        <v/>
      </c>
      <c r="AI125" s="135"/>
      <c r="AJ125" s="136"/>
      <c r="AK125" s="118" t="str">
        <f t="shared" si="44"/>
        <v/>
      </c>
      <c r="AL125" s="135"/>
      <c r="AM125" s="136"/>
      <c r="AN125" s="118" t="str">
        <f t="shared" si="45"/>
        <v/>
      </c>
      <c r="AO125" s="135"/>
      <c r="AP125" s="136"/>
      <c r="AQ125" s="118" t="str">
        <f t="shared" si="46"/>
        <v/>
      </c>
      <c r="AT125" s="111" t="str">
        <f t="shared" si="47"/>
        <v xml:space="preserve"> </v>
      </c>
      <c r="AU125" t="str">
        <f t="shared" ca="1" si="48"/>
        <v/>
      </c>
      <c r="AV125" s="53" t="str">
        <f t="shared" ca="1" si="49"/>
        <v/>
      </c>
      <c r="AW125" t="str">
        <f t="shared" ca="1" si="50"/>
        <v/>
      </c>
      <c r="AX125" s="121" t="str">
        <f t="shared" ca="1" si="51"/>
        <v/>
      </c>
      <c r="AY125" s="53" t="str">
        <f t="shared" ca="1" si="52"/>
        <v/>
      </c>
      <c r="AZ125" t="str">
        <f t="shared" ca="1" si="53"/>
        <v/>
      </c>
      <c r="BA125" s="121" t="str">
        <f t="shared" ca="1" si="54"/>
        <v/>
      </c>
      <c r="BB125" s="53" t="str">
        <f t="shared" ca="1" si="55"/>
        <v/>
      </c>
      <c r="BC125" t="str">
        <f t="shared" ca="1" si="56"/>
        <v/>
      </c>
      <c r="BD125" s="121" t="str">
        <f t="shared" ca="1" si="57"/>
        <v/>
      </c>
      <c r="BE125" s="53" t="str">
        <f t="shared" ca="1" si="58"/>
        <v/>
      </c>
      <c r="BF125" t="str">
        <f t="shared" ca="1" si="59"/>
        <v/>
      </c>
      <c r="BG125" s="121" t="str">
        <f t="shared" ca="1" si="60"/>
        <v/>
      </c>
      <c r="BH125" s="53" t="str">
        <f t="shared" ca="1" si="61"/>
        <v/>
      </c>
    </row>
    <row r="126" spans="1:60" ht="30.75" thickBot="1" x14ac:dyDescent="0.3">
      <c r="A126" s="40" t="s">
        <v>192</v>
      </c>
      <c r="B126" s="40" t="s">
        <v>555</v>
      </c>
      <c r="C126" s="40" t="s">
        <v>621</v>
      </c>
      <c r="D126" s="40" t="s">
        <v>620</v>
      </c>
      <c r="E126" s="40" t="s">
        <v>562</v>
      </c>
      <c r="F126" s="40">
        <v>1</v>
      </c>
      <c r="G126" s="40" t="s">
        <v>624</v>
      </c>
      <c r="H126" s="40" t="s">
        <v>325</v>
      </c>
      <c r="I126" s="40">
        <v>2020</v>
      </c>
      <c r="J126" s="220">
        <v>40000</v>
      </c>
      <c r="K126" s="105">
        <v>8</v>
      </c>
      <c r="L126" s="32" t="str">
        <f t="shared" si="40"/>
        <v>2020 2020 Chevy Bolt</v>
      </c>
      <c r="P126" t="b">
        <f t="shared" si="70"/>
        <v>0</v>
      </c>
      <c r="Q126" t="str">
        <f t="shared" si="72"/>
        <v/>
      </c>
      <c r="R126" s="53" t="str">
        <f t="shared" si="63"/>
        <v/>
      </c>
      <c r="S126" s="108" t="str">
        <f t="shared" si="64"/>
        <v/>
      </c>
      <c r="T126" s="81" t="str">
        <f t="shared" si="65"/>
        <v/>
      </c>
      <c r="U126" s="105" t="str">
        <f t="shared" ref="U126:Y135" ca="1" si="73">IFERROR(IF((U$10-$S126)&lt;=$T126,$Q126,0),"")</f>
        <v/>
      </c>
      <c r="V126" s="105" t="str">
        <f t="shared" ca="1" si="73"/>
        <v/>
      </c>
      <c r="W126" s="105" t="str">
        <f t="shared" ca="1" si="73"/>
        <v/>
      </c>
      <c r="X126" s="105" t="str">
        <f t="shared" ca="1" si="73"/>
        <v/>
      </c>
      <c r="Y126" s="105" t="str">
        <f t="shared" ca="1" si="73"/>
        <v/>
      </c>
      <c r="AB126" s="111" t="str">
        <f t="shared" si="66"/>
        <v xml:space="preserve"> </v>
      </c>
      <c r="AC126" s="135"/>
      <c r="AD126" s="136"/>
      <c r="AE126" s="118" t="str">
        <f t="shared" si="42"/>
        <v/>
      </c>
      <c r="AF126" s="135"/>
      <c r="AG126" s="136"/>
      <c r="AH126" s="118" t="str">
        <f t="shared" si="43"/>
        <v/>
      </c>
      <c r="AI126" s="135"/>
      <c r="AJ126" s="136"/>
      <c r="AK126" s="118" t="str">
        <f t="shared" si="44"/>
        <v/>
      </c>
      <c r="AL126" s="135"/>
      <c r="AM126" s="136"/>
      <c r="AN126" s="118" t="str">
        <f t="shared" si="45"/>
        <v/>
      </c>
      <c r="AO126" s="135"/>
      <c r="AP126" s="136"/>
      <c r="AQ126" s="118" t="str">
        <f t="shared" si="46"/>
        <v/>
      </c>
      <c r="AT126" s="111" t="str">
        <f t="shared" si="47"/>
        <v xml:space="preserve"> </v>
      </c>
      <c r="AU126" t="str">
        <f t="shared" ca="1" si="48"/>
        <v/>
      </c>
      <c r="AV126" s="53" t="str">
        <f t="shared" ca="1" si="49"/>
        <v/>
      </c>
      <c r="AW126" t="str">
        <f t="shared" ca="1" si="50"/>
        <v/>
      </c>
      <c r="AX126" s="121" t="str">
        <f t="shared" ca="1" si="51"/>
        <v/>
      </c>
      <c r="AY126" s="53" t="str">
        <f t="shared" ca="1" si="52"/>
        <v/>
      </c>
      <c r="AZ126" t="str">
        <f t="shared" ca="1" si="53"/>
        <v/>
      </c>
      <c r="BA126" s="121" t="str">
        <f t="shared" ca="1" si="54"/>
        <v/>
      </c>
      <c r="BB126" s="53" t="str">
        <f t="shared" ca="1" si="55"/>
        <v/>
      </c>
      <c r="BC126" t="str">
        <f t="shared" ca="1" si="56"/>
        <v/>
      </c>
      <c r="BD126" s="121" t="str">
        <f t="shared" ca="1" si="57"/>
        <v/>
      </c>
      <c r="BE126" s="53" t="str">
        <f t="shared" ca="1" si="58"/>
        <v/>
      </c>
      <c r="BF126" t="str">
        <f t="shared" ca="1" si="59"/>
        <v/>
      </c>
      <c r="BG126" s="121" t="str">
        <f t="shared" ca="1" si="60"/>
        <v/>
      </c>
      <c r="BH126" s="53" t="str">
        <f t="shared" ca="1" si="61"/>
        <v/>
      </c>
    </row>
    <row r="127" spans="1:60" ht="30.75" thickBot="1" x14ac:dyDescent="0.3">
      <c r="A127" s="40" t="s">
        <v>192</v>
      </c>
      <c r="B127" s="40" t="s">
        <v>555</v>
      </c>
      <c r="C127" s="40" t="s">
        <v>622</v>
      </c>
      <c r="D127" s="40" t="s">
        <v>620</v>
      </c>
      <c r="E127" s="40" t="s">
        <v>562</v>
      </c>
      <c r="F127" s="40">
        <v>1</v>
      </c>
      <c r="G127" s="40" t="s">
        <v>623</v>
      </c>
      <c r="H127" s="40" t="s">
        <v>325</v>
      </c>
      <c r="I127" s="40">
        <v>2020</v>
      </c>
      <c r="J127" s="220">
        <v>40000</v>
      </c>
      <c r="K127" s="105">
        <v>8</v>
      </c>
      <c r="L127" s="32" t="str">
        <f t="shared" si="40"/>
        <v>2020 2020 Chevy Bolt</v>
      </c>
      <c r="P127" t="b">
        <f t="shared" si="70"/>
        <v>0</v>
      </c>
      <c r="Q127" t="str">
        <f t="shared" si="72"/>
        <v/>
      </c>
      <c r="R127" s="53" t="str">
        <f t="shared" si="63"/>
        <v/>
      </c>
      <c r="S127" s="108" t="str">
        <f t="shared" si="64"/>
        <v/>
      </c>
      <c r="T127" s="81" t="str">
        <f t="shared" si="65"/>
        <v/>
      </c>
      <c r="U127" s="105" t="str">
        <f t="shared" ca="1" si="73"/>
        <v/>
      </c>
      <c r="V127" s="105" t="str">
        <f t="shared" ca="1" si="73"/>
        <v/>
      </c>
      <c r="W127" s="105" t="str">
        <f t="shared" ca="1" si="73"/>
        <v/>
      </c>
      <c r="X127" s="105" t="str">
        <f t="shared" ca="1" si="73"/>
        <v/>
      </c>
      <c r="Y127" s="105" t="str">
        <f t="shared" ca="1" si="73"/>
        <v/>
      </c>
      <c r="AB127" s="111" t="str">
        <f t="shared" si="66"/>
        <v xml:space="preserve"> </v>
      </c>
      <c r="AC127" s="135"/>
      <c r="AD127" s="136"/>
      <c r="AE127" s="118" t="str">
        <f t="shared" si="42"/>
        <v/>
      </c>
      <c r="AF127" s="135"/>
      <c r="AG127" s="136"/>
      <c r="AH127" s="118" t="str">
        <f t="shared" si="43"/>
        <v/>
      </c>
      <c r="AI127" s="135"/>
      <c r="AJ127" s="136"/>
      <c r="AK127" s="118" t="str">
        <f t="shared" si="44"/>
        <v/>
      </c>
      <c r="AL127" s="135"/>
      <c r="AM127" s="136"/>
      <c r="AN127" s="118" t="str">
        <f t="shared" si="45"/>
        <v/>
      </c>
      <c r="AO127" s="135"/>
      <c r="AP127" s="136"/>
      <c r="AQ127" s="118" t="str">
        <f t="shared" si="46"/>
        <v/>
      </c>
      <c r="AT127" s="111" t="str">
        <f t="shared" si="47"/>
        <v xml:space="preserve"> </v>
      </c>
      <c r="AU127" t="str">
        <f t="shared" ca="1" si="48"/>
        <v/>
      </c>
      <c r="AV127" s="53" t="str">
        <f t="shared" ca="1" si="49"/>
        <v/>
      </c>
      <c r="AW127" t="str">
        <f t="shared" ca="1" si="50"/>
        <v/>
      </c>
      <c r="AX127" s="121" t="str">
        <f t="shared" ca="1" si="51"/>
        <v/>
      </c>
      <c r="AY127" s="53" t="str">
        <f t="shared" ca="1" si="52"/>
        <v/>
      </c>
      <c r="AZ127" t="str">
        <f t="shared" ca="1" si="53"/>
        <v/>
      </c>
      <c r="BA127" s="121" t="str">
        <f t="shared" ca="1" si="54"/>
        <v/>
      </c>
      <c r="BB127" s="53" t="str">
        <f t="shared" ca="1" si="55"/>
        <v/>
      </c>
      <c r="BC127" t="str">
        <f t="shared" ca="1" si="56"/>
        <v/>
      </c>
      <c r="BD127" s="121" t="str">
        <f t="shared" ca="1" si="57"/>
        <v/>
      </c>
      <c r="BE127" s="53" t="str">
        <f t="shared" ca="1" si="58"/>
        <v/>
      </c>
      <c r="BF127" t="str">
        <f t="shared" ca="1" si="59"/>
        <v/>
      </c>
      <c r="BG127" s="121" t="str">
        <f t="shared" ca="1" si="60"/>
        <v/>
      </c>
      <c r="BH127" s="53" t="str">
        <f t="shared" ca="1" si="61"/>
        <v/>
      </c>
    </row>
    <row r="128" spans="1:60" ht="30.75" thickBot="1" x14ac:dyDescent="0.3">
      <c r="A128" s="40" t="s">
        <v>192</v>
      </c>
      <c r="B128" s="40" t="s">
        <v>257</v>
      </c>
      <c r="C128" s="40" t="s">
        <v>615</v>
      </c>
      <c r="D128" s="40" t="s">
        <v>601</v>
      </c>
      <c r="E128" s="40" t="s">
        <v>614</v>
      </c>
      <c r="F128" s="40">
        <v>1</v>
      </c>
      <c r="G128" s="40" t="s">
        <v>618</v>
      </c>
      <c r="H128" s="40" t="s">
        <v>325</v>
      </c>
      <c r="I128" s="40">
        <v>2021</v>
      </c>
      <c r="J128" s="220">
        <v>500000</v>
      </c>
      <c r="K128" s="105">
        <v>12</v>
      </c>
      <c r="L128" s="32" t="str">
        <f t="shared" si="40"/>
        <v>2021 2021 BYD K7M-ER</v>
      </c>
      <c r="P128" t="b">
        <f t="shared" si="70"/>
        <v>0</v>
      </c>
      <c r="Q128" t="str">
        <f t="shared" si="72"/>
        <v/>
      </c>
      <c r="R128" s="53" t="str">
        <f t="shared" si="63"/>
        <v/>
      </c>
      <c r="S128" s="108" t="str">
        <f t="shared" si="64"/>
        <v/>
      </c>
      <c r="T128" s="81" t="str">
        <f t="shared" si="65"/>
        <v/>
      </c>
      <c r="U128" s="105" t="str">
        <f t="shared" ca="1" si="73"/>
        <v/>
      </c>
      <c r="V128" s="105" t="str">
        <f t="shared" ca="1" si="73"/>
        <v/>
      </c>
      <c r="W128" s="105" t="str">
        <f t="shared" ca="1" si="73"/>
        <v/>
      </c>
      <c r="X128" s="105" t="str">
        <f t="shared" ca="1" si="73"/>
        <v/>
      </c>
      <c r="Y128" s="105" t="str">
        <f t="shared" ca="1" si="73"/>
        <v/>
      </c>
      <c r="AB128" s="111" t="str">
        <f t="shared" si="66"/>
        <v xml:space="preserve"> </v>
      </c>
      <c r="AC128" s="135"/>
      <c r="AD128" s="136"/>
      <c r="AE128" s="118" t="str">
        <f t="shared" si="42"/>
        <v/>
      </c>
      <c r="AF128" s="135"/>
      <c r="AG128" s="136"/>
      <c r="AH128" s="118" t="str">
        <f t="shared" si="43"/>
        <v/>
      </c>
      <c r="AI128" s="135"/>
      <c r="AJ128" s="136"/>
      <c r="AK128" s="118" t="str">
        <f t="shared" si="44"/>
        <v/>
      </c>
      <c r="AL128" s="135"/>
      <c r="AM128" s="136"/>
      <c r="AN128" s="118" t="str">
        <f t="shared" si="45"/>
        <v/>
      </c>
      <c r="AO128" s="135"/>
      <c r="AP128" s="136"/>
      <c r="AQ128" s="118" t="str">
        <f t="shared" si="46"/>
        <v/>
      </c>
      <c r="AT128" s="111" t="str">
        <f t="shared" si="47"/>
        <v xml:space="preserve"> </v>
      </c>
      <c r="AU128" t="str">
        <f t="shared" ca="1" si="48"/>
        <v/>
      </c>
      <c r="AV128" s="53" t="str">
        <f t="shared" ca="1" si="49"/>
        <v/>
      </c>
      <c r="AW128" t="str">
        <f t="shared" ca="1" si="50"/>
        <v/>
      </c>
      <c r="AX128" s="121" t="str">
        <f t="shared" ca="1" si="51"/>
        <v/>
      </c>
      <c r="AY128" s="53" t="str">
        <f t="shared" ca="1" si="52"/>
        <v/>
      </c>
      <c r="AZ128" t="str">
        <f t="shared" ca="1" si="53"/>
        <v/>
      </c>
      <c r="BA128" s="121" t="str">
        <f t="shared" ca="1" si="54"/>
        <v/>
      </c>
      <c r="BB128" s="53" t="str">
        <f t="shared" ca="1" si="55"/>
        <v/>
      </c>
      <c r="BC128" t="str">
        <f t="shared" ca="1" si="56"/>
        <v/>
      </c>
      <c r="BD128" s="121" t="str">
        <f t="shared" ca="1" si="57"/>
        <v/>
      </c>
      <c r="BE128" s="53" t="str">
        <f t="shared" ca="1" si="58"/>
        <v/>
      </c>
      <c r="BF128" t="str">
        <f t="shared" ca="1" si="59"/>
        <v/>
      </c>
      <c r="BG128" s="121" t="str">
        <f t="shared" ca="1" si="60"/>
        <v/>
      </c>
      <c r="BH128" s="53" t="str">
        <f t="shared" ca="1" si="61"/>
        <v/>
      </c>
    </row>
    <row r="129" spans="1:60" ht="30.75" thickBot="1" x14ac:dyDescent="0.3">
      <c r="A129" s="40" t="s">
        <v>192</v>
      </c>
      <c r="B129" s="40" t="s">
        <v>257</v>
      </c>
      <c r="C129" s="40" t="s">
        <v>616</v>
      </c>
      <c r="D129" s="40" t="s">
        <v>601</v>
      </c>
      <c r="E129" s="40" t="s">
        <v>614</v>
      </c>
      <c r="F129" s="40">
        <v>1</v>
      </c>
      <c r="G129" s="40" t="s">
        <v>617</v>
      </c>
      <c r="H129" s="40" t="s">
        <v>325</v>
      </c>
      <c r="I129" s="40">
        <v>2021</v>
      </c>
      <c r="J129" s="220">
        <v>500000</v>
      </c>
      <c r="K129" s="105">
        <v>12</v>
      </c>
      <c r="L129" s="32" t="str">
        <f t="shared" si="40"/>
        <v>2021 2021 BYD K7M-ER</v>
      </c>
      <c r="P129" t="b">
        <f t="shared" si="70"/>
        <v>0</v>
      </c>
      <c r="Q129" t="str">
        <f t="shared" si="72"/>
        <v/>
      </c>
      <c r="R129" s="53" t="str">
        <f t="shared" si="63"/>
        <v/>
      </c>
      <c r="S129" s="108" t="str">
        <f t="shared" si="64"/>
        <v/>
      </c>
      <c r="T129" s="81" t="str">
        <f t="shared" si="65"/>
        <v/>
      </c>
      <c r="U129" s="105" t="str">
        <f t="shared" ca="1" si="73"/>
        <v/>
      </c>
      <c r="V129" s="105" t="str">
        <f t="shared" ca="1" si="73"/>
        <v/>
      </c>
      <c r="W129" s="105" t="str">
        <f t="shared" ca="1" si="73"/>
        <v/>
      </c>
      <c r="X129" s="105" t="str">
        <f t="shared" ca="1" si="73"/>
        <v/>
      </c>
      <c r="Y129" s="105" t="str">
        <f t="shared" ca="1" si="73"/>
        <v/>
      </c>
      <c r="AB129" s="111" t="str">
        <f t="shared" si="66"/>
        <v xml:space="preserve"> </v>
      </c>
      <c r="AC129" s="135"/>
      <c r="AD129" s="136"/>
      <c r="AE129" s="118" t="str">
        <f t="shared" si="42"/>
        <v/>
      </c>
      <c r="AF129" s="135"/>
      <c r="AG129" s="136"/>
      <c r="AH129" s="118" t="str">
        <f t="shared" si="43"/>
        <v/>
      </c>
      <c r="AI129" s="135"/>
      <c r="AJ129" s="136"/>
      <c r="AK129" s="118" t="str">
        <f t="shared" si="44"/>
        <v/>
      </c>
      <c r="AL129" s="135"/>
      <c r="AM129" s="136"/>
      <c r="AN129" s="118" t="str">
        <f t="shared" si="45"/>
        <v/>
      </c>
      <c r="AO129" s="135"/>
      <c r="AP129" s="136"/>
      <c r="AQ129" s="118" t="str">
        <f t="shared" si="46"/>
        <v/>
      </c>
      <c r="AT129" s="111" t="str">
        <f t="shared" si="47"/>
        <v xml:space="preserve"> </v>
      </c>
      <c r="AU129" t="str">
        <f t="shared" ca="1" si="48"/>
        <v/>
      </c>
      <c r="AV129" s="53" t="str">
        <f t="shared" ca="1" si="49"/>
        <v/>
      </c>
      <c r="AW129" t="str">
        <f t="shared" ca="1" si="50"/>
        <v/>
      </c>
      <c r="AX129" s="121" t="str">
        <f t="shared" ca="1" si="51"/>
        <v/>
      </c>
      <c r="AY129" s="53" t="str">
        <f t="shared" ca="1" si="52"/>
        <v/>
      </c>
      <c r="AZ129" t="str">
        <f t="shared" ca="1" si="53"/>
        <v/>
      </c>
      <c r="BA129" s="121" t="str">
        <f t="shared" ca="1" si="54"/>
        <v/>
      </c>
      <c r="BB129" s="53" t="str">
        <f t="shared" ca="1" si="55"/>
        <v/>
      </c>
      <c r="BC129" t="str">
        <f t="shared" ca="1" si="56"/>
        <v/>
      </c>
      <c r="BD129" s="121" t="str">
        <f t="shared" ca="1" si="57"/>
        <v/>
      </c>
      <c r="BE129" s="53" t="str">
        <f t="shared" ca="1" si="58"/>
        <v/>
      </c>
      <c r="BF129" t="str">
        <f t="shared" ca="1" si="59"/>
        <v/>
      </c>
      <c r="BG129" s="121" t="str">
        <f t="shared" ca="1" si="60"/>
        <v/>
      </c>
      <c r="BH129" s="53" t="str">
        <f t="shared" ca="1" si="61"/>
        <v/>
      </c>
    </row>
    <row r="130" spans="1:60" ht="30.75" thickBot="1" x14ac:dyDescent="0.3">
      <c r="A130" s="48" t="s">
        <v>192</v>
      </c>
      <c r="B130" s="48" t="s">
        <v>267</v>
      </c>
      <c r="C130" s="48" t="s">
        <v>635</v>
      </c>
      <c r="D130" s="48" t="s">
        <v>633</v>
      </c>
      <c r="E130" s="48" t="s">
        <v>634</v>
      </c>
      <c r="F130" s="48">
        <v>1</v>
      </c>
      <c r="G130" s="48" t="s">
        <v>636</v>
      </c>
      <c r="H130" s="48" t="s">
        <v>325</v>
      </c>
      <c r="I130" s="48">
        <v>2022</v>
      </c>
      <c r="J130" s="220">
        <f>IF(ISBLANK($G130),"",VLOOKUP($G130,'Chp 3 - Condition Assessment'!$N$5:$R$1000,4,FALSE))</f>
        <v>80000</v>
      </c>
      <c r="K130" s="105">
        <f>IF(ISBLANK($G130),"",VLOOKUP($G130,'Chp 3 - Condition Assessment'!$N$5:$R$1000,5,FALSE))</f>
        <v>8</v>
      </c>
      <c r="L130" s="32" t="str">
        <f t="shared" si="40"/>
        <v>2022 2022 Chrysler Voyager</v>
      </c>
      <c r="P130" t="b">
        <f t="shared" si="70"/>
        <v>0</v>
      </c>
      <c r="Q130" t="str">
        <f t="shared" si="72"/>
        <v/>
      </c>
      <c r="R130" s="53" t="str">
        <f t="shared" si="63"/>
        <v/>
      </c>
      <c r="S130" s="108" t="str">
        <f t="shared" si="64"/>
        <v/>
      </c>
      <c r="T130" s="81" t="str">
        <f t="shared" si="65"/>
        <v/>
      </c>
      <c r="U130" s="105" t="str">
        <f t="shared" ca="1" si="73"/>
        <v/>
      </c>
      <c r="V130" s="105" t="str">
        <f t="shared" ca="1" si="73"/>
        <v/>
      </c>
      <c r="W130" s="105" t="str">
        <f t="shared" ca="1" si="73"/>
        <v/>
      </c>
      <c r="X130" s="105" t="str">
        <f t="shared" ca="1" si="73"/>
        <v/>
      </c>
      <c r="Y130" s="105" t="str">
        <f t="shared" ca="1" si="73"/>
        <v/>
      </c>
      <c r="AB130" s="111" t="str">
        <f t="shared" si="66"/>
        <v xml:space="preserve"> </v>
      </c>
      <c r="AC130" s="135"/>
      <c r="AD130" s="136"/>
      <c r="AE130" s="118" t="str">
        <f t="shared" si="42"/>
        <v/>
      </c>
      <c r="AF130" s="135"/>
      <c r="AG130" s="136"/>
      <c r="AH130" s="118" t="str">
        <f t="shared" si="43"/>
        <v/>
      </c>
      <c r="AI130" s="135"/>
      <c r="AJ130" s="136"/>
      <c r="AK130" s="118" t="str">
        <f t="shared" si="44"/>
        <v/>
      </c>
      <c r="AL130" s="135"/>
      <c r="AM130" s="136"/>
      <c r="AN130" s="118" t="str">
        <f t="shared" si="45"/>
        <v/>
      </c>
      <c r="AO130" s="135"/>
      <c r="AP130" s="136"/>
      <c r="AQ130" s="118" t="str">
        <f t="shared" si="46"/>
        <v/>
      </c>
      <c r="AT130" s="111" t="str">
        <f t="shared" si="47"/>
        <v xml:space="preserve"> </v>
      </c>
      <c r="AU130" t="str">
        <f t="shared" ca="1" si="48"/>
        <v/>
      </c>
      <c r="AV130" s="53" t="str">
        <f t="shared" ca="1" si="49"/>
        <v/>
      </c>
      <c r="AW130" t="str">
        <f t="shared" ca="1" si="50"/>
        <v/>
      </c>
      <c r="AX130" s="121" t="str">
        <f t="shared" ca="1" si="51"/>
        <v/>
      </c>
      <c r="AY130" s="53" t="str">
        <f t="shared" ca="1" si="52"/>
        <v/>
      </c>
      <c r="AZ130" t="str">
        <f t="shared" ca="1" si="53"/>
        <v/>
      </c>
      <c r="BA130" s="121" t="str">
        <f t="shared" ca="1" si="54"/>
        <v/>
      </c>
      <c r="BB130" s="53" t="str">
        <f t="shared" ca="1" si="55"/>
        <v/>
      </c>
      <c r="BC130" t="str">
        <f t="shared" ca="1" si="56"/>
        <v/>
      </c>
      <c r="BD130" s="121" t="str">
        <f t="shared" ca="1" si="57"/>
        <v/>
      </c>
      <c r="BE130" s="53" t="str">
        <f t="shared" ca="1" si="58"/>
        <v/>
      </c>
      <c r="BF130" t="str">
        <f t="shared" ca="1" si="59"/>
        <v/>
      </c>
      <c r="BG130" s="121" t="str">
        <f t="shared" ca="1" si="60"/>
        <v/>
      </c>
      <c r="BH130" s="53" t="str">
        <f t="shared" ca="1" si="61"/>
        <v/>
      </c>
    </row>
    <row r="131" spans="1:60" ht="30.75" thickBot="1" x14ac:dyDescent="0.3">
      <c r="A131" s="48" t="s">
        <v>192</v>
      </c>
      <c r="B131" s="48" t="s">
        <v>267</v>
      </c>
      <c r="C131" s="48" t="s">
        <v>637</v>
      </c>
      <c r="D131" s="48" t="s">
        <v>633</v>
      </c>
      <c r="E131" s="48" t="s">
        <v>634</v>
      </c>
      <c r="F131" s="48">
        <v>1</v>
      </c>
      <c r="G131" s="48" t="s">
        <v>638</v>
      </c>
      <c r="H131" s="48" t="s">
        <v>325</v>
      </c>
      <c r="I131" s="48">
        <v>2022</v>
      </c>
      <c r="J131" s="220">
        <f>IF(ISBLANK($G131),"",VLOOKUP($G131,'Chp 3 - Condition Assessment'!$N$5:$R$1000,4,FALSE))</f>
        <v>80000</v>
      </c>
      <c r="K131" s="105">
        <f>IF(ISBLANK($G131),"",VLOOKUP($G131,'Chp 3 - Condition Assessment'!$N$5:$R$1000,5,FALSE))</f>
        <v>8</v>
      </c>
      <c r="L131" s="32" t="str">
        <f t="shared" si="40"/>
        <v>2022 2022 Chrysler Voyager</v>
      </c>
      <c r="P131" t="b">
        <f t="shared" si="70"/>
        <v>0</v>
      </c>
      <c r="Q131" t="str">
        <f t="shared" si="72"/>
        <v/>
      </c>
      <c r="R131" s="53" t="str">
        <f t="shared" si="63"/>
        <v/>
      </c>
      <c r="S131" s="108" t="str">
        <f t="shared" si="64"/>
        <v/>
      </c>
      <c r="T131" s="81" t="str">
        <f t="shared" si="65"/>
        <v/>
      </c>
      <c r="U131" s="105" t="str">
        <f t="shared" ca="1" si="73"/>
        <v/>
      </c>
      <c r="V131" s="105" t="str">
        <f t="shared" ca="1" si="73"/>
        <v/>
      </c>
      <c r="W131" s="105" t="str">
        <f t="shared" ca="1" si="73"/>
        <v/>
      </c>
      <c r="X131" s="105" t="str">
        <f t="shared" ca="1" si="73"/>
        <v/>
      </c>
      <c r="Y131" s="105" t="str">
        <f t="shared" ca="1" si="73"/>
        <v/>
      </c>
      <c r="AB131" s="111" t="str">
        <f t="shared" si="66"/>
        <v xml:space="preserve"> </v>
      </c>
      <c r="AC131" s="135"/>
      <c r="AD131" s="136"/>
      <c r="AE131" s="118" t="str">
        <f t="shared" si="42"/>
        <v/>
      </c>
      <c r="AF131" s="135"/>
      <c r="AG131" s="136"/>
      <c r="AH131" s="118" t="str">
        <f t="shared" si="43"/>
        <v/>
      </c>
      <c r="AI131" s="135"/>
      <c r="AJ131" s="136"/>
      <c r="AK131" s="118" t="str">
        <f t="shared" si="44"/>
        <v/>
      </c>
      <c r="AL131" s="135"/>
      <c r="AM131" s="136"/>
      <c r="AN131" s="118" t="str">
        <f t="shared" si="45"/>
        <v/>
      </c>
      <c r="AO131" s="135"/>
      <c r="AP131" s="136"/>
      <c r="AQ131" s="118" t="str">
        <f t="shared" si="46"/>
        <v/>
      </c>
      <c r="AT131" s="111" t="str">
        <f t="shared" si="47"/>
        <v xml:space="preserve"> </v>
      </c>
      <c r="AU131" t="str">
        <f t="shared" ca="1" si="48"/>
        <v/>
      </c>
      <c r="AV131" s="53" t="str">
        <f t="shared" ca="1" si="49"/>
        <v/>
      </c>
      <c r="AW131" t="str">
        <f t="shared" ca="1" si="50"/>
        <v/>
      </c>
      <c r="AX131" s="121" t="str">
        <f t="shared" ca="1" si="51"/>
        <v/>
      </c>
      <c r="AY131" s="53" t="str">
        <f t="shared" ca="1" si="52"/>
        <v/>
      </c>
      <c r="AZ131" t="str">
        <f t="shared" ca="1" si="53"/>
        <v/>
      </c>
      <c r="BA131" s="121" t="str">
        <f t="shared" ca="1" si="54"/>
        <v/>
      </c>
      <c r="BB131" s="53" t="str">
        <f t="shared" ca="1" si="55"/>
        <v/>
      </c>
      <c r="BC131" t="str">
        <f t="shared" ca="1" si="56"/>
        <v/>
      </c>
      <c r="BD131" s="121" t="str">
        <f t="shared" ca="1" si="57"/>
        <v/>
      </c>
      <c r="BE131" s="53" t="str">
        <f t="shared" ca="1" si="58"/>
        <v/>
      </c>
      <c r="BF131" t="str">
        <f t="shared" ca="1" si="59"/>
        <v/>
      </c>
      <c r="BG131" s="121" t="str">
        <f t="shared" ca="1" si="60"/>
        <v/>
      </c>
      <c r="BH131" s="53" t="str">
        <f t="shared" ca="1" si="61"/>
        <v/>
      </c>
    </row>
    <row r="132" spans="1:60" ht="30.75" thickBot="1" x14ac:dyDescent="0.3">
      <c r="A132" s="48" t="s">
        <v>192</v>
      </c>
      <c r="B132" s="48" t="s">
        <v>267</v>
      </c>
      <c r="C132" s="48" t="s">
        <v>639</v>
      </c>
      <c r="D132" s="48" t="s">
        <v>633</v>
      </c>
      <c r="E132" s="48" t="s">
        <v>634</v>
      </c>
      <c r="F132" s="48">
        <v>1</v>
      </c>
      <c r="G132" s="48" t="s">
        <v>640</v>
      </c>
      <c r="H132" s="48" t="s">
        <v>325</v>
      </c>
      <c r="I132" s="48">
        <v>2022</v>
      </c>
      <c r="J132" s="220">
        <f>IF(ISBLANK($G132),"",VLOOKUP($G132,'Chp 3 - Condition Assessment'!$N$5:$R$1000,4,FALSE))</f>
        <v>80000</v>
      </c>
      <c r="K132" s="105">
        <f>IF(ISBLANK($G132),"",VLOOKUP($G132,'Chp 3 - Condition Assessment'!$N$5:$R$1000,5,FALSE))</f>
        <v>8</v>
      </c>
      <c r="L132" s="32" t="str">
        <f t="shared" si="40"/>
        <v>2022 2022 Chrysler Voyager</v>
      </c>
      <c r="P132" t="b">
        <f t="shared" si="70"/>
        <v>0</v>
      </c>
      <c r="Q132" t="str">
        <f t="shared" si="72"/>
        <v/>
      </c>
      <c r="R132" s="53" t="str">
        <f t="shared" si="63"/>
        <v/>
      </c>
      <c r="S132" s="108" t="str">
        <f t="shared" si="64"/>
        <v/>
      </c>
      <c r="T132" s="81" t="str">
        <f t="shared" si="65"/>
        <v/>
      </c>
      <c r="U132" s="105" t="str">
        <f t="shared" ca="1" si="73"/>
        <v/>
      </c>
      <c r="V132" s="105" t="str">
        <f t="shared" ca="1" si="73"/>
        <v/>
      </c>
      <c r="W132" s="105" t="str">
        <f t="shared" ca="1" si="73"/>
        <v/>
      </c>
      <c r="X132" s="105" t="str">
        <f t="shared" ca="1" si="73"/>
        <v/>
      </c>
      <c r="Y132" s="105" t="str">
        <f t="shared" ca="1" si="73"/>
        <v/>
      </c>
      <c r="AB132" s="111" t="str">
        <f t="shared" si="66"/>
        <v xml:space="preserve"> </v>
      </c>
      <c r="AC132" s="135"/>
      <c r="AD132" s="136"/>
      <c r="AE132" s="118" t="str">
        <f t="shared" si="42"/>
        <v/>
      </c>
      <c r="AF132" s="135"/>
      <c r="AG132" s="136"/>
      <c r="AH132" s="118" t="str">
        <f t="shared" si="43"/>
        <v/>
      </c>
      <c r="AI132" s="135"/>
      <c r="AJ132" s="136"/>
      <c r="AK132" s="118" t="str">
        <f t="shared" si="44"/>
        <v/>
      </c>
      <c r="AL132" s="135"/>
      <c r="AM132" s="136"/>
      <c r="AN132" s="118" t="str">
        <f t="shared" si="45"/>
        <v/>
      </c>
      <c r="AO132" s="135"/>
      <c r="AP132" s="136"/>
      <c r="AQ132" s="118" t="str">
        <f t="shared" si="46"/>
        <v/>
      </c>
      <c r="AT132" s="111" t="str">
        <f t="shared" si="47"/>
        <v xml:space="preserve"> </v>
      </c>
      <c r="AU132" t="str">
        <f t="shared" ca="1" si="48"/>
        <v/>
      </c>
      <c r="AV132" s="53" t="str">
        <f t="shared" ca="1" si="49"/>
        <v/>
      </c>
      <c r="AW132" t="str">
        <f t="shared" ca="1" si="50"/>
        <v/>
      </c>
      <c r="AX132" s="121" t="str">
        <f t="shared" ca="1" si="51"/>
        <v/>
      </c>
      <c r="AY132" s="53" t="str">
        <f t="shared" ca="1" si="52"/>
        <v/>
      </c>
      <c r="AZ132" t="str">
        <f t="shared" ca="1" si="53"/>
        <v/>
      </c>
      <c r="BA132" s="121" t="str">
        <f t="shared" ca="1" si="54"/>
        <v/>
      </c>
      <c r="BB132" s="53" t="str">
        <f t="shared" ca="1" si="55"/>
        <v/>
      </c>
      <c r="BC132" t="str">
        <f t="shared" ca="1" si="56"/>
        <v/>
      </c>
      <c r="BD132" s="121" t="str">
        <f t="shared" ca="1" si="57"/>
        <v/>
      </c>
      <c r="BE132" s="53" t="str">
        <f t="shared" ca="1" si="58"/>
        <v/>
      </c>
      <c r="BF132" t="str">
        <f t="shared" ca="1" si="59"/>
        <v/>
      </c>
      <c r="BG132" s="121" t="str">
        <f t="shared" ca="1" si="60"/>
        <v/>
      </c>
      <c r="BH132" s="53" t="str">
        <f t="shared" ca="1" si="61"/>
        <v/>
      </c>
    </row>
    <row r="133" spans="1:60" ht="30.75" thickBot="1" x14ac:dyDescent="0.3">
      <c r="A133" s="48" t="s">
        <v>192</v>
      </c>
      <c r="B133" s="48" t="s">
        <v>267</v>
      </c>
      <c r="C133" s="48" t="s">
        <v>641</v>
      </c>
      <c r="D133" s="48" t="s">
        <v>642</v>
      </c>
      <c r="E133" s="48" t="s">
        <v>634</v>
      </c>
      <c r="F133" s="48">
        <v>1</v>
      </c>
      <c r="G133" s="48" t="s">
        <v>643</v>
      </c>
      <c r="H133" s="48" t="s">
        <v>325</v>
      </c>
      <c r="I133" s="48">
        <v>2022</v>
      </c>
      <c r="J133" s="220">
        <f>IF(ISBLANK($G133),"",VLOOKUP($G133,'Chp 3 - Condition Assessment'!$N$5:$R$1000,4,FALSE))</f>
        <v>80000</v>
      </c>
      <c r="K133" s="105">
        <f>IF(ISBLANK($G133),"",VLOOKUP($G133,'Chp 3 - Condition Assessment'!$N$5:$R$1000,5,FALSE))</f>
        <v>8</v>
      </c>
      <c r="L133" s="32" t="str">
        <f t="shared" si="40"/>
        <v>2022 2022 Chysler Voyager</v>
      </c>
      <c r="P133" t="b">
        <f t="shared" si="70"/>
        <v>0</v>
      </c>
      <c r="Q133" t="str">
        <f t="shared" si="72"/>
        <v/>
      </c>
      <c r="R133" s="53" t="str">
        <f t="shared" si="63"/>
        <v/>
      </c>
      <c r="S133" s="108" t="str">
        <f t="shared" si="64"/>
        <v/>
      </c>
      <c r="T133" s="81" t="str">
        <f t="shared" si="65"/>
        <v/>
      </c>
      <c r="U133" s="105" t="str">
        <f t="shared" ca="1" si="73"/>
        <v/>
      </c>
      <c r="V133" s="105" t="str">
        <f t="shared" ca="1" si="73"/>
        <v/>
      </c>
      <c r="W133" s="105" t="str">
        <f t="shared" ca="1" si="73"/>
        <v/>
      </c>
      <c r="X133" s="105" t="str">
        <f t="shared" ca="1" si="73"/>
        <v/>
      </c>
      <c r="Y133" s="105" t="str">
        <f t="shared" ca="1" si="73"/>
        <v/>
      </c>
      <c r="AB133" s="111" t="str">
        <f t="shared" si="66"/>
        <v xml:space="preserve"> </v>
      </c>
      <c r="AC133" s="135"/>
      <c r="AD133" s="136"/>
      <c r="AE133" s="118" t="str">
        <f t="shared" si="42"/>
        <v/>
      </c>
      <c r="AF133" s="135"/>
      <c r="AG133" s="136"/>
      <c r="AH133" s="118" t="str">
        <f t="shared" si="43"/>
        <v/>
      </c>
      <c r="AI133" s="135"/>
      <c r="AJ133" s="136"/>
      <c r="AK133" s="118" t="str">
        <f t="shared" si="44"/>
        <v/>
      </c>
      <c r="AL133" s="135"/>
      <c r="AM133" s="136"/>
      <c r="AN133" s="118" t="str">
        <f t="shared" si="45"/>
        <v/>
      </c>
      <c r="AO133" s="135"/>
      <c r="AP133" s="136"/>
      <c r="AQ133" s="118" t="str">
        <f t="shared" si="46"/>
        <v/>
      </c>
      <c r="AT133" s="111" t="str">
        <f t="shared" si="47"/>
        <v xml:space="preserve"> </v>
      </c>
      <c r="AU133" t="str">
        <f t="shared" ca="1" si="48"/>
        <v/>
      </c>
      <c r="AV133" s="53" t="str">
        <f t="shared" ca="1" si="49"/>
        <v/>
      </c>
      <c r="AW133" t="str">
        <f t="shared" ca="1" si="50"/>
        <v/>
      </c>
      <c r="AX133" s="121" t="str">
        <f t="shared" ca="1" si="51"/>
        <v/>
      </c>
      <c r="AY133" s="53" t="str">
        <f t="shared" ca="1" si="52"/>
        <v/>
      </c>
      <c r="AZ133" t="str">
        <f t="shared" ca="1" si="53"/>
        <v/>
      </c>
      <c r="BA133" s="121" t="str">
        <f t="shared" ca="1" si="54"/>
        <v/>
      </c>
      <c r="BB133" s="53" t="str">
        <f t="shared" ca="1" si="55"/>
        <v/>
      </c>
      <c r="BC133" t="str">
        <f t="shared" ca="1" si="56"/>
        <v/>
      </c>
      <c r="BD133" s="121" t="str">
        <f t="shared" ca="1" si="57"/>
        <v/>
      </c>
      <c r="BE133" s="53" t="str">
        <f t="shared" ca="1" si="58"/>
        <v/>
      </c>
      <c r="BF133" t="str">
        <f t="shared" ca="1" si="59"/>
        <v/>
      </c>
      <c r="BG133" s="121" t="str">
        <f t="shared" ca="1" si="60"/>
        <v/>
      </c>
      <c r="BH133" s="53" t="str">
        <f t="shared" ca="1" si="61"/>
        <v/>
      </c>
    </row>
    <row r="134" spans="1:60" ht="30.75" thickBot="1" x14ac:dyDescent="0.3">
      <c r="A134" s="48" t="s">
        <v>192</v>
      </c>
      <c r="B134" s="48" t="s">
        <v>267</v>
      </c>
      <c r="C134" s="48" t="s">
        <v>644</v>
      </c>
      <c r="D134" s="48" t="s">
        <v>633</v>
      </c>
      <c r="E134" s="48" t="s">
        <v>634</v>
      </c>
      <c r="F134" s="48">
        <v>1</v>
      </c>
      <c r="G134" s="48" t="s">
        <v>645</v>
      </c>
      <c r="H134" s="48" t="s">
        <v>325</v>
      </c>
      <c r="I134" s="48">
        <v>2022</v>
      </c>
      <c r="J134" s="220">
        <f>IF(ISBLANK($G134),"",VLOOKUP($G134,'Chp 3 - Condition Assessment'!$N$5:$R$1000,4,FALSE))</f>
        <v>80000</v>
      </c>
      <c r="K134" s="105">
        <f>IF(ISBLANK($G134),"",VLOOKUP($G134,'Chp 3 - Condition Assessment'!$N$5:$R$1000,5,FALSE))</f>
        <v>8</v>
      </c>
      <c r="L134" s="32" t="str">
        <f t="shared" si="40"/>
        <v>2022 2022 Chrysler Voyager</v>
      </c>
      <c r="P134" t="b">
        <f t="shared" si="70"/>
        <v>0</v>
      </c>
      <c r="Q134" t="str">
        <f t="shared" si="72"/>
        <v/>
      </c>
      <c r="R134" s="53" t="str">
        <f t="shared" si="63"/>
        <v/>
      </c>
      <c r="S134" s="108" t="str">
        <f t="shared" si="64"/>
        <v/>
      </c>
      <c r="T134" s="81" t="str">
        <f t="shared" si="65"/>
        <v/>
      </c>
      <c r="U134" s="105" t="str">
        <f t="shared" ca="1" si="73"/>
        <v/>
      </c>
      <c r="V134" s="105" t="str">
        <f t="shared" ca="1" si="73"/>
        <v/>
      </c>
      <c r="W134" s="105" t="str">
        <f t="shared" ca="1" si="73"/>
        <v/>
      </c>
      <c r="X134" s="105" t="str">
        <f t="shared" ca="1" si="73"/>
        <v/>
      </c>
      <c r="Y134" s="105" t="str">
        <f t="shared" ca="1" si="73"/>
        <v/>
      </c>
      <c r="AB134" s="111" t="str">
        <f t="shared" si="66"/>
        <v xml:space="preserve"> </v>
      </c>
      <c r="AC134" s="135"/>
      <c r="AD134" s="136"/>
      <c r="AE134" s="118" t="str">
        <f t="shared" si="42"/>
        <v/>
      </c>
      <c r="AF134" s="135"/>
      <c r="AG134" s="136"/>
      <c r="AH134" s="118" t="str">
        <f t="shared" si="43"/>
        <v/>
      </c>
      <c r="AI134" s="135"/>
      <c r="AJ134" s="136"/>
      <c r="AK134" s="118" t="str">
        <f t="shared" si="44"/>
        <v/>
      </c>
      <c r="AL134" s="135"/>
      <c r="AM134" s="136"/>
      <c r="AN134" s="118" t="str">
        <f t="shared" si="45"/>
        <v/>
      </c>
      <c r="AO134" s="135"/>
      <c r="AP134" s="136"/>
      <c r="AQ134" s="118" t="str">
        <f t="shared" si="46"/>
        <v/>
      </c>
      <c r="AT134" s="111" t="str">
        <f t="shared" si="47"/>
        <v xml:space="preserve"> </v>
      </c>
      <c r="AU134" t="str">
        <f t="shared" ca="1" si="48"/>
        <v/>
      </c>
      <c r="AV134" s="53" t="str">
        <f t="shared" ca="1" si="49"/>
        <v/>
      </c>
      <c r="AW134" t="str">
        <f t="shared" ca="1" si="50"/>
        <v/>
      </c>
      <c r="AX134" s="121" t="str">
        <f t="shared" ca="1" si="51"/>
        <v/>
      </c>
      <c r="AY134" s="53" t="str">
        <f t="shared" ca="1" si="52"/>
        <v/>
      </c>
      <c r="AZ134" t="str">
        <f t="shared" ca="1" si="53"/>
        <v/>
      </c>
      <c r="BA134" s="121" t="str">
        <f t="shared" ca="1" si="54"/>
        <v/>
      </c>
      <c r="BB134" s="53" t="str">
        <f t="shared" ca="1" si="55"/>
        <v/>
      </c>
      <c r="BC134" t="str">
        <f t="shared" ca="1" si="56"/>
        <v/>
      </c>
      <c r="BD134" s="121" t="str">
        <f t="shared" ca="1" si="57"/>
        <v/>
      </c>
      <c r="BE134" s="53" t="str">
        <f t="shared" ca="1" si="58"/>
        <v/>
      </c>
      <c r="BF134" t="str">
        <f t="shared" ca="1" si="59"/>
        <v/>
      </c>
      <c r="BG134" s="121" t="str">
        <f t="shared" ca="1" si="60"/>
        <v/>
      </c>
      <c r="BH134" s="53" t="str">
        <f t="shared" ca="1" si="61"/>
        <v/>
      </c>
    </row>
    <row r="135" spans="1:60" ht="15.75" thickBot="1" x14ac:dyDescent="0.3">
      <c r="A135" s="48"/>
      <c r="B135" s="48"/>
      <c r="C135" s="48"/>
      <c r="D135" s="48"/>
      <c r="E135" s="48"/>
      <c r="F135" s="48"/>
      <c r="G135" s="48"/>
      <c r="H135" s="48"/>
      <c r="I135" s="48"/>
      <c r="J135" s="220" t="str">
        <f>IF(ISBLANK($G135),"",VLOOKUP($G135,'Chp 3 - Condition Assessment'!$N$5:$R$1000,4,FALSE))</f>
        <v/>
      </c>
      <c r="K135" s="105" t="str">
        <f>IF(ISBLANK($G135),"",VLOOKUP($G135,'Chp 3 - Condition Assessment'!$N$5:$R$1000,5,FALSE))</f>
        <v/>
      </c>
      <c r="L135" s="32" t="str">
        <f t="shared" si="40"/>
        <v xml:space="preserve">  </v>
      </c>
      <c r="P135" t="b">
        <f t="shared" si="70"/>
        <v>0</v>
      </c>
      <c r="Q135" t="str">
        <f t="shared" si="72"/>
        <v/>
      </c>
      <c r="R135" s="53" t="str">
        <f t="shared" si="63"/>
        <v/>
      </c>
      <c r="S135" s="108" t="str">
        <f t="shared" si="64"/>
        <v/>
      </c>
      <c r="T135" s="81" t="str">
        <f t="shared" si="65"/>
        <v/>
      </c>
      <c r="U135" s="105" t="str">
        <f t="shared" ca="1" si="73"/>
        <v/>
      </c>
      <c r="V135" s="105" t="str">
        <f t="shared" ca="1" si="73"/>
        <v/>
      </c>
      <c r="W135" s="105" t="str">
        <f t="shared" ca="1" si="73"/>
        <v/>
      </c>
      <c r="X135" s="105" t="str">
        <f t="shared" ca="1" si="73"/>
        <v/>
      </c>
      <c r="Y135" s="105" t="str">
        <f t="shared" ca="1" si="73"/>
        <v/>
      </c>
      <c r="AB135" s="111" t="str">
        <f t="shared" si="66"/>
        <v xml:space="preserve"> </v>
      </c>
      <c r="AC135" s="135"/>
      <c r="AD135" s="136"/>
      <c r="AE135" s="118" t="str">
        <f t="shared" si="42"/>
        <v/>
      </c>
      <c r="AF135" s="135"/>
      <c r="AG135" s="136"/>
      <c r="AH135" s="118" t="str">
        <f t="shared" si="43"/>
        <v/>
      </c>
      <c r="AI135" s="135"/>
      <c r="AJ135" s="136"/>
      <c r="AK135" s="118" t="str">
        <f t="shared" si="44"/>
        <v/>
      </c>
      <c r="AL135" s="135"/>
      <c r="AM135" s="136"/>
      <c r="AN135" s="118" t="str">
        <f t="shared" si="45"/>
        <v/>
      </c>
      <c r="AO135" s="135"/>
      <c r="AP135" s="136"/>
      <c r="AQ135" s="118" t="str">
        <f t="shared" si="46"/>
        <v/>
      </c>
      <c r="AT135" s="111" t="str">
        <f t="shared" si="47"/>
        <v xml:space="preserve"> </v>
      </c>
      <c r="AU135" t="str">
        <f t="shared" ca="1" si="48"/>
        <v/>
      </c>
      <c r="AV135" s="53" t="str">
        <f t="shared" ca="1" si="49"/>
        <v/>
      </c>
      <c r="AW135" t="str">
        <f t="shared" ca="1" si="50"/>
        <v/>
      </c>
      <c r="AX135" s="121" t="str">
        <f t="shared" ca="1" si="51"/>
        <v/>
      </c>
      <c r="AY135" s="53" t="str">
        <f t="shared" ca="1" si="52"/>
        <v/>
      </c>
      <c r="AZ135" t="str">
        <f t="shared" ca="1" si="53"/>
        <v/>
      </c>
      <c r="BA135" s="121" t="str">
        <f t="shared" ca="1" si="54"/>
        <v/>
      </c>
      <c r="BB135" s="53" t="str">
        <f t="shared" ca="1" si="55"/>
        <v/>
      </c>
      <c r="BC135" t="str">
        <f t="shared" ca="1" si="56"/>
        <v/>
      </c>
      <c r="BD135" s="121" t="str">
        <f t="shared" ca="1" si="57"/>
        <v/>
      </c>
      <c r="BE135" s="53" t="str">
        <f t="shared" ca="1" si="58"/>
        <v/>
      </c>
      <c r="BF135" t="str">
        <f t="shared" ca="1" si="59"/>
        <v/>
      </c>
      <c r="BG135" s="121" t="str">
        <f t="shared" ca="1" si="60"/>
        <v/>
      </c>
      <c r="BH135" s="53" t="str">
        <f t="shared" ca="1" si="61"/>
        <v/>
      </c>
    </row>
    <row r="136" spans="1:60" ht="15.75" thickBot="1" x14ac:dyDescent="0.3">
      <c r="A136" s="48"/>
      <c r="B136" s="48"/>
      <c r="C136" s="48"/>
      <c r="D136" s="48"/>
      <c r="E136" s="48"/>
      <c r="F136" s="48"/>
      <c r="G136" s="48"/>
      <c r="H136" s="48"/>
      <c r="I136" s="48"/>
      <c r="J136" s="220" t="str">
        <f>IF(ISBLANK($G136),"",VLOOKUP($G136,'Chp 3 - Condition Assessment'!$N$5:$R$1000,4,FALSE))</f>
        <v/>
      </c>
      <c r="K136" s="105" t="str">
        <f>IF(ISBLANK($G136),"",VLOOKUP($G136,'Chp 3 - Condition Assessment'!$N$5:$R$1000,5,FALSE))</f>
        <v/>
      </c>
      <c r="L136" s="32" t="str">
        <f t="shared" si="40"/>
        <v xml:space="preserve">  </v>
      </c>
      <c r="P136" t="b">
        <f t="shared" si="70"/>
        <v>0</v>
      </c>
      <c r="Q136" t="str">
        <f t="shared" si="72"/>
        <v/>
      </c>
      <c r="R136" s="53" t="str">
        <f t="shared" si="63"/>
        <v/>
      </c>
      <c r="S136" s="108" t="str">
        <f t="shared" si="64"/>
        <v/>
      </c>
      <c r="T136" s="81" t="str">
        <f t="shared" si="65"/>
        <v/>
      </c>
      <c r="U136" s="105" t="str">
        <f t="shared" ref="U136:Y145" ca="1" si="74">IFERROR(IF((U$10-$S136)&lt;=$T136,$Q136,0),"")</f>
        <v/>
      </c>
      <c r="V136" s="105" t="str">
        <f t="shared" ca="1" si="74"/>
        <v/>
      </c>
      <c r="W136" s="105" t="str">
        <f t="shared" ca="1" si="74"/>
        <v/>
      </c>
      <c r="X136" s="105" t="str">
        <f t="shared" ca="1" si="74"/>
        <v/>
      </c>
      <c r="Y136" s="105" t="str">
        <f t="shared" ca="1" si="74"/>
        <v/>
      </c>
      <c r="AB136" s="111" t="str">
        <f t="shared" si="66"/>
        <v xml:space="preserve"> </v>
      </c>
      <c r="AC136" s="135"/>
      <c r="AD136" s="136"/>
      <c r="AE136" s="118" t="str">
        <f t="shared" si="42"/>
        <v/>
      </c>
      <c r="AF136" s="135"/>
      <c r="AG136" s="136"/>
      <c r="AH136" s="118" t="str">
        <f t="shared" si="43"/>
        <v/>
      </c>
      <c r="AI136" s="135"/>
      <c r="AJ136" s="136"/>
      <c r="AK136" s="118" t="str">
        <f t="shared" si="44"/>
        <v/>
      </c>
      <c r="AL136" s="135"/>
      <c r="AM136" s="136"/>
      <c r="AN136" s="118" t="str">
        <f t="shared" si="45"/>
        <v/>
      </c>
      <c r="AO136" s="135"/>
      <c r="AP136" s="136"/>
      <c r="AQ136" s="118" t="str">
        <f t="shared" si="46"/>
        <v/>
      </c>
      <c r="AT136" s="111" t="str">
        <f t="shared" si="47"/>
        <v xml:space="preserve"> </v>
      </c>
      <c r="AU136" t="str">
        <f t="shared" ca="1" si="48"/>
        <v/>
      </c>
      <c r="AV136" s="53" t="str">
        <f t="shared" ca="1" si="49"/>
        <v/>
      </c>
      <c r="AW136" t="str">
        <f t="shared" ca="1" si="50"/>
        <v/>
      </c>
      <c r="AX136" s="121" t="str">
        <f t="shared" ca="1" si="51"/>
        <v/>
      </c>
      <c r="AY136" s="53" t="str">
        <f t="shared" ca="1" si="52"/>
        <v/>
      </c>
      <c r="AZ136" t="str">
        <f t="shared" ca="1" si="53"/>
        <v/>
      </c>
      <c r="BA136" s="121" t="str">
        <f t="shared" ca="1" si="54"/>
        <v/>
      </c>
      <c r="BB136" s="53" t="str">
        <f t="shared" ca="1" si="55"/>
        <v/>
      </c>
      <c r="BC136" t="str">
        <f t="shared" ca="1" si="56"/>
        <v/>
      </c>
      <c r="BD136" s="121" t="str">
        <f t="shared" ca="1" si="57"/>
        <v/>
      </c>
      <c r="BE136" s="53" t="str">
        <f t="shared" ca="1" si="58"/>
        <v/>
      </c>
      <c r="BF136" t="str">
        <f t="shared" ca="1" si="59"/>
        <v/>
      </c>
      <c r="BG136" s="121" t="str">
        <f t="shared" ca="1" si="60"/>
        <v/>
      </c>
      <c r="BH136" s="53" t="str">
        <f t="shared" ca="1" si="61"/>
        <v/>
      </c>
    </row>
    <row r="137" spans="1:60" ht="15.75" thickBot="1" x14ac:dyDescent="0.3">
      <c r="A137" s="48"/>
      <c r="B137" s="48"/>
      <c r="C137" s="48"/>
      <c r="D137" s="48"/>
      <c r="E137" s="48"/>
      <c r="F137" s="48"/>
      <c r="G137" s="48"/>
      <c r="H137" s="48"/>
      <c r="I137" s="48"/>
      <c r="J137" s="220" t="str">
        <f>IF(ISBLANK($G137),"",VLOOKUP($G137,'Chp 3 - Condition Assessment'!$N$5:$R$1000,4,FALSE))</f>
        <v/>
      </c>
      <c r="K137" s="105" t="str">
        <f>IF(ISBLANK($G137),"",VLOOKUP($G137,'Chp 3 - Condition Assessment'!$N$5:$R$1000,5,FALSE))</f>
        <v/>
      </c>
      <c r="L137" s="32" t="str">
        <f t="shared" si="40"/>
        <v xml:space="preserve">  </v>
      </c>
      <c r="P137" t="b">
        <f t="shared" si="70"/>
        <v>0</v>
      </c>
      <c r="Q137" t="str">
        <f t="shared" si="72"/>
        <v/>
      </c>
      <c r="R137" s="53" t="str">
        <f t="shared" si="63"/>
        <v/>
      </c>
      <c r="S137" s="108" t="str">
        <f t="shared" si="64"/>
        <v/>
      </c>
      <c r="T137" s="81" t="str">
        <f t="shared" si="65"/>
        <v/>
      </c>
      <c r="U137" s="105" t="str">
        <f t="shared" ca="1" si="74"/>
        <v/>
      </c>
      <c r="V137" s="105" t="str">
        <f t="shared" ca="1" si="74"/>
        <v/>
      </c>
      <c r="W137" s="105" t="str">
        <f t="shared" ca="1" si="74"/>
        <v/>
      </c>
      <c r="X137" s="105" t="str">
        <f t="shared" ca="1" si="74"/>
        <v/>
      </c>
      <c r="Y137" s="105" t="str">
        <f t="shared" ca="1" si="74"/>
        <v/>
      </c>
      <c r="AB137" s="111" t="str">
        <f t="shared" si="66"/>
        <v xml:space="preserve"> </v>
      </c>
      <c r="AC137" s="135"/>
      <c r="AD137" s="136"/>
      <c r="AE137" s="118" t="str">
        <f t="shared" si="42"/>
        <v/>
      </c>
      <c r="AF137" s="135"/>
      <c r="AG137" s="136"/>
      <c r="AH137" s="118" t="str">
        <f t="shared" si="43"/>
        <v/>
      </c>
      <c r="AI137" s="135"/>
      <c r="AJ137" s="136"/>
      <c r="AK137" s="118" t="str">
        <f t="shared" si="44"/>
        <v/>
      </c>
      <c r="AL137" s="135"/>
      <c r="AM137" s="136"/>
      <c r="AN137" s="118" t="str">
        <f t="shared" si="45"/>
        <v/>
      </c>
      <c r="AO137" s="135"/>
      <c r="AP137" s="136"/>
      <c r="AQ137" s="118" t="str">
        <f t="shared" si="46"/>
        <v/>
      </c>
      <c r="AT137" s="111" t="str">
        <f t="shared" si="47"/>
        <v xml:space="preserve"> </v>
      </c>
      <c r="AU137" t="str">
        <f t="shared" ca="1" si="48"/>
        <v/>
      </c>
      <c r="AV137" s="53" t="str">
        <f t="shared" ca="1" si="49"/>
        <v/>
      </c>
      <c r="AW137" t="str">
        <f t="shared" ca="1" si="50"/>
        <v/>
      </c>
      <c r="AX137" s="121" t="str">
        <f t="shared" ca="1" si="51"/>
        <v/>
      </c>
      <c r="AY137" s="53" t="str">
        <f t="shared" ca="1" si="52"/>
        <v/>
      </c>
      <c r="AZ137" t="str">
        <f t="shared" ca="1" si="53"/>
        <v/>
      </c>
      <c r="BA137" s="121" t="str">
        <f t="shared" ca="1" si="54"/>
        <v/>
      </c>
      <c r="BB137" s="53" t="str">
        <f t="shared" ca="1" si="55"/>
        <v/>
      </c>
      <c r="BC137" t="str">
        <f t="shared" ca="1" si="56"/>
        <v/>
      </c>
      <c r="BD137" s="121" t="str">
        <f t="shared" ca="1" si="57"/>
        <v/>
      </c>
      <c r="BE137" s="53" t="str">
        <f t="shared" ca="1" si="58"/>
        <v/>
      </c>
      <c r="BF137" t="str">
        <f t="shared" ca="1" si="59"/>
        <v/>
      </c>
      <c r="BG137" s="121" t="str">
        <f t="shared" ca="1" si="60"/>
        <v/>
      </c>
      <c r="BH137" s="53" t="str">
        <f t="shared" ca="1" si="61"/>
        <v/>
      </c>
    </row>
    <row r="138" spans="1:60" ht="15.75" thickBot="1" x14ac:dyDescent="0.3">
      <c r="A138" s="48"/>
      <c r="B138" s="48"/>
      <c r="C138" s="48"/>
      <c r="D138" s="48"/>
      <c r="E138" s="48"/>
      <c r="F138" s="48"/>
      <c r="G138" s="48"/>
      <c r="H138" s="48"/>
      <c r="I138" s="48"/>
      <c r="J138" s="220" t="str">
        <f>IF(ISBLANK($G138),"",VLOOKUP($G138,'Chp 3 - Condition Assessment'!$N$5:$R$1000,4,FALSE))</f>
        <v/>
      </c>
      <c r="K138" s="105" t="str">
        <f>IF(ISBLANK($G138),"",VLOOKUP($G138,'Chp 3 - Condition Assessment'!$N$5:$R$1000,5,FALSE))</f>
        <v/>
      </c>
      <c r="L138" s="32" t="str">
        <f t="shared" si="40"/>
        <v xml:space="preserve">  </v>
      </c>
      <c r="P138" t="b">
        <f t="shared" si="70"/>
        <v>0</v>
      </c>
      <c r="Q138" t="str">
        <f t="shared" si="72"/>
        <v/>
      </c>
      <c r="R138" s="53" t="str">
        <f t="shared" si="63"/>
        <v/>
      </c>
      <c r="S138" s="108" t="str">
        <f t="shared" si="64"/>
        <v/>
      </c>
      <c r="T138" s="81" t="str">
        <f t="shared" si="65"/>
        <v/>
      </c>
      <c r="U138" s="105" t="str">
        <f t="shared" ca="1" si="74"/>
        <v/>
      </c>
      <c r="V138" s="105" t="str">
        <f t="shared" ca="1" si="74"/>
        <v/>
      </c>
      <c r="W138" s="105" t="str">
        <f t="shared" ca="1" si="74"/>
        <v/>
      </c>
      <c r="X138" s="105" t="str">
        <f t="shared" ca="1" si="74"/>
        <v/>
      </c>
      <c r="Y138" s="105" t="str">
        <f t="shared" ca="1" si="74"/>
        <v/>
      </c>
      <c r="AB138" s="111" t="str">
        <f t="shared" si="66"/>
        <v xml:space="preserve"> </v>
      </c>
      <c r="AC138" s="135"/>
      <c r="AD138" s="136"/>
      <c r="AE138" s="118" t="str">
        <f t="shared" si="42"/>
        <v/>
      </c>
      <c r="AF138" s="135"/>
      <c r="AG138" s="136"/>
      <c r="AH138" s="118" t="str">
        <f t="shared" si="43"/>
        <v/>
      </c>
      <c r="AI138" s="135"/>
      <c r="AJ138" s="136"/>
      <c r="AK138" s="118" t="str">
        <f t="shared" si="44"/>
        <v/>
      </c>
      <c r="AL138" s="135"/>
      <c r="AM138" s="136"/>
      <c r="AN138" s="118" t="str">
        <f t="shared" si="45"/>
        <v/>
      </c>
      <c r="AO138" s="135"/>
      <c r="AP138" s="136"/>
      <c r="AQ138" s="118" t="str">
        <f t="shared" si="46"/>
        <v/>
      </c>
      <c r="AT138" s="111" t="str">
        <f t="shared" si="47"/>
        <v xml:space="preserve"> </v>
      </c>
      <c r="AU138" t="str">
        <f t="shared" ca="1" si="48"/>
        <v/>
      </c>
      <c r="AV138" s="53" t="str">
        <f t="shared" ca="1" si="49"/>
        <v/>
      </c>
      <c r="AW138" t="str">
        <f t="shared" ca="1" si="50"/>
        <v/>
      </c>
      <c r="AX138" s="121" t="str">
        <f t="shared" ca="1" si="51"/>
        <v/>
      </c>
      <c r="AY138" s="53" t="str">
        <f t="shared" ca="1" si="52"/>
        <v/>
      </c>
      <c r="AZ138" t="str">
        <f t="shared" ca="1" si="53"/>
        <v/>
      </c>
      <c r="BA138" s="121" t="str">
        <f t="shared" ca="1" si="54"/>
        <v/>
      </c>
      <c r="BB138" s="53" t="str">
        <f t="shared" ca="1" si="55"/>
        <v/>
      </c>
      <c r="BC138" t="str">
        <f t="shared" ca="1" si="56"/>
        <v/>
      </c>
      <c r="BD138" s="121" t="str">
        <f t="shared" ca="1" si="57"/>
        <v/>
      </c>
      <c r="BE138" s="53" t="str">
        <f t="shared" ca="1" si="58"/>
        <v/>
      </c>
      <c r="BF138" t="str">
        <f t="shared" ca="1" si="59"/>
        <v/>
      </c>
      <c r="BG138" s="121" t="str">
        <f t="shared" ca="1" si="60"/>
        <v/>
      </c>
      <c r="BH138" s="53" t="str">
        <f t="shared" ca="1" si="61"/>
        <v/>
      </c>
    </row>
    <row r="139" spans="1:60" ht="15.75" thickBot="1" x14ac:dyDescent="0.3">
      <c r="A139" s="48"/>
      <c r="B139" s="48"/>
      <c r="C139" s="48"/>
      <c r="D139" s="48"/>
      <c r="E139" s="48"/>
      <c r="F139" s="48"/>
      <c r="G139" s="48"/>
      <c r="H139" s="48"/>
      <c r="I139" s="48"/>
      <c r="J139" s="220" t="str">
        <f>IF(ISBLANK($G139),"",VLOOKUP($G139,'Chp 3 - Condition Assessment'!$N$5:$R$1000,4,FALSE))</f>
        <v/>
      </c>
      <c r="K139" s="105" t="str">
        <f>IF(ISBLANK($G139),"",VLOOKUP($G139,'Chp 3 - Condition Assessment'!$N$5:$R$1000,5,FALSE))</f>
        <v/>
      </c>
      <c r="L139" s="32" t="str">
        <f t="shared" si="40"/>
        <v xml:space="preserve">  </v>
      </c>
      <c r="P139" t="b">
        <f t="shared" si="70"/>
        <v>0</v>
      </c>
      <c r="Q139" t="str">
        <f t="shared" si="72"/>
        <v/>
      </c>
      <c r="R139" s="53" t="str">
        <f t="shared" si="63"/>
        <v/>
      </c>
      <c r="S139" s="108" t="str">
        <f t="shared" si="64"/>
        <v/>
      </c>
      <c r="T139" s="81" t="str">
        <f t="shared" si="65"/>
        <v/>
      </c>
      <c r="U139" s="105" t="str">
        <f t="shared" ca="1" si="74"/>
        <v/>
      </c>
      <c r="V139" s="105" t="str">
        <f t="shared" ca="1" si="74"/>
        <v/>
      </c>
      <c r="W139" s="105" t="str">
        <f t="shared" ca="1" si="74"/>
        <v/>
      </c>
      <c r="X139" s="105" t="str">
        <f t="shared" ca="1" si="74"/>
        <v/>
      </c>
      <c r="Y139" s="105" t="str">
        <f t="shared" ca="1" si="74"/>
        <v/>
      </c>
      <c r="AB139" s="111" t="str">
        <f t="shared" si="66"/>
        <v xml:space="preserve"> </v>
      </c>
      <c r="AC139" s="135"/>
      <c r="AD139" s="136"/>
      <c r="AE139" s="118" t="str">
        <f t="shared" si="42"/>
        <v/>
      </c>
      <c r="AF139" s="135"/>
      <c r="AG139" s="136"/>
      <c r="AH139" s="118" t="str">
        <f t="shared" si="43"/>
        <v/>
      </c>
      <c r="AI139" s="135"/>
      <c r="AJ139" s="136"/>
      <c r="AK139" s="118" t="str">
        <f t="shared" si="44"/>
        <v/>
      </c>
      <c r="AL139" s="135"/>
      <c r="AM139" s="136"/>
      <c r="AN139" s="118" t="str">
        <f t="shared" si="45"/>
        <v/>
      </c>
      <c r="AO139" s="135"/>
      <c r="AP139" s="136"/>
      <c r="AQ139" s="118" t="str">
        <f t="shared" si="46"/>
        <v/>
      </c>
      <c r="AT139" s="111" t="str">
        <f t="shared" si="47"/>
        <v xml:space="preserve"> </v>
      </c>
      <c r="AU139" t="str">
        <f t="shared" ca="1" si="48"/>
        <v/>
      </c>
      <c r="AV139" s="53" t="str">
        <f t="shared" ca="1" si="49"/>
        <v/>
      </c>
      <c r="AW139" t="str">
        <f t="shared" ca="1" si="50"/>
        <v/>
      </c>
      <c r="AX139" s="121" t="str">
        <f t="shared" ca="1" si="51"/>
        <v/>
      </c>
      <c r="AY139" s="53" t="str">
        <f t="shared" ca="1" si="52"/>
        <v/>
      </c>
      <c r="AZ139" t="str">
        <f t="shared" ca="1" si="53"/>
        <v/>
      </c>
      <c r="BA139" s="121" t="str">
        <f t="shared" ca="1" si="54"/>
        <v/>
      </c>
      <c r="BB139" s="53" t="str">
        <f t="shared" ca="1" si="55"/>
        <v/>
      </c>
      <c r="BC139" t="str">
        <f t="shared" ca="1" si="56"/>
        <v/>
      </c>
      <c r="BD139" s="121" t="str">
        <f t="shared" ca="1" si="57"/>
        <v/>
      </c>
      <c r="BE139" s="53" t="str">
        <f t="shared" ca="1" si="58"/>
        <v/>
      </c>
      <c r="BF139" t="str">
        <f t="shared" ca="1" si="59"/>
        <v/>
      </c>
      <c r="BG139" s="121" t="str">
        <f t="shared" ca="1" si="60"/>
        <v/>
      </c>
      <c r="BH139" s="53" t="str">
        <f t="shared" ca="1" si="61"/>
        <v/>
      </c>
    </row>
    <row r="140" spans="1:60" ht="15.75" thickBot="1" x14ac:dyDescent="0.3">
      <c r="A140" s="48"/>
      <c r="B140" s="48"/>
      <c r="C140" s="48"/>
      <c r="D140" s="48"/>
      <c r="E140" s="48"/>
      <c r="F140" s="48"/>
      <c r="G140" s="48"/>
      <c r="H140" s="48"/>
      <c r="I140" s="48"/>
      <c r="J140" s="220" t="str">
        <f>IF(ISBLANK($G140),"",VLOOKUP($G140,'Chp 3 - Condition Assessment'!$N$5:$R$1000,4,FALSE))</f>
        <v/>
      </c>
      <c r="K140" s="105" t="str">
        <f>IF(ISBLANK($G140),"",VLOOKUP($G140,'Chp 3 - Condition Assessment'!$N$5:$R$1000,5,FALSE))</f>
        <v/>
      </c>
      <c r="L140" s="32" t="str">
        <f t="shared" ref="L140:L203" si="75">CONCATENATE(I140," ",D140," ",E140)</f>
        <v xml:space="preserve">  </v>
      </c>
      <c r="P140" t="b">
        <f t="shared" si="70"/>
        <v>0</v>
      </c>
      <c r="Q140" t="str">
        <f t="shared" si="72"/>
        <v/>
      </c>
      <c r="R140" s="53" t="str">
        <f t="shared" si="63"/>
        <v/>
      </c>
      <c r="S140" s="108" t="str">
        <f t="shared" si="64"/>
        <v/>
      </c>
      <c r="T140" s="81" t="str">
        <f t="shared" si="65"/>
        <v/>
      </c>
      <c r="U140" s="105" t="str">
        <f t="shared" ca="1" si="74"/>
        <v/>
      </c>
      <c r="V140" s="105" t="str">
        <f t="shared" ca="1" si="74"/>
        <v/>
      </c>
      <c r="W140" s="105" t="str">
        <f t="shared" ca="1" si="74"/>
        <v/>
      </c>
      <c r="X140" s="105" t="str">
        <f t="shared" ca="1" si="74"/>
        <v/>
      </c>
      <c r="Y140" s="105" t="str">
        <f t="shared" ca="1" si="74"/>
        <v/>
      </c>
      <c r="AB140" s="111" t="str">
        <f t="shared" si="66"/>
        <v xml:space="preserve"> </v>
      </c>
      <c r="AC140" s="135"/>
      <c r="AD140" s="136"/>
      <c r="AE140" s="118" t="str">
        <f t="shared" ref="AE140:AE203" si="76">IF(AB140=" ","",CEILING(AC140*(1+AD140),1))</f>
        <v/>
      </c>
      <c r="AF140" s="135"/>
      <c r="AG140" s="136"/>
      <c r="AH140" s="118" t="str">
        <f t="shared" ref="AH140:AH203" si="77">IF(AB140=" ","",CEILING(AF140*(1+AG140),1))</f>
        <v/>
      </c>
      <c r="AI140" s="135"/>
      <c r="AJ140" s="136"/>
      <c r="AK140" s="118" t="str">
        <f t="shared" ref="AK140:AK203" si="78">IF(AB140=" ","",CEILING(AI140*(1+AJ140),1))</f>
        <v/>
      </c>
      <c r="AL140" s="135"/>
      <c r="AM140" s="136"/>
      <c r="AN140" s="118" t="str">
        <f t="shared" ref="AN140:AN203" si="79">IF(AB140=" ","",CEILING(AL140*(1+AM140),1))</f>
        <v/>
      </c>
      <c r="AO140" s="135"/>
      <c r="AP140" s="136"/>
      <c r="AQ140" s="118" t="str">
        <f t="shared" ref="AQ140:AQ203" si="80">IF(AB140=" ","",CEILING(AO140*(1+AP140),1))</f>
        <v/>
      </c>
      <c r="AT140" s="111" t="str">
        <f t="shared" ref="AT140:AT203" si="81">IF(OR(ISBLANK(AB140),AB140="Grand Total"),"",AB140)</f>
        <v xml:space="preserve"> </v>
      </c>
      <c r="AU140" t="str">
        <f t="shared" ref="AU140:AU203" ca="1" si="82">IFERROR(IF((AE140-U140)&lt;0,0,AE140-U140),"")</f>
        <v/>
      </c>
      <c r="AV140" s="53" t="str">
        <f t="shared" ref="AV140:AV203" ca="1" si="83">IFERROR(AU140*$R140,"")</f>
        <v/>
      </c>
      <c r="AW140" t="str">
        <f t="shared" ref="AW140:AW203" ca="1" si="84">IFERROR(IF(($AW$9-$AU$9)&lt;$T140,AU140,0),"")</f>
        <v/>
      </c>
      <c r="AX140" s="121" t="str">
        <f t="shared" ref="AX140:AX203" ca="1" si="85">IFERROR(IF(AH140-V140-AW140&lt;0,0,AH140-V140-AW140),"")</f>
        <v/>
      </c>
      <c r="AY140" s="53" t="str">
        <f t="shared" ref="AY140:AY203" ca="1" si="86">IFERROR(AX140*$R140,"")</f>
        <v/>
      </c>
      <c r="AZ140" t="str">
        <f t="shared" ref="AZ140:AZ203" ca="1" si="87">IFERROR(IF(($AZ$9-$AU$9)&lt;$T140,AU140,0)+IF(($AZ$9-$AW$9)&lt;$T140,AX140,0),"")</f>
        <v/>
      </c>
      <c r="BA140" s="121" t="str">
        <f t="shared" ref="BA140:BA203" ca="1" si="88">IFERROR(IF(AK140-W140-AZ140&lt;0,0,AK140-W140-AZ140),"")</f>
        <v/>
      </c>
      <c r="BB140" s="53" t="str">
        <f t="shared" ref="BB140:BB203" ca="1" si="89">IFERROR(BA140*$R140,"")</f>
        <v/>
      </c>
      <c r="BC140" t="str">
        <f t="shared" ref="BC140:BC203" ca="1" si="90">IFERROR(IF(($BC$9-$AU$9)&lt;$T140,AU140,0)+IF(($BC$9-$AW$9)&lt;$T140,AX140,0)+IF(($BC$9-$AZ$9)&lt;$T140,BA140,0),"")</f>
        <v/>
      </c>
      <c r="BD140" s="121" t="str">
        <f t="shared" ref="BD140:BD203" ca="1" si="91">IFERROR(IF(AN140-X140-BC140&lt;0,0,AN140-X140-BC140),"")</f>
        <v/>
      </c>
      <c r="BE140" s="53" t="str">
        <f t="shared" ref="BE140:BE203" ca="1" si="92">IFERROR(BD140*$R140,"")</f>
        <v/>
      </c>
      <c r="BF140" t="str">
        <f t="shared" ref="BF140:BF203" ca="1" si="93">IFERROR(IF(($BF$9-$AU$9)&lt;$T140,AU140,0)+IF(($BF$9-$AW$9)&lt;$T140,AX140,0)+IF(($BF$9-$AZ$9)&lt;$T140,BA140,0)+IF(($BF$9-$BC$9)&lt;$T140,BD140,0),"")</f>
        <v/>
      </c>
      <c r="BG140" s="121" t="str">
        <f t="shared" ref="BG140:BG203" ca="1" si="94">IFERROR(IF(AQ140-Y140-BF140&lt;0,0,AQ140-Y140-BF140),"")</f>
        <v/>
      </c>
      <c r="BH140" s="53" t="str">
        <f t="shared" ref="BH140:BH203" ca="1" si="95">IFERROR(BG140*$R140,"")</f>
        <v/>
      </c>
    </row>
    <row r="141" spans="1:60" ht="15.75" thickBot="1" x14ac:dyDescent="0.3">
      <c r="A141" s="48"/>
      <c r="B141" s="48"/>
      <c r="C141" s="48"/>
      <c r="D141" s="48"/>
      <c r="E141" s="48"/>
      <c r="F141" s="48"/>
      <c r="G141" s="48"/>
      <c r="H141" s="48"/>
      <c r="I141" s="48"/>
      <c r="J141" s="220" t="str">
        <f>IF(ISBLANK($G141),"",VLOOKUP($G141,'Chp 3 - Condition Assessment'!$N$5:$R$1000,4,FALSE))</f>
        <v/>
      </c>
      <c r="K141" s="105" t="str">
        <f>IF(ISBLANK($G141),"",VLOOKUP($G141,'Chp 3 - Condition Assessment'!$N$5:$R$1000,5,FALSE))</f>
        <v/>
      </c>
      <c r="L141" s="32" t="str">
        <f t="shared" si="75"/>
        <v xml:space="preserve">  </v>
      </c>
      <c r="P141" t="b">
        <f t="shared" si="70"/>
        <v>0</v>
      </c>
      <c r="Q141" t="str">
        <f t="shared" si="72"/>
        <v/>
      </c>
      <c r="R141" s="53" t="str">
        <f t="shared" si="63"/>
        <v/>
      </c>
      <c r="S141" s="108" t="str">
        <f t="shared" si="64"/>
        <v/>
      </c>
      <c r="T141" s="81" t="str">
        <f t="shared" si="65"/>
        <v/>
      </c>
      <c r="U141" s="105" t="str">
        <f t="shared" ca="1" si="74"/>
        <v/>
      </c>
      <c r="V141" s="105" t="str">
        <f t="shared" ca="1" si="74"/>
        <v/>
      </c>
      <c r="W141" s="105" t="str">
        <f t="shared" ca="1" si="74"/>
        <v/>
      </c>
      <c r="X141" s="105" t="str">
        <f t="shared" ca="1" si="74"/>
        <v/>
      </c>
      <c r="Y141" s="105" t="str">
        <f t="shared" ca="1" si="74"/>
        <v/>
      </c>
      <c r="AB141" s="111" t="str">
        <f t="shared" si="66"/>
        <v xml:space="preserve"> </v>
      </c>
      <c r="AC141" s="135"/>
      <c r="AD141" s="136"/>
      <c r="AE141" s="118" t="str">
        <f t="shared" si="76"/>
        <v/>
      </c>
      <c r="AF141" s="135"/>
      <c r="AG141" s="136"/>
      <c r="AH141" s="118" t="str">
        <f t="shared" si="77"/>
        <v/>
      </c>
      <c r="AI141" s="135"/>
      <c r="AJ141" s="136"/>
      <c r="AK141" s="118" t="str">
        <f t="shared" si="78"/>
        <v/>
      </c>
      <c r="AL141" s="135"/>
      <c r="AM141" s="136"/>
      <c r="AN141" s="118" t="str">
        <f t="shared" si="79"/>
        <v/>
      </c>
      <c r="AO141" s="135"/>
      <c r="AP141" s="136"/>
      <c r="AQ141" s="118" t="str">
        <f t="shared" si="80"/>
        <v/>
      </c>
      <c r="AT141" s="111" t="str">
        <f t="shared" si="81"/>
        <v xml:space="preserve"> </v>
      </c>
      <c r="AU141" t="str">
        <f t="shared" ca="1" si="82"/>
        <v/>
      </c>
      <c r="AV141" s="53" t="str">
        <f t="shared" ca="1" si="83"/>
        <v/>
      </c>
      <c r="AW141" t="str">
        <f t="shared" ca="1" si="84"/>
        <v/>
      </c>
      <c r="AX141" s="121" t="str">
        <f t="shared" ca="1" si="85"/>
        <v/>
      </c>
      <c r="AY141" s="53" t="str">
        <f t="shared" ca="1" si="86"/>
        <v/>
      </c>
      <c r="AZ141" t="str">
        <f t="shared" ca="1" si="87"/>
        <v/>
      </c>
      <c r="BA141" s="121" t="str">
        <f t="shared" ca="1" si="88"/>
        <v/>
      </c>
      <c r="BB141" s="53" t="str">
        <f t="shared" ca="1" si="89"/>
        <v/>
      </c>
      <c r="BC141" t="str">
        <f t="shared" ca="1" si="90"/>
        <v/>
      </c>
      <c r="BD141" s="121" t="str">
        <f t="shared" ca="1" si="91"/>
        <v/>
      </c>
      <c r="BE141" s="53" t="str">
        <f t="shared" ca="1" si="92"/>
        <v/>
      </c>
      <c r="BF141" t="str">
        <f t="shared" ca="1" si="93"/>
        <v/>
      </c>
      <c r="BG141" s="121" t="str">
        <f t="shared" ca="1" si="94"/>
        <v/>
      </c>
      <c r="BH141" s="53" t="str">
        <f t="shared" ca="1" si="95"/>
        <v/>
      </c>
    </row>
    <row r="142" spans="1:60" ht="15.75" thickBot="1" x14ac:dyDescent="0.3">
      <c r="A142" s="48"/>
      <c r="B142" s="48"/>
      <c r="C142" s="48"/>
      <c r="D142" s="48"/>
      <c r="E142" s="48"/>
      <c r="F142" s="48"/>
      <c r="G142" s="48"/>
      <c r="H142" s="48"/>
      <c r="I142" s="48"/>
      <c r="J142" s="220" t="str">
        <f>IF(ISBLANK($G142),"",VLOOKUP($G142,'Chp 3 - Condition Assessment'!$N$5:$R$1000,4,FALSE))</f>
        <v/>
      </c>
      <c r="K142" s="105" t="str">
        <f>IF(ISBLANK($G142),"",VLOOKUP($G142,'Chp 3 - Condition Assessment'!$N$5:$R$1000,5,FALSE))</f>
        <v/>
      </c>
      <c r="L142" s="32" t="str">
        <f t="shared" si="75"/>
        <v xml:space="preserve">  </v>
      </c>
      <c r="P142" t="b">
        <f t="shared" si="70"/>
        <v>0</v>
      </c>
      <c r="Q142" t="str">
        <f t="shared" si="72"/>
        <v/>
      </c>
      <c r="R142" s="53" t="str">
        <f t="shared" si="63"/>
        <v/>
      </c>
      <c r="S142" s="108" t="str">
        <f t="shared" si="64"/>
        <v/>
      </c>
      <c r="T142" s="81" t="str">
        <f t="shared" si="65"/>
        <v/>
      </c>
      <c r="U142" s="105" t="str">
        <f t="shared" ca="1" si="74"/>
        <v/>
      </c>
      <c r="V142" s="105" t="str">
        <f t="shared" ca="1" si="74"/>
        <v/>
      </c>
      <c r="W142" s="105" t="str">
        <f t="shared" ca="1" si="74"/>
        <v/>
      </c>
      <c r="X142" s="105" t="str">
        <f t="shared" ca="1" si="74"/>
        <v/>
      </c>
      <c r="Y142" s="105" t="str">
        <f t="shared" ca="1" si="74"/>
        <v/>
      </c>
      <c r="AB142" s="111" t="str">
        <f t="shared" si="66"/>
        <v xml:space="preserve"> </v>
      </c>
      <c r="AC142" s="135"/>
      <c r="AD142" s="136"/>
      <c r="AE142" s="118" t="str">
        <f t="shared" si="76"/>
        <v/>
      </c>
      <c r="AF142" s="135"/>
      <c r="AG142" s="136"/>
      <c r="AH142" s="118" t="str">
        <f t="shared" si="77"/>
        <v/>
      </c>
      <c r="AI142" s="135"/>
      <c r="AJ142" s="136"/>
      <c r="AK142" s="118" t="str">
        <f t="shared" si="78"/>
        <v/>
      </c>
      <c r="AL142" s="135"/>
      <c r="AM142" s="136"/>
      <c r="AN142" s="118" t="str">
        <f t="shared" si="79"/>
        <v/>
      </c>
      <c r="AO142" s="135"/>
      <c r="AP142" s="136"/>
      <c r="AQ142" s="118" t="str">
        <f t="shared" si="80"/>
        <v/>
      </c>
      <c r="AT142" s="111" t="str">
        <f t="shared" si="81"/>
        <v xml:space="preserve"> </v>
      </c>
      <c r="AU142" t="str">
        <f t="shared" ca="1" si="82"/>
        <v/>
      </c>
      <c r="AV142" s="53" t="str">
        <f t="shared" ca="1" si="83"/>
        <v/>
      </c>
      <c r="AW142" t="str">
        <f t="shared" ca="1" si="84"/>
        <v/>
      </c>
      <c r="AX142" s="121" t="str">
        <f t="shared" ca="1" si="85"/>
        <v/>
      </c>
      <c r="AY142" s="53" t="str">
        <f t="shared" ca="1" si="86"/>
        <v/>
      </c>
      <c r="AZ142" t="str">
        <f t="shared" ca="1" si="87"/>
        <v/>
      </c>
      <c r="BA142" s="121" t="str">
        <f t="shared" ca="1" si="88"/>
        <v/>
      </c>
      <c r="BB142" s="53" t="str">
        <f t="shared" ca="1" si="89"/>
        <v/>
      </c>
      <c r="BC142" t="str">
        <f t="shared" ca="1" si="90"/>
        <v/>
      </c>
      <c r="BD142" s="121" t="str">
        <f t="shared" ca="1" si="91"/>
        <v/>
      </c>
      <c r="BE142" s="53" t="str">
        <f t="shared" ca="1" si="92"/>
        <v/>
      </c>
      <c r="BF142" t="str">
        <f t="shared" ca="1" si="93"/>
        <v/>
      </c>
      <c r="BG142" s="121" t="str">
        <f t="shared" ca="1" si="94"/>
        <v/>
      </c>
      <c r="BH142" s="53" t="str">
        <f t="shared" ca="1" si="95"/>
        <v/>
      </c>
    </row>
    <row r="143" spans="1:60" ht="15.75" thickBot="1" x14ac:dyDescent="0.3">
      <c r="A143" s="48"/>
      <c r="B143" s="48"/>
      <c r="C143" s="48"/>
      <c r="D143" s="48"/>
      <c r="E143" s="48"/>
      <c r="F143" s="48"/>
      <c r="G143" s="48"/>
      <c r="H143" s="48"/>
      <c r="I143" s="48"/>
      <c r="J143" s="220" t="str">
        <f>IF(ISBLANK($G143),"",VLOOKUP($G143,'Chp 3 - Condition Assessment'!$N$5:$R$1000,4,FALSE))</f>
        <v/>
      </c>
      <c r="K143" s="105" t="str">
        <f>IF(ISBLANK($G143),"",VLOOKUP($G143,'Chp 3 - Condition Assessment'!$N$5:$R$1000,5,FALSE))</f>
        <v/>
      </c>
      <c r="L143" s="32" t="str">
        <f t="shared" si="75"/>
        <v xml:space="preserve">  </v>
      </c>
      <c r="P143" t="b">
        <f t="shared" si="70"/>
        <v>0</v>
      </c>
      <c r="Q143" t="str">
        <f t="shared" si="72"/>
        <v/>
      </c>
      <c r="R143" s="53" t="str">
        <f t="shared" si="63"/>
        <v/>
      </c>
      <c r="S143" s="108" t="str">
        <f t="shared" si="64"/>
        <v/>
      </c>
      <c r="T143" s="81" t="str">
        <f t="shared" si="65"/>
        <v/>
      </c>
      <c r="U143" s="105" t="str">
        <f t="shared" ca="1" si="74"/>
        <v/>
      </c>
      <c r="V143" s="105" t="str">
        <f t="shared" ca="1" si="74"/>
        <v/>
      </c>
      <c r="W143" s="105" t="str">
        <f t="shared" ca="1" si="74"/>
        <v/>
      </c>
      <c r="X143" s="105" t="str">
        <f t="shared" ca="1" si="74"/>
        <v/>
      </c>
      <c r="Y143" s="105" t="str">
        <f t="shared" ca="1" si="74"/>
        <v/>
      </c>
      <c r="AB143" s="111" t="str">
        <f t="shared" si="66"/>
        <v xml:space="preserve"> </v>
      </c>
      <c r="AC143" s="135"/>
      <c r="AD143" s="136"/>
      <c r="AE143" s="118" t="str">
        <f t="shared" si="76"/>
        <v/>
      </c>
      <c r="AF143" s="135"/>
      <c r="AG143" s="136"/>
      <c r="AH143" s="118" t="str">
        <f t="shared" si="77"/>
        <v/>
      </c>
      <c r="AI143" s="135"/>
      <c r="AJ143" s="136"/>
      <c r="AK143" s="118" t="str">
        <f t="shared" si="78"/>
        <v/>
      </c>
      <c r="AL143" s="135"/>
      <c r="AM143" s="136"/>
      <c r="AN143" s="118" t="str">
        <f t="shared" si="79"/>
        <v/>
      </c>
      <c r="AO143" s="135"/>
      <c r="AP143" s="136"/>
      <c r="AQ143" s="118" t="str">
        <f t="shared" si="80"/>
        <v/>
      </c>
      <c r="AT143" s="111" t="str">
        <f t="shared" si="81"/>
        <v xml:space="preserve"> </v>
      </c>
      <c r="AU143" t="str">
        <f t="shared" ca="1" si="82"/>
        <v/>
      </c>
      <c r="AV143" s="53" t="str">
        <f t="shared" ca="1" si="83"/>
        <v/>
      </c>
      <c r="AW143" t="str">
        <f t="shared" ca="1" si="84"/>
        <v/>
      </c>
      <c r="AX143" s="121" t="str">
        <f t="shared" ca="1" si="85"/>
        <v/>
      </c>
      <c r="AY143" s="53" t="str">
        <f t="shared" ca="1" si="86"/>
        <v/>
      </c>
      <c r="AZ143" t="str">
        <f t="shared" ca="1" si="87"/>
        <v/>
      </c>
      <c r="BA143" s="121" t="str">
        <f t="shared" ca="1" si="88"/>
        <v/>
      </c>
      <c r="BB143" s="53" t="str">
        <f t="shared" ca="1" si="89"/>
        <v/>
      </c>
      <c r="BC143" t="str">
        <f t="shared" ca="1" si="90"/>
        <v/>
      </c>
      <c r="BD143" s="121" t="str">
        <f t="shared" ca="1" si="91"/>
        <v/>
      </c>
      <c r="BE143" s="53" t="str">
        <f t="shared" ca="1" si="92"/>
        <v/>
      </c>
      <c r="BF143" t="str">
        <f t="shared" ca="1" si="93"/>
        <v/>
      </c>
      <c r="BG143" s="121" t="str">
        <f t="shared" ca="1" si="94"/>
        <v/>
      </c>
      <c r="BH143" s="53" t="str">
        <f t="shared" ca="1" si="95"/>
        <v/>
      </c>
    </row>
    <row r="144" spans="1:60" ht="15.75" thickBot="1" x14ac:dyDescent="0.3">
      <c r="A144" s="48"/>
      <c r="B144" s="48"/>
      <c r="C144" s="48"/>
      <c r="D144" s="48"/>
      <c r="E144" s="48"/>
      <c r="F144" s="48"/>
      <c r="G144" s="48"/>
      <c r="H144" s="48"/>
      <c r="I144" s="48"/>
      <c r="J144" s="220" t="str">
        <f>IF(ISBLANK($G144),"",VLOOKUP($G144,'Chp 3 - Condition Assessment'!$N$5:$R$1000,4,FALSE))</f>
        <v/>
      </c>
      <c r="K144" s="105" t="str">
        <f>IF(ISBLANK($G144),"",VLOOKUP($G144,'Chp 3 - Condition Assessment'!$N$5:$R$1000,5,FALSE))</f>
        <v/>
      </c>
      <c r="L144" s="32" t="str">
        <f t="shared" si="75"/>
        <v xml:space="preserve">  </v>
      </c>
      <c r="P144" t="b">
        <f t="shared" si="70"/>
        <v>0</v>
      </c>
      <c r="Q144" t="str">
        <f t="shared" si="72"/>
        <v/>
      </c>
      <c r="R144" s="53" t="str">
        <f t="shared" si="63"/>
        <v/>
      </c>
      <c r="S144" s="108" t="str">
        <f t="shared" si="64"/>
        <v/>
      </c>
      <c r="T144" s="81" t="str">
        <f t="shared" si="65"/>
        <v/>
      </c>
      <c r="U144" s="105" t="str">
        <f t="shared" ca="1" si="74"/>
        <v/>
      </c>
      <c r="V144" s="105" t="str">
        <f t="shared" ca="1" si="74"/>
        <v/>
      </c>
      <c r="W144" s="105" t="str">
        <f t="shared" ca="1" si="74"/>
        <v/>
      </c>
      <c r="X144" s="105" t="str">
        <f t="shared" ca="1" si="74"/>
        <v/>
      </c>
      <c r="Y144" s="105" t="str">
        <f t="shared" ca="1" si="74"/>
        <v/>
      </c>
      <c r="AB144" s="111" t="str">
        <f t="shared" si="66"/>
        <v xml:space="preserve"> </v>
      </c>
      <c r="AC144" s="135"/>
      <c r="AD144" s="136"/>
      <c r="AE144" s="118" t="str">
        <f t="shared" si="76"/>
        <v/>
      </c>
      <c r="AF144" s="135"/>
      <c r="AG144" s="136"/>
      <c r="AH144" s="118" t="str">
        <f t="shared" si="77"/>
        <v/>
      </c>
      <c r="AI144" s="135"/>
      <c r="AJ144" s="136"/>
      <c r="AK144" s="118" t="str">
        <f t="shared" si="78"/>
        <v/>
      </c>
      <c r="AL144" s="135"/>
      <c r="AM144" s="136"/>
      <c r="AN144" s="118" t="str">
        <f t="shared" si="79"/>
        <v/>
      </c>
      <c r="AO144" s="135"/>
      <c r="AP144" s="136"/>
      <c r="AQ144" s="118" t="str">
        <f t="shared" si="80"/>
        <v/>
      </c>
      <c r="AT144" s="111" t="str">
        <f t="shared" si="81"/>
        <v xml:space="preserve"> </v>
      </c>
      <c r="AU144" t="str">
        <f t="shared" ca="1" si="82"/>
        <v/>
      </c>
      <c r="AV144" s="53" t="str">
        <f t="shared" ca="1" si="83"/>
        <v/>
      </c>
      <c r="AW144" t="str">
        <f t="shared" ca="1" si="84"/>
        <v/>
      </c>
      <c r="AX144" s="121" t="str">
        <f t="shared" ca="1" si="85"/>
        <v/>
      </c>
      <c r="AY144" s="53" t="str">
        <f t="shared" ca="1" si="86"/>
        <v/>
      </c>
      <c r="AZ144" t="str">
        <f t="shared" ca="1" si="87"/>
        <v/>
      </c>
      <c r="BA144" s="121" t="str">
        <f t="shared" ca="1" si="88"/>
        <v/>
      </c>
      <c r="BB144" s="53" t="str">
        <f t="shared" ca="1" si="89"/>
        <v/>
      </c>
      <c r="BC144" t="str">
        <f t="shared" ca="1" si="90"/>
        <v/>
      </c>
      <c r="BD144" s="121" t="str">
        <f t="shared" ca="1" si="91"/>
        <v/>
      </c>
      <c r="BE144" s="53" t="str">
        <f t="shared" ca="1" si="92"/>
        <v/>
      </c>
      <c r="BF144" t="str">
        <f t="shared" ca="1" si="93"/>
        <v/>
      </c>
      <c r="BG144" s="121" t="str">
        <f t="shared" ca="1" si="94"/>
        <v/>
      </c>
      <c r="BH144" s="53" t="str">
        <f t="shared" ca="1" si="95"/>
        <v/>
      </c>
    </row>
    <row r="145" spans="1:60" ht="15.75" thickBot="1" x14ac:dyDescent="0.3">
      <c r="A145" s="48"/>
      <c r="B145" s="48"/>
      <c r="C145" s="48"/>
      <c r="D145" s="48"/>
      <c r="E145" s="48"/>
      <c r="F145" s="48"/>
      <c r="G145" s="48"/>
      <c r="H145" s="48"/>
      <c r="I145" s="48"/>
      <c r="J145" s="220" t="str">
        <f>IF(ISBLANK($G145),"",VLOOKUP($G145,'Chp 3 - Condition Assessment'!$N$5:$R$1000,4,FALSE))</f>
        <v/>
      </c>
      <c r="K145" s="105" t="str">
        <f>IF(ISBLANK($G145),"",VLOOKUP($G145,'Chp 3 - Condition Assessment'!$N$5:$R$1000,5,FALSE))</f>
        <v/>
      </c>
      <c r="L145" s="32" t="str">
        <f t="shared" si="75"/>
        <v xml:space="preserve">  </v>
      </c>
      <c r="P145" t="b">
        <f t="shared" si="70"/>
        <v>0</v>
      </c>
      <c r="Q145" t="str">
        <f t="shared" si="72"/>
        <v/>
      </c>
      <c r="R145" s="53" t="str">
        <f t="shared" si="63"/>
        <v/>
      </c>
      <c r="S145" s="108" t="str">
        <f t="shared" si="64"/>
        <v/>
      </c>
      <c r="T145" s="81" t="str">
        <f t="shared" si="65"/>
        <v/>
      </c>
      <c r="U145" s="105" t="str">
        <f t="shared" ca="1" si="74"/>
        <v/>
      </c>
      <c r="V145" s="105" t="str">
        <f t="shared" ca="1" si="74"/>
        <v/>
      </c>
      <c r="W145" s="105" t="str">
        <f t="shared" ca="1" si="74"/>
        <v/>
      </c>
      <c r="X145" s="105" t="str">
        <f t="shared" ca="1" si="74"/>
        <v/>
      </c>
      <c r="Y145" s="105" t="str">
        <f t="shared" ca="1" si="74"/>
        <v/>
      </c>
      <c r="AB145" s="111" t="str">
        <f t="shared" si="66"/>
        <v xml:space="preserve"> </v>
      </c>
      <c r="AC145" s="135"/>
      <c r="AD145" s="136"/>
      <c r="AE145" s="118" t="str">
        <f t="shared" si="76"/>
        <v/>
      </c>
      <c r="AF145" s="135"/>
      <c r="AG145" s="136"/>
      <c r="AH145" s="118" t="str">
        <f t="shared" si="77"/>
        <v/>
      </c>
      <c r="AI145" s="135"/>
      <c r="AJ145" s="136"/>
      <c r="AK145" s="118" t="str">
        <f t="shared" si="78"/>
        <v/>
      </c>
      <c r="AL145" s="135"/>
      <c r="AM145" s="136"/>
      <c r="AN145" s="118" t="str">
        <f t="shared" si="79"/>
        <v/>
      </c>
      <c r="AO145" s="135"/>
      <c r="AP145" s="136"/>
      <c r="AQ145" s="118" t="str">
        <f t="shared" si="80"/>
        <v/>
      </c>
      <c r="AT145" s="111" t="str">
        <f t="shared" si="81"/>
        <v xml:space="preserve"> </v>
      </c>
      <c r="AU145" t="str">
        <f t="shared" ca="1" si="82"/>
        <v/>
      </c>
      <c r="AV145" s="53" t="str">
        <f t="shared" ca="1" si="83"/>
        <v/>
      </c>
      <c r="AW145" t="str">
        <f t="shared" ca="1" si="84"/>
        <v/>
      </c>
      <c r="AX145" s="121" t="str">
        <f t="shared" ca="1" si="85"/>
        <v/>
      </c>
      <c r="AY145" s="53" t="str">
        <f t="shared" ca="1" si="86"/>
        <v/>
      </c>
      <c r="AZ145" t="str">
        <f t="shared" ca="1" si="87"/>
        <v/>
      </c>
      <c r="BA145" s="121" t="str">
        <f t="shared" ca="1" si="88"/>
        <v/>
      </c>
      <c r="BB145" s="53" t="str">
        <f t="shared" ca="1" si="89"/>
        <v/>
      </c>
      <c r="BC145" t="str">
        <f t="shared" ca="1" si="90"/>
        <v/>
      </c>
      <c r="BD145" s="121" t="str">
        <f t="shared" ca="1" si="91"/>
        <v/>
      </c>
      <c r="BE145" s="53" t="str">
        <f t="shared" ca="1" si="92"/>
        <v/>
      </c>
      <c r="BF145" t="str">
        <f t="shared" ca="1" si="93"/>
        <v/>
      </c>
      <c r="BG145" s="121" t="str">
        <f t="shared" ca="1" si="94"/>
        <v/>
      </c>
      <c r="BH145" s="53" t="str">
        <f t="shared" ca="1" si="95"/>
        <v/>
      </c>
    </row>
    <row r="146" spans="1:60" ht="15.75" thickBot="1" x14ac:dyDescent="0.3">
      <c r="A146" s="48"/>
      <c r="B146" s="48"/>
      <c r="C146" s="48"/>
      <c r="D146" s="48"/>
      <c r="E146" s="48"/>
      <c r="F146" s="48"/>
      <c r="G146" s="48"/>
      <c r="H146" s="48"/>
      <c r="I146" s="48"/>
      <c r="J146" s="220" t="str">
        <f>IF(ISBLANK($G146),"",VLOOKUP($G146,'Chp 3 - Condition Assessment'!$N$5:$R$1000,4,FALSE))</f>
        <v/>
      </c>
      <c r="K146" s="105" t="str">
        <f>IF(ISBLANK($G146),"",VLOOKUP($G146,'Chp 3 - Condition Assessment'!$N$5:$R$1000,5,FALSE))</f>
        <v/>
      </c>
      <c r="L146" s="32" t="str">
        <f t="shared" si="75"/>
        <v xml:space="preserve">  </v>
      </c>
      <c r="P146" t="b">
        <f t="shared" si="70"/>
        <v>0</v>
      </c>
      <c r="Q146" t="str">
        <f t="shared" si="72"/>
        <v/>
      </c>
      <c r="R146" s="53" t="str">
        <f t="shared" si="63"/>
        <v/>
      </c>
      <c r="S146" s="108" t="str">
        <f t="shared" si="64"/>
        <v/>
      </c>
      <c r="T146" s="81" t="str">
        <f t="shared" si="65"/>
        <v/>
      </c>
      <c r="U146" s="105" t="str">
        <f t="shared" ref="U146:Y155" ca="1" si="96">IFERROR(IF((U$10-$S146)&lt;=$T146,$Q146,0),"")</f>
        <v/>
      </c>
      <c r="V146" s="105" t="str">
        <f t="shared" ca="1" si="96"/>
        <v/>
      </c>
      <c r="W146" s="105" t="str">
        <f t="shared" ca="1" si="96"/>
        <v/>
      </c>
      <c r="X146" s="105" t="str">
        <f t="shared" ca="1" si="96"/>
        <v/>
      </c>
      <c r="Y146" s="105" t="str">
        <f t="shared" ca="1" si="96"/>
        <v/>
      </c>
      <c r="AB146" s="111" t="str">
        <f t="shared" si="66"/>
        <v xml:space="preserve"> </v>
      </c>
      <c r="AC146" s="135"/>
      <c r="AD146" s="136"/>
      <c r="AE146" s="118" t="str">
        <f t="shared" si="76"/>
        <v/>
      </c>
      <c r="AF146" s="135"/>
      <c r="AG146" s="136"/>
      <c r="AH146" s="118" t="str">
        <f t="shared" si="77"/>
        <v/>
      </c>
      <c r="AI146" s="135"/>
      <c r="AJ146" s="136"/>
      <c r="AK146" s="118" t="str">
        <f t="shared" si="78"/>
        <v/>
      </c>
      <c r="AL146" s="135"/>
      <c r="AM146" s="136"/>
      <c r="AN146" s="118" t="str">
        <f t="shared" si="79"/>
        <v/>
      </c>
      <c r="AO146" s="135"/>
      <c r="AP146" s="136"/>
      <c r="AQ146" s="118" t="str">
        <f t="shared" si="80"/>
        <v/>
      </c>
      <c r="AT146" s="111" t="str">
        <f t="shared" si="81"/>
        <v xml:space="preserve"> </v>
      </c>
      <c r="AU146" t="str">
        <f t="shared" ca="1" si="82"/>
        <v/>
      </c>
      <c r="AV146" s="53" t="str">
        <f t="shared" ca="1" si="83"/>
        <v/>
      </c>
      <c r="AW146" t="str">
        <f t="shared" ca="1" si="84"/>
        <v/>
      </c>
      <c r="AX146" s="121" t="str">
        <f t="shared" ca="1" si="85"/>
        <v/>
      </c>
      <c r="AY146" s="53" t="str">
        <f t="shared" ca="1" si="86"/>
        <v/>
      </c>
      <c r="AZ146" t="str">
        <f t="shared" ca="1" si="87"/>
        <v/>
      </c>
      <c r="BA146" s="121" t="str">
        <f t="shared" ca="1" si="88"/>
        <v/>
      </c>
      <c r="BB146" s="53" t="str">
        <f t="shared" ca="1" si="89"/>
        <v/>
      </c>
      <c r="BC146" t="str">
        <f t="shared" ca="1" si="90"/>
        <v/>
      </c>
      <c r="BD146" s="121" t="str">
        <f t="shared" ca="1" si="91"/>
        <v/>
      </c>
      <c r="BE146" s="53" t="str">
        <f t="shared" ca="1" si="92"/>
        <v/>
      </c>
      <c r="BF146" t="str">
        <f t="shared" ca="1" si="93"/>
        <v/>
      </c>
      <c r="BG146" s="121" t="str">
        <f t="shared" ca="1" si="94"/>
        <v/>
      </c>
      <c r="BH146" s="53" t="str">
        <f t="shared" ca="1" si="95"/>
        <v/>
      </c>
    </row>
    <row r="147" spans="1:60" ht="15.75" thickBot="1" x14ac:dyDescent="0.3">
      <c r="A147" s="48"/>
      <c r="B147" s="48"/>
      <c r="C147" s="48"/>
      <c r="D147" s="48"/>
      <c r="E147" s="48"/>
      <c r="F147" s="48"/>
      <c r="G147" s="48"/>
      <c r="H147" s="48"/>
      <c r="I147" s="48"/>
      <c r="J147" s="220" t="str">
        <f>IF(ISBLANK($G147),"",VLOOKUP($G147,'Chp 3 - Condition Assessment'!$N$5:$R$1000,4,FALSE))</f>
        <v/>
      </c>
      <c r="K147" s="105" t="str">
        <f>IF(ISBLANK($G147),"",VLOOKUP($G147,'Chp 3 - Condition Assessment'!$N$5:$R$1000,5,FALSE))</f>
        <v/>
      </c>
      <c r="L147" s="32" t="str">
        <f t="shared" si="75"/>
        <v xml:space="preserve">  </v>
      </c>
      <c r="P147" t="b">
        <f t="shared" si="70"/>
        <v>0</v>
      </c>
      <c r="Q147" t="str">
        <f t="shared" si="72"/>
        <v/>
      </c>
      <c r="R147" s="53" t="str">
        <f t="shared" si="63"/>
        <v/>
      </c>
      <c r="S147" s="108" t="str">
        <f t="shared" si="64"/>
        <v/>
      </c>
      <c r="T147" s="81" t="str">
        <f t="shared" si="65"/>
        <v/>
      </c>
      <c r="U147" s="105" t="str">
        <f t="shared" ca="1" si="96"/>
        <v/>
      </c>
      <c r="V147" s="105" t="str">
        <f t="shared" ca="1" si="96"/>
        <v/>
      </c>
      <c r="W147" s="105" t="str">
        <f t="shared" ca="1" si="96"/>
        <v/>
      </c>
      <c r="X147" s="105" t="str">
        <f t="shared" ca="1" si="96"/>
        <v/>
      </c>
      <c r="Y147" s="105" t="str">
        <f t="shared" ca="1" si="96"/>
        <v/>
      </c>
      <c r="AB147" s="111" t="str">
        <f t="shared" si="66"/>
        <v xml:space="preserve"> </v>
      </c>
      <c r="AC147" s="135"/>
      <c r="AD147" s="136"/>
      <c r="AE147" s="118" t="str">
        <f t="shared" si="76"/>
        <v/>
      </c>
      <c r="AF147" s="135"/>
      <c r="AG147" s="136"/>
      <c r="AH147" s="118" t="str">
        <f t="shared" si="77"/>
        <v/>
      </c>
      <c r="AI147" s="135"/>
      <c r="AJ147" s="136"/>
      <c r="AK147" s="118" t="str">
        <f t="shared" si="78"/>
        <v/>
      </c>
      <c r="AL147" s="135"/>
      <c r="AM147" s="136"/>
      <c r="AN147" s="118" t="str">
        <f t="shared" si="79"/>
        <v/>
      </c>
      <c r="AO147" s="135"/>
      <c r="AP147" s="136"/>
      <c r="AQ147" s="118" t="str">
        <f t="shared" si="80"/>
        <v/>
      </c>
      <c r="AT147" s="111" t="str">
        <f t="shared" si="81"/>
        <v xml:space="preserve"> </v>
      </c>
      <c r="AU147" t="str">
        <f t="shared" ca="1" si="82"/>
        <v/>
      </c>
      <c r="AV147" s="53" t="str">
        <f t="shared" ca="1" si="83"/>
        <v/>
      </c>
      <c r="AW147" t="str">
        <f t="shared" ca="1" si="84"/>
        <v/>
      </c>
      <c r="AX147" s="121" t="str">
        <f t="shared" ca="1" si="85"/>
        <v/>
      </c>
      <c r="AY147" s="53" t="str">
        <f t="shared" ca="1" si="86"/>
        <v/>
      </c>
      <c r="AZ147" t="str">
        <f t="shared" ca="1" si="87"/>
        <v/>
      </c>
      <c r="BA147" s="121" t="str">
        <f t="shared" ca="1" si="88"/>
        <v/>
      </c>
      <c r="BB147" s="53" t="str">
        <f t="shared" ca="1" si="89"/>
        <v/>
      </c>
      <c r="BC147" t="str">
        <f t="shared" ca="1" si="90"/>
        <v/>
      </c>
      <c r="BD147" s="121" t="str">
        <f t="shared" ca="1" si="91"/>
        <v/>
      </c>
      <c r="BE147" s="53" t="str">
        <f t="shared" ca="1" si="92"/>
        <v/>
      </c>
      <c r="BF147" t="str">
        <f t="shared" ca="1" si="93"/>
        <v/>
      </c>
      <c r="BG147" s="121" t="str">
        <f t="shared" ca="1" si="94"/>
        <v/>
      </c>
      <c r="BH147" s="53" t="str">
        <f t="shared" ca="1" si="95"/>
        <v/>
      </c>
    </row>
    <row r="148" spans="1:60" ht="15.75" thickBot="1" x14ac:dyDescent="0.3">
      <c r="A148" s="48"/>
      <c r="B148" s="48"/>
      <c r="C148" s="48"/>
      <c r="D148" s="48"/>
      <c r="E148" s="48"/>
      <c r="F148" s="48"/>
      <c r="G148" s="48"/>
      <c r="H148" s="48"/>
      <c r="I148" s="48"/>
      <c r="J148" s="220" t="str">
        <f>IF(ISBLANK($G148),"",VLOOKUP($G148,'Chp 3 - Condition Assessment'!$N$5:$R$1000,4,FALSE))</f>
        <v/>
      </c>
      <c r="K148" s="105" t="str">
        <f>IF(ISBLANK($G148),"",VLOOKUP($G148,'Chp 3 - Condition Assessment'!$N$5:$R$1000,5,FALSE))</f>
        <v/>
      </c>
      <c r="L148" s="32" t="str">
        <f t="shared" si="75"/>
        <v xml:space="preserve">  </v>
      </c>
      <c r="P148" t="b">
        <f t="shared" si="70"/>
        <v>0</v>
      </c>
      <c r="Q148" t="str">
        <f t="shared" si="72"/>
        <v/>
      </c>
      <c r="R148" s="53" t="str">
        <f t="shared" si="63"/>
        <v/>
      </c>
      <c r="S148" s="108" t="str">
        <f t="shared" si="64"/>
        <v/>
      </c>
      <c r="T148" s="81" t="str">
        <f t="shared" si="65"/>
        <v/>
      </c>
      <c r="U148" s="105" t="str">
        <f t="shared" ca="1" si="96"/>
        <v/>
      </c>
      <c r="V148" s="105" t="str">
        <f t="shared" ca="1" si="96"/>
        <v/>
      </c>
      <c r="W148" s="105" t="str">
        <f t="shared" ca="1" si="96"/>
        <v/>
      </c>
      <c r="X148" s="105" t="str">
        <f t="shared" ca="1" si="96"/>
        <v/>
      </c>
      <c r="Y148" s="105" t="str">
        <f t="shared" ca="1" si="96"/>
        <v/>
      </c>
      <c r="AB148" s="111" t="str">
        <f t="shared" si="66"/>
        <v xml:space="preserve"> </v>
      </c>
      <c r="AC148" s="135"/>
      <c r="AD148" s="136"/>
      <c r="AE148" s="118" t="str">
        <f t="shared" si="76"/>
        <v/>
      </c>
      <c r="AF148" s="135"/>
      <c r="AG148" s="136"/>
      <c r="AH148" s="118" t="str">
        <f t="shared" si="77"/>
        <v/>
      </c>
      <c r="AI148" s="135"/>
      <c r="AJ148" s="136"/>
      <c r="AK148" s="118" t="str">
        <f t="shared" si="78"/>
        <v/>
      </c>
      <c r="AL148" s="135"/>
      <c r="AM148" s="136"/>
      <c r="AN148" s="118" t="str">
        <f t="shared" si="79"/>
        <v/>
      </c>
      <c r="AO148" s="135"/>
      <c r="AP148" s="136"/>
      <c r="AQ148" s="118" t="str">
        <f t="shared" si="80"/>
        <v/>
      </c>
      <c r="AT148" s="111" t="str">
        <f t="shared" si="81"/>
        <v xml:space="preserve"> </v>
      </c>
      <c r="AU148" t="str">
        <f t="shared" ca="1" si="82"/>
        <v/>
      </c>
      <c r="AV148" s="53" t="str">
        <f t="shared" ca="1" si="83"/>
        <v/>
      </c>
      <c r="AW148" t="str">
        <f t="shared" ca="1" si="84"/>
        <v/>
      </c>
      <c r="AX148" s="121" t="str">
        <f t="shared" ca="1" si="85"/>
        <v/>
      </c>
      <c r="AY148" s="53" t="str">
        <f t="shared" ca="1" si="86"/>
        <v/>
      </c>
      <c r="AZ148" t="str">
        <f t="shared" ca="1" si="87"/>
        <v/>
      </c>
      <c r="BA148" s="121" t="str">
        <f t="shared" ca="1" si="88"/>
        <v/>
      </c>
      <c r="BB148" s="53" t="str">
        <f t="shared" ca="1" si="89"/>
        <v/>
      </c>
      <c r="BC148" t="str">
        <f t="shared" ca="1" si="90"/>
        <v/>
      </c>
      <c r="BD148" s="121" t="str">
        <f t="shared" ca="1" si="91"/>
        <v/>
      </c>
      <c r="BE148" s="53" t="str">
        <f t="shared" ca="1" si="92"/>
        <v/>
      </c>
      <c r="BF148" t="str">
        <f t="shared" ca="1" si="93"/>
        <v/>
      </c>
      <c r="BG148" s="121" t="str">
        <f t="shared" ca="1" si="94"/>
        <v/>
      </c>
      <c r="BH148" s="53" t="str">
        <f t="shared" ca="1" si="95"/>
        <v/>
      </c>
    </row>
    <row r="149" spans="1:60" ht="15.75" thickBot="1" x14ac:dyDescent="0.3">
      <c r="A149" s="48"/>
      <c r="B149" s="48"/>
      <c r="C149" s="48"/>
      <c r="D149" s="48"/>
      <c r="E149" s="48"/>
      <c r="F149" s="48"/>
      <c r="G149" s="48"/>
      <c r="H149" s="48"/>
      <c r="I149" s="48"/>
      <c r="J149" s="220" t="str">
        <f>IF(ISBLANK($G149),"",VLOOKUP($G149,'Chp 3 - Condition Assessment'!$N$5:$R$1000,4,FALSE))</f>
        <v/>
      </c>
      <c r="K149" s="105" t="str">
        <f>IF(ISBLANK($G149),"",VLOOKUP($G149,'Chp 3 - Condition Assessment'!$N$5:$R$1000,5,FALSE))</f>
        <v/>
      </c>
      <c r="L149" s="32" t="str">
        <f t="shared" si="75"/>
        <v xml:space="preserve">  </v>
      </c>
      <c r="P149" t="b">
        <f t="shared" si="70"/>
        <v>0</v>
      </c>
      <c r="Q149" t="str">
        <f t="shared" si="72"/>
        <v/>
      </c>
      <c r="R149" s="53" t="str">
        <f t="shared" si="63"/>
        <v/>
      </c>
      <c r="S149" s="108" t="str">
        <f t="shared" si="64"/>
        <v/>
      </c>
      <c r="T149" s="81" t="str">
        <f t="shared" si="65"/>
        <v/>
      </c>
      <c r="U149" s="105" t="str">
        <f t="shared" ca="1" si="96"/>
        <v/>
      </c>
      <c r="V149" s="105" t="str">
        <f t="shared" ca="1" si="96"/>
        <v/>
      </c>
      <c r="W149" s="105" t="str">
        <f t="shared" ca="1" si="96"/>
        <v/>
      </c>
      <c r="X149" s="105" t="str">
        <f t="shared" ca="1" si="96"/>
        <v/>
      </c>
      <c r="Y149" s="105" t="str">
        <f t="shared" ca="1" si="96"/>
        <v/>
      </c>
      <c r="AB149" s="111" t="str">
        <f t="shared" si="66"/>
        <v xml:space="preserve"> </v>
      </c>
      <c r="AC149" s="135"/>
      <c r="AD149" s="136"/>
      <c r="AE149" s="118" t="str">
        <f t="shared" si="76"/>
        <v/>
      </c>
      <c r="AF149" s="135"/>
      <c r="AG149" s="136"/>
      <c r="AH149" s="118" t="str">
        <f t="shared" si="77"/>
        <v/>
      </c>
      <c r="AI149" s="135"/>
      <c r="AJ149" s="136"/>
      <c r="AK149" s="118" t="str">
        <f t="shared" si="78"/>
        <v/>
      </c>
      <c r="AL149" s="135"/>
      <c r="AM149" s="136"/>
      <c r="AN149" s="118" t="str">
        <f t="shared" si="79"/>
        <v/>
      </c>
      <c r="AO149" s="135"/>
      <c r="AP149" s="136"/>
      <c r="AQ149" s="118" t="str">
        <f t="shared" si="80"/>
        <v/>
      </c>
      <c r="AT149" s="111" t="str">
        <f t="shared" si="81"/>
        <v xml:space="preserve"> </v>
      </c>
      <c r="AU149" t="str">
        <f t="shared" ca="1" si="82"/>
        <v/>
      </c>
      <c r="AV149" s="53" t="str">
        <f t="shared" ca="1" si="83"/>
        <v/>
      </c>
      <c r="AW149" t="str">
        <f t="shared" ca="1" si="84"/>
        <v/>
      </c>
      <c r="AX149" s="121" t="str">
        <f t="shared" ca="1" si="85"/>
        <v/>
      </c>
      <c r="AY149" s="53" t="str">
        <f t="shared" ca="1" si="86"/>
        <v/>
      </c>
      <c r="AZ149" t="str">
        <f t="shared" ca="1" si="87"/>
        <v/>
      </c>
      <c r="BA149" s="121" t="str">
        <f t="shared" ca="1" si="88"/>
        <v/>
      </c>
      <c r="BB149" s="53" t="str">
        <f t="shared" ca="1" si="89"/>
        <v/>
      </c>
      <c r="BC149" t="str">
        <f t="shared" ca="1" si="90"/>
        <v/>
      </c>
      <c r="BD149" s="121" t="str">
        <f t="shared" ca="1" si="91"/>
        <v/>
      </c>
      <c r="BE149" s="53" t="str">
        <f t="shared" ca="1" si="92"/>
        <v/>
      </c>
      <c r="BF149" t="str">
        <f t="shared" ca="1" si="93"/>
        <v/>
      </c>
      <c r="BG149" s="121" t="str">
        <f t="shared" ca="1" si="94"/>
        <v/>
      </c>
      <c r="BH149" s="53" t="str">
        <f t="shared" ca="1" si="95"/>
        <v/>
      </c>
    </row>
    <row r="150" spans="1:60" ht="15.75" thickBot="1" x14ac:dyDescent="0.3">
      <c r="A150" s="48"/>
      <c r="B150" s="48"/>
      <c r="C150" s="48"/>
      <c r="D150" s="48"/>
      <c r="E150" s="48"/>
      <c r="F150" s="48"/>
      <c r="G150" s="48"/>
      <c r="H150" s="48"/>
      <c r="I150" s="48"/>
      <c r="J150" s="220" t="str">
        <f>IF(ISBLANK($G150),"",VLOOKUP($G150,'Chp 3 - Condition Assessment'!$N$5:$R$1000,4,FALSE))</f>
        <v/>
      </c>
      <c r="K150" s="105" t="str">
        <f>IF(ISBLANK($G150),"",VLOOKUP($G150,'Chp 3 - Condition Assessment'!$N$5:$R$1000,5,FALSE))</f>
        <v/>
      </c>
      <c r="L150" s="32" t="str">
        <f t="shared" si="75"/>
        <v xml:space="preserve">  </v>
      </c>
      <c r="P150" t="b">
        <f t="shared" si="70"/>
        <v>0</v>
      </c>
      <c r="Q150" t="str">
        <f t="shared" si="72"/>
        <v/>
      </c>
      <c r="R150" s="53" t="str">
        <f t="shared" si="63"/>
        <v/>
      </c>
      <c r="S150" s="108" t="str">
        <f t="shared" si="64"/>
        <v/>
      </c>
      <c r="T150" s="81" t="str">
        <f t="shared" si="65"/>
        <v/>
      </c>
      <c r="U150" s="105" t="str">
        <f t="shared" ca="1" si="96"/>
        <v/>
      </c>
      <c r="V150" s="105" t="str">
        <f t="shared" ca="1" si="96"/>
        <v/>
      </c>
      <c r="W150" s="105" t="str">
        <f t="shared" ca="1" si="96"/>
        <v/>
      </c>
      <c r="X150" s="105" t="str">
        <f t="shared" ca="1" si="96"/>
        <v/>
      </c>
      <c r="Y150" s="105" t="str">
        <f t="shared" ca="1" si="96"/>
        <v/>
      </c>
      <c r="AB150" s="111" t="str">
        <f t="shared" si="66"/>
        <v xml:space="preserve"> </v>
      </c>
      <c r="AC150" s="135"/>
      <c r="AD150" s="136"/>
      <c r="AE150" s="118" t="str">
        <f t="shared" si="76"/>
        <v/>
      </c>
      <c r="AF150" s="135"/>
      <c r="AG150" s="136"/>
      <c r="AH150" s="118" t="str">
        <f t="shared" si="77"/>
        <v/>
      </c>
      <c r="AI150" s="135"/>
      <c r="AJ150" s="136"/>
      <c r="AK150" s="118" t="str">
        <f t="shared" si="78"/>
        <v/>
      </c>
      <c r="AL150" s="135"/>
      <c r="AM150" s="136"/>
      <c r="AN150" s="118" t="str">
        <f t="shared" si="79"/>
        <v/>
      </c>
      <c r="AO150" s="135"/>
      <c r="AP150" s="136"/>
      <c r="AQ150" s="118" t="str">
        <f t="shared" si="80"/>
        <v/>
      </c>
      <c r="AT150" s="111" t="str">
        <f t="shared" si="81"/>
        <v xml:space="preserve"> </v>
      </c>
      <c r="AU150" t="str">
        <f t="shared" ca="1" si="82"/>
        <v/>
      </c>
      <c r="AV150" s="53" t="str">
        <f t="shared" ca="1" si="83"/>
        <v/>
      </c>
      <c r="AW150" t="str">
        <f t="shared" ca="1" si="84"/>
        <v/>
      </c>
      <c r="AX150" s="121" t="str">
        <f t="shared" ca="1" si="85"/>
        <v/>
      </c>
      <c r="AY150" s="53" t="str">
        <f t="shared" ca="1" si="86"/>
        <v/>
      </c>
      <c r="AZ150" t="str">
        <f t="shared" ca="1" si="87"/>
        <v/>
      </c>
      <c r="BA150" s="121" t="str">
        <f t="shared" ca="1" si="88"/>
        <v/>
      </c>
      <c r="BB150" s="53" t="str">
        <f t="shared" ca="1" si="89"/>
        <v/>
      </c>
      <c r="BC150" t="str">
        <f t="shared" ca="1" si="90"/>
        <v/>
      </c>
      <c r="BD150" s="121" t="str">
        <f t="shared" ca="1" si="91"/>
        <v/>
      </c>
      <c r="BE150" s="53" t="str">
        <f t="shared" ca="1" si="92"/>
        <v/>
      </c>
      <c r="BF150" t="str">
        <f t="shared" ca="1" si="93"/>
        <v/>
      </c>
      <c r="BG150" s="121" t="str">
        <f t="shared" ca="1" si="94"/>
        <v/>
      </c>
      <c r="BH150" s="53" t="str">
        <f t="shared" ca="1" si="95"/>
        <v/>
      </c>
    </row>
    <row r="151" spans="1:60" ht="15.75" thickBot="1" x14ac:dyDescent="0.3">
      <c r="A151" s="48"/>
      <c r="B151" s="48"/>
      <c r="C151" s="48"/>
      <c r="D151" s="48"/>
      <c r="E151" s="48"/>
      <c r="F151" s="48"/>
      <c r="G151" s="48"/>
      <c r="H151" s="48"/>
      <c r="I151" s="48"/>
      <c r="J151" s="220" t="str">
        <f>IF(ISBLANK($G151),"",VLOOKUP($G151,'Chp 3 - Condition Assessment'!$N$5:$R$1000,4,FALSE))</f>
        <v/>
      </c>
      <c r="K151" s="105" t="str">
        <f>IF(ISBLANK($G151),"",VLOOKUP($G151,'Chp 3 - Condition Assessment'!$N$5:$R$1000,5,FALSE))</f>
        <v/>
      </c>
      <c r="L151" s="32" t="str">
        <f t="shared" si="75"/>
        <v xml:space="preserve">  </v>
      </c>
      <c r="P151" t="b">
        <f t="shared" si="70"/>
        <v>0</v>
      </c>
      <c r="Q151" t="str">
        <f t="shared" si="72"/>
        <v/>
      </c>
      <c r="R151" s="53" t="str">
        <f t="shared" si="63"/>
        <v/>
      </c>
      <c r="S151" s="108" t="str">
        <f t="shared" si="64"/>
        <v/>
      </c>
      <c r="T151" s="81" t="str">
        <f t="shared" si="65"/>
        <v/>
      </c>
      <c r="U151" s="105" t="str">
        <f t="shared" ca="1" si="96"/>
        <v/>
      </c>
      <c r="V151" s="105" t="str">
        <f t="shared" ca="1" si="96"/>
        <v/>
      </c>
      <c r="W151" s="105" t="str">
        <f t="shared" ca="1" si="96"/>
        <v/>
      </c>
      <c r="X151" s="105" t="str">
        <f t="shared" ca="1" si="96"/>
        <v/>
      </c>
      <c r="Y151" s="105" t="str">
        <f t="shared" ca="1" si="96"/>
        <v/>
      </c>
      <c r="AB151" s="111" t="str">
        <f t="shared" si="66"/>
        <v xml:space="preserve"> </v>
      </c>
      <c r="AC151" s="135"/>
      <c r="AD151" s="136"/>
      <c r="AE151" s="118" t="str">
        <f t="shared" si="76"/>
        <v/>
      </c>
      <c r="AF151" s="135"/>
      <c r="AG151" s="136"/>
      <c r="AH151" s="118" t="str">
        <f t="shared" si="77"/>
        <v/>
      </c>
      <c r="AI151" s="135"/>
      <c r="AJ151" s="136"/>
      <c r="AK151" s="118" t="str">
        <f t="shared" si="78"/>
        <v/>
      </c>
      <c r="AL151" s="135"/>
      <c r="AM151" s="136"/>
      <c r="AN151" s="118" t="str">
        <f t="shared" si="79"/>
        <v/>
      </c>
      <c r="AO151" s="135"/>
      <c r="AP151" s="136"/>
      <c r="AQ151" s="118" t="str">
        <f t="shared" si="80"/>
        <v/>
      </c>
      <c r="AT151" s="111" t="str">
        <f t="shared" si="81"/>
        <v xml:space="preserve"> </v>
      </c>
      <c r="AU151" t="str">
        <f t="shared" ca="1" si="82"/>
        <v/>
      </c>
      <c r="AV151" s="53" t="str">
        <f t="shared" ca="1" si="83"/>
        <v/>
      </c>
      <c r="AW151" t="str">
        <f t="shared" ca="1" si="84"/>
        <v/>
      </c>
      <c r="AX151" s="121" t="str">
        <f t="shared" ca="1" si="85"/>
        <v/>
      </c>
      <c r="AY151" s="53" t="str">
        <f t="shared" ca="1" si="86"/>
        <v/>
      </c>
      <c r="AZ151" t="str">
        <f t="shared" ca="1" si="87"/>
        <v/>
      </c>
      <c r="BA151" s="121" t="str">
        <f t="shared" ca="1" si="88"/>
        <v/>
      </c>
      <c r="BB151" s="53" t="str">
        <f t="shared" ca="1" si="89"/>
        <v/>
      </c>
      <c r="BC151" t="str">
        <f t="shared" ca="1" si="90"/>
        <v/>
      </c>
      <c r="BD151" s="121" t="str">
        <f t="shared" ca="1" si="91"/>
        <v/>
      </c>
      <c r="BE151" s="53" t="str">
        <f t="shared" ca="1" si="92"/>
        <v/>
      </c>
      <c r="BF151" t="str">
        <f t="shared" ca="1" si="93"/>
        <v/>
      </c>
      <c r="BG151" s="121" t="str">
        <f t="shared" ca="1" si="94"/>
        <v/>
      </c>
      <c r="BH151" s="53" t="str">
        <f t="shared" ca="1" si="95"/>
        <v/>
      </c>
    </row>
    <row r="152" spans="1:60" ht="15.75" thickBot="1" x14ac:dyDescent="0.3">
      <c r="A152" s="48"/>
      <c r="B152" s="48"/>
      <c r="C152" s="48"/>
      <c r="D152" s="48"/>
      <c r="E152" s="48"/>
      <c r="F152" s="48"/>
      <c r="G152" s="48"/>
      <c r="H152" s="48"/>
      <c r="I152" s="48"/>
      <c r="J152" s="220" t="str">
        <f>IF(ISBLANK($G152),"",VLOOKUP($G152,'Chp 3 - Condition Assessment'!$N$5:$R$1000,4,FALSE))</f>
        <v/>
      </c>
      <c r="K152" s="105" t="str">
        <f>IF(ISBLANK($G152),"",VLOOKUP($G152,'Chp 3 - Condition Assessment'!$N$5:$R$1000,5,FALSE))</f>
        <v/>
      </c>
      <c r="L152" s="32" t="str">
        <f t="shared" si="75"/>
        <v xml:space="preserve">  </v>
      </c>
      <c r="P152" t="b">
        <f t="shared" si="70"/>
        <v>0</v>
      </c>
      <c r="Q152" t="str">
        <f t="shared" si="72"/>
        <v/>
      </c>
      <c r="R152" s="53" t="str">
        <f t="shared" si="63"/>
        <v/>
      </c>
      <c r="S152" s="108" t="str">
        <f t="shared" si="64"/>
        <v/>
      </c>
      <c r="T152" s="81" t="str">
        <f t="shared" si="65"/>
        <v/>
      </c>
      <c r="U152" s="105" t="str">
        <f t="shared" ca="1" si="96"/>
        <v/>
      </c>
      <c r="V152" s="105" t="str">
        <f t="shared" ca="1" si="96"/>
        <v/>
      </c>
      <c r="W152" s="105" t="str">
        <f t="shared" ca="1" si="96"/>
        <v/>
      </c>
      <c r="X152" s="105" t="str">
        <f t="shared" ca="1" si="96"/>
        <v/>
      </c>
      <c r="Y152" s="105" t="str">
        <f t="shared" ca="1" si="96"/>
        <v/>
      </c>
      <c r="AB152" s="111" t="str">
        <f t="shared" si="66"/>
        <v xml:space="preserve"> </v>
      </c>
      <c r="AC152" s="135"/>
      <c r="AD152" s="136"/>
      <c r="AE152" s="118" t="str">
        <f t="shared" si="76"/>
        <v/>
      </c>
      <c r="AF152" s="135"/>
      <c r="AG152" s="136"/>
      <c r="AH152" s="118" t="str">
        <f t="shared" si="77"/>
        <v/>
      </c>
      <c r="AI152" s="135"/>
      <c r="AJ152" s="136"/>
      <c r="AK152" s="118" t="str">
        <f t="shared" si="78"/>
        <v/>
      </c>
      <c r="AL152" s="135"/>
      <c r="AM152" s="136"/>
      <c r="AN152" s="118" t="str">
        <f t="shared" si="79"/>
        <v/>
      </c>
      <c r="AO152" s="135"/>
      <c r="AP152" s="136"/>
      <c r="AQ152" s="118" t="str">
        <f t="shared" si="80"/>
        <v/>
      </c>
      <c r="AT152" s="111" t="str">
        <f t="shared" si="81"/>
        <v xml:space="preserve"> </v>
      </c>
      <c r="AU152" t="str">
        <f t="shared" ca="1" si="82"/>
        <v/>
      </c>
      <c r="AV152" s="53" t="str">
        <f t="shared" ca="1" si="83"/>
        <v/>
      </c>
      <c r="AW152" t="str">
        <f t="shared" ca="1" si="84"/>
        <v/>
      </c>
      <c r="AX152" s="121" t="str">
        <f t="shared" ca="1" si="85"/>
        <v/>
      </c>
      <c r="AY152" s="53" t="str">
        <f t="shared" ca="1" si="86"/>
        <v/>
      </c>
      <c r="AZ152" t="str">
        <f t="shared" ca="1" si="87"/>
        <v/>
      </c>
      <c r="BA152" s="121" t="str">
        <f t="shared" ca="1" si="88"/>
        <v/>
      </c>
      <c r="BB152" s="53" t="str">
        <f t="shared" ca="1" si="89"/>
        <v/>
      </c>
      <c r="BC152" t="str">
        <f t="shared" ca="1" si="90"/>
        <v/>
      </c>
      <c r="BD152" s="121" t="str">
        <f t="shared" ca="1" si="91"/>
        <v/>
      </c>
      <c r="BE152" s="53" t="str">
        <f t="shared" ca="1" si="92"/>
        <v/>
      </c>
      <c r="BF152" t="str">
        <f t="shared" ca="1" si="93"/>
        <v/>
      </c>
      <c r="BG152" s="121" t="str">
        <f t="shared" ca="1" si="94"/>
        <v/>
      </c>
      <c r="BH152" s="53" t="str">
        <f t="shared" ca="1" si="95"/>
        <v/>
      </c>
    </row>
    <row r="153" spans="1:60" ht="15.75" thickBot="1" x14ac:dyDescent="0.3">
      <c r="A153" s="48"/>
      <c r="B153" s="48"/>
      <c r="C153" s="48"/>
      <c r="D153" s="48"/>
      <c r="E153" s="48"/>
      <c r="F153" s="48"/>
      <c r="G153" s="48"/>
      <c r="H153" s="48"/>
      <c r="I153" s="48"/>
      <c r="J153" s="220" t="str">
        <f>IF(ISBLANK($G153),"",VLOOKUP($G153,'Chp 3 - Condition Assessment'!$N$5:$R$1000,4,FALSE))</f>
        <v/>
      </c>
      <c r="K153" s="105" t="str">
        <f>IF(ISBLANK($G153),"",VLOOKUP($G153,'Chp 3 - Condition Assessment'!$N$5:$R$1000,5,FALSE))</f>
        <v/>
      </c>
      <c r="L153" s="32" t="str">
        <f t="shared" si="75"/>
        <v xml:space="preserve">  </v>
      </c>
      <c r="P153" t="b">
        <f t="shared" si="70"/>
        <v>0</v>
      </c>
      <c r="Q153" t="str">
        <f t="shared" si="72"/>
        <v/>
      </c>
      <c r="R153" s="53" t="str">
        <f t="shared" si="63"/>
        <v/>
      </c>
      <c r="S153" s="108" t="str">
        <f t="shared" si="64"/>
        <v/>
      </c>
      <c r="T153" s="81" t="str">
        <f t="shared" si="65"/>
        <v/>
      </c>
      <c r="U153" s="105" t="str">
        <f t="shared" ca="1" si="96"/>
        <v/>
      </c>
      <c r="V153" s="105" t="str">
        <f t="shared" ca="1" si="96"/>
        <v/>
      </c>
      <c r="W153" s="105" t="str">
        <f t="shared" ca="1" si="96"/>
        <v/>
      </c>
      <c r="X153" s="105" t="str">
        <f t="shared" ca="1" si="96"/>
        <v/>
      </c>
      <c r="Y153" s="105" t="str">
        <f t="shared" ca="1" si="96"/>
        <v/>
      </c>
      <c r="AB153" s="111" t="str">
        <f t="shared" si="66"/>
        <v xml:space="preserve"> </v>
      </c>
      <c r="AC153" s="135"/>
      <c r="AD153" s="136"/>
      <c r="AE153" s="118" t="str">
        <f t="shared" si="76"/>
        <v/>
      </c>
      <c r="AF153" s="135"/>
      <c r="AG153" s="136"/>
      <c r="AH153" s="118" t="str">
        <f t="shared" si="77"/>
        <v/>
      </c>
      <c r="AI153" s="135"/>
      <c r="AJ153" s="136"/>
      <c r="AK153" s="118" t="str">
        <f t="shared" si="78"/>
        <v/>
      </c>
      <c r="AL153" s="135"/>
      <c r="AM153" s="136"/>
      <c r="AN153" s="118" t="str">
        <f t="shared" si="79"/>
        <v/>
      </c>
      <c r="AO153" s="135"/>
      <c r="AP153" s="136"/>
      <c r="AQ153" s="118" t="str">
        <f t="shared" si="80"/>
        <v/>
      </c>
      <c r="AT153" s="111" t="str">
        <f t="shared" si="81"/>
        <v xml:space="preserve"> </v>
      </c>
      <c r="AU153" t="str">
        <f t="shared" ca="1" si="82"/>
        <v/>
      </c>
      <c r="AV153" s="53" t="str">
        <f t="shared" ca="1" si="83"/>
        <v/>
      </c>
      <c r="AW153" t="str">
        <f t="shared" ca="1" si="84"/>
        <v/>
      </c>
      <c r="AX153" s="121" t="str">
        <f t="shared" ca="1" si="85"/>
        <v/>
      </c>
      <c r="AY153" s="53" t="str">
        <f t="shared" ca="1" si="86"/>
        <v/>
      </c>
      <c r="AZ153" t="str">
        <f t="shared" ca="1" si="87"/>
        <v/>
      </c>
      <c r="BA153" s="121" t="str">
        <f t="shared" ca="1" si="88"/>
        <v/>
      </c>
      <c r="BB153" s="53" t="str">
        <f t="shared" ca="1" si="89"/>
        <v/>
      </c>
      <c r="BC153" t="str">
        <f t="shared" ca="1" si="90"/>
        <v/>
      </c>
      <c r="BD153" s="121" t="str">
        <f t="shared" ca="1" si="91"/>
        <v/>
      </c>
      <c r="BE153" s="53" t="str">
        <f t="shared" ca="1" si="92"/>
        <v/>
      </c>
      <c r="BF153" t="str">
        <f t="shared" ca="1" si="93"/>
        <v/>
      </c>
      <c r="BG153" s="121" t="str">
        <f t="shared" ca="1" si="94"/>
        <v/>
      </c>
      <c r="BH153" s="53" t="str">
        <f t="shared" ca="1" si="95"/>
        <v/>
      </c>
    </row>
    <row r="154" spans="1:60" ht="15.75" thickBot="1" x14ac:dyDescent="0.3">
      <c r="A154" s="48"/>
      <c r="B154" s="48"/>
      <c r="C154" s="48"/>
      <c r="D154" s="48"/>
      <c r="E154" s="48"/>
      <c r="F154" s="48"/>
      <c r="G154" s="48"/>
      <c r="H154" s="48"/>
      <c r="I154" s="48"/>
      <c r="J154" s="220" t="str">
        <f>IF(ISBLANK($G154),"",VLOOKUP($G154,'Chp 3 - Condition Assessment'!$N$5:$R$1000,4,FALSE))</f>
        <v/>
      </c>
      <c r="K154" s="105" t="str">
        <f>IF(ISBLANK($G154),"",VLOOKUP($G154,'Chp 3 - Condition Assessment'!$N$5:$R$1000,5,FALSE))</f>
        <v/>
      </c>
      <c r="L154" s="32" t="str">
        <f t="shared" si="75"/>
        <v xml:space="preserve">  </v>
      </c>
      <c r="P154" t="b">
        <f t="shared" si="70"/>
        <v>0</v>
      </c>
      <c r="Q154" t="str">
        <f t="shared" si="72"/>
        <v/>
      </c>
      <c r="R154" s="53" t="str">
        <f t="shared" ref="R154:R217" si="97">IFERROR(IF(OR(ISBLANK(O154),O154="Grand Total"),"",AVERAGEIF(L:L,O154,J:J)),"")</f>
        <v/>
      </c>
      <c r="S154" s="108" t="str">
        <f t="shared" ref="S154:S217" si="98">IF(OR(ISBLANK(O154),O154="Grand Total"),"",LEFT(O154,4))</f>
        <v/>
      </c>
      <c r="T154" s="81" t="str">
        <f t="shared" ref="T154:T217" si="99">IFERROR(IF(ISBLANK(O154),"",AVERAGEIF(L:L,O154,K:K)),"")</f>
        <v/>
      </c>
      <c r="U154" s="105" t="str">
        <f t="shared" ca="1" si="96"/>
        <v/>
      </c>
      <c r="V154" s="105" t="str">
        <f t="shared" ca="1" si="96"/>
        <v/>
      </c>
      <c r="W154" s="105" t="str">
        <f t="shared" ca="1" si="96"/>
        <v/>
      </c>
      <c r="X154" s="105" t="str">
        <f t="shared" ca="1" si="96"/>
        <v/>
      </c>
      <c r="Y154" s="105" t="str">
        <f t="shared" ca="1" si="96"/>
        <v/>
      </c>
      <c r="AB154" s="111" t="str">
        <f t="shared" si="66"/>
        <v xml:space="preserve"> </v>
      </c>
      <c r="AC154" s="135"/>
      <c r="AD154" s="136"/>
      <c r="AE154" s="118" t="str">
        <f t="shared" si="76"/>
        <v/>
      </c>
      <c r="AF154" s="135"/>
      <c r="AG154" s="136"/>
      <c r="AH154" s="118" t="str">
        <f t="shared" si="77"/>
        <v/>
      </c>
      <c r="AI154" s="135"/>
      <c r="AJ154" s="136"/>
      <c r="AK154" s="118" t="str">
        <f t="shared" si="78"/>
        <v/>
      </c>
      <c r="AL154" s="135"/>
      <c r="AM154" s="136"/>
      <c r="AN154" s="118" t="str">
        <f t="shared" si="79"/>
        <v/>
      </c>
      <c r="AO154" s="135"/>
      <c r="AP154" s="136"/>
      <c r="AQ154" s="118" t="str">
        <f t="shared" si="80"/>
        <v/>
      </c>
      <c r="AT154" s="111" t="str">
        <f t="shared" si="81"/>
        <v xml:space="preserve"> </v>
      </c>
      <c r="AU154" t="str">
        <f t="shared" ca="1" si="82"/>
        <v/>
      </c>
      <c r="AV154" s="53" t="str">
        <f t="shared" ca="1" si="83"/>
        <v/>
      </c>
      <c r="AW154" t="str">
        <f t="shared" ca="1" si="84"/>
        <v/>
      </c>
      <c r="AX154" s="121" t="str">
        <f t="shared" ca="1" si="85"/>
        <v/>
      </c>
      <c r="AY154" s="53" t="str">
        <f t="shared" ca="1" si="86"/>
        <v/>
      </c>
      <c r="AZ154" t="str">
        <f t="shared" ca="1" si="87"/>
        <v/>
      </c>
      <c r="BA154" s="121" t="str">
        <f t="shared" ca="1" si="88"/>
        <v/>
      </c>
      <c r="BB154" s="53" t="str">
        <f t="shared" ca="1" si="89"/>
        <v/>
      </c>
      <c r="BC154" t="str">
        <f t="shared" ca="1" si="90"/>
        <v/>
      </c>
      <c r="BD154" s="121" t="str">
        <f t="shared" ca="1" si="91"/>
        <v/>
      </c>
      <c r="BE154" s="53" t="str">
        <f t="shared" ca="1" si="92"/>
        <v/>
      </c>
      <c r="BF154" t="str">
        <f t="shared" ca="1" si="93"/>
        <v/>
      </c>
      <c r="BG154" s="121" t="str">
        <f t="shared" ca="1" si="94"/>
        <v/>
      </c>
      <c r="BH154" s="53" t="str">
        <f t="shared" ca="1" si="95"/>
        <v/>
      </c>
    </row>
    <row r="155" spans="1:60" ht="15.75" thickBot="1" x14ac:dyDescent="0.3">
      <c r="A155" s="48"/>
      <c r="B155" s="48"/>
      <c r="C155" s="48"/>
      <c r="D155" s="48"/>
      <c r="E155" s="48"/>
      <c r="F155" s="48"/>
      <c r="G155" s="48"/>
      <c r="H155" s="48"/>
      <c r="I155" s="48"/>
      <c r="J155" s="220" t="str">
        <f>IF(ISBLANK($G155),"",VLOOKUP($G155,'Chp 3 - Condition Assessment'!$N$5:$R$1000,4,FALSE))</f>
        <v/>
      </c>
      <c r="K155" s="105" t="str">
        <f>IF(ISBLANK($G155),"",VLOOKUP($G155,'Chp 3 - Condition Assessment'!$N$5:$R$1000,5,FALSE))</f>
        <v/>
      </c>
      <c r="L155" s="32" t="str">
        <f t="shared" si="75"/>
        <v xml:space="preserve">  </v>
      </c>
      <c r="P155" t="b">
        <f t="shared" si="70"/>
        <v>0</v>
      </c>
      <c r="Q155" t="str">
        <f t="shared" si="72"/>
        <v/>
      </c>
      <c r="R155" s="53" t="str">
        <f t="shared" si="97"/>
        <v/>
      </c>
      <c r="S155" s="108" t="str">
        <f t="shared" si="98"/>
        <v/>
      </c>
      <c r="T155" s="81" t="str">
        <f t="shared" si="99"/>
        <v/>
      </c>
      <c r="U155" s="105" t="str">
        <f t="shared" ca="1" si="96"/>
        <v/>
      </c>
      <c r="V155" s="105" t="str">
        <f t="shared" ca="1" si="96"/>
        <v/>
      </c>
      <c r="W155" s="105" t="str">
        <f t="shared" ca="1" si="96"/>
        <v/>
      </c>
      <c r="X155" s="105" t="str">
        <f t="shared" ca="1" si="96"/>
        <v/>
      </c>
      <c r="Y155" s="105" t="str">
        <f t="shared" ca="1" si="96"/>
        <v/>
      </c>
      <c r="AB155" s="111" t="str">
        <f t="shared" si="66"/>
        <v xml:space="preserve"> </v>
      </c>
      <c r="AC155" s="135"/>
      <c r="AD155" s="136"/>
      <c r="AE155" s="118" t="str">
        <f t="shared" si="76"/>
        <v/>
      </c>
      <c r="AF155" s="135"/>
      <c r="AG155" s="136"/>
      <c r="AH155" s="118" t="str">
        <f t="shared" si="77"/>
        <v/>
      </c>
      <c r="AI155" s="135"/>
      <c r="AJ155" s="136"/>
      <c r="AK155" s="118" t="str">
        <f t="shared" si="78"/>
        <v/>
      </c>
      <c r="AL155" s="135"/>
      <c r="AM155" s="136"/>
      <c r="AN155" s="118" t="str">
        <f t="shared" si="79"/>
        <v/>
      </c>
      <c r="AO155" s="135"/>
      <c r="AP155" s="136"/>
      <c r="AQ155" s="118" t="str">
        <f t="shared" si="80"/>
        <v/>
      </c>
      <c r="AT155" s="111" t="str">
        <f t="shared" si="81"/>
        <v xml:space="preserve"> </v>
      </c>
      <c r="AU155" t="str">
        <f t="shared" ca="1" si="82"/>
        <v/>
      </c>
      <c r="AV155" s="53" t="str">
        <f t="shared" ca="1" si="83"/>
        <v/>
      </c>
      <c r="AW155" t="str">
        <f t="shared" ca="1" si="84"/>
        <v/>
      </c>
      <c r="AX155" s="121" t="str">
        <f t="shared" ca="1" si="85"/>
        <v/>
      </c>
      <c r="AY155" s="53" t="str">
        <f t="shared" ca="1" si="86"/>
        <v/>
      </c>
      <c r="AZ155" t="str">
        <f t="shared" ca="1" si="87"/>
        <v/>
      </c>
      <c r="BA155" s="121" t="str">
        <f t="shared" ca="1" si="88"/>
        <v/>
      </c>
      <c r="BB155" s="53" t="str">
        <f t="shared" ca="1" si="89"/>
        <v/>
      </c>
      <c r="BC155" t="str">
        <f t="shared" ca="1" si="90"/>
        <v/>
      </c>
      <c r="BD155" s="121" t="str">
        <f t="shared" ca="1" si="91"/>
        <v/>
      </c>
      <c r="BE155" s="53" t="str">
        <f t="shared" ca="1" si="92"/>
        <v/>
      </c>
      <c r="BF155" t="str">
        <f t="shared" ca="1" si="93"/>
        <v/>
      </c>
      <c r="BG155" s="121" t="str">
        <f t="shared" ca="1" si="94"/>
        <v/>
      </c>
      <c r="BH155" s="53" t="str">
        <f t="shared" ca="1" si="95"/>
        <v/>
      </c>
    </row>
    <row r="156" spans="1:60" ht="15.75" thickBot="1" x14ac:dyDescent="0.3">
      <c r="A156" s="48"/>
      <c r="B156" s="48"/>
      <c r="C156" s="48"/>
      <c r="D156" s="48"/>
      <c r="E156" s="48"/>
      <c r="F156" s="48"/>
      <c r="G156" s="48"/>
      <c r="H156" s="48"/>
      <c r="I156" s="48"/>
      <c r="J156" s="220" t="str">
        <f>IF(ISBLANK($G156),"",VLOOKUP($G156,'Chp 3 - Condition Assessment'!$N$5:$R$1000,4,FALSE))</f>
        <v/>
      </c>
      <c r="K156" s="105" t="str">
        <f>IF(ISBLANK($G156),"",VLOOKUP($G156,'Chp 3 - Condition Assessment'!$N$5:$R$1000,5,FALSE))</f>
        <v/>
      </c>
      <c r="L156" s="32" t="str">
        <f t="shared" si="75"/>
        <v xml:space="preserve">  </v>
      </c>
      <c r="P156" t="b">
        <f t="shared" si="70"/>
        <v>0</v>
      </c>
      <c r="Q156" t="str">
        <f t="shared" si="72"/>
        <v/>
      </c>
      <c r="R156" s="53" t="str">
        <f t="shared" si="97"/>
        <v/>
      </c>
      <c r="S156" s="108" t="str">
        <f t="shared" si="98"/>
        <v/>
      </c>
      <c r="T156" s="81" t="str">
        <f t="shared" si="99"/>
        <v/>
      </c>
      <c r="U156" s="105" t="str">
        <f t="shared" ref="U156:Y165" ca="1" si="100">IFERROR(IF((U$10-$S156)&lt;=$T156,$Q156,0),"")</f>
        <v/>
      </c>
      <c r="V156" s="105" t="str">
        <f t="shared" ca="1" si="100"/>
        <v/>
      </c>
      <c r="W156" s="105" t="str">
        <f t="shared" ca="1" si="100"/>
        <v/>
      </c>
      <c r="X156" s="105" t="str">
        <f t="shared" ca="1" si="100"/>
        <v/>
      </c>
      <c r="Y156" s="105" t="str">
        <f t="shared" ca="1" si="100"/>
        <v/>
      </c>
      <c r="AB156" s="111" t="str">
        <f t="shared" si="66"/>
        <v xml:space="preserve"> </v>
      </c>
      <c r="AC156" s="135"/>
      <c r="AD156" s="136"/>
      <c r="AE156" s="118" t="str">
        <f t="shared" si="76"/>
        <v/>
      </c>
      <c r="AF156" s="135"/>
      <c r="AG156" s="136"/>
      <c r="AH156" s="118" t="str">
        <f t="shared" si="77"/>
        <v/>
      </c>
      <c r="AI156" s="135"/>
      <c r="AJ156" s="136"/>
      <c r="AK156" s="118" t="str">
        <f t="shared" si="78"/>
        <v/>
      </c>
      <c r="AL156" s="135"/>
      <c r="AM156" s="136"/>
      <c r="AN156" s="118" t="str">
        <f t="shared" si="79"/>
        <v/>
      </c>
      <c r="AO156" s="135"/>
      <c r="AP156" s="136"/>
      <c r="AQ156" s="118" t="str">
        <f t="shared" si="80"/>
        <v/>
      </c>
      <c r="AT156" s="111" t="str">
        <f t="shared" si="81"/>
        <v xml:space="preserve"> </v>
      </c>
      <c r="AU156" t="str">
        <f t="shared" ca="1" si="82"/>
        <v/>
      </c>
      <c r="AV156" s="53" t="str">
        <f t="shared" ca="1" si="83"/>
        <v/>
      </c>
      <c r="AW156" t="str">
        <f t="shared" ca="1" si="84"/>
        <v/>
      </c>
      <c r="AX156" s="121" t="str">
        <f t="shared" ca="1" si="85"/>
        <v/>
      </c>
      <c r="AY156" s="53" t="str">
        <f t="shared" ca="1" si="86"/>
        <v/>
      </c>
      <c r="AZ156" t="str">
        <f t="shared" ca="1" si="87"/>
        <v/>
      </c>
      <c r="BA156" s="121" t="str">
        <f t="shared" ca="1" si="88"/>
        <v/>
      </c>
      <c r="BB156" s="53" t="str">
        <f t="shared" ca="1" si="89"/>
        <v/>
      </c>
      <c r="BC156" t="str">
        <f t="shared" ca="1" si="90"/>
        <v/>
      </c>
      <c r="BD156" s="121" t="str">
        <f t="shared" ca="1" si="91"/>
        <v/>
      </c>
      <c r="BE156" s="53" t="str">
        <f t="shared" ca="1" si="92"/>
        <v/>
      </c>
      <c r="BF156" t="str">
        <f t="shared" ca="1" si="93"/>
        <v/>
      </c>
      <c r="BG156" s="121" t="str">
        <f t="shared" ca="1" si="94"/>
        <v/>
      </c>
      <c r="BH156" s="53" t="str">
        <f t="shared" ca="1" si="95"/>
        <v/>
      </c>
    </row>
    <row r="157" spans="1:60" ht="15.75" thickBot="1" x14ac:dyDescent="0.3">
      <c r="A157" s="48"/>
      <c r="B157" s="48"/>
      <c r="C157" s="48"/>
      <c r="D157" s="48"/>
      <c r="E157" s="48"/>
      <c r="F157" s="48"/>
      <c r="G157" s="48"/>
      <c r="H157" s="48"/>
      <c r="I157" s="48"/>
      <c r="J157" s="220" t="str">
        <f>IF(ISBLANK($G157),"",VLOOKUP($G157,'Chp 3 - Condition Assessment'!$N$5:$R$1000,4,FALSE))</f>
        <v/>
      </c>
      <c r="K157" s="105" t="str">
        <f>IF(ISBLANK($G157),"",VLOOKUP($G157,'Chp 3 - Condition Assessment'!$N$5:$R$1000,5,FALSE))</f>
        <v/>
      </c>
      <c r="L157" s="32" t="str">
        <f t="shared" si="75"/>
        <v xml:space="preserve">  </v>
      </c>
      <c r="P157" t="b">
        <f t="shared" si="70"/>
        <v>0</v>
      </c>
      <c r="Q157" t="str">
        <f t="shared" si="72"/>
        <v/>
      </c>
      <c r="R157" s="53" t="str">
        <f t="shared" si="97"/>
        <v/>
      </c>
      <c r="S157" s="108" t="str">
        <f t="shared" si="98"/>
        <v/>
      </c>
      <c r="T157" s="81" t="str">
        <f t="shared" si="99"/>
        <v/>
      </c>
      <c r="U157" s="105" t="str">
        <f t="shared" ca="1" si="100"/>
        <v/>
      </c>
      <c r="V157" s="105" t="str">
        <f t="shared" ca="1" si="100"/>
        <v/>
      </c>
      <c r="W157" s="105" t="str">
        <f t="shared" ca="1" si="100"/>
        <v/>
      </c>
      <c r="X157" s="105" t="str">
        <f t="shared" ca="1" si="100"/>
        <v/>
      </c>
      <c r="Y157" s="105" t="str">
        <f t="shared" ca="1" si="100"/>
        <v/>
      </c>
      <c r="AB157" s="111" t="str">
        <f t="shared" ref="AB157:AB220" si="101">IF(OR(ISBLANK(O157),O157="Grand Total")," ",O157)</f>
        <v xml:space="preserve"> </v>
      </c>
      <c r="AC157" s="135"/>
      <c r="AD157" s="136"/>
      <c r="AE157" s="118" t="str">
        <f t="shared" si="76"/>
        <v/>
      </c>
      <c r="AF157" s="135"/>
      <c r="AG157" s="136"/>
      <c r="AH157" s="118" t="str">
        <f t="shared" si="77"/>
        <v/>
      </c>
      <c r="AI157" s="135"/>
      <c r="AJ157" s="136"/>
      <c r="AK157" s="118" t="str">
        <f t="shared" si="78"/>
        <v/>
      </c>
      <c r="AL157" s="135"/>
      <c r="AM157" s="136"/>
      <c r="AN157" s="118" t="str">
        <f t="shared" si="79"/>
        <v/>
      </c>
      <c r="AO157" s="135"/>
      <c r="AP157" s="136"/>
      <c r="AQ157" s="118" t="str">
        <f t="shared" si="80"/>
        <v/>
      </c>
      <c r="AT157" s="111" t="str">
        <f t="shared" si="81"/>
        <v xml:space="preserve"> </v>
      </c>
      <c r="AU157" t="str">
        <f t="shared" ca="1" si="82"/>
        <v/>
      </c>
      <c r="AV157" s="53" t="str">
        <f t="shared" ca="1" si="83"/>
        <v/>
      </c>
      <c r="AW157" t="str">
        <f t="shared" ca="1" si="84"/>
        <v/>
      </c>
      <c r="AX157" s="121" t="str">
        <f t="shared" ca="1" si="85"/>
        <v/>
      </c>
      <c r="AY157" s="53" t="str">
        <f t="shared" ca="1" si="86"/>
        <v/>
      </c>
      <c r="AZ157" t="str">
        <f t="shared" ca="1" si="87"/>
        <v/>
      </c>
      <c r="BA157" s="121" t="str">
        <f t="shared" ca="1" si="88"/>
        <v/>
      </c>
      <c r="BB157" s="53" t="str">
        <f t="shared" ca="1" si="89"/>
        <v/>
      </c>
      <c r="BC157" t="str">
        <f t="shared" ca="1" si="90"/>
        <v/>
      </c>
      <c r="BD157" s="121" t="str">
        <f t="shared" ca="1" si="91"/>
        <v/>
      </c>
      <c r="BE157" s="53" t="str">
        <f t="shared" ca="1" si="92"/>
        <v/>
      </c>
      <c r="BF157" t="str">
        <f t="shared" ca="1" si="93"/>
        <v/>
      </c>
      <c r="BG157" s="121" t="str">
        <f t="shared" ca="1" si="94"/>
        <v/>
      </c>
      <c r="BH157" s="53" t="str">
        <f t="shared" ca="1" si="95"/>
        <v/>
      </c>
    </row>
    <row r="158" spans="1:60" ht="15.75" thickBot="1" x14ac:dyDescent="0.3">
      <c r="A158" s="48"/>
      <c r="B158" s="48"/>
      <c r="C158" s="48"/>
      <c r="D158" s="48"/>
      <c r="E158" s="48"/>
      <c r="F158" s="48"/>
      <c r="G158" s="48"/>
      <c r="H158" s="48"/>
      <c r="I158" s="48"/>
      <c r="J158" s="220" t="str">
        <f>IF(ISBLANK($G158),"",VLOOKUP($G158,'Chp 3 - Condition Assessment'!$N$5:$R$1000,4,FALSE))</f>
        <v/>
      </c>
      <c r="K158" s="105" t="str">
        <f>IF(ISBLANK($G158),"",VLOOKUP($G158,'Chp 3 - Condition Assessment'!$N$5:$R$1000,5,FALSE))</f>
        <v/>
      </c>
      <c r="L158" s="32" t="str">
        <f t="shared" si="75"/>
        <v xml:space="preserve">  </v>
      </c>
      <c r="P158" t="b">
        <f t="shared" si="70"/>
        <v>0</v>
      </c>
      <c r="Q158" t="str">
        <f t="shared" si="72"/>
        <v/>
      </c>
      <c r="R158" s="53" t="str">
        <f t="shared" si="97"/>
        <v/>
      </c>
      <c r="S158" s="108" t="str">
        <f t="shared" si="98"/>
        <v/>
      </c>
      <c r="T158" s="81" t="str">
        <f t="shared" si="99"/>
        <v/>
      </c>
      <c r="U158" s="105" t="str">
        <f t="shared" ca="1" si="100"/>
        <v/>
      </c>
      <c r="V158" s="105" t="str">
        <f t="shared" ca="1" si="100"/>
        <v/>
      </c>
      <c r="W158" s="105" t="str">
        <f t="shared" ca="1" si="100"/>
        <v/>
      </c>
      <c r="X158" s="105" t="str">
        <f t="shared" ca="1" si="100"/>
        <v/>
      </c>
      <c r="Y158" s="105" t="str">
        <f t="shared" ca="1" si="100"/>
        <v/>
      </c>
      <c r="AB158" s="111" t="str">
        <f t="shared" si="101"/>
        <v xml:space="preserve"> </v>
      </c>
      <c r="AC158" s="135"/>
      <c r="AD158" s="136"/>
      <c r="AE158" s="118" t="str">
        <f t="shared" si="76"/>
        <v/>
      </c>
      <c r="AF158" s="135"/>
      <c r="AG158" s="136"/>
      <c r="AH158" s="118" t="str">
        <f t="shared" si="77"/>
        <v/>
      </c>
      <c r="AI158" s="135"/>
      <c r="AJ158" s="136"/>
      <c r="AK158" s="118" t="str">
        <f t="shared" si="78"/>
        <v/>
      </c>
      <c r="AL158" s="135"/>
      <c r="AM158" s="136"/>
      <c r="AN158" s="118" t="str">
        <f t="shared" si="79"/>
        <v/>
      </c>
      <c r="AO158" s="135"/>
      <c r="AP158" s="136"/>
      <c r="AQ158" s="118" t="str">
        <f t="shared" si="80"/>
        <v/>
      </c>
      <c r="AT158" s="111" t="str">
        <f t="shared" si="81"/>
        <v xml:space="preserve"> </v>
      </c>
      <c r="AU158" t="str">
        <f t="shared" ca="1" si="82"/>
        <v/>
      </c>
      <c r="AV158" s="53" t="str">
        <f t="shared" ca="1" si="83"/>
        <v/>
      </c>
      <c r="AW158" t="str">
        <f t="shared" ca="1" si="84"/>
        <v/>
      </c>
      <c r="AX158" s="121" t="str">
        <f t="shared" ca="1" si="85"/>
        <v/>
      </c>
      <c r="AY158" s="53" t="str">
        <f t="shared" ca="1" si="86"/>
        <v/>
      </c>
      <c r="AZ158" t="str">
        <f t="shared" ca="1" si="87"/>
        <v/>
      </c>
      <c r="BA158" s="121" t="str">
        <f t="shared" ca="1" si="88"/>
        <v/>
      </c>
      <c r="BB158" s="53" t="str">
        <f t="shared" ca="1" si="89"/>
        <v/>
      </c>
      <c r="BC158" t="str">
        <f t="shared" ca="1" si="90"/>
        <v/>
      </c>
      <c r="BD158" s="121" t="str">
        <f t="shared" ca="1" si="91"/>
        <v/>
      </c>
      <c r="BE158" s="53" t="str">
        <f t="shared" ca="1" si="92"/>
        <v/>
      </c>
      <c r="BF158" t="str">
        <f t="shared" ca="1" si="93"/>
        <v/>
      </c>
      <c r="BG158" s="121" t="str">
        <f t="shared" ca="1" si="94"/>
        <v/>
      </c>
      <c r="BH158" s="53" t="str">
        <f t="shared" ca="1" si="95"/>
        <v/>
      </c>
    </row>
    <row r="159" spans="1:60" ht="15.75" thickBot="1" x14ac:dyDescent="0.3">
      <c r="A159" s="48"/>
      <c r="B159" s="48"/>
      <c r="C159" s="48"/>
      <c r="D159" s="48"/>
      <c r="E159" s="48"/>
      <c r="F159" s="48"/>
      <c r="G159" s="48"/>
      <c r="H159" s="48"/>
      <c r="I159" s="48"/>
      <c r="J159" s="220" t="str">
        <f>IF(ISBLANK($G159),"",VLOOKUP($G159,'Chp 3 - Condition Assessment'!$N$5:$R$1000,4,FALSE))</f>
        <v/>
      </c>
      <c r="K159" s="105" t="str">
        <f>IF(ISBLANK($G159),"",VLOOKUP($G159,'Chp 3 - Condition Assessment'!$N$5:$R$1000,5,FALSE))</f>
        <v/>
      </c>
      <c r="L159" s="32" t="str">
        <f t="shared" si="75"/>
        <v xml:space="preserve">  </v>
      </c>
      <c r="P159" t="b">
        <f t="shared" si="70"/>
        <v>0</v>
      </c>
      <c r="Q159" t="str">
        <f t="shared" si="72"/>
        <v/>
      </c>
      <c r="R159" s="53" t="str">
        <f t="shared" si="97"/>
        <v/>
      </c>
      <c r="S159" s="108" t="str">
        <f t="shared" si="98"/>
        <v/>
      </c>
      <c r="T159" s="81" t="str">
        <f t="shared" si="99"/>
        <v/>
      </c>
      <c r="U159" s="105" t="str">
        <f t="shared" ca="1" si="100"/>
        <v/>
      </c>
      <c r="V159" s="105" t="str">
        <f t="shared" ca="1" si="100"/>
        <v/>
      </c>
      <c r="W159" s="105" t="str">
        <f t="shared" ca="1" si="100"/>
        <v/>
      </c>
      <c r="X159" s="105" t="str">
        <f t="shared" ca="1" si="100"/>
        <v/>
      </c>
      <c r="Y159" s="105" t="str">
        <f t="shared" ca="1" si="100"/>
        <v/>
      </c>
      <c r="AB159" s="111" t="str">
        <f t="shared" si="101"/>
        <v xml:space="preserve"> </v>
      </c>
      <c r="AC159" s="135"/>
      <c r="AD159" s="136"/>
      <c r="AE159" s="118" t="str">
        <f t="shared" si="76"/>
        <v/>
      </c>
      <c r="AF159" s="135"/>
      <c r="AG159" s="136"/>
      <c r="AH159" s="118" t="str">
        <f t="shared" si="77"/>
        <v/>
      </c>
      <c r="AI159" s="135"/>
      <c r="AJ159" s="136"/>
      <c r="AK159" s="118" t="str">
        <f t="shared" si="78"/>
        <v/>
      </c>
      <c r="AL159" s="135"/>
      <c r="AM159" s="136"/>
      <c r="AN159" s="118" t="str">
        <f t="shared" si="79"/>
        <v/>
      </c>
      <c r="AO159" s="135"/>
      <c r="AP159" s="136"/>
      <c r="AQ159" s="118" t="str">
        <f t="shared" si="80"/>
        <v/>
      </c>
      <c r="AT159" s="111" t="str">
        <f t="shared" si="81"/>
        <v xml:space="preserve"> </v>
      </c>
      <c r="AU159" t="str">
        <f t="shared" ca="1" si="82"/>
        <v/>
      </c>
      <c r="AV159" s="53" t="str">
        <f t="shared" ca="1" si="83"/>
        <v/>
      </c>
      <c r="AW159" t="str">
        <f t="shared" ca="1" si="84"/>
        <v/>
      </c>
      <c r="AX159" s="121" t="str">
        <f t="shared" ca="1" si="85"/>
        <v/>
      </c>
      <c r="AY159" s="53" t="str">
        <f t="shared" ca="1" si="86"/>
        <v/>
      </c>
      <c r="AZ159" t="str">
        <f t="shared" ca="1" si="87"/>
        <v/>
      </c>
      <c r="BA159" s="121" t="str">
        <f t="shared" ca="1" si="88"/>
        <v/>
      </c>
      <c r="BB159" s="53" t="str">
        <f t="shared" ca="1" si="89"/>
        <v/>
      </c>
      <c r="BC159" t="str">
        <f t="shared" ca="1" si="90"/>
        <v/>
      </c>
      <c r="BD159" s="121" t="str">
        <f t="shared" ca="1" si="91"/>
        <v/>
      </c>
      <c r="BE159" s="53" t="str">
        <f t="shared" ca="1" si="92"/>
        <v/>
      </c>
      <c r="BF159" t="str">
        <f t="shared" ca="1" si="93"/>
        <v/>
      </c>
      <c r="BG159" s="121" t="str">
        <f t="shared" ca="1" si="94"/>
        <v/>
      </c>
      <c r="BH159" s="53" t="str">
        <f t="shared" ca="1" si="95"/>
        <v/>
      </c>
    </row>
    <row r="160" spans="1:60" ht="15.75" thickBot="1" x14ac:dyDescent="0.3">
      <c r="A160" s="48"/>
      <c r="B160" s="48"/>
      <c r="C160" s="48"/>
      <c r="D160" s="48"/>
      <c r="E160" s="48"/>
      <c r="F160" s="48"/>
      <c r="G160" s="48"/>
      <c r="H160" s="48"/>
      <c r="I160" s="48"/>
      <c r="J160" s="220" t="str">
        <f>IF(ISBLANK($G160),"",VLOOKUP($G160,'Chp 3 - Condition Assessment'!$N$5:$R$1000,4,FALSE))</f>
        <v/>
      </c>
      <c r="K160" s="105" t="str">
        <f>IF(ISBLANK($G160),"",VLOOKUP($G160,'Chp 3 - Condition Assessment'!$N$5:$R$1000,5,FALSE))</f>
        <v/>
      </c>
      <c r="L160" s="32" t="str">
        <f t="shared" si="75"/>
        <v xml:space="preserve">  </v>
      </c>
      <c r="P160" t="b">
        <f t="shared" si="70"/>
        <v>0</v>
      </c>
      <c r="Q160" t="str">
        <f t="shared" si="72"/>
        <v/>
      </c>
      <c r="R160" s="53" t="str">
        <f t="shared" si="97"/>
        <v/>
      </c>
      <c r="S160" s="108" t="str">
        <f t="shared" si="98"/>
        <v/>
      </c>
      <c r="T160" s="81" t="str">
        <f t="shared" si="99"/>
        <v/>
      </c>
      <c r="U160" s="105" t="str">
        <f t="shared" ca="1" si="100"/>
        <v/>
      </c>
      <c r="V160" s="105" t="str">
        <f t="shared" ca="1" si="100"/>
        <v/>
      </c>
      <c r="W160" s="105" t="str">
        <f t="shared" ca="1" si="100"/>
        <v/>
      </c>
      <c r="X160" s="105" t="str">
        <f t="shared" ca="1" si="100"/>
        <v/>
      </c>
      <c r="Y160" s="105" t="str">
        <f t="shared" ca="1" si="100"/>
        <v/>
      </c>
      <c r="AB160" s="111" t="str">
        <f t="shared" si="101"/>
        <v xml:space="preserve"> </v>
      </c>
      <c r="AC160" s="135"/>
      <c r="AD160" s="136"/>
      <c r="AE160" s="118" t="str">
        <f t="shared" si="76"/>
        <v/>
      </c>
      <c r="AF160" s="135"/>
      <c r="AG160" s="136"/>
      <c r="AH160" s="118" t="str">
        <f t="shared" si="77"/>
        <v/>
      </c>
      <c r="AI160" s="135"/>
      <c r="AJ160" s="136"/>
      <c r="AK160" s="118" t="str">
        <f t="shared" si="78"/>
        <v/>
      </c>
      <c r="AL160" s="135"/>
      <c r="AM160" s="136"/>
      <c r="AN160" s="118" t="str">
        <f t="shared" si="79"/>
        <v/>
      </c>
      <c r="AO160" s="135"/>
      <c r="AP160" s="136"/>
      <c r="AQ160" s="118" t="str">
        <f t="shared" si="80"/>
        <v/>
      </c>
      <c r="AT160" s="111" t="str">
        <f t="shared" si="81"/>
        <v xml:space="preserve"> </v>
      </c>
      <c r="AU160" t="str">
        <f t="shared" ca="1" si="82"/>
        <v/>
      </c>
      <c r="AV160" s="53" t="str">
        <f t="shared" ca="1" si="83"/>
        <v/>
      </c>
      <c r="AW160" t="str">
        <f t="shared" ca="1" si="84"/>
        <v/>
      </c>
      <c r="AX160" s="121" t="str">
        <f t="shared" ca="1" si="85"/>
        <v/>
      </c>
      <c r="AY160" s="53" t="str">
        <f t="shared" ca="1" si="86"/>
        <v/>
      </c>
      <c r="AZ160" t="str">
        <f t="shared" ca="1" si="87"/>
        <v/>
      </c>
      <c r="BA160" s="121" t="str">
        <f t="shared" ca="1" si="88"/>
        <v/>
      </c>
      <c r="BB160" s="53" t="str">
        <f t="shared" ca="1" si="89"/>
        <v/>
      </c>
      <c r="BC160" t="str">
        <f t="shared" ca="1" si="90"/>
        <v/>
      </c>
      <c r="BD160" s="121" t="str">
        <f t="shared" ca="1" si="91"/>
        <v/>
      </c>
      <c r="BE160" s="53" t="str">
        <f t="shared" ca="1" si="92"/>
        <v/>
      </c>
      <c r="BF160" t="str">
        <f t="shared" ca="1" si="93"/>
        <v/>
      </c>
      <c r="BG160" s="121" t="str">
        <f t="shared" ca="1" si="94"/>
        <v/>
      </c>
      <c r="BH160" s="53" t="str">
        <f t="shared" ca="1" si="95"/>
        <v/>
      </c>
    </row>
    <row r="161" spans="1:60" ht="15.75" thickBot="1" x14ac:dyDescent="0.3">
      <c r="A161" s="48"/>
      <c r="B161" s="48"/>
      <c r="C161" s="48"/>
      <c r="D161" s="48"/>
      <c r="E161" s="48"/>
      <c r="F161" s="48"/>
      <c r="G161" s="48"/>
      <c r="H161" s="48"/>
      <c r="I161" s="48"/>
      <c r="J161" s="220" t="str">
        <f>IF(ISBLANK($G161),"",VLOOKUP($G161,'Chp 3 - Condition Assessment'!$N$5:$R$1000,4,FALSE))</f>
        <v/>
      </c>
      <c r="K161" s="105" t="str">
        <f>IF(ISBLANK($G161),"",VLOOKUP($G161,'Chp 3 - Condition Assessment'!$N$5:$R$1000,5,FALSE))</f>
        <v/>
      </c>
      <c r="L161" s="32" t="str">
        <f t="shared" si="75"/>
        <v xml:space="preserve">  </v>
      </c>
      <c r="P161" t="b">
        <f t="shared" si="70"/>
        <v>0</v>
      </c>
      <c r="Q161" t="str">
        <f t="shared" si="72"/>
        <v/>
      </c>
      <c r="R161" s="53" t="str">
        <f t="shared" si="97"/>
        <v/>
      </c>
      <c r="S161" s="108" t="str">
        <f t="shared" si="98"/>
        <v/>
      </c>
      <c r="T161" s="81" t="str">
        <f t="shared" si="99"/>
        <v/>
      </c>
      <c r="U161" s="105" t="str">
        <f t="shared" ca="1" si="100"/>
        <v/>
      </c>
      <c r="V161" s="105" t="str">
        <f t="shared" ca="1" si="100"/>
        <v/>
      </c>
      <c r="W161" s="105" t="str">
        <f t="shared" ca="1" si="100"/>
        <v/>
      </c>
      <c r="X161" s="105" t="str">
        <f t="shared" ca="1" si="100"/>
        <v/>
      </c>
      <c r="Y161" s="105" t="str">
        <f t="shared" ca="1" si="100"/>
        <v/>
      </c>
      <c r="AB161" s="111" t="str">
        <f t="shared" si="101"/>
        <v xml:space="preserve"> </v>
      </c>
      <c r="AC161" s="135"/>
      <c r="AD161" s="136"/>
      <c r="AE161" s="118" t="str">
        <f t="shared" si="76"/>
        <v/>
      </c>
      <c r="AF161" s="135"/>
      <c r="AG161" s="136"/>
      <c r="AH161" s="118" t="str">
        <f t="shared" si="77"/>
        <v/>
      </c>
      <c r="AI161" s="135"/>
      <c r="AJ161" s="136"/>
      <c r="AK161" s="118" t="str">
        <f t="shared" si="78"/>
        <v/>
      </c>
      <c r="AL161" s="135"/>
      <c r="AM161" s="136"/>
      <c r="AN161" s="118" t="str">
        <f t="shared" si="79"/>
        <v/>
      </c>
      <c r="AO161" s="135"/>
      <c r="AP161" s="136"/>
      <c r="AQ161" s="118" t="str">
        <f t="shared" si="80"/>
        <v/>
      </c>
      <c r="AT161" s="111" t="str">
        <f t="shared" si="81"/>
        <v xml:space="preserve"> </v>
      </c>
      <c r="AU161" t="str">
        <f t="shared" ca="1" si="82"/>
        <v/>
      </c>
      <c r="AV161" s="53" t="str">
        <f t="shared" ca="1" si="83"/>
        <v/>
      </c>
      <c r="AW161" t="str">
        <f t="shared" ca="1" si="84"/>
        <v/>
      </c>
      <c r="AX161" s="121" t="str">
        <f t="shared" ca="1" si="85"/>
        <v/>
      </c>
      <c r="AY161" s="53" t="str">
        <f t="shared" ca="1" si="86"/>
        <v/>
      </c>
      <c r="AZ161" t="str">
        <f t="shared" ca="1" si="87"/>
        <v/>
      </c>
      <c r="BA161" s="121" t="str">
        <f t="shared" ca="1" si="88"/>
        <v/>
      </c>
      <c r="BB161" s="53" t="str">
        <f t="shared" ca="1" si="89"/>
        <v/>
      </c>
      <c r="BC161" t="str">
        <f t="shared" ca="1" si="90"/>
        <v/>
      </c>
      <c r="BD161" s="121" t="str">
        <f t="shared" ca="1" si="91"/>
        <v/>
      </c>
      <c r="BE161" s="53" t="str">
        <f t="shared" ca="1" si="92"/>
        <v/>
      </c>
      <c r="BF161" t="str">
        <f t="shared" ca="1" si="93"/>
        <v/>
      </c>
      <c r="BG161" s="121" t="str">
        <f t="shared" ca="1" si="94"/>
        <v/>
      </c>
      <c r="BH161" s="53" t="str">
        <f t="shared" ca="1" si="95"/>
        <v/>
      </c>
    </row>
    <row r="162" spans="1:60" ht="15.75" thickBot="1" x14ac:dyDescent="0.3">
      <c r="A162" s="48"/>
      <c r="B162" s="48"/>
      <c r="C162" s="48"/>
      <c r="D162" s="48"/>
      <c r="E162" s="48"/>
      <c r="F162" s="48"/>
      <c r="G162" s="48"/>
      <c r="H162" s="48"/>
      <c r="I162" s="48"/>
      <c r="J162" s="220" t="str">
        <f>IF(ISBLANK($G162),"",VLOOKUP($G162,'Chp 3 - Condition Assessment'!$N$5:$R$1000,4,FALSE))</f>
        <v/>
      </c>
      <c r="K162" s="105" t="str">
        <f>IF(ISBLANK($G162),"",VLOOKUP($G162,'Chp 3 - Condition Assessment'!$N$5:$R$1000,5,FALSE))</f>
        <v/>
      </c>
      <c r="L162" s="32" t="str">
        <f t="shared" si="75"/>
        <v xml:space="preserve">  </v>
      </c>
      <c r="P162" t="b">
        <f t="shared" si="70"/>
        <v>0</v>
      </c>
      <c r="Q162" t="str">
        <f t="shared" si="72"/>
        <v/>
      </c>
      <c r="R162" s="53" t="str">
        <f t="shared" si="97"/>
        <v/>
      </c>
      <c r="S162" s="108" t="str">
        <f t="shared" si="98"/>
        <v/>
      </c>
      <c r="T162" s="81" t="str">
        <f t="shared" si="99"/>
        <v/>
      </c>
      <c r="U162" s="105" t="str">
        <f t="shared" ca="1" si="100"/>
        <v/>
      </c>
      <c r="V162" s="105" t="str">
        <f t="shared" ca="1" si="100"/>
        <v/>
      </c>
      <c r="W162" s="105" t="str">
        <f t="shared" ca="1" si="100"/>
        <v/>
      </c>
      <c r="X162" s="105" t="str">
        <f t="shared" ca="1" si="100"/>
        <v/>
      </c>
      <c r="Y162" s="105" t="str">
        <f t="shared" ca="1" si="100"/>
        <v/>
      </c>
      <c r="AB162" s="111" t="str">
        <f t="shared" si="101"/>
        <v xml:space="preserve"> </v>
      </c>
      <c r="AC162" s="135"/>
      <c r="AD162" s="136"/>
      <c r="AE162" s="118" t="str">
        <f t="shared" si="76"/>
        <v/>
      </c>
      <c r="AF162" s="135"/>
      <c r="AG162" s="136"/>
      <c r="AH162" s="118" t="str">
        <f t="shared" si="77"/>
        <v/>
      </c>
      <c r="AI162" s="135"/>
      <c r="AJ162" s="136"/>
      <c r="AK162" s="118" t="str">
        <f t="shared" si="78"/>
        <v/>
      </c>
      <c r="AL162" s="135"/>
      <c r="AM162" s="136"/>
      <c r="AN162" s="118" t="str">
        <f t="shared" si="79"/>
        <v/>
      </c>
      <c r="AO162" s="135"/>
      <c r="AP162" s="136"/>
      <c r="AQ162" s="118" t="str">
        <f t="shared" si="80"/>
        <v/>
      </c>
      <c r="AT162" s="111" t="str">
        <f t="shared" si="81"/>
        <v xml:space="preserve"> </v>
      </c>
      <c r="AU162" t="str">
        <f t="shared" ca="1" si="82"/>
        <v/>
      </c>
      <c r="AV162" s="53" t="str">
        <f t="shared" ca="1" si="83"/>
        <v/>
      </c>
      <c r="AW162" t="str">
        <f t="shared" ca="1" si="84"/>
        <v/>
      </c>
      <c r="AX162" s="121" t="str">
        <f t="shared" ca="1" si="85"/>
        <v/>
      </c>
      <c r="AY162" s="53" t="str">
        <f t="shared" ca="1" si="86"/>
        <v/>
      </c>
      <c r="AZ162" t="str">
        <f t="shared" ca="1" si="87"/>
        <v/>
      </c>
      <c r="BA162" s="121" t="str">
        <f t="shared" ca="1" si="88"/>
        <v/>
      </c>
      <c r="BB162" s="53" t="str">
        <f t="shared" ca="1" si="89"/>
        <v/>
      </c>
      <c r="BC162" t="str">
        <f t="shared" ca="1" si="90"/>
        <v/>
      </c>
      <c r="BD162" s="121" t="str">
        <f t="shared" ca="1" si="91"/>
        <v/>
      </c>
      <c r="BE162" s="53" t="str">
        <f t="shared" ca="1" si="92"/>
        <v/>
      </c>
      <c r="BF162" t="str">
        <f t="shared" ca="1" si="93"/>
        <v/>
      </c>
      <c r="BG162" s="121" t="str">
        <f t="shared" ca="1" si="94"/>
        <v/>
      </c>
      <c r="BH162" s="53" t="str">
        <f t="shared" ca="1" si="95"/>
        <v/>
      </c>
    </row>
    <row r="163" spans="1:60" ht="15.75" thickBot="1" x14ac:dyDescent="0.3">
      <c r="A163" s="48"/>
      <c r="B163" s="48"/>
      <c r="C163" s="48"/>
      <c r="D163" s="48"/>
      <c r="E163" s="48"/>
      <c r="F163" s="48"/>
      <c r="G163" s="48"/>
      <c r="H163" s="48"/>
      <c r="I163" s="48"/>
      <c r="J163" s="220" t="str">
        <f>IF(ISBLANK($G163),"",VLOOKUP($G163,'Chp 3 - Condition Assessment'!$N$5:$R$1000,4,FALSE))</f>
        <v/>
      </c>
      <c r="K163" s="105" t="str">
        <f>IF(ISBLANK($G163),"",VLOOKUP($G163,'Chp 3 - Condition Assessment'!$N$5:$R$1000,5,FALSE))</f>
        <v/>
      </c>
      <c r="L163" s="32" t="str">
        <f t="shared" si="75"/>
        <v xml:space="preserve">  </v>
      </c>
      <c r="P163" t="b">
        <f t="shared" si="70"/>
        <v>0</v>
      </c>
      <c r="Q163" t="str">
        <f t="shared" si="72"/>
        <v/>
      </c>
      <c r="R163" s="53" t="str">
        <f t="shared" si="97"/>
        <v/>
      </c>
      <c r="S163" s="108" t="str">
        <f t="shared" si="98"/>
        <v/>
      </c>
      <c r="T163" s="81" t="str">
        <f t="shared" si="99"/>
        <v/>
      </c>
      <c r="U163" s="105" t="str">
        <f t="shared" ca="1" si="100"/>
        <v/>
      </c>
      <c r="V163" s="105" t="str">
        <f t="shared" ca="1" si="100"/>
        <v/>
      </c>
      <c r="W163" s="105" t="str">
        <f t="shared" ca="1" si="100"/>
        <v/>
      </c>
      <c r="X163" s="105" t="str">
        <f t="shared" ca="1" si="100"/>
        <v/>
      </c>
      <c r="Y163" s="105" t="str">
        <f t="shared" ca="1" si="100"/>
        <v/>
      </c>
      <c r="AB163" s="111" t="str">
        <f t="shared" si="101"/>
        <v xml:space="preserve"> </v>
      </c>
      <c r="AC163" s="135"/>
      <c r="AD163" s="136"/>
      <c r="AE163" s="118" t="str">
        <f t="shared" si="76"/>
        <v/>
      </c>
      <c r="AF163" s="135"/>
      <c r="AG163" s="136"/>
      <c r="AH163" s="118" t="str">
        <f t="shared" si="77"/>
        <v/>
      </c>
      <c r="AI163" s="135"/>
      <c r="AJ163" s="136"/>
      <c r="AK163" s="118" t="str">
        <f t="shared" si="78"/>
        <v/>
      </c>
      <c r="AL163" s="135"/>
      <c r="AM163" s="136"/>
      <c r="AN163" s="118" t="str">
        <f t="shared" si="79"/>
        <v/>
      </c>
      <c r="AO163" s="135"/>
      <c r="AP163" s="136"/>
      <c r="AQ163" s="118" t="str">
        <f t="shared" si="80"/>
        <v/>
      </c>
      <c r="AT163" s="111" t="str">
        <f t="shared" si="81"/>
        <v xml:space="preserve"> </v>
      </c>
      <c r="AU163" t="str">
        <f t="shared" ca="1" si="82"/>
        <v/>
      </c>
      <c r="AV163" s="53" t="str">
        <f t="shared" ca="1" si="83"/>
        <v/>
      </c>
      <c r="AW163" t="str">
        <f t="shared" ca="1" si="84"/>
        <v/>
      </c>
      <c r="AX163" s="121" t="str">
        <f t="shared" ca="1" si="85"/>
        <v/>
      </c>
      <c r="AY163" s="53" t="str">
        <f t="shared" ca="1" si="86"/>
        <v/>
      </c>
      <c r="AZ163" t="str">
        <f t="shared" ca="1" si="87"/>
        <v/>
      </c>
      <c r="BA163" s="121" t="str">
        <f t="shared" ca="1" si="88"/>
        <v/>
      </c>
      <c r="BB163" s="53" t="str">
        <f t="shared" ca="1" si="89"/>
        <v/>
      </c>
      <c r="BC163" t="str">
        <f t="shared" ca="1" si="90"/>
        <v/>
      </c>
      <c r="BD163" s="121" t="str">
        <f t="shared" ca="1" si="91"/>
        <v/>
      </c>
      <c r="BE163" s="53" t="str">
        <f t="shared" ca="1" si="92"/>
        <v/>
      </c>
      <c r="BF163" t="str">
        <f t="shared" ca="1" si="93"/>
        <v/>
      </c>
      <c r="BG163" s="121" t="str">
        <f t="shared" ca="1" si="94"/>
        <v/>
      </c>
      <c r="BH163" s="53" t="str">
        <f t="shared" ca="1" si="95"/>
        <v/>
      </c>
    </row>
    <row r="164" spans="1:60" ht="15.75" thickBot="1" x14ac:dyDescent="0.3">
      <c r="A164" s="48"/>
      <c r="B164" s="48"/>
      <c r="C164" s="48"/>
      <c r="D164" s="48"/>
      <c r="E164" s="48"/>
      <c r="F164" s="48"/>
      <c r="G164" s="48"/>
      <c r="H164" s="48"/>
      <c r="I164" s="48"/>
      <c r="J164" s="220" t="str">
        <f>IF(ISBLANK($G164),"",VLOOKUP($G164,'Chp 3 - Condition Assessment'!$N$5:$R$1000,4,FALSE))</f>
        <v/>
      </c>
      <c r="K164" s="105" t="str">
        <f>IF(ISBLANK($G164),"",VLOOKUP($G164,'Chp 3 - Condition Assessment'!$N$5:$R$1000,5,FALSE))</f>
        <v/>
      </c>
      <c r="L164" s="32" t="str">
        <f t="shared" si="75"/>
        <v xml:space="preserve">  </v>
      </c>
      <c r="P164" t="b">
        <f t="shared" si="70"/>
        <v>0</v>
      </c>
      <c r="Q164" t="str">
        <f t="shared" si="72"/>
        <v/>
      </c>
      <c r="R164" s="53" t="str">
        <f t="shared" si="97"/>
        <v/>
      </c>
      <c r="S164" s="108" t="str">
        <f t="shared" si="98"/>
        <v/>
      </c>
      <c r="T164" s="81" t="str">
        <f t="shared" si="99"/>
        <v/>
      </c>
      <c r="U164" s="105" t="str">
        <f t="shared" ca="1" si="100"/>
        <v/>
      </c>
      <c r="V164" s="105" t="str">
        <f t="shared" ca="1" si="100"/>
        <v/>
      </c>
      <c r="W164" s="105" t="str">
        <f t="shared" ca="1" si="100"/>
        <v/>
      </c>
      <c r="X164" s="105" t="str">
        <f t="shared" ca="1" si="100"/>
        <v/>
      </c>
      <c r="Y164" s="105" t="str">
        <f t="shared" ca="1" si="100"/>
        <v/>
      </c>
      <c r="AB164" s="111" t="str">
        <f t="shared" si="101"/>
        <v xml:space="preserve"> </v>
      </c>
      <c r="AC164" s="135"/>
      <c r="AD164" s="136"/>
      <c r="AE164" s="118" t="str">
        <f t="shared" si="76"/>
        <v/>
      </c>
      <c r="AF164" s="135"/>
      <c r="AG164" s="136"/>
      <c r="AH164" s="118" t="str">
        <f t="shared" si="77"/>
        <v/>
      </c>
      <c r="AI164" s="135"/>
      <c r="AJ164" s="136"/>
      <c r="AK164" s="118" t="str">
        <f t="shared" si="78"/>
        <v/>
      </c>
      <c r="AL164" s="135"/>
      <c r="AM164" s="136"/>
      <c r="AN164" s="118" t="str">
        <f t="shared" si="79"/>
        <v/>
      </c>
      <c r="AO164" s="135"/>
      <c r="AP164" s="136"/>
      <c r="AQ164" s="118" t="str">
        <f t="shared" si="80"/>
        <v/>
      </c>
      <c r="AT164" s="111" t="str">
        <f t="shared" si="81"/>
        <v xml:space="preserve"> </v>
      </c>
      <c r="AU164" t="str">
        <f t="shared" ca="1" si="82"/>
        <v/>
      </c>
      <c r="AV164" s="53" t="str">
        <f t="shared" ca="1" si="83"/>
        <v/>
      </c>
      <c r="AW164" t="str">
        <f t="shared" ca="1" si="84"/>
        <v/>
      </c>
      <c r="AX164" s="121" t="str">
        <f t="shared" ca="1" si="85"/>
        <v/>
      </c>
      <c r="AY164" s="53" t="str">
        <f t="shared" ca="1" si="86"/>
        <v/>
      </c>
      <c r="AZ164" t="str">
        <f t="shared" ca="1" si="87"/>
        <v/>
      </c>
      <c r="BA164" s="121" t="str">
        <f t="shared" ca="1" si="88"/>
        <v/>
      </c>
      <c r="BB164" s="53" t="str">
        <f t="shared" ca="1" si="89"/>
        <v/>
      </c>
      <c r="BC164" t="str">
        <f t="shared" ca="1" si="90"/>
        <v/>
      </c>
      <c r="BD164" s="121" t="str">
        <f t="shared" ca="1" si="91"/>
        <v/>
      </c>
      <c r="BE164" s="53" t="str">
        <f t="shared" ca="1" si="92"/>
        <v/>
      </c>
      <c r="BF164" t="str">
        <f t="shared" ca="1" si="93"/>
        <v/>
      </c>
      <c r="BG164" s="121" t="str">
        <f t="shared" ca="1" si="94"/>
        <v/>
      </c>
      <c r="BH164" s="53" t="str">
        <f t="shared" ca="1" si="95"/>
        <v/>
      </c>
    </row>
    <row r="165" spans="1:60" ht="15.75" thickBot="1" x14ac:dyDescent="0.3">
      <c r="A165" s="48"/>
      <c r="B165" s="48"/>
      <c r="C165" s="48"/>
      <c r="D165" s="48"/>
      <c r="E165" s="48"/>
      <c r="F165" s="48"/>
      <c r="G165" s="48"/>
      <c r="H165" s="48"/>
      <c r="I165" s="48"/>
      <c r="J165" s="220" t="str">
        <f>IF(ISBLANK($G165),"",VLOOKUP($G165,'Chp 3 - Condition Assessment'!$N$5:$R$1000,4,FALSE))</f>
        <v/>
      </c>
      <c r="K165" s="105" t="str">
        <f>IF(ISBLANK($G165),"",VLOOKUP($G165,'Chp 3 - Condition Assessment'!$N$5:$R$1000,5,FALSE))</f>
        <v/>
      </c>
      <c r="L165" s="32" t="str">
        <f t="shared" si="75"/>
        <v xml:space="preserve">  </v>
      </c>
      <c r="P165" t="b">
        <f t="shared" si="70"/>
        <v>0</v>
      </c>
      <c r="Q165" t="str">
        <f t="shared" si="72"/>
        <v/>
      </c>
      <c r="R165" s="53" t="str">
        <f t="shared" si="97"/>
        <v/>
      </c>
      <c r="S165" s="108" t="str">
        <f t="shared" si="98"/>
        <v/>
      </c>
      <c r="T165" s="81" t="str">
        <f t="shared" si="99"/>
        <v/>
      </c>
      <c r="U165" s="105" t="str">
        <f t="shared" ca="1" si="100"/>
        <v/>
      </c>
      <c r="V165" s="105" t="str">
        <f t="shared" ca="1" si="100"/>
        <v/>
      </c>
      <c r="W165" s="105" t="str">
        <f t="shared" ca="1" si="100"/>
        <v/>
      </c>
      <c r="X165" s="105" t="str">
        <f t="shared" ca="1" si="100"/>
        <v/>
      </c>
      <c r="Y165" s="105" t="str">
        <f t="shared" ca="1" si="100"/>
        <v/>
      </c>
      <c r="AB165" s="111" t="str">
        <f t="shared" si="101"/>
        <v xml:space="preserve"> </v>
      </c>
      <c r="AC165" s="135"/>
      <c r="AD165" s="136"/>
      <c r="AE165" s="118" t="str">
        <f t="shared" si="76"/>
        <v/>
      </c>
      <c r="AF165" s="135"/>
      <c r="AG165" s="136"/>
      <c r="AH165" s="118" t="str">
        <f t="shared" si="77"/>
        <v/>
      </c>
      <c r="AI165" s="135"/>
      <c r="AJ165" s="136"/>
      <c r="AK165" s="118" t="str">
        <f t="shared" si="78"/>
        <v/>
      </c>
      <c r="AL165" s="135"/>
      <c r="AM165" s="136"/>
      <c r="AN165" s="118" t="str">
        <f t="shared" si="79"/>
        <v/>
      </c>
      <c r="AO165" s="135"/>
      <c r="AP165" s="136"/>
      <c r="AQ165" s="118" t="str">
        <f t="shared" si="80"/>
        <v/>
      </c>
      <c r="AT165" s="111" t="str">
        <f t="shared" si="81"/>
        <v xml:space="preserve"> </v>
      </c>
      <c r="AU165" t="str">
        <f t="shared" ca="1" si="82"/>
        <v/>
      </c>
      <c r="AV165" s="53" t="str">
        <f t="shared" ca="1" si="83"/>
        <v/>
      </c>
      <c r="AW165" t="str">
        <f t="shared" ca="1" si="84"/>
        <v/>
      </c>
      <c r="AX165" s="121" t="str">
        <f t="shared" ca="1" si="85"/>
        <v/>
      </c>
      <c r="AY165" s="53" t="str">
        <f t="shared" ca="1" si="86"/>
        <v/>
      </c>
      <c r="AZ165" t="str">
        <f t="shared" ca="1" si="87"/>
        <v/>
      </c>
      <c r="BA165" s="121" t="str">
        <f t="shared" ca="1" si="88"/>
        <v/>
      </c>
      <c r="BB165" s="53" t="str">
        <f t="shared" ca="1" si="89"/>
        <v/>
      </c>
      <c r="BC165" t="str">
        <f t="shared" ca="1" si="90"/>
        <v/>
      </c>
      <c r="BD165" s="121" t="str">
        <f t="shared" ca="1" si="91"/>
        <v/>
      </c>
      <c r="BE165" s="53" t="str">
        <f t="shared" ca="1" si="92"/>
        <v/>
      </c>
      <c r="BF165" t="str">
        <f t="shared" ca="1" si="93"/>
        <v/>
      </c>
      <c r="BG165" s="121" t="str">
        <f t="shared" ca="1" si="94"/>
        <v/>
      </c>
      <c r="BH165" s="53" t="str">
        <f t="shared" ca="1" si="95"/>
        <v/>
      </c>
    </row>
    <row r="166" spans="1:60" ht="15.75" thickBot="1" x14ac:dyDescent="0.3">
      <c r="A166" s="48"/>
      <c r="B166" s="48"/>
      <c r="C166" s="48"/>
      <c r="D166" s="48"/>
      <c r="E166" s="48"/>
      <c r="F166" s="48"/>
      <c r="G166" s="48"/>
      <c r="H166" s="48"/>
      <c r="I166" s="48"/>
      <c r="J166" s="220" t="str">
        <f>IF(ISBLANK($G166),"",VLOOKUP($G166,'Chp 3 - Condition Assessment'!$N$5:$R$1000,4,FALSE))</f>
        <v/>
      </c>
      <c r="K166" s="105" t="str">
        <f>IF(ISBLANK($G166),"",VLOOKUP($G166,'Chp 3 - Condition Assessment'!$N$5:$R$1000,5,FALSE))</f>
        <v/>
      </c>
      <c r="L166" s="32" t="str">
        <f t="shared" si="75"/>
        <v xml:space="preserve">  </v>
      </c>
      <c r="P166" t="b">
        <f t="shared" si="70"/>
        <v>0</v>
      </c>
      <c r="Q166" t="str">
        <f t="shared" si="72"/>
        <v/>
      </c>
      <c r="R166" s="53" t="str">
        <f t="shared" si="97"/>
        <v/>
      </c>
      <c r="S166" s="108" t="str">
        <f t="shared" si="98"/>
        <v/>
      </c>
      <c r="T166" s="81" t="str">
        <f t="shared" si="99"/>
        <v/>
      </c>
      <c r="U166" s="105" t="str">
        <f t="shared" ref="U166:Y175" ca="1" si="102">IFERROR(IF((U$10-$S166)&lt;=$T166,$Q166,0),"")</f>
        <v/>
      </c>
      <c r="V166" s="105" t="str">
        <f t="shared" ca="1" si="102"/>
        <v/>
      </c>
      <c r="W166" s="105" t="str">
        <f t="shared" ca="1" si="102"/>
        <v/>
      </c>
      <c r="X166" s="105" t="str">
        <f t="shared" ca="1" si="102"/>
        <v/>
      </c>
      <c r="Y166" s="105" t="str">
        <f t="shared" ca="1" si="102"/>
        <v/>
      </c>
      <c r="AB166" s="111" t="str">
        <f t="shared" si="101"/>
        <v xml:space="preserve"> </v>
      </c>
      <c r="AC166" s="135"/>
      <c r="AD166" s="136"/>
      <c r="AE166" s="118" t="str">
        <f t="shared" si="76"/>
        <v/>
      </c>
      <c r="AF166" s="135"/>
      <c r="AG166" s="136"/>
      <c r="AH166" s="118" t="str">
        <f t="shared" si="77"/>
        <v/>
      </c>
      <c r="AI166" s="135"/>
      <c r="AJ166" s="136"/>
      <c r="AK166" s="118" t="str">
        <f t="shared" si="78"/>
        <v/>
      </c>
      <c r="AL166" s="135"/>
      <c r="AM166" s="136"/>
      <c r="AN166" s="118" t="str">
        <f t="shared" si="79"/>
        <v/>
      </c>
      <c r="AO166" s="135"/>
      <c r="AP166" s="136"/>
      <c r="AQ166" s="118" t="str">
        <f t="shared" si="80"/>
        <v/>
      </c>
      <c r="AT166" s="111" t="str">
        <f t="shared" si="81"/>
        <v xml:space="preserve"> </v>
      </c>
      <c r="AU166" t="str">
        <f t="shared" ca="1" si="82"/>
        <v/>
      </c>
      <c r="AV166" s="53" t="str">
        <f t="shared" ca="1" si="83"/>
        <v/>
      </c>
      <c r="AW166" t="str">
        <f t="shared" ca="1" si="84"/>
        <v/>
      </c>
      <c r="AX166" s="121" t="str">
        <f t="shared" ca="1" si="85"/>
        <v/>
      </c>
      <c r="AY166" s="53" t="str">
        <f t="shared" ca="1" si="86"/>
        <v/>
      </c>
      <c r="AZ166" t="str">
        <f t="shared" ca="1" si="87"/>
        <v/>
      </c>
      <c r="BA166" s="121" t="str">
        <f t="shared" ca="1" si="88"/>
        <v/>
      </c>
      <c r="BB166" s="53" t="str">
        <f t="shared" ca="1" si="89"/>
        <v/>
      </c>
      <c r="BC166" t="str">
        <f t="shared" ca="1" si="90"/>
        <v/>
      </c>
      <c r="BD166" s="121" t="str">
        <f t="shared" ca="1" si="91"/>
        <v/>
      </c>
      <c r="BE166" s="53" t="str">
        <f t="shared" ca="1" si="92"/>
        <v/>
      </c>
      <c r="BF166" t="str">
        <f t="shared" ca="1" si="93"/>
        <v/>
      </c>
      <c r="BG166" s="121" t="str">
        <f t="shared" ca="1" si="94"/>
        <v/>
      </c>
      <c r="BH166" s="53" t="str">
        <f t="shared" ca="1" si="95"/>
        <v/>
      </c>
    </row>
    <row r="167" spans="1:60" ht="15.75" thickBot="1" x14ac:dyDescent="0.3">
      <c r="A167" s="48"/>
      <c r="B167" s="48"/>
      <c r="C167" s="48"/>
      <c r="D167" s="48"/>
      <c r="E167" s="48"/>
      <c r="F167" s="48"/>
      <c r="G167" s="48"/>
      <c r="H167" s="48"/>
      <c r="I167" s="48"/>
      <c r="J167" s="220" t="str">
        <f>IF(ISBLANK($G167),"",VLOOKUP($G167,'Chp 3 - Condition Assessment'!$N$5:$R$1000,4,FALSE))</f>
        <v/>
      </c>
      <c r="K167" s="105" t="str">
        <f>IF(ISBLANK($G167),"",VLOOKUP($G167,'Chp 3 - Condition Assessment'!$N$5:$R$1000,5,FALSE))</f>
        <v/>
      </c>
      <c r="L167" s="32" t="str">
        <f t="shared" si="75"/>
        <v xml:space="preserve">  </v>
      </c>
      <c r="P167" t="b">
        <f t="shared" si="70"/>
        <v>0</v>
      </c>
      <c r="Q167" t="str">
        <f t="shared" si="72"/>
        <v/>
      </c>
      <c r="R167" s="53" t="str">
        <f t="shared" si="97"/>
        <v/>
      </c>
      <c r="S167" s="108" t="str">
        <f t="shared" si="98"/>
        <v/>
      </c>
      <c r="T167" s="81" t="str">
        <f t="shared" si="99"/>
        <v/>
      </c>
      <c r="U167" s="105" t="str">
        <f t="shared" ca="1" si="102"/>
        <v/>
      </c>
      <c r="V167" s="105" t="str">
        <f t="shared" ca="1" si="102"/>
        <v/>
      </c>
      <c r="W167" s="105" t="str">
        <f t="shared" ca="1" si="102"/>
        <v/>
      </c>
      <c r="X167" s="105" t="str">
        <f t="shared" ca="1" si="102"/>
        <v/>
      </c>
      <c r="Y167" s="105" t="str">
        <f t="shared" ca="1" si="102"/>
        <v/>
      </c>
      <c r="AB167" s="111" t="str">
        <f t="shared" si="101"/>
        <v xml:space="preserve"> </v>
      </c>
      <c r="AC167" s="135"/>
      <c r="AD167" s="136"/>
      <c r="AE167" s="118" t="str">
        <f t="shared" si="76"/>
        <v/>
      </c>
      <c r="AF167" s="135"/>
      <c r="AG167" s="136"/>
      <c r="AH167" s="118" t="str">
        <f t="shared" si="77"/>
        <v/>
      </c>
      <c r="AI167" s="135"/>
      <c r="AJ167" s="136"/>
      <c r="AK167" s="118" t="str">
        <f t="shared" si="78"/>
        <v/>
      </c>
      <c r="AL167" s="135"/>
      <c r="AM167" s="136"/>
      <c r="AN167" s="118" t="str">
        <f t="shared" si="79"/>
        <v/>
      </c>
      <c r="AO167" s="135"/>
      <c r="AP167" s="136"/>
      <c r="AQ167" s="118" t="str">
        <f t="shared" si="80"/>
        <v/>
      </c>
      <c r="AT167" s="111" t="str">
        <f t="shared" si="81"/>
        <v xml:space="preserve"> </v>
      </c>
      <c r="AU167" t="str">
        <f t="shared" ca="1" si="82"/>
        <v/>
      </c>
      <c r="AV167" s="53" t="str">
        <f t="shared" ca="1" si="83"/>
        <v/>
      </c>
      <c r="AW167" t="str">
        <f t="shared" ca="1" si="84"/>
        <v/>
      </c>
      <c r="AX167" s="121" t="str">
        <f t="shared" ca="1" si="85"/>
        <v/>
      </c>
      <c r="AY167" s="53" t="str">
        <f t="shared" ca="1" si="86"/>
        <v/>
      </c>
      <c r="AZ167" t="str">
        <f t="shared" ca="1" si="87"/>
        <v/>
      </c>
      <c r="BA167" s="121" t="str">
        <f t="shared" ca="1" si="88"/>
        <v/>
      </c>
      <c r="BB167" s="53" t="str">
        <f t="shared" ca="1" si="89"/>
        <v/>
      </c>
      <c r="BC167" t="str">
        <f t="shared" ca="1" si="90"/>
        <v/>
      </c>
      <c r="BD167" s="121" t="str">
        <f t="shared" ca="1" si="91"/>
        <v/>
      </c>
      <c r="BE167" s="53" t="str">
        <f t="shared" ca="1" si="92"/>
        <v/>
      </c>
      <c r="BF167" t="str">
        <f t="shared" ca="1" si="93"/>
        <v/>
      </c>
      <c r="BG167" s="121" t="str">
        <f t="shared" ca="1" si="94"/>
        <v/>
      </c>
      <c r="BH167" s="53" t="str">
        <f t="shared" ca="1" si="95"/>
        <v/>
      </c>
    </row>
    <row r="168" spans="1:60" ht="15.75" thickBot="1" x14ac:dyDescent="0.3">
      <c r="A168" s="48"/>
      <c r="B168" s="48"/>
      <c r="C168" s="48"/>
      <c r="D168" s="48"/>
      <c r="E168" s="48"/>
      <c r="F168" s="48"/>
      <c r="G168" s="48"/>
      <c r="H168" s="48"/>
      <c r="I168" s="48"/>
      <c r="J168" s="220" t="str">
        <f>IF(ISBLANK($G168),"",VLOOKUP($G168,'Chp 3 - Condition Assessment'!$N$5:$R$1000,4,FALSE))</f>
        <v/>
      </c>
      <c r="K168" s="105" t="str">
        <f>IF(ISBLANK($G168),"",VLOOKUP($G168,'Chp 3 - Condition Assessment'!$N$5:$R$1000,5,FALSE))</f>
        <v/>
      </c>
      <c r="L168" s="32" t="str">
        <f t="shared" si="75"/>
        <v xml:space="preserve">  </v>
      </c>
      <c r="P168" t="b">
        <f t="shared" si="70"/>
        <v>0</v>
      </c>
      <c r="Q168" t="str">
        <f t="shared" si="72"/>
        <v/>
      </c>
      <c r="R168" s="53" t="str">
        <f t="shared" si="97"/>
        <v/>
      </c>
      <c r="S168" s="108" t="str">
        <f t="shared" si="98"/>
        <v/>
      </c>
      <c r="T168" s="81" t="str">
        <f t="shared" si="99"/>
        <v/>
      </c>
      <c r="U168" s="105" t="str">
        <f t="shared" ca="1" si="102"/>
        <v/>
      </c>
      <c r="V168" s="105" t="str">
        <f t="shared" ca="1" si="102"/>
        <v/>
      </c>
      <c r="W168" s="105" t="str">
        <f t="shared" ca="1" si="102"/>
        <v/>
      </c>
      <c r="X168" s="105" t="str">
        <f t="shared" ca="1" si="102"/>
        <v/>
      </c>
      <c r="Y168" s="105" t="str">
        <f t="shared" ca="1" si="102"/>
        <v/>
      </c>
      <c r="AB168" s="111" t="str">
        <f t="shared" si="101"/>
        <v xml:space="preserve"> </v>
      </c>
      <c r="AC168" s="135"/>
      <c r="AD168" s="136"/>
      <c r="AE168" s="118" t="str">
        <f t="shared" si="76"/>
        <v/>
      </c>
      <c r="AF168" s="135"/>
      <c r="AG168" s="136"/>
      <c r="AH168" s="118" t="str">
        <f t="shared" si="77"/>
        <v/>
      </c>
      <c r="AI168" s="135"/>
      <c r="AJ168" s="136"/>
      <c r="AK168" s="118" t="str">
        <f t="shared" si="78"/>
        <v/>
      </c>
      <c r="AL168" s="135"/>
      <c r="AM168" s="136"/>
      <c r="AN168" s="118" t="str">
        <f t="shared" si="79"/>
        <v/>
      </c>
      <c r="AO168" s="135"/>
      <c r="AP168" s="136"/>
      <c r="AQ168" s="118" t="str">
        <f t="shared" si="80"/>
        <v/>
      </c>
      <c r="AT168" s="111" t="str">
        <f t="shared" si="81"/>
        <v xml:space="preserve"> </v>
      </c>
      <c r="AU168" t="str">
        <f t="shared" ca="1" si="82"/>
        <v/>
      </c>
      <c r="AV168" s="53" t="str">
        <f t="shared" ca="1" si="83"/>
        <v/>
      </c>
      <c r="AW168" t="str">
        <f t="shared" ca="1" si="84"/>
        <v/>
      </c>
      <c r="AX168" s="121" t="str">
        <f t="shared" ca="1" si="85"/>
        <v/>
      </c>
      <c r="AY168" s="53" t="str">
        <f t="shared" ca="1" si="86"/>
        <v/>
      </c>
      <c r="AZ168" t="str">
        <f t="shared" ca="1" si="87"/>
        <v/>
      </c>
      <c r="BA168" s="121" t="str">
        <f t="shared" ca="1" si="88"/>
        <v/>
      </c>
      <c r="BB168" s="53" t="str">
        <f t="shared" ca="1" si="89"/>
        <v/>
      </c>
      <c r="BC168" t="str">
        <f t="shared" ca="1" si="90"/>
        <v/>
      </c>
      <c r="BD168" s="121" t="str">
        <f t="shared" ca="1" si="91"/>
        <v/>
      </c>
      <c r="BE168" s="53" t="str">
        <f t="shared" ca="1" si="92"/>
        <v/>
      </c>
      <c r="BF168" t="str">
        <f t="shared" ca="1" si="93"/>
        <v/>
      </c>
      <c r="BG168" s="121" t="str">
        <f t="shared" ca="1" si="94"/>
        <v/>
      </c>
      <c r="BH168" s="53" t="str">
        <f t="shared" ca="1" si="95"/>
        <v/>
      </c>
    </row>
    <row r="169" spans="1:60" ht="15.75" thickBot="1" x14ac:dyDescent="0.3">
      <c r="A169" s="48"/>
      <c r="B169" s="48"/>
      <c r="C169" s="48"/>
      <c r="D169" s="48"/>
      <c r="E169" s="48"/>
      <c r="F169" s="48"/>
      <c r="G169" s="48"/>
      <c r="H169" s="48"/>
      <c r="I169" s="48"/>
      <c r="J169" s="220" t="str">
        <f>IF(ISBLANK($G169),"",VLOOKUP($G169,'Chp 3 - Condition Assessment'!$N$5:$R$1000,4,FALSE))</f>
        <v/>
      </c>
      <c r="K169" s="105" t="str">
        <f>IF(ISBLANK($G169),"",VLOOKUP($G169,'Chp 3 - Condition Assessment'!$N$5:$R$1000,5,FALSE))</f>
        <v/>
      </c>
      <c r="L169" s="32" t="str">
        <f t="shared" si="75"/>
        <v xml:space="preserve">  </v>
      </c>
      <c r="P169" t="b">
        <f t="shared" si="70"/>
        <v>0</v>
      </c>
      <c r="Q169" t="str">
        <f t="shared" si="72"/>
        <v/>
      </c>
      <c r="R169" s="53" t="str">
        <f t="shared" si="97"/>
        <v/>
      </c>
      <c r="S169" s="108" t="str">
        <f t="shared" si="98"/>
        <v/>
      </c>
      <c r="T169" s="81" t="str">
        <f t="shared" si="99"/>
        <v/>
      </c>
      <c r="U169" s="105" t="str">
        <f t="shared" ca="1" si="102"/>
        <v/>
      </c>
      <c r="V169" s="105" t="str">
        <f t="shared" ca="1" si="102"/>
        <v/>
      </c>
      <c r="W169" s="105" t="str">
        <f t="shared" ca="1" si="102"/>
        <v/>
      </c>
      <c r="X169" s="105" t="str">
        <f t="shared" ca="1" si="102"/>
        <v/>
      </c>
      <c r="Y169" s="105" t="str">
        <f t="shared" ca="1" si="102"/>
        <v/>
      </c>
      <c r="AB169" s="111" t="str">
        <f t="shared" si="101"/>
        <v xml:space="preserve"> </v>
      </c>
      <c r="AC169" s="135"/>
      <c r="AD169" s="136"/>
      <c r="AE169" s="118" t="str">
        <f t="shared" si="76"/>
        <v/>
      </c>
      <c r="AF169" s="135"/>
      <c r="AG169" s="136"/>
      <c r="AH169" s="118" t="str">
        <f t="shared" si="77"/>
        <v/>
      </c>
      <c r="AI169" s="135"/>
      <c r="AJ169" s="136"/>
      <c r="AK169" s="118" t="str">
        <f t="shared" si="78"/>
        <v/>
      </c>
      <c r="AL169" s="135"/>
      <c r="AM169" s="136"/>
      <c r="AN169" s="118" t="str">
        <f t="shared" si="79"/>
        <v/>
      </c>
      <c r="AO169" s="135"/>
      <c r="AP169" s="136"/>
      <c r="AQ169" s="118" t="str">
        <f t="shared" si="80"/>
        <v/>
      </c>
      <c r="AT169" s="111" t="str">
        <f t="shared" si="81"/>
        <v xml:space="preserve"> </v>
      </c>
      <c r="AU169" t="str">
        <f t="shared" ca="1" si="82"/>
        <v/>
      </c>
      <c r="AV169" s="53" t="str">
        <f t="shared" ca="1" si="83"/>
        <v/>
      </c>
      <c r="AW169" t="str">
        <f t="shared" ca="1" si="84"/>
        <v/>
      </c>
      <c r="AX169" s="121" t="str">
        <f t="shared" ca="1" si="85"/>
        <v/>
      </c>
      <c r="AY169" s="53" t="str">
        <f t="shared" ca="1" si="86"/>
        <v/>
      </c>
      <c r="AZ169" t="str">
        <f t="shared" ca="1" si="87"/>
        <v/>
      </c>
      <c r="BA169" s="121" t="str">
        <f t="shared" ca="1" si="88"/>
        <v/>
      </c>
      <c r="BB169" s="53" t="str">
        <f t="shared" ca="1" si="89"/>
        <v/>
      </c>
      <c r="BC169" t="str">
        <f t="shared" ca="1" si="90"/>
        <v/>
      </c>
      <c r="BD169" s="121" t="str">
        <f t="shared" ca="1" si="91"/>
        <v/>
      </c>
      <c r="BE169" s="53" t="str">
        <f t="shared" ca="1" si="92"/>
        <v/>
      </c>
      <c r="BF169" t="str">
        <f t="shared" ca="1" si="93"/>
        <v/>
      </c>
      <c r="BG169" s="121" t="str">
        <f t="shared" ca="1" si="94"/>
        <v/>
      </c>
      <c r="BH169" s="53" t="str">
        <f t="shared" ca="1" si="95"/>
        <v/>
      </c>
    </row>
    <row r="170" spans="1:60" ht="15.75" thickBot="1" x14ac:dyDescent="0.3">
      <c r="A170" s="48"/>
      <c r="B170" s="48"/>
      <c r="C170" s="48"/>
      <c r="D170" s="48"/>
      <c r="E170" s="48"/>
      <c r="F170" s="48"/>
      <c r="G170" s="48"/>
      <c r="H170" s="48"/>
      <c r="I170" s="48"/>
      <c r="J170" s="220" t="str">
        <f>IF(ISBLANK($G170),"",VLOOKUP($G170,'Chp 3 - Condition Assessment'!$N$5:$R$1000,4,FALSE))</f>
        <v/>
      </c>
      <c r="K170" s="105" t="str">
        <f>IF(ISBLANK($G170),"",VLOOKUP($G170,'Chp 3 - Condition Assessment'!$N$5:$R$1000,5,FALSE))</f>
        <v/>
      </c>
      <c r="L170" s="32" t="str">
        <f t="shared" si="75"/>
        <v xml:space="preserve">  </v>
      </c>
      <c r="P170" t="b">
        <f t="shared" si="70"/>
        <v>0</v>
      </c>
      <c r="Q170" t="str">
        <f t="shared" si="72"/>
        <v/>
      </c>
      <c r="R170" s="53" t="str">
        <f t="shared" si="97"/>
        <v/>
      </c>
      <c r="S170" s="108" t="str">
        <f t="shared" si="98"/>
        <v/>
      </c>
      <c r="T170" s="81" t="str">
        <f t="shared" si="99"/>
        <v/>
      </c>
      <c r="U170" s="105" t="str">
        <f t="shared" ca="1" si="102"/>
        <v/>
      </c>
      <c r="V170" s="105" t="str">
        <f t="shared" ca="1" si="102"/>
        <v/>
      </c>
      <c r="W170" s="105" t="str">
        <f t="shared" ca="1" si="102"/>
        <v/>
      </c>
      <c r="X170" s="105" t="str">
        <f t="shared" ca="1" si="102"/>
        <v/>
      </c>
      <c r="Y170" s="105" t="str">
        <f t="shared" ca="1" si="102"/>
        <v/>
      </c>
      <c r="AB170" s="111" t="str">
        <f t="shared" si="101"/>
        <v xml:space="preserve"> </v>
      </c>
      <c r="AC170" s="135"/>
      <c r="AD170" s="136"/>
      <c r="AE170" s="118" t="str">
        <f t="shared" si="76"/>
        <v/>
      </c>
      <c r="AF170" s="135"/>
      <c r="AG170" s="136"/>
      <c r="AH170" s="118" t="str">
        <f t="shared" si="77"/>
        <v/>
      </c>
      <c r="AI170" s="135"/>
      <c r="AJ170" s="136"/>
      <c r="AK170" s="118" t="str">
        <f t="shared" si="78"/>
        <v/>
      </c>
      <c r="AL170" s="135"/>
      <c r="AM170" s="136"/>
      <c r="AN170" s="118" t="str">
        <f t="shared" si="79"/>
        <v/>
      </c>
      <c r="AO170" s="135"/>
      <c r="AP170" s="136"/>
      <c r="AQ170" s="118" t="str">
        <f t="shared" si="80"/>
        <v/>
      </c>
      <c r="AT170" s="111" t="str">
        <f t="shared" si="81"/>
        <v xml:space="preserve"> </v>
      </c>
      <c r="AU170" t="str">
        <f t="shared" ca="1" si="82"/>
        <v/>
      </c>
      <c r="AV170" s="53" t="str">
        <f t="shared" ca="1" si="83"/>
        <v/>
      </c>
      <c r="AW170" t="str">
        <f t="shared" ca="1" si="84"/>
        <v/>
      </c>
      <c r="AX170" s="121" t="str">
        <f t="shared" ca="1" si="85"/>
        <v/>
      </c>
      <c r="AY170" s="53" t="str">
        <f t="shared" ca="1" si="86"/>
        <v/>
      </c>
      <c r="AZ170" t="str">
        <f t="shared" ca="1" si="87"/>
        <v/>
      </c>
      <c r="BA170" s="121" t="str">
        <f t="shared" ca="1" si="88"/>
        <v/>
      </c>
      <c r="BB170" s="53" t="str">
        <f t="shared" ca="1" si="89"/>
        <v/>
      </c>
      <c r="BC170" t="str">
        <f t="shared" ca="1" si="90"/>
        <v/>
      </c>
      <c r="BD170" s="121" t="str">
        <f t="shared" ca="1" si="91"/>
        <v/>
      </c>
      <c r="BE170" s="53" t="str">
        <f t="shared" ca="1" si="92"/>
        <v/>
      </c>
      <c r="BF170" t="str">
        <f t="shared" ca="1" si="93"/>
        <v/>
      </c>
      <c r="BG170" s="121" t="str">
        <f t="shared" ca="1" si="94"/>
        <v/>
      </c>
      <c r="BH170" s="53" t="str">
        <f t="shared" ca="1" si="95"/>
        <v/>
      </c>
    </row>
    <row r="171" spans="1:60" ht="15.75" thickBot="1" x14ac:dyDescent="0.3">
      <c r="A171" s="48"/>
      <c r="B171" s="48"/>
      <c r="C171" s="48"/>
      <c r="D171" s="48"/>
      <c r="E171" s="48"/>
      <c r="F171" s="48"/>
      <c r="G171" s="48"/>
      <c r="H171" s="48"/>
      <c r="I171" s="48"/>
      <c r="J171" s="220" t="str">
        <f>IF(ISBLANK($G171),"",VLOOKUP($G171,'Chp 3 - Condition Assessment'!$N$5:$R$1000,4,FALSE))</f>
        <v/>
      </c>
      <c r="K171" s="105" t="str">
        <f>IF(ISBLANK($G171),"",VLOOKUP($G171,'Chp 3 - Condition Assessment'!$N$5:$R$1000,5,FALSE))</f>
        <v/>
      </c>
      <c r="L171" s="32" t="str">
        <f t="shared" si="75"/>
        <v xml:space="preserve">  </v>
      </c>
      <c r="P171" t="b">
        <f t="shared" si="70"/>
        <v>0</v>
      </c>
      <c r="Q171" t="str">
        <f t="shared" si="72"/>
        <v/>
      </c>
      <c r="R171" s="53" t="str">
        <f t="shared" si="97"/>
        <v/>
      </c>
      <c r="S171" s="108" t="str">
        <f t="shared" si="98"/>
        <v/>
      </c>
      <c r="T171" s="81" t="str">
        <f t="shared" si="99"/>
        <v/>
      </c>
      <c r="U171" s="105" t="str">
        <f t="shared" ca="1" si="102"/>
        <v/>
      </c>
      <c r="V171" s="105" t="str">
        <f t="shared" ca="1" si="102"/>
        <v/>
      </c>
      <c r="W171" s="105" t="str">
        <f t="shared" ca="1" si="102"/>
        <v/>
      </c>
      <c r="X171" s="105" t="str">
        <f t="shared" ca="1" si="102"/>
        <v/>
      </c>
      <c r="Y171" s="105" t="str">
        <f t="shared" ca="1" si="102"/>
        <v/>
      </c>
      <c r="AB171" s="111" t="str">
        <f t="shared" si="101"/>
        <v xml:space="preserve"> </v>
      </c>
      <c r="AC171" s="135"/>
      <c r="AD171" s="136"/>
      <c r="AE171" s="118" t="str">
        <f t="shared" si="76"/>
        <v/>
      </c>
      <c r="AF171" s="135"/>
      <c r="AG171" s="136"/>
      <c r="AH171" s="118" t="str">
        <f t="shared" si="77"/>
        <v/>
      </c>
      <c r="AI171" s="135"/>
      <c r="AJ171" s="136"/>
      <c r="AK171" s="118" t="str">
        <f t="shared" si="78"/>
        <v/>
      </c>
      <c r="AL171" s="135"/>
      <c r="AM171" s="136"/>
      <c r="AN171" s="118" t="str">
        <f t="shared" si="79"/>
        <v/>
      </c>
      <c r="AO171" s="135"/>
      <c r="AP171" s="136"/>
      <c r="AQ171" s="118" t="str">
        <f t="shared" si="80"/>
        <v/>
      </c>
      <c r="AT171" s="111" t="str">
        <f t="shared" si="81"/>
        <v xml:space="preserve"> </v>
      </c>
      <c r="AU171" t="str">
        <f t="shared" ca="1" si="82"/>
        <v/>
      </c>
      <c r="AV171" s="53" t="str">
        <f t="shared" ca="1" si="83"/>
        <v/>
      </c>
      <c r="AW171" t="str">
        <f t="shared" ca="1" si="84"/>
        <v/>
      </c>
      <c r="AX171" s="121" t="str">
        <f t="shared" ca="1" si="85"/>
        <v/>
      </c>
      <c r="AY171" s="53" t="str">
        <f t="shared" ca="1" si="86"/>
        <v/>
      </c>
      <c r="AZ171" t="str">
        <f t="shared" ca="1" si="87"/>
        <v/>
      </c>
      <c r="BA171" s="121" t="str">
        <f t="shared" ca="1" si="88"/>
        <v/>
      </c>
      <c r="BB171" s="53" t="str">
        <f t="shared" ca="1" si="89"/>
        <v/>
      </c>
      <c r="BC171" t="str">
        <f t="shared" ca="1" si="90"/>
        <v/>
      </c>
      <c r="BD171" s="121" t="str">
        <f t="shared" ca="1" si="91"/>
        <v/>
      </c>
      <c r="BE171" s="53" t="str">
        <f t="shared" ca="1" si="92"/>
        <v/>
      </c>
      <c r="BF171" t="str">
        <f t="shared" ca="1" si="93"/>
        <v/>
      </c>
      <c r="BG171" s="121" t="str">
        <f t="shared" ca="1" si="94"/>
        <v/>
      </c>
      <c r="BH171" s="53" t="str">
        <f t="shared" ca="1" si="95"/>
        <v/>
      </c>
    </row>
    <row r="172" spans="1:60" ht="15.75" thickBot="1" x14ac:dyDescent="0.3">
      <c r="A172" s="48"/>
      <c r="B172" s="48"/>
      <c r="C172" s="48"/>
      <c r="D172" s="48"/>
      <c r="E172" s="48"/>
      <c r="F172" s="48"/>
      <c r="G172" s="48"/>
      <c r="H172" s="48"/>
      <c r="I172" s="48"/>
      <c r="J172" s="220" t="str">
        <f>IF(ISBLANK($G172),"",VLOOKUP($G172,'Chp 3 - Condition Assessment'!$N$5:$R$1000,4,FALSE))</f>
        <v/>
      </c>
      <c r="K172" s="105" t="str">
        <f>IF(ISBLANK($G172),"",VLOOKUP($G172,'Chp 3 - Condition Assessment'!$N$5:$R$1000,5,FALSE))</f>
        <v/>
      </c>
      <c r="L172" s="32" t="str">
        <f t="shared" si="75"/>
        <v xml:space="preserve">  </v>
      </c>
      <c r="P172" t="b">
        <f t="shared" si="70"/>
        <v>0</v>
      </c>
      <c r="Q172" t="str">
        <f t="shared" si="72"/>
        <v/>
      </c>
      <c r="R172" s="53" t="str">
        <f t="shared" si="97"/>
        <v/>
      </c>
      <c r="S172" s="108" t="str">
        <f t="shared" si="98"/>
        <v/>
      </c>
      <c r="T172" s="81" t="str">
        <f t="shared" si="99"/>
        <v/>
      </c>
      <c r="U172" s="105" t="str">
        <f t="shared" ca="1" si="102"/>
        <v/>
      </c>
      <c r="V172" s="105" t="str">
        <f t="shared" ca="1" si="102"/>
        <v/>
      </c>
      <c r="W172" s="105" t="str">
        <f t="shared" ca="1" si="102"/>
        <v/>
      </c>
      <c r="X172" s="105" t="str">
        <f t="shared" ca="1" si="102"/>
        <v/>
      </c>
      <c r="Y172" s="105" t="str">
        <f t="shared" ca="1" si="102"/>
        <v/>
      </c>
      <c r="AB172" s="111" t="str">
        <f t="shared" si="101"/>
        <v xml:space="preserve"> </v>
      </c>
      <c r="AC172" s="135"/>
      <c r="AD172" s="136"/>
      <c r="AE172" s="118" t="str">
        <f t="shared" si="76"/>
        <v/>
      </c>
      <c r="AF172" s="135"/>
      <c r="AG172" s="136"/>
      <c r="AH172" s="118" t="str">
        <f t="shared" si="77"/>
        <v/>
      </c>
      <c r="AI172" s="135"/>
      <c r="AJ172" s="136"/>
      <c r="AK172" s="118" t="str">
        <f t="shared" si="78"/>
        <v/>
      </c>
      <c r="AL172" s="135"/>
      <c r="AM172" s="136"/>
      <c r="AN172" s="118" t="str">
        <f t="shared" si="79"/>
        <v/>
      </c>
      <c r="AO172" s="135"/>
      <c r="AP172" s="136"/>
      <c r="AQ172" s="118" t="str">
        <f t="shared" si="80"/>
        <v/>
      </c>
      <c r="AT172" s="111" t="str">
        <f t="shared" si="81"/>
        <v xml:space="preserve"> </v>
      </c>
      <c r="AU172" t="str">
        <f t="shared" ca="1" si="82"/>
        <v/>
      </c>
      <c r="AV172" s="53" t="str">
        <f t="shared" ca="1" si="83"/>
        <v/>
      </c>
      <c r="AW172" t="str">
        <f t="shared" ca="1" si="84"/>
        <v/>
      </c>
      <c r="AX172" s="121" t="str">
        <f t="shared" ca="1" si="85"/>
        <v/>
      </c>
      <c r="AY172" s="53" t="str">
        <f t="shared" ca="1" si="86"/>
        <v/>
      </c>
      <c r="AZ172" t="str">
        <f t="shared" ca="1" si="87"/>
        <v/>
      </c>
      <c r="BA172" s="121" t="str">
        <f t="shared" ca="1" si="88"/>
        <v/>
      </c>
      <c r="BB172" s="53" t="str">
        <f t="shared" ca="1" si="89"/>
        <v/>
      </c>
      <c r="BC172" t="str">
        <f t="shared" ca="1" si="90"/>
        <v/>
      </c>
      <c r="BD172" s="121" t="str">
        <f t="shared" ca="1" si="91"/>
        <v/>
      </c>
      <c r="BE172" s="53" t="str">
        <f t="shared" ca="1" si="92"/>
        <v/>
      </c>
      <c r="BF172" t="str">
        <f t="shared" ca="1" si="93"/>
        <v/>
      </c>
      <c r="BG172" s="121" t="str">
        <f t="shared" ca="1" si="94"/>
        <v/>
      </c>
      <c r="BH172" s="53" t="str">
        <f t="shared" ca="1" si="95"/>
        <v/>
      </c>
    </row>
    <row r="173" spans="1:60" ht="15.75" thickBot="1" x14ac:dyDescent="0.3">
      <c r="A173" s="48"/>
      <c r="B173" s="48"/>
      <c r="C173" s="48"/>
      <c r="D173" s="48"/>
      <c r="E173" s="48"/>
      <c r="F173" s="48"/>
      <c r="G173" s="48"/>
      <c r="H173" s="48"/>
      <c r="I173" s="48"/>
      <c r="J173" s="220" t="str">
        <f>IF(ISBLANK($G173),"",VLOOKUP($G173,'Chp 3 - Condition Assessment'!$N$5:$R$1000,4,FALSE))</f>
        <v/>
      </c>
      <c r="K173" s="105" t="str">
        <f>IF(ISBLANK($G173),"",VLOOKUP($G173,'Chp 3 - Condition Assessment'!$N$5:$R$1000,5,FALSE))</f>
        <v/>
      </c>
      <c r="L173" s="32" t="str">
        <f t="shared" si="75"/>
        <v xml:space="preserve">  </v>
      </c>
      <c r="P173" t="b">
        <f t="shared" si="70"/>
        <v>0</v>
      </c>
      <c r="Q173" t="str">
        <f t="shared" si="72"/>
        <v/>
      </c>
      <c r="R173" s="53" t="str">
        <f t="shared" si="97"/>
        <v/>
      </c>
      <c r="S173" s="108" t="str">
        <f t="shared" si="98"/>
        <v/>
      </c>
      <c r="T173" s="81" t="str">
        <f t="shared" si="99"/>
        <v/>
      </c>
      <c r="U173" s="105" t="str">
        <f t="shared" ca="1" si="102"/>
        <v/>
      </c>
      <c r="V173" s="105" t="str">
        <f t="shared" ca="1" si="102"/>
        <v/>
      </c>
      <c r="W173" s="105" t="str">
        <f t="shared" ca="1" si="102"/>
        <v/>
      </c>
      <c r="X173" s="105" t="str">
        <f t="shared" ca="1" si="102"/>
        <v/>
      </c>
      <c r="Y173" s="105" t="str">
        <f t="shared" ca="1" si="102"/>
        <v/>
      </c>
      <c r="AB173" s="111" t="str">
        <f t="shared" si="101"/>
        <v xml:space="preserve"> </v>
      </c>
      <c r="AC173" s="135"/>
      <c r="AD173" s="136"/>
      <c r="AE173" s="118" t="str">
        <f t="shared" si="76"/>
        <v/>
      </c>
      <c r="AF173" s="135"/>
      <c r="AG173" s="136"/>
      <c r="AH173" s="118" t="str">
        <f t="shared" si="77"/>
        <v/>
      </c>
      <c r="AI173" s="135"/>
      <c r="AJ173" s="136"/>
      <c r="AK173" s="118" t="str">
        <f t="shared" si="78"/>
        <v/>
      </c>
      <c r="AL173" s="135"/>
      <c r="AM173" s="136"/>
      <c r="AN173" s="118" t="str">
        <f t="shared" si="79"/>
        <v/>
      </c>
      <c r="AO173" s="135"/>
      <c r="AP173" s="136"/>
      <c r="AQ173" s="118" t="str">
        <f t="shared" si="80"/>
        <v/>
      </c>
      <c r="AT173" s="111" t="str">
        <f t="shared" si="81"/>
        <v xml:space="preserve"> </v>
      </c>
      <c r="AU173" t="str">
        <f t="shared" ca="1" si="82"/>
        <v/>
      </c>
      <c r="AV173" s="53" t="str">
        <f t="shared" ca="1" si="83"/>
        <v/>
      </c>
      <c r="AW173" t="str">
        <f t="shared" ca="1" si="84"/>
        <v/>
      </c>
      <c r="AX173" s="121" t="str">
        <f t="shared" ca="1" si="85"/>
        <v/>
      </c>
      <c r="AY173" s="53" t="str">
        <f t="shared" ca="1" si="86"/>
        <v/>
      </c>
      <c r="AZ173" t="str">
        <f t="shared" ca="1" si="87"/>
        <v/>
      </c>
      <c r="BA173" s="121" t="str">
        <f t="shared" ca="1" si="88"/>
        <v/>
      </c>
      <c r="BB173" s="53" t="str">
        <f t="shared" ca="1" si="89"/>
        <v/>
      </c>
      <c r="BC173" t="str">
        <f t="shared" ca="1" si="90"/>
        <v/>
      </c>
      <c r="BD173" s="121" t="str">
        <f t="shared" ca="1" si="91"/>
        <v/>
      </c>
      <c r="BE173" s="53" t="str">
        <f t="shared" ca="1" si="92"/>
        <v/>
      </c>
      <c r="BF173" t="str">
        <f t="shared" ca="1" si="93"/>
        <v/>
      </c>
      <c r="BG173" s="121" t="str">
        <f t="shared" ca="1" si="94"/>
        <v/>
      </c>
      <c r="BH173" s="53" t="str">
        <f t="shared" ca="1" si="95"/>
        <v/>
      </c>
    </row>
    <row r="174" spans="1:60" ht="15.75" thickBot="1" x14ac:dyDescent="0.3">
      <c r="A174" s="48"/>
      <c r="B174" s="48"/>
      <c r="C174" s="48"/>
      <c r="D174" s="48"/>
      <c r="E174" s="48"/>
      <c r="F174" s="48"/>
      <c r="G174" s="48"/>
      <c r="H174" s="48"/>
      <c r="I174" s="48"/>
      <c r="J174" s="220" t="str">
        <f>IF(ISBLANK($G174),"",VLOOKUP($G174,'Chp 3 - Condition Assessment'!$N$5:$R$1000,4,FALSE))</f>
        <v/>
      </c>
      <c r="K174" s="105" t="str">
        <f>IF(ISBLANK($G174),"",VLOOKUP($G174,'Chp 3 - Condition Assessment'!$N$5:$R$1000,5,FALSE))</f>
        <v/>
      </c>
      <c r="L174" s="32" t="str">
        <f t="shared" si="75"/>
        <v xml:space="preserve">  </v>
      </c>
      <c r="P174" t="b">
        <f t="shared" si="70"/>
        <v>0</v>
      </c>
      <c r="Q174" t="str">
        <f t="shared" si="72"/>
        <v/>
      </c>
      <c r="R174" s="53" t="str">
        <f t="shared" si="97"/>
        <v/>
      </c>
      <c r="S174" s="108" t="str">
        <f t="shared" si="98"/>
        <v/>
      </c>
      <c r="T174" s="81" t="str">
        <f t="shared" si="99"/>
        <v/>
      </c>
      <c r="U174" s="105" t="str">
        <f t="shared" ca="1" si="102"/>
        <v/>
      </c>
      <c r="V174" s="105" t="str">
        <f t="shared" ca="1" si="102"/>
        <v/>
      </c>
      <c r="W174" s="105" t="str">
        <f t="shared" ca="1" si="102"/>
        <v/>
      </c>
      <c r="X174" s="105" t="str">
        <f t="shared" ca="1" si="102"/>
        <v/>
      </c>
      <c r="Y174" s="105" t="str">
        <f t="shared" ca="1" si="102"/>
        <v/>
      </c>
      <c r="AB174" s="111" t="str">
        <f t="shared" si="101"/>
        <v xml:space="preserve"> </v>
      </c>
      <c r="AC174" s="135"/>
      <c r="AD174" s="136"/>
      <c r="AE174" s="118" t="str">
        <f t="shared" si="76"/>
        <v/>
      </c>
      <c r="AF174" s="135"/>
      <c r="AG174" s="136"/>
      <c r="AH174" s="118" t="str">
        <f t="shared" si="77"/>
        <v/>
      </c>
      <c r="AI174" s="135"/>
      <c r="AJ174" s="136"/>
      <c r="AK174" s="118" t="str">
        <f t="shared" si="78"/>
        <v/>
      </c>
      <c r="AL174" s="135"/>
      <c r="AM174" s="136"/>
      <c r="AN174" s="118" t="str">
        <f t="shared" si="79"/>
        <v/>
      </c>
      <c r="AO174" s="135"/>
      <c r="AP174" s="136"/>
      <c r="AQ174" s="118" t="str">
        <f t="shared" si="80"/>
        <v/>
      </c>
      <c r="AT174" s="111" t="str">
        <f t="shared" si="81"/>
        <v xml:space="preserve"> </v>
      </c>
      <c r="AU174" t="str">
        <f t="shared" ca="1" si="82"/>
        <v/>
      </c>
      <c r="AV174" s="53" t="str">
        <f t="shared" ca="1" si="83"/>
        <v/>
      </c>
      <c r="AW174" t="str">
        <f t="shared" ca="1" si="84"/>
        <v/>
      </c>
      <c r="AX174" s="121" t="str">
        <f t="shared" ca="1" si="85"/>
        <v/>
      </c>
      <c r="AY174" s="53" t="str">
        <f t="shared" ca="1" si="86"/>
        <v/>
      </c>
      <c r="AZ174" t="str">
        <f t="shared" ca="1" si="87"/>
        <v/>
      </c>
      <c r="BA174" s="121" t="str">
        <f t="shared" ca="1" si="88"/>
        <v/>
      </c>
      <c r="BB174" s="53" t="str">
        <f t="shared" ca="1" si="89"/>
        <v/>
      </c>
      <c r="BC174" t="str">
        <f t="shared" ca="1" si="90"/>
        <v/>
      </c>
      <c r="BD174" s="121" t="str">
        <f t="shared" ca="1" si="91"/>
        <v/>
      </c>
      <c r="BE174" s="53" t="str">
        <f t="shared" ca="1" si="92"/>
        <v/>
      </c>
      <c r="BF174" t="str">
        <f t="shared" ca="1" si="93"/>
        <v/>
      </c>
      <c r="BG174" s="121" t="str">
        <f t="shared" ca="1" si="94"/>
        <v/>
      </c>
      <c r="BH174" s="53" t="str">
        <f t="shared" ca="1" si="95"/>
        <v/>
      </c>
    </row>
    <row r="175" spans="1:60" ht="15.75" thickBot="1" x14ac:dyDescent="0.3">
      <c r="A175" s="48"/>
      <c r="B175" s="48"/>
      <c r="C175" s="48"/>
      <c r="D175" s="48"/>
      <c r="E175" s="48"/>
      <c r="F175" s="48"/>
      <c r="G175" s="48"/>
      <c r="H175" s="48"/>
      <c r="I175" s="48"/>
      <c r="J175" s="220" t="str">
        <f>IF(ISBLANK($G175),"",VLOOKUP($G175,'Chp 3 - Condition Assessment'!$N$5:$R$1000,4,FALSE))</f>
        <v/>
      </c>
      <c r="K175" s="105" t="str">
        <f>IF(ISBLANK($G175),"",VLOOKUP($G175,'Chp 3 - Condition Assessment'!$N$5:$R$1000,5,FALSE))</f>
        <v/>
      </c>
      <c r="L175" s="32" t="str">
        <f t="shared" si="75"/>
        <v xml:space="preserve">  </v>
      </c>
      <c r="P175" t="b">
        <f t="shared" si="70"/>
        <v>0</v>
      </c>
      <c r="Q175" t="str">
        <f t="shared" si="72"/>
        <v/>
      </c>
      <c r="R175" s="53" t="str">
        <f t="shared" si="97"/>
        <v/>
      </c>
      <c r="S175" s="108" t="str">
        <f t="shared" si="98"/>
        <v/>
      </c>
      <c r="T175" s="81" t="str">
        <f t="shared" si="99"/>
        <v/>
      </c>
      <c r="U175" s="105" t="str">
        <f t="shared" ca="1" si="102"/>
        <v/>
      </c>
      <c r="V175" s="105" t="str">
        <f t="shared" ca="1" si="102"/>
        <v/>
      </c>
      <c r="W175" s="105" t="str">
        <f t="shared" ca="1" si="102"/>
        <v/>
      </c>
      <c r="X175" s="105" t="str">
        <f t="shared" ca="1" si="102"/>
        <v/>
      </c>
      <c r="Y175" s="105" t="str">
        <f t="shared" ca="1" si="102"/>
        <v/>
      </c>
      <c r="AB175" s="111" t="str">
        <f t="shared" si="101"/>
        <v xml:space="preserve"> </v>
      </c>
      <c r="AC175" s="135"/>
      <c r="AD175" s="136"/>
      <c r="AE175" s="118" t="str">
        <f t="shared" si="76"/>
        <v/>
      </c>
      <c r="AF175" s="135"/>
      <c r="AG175" s="136"/>
      <c r="AH175" s="118" t="str">
        <f t="shared" si="77"/>
        <v/>
      </c>
      <c r="AI175" s="135"/>
      <c r="AJ175" s="136"/>
      <c r="AK175" s="118" t="str">
        <f t="shared" si="78"/>
        <v/>
      </c>
      <c r="AL175" s="135"/>
      <c r="AM175" s="136"/>
      <c r="AN175" s="118" t="str">
        <f t="shared" si="79"/>
        <v/>
      </c>
      <c r="AO175" s="135"/>
      <c r="AP175" s="136"/>
      <c r="AQ175" s="118" t="str">
        <f t="shared" si="80"/>
        <v/>
      </c>
      <c r="AT175" s="111" t="str">
        <f t="shared" si="81"/>
        <v xml:space="preserve"> </v>
      </c>
      <c r="AU175" t="str">
        <f t="shared" ca="1" si="82"/>
        <v/>
      </c>
      <c r="AV175" s="53" t="str">
        <f t="shared" ca="1" si="83"/>
        <v/>
      </c>
      <c r="AW175" t="str">
        <f t="shared" ca="1" si="84"/>
        <v/>
      </c>
      <c r="AX175" s="121" t="str">
        <f t="shared" ca="1" si="85"/>
        <v/>
      </c>
      <c r="AY175" s="53" t="str">
        <f t="shared" ca="1" si="86"/>
        <v/>
      </c>
      <c r="AZ175" t="str">
        <f t="shared" ca="1" si="87"/>
        <v/>
      </c>
      <c r="BA175" s="121" t="str">
        <f t="shared" ca="1" si="88"/>
        <v/>
      </c>
      <c r="BB175" s="53" t="str">
        <f t="shared" ca="1" si="89"/>
        <v/>
      </c>
      <c r="BC175" t="str">
        <f t="shared" ca="1" si="90"/>
        <v/>
      </c>
      <c r="BD175" s="121" t="str">
        <f t="shared" ca="1" si="91"/>
        <v/>
      </c>
      <c r="BE175" s="53" t="str">
        <f t="shared" ca="1" si="92"/>
        <v/>
      </c>
      <c r="BF175" t="str">
        <f t="shared" ca="1" si="93"/>
        <v/>
      </c>
      <c r="BG175" s="121" t="str">
        <f t="shared" ca="1" si="94"/>
        <v/>
      </c>
      <c r="BH175" s="53" t="str">
        <f t="shared" ca="1" si="95"/>
        <v/>
      </c>
    </row>
    <row r="176" spans="1:60" ht="15.75" thickBot="1" x14ac:dyDescent="0.3">
      <c r="A176" s="48"/>
      <c r="B176" s="48"/>
      <c r="C176" s="48"/>
      <c r="D176" s="48"/>
      <c r="E176" s="48"/>
      <c r="F176" s="48"/>
      <c r="G176" s="48"/>
      <c r="H176" s="48"/>
      <c r="I176" s="48"/>
      <c r="J176" s="220" t="str">
        <f>IF(ISBLANK($G176),"",VLOOKUP($G176,'Chp 3 - Condition Assessment'!$N$5:$R$1000,4,FALSE))</f>
        <v/>
      </c>
      <c r="K176" s="105" t="str">
        <f>IF(ISBLANK($G176),"",VLOOKUP($G176,'Chp 3 - Condition Assessment'!$N$5:$R$1000,5,FALSE))</f>
        <v/>
      </c>
      <c r="L176" s="32" t="str">
        <f t="shared" si="75"/>
        <v xml:space="preserve">  </v>
      </c>
      <c r="P176" t="b">
        <f t="shared" ref="P176:P239" si="103">IFERROR(OR(IF(ISBLANK(O176),O176="Grand Total"),"",COUNTIF(L:L,O176)),"")</f>
        <v>0</v>
      </c>
      <c r="Q176" t="str">
        <f t="shared" si="72"/>
        <v/>
      </c>
      <c r="R176" s="53" t="str">
        <f t="shared" si="97"/>
        <v/>
      </c>
      <c r="S176" s="108" t="str">
        <f t="shared" si="98"/>
        <v/>
      </c>
      <c r="T176" s="81" t="str">
        <f t="shared" si="99"/>
        <v/>
      </c>
      <c r="U176" s="105" t="str">
        <f t="shared" ref="U176:Y185" ca="1" si="104">IFERROR(IF((U$10-$S176)&lt;=$T176,$Q176,0),"")</f>
        <v/>
      </c>
      <c r="V176" s="105" t="str">
        <f t="shared" ca="1" si="104"/>
        <v/>
      </c>
      <c r="W176" s="105" t="str">
        <f t="shared" ca="1" si="104"/>
        <v/>
      </c>
      <c r="X176" s="105" t="str">
        <f t="shared" ca="1" si="104"/>
        <v/>
      </c>
      <c r="Y176" s="105" t="str">
        <f t="shared" ca="1" si="104"/>
        <v/>
      </c>
      <c r="AB176" s="111" t="str">
        <f t="shared" si="101"/>
        <v xml:space="preserve"> </v>
      </c>
      <c r="AC176" s="135"/>
      <c r="AD176" s="136"/>
      <c r="AE176" s="118" t="str">
        <f t="shared" si="76"/>
        <v/>
      </c>
      <c r="AF176" s="135"/>
      <c r="AG176" s="136"/>
      <c r="AH176" s="118" t="str">
        <f t="shared" si="77"/>
        <v/>
      </c>
      <c r="AI176" s="135"/>
      <c r="AJ176" s="136"/>
      <c r="AK176" s="118" t="str">
        <f t="shared" si="78"/>
        <v/>
      </c>
      <c r="AL176" s="135"/>
      <c r="AM176" s="136"/>
      <c r="AN176" s="118" t="str">
        <f t="shared" si="79"/>
        <v/>
      </c>
      <c r="AO176" s="135"/>
      <c r="AP176" s="136"/>
      <c r="AQ176" s="118" t="str">
        <f t="shared" si="80"/>
        <v/>
      </c>
      <c r="AT176" s="111" t="str">
        <f t="shared" si="81"/>
        <v xml:space="preserve"> </v>
      </c>
      <c r="AU176" t="str">
        <f t="shared" ca="1" si="82"/>
        <v/>
      </c>
      <c r="AV176" s="53" t="str">
        <f t="shared" ca="1" si="83"/>
        <v/>
      </c>
      <c r="AW176" t="str">
        <f t="shared" ca="1" si="84"/>
        <v/>
      </c>
      <c r="AX176" s="121" t="str">
        <f t="shared" ca="1" si="85"/>
        <v/>
      </c>
      <c r="AY176" s="53" t="str">
        <f t="shared" ca="1" si="86"/>
        <v/>
      </c>
      <c r="AZ176" t="str">
        <f t="shared" ca="1" si="87"/>
        <v/>
      </c>
      <c r="BA176" s="121" t="str">
        <f t="shared" ca="1" si="88"/>
        <v/>
      </c>
      <c r="BB176" s="53" t="str">
        <f t="shared" ca="1" si="89"/>
        <v/>
      </c>
      <c r="BC176" t="str">
        <f t="shared" ca="1" si="90"/>
        <v/>
      </c>
      <c r="BD176" s="121" t="str">
        <f t="shared" ca="1" si="91"/>
        <v/>
      </c>
      <c r="BE176" s="53" t="str">
        <f t="shared" ca="1" si="92"/>
        <v/>
      </c>
      <c r="BF176" t="str">
        <f t="shared" ca="1" si="93"/>
        <v/>
      </c>
      <c r="BG176" s="121" t="str">
        <f t="shared" ca="1" si="94"/>
        <v/>
      </c>
      <c r="BH176" s="53" t="str">
        <f t="shared" ca="1" si="95"/>
        <v/>
      </c>
    </row>
    <row r="177" spans="1:60" ht="15.75" thickBot="1" x14ac:dyDescent="0.3">
      <c r="A177" s="48"/>
      <c r="B177" s="48"/>
      <c r="C177" s="48"/>
      <c r="D177" s="48"/>
      <c r="E177" s="48"/>
      <c r="F177" s="48"/>
      <c r="G177" s="48"/>
      <c r="H177" s="48"/>
      <c r="I177" s="48"/>
      <c r="J177" s="220" t="str">
        <f>IF(ISBLANK($G177),"",VLOOKUP($G177,'Chp 3 - Condition Assessment'!$N$5:$R$1000,4,FALSE))</f>
        <v/>
      </c>
      <c r="K177" s="105" t="str">
        <f>IF(ISBLANK($G177),"",VLOOKUP($G177,'Chp 3 - Condition Assessment'!$N$5:$R$1000,5,FALSE))</f>
        <v/>
      </c>
      <c r="L177" s="32" t="str">
        <f t="shared" si="75"/>
        <v xml:space="preserve">  </v>
      </c>
      <c r="P177" t="b">
        <f t="shared" si="103"/>
        <v>0</v>
      </c>
      <c r="Q177" t="str">
        <f t="shared" si="72"/>
        <v/>
      </c>
      <c r="R177" s="53" t="str">
        <f t="shared" si="97"/>
        <v/>
      </c>
      <c r="S177" s="108" t="str">
        <f t="shared" si="98"/>
        <v/>
      </c>
      <c r="T177" s="81" t="str">
        <f t="shared" si="99"/>
        <v/>
      </c>
      <c r="U177" s="105" t="str">
        <f t="shared" ca="1" si="104"/>
        <v/>
      </c>
      <c r="V177" s="105" t="str">
        <f t="shared" ca="1" si="104"/>
        <v/>
      </c>
      <c r="W177" s="105" t="str">
        <f t="shared" ca="1" si="104"/>
        <v/>
      </c>
      <c r="X177" s="105" t="str">
        <f t="shared" ca="1" si="104"/>
        <v/>
      </c>
      <c r="Y177" s="105" t="str">
        <f t="shared" ca="1" si="104"/>
        <v/>
      </c>
      <c r="AB177" s="111" t="str">
        <f t="shared" si="101"/>
        <v xml:space="preserve"> </v>
      </c>
      <c r="AC177" s="135"/>
      <c r="AD177" s="136"/>
      <c r="AE177" s="118" t="str">
        <f t="shared" si="76"/>
        <v/>
      </c>
      <c r="AF177" s="135"/>
      <c r="AG177" s="136"/>
      <c r="AH177" s="118" t="str">
        <f t="shared" si="77"/>
        <v/>
      </c>
      <c r="AI177" s="135"/>
      <c r="AJ177" s="136"/>
      <c r="AK177" s="118" t="str">
        <f t="shared" si="78"/>
        <v/>
      </c>
      <c r="AL177" s="135"/>
      <c r="AM177" s="136"/>
      <c r="AN177" s="118" t="str">
        <f t="shared" si="79"/>
        <v/>
      </c>
      <c r="AO177" s="135"/>
      <c r="AP177" s="136"/>
      <c r="AQ177" s="118" t="str">
        <f t="shared" si="80"/>
        <v/>
      </c>
      <c r="AT177" s="111" t="str">
        <f t="shared" si="81"/>
        <v xml:space="preserve"> </v>
      </c>
      <c r="AU177" t="str">
        <f t="shared" ca="1" si="82"/>
        <v/>
      </c>
      <c r="AV177" s="53" t="str">
        <f t="shared" ca="1" si="83"/>
        <v/>
      </c>
      <c r="AW177" t="str">
        <f t="shared" ca="1" si="84"/>
        <v/>
      </c>
      <c r="AX177" s="121" t="str">
        <f t="shared" ca="1" si="85"/>
        <v/>
      </c>
      <c r="AY177" s="53" t="str">
        <f t="shared" ca="1" si="86"/>
        <v/>
      </c>
      <c r="AZ177" t="str">
        <f t="shared" ca="1" si="87"/>
        <v/>
      </c>
      <c r="BA177" s="121" t="str">
        <f t="shared" ca="1" si="88"/>
        <v/>
      </c>
      <c r="BB177" s="53" t="str">
        <f t="shared" ca="1" si="89"/>
        <v/>
      </c>
      <c r="BC177" t="str">
        <f t="shared" ca="1" si="90"/>
        <v/>
      </c>
      <c r="BD177" s="121" t="str">
        <f t="shared" ca="1" si="91"/>
        <v/>
      </c>
      <c r="BE177" s="53" t="str">
        <f t="shared" ca="1" si="92"/>
        <v/>
      </c>
      <c r="BF177" t="str">
        <f t="shared" ca="1" si="93"/>
        <v/>
      </c>
      <c r="BG177" s="121" t="str">
        <f t="shared" ca="1" si="94"/>
        <v/>
      </c>
      <c r="BH177" s="53" t="str">
        <f t="shared" ca="1" si="95"/>
        <v/>
      </c>
    </row>
    <row r="178" spans="1:60" ht="15.75" thickBot="1" x14ac:dyDescent="0.3">
      <c r="A178" s="48"/>
      <c r="B178" s="48"/>
      <c r="C178" s="48"/>
      <c r="D178" s="48"/>
      <c r="E178" s="48"/>
      <c r="F178" s="48"/>
      <c r="G178" s="48"/>
      <c r="H178" s="48"/>
      <c r="I178" s="48"/>
      <c r="J178" s="220" t="str">
        <f>IF(ISBLANK($G178),"",VLOOKUP($G178,'Chp 3 - Condition Assessment'!$N$5:$R$1000,4,FALSE))</f>
        <v/>
      </c>
      <c r="K178" s="105" t="str">
        <f>IF(ISBLANK($G178),"",VLOOKUP($G178,'Chp 3 - Condition Assessment'!$N$5:$R$1000,5,FALSE))</f>
        <v/>
      </c>
      <c r="L178" s="32" t="str">
        <f t="shared" si="75"/>
        <v xml:space="preserve">  </v>
      </c>
      <c r="P178" t="b">
        <f t="shared" si="103"/>
        <v>0</v>
      </c>
      <c r="Q178" t="str">
        <f t="shared" si="72"/>
        <v/>
      </c>
      <c r="R178" s="53" t="str">
        <f t="shared" si="97"/>
        <v/>
      </c>
      <c r="S178" s="108" t="str">
        <f t="shared" si="98"/>
        <v/>
      </c>
      <c r="T178" s="81" t="str">
        <f t="shared" si="99"/>
        <v/>
      </c>
      <c r="U178" s="105" t="str">
        <f t="shared" ca="1" si="104"/>
        <v/>
      </c>
      <c r="V178" s="105" t="str">
        <f t="shared" ca="1" si="104"/>
        <v/>
      </c>
      <c r="W178" s="105" t="str">
        <f t="shared" ca="1" si="104"/>
        <v/>
      </c>
      <c r="X178" s="105" t="str">
        <f t="shared" ca="1" si="104"/>
        <v/>
      </c>
      <c r="Y178" s="105" t="str">
        <f t="shared" ca="1" si="104"/>
        <v/>
      </c>
      <c r="AB178" s="111" t="str">
        <f t="shared" si="101"/>
        <v xml:space="preserve"> </v>
      </c>
      <c r="AC178" s="135"/>
      <c r="AD178" s="136"/>
      <c r="AE178" s="118" t="str">
        <f t="shared" si="76"/>
        <v/>
      </c>
      <c r="AF178" s="135"/>
      <c r="AG178" s="136"/>
      <c r="AH178" s="118" t="str">
        <f t="shared" si="77"/>
        <v/>
      </c>
      <c r="AI178" s="135"/>
      <c r="AJ178" s="136"/>
      <c r="AK178" s="118" t="str">
        <f t="shared" si="78"/>
        <v/>
      </c>
      <c r="AL178" s="135"/>
      <c r="AM178" s="136"/>
      <c r="AN178" s="118" t="str">
        <f t="shared" si="79"/>
        <v/>
      </c>
      <c r="AO178" s="135"/>
      <c r="AP178" s="136"/>
      <c r="AQ178" s="118" t="str">
        <f t="shared" si="80"/>
        <v/>
      </c>
      <c r="AT178" s="111" t="str">
        <f t="shared" si="81"/>
        <v xml:space="preserve"> </v>
      </c>
      <c r="AU178" t="str">
        <f t="shared" ca="1" si="82"/>
        <v/>
      </c>
      <c r="AV178" s="53" t="str">
        <f t="shared" ca="1" si="83"/>
        <v/>
      </c>
      <c r="AW178" t="str">
        <f t="shared" ca="1" si="84"/>
        <v/>
      </c>
      <c r="AX178" s="121" t="str">
        <f t="shared" ca="1" si="85"/>
        <v/>
      </c>
      <c r="AY178" s="53" t="str">
        <f t="shared" ca="1" si="86"/>
        <v/>
      </c>
      <c r="AZ178" t="str">
        <f t="shared" ca="1" si="87"/>
        <v/>
      </c>
      <c r="BA178" s="121" t="str">
        <f t="shared" ca="1" si="88"/>
        <v/>
      </c>
      <c r="BB178" s="53" t="str">
        <f t="shared" ca="1" si="89"/>
        <v/>
      </c>
      <c r="BC178" t="str">
        <f t="shared" ca="1" si="90"/>
        <v/>
      </c>
      <c r="BD178" s="121" t="str">
        <f t="shared" ca="1" si="91"/>
        <v/>
      </c>
      <c r="BE178" s="53" t="str">
        <f t="shared" ca="1" si="92"/>
        <v/>
      </c>
      <c r="BF178" t="str">
        <f t="shared" ca="1" si="93"/>
        <v/>
      </c>
      <c r="BG178" s="121" t="str">
        <f t="shared" ca="1" si="94"/>
        <v/>
      </c>
      <c r="BH178" s="53" t="str">
        <f t="shared" ca="1" si="95"/>
        <v/>
      </c>
    </row>
    <row r="179" spans="1:60" ht="15.75" thickBot="1" x14ac:dyDescent="0.3">
      <c r="A179" s="48"/>
      <c r="B179" s="48"/>
      <c r="C179" s="48"/>
      <c r="D179" s="48"/>
      <c r="E179" s="48"/>
      <c r="F179" s="48"/>
      <c r="G179" s="48"/>
      <c r="H179" s="48"/>
      <c r="I179" s="48"/>
      <c r="J179" s="220" t="str">
        <f>IF(ISBLANK($G179),"",VLOOKUP($G179,'Chp 3 - Condition Assessment'!$N$5:$R$1000,4,FALSE))</f>
        <v/>
      </c>
      <c r="K179" s="105" t="str">
        <f>IF(ISBLANK($G179),"",VLOOKUP($G179,'Chp 3 - Condition Assessment'!$N$5:$R$1000,5,FALSE))</f>
        <v/>
      </c>
      <c r="L179" s="32" t="str">
        <f t="shared" si="75"/>
        <v xml:space="preserve">  </v>
      </c>
      <c r="P179" t="b">
        <f t="shared" si="103"/>
        <v>0</v>
      </c>
      <c r="Q179" t="str">
        <f t="shared" si="72"/>
        <v/>
      </c>
      <c r="R179" s="53" t="str">
        <f t="shared" si="97"/>
        <v/>
      </c>
      <c r="S179" s="108" t="str">
        <f t="shared" si="98"/>
        <v/>
      </c>
      <c r="T179" s="81" t="str">
        <f t="shared" si="99"/>
        <v/>
      </c>
      <c r="U179" s="105" t="str">
        <f t="shared" ca="1" si="104"/>
        <v/>
      </c>
      <c r="V179" s="105" t="str">
        <f t="shared" ca="1" si="104"/>
        <v/>
      </c>
      <c r="W179" s="105" t="str">
        <f t="shared" ca="1" si="104"/>
        <v/>
      </c>
      <c r="X179" s="105" t="str">
        <f t="shared" ca="1" si="104"/>
        <v/>
      </c>
      <c r="Y179" s="105" t="str">
        <f t="shared" ca="1" si="104"/>
        <v/>
      </c>
      <c r="AB179" s="111" t="str">
        <f t="shared" si="101"/>
        <v xml:space="preserve"> </v>
      </c>
      <c r="AC179" s="135"/>
      <c r="AD179" s="136"/>
      <c r="AE179" s="118" t="str">
        <f t="shared" si="76"/>
        <v/>
      </c>
      <c r="AF179" s="135"/>
      <c r="AG179" s="136"/>
      <c r="AH179" s="118" t="str">
        <f t="shared" si="77"/>
        <v/>
      </c>
      <c r="AI179" s="135"/>
      <c r="AJ179" s="136"/>
      <c r="AK179" s="118" t="str">
        <f t="shared" si="78"/>
        <v/>
      </c>
      <c r="AL179" s="135"/>
      <c r="AM179" s="136"/>
      <c r="AN179" s="118" t="str">
        <f t="shared" si="79"/>
        <v/>
      </c>
      <c r="AO179" s="135"/>
      <c r="AP179" s="136"/>
      <c r="AQ179" s="118" t="str">
        <f t="shared" si="80"/>
        <v/>
      </c>
      <c r="AT179" s="111" t="str">
        <f t="shared" si="81"/>
        <v xml:space="preserve"> </v>
      </c>
      <c r="AU179" t="str">
        <f t="shared" ca="1" si="82"/>
        <v/>
      </c>
      <c r="AV179" s="53" t="str">
        <f t="shared" ca="1" si="83"/>
        <v/>
      </c>
      <c r="AW179" t="str">
        <f t="shared" ca="1" si="84"/>
        <v/>
      </c>
      <c r="AX179" s="121" t="str">
        <f t="shared" ca="1" si="85"/>
        <v/>
      </c>
      <c r="AY179" s="53" t="str">
        <f t="shared" ca="1" si="86"/>
        <v/>
      </c>
      <c r="AZ179" t="str">
        <f t="shared" ca="1" si="87"/>
        <v/>
      </c>
      <c r="BA179" s="121" t="str">
        <f t="shared" ca="1" si="88"/>
        <v/>
      </c>
      <c r="BB179" s="53" t="str">
        <f t="shared" ca="1" si="89"/>
        <v/>
      </c>
      <c r="BC179" t="str">
        <f t="shared" ca="1" si="90"/>
        <v/>
      </c>
      <c r="BD179" s="121" t="str">
        <f t="shared" ca="1" si="91"/>
        <v/>
      </c>
      <c r="BE179" s="53" t="str">
        <f t="shared" ca="1" si="92"/>
        <v/>
      </c>
      <c r="BF179" t="str">
        <f t="shared" ca="1" si="93"/>
        <v/>
      </c>
      <c r="BG179" s="121" t="str">
        <f t="shared" ca="1" si="94"/>
        <v/>
      </c>
      <c r="BH179" s="53" t="str">
        <f t="shared" ca="1" si="95"/>
        <v/>
      </c>
    </row>
    <row r="180" spans="1:60" ht="15.75" thickBot="1" x14ac:dyDescent="0.3">
      <c r="A180" s="48"/>
      <c r="B180" s="48"/>
      <c r="C180" s="48"/>
      <c r="D180" s="48"/>
      <c r="E180" s="48"/>
      <c r="F180" s="48"/>
      <c r="G180" s="48"/>
      <c r="H180" s="48"/>
      <c r="I180" s="48"/>
      <c r="J180" s="220" t="str">
        <f>IF(ISBLANK($G180),"",VLOOKUP($G180,'Chp 3 - Condition Assessment'!$N$5:$R$1000,4,FALSE))</f>
        <v/>
      </c>
      <c r="K180" s="105" t="str">
        <f>IF(ISBLANK($G180),"",VLOOKUP($G180,'Chp 3 - Condition Assessment'!$N$5:$R$1000,5,FALSE))</f>
        <v/>
      </c>
      <c r="L180" s="32" t="str">
        <f t="shared" si="75"/>
        <v xml:space="preserve">  </v>
      </c>
      <c r="P180" t="b">
        <f t="shared" si="103"/>
        <v>0</v>
      </c>
      <c r="Q180" t="str">
        <f t="shared" si="72"/>
        <v/>
      </c>
      <c r="R180" s="53" t="str">
        <f t="shared" si="97"/>
        <v/>
      </c>
      <c r="S180" s="108" t="str">
        <f t="shared" si="98"/>
        <v/>
      </c>
      <c r="T180" s="81" t="str">
        <f t="shared" si="99"/>
        <v/>
      </c>
      <c r="U180" s="105" t="str">
        <f t="shared" ca="1" si="104"/>
        <v/>
      </c>
      <c r="V180" s="105" t="str">
        <f t="shared" ca="1" si="104"/>
        <v/>
      </c>
      <c r="W180" s="105" t="str">
        <f t="shared" ca="1" si="104"/>
        <v/>
      </c>
      <c r="X180" s="105" t="str">
        <f t="shared" ca="1" si="104"/>
        <v/>
      </c>
      <c r="Y180" s="105" t="str">
        <f t="shared" ca="1" si="104"/>
        <v/>
      </c>
      <c r="AB180" s="111" t="str">
        <f t="shared" si="101"/>
        <v xml:space="preserve"> </v>
      </c>
      <c r="AC180" s="135"/>
      <c r="AD180" s="136"/>
      <c r="AE180" s="118" t="str">
        <f t="shared" si="76"/>
        <v/>
      </c>
      <c r="AF180" s="135"/>
      <c r="AG180" s="136"/>
      <c r="AH180" s="118" t="str">
        <f t="shared" si="77"/>
        <v/>
      </c>
      <c r="AI180" s="135"/>
      <c r="AJ180" s="136"/>
      <c r="AK180" s="118" t="str">
        <f t="shared" si="78"/>
        <v/>
      </c>
      <c r="AL180" s="135"/>
      <c r="AM180" s="136"/>
      <c r="AN180" s="118" t="str">
        <f t="shared" si="79"/>
        <v/>
      </c>
      <c r="AO180" s="135"/>
      <c r="AP180" s="136"/>
      <c r="AQ180" s="118" t="str">
        <f t="shared" si="80"/>
        <v/>
      </c>
      <c r="AT180" s="111" t="str">
        <f t="shared" si="81"/>
        <v xml:space="preserve"> </v>
      </c>
      <c r="AU180" t="str">
        <f t="shared" ca="1" si="82"/>
        <v/>
      </c>
      <c r="AV180" s="53" t="str">
        <f t="shared" ca="1" si="83"/>
        <v/>
      </c>
      <c r="AW180" t="str">
        <f t="shared" ca="1" si="84"/>
        <v/>
      </c>
      <c r="AX180" s="121" t="str">
        <f t="shared" ca="1" si="85"/>
        <v/>
      </c>
      <c r="AY180" s="53" t="str">
        <f t="shared" ca="1" si="86"/>
        <v/>
      </c>
      <c r="AZ180" t="str">
        <f t="shared" ca="1" si="87"/>
        <v/>
      </c>
      <c r="BA180" s="121" t="str">
        <f t="shared" ca="1" si="88"/>
        <v/>
      </c>
      <c r="BB180" s="53" t="str">
        <f t="shared" ca="1" si="89"/>
        <v/>
      </c>
      <c r="BC180" t="str">
        <f t="shared" ca="1" si="90"/>
        <v/>
      </c>
      <c r="BD180" s="121" t="str">
        <f t="shared" ca="1" si="91"/>
        <v/>
      </c>
      <c r="BE180" s="53" t="str">
        <f t="shared" ca="1" si="92"/>
        <v/>
      </c>
      <c r="BF180" t="str">
        <f t="shared" ca="1" si="93"/>
        <v/>
      </c>
      <c r="BG180" s="121" t="str">
        <f t="shared" ca="1" si="94"/>
        <v/>
      </c>
      <c r="BH180" s="53" t="str">
        <f t="shared" ca="1" si="95"/>
        <v/>
      </c>
    </row>
    <row r="181" spans="1:60" ht="15.75" thickBot="1" x14ac:dyDescent="0.3">
      <c r="A181" s="48"/>
      <c r="B181" s="48"/>
      <c r="C181" s="48"/>
      <c r="D181" s="48"/>
      <c r="E181" s="48"/>
      <c r="F181" s="48"/>
      <c r="G181" s="48"/>
      <c r="H181" s="48"/>
      <c r="I181" s="48"/>
      <c r="J181" s="220" t="str">
        <f>IF(ISBLANK($G181),"",VLOOKUP($G181,'Chp 3 - Condition Assessment'!$N$5:$R$1000,4,FALSE))</f>
        <v/>
      </c>
      <c r="K181" s="105" t="str">
        <f>IF(ISBLANK($G181),"",VLOOKUP($G181,'Chp 3 - Condition Assessment'!$N$5:$R$1000,5,FALSE))</f>
        <v/>
      </c>
      <c r="L181" s="32" t="str">
        <f t="shared" si="75"/>
        <v xml:space="preserve">  </v>
      </c>
      <c r="P181" t="b">
        <f t="shared" si="103"/>
        <v>0</v>
      </c>
      <c r="Q181" t="str">
        <f t="shared" si="72"/>
        <v/>
      </c>
      <c r="R181" s="53" t="str">
        <f t="shared" si="97"/>
        <v/>
      </c>
      <c r="S181" s="108" t="str">
        <f t="shared" si="98"/>
        <v/>
      </c>
      <c r="T181" s="81" t="str">
        <f t="shared" si="99"/>
        <v/>
      </c>
      <c r="U181" s="105" t="str">
        <f t="shared" ca="1" si="104"/>
        <v/>
      </c>
      <c r="V181" s="105" t="str">
        <f t="shared" ca="1" si="104"/>
        <v/>
      </c>
      <c r="W181" s="105" t="str">
        <f t="shared" ca="1" si="104"/>
        <v/>
      </c>
      <c r="X181" s="105" t="str">
        <f t="shared" ca="1" si="104"/>
        <v/>
      </c>
      <c r="Y181" s="105" t="str">
        <f t="shared" ca="1" si="104"/>
        <v/>
      </c>
      <c r="AB181" s="111" t="str">
        <f t="shared" si="101"/>
        <v xml:space="preserve"> </v>
      </c>
      <c r="AC181" s="135"/>
      <c r="AD181" s="136"/>
      <c r="AE181" s="118" t="str">
        <f t="shared" si="76"/>
        <v/>
      </c>
      <c r="AF181" s="135"/>
      <c r="AG181" s="136"/>
      <c r="AH181" s="118" t="str">
        <f t="shared" si="77"/>
        <v/>
      </c>
      <c r="AI181" s="135"/>
      <c r="AJ181" s="136"/>
      <c r="AK181" s="118" t="str">
        <f t="shared" si="78"/>
        <v/>
      </c>
      <c r="AL181" s="135"/>
      <c r="AM181" s="136"/>
      <c r="AN181" s="118" t="str">
        <f t="shared" si="79"/>
        <v/>
      </c>
      <c r="AO181" s="135"/>
      <c r="AP181" s="136"/>
      <c r="AQ181" s="118" t="str">
        <f t="shared" si="80"/>
        <v/>
      </c>
      <c r="AT181" s="111" t="str">
        <f t="shared" si="81"/>
        <v xml:space="preserve"> </v>
      </c>
      <c r="AU181" t="str">
        <f t="shared" ca="1" si="82"/>
        <v/>
      </c>
      <c r="AV181" s="53" t="str">
        <f t="shared" ca="1" si="83"/>
        <v/>
      </c>
      <c r="AW181" t="str">
        <f t="shared" ca="1" si="84"/>
        <v/>
      </c>
      <c r="AX181" s="121" t="str">
        <f t="shared" ca="1" si="85"/>
        <v/>
      </c>
      <c r="AY181" s="53" t="str">
        <f t="shared" ca="1" si="86"/>
        <v/>
      </c>
      <c r="AZ181" t="str">
        <f t="shared" ca="1" si="87"/>
        <v/>
      </c>
      <c r="BA181" s="121" t="str">
        <f t="shared" ca="1" si="88"/>
        <v/>
      </c>
      <c r="BB181" s="53" t="str">
        <f t="shared" ca="1" si="89"/>
        <v/>
      </c>
      <c r="BC181" t="str">
        <f t="shared" ca="1" si="90"/>
        <v/>
      </c>
      <c r="BD181" s="121" t="str">
        <f t="shared" ca="1" si="91"/>
        <v/>
      </c>
      <c r="BE181" s="53" t="str">
        <f t="shared" ca="1" si="92"/>
        <v/>
      </c>
      <c r="BF181" t="str">
        <f t="shared" ca="1" si="93"/>
        <v/>
      </c>
      <c r="BG181" s="121" t="str">
        <f t="shared" ca="1" si="94"/>
        <v/>
      </c>
      <c r="BH181" s="53" t="str">
        <f t="shared" ca="1" si="95"/>
        <v/>
      </c>
    </row>
    <row r="182" spans="1:60" ht="15.75" thickBot="1" x14ac:dyDescent="0.3">
      <c r="A182" s="48"/>
      <c r="B182" s="48"/>
      <c r="C182" s="48"/>
      <c r="D182" s="48"/>
      <c r="E182" s="48"/>
      <c r="F182" s="48"/>
      <c r="G182" s="48"/>
      <c r="H182" s="48"/>
      <c r="I182" s="48"/>
      <c r="J182" s="220" t="str">
        <f>IF(ISBLANK($G182),"",VLOOKUP($G182,'Chp 3 - Condition Assessment'!$N$5:$R$1000,4,FALSE))</f>
        <v/>
      </c>
      <c r="K182" s="105" t="str">
        <f>IF(ISBLANK($G182),"",VLOOKUP($G182,'Chp 3 - Condition Assessment'!$N$5:$R$1000,5,FALSE))</f>
        <v/>
      </c>
      <c r="L182" s="32" t="str">
        <f t="shared" si="75"/>
        <v xml:space="preserve">  </v>
      </c>
      <c r="P182" t="b">
        <f t="shared" si="103"/>
        <v>0</v>
      </c>
      <c r="Q182" t="str">
        <f t="shared" si="72"/>
        <v/>
      </c>
      <c r="R182" s="53" t="str">
        <f t="shared" si="97"/>
        <v/>
      </c>
      <c r="S182" s="108" t="str">
        <f t="shared" si="98"/>
        <v/>
      </c>
      <c r="T182" s="81" t="str">
        <f t="shared" si="99"/>
        <v/>
      </c>
      <c r="U182" s="105" t="str">
        <f t="shared" ca="1" si="104"/>
        <v/>
      </c>
      <c r="V182" s="105" t="str">
        <f t="shared" ca="1" si="104"/>
        <v/>
      </c>
      <c r="W182" s="105" t="str">
        <f t="shared" ca="1" si="104"/>
        <v/>
      </c>
      <c r="X182" s="105" t="str">
        <f t="shared" ca="1" si="104"/>
        <v/>
      </c>
      <c r="Y182" s="105" t="str">
        <f t="shared" ca="1" si="104"/>
        <v/>
      </c>
      <c r="AB182" s="111" t="str">
        <f t="shared" si="101"/>
        <v xml:space="preserve"> </v>
      </c>
      <c r="AC182" s="135"/>
      <c r="AD182" s="136"/>
      <c r="AE182" s="118" t="str">
        <f t="shared" si="76"/>
        <v/>
      </c>
      <c r="AF182" s="135"/>
      <c r="AG182" s="136"/>
      <c r="AH182" s="118" t="str">
        <f t="shared" si="77"/>
        <v/>
      </c>
      <c r="AI182" s="135"/>
      <c r="AJ182" s="136"/>
      <c r="AK182" s="118" t="str">
        <f t="shared" si="78"/>
        <v/>
      </c>
      <c r="AL182" s="135"/>
      <c r="AM182" s="136"/>
      <c r="AN182" s="118" t="str">
        <f t="shared" si="79"/>
        <v/>
      </c>
      <c r="AO182" s="135"/>
      <c r="AP182" s="136"/>
      <c r="AQ182" s="118" t="str">
        <f t="shared" si="80"/>
        <v/>
      </c>
      <c r="AT182" s="111" t="str">
        <f t="shared" si="81"/>
        <v xml:space="preserve"> </v>
      </c>
      <c r="AU182" t="str">
        <f t="shared" ca="1" si="82"/>
        <v/>
      </c>
      <c r="AV182" s="53" t="str">
        <f t="shared" ca="1" si="83"/>
        <v/>
      </c>
      <c r="AW182" t="str">
        <f t="shared" ca="1" si="84"/>
        <v/>
      </c>
      <c r="AX182" s="121" t="str">
        <f t="shared" ca="1" si="85"/>
        <v/>
      </c>
      <c r="AY182" s="53" t="str">
        <f t="shared" ca="1" si="86"/>
        <v/>
      </c>
      <c r="AZ182" t="str">
        <f t="shared" ca="1" si="87"/>
        <v/>
      </c>
      <c r="BA182" s="121" t="str">
        <f t="shared" ca="1" si="88"/>
        <v/>
      </c>
      <c r="BB182" s="53" t="str">
        <f t="shared" ca="1" si="89"/>
        <v/>
      </c>
      <c r="BC182" t="str">
        <f t="shared" ca="1" si="90"/>
        <v/>
      </c>
      <c r="BD182" s="121" t="str">
        <f t="shared" ca="1" si="91"/>
        <v/>
      </c>
      <c r="BE182" s="53" t="str">
        <f t="shared" ca="1" si="92"/>
        <v/>
      </c>
      <c r="BF182" t="str">
        <f t="shared" ca="1" si="93"/>
        <v/>
      </c>
      <c r="BG182" s="121" t="str">
        <f t="shared" ca="1" si="94"/>
        <v/>
      </c>
      <c r="BH182" s="53" t="str">
        <f t="shared" ca="1" si="95"/>
        <v/>
      </c>
    </row>
    <row r="183" spans="1:60" ht="15.75" thickBot="1" x14ac:dyDescent="0.3">
      <c r="A183" s="48"/>
      <c r="B183" s="48"/>
      <c r="C183" s="48"/>
      <c r="D183" s="48"/>
      <c r="E183" s="48"/>
      <c r="F183" s="48"/>
      <c r="G183" s="48"/>
      <c r="H183" s="48"/>
      <c r="I183" s="48"/>
      <c r="J183" s="220" t="str">
        <f>IF(ISBLANK($G183),"",VLOOKUP($G183,'Chp 3 - Condition Assessment'!$N$5:$R$1000,4,FALSE))</f>
        <v/>
      </c>
      <c r="K183" s="105" t="str">
        <f>IF(ISBLANK($G183),"",VLOOKUP($G183,'Chp 3 - Condition Assessment'!$N$5:$R$1000,5,FALSE))</f>
        <v/>
      </c>
      <c r="L183" s="32" t="str">
        <f t="shared" si="75"/>
        <v xml:space="preserve">  </v>
      </c>
      <c r="P183" t="b">
        <f t="shared" si="103"/>
        <v>0</v>
      </c>
      <c r="Q183" t="str">
        <f t="shared" si="72"/>
        <v/>
      </c>
      <c r="R183" s="53" t="str">
        <f t="shared" si="97"/>
        <v/>
      </c>
      <c r="S183" s="108" t="str">
        <f t="shared" si="98"/>
        <v/>
      </c>
      <c r="T183" s="81" t="str">
        <f t="shared" si="99"/>
        <v/>
      </c>
      <c r="U183" s="105" t="str">
        <f t="shared" ca="1" si="104"/>
        <v/>
      </c>
      <c r="V183" s="105" t="str">
        <f t="shared" ca="1" si="104"/>
        <v/>
      </c>
      <c r="W183" s="105" t="str">
        <f t="shared" ca="1" si="104"/>
        <v/>
      </c>
      <c r="X183" s="105" t="str">
        <f t="shared" ca="1" si="104"/>
        <v/>
      </c>
      <c r="Y183" s="105" t="str">
        <f t="shared" ca="1" si="104"/>
        <v/>
      </c>
      <c r="AB183" s="111" t="str">
        <f t="shared" si="101"/>
        <v xml:space="preserve"> </v>
      </c>
      <c r="AC183" s="135"/>
      <c r="AD183" s="136"/>
      <c r="AE183" s="118" t="str">
        <f t="shared" si="76"/>
        <v/>
      </c>
      <c r="AF183" s="135"/>
      <c r="AG183" s="136"/>
      <c r="AH183" s="118" t="str">
        <f t="shared" si="77"/>
        <v/>
      </c>
      <c r="AI183" s="135"/>
      <c r="AJ183" s="136"/>
      <c r="AK183" s="118" t="str">
        <f t="shared" si="78"/>
        <v/>
      </c>
      <c r="AL183" s="135"/>
      <c r="AM183" s="136"/>
      <c r="AN183" s="118" t="str">
        <f t="shared" si="79"/>
        <v/>
      </c>
      <c r="AO183" s="135"/>
      <c r="AP183" s="136"/>
      <c r="AQ183" s="118" t="str">
        <f t="shared" si="80"/>
        <v/>
      </c>
      <c r="AT183" s="111" t="str">
        <f t="shared" si="81"/>
        <v xml:space="preserve"> </v>
      </c>
      <c r="AU183" t="str">
        <f t="shared" ca="1" si="82"/>
        <v/>
      </c>
      <c r="AV183" s="53" t="str">
        <f t="shared" ca="1" si="83"/>
        <v/>
      </c>
      <c r="AW183" t="str">
        <f t="shared" ca="1" si="84"/>
        <v/>
      </c>
      <c r="AX183" s="121" t="str">
        <f t="shared" ca="1" si="85"/>
        <v/>
      </c>
      <c r="AY183" s="53" t="str">
        <f t="shared" ca="1" si="86"/>
        <v/>
      </c>
      <c r="AZ183" t="str">
        <f t="shared" ca="1" si="87"/>
        <v/>
      </c>
      <c r="BA183" s="121" t="str">
        <f t="shared" ca="1" si="88"/>
        <v/>
      </c>
      <c r="BB183" s="53" t="str">
        <f t="shared" ca="1" si="89"/>
        <v/>
      </c>
      <c r="BC183" t="str">
        <f t="shared" ca="1" si="90"/>
        <v/>
      </c>
      <c r="BD183" s="121" t="str">
        <f t="shared" ca="1" si="91"/>
        <v/>
      </c>
      <c r="BE183" s="53" t="str">
        <f t="shared" ca="1" si="92"/>
        <v/>
      </c>
      <c r="BF183" t="str">
        <f t="shared" ca="1" si="93"/>
        <v/>
      </c>
      <c r="BG183" s="121" t="str">
        <f t="shared" ca="1" si="94"/>
        <v/>
      </c>
      <c r="BH183" s="53" t="str">
        <f t="shared" ca="1" si="95"/>
        <v/>
      </c>
    </row>
    <row r="184" spans="1:60" ht="15.75" thickBot="1" x14ac:dyDescent="0.3">
      <c r="A184" s="48"/>
      <c r="B184" s="48"/>
      <c r="C184" s="48"/>
      <c r="D184" s="48"/>
      <c r="E184" s="48"/>
      <c r="F184" s="48"/>
      <c r="G184" s="48"/>
      <c r="H184" s="48"/>
      <c r="I184" s="48"/>
      <c r="J184" s="220" t="str">
        <f>IF(ISBLANK($G184),"",VLOOKUP($G184,'Chp 3 - Condition Assessment'!$N$5:$R$1000,4,FALSE))</f>
        <v/>
      </c>
      <c r="K184" s="105" t="str">
        <f>IF(ISBLANK($G184),"",VLOOKUP($G184,'Chp 3 - Condition Assessment'!$N$5:$R$1000,5,FALSE))</f>
        <v/>
      </c>
      <c r="L184" s="32" t="str">
        <f t="shared" si="75"/>
        <v xml:space="preserve">  </v>
      </c>
      <c r="P184" t="b">
        <f t="shared" si="103"/>
        <v>0</v>
      </c>
      <c r="Q184" t="str">
        <f t="shared" si="72"/>
        <v/>
      </c>
      <c r="R184" s="53" t="str">
        <f t="shared" si="97"/>
        <v/>
      </c>
      <c r="S184" s="108" t="str">
        <f t="shared" si="98"/>
        <v/>
      </c>
      <c r="T184" s="81" t="str">
        <f t="shared" si="99"/>
        <v/>
      </c>
      <c r="U184" s="105" t="str">
        <f t="shared" ca="1" si="104"/>
        <v/>
      </c>
      <c r="V184" s="105" t="str">
        <f t="shared" ca="1" si="104"/>
        <v/>
      </c>
      <c r="W184" s="105" t="str">
        <f t="shared" ca="1" si="104"/>
        <v/>
      </c>
      <c r="X184" s="105" t="str">
        <f t="shared" ca="1" si="104"/>
        <v/>
      </c>
      <c r="Y184" s="105" t="str">
        <f t="shared" ca="1" si="104"/>
        <v/>
      </c>
      <c r="AB184" s="111" t="str">
        <f t="shared" si="101"/>
        <v xml:space="preserve"> </v>
      </c>
      <c r="AC184" s="135"/>
      <c r="AD184" s="136"/>
      <c r="AE184" s="118" t="str">
        <f t="shared" si="76"/>
        <v/>
      </c>
      <c r="AF184" s="135"/>
      <c r="AG184" s="136"/>
      <c r="AH184" s="118" t="str">
        <f t="shared" si="77"/>
        <v/>
      </c>
      <c r="AI184" s="135"/>
      <c r="AJ184" s="136"/>
      <c r="AK184" s="118" t="str">
        <f t="shared" si="78"/>
        <v/>
      </c>
      <c r="AL184" s="135"/>
      <c r="AM184" s="136"/>
      <c r="AN184" s="118" t="str">
        <f t="shared" si="79"/>
        <v/>
      </c>
      <c r="AO184" s="135"/>
      <c r="AP184" s="136"/>
      <c r="AQ184" s="118" t="str">
        <f t="shared" si="80"/>
        <v/>
      </c>
      <c r="AT184" s="111" t="str">
        <f t="shared" si="81"/>
        <v xml:space="preserve"> </v>
      </c>
      <c r="AU184" t="str">
        <f t="shared" ca="1" si="82"/>
        <v/>
      </c>
      <c r="AV184" s="53" t="str">
        <f t="shared" ca="1" si="83"/>
        <v/>
      </c>
      <c r="AW184" t="str">
        <f t="shared" ca="1" si="84"/>
        <v/>
      </c>
      <c r="AX184" s="121" t="str">
        <f t="shared" ca="1" si="85"/>
        <v/>
      </c>
      <c r="AY184" s="53" t="str">
        <f t="shared" ca="1" si="86"/>
        <v/>
      </c>
      <c r="AZ184" t="str">
        <f t="shared" ca="1" si="87"/>
        <v/>
      </c>
      <c r="BA184" s="121" t="str">
        <f t="shared" ca="1" si="88"/>
        <v/>
      </c>
      <c r="BB184" s="53" t="str">
        <f t="shared" ca="1" si="89"/>
        <v/>
      </c>
      <c r="BC184" t="str">
        <f t="shared" ca="1" si="90"/>
        <v/>
      </c>
      <c r="BD184" s="121" t="str">
        <f t="shared" ca="1" si="91"/>
        <v/>
      </c>
      <c r="BE184" s="53" t="str">
        <f t="shared" ca="1" si="92"/>
        <v/>
      </c>
      <c r="BF184" t="str">
        <f t="shared" ca="1" si="93"/>
        <v/>
      </c>
      <c r="BG184" s="121" t="str">
        <f t="shared" ca="1" si="94"/>
        <v/>
      </c>
      <c r="BH184" s="53" t="str">
        <f t="shared" ca="1" si="95"/>
        <v/>
      </c>
    </row>
    <row r="185" spans="1:60" ht="15.75" thickBot="1" x14ac:dyDescent="0.3">
      <c r="A185" s="48"/>
      <c r="B185" s="48"/>
      <c r="C185" s="48"/>
      <c r="D185" s="48"/>
      <c r="E185" s="48"/>
      <c r="F185" s="48"/>
      <c r="G185" s="48"/>
      <c r="H185" s="48"/>
      <c r="I185" s="48"/>
      <c r="J185" s="220" t="str">
        <f>IF(ISBLANK($G185),"",VLOOKUP($G185,'Chp 3 - Condition Assessment'!$N$5:$R$1000,4,FALSE))</f>
        <v/>
      </c>
      <c r="K185" s="105" t="str">
        <f>IF(ISBLANK($G185),"",VLOOKUP($G185,'Chp 3 - Condition Assessment'!$N$5:$R$1000,5,FALSE))</f>
        <v/>
      </c>
      <c r="L185" s="32" t="str">
        <f t="shared" si="75"/>
        <v xml:space="preserve">  </v>
      </c>
      <c r="P185" t="b">
        <f t="shared" si="103"/>
        <v>0</v>
      </c>
      <c r="Q185" t="str">
        <f t="shared" si="72"/>
        <v/>
      </c>
      <c r="R185" s="53" t="str">
        <f t="shared" si="97"/>
        <v/>
      </c>
      <c r="S185" s="108" t="str">
        <f t="shared" si="98"/>
        <v/>
      </c>
      <c r="T185" s="81" t="str">
        <f t="shared" si="99"/>
        <v/>
      </c>
      <c r="U185" s="105" t="str">
        <f t="shared" ca="1" si="104"/>
        <v/>
      </c>
      <c r="V185" s="105" t="str">
        <f t="shared" ca="1" si="104"/>
        <v/>
      </c>
      <c r="W185" s="105" t="str">
        <f t="shared" ca="1" si="104"/>
        <v/>
      </c>
      <c r="X185" s="105" t="str">
        <f t="shared" ca="1" si="104"/>
        <v/>
      </c>
      <c r="Y185" s="105" t="str">
        <f t="shared" ca="1" si="104"/>
        <v/>
      </c>
      <c r="AB185" s="111" t="str">
        <f t="shared" si="101"/>
        <v xml:space="preserve"> </v>
      </c>
      <c r="AC185" s="135"/>
      <c r="AD185" s="136"/>
      <c r="AE185" s="118" t="str">
        <f t="shared" si="76"/>
        <v/>
      </c>
      <c r="AF185" s="135"/>
      <c r="AG185" s="136"/>
      <c r="AH185" s="118" t="str">
        <f t="shared" si="77"/>
        <v/>
      </c>
      <c r="AI185" s="135"/>
      <c r="AJ185" s="136"/>
      <c r="AK185" s="118" t="str">
        <f t="shared" si="78"/>
        <v/>
      </c>
      <c r="AL185" s="135"/>
      <c r="AM185" s="136"/>
      <c r="AN185" s="118" t="str">
        <f t="shared" si="79"/>
        <v/>
      </c>
      <c r="AO185" s="135"/>
      <c r="AP185" s="136"/>
      <c r="AQ185" s="118" t="str">
        <f t="shared" si="80"/>
        <v/>
      </c>
      <c r="AT185" s="111" t="str">
        <f t="shared" si="81"/>
        <v xml:space="preserve"> </v>
      </c>
      <c r="AU185" t="str">
        <f t="shared" ca="1" si="82"/>
        <v/>
      </c>
      <c r="AV185" s="53" t="str">
        <f t="shared" ca="1" si="83"/>
        <v/>
      </c>
      <c r="AW185" t="str">
        <f t="shared" ca="1" si="84"/>
        <v/>
      </c>
      <c r="AX185" s="121" t="str">
        <f t="shared" ca="1" si="85"/>
        <v/>
      </c>
      <c r="AY185" s="53" t="str">
        <f t="shared" ca="1" si="86"/>
        <v/>
      </c>
      <c r="AZ185" t="str">
        <f t="shared" ca="1" si="87"/>
        <v/>
      </c>
      <c r="BA185" s="121" t="str">
        <f t="shared" ca="1" si="88"/>
        <v/>
      </c>
      <c r="BB185" s="53" t="str">
        <f t="shared" ca="1" si="89"/>
        <v/>
      </c>
      <c r="BC185" t="str">
        <f t="shared" ca="1" si="90"/>
        <v/>
      </c>
      <c r="BD185" s="121" t="str">
        <f t="shared" ca="1" si="91"/>
        <v/>
      </c>
      <c r="BE185" s="53" t="str">
        <f t="shared" ca="1" si="92"/>
        <v/>
      </c>
      <c r="BF185" t="str">
        <f t="shared" ca="1" si="93"/>
        <v/>
      </c>
      <c r="BG185" s="121" t="str">
        <f t="shared" ca="1" si="94"/>
        <v/>
      </c>
      <c r="BH185" s="53" t="str">
        <f t="shared" ca="1" si="95"/>
        <v/>
      </c>
    </row>
    <row r="186" spans="1:60" ht="15.75" thickBot="1" x14ac:dyDescent="0.3">
      <c r="A186" s="48"/>
      <c r="B186" s="48"/>
      <c r="C186" s="48"/>
      <c r="D186" s="48"/>
      <c r="E186" s="48"/>
      <c r="F186" s="48"/>
      <c r="G186" s="48"/>
      <c r="H186" s="48"/>
      <c r="I186" s="48"/>
      <c r="J186" s="220" t="str">
        <f>IF(ISBLANK($G186),"",VLOOKUP($G186,'Chp 3 - Condition Assessment'!$N$5:$R$1000,4,FALSE))</f>
        <v/>
      </c>
      <c r="K186" s="105" t="str">
        <f>IF(ISBLANK($G186),"",VLOOKUP($G186,'Chp 3 - Condition Assessment'!$N$5:$R$1000,5,FALSE))</f>
        <v/>
      </c>
      <c r="L186" s="32" t="str">
        <f t="shared" si="75"/>
        <v xml:space="preserve">  </v>
      </c>
      <c r="P186" t="b">
        <f t="shared" si="103"/>
        <v>0</v>
      </c>
      <c r="Q186" t="str">
        <f t="shared" si="72"/>
        <v/>
      </c>
      <c r="R186" s="53" t="str">
        <f t="shared" si="97"/>
        <v/>
      </c>
      <c r="S186" s="108" t="str">
        <f t="shared" si="98"/>
        <v/>
      </c>
      <c r="T186" s="81" t="str">
        <f t="shared" si="99"/>
        <v/>
      </c>
      <c r="U186" s="105" t="str">
        <f t="shared" ref="U186:Y195" ca="1" si="105">IFERROR(IF((U$10-$S186)&lt;=$T186,$Q186,0),"")</f>
        <v/>
      </c>
      <c r="V186" s="105" t="str">
        <f t="shared" ca="1" si="105"/>
        <v/>
      </c>
      <c r="W186" s="105" t="str">
        <f t="shared" ca="1" si="105"/>
        <v/>
      </c>
      <c r="X186" s="105" t="str">
        <f t="shared" ca="1" si="105"/>
        <v/>
      </c>
      <c r="Y186" s="105" t="str">
        <f t="shared" ca="1" si="105"/>
        <v/>
      </c>
      <c r="AB186" s="111" t="str">
        <f t="shared" si="101"/>
        <v xml:space="preserve"> </v>
      </c>
      <c r="AC186" s="135"/>
      <c r="AD186" s="136"/>
      <c r="AE186" s="118" t="str">
        <f t="shared" si="76"/>
        <v/>
      </c>
      <c r="AF186" s="135"/>
      <c r="AG186" s="136"/>
      <c r="AH186" s="118" t="str">
        <f t="shared" si="77"/>
        <v/>
      </c>
      <c r="AI186" s="135"/>
      <c r="AJ186" s="136"/>
      <c r="AK186" s="118" t="str">
        <f t="shared" si="78"/>
        <v/>
      </c>
      <c r="AL186" s="135"/>
      <c r="AM186" s="136"/>
      <c r="AN186" s="118" t="str">
        <f t="shared" si="79"/>
        <v/>
      </c>
      <c r="AO186" s="135"/>
      <c r="AP186" s="136"/>
      <c r="AQ186" s="118" t="str">
        <f t="shared" si="80"/>
        <v/>
      </c>
      <c r="AT186" s="111" t="str">
        <f t="shared" si="81"/>
        <v xml:space="preserve"> </v>
      </c>
      <c r="AU186" t="str">
        <f t="shared" ca="1" si="82"/>
        <v/>
      </c>
      <c r="AV186" s="53" t="str">
        <f t="shared" ca="1" si="83"/>
        <v/>
      </c>
      <c r="AW186" t="str">
        <f t="shared" ca="1" si="84"/>
        <v/>
      </c>
      <c r="AX186" s="121" t="str">
        <f t="shared" ca="1" si="85"/>
        <v/>
      </c>
      <c r="AY186" s="53" t="str">
        <f t="shared" ca="1" si="86"/>
        <v/>
      </c>
      <c r="AZ186" t="str">
        <f t="shared" ca="1" si="87"/>
        <v/>
      </c>
      <c r="BA186" s="121" t="str">
        <f t="shared" ca="1" si="88"/>
        <v/>
      </c>
      <c r="BB186" s="53" t="str">
        <f t="shared" ca="1" si="89"/>
        <v/>
      </c>
      <c r="BC186" t="str">
        <f t="shared" ca="1" si="90"/>
        <v/>
      </c>
      <c r="BD186" s="121" t="str">
        <f t="shared" ca="1" si="91"/>
        <v/>
      </c>
      <c r="BE186" s="53" t="str">
        <f t="shared" ca="1" si="92"/>
        <v/>
      </c>
      <c r="BF186" t="str">
        <f t="shared" ca="1" si="93"/>
        <v/>
      </c>
      <c r="BG186" s="121" t="str">
        <f t="shared" ca="1" si="94"/>
        <v/>
      </c>
      <c r="BH186" s="53" t="str">
        <f t="shared" ca="1" si="95"/>
        <v/>
      </c>
    </row>
    <row r="187" spans="1:60" ht="15.75" thickBot="1" x14ac:dyDescent="0.3">
      <c r="A187" s="48"/>
      <c r="B187" s="48"/>
      <c r="C187" s="48"/>
      <c r="D187" s="48"/>
      <c r="E187" s="48"/>
      <c r="F187" s="48"/>
      <c r="G187" s="48"/>
      <c r="H187" s="48"/>
      <c r="I187" s="48"/>
      <c r="J187" s="220" t="str">
        <f>IF(ISBLANK($G187),"",VLOOKUP($G187,'Chp 3 - Condition Assessment'!$N$5:$R$1000,4,FALSE))</f>
        <v/>
      </c>
      <c r="K187" s="105" t="str">
        <f>IF(ISBLANK($G187),"",VLOOKUP($G187,'Chp 3 - Condition Assessment'!$N$5:$R$1000,5,FALSE))</f>
        <v/>
      </c>
      <c r="L187" s="32" t="str">
        <f t="shared" si="75"/>
        <v xml:space="preserve">  </v>
      </c>
      <c r="P187" t="b">
        <f t="shared" si="103"/>
        <v>0</v>
      </c>
      <c r="Q187" t="str">
        <f t="shared" si="72"/>
        <v/>
      </c>
      <c r="R187" s="53" t="str">
        <f t="shared" si="97"/>
        <v/>
      </c>
      <c r="S187" s="108" t="str">
        <f t="shared" si="98"/>
        <v/>
      </c>
      <c r="T187" s="81" t="str">
        <f t="shared" si="99"/>
        <v/>
      </c>
      <c r="U187" s="105" t="str">
        <f t="shared" ca="1" si="105"/>
        <v/>
      </c>
      <c r="V187" s="105" t="str">
        <f t="shared" ca="1" si="105"/>
        <v/>
      </c>
      <c r="W187" s="105" t="str">
        <f t="shared" ca="1" si="105"/>
        <v/>
      </c>
      <c r="X187" s="105" t="str">
        <f t="shared" ca="1" si="105"/>
        <v/>
      </c>
      <c r="Y187" s="105" t="str">
        <f t="shared" ca="1" si="105"/>
        <v/>
      </c>
      <c r="AB187" s="111" t="str">
        <f t="shared" si="101"/>
        <v xml:space="preserve"> </v>
      </c>
      <c r="AC187" s="135"/>
      <c r="AD187" s="136"/>
      <c r="AE187" s="118" t="str">
        <f t="shared" si="76"/>
        <v/>
      </c>
      <c r="AF187" s="135"/>
      <c r="AG187" s="136"/>
      <c r="AH187" s="118" t="str">
        <f t="shared" si="77"/>
        <v/>
      </c>
      <c r="AI187" s="135"/>
      <c r="AJ187" s="136"/>
      <c r="AK187" s="118" t="str">
        <f t="shared" si="78"/>
        <v/>
      </c>
      <c r="AL187" s="135"/>
      <c r="AM187" s="136"/>
      <c r="AN187" s="118" t="str">
        <f t="shared" si="79"/>
        <v/>
      </c>
      <c r="AO187" s="135"/>
      <c r="AP187" s="136"/>
      <c r="AQ187" s="118" t="str">
        <f t="shared" si="80"/>
        <v/>
      </c>
      <c r="AT187" s="111" t="str">
        <f t="shared" si="81"/>
        <v xml:space="preserve"> </v>
      </c>
      <c r="AU187" t="str">
        <f t="shared" ca="1" si="82"/>
        <v/>
      </c>
      <c r="AV187" s="53" t="str">
        <f t="shared" ca="1" si="83"/>
        <v/>
      </c>
      <c r="AW187" t="str">
        <f t="shared" ca="1" si="84"/>
        <v/>
      </c>
      <c r="AX187" s="121" t="str">
        <f t="shared" ca="1" si="85"/>
        <v/>
      </c>
      <c r="AY187" s="53" t="str">
        <f t="shared" ca="1" si="86"/>
        <v/>
      </c>
      <c r="AZ187" t="str">
        <f t="shared" ca="1" si="87"/>
        <v/>
      </c>
      <c r="BA187" s="121" t="str">
        <f t="shared" ca="1" si="88"/>
        <v/>
      </c>
      <c r="BB187" s="53" t="str">
        <f t="shared" ca="1" si="89"/>
        <v/>
      </c>
      <c r="BC187" t="str">
        <f t="shared" ca="1" si="90"/>
        <v/>
      </c>
      <c r="BD187" s="121" t="str">
        <f t="shared" ca="1" si="91"/>
        <v/>
      </c>
      <c r="BE187" s="53" t="str">
        <f t="shared" ca="1" si="92"/>
        <v/>
      </c>
      <c r="BF187" t="str">
        <f t="shared" ca="1" si="93"/>
        <v/>
      </c>
      <c r="BG187" s="121" t="str">
        <f t="shared" ca="1" si="94"/>
        <v/>
      </c>
      <c r="BH187" s="53" t="str">
        <f t="shared" ca="1" si="95"/>
        <v/>
      </c>
    </row>
    <row r="188" spans="1:60" ht="15.75" thickBot="1" x14ac:dyDescent="0.3">
      <c r="A188" s="48"/>
      <c r="B188" s="48"/>
      <c r="C188" s="48"/>
      <c r="D188" s="48"/>
      <c r="E188" s="48"/>
      <c r="F188" s="48"/>
      <c r="G188" s="48"/>
      <c r="H188" s="48"/>
      <c r="I188" s="48"/>
      <c r="J188" s="220" t="str">
        <f>IF(ISBLANK($G188),"",VLOOKUP($G188,'Chp 3 - Condition Assessment'!$N$5:$R$1000,4,FALSE))</f>
        <v/>
      </c>
      <c r="K188" s="105" t="str">
        <f>IF(ISBLANK($G188),"",VLOOKUP($G188,'Chp 3 - Condition Assessment'!$N$5:$R$1000,5,FALSE))</f>
        <v/>
      </c>
      <c r="L188" s="32" t="str">
        <f t="shared" si="75"/>
        <v xml:space="preserve">  </v>
      </c>
      <c r="P188" t="b">
        <f t="shared" si="103"/>
        <v>0</v>
      </c>
      <c r="Q188" t="str">
        <f t="shared" ref="Q188:Q251" si="106">IFERROR(IF(OR(ISBLANK(O188),O188="Grand Total"),"",SUMIF(L:L,O188,F:F)),"")</f>
        <v/>
      </c>
      <c r="R188" s="53" t="str">
        <f t="shared" si="97"/>
        <v/>
      </c>
      <c r="S188" s="108" t="str">
        <f t="shared" si="98"/>
        <v/>
      </c>
      <c r="T188" s="81" t="str">
        <f t="shared" si="99"/>
        <v/>
      </c>
      <c r="U188" s="105" t="str">
        <f t="shared" ca="1" si="105"/>
        <v/>
      </c>
      <c r="V188" s="105" t="str">
        <f t="shared" ca="1" si="105"/>
        <v/>
      </c>
      <c r="W188" s="105" t="str">
        <f t="shared" ca="1" si="105"/>
        <v/>
      </c>
      <c r="X188" s="105" t="str">
        <f t="shared" ca="1" si="105"/>
        <v/>
      </c>
      <c r="Y188" s="105" t="str">
        <f t="shared" ca="1" si="105"/>
        <v/>
      </c>
      <c r="AB188" s="111" t="str">
        <f t="shared" si="101"/>
        <v xml:space="preserve"> </v>
      </c>
      <c r="AC188" s="135"/>
      <c r="AD188" s="136"/>
      <c r="AE188" s="118" t="str">
        <f t="shared" si="76"/>
        <v/>
      </c>
      <c r="AF188" s="135"/>
      <c r="AG188" s="136"/>
      <c r="AH188" s="118" t="str">
        <f t="shared" si="77"/>
        <v/>
      </c>
      <c r="AI188" s="135"/>
      <c r="AJ188" s="136"/>
      <c r="AK188" s="118" t="str">
        <f t="shared" si="78"/>
        <v/>
      </c>
      <c r="AL188" s="135"/>
      <c r="AM188" s="136"/>
      <c r="AN188" s="118" t="str">
        <f t="shared" si="79"/>
        <v/>
      </c>
      <c r="AO188" s="135"/>
      <c r="AP188" s="136"/>
      <c r="AQ188" s="118" t="str">
        <f t="shared" si="80"/>
        <v/>
      </c>
      <c r="AT188" s="111" t="str">
        <f t="shared" si="81"/>
        <v xml:space="preserve"> </v>
      </c>
      <c r="AU188" t="str">
        <f t="shared" ca="1" si="82"/>
        <v/>
      </c>
      <c r="AV188" s="53" t="str">
        <f t="shared" ca="1" si="83"/>
        <v/>
      </c>
      <c r="AW188" t="str">
        <f t="shared" ca="1" si="84"/>
        <v/>
      </c>
      <c r="AX188" s="121" t="str">
        <f t="shared" ca="1" si="85"/>
        <v/>
      </c>
      <c r="AY188" s="53" t="str">
        <f t="shared" ca="1" si="86"/>
        <v/>
      </c>
      <c r="AZ188" t="str">
        <f t="shared" ca="1" si="87"/>
        <v/>
      </c>
      <c r="BA188" s="121" t="str">
        <f t="shared" ca="1" si="88"/>
        <v/>
      </c>
      <c r="BB188" s="53" t="str">
        <f t="shared" ca="1" si="89"/>
        <v/>
      </c>
      <c r="BC188" t="str">
        <f t="shared" ca="1" si="90"/>
        <v/>
      </c>
      <c r="BD188" s="121" t="str">
        <f t="shared" ca="1" si="91"/>
        <v/>
      </c>
      <c r="BE188" s="53" t="str">
        <f t="shared" ca="1" si="92"/>
        <v/>
      </c>
      <c r="BF188" t="str">
        <f t="shared" ca="1" si="93"/>
        <v/>
      </c>
      <c r="BG188" s="121" t="str">
        <f t="shared" ca="1" si="94"/>
        <v/>
      </c>
      <c r="BH188" s="53" t="str">
        <f t="shared" ca="1" si="95"/>
        <v/>
      </c>
    </row>
    <row r="189" spans="1:60" ht="15.75" thickBot="1" x14ac:dyDescent="0.3">
      <c r="A189" s="48"/>
      <c r="B189" s="48"/>
      <c r="C189" s="48"/>
      <c r="D189" s="48"/>
      <c r="E189" s="48"/>
      <c r="F189" s="48"/>
      <c r="G189" s="48"/>
      <c r="H189" s="48"/>
      <c r="I189" s="48"/>
      <c r="J189" s="220" t="str">
        <f>IF(ISBLANK($G189),"",VLOOKUP($G189,'Chp 3 - Condition Assessment'!$N$5:$R$1000,4,FALSE))</f>
        <v/>
      </c>
      <c r="K189" s="105" t="str">
        <f>IF(ISBLANK($G189),"",VLOOKUP($G189,'Chp 3 - Condition Assessment'!$N$5:$R$1000,5,FALSE))</f>
        <v/>
      </c>
      <c r="L189" s="32" t="str">
        <f t="shared" si="75"/>
        <v xml:space="preserve">  </v>
      </c>
      <c r="P189" t="b">
        <f t="shared" si="103"/>
        <v>0</v>
      </c>
      <c r="Q189" t="str">
        <f t="shared" si="106"/>
        <v/>
      </c>
      <c r="R189" s="53" t="str">
        <f t="shared" si="97"/>
        <v/>
      </c>
      <c r="S189" s="108" t="str">
        <f t="shared" si="98"/>
        <v/>
      </c>
      <c r="T189" s="81" t="str">
        <f t="shared" si="99"/>
        <v/>
      </c>
      <c r="U189" s="105" t="str">
        <f t="shared" ca="1" si="105"/>
        <v/>
      </c>
      <c r="V189" s="105" t="str">
        <f t="shared" ca="1" si="105"/>
        <v/>
      </c>
      <c r="W189" s="105" t="str">
        <f t="shared" ca="1" si="105"/>
        <v/>
      </c>
      <c r="X189" s="105" t="str">
        <f t="shared" ca="1" si="105"/>
        <v/>
      </c>
      <c r="Y189" s="105" t="str">
        <f t="shared" ca="1" si="105"/>
        <v/>
      </c>
      <c r="AB189" s="111" t="str">
        <f t="shared" si="101"/>
        <v xml:space="preserve"> </v>
      </c>
      <c r="AC189" s="135"/>
      <c r="AD189" s="136"/>
      <c r="AE189" s="118" t="str">
        <f t="shared" si="76"/>
        <v/>
      </c>
      <c r="AF189" s="135"/>
      <c r="AG189" s="136"/>
      <c r="AH189" s="118" t="str">
        <f t="shared" si="77"/>
        <v/>
      </c>
      <c r="AI189" s="135"/>
      <c r="AJ189" s="136"/>
      <c r="AK189" s="118" t="str">
        <f t="shared" si="78"/>
        <v/>
      </c>
      <c r="AL189" s="135"/>
      <c r="AM189" s="136"/>
      <c r="AN189" s="118" t="str">
        <f t="shared" si="79"/>
        <v/>
      </c>
      <c r="AO189" s="135"/>
      <c r="AP189" s="136"/>
      <c r="AQ189" s="118" t="str">
        <f t="shared" si="80"/>
        <v/>
      </c>
      <c r="AT189" s="111" t="str">
        <f t="shared" si="81"/>
        <v xml:space="preserve"> </v>
      </c>
      <c r="AU189" t="str">
        <f t="shared" ca="1" si="82"/>
        <v/>
      </c>
      <c r="AV189" s="53" t="str">
        <f t="shared" ca="1" si="83"/>
        <v/>
      </c>
      <c r="AW189" t="str">
        <f t="shared" ca="1" si="84"/>
        <v/>
      </c>
      <c r="AX189" s="121" t="str">
        <f t="shared" ca="1" si="85"/>
        <v/>
      </c>
      <c r="AY189" s="53" t="str">
        <f t="shared" ca="1" si="86"/>
        <v/>
      </c>
      <c r="AZ189" t="str">
        <f t="shared" ca="1" si="87"/>
        <v/>
      </c>
      <c r="BA189" s="121" t="str">
        <f t="shared" ca="1" si="88"/>
        <v/>
      </c>
      <c r="BB189" s="53" t="str">
        <f t="shared" ca="1" si="89"/>
        <v/>
      </c>
      <c r="BC189" t="str">
        <f t="shared" ca="1" si="90"/>
        <v/>
      </c>
      <c r="BD189" s="121" t="str">
        <f t="shared" ca="1" si="91"/>
        <v/>
      </c>
      <c r="BE189" s="53" t="str">
        <f t="shared" ca="1" si="92"/>
        <v/>
      </c>
      <c r="BF189" t="str">
        <f t="shared" ca="1" si="93"/>
        <v/>
      </c>
      <c r="BG189" s="121" t="str">
        <f t="shared" ca="1" si="94"/>
        <v/>
      </c>
      <c r="BH189" s="53" t="str">
        <f t="shared" ca="1" si="95"/>
        <v/>
      </c>
    </row>
    <row r="190" spans="1:60" ht="15.75" thickBot="1" x14ac:dyDescent="0.3">
      <c r="A190" s="48"/>
      <c r="B190" s="48"/>
      <c r="C190" s="48"/>
      <c r="D190" s="48"/>
      <c r="E190" s="48"/>
      <c r="F190" s="48"/>
      <c r="G190" s="48"/>
      <c r="H190" s="48"/>
      <c r="I190" s="48"/>
      <c r="J190" s="220" t="str">
        <f>IF(ISBLANK($G190),"",VLOOKUP($G190,'Chp 3 - Condition Assessment'!$N$5:$R$1000,4,FALSE))</f>
        <v/>
      </c>
      <c r="K190" s="105" t="str">
        <f>IF(ISBLANK($G190),"",VLOOKUP($G190,'Chp 3 - Condition Assessment'!$N$5:$R$1000,5,FALSE))</f>
        <v/>
      </c>
      <c r="L190" s="32" t="str">
        <f t="shared" si="75"/>
        <v xml:space="preserve">  </v>
      </c>
      <c r="P190" t="b">
        <f t="shared" si="103"/>
        <v>0</v>
      </c>
      <c r="Q190" t="str">
        <f t="shared" si="106"/>
        <v/>
      </c>
      <c r="R190" s="53" t="str">
        <f t="shared" si="97"/>
        <v/>
      </c>
      <c r="S190" s="108" t="str">
        <f t="shared" si="98"/>
        <v/>
      </c>
      <c r="T190" s="81" t="str">
        <f t="shared" si="99"/>
        <v/>
      </c>
      <c r="U190" s="105" t="str">
        <f t="shared" ca="1" si="105"/>
        <v/>
      </c>
      <c r="V190" s="105" t="str">
        <f t="shared" ca="1" si="105"/>
        <v/>
      </c>
      <c r="W190" s="105" t="str">
        <f t="shared" ca="1" si="105"/>
        <v/>
      </c>
      <c r="X190" s="105" t="str">
        <f t="shared" ca="1" si="105"/>
        <v/>
      </c>
      <c r="Y190" s="105" t="str">
        <f t="shared" ca="1" si="105"/>
        <v/>
      </c>
      <c r="AB190" s="111" t="str">
        <f t="shared" si="101"/>
        <v xml:space="preserve"> </v>
      </c>
      <c r="AC190" s="135"/>
      <c r="AD190" s="136"/>
      <c r="AE190" s="118" t="str">
        <f t="shared" si="76"/>
        <v/>
      </c>
      <c r="AF190" s="135"/>
      <c r="AG190" s="136"/>
      <c r="AH190" s="118" t="str">
        <f t="shared" si="77"/>
        <v/>
      </c>
      <c r="AI190" s="135"/>
      <c r="AJ190" s="136"/>
      <c r="AK190" s="118" t="str">
        <f t="shared" si="78"/>
        <v/>
      </c>
      <c r="AL190" s="135"/>
      <c r="AM190" s="136"/>
      <c r="AN190" s="118" t="str">
        <f t="shared" si="79"/>
        <v/>
      </c>
      <c r="AO190" s="135"/>
      <c r="AP190" s="136"/>
      <c r="AQ190" s="118" t="str">
        <f t="shared" si="80"/>
        <v/>
      </c>
      <c r="AT190" s="111" t="str">
        <f t="shared" si="81"/>
        <v xml:space="preserve"> </v>
      </c>
      <c r="AU190" t="str">
        <f t="shared" ca="1" si="82"/>
        <v/>
      </c>
      <c r="AV190" s="53" t="str">
        <f t="shared" ca="1" si="83"/>
        <v/>
      </c>
      <c r="AW190" t="str">
        <f t="shared" ca="1" si="84"/>
        <v/>
      </c>
      <c r="AX190" s="121" t="str">
        <f t="shared" ca="1" si="85"/>
        <v/>
      </c>
      <c r="AY190" s="53" t="str">
        <f t="shared" ca="1" si="86"/>
        <v/>
      </c>
      <c r="AZ190" t="str">
        <f t="shared" ca="1" si="87"/>
        <v/>
      </c>
      <c r="BA190" s="121" t="str">
        <f t="shared" ca="1" si="88"/>
        <v/>
      </c>
      <c r="BB190" s="53" t="str">
        <f t="shared" ca="1" si="89"/>
        <v/>
      </c>
      <c r="BC190" t="str">
        <f t="shared" ca="1" si="90"/>
        <v/>
      </c>
      <c r="BD190" s="121" t="str">
        <f t="shared" ca="1" si="91"/>
        <v/>
      </c>
      <c r="BE190" s="53" t="str">
        <f t="shared" ca="1" si="92"/>
        <v/>
      </c>
      <c r="BF190" t="str">
        <f t="shared" ca="1" si="93"/>
        <v/>
      </c>
      <c r="BG190" s="121" t="str">
        <f t="shared" ca="1" si="94"/>
        <v/>
      </c>
      <c r="BH190" s="53" t="str">
        <f t="shared" ca="1" si="95"/>
        <v/>
      </c>
    </row>
    <row r="191" spans="1:60" ht="15.75" thickBot="1" x14ac:dyDescent="0.3">
      <c r="A191" s="48"/>
      <c r="B191" s="48"/>
      <c r="C191" s="48"/>
      <c r="D191" s="48"/>
      <c r="E191" s="48"/>
      <c r="F191" s="48"/>
      <c r="G191" s="48"/>
      <c r="H191" s="48"/>
      <c r="I191" s="48"/>
      <c r="J191" s="220" t="str">
        <f>IF(ISBLANK($G191),"",VLOOKUP($G191,'Chp 3 - Condition Assessment'!$N$5:$R$1000,4,FALSE))</f>
        <v/>
      </c>
      <c r="K191" s="105" t="str">
        <f>IF(ISBLANK($G191),"",VLOOKUP($G191,'Chp 3 - Condition Assessment'!$N$5:$R$1000,5,FALSE))</f>
        <v/>
      </c>
      <c r="L191" s="32" t="str">
        <f t="shared" si="75"/>
        <v xml:space="preserve">  </v>
      </c>
      <c r="P191" t="b">
        <f t="shared" si="103"/>
        <v>0</v>
      </c>
      <c r="Q191" t="str">
        <f t="shared" si="106"/>
        <v/>
      </c>
      <c r="R191" s="53" t="str">
        <f t="shared" si="97"/>
        <v/>
      </c>
      <c r="S191" s="108" t="str">
        <f t="shared" si="98"/>
        <v/>
      </c>
      <c r="T191" s="81" t="str">
        <f t="shared" si="99"/>
        <v/>
      </c>
      <c r="U191" s="105" t="str">
        <f t="shared" ca="1" si="105"/>
        <v/>
      </c>
      <c r="V191" s="105" t="str">
        <f t="shared" ca="1" si="105"/>
        <v/>
      </c>
      <c r="W191" s="105" t="str">
        <f t="shared" ca="1" si="105"/>
        <v/>
      </c>
      <c r="X191" s="105" t="str">
        <f t="shared" ca="1" si="105"/>
        <v/>
      </c>
      <c r="Y191" s="105" t="str">
        <f t="shared" ca="1" si="105"/>
        <v/>
      </c>
      <c r="AB191" s="111" t="str">
        <f t="shared" si="101"/>
        <v xml:space="preserve"> </v>
      </c>
      <c r="AC191" s="135"/>
      <c r="AD191" s="136"/>
      <c r="AE191" s="118" t="str">
        <f t="shared" si="76"/>
        <v/>
      </c>
      <c r="AF191" s="135"/>
      <c r="AG191" s="136"/>
      <c r="AH191" s="118" t="str">
        <f t="shared" si="77"/>
        <v/>
      </c>
      <c r="AI191" s="135"/>
      <c r="AJ191" s="136"/>
      <c r="AK191" s="118" t="str">
        <f t="shared" si="78"/>
        <v/>
      </c>
      <c r="AL191" s="135"/>
      <c r="AM191" s="136"/>
      <c r="AN191" s="118" t="str">
        <f t="shared" si="79"/>
        <v/>
      </c>
      <c r="AO191" s="135"/>
      <c r="AP191" s="136"/>
      <c r="AQ191" s="118" t="str">
        <f t="shared" si="80"/>
        <v/>
      </c>
      <c r="AT191" s="111" t="str">
        <f t="shared" si="81"/>
        <v xml:space="preserve"> </v>
      </c>
      <c r="AU191" t="str">
        <f t="shared" ca="1" si="82"/>
        <v/>
      </c>
      <c r="AV191" s="53" t="str">
        <f t="shared" ca="1" si="83"/>
        <v/>
      </c>
      <c r="AW191" t="str">
        <f t="shared" ca="1" si="84"/>
        <v/>
      </c>
      <c r="AX191" s="121" t="str">
        <f t="shared" ca="1" si="85"/>
        <v/>
      </c>
      <c r="AY191" s="53" t="str">
        <f t="shared" ca="1" si="86"/>
        <v/>
      </c>
      <c r="AZ191" t="str">
        <f t="shared" ca="1" si="87"/>
        <v/>
      </c>
      <c r="BA191" s="121" t="str">
        <f t="shared" ca="1" si="88"/>
        <v/>
      </c>
      <c r="BB191" s="53" t="str">
        <f t="shared" ca="1" si="89"/>
        <v/>
      </c>
      <c r="BC191" t="str">
        <f t="shared" ca="1" si="90"/>
        <v/>
      </c>
      <c r="BD191" s="121" t="str">
        <f t="shared" ca="1" si="91"/>
        <v/>
      </c>
      <c r="BE191" s="53" t="str">
        <f t="shared" ca="1" si="92"/>
        <v/>
      </c>
      <c r="BF191" t="str">
        <f t="shared" ca="1" si="93"/>
        <v/>
      </c>
      <c r="BG191" s="121" t="str">
        <f t="shared" ca="1" si="94"/>
        <v/>
      </c>
      <c r="BH191" s="53" t="str">
        <f t="shared" ca="1" si="95"/>
        <v/>
      </c>
    </row>
    <row r="192" spans="1:60" ht="15.75" thickBot="1" x14ac:dyDescent="0.3">
      <c r="A192" s="48"/>
      <c r="B192" s="48"/>
      <c r="C192" s="48"/>
      <c r="D192" s="48"/>
      <c r="E192" s="48"/>
      <c r="F192" s="48"/>
      <c r="G192" s="48"/>
      <c r="H192" s="48"/>
      <c r="I192" s="48"/>
      <c r="J192" s="220" t="str">
        <f>IF(ISBLANK($G192),"",VLOOKUP($G192,'Chp 3 - Condition Assessment'!$N$5:$R$1000,4,FALSE))</f>
        <v/>
      </c>
      <c r="K192" s="105" t="str">
        <f>IF(ISBLANK($G192),"",VLOOKUP($G192,'Chp 3 - Condition Assessment'!$N$5:$R$1000,5,FALSE))</f>
        <v/>
      </c>
      <c r="L192" s="32" t="str">
        <f t="shared" si="75"/>
        <v xml:space="preserve">  </v>
      </c>
      <c r="P192" t="b">
        <f t="shared" si="103"/>
        <v>0</v>
      </c>
      <c r="Q192" t="str">
        <f t="shared" si="106"/>
        <v/>
      </c>
      <c r="R192" s="53" t="str">
        <f t="shared" si="97"/>
        <v/>
      </c>
      <c r="S192" s="108" t="str">
        <f t="shared" si="98"/>
        <v/>
      </c>
      <c r="T192" s="81" t="str">
        <f t="shared" si="99"/>
        <v/>
      </c>
      <c r="U192" s="105" t="str">
        <f t="shared" ca="1" si="105"/>
        <v/>
      </c>
      <c r="V192" s="105" t="str">
        <f t="shared" ca="1" si="105"/>
        <v/>
      </c>
      <c r="W192" s="105" t="str">
        <f t="shared" ca="1" si="105"/>
        <v/>
      </c>
      <c r="X192" s="105" t="str">
        <f t="shared" ca="1" si="105"/>
        <v/>
      </c>
      <c r="Y192" s="105" t="str">
        <f t="shared" ca="1" si="105"/>
        <v/>
      </c>
      <c r="AB192" s="111" t="str">
        <f t="shared" si="101"/>
        <v xml:space="preserve"> </v>
      </c>
      <c r="AC192" s="135"/>
      <c r="AD192" s="136"/>
      <c r="AE192" s="118" t="str">
        <f t="shared" si="76"/>
        <v/>
      </c>
      <c r="AF192" s="135"/>
      <c r="AG192" s="136"/>
      <c r="AH192" s="118" t="str">
        <f t="shared" si="77"/>
        <v/>
      </c>
      <c r="AI192" s="135"/>
      <c r="AJ192" s="136"/>
      <c r="AK192" s="118" t="str">
        <f t="shared" si="78"/>
        <v/>
      </c>
      <c r="AL192" s="135"/>
      <c r="AM192" s="136"/>
      <c r="AN192" s="118" t="str">
        <f t="shared" si="79"/>
        <v/>
      </c>
      <c r="AO192" s="135"/>
      <c r="AP192" s="136"/>
      <c r="AQ192" s="118" t="str">
        <f t="shared" si="80"/>
        <v/>
      </c>
      <c r="AT192" s="111" t="str">
        <f t="shared" si="81"/>
        <v xml:space="preserve"> </v>
      </c>
      <c r="AU192" t="str">
        <f t="shared" ca="1" si="82"/>
        <v/>
      </c>
      <c r="AV192" s="53" t="str">
        <f t="shared" ca="1" si="83"/>
        <v/>
      </c>
      <c r="AW192" t="str">
        <f t="shared" ca="1" si="84"/>
        <v/>
      </c>
      <c r="AX192" s="121" t="str">
        <f t="shared" ca="1" si="85"/>
        <v/>
      </c>
      <c r="AY192" s="53" t="str">
        <f t="shared" ca="1" si="86"/>
        <v/>
      </c>
      <c r="AZ192" t="str">
        <f t="shared" ca="1" si="87"/>
        <v/>
      </c>
      <c r="BA192" s="121" t="str">
        <f t="shared" ca="1" si="88"/>
        <v/>
      </c>
      <c r="BB192" s="53" t="str">
        <f t="shared" ca="1" si="89"/>
        <v/>
      </c>
      <c r="BC192" t="str">
        <f t="shared" ca="1" si="90"/>
        <v/>
      </c>
      <c r="BD192" s="121" t="str">
        <f t="shared" ca="1" si="91"/>
        <v/>
      </c>
      <c r="BE192" s="53" t="str">
        <f t="shared" ca="1" si="92"/>
        <v/>
      </c>
      <c r="BF192" t="str">
        <f t="shared" ca="1" si="93"/>
        <v/>
      </c>
      <c r="BG192" s="121" t="str">
        <f t="shared" ca="1" si="94"/>
        <v/>
      </c>
      <c r="BH192" s="53" t="str">
        <f t="shared" ca="1" si="95"/>
        <v/>
      </c>
    </row>
    <row r="193" spans="1:60" ht="15.75" thickBot="1" x14ac:dyDescent="0.3">
      <c r="A193" s="48"/>
      <c r="B193" s="48"/>
      <c r="C193" s="48"/>
      <c r="D193" s="48"/>
      <c r="E193" s="48"/>
      <c r="F193" s="48"/>
      <c r="G193" s="48"/>
      <c r="H193" s="48"/>
      <c r="I193" s="48"/>
      <c r="J193" s="220" t="str">
        <f>IF(ISBLANK($G193),"",VLOOKUP($G193,'Chp 3 - Condition Assessment'!$N$5:$R$1000,4,FALSE))</f>
        <v/>
      </c>
      <c r="K193" s="105" t="str">
        <f>IF(ISBLANK($G193),"",VLOOKUP($G193,'Chp 3 - Condition Assessment'!$N$5:$R$1000,5,FALSE))</f>
        <v/>
      </c>
      <c r="L193" s="32" t="str">
        <f t="shared" si="75"/>
        <v xml:space="preserve">  </v>
      </c>
      <c r="P193" t="b">
        <f t="shared" si="103"/>
        <v>0</v>
      </c>
      <c r="Q193" t="str">
        <f t="shared" si="106"/>
        <v/>
      </c>
      <c r="R193" s="53" t="str">
        <f t="shared" si="97"/>
        <v/>
      </c>
      <c r="S193" s="108" t="str">
        <f t="shared" si="98"/>
        <v/>
      </c>
      <c r="T193" s="81" t="str">
        <f t="shared" si="99"/>
        <v/>
      </c>
      <c r="U193" s="105" t="str">
        <f t="shared" ca="1" si="105"/>
        <v/>
      </c>
      <c r="V193" s="105" t="str">
        <f t="shared" ca="1" si="105"/>
        <v/>
      </c>
      <c r="W193" s="105" t="str">
        <f t="shared" ca="1" si="105"/>
        <v/>
      </c>
      <c r="X193" s="105" t="str">
        <f t="shared" ca="1" si="105"/>
        <v/>
      </c>
      <c r="Y193" s="105" t="str">
        <f t="shared" ca="1" si="105"/>
        <v/>
      </c>
      <c r="AB193" s="111" t="str">
        <f t="shared" si="101"/>
        <v xml:space="preserve"> </v>
      </c>
      <c r="AC193" s="135"/>
      <c r="AD193" s="136"/>
      <c r="AE193" s="118" t="str">
        <f t="shared" si="76"/>
        <v/>
      </c>
      <c r="AF193" s="135"/>
      <c r="AG193" s="136"/>
      <c r="AH193" s="118" t="str">
        <f t="shared" si="77"/>
        <v/>
      </c>
      <c r="AI193" s="135"/>
      <c r="AJ193" s="136"/>
      <c r="AK193" s="118" t="str">
        <f t="shared" si="78"/>
        <v/>
      </c>
      <c r="AL193" s="135"/>
      <c r="AM193" s="136"/>
      <c r="AN193" s="118" t="str">
        <f t="shared" si="79"/>
        <v/>
      </c>
      <c r="AO193" s="135"/>
      <c r="AP193" s="136"/>
      <c r="AQ193" s="118" t="str">
        <f t="shared" si="80"/>
        <v/>
      </c>
      <c r="AT193" s="111" t="str">
        <f t="shared" si="81"/>
        <v xml:space="preserve"> </v>
      </c>
      <c r="AU193" t="str">
        <f t="shared" ca="1" si="82"/>
        <v/>
      </c>
      <c r="AV193" s="53" t="str">
        <f t="shared" ca="1" si="83"/>
        <v/>
      </c>
      <c r="AW193" t="str">
        <f t="shared" ca="1" si="84"/>
        <v/>
      </c>
      <c r="AX193" s="121" t="str">
        <f t="shared" ca="1" si="85"/>
        <v/>
      </c>
      <c r="AY193" s="53" t="str">
        <f t="shared" ca="1" si="86"/>
        <v/>
      </c>
      <c r="AZ193" t="str">
        <f t="shared" ca="1" si="87"/>
        <v/>
      </c>
      <c r="BA193" s="121" t="str">
        <f t="shared" ca="1" si="88"/>
        <v/>
      </c>
      <c r="BB193" s="53" t="str">
        <f t="shared" ca="1" si="89"/>
        <v/>
      </c>
      <c r="BC193" t="str">
        <f t="shared" ca="1" si="90"/>
        <v/>
      </c>
      <c r="BD193" s="121" t="str">
        <f t="shared" ca="1" si="91"/>
        <v/>
      </c>
      <c r="BE193" s="53" t="str">
        <f t="shared" ca="1" si="92"/>
        <v/>
      </c>
      <c r="BF193" t="str">
        <f t="shared" ca="1" si="93"/>
        <v/>
      </c>
      <c r="BG193" s="121" t="str">
        <f t="shared" ca="1" si="94"/>
        <v/>
      </c>
      <c r="BH193" s="53" t="str">
        <f t="shared" ca="1" si="95"/>
        <v/>
      </c>
    </row>
    <row r="194" spans="1:60" ht="15.75" thickBot="1" x14ac:dyDescent="0.3">
      <c r="A194" s="48"/>
      <c r="B194" s="48"/>
      <c r="C194" s="48"/>
      <c r="D194" s="48"/>
      <c r="E194" s="48"/>
      <c r="F194" s="48"/>
      <c r="G194" s="48"/>
      <c r="H194" s="48"/>
      <c r="I194" s="48"/>
      <c r="J194" s="220" t="str">
        <f>IF(ISBLANK($G194),"",VLOOKUP($G194,'Chp 3 - Condition Assessment'!$N$5:$R$1000,4,FALSE))</f>
        <v/>
      </c>
      <c r="K194" s="105" t="str">
        <f>IF(ISBLANK($G194),"",VLOOKUP($G194,'Chp 3 - Condition Assessment'!$N$5:$R$1000,5,FALSE))</f>
        <v/>
      </c>
      <c r="L194" s="32" t="str">
        <f t="shared" si="75"/>
        <v xml:space="preserve">  </v>
      </c>
      <c r="P194" t="b">
        <f t="shared" si="103"/>
        <v>0</v>
      </c>
      <c r="Q194" t="str">
        <f t="shared" si="106"/>
        <v/>
      </c>
      <c r="R194" s="53" t="str">
        <f t="shared" si="97"/>
        <v/>
      </c>
      <c r="S194" s="108" t="str">
        <f t="shared" si="98"/>
        <v/>
      </c>
      <c r="T194" s="81" t="str">
        <f t="shared" si="99"/>
        <v/>
      </c>
      <c r="U194" s="105" t="str">
        <f t="shared" ca="1" si="105"/>
        <v/>
      </c>
      <c r="V194" s="105" t="str">
        <f t="shared" ca="1" si="105"/>
        <v/>
      </c>
      <c r="W194" s="105" t="str">
        <f t="shared" ca="1" si="105"/>
        <v/>
      </c>
      <c r="X194" s="105" t="str">
        <f t="shared" ca="1" si="105"/>
        <v/>
      </c>
      <c r="Y194" s="105" t="str">
        <f t="shared" ca="1" si="105"/>
        <v/>
      </c>
      <c r="AB194" s="111" t="str">
        <f t="shared" si="101"/>
        <v xml:space="preserve"> </v>
      </c>
      <c r="AC194" s="135"/>
      <c r="AD194" s="136"/>
      <c r="AE194" s="118" t="str">
        <f t="shared" si="76"/>
        <v/>
      </c>
      <c r="AF194" s="135"/>
      <c r="AG194" s="136"/>
      <c r="AH194" s="118" t="str">
        <f t="shared" si="77"/>
        <v/>
      </c>
      <c r="AI194" s="135"/>
      <c r="AJ194" s="136"/>
      <c r="AK194" s="118" t="str">
        <f t="shared" si="78"/>
        <v/>
      </c>
      <c r="AL194" s="135"/>
      <c r="AM194" s="136"/>
      <c r="AN194" s="118" t="str">
        <f t="shared" si="79"/>
        <v/>
      </c>
      <c r="AO194" s="135"/>
      <c r="AP194" s="136"/>
      <c r="AQ194" s="118" t="str">
        <f t="shared" si="80"/>
        <v/>
      </c>
      <c r="AT194" s="111" t="str">
        <f t="shared" si="81"/>
        <v xml:space="preserve"> </v>
      </c>
      <c r="AU194" t="str">
        <f t="shared" ca="1" si="82"/>
        <v/>
      </c>
      <c r="AV194" s="53" t="str">
        <f t="shared" ca="1" si="83"/>
        <v/>
      </c>
      <c r="AW194" t="str">
        <f t="shared" ca="1" si="84"/>
        <v/>
      </c>
      <c r="AX194" s="121" t="str">
        <f t="shared" ca="1" si="85"/>
        <v/>
      </c>
      <c r="AY194" s="53" t="str">
        <f t="shared" ca="1" si="86"/>
        <v/>
      </c>
      <c r="AZ194" t="str">
        <f t="shared" ca="1" si="87"/>
        <v/>
      </c>
      <c r="BA194" s="121" t="str">
        <f t="shared" ca="1" si="88"/>
        <v/>
      </c>
      <c r="BB194" s="53" t="str">
        <f t="shared" ca="1" si="89"/>
        <v/>
      </c>
      <c r="BC194" t="str">
        <f t="shared" ca="1" si="90"/>
        <v/>
      </c>
      <c r="BD194" s="121" t="str">
        <f t="shared" ca="1" si="91"/>
        <v/>
      </c>
      <c r="BE194" s="53" t="str">
        <f t="shared" ca="1" si="92"/>
        <v/>
      </c>
      <c r="BF194" t="str">
        <f t="shared" ca="1" si="93"/>
        <v/>
      </c>
      <c r="BG194" s="121" t="str">
        <f t="shared" ca="1" si="94"/>
        <v/>
      </c>
      <c r="BH194" s="53" t="str">
        <f t="shared" ca="1" si="95"/>
        <v/>
      </c>
    </row>
    <row r="195" spans="1:60" ht="15.75" thickBot="1" x14ac:dyDescent="0.3">
      <c r="A195" s="48"/>
      <c r="B195" s="48"/>
      <c r="C195" s="48"/>
      <c r="D195" s="48"/>
      <c r="E195" s="48"/>
      <c r="F195" s="48"/>
      <c r="G195" s="48"/>
      <c r="H195" s="48"/>
      <c r="I195" s="48"/>
      <c r="J195" s="220" t="str">
        <f>IF(ISBLANK($G195),"",VLOOKUP($G195,'Chp 3 - Condition Assessment'!$N$5:$R$1000,4,FALSE))</f>
        <v/>
      </c>
      <c r="K195" s="105" t="str">
        <f>IF(ISBLANK($G195),"",VLOOKUP($G195,'Chp 3 - Condition Assessment'!$N$5:$R$1000,5,FALSE))</f>
        <v/>
      </c>
      <c r="L195" s="32" t="str">
        <f t="shared" si="75"/>
        <v xml:space="preserve">  </v>
      </c>
      <c r="P195" t="b">
        <f t="shared" si="103"/>
        <v>0</v>
      </c>
      <c r="Q195" t="str">
        <f t="shared" si="106"/>
        <v/>
      </c>
      <c r="R195" s="53" t="str">
        <f t="shared" si="97"/>
        <v/>
      </c>
      <c r="S195" s="108" t="str">
        <f t="shared" si="98"/>
        <v/>
      </c>
      <c r="T195" s="81" t="str">
        <f t="shared" si="99"/>
        <v/>
      </c>
      <c r="U195" s="105" t="str">
        <f t="shared" ca="1" si="105"/>
        <v/>
      </c>
      <c r="V195" s="105" t="str">
        <f t="shared" ca="1" si="105"/>
        <v/>
      </c>
      <c r="W195" s="105" t="str">
        <f t="shared" ca="1" si="105"/>
        <v/>
      </c>
      <c r="X195" s="105" t="str">
        <f t="shared" ca="1" si="105"/>
        <v/>
      </c>
      <c r="Y195" s="105" t="str">
        <f t="shared" ca="1" si="105"/>
        <v/>
      </c>
      <c r="AB195" s="111" t="str">
        <f t="shared" si="101"/>
        <v xml:space="preserve"> </v>
      </c>
      <c r="AC195" s="135"/>
      <c r="AD195" s="136"/>
      <c r="AE195" s="118" t="str">
        <f t="shared" si="76"/>
        <v/>
      </c>
      <c r="AF195" s="135"/>
      <c r="AG195" s="136"/>
      <c r="AH195" s="118" t="str">
        <f t="shared" si="77"/>
        <v/>
      </c>
      <c r="AI195" s="135"/>
      <c r="AJ195" s="136"/>
      <c r="AK195" s="118" t="str">
        <f t="shared" si="78"/>
        <v/>
      </c>
      <c r="AL195" s="135"/>
      <c r="AM195" s="136"/>
      <c r="AN195" s="118" t="str">
        <f t="shared" si="79"/>
        <v/>
      </c>
      <c r="AO195" s="135"/>
      <c r="AP195" s="136"/>
      <c r="AQ195" s="118" t="str">
        <f t="shared" si="80"/>
        <v/>
      </c>
      <c r="AT195" s="111" t="str">
        <f t="shared" si="81"/>
        <v xml:space="preserve"> </v>
      </c>
      <c r="AU195" t="str">
        <f t="shared" ca="1" si="82"/>
        <v/>
      </c>
      <c r="AV195" s="53" t="str">
        <f t="shared" ca="1" si="83"/>
        <v/>
      </c>
      <c r="AW195" t="str">
        <f t="shared" ca="1" si="84"/>
        <v/>
      </c>
      <c r="AX195" s="121" t="str">
        <f t="shared" ca="1" si="85"/>
        <v/>
      </c>
      <c r="AY195" s="53" t="str">
        <f t="shared" ca="1" si="86"/>
        <v/>
      </c>
      <c r="AZ195" t="str">
        <f t="shared" ca="1" si="87"/>
        <v/>
      </c>
      <c r="BA195" s="121" t="str">
        <f t="shared" ca="1" si="88"/>
        <v/>
      </c>
      <c r="BB195" s="53" t="str">
        <f t="shared" ca="1" si="89"/>
        <v/>
      </c>
      <c r="BC195" t="str">
        <f t="shared" ca="1" si="90"/>
        <v/>
      </c>
      <c r="BD195" s="121" t="str">
        <f t="shared" ca="1" si="91"/>
        <v/>
      </c>
      <c r="BE195" s="53" t="str">
        <f t="shared" ca="1" si="92"/>
        <v/>
      </c>
      <c r="BF195" t="str">
        <f t="shared" ca="1" si="93"/>
        <v/>
      </c>
      <c r="BG195" s="121" t="str">
        <f t="shared" ca="1" si="94"/>
        <v/>
      </c>
      <c r="BH195" s="53" t="str">
        <f t="shared" ca="1" si="95"/>
        <v/>
      </c>
    </row>
    <row r="196" spans="1:60" ht="15.75" thickBot="1" x14ac:dyDescent="0.3">
      <c r="A196" s="48"/>
      <c r="B196" s="48"/>
      <c r="C196" s="48"/>
      <c r="D196" s="48"/>
      <c r="E196" s="48"/>
      <c r="F196" s="48"/>
      <c r="G196" s="48"/>
      <c r="H196" s="48"/>
      <c r="I196" s="48"/>
      <c r="J196" s="220" t="str">
        <f>IF(ISBLANK($G196),"",VLOOKUP($G196,'Chp 3 - Condition Assessment'!$N$5:$R$1000,4,FALSE))</f>
        <v/>
      </c>
      <c r="K196" s="105" t="str">
        <f>IF(ISBLANK($G196),"",VLOOKUP($G196,'Chp 3 - Condition Assessment'!$N$5:$R$1000,5,FALSE))</f>
        <v/>
      </c>
      <c r="L196" s="32" t="str">
        <f t="shared" si="75"/>
        <v xml:space="preserve">  </v>
      </c>
      <c r="P196" t="b">
        <f t="shared" si="103"/>
        <v>0</v>
      </c>
      <c r="Q196" t="str">
        <f t="shared" si="106"/>
        <v/>
      </c>
      <c r="R196" s="53" t="str">
        <f t="shared" si="97"/>
        <v/>
      </c>
      <c r="S196" s="108" t="str">
        <f t="shared" si="98"/>
        <v/>
      </c>
      <c r="T196" s="81" t="str">
        <f t="shared" si="99"/>
        <v/>
      </c>
      <c r="U196" s="105" t="str">
        <f t="shared" ref="U196:Y205" ca="1" si="107">IFERROR(IF((U$10-$S196)&lt;=$T196,$Q196,0),"")</f>
        <v/>
      </c>
      <c r="V196" s="105" t="str">
        <f t="shared" ca="1" si="107"/>
        <v/>
      </c>
      <c r="W196" s="105" t="str">
        <f t="shared" ca="1" si="107"/>
        <v/>
      </c>
      <c r="X196" s="105" t="str">
        <f t="shared" ca="1" si="107"/>
        <v/>
      </c>
      <c r="Y196" s="105" t="str">
        <f t="shared" ca="1" si="107"/>
        <v/>
      </c>
      <c r="AB196" s="111" t="str">
        <f t="shared" si="101"/>
        <v xml:space="preserve"> </v>
      </c>
      <c r="AC196" s="135"/>
      <c r="AD196" s="136"/>
      <c r="AE196" s="118" t="str">
        <f t="shared" si="76"/>
        <v/>
      </c>
      <c r="AF196" s="135"/>
      <c r="AG196" s="136"/>
      <c r="AH196" s="118" t="str">
        <f t="shared" si="77"/>
        <v/>
      </c>
      <c r="AI196" s="135"/>
      <c r="AJ196" s="136"/>
      <c r="AK196" s="118" t="str">
        <f t="shared" si="78"/>
        <v/>
      </c>
      <c r="AL196" s="135"/>
      <c r="AM196" s="136"/>
      <c r="AN196" s="118" t="str">
        <f t="shared" si="79"/>
        <v/>
      </c>
      <c r="AO196" s="135"/>
      <c r="AP196" s="136"/>
      <c r="AQ196" s="118" t="str">
        <f t="shared" si="80"/>
        <v/>
      </c>
      <c r="AT196" s="111" t="str">
        <f t="shared" si="81"/>
        <v xml:space="preserve"> </v>
      </c>
      <c r="AU196" t="str">
        <f t="shared" ca="1" si="82"/>
        <v/>
      </c>
      <c r="AV196" s="53" t="str">
        <f t="shared" ca="1" si="83"/>
        <v/>
      </c>
      <c r="AW196" t="str">
        <f t="shared" ca="1" si="84"/>
        <v/>
      </c>
      <c r="AX196" s="121" t="str">
        <f t="shared" ca="1" si="85"/>
        <v/>
      </c>
      <c r="AY196" s="53" t="str">
        <f t="shared" ca="1" si="86"/>
        <v/>
      </c>
      <c r="AZ196" t="str">
        <f t="shared" ca="1" si="87"/>
        <v/>
      </c>
      <c r="BA196" s="121" t="str">
        <f t="shared" ca="1" si="88"/>
        <v/>
      </c>
      <c r="BB196" s="53" t="str">
        <f t="shared" ca="1" si="89"/>
        <v/>
      </c>
      <c r="BC196" t="str">
        <f t="shared" ca="1" si="90"/>
        <v/>
      </c>
      <c r="BD196" s="121" t="str">
        <f t="shared" ca="1" si="91"/>
        <v/>
      </c>
      <c r="BE196" s="53" t="str">
        <f t="shared" ca="1" si="92"/>
        <v/>
      </c>
      <c r="BF196" t="str">
        <f t="shared" ca="1" si="93"/>
        <v/>
      </c>
      <c r="BG196" s="121" t="str">
        <f t="shared" ca="1" si="94"/>
        <v/>
      </c>
      <c r="BH196" s="53" t="str">
        <f t="shared" ca="1" si="95"/>
        <v/>
      </c>
    </row>
    <row r="197" spans="1:60" ht="15.75" thickBot="1" x14ac:dyDescent="0.3">
      <c r="A197" s="48"/>
      <c r="B197" s="48"/>
      <c r="C197" s="48"/>
      <c r="D197" s="48"/>
      <c r="E197" s="48"/>
      <c r="F197" s="48"/>
      <c r="G197" s="48"/>
      <c r="H197" s="48"/>
      <c r="I197" s="48"/>
      <c r="J197" s="220" t="str">
        <f>IF(ISBLANK($G197),"",VLOOKUP($G197,'Chp 3 - Condition Assessment'!$N$5:$R$1000,4,FALSE))</f>
        <v/>
      </c>
      <c r="K197" s="105" t="str">
        <f>IF(ISBLANK($G197),"",VLOOKUP($G197,'Chp 3 - Condition Assessment'!$N$5:$R$1000,5,FALSE))</f>
        <v/>
      </c>
      <c r="L197" s="32" t="str">
        <f t="shared" si="75"/>
        <v xml:space="preserve">  </v>
      </c>
      <c r="P197" t="b">
        <f t="shared" si="103"/>
        <v>0</v>
      </c>
      <c r="Q197" t="str">
        <f t="shared" si="106"/>
        <v/>
      </c>
      <c r="R197" s="53" t="str">
        <f t="shared" si="97"/>
        <v/>
      </c>
      <c r="S197" s="108" t="str">
        <f t="shared" si="98"/>
        <v/>
      </c>
      <c r="T197" s="81" t="str">
        <f t="shared" si="99"/>
        <v/>
      </c>
      <c r="U197" s="105" t="str">
        <f t="shared" ca="1" si="107"/>
        <v/>
      </c>
      <c r="V197" s="105" t="str">
        <f t="shared" ca="1" si="107"/>
        <v/>
      </c>
      <c r="W197" s="105" t="str">
        <f t="shared" ca="1" si="107"/>
        <v/>
      </c>
      <c r="X197" s="105" t="str">
        <f t="shared" ca="1" si="107"/>
        <v/>
      </c>
      <c r="Y197" s="105" t="str">
        <f t="shared" ca="1" si="107"/>
        <v/>
      </c>
      <c r="AB197" s="111" t="str">
        <f t="shared" si="101"/>
        <v xml:space="preserve"> </v>
      </c>
      <c r="AC197" s="135"/>
      <c r="AD197" s="136"/>
      <c r="AE197" s="118" t="str">
        <f t="shared" si="76"/>
        <v/>
      </c>
      <c r="AF197" s="135"/>
      <c r="AG197" s="136"/>
      <c r="AH197" s="118" t="str">
        <f t="shared" si="77"/>
        <v/>
      </c>
      <c r="AI197" s="135"/>
      <c r="AJ197" s="136"/>
      <c r="AK197" s="118" t="str">
        <f t="shared" si="78"/>
        <v/>
      </c>
      <c r="AL197" s="135"/>
      <c r="AM197" s="136"/>
      <c r="AN197" s="118" t="str">
        <f t="shared" si="79"/>
        <v/>
      </c>
      <c r="AO197" s="135"/>
      <c r="AP197" s="136"/>
      <c r="AQ197" s="118" t="str">
        <f t="shared" si="80"/>
        <v/>
      </c>
      <c r="AT197" s="111" t="str">
        <f t="shared" si="81"/>
        <v xml:space="preserve"> </v>
      </c>
      <c r="AU197" t="str">
        <f t="shared" ca="1" si="82"/>
        <v/>
      </c>
      <c r="AV197" s="53" t="str">
        <f t="shared" ca="1" si="83"/>
        <v/>
      </c>
      <c r="AW197" t="str">
        <f t="shared" ca="1" si="84"/>
        <v/>
      </c>
      <c r="AX197" s="121" t="str">
        <f t="shared" ca="1" si="85"/>
        <v/>
      </c>
      <c r="AY197" s="53" t="str">
        <f t="shared" ca="1" si="86"/>
        <v/>
      </c>
      <c r="AZ197" t="str">
        <f t="shared" ca="1" si="87"/>
        <v/>
      </c>
      <c r="BA197" s="121" t="str">
        <f t="shared" ca="1" si="88"/>
        <v/>
      </c>
      <c r="BB197" s="53" t="str">
        <f t="shared" ca="1" si="89"/>
        <v/>
      </c>
      <c r="BC197" t="str">
        <f t="shared" ca="1" si="90"/>
        <v/>
      </c>
      <c r="BD197" s="121" t="str">
        <f t="shared" ca="1" si="91"/>
        <v/>
      </c>
      <c r="BE197" s="53" t="str">
        <f t="shared" ca="1" si="92"/>
        <v/>
      </c>
      <c r="BF197" t="str">
        <f t="shared" ca="1" si="93"/>
        <v/>
      </c>
      <c r="BG197" s="121" t="str">
        <f t="shared" ca="1" si="94"/>
        <v/>
      </c>
      <c r="BH197" s="53" t="str">
        <f t="shared" ca="1" si="95"/>
        <v/>
      </c>
    </row>
    <row r="198" spans="1:60" ht="15.75" thickBot="1" x14ac:dyDescent="0.3">
      <c r="A198" s="48"/>
      <c r="B198" s="48"/>
      <c r="C198" s="48"/>
      <c r="D198" s="48"/>
      <c r="E198" s="48"/>
      <c r="F198" s="48"/>
      <c r="G198" s="48"/>
      <c r="H198" s="48"/>
      <c r="I198" s="48"/>
      <c r="J198" s="220" t="str">
        <f>IF(ISBLANK($G198),"",VLOOKUP($G198,'Chp 3 - Condition Assessment'!$N$5:$R$1000,4,FALSE))</f>
        <v/>
      </c>
      <c r="K198" s="105" t="str">
        <f>IF(ISBLANK($G198),"",VLOOKUP($G198,'Chp 3 - Condition Assessment'!$N$5:$R$1000,5,FALSE))</f>
        <v/>
      </c>
      <c r="L198" s="32" t="str">
        <f t="shared" si="75"/>
        <v xml:space="preserve">  </v>
      </c>
      <c r="P198" t="b">
        <f t="shared" si="103"/>
        <v>0</v>
      </c>
      <c r="Q198" t="str">
        <f t="shared" si="106"/>
        <v/>
      </c>
      <c r="R198" s="53" t="str">
        <f t="shared" si="97"/>
        <v/>
      </c>
      <c r="S198" s="108" t="str">
        <f t="shared" si="98"/>
        <v/>
      </c>
      <c r="T198" s="81" t="str">
        <f t="shared" si="99"/>
        <v/>
      </c>
      <c r="U198" s="105" t="str">
        <f t="shared" ca="1" si="107"/>
        <v/>
      </c>
      <c r="V198" s="105" t="str">
        <f t="shared" ca="1" si="107"/>
        <v/>
      </c>
      <c r="W198" s="105" t="str">
        <f t="shared" ca="1" si="107"/>
        <v/>
      </c>
      <c r="X198" s="105" t="str">
        <f t="shared" ca="1" si="107"/>
        <v/>
      </c>
      <c r="Y198" s="105" t="str">
        <f t="shared" ca="1" si="107"/>
        <v/>
      </c>
      <c r="AB198" s="111" t="str">
        <f t="shared" si="101"/>
        <v xml:space="preserve"> </v>
      </c>
      <c r="AC198" s="135"/>
      <c r="AD198" s="136"/>
      <c r="AE198" s="118" t="str">
        <f t="shared" si="76"/>
        <v/>
      </c>
      <c r="AF198" s="135"/>
      <c r="AG198" s="136"/>
      <c r="AH198" s="118" t="str">
        <f t="shared" si="77"/>
        <v/>
      </c>
      <c r="AI198" s="135"/>
      <c r="AJ198" s="136"/>
      <c r="AK198" s="118" t="str">
        <f t="shared" si="78"/>
        <v/>
      </c>
      <c r="AL198" s="135"/>
      <c r="AM198" s="136"/>
      <c r="AN198" s="118" t="str">
        <f t="shared" si="79"/>
        <v/>
      </c>
      <c r="AO198" s="135"/>
      <c r="AP198" s="136"/>
      <c r="AQ198" s="118" t="str">
        <f t="shared" si="80"/>
        <v/>
      </c>
      <c r="AT198" s="111" t="str">
        <f t="shared" si="81"/>
        <v xml:space="preserve"> </v>
      </c>
      <c r="AU198" t="str">
        <f t="shared" ca="1" si="82"/>
        <v/>
      </c>
      <c r="AV198" s="53" t="str">
        <f t="shared" ca="1" si="83"/>
        <v/>
      </c>
      <c r="AW198" t="str">
        <f t="shared" ca="1" si="84"/>
        <v/>
      </c>
      <c r="AX198" s="121" t="str">
        <f t="shared" ca="1" si="85"/>
        <v/>
      </c>
      <c r="AY198" s="53" t="str">
        <f t="shared" ca="1" si="86"/>
        <v/>
      </c>
      <c r="AZ198" t="str">
        <f t="shared" ca="1" si="87"/>
        <v/>
      </c>
      <c r="BA198" s="121" t="str">
        <f t="shared" ca="1" si="88"/>
        <v/>
      </c>
      <c r="BB198" s="53" t="str">
        <f t="shared" ca="1" si="89"/>
        <v/>
      </c>
      <c r="BC198" t="str">
        <f t="shared" ca="1" si="90"/>
        <v/>
      </c>
      <c r="BD198" s="121" t="str">
        <f t="shared" ca="1" si="91"/>
        <v/>
      </c>
      <c r="BE198" s="53" t="str">
        <f t="shared" ca="1" si="92"/>
        <v/>
      </c>
      <c r="BF198" t="str">
        <f t="shared" ca="1" si="93"/>
        <v/>
      </c>
      <c r="BG198" s="121" t="str">
        <f t="shared" ca="1" si="94"/>
        <v/>
      </c>
      <c r="BH198" s="53" t="str">
        <f t="shared" ca="1" si="95"/>
        <v/>
      </c>
    </row>
    <row r="199" spans="1:60" ht="15.75" thickBot="1" x14ac:dyDescent="0.3">
      <c r="A199" s="48"/>
      <c r="B199" s="48"/>
      <c r="C199" s="48"/>
      <c r="D199" s="48"/>
      <c r="E199" s="48"/>
      <c r="F199" s="48"/>
      <c r="G199" s="48"/>
      <c r="H199" s="48"/>
      <c r="I199" s="48"/>
      <c r="J199" s="220" t="str">
        <f>IF(ISBLANK($G199),"",VLOOKUP($G199,'Chp 3 - Condition Assessment'!$N$5:$R$1000,4,FALSE))</f>
        <v/>
      </c>
      <c r="K199" s="105" t="str">
        <f>IF(ISBLANK($G199),"",VLOOKUP($G199,'Chp 3 - Condition Assessment'!$N$5:$R$1000,5,FALSE))</f>
        <v/>
      </c>
      <c r="L199" s="32" t="str">
        <f t="shared" si="75"/>
        <v xml:space="preserve">  </v>
      </c>
      <c r="P199" t="b">
        <f t="shared" si="103"/>
        <v>0</v>
      </c>
      <c r="Q199" t="str">
        <f t="shared" si="106"/>
        <v/>
      </c>
      <c r="R199" s="53" t="str">
        <f t="shared" si="97"/>
        <v/>
      </c>
      <c r="S199" s="108" t="str">
        <f t="shared" si="98"/>
        <v/>
      </c>
      <c r="T199" s="81" t="str">
        <f t="shared" si="99"/>
        <v/>
      </c>
      <c r="U199" s="105" t="str">
        <f t="shared" ca="1" si="107"/>
        <v/>
      </c>
      <c r="V199" s="105" t="str">
        <f t="shared" ca="1" si="107"/>
        <v/>
      </c>
      <c r="W199" s="105" t="str">
        <f t="shared" ca="1" si="107"/>
        <v/>
      </c>
      <c r="X199" s="105" t="str">
        <f t="shared" ca="1" si="107"/>
        <v/>
      </c>
      <c r="Y199" s="105" t="str">
        <f t="shared" ca="1" si="107"/>
        <v/>
      </c>
      <c r="AB199" s="111" t="str">
        <f t="shared" si="101"/>
        <v xml:space="preserve"> </v>
      </c>
      <c r="AC199" s="135"/>
      <c r="AD199" s="136"/>
      <c r="AE199" s="118" t="str">
        <f t="shared" si="76"/>
        <v/>
      </c>
      <c r="AF199" s="135"/>
      <c r="AG199" s="136"/>
      <c r="AH199" s="118" t="str">
        <f t="shared" si="77"/>
        <v/>
      </c>
      <c r="AI199" s="135"/>
      <c r="AJ199" s="136"/>
      <c r="AK199" s="118" t="str">
        <f t="shared" si="78"/>
        <v/>
      </c>
      <c r="AL199" s="135"/>
      <c r="AM199" s="136"/>
      <c r="AN199" s="118" t="str">
        <f t="shared" si="79"/>
        <v/>
      </c>
      <c r="AO199" s="135"/>
      <c r="AP199" s="136"/>
      <c r="AQ199" s="118" t="str">
        <f t="shared" si="80"/>
        <v/>
      </c>
      <c r="AT199" s="111" t="str">
        <f t="shared" si="81"/>
        <v xml:space="preserve"> </v>
      </c>
      <c r="AU199" t="str">
        <f t="shared" ca="1" si="82"/>
        <v/>
      </c>
      <c r="AV199" s="53" t="str">
        <f t="shared" ca="1" si="83"/>
        <v/>
      </c>
      <c r="AW199" t="str">
        <f t="shared" ca="1" si="84"/>
        <v/>
      </c>
      <c r="AX199" s="121" t="str">
        <f t="shared" ca="1" si="85"/>
        <v/>
      </c>
      <c r="AY199" s="53" t="str">
        <f t="shared" ca="1" si="86"/>
        <v/>
      </c>
      <c r="AZ199" t="str">
        <f t="shared" ca="1" si="87"/>
        <v/>
      </c>
      <c r="BA199" s="121" t="str">
        <f t="shared" ca="1" si="88"/>
        <v/>
      </c>
      <c r="BB199" s="53" t="str">
        <f t="shared" ca="1" si="89"/>
        <v/>
      </c>
      <c r="BC199" t="str">
        <f t="shared" ca="1" si="90"/>
        <v/>
      </c>
      <c r="BD199" s="121" t="str">
        <f t="shared" ca="1" si="91"/>
        <v/>
      </c>
      <c r="BE199" s="53" t="str">
        <f t="shared" ca="1" si="92"/>
        <v/>
      </c>
      <c r="BF199" t="str">
        <f t="shared" ca="1" si="93"/>
        <v/>
      </c>
      <c r="BG199" s="121" t="str">
        <f t="shared" ca="1" si="94"/>
        <v/>
      </c>
      <c r="BH199" s="53" t="str">
        <f t="shared" ca="1" si="95"/>
        <v/>
      </c>
    </row>
    <row r="200" spans="1:60" ht="15.75" thickBot="1" x14ac:dyDescent="0.3">
      <c r="A200" s="48"/>
      <c r="B200" s="48"/>
      <c r="C200" s="48"/>
      <c r="D200" s="48"/>
      <c r="E200" s="48"/>
      <c r="F200" s="48"/>
      <c r="G200" s="48"/>
      <c r="H200" s="48"/>
      <c r="I200" s="48"/>
      <c r="J200" s="220" t="str">
        <f>IF(ISBLANK($G200),"",VLOOKUP($G200,'Chp 3 - Condition Assessment'!$N$5:$R$1000,4,FALSE))</f>
        <v/>
      </c>
      <c r="K200" s="105" t="str">
        <f>IF(ISBLANK($G200),"",VLOOKUP($G200,'Chp 3 - Condition Assessment'!$N$5:$R$1000,5,FALSE))</f>
        <v/>
      </c>
      <c r="L200" s="32" t="str">
        <f t="shared" si="75"/>
        <v xml:space="preserve">  </v>
      </c>
      <c r="P200" t="b">
        <f t="shared" si="103"/>
        <v>0</v>
      </c>
      <c r="Q200" t="str">
        <f t="shared" si="106"/>
        <v/>
      </c>
      <c r="R200" s="53" t="str">
        <f t="shared" si="97"/>
        <v/>
      </c>
      <c r="S200" s="108" t="str">
        <f t="shared" si="98"/>
        <v/>
      </c>
      <c r="T200" s="81" t="str">
        <f t="shared" si="99"/>
        <v/>
      </c>
      <c r="U200" s="105" t="str">
        <f t="shared" ca="1" si="107"/>
        <v/>
      </c>
      <c r="V200" s="105" t="str">
        <f t="shared" ca="1" si="107"/>
        <v/>
      </c>
      <c r="W200" s="105" t="str">
        <f t="shared" ca="1" si="107"/>
        <v/>
      </c>
      <c r="X200" s="105" t="str">
        <f t="shared" ca="1" si="107"/>
        <v/>
      </c>
      <c r="Y200" s="105" t="str">
        <f t="shared" ca="1" si="107"/>
        <v/>
      </c>
      <c r="AB200" s="111" t="str">
        <f t="shared" si="101"/>
        <v xml:space="preserve"> </v>
      </c>
      <c r="AC200" s="135"/>
      <c r="AD200" s="136"/>
      <c r="AE200" s="118" t="str">
        <f t="shared" si="76"/>
        <v/>
      </c>
      <c r="AF200" s="135"/>
      <c r="AG200" s="136"/>
      <c r="AH200" s="118" t="str">
        <f t="shared" si="77"/>
        <v/>
      </c>
      <c r="AI200" s="135"/>
      <c r="AJ200" s="136"/>
      <c r="AK200" s="118" t="str">
        <f t="shared" si="78"/>
        <v/>
      </c>
      <c r="AL200" s="135"/>
      <c r="AM200" s="136"/>
      <c r="AN200" s="118" t="str">
        <f t="shared" si="79"/>
        <v/>
      </c>
      <c r="AO200" s="135"/>
      <c r="AP200" s="136"/>
      <c r="AQ200" s="118" t="str">
        <f t="shared" si="80"/>
        <v/>
      </c>
      <c r="AT200" s="111" t="str">
        <f t="shared" si="81"/>
        <v xml:space="preserve"> </v>
      </c>
      <c r="AU200" t="str">
        <f t="shared" ca="1" si="82"/>
        <v/>
      </c>
      <c r="AV200" s="53" t="str">
        <f t="shared" ca="1" si="83"/>
        <v/>
      </c>
      <c r="AW200" t="str">
        <f t="shared" ca="1" si="84"/>
        <v/>
      </c>
      <c r="AX200" s="121" t="str">
        <f t="shared" ca="1" si="85"/>
        <v/>
      </c>
      <c r="AY200" s="53" t="str">
        <f t="shared" ca="1" si="86"/>
        <v/>
      </c>
      <c r="AZ200" t="str">
        <f t="shared" ca="1" si="87"/>
        <v/>
      </c>
      <c r="BA200" s="121" t="str">
        <f t="shared" ca="1" si="88"/>
        <v/>
      </c>
      <c r="BB200" s="53" t="str">
        <f t="shared" ca="1" si="89"/>
        <v/>
      </c>
      <c r="BC200" t="str">
        <f t="shared" ca="1" si="90"/>
        <v/>
      </c>
      <c r="BD200" s="121" t="str">
        <f t="shared" ca="1" si="91"/>
        <v/>
      </c>
      <c r="BE200" s="53" t="str">
        <f t="shared" ca="1" si="92"/>
        <v/>
      </c>
      <c r="BF200" t="str">
        <f t="shared" ca="1" si="93"/>
        <v/>
      </c>
      <c r="BG200" s="121" t="str">
        <f t="shared" ca="1" si="94"/>
        <v/>
      </c>
      <c r="BH200" s="53" t="str">
        <f t="shared" ca="1" si="95"/>
        <v/>
      </c>
    </row>
    <row r="201" spans="1:60" ht="15.75" thickBot="1" x14ac:dyDescent="0.3">
      <c r="A201" s="48"/>
      <c r="B201" s="48"/>
      <c r="C201" s="48"/>
      <c r="D201" s="48"/>
      <c r="E201" s="48"/>
      <c r="F201" s="48"/>
      <c r="G201" s="48"/>
      <c r="H201" s="48"/>
      <c r="I201" s="48"/>
      <c r="J201" s="220" t="str">
        <f>IF(ISBLANK($G201),"",VLOOKUP($G201,'Chp 3 - Condition Assessment'!$N$5:$R$1000,4,FALSE))</f>
        <v/>
      </c>
      <c r="K201" s="105" t="str">
        <f>IF(ISBLANK($G201),"",VLOOKUP($G201,'Chp 3 - Condition Assessment'!$N$5:$R$1000,5,FALSE))</f>
        <v/>
      </c>
      <c r="L201" s="32" t="str">
        <f t="shared" si="75"/>
        <v xml:space="preserve">  </v>
      </c>
      <c r="P201" t="b">
        <f t="shared" si="103"/>
        <v>0</v>
      </c>
      <c r="Q201" t="str">
        <f t="shared" si="106"/>
        <v/>
      </c>
      <c r="R201" s="53" t="str">
        <f t="shared" si="97"/>
        <v/>
      </c>
      <c r="S201" s="108" t="str">
        <f t="shared" si="98"/>
        <v/>
      </c>
      <c r="T201" s="81" t="str">
        <f t="shared" si="99"/>
        <v/>
      </c>
      <c r="U201" s="105" t="str">
        <f t="shared" ca="1" si="107"/>
        <v/>
      </c>
      <c r="V201" s="105" t="str">
        <f t="shared" ca="1" si="107"/>
        <v/>
      </c>
      <c r="W201" s="105" t="str">
        <f t="shared" ca="1" si="107"/>
        <v/>
      </c>
      <c r="X201" s="105" t="str">
        <f t="shared" ca="1" si="107"/>
        <v/>
      </c>
      <c r="Y201" s="105" t="str">
        <f t="shared" ca="1" si="107"/>
        <v/>
      </c>
      <c r="AB201" s="111" t="str">
        <f t="shared" si="101"/>
        <v xml:space="preserve"> </v>
      </c>
      <c r="AC201" s="135"/>
      <c r="AD201" s="136"/>
      <c r="AE201" s="118" t="str">
        <f t="shared" si="76"/>
        <v/>
      </c>
      <c r="AF201" s="135"/>
      <c r="AG201" s="136"/>
      <c r="AH201" s="118" t="str">
        <f t="shared" si="77"/>
        <v/>
      </c>
      <c r="AI201" s="135"/>
      <c r="AJ201" s="136"/>
      <c r="AK201" s="118" t="str">
        <f t="shared" si="78"/>
        <v/>
      </c>
      <c r="AL201" s="135"/>
      <c r="AM201" s="136"/>
      <c r="AN201" s="118" t="str">
        <f t="shared" si="79"/>
        <v/>
      </c>
      <c r="AO201" s="135"/>
      <c r="AP201" s="136"/>
      <c r="AQ201" s="118" t="str">
        <f t="shared" si="80"/>
        <v/>
      </c>
      <c r="AT201" s="111" t="str">
        <f t="shared" si="81"/>
        <v xml:space="preserve"> </v>
      </c>
      <c r="AU201" t="str">
        <f t="shared" ca="1" si="82"/>
        <v/>
      </c>
      <c r="AV201" s="53" t="str">
        <f t="shared" ca="1" si="83"/>
        <v/>
      </c>
      <c r="AW201" t="str">
        <f t="shared" ca="1" si="84"/>
        <v/>
      </c>
      <c r="AX201" s="121" t="str">
        <f t="shared" ca="1" si="85"/>
        <v/>
      </c>
      <c r="AY201" s="53" t="str">
        <f t="shared" ca="1" si="86"/>
        <v/>
      </c>
      <c r="AZ201" t="str">
        <f t="shared" ca="1" si="87"/>
        <v/>
      </c>
      <c r="BA201" s="121" t="str">
        <f t="shared" ca="1" si="88"/>
        <v/>
      </c>
      <c r="BB201" s="53" t="str">
        <f t="shared" ca="1" si="89"/>
        <v/>
      </c>
      <c r="BC201" t="str">
        <f t="shared" ca="1" si="90"/>
        <v/>
      </c>
      <c r="BD201" s="121" t="str">
        <f t="shared" ca="1" si="91"/>
        <v/>
      </c>
      <c r="BE201" s="53" t="str">
        <f t="shared" ca="1" si="92"/>
        <v/>
      </c>
      <c r="BF201" t="str">
        <f t="shared" ca="1" si="93"/>
        <v/>
      </c>
      <c r="BG201" s="121" t="str">
        <f t="shared" ca="1" si="94"/>
        <v/>
      </c>
      <c r="BH201" s="53" t="str">
        <f t="shared" ca="1" si="95"/>
        <v/>
      </c>
    </row>
    <row r="202" spans="1:60" ht="15.75" thickBot="1" x14ac:dyDescent="0.3">
      <c r="A202" s="48"/>
      <c r="B202" s="48"/>
      <c r="C202" s="48"/>
      <c r="D202" s="48"/>
      <c r="E202" s="48"/>
      <c r="F202" s="48"/>
      <c r="G202" s="48"/>
      <c r="H202" s="48"/>
      <c r="I202" s="48"/>
      <c r="J202" s="220" t="str">
        <f>IF(ISBLANK($G202),"",VLOOKUP($G202,'Chp 3 - Condition Assessment'!$N$5:$R$1000,4,FALSE))</f>
        <v/>
      </c>
      <c r="K202" s="105" t="str">
        <f>IF(ISBLANK($G202),"",VLOOKUP($G202,'Chp 3 - Condition Assessment'!$N$5:$R$1000,5,FALSE))</f>
        <v/>
      </c>
      <c r="L202" s="32" t="str">
        <f t="shared" si="75"/>
        <v xml:space="preserve">  </v>
      </c>
      <c r="P202" t="b">
        <f t="shared" si="103"/>
        <v>0</v>
      </c>
      <c r="Q202" t="str">
        <f t="shared" si="106"/>
        <v/>
      </c>
      <c r="R202" s="53" t="str">
        <f t="shared" si="97"/>
        <v/>
      </c>
      <c r="S202" s="108" t="str">
        <f t="shared" si="98"/>
        <v/>
      </c>
      <c r="T202" s="81" t="str">
        <f t="shared" si="99"/>
        <v/>
      </c>
      <c r="U202" s="105" t="str">
        <f t="shared" ca="1" si="107"/>
        <v/>
      </c>
      <c r="V202" s="105" t="str">
        <f t="shared" ca="1" si="107"/>
        <v/>
      </c>
      <c r="W202" s="105" t="str">
        <f t="shared" ca="1" si="107"/>
        <v/>
      </c>
      <c r="X202" s="105" t="str">
        <f t="shared" ca="1" si="107"/>
        <v/>
      </c>
      <c r="Y202" s="105" t="str">
        <f t="shared" ca="1" si="107"/>
        <v/>
      </c>
      <c r="AB202" s="111" t="str">
        <f t="shared" si="101"/>
        <v xml:space="preserve"> </v>
      </c>
      <c r="AC202" s="135"/>
      <c r="AD202" s="136"/>
      <c r="AE202" s="118" t="str">
        <f t="shared" si="76"/>
        <v/>
      </c>
      <c r="AF202" s="135"/>
      <c r="AG202" s="136"/>
      <c r="AH202" s="118" t="str">
        <f t="shared" si="77"/>
        <v/>
      </c>
      <c r="AI202" s="135"/>
      <c r="AJ202" s="136"/>
      <c r="AK202" s="118" t="str">
        <f t="shared" si="78"/>
        <v/>
      </c>
      <c r="AL202" s="135"/>
      <c r="AM202" s="136"/>
      <c r="AN202" s="118" t="str">
        <f t="shared" si="79"/>
        <v/>
      </c>
      <c r="AO202" s="135"/>
      <c r="AP202" s="136"/>
      <c r="AQ202" s="118" t="str">
        <f t="shared" si="80"/>
        <v/>
      </c>
      <c r="AT202" s="111" t="str">
        <f t="shared" si="81"/>
        <v xml:space="preserve"> </v>
      </c>
      <c r="AU202" t="str">
        <f t="shared" ca="1" si="82"/>
        <v/>
      </c>
      <c r="AV202" s="53" t="str">
        <f t="shared" ca="1" si="83"/>
        <v/>
      </c>
      <c r="AW202" t="str">
        <f t="shared" ca="1" si="84"/>
        <v/>
      </c>
      <c r="AX202" s="121" t="str">
        <f t="shared" ca="1" si="85"/>
        <v/>
      </c>
      <c r="AY202" s="53" t="str">
        <f t="shared" ca="1" si="86"/>
        <v/>
      </c>
      <c r="AZ202" t="str">
        <f t="shared" ca="1" si="87"/>
        <v/>
      </c>
      <c r="BA202" s="121" t="str">
        <f t="shared" ca="1" si="88"/>
        <v/>
      </c>
      <c r="BB202" s="53" t="str">
        <f t="shared" ca="1" si="89"/>
        <v/>
      </c>
      <c r="BC202" t="str">
        <f t="shared" ca="1" si="90"/>
        <v/>
      </c>
      <c r="BD202" s="121" t="str">
        <f t="shared" ca="1" si="91"/>
        <v/>
      </c>
      <c r="BE202" s="53" t="str">
        <f t="shared" ca="1" si="92"/>
        <v/>
      </c>
      <c r="BF202" t="str">
        <f t="shared" ca="1" si="93"/>
        <v/>
      </c>
      <c r="BG202" s="121" t="str">
        <f t="shared" ca="1" si="94"/>
        <v/>
      </c>
      <c r="BH202" s="53" t="str">
        <f t="shared" ca="1" si="95"/>
        <v/>
      </c>
    </row>
    <row r="203" spans="1:60" ht="15.75" thickBot="1" x14ac:dyDescent="0.3">
      <c r="A203" s="48"/>
      <c r="B203" s="48"/>
      <c r="C203" s="48"/>
      <c r="D203" s="48"/>
      <c r="E203" s="48"/>
      <c r="F203" s="48"/>
      <c r="G203" s="48"/>
      <c r="H203" s="48"/>
      <c r="I203" s="48"/>
      <c r="J203" s="220" t="str">
        <f>IF(ISBLANK($G203),"",VLOOKUP($G203,'Chp 3 - Condition Assessment'!$N$5:$R$1000,4,FALSE))</f>
        <v/>
      </c>
      <c r="K203" s="105" t="str">
        <f>IF(ISBLANK($G203),"",VLOOKUP($G203,'Chp 3 - Condition Assessment'!$N$5:$R$1000,5,FALSE))</f>
        <v/>
      </c>
      <c r="L203" s="32" t="str">
        <f t="shared" si="75"/>
        <v xml:space="preserve">  </v>
      </c>
      <c r="P203" t="b">
        <f t="shared" si="103"/>
        <v>0</v>
      </c>
      <c r="Q203" t="str">
        <f t="shared" si="106"/>
        <v/>
      </c>
      <c r="R203" s="53" t="str">
        <f t="shared" si="97"/>
        <v/>
      </c>
      <c r="S203" s="108" t="str">
        <f t="shared" si="98"/>
        <v/>
      </c>
      <c r="T203" s="81" t="str">
        <f t="shared" si="99"/>
        <v/>
      </c>
      <c r="U203" s="105" t="str">
        <f t="shared" ca="1" si="107"/>
        <v/>
      </c>
      <c r="V203" s="105" t="str">
        <f t="shared" ca="1" si="107"/>
        <v/>
      </c>
      <c r="W203" s="105" t="str">
        <f t="shared" ca="1" si="107"/>
        <v/>
      </c>
      <c r="X203" s="105" t="str">
        <f t="shared" ca="1" si="107"/>
        <v/>
      </c>
      <c r="Y203" s="105" t="str">
        <f t="shared" ca="1" si="107"/>
        <v/>
      </c>
      <c r="AB203" s="111" t="str">
        <f t="shared" si="101"/>
        <v xml:space="preserve"> </v>
      </c>
      <c r="AC203" s="135"/>
      <c r="AD203" s="136"/>
      <c r="AE203" s="118" t="str">
        <f t="shared" si="76"/>
        <v/>
      </c>
      <c r="AF203" s="135"/>
      <c r="AG203" s="136"/>
      <c r="AH203" s="118" t="str">
        <f t="shared" si="77"/>
        <v/>
      </c>
      <c r="AI203" s="135"/>
      <c r="AJ203" s="136"/>
      <c r="AK203" s="118" t="str">
        <f t="shared" si="78"/>
        <v/>
      </c>
      <c r="AL203" s="135"/>
      <c r="AM203" s="136"/>
      <c r="AN203" s="118" t="str">
        <f t="shared" si="79"/>
        <v/>
      </c>
      <c r="AO203" s="135"/>
      <c r="AP203" s="136"/>
      <c r="AQ203" s="118" t="str">
        <f t="shared" si="80"/>
        <v/>
      </c>
      <c r="AT203" s="111" t="str">
        <f t="shared" si="81"/>
        <v xml:space="preserve"> </v>
      </c>
      <c r="AU203" t="str">
        <f t="shared" ca="1" si="82"/>
        <v/>
      </c>
      <c r="AV203" s="53" t="str">
        <f t="shared" ca="1" si="83"/>
        <v/>
      </c>
      <c r="AW203" t="str">
        <f t="shared" ca="1" si="84"/>
        <v/>
      </c>
      <c r="AX203" s="121" t="str">
        <f t="shared" ca="1" si="85"/>
        <v/>
      </c>
      <c r="AY203" s="53" t="str">
        <f t="shared" ca="1" si="86"/>
        <v/>
      </c>
      <c r="AZ203" t="str">
        <f t="shared" ca="1" si="87"/>
        <v/>
      </c>
      <c r="BA203" s="121" t="str">
        <f t="shared" ca="1" si="88"/>
        <v/>
      </c>
      <c r="BB203" s="53" t="str">
        <f t="shared" ca="1" si="89"/>
        <v/>
      </c>
      <c r="BC203" t="str">
        <f t="shared" ca="1" si="90"/>
        <v/>
      </c>
      <c r="BD203" s="121" t="str">
        <f t="shared" ca="1" si="91"/>
        <v/>
      </c>
      <c r="BE203" s="53" t="str">
        <f t="shared" ca="1" si="92"/>
        <v/>
      </c>
      <c r="BF203" t="str">
        <f t="shared" ca="1" si="93"/>
        <v/>
      </c>
      <c r="BG203" s="121" t="str">
        <f t="shared" ca="1" si="94"/>
        <v/>
      </c>
      <c r="BH203" s="53" t="str">
        <f t="shared" ca="1" si="95"/>
        <v/>
      </c>
    </row>
    <row r="204" spans="1:60" ht="15.75" thickBot="1" x14ac:dyDescent="0.3">
      <c r="A204" s="48"/>
      <c r="B204" s="48"/>
      <c r="C204" s="48"/>
      <c r="D204" s="48"/>
      <c r="E204" s="48"/>
      <c r="F204" s="48"/>
      <c r="G204" s="48"/>
      <c r="H204" s="48"/>
      <c r="I204" s="48"/>
      <c r="J204" s="220" t="str">
        <f>IF(ISBLANK($G204),"",VLOOKUP($G204,'Chp 3 - Condition Assessment'!$N$5:$R$1000,4,FALSE))</f>
        <v/>
      </c>
      <c r="K204" s="105" t="str">
        <f>IF(ISBLANK($G204),"",VLOOKUP($G204,'Chp 3 - Condition Assessment'!$N$5:$R$1000,5,FALSE))</f>
        <v/>
      </c>
      <c r="L204" s="32" t="str">
        <f t="shared" ref="L204:L267" si="108">CONCATENATE(I204," ",D204," ",E204)</f>
        <v xml:space="preserve">  </v>
      </c>
      <c r="P204" t="b">
        <f t="shared" si="103"/>
        <v>0</v>
      </c>
      <c r="Q204" t="str">
        <f t="shared" si="106"/>
        <v/>
      </c>
      <c r="R204" s="53" t="str">
        <f t="shared" si="97"/>
        <v/>
      </c>
      <c r="S204" s="108" t="str">
        <f t="shared" si="98"/>
        <v/>
      </c>
      <c r="T204" s="81" t="str">
        <f t="shared" si="99"/>
        <v/>
      </c>
      <c r="U204" s="105" t="str">
        <f t="shared" ca="1" si="107"/>
        <v/>
      </c>
      <c r="V204" s="105" t="str">
        <f t="shared" ca="1" si="107"/>
        <v/>
      </c>
      <c r="W204" s="105" t="str">
        <f t="shared" ca="1" si="107"/>
        <v/>
      </c>
      <c r="X204" s="105" t="str">
        <f t="shared" ca="1" si="107"/>
        <v/>
      </c>
      <c r="Y204" s="105" t="str">
        <f t="shared" ca="1" si="107"/>
        <v/>
      </c>
      <c r="AB204" s="111" t="str">
        <f t="shared" si="101"/>
        <v xml:space="preserve"> </v>
      </c>
      <c r="AC204" s="135"/>
      <c r="AD204" s="136"/>
      <c r="AE204" s="118" t="str">
        <f t="shared" ref="AE204:AE267" si="109">IF(AB204=" ","",CEILING(AC204*(1+AD204),1))</f>
        <v/>
      </c>
      <c r="AF204" s="135"/>
      <c r="AG204" s="136"/>
      <c r="AH204" s="118" t="str">
        <f t="shared" ref="AH204:AH267" si="110">IF(AB204=" ","",CEILING(AF204*(1+AG204),1))</f>
        <v/>
      </c>
      <c r="AI204" s="135"/>
      <c r="AJ204" s="136"/>
      <c r="AK204" s="118" t="str">
        <f t="shared" ref="AK204:AK267" si="111">IF(AB204=" ","",CEILING(AI204*(1+AJ204),1))</f>
        <v/>
      </c>
      <c r="AL204" s="135"/>
      <c r="AM204" s="136"/>
      <c r="AN204" s="118" t="str">
        <f t="shared" ref="AN204:AN267" si="112">IF(AB204=" ","",CEILING(AL204*(1+AM204),1))</f>
        <v/>
      </c>
      <c r="AO204" s="135"/>
      <c r="AP204" s="136"/>
      <c r="AQ204" s="118" t="str">
        <f t="shared" ref="AQ204:AQ267" si="113">IF(AB204=" ","",CEILING(AO204*(1+AP204),1))</f>
        <v/>
      </c>
      <c r="AT204" s="111" t="str">
        <f t="shared" ref="AT204:AT267" si="114">IF(OR(ISBLANK(AB204),AB204="Grand Total"),"",AB204)</f>
        <v xml:space="preserve"> </v>
      </c>
      <c r="AU204" t="str">
        <f t="shared" ref="AU204:AU267" ca="1" si="115">IFERROR(IF((AE204-U204)&lt;0,0,AE204-U204),"")</f>
        <v/>
      </c>
      <c r="AV204" s="53" t="str">
        <f t="shared" ref="AV204:AV267" ca="1" si="116">IFERROR(AU204*$R204,"")</f>
        <v/>
      </c>
      <c r="AW204" t="str">
        <f t="shared" ref="AW204:AW267" ca="1" si="117">IFERROR(IF(($AW$9-$AU$9)&lt;$T204,AU204,0),"")</f>
        <v/>
      </c>
      <c r="AX204" s="121" t="str">
        <f t="shared" ref="AX204:AX267" ca="1" si="118">IFERROR(IF(AH204-V204-AW204&lt;0,0,AH204-V204-AW204),"")</f>
        <v/>
      </c>
      <c r="AY204" s="53" t="str">
        <f t="shared" ref="AY204:AY267" ca="1" si="119">IFERROR(AX204*$R204,"")</f>
        <v/>
      </c>
      <c r="AZ204" t="str">
        <f t="shared" ref="AZ204:AZ267" ca="1" si="120">IFERROR(IF(($AZ$9-$AU$9)&lt;$T204,AU204,0)+IF(($AZ$9-$AW$9)&lt;$T204,AX204,0),"")</f>
        <v/>
      </c>
      <c r="BA204" s="121" t="str">
        <f t="shared" ref="BA204:BA267" ca="1" si="121">IFERROR(IF(AK204-W204-AZ204&lt;0,0,AK204-W204-AZ204),"")</f>
        <v/>
      </c>
      <c r="BB204" s="53" t="str">
        <f t="shared" ref="BB204:BB267" ca="1" si="122">IFERROR(BA204*$R204,"")</f>
        <v/>
      </c>
      <c r="BC204" t="str">
        <f t="shared" ref="BC204:BC267" ca="1" si="123">IFERROR(IF(($BC$9-$AU$9)&lt;$T204,AU204,0)+IF(($BC$9-$AW$9)&lt;$T204,AX204,0)+IF(($BC$9-$AZ$9)&lt;$T204,BA204,0),"")</f>
        <v/>
      </c>
      <c r="BD204" s="121" t="str">
        <f t="shared" ref="BD204:BD267" ca="1" si="124">IFERROR(IF(AN204-X204-BC204&lt;0,0,AN204-X204-BC204),"")</f>
        <v/>
      </c>
      <c r="BE204" s="53" t="str">
        <f t="shared" ref="BE204:BE267" ca="1" si="125">IFERROR(BD204*$R204,"")</f>
        <v/>
      </c>
      <c r="BF204" t="str">
        <f t="shared" ref="BF204:BF267" ca="1" si="126">IFERROR(IF(($BF$9-$AU$9)&lt;$T204,AU204,0)+IF(($BF$9-$AW$9)&lt;$T204,AX204,0)+IF(($BF$9-$AZ$9)&lt;$T204,BA204,0)+IF(($BF$9-$BC$9)&lt;$T204,BD204,0),"")</f>
        <v/>
      </c>
      <c r="BG204" s="121" t="str">
        <f t="shared" ref="BG204:BG267" ca="1" si="127">IFERROR(IF(AQ204-Y204-BF204&lt;0,0,AQ204-Y204-BF204),"")</f>
        <v/>
      </c>
      <c r="BH204" s="53" t="str">
        <f t="shared" ref="BH204:BH267" ca="1" si="128">IFERROR(BG204*$R204,"")</f>
        <v/>
      </c>
    </row>
    <row r="205" spans="1:60" ht="15.75" thickBot="1" x14ac:dyDescent="0.3">
      <c r="A205" s="48"/>
      <c r="B205" s="48"/>
      <c r="C205" s="48"/>
      <c r="D205" s="48"/>
      <c r="E205" s="48"/>
      <c r="F205" s="48"/>
      <c r="G205" s="48"/>
      <c r="H205" s="48"/>
      <c r="I205" s="48"/>
      <c r="J205" s="220" t="str">
        <f>IF(ISBLANK($G205),"",VLOOKUP($G205,'Chp 3 - Condition Assessment'!$N$5:$R$1000,4,FALSE))</f>
        <v/>
      </c>
      <c r="K205" s="105" t="str">
        <f>IF(ISBLANK($G205),"",VLOOKUP($G205,'Chp 3 - Condition Assessment'!$N$5:$R$1000,5,FALSE))</f>
        <v/>
      </c>
      <c r="L205" s="32" t="str">
        <f t="shared" si="108"/>
        <v xml:space="preserve">  </v>
      </c>
      <c r="P205" t="b">
        <f t="shared" si="103"/>
        <v>0</v>
      </c>
      <c r="Q205" t="str">
        <f t="shared" si="106"/>
        <v/>
      </c>
      <c r="R205" s="53" t="str">
        <f t="shared" si="97"/>
        <v/>
      </c>
      <c r="S205" s="108" t="str">
        <f t="shared" si="98"/>
        <v/>
      </c>
      <c r="T205" s="81" t="str">
        <f t="shared" si="99"/>
        <v/>
      </c>
      <c r="U205" s="105" t="str">
        <f t="shared" ca="1" si="107"/>
        <v/>
      </c>
      <c r="V205" s="105" t="str">
        <f t="shared" ca="1" si="107"/>
        <v/>
      </c>
      <c r="W205" s="105" t="str">
        <f t="shared" ca="1" si="107"/>
        <v/>
      </c>
      <c r="X205" s="105" t="str">
        <f t="shared" ca="1" si="107"/>
        <v/>
      </c>
      <c r="Y205" s="105" t="str">
        <f t="shared" ca="1" si="107"/>
        <v/>
      </c>
      <c r="AB205" s="111" t="str">
        <f t="shared" si="101"/>
        <v xml:space="preserve"> </v>
      </c>
      <c r="AC205" s="135"/>
      <c r="AD205" s="136"/>
      <c r="AE205" s="118" t="str">
        <f t="shared" si="109"/>
        <v/>
      </c>
      <c r="AF205" s="135"/>
      <c r="AG205" s="136"/>
      <c r="AH205" s="118" t="str">
        <f t="shared" si="110"/>
        <v/>
      </c>
      <c r="AI205" s="135"/>
      <c r="AJ205" s="136"/>
      <c r="AK205" s="118" t="str">
        <f t="shared" si="111"/>
        <v/>
      </c>
      <c r="AL205" s="135"/>
      <c r="AM205" s="136"/>
      <c r="AN205" s="118" t="str">
        <f t="shared" si="112"/>
        <v/>
      </c>
      <c r="AO205" s="135"/>
      <c r="AP205" s="136"/>
      <c r="AQ205" s="118" t="str">
        <f t="shared" si="113"/>
        <v/>
      </c>
      <c r="AT205" s="111" t="str">
        <f t="shared" si="114"/>
        <v xml:space="preserve"> </v>
      </c>
      <c r="AU205" t="str">
        <f t="shared" ca="1" si="115"/>
        <v/>
      </c>
      <c r="AV205" s="53" t="str">
        <f t="shared" ca="1" si="116"/>
        <v/>
      </c>
      <c r="AW205" t="str">
        <f t="shared" ca="1" si="117"/>
        <v/>
      </c>
      <c r="AX205" s="121" t="str">
        <f t="shared" ca="1" si="118"/>
        <v/>
      </c>
      <c r="AY205" s="53" t="str">
        <f t="shared" ca="1" si="119"/>
        <v/>
      </c>
      <c r="AZ205" t="str">
        <f t="shared" ca="1" si="120"/>
        <v/>
      </c>
      <c r="BA205" s="121" t="str">
        <f t="shared" ca="1" si="121"/>
        <v/>
      </c>
      <c r="BB205" s="53" t="str">
        <f t="shared" ca="1" si="122"/>
        <v/>
      </c>
      <c r="BC205" t="str">
        <f t="shared" ca="1" si="123"/>
        <v/>
      </c>
      <c r="BD205" s="121" t="str">
        <f t="shared" ca="1" si="124"/>
        <v/>
      </c>
      <c r="BE205" s="53" t="str">
        <f t="shared" ca="1" si="125"/>
        <v/>
      </c>
      <c r="BF205" t="str">
        <f t="shared" ca="1" si="126"/>
        <v/>
      </c>
      <c r="BG205" s="121" t="str">
        <f t="shared" ca="1" si="127"/>
        <v/>
      </c>
      <c r="BH205" s="53" t="str">
        <f t="shared" ca="1" si="128"/>
        <v/>
      </c>
    </row>
    <row r="206" spans="1:60" ht="15.75" thickBot="1" x14ac:dyDescent="0.3">
      <c r="A206" s="48"/>
      <c r="B206" s="48"/>
      <c r="C206" s="48"/>
      <c r="D206" s="48"/>
      <c r="E206" s="48"/>
      <c r="F206" s="48"/>
      <c r="G206" s="48"/>
      <c r="H206" s="48"/>
      <c r="I206" s="48"/>
      <c r="J206" s="220" t="str">
        <f>IF(ISBLANK($G206),"",VLOOKUP($G206,'Chp 3 - Condition Assessment'!$N$5:$R$1000,4,FALSE))</f>
        <v/>
      </c>
      <c r="K206" s="105" t="str">
        <f>IF(ISBLANK($G206),"",VLOOKUP($G206,'Chp 3 - Condition Assessment'!$N$5:$R$1000,5,FALSE))</f>
        <v/>
      </c>
      <c r="L206" s="32" t="str">
        <f t="shared" si="108"/>
        <v xml:space="preserve">  </v>
      </c>
      <c r="P206" t="b">
        <f t="shared" si="103"/>
        <v>0</v>
      </c>
      <c r="Q206" t="str">
        <f t="shared" si="106"/>
        <v/>
      </c>
      <c r="R206" s="53" t="str">
        <f t="shared" si="97"/>
        <v/>
      </c>
      <c r="S206" s="108" t="str">
        <f t="shared" si="98"/>
        <v/>
      </c>
      <c r="T206" s="81" t="str">
        <f t="shared" si="99"/>
        <v/>
      </c>
      <c r="U206" s="105" t="str">
        <f t="shared" ref="U206:Y215" ca="1" si="129">IFERROR(IF((U$10-$S206)&lt;=$T206,$Q206,0),"")</f>
        <v/>
      </c>
      <c r="V206" s="105" t="str">
        <f t="shared" ca="1" si="129"/>
        <v/>
      </c>
      <c r="W206" s="105" t="str">
        <f t="shared" ca="1" si="129"/>
        <v/>
      </c>
      <c r="X206" s="105" t="str">
        <f t="shared" ca="1" si="129"/>
        <v/>
      </c>
      <c r="Y206" s="105" t="str">
        <f t="shared" ca="1" si="129"/>
        <v/>
      </c>
      <c r="AB206" s="111" t="str">
        <f t="shared" si="101"/>
        <v xml:space="preserve"> </v>
      </c>
      <c r="AC206" s="135"/>
      <c r="AD206" s="136"/>
      <c r="AE206" s="118" t="str">
        <f t="shared" si="109"/>
        <v/>
      </c>
      <c r="AF206" s="135"/>
      <c r="AG206" s="136"/>
      <c r="AH206" s="118" t="str">
        <f t="shared" si="110"/>
        <v/>
      </c>
      <c r="AI206" s="135"/>
      <c r="AJ206" s="136"/>
      <c r="AK206" s="118" t="str">
        <f t="shared" si="111"/>
        <v/>
      </c>
      <c r="AL206" s="135"/>
      <c r="AM206" s="136"/>
      <c r="AN206" s="118" t="str">
        <f t="shared" si="112"/>
        <v/>
      </c>
      <c r="AO206" s="135"/>
      <c r="AP206" s="136"/>
      <c r="AQ206" s="118" t="str">
        <f t="shared" si="113"/>
        <v/>
      </c>
      <c r="AT206" s="111" t="str">
        <f t="shared" si="114"/>
        <v xml:space="preserve"> </v>
      </c>
      <c r="AU206" t="str">
        <f t="shared" ca="1" si="115"/>
        <v/>
      </c>
      <c r="AV206" s="53" t="str">
        <f t="shared" ca="1" si="116"/>
        <v/>
      </c>
      <c r="AW206" t="str">
        <f t="shared" ca="1" si="117"/>
        <v/>
      </c>
      <c r="AX206" s="121" t="str">
        <f t="shared" ca="1" si="118"/>
        <v/>
      </c>
      <c r="AY206" s="53" t="str">
        <f t="shared" ca="1" si="119"/>
        <v/>
      </c>
      <c r="AZ206" t="str">
        <f t="shared" ca="1" si="120"/>
        <v/>
      </c>
      <c r="BA206" s="121" t="str">
        <f t="shared" ca="1" si="121"/>
        <v/>
      </c>
      <c r="BB206" s="53" t="str">
        <f t="shared" ca="1" si="122"/>
        <v/>
      </c>
      <c r="BC206" t="str">
        <f t="shared" ca="1" si="123"/>
        <v/>
      </c>
      <c r="BD206" s="121" t="str">
        <f t="shared" ca="1" si="124"/>
        <v/>
      </c>
      <c r="BE206" s="53" t="str">
        <f t="shared" ca="1" si="125"/>
        <v/>
      </c>
      <c r="BF206" t="str">
        <f t="shared" ca="1" si="126"/>
        <v/>
      </c>
      <c r="BG206" s="121" t="str">
        <f t="shared" ca="1" si="127"/>
        <v/>
      </c>
      <c r="BH206" s="53" t="str">
        <f t="shared" ca="1" si="128"/>
        <v/>
      </c>
    </row>
    <row r="207" spans="1:60" ht="15.75" thickBot="1" x14ac:dyDescent="0.3">
      <c r="A207" s="48"/>
      <c r="B207" s="48"/>
      <c r="C207" s="48"/>
      <c r="D207" s="48"/>
      <c r="E207" s="48"/>
      <c r="F207" s="48"/>
      <c r="G207" s="48"/>
      <c r="H207" s="48"/>
      <c r="I207" s="48"/>
      <c r="J207" s="220" t="str">
        <f>IF(ISBLANK($G207),"",VLOOKUP($G207,'Chp 3 - Condition Assessment'!$N$5:$R$1000,4,FALSE))</f>
        <v/>
      </c>
      <c r="K207" s="105" t="str">
        <f>IF(ISBLANK($G207),"",VLOOKUP($G207,'Chp 3 - Condition Assessment'!$N$5:$R$1000,5,FALSE))</f>
        <v/>
      </c>
      <c r="L207" s="32" t="str">
        <f t="shared" si="108"/>
        <v xml:space="preserve">  </v>
      </c>
      <c r="P207" t="b">
        <f t="shared" si="103"/>
        <v>0</v>
      </c>
      <c r="Q207" t="str">
        <f t="shared" si="106"/>
        <v/>
      </c>
      <c r="R207" s="53" t="str">
        <f t="shared" si="97"/>
        <v/>
      </c>
      <c r="S207" s="108" t="str">
        <f t="shared" si="98"/>
        <v/>
      </c>
      <c r="T207" s="81" t="str">
        <f t="shared" si="99"/>
        <v/>
      </c>
      <c r="U207" s="105" t="str">
        <f t="shared" ca="1" si="129"/>
        <v/>
      </c>
      <c r="V207" s="105" t="str">
        <f t="shared" ca="1" si="129"/>
        <v/>
      </c>
      <c r="W207" s="105" t="str">
        <f t="shared" ca="1" si="129"/>
        <v/>
      </c>
      <c r="X207" s="105" t="str">
        <f t="shared" ca="1" si="129"/>
        <v/>
      </c>
      <c r="Y207" s="105" t="str">
        <f t="shared" ca="1" si="129"/>
        <v/>
      </c>
      <c r="AB207" s="111" t="str">
        <f t="shared" si="101"/>
        <v xml:space="preserve"> </v>
      </c>
      <c r="AC207" s="135"/>
      <c r="AD207" s="136"/>
      <c r="AE207" s="118" t="str">
        <f t="shared" si="109"/>
        <v/>
      </c>
      <c r="AF207" s="135"/>
      <c r="AG207" s="136"/>
      <c r="AH207" s="118" t="str">
        <f t="shared" si="110"/>
        <v/>
      </c>
      <c r="AI207" s="135"/>
      <c r="AJ207" s="136"/>
      <c r="AK207" s="118" t="str">
        <f t="shared" si="111"/>
        <v/>
      </c>
      <c r="AL207" s="135"/>
      <c r="AM207" s="136"/>
      <c r="AN207" s="118" t="str">
        <f t="shared" si="112"/>
        <v/>
      </c>
      <c r="AO207" s="135"/>
      <c r="AP207" s="136"/>
      <c r="AQ207" s="118" t="str">
        <f t="shared" si="113"/>
        <v/>
      </c>
      <c r="AT207" s="111" t="str">
        <f t="shared" si="114"/>
        <v xml:space="preserve"> </v>
      </c>
      <c r="AU207" t="str">
        <f t="shared" ca="1" si="115"/>
        <v/>
      </c>
      <c r="AV207" s="53" t="str">
        <f t="shared" ca="1" si="116"/>
        <v/>
      </c>
      <c r="AW207" t="str">
        <f t="shared" ca="1" si="117"/>
        <v/>
      </c>
      <c r="AX207" s="121" t="str">
        <f t="shared" ca="1" si="118"/>
        <v/>
      </c>
      <c r="AY207" s="53" t="str">
        <f t="shared" ca="1" si="119"/>
        <v/>
      </c>
      <c r="AZ207" t="str">
        <f t="shared" ca="1" si="120"/>
        <v/>
      </c>
      <c r="BA207" s="121" t="str">
        <f t="shared" ca="1" si="121"/>
        <v/>
      </c>
      <c r="BB207" s="53" t="str">
        <f t="shared" ca="1" si="122"/>
        <v/>
      </c>
      <c r="BC207" t="str">
        <f t="shared" ca="1" si="123"/>
        <v/>
      </c>
      <c r="BD207" s="121" t="str">
        <f t="shared" ca="1" si="124"/>
        <v/>
      </c>
      <c r="BE207" s="53" t="str">
        <f t="shared" ca="1" si="125"/>
        <v/>
      </c>
      <c r="BF207" t="str">
        <f t="shared" ca="1" si="126"/>
        <v/>
      </c>
      <c r="BG207" s="121" t="str">
        <f t="shared" ca="1" si="127"/>
        <v/>
      </c>
      <c r="BH207" s="53" t="str">
        <f t="shared" ca="1" si="128"/>
        <v/>
      </c>
    </row>
    <row r="208" spans="1:60" ht="15.75" thickBot="1" x14ac:dyDescent="0.3">
      <c r="A208" s="48"/>
      <c r="B208" s="48"/>
      <c r="C208" s="48"/>
      <c r="D208" s="48"/>
      <c r="E208" s="48"/>
      <c r="F208" s="48"/>
      <c r="G208" s="48"/>
      <c r="H208" s="48"/>
      <c r="I208" s="48"/>
      <c r="J208" s="220" t="str">
        <f>IF(ISBLANK($G208),"",VLOOKUP($G208,'Chp 3 - Condition Assessment'!$N$5:$R$1000,4,FALSE))</f>
        <v/>
      </c>
      <c r="K208" s="105" t="str">
        <f>IF(ISBLANK($G208),"",VLOOKUP($G208,'Chp 3 - Condition Assessment'!$N$5:$R$1000,5,FALSE))</f>
        <v/>
      </c>
      <c r="L208" s="32" t="str">
        <f t="shared" si="108"/>
        <v xml:space="preserve">  </v>
      </c>
      <c r="P208" t="b">
        <f t="shared" si="103"/>
        <v>0</v>
      </c>
      <c r="Q208" t="str">
        <f t="shared" si="106"/>
        <v/>
      </c>
      <c r="R208" s="53" t="str">
        <f t="shared" si="97"/>
        <v/>
      </c>
      <c r="S208" s="108" t="str">
        <f t="shared" si="98"/>
        <v/>
      </c>
      <c r="T208" s="81" t="str">
        <f t="shared" si="99"/>
        <v/>
      </c>
      <c r="U208" s="105" t="str">
        <f t="shared" ca="1" si="129"/>
        <v/>
      </c>
      <c r="V208" s="105" t="str">
        <f t="shared" ca="1" si="129"/>
        <v/>
      </c>
      <c r="W208" s="105" t="str">
        <f t="shared" ca="1" si="129"/>
        <v/>
      </c>
      <c r="X208" s="105" t="str">
        <f t="shared" ca="1" si="129"/>
        <v/>
      </c>
      <c r="Y208" s="105" t="str">
        <f t="shared" ca="1" si="129"/>
        <v/>
      </c>
      <c r="AB208" s="111" t="str">
        <f t="shared" si="101"/>
        <v xml:space="preserve"> </v>
      </c>
      <c r="AC208" s="135"/>
      <c r="AD208" s="136"/>
      <c r="AE208" s="118" t="str">
        <f t="shared" si="109"/>
        <v/>
      </c>
      <c r="AF208" s="135"/>
      <c r="AG208" s="136"/>
      <c r="AH208" s="118" t="str">
        <f t="shared" si="110"/>
        <v/>
      </c>
      <c r="AI208" s="135"/>
      <c r="AJ208" s="136"/>
      <c r="AK208" s="118" t="str">
        <f t="shared" si="111"/>
        <v/>
      </c>
      <c r="AL208" s="135"/>
      <c r="AM208" s="136"/>
      <c r="AN208" s="118" t="str">
        <f t="shared" si="112"/>
        <v/>
      </c>
      <c r="AO208" s="135"/>
      <c r="AP208" s="136"/>
      <c r="AQ208" s="118" t="str">
        <f t="shared" si="113"/>
        <v/>
      </c>
      <c r="AT208" s="111" t="str">
        <f t="shared" si="114"/>
        <v xml:space="preserve"> </v>
      </c>
      <c r="AU208" t="str">
        <f t="shared" ca="1" si="115"/>
        <v/>
      </c>
      <c r="AV208" s="53" t="str">
        <f t="shared" ca="1" si="116"/>
        <v/>
      </c>
      <c r="AW208" t="str">
        <f t="shared" ca="1" si="117"/>
        <v/>
      </c>
      <c r="AX208" s="121" t="str">
        <f t="shared" ca="1" si="118"/>
        <v/>
      </c>
      <c r="AY208" s="53" t="str">
        <f t="shared" ca="1" si="119"/>
        <v/>
      </c>
      <c r="AZ208" t="str">
        <f t="shared" ca="1" si="120"/>
        <v/>
      </c>
      <c r="BA208" s="121" t="str">
        <f t="shared" ca="1" si="121"/>
        <v/>
      </c>
      <c r="BB208" s="53" t="str">
        <f t="shared" ca="1" si="122"/>
        <v/>
      </c>
      <c r="BC208" t="str">
        <f t="shared" ca="1" si="123"/>
        <v/>
      </c>
      <c r="BD208" s="121" t="str">
        <f t="shared" ca="1" si="124"/>
        <v/>
      </c>
      <c r="BE208" s="53" t="str">
        <f t="shared" ca="1" si="125"/>
        <v/>
      </c>
      <c r="BF208" t="str">
        <f t="shared" ca="1" si="126"/>
        <v/>
      </c>
      <c r="BG208" s="121" t="str">
        <f t="shared" ca="1" si="127"/>
        <v/>
      </c>
      <c r="BH208" s="53" t="str">
        <f t="shared" ca="1" si="128"/>
        <v/>
      </c>
    </row>
    <row r="209" spans="1:60" ht="15.75" thickBot="1" x14ac:dyDescent="0.3">
      <c r="A209" s="48"/>
      <c r="B209" s="48"/>
      <c r="C209" s="48"/>
      <c r="D209" s="48"/>
      <c r="E209" s="48"/>
      <c r="F209" s="48"/>
      <c r="G209" s="48"/>
      <c r="H209" s="48"/>
      <c r="I209" s="48"/>
      <c r="J209" s="220" t="str">
        <f>IF(ISBLANK($G209),"",VLOOKUP($G209,'Chp 3 - Condition Assessment'!$N$5:$R$1000,4,FALSE))</f>
        <v/>
      </c>
      <c r="K209" s="105" t="str">
        <f>IF(ISBLANK($G209),"",VLOOKUP($G209,'Chp 3 - Condition Assessment'!$N$5:$R$1000,5,FALSE))</f>
        <v/>
      </c>
      <c r="L209" s="32" t="str">
        <f t="shared" si="108"/>
        <v xml:space="preserve">  </v>
      </c>
      <c r="P209" t="b">
        <f t="shared" si="103"/>
        <v>0</v>
      </c>
      <c r="Q209" t="str">
        <f t="shared" si="106"/>
        <v/>
      </c>
      <c r="R209" s="53" t="str">
        <f t="shared" si="97"/>
        <v/>
      </c>
      <c r="S209" s="108" t="str">
        <f t="shared" si="98"/>
        <v/>
      </c>
      <c r="T209" s="81" t="str">
        <f t="shared" si="99"/>
        <v/>
      </c>
      <c r="U209" s="105" t="str">
        <f t="shared" ca="1" si="129"/>
        <v/>
      </c>
      <c r="V209" s="105" t="str">
        <f t="shared" ca="1" si="129"/>
        <v/>
      </c>
      <c r="W209" s="105" t="str">
        <f t="shared" ca="1" si="129"/>
        <v/>
      </c>
      <c r="X209" s="105" t="str">
        <f t="shared" ca="1" si="129"/>
        <v/>
      </c>
      <c r="Y209" s="105" t="str">
        <f t="shared" ca="1" si="129"/>
        <v/>
      </c>
      <c r="AB209" s="111" t="str">
        <f t="shared" si="101"/>
        <v xml:space="preserve"> </v>
      </c>
      <c r="AC209" s="135"/>
      <c r="AD209" s="136"/>
      <c r="AE209" s="118" t="str">
        <f t="shared" si="109"/>
        <v/>
      </c>
      <c r="AF209" s="135"/>
      <c r="AG209" s="136"/>
      <c r="AH209" s="118" t="str">
        <f t="shared" si="110"/>
        <v/>
      </c>
      <c r="AI209" s="135"/>
      <c r="AJ209" s="136"/>
      <c r="AK209" s="118" t="str">
        <f t="shared" si="111"/>
        <v/>
      </c>
      <c r="AL209" s="135"/>
      <c r="AM209" s="136"/>
      <c r="AN209" s="118" t="str">
        <f t="shared" si="112"/>
        <v/>
      </c>
      <c r="AO209" s="135"/>
      <c r="AP209" s="136"/>
      <c r="AQ209" s="118" t="str">
        <f t="shared" si="113"/>
        <v/>
      </c>
      <c r="AT209" s="111" t="str">
        <f t="shared" si="114"/>
        <v xml:space="preserve"> </v>
      </c>
      <c r="AU209" t="str">
        <f t="shared" ca="1" si="115"/>
        <v/>
      </c>
      <c r="AV209" s="53" t="str">
        <f t="shared" ca="1" si="116"/>
        <v/>
      </c>
      <c r="AW209" t="str">
        <f t="shared" ca="1" si="117"/>
        <v/>
      </c>
      <c r="AX209" s="121" t="str">
        <f t="shared" ca="1" si="118"/>
        <v/>
      </c>
      <c r="AY209" s="53" t="str">
        <f t="shared" ca="1" si="119"/>
        <v/>
      </c>
      <c r="AZ209" t="str">
        <f t="shared" ca="1" si="120"/>
        <v/>
      </c>
      <c r="BA209" s="121" t="str">
        <f t="shared" ca="1" si="121"/>
        <v/>
      </c>
      <c r="BB209" s="53" t="str">
        <f t="shared" ca="1" si="122"/>
        <v/>
      </c>
      <c r="BC209" t="str">
        <f t="shared" ca="1" si="123"/>
        <v/>
      </c>
      <c r="BD209" s="121" t="str">
        <f t="shared" ca="1" si="124"/>
        <v/>
      </c>
      <c r="BE209" s="53" t="str">
        <f t="shared" ca="1" si="125"/>
        <v/>
      </c>
      <c r="BF209" t="str">
        <f t="shared" ca="1" si="126"/>
        <v/>
      </c>
      <c r="BG209" s="121" t="str">
        <f t="shared" ca="1" si="127"/>
        <v/>
      </c>
      <c r="BH209" s="53" t="str">
        <f t="shared" ca="1" si="128"/>
        <v/>
      </c>
    </row>
    <row r="210" spans="1:60" ht="15.75" thickBot="1" x14ac:dyDescent="0.3">
      <c r="A210" s="48"/>
      <c r="B210" s="48"/>
      <c r="C210" s="48"/>
      <c r="D210" s="48"/>
      <c r="E210" s="48"/>
      <c r="F210" s="48"/>
      <c r="G210" s="48"/>
      <c r="H210" s="48"/>
      <c r="I210" s="48"/>
      <c r="J210" s="220" t="str">
        <f>IF(ISBLANK($G210),"",VLOOKUP($G210,'Chp 3 - Condition Assessment'!$N$5:$R$1000,4,FALSE))</f>
        <v/>
      </c>
      <c r="K210" s="105" t="str">
        <f>IF(ISBLANK($G210),"",VLOOKUP($G210,'Chp 3 - Condition Assessment'!$N$5:$R$1000,5,FALSE))</f>
        <v/>
      </c>
      <c r="L210" s="32" t="str">
        <f t="shared" si="108"/>
        <v xml:space="preserve">  </v>
      </c>
      <c r="P210" t="b">
        <f t="shared" si="103"/>
        <v>0</v>
      </c>
      <c r="Q210" t="str">
        <f t="shared" si="106"/>
        <v/>
      </c>
      <c r="R210" s="53" t="str">
        <f t="shared" si="97"/>
        <v/>
      </c>
      <c r="S210" s="108" t="str">
        <f t="shared" si="98"/>
        <v/>
      </c>
      <c r="T210" s="81" t="str">
        <f t="shared" si="99"/>
        <v/>
      </c>
      <c r="U210" s="105" t="str">
        <f t="shared" ca="1" si="129"/>
        <v/>
      </c>
      <c r="V210" s="105" t="str">
        <f t="shared" ca="1" si="129"/>
        <v/>
      </c>
      <c r="W210" s="105" t="str">
        <f t="shared" ca="1" si="129"/>
        <v/>
      </c>
      <c r="X210" s="105" t="str">
        <f t="shared" ca="1" si="129"/>
        <v/>
      </c>
      <c r="Y210" s="105" t="str">
        <f t="shared" ca="1" si="129"/>
        <v/>
      </c>
      <c r="AB210" s="111" t="str">
        <f t="shared" si="101"/>
        <v xml:space="preserve"> </v>
      </c>
      <c r="AC210" s="135"/>
      <c r="AD210" s="136"/>
      <c r="AE210" s="118" t="str">
        <f t="shared" si="109"/>
        <v/>
      </c>
      <c r="AF210" s="135"/>
      <c r="AG210" s="136"/>
      <c r="AH210" s="118" t="str">
        <f t="shared" si="110"/>
        <v/>
      </c>
      <c r="AI210" s="135"/>
      <c r="AJ210" s="136"/>
      <c r="AK210" s="118" t="str">
        <f t="shared" si="111"/>
        <v/>
      </c>
      <c r="AL210" s="135"/>
      <c r="AM210" s="136"/>
      <c r="AN210" s="118" t="str">
        <f t="shared" si="112"/>
        <v/>
      </c>
      <c r="AO210" s="135"/>
      <c r="AP210" s="136"/>
      <c r="AQ210" s="118" t="str">
        <f t="shared" si="113"/>
        <v/>
      </c>
      <c r="AT210" s="111" t="str">
        <f t="shared" si="114"/>
        <v xml:space="preserve"> </v>
      </c>
      <c r="AU210" t="str">
        <f t="shared" ca="1" si="115"/>
        <v/>
      </c>
      <c r="AV210" s="53" t="str">
        <f t="shared" ca="1" si="116"/>
        <v/>
      </c>
      <c r="AW210" t="str">
        <f t="shared" ca="1" si="117"/>
        <v/>
      </c>
      <c r="AX210" s="121" t="str">
        <f t="shared" ca="1" si="118"/>
        <v/>
      </c>
      <c r="AY210" s="53" t="str">
        <f t="shared" ca="1" si="119"/>
        <v/>
      </c>
      <c r="AZ210" t="str">
        <f t="shared" ca="1" si="120"/>
        <v/>
      </c>
      <c r="BA210" s="121" t="str">
        <f t="shared" ca="1" si="121"/>
        <v/>
      </c>
      <c r="BB210" s="53" t="str">
        <f t="shared" ca="1" si="122"/>
        <v/>
      </c>
      <c r="BC210" t="str">
        <f t="shared" ca="1" si="123"/>
        <v/>
      </c>
      <c r="BD210" s="121" t="str">
        <f t="shared" ca="1" si="124"/>
        <v/>
      </c>
      <c r="BE210" s="53" t="str">
        <f t="shared" ca="1" si="125"/>
        <v/>
      </c>
      <c r="BF210" t="str">
        <f t="shared" ca="1" si="126"/>
        <v/>
      </c>
      <c r="BG210" s="121" t="str">
        <f t="shared" ca="1" si="127"/>
        <v/>
      </c>
      <c r="BH210" s="53" t="str">
        <f t="shared" ca="1" si="128"/>
        <v/>
      </c>
    </row>
    <row r="211" spans="1:60" ht="15.75" thickBot="1" x14ac:dyDescent="0.3">
      <c r="A211" s="48"/>
      <c r="B211" s="48"/>
      <c r="C211" s="48"/>
      <c r="D211" s="48"/>
      <c r="E211" s="48"/>
      <c r="F211" s="48"/>
      <c r="G211" s="48"/>
      <c r="H211" s="48"/>
      <c r="I211" s="48"/>
      <c r="J211" s="220" t="str">
        <f>IF(ISBLANK($G211),"",VLOOKUP($G211,'Chp 3 - Condition Assessment'!$N$5:$R$1000,4,FALSE))</f>
        <v/>
      </c>
      <c r="K211" s="105" t="str">
        <f>IF(ISBLANK($G211),"",VLOOKUP($G211,'Chp 3 - Condition Assessment'!$N$5:$R$1000,5,FALSE))</f>
        <v/>
      </c>
      <c r="L211" s="32" t="str">
        <f t="shared" si="108"/>
        <v xml:space="preserve">  </v>
      </c>
      <c r="P211" t="b">
        <f t="shared" si="103"/>
        <v>0</v>
      </c>
      <c r="Q211" t="str">
        <f t="shared" si="106"/>
        <v/>
      </c>
      <c r="R211" s="53" t="str">
        <f t="shared" si="97"/>
        <v/>
      </c>
      <c r="S211" s="108" t="str">
        <f t="shared" si="98"/>
        <v/>
      </c>
      <c r="T211" s="81" t="str">
        <f t="shared" si="99"/>
        <v/>
      </c>
      <c r="U211" s="105" t="str">
        <f t="shared" ca="1" si="129"/>
        <v/>
      </c>
      <c r="V211" s="105" t="str">
        <f t="shared" ca="1" si="129"/>
        <v/>
      </c>
      <c r="W211" s="105" t="str">
        <f t="shared" ca="1" si="129"/>
        <v/>
      </c>
      <c r="X211" s="105" t="str">
        <f t="shared" ca="1" si="129"/>
        <v/>
      </c>
      <c r="Y211" s="105" t="str">
        <f t="shared" ca="1" si="129"/>
        <v/>
      </c>
      <c r="AB211" s="111" t="str">
        <f t="shared" si="101"/>
        <v xml:space="preserve"> </v>
      </c>
      <c r="AC211" s="135"/>
      <c r="AD211" s="136"/>
      <c r="AE211" s="118" t="str">
        <f t="shared" si="109"/>
        <v/>
      </c>
      <c r="AF211" s="135"/>
      <c r="AG211" s="136"/>
      <c r="AH211" s="118" t="str">
        <f t="shared" si="110"/>
        <v/>
      </c>
      <c r="AI211" s="135"/>
      <c r="AJ211" s="136"/>
      <c r="AK211" s="118" t="str">
        <f t="shared" si="111"/>
        <v/>
      </c>
      <c r="AL211" s="135"/>
      <c r="AM211" s="136"/>
      <c r="AN211" s="118" t="str">
        <f t="shared" si="112"/>
        <v/>
      </c>
      <c r="AO211" s="135"/>
      <c r="AP211" s="136"/>
      <c r="AQ211" s="118" t="str">
        <f t="shared" si="113"/>
        <v/>
      </c>
      <c r="AT211" s="111" t="str">
        <f t="shared" si="114"/>
        <v xml:space="preserve"> </v>
      </c>
      <c r="AU211" t="str">
        <f t="shared" ca="1" si="115"/>
        <v/>
      </c>
      <c r="AV211" s="53" t="str">
        <f t="shared" ca="1" si="116"/>
        <v/>
      </c>
      <c r="AW211" t="str">
        <f t="shared" ca="1" si="117"/>
        <v/>
      </c>
      <c r="AX211" s="121" t="str">
        <f t="shared" ca="1" si="118"/>
        <v/>
      </c>
      <c r="AY211" s="53" t="str">
        <f t="shared" ca="1" si="119"/>
        <v/>
      </c>
      <c r="AZ211" t="str">
        <f t="shared" ca="1" si="120"/>
        <v/>
      </c>
      <c r="BA211" s="121" t="str">
        <f t="shared" ca="1" si="121"/>
        <v/>
      </c>
      <c r="BB211" s="53" t="str">
        <f t="shared" ca="1" si="122"/>
        <v/>
      </c>
      <c r="BC211" t="str">
        <f t="shared" ca="1" si="123"/>
        <v/>
      </c>
      <c r="BD211" s="121" t="str">
        <f t="shared" ca="1" si="124"/>
        <v/>
      </c>
      <c r="BE211" s="53" t="str">
        <f t="shared" ca="1" si="125"/>
        <v/>
      </c>
      <c r="BF211" t="str">
        <f t="shared" ca="1" si="126"/>
        <v/>
      </c>
      <c r="BG211" s="121" t="str">
        <f t="shared" ca="1" si="127"/>
        <v/>
      </c>
      <c r="BH211" s="53" t="str">
        <f t="shared" ca="1" si="128"/>
        <v/>
      </c>
    </row>
    <row r="212" spans="1:60" ht="15.75" thickBot="1" x14ac:dyDescent="0.3">
      <c r="A212" s="48"/>
      <c r="B212" s="48"/>
      <c r="C212" s="48"/>
      <c r="D212" s="48"/>
      <c r="E212" s="48"/>
      <c r="F212" s="48"/>
      <c r="G212" s="48"/>
      <c r="H212" s="48"/>
      <c r="I212" s="48"/>
      <c r="J212" s="220" t="str">
        <f>IF(ISBLANK($G212),"",VLOOKUP($G212,'Chp 3 - Condition Assessment'!$N$5:$R$1000,4,FALSE))</f>
        <v/>
      </c>
      <c r="K212" s="105" t="str">
        <f>IF(ISBLANK($G212),"",VLOOKUP($G212,'Chp 3 - Condition Assessment'!$N$5:$R$1000,5,FALSE))</f>
        <v/>
      </c>
      <c r="L212" s="32" t="str">
        <f t="shared" si="108"/>
        <v xml:space="preserve">  </v>
      </c>
      <c r="P212" t="b">
        <f t="shared" si="103"/>
        <v>0</v>
      </c>
      <c r="Q212" t="str">
        <f t="shared" si="106"/>
        <v/>
      </c>
      <c r="R212" s="53" t="str">
        <f t="shared" si="97"/>
        <v/>
      </c>
      <c r="S212" s="108" t="str">
        <f t="shared" si="98"/>
        <v/>
      </c>
      <c r="T212" s="81" t="str">
        <f t="shared" si="99"/>
        <v/>
      </c>
      <c r="U212" s="105" t="str">
        <f t="shared" ca="1" si="129"/>
        <v/>
      </c>
      <c r="V212" s="105" t="str">
        <f t="shared" ca="1" si="129"/>
        <v/>
      </c>
      <c r="W212" s="105" t="str">
        <f t="shared" ca="1" si="129"/>
        <v/>
      </c>
      <c r="X212" s="105" t="str">
        <f t="shared" ca="1" si="129"/>
        <v/>
      </c>
      <c r="Y212" s="105" t="str">
        <f t="shared" ca="1" si="129"/>
        <v/>
      </c>
      <c r="AB212" s="111" t="str">
        <f t="shared" si="101"/>
        <v xml:space="preserve"> </v>
      </c>
      <c r="AC212" s="135"/>
      <c r="AD212" s="136"/>
      <c r="AE212" s="118" t="str">
        <f t="shared" si="109"/>
        <v/>
      </c>
      <c r="AF212" s="135"/>
      <c r="AG212" s="136"/>
      <c r="AH212" s="118" t="str">
        <f t="shared" si="110"/>
        <v/>
      </c>
      <c r="AI212" s="135"/>
      <c r="AJ212" s="136"/>
      <c r="AK212" s="118" t="str">
        <f t="shared" si="111"/>
        <v/>
      </c>
      <c r="AL212" s="135"/>
      <c r="AM212" s="136"/>
      <c r="AN212" s="118" t="str">
        <f t="shared" si="112"/>
        <v/>
      </c>
      <c r="AO212" s="135"/>
      <c r="AP212" s="136"/>
      <c r="AQ212" s="118" t="str">
        <f t="shared" si="113"/>
        <v/>
      </c>
      <c r="AT212" s="111" t="str">
        <f t="shared" si="114"/>
        <v xml:space="preserve"> </v>
      </c>
      <c r="AU212" t="str">
        <f t="shared" ca="1" si="115"/>
        <v/>
      </c>
      <c r="AV212" s="53" t="str">
        <f t="shared" ca="1" si="116"/>
        <v/>
      </c>
      <c r="AW212" t="str">
        <f t="shared" ca="1" si="117"/>
        <v/>
      </c>
      <c r="AX212" s="121" t="str">
        <f t="shared" ca="1" si="118"/>
        <v/>
      </c>
      <c r="AY212" s="53" t="str">
        <f t="shared" ca="1" si="119"/>
        <v/>
      </c>
      <c r="AZ212" t="str">
        <f t="shared" ca="1" si="120"/>
        <v/>
      </c>
      <c r="BA212" s="121" t="str">
        <f t="shared" ca="1" si="121"/>
        <v/>
      </c>
      <c r="BB212" s="53" t="str">
        <f t="shared" ca="1" si="122"/>
        <v/>
      </c>
      <c r="BC212" t="str">
        <f t="shared" ca="1" si="123"/>
        <v/>
      </c>
      <c r="BD212" s="121" t="str">
        <f t="shared" ca="1" si="124"/>
        <v/>
      </c>
      <c r="BE212" s="53" t="str">
        <f t="shared" ca="1" si="125"/>
        <v/>
      </c>
      <c r="BF212" t="str">
        <f t="shared" ca="1" si="126"/>
        <v/>
      </c>
      <c r="BG212" s="121" t="str">
        <f t="shared" ca="1" si="127"/>
        <v/>
      </c>
      <c r="BH212" s="53" t="str">
        <f t="shared" ca="1" si="128"/>
        <v/>
      </c>
    </row>
    <row r="213" spans="1:60" ht="15.75" thickBot="1" x14ac:dyDescent="0.3">
      <c r="A213" s="48"/>
      <c r="B213" s="48"/>
      <c r="C213" s="48"/>
      <c r="D213" s="48"/>
      <c r="E213" s="48"/>
      <c r="F213" s="48"/>
      <c r="G213" s="48"/>
      <c r="H213" s="48"/>
      <c r="I213" s="48"/>
      <c r="J213" s="220" t="str">
        <f>IF(ISBLANK($G213),"",VLOOKUP($G213,'Chp 3 - Condition Assessment'!$N$5:$R$1000,4,FALSE))</f>
        <v/>
      </c>
      <c r="K213" s="105" t="str">
        <f>IF(ISBLANK($G213),"",VLOOKUP($G213,'Chp 3 - Condition Assessment'!$N$5:$R$1000,5,FALSE))</f>
        <v/>
      </c>
      <c r="L213" s="32" t="str">
        <f t="shared" si="108"/>
        <v xml:space="preserve">  </v>
      </c>
      <c r="P213" t="b">
        <f t="shared" si="103"/>
        <v>0</v>
      </c>
      <c r="Q213" t="str">
        <f t="shared" si="106"/>
        <v/>
      </c>
      <c r="R213" s="53" t="str">
        <f t="shared" si="97"/>
        <v/>
      </c>
      <c r="S213" s="108" t="str">
        <f t="shared" si="98"/>
        <v/>
      </c>
      <c r="T213" s="81" t="str">
        <f t="shared" si="99"/>
        <v/>
      </c>
      <c r="U213" s="105" t="str">
        <f t="shared" ca="1" si="129"/>
        <v/>
      </c>
      <c r="V213" s="105" t="str">
        <f t="shared" ca="1" si="129"/>
        <v/>
      </c>
      <c r="W213" s="105" t="str">
        <f t="shared" ca="1" si="129"/>
        <v/>
      </c>
      <c r="X213" s="105" t="str">
        <f t="shared" ca="1" si="129"/>
        <v/>
      </c>
      <c r="Y213" s="105" t="str">
        <f t="shared" ca="1" si="129"/>
        <v/>
      </c>
      <c r="AB213" s="111" t="str">
        <f t="shared" si="101"/>
        <v xml:space="preserve"> </v>
      </c>
      <c r="AC213" s="135"/>
      <c r="AD213" s="136"/>
      <c r="AE213" s="118" t="str">
        <f t="shared" si="109"/>
        <v/>
      </c>
      <c r="AF213" s="135"/>
      <c r="AG213" s="136"/>
      <c r="AH213" s="118" t="str">
        <f t="shared" si="110"/>
        <v/>
      </c>
      <c r="AI213" s="135"/>
      <c r="AJ213" s="136"/>
      <c r="AK213" s="118" t="str">
        <f t="shared" si="111"/>
        <v/>
      </c>
      <c r="AL213" s="135"/>
      <c r="AM213" s="136"/>
      <c r="AN213" s="118" t="str">
        <f t="shared" si="112"/>
        <v/>
      </c>
      <c r="AO213" s="135"/>
      <c r="AP213" s="136"/>
      <c r="AQ213" s="118" t="str">
        <f t="shared" si="113"/>
        <v/>
      </c>
      <c r="AT213" s="111" t="str">
        <f t="shared" si="114"/>
        <v xml:space="preserve"> </v>
      </c>
      <c r="AU213" t="str">
        <f t="shared" ca="1" si="115"/>
        <v/>
      </c>
      <c r="AV213" s="53" t="str">
        <f t="shared" ca="1" si="116"/>
        <v/>
      </c>
      <c r="AW213" t="str">
        <f t="shared" ca="1" si="117"/>
        <v/>
      </c>
      <c r="AX213" s="121" t="str">
        <f t="shared" ca="1" si="118"/>
        <v/>
      </c>
      <c r="AY213" s="53" t="str">
        <f t="shared" ca="1" si="119"/>
        <v/>
      </c>
      <c r="AZ213" t="str">
        <f t="shared" ca="1" si="120"/>
        <v/>
      </c>
      <c r="BA213" s="121" t="str">
        <f t="shared" ca="1" si="121"/>
        <v/>
      </c>
      <c r="BB213" s="53" t="str">
        <f t="shared" ca="1" si="122"/>
        <v/>
      </c>
      <c r="BC213" t="str">
        <f t="shared" ca="1" si="123"/>
        <v/>
      </c>
      <c r="BD213" s="121" t="str">
        <f t="shared" ca="1" si="124"/>
        <v/>
      </c>
      <c r="BE213" s="53" t="str">
        <f t="shared" ca="1" si="125"/>
        <v/>
      </c>
      <c r="BF213" t="str">
        <f t="shared" ca="1" si="126"/>
        <v/>
      </c>
      <c r="BG213" s="121" t="str">
        <f t="shared" ca="1" si="127"/>
        <v/>
      </c>
      <c r="BH213" s="53" t="str">
        <f t="shared" ca="1" si="128"/>
        <v/>
      </c>
    </row>
    <row r="214" spans="1:60" ht="15.75" thickBot="1" x14ac:dyDescent="0.3">
      <c r="A214" s="48"/>
      <c r="B214" s="48"/>
      <c r="C214" s="48"/>
      <c r="D214" s="48"/>
      <c r="E214" s="48"/>
      <c r="F214" s="48"/>
      <c r="G214" s="48"/>
      <c r="H214" s="48"/>
      <c r="I214" s="48"/>
      <c r="J214" s="220" t="str">
        <f>IF(ISBLANK($G214),"",VLOOKUP($G214,'Chp 3 - Condition Assessment'!$N$5:$R$1000,4,FALSE))</f>
        <v/>
      </c>
      <c r="K214" s="105" t="str">
        <f>IF(ISBLANK($G214),"",VLOOKUP($G214,'Chp 3 - Condition Assessment'!$N$5:$R$1000,5,FALSE))</f>
        <v/>
      </c>
      <c r="L214" s="32" t="str">
        <f t="shared" si="108"/>
        <v xml:space="preserve">  </v>
      </c>
      <c r="P214" t="b">
        <f t="shared" si="103"/>
        <v>0</v>
      </c>
      <c r="Q214" t="str">
        <f t="shared" si="106"/>
        <v/>
      </c>
      <c r="R214" s="53" t="str">
        <f t="shared" si="97"/>
        <v/>
      </c>
      <c r="S214" s="108" t="str">
        <f t="shared" si="98"/>
        <v/>
      </c>
      <c r="T214" s="81" t="str">
        <f t="shared" si="99"/>
        <v/>
      </c>
      <c r="U214" s="105" t="str">
        <f t="shared" ca="1" si="129"/>
        <v/>
      </c>
      <c r="V214" s="105" t="str">
        <f t="shared" ca="1" si="129"/>
        <v/>
      </c>
      <c r="W214" s="105" t="str">
        <f t="shared" ca="1" si="129"/>
        <v/>
      </c>
      <c r="X214" s="105" t="str">
        <f t="shared" ca="1" si="129"/>
        <v/>
      </c>
      <c r="Y214" s="105" t="str">
        <f t="shared" ca="1" si="129"/>
        <v/>
      </c>
      <c r="AB214" s="111" t="str">
        <f t="shared" si="101"/>
        <v xml:space="preserve"> </v>
      </c>
      <c r="AC214" s="135"/>
      <c r="AD214" s="136"/>
      <c r="AE214" s="118" t="str">
        <f t="shared" si="109"/>
        <v/>
      </c>
      <c r="AF214" s="135"/>
      <c r="AG214" s="136"/>
      <c r="AH214" s="118" t="str">
        <f t="shared" si="110"/>
        <v/>
      </c>
      <c r="AI214" s="135"/>
      <c r="AJ214" s="136"/>
      <c r="AK214" s="118" t="str">
        <f t="shared" si="111"/>
        <v/>
      </c>
      <c r="AL214" s="135"/>
      <c r="AM214" s="136"/>
      <c r="AN214" s="118" t="str">
        <f t="shared" si="112"/>
        <v/>
      </c>
      <c r="AO214" s="135"/>
      <c r="AP214" s="136"/>
      <c r="AQ214" s="118" t="str">
        <f t="shared" si="113"/>
        <v/>
      </c>
      <c r="AT214" s="111" t="str">
        <f t="shared" si="114"/>
        <v xml:space="preserve"> </v>
      </c>
      <c r="AU214" t="str">
        <f t="shared" ca="1" si="115"/>
        <v/>
      </c>
      <c r="AV214" s="53" t="str">
        <f t="shared" ca="1" si="116"/>
        <v/>
      </c>
      <c r="AW214" t="str">
        <f t="shared" ca="1" si="117"/>
        <v/>
      </c>
      <c r="AX214" s="121" t="str">
        <f t="shared" ca="1" si="118"/>
        <v/>
      </c>
      <c r="AY214" s="53" t="str">
        <f t="shared" ca="1" si="119"/>
        <v/>
      </c>
      <c r="AZ214" t="str">
        <f t="shared" ca="1" si="120"/>
        <v/>
      </c>
      <c r="BA214" s="121" t="str">
        <f t="shared" ca="1" si="121"/>
        <v/>
      </c>
      <c r="BB214" s="53" t="str">
        <f t="shared" ca="1" si="122"/>
        <v/>
      </c>
      <c r="BC214" t="str">
        <f t="shared" ca="1" si="123"/>
        <v/>
      </c>
      <c r="BD214" s="121" t="str">
        <f t="shared" ca="1" si="124"/>
        <v/>
      </c>
      <c r="BE214" s="53" t="str">
        <f t="shared" ca="1" si="125"/>
        <v/>
      </c>
      <c r="BF214" t="str">
        <f t="shared" ca="1" si="126"/>
        <v/>
      </c>
      <c r="BG214" s="121" t="str">
        <f t="shared" ca="1" si="127"/>
        <v/>
      </c>
      <c r="BH214" s="53" t="str">
        <f t="shared" ca="1" si="128"/>
        <v/>
      </c>
    </row>
    <row r="215" spans="1:60" ht="15.75" thickBot="1" x14ac:dyDescent="0.3">
      <c r="A215" s="48"/>
      <c r="B215" s="48"/>
      <c r="C215" s="48"/>
      <c r="D215" s="48"/>
      <c r="E215" s="48"/>
      <c r="F215" s="48"/>
      <c r="G215" s="48"/>
      <c r="H215" s="48"/>
      <c r="I215" s="48"/>
      <c r="J215" s="220" t="str">
        <f>IF(ISBLANK($G215),"",VLOOKUP($G215,'Chp 3 - Condition Assessment'!$N$5:$R$1000,4,FALSE))</f>
        <v/>
      </c>
      <c r="K215" s="105" t="str">
        <f>IF(ISBLANK($G215),"",VLOOKUP($G215,'Chp 3 - Condition Assessment'!$N$5:$R$1000,5,FALSE))</f>
        <v/>
      </c>
      <c r="L215" s="32" t="str">
        <f t="shared" si="108"/>
        <v xml:space="preserve">  </v>
      </c>
      <c r="P215" t="b">
        <f t="shared" si="103"/>
        <v>0</v>
      </c>
      <c r="Q215" t="str">
        <f t="shared" si="106"/>
        <v/>
      </c>
      <c r="R215" s="53" t="str">
        <f t="shared" si="97"/>
        <v/>
      </c>
      <c r="S215" s="108" t="str">
        <f t="shared" si="98"/>
        <v/>
      </c>
      <c r="T215" s="81" t="str">
        <f t="shared" si="99"/>
        <v/>
      </c>
      <c r="U215" s="105" t="str">
        <f t="shared" ca="1" si="129"/>
        <v/>
      </c>
      <c r="V215" s="105" t="str">
        <f t="shared" ca="1" si="129"/>
        <v/>
      </c>
      <c r="W215" s="105" t="str">
        <f t="shared" ca="1" si="129"/>
        <v/>
      </c>
      <c r="X215" s="105" t="str">
        <f t="shared" ca="1" si="129"/>
        <v/>
      </c>
      <c r="Y215" s="105" t="str">
        <f t="shared" ca="1" si="129"/>
        <v/>
      </c>
      <c r="AB215" s="111" t="str">
        <f t="shared" si="101"/>
        <v xml:space="preserve"> </v>
      </c>
      <c r="AC215" s="135"/>
      <c r="AD215" s="136"/>
      <c r="AE215" s="118" t="str">
        <f t="shared" si="109"/>
        <v/>
      </c>
      <c r="AF215" s="135"/>
      <c r="AG215" s="136"/>
      <c r="AH215" s="118" t="str">
        <f t="shared" si="110"/>
        <v/>
      </c>
      <c r="AI215" s="135"/>
      <c r="AJ215" s="136"/>
      <c r="AK215" s="118" t="str">
        <f t="shared" si="111"/>
        <v/>
      </c>
      <c r="AL215" s="135"/>
      <c r="AM215" s="136"/>
      <c r="AN215" s="118" t="str">
        <f t="shared" si="112"/>
        <v/>
      </c>
      <c r="AO215" s="135"/>
      <c r="AP215" s="136"/>
      <c r="AQ215" s="118" t="str">
        <f t="shared" si="113"/>
        <v/>
      </c>
      <c r="AT215" s="111" t="str">
        <f t="shared" si="114"/>
        <v xml:space="preserve"> </v>
      </c>
      <c r="AU215" t="str">
        <f t="shared" ca="1" si="115"/>
        <v/>
      </c>
      <c r="AV215" s="53" t="str">
        <f t="shared" ca="1" si="116"/>
        <v/>
      </c>
      <c r="AW215" t="str">
        <f t="shared" ca="1" si="117"/>
        <v/>
      </c>
      <c r="AX215" s="121" t="str">
        <f t="shared" ca="1" si="118"/>
        <v/>
      </c>
      <c r="AY215" s="53" t="str">
        <f t="shared" ca="1" si="119"/>
        <v/>
      </c>
      <c r="AZ215" t="str">
        <f t="shared" ca="1" si="120"/>
        <v/>
      </c>
      <c r="BA215" s="121" t="str">
        <f t="shared" ca="1" si="121"/>
        <v/>
      </c>
      <c r="BB215" s="53" t="str">
        <f t="shared" ca="1" si="122"/>
        <v/>
      </c>
      <c r="BC215" t="str">
        <f t="shared" ca="1" si="123"/>
        <v/>
      </c>
      <c r="BD215" s="121" t="str">
        <f t="shared" ca="1" si="124"/>
        <v/>
      </c>
      <c r="BE215" s="53" t="str">
        <f t="shared" ca="1" si="125"/>
        <v/>
      </c>
      <c r="BF215" t="str">
        <f t="shared" ca="1" si="126"/>
        <v/>
      </c>
      <c r="BG215" s="121" t="str">
        <f t="shared" ca="1" si="127"/>
        <v/>
      </c>
      <c r="BH215" s="53" t="str">
        <f t="shared" ca="1" si="128"/>
        <v/>
      </c>
    </row>
    <row r="216" spans="1:60" ht="15.75" thickBot="1" x14ac:dyDescent="0.3">
      <c r="A216" s="48"/>
      <c r="B216" s="48"/>
      <c r="C216" s="48"/>
      <c r="D216" s="48"/>
      <c r="E216" s="48"/>
      <c r="F216" s="48"/>
      <c r="G216" s="48"/>
      <c r="H216" s="48"/>
      <c r="I216" s="48"/>
      <c r="J216" s="220" t="str">
        <f>IF(ISBLANK($G216),"",VLOOKUP($G216,'Chp 3 - Condition Assessment'!$N$5:$R$1000,4,FALSE))</f>
        <v/>
      </c>
      <c r="K216" s="105" t="str">
        <f>IF(ISBLANK($G216),"",VLOOKUP($G216,'Chp 3 - Condition Assessment'!$N$5:$R$1000,5,FALSE))</f>
        <v/>
      </c>
      <c r="L216" s="32" t="str">
        <f t="shared" si="108"/>
        <v xml:space="preserve">  </v>
      </c>
      <c r="P216" t="b">
        <f t="shared" si="103"/>
        <v>0</v>
      </c>
      <c r="Q216" t="str">
        <f t="shared" si="106"/>
        <v/>
      </c>
      <c r="R216" s="53" t="str">
        <f t="shared" si="97"/>
        <v/>
      </c>
      <c r="S216" s="108" t="str">
        <f t="shared" si="98"/>
        <v/>
      </c>
      <c r="T216" s="81" t="str">
        <f t="shared" si="99"/>
        <v/>
      </c>
      <c r="U216" s="105" t="str">
        <f t="shared" ref="U216:Y225" ca="1" si="130">IFERROR(IF((U$10-$S216)&lt;=$T216,$Q216,0),"")</f>
        <v/>
      </c>
      <c r="V216" s="105" t="str">
        <f t="shared" ca="1" si="130"/>
        <v/>
      </c>
      <c r="W216" s="105" t="str">
        <f t="shared" ca="1" si="130"/>
        <v/>
      </c>
      <c r="X216" s="105" t="str">
        <f t="shared" ca="1" si="130"/>
        <v/>
      </c>
      <c r="Y216" s="105" t="str">
        <f t="shared" ca="1" si="130"/>
        <v/>
      </c>
      <c r="AB216" s="111" t="str">
        <f t="shared" si="101"/>
        <v xml:space="preserve"> </v>
      </c>
      <c r="AC216" s="135"/>
      <c r="AD216" s="136"/>
      <c r="AE216" s="118" t="str">
        <f t="shared" si="109"/>
        <v/>
      </c>
      <c r="AF216" s="135"/>
      <c r="AG216" s="136"/>
      <c r="AH216" s="118" t="str">
        <f t="shared" si="110"/>
        <v/>
      </c>
      <c r="AI216" s="135"/>
      <c r="AJ216" s="136"/>
      <c r="AK216" s="118" t="str">
        <f t="shared" si="111"/>
        <v/>
      </c>
      <c r="AL216" s="135"/>
      <c r="AM216" s="136"/>
      <c r="AN216" s="118" t="str">
        <f t="shared" si="112"/>
        <v/>
      </c>
      <c r="AO216" s="135"/>
      <c r="AP216" s="136"/>
      <c r="AQ216" s="118" t="str">
        <f t="shared" si="113"/>
        <v/>
      </c>
      <c r="AT216" s="111" t="str">
        <f t="shared" si="114"/>
        <v xml:space="preserve"> </v>
      </c>
      <c r="AU216" t="str">
        <f t="shared" ca="1" si="115"/>
        <v/>
      </c>
      <c r="AV216" s="53" t="str">
        <f t="shared" ca="1" si="116"/>
        <v/>
      </c>
      <c r="AW216" t="str">
        <f t="shared" ca="1" si="117"/>
        <v/>
      </c>
      <c r="AX216" s="121" t="str">
        <f t="shared" ca="1" si="118"/>
        <v/>
      </c>
      <c r="AY216" s="53" t="str">
        <f t="shared" ca="1" si="119"/>
        <v/>
      </c>
      <c r="AZ216" t="str">
        <f t="shared" ca="1" si="120"/>
        <v/>
      </c>
      <c r="BA216" s="121" t="str">
        <f t="shared" ca="1" si="121"/>
        <v/>
      </c>
      <c r="BB216" s="53" t="str">
        <f t="shared" ca="1" si="122"/>
        <v/>
      </c>
      <c r="BC216" t="str">
        <f t="shared" ca="1" si="123"/>
        <v/>
      </c>
      <c r="BD216" s="121" t="str">
        <f t="shared" ca="1" si="124"/>
        <v/>
      </c>
      <c r="BE216" s="53" t="str">
        <f t="shared" ca="1" si="125"/>
        <v/>
      </c>
      <c r="BF216" t="str">
        <f t="shared" ca="1" si="126"/>
        <v/>
      </c>
      <c r="BG216" s="121" t="str">
        <f t="shared" ca="1" si="127"/>
        <v/>
      </c>
      <c r="BH216" s="53" t="str">
        <f t="shared" ca="1" si="128"/>
        <v/>
      </c>
    </row>
    <row r="217" spans="1:60" ht="15.75" thickBot="1" x14ac:dyDescent="0.3">
      <c r="A217" s="48"/>
      <c r="B217" s="48"/>
      <c r="C217" s="48"/>
      <c r="D217" s="48"/>
      <c r="E217" s="48"/>
      <c r="F217" s="48"/>
      <c r="G217" s="48"/>
      <c r="H217" s="48"/>
      <c r="I217" s="48"/>
      <c r="J217" s="220" t="str">
        <f>IF(ISBLANK($G217),"",VLOOKUP($G217,'Chp 3 - Condition Assessment'!$N$5:$R$1000,4,FALSE))</f>
        <v/>
      </c>
      <c r="K217" s="105" t="str">
        <f>IF(ISBLANK($G217),"",VLOOKUP($G217,'Chp 3 - Condition Assessment'!$N$5:$R$1000,5,FALSE))</f>
        <v/>
      </c>
      <c r="L217" s="32" t="str">
        <f t="shared" si="108"/>
        <v xml:space="preserve">  </v>
      </c>
      <c r="P217" t="b">
        <f t="shared" si="103"/>
        <v>0</v>
      </c>
      <c r="Q217" t="str">
        <f t="shared" si="106"/>
        <v/>
      </c>
      <c r="R217" s="53" t="str">
        <f t="shared" si="97"/>
        <v/>
      </c>
      <c r="S217" s="108" t="str">
        <f t="shared" si="98"/>
        <v/>
      </c>
      <c r="T217" s="81" t="str">
        <f t="shared" si="99"/>
        <v/>
      </c>
      <c r="U217" s="105" t="str">
        <f t="shared" ca="1" si="130"/>
        <v/>
      </c>
      <c r="V217" s="105" t="str">
        <f t="shared" ca="1" si="130"/>
        <v/>
      </c>
      <c r="W217" s="105" t="str">
        <f t="shared" ca="1" si="130"/>
        <v/>
      </c>
      <c r="X217" s="105" t="str">
        <f t="shared" ca="1" si="130"/>
        <v/>
      </c>
      <c r="Y217" s="105" t="str">
        <f t="shared" ca="1" si="130"/>
        <v/>
      </c>
      <c r="AB217" s="111" t="str">
        <f t="shared" si="101"/>
        <v xml:space="preserve"> </v>
      </c>
      <c r="AC217" s="135"/>
      <c r="AD217" s="136"/>
      <c r="AE217" s="118" t="str">
        <f t="shared" si="109"/>
        <v/>
      </c>
      <c r="AF217" s="135"/>
      <c r="AG217" s="136"/>
      <c r="AH217" s="118" t="str">
        <f t="shared" si="110"/>
        <v/>
      </c>
      <c r="AI217" s="135"/>
      <c r="AJ217" s="136"/>
      <c r="AK217" s="118" t="str">
        <f t="shared" si="111"/>
        <v/>
      </c>
      <c r="AL217" s="135"/>
      <c r="AM217" s="136"/>
      <c r="AN217" s="118" t="str">
        <f t="shared" si="112"/>
        <v/>
      </c>
      <c r="AO217" s="135"/>
      <c r="AP217" s="136"/>
      <c r="AQ217" s="118" t="str">
        <f t="shared" si="113"/>
        <v/>
      </c>
      <c r="AT217" s="111" t="str">
        <f t="shared" si="114"/>
        <v xml:space="preserve"> </v>
      </c>
      <c r="AU217" t="str">
        <f t="shared" ca="1" si="115"/>
        <v/>
      </c>
      <c r="AV217" s="53" t="str">
        <f t="shared" ca="1" si="116"/>
        <v/>
      </c>
      <c r="AW217" t="str">
        <f t="shared" ca="1" si="117"/>
        <v/>
      </c>
      <c r="AX217" s="121" t="str">
        <f t="shared" ca="1" si="118"/>
        <v/>
      </c>
      <c r="AY217" s="53" t="str">
        <f t="shared" ca="1" si="119"/>
        <v/>
      </c>
      <c r="AZ217" t="str">
        <f t="shared" ca="1" si="120"/>
        <v/>
      </c>
      <c r="BA217" s="121" t="str">
        <f t="shared" ca="1" si="121"/>
        <v/>
      </c>
      <c r="BB217" s="53" t="str">
        <f t="shared" ca="1" si="122"/>
        <v/>
      </c>
      <c r="BC217" t="str">
        <f t="shared" ca="1" si="123"/>
        <v/>
      </c>
      <c r="BD217" s="121" t="str">
        <f t="shared" ca="1" si="124"/>
        <v/>
      </c>
      <c r="BE217" s="53" t="str">
        <f t="shared" ca="1" si="125"/>
        <v/>
      </c>
      <c r="BF217" t="str">
        <f t="shared" ca="1" si="126"/>
        <v/>
      </c>
      <c r="BG217" s="121" t="str">
        <f t="shared" ca="1" si="127"/>
        <v/>
      </c>
      <c r="BH217" s="53" t="str">
        <f t="shared" ca="1" si="128"/>
        <v/>
      </c>
    </row>
    <row r="218" spans="1:60" ht="15.75" thickBot="1" x14ac:dyDescent="0.3">
      <c r="A218" s="48"/>
      <c r="B218" s="48"/>
      <c r="C218" s="48"/>
      <c r="D218" s="48"/>
      <c r="E218" s="48"/>
      <c r="F218" s="48"/>
      <c r="G218" s="48"/>
      <c r="H218" s="48"/>
      <c r="I218" s="48"/>
      <c r="J218" s="220" t="str">
        <f>IF(ISBLANK($G218),"",VLOOKUP($G218,'Chp 3 - Condition Assessment'!$N$5:$R$1000,4,FALSE))</f>
        <v/>
      </c>
      <c r="K218" s="105" t="str">
        <f>IF(ISBLANK($G218),"",VLOOKUP($G218,'Chp 3 - Condition Assessment'!$N$5:$R$1000,5,FALSE))</f>
        <v/>
      </c>
      <c r="L218" s="32" t="str">
        <f t="shared" si="108"/>
        <v xml:space="preserve">  </v>
      </c>
      <c r="P218" t="b">
        <f t="shared" si="103"/>
        <v>0</v>
      </c>
      <c r="Q218" t="str">
        <f t="shared" si="106"/>
        <v/>
      </c>
      <c r="R218" s="53" t="str">
        <f t="shared" ref="R218:R281" si="131">IFERROR(IF(OR(ISBLANK(O218),O218="Grand Total"),"",AVERAGEIF(L:L,O218,J:J)),"")</f>
        <v/>
      </c>
      <c r="S218" s="108" t="str">
        <f t="shared" ref="S218:S281" si="132">IF(OR(ISBLANK(O218),O218="Grand Total"),"",LEFT(O218,4))</f>
        <v/>
      </c>
      <c r="T218" s="81" t="str">
        <f t="shared" ref="T218:T281" si="133">IFERROR(IF(ISBLANK(O218),"",AVERAGEIF(L:L,O218,K:K)),"")</f>
        <v/>
      </c>
      <c r="U218" s="105" t="str">
        <f t="shared" ca="1" si="130"/>
        <v/>
      </c>
      <c r="V218" s="105" t="str">
        <f t="shared" ca="1" si="130"/>
        <v/>
      </c>
      <c r="W218" s="105" t="str">
        <f t="shared" ca="1" si="130"/>
        <v/>
      </c>
      <c r="X218" s="105" t="str">
        <f t="shared" ca="1" si="130"/>
        <v/>
      </c>
      <c r="Y218" s="105" t="str">
        <f t="shared" ca="1" si="130"/>
        <v/>
      </c>
      <c r="AB218" s="111" t="str">
        <f t="shared" si="101"/>
        <v xml:space="preserve"> </v>
      </c>
      <c r="AC218" s="135"/>
      <c r="AD218" s="136"/>
      <c r="AE218" s="118" t="str">
        <f t="shared" si="109"/>
        <v/>
      </c>
      <c r="AF218" s="135"/>
      <c r="AG218" s="136"/>
      <c r="AH218" s="118" t="str">
        <f t="shared" si="110"/>
        <v/>
      </c>
      <c r="AI218" s="135"/>
      <c r="AJ218" s="136"/>
      <c r="AK218" s="118" t="str">
        <f t="shared" si="111"/>
        <v/>
      </c>
      <c r="AL218" s="135"/>
      <c r="AM218" s="136"/>
      <c r="AN218" s="118" t="str">
        <f t="shared" si="112"/>
        <v/>
      </c>
      <c r="AO218" s="135"/>
      <c r="AP218" s="136"/>
      <c r="AQ218" s="118" t="str">
        <f t="shared" si="113"/>
        <v/>
      </c>
      <c r="AT218" s="111" t="str">
        <f t="shared" si="114"/>
        <v xml:space="preserve"> </v>
      </c>
      <c r="AU218" t="str">
        <f t="shared" ca="1" si="115"/>
        <v/>
      </c>
      <c r="AV218" s="53" t="str">
        <f t="shared" ca="1" si="116"/>
        <v/>
      </c>
      <c r="AW218" t="str">
        <f t="shared" ca="1" si="117"/>
        <v/>
      </c>
      <c r="AX218" s="121" t="str">
        <f t="shared" ca="1" si="118"/>
        <v/>
      </c>
      <c r="AY218" s="53" t="str">
        <f t="shared" ca="1" si="119"/>
        <v/>
      </c>
      <c r="AZ218" t="str">
        <f t="shared" ca="1" si="120"/>
        <v/>
      </c>
      <c r="BA218" s="121" t="str">
        <f t="shared" ca="1" si="121"/>
        <v/>
      </c>
      <c r="BB218" s="53" t="str">
        <f t="shared" ca="1" si="122"/>
        <v/>
      </c>
      <c r="BC218" t="str">
        <f t="shared" ca="1" si="123"/>
        <v/>
      </c>
      <c r="BD218" s="121" t="str">
        <f t="shared" ca="1" si="124"/>
        <v/>
      </c>
      <c r="BE218" s="53" t="str">
        <f t="shared" ca="1" si="125"/>
        <v/>
      </c>
      <c r="BF218" t="str">
        <f t="shared" ca="1" si="126"/>
        <v/>
      </c>
      <c r="BG218" s="121" t="str">
        <f t="shared" ca="1" si="127"/>
        <v/>
      </c>
      <c r="BH218" s="53" t="str">
        <f t="shared" ca="1" si="128"/>
        <v/>
      </c>
    </row>
    <row r="219" spans="1:60" ht="15.75" thickBot="1" x14ac:dyDescent="0.3">
      <c r="A219" s="48"/>
      <c r="B219" s="48"/>
      <c r="C219" s="48"/>
      <c r="D219" s="48"/>
      <c r="E219" s="48"/>
      <c r="F219" s="48"/>
      <c r="G219" s="48"/>
      <c r="H219" s="48"/>
      <c r="I219" s="48"/>
      <c r="J219" s="220" t="str">
        <f>IF(ISBLANK($G219),"",VLOOKUP($G219,'Chp 3 - Condition Assessment'!$N$5:$R$1000,4,FALSE))</f>
        <v/>
      </c>
      <c r="K219" s="105" t="str">
        <f>IF(ISBLANK($G219),"",VLOOKUP($G219,'Chp 3 - Condition Assessment'!$N$5:$R$1000,5,FALSE))</f>
        <v/>
      </c>
      <c r="L219" s="32" t="str">
        <f t="shared" si="108"/>
        <v xml:space="preserve">  </v>
      </c>
      <c r="P219" t="b">
        <f t="shared" si="103"/>
        <v>0</v>
      </c>
      <c r="Q219" t="str">
        <f t="shared" si="106"/>
        <v/>
      </c>
      <c r="R219" s="53" t="str">
        <f t="shared" si="131"/>
        <v/>
      </c>
      <c r="S219" s="108" t="str">
        <f t="shared" si="132"/>
        <v/>
      </c>
      <c r="T219" s="81" t="str">
        <f t="shared" si="133"/>
        <v/>
      </c>
      <c r="U219" s="105" t="str">
        <f t="shared" ca="1" si="130"/>
        <v/>
      </c>
      <c r="V219" s="105" t="str">
        <f t="shared" ca="1" si="130"/>
        <v/>
      </c>
      <c r="W219" s="105" t="str">
        <f t="shared" ca="1" si="130"/>
        <v/>
      </c>
      <c r="X219" s="105" t="str">
        <f t="shared" ca="1" si="130"/>
        <v/>
      </c>
      <c r="Y219" s="105" t="str">
        <f t="shared" ca="1" si="130"/>
        <v/>
      </c>
      <c r="AB219" s="111" t="str">
        <f t="shared" si="101"/>
        <v xml:space="preserve"> </v>
      </c>
      <c r="AC219" s="135"/>
      <c r="AD219" s="136"/>
      <c r="AE219" s="118" t="str">
        <f t="shared" si="109"/>
        <v/>
      </c>
      <c r="AF219" s="135"/>
      <c r="AG219" s="136"/>
      <c r="AH219" s="118" t="str">
        <f t="shared" si="110"/>
        <v/>
      </c>
      <c r="AI219" s="135"/>
      <c r="AJ219" s="136"/>
      <c r="AK219" s="118" t="str">
        <f t="shared" si="111"/>
        <v/>
      </c>
      <c r="AL219" s="135"/>
      <c r="AM219" s="136"/>
      <c r="AN219" s="118" t="str">
        <f t="shared" si="112"/>
        <v/>
      </c>
      <c r="AO219" s="135"/>
      <c r="AP219" s="136"/>
      <c r="AQ219" s="118" t="str">
        <f t="shared" si="113"/>
        <v/>
      </c>
      <c r="AT219" s="111" t="str">
        <f t="shared" si="114"/>
        <v xml:space="preserve"> </v>
      </c>
      <c r="AU219" t="str">
        <f t="shared" ca="1" si="115"/>
        <v/>
      </c>
      <c r="AV219" s="53" t="str">
        <f t="shared" ca="1" si="116"/>
        <v/>
      </c>
      <c r="AW219" t="str">
        <f t="shared" ca="1" si="117"/>
        <v/>
      </c>
      <c r="AX219" s="121" t="str">
        <f t="shared" ca="1" si="118"/>
        <v/>
      </c>
      <c r="AY219" s="53" t="str">
        <f t="shared" ca="1" si="119"/>
        <v/>
      </c>
      <c r="AZ219" t="str">
        <f t="shared" ca="1" si="120"/>
        <v/>
      </c>
      <c r="BA219" s="121" t="str">
        <f t="shared" ca="1" si="121"/>
        <v/>
      </c>
      <c r="BB219" s="53" t="str">
        <f t="shared" ca="1" si="122"/>
        <v/>
      </c>
      <c r="BC219" t="str">
        <f t="shared" ca="1" si="123"/>
        <v/>
      </c>
      <c r="BD219" s="121" t="str">
        <f t="shared" ca="1" si="124"/>
        <v/>
      </c>
      <c r="BE219" s="53" t="str">
        <f t="shared" ca="1" si="125"/>
        <v/>
      </c>
      <c r="BF219" t="str">
        <f t="shared" ca="1" si="126"/>
        <v/>
      </c>
      <c r="BG219" s="121" t="str">
        <f t="shared" ca="1" si="127"/>
        <v/>
      </c>
      <c r="BH219" s="53" t="str">
        <f t="shared" ca="1" si="128"/>
        <v/>
      </c>
    </row>
    <row r="220" spans="1:60" ht="15.75" thickBot="1" x14ac:dyDescent="0.3">
      <c r="A220" s="48"/>
      <c r="B220" s="48"/>
      <c r="C220" s="48"/>
      <c r="D220" s="48"/>
      <c r="E220" s="48"/>
      <c r="F220" s="48"/>
      <c r="G220" s="48"/>
      <c r="H220" s="48"/>
      <c r="I220" s="48"/>
      <c r="J220" s="220" t="str">
        <f>IF(ISBLANK($G220),"",VLOOKUP($G220,'Chp 3 - Condition Assessment'!$N$5:$R$1000,4,FALSE))</f>
        <v/>
      </c>
      <c r="K220" s="105" t="str">
        <f>IF(ISBLANK($G220),"",VLOOKUP($G220,'Chp 3 - Condition Assessment'!$N$5:$R$1000,5,FALSE))</f>
        <v/>
      </c>
      <c r="L220" s="32" t="str">
        <f t="shared" si="108"/>
        <v xml:space="preserve">  </v>
      </c>
      <c r="P220" t="b">
        <f t="shared" si="103"/>
        <v>0</v>
      </c>
      <c r="Q220" t="str">
        <f t="shared" si="106"/>
        <v/>
      </c>
      <c r="R220" s="53" t="str">
        <f t="shared" si="131"/>
        <v/>
      </c>
      <c r="S220" s="108" t="str">
        <f t="shared" si="132"/>
        <v/>
      </c>
      <c r="T220" s="81" t="str">
        <f t="shared" si="133"/>
        <v/>
      </c>
      <c r="U220" s="105" t="str">
        <f t="shared" ca="1" si="130"/>
        <v/>
      </c>
      <c r="V220" s="105" t="str">
        <f t="shared" ca="1" si="130"/>
        <v/>
      </c>
      <c r="W220" s="105" t="str">
        <f t="shared" ca="1" si="130"/>
        <v/>
      </c>
      <c r="X220" s="105" t="str">
        <f t="shared" ca="1" si="130"/>
        <v/>
      </c>
      <c r="Y220" s="105" t="str">
        <f t="shared" ca="1" si="130"/>
        <v/>
      </c>
      <c r="AB220" s="111" t="str">
        <f t="shared" si="101"/>
        <v xml:space="preserve"> </v>
      </c>
      <c r="AC220" s="135"/>
      <c r="AD220" s="136"/>
      <c r="AE220" s="118" t="str">
        <f t="shared" si="109"/>
        <v/>
      </c>
      <c r="AF220" s="135"/>
      <c r="AG220" s="136"/>
      <c r="AH220" s="118" t="str">
        <f t="shared" si="110"/>
        <v/>
      </c>
      <c r="AI220" s="135"/>
      <c r="AJ220" s="136"/>
      <c r="AK220" s="118" t="str">
        <f t="shared" si="111"/>
        <v/>
      </c>
      <c r="AL220" s="135"/>
      <c r="AM220" s="136"/>
      <c r="AN220" s="118" t="str">
        <f t="shared" si="112"/>
        <v/>
      </c>
      <c r="AO220" s="135"/>
      <c r="AP220" s="136"/>
      <c r="AQ220" s="118" t="str">
        <f t="shared" si="113"/>
        <v/>
      </c>
      <c r="AT220" s="111" t="str">
        <f t="shared" si="114"/>
        <v xml:space="preserve"> </v>
      </c>
      <c r="AU220" t="str">
        <f t="shared" ca="1" si="115"/>
        <v/>
      </c>
      <c r="AV220" s="53" t="str">
        <f t="shared" ca="1" si="116"/>
        <v/>
      </c>
      <c r="AW220" t="str">
        <f t="shared" ca="1" si="117"/>
        <v/>
      </c>
      <c r="AX220" s="121" t="str">
        <f t="shared" ca="1" si="118"/>
        <v/>
      </c>
      <c r="AY220" s="53" t="str">
        <f t="shared" ca="1" si="119"/>
        <v/>
      </c>
      <c r="AZ220" t="str">
        <f t="shared" ca="1" si="120"/>
        <v/>
      </c>
      <c r="BA220" s="121" t="str">
        <f t="shared" ca="1" si="121"/>
        <v/>
      </c>
      <c r="BB220" s="53" t="str">
        <f t="shared" ca="1" si="122"/>
        <v/>
      </c>
      <c r="BC220" t="str">
        <f t="shared" ca="1" si="123"/>
        <v/>
      </c>
      <c r="BD220" s="121" t="str">
        <f t="shared" ca="1" si="124"/>
        <v/>
      </c>
      <c r="BE220" s="53" t="str">
        <f t="shared" ca="1" si="125"/>
        <v/>
      </c>
      <c r="BF220" t="str">
        <f t="shared" ca="1" si="126"/>
        <v/>
      </c>
      <c r="BG220" s="121" t="str">
        <f t="shared" ca="1" si="127"/>
        <v/>
      </c>
      <c r="BH220" s="53" t="str">
        <f t="shared" ca="1" si="128"/>
        <v/>
      </c>
    </row>
    <row r="221" spans="1:60" ht="15.75" thickBot="1" x14ac:dyDescent="0.3">
      <c r="A221" s="48"/>
      <c r="B221" s="48"/>
      <c r="C221" s="48"/>
      <c r="D221" s="48"/>
      <c r="E221" s="48"/>
      <c r="F221" s="48"/>
      <c r="G221" s="48"/>
      <c r="H221" s="48"/>
      <c r="I221" s="48"/>
      <c r="J221" s="220" t="str">
        <f>IF(ISBLANK($G221),"",VLOOKUP($G221,'Chp 3 - Condition Assessment'!$N$5:$R$1000,4,FALSE))</f>
        <v/>
      </c>
      <c r="K221" s="105" t="str">
        <f>IF(ISBLANK($G221),"",VLOOKUP($G221,'Chp 3 - Condition Assessment'!$N$5:$R$1000,5,FALSE))</f>
        <v/>
      </c>
      <c r="L221" s="32" t="str">
        <f t="shared" si="108"/>
        <v xml:space="preserve">  </v>
      </c>
      <c r="P221" t="b">
        <f t="shared" si="103"/>
        <v>0</v>
      </c>
      <c r="Q221" t="str">
        <f t="shared" si="106"/>
        <v/>
      </c>
      <c r="R221" s="53" t="str">
        <f t="shared" si="131"/>
        <v/>
      </c>
      <c r="S221" s="108" t="str">
        <f t="shared" si="132"/>
        <v/>
      </c>
      <c r="T221" s="81" t="str">
        <f t="shared" si="133"/>
        <v/>
      </c>
      <c r="U221" s="105" t="str">
        <f t="shared" ca="1" si="130"/>
        <v/>
      </c>
      <c r="V221" s="105" t="str">
        <f t="shared" ca="1" si="130"/>
        <v/>
      </c>
      <c r="W221" s="105" t="str">
        <f t="shared" ca="1" si="130"/>
        <v/>
      </c>
      <c r="X221" s="105" t="str">
        <f t="shared" ca="1" si="130"/>
        <v/>
      </c>
      <c r="Y221" s="105" t="str">
        <f t="shared" ca="1" si="130"/>
        <v/>
      </c>
      <c r="AB221" s="111" t="str">
        <f t="shared" ref="AB221:AB284" si="134">IF(OR(ISBLANK(O221),O221="Grand Total")," ",O221)</f>
        <v xml:space="preserve"> </v>
      </c>
      <c r="AC221" s="135"/>
      <c r="AD221" s="136"/>
      <c r="AE221" s="118" t="str">
        <f t="shared" si="109"/>
        <v/>
      </c>
      <c r="AF221" s="135"/>
      <c r="AG221" s="136"/>
      <c r="AH221" s="118" t="str">
        <f t="shared" si="110"/>
        <v/>
      </c>
      <c r="AI221" s="135"/>
      <c r="AJ221" s="136"/>
      <c r="AK221" s="118" t="str">
        <f t="shared" si="111"/>
        <v/>
      </c>
      <c r="AL221" s="135"/>
      <c r="AM221" s="136"/>
      <c r="AN221" s="118" t="str">
        <f t="shared" si="112"/>
        <v/>
      </c>
      <c r="AO221" s="135"/>
      <c r="AP221" s="136"/>
      <c r="AQ221" s="118" t="str">
        <f t="shared" si="113"/>
        <v/>
      </c>
      <c r="AT221" s="111" t="str">
        <f t="shared" si="114"/>
        <v xml:space="preserve"> </v>
      </c>
      <c r="AU221" t="str">
        <f t="shared" ca="1" si="115"/>
        <v/>
      </c>
      <c r="AV221" s="53" t="str">
        <f t="shared" ca="1" si="116"/>
        <v/>
      </c>
      <c r="AW221" t="str">
        <f t="shared" ca="1" si="117"/>
        <v/>
      </c>
      <c r="AX221" s="121" t="str">
        <f t="shared" ca="1" si="118"/>
        <v/>
      </c>
      <c r="AY221" s="53" t="str">
        <f t="shared" ca="1" si="119"/>
        <v/>
      </c>
      <c r="AZ221" t="str">
        <f t="shared" ca="1" si="120"/>
        <v/>
      </c>
      <c r="BA221" s="121" t="str">
        <f t="shared" ca="1" si="121"/>
        <v/>
      </c>
      <c r="BB221" s="53" t="str">
        <f t="shared" ca="1" si="122"/>
        <v/>
      </c>
      <c r="BC221" t="str">
        <f t="shared" ca="1" si="123"/>
        <v/>
      </c>
      <c r="BD221" s="121" t="str">
        <f t="shared" ca="1" si="124"/>
        <v/>
      </c>
      <c r="BE221" s="53" t="str">
        <f t="shared" ca="1" si="125"/>
        <v/>
      </c>
      <c r="BF221" t="str">
        <f t="shared" ca="1" si="126"/>
        <v/>
      </c>
      <c r="BG221" s="121" t="str">
        <f t="shared" ca="1" si="127"/>
        <v/>
      </c>
      <c r="BH221" s="53" t="str">
        <f t="shared" ca="1" si="128"/>
        <v/>
      </c>
    </row>
    <row r="222" spans="1:60" ht="15.75" thickBot="1" x14ac:dyDescent="0.3">
      <c r="A222" s="48"/>
      <c r="B222" s="48"/>
      <c r="C222" s="48"/>
      <c r="D222" s="48"/>
      <c r="E222" s="48"/>
      <c r="F222" s="48"/>
      <c r="G222" s="48"/>
      <c r="H222" s="48"/>
      <c r="I222" s="48"/>
      <c r="J222" s="220" t="str">
        <f>IF(ISBLANK($G222),"",VLOOKUP($G222,'Chp 3 - Condition Assessment'!$N$5:$R$1000,4,FALSE))</f>
        <v/>
      </c>
      <c r="K222" s="105" t="str">
        <f>IF(ISBLANK($G222),"",VLOOKUP($G222,'Chp 3 - Condition Assessment'!$N$5:$R$1000,5,FALSE))</f>
        <v/>
      </c>
      <c r="L222" s="32" t="str">
        <f t="shared" si="108"/>
        <v xml:space="preserve">  </v>
      </c>
      <c r="P222" t="b">
        <f t="shared" si="103"/>
        <v>0</v>
      </c>
      <c r="Q222" t="str">
        <f t="shared" si="106"/>
        <v/>
      </c>
      <c r="R222" s="53" t="str">
        <f t="shared" si="131"/>
        <v/>
      </c>
      <c r="S222" s="108" t="str">
        <f t="shared" si="132"/>
        <v/>
      </c>
      <c r="T222" s="81" t="str">
        <f t="shared" si="133"/>
        <v/>
      </c>
      <c r="U222" s="105" t="str">
        <f t="shared" ca="1" si="130"/>
        <v/>
      </c>
      <c r="V222" s="105" t="str">
        <f t="shared" ca="1" si="130"/>
        <v/>
      </c>
      <c r="W222" s="105" t="str">
        <f t="shared" ca="1" si="130"/>
        <v/>
      </c>
      <c r="X222" s="105" t="str">
        <f t="shared" ca="1" si="130"/>
        <v/>
      </c>
      <c r="Y222" s="105" t="str">
        <f t="shared" ca="1" si="130"/>
        <v/>
      </c>
      <c r="AB222" s="111" t="str">
        <f t="shared" si="134"/>
        <v xml:space="preserve"> </v>
      </c>
      <c r="AC222" s="135"/>
      <c r="AD222" s="136"/>
      <c r="AE222" s="118" t="str">
        <f t="shared" si="109"/>
        <v/>
      </c>
      <c r="AF222" s="135"/>
      <c r="AG222" s="136"/>
      <c r="AH222" s="118" t="str">
        <f t="shared" si="110"/>
        <v/>
      </c>
      <c r="AI222" s="135"/>
      <c r="AJ222" s="136"/>
      <c r="AK222" s="118" t="str">
        <f t="shared" si="111"/>
        <v/>
      </c>
      <c r="AL222" s="135"/>
      <c r="AM222" s="136"/>
      <c r="AN222" s="118" t="str">
        <f t="shared" si="112"/>
        <v/>
      </c>
      <c r="AO222" s="135"/>
      <c r="AP222" s="136"/>
      <c r="AQ222" s="118" t="str">
        <f t="shared" si="113"/>
        <v/>
      </c>
      <c r="AT222" s="111" t="str">
        <f t="shared" si="114"/>
        <v xml:space="preserve"> </v>
      </c>
      <c r="AU222" t="str">
        <f t="shared" ca="1" si="115"/>
        <v/>
      </c>
      <c r="AV222" s="53" t="str">
        <f t="shared" ca="1" si="116"/>
        <v/>
      </c>
      <c r="AW222" t="str">
        <f t="shared" ca="1" si="117"/>
        <v/>
      </c>
      <c r="AX222" s="121" t="str">
        <f t="shared" ca="1" si="118"/>
        <v/>
      </c>
      <c r="AY222" s="53" t="str">
        <f t="shared" ca="1" si="119"/>
        <v/>
      </c>
      <c r="AZ222" t="str">
        <f t="shared" ca="1" si="120"/>
        <v/>
      </c>
      <c r="BA222" s="121" t="str">
        <f t="shared" ca="1" si="121"/>
        <v/>
      </c>
      <c r="BB222" s="53" t="str">
        <f t="shared" ca="1" si="122"/>
        <v/>
      </c>
      <c r="BC222" t="str">
        <f t="shared" ca="1" si="123"/>
        <v/>
      </c>
      <c r="BD222" s="121" t="str">
        <f t="shared" ca="1" si="124"/>
        <v/>
      </c>
      <c r="BE222" s="53" t="str">
        <f t="shared" ca="1" si="125"/>
        <v/>
      </c>
      <c r="BF222" t="str">
        <f t="shared" ca="1" si="126"/>
        <v/>
      </c>
      <c r="BG222" s="121" t="str">
        <f t="shared" ca="1" si="127"/>
        <v/>
      </c>
      <c r="BH222" s="53" t="str">
        <f t="shared" ca="1" si="128"/>
        <v/>
      </c>
    </row>
    <row r="223" spans="1:60" ht="15.75" thickBot="1" x14ac:dyDescent="0.3">
      <c r="A223" s="48"/>
      <c r="B223" s="48"/>
      <c r="C223" s="48"/>
      <c r="D223" s="48"/>
      <c r="E223" s="48"/>
      <c r="F223" s="48"/>
      <c r="G223" s="48"/>
      <c r="H223" s="48"/>
      <c r="I223" s="48"/>
      <c r="J223" s="220" t="str">
        <f>IF(ISBLANK($G223),"",VLOOKUP($G223,'Chp 3 - Condition Assessment'!$N$5:$R$1000,4,FALSE))</f>
        <v/>
      </c>
      <c r="K223" s="105" t="str">
        <f>IF(ISBLANK($G223),"",VLOOKUP($G223,'Chp 3 - Condition Assessment'!$N$5:$R$1000,5,FALSE))</f>
        <v/>
      </c>
      <c r="L223" s="32" t="str">
        <f t="shared" si="108"/>
        <v xml:space="preserve">  </v>
      </c>
      <c r="P223" t="b">
        <f t="shared" si="103"/>
        <v>0</v>
      </c>
      <c r="Q223" t="str">
        <f t="shared" si="106"/>
        <v/>
      </c>
      <c r="R223" s="53" t="str">
        <f t="shared" si="131"/>
        <v/>
      </c>
      <c r="S223" s="108" t="str">
        <f t="shared" si="132"/>
        <v/>
      </c>
      <c r="T223" s="81" t="str">
        <f t="shared" si="133"/>
        <v/>
      </c>
      <c r="U223" s="105" t="str">
        <f t="shared" ca="1" si="130"/>
        <v/>
      </c>
      <c r="V223" s="105" t="str">
        <f t="shared" ca="1" si="130"/>
        <v/>
      </c>
      <c r="W223" s="105" t="str">
        <f t="shared" ca="1" si="130"/>
        <v/>
      </c>
      <c r="X223" s="105" t="str">
        <f t="shared" ca="1" si="130"/>
        <v/>
      </c>
      <c r="Y223" s="105" t="str">
        <f t="shared" ca="1" si="130"/>
        <v/>
      </c>
      <c r="AB223" s="111" t="str">
        <f t="shared" si="134"/>
        <v xml:space="preserve"> </v>
      </c>
      <c r="AC223" s="135"/>
      <c r="AD223" s="136"/>
      <c r="AE223" s="118" t="str">
        <f t="shared" si="109"/>
        <v/>
      </c>
      <c r="AF223" s="135"/>
      <c r="AG223" s="136"/>
      <c r="AH223" s="118" t="str">
        <f t="shared" si="110"/>
        <v/>
      </c>
      <c r="AI223" s="135"/>
      <c r="AJ223" s="136"/>
      <c r="AK223" s="118" t="str">
        <f t="shared" si="111"/>
        <v/>
      </c>
      <c r="AL223" s="135"/>
      <c r="AM223" s="136"/>
      <c r="AN223" s="118" t="str">
        <f t="shared" si="112"/>
        <v/>
      </c>
      <c r="AO223" s="135"/>
      <c r="AP223" s="136"/>
      <c r="AQ223" s="118" t="str">
        <f t="shared" si="113"/>
        <v/>
      </c>
      <c r="AT223" s="111" t="str">
        <f t="shared" si="114"/>
        <v xml:space="preserve"> </v>
      </c>
      <c r="AU223" t="str">
        <f t="shared" ca="1" si="115"/>
        <v/>
      </c>
      <c r="AV223" s="53" t="str">
        <f t="shared" ca="1" si="116"/>
        <v/>
      </c>
      <c r="AW223" t="str">
        <f t="shared" ca="1" si="117"/>
        <v/>
      </c>
      <c r="AX223" s="121" t="str">
        <f t="shared" ca="1" si="118"/>
        <v/>
      </c>
      <c r="AY223" s="53" t="str">
        <f t="shared" ca="1" si="119"/>
        <v/>
      </c>
      <c r="AZ223" t="str">
        <f t="shared" ca="1" si="120"/>
        <v/>
      </c>
      <c r="BA223" s="121" t="str">
        <f t="shared" ca="1" si="121"/>
        <v/>
      </c>
      <c r="BB223" s="53" t="str">
        <f t="shared" ca="1" si="122"/>
        <v/>
      </c>
      <c r="BC223" t="str">
        <f t="shared" ca="1" si="123"/>
        <v/>
      </c>
      <c r="BD223" s="121" t="str">
        <f t="shared" ca="1" si="124"/>
        <v/>
      </c>
      <c r="BE223" s="53" t="str">
        <f t="shared" ca="1" si="125"/>
        <v/>
      </c>
      <c r="BF223" t="str">
        <f t="shared" ca="1" si="126"/>
        <v/>
      </c>
      <c r="BG223" s="121" t="str">
        <f t="shared" ca="1" si="127"/>
        <v/>
      </c>
      <c r="BH223" s="53" t="str">
        <f t="shared" ca="1" si="128"/>
        <v/>
      </c>
    </row>
    <row r="224" spans="1:60" ht="15.75" thickBot="1" x14ac:dyDescent="0.3">
      <c r="A224" s="48"/>
      <c r="B224" s="48"/>
      <c r="C224" s="48"/>
      <c r="D224" s="48"/>
      <c r="E224" s="48"/>
      <c r="F224" s="48"/>
      <c r="G224" s="48"/>
      <c r="H224" s="48"/>
      <c r="I224" s="48"/>
      <c r="J224" s="220" t="str">
        <f>IF(ISBLANK($G224),"",VLOOKUP($G224,'Chp 3 - Condition Assessment'!$N$5:$R$1000,4,FALSE))</f>
        <v/>
      </c>
      <c r="K224" s="105" t="str">
        <f>IF(ISBLANK($G224),"",VLOOKUP($G224,'Chp 3 - Condition Assessment'!$N$5:$R$1000,5,FALSE))</f>
        <v/>
      </c>
      <c r="L224" s="32" t="str">
        <f t="shared" si="108"/>
        <v xml:space="preserve">  </v>
      </c>
      <c r="P224" t="b">
        <f t="shared" si="103"/>
        <v>0</v>
      </c>
      <c r="Q224" t="str">
        <f t="shared" si="106"/>
        <v/>
      </c>
      <c r="R224" s="53" t="str">
        <f t="shared" si="131"/>
        <v/>
      </c>
      <c r="S224" s="108" t="str">
        <f t="shared" si="132"/>
        <v/>
      </c>
      <c r="T224" s="81" t="str">
        <f t="shared" si="133"/>
        <v/>
      </c>
      <c r="U224" s="105" t="str">
        <f t="shared" ca="1" si="130"/>
        <v/>
      </c>
      <c r="V224" s="105" t="str">
        <f t="shared" ca="1" si="130"/>
        <v/>
      </c>
      <c r="W224" s="105" t="str">
        <f t="shared" ca="1" si="130"/>
        <v/>
      </c>
      <c r="X224" s="105" t="str">
        <f t="shared" ca="1" si="130"/>
        <v/>
      </c>
      <c r="Y224" s="105" t="str">
        <f t="shared" ca="1" si="130"/>
        <v/>
      </c>
      <c r="AB224" s="111" t="str">
        <f t="shared" si="134"/>
        <v xml:space="preserve"> </v>
      </c>
      <c r="AC224" s="135"/>
      <c r="AD224" s="136"/>
      <c r="AE224" s="118" t="str">
        <f t="shared" si="109"/>
        <v/>
      </c>
      <c r="AF224" s="135"/>
      <c r="AG224" s="136"/>
      <c r="AH224" s="118" t="str">
        <f t="shared" si="110"/>
        <v/>
      </c>
      <c r="AI224" s="135"/>
      <c r="AJ224" s="136"/>
      <c r="AK224" s="118" t="str">
        <f t="shared" si="111"/>
        <v/>
      </c>
      <c r="AL224" s="135"/>
      <c r="AM224" s="136"/>
      <c r="AN224" s="118" t="str">
        <f t="shared" si="112"/>
        <v/>
      </c>
      <c r="AO224" s="135"/>
      <c r="AP224" s="136"/>
      <c r="AQ224" s="118" t="str">
        <f t="shared" si="113"/>
        <v/>
      </c>
      <c r="AT224" s="111" t="str">
        <f t="shared" si="114"/>
        <v xml:space="preserve"> </v>
      </c>
      <c r="AU224" t="str">
        <f t="shared" ca="1" si="115"/>
        <v/>
      </c>
      <c r="AV224" s="53" t="str">
        <f t="shared" ca="1" si="116"/>
        <v/>
      </c>
      <c r="AW224" t="str">
        <f t="shared" ca="1" si="117"/>
        <v/>
      </c>
      <c r="AX224" s="121" t="str">
        <f t="shared" ca="1" si="118"/>
        <v/>
      </c>
      <c r="AY224" s="53" t="str">
        <f t="shared" ca="1" si="119"/>
        <v/>
      </c>
      <c r="AZ224" t="str">
        <f t="shared" ca="1" si="120"/>
        <v/>
      </c>
      <c r="BA224" s="121" t="str">
        <f t="shared" ca="1" si="121"/>
        <v/>
      </c>
      <c r="BB224" s="53" t="str">
        <f t="shared" ca="1" si="122"/>
        <v/>
      </c>
      <c r="BC224" t="str">
        <f t="shared" ca="1" si="123"/>
        <v/>
      </c>
      <c r="BD224" s="121" t="str">
        <f t="shared" ca="1" si="124"/>
        <v/>
      </c>
      <c r="BE224" s="53" t="str">
        <f t="shared" ca="1" si="125"/>
        <v/>
      </c>
      <c r="BF224" t="str">
        <f t="shared" ca="1" si="126"/>
        <v/>
      </c>
      <c r="BG224" s="121" t="str">
        <f t="shared" ca="1" si="127"/>
        <v/>
      </c>
      <c r="BH224" s="53" t="str">
        <f t="shared" ca="1" si="128"/>
        <v/>
      </c>
    </row>
    <row r="225" spans="1:60" ht="15.75" thickBot="1" x14ac:dyDescent="0.3">
      <c r="A225" s="48"/>
      <c r="B225" s="48"/>
      <c r="C225" s="48"/>
      <c r="D225" s="48"/>
      <c r="E225" s="48"/>
      <c r="F225" s="48"/>
      <c r="G225" s="48"/>
      <c r="H225" s="48"/>
      <c r="I225" s="48"/>
      <c r="J225" s="220" t="str">
        <f>IF(ISBLANK($G225),"",VLOOKUP($G225,'Chp 3 - Condition Assessment'!$N$5:$R$1000,4,FALSE))</f>
        <v/>
      </c>
      <c r="K225" s="105" t="str">
        <f>IF(ISBLANK($G225),"",VLOOKUP($G225,'Chp 3 - Condition Assessment'!$N$5:$R$1000,5,FALSE))</f>
        <v/>
      </c>
      <c r="L225" s="32" t="str">
        <f t="shared" si="108"/>
        <v xml:space="preserve">  </v>
      </c>
      <c r="P225" t="b">
        <f t="shared" si="103"/>
        <v>0</v>
      </c>
      <c r="Q225" t="str">
        <f t="shared" si="106"/>
        <v/>
      </c>
      <c r="R225" s="53" t="str">
        <f t="shared" si="131"/>
        <v/>
      </c>
      <c r="S225" s="108" t="str">
        <f t="shared" si="132"/>
        <v/>
      </c>
      <c r="T225" s="81" t="str">
        <f t="shared" si="133"/>
        <v/>
      </c>
      <c r="U225" s="105" t="str">
        <f t="shared" ca="1" si="130"/>
        <v/>
      </c>
      <c r="V225" s="105" t="str">
        <f t="shared" ca="1" si="130"/>
        <v/>
      </c>
      <c r="W225" s="105" t="str">
        <f t="shared" ca="1" si="130"/>
        <v/>
      </c>
      <c r="X225" s="105" t="str">
        <f t="shared" ca="1" si="130"/>
        <v/>
      </c>
      <c r="Y225" s="105" t="str">
        <f t="shared" ca="1" si="130"/>
        <v/>
      </c>
      <c r="AB225" s="111" t="str">
        <f t="shared" si="134"/>
        <v xml:space="preserve"> </v>
      </c>
      <c r="AC225" s="135"/>
      <c r="AD225" s="136"/>
      <c r="AE225" s="118" t="str">
        <f t="shared" si="109"/>
        <v/>
      </c>
      <c r="AF225" s="135"/>
      <c r="AG225" s="136"/>
      <c r="AH225" s="118" t="str">
        <f t="shared" si="110"/>
        <v/>
      </c>
      <c r="AI225" s="135"/>
      <c r="AJ225" s="136"/>
      <c r="AK225" s="118" t="str">
        <f t="shared" si="111"/>
        <v/>
      </c>
      <c r="AL225" s="135"/>
      <c r="AM225" s="136"/>
      <c r="AN225" s="118" t="str">
        <f t="shared" si="112"/>
        <v/>
      </c>
      <c r="AO225" s="135"/>
      <c r="AP225" s="136"/>
      <c r="AQ225" s="118" t="str">
        <f t="shared" si="113"/>
        <v/>
      </c>
      <c r="AT225" s="111" t="str">
        <f t="shared" si="114"/>
        <v xml:space="preserve"> </v>
      </c>
      <c r="AU225" t="str">
        <f t="shared" ca="1" si="115"/>
        <v/>
      </c>
      <c r="AV225" s="53" t="str">
        <f t="shared" ca="1" si="116"/>
        <v/>
      </c>
      <c r="AW225" t="str">
        <f t="shared" ca="1" si="117"/>
        <v/>
      </c>
      <c r="AX225" s="121" t="str">
        <f t="shared" ca="1" si="118"/>
        <v/>
      </c>
      <c r="AY225" s="53" t="str">
        <f t="shared" ca="1" si="119"/>
        <v/>
      </c>
      <c r="AZ225" t="str">
        <f t="shared" ca="1" si="120"/>
        <v/>
      </c>
      <c r="BA225" s="121" t="str">
        <f t="shared" ca="1" si="121"/>
        <v/>
      </c>
      <c r="BB225" s="53" t="str">
        <f t="shared" ca="1" si="122"/>
        <v/>
      </c>
      <c r="BC225" t="str">
        <f t="shared" ca="1" si="123"/>
        <v/>
      </c>
      <c r="BD225" s="121" t="str">
        <f t="shared" ca="1" si="124"/>
        <v/>
      </c>
      <c r="BE225" s="53" t="str">
        <f t="shared" ca="1" si="125"/>
        <v/>
      </c>
      <c r="BF225" t="str">
        <f t="shared" ca="1" si="126"/>
        <v/>
      </c>
      <c r="BG225" s="121" t="str">
        <f t="shared" ca="1" si="127"/>
        <v/>
      </c>
      <c r="BH225" s="53" t="str">
        <f t="shared" ca="1" si="128"/>
        <v/>
      </c>
    </row>
    <row r="226" spans="1:60" ht="15.75" thickBot="1" x14ac:dyDescent="0.3">
      <c r="A226" s="48"/>
      <c r="B226" s="48"/>
      <c r="C226" s="48"/>
      <c r="D226" s="48"/>
      <c r="E226" s="48"/>
      <c r="F226" s="48"/>
      <c r="G226" s="48"/>
      <c r="H226" s="48"/>
      <c r="I226" s="48"/>
      <c r="J226" s="220" t="str">
        <f>IF(ISBLANK($G226),"",VLOOKUP($G226,'Chp 3 - Condition Assessment'!$N$5:$R$1000,4,FALSE))</f>
        <v/>
      </c>
      <c r="K226" s="105" t="str">
        <f>IF(ISBLANK($G226),"",VLOOKUP($G226,'Chp 3 - Condition Assessment'!$N$5:$R$1000,5,FALSE))</f>
        <v/>
      </c>
      <c r="L226" s="32" t="str">
        <f t="shared" si="108"/>
        <v xml:space="preserve">  </v>
      </c>
      <c r="P226" t="b">
        <f t="shared" si="103"/>
        <v>0</v>
      </c>
      <c r="Q226" t="str">
        <f t="shared" si="106"/>
        <v/>
      </c>
      <c r="R226" s="53" t="str">
        <f t="shared" si="131"/>
        <v/>
      </c>
      <c r="S226" s="108" t="str">
        <f t="shared" si="132"/>
        <v/>
      </c>
      <c r="T226" s="81" t="str">
        <f t="shared" si="133"/>
        <v/>
      </c>
      <c r="U226" s="105" t="str">
        <f t="shared" ref="U226:Y235" ca="1" si="135">IFERROR(IF((U$10-$S226)&lt;=$T226,$Q226,0),"")</f>
        <v/>
      </c>
      <c r="V226" s="105" t="str">
        <f t="shared" ca="1" si="135"/>
        <v/>
      </c>
      <c r="W226" s="105" t="str">
        <f t="shared" ca="1" si="135"/>
        <v/>
      </c>
      <c r="X226" s="105" t="str">
        <f t="shared" ca="1" si="135"/>
        <v/>
      </c>
      <c r="Y226" s="105" t="str">
        <f t="shared" ca="1" si="135"/>
        <v/>
      </c>
      <c r="AB226" s="111" t="str">
        <f t="shared" si="134"/>
        <v xml:space="preserve"> </v>
      </c>
      <c r="AC226" s="135"/>
      <c r="AD226" s="136"/>
      <c r="AE226" s="118" t="str">
        <f t="shared" si="109"/>
        <v/>
      </c>
      <c r="AF226" s="135"/>
      <c r="AG226" s="136"/>
      <c r="AH226" s="118" t="str">
        <f t="shared" si="110"/>
        <v/>
      </c>
      <c r="AI226" s="135"/>
      <c r="AJ226" s="136"/>
      <c r="AK226" s="118" t="str">
        <f t="shared" si="111"/>
        <v/>
      </c>
      <c r="AL226" s="135"/>
      <c r="AM226" s="136"/>
      <c r="AN226" s="118" t="str">
        <f t="shared" si="112"/>
        <v/>
      </c>
      <c r="AO226" s="135"/>
      <c r="AP226" s="136"/>
      <c r="AQ226" s="118" t="str">
        <f t="shared" si="113"/>
        <v/>
      </c>
      <c r="AT226" s="111" t="str">
        <f t="shared" si="114"/>
        <v xml:space="preserve"> </v>
      </c>
      <c r="AU226" t="str">
        <f t="shared" ca="1" si="115"/>
        <v/>
      </c>
      <c r="AV226" s="53" t="str">
        <f t="shared" ca="1" si="116"/>
        <v/>
      </c>
      <c r="AW226" t="str">
        <f t="shared" ca="1" si="117"/>
        <v/>
      </c>
      <c r="AX226" s="121" t="str">
        <f t="shared" ca="1" si="118"/>
        <v/>
      </c>
      <c r="AY226" s="53" t="str">
        <f t="shared" ca="1" si="119"/>
        <v/>
      </c>
      <c r="AZ226" t="str">
        <f t="shared" ca="1" si="120"/>
        <v/>
      </c>
      <c r="BA226" s="121" t="str">
        <f t="shared" ca="1" si="121"/>
        <v/>
      </c>
      <c r="BB226" s="53" t="str">
        <f t="shared" ca="1" si="122"/>
        <v/>
      </c>
      <c r="BC226" t="str">
        <f t="shared" ca="1" si="123"/>
        <v/>
      </c>
      <c r="BD226" s="121" t="str">
        <f t="shared" ca="1" si="124"/>
        <v/>
      </c>
      <c r="BE226" s="53" t="str">
        <f t="shared" ca="1" si="125"/>
        <v/>
      </c>
      <c r="BF226" t="str">
        <f t="shared" ca="1" si="126"/>
        <v/>
      </c>
      <c r="BG226" s="121" t="str">
        <f t="shared" ca="1" si="127"/>
        <v/>
      </c>
      <c r="BH226" s="53" t="str">
        <f t="shared" ca="1" si="128"/>
        <v/>
      </c>
    </row>
    <row r="227" spans="1:60" ht="15.75" thickBot="1" x14ac:dyDescent="0.3">
      <c r="A227" s="48"/>
      <c r="B227" s="48"/>
      <c r="C227" s="48"/>
      <c r="D227" s="48"/>
      <c r="E227" s="48"/>
      <c r="F227" s="48"/>
      <c r="G227" s="48"/>
      <c r="H227" s="48"/>
      <c r="I227" s="48"/>
      <c r="J227" s="220" t="str">
        <f>IF(ISBLANK($G227),"",VLOOKUP($G227,'Chp 3 - Condition Assessment'!$N$5:$R$1000,4,FALSE))</f>
        <v/>
      </c>
      <c r="K227" s="105" t="str">
        <f>IF(ISBLANK($G227),"",VLOOKUP($G227,'Chp 3 - Condition Assessment'!$N$5:$R$1000,5,FALSE))</f>
        <v/>
      </c>
      <c r="L227" s="32" t="str">
        <f t="shared" si="108"/>
        <v xml:space="preserve">  </v>
      </c>
      <c r="P227" t="b">
        <f t="shared" si="103"/>
        <v>0</v>
      </c>
      <c r="Q227" t="str">
        <f t="shared" si="106"/>
        <v/>
      </c>
      <c r="R227" s="53" t="str">
        <f t="shared" si="131"/>
        <v/>
      </c>
      <c r="S227" s="108" t="str">
        <f t="shared" si="132"/>
        <v/>
      </c>
      <c r="T227" s="81" t="str">
        <f t="shared" si="133"/>
        <v/>
      </c>
      <c r="U227" s="105" t="str">
        <f t="shared" ca="1" si="135"/>
        <v/>
      </c>
      <c r="V227" s="105" t="str">
        <f t="shared" ca="1" si="135"/>
        <v/>
      </c>
      <c r="W227" s="105" t="str">
        <f t="shared" ca="1" si="135"/>
        <v/>
      </c>
      <c r="X227" s="105" t="str">
        <f t="shared" ca="1" si="135"/>
        <v/>
      </c>
      <c r="Y227" s="105" t="str">
        <f t="shared" ca="1" si="135"/>
        <v/>
      </c>
      <c r="AB227" s="111" t="str">
        <f t="shared" si="134"/>
        <v xml:space="preserve"> </v>
      </c>
      <c r="AC227" s="135"/>
      <c r="AD227" s="136"/>
      <c r="AE227" s="118" t="str">
        <f t="shared" si="109"/>
        <v/>
      </c>
      <c r="AF227" s="135"/>
      <c r="AG227" s="136"/>
      <c r="AH227" s="118" t="str">
        <f t="shared" si="110"/>
        <v/>
      </c>
      <c r="AI227" s="135"/>
      <c r="AJ227" s="136"/>
      <c r="AK227" s="118" t="str">
        <f t="shared" si="111"/>
        <v/>
      </c>
      <c r="AL227" s="135"/>
      <c r="AM227" s="136"/>
      <c r="AN227" s="118" t="str">
        <f t="shared" si="112"/>
        <v/>
      </c>
      <c r="AO227" s="135"/>
      <c r="AP227" s="136"/>
      <c r="AQ227" s="118" t="str">
        <f t="shared" si="113"/>
        <v/>
      </c>
      <c r="AT227" s="111" t="str">
        <f t="shared" si="114"/>
        <v xml:space="preserve"> </v>
      </c>
      <c r="AU227" t="str">
        <f t="shared" ca="1" si="115"/>
        <v/>
      </c>
      <c r="AV227" s="53" t="str">
        <f t="shared" ca="1" si="116"/>
        <v/>
      </c>
      <c r="AW227" t="str">
        <f t="shared" ca="1" si="117"/>
        <v/>
      </c>
      <c r="AX227" s="121" t="str">
        <f t="shared" ca="1" si="118"/>
        <v/>
      </c>
      <c r="AY227" s="53" t="str">
        <f t="shared" ca="1" si="119"/>
        <v/>
      </c>
      <c r="AZ227" t="str">
        <f t="shared" ca="1" si="120"/>
        <v/>
      </c>
      <c r="BA227" s="121" t="str">
        <f t="shared" ca="1" si="121"/>
        <v/>
      </c>
      <c r="BB227" s="53" t="str">
        <f t="shared" ca="1" si="122"/>
        <v/>
      </c>
      <c r="BC227" t="str">
        <f t="shared" ca="1" si="123"/>
        <v/>
      </c>
      <c r="BD227" s="121" t="str">
        <f t="shared" ca="1" si="124"/>
        <v/>
      </c>
      <c r="BE227" s="53" t="str">
        <f t="shared" ca="1" si="125"/>
        <v/>
      </c>
      <c r="BF227" t="str">
        <f t="shared" ca="1" si="126"/>
        <v/>
      </c>
      <c r="BG227" s="121" t="str">
        <f t="shared" ca="1" si="127"/>
        <v/>
      </c>
      <c r="BH227" s="53" t="str">
        <f t="shared" ca="1" si="128"/>
        <v/>
      </c>
    </row>
    <row r="228" spans="1:60" ht="15.75" thickBot="1" x14ac:dyDescent="0.3">
      <c r="A228" s="48"/>
      <c r="B228" s="48"/>
      <c r="C228" s="48"/>
      <c r="D228" s="48"/>
      <c r="E228" s="48"/>
      <c r="F228" s="48"/>
      <c r="G228" s="48"/>
      <c r="H228" s="48"/>
      <c r="I228" s="48"/>
      <c r="J228" s="220" t="str">
        <f>IF(ISBLANK($G228),"",VLOOKUP($G228,'Chp 3 - Condition Assessment'!$N$5:$R$1000,4,FALSE))</f>
        <v/>
      </c>
      <c r="K228" s="105" t="str">
        <f>IF(ISBLANK($G228),"",VLOOKUP($G228,'Chp 3 - Condition Assessment'!$N$5:$R$1000,5,FALSE))</f>
        <v/>
      </c>
      <c r="L228" s="32" t="str">
        <f t="shared" si="108"/>
        <v xml:space="preserve">  </v>
      </c>
      <c r="P228" t="b">
        <f t="shared" si="103"/>
        <v>0</v>
      </c>
      <c r="Q228" t="str">
        <f t="shared" si="106"/>
        <v/>
      </c>
      <c r="R228" s="53" t="str">
        <f t="shared" si="131"/>
        <v/>
      </c>
      <c r="S228" s="108" t="str">
        <f t="shared" si="132"/>
        <v/>
      </c>
      <c r="T228" s="81" t="str">
        <f t="shared" si="133"/>
        <v/>
      </c>
      <c r="U228" s="105" t="str">
        <f t="shared" ca="1" si="135"/>
        <v/>
      </c>
      <c r="V228" s="105" t="str">
        <f t="shared" ca="1" si="135"/>
        <v/>
      </c>
      <c r="W228" s="105" t="str">
        <f t="shared" ca="1" si="135"/>
        <v/>
      </c>
      <c r="X228" s="105" t="str">
        <f t="shared" ca="1" si="135"/>
        <v/>
      </c>
      <c r="Y228" s="105" t="str">
        <f t="shared" ca="1" si="135"/>
        <v/>
      </c>
      <c r="AB228" s="111" t="str">
        <f t="shared" si="134"/>
        <v xml:space="preserve"> </v>
      </c>
      <c r="AC228" s="135"/>
      <c r="AD228" s="136"/>
      <c r="AE228" s="118" t="str">
        <f t="shared" si="109"/>
        <v/>
      </c>
      <c r="AF228" s="135"/>
      <c r="AG228" s="136"/>
      <c r="AH228" s="118" t="str">
        <f t="shared" si="110"/>
        <v/>
      </c>
      <c r="AI228" s="135"/>
      <c r="AJ228" s="136"/>
      <c r="AK228" s="118" t="str">
        <f t="shared" si="111"/>
        <v/>
      </c>
      <c r="AL228" s="135"/>
      <c r="AM228" s="136"/>
      <c r="AN228" s="118" t="str">
        <f t="shared" si="112"/>
        <v/>
      </c>
      <c r="AO228" s="135"/>
      <c r="AP228" s="136"/>
      <c r="AQ228" s="118" t="str">
        <f t="shared" si="113"/>
        <v/>
      </c>
      <c r="AT228" s="111" t="str">
        <f t="shared" si="114"/>
        <v xml:space="preserve"> </v>
      </c>
      <c r="AU228" t="str">
        <f t="shared" ca="1" si="115"/>
        <v/>
      </c>
      <c r="AV228" s="53" t="str">
        <f t="shared" ca="1" si="116"/>
        <v/>
      </c>
      <c r="AW228" t="str">
        <f t="shared" ca="1" si="117"/>
        <v/>
      </c>
      <c r="AX228" s="121" t="str">
        <f t="shared" ca="1" si="118"/>
        <v/>
      </c>
      <c r="AY228" s="53" t="str">
        <f t="shared" ca="1" si="119"/>
        <v/>
      </c>
      <c r="AZ228" t="str">
        <f t="shared" ca="1" si="120"/>
        <v/>
      </c>
      <c r="BA228" s="121" t="str">
        <f t="shared" ca="1" si="121"/>
        <v/>
      </c>
      <c r="BB228" s="53" t="str">
        <f t="shared" ca="1" si="122"/>
        <v/>
      </c>
      <c r="BC228" t="str">
        <f t="shared" ca="1" si="123"/>
        <v/>
      </c>
      <c r="BD228" s="121" t="str">
        <f t="shared" ca="1" si="124"/>
        <v/>
      </c>
      <c r="BE228" s="53" t="str">
        <f t="shared" ca="1" si="125"/>
        <v/>
      </c>
      <c r="BF228" t="str">
        <f t="shared" ca="1" si="126"/>
        <v/>
      </c>
      <c r="BG228" s="121" t="str">
        <f t="shared" ca="1" si="127"/>
        <v/>
      </c>
      <c r="BH228" s="53" t="str">
        <f t="shared" ca="1" si="128"/>
        <v/>
      </c>
    </row>
    <row r="229" spans="1:60" ht="15.75" thickBot="1" x14ac:dyDescent="0.3">
      <c r="A229" s="48"/>
      <c r="B229" s="48"/>
      <c r="C229" s="48"/>
      <c r="D229" s="48"/>
      <c r="E229" s="48"/>
      <c r="F229" s="48"/>
      <c r="G229" s="48"/>
      <c r="H229" s="48"/>
      <c r="I229" s="48"/>
      <c r="J229" s="220" t="str">
        <f>IF(ISBLANK($G229),"",VLOOKUP($G229,'Chp 3 - Condition Assessment'!$N$5:$R$1000,4,FALSE))</f>
        <v/>
      </c>
      <c r="K229" s="105" t="str">
        <f>IF(ISBLANK($G229),"",VLOOKUP($G229,'Chp 3 - Condition Assessment'!$N$5:$R$1000,5,FALSE))</f>
        <v/>
      </c>
      <c r="L229" s="32" t="str">
        <f t="shared" si="108"/>
        <v xml:space="preserve">  </v>
      </c>
      <c r="P229" t="b">
        <f t="shared" si="103"/>
        <v>0</v>
      </c>
      <c r="Q229" t="str">
        <f t="shared" si="106"/>
        <v/>
      </c>
      <c r="R229" s="53" t="str">
        <f t="shared" si="131"/>
        <v/>
      </c>
      <c r="S229" s="108" t="str">
        <f t="shared" si="132"/>
        <v/>
      </c>
      <c r="T229" s="81" t="str">
        <f t="shared" si="133"/>
        <v/>
      </c>
      <c r="U229" s="105" t="str">
        <f t="shared" ca="1" si="135"/>
        <v/>
      </c>
      <c r="V229" s="105" t="str">
        <f t="shared" ca="1" si="135"/>
        <v/>
      </c>
      <c r="W229" s="105" t="str">
        <f t="shared" ca="1" si="135"/>
        <v/>
      </c>
      <c r="X229" s="105" t="str">
        <f t="shared" ca="1" si="135"/>
        <v/>
      </c>
      <c r="Y229" s="105" t="str">
        <f t="shared" ca="1" si="135"/>
        <v/>
      </c>
      <c r="AB229" s="111" t="str">
        <f t="shared" si="134"/>
        <v xml:space="preserve"> </v>
      </c>
      <c r="AC229" s="135"/>
      <c r="AD229" s="136"/>
      <c r="AE229" s="118" t="str">
        <f t="shared" si="109"/>
        <v/>
      </c>
      <c r="AF229" s="135"/>
      <c r="AG229" s="136"/>
      <c r="AH229" s="118" t="str">
        <f t="shared" si="110"/>
        <v/>
      </c>
      <c r="AI229" s="135"/>
      <c r="AJ229" s="136"/>
      <c r="AK229" s="118" t="str">
        <f t="shared" si="111"/>
        <v/>
      </c>
      <c r="AL229" s="135"/>
      <c r="AM229" s="136"/>
      <c r="AN229" s="118" t="str">
        <f t="shared" si="112"/>
        <v/>
      </c>
      <c r="AO229" s="135"/>
      <c r="AP229" s="136"/>
      <c r="AQ229" s="118" t="str">
        <f t="shared" si="113"/>
        <v/>
      </c>
      <c r="AT229" s="111" t="str">
        <f t="shared" si="114"/>
        <v xml:space="preserve"> </v>
      </c>
      <c r="AU229" t="str">
        <f t="shared" ca="1" si="115"/>
        <v/>
      </c>
      <c r="AV229" s="53" t="str">
        <f t="shared" ca="1" si="116"/>
        <v/>
      </c>
      <c r="AW229" t="str">
        <f t="shared" ca="1" si="117"/>
        <v/>
      </c>
      <c r="AX229" s="121" t="str">
        <f t="shared" ca="1" si="118"/>
        <v/>
      </c>
      <c r="AY229" s="53" t="str">
        <f t="shared" ca="1" si="119"/>
        <v/>
      </c>
      <c r="AZ229" t="str">
        <f t="shared" ca="1" si="120"/>
        <v/>
      </c>
      <c r="BA229" s="121" t="str">
        <f t="shared" ca="1" si="121"/>
        <v/>
      </c>
      <c r="BB229" s="53" t="str">
        <f t="shared" ca="1" si="122"/>
        <v/>
      </c>
      <c r="BC229" t="str">
        <f t="shared" ca="1" si="123"/>
        <v/>
      </c>
      <c r="BD229" s="121" t="str">
        <f t="shared" ca="1" si="124"/>
        <v/>
      </c>
      <c r="BE229" s="53" t="str">
        <f t="shared" ca="1" si="125"/>
        <v/>
      </c>
      <c r="BF229" t="str">
        <f t="shared" ca="1" si="126"/>
        <v/>
      </c>
      <c r="BG229" s="121" t="str">
        <f t="shared" ca="1" si="127"/>
        <v/>
      </c>
      <c r="BH229" s="53" t="str">
        <f t="shared" ca="1" si="128"/>
        <v/>
      </c>
    </row>
    <row r="230" spans="1:60" ht="15.75" thickBot="1" x14ac:dyDescent="0.3">
      <c r="A230" s="48"/>
      <c r="B230" s="48"/>
      <c r="C230" s="48"/>
      <c r="D230" s="48"/>
      <c r="E230" s="48"/>
      <c r="F230" s="48"/>
      <c r="G230" s="48"/>
      <c r="H230" s="48"/>
      <c r="I230" s="48"/>
      <c r="J230" s="220" t="str">
        <f>IF(ISBLANK($G230),"",VLOOKUP($G230,'Chp 3 - Condition Assessment'!$N$5:$R$1000,4,FALSE))</f>
        <v/>
      </c>
      <c r="K230" s="105" t="str">
        <f>IF(ISBLANK($G230),"",VLOOKUP($G230,'Chp 3 - Condition Assessment'!$N$5:$R$1000,5,FALSE))</f>
        <v/>
      </c>
      <c r="L230" s="32" t="str">
        <f t="shared" si="108"/>
        <v xml:space="preserve">  </v>
      </c>
      <c r="P230" t="b">
        <f t="shared" si="103"/>
        <v>0</v>
      </c>
      <c r="Q230" t="str">
        <f t="shared" si="106"/>
        <v/>
      </c>
      <c r="R230" s="53" t="str">
        <f t="shared" si="131"/>
        <v/>
      </c>
      <c r="S230" s="108" t="str">
        <f t="shared" si="132"/>
        <v/>
      </c>
      <c r="T230" s="81" t="str">
        <f t="shared" si="133"/>
        <v/>
      </c>
      <c r="U230" s="105" t="str">
        <f t="shared" ca="1" si="135"/>
        <v/>
      </c>
      <c r="V230" s="105" t="str">
        <f t="shared" ca="1" si="135"/>
        <v/>
      </c>
      <c r="W230" s="105" t="str">
        <f t="shared" ca="1" si="135"/>
        <v/>
      </c>
      <c r="X230" s="105" t="str">
        <f t="shared" ca="1" si="135"/>
        <v/>
      </c>
      <c r="Y230" s="105" t="str">
        <f t="shared" ca="1" si="135"/>
        <v/>
      </c>
      <c r="AB230" s="111" t="str">
        <f t="shared" si="134"/>
        <v xml:space="preserve"> </v>
      </c>
      <c r="AC230" s="135"/>
      <c r="AD230" s="136"/>
      <c r="AE230" s="118" t="str">
        <f t="shared" si="109"/>
        <v/>
      </c>
      <c r="AF230" s="135"/>
      <c r="AG230" s="136"/>
      <c r="AH230" s="118" t="str">
        <f t="shared" si="110"/>
        <v/>
      </c>
      <c r="AI230" s="135"/>
      <c r="AJ230" s="136"/>
      <c r="AK230" s="118" t="str">
        <f t="shared" si="111"/>
        <v/>
      </c>
      <c r="AL230" s="135"/>
      <c r="AM230" s="136"/>
      <c r="AN230" s="118" t="str">
        <f t="shared" si="112"/>
        <v/>
      </c>
      <c r="AO230" s="135"/>
      <c r="AP230" s="136"/>
      <c r="AQ230" s="118" t="str">
        <f t="shared" si="113"/>
        <v/>
      </c>
      <c r="AT230" s="111" t="str">
        <f t="shared" si="114"/>
        <v xml:space="preserve"> </v>
      </c>
      <c r="AU230" t="str">
        <f t="shared" ca="1" si="115"/>
        <v/>
      </c>
      <c r="AV230" s="53" t="str">
        <f t="shared" ca="1" si="116"/>
        <v/>
      </c>
      <c r="AW230" t="str">
        <f t="shared" ca="1" si="117"/>
        <v/>
      </c>
      <c r="AX230" s="121" t="str">
        <f t="shared" ca="1" si="118"/>
        <v/>
      </c>
      <c r="AY230" s="53" t="str">
        <f t="shared" ca="1" si="119"/>
        <v/>
      </c>
      <c r="AZ230" t="str">
        <f t="shared" ca="1" si="120"/>
        <v/>
      </c>
      <c r="BA230" s="121" t="str">
        <f t="shared" ca="1" si="121"/>
        <v/>
      </c>
      <c r="BB230" s="53" t="str">
        <f t="shared" ca="1" si="122"/>
        <v/>
      </c>
      <c r="BC230" t="str">
        <f t="shared" ca="1" si="123"/>
        <v/>
      </c>
      <c r="BD230" s="121" t="str">
        <f t="shared" ca="1" si="124"/>
        <v/>
      </c>
      <c r="BE230" s="53" t="str">
        <f t="shared" ca="1" si="125"/>
        <v/>
      </c>
      <c r="BF230" t="str">
        <f t="shared" ca="1" si="126"/>
        <v/>
      </c>
      <c r="BG230" s="121" t="str">
        <f t="shared" ca="1" si="127"/>
        <v/>
      </c>
      <c r="BH230" s="53" t="str">
        <f t="shared" ca="1" si="128"/>
        <v/>
      </c>
    </row>
    <row r="231" spans="1:60" ht="15.75" thickBot="1" x14ac:dyDescent="0.3">
      <c r="A231" s="48"/>
      <c r="B231" s="48"/>
      <c r="C231" s="48"/>
      <c r="D231" s="48"/>
      <c r="E231" s="48"/>
      <c r="F231" s="48"/>
      <c r="G231" s="48"/>
      <c r="H231" s="48"/>
      <c r="I231" s="48"/>
      <c r="J231" s="220" t="str">
        <f>IF(ISBLANK($G231),"",VLOOKUP($G231,'Chp 3 - Condition Assessment'!$N$5:$R$1000,4,FALSE))</f>
        <v/>
      </c>
      <c r="K231" s="105" t="str">
        <f>IF(ISBLANK($G231),"",VLOOKUP($G231,'Chp 3 - Condition Assessment'!$N$5:$R$1000,5,FALSE))</f>
        <v/>
      </c>
      <c r="L231" s="32" t="str">
        <f t="shared" si="108"/>
        <v xml:space="preserve">  </v>
      </c>
      <c r="P231" t="b">
        <f t="shared" si="103"/>
        <v>0</v>
      </c>
      <c r="Q231" t="str">
        <f t="shared" si="106"/>
        <v/>
      </c>
      <c r="R231" s="53" t="str">
        <f t="shared" si="131"/>
        <v/>
      </c>
      <c r="S231" s="108" t="str">
        <f t="shared" si="132"/>
        <v/>
      </c>
      <c r="T231" s="81" t="str">
        <f t="shared" si="133"/>
        <v/>
      </c>
      <c r="U231" s="105" t="str">
        <f t="shared" ca="1" si="135"/>
        <v/>
      </c>
      <c r="V231" s="105" t="str">
        <f t="shared" ca="1" si="135"/>
        <v/>
      </c>
      <c r="W231" s="105" t="str">
        <f t="shared" ca="1" si="135"/>
        <v/>
      </c>
      <c r="X231" s="105" t="str">
        <f t="shared" ca="1" si="135"/>
        <v/>
      </c>
      <c r="Y231" s="105" t="str">
        <f t="shared" ca="1" si="135"/>
        <v/>
      </c>
      <c r="AB231" s="111" t="str">
        <f t="shared" si="134"/>
        <v xml:space="preserve"> </v>
      </c>
      <c r="AC231" s="135"/>
      <c r="AD231" s="136"/>
      <c r="AE231" s="118" t="str">
        <f t="shared" si="109"/>
        <v/>
      </c>
      <c r="AF231" s="135"/>
      <c r="AG231" s="136"/>
      <c r="AH231" s="118" t="str">
        <f t="shared" si="110"/>
        <v/>
      </c>
      <c r="AI231" s="135"/>
      <c r="AJ231" s="136"/>
      <c r="AK231" s="118" t="str">
        <f t="shared" si="111"/>
        <v/>
      </c>
      <c r="AL231" s="135"/>
      <c r="AM231" s="136"/>
      <c r="AN231" s="118" t="str">
        <f t="shared" si="112"/>
        <v/>
      </c>
      <c r="AO231" s="135"/>
      <c r="AP231" s="136"/>
      <c r="AQ231" s="118" t="str">
        <f t="shared" si="113"/>
        <v/>
      </c>
      <c r="AT231" s="111" t="str">
        <f t="shared" si="114"/>
        <v xml:space="preserve"> </v>
      </c>
      <c r="AU231" t="str">
        <f t="shared" ca="1" si="115"/>
        <v/>
      </c>
      <c r="AV231" s="53" t="str">
        <f t="shared" ca="1" si="116"/>
        <v/>
      </c>
      <c r="AW231" t="str">
        <f t="shared" ca="1" si="117"/>
        <v/>
      </c>
      <c r="AX231" s="121" t="str">
        <f t="shared" ca="1" si="118"/>
        <v/>
      </c>
      <c r="AY231" s="53" t="str">
        <f t="shared" ca="1" si="119"/>
        <v/>
      </c>
      <c r="AZ231" t="str">
        <f t="shared" ca="1" si="120"/>
        <v/>
      </c>
      <c r="BA231" s="121" t="str">
        <f t="shared" ca="1" si="121"/>
        <v/>
      </c>
      <c r="BB231" s="53" t="str">
        <f t="shared" ca="1" si="122"/>
        <v/>
      </c>
      <c r="BC231" t="str">
        <f t="shared" ca="1" si="123"/>
        <v/>
      </c>
      <c r="BD231" s="121" t="str">
        <f t="shared" ca="1" si="124"/>
        <v/>
      </c>
      <c r="BE231" s="53" t="str">
        <f t="shared" ca="1" si="125"/>
        <v/>
      </c>
      <c r="BF231" t="str">
        <f t="shared" ca="1" si="126"/>
        <v/>
      </c>
      <c r="BG231" s="121" t="str">
        <f t="shared" ca="1" si="127"/>
        <v/>
      </c>
      <c r="BH231" s="53" t="str">
        <f t="shared" ca="1" si="128"/>
        <v/>
      </c>
    </row>
    <row r="232" spans="1:60" ht="15.75" thickBot="1" x14ac:dyDescent="0.3">
      <c r="A232" s="48"/>
      <c r="B232" s="48"/>
      <c r="C232" s="48"/>
      <c r="D232" s="48"/>
      <c r="E232" s="48"/>
      <c r="F232" s="48"/>
      <c r="G232" s="48"/>
      <c r="H232" s="48"/>
      <c r="I232" s="48"/>
      <c r="J232" s="220" t="str">
        <f>IF(ISBLANK($G232),"",VLOOKUP($G232,'Chp 3 - Condition Assessment'!$N$5:$R$1000,4,FALSE))</f>
        <v/>
      </c>
      <c r="K232" s="105" t="str">
        <f>IF(ISBLANK($G232),"",VLOOKUP($G232,'Chp 3 - Condition Assessment'!$N$5:$R$1000,5,FALSE))</f>
        <v/>
      </c>
      <c r="L232" s="32" t="str">
        <f t="shared" si="108"/>
        <v xml:space="preserve">  </v>
      </c>
      <c r="P232" t="b">
        <f t="shared" si="103"/>
        <v>0</v>
      </c>
      <c r="Q232" t="str">
        <f t="shared" si="106"/>
        <v/>
      </c>
      <c r="R232" s="53" t="str">
        <f t="shared" si="131"/>
        <v/>
      </c>
      <c r="S232" s="108" t="str">
        <f t="shared" si="132"/>
        <v/>
      </c>
      <c r="T232" s="81" t="str">
        <f t="shared" si="133"/>
        <v/>
      </c>
      <c r="U232" s="105" t="str">
        <f t="shared" ca="1" si="135"/>
        <v/>
      </c>
      <c r="V232" s="105" t="str">
        <f t="shared" ca="1" si="135"/>
        <v/>
      </c>
      <c r="W232" s="105" t="str">
        <f t="shared" ca="1" si="135"/>
        <v/>
      </c>
      <c r="X232" s="105" t="str">
        <f t="shared" ca="1" si="135"/>
        <v/>
      </c>
      <c r="Y232" s="105" t="str">
        <f t="shared" ca="1" si="135"/>
        <v/>
      </c>
      <c r="AB232" s="111" t="str">
        <f t="shared" si="134"/>
        <v xml:space="preserve"> </v>
      </c>
      <c r="AC232" s="135"/>
      <c r="AD232" s="136"/>
      <c r="AE232" s="118" t="str">
        <f t="shared" si="109"/>
        <v/>
      </c>
      <c r="AF232" s="135"/>
      <c r="AG232" s="136"/>
      <c r="AH232" s="118" t="str">
        <f t="shared" si="110"/>
        <v/>
      </c>
      <c r="AI232" s="135"/>
      <c r="AJ232" s="136"/>
      <c r="AK232" s="118" t="str">
        <f t="shared" si="111"/>
        <v/>
      </c>
      <c r="AL232" s="135"/>
      <c r="AM232" s="136"/>
      <c r="AN232" s="118" t="str">
        <f t="shared" si="112"/>
        <v/>
      </c>
      <c r="AO232" s="135"/>
      <c r="AP232" s="136"/>
      <c r="AQ232" s="118" t="str">
        <f t="shared" si="113"/>
        <v/>
      </c>
      <c r="AT232" s="111" t="str">
        <f t="shared" si="114"/>
        <v xml:space="preserve"> </v>
      </c>
      <c r="AU232" t="str">
        <f t="shared" ca="1" si="115"/>
        <v/>
      </c>
      <c r="AV232" s="53" t="str">
        <f t="shared" ca="1" si="116"/>
        <v/>
      </c>
      <c r="AW232" t="str">
        <f t="shared" ca="1" si="117"/>
        <v/>
      </c>
      <c r="AX232" s="121" t="str">
        <f t="shared" ca="1" si="118"/>
        <v/>
      </c>
      <c r="AY232" s="53" t="str">
        <f t="shared" ca="1" si="119"/>
        <v/>
      </c>
      <c r="AZ232" t="str">
        <f t="shared" ca="1" si="120"/>
        <v/>
      </c>
      <c r="BA232" s="121" t="str">
        <f t="shared" ca="1" si="121"/>
        <v/>
      </c>
      <c r="BB232" s="53" t="str">
        <f t="shared" ca="1" si="122"/>
        <v/>
      </c>
      <c r="BC232" t="str">
        <f t="shared" ca="1" si="123"/>
        <v/>
      </c>
      <c r="BD232" s="121" t="str">
        <f t="shared" ca="1" si="124"/>
        <v/>
      </c>
      <c r="BE232" s="53" t="str">
        <f t="shared" ca="1" si="125"/>
        <v/>
      </c>
      <c r="BF232" t="str">
        <f t="shared" ca="1" si="126"/>
        <v/>
      </c>
      <c r="BG232" s="121" t="str">
        <f t="shared" ca="1" si="127"/>
        <v/>
      </c>
      <c r="BH232" s="53" t="str">
        <f t="shared" ca="1" si="128"/>
        <v/>
      </c>
    </row>
    <row r="233" spans="1:60" ht="15.75" thickBot="1" x14ac:dyDescent="0.3">
      <c r="A233" s="48"/>
      <c r="B233" s="48"/>
      <c r="C233" s="48"/>
      <c r="D233" s="48"/>
      <c r="E233" s="48"/>
      <c r="F233" s="48"/>
      <c r="G233" s="48"/>
      <c r="H233" s="48"/>
      <c r="I233" s="48"/>
      <c r="J233" s="220" t="str">
        <f>IF(ISBLANK($G233),"",VLOOKUP($G233,'Chp 3 - Condition Assessment'!$N$5:$R$1000,4,FALSE))</f>
        <v/>
      </c>
      <c r="K233" s="105" t="str">
        <f>IF(ISBLANK($G233),"",VLOOKUP($G233,'Chp 3 - Condition Assessment'!$N$5:$R$1000,5,FALSE))</f>
        <v/>
      </c>
      <c r="L233" s="32" t="str">
        <f t="shared" si="108"/>
        <v xml:space="preserve">  </v>
      </c>
      <c r="P233" t="b">
        <f t="shared" si="103"/>
        <v>0</v>
      </c>
      <c r="Q233" t="str">
        <f t="shared" si="106"/>
        <v/>
      </c>
      <c r="R233" s="53" t="str">
        <f t="shared" si="131"/>
        <v/>
      </c>
      <c r="S233" s="108" t="str">
        <f t="shared" si="132"/>
        <v/>
      </c>
      <c r="T233" s="81" t="str">
        <f t="shared" si="133"/>
        <v/>
      </c>
      <c r="U233" s="105" t="str">
        <f t="shared" ca="1" si="135"/>
        <v/>
      </c>
      <c r="V233" s="105" t="str">
        <f t="shared" ca="1" si="135"/>
        <v/>
      </c>
      <c r="W233" s="105" t="str">
        <f t="shared" ca="1" si="135"/>
        <v/>
      </c>
      <c r="X233" s="105" t="str">
        <f t="shared" ca="1" si="135"/>
        <v/>
      </c>
      <c r="Y233" s="105" t="str">
        <f t="shared" ca="1" si="135"/>
        <v/>
      </c>
      <c r="AB233" s="111" t="str">
        <f t="shared" si="134"/>
        <v xml:space="preserve"> </v>
      </c>
      <c r="AC233" s="135"/>
      <c r="AD233" s="136"/>
      <c r="AE233" s="118" t="str">
        <f t="shared" si="109"/>
        <v/>
      </c>
      <c r="AF233" s="135"/>
      <c r="AG233" s="136"/>
      <c r="AH233" s="118" t="str">
        <f t="shared" si="110"/>
        <v/>
      </c>
      <c r="AI233" s="135"/>
      <c r="AJ233" s="136"/>
      <c r="AK233" s="118" t="str">
        <f t="shared" si="111"/>
        <v/>
      </c>
      <c r="AL233" s="135"/>
      <c r="AM233" s="136"/>
      <c r="AN233" s="118" t="str">
        <f t="shared" si="112"/>
        <v/>
      </c>
      <c r="AO233" s="135"/>
      <c r="AP233" s="136"/>
      <c r="AQ233" s="118" t="str">
        <f t="shared" si="113"/>
        <v/>
      </c>
      <c r="AT233" s="111" t="str">
        <f t="shared" si="114"/>
        <v xml:space="preserve"> </v>
      </c>
      <c r="AU233" t="str">
        <f t="shared" ca="1" si="115"/>
        <v/>
      </c>
      <c r="AV233" s="53" t="str">
        <f t="shared" ca="1" si="116"/>
        <v/>
      </c>
      <c r="AW233" t="str">
        <f t="shared" ca="1" si="117"/>
        <v/>
      </c>
      <c r="AX233" s="121" t="str">
        <f t="shared" ca="1" si="118"/>
        <v/>
      </c>
      <c r="AY233" s="53" t="str">
        <f t="shared" ca="1" si="119"/>
        <v/>
      </c>
      <c r="AZ233" t="str">
        <f t="shared" ca="1" si="120"/>
        <v/>
      </c>
      <c r="BA233" s="121" t="str">
        <f t="shared" ca="1" si="121"/>
        <v/>
      </c>
      <c r="BB233" s="53" t="str">
        <f t="shared" ca="1" si="122"/>
        <v/>
      </c>
      <c r="BC233" t="str">
        <f t="shared" ca="1" si="123"/>
        <v/>
      </c>
      <c r="BD233" s="121" t="str">
        <f t="shared" ca="1" si="124"/>
        <v/>
      </c>
      <c r="BE233" s="53" t="str">
        <f t="shared" ca="1" si="125"/>
        <v/>
      </c>
      <c r="BF233" t="str">
        <f t="shared" ca="1" si="126"/>
        <v/>
      </c>
      <c r="BG233" s="121" t="str">
        <f t="shared" ca="1" si="127"/>
        <v/>
      </c>
      <c r="BH233" s="53" t="str">
        <f t="shared" ca="1" si="128"/>
        <v/>
      </c>
    </row>
    <row r="234" spans="1:60" ht="15.75" thickBot="1" x14ac:dyDescent="0.3">
      <c r="A234" s="48"/>
      <c r="B234" s="48"/>
      <c r="C234" s="48"/>
      <c r="D234" s="48"/>
      <c r="E234" s="48"/>
      <c r="F234" s="48"/>
      <c r="G234" s="48"/>
      <c r="H234" s="48"/>
      <c r="I234" s="48"/>
      <c r="J234" s="220" t="str">
        <f>IF(ISBLANK($G234),"",VLOOKUP($G234,'Chp 3 - Condition Assessment'!$N$5:$R$1000,4,FALSE))</f>
        <v/>
      </c>
      <c r="K234" s="105" t="str">
        <f>IF(ISBLANK($G234),"",VLOOKUP($G234,'Chp 3 - Condition Assessment'!$N$5:$R$1000,5,FALSE))</f>
        <v/>
      </c>
      <c r="L234" s="32" t="str">
        <f t="shared" si="108"/>
        <v xml:space="preserve">  </v>
      </c>
      <c r="P234" t="b">
        <f t="shared" si="103"/>
        <v>0</v>
      </c>
      <c r="Q234" t="str">
        <f t="shared" si="106"/>
        <v/>
      </c>
      <c r="R234" s="53" t="str">
        <f t="shared" si="131"/>
        <v/>
      </c>
      <c r="S234" s="108" t="str">
        <f t="shared" si="132"/>
        <v/>
      </c>
      <c r="T234" s="81" t="str">
        <f t="shared" si="133"/>
        <v/>
      </c>
      <c r="U234" s="105" t="str">
        <f t="shared" ca="1" si="135"/>
        <v/>
      </c>
      <c r="V234" s="105" t="str">
        <f t="shared" ca="1" si="135"/>
        <v/>
      </c>
      <c r="W234" s="105" t="str">
        <f t="shared" ca="1" si="135"/>
        <v/>
      </c>
      <c r="X234" s="105" t="str">
        <f t="shared" ca="1" si="135"/>
        <v/>
      </c>
      <c r="Y234" s="105" t="str">
        <f t="shared" ca="1" si="135"/>
        <v/>
      </c>
      <c r="AB234" s="111" t="str">
        <f t="shared" si="134"/>
        <v xml:space="preserve"> </v>
      </c>
      <c r="AC234" s="135"/>
      <c r="AD234" s="136"/>
      <c r="AE234" s="118" t="str">
        <f t="shared" si="109"/>
        <v/>
      </c>
      <c r="AF234" s="135"/>
      <c r="AG234" s="136"/>
      <c r="AH234" s="118" t="str">
        <f t="shared" si="110"/>
        <v/>
      </c>
      <c r="AI234" s="135"/>
      <c r="AJ234" s="136"/>
      <c r="AK234" s="118" t="str">
        <f t="shared" si="111"/>
        <v/>
      </c>
      <c r="AL234" s="135"/>
      <c r="AM234" s="136"/>
      <c r="AN234" s="118" t="str">
        <f t="shared" si="112"/>
        <v/>
      </c>
      <c r="AO234" s="135"/>
      <c r="AP234" s="136"/>
      <c r="AQ234" s="118" t="str">
        <f t="shared" si="113"/>
        <v/>
      </c>
      <c r="AT234" s="111" t="str">
        <f t="shared" si="114"/>
        <v xml:space="preserve"> </v>
      </c>
      <c r="AU234" t="str">
        <f t="shared" ca="1" si="115"/>
        <v/>
      </c>
      <c r="AV234" s="53" t="str">
        <f t="shared" ca="1" si="116"/>
        <v/>
      </c>
      <c r="AW234" t="str">
        <f t="shared" ca="1" si="117"/>
        <v/>
      </c>
      <c r="AX234" s="121" t="str">
        <f t="shared" ca="1" si="118"/>
        <v/>
      </c>
      <c r="AY234" s="53" t="str">
        <f t="shared" ca="1" si="119"/>
        <v/>
      </c>
      <c r="AZ234" t="str">
        <f t="shared" ca="1" si="120"/>
        <v/>
      </c>
      <c r="BA234" s="121" t="str">
        <f t="shared" ca="1" si="121"/>
        <v/>
      </c>
      <c r="BB234" s="53" t="str">
        <f t="shared" ca="1" si="122"/>
        <v/>
      </c>
      <c r="BC234" t="str">
        <f t="shared" ca="1" si="123"/>
        <v/>
      </c>
      <c r="BD234" s="121" t="str">
        <f t="shared" ca="1" si="124"/>
        <v/>
      </c>
      <c r="BE234" s="53" t="str">
        <f t="shared" ca="1" si="125"/>
        <v/>
      </c>
      <c r="BF234" t="str">
        <f t="shared" ca="1" si="126"/>
        <v/>
      </c>
      <c r="BG234" s="121" t="str">
        <f t="shared" ca="1" si="127"/>
        <v/>
      </c>
      <c r="BH234" s="53" t="str">
        <f t="shared" ca="1" si="128"/>
        <v/>
      </c>
    </row>
    <row r="235" spans="1:60" ht="15.75" thickBot="1" x14ac:dyDescent="0.3">
      <c r="A235" s="48"/>
      <c r="B235" s="48"/>
      <c r="C235" s="48"/>
      <c r="D235" s="48"/>
      <c r="E235" s="48"/>
      <c r="F235" s="48"/>
      <c r="G235" s="48"/>
      <c r="H235" s="48"/>
      <c r="I235" s="48"/>
      <c r="J235" s="220" t="str">
        <f>IF(ISBLANK($G235),"",VLOOKUP($G235,'Chp 3 - Condition Assessment'!$N$5:$R$1000,4,FALSE))</f>
        <v/>
      </c>
      <c r="K235" s="105" t="str">
        <f>IF(ISBLANK($G235),"",VLOOKUP($G235,'Chp 3 - Condition Assessment'!$N$5:$R$1000,5,FALSE))</f>
        <v/>
      </c>
      <c r="L235" s="32" t="str">
        <f t="shared" si="108"/>
        <v xml:space="preserve">  </v>
      </c>
      <c r="P235" t="b">
        <f t="shared" si="103"/>
        <v>0</v>
      </c>
      <c r="Q235" t="str">
        <f t="shared" si="106"/>
        <v/>
      </c>
      <c r="R235" s="53" t="str">
        <f t="shared" si="131"/>
        <v/>
      </c>
      <c r="S235" s="108" t="str">
        <f t="shared" si="132"/>
        <v/>
      </c>
      <c r="T235" s="81" t="str">
        <f t="shared" si="133"/>
        <v/>
      </c>
      <c r="U235" s="105" t="str">
        <f t="shared" ca="1" si="135"/>
        <v/>
      </c>
      <c r="V235" s="105" t="str">
        <f t="shared" ca="1" si="135"/>
        <v/>
      </c>
      <c r="W235" s="105" t="str">
        <f t="shared" ca="1" si="135"/>
        <v/>
      </c>
      <c r="X235" s="105" t="str">
        <f t="shared" ca="1" si="135"/>
        <v/>
      </c>
      <c r="Y235" s="105" t="str">
        <f t="shared" ca="1" si="135"/>
        <v/>
      </c>
      <c r="AB235" s="111" t="str">
        <f t="shared" si="134"/>
        <v xml:space="preserve"> </v>
      </c>
      <c r="AC235" s="135"/>
      <c r="AD235" s="136"/>
      <c r="AE235" s="118" t="str">
        <f t="shared" si="109"/>
        <v/>
      </c>
      <c r="AF235" s="135"/>
      <c r="AG235" s="136"/>
      <c r="AH235" s="118" t="str">
        <f t="shared" si="110"/>
        <v/>
      </c>
      <c r="AI235" s="135"/>
      <c r="AJ235" s="136"/>
      <c r="AK235" s="118" t="str">
        <f t="shared" si="111"/>
        <v/>
      </c>
      <c r="AL235" s="135"/>
      <c r="AM235" s="136"/>
      <c r="AN235" s="118" t="str">
        <f t="shared" si="112"/>
        <v/>
      </c>
      <c r="AO235" s="135"/>
      <c r="AP235" s="136"/>
      <c r="AQ235" s="118" t="str">
        <f t="shared" si="113"/>
        <v/>
      </c>
      <c r="AT235" s="111" t="str">
        <f t="shared" si="114"/>
        <v xml:space="preserve"> </v>
      </c>
      <c r="AU235" t="str">
        <f t="shared" ca="1" si="115"/>
        <v/>
      </c>
      <c r="AV235" s="53" t="str">
        <f t="shared" ca="1" si="116"/>
        <v/>
      </c>
      <c r="AW235" t="str">
        <f t="shared" ca="1" si="117"/>
        <v/>
      </c>
      <c r="AX235" s="121" t="str">
        <f t="shared" ca="1" si="118"/>
        <v/>
      </c>
      <c r="AY235" s="53" t="str">
        <f t="shared" ca="1" si="119"/>
        <v/>
      </c>
      <c r="AZ235" t="str">
        <f t="shared" ca="1" si="120"/>
        <v/>
      </c>
      <c r="BA235" s="121" t="str">
        <f t="shared" ca="1" si="121"/>
        <v/>
      </c>
      <c r="BB235" s="53" t="str">
        <f t="shared" ca="1" si="122"/>
        <v/>
      </c>
      <c r="BC235" t="str">
        <f t="shared" ca="1" si="123"/>
        <v/>
      </c>
      <c r="BD235" s="121" t="str">
        <f t="shared" ca="1" si="124"/>
        <v/>
      </c>
      <c r="BE235" s="53" t="str">
        <f t="shared" ca="1" si="125"/>
        <v/>
      </c>
      <c r="BF235" t="str">
        <f t="shared" ca="1" si="126"/>
        <v/>
      </c>
      <c r="BG235" s="121" t="str">
        <f t="shared" ca="1" si="127"/>
        <v/>
      </c>
      <c r="BH235" s="53" t="str">
        <f t="shared" ca="1" si="128"/>
        <v/>
      </c>
    </row>
    <row r="236" spans="1:60" ht="15.75" thickBot="1" x14ac:dyDescent="0.3">
      <c r="A236" s="48"/>
      <c r="B236" s="48"/>
      <c r="C236" s="48"/>
      <c r="D236" s="48"/>
      <c r="E236" s="48"/>
      <c r="F236" s="48"/>
      <c r="G236" s="48"/>
      <c r="H236" s="48"/>
      <c r="I236" s="48"/>
      <c r="J236" s="220" t="str">
        <f>IF(ISBLANK($G236),"",VLOOKUP($G236,'Chp 3 - Condition Assessment'!$N$5:$R$1000,4,FALSE))</f>
        <v/>
      </c>
      <c r="K236" s="105" t="str">
        <f>IF(ISBLANK($G236),"",VLOOKUP($G236,'Chp 3 - Condition Assessment'!$N$5:$R$1000,5,FALSE))</f>
        <v/>
      </c>
      <c r="L236" s="32" t="str">
        <f t="shared" si="108"/>
        <v xml:space="preserve">  </v>
      </c>
      <c r="P236" t="b">
        <f t="shared" si="103"/>
        <v>0</v>
      </c>
      <c r="Q236" t="str">
        <f t="shared" si="106"/>
        <v/>
      </c>
      <c r="R236" s="53" t="str">
        <f t="shared" si="131"/>
        <v/>
      </c>
      <c r="S236" s="108" t="str">
        <f t="shared" si="132"/>
        <v/>
      </c>
      <c r="T236" s="81" t="str">
        <f t="shared" si="133"/>
        <v/>
      </c>
      <c r="U236" s="105" t="str">
        <f t="shared" ref="U236:Y245" ca="1" si="136">IFERROR(IF((U$10-$S236)&lt;=$T236,$Q236,0),"")</f>
        <v/>
      </c>
      <c r="V236" s="105" t="str">
        <f t="shared" ca="1" si="136"/>
        <v/>
      </c>
      <c r="W236" s="105" t="str">
        <f t="shared" ca="1" si="136"/>
        <v/>
      </c>
      <c r="X236" s="105" t="str">
        <f t="shared" ca="1" si="136"/>
        <v/>
      </c>
      <c r="Y236" s="105" t="str">
        <f t="shared" ca="1" si="136"/>
        <v/>
      </c>
      <c r="AB236" s="111" t="str">
        <f t="shared" si="134"/>
        <v xml:space="preserve"> </v>
      </c>
      <c r="AC236" s="135"/>
      <c r="AD236" s="136"/>
      <c r="AE236" s="118" t="str">
        <f t="shared" si="109"/>
        <v/>
      </c>
      <c r="AF236" s="135"/>
      <c r="AG236" s="136"/>
      <c r="AH236" s="118" t="str">
        <f t="shared" si="110"/>
        <v/>
      </c>
      <c r="AI236" s="135"/>
      <c r="AJ236" s="136"/>
      <c r="AK236" s="118" t="str">
        <f t="shared" si="111"/>
        <v/>
      </c>
      <c r="AL236" s="135"/>
      <c r="AM236" s="136"/>
      <c r="AN236" s="118" t="str">
        <f t="shared" si="112"/>
        <v/>
      </c>
      <c r="AO236" s="135"/>
      <c r="AP236" s="136"/>
      <c r="AQ236" s="118" t="str">
        <f t="shared" si="113"/>
        <v/>
      </c>
      <c r="AT236" s="111" t="str">
        <f t="shared" si="114"/>
        <v xml:space="preserve"> </v>
      </c>
      <c r="AU236" t="str">
        <f t="shared" ca="1" si="115"/>
        <v/>
      </c>
      <c r="AV236" s="53" t="str">
        <f t="shared" ca="1" si="116"/>
        <v/>
      </c>
      <c r="AW236" t="str">
        <f t="shared" ca="1" si="117"/>
        <v/>
      </c>
      <c r="AX236" s="121" t="str">
        <f t="shared" ca="1" si="118"/>
        <v/>
      </c>
      <c r="AY236" s="53" t="str">
        <f t="shared" ca="1" si="119"/>
        <v/>
      </c>
      <c r="AZ236" t="str">
        <f t="shared" ca="1" si="120"/>
        <v/>
      </c>
      <c r="BA236" s="121" t="str">
        <f t="shared" ca="1" si="121"/>
        <v/>
      </c>
      <c r="BB236" s="53" t="str">
        <f t="shared" ca="1" si="122"/>
        <v/>
      </c>
      <c r="BC236" t="str">
        <f t="shared" ca="1" si="123"/>
        <v/>
      </c>
      <c r="BD236" s="121" t="str">
        <f t="shared" ca="1" si="124"/>
        <v/>
      </c>
      <c r="BE236" s="53" t="str">
        <f t="shared" ca="1" si="125"/>
        <v/>
      </c>
      <c r="BF236" t="str">
        <f t="shared" ca="1" si="126"/>
        <v/>
      </c>
      <c r="BG236" s="121" t="str">
        <f t="shared" ca="1" si="127"/>
        <v/>
      </c>
      <c r="BH236" s="53" t="str">
        <f t="shared" ca="1" si="128"/>
        <v/>
      </c>
    </row>
    <row r="237" spans="1:60" ht="15.75" thickBot="1" x14ac:dyDescent="0.3">
      <c r="A237" s="48"/>
      <c r="B237" s="48"/>
      <c r="C237" s="48"/>
      <c r="D237" s="48"/>
      <c r="E237" s="48"/>
      <c r="F237" s="48"/>
      <c r="G237" s="48"/>
      <c r="H237" s="48"/>
      <c r="I237" s="48"/>
      <c r="J237" s="220" t="str">
        <f>IF(ISBLANK($G237),"",VLOOKUP($G237,'Chp 3 - Condition Assessment'!$N$5:$R$1000,4,FALSE))</f>
        <v/>
      </c>
      <c r="K237" s="105" t="str">
        <f>IF(ISBLANK($G237),"",VLOOKUP($G237,'Chp 3 - Condition Assessment'!$N$5:$R$1000,5,FALSE))</f>
        <v/>
      </c>
      <c r="L237" s="32" t="str">
        <f t="shared" si="108"/>
        <v xml:space="preserve">  </v>
      </c>
      <c r="P237" t="b">
        <f t="shared" si="103"/>
        <v>0</v>
      </c>
      <c r="Q237" t="str">
        <f t="shared" si="106"/>
        <v/>
      </c>
      <c r="R237" s="53" t="str">
        <f t="shared" si="131"/>
        <v/>
      </c>
      <c r="S237" s="108" t="str">
        <f t="shared" si="132"/>
        <v/>
      </c>
      <c r="T237" s="81" t="str">
        <f t="shared" si="133"/>
        <v/>
      </c>
      <c r="U237" s="105" t="str">
        <f t="shared" ca="1" si="136"/>
        <v/>
      </c>
      <c r="V237" s="105" t="str">
        <f t="shared" ca="1" si="136"/>
        <v/>
      </c>
      <c r="W237" s="105" t="str">
        <f t="shared" ca="1" si="136"/>
        <v/>
      </c>
      <c r="X237" s="105" t="str">
        <f t="shared" ca="1" si="136"/>
        <v/>
      </c>
      <c r="Y237" s="105" t="str">
        <f t="shared" ca="1" si="136"/>
        <v/>
      </c>
      <c r="AB237" s="111" t="str">
        <f t="shared" si="134"/>
        <v xml:space="preserve"> </v>
      </c>
      <c r="AC237" s="135"/>
      <c r="AD237" s="136"/>
      <c r="AE237" s="118" t="str">
        <f t="shared" si="109"/>
        <v/>
      </c>
      <c r="AF237" s="135"/>
      <c r="AG237" s="136"/>
      <c r="AH237" s="118" t="str">
        <f t="shared" si="110"/>
        <v/>
      </c>
      <c r="AI237" s="135"/>
      <c r="AJ237" s="136"/>
      <c r="AK237" s="118" t="str">
        <f t="shared" si="111"/>
        <v/>
      </c>
      <c r="AL237" s="135"/>
      <c r="AM237" s="136"/>
      <c r="AN237" s="118" t="str">
        <f t="shared" si="112"/>
        <v/>
      </c>
      <c r="AO237" s="135"/>
      <c r="AP237" s="136"/>
      <c r="AQ237" s="118" t="str">
        <f t="shared" si="113"/>
        <v/>
      </c>
      <c r="AT237" s="111" t="str">
        <f t="shared" si="114"/>
        <v xml:space="preserve"> </v>
      </c>
      <c r="AU237" t="str">
        <f t="shared" ca="1" si="115"/>
        <v/>
      </c>
      <c r="AV237" s="53" t="str">
        <f t="shared" ca="1" si="116"/>
        <v/>
      </c>
      <c r="AW237" t="str">
        <f t="shared" ca="1" si="117"/>
        <v/>
      </c>
      <c r="AX237" s="121" t="str">
        <f t="shared" ca="1" si="118"/>
        <v/>
      </c>
      <c r="AY237" s="53" t="str">
        <f t="shared" ca="1" si="119"/>
        <v/>
      </c>
      <c r="AZ237" t="str">
        <f t="shared" ca="1" si="120"/>
        <v/>
      </c>
      <c r="BA237" s="121" t="str">
        <f t="shared" ca="1" si="121"/>
        <v/>
      </c>
      <c r="BB237" s="53" t="str">
        <f t="shared" ca="1" si="122"/>
        <v/>
      </c>
      <c r="BC237" t="str">
        <f t="shared" ca="1" si="123"/>
        <v/>
      </c>
      <c r="BD237" s="121" t="str">
        <f t="shared" ca="1" si="124"/>
        <v/>
      </c>
      <c r="BE237" s="53" t="str">
        <f t="shared" ca="1" si="125"/>
        <v/>
      </c>
      <c r="BF237" t="str">
        <f t="shared" ca="1" si="126"/>
        <v/>
      </c>
      <c r="BG237" s="121" t="str">
        <f t="shared" ca="1" si="127"/>
        <v/>
      </c>
      <c r="BH237" s="53" t="str">
        <f t="shared" ca="1" si="128"/>
        <v/>
      </c>
    </row>
    <row r="238" spans="1:60" ht="15.75" thickBot="1" x14ac:dyDescent="0.3">
      <c r="A238" s="48"/>
      <c r="B238" s="48"/>
      <c r="C238" s="48"/>
      <c r="D238" s="48"/>
      <c r="E238" s="48"/>
      <c r="F238" s="48"/>
      <c r="G238" s="48"/>
      <c r="H238" s="48"/>
      <c r="I238" s="48"/>
      <c r="J238" s="220" t="str">
        <f>IF(ISBLANK($G238),"",VLOOKUP($G238,'Chp 3 - Condition Assessment'!$N$5:$R$1000,4,FALSE))</f>
        <v/>
      </c>
      <c r="K238" s="105" t="str">
        <f>IF(ISBLANK($G238),"",VLOOKUP($G238,'Chp 3 - Condition Assessment'!$N$5:$R$1000,5,FALSE))</f>
        <v/>
      </c>
      <c r="L238" s="32" t="str">
        <f t="shared" si="108"/>
        <v xml:space="preserve">  </v>
      </c>
      <c r="P238" t="b">
        <f t="shared" si="103"/>
        <v>0</v>
      </c>
      <c r="Q238" t="str">
        <f t="shared" si="106"/>
        <v/>
      </c>
      <c r="R238" s="53" t="str">
        <f t="shared" si="131"/>
        <v/>
      </c>
      <c r="S238" s="108" t="str">
        <f t="shared" si="132"/>
        <v/>
      </c>
      <c r="T238" s="81" t="str">
        <f t="shared" si="133"/>
        <v/>
      </c>
      <c r="U238" s="105" t="str">
        <f t="shared" ca="1" si="136"/>
        <v/>
      </c>
      <c r="V238" s="105" t="str">
        <f t="shared" ca="1" si="136"/>
        <v/>
      </c>
      <c r="W238" s="105" t="str">
        <f t="shared" ca="1" si="136"/>
        <v/>
      </c>
      <c r="X238" s="105" t="str">
        <f t="shared" ca="1" si="136"/>
        <v/>
      </c>
      <c r="Y238" s="105" t="str">
        <f t="shared" ca="1" si="136"/>
        <v/>
      </c>
      <c r="AB238" s="111" t="str">
        <f t="shared" si="134"/>
        <v xml:space="preserve"> </v>
      </c>
      <c r="AC238" s="135"/>
      <c r="AD238" s="136"/>
      <c r="AE238" s="118" t="str">
        <f t="shared" si="109"/>
        <v/>
      </c>
      <c r="AF238" s="135"/>
      <c r="AG238" s="136"/>
      <c r="AH238" s="118" t="str">
        <f t="shared" si="110"/>
        <v/>
      </c>
      <c r="AI238" s="135"/>
      <c r="AJ238" s="136"/>
      <c r="AK238" s="118" t="str">
        <f t="shared" si="111"/>
        <v/>
      </c>
      <c r="AL238" s="135"/>
      <c r="AM238" s="136"/>
      <c r="AN238" s="118" t="str">
        <f t="shared" si="112"/>
        <v/>
      </c>
      <c r="AO238" s="135"/>
      <c r="AP238" s="136"/>
      <c r="AQ238" s="118" t="str">
        <f t="shared" si="113"/>
        <v/>
      </c>
      <c r="AT238" s="111" t="str">
        <f t="shared" si="114"/>
        <v xml:space="preserve"> </v>
      </c>
      <c r="AU238" t="str">
        <f t="shared" ca="1" si="115"/>
        <v/>
      </c>
      <c r="AV238" s="53" t="str">
        <f t="shared" ca="1" si="116"/>
        <v/>
      </c>
      <c r="AW238" t="str">
        <f t="shared" ca="1" si="117"/>
        <v/>
      </c>
      <c r="AX238" s="121" t="str">
        <f t="shared" ca="1" si="118"/>
        <v/>
      </c>
      <c r="AY238" s="53" t="str">
        <f t="shared" ca="1" si="119"/>
        <v/>
      </c>
      <c r="AZ238" t="str">
        <f t="shared" ca="1" si="120"/>
        <v/>
      </c>
      <c r="BA238" s="121" t="str">
        <f t="shared" ca="1" si="121"/>
        <v/>
      </c>
      <c r="BB238" s="53" t="str">
        <f t="shared" ca="1" si="122"/>
        <v/>
      </c>
      <c r="BC238" t="str">
        <f t="shared" ca="1" si="123"/>
        <v/>
      </c>
      <c r="BD238" s="121" t="str">
        <f t="shared" ca="1" si="124"/>
        <v/>
      </c>
      <c r="BE238" s="53" t="str">
        <f t="shared" ca="1" si="125"/>
        <v/>
      </c>
      <c r="BF238" t="str">
        <f t="shared" ca="1" si="126"/>
        <v/>
      </c>
      <c r="BG238" s="121" t="str">
        <f t="shared" ca="1" si="127"/>
        <v/>
      </c>
      <c r="BH238" s="53" t="str">
        <f t="shared" ca="1" si="128"/>
        <v/>
      </c>
    </row>
    <row r="239" spans="1:60" ht="15.75" thickBot="1" x14ac:dyDescent="0.3">
      <c r="A239" s="48"/>
      <c r="B239" s="48"/>
      <c r="C239" s="48"/>
      <c r="D239" s="48"/>
      <c r="E239" s="48"/>
      <c r="F239" s="48"/>
      <c r="G239" s="48"/>
      <c r="H239" s="48"/>
      <c r="I239" s="48"/>
      <c r="J239" s="220" t="str">
        <f>IF(ISBLANK($G239),"",VLOOKUP($G239,'Chp 3 - Condition Assessment'!$N$5:$R$1000,4,FALSE))</f>
        <v/>
      </c>
      <c r="K239" s="105" t="str">
        <f>IF(ISBLANK($G239),"",VLOOKUP($G239,'Chp 3 - Condition Assessment'!$N$5:$R$1000,5,FALSE))</f>
        <v/>
      </c>
      <c r="L239" s="32" t="str">
        <f t="shared" si="108"/>
        <v xml:space="preserve">  </v>
      </c>
      <c r="P239" t="b">
        <f t="shared" si="103"/>
        <v>0</v>
      </c>
      <c r="Q239" t="str">
        <f t="shared" si="106"/>
        <v/>
      </c>
      <c r="R239" s="53" t="str">
        <f t="shared" si="131"/>
        <v/>
      </c>
      <c r="S239" s="108" t="str">
        <f t="shared" si="132"/>
        <v/>
      </c>
      <c r="T239" s="81" t="str">
        <f t="shared" si="133"/>
        <v/>
      </c>
      <c r="U239" s="105" t="str">
        <f t="shared" ca="1" si="136"/>
        <v/>
      </c>
      <c r="V239" s="105" t="str">
        <f t="shared" ca="1" si="136"/>
        <v/>
      </c>
      <c r="W239" s="105" t="str">
        <f t="shared" ca="1" si="136"/>
        <v/>
      </c>
      <c r="X239" s="105" t="str">
        <f t="shared" ca="1" si="136"/>
        <v/>
      </c>
      <c r="Y239" s="105" t="str">
        <f t="shared" ca="1" si="136"/>
        <v/>
      </c>
      <c r="AB239" s="111" t="str">
        <f t="shared" si="134"/>
        <v xml:space="preserve"> </v>
      </c>
      <c r="AC239" s="135"/>
      <c r="AD239" s="136"/>
      <c r="AE239" s="118" t="str">
        <f t="shared" si="109"/>
        <v/>
      </c>
      <c r="AF239" s="135"/>
      <c r="AG239" s="136"/>
      <c r="AH239" s="118" t="str">
        <f t="shared" si="110"/>
        <v/>
      </c>
      <c r="AI239" s="135"/>
      <c r="AJ239" s="136"/>
      <c r="AK239" s="118" t="str">
        <f t="shared" si="111"/>
        <v/>
      </c>
      <c r="AL239" s="135"/>
      <c r="AM239" s="136"/>
      <c r="AN239" s="118" t="str">
        <f t="shared" si="112"/>
        <v/>
      </c>
      <c r="AO239" s="135"/>
      <c r="AP239" s="136"/>
      <c r="AQ239" s="118" t="str">
        <f t="shared" si="113"/>
        <v/>
      </c>
      <c r="AT239" s="111" t="str">
        <f t="shared" si="114"/>
        <v xml:space="preserve"> </v>
      </c>
      <c r="AU239" t="str">
        <f t="shared" ca="1" si="115"/>
        <v/>
      </c>
      <c r="AV239" s="53" t="str">
        <f t="shared" ca="1" si="116"/>
        <v/>
      </c>
      <c r="AW239" t="str">
        <f t="shared" ca="1" si="117"/>
        <v/>
      </c>
      <c r="AX239" s="121" t="str">
        <f t="shared" ca="1" si="118"/>
        <v/>
      </c>
      <c r="AY239" s="53" t="str">
        <f t="shared" ca="1" si="119"/>
        <v/>
      </c>
      <c r="AZ239" t="str">
        <f t="shared" ca="1" si="120"/>
        <v/>
      </c>
      <c r="BA239" s="121" t="str">
        <f t="shared" ca="1" si="121"/>
        <v/>
      </c>
      <c r="BB239" s="53" t="str">
        <f t="shared" ca="1" si="122"/>
        <v/>
      </c>
      <c r="BC239" t="str">
        <f t="shared" ca="1" si="123"/>
        <v/>
      </c>
      <c r="BD239" s="121" t="str">
        <f t="shared" ca="1" si="124"/>
        <v/>
      </c>
      <c r="BE239" s="53" t="str">
        <f t="shared" ca="1" si="125"/>
        <v/>
      </c>
      <c r="BF239" t="str">
        <f t="shared" ca="1" si="126"/>
        <v/>
      </c>
      <c r="BG239" s="121" t="str">
        <f t="shared" ca="1" si="127"/>
        <v/>
      </c>
      <c r="BH239" s="53" t="str">
        <f t="shared" ca="1" si="128"/>
        <v/>
      </c>
    </row>
    <row r="240" spans="1:60" ht="15.75" thickBot="1" x14ac:dyDescent="0.3">
      <c r="A240" s="48"/>
      <c r="B240" s="48"/>
      <c r="C240" s="48"/>
      <c r="D240" s="48"/>
      <c r="E240" s="48"/>
      <c r="F240" s="48"/>
      <c r="G240" s="48"/>
      <c r="H240" s="48"/>
      <c r="I240" s="48"/>
      <c r="J240" s="220" t="str">
        <f>IF(ISBLANK($G240),"",VLOOKUP($G240,'Chp 3 - Condition Assessment'!$N$5:$R$1000,4,FALSE))</f>
        <v/>
      </c>
      <c r="K240" s="105" t="str">
        <f>IF(ISBLANK($G240),"",VLOOKUP($G240,'Chp 3 - Condition Assessment'!$N$5:$R$1000,5,FALSE))</f>
        <v/>
      </c>
      <c r="L240" s="32" t="str">
        <f t="shared" si="108"/>
        <v xml:space="preserve">  </v>
      </c>
      <c r="P240" t="b">
        <f t="shared" ref="P240:P303" si="137">IFERROR(OR(IF(ISBLANK(O240),O240="Grand Total"),"",COUNTIF(L:L,O240)),"")</f>
        <v>0</v>
      </c>
      <c r="Q240" t="str">
        <f t="shared" si="106"/>
        <v/>
      </c>
      <c r="R240" s="53" t="str">
        <f t="shared" si="131"/>
        <v/>
      </c>
      <c r="S240" s="108" t="str">
        <f t="shared" si="132"/>
        <v/>
      </c>
      <c r="T240" s="81" t="str">
        <f t="shared" si="133"/>
        <v/>
      </c>
      <c r="U240" s="105" t="str">
        <f t="shared" ca="1" si="136"/>
        <v/>
      </c>
      <c r="V240" s="105" t="str">
        <f t="shared" ca="1" si="136"/>
        <v/>
      </c>
      <c r="W240" s="105" t="str">
        <f t="shared" ca="1" si="136"/>
        <v/>
      </c>
      <c r="X240" s="105" t="str">
        <f t="shared" ca="1" si="136"/>
        <v/>
      </c>
      <c r="Y240" s="105" t="str">
        <f t="shared" ca="1" si="136"/>
        <v/>
      </c>
      <c r="AB240" s="111" t="str">
        <f t="shared" si="134"/>
        <v xml:space="preserve"> </v>
      </c>
      <c r="AC240" s="135"/>
      <c r="AD240" s="136"/>
      <c r="AE240" s="118" t="str">
        <f t="shared" si="109"/>
        <v/>
      </c>
      <c r="AF240" s="135"/>
      <c r="AG240" s="136"/>
      <c r="AH240" s="118" t="str">
        <f t="shared" si="110"/>
        <v/>
      </c>
      <c r="AI240" s="135"/>
      <c r="AJ240" s="136"/>
      <c r="AK240" s="118" t="str">
        <f t="shared" si="111"/>
        <v/>
      </c>
      <c r="AL240" s="135"/>
      <c r="AM240" s="136"/>
      <c r="AN240" s="118" t="str">
        <f t="shared" si="112"/>
        <v/>
      </c>
      <c r="AO240" s="135"/>
      <c r="AP240" s="136"/>
      <c r="AQ240" s="118" t="str">
        <f t="shared" si="113"/>
        <v/>
      </c>
      <c r="AT240" s="111" t="str">
        <f t="shared" si="114"/>
        <v xml:space="preserve"> </v>
      </c>
      <c r="AU240" t="str">
        <f t="shared" ca="1" si="115"/>
        <v/>
      </c>
      <c r="AV240" s="53" t="str">
        <f t="shared" ca="1" si="116"/>
        <v/>
      </c>
      <c r="AW240" t="str">
        <f t="shared" ca="1" si="117"/>
        <v/>
      </c>
      <c r="AX240" s="121" t="str">
        <f t="shared" ca="1" si="118"/>
        <v/>
      </c>
      <c r="AY240" s="53" t="str">
        <f t="shared" ca="1" si="119"/>
        <v/>
      </c>
      <c r="AZ240" t="str">
        <f t="shared" ca="1" si="120"/>
        <v/>
      </c>
      <c r="BA240" s="121" t="str">
        <f t="shared" ca="1" si="121"/>
        <v/>
      </c>
      <c r="BB240" s="53" t="str">
        <f t="shared" ca="1" si="122"/>
        <v/>
      </c>
      <c r="BC240" t="str">
        <f t="shared" ca="1" si="123"/>
        <v/>
      </c>
      <c r="BD240" s="121" t="str">
        <f t="shared" ca="1" si="124"/>
        <v/>
      </c>
      <c r="BE240" s="53" t="str">
        <f t="shared" ca="1" si="125"/>
        <v/>
      </c>
      <c r="BF240" t="str">
        <f t="shared" ca="1" si="126"/>
        <v/>
      </c>
      <c r="BG240" s="121" t="str">
        <f t="shared" ca="1" si="127"/>
        <v/>
      </c>
      <c r="BH240" s="53" t="str">
        <f t="shared" ca="1" si="128"/>
        <v/>
      </c>
    </row>
    <row r="241" spans="1:60" ht="15.75" thickBot="1" x14ac:dyDescent="0.3">
      <c r="A241" s="48"/>
      <c r="B241" s="48"/>
      <c r="C241" s="48"/>
      <c r="D241" s="48"/>
      <c r="E241" s="48"/>
      <c r="F241" s="48"/>
      <c r="G241" s="48"/>
      <c r="H241" s="48"/>
      <c r="I241" s="48"/>
      <c r="J241" s="220" t="str">
        <f>IF(ISBLANK($G241),"",VLOOKUP($G241,'Chp 3 - Condition Assessment'!$N$5:$R$1000,4,FALSE))</f>
        <v/>
      </c>
      <c r="K241" s="105" t="str">
        <f>IF(ISBLANK($G241),"",VLOOKUP($G241,'Chp 3 - Condition Assessment'!$N$5:$R$1000,5,FALSE))</f>
        <v/>
      </c>
      <c r="L241" s="32" t="str">
        <f t="shared" si="108"/>
        <v xml:space="preserve">  </v>
      </c>
      <c r="P241" t="b">
        <f t="shared" si="137"/>
        <v>0</v>
      </c>
      <c r="Q241" t="str">
        <f t="shared" si="106"/>
        <v/>
      </c>
      <c r="R241" s="53" t="str">
        <f t="shared" si="131"/>
        <v/>
      </c>
      <c r="S241" s="108" t="str">
        <f t="shared" si="132"/>
        <v/>
      </c>
      <c r="T241" s="81" t="str">
        <f t="shared" si="133"/>
        <v/>
      </c>
      <c r="U241" s="105" t="str">
        <f t="shared" ca="1" si="136"/>
        <v/>
      </c>
      <c r="V241" s="105" t="str">
        <f t="shared" ca="1" si="136"/>
        <v/>
      </c>
      <c r="W241" s="105" t="str">
        <f t="shared" ca="1" si="136"/>
        <v/>
      </c>
      <c r="X241" s="105" t="str">
        <f t="shared" ca="1" si="136"/>
        <v/>
      </c>
      <c r="Y241" s="105" t="str">
        <f t="shared" ca="1" si="136"/>
        <v/>
      </c>
      <c r="AB241" s="111" t="str">
        <f t="shared" si="134"/>
        <v xml:space="preserve"> </v>
      </c>
      <c r="AC241" s="135"/>
      <c r="AD241" s="136"/>
      <c r="AE241" s="118" t="str">
        <f t="shared" si="109"/>
        <v/>
      </c>
      <c r="AF241" s="135"/>
      <c r="AG241" s="136"/>
      <c r="AH241" s="118" t="str">
        <f t="shared" si="110"/>
        <v/>
      </c>
      <c r="AI241" s="135"/>
      <c r="AJ241" s="136"/>
      <c r="AK241" s="118" t="str">
        <f t="shared" si="111"/>
        <v/>
      </c>
      <c r="AL241" s="135"/>
      <c r="AM241" s="136"/>
      <c r="AN241" s="118" t="str">
        <f t="shared" si="112"/>
        <v/>
      </c>
      <c r="AO241" s="135"/>
      <c r="AP241" s="136"/>
      <c r="AQ241" s="118" t="str">
        <f t="shared" si="113"/>
        <v/>
      </c>
      <c r="AT241" s="111" t="str">
        <f t="shared" si="114"/>
        <v xml:space="preserve"> </v>
      </c>
      <c r="AU241" t="str">
        <f t="shared" ca="1" si="115"/>
        <v/>
      </c>
      <c r="AV241" s="53" t="str">
        <f t="shared" ca="1" si="116"/>
        <v/>
      </c>
      <c r="AW241" t="str">
        <f t="shared" ca="1" si="117"/>
        <v/>
      </c>
      <c r="AX241" s="121" t="str">
        <f t="shared" ca="1" si="118"/>
        <v/>
      </c>
      <c r="AY241" s="53" t="str">
        <f t="shared" ca="1" si="119"/>
        <v/>
      </c>
      <c r="AZ241" t="str">
        <f t="shared" ca="1" si="120"/>
        <v/>
      </c>
      <c r="BA241" s="121" t="str">
        <f t="shared" ca="1" si="121"/>
        <v/>
      </c>
      <c r="BB241" s="53" t="str">
        <f t="shared" ca="1" si="122"/>
        <v/>
      </c>
      <c r="BC241" t="str">
        <f t="shared" ca="1" si="123"/>
        <v/>
      </c>
      <c r="BD241" s="121" t="str">
        <f t="shared" ca="1" si="124"/>
        <v/>
      </c>
      <c r="BE241" s="53" t="str">
        <f t="shared" ca="1" si="125"/>
        <v/>
      </c>
      <c r="BF241" t="str">
        <f t="shared" ca="1" si="126"/>
        <v/>
      </c>
      <c r="BG241" s="121" t="str">
        <f t="shared" ca="1" si="127"/>
        <v/>
      </c>
      <c r="BH241" s="53" t="str">
        <f t="shared" ca="1" si="128"/>
        <v/>
      </c>
    </row>
    <row r="242" spans="1:60" ht="15.75" thickBot="1" x14ac:dyDescent="0.3">
      <c r="A242" s="48"/>
      <c r="B242" s="48"/>
      <c r="C242" s="48"/>
      <c r="D242" s="48"/>
      <c r="E242" s="48"/>
      <c r="F242" s="48"/>
      <c r="G242" s="48"/>
      <c r="H242" s="48"/>
      <c r="I242" s="48"/>
      <c r="J242" s="220" t="str">
        <f>IF(ISBLANK($G242),"",VLOOKUP($G242,'Chp 3 - Condition Assessment'!$N$5:$R$1000,4,FALSE))</f>
        <v/>
      </c>
      <c r="K242" s="105" t="str">
        <f>IF(ISBLANK($G242),"",VLOOKUP($G242,'Chp 3 - Condition Assessment'!$N$5:$R$1000,5,FALSE))</f>
        <v/>
      </c>
      <c r="L242" s="32" t="str">
        <f t="shared" si="108"/>
        <v xml:space="preserve">  </v>
      </c>
      <c r="P242" t="b">
        <f t="shared" si="137"/>
        <v>0</v>
      </c>
      <c r="Q242" t="str">
        <f t="shared" si="106"/>
        <v/>
      </c>
      <c r="R242" s="53" t="str">
        <f t="shared" si="131"/>
        <v/>
      </c>
      <c r="S242" s="108" t="str">
        <f t="shared" si="132"/>
        <v/>
      </c>
      <c r="T242" s="81" t="str">
        <f t="shared" si="133"/>
        <v/>
      </c>
      <c r="U242" s="105" t="str">
        <f t="shared" ca="1" si="136"/>
        <v/>
      </c>
      <c r="V242" s="105" t="str">
        <f t="shared" ca="1" si="136"/>
        <v/>
      </c>
      <c r="W242" s="105" t="str">
        <f t="shared" ca="1" si="136"/>
        <v/>
      </c>
      <c r="X242" s="105" t="str">
        <f t="shared" ca="1" si="136"/>
        <v/>
      </c>
      <c r="Y242" s="105" t="str">
        <f t="shared" ca="1" si="136"/>
        <v/>
      </c>
      <c r="AB242" s="111" t="str">
        <f t="shared" si="134"/>
        <v xml:space="preserve"> </v>
      </c>
      <c r="AC242" s="135"/>
      <c r="AD242" s="136"/>
      <c r="AE242" s="118" t="str">
        <f t="shared" si="109"/>
        <v/>
      </c>
      <c r="AF242" s="135"/>
      <c r="AG242" s="136"/>
      <c r="AH242" s="118" t="str">
        <f t="shared" si="110"/>
        <v/>
      </c>
      <c r="AI242" s="135"/>
      <c r="AJ242" s="136"/>
      <c r="AK242" s="118" t="str">
        <f t="shared" si="111"/>
        <v/>
      </c>
      <c r="AL242" s="135"/>
      <c r="AM242" s="136"/>
      <c r="AN242" s="118" t="str">
        <f t="shared" si="112"/>
        <v/>
      </c>
      <c r="AO242" s="135"/>
      <c r="AP242" s="136"/>
      <c r="AQ242" s="118" t="str">
        <f t="shared" si="113"/>
        <v/>
      </c>
      <c r="AT242" s="111" t="str">
        <f t="shared" si="114"/>
        <v xml:space="preserve"> </v>
      </c>
      <c r="AU242" t="str">
        <f t="shared" ca="1" si="115"/>
        <v/>
      </c>
      <c r="AV242" s="53" t="str">
        <f t="shared" ca="1" si="116"/>
        <v/>
      </c>
      <c r="AW242" t="str">
        <f t="shared" ca="1" si="117"/>
        <v/>
      </c>
      <c r="AX242" s="121" t="str">
        <f t="shared" ca="1" si="118"/>
        <v/>
      </c>
      <c r="AY242" s="53" t="str">
        <f t="shared" ca="1" si="119"/>
        <v/>
      </c>
      <c r="AZ242" t="str">
        <f t="shared" ca="1" si="120"/>
        <v/>
      </c>
      <c r="BA242" s="121" t="str">
        <f t="shared" ca="1" si="121"/>
        <v/>
      </c>
      <c r="BB242" s="53" t="str">
        <f t="shared" ca="1" si="122"/>
        <v/>
      </c>
      <c r="BC242" t="str">
        <f t="shared" ca="1" si="123"/>
        <v/>
      </c>
      <c r="BD242" s="121" t="str">
        <f t="shared" ca="1" si="124"/>
        <v/>
      </c>
      <c r="BE242" s="53" t="str">
        <f t="shared" ca="1" si="125"/>
        <v/>
      </c>
      <c r="BF242" t="str">
        <f t="shared" ca="1" si="126"/>
        <v/>
      </c>
      <c r="BG242" s="121" t="str">
        <f t="shared" ca="1" si="127"/>
        <v/>
      </c>
      <c r="BH242" s="53" t="str">
        <f t="shared" ca="1" si="128"/>
        <v/>
      </c>
    </row>
    <row r="243" spans="1:60" ht="15.75" thickBot="1" x14ac:dyDescent="0.3">
      <c r="A243" s="48"/>
      <c r="B243" s="48"/>
      <c r="C243" s="48"/>
      <c r="D243" s="48"/>
      <c r="E243" s="48"/>
      <c r="F243" s="48"/>
      <c r="G243" s="48"/>
      <c r="H243" s="48"/>
      <c r="I243" s="48"/>
      <c r="J243" s="220" t="str">
        <f>IF(ISBLANK($G243),"",VLOOKUP($G243,'Chp 3 - Condition Assessment'!$N$5:$R$1000,4,FALSE))</f>
        <v/>
      </c>
      <c r="K243" s="105" t="str">
        <f>IF(ISBLANK($G243),"",VLOOKUP($G243,'Chp 3 - Condition Assessment'!$N$5:$R$1000,5,FALSE))</f>
        <v/>
      </c>
      <c r="L243" s="32" t="str">
        <f t="shared" si="108"/>
        <v xml:space="preserve">  </v>
      </c>
      <c r="P243" t="b">
        <f t="shared" si="137"/>
        <v>0</v>
      </c>
      <c r="Q243" t="str">
        <f t="shared" si="106"/>
        <v/>
      </c>
      <c r="R243" s="53" t="str">
        <f t="shared" si="131"/>
        <v/>
      </c>
      <c r="S243" s="108" t="str">
        <f t="shared" si="132"/>
        <v/>
      </c>
      <c r="T243" s="81" t="str">
        <f t="shared" si="133"/>
        <v/>
      </c>
      <c r="U243" s="105" t="str">
        <f t="shared" ca="1" si="136"/>
        <v/>
      </c>
      <c r="V243" s="105" t="str">
        <f t="shared" ca="1" si="136"/>
        <v/>
      </c>
      <c r="W243" s="105" t="str">
        <f t="shared" ca="1" si="136"/>
        <v/>
      </c>
      <c r="X243" s="105" t="str">
        <f t="shared" ca="1" si="136"/>
        <v/>
      </c>
      <c r="Y243" s="105" t="str">
        <f t="shared" ca="1" si="136"/>
        <v/>
      </c>
      <c r="AB243" s="111" t="str">
        <f t="shared" si="134"/>
        <v xml:space="preserve"> </v>
      </c>
      <c r="AC243" s="135"/>
      <c r="AD243" s="136"/>
      <c r="AE243" s="118" t="str">
        <f t="shared" si="109"/>
        <v/>
      </c>
      <c r="AF243" s="135"/>
      <c r="AG243" s="136"/>
      <c r="AH243" s="118" t="str">
        <f t="shared" si="110"/>
        <v/>
      </c>
      <c r="AI243" s="135"/>
      <c r="AJ243" s="136"/>
      <c r="AK243" s="118" t="str">
        <f t="shared" si="111"/>
        <v/>
      </c>
      <c r="AL243" s="135"/>
      <c r="AM243" s="136"/>
      <c r="AN243" s="118" t="str">
        <f t="shared" si="112"/>
        <v/>
      </c>
      <c r="AO243" s="135"/>
      <c r="AP243" s="136"/>
      <c r="AQ243" s="118" t="str">
        <f t="shared" si="113"/>
        <v/>
      </c>
      <c r="AT243" s="111" t="str">
        <f t="shared" si="114"/>
        <v xml:space="preserve"> </v>
      </c>
      <c r="AU243" t="str">
        <f t="shared" ca="1" si="115"/>
        <v/>
      </c>
      <c r="AV243" s="53" t="str">
        <f t="shared" ca="1" si="116"/>
        <v/>
      </c>
      <c r="AW243" t="str">
        <f t="shared" ca="1" si="117"/>
        <v/>
      </c>
      <c r="AX243" s="121" t="str">
        <f t="shared" ca="1" si="118"/>
        <v/>
      </c>
      <c r="AY243" s="53" t="str">
        <f t="shared" ca="1" si="119"/>
        <v/>
      </c>
      <c r="AZ243" t="str">
        <f t="shared" ca="1" si="120"/>
        <v/>
      </c>
      <c r="BA243" s="121" t="str">
        <f t="shared" ca="1" si="121"/>
        <v/>
      </c>
      <c r="BB243" s="53" t="str">
        <f t="shared" ca="1" si="122"/>
        <v/>
      </c>
      <c r="BC243" t="str">
        <f t="shared" ca="1" si="123"/>
        <v/>
      </c>
      <c r="BD243" s="121" t="str">
        <f t="shared" ca="1" si="124"/>
        <v/>
      </c>
      <c r="BE243" s="53" t="str">
        <f t="shared" ca="1" si="125"/>
        <v/>
      </c>
      <c r="BF243" t="str">
        <f t="shared" ca="1" si="126"/>
        <v/>
      </c>
      <c r="BG243" s="121" t="str">
        <f t="shared" ca="1" si="127"/>
        <v/>
      </c>
      <c r="BH243" s="53" t="str">
        <f t="shared" ca="1" si="128"/>
        <v/>
      </c>
    </row>
    <row r="244" spans="1:60" ht="15.75" thickBot="1" x14ac:dyDescent="0.3">
      <c r="A244" s="48"/>
      <c r="B244" s="48"/>
      <c r="C244" s="48"/>
      <c r="D244" s="48"/>
      <c r="E244" s="48"/>
      <c r="F244" s="48"/>
      <c r="G244" s="48"/>
      <c r="H244" s="48"/>
      <c r="I244" s="48"/>
      <c r="J244" s="220" t="str">
        <f>IF(ISBLANK($G244),"",VLOOKUP($G244,'Chp 3 - Condition Assessment'!$N$5:$R$1000,4,FALSE))</f>
        <v/>
      </c>
      <c r="K244" s="105" t="str">
        <f>IF(ISBLANK($G244),"",VLOOKUP($G244,'Chp 3 - Condition Assessment'!$N$5:$R$1000,5,FALSE))</f>
        <v/>
      </c>
      <c r="L244" s="32" t="str">
        <f t="shared" si="108"/>
        <v xml:space="preserve">  </v>
      </c>
      <c r="P244" t="b">
        <f t="shared" si="137"/>
        <v>0</v>
      </c>
      <c r="Q244" t="str">
        <f t="shared" si="106"/>
        <v/>
      </c>
      <c r="R244" s="53" t="str">
        <f t="shared" si="131"/>
        <v/>
      </c>
      <c r="S244" s="108" t="str">
        <f t="shared" si="132"/>
        <v/>
      </c>
      <c r="T244" s="81" t="str">
        <f t="shared" si="133"/>
        <v/>
      </c>
      <c r="U244" s="105" t="str">
        <f t="shared" ca="1" si="136"/>
        <v/>
      </c>
      <c r="V244" s="105" t="str">
        <f t="shared" ca="1" si="136"/>
        <v/>
      </c>
      <c r="W244" s="105" t="str">
        <f t="shared" ca="1" si="136"/>
        <v/>
      </c>
      <c r="X244" s="105" t="str">
        <f t="shared" ca="1" si="136"/>
        <v/>
      </c>
      <c r="Y244" s="105" t="str">
        <f t="shared" ca="1" si="136"/>
        <v/>
      </c>
      <c r="AB244" s="111" t="str">
        <f t="shared" si="134"/>
        <v xml:space="preserve"> </v>
      </c>
      <c r="AC244" s="135"/>
      <c r="AD244" s="136"/>
      <c r="AE244" s="118" t="str">
        <f t="shared" si="109"/>
        <v/>
      </c>
      <c r="AF244" s="135"/>
      <c r="AG244" s="136"/>
      <c r="AH244" s="118" t="str">
        <f t="shared" si="110"/>
        <v/>
      </c>
      <c r="AI244" s="135"/>
      <c r="AJ244" s="136"/>
      <c r="AK244" s="118" t="str">
        <f t="shared" si="111"/>
        <v/>
      </c>
      <c r="AL244" s="135"/>
      <c r="AM244" s="136"/>
      <c r="AN244" s="118" t="str">
        <f t="shared" si="112"/>
        <v/>
      </c>
      <c r="AO244" s="135"/>
      <c r="AP244" s="136"/>
      <c r="AQ244" s="118" t="str">
        <f t="shared" si="113"/>
        <v/>
      </c>
      <c r="AT244" s="111" t="str">
        <f t="shared" si="114"/>
        <v xml:space="preserve"> </v>
      </c>
      <c r="AU244" t="str">
        <f t="shared" ca="1" si="115"/>
        <v/>
      </c>
      <c r="AV244" s="53" t="str">
        <f t="shared" ca="1" si="116"/>
        <v/>
      </c>
      <c r="AW244" t="str">
        <f t="shared" ca="1" si="117"/>
        <v/>
      </c>
      <c r="AX244" s="121" t="str">
        <f t="shared" ca="1" si="118"/>
        <v/>
      </c>
      <c r="AY244" s="53" t="str">
        <f t="shared" ca="1" si="119"/>
        <v/>
      </c>
      <c r="AZ244" t="str">
        <f t="shared" ca="1" si="120"/>
        <v/>
      </c>
      <c r="BA244" s="121" t="str">
        <f t="shared" ca="1" si="121"/>
        <v/>
      </c>
      <c r="BB244" s="53" t="str">
        <f t="shared" ca="1" si="122"/>
        <v/>
      </c>
      <c r="BC244" t="str">
        <f t="shared" ca="1" si="123"/>
        <v/>
      </c>
      <c r="BD244" s="121" t="str">
        <f t="shared" ca="1" si="124"/>
        <v/>
      </c>
      <c r="BE244" s="53" t="str">
        <f t="shared" ca="1" si="125"/>
        <v/>
      </c>
      <c r="BF244" t="str">
        <f t="shared" ca="1" si="126"/>
        <v/>
      </c>
      <c r="BG244" s="121" t="str">
        <f t="shared" ca="1" si="127"/>
        <v/>
      </c>
      <c r="BH244" s="53" t="str">
        <f t="shared" ca="1" si="128"/>
        <v/>
      </c>
    </row>
    <row r="245" spans="1:60" ht="15.75" thickBot="1" x14ac:dyDescent="0.3">
      <c r="A245" s="48"/>
      <c r="B245" s="48"/>
      <c r="C245" s="48"/>
      <c r="D245" s="48"/>
      <c r="E245" s="48"/>
      <c r="F245" s="48"/>
      <c r="G245" s="48"/>
      <c r="H245" s="48"/>
      <c r="I245" s="48"/>
      <c r="J245" s="220" t="str">
        <f>IF(ISBLANK($G245),"",VLOOKUP($G245,'Chp 3 - Condition Assessment'!$N$5:$R$1000,4,FALSE))</f>
        <v/>
      </c>
      <c r="K245" s="105" t="str">
        <f>IF(ISBLANK($G245),"",VLOOKUP($G245,'Chp 3 - Condition Assessment'!$N$5:$R$1000,5,FALSE))</f>
        <v/>
      </c>
      <c r="L245" s="32" t="str">
        <f t="shared" si="108"/>
        <v xml:space="preserve">  </v>
      </c>
      <c r="P245" t="b">
        <f t="shared" si="137"/>
        <v>0</v>
      </c>
      <c r="Q245" t="str">
        <f t="shared" si="106"/>
        <v/>
      </c>
      <c r="R245" s="53" t="str">
        <f t="shared" si="131"/>
        <v/>
      </c>
      <c r="S245" s="108" t="str">
        <f t="shared" si="132"/>
        <v/>
      </c>
      <c r="T245" s="81" t="str">
        <f t="shared" si="133"/>
        <v/>
      </c>
      <c r="U245" s="105" t="str">
        <f t="shared" ca="1" si="136"/>
        <v/>
      </c>
      <c r="V245" s="105" t="str">
        <f t="shared" ca="1" si="136"/>
        <v/>
      </c>
      <c r="W245" s="105" t="str">
        <f t="shared" ca="1" si="136"/>
        <v/>
      </c>
      <c r="X245" s="105" t="str">
        <f t="shared" ca="1" si="136"/>
        <v/>
      </c>
      <c r="Y245" s="105" t="str">
        <f t="shared" ca="1" si="136"/>
        <v/>
      </c>
      <c r="AB245" s="111" t="str">
        <f t="shared" si="134"/>
        <v xml:space="preserve"> </v>
      </c>
      <c r="AC245" s="135"/>
      <c r="AD245" s="136"/>
      <c r="AE245" s="118" t="str">
        <f t="shared" si="109"/>
        <v/>
      </c>
      <c r="AF245" s="135"/>
      <c r="AG245" s="136"/>
      <c r="AH245" s="118" t="str">
        <f t="shared" si="110"/>
        <v/>
      </c>
      <c r="AI245" s="135"/>
      <c r="AJ245" s="136"/>
      <c r="AK245" s="118" t="str">
        <f t="shared" si="111"/>
        <v/>
      </c>
      <c r="AL245" s="135"/>
      <c r="AM245" s="136"/>
      <c r="AN245" s="118" t="str">
        <f t="shared" si="112"/>
        <v/>
      </c>
      <c r="AO245" s="135"/>
      <c r="AP245" s="136"/>
      <c r="AQ245" s="118" t="str">
        <f t="shared" si="113"/>
        <v/>
      </c>
      <c r="AT245" s="111" t="str">
        <f t="shared" si="114"/>
        <v xml:space="preserve"> </v>
      </c>
      <c r="AU245" t="str">
        <f t="shared" ca="1" si="115"/>
        <v/>
      </c>
      <c r="AV245" s="53" t="str">
        <f t="shared" ca="1" si="116"/>
        <v/>
      </c>
      <c r="AW245" t="str">
        <f t="shared" ca="1" si="117"/>
        <v/>
      </c>
      <c r="AX245" s="121" t="str">
        <f t="shared" ca="1" si="118"/>
        <v/>
      </c>
      <c r="AY245" s="53" t="str">
        <f t="shared" ca="1" si="119"/>
        <v/>
      </c>
      <c r="AZ245" t="str">
        <f t="shared" ca="1" si="120"/>
        <v/>
      </c>
      <c r="BA245" s="121" t="str">
        <f t="shared" ca="1" si="121"/>
        <v/>
      </c>
      <c r="BB245" s="53" t="str">
        <f t="shared" ca="1" si="122"/>
        <v/>
      </c>
      <c r="BC245" t="str">
        <f t="shared" ca="1" si="123"/>
        <v/>
      </c>
      <c r="BD245" s="121" t="str">
        <f t="shared" ca="1" si="124"/>
        <v/>
      </c>
      <c r="BE245" s="53" t="str">
        <f t="shared" ca="1" si="125"/>
        <v/>
      </c>
      <c r="BF245" t="str">
        <f t="shared" ca="1" si="126"/>
        <v/>
      </c>
      <c r="BG245" s="121" t="str">
        <f t="shared" ca="1" si="127"/>
        <v/>
      </c>
      <c r="BH245" s="53" t="str">
        <f t="shared" ca="1" si="128"/>
        <v/>
      </c>
    </row>
    <row r="246" spans="1:60" ht="15.75" thickBot="1" x14ac:dyDescent="0.3">
      <c r="A246" s="48"/>
      <c r="B246" s="48"/>
      <c r="C246" s="48"/>
      <c r="D246" s="48"/>
      <c r="E246" s="48"/>
      <c r="F246" s="48"/>
      <c r="G246" s="48"/>
      <c r="H246" s="48"/>
      <c r="I246" s="48"/>
      <c r="J246" s="220" t="str">
        <f>IF(ISBLANK($G246),"",VLOOKUP($G246,'Chp 3 - Condition Assessment'!$N$5:$R$1000,4,FALSE))</f>
        <v/>
      </c>
      <c r="K246" s="105" t="str">
        <f>IF(ISBLANK($G246),"",VLOOKUP($G246,'Chp 3 - Condition Assessment'!$N$5:$R$1000,5,FALSE))</f>
        <v/>
      </c>
      <c r="L246" s="32" t="str">
        <f t="shared" si="108"/>
        <v xml:space="preserve">  </v>
      </c>
      <c r="P246" t="b">
        <f t="shared" si="137"/>
        <v>0</v>
      </c>
      <c r="Q246" t="str">
        <f t="shared" si="106"/>
        <v/>
      </c>
      <c r="R246" s="53" t="str">
        <f t="shared" si="131"/>
        <v/>
      </c>
      <c r="S246" s="108" t="str">
        <f t="shared" si="132"/>
        <v/>
      </c>
      <c r="T246" s="81" t="str">
        <f t="shared" si="133"/>
        <v/>
      </c>
      <c r="U246" s="105" t="str">
        <f t="shared" ref="U246:Y255" ca="1" si="138">IFERROR(IF((U$10-$S246)&lt;=$T246,$Q246,0),"")</f>
        <v/>
      </c>
      <c r="V246" s="105" t="str">
        <f t="shared" ca="1" si="138"/>
        <v/>
      </c>
      <c r="W246" s="105" t="str">
        <f t="shared" ca="1" si="138"/>
        <v/>
      </c>
      <c r="X246" s="105" t="str">
        <f t="shared" ca="1" si="138"/>
        <v/>
      </c>
      <c r="Y246" s="105" t="str">
        <f t="shared" ca="1" si="138"/>
        <v/>
      </c>
      <c r="AB246" s="111" t="str">
        <f t="shared" si="134"/>
        <v xml:space="preserve"> </v>
      </c>
      <c r="AC246" s="135"/>
      <c r="AD246" s="136"/>
      <c r="AE246" s="118" t="str">
        <f t="shared" si="109"/>
        <v/>
      </c>
      <c r="AF246" s="135"/>
      <c r="AG246" s="136"/>
      <c r="AH246" s="118" t="str">
        <f t="shared" si="110"/>
        <v/>
      </c>
      <c r="AI246" s="135"/>
      <c r="AJ246" s="136"/>
      <c r="AK246" s="118" t="str">
        <f t="shared" si="111"/>
        <v/>
      </c>
      <c r="AL246" s="135"/>
      <c r="AM246" s="136"/>
      <c r="AN246" s="118" t="str">
        <f t="shared" si="112"/>
        <v/>
      </c>
      <c r="AO246" s="135"/>
      <c r="AP246" s="136"/>
      <c r="AQ246" s="118" t="str">
        <f t="shared" si="113"/>
        <v/>
      </c>
      <c r="AT246" s="111" t="str">
        <f t="shared" si="114"/>
        <v xml:space="preserve"> </v>
      </c>
      <c r="AU246" t="str">
        <f t="shared" ca="1" si="115"/>
        <v/>
      </c>
      <c r="AV246" s="53" t="str">
        <f t="shared" ca="1" si="116"/>
        <v/>
      </c>
      <c r="AW246" t="str">
        <f t="shared" ca="1" si="117"/>
        <v/>
      </c>
      <c r="AX246" s="121" t="str">
        <f t="shared" ca="1" si="118"/>
        <v/>
      </c>
      <c r="AY246" s="53" t="str">
        <f t="shared" ca="1" si="119"/>
        <v/>
      </c>
      <c r="AZ246" t="str">
        <f t="shared" ca="1" si="120"/>
        <v/>
      </c>
      <c r="BA246" s="121" t="str">
        <f t="shared" ca="1" si="121"/>
        <v/>
      </c>
      <c r="BB246" s="53" t="str">
        <f t="shared" ca="1" si="122"/>
        <v/>
      </c>
      <c r="BC246" t="str">
        <f t="shared" ca="1" si="123"/>
        <v/>
      </c>
      <c r="BD246" s="121" t="str">
        <f t="shared" ca="1" si="124"/>
        <v/>
      </c>
      <c r="BE246" s="53" t="str">
        <f t="shared" ca="1" si="125"/>
        <v/>
      </c>
      <c r="BF246" t="str">
        <f t="shared" ca="1" si="126"/>
        <v/>
      </c>
      <c r="BG246" s="121" t="str">
        <f t="shared" ca="1" si="127"/>
        <v/>
      </c>
      <c r="BH246" s="53" t="str">
        <f t="shared" ca="1" si="128"/>
        <v/>
      </c>
    </row>
    <row r="247" spans="1:60" ht="15.75" thickBot="1" x14ac:dyDescent="0.3">
      <c r="A247" s="48"/>
      <c r="B247" s="48"/>
      <c r="C247" s="48"/>
      <c r="D247" s="48"/>
      <c r="E247" s="48"/>
      <c r="F247" s="48"/>
      <c r="G247" s="48"/>
      <c r="H247" s="48"/>
      <c r="I247" s="48"/>
      <c r="J247" s="220" t="str">
        <f>IF(ISBLANK($G247),"",VLOOKUP($G247,'Chp 3 - Condition Assessment'!$N$5:$R$1000,4,FALSE))</f>
        <v/>
      </c>
      <c r="K247" s="105" t="str">
        <f>IF(ISBLANK($G247),"",VLOOKUP($G247,'Chp 3 - Condition Assessment'!$N$5:$R$1000,5,FALSE))</f>
        <v/>
      </c>
      <c r="L247" s="32" t="str">
        <f t="shared" si="108"/>
        <v xml:space="preserve">  </v>
      </c>
      <c r="P247" t="b">
        <f t="shared" si="137"/>
        <v>0</v>
      </c>
      <c r="Q247" t="str">
        <f t="shared" si="106"/>
        <v/>
      </c>
      <c r="R247" s="53" t="str">
        <f t="shared" si="131"/>
        <v/>
      </c>
      <c r="S247" s="108" t="str">
        <f t="shared" si="132"/>
        <v/>
      </c>
      <c r="T247" s="81" t="str">
        <f t="shared" si="133"/>
        <v/>
      </c>
      <c r="U247" s="105" t="str">
        <f t="shared" ca="1" si="138"/>
        <v/>
      </c>
      <c r="V247" s="105" t="str">
        <f t="shared" ca="1" si="138"/>
        <v/>
      </c>
      <c r="W247" s="105" t="str">
        <f t="shared" ca="1" si="138"/>
        <v/>
      </c>
      <c r="X247" s="105" t="str">
        <f t="shared" ca="1" si="138"/>
        <v/>
      </c>
      <c r="Y247" s="105" t="str">
        <f t="shared" ca="1" si="138"/>
        <v/>
      </c>
      <c r="AB247" s="111" t="str">
        <f t="shared" si="134"/>
        <v xml:space="preserve"> </v>
      </c>
      <c r="AC247" s="135"/>
      <c r="AD247" s="136"/>
      <c r="AE247" s="118" t="str">
        <f t="shared" si="109"/>
        <v/>
      </c>
      <c r="AF247" s="135"/>
      <c r="AG247" s="136"/>
      <c r="AH247" s="118" t="str">
        <f t="shared" si="110"/>
        <v/>
      </c>
      <c r="AI247" s="135"/>
      <c r="AJ247" s="136"/>
      <c r="AK247" s="118" t="str">
        <f t="shared" si="111"/>
        <v/>
      </c>
      <c r="AL247" s="135"/>
      <c r="AM247" s="136"/>
      <c r="AN247" s="118" t="str">
        <f t="shared" si="112"/>
        <v/>
      </c>
      <c r="AO247" s="135"/>
      <c r="AP247" s="136"/>
      <c r="AQ247" s="118" t="str">
        <f t="shared" si="113"/>
        <v/>
      </c>
      <c r="AT247" s="111" t="str">
        <f t="shared" si="114"/>
        <v xml:space="preserve"> </v>
      </c>
      <c r="AU247" t="str">
        <f t="shared" ca="1" si="115"/>
        <v/>
      </c>
      <c r="AV247" s="53" t="str">
        <f t="shared" ca="1" si="116"/>
        <v/>
      </c>
      <c r="AW247" t="str">
        <f t="shared" ca="1" si="117"/>
        <v/>
      </c>
      <c r="AX247" s="121" t="str">
        <f t="shared" ca="1" si="118"/>
        <v/>
      </c>
      <c r="AY247" s="53" t="str">
        <f t="shared" ca="1" si="119"/>
        <v/>
      </c>
      <c r="AZ247" t="str">
        <f t="shared" ca="1" si="120"/>
        <v/>
      </c>
      <c r="BA247" s="121" t="str">
        <f t="shared" ca="1" si="121"/>
        <v/>
      </c>
      <c r="BB247" s="53" t="str">
        <f t="shared" ca="1" si="122"/>
        <v/>
      </c>
      <c r="BC247" t="str">
        <f t="shared" ca="1" si="123"/>
        <v/>
      </c>
      <c r="BD247" s="121" t="str">
        <f t="shared" ca="1" si="124"/>
        <v/>
      </c>
      <c r="BE247" s="53" t="str">
        <f t="shared" ca="1" si="125"/>
        <v/>
      </c>
      <c r="BF247" t="str">
        <f t="shared" ca="1" si="126"/>
        <v/>
      </c>
      <c r="BG247" s="121" t="str">
        <f t="shared" ca="1" si="127"/>
        <v/>
      </c>
      <c r="BH247" s="53" t="str">
        <f t="shared" ca="1" si="128"/>
        <v/>
      </c>
    </row>
    <row r="248" spans="1:60" ht="15.75" thickBot="1" x14ac:dyDescent="0.3">
      <c r="A248" s="48"/>
      <c r="B248" s="48"/>
      <c r="C248" s="48"/>
      <c r="D248" s="48"/>
      <c r="E248" s="48"/>
      <c r="F248" s="48"/>
      <c r="G248" s="48"/>
      <c r="H248" s="48"/>
      <c r="I248" s="48"/>
      <c r="J248" s="220" t="str">
        <f>IF(ISBLANK($G248),"",VLOOKUP($G248,'Chp 3 - Condition Assessment'!$N$5:$R$1000,4,FALSE))</f>
        <v/>
      </c>
      <c r="K248" s="105" t="str">
        <f>IF(ISBLANK($G248),"",VLOOKUP($G248,'Chp 3 - Condition Assessment'!$N$5:$R$1000,5,FALSE))</f>
        <v/>
      </c>
      <c r="L248" s="32" t="str">
        <f t="shared" si="108"/>
        <v xml:space="preserve">  </v>
      </c>
      <c r="P248" t="b">
        <f t="shared" si="137"/>
        <v>0</v>
      </c>
      <c r="Q248" t="str">
        <f t="shared" si="106"/>
        <v/>
      </c>
      <c r="R248" s="53" t="str">
        <f t="shared" si="131"/>
        <v/>
      </c>
      <c r="S248" s="108" t="str">
        <f t="shared" si="132"/>
        <v/>
      </c>
      <c r="T248" s="81" t="str">
        <f t="shared" si="133"/>
        <v/>
      </c>
      <c r="U248" s="105" t="str">
        <f t="shared" ca="1" si="138"/>
        <v/>
      </c>
      <c r="V248" s="105" t="str">
        <f t="shared" ca="1" si="138"/>
        <v/>
      </c>
      <c r="W248" s="105" t="str">
        <f t="shared" ca="1" si="138"/>
        <v/>
      </c>
      <c r="X248" s="105" t="str">
        <f t="shared" ca="1" si="138"/>
        <v/>
      </c>
      <c r="Y248" s="105" t="str">
        <f t="shared" ca="1" si="138"/>
        <v/>
      </c>
      <c r="AB248" s="111" t="str">
        <f t="shared" si="134"/>
        <v xml:space="preserve"> </v>
      </c>
      <c r="AC248" s="135"/>
      <c r="AD248" s="136"/>
      <c r="AE248" s="118" t="str">
        <f t="shared" si="109"/>
        <v/>
      </c>
      <c r="AF248" s="135"/>
      <c r="AG248" s="136"/>
      <c r="AH248" s="118" t="str">
        <f t="shared" si="110"/>
        <v/>
      </c>
      <c r="AI248" s="135"/>
      <c r="AJ248" s="136"/>
      <c r="AK248" s="118" t="str">
        <f t="shared" si="111"/>
        <v/>
      </c>
      <c r="AL248" s="135"/>
      <c r="AM248" s="136"/>
      <c r="AN248" s="118" t="str">
        <f t="shared" si="112"/>
        <v/>
      </c>
      <c r="AO248" s="135"/>
      <c r="AP248" s="136"/>
      <c r="AQ248" s="118" t="str">
        <f t="shared" si="113"/>
        <v/>
      </c>
      <c r="AT248" s="111" t="str">
        <f t="shared" si="114"/>
        <v xml:space="preserve"> </v>
      </c>
      <c r="AU248" t="str">
        <f t="shared" ca="1" si="115"/>
        <v/>
      </c>
      <c r="AV248" s="53" t="str">
        <f t="shared" ca="1" si="116"/>
        <v/>
      </c>
      <c r="AW248" t="str">
        <f t="shared" ca="1" si="117"/>
        <v/>
      </c>
      <c r="AX248" s="121" t="str">
        <f t="shared" ca="1" si="118"/>
        <v/>
      </c>
      <c r="AY248" s="53" t="str">
        <f t="shared" ca="1" si="119"/>
        <v/>
      </c>
      <c r="AZ248" t="str">
        <f t="shared" ca="1" si="120"/>
        <v/>
      </c>
      <c r="BA248" s="121" t="str">
        <f t="shared" ca="1" si="121"/>
        <v/>
      </c>
      <c r="BB248" s="53" t="str">
        <f t="shared" ca="1" si="122"/>
        <v/>
      </c>
      <c r="BC248" t="str">
        <f t="shared" ca="1" si="123"/>
        <v/>
      </c>
      <c r="BD248" s="121" t="str">
        <f t="shared" ca="1" si="124"/>
        <v/>
      </c>
      <c r="BE248" s="53" t="str">
        <f t="shared" ca="1" si="125"/>
        <v/>
      </c>
      <c r="BF248" t="str">
        <f t="shared" ca="1" si="126"/>
        <v/>
      </c>
      <c r="BG248" s="121" t="str">
        <f t="shared" ca="1" si="127"/>
        <v/>
      </c>
      <c r="BH248" s="53" t="str">
        <f t="shared" ca="1" si="128"/>
        <v/>
      </c>
    </row>
    <row r="249" spans="1:60" ht="15.75" thickBot="1" x14ac:dyDescent="0.3">
      <c r="A249" s="48"/>
      <c r="B249" s="48"/>
      <c r="C249" s="48"/>
      <c r="D249" s="48"/>
      <c r="E249" s="48"/>
      <c r="F249" s="48"/>
      <c r="G249" s="48"/>
      <c r="H249" s="48"/>
      <c r="I249" s="48"/>
      <c r="J249" s="220" t="str">
        <f>IF(ISBLANK($G249),"",VLOOKUP($G249,'Chp 3 - Condition Assessment'!$N$5:$R$1000,4,FALSE))</f>
        <v/>
      </c>
      <c r="K249" s="105" t="str">
        <f>IF(ISBLANK($G249),"",VLOOKUP($G249,'Chp 3 - Condition Assessment'!$N$5:$R$1000,5,FALSE))</f>
        <v/>
      </c>
      <c r="L249" s="32" t="str">
        <f t="shared" si="108"/>
        <v xml:space="preserve">  </v>
      </c>
      <c r="P249" t="b">
        <f t="shared" si="137"/>
        <v>0</v>
      </c>
      <c r="Q249" t="str">
        <f t="shared" si="106"/>
        <v/>
      </c>
      <c r="R249" s="53" t="str">
        <f t="shared" si="131"/>
        <v/>
      </c>
      <c r="S249" s="108" t="str">
        <f t="shared" si="132"/>
        <v/>
      </c>
      <c r="T249" s="81" t="str">
        <f t="shared" si="133"/>
        <v/>
      </c>
      <c r="U249" s="105" t="str">
        <f t="shared" ca="1" si="138"/>
        <v/>
      </c>
      <c r="V249" s="105" t="str">
        <f t="shared" ca="1" si="138"/>
        <v/>
      </c>
      <c r="W249" s="105" t="str">
        <f t="shared" ca="1" si="138"/>
        <v/>
      </c>
      <c r="X249" s="105" t="str">
        <f t="shared" ca="1" si="138"/>
        <v/>
      </c>
      <c r="Y249" s="105" t="str">
        <f t="shared" ca="1" si="138"/>
        <v/>
      </c>
      <c r="AB249" s="111" t="str">
        <f t="shared" si="134"/>
        <v xml:space="preserve"> </v>
      </c>
      <c r="AC249" s="135"/>
      <c r="AD249" s="136"/>
      <c r="AE249" s="118" t="str">
        <f t="shared" si="109"/>
        <v/>
      </c>
      <c r="AF249" s="135"/>
      <c r="AG249" s="136"/>
      <c r="AH249" s="118" t="str">
        <f t="shared" si="110"/>
        <v/>
      </c>
      <c r="AI249" s="135"/>
      <c r="AJ249" s="136"/>
      <c r="AK249" s="118" t="str">
        <f t="shared" si="111"/>
        <v/>
      </c>
      <c r="AL249" s="135"/>
      <c r="AM249" s="136"/>
      <c r="AN249" s="118" t="str">
        <f t="shared" si="112"/>
        <v/>
      </c>
      <c r="AO249" s="135"/>
      <c r="AP249" s="136"/>
      <c r="AQ249" s="118" t="str">
        <f t="shared" si="113"/>
        <v/>
      </c>
      <c r="AT249" s="111" t="str">
        <f t="shared" si="114"/>
        <v xml:space="preserve"> </v>
      </c>
      <c r="AU249" t="str">
        <f t="shared" ca="1" si="115"/>
        <v/>
      </c>
      <c r="AV249" s="53" t="str">
        <f t="shared" ca="1" si="116"/>
        <v/>
      </c>
      <c r="AW249" t="str">
        <f t="shared" ca="1" si="117"/>
        <v/>
      </c>
      <c r="AX249" s="121" t="str">
        <f t="shared" ca="1" si="118"/>
        <v/>
      </c>
      <c r="AY249" s="53" t="str">
        <f t="shared" ca="1" si="119"/>
        <v/>
      </c>
      <c r="AZ249" t="str">
        <f t="shared" ca="1" si="120"/>
        <v/>
      </c>
      <c r="BA249" s="121" t="str">
        <f t="shared" ca="1" si="121"/>
        <v/>
      </c>
      <c r="BB249" s="53" t="str">
        <f t="shared" ca="1" si="122"/>
        <v/>
      </c>
      <c r="BC249" t="str">
        <f t="shared" ca="1" si="123"/>
        <v/>
      </c>
      <c r="BD249" s="121" t="str">
        <f t="shared" ca="1" si="124"/>
        <v/>
      </c>
      <c r="BE249" s="53" t="str">
        <f t="shared" ca="1" si="125"/>
        <v/>
      </c>
      <c r="BF249" t="str">
        <f t="shared" ca="1" si="126"/>
        <v/>
      </c>
      <c r="BG249" s="121" t="str">
        <f t="shared" ca="1" si="127"/>
        <v/>
      </c>
      <c r="BH249" s="53" t="str">
        <f t="shared" ca="1" si="128"/>
        <v/>
      </c>
    </row>
    <row r="250" spans="1:60" ht="15.75" thickBot="1" x14ac:dyDescent="0.3">
      <c r="A250" s="48"/>
      <c r="B250" s="48"/>
      <c r="C250" s="48"/>
      <c r="D250" s="48"/>
      <c r="E250" s="48"/>
      <c r="F250" s="48"/>
      <c r="G250" s="48"/>
      <c r="H250" s="48"/>
      <c r="I250" s="48"/>
      <c r="J250" s="220" t="str">
        <f>IF(ISBLANK($G250),"",VLOOKUP($G250,'Chp 3 - Condition Assessment'!$N$5:$R$1000,4,FALSE))</f>
        <v/>
      </c>
      <c r="K250" s="105" t="str">
        <f>IF(ISBLANK($G250),"",VLOOKUP($G250,'Chp 3 - Condition Assessment'!$N$5:$R$1000,5,FALSE))</f>
        <v/>
      </c>
      <c r="L250" s="32" t="str">
        <f t="shared" si="108"/>
        <v xml:space="preserve">  </v>
      </c>
      <c r="P250" t="b">
        <f t="shared" si="137"/>
        <v>0</v>
      </c>
      <c r="Q250" t="str">
        <f t="shared" si="106"/>
        <v/>
      </c>
      <c r="R250" s="53" t="str">
        <f t="shared" si="131"/>
        <v/>
      </c>
      <c r="S250" s="108" t="str">
        <f t="shared" si="132"/>
        <v/>
      </c>
      <c r="T250" s="81" t="str">
        <f t="shared" si="133"/>
        <v/>
      </c>
      <c r="U250" s="105" t="str">
        <f t="shared" ca="1" si="138"/>
        <v/>
      </c>
      <c r="V250" s="105" t="str">
        <f t="shared" ca="1" si="138"/>
        <v/>
      </c>
      <c r="W250" s="105" t="str">
        <f t="shared" ca="1" si="138"/>
        <v/>
      </c>
      <c r="X250" s="105" t="str">
        <f t="shared" ca="1" si="138"/>
        <v/>
      </c>
      <c r="Y250" s="105" t="str">
        <f t="shared" ca="1" si="138"/>
        <v/>
      </c>
      <c r="AB250" s="111" t="str">
        <f t="shared" si="134"/>
        <v xml:space="preserve"> </v>
      </c>
      <c r="AC250" s="135"/>
      <c r="AD250" s="136"/>
      <c r="AE250" s="118" t="str">
        <f t="shared" si="109"/>
        <v/>
      </c>
      <c r="AF250" s="135"/>
      <c r="AG250" s="136"/>
      <c r="AH250" s="118" t="str">
        <f t="shared" si="110"/>
        <v/>
      </c>
      <c r="AI250" s="135"/>
      <c r="AJ250" s="136"/>
      <c r="AK250" s="118" t="str">
        <f t="shared" si="111"/>
        <v/>
      </c>
      <c r="AL250" s="135"/>
      <c r="AM250" s="136"/>
      <c r="AN250" s="118" t="str">
        <f t="shared" si="112"/>
        <v/>
      </c>
      <c r="AO250" s="135"/>
      <c r="AP250" s="136"/>
      <c r="AQ250" s="118" t="str">
        <f t="shared" si="113"/>
        <v/>
      </c>
      <c r="AT250" s="111" t="str">
        <f t="shared" si="114"/>
        <v xml:space="preserve"> </v>
      </c>
      <c r="AU250" t="str">
        <f t="shared" ca="1" si="115"/>
        <v/>
      </c>
      <c r="AV250" s="53" t="str">
        <f t="shared" ca="1" si="116"/>
        <v/>
      </c>
      <c r="AW250" t="str">
        <f t="shared" ca="1" si="117"/>
        <v/>
      </c>
      <c r="AX250" s="121" t="str">
        <f t="shared" ca="1" si="118"/>
        <v/>
      </c>
      <c r="AY250" s="53" t="str">
        <f t="shared" ca="1" si="119"/>
        <v/>
      </c>
      <c r="AZ250" t="str">
        <f t="shared" ca="1" si="120"/>
        <v/>
      </c>
      <c r="BA250" s="121" t="str">
        <f t="shared" ca="1" si="121"/>
        <v/>
      </c>
      <c r="BB250" s="53" t="str">
        <f t="shared" ca="1" si="122"/>
        <v/>
      </c>
      <c r="BC250" t="str">
        <f t="shared" ca="1" si="123"/>
        <v/>
      </c>
      <c r="BD250" s="121" t="str">
        <f t="shared" ca="1" si="124"/>
        <v/>
      </c>
      <c r="BE250" s="53" t="str">
        <f t="shared" ca="1" si="125"/>
        <v/>
      </c>
      <c r="BF250" t="str">
        <f t="shared" ca="1" si="126"/>
        <v/>
      </c>
      <c r="BG250" s="121" t="str">
        <f t="shared" ca="1" si="127"/>
        <v/>
      </c>
      <c r="BH250" s="53" t="str">
        <f t="shared" ca="1" si="128"/>
        <v/>
      </c>
    </row>
    <row r="251" spans="1:60" ht="15.75" thickBot="1" x14ac:dyDescent="0.3">
      <c r="A251" s="48"/>
      <c r="B251" s="48"/>
      <c r="C251" s="48"/>
      <c r="D251" s="48"/>
      <c r="E251" s="48"/>
      <c r="F251" s="48"/>
      <c r="G251" s="48"/>
      <c r="H251" s="48"/>
      <c r="I251" s="48"/>
      <c r="J251" s="220" t="str">
        <f>IF(ISBLANK($G251),"",VLOOKUP($G251,'Chp 3 - Condition Assessment'!$N$5:$R$1000,4,FALSE))</f>
        <v/>
      </c>
      <c r="K251" s="105" t="str">
        <f>IF(ISBLANK($G251),"",VLOOKUP($G251,'Chp 3 - Condition Assessment'!$N$5:$R$1000,5,FALSE))</f>
        <v/>
      </c>
      <c r="L251" s="32" t="str">
        <f t="shared" si="108"/>
        <v xml:space="preserve">  </v>
      </c>
      <c r="P251" t="b">
        <f t="shared" si="137"/>
        <v>0</v>
      </c>
      <c r="Q251" t="str">
        <f t="shared" si="106"/>
        <v/>
      </c>
      <c r="R251" s="53" t="str">
        <f t="shared" si="131"/>
        <v/>
      </c>
      <c r="S251" s="108" t="str">
        <f t="shared" si="132"/>
        <v/>
      </c>
      <c r="T251" s="81" t="str">
        <f t="shared" si="133"/>
        <v/>
      </c>
      <c r="U251" s="105" t="str">
        <f t="shared" ca="1" si="138"/>
        <v/>
      </c>
      <c r="V251" s="105" t="str">
        <f t="shared" ca="1" si="138"/>
        <v/>
      </c>
      <c r="W251" s="105" t="str">
        <f t="shared" ca="1" si="138"/>
        <v/>
      </c>
      <c r="X251" s="105" t="str">
        <f t="shared" ca="1" si="138"/>
        <v/>
      </c>
      <c r="Y251" s="105" t="str">
        <f t="shared" ca="1" si="138"/>
        <v/>
      </c>
      <c r="AB251" s="111" t="str">
        <f t="shared" si="134"/>
        <v xml:space="preserve"> </v>
      </c>
      <c r="AC251" s="135"/>
      <c r="AD251" s="136"/>
      <c r="AE251" s="118" t="str">
        <f t="shared" si="109"/>
        <v/>
      </c>
      <c r="AF251" s="135"/>
      <c r="AG251" s="136"/>
      <c r="AH251" s="118" t="str">
        <f t="shared" si="110"/>
        <v/>
      </c>
      <c r="AI251" s="135"/>
      <c r="AJ251" s="136"/>
      <c r="AK251" s="118" t="str">
        <f t="shared" si="111"/>
        <v/>
      </c>
      <c r="AL251" s="135"/>
      <c r="AM251" s="136"/>
      <c r="AN251" s="118" t="str">
        <f t="shared" si="112"/>
        <v/>
      </c>
      <c r="AO251" s="135"/>
      <c r="AP251" s="136"/>
      <c r="AQ251" s="118" t="str">
        <f t="shared" si="113"/>
        <v/>
      </c>
      <c r="AT251" s="111" t="str">
        <f t="shared" si="114"/>
        <v xml:space="preserve"> </v>
      </c>
      <c r="AU251" t="str">
        <f t="shared" ca="1" si="115"/>
        <v/>
      </c>
      <c r="AV251" s="53" t="str">
        <f t="shared" ca="1" si="116"/>
        <v/>
      </c>
      <c r="AW251" t="str">
        <f t="shared" ca="1" si="117"/>
        <v/>
      </c>
      <c r="AX251" s="121" t="str">
        <f t="shared" ca="1" si="118"/>
        <v/>
      </c>
      <c r="AY251" s="53" t="str">
        <f t="shared" ca="1" si="119"/>
        <v/>
      </c>
      <c r="AZ251" t="str">
        <f t="shared" ca="1" si="120"/>
        <v/>
      </c>
      <c r="BA251" s="121" t="str">
        <f t="shared" ca="1" si="121"/>
        <v/>
      </c>
      <c r="BB251" s="53" t="str">
        <f t="shared" ca="1" si="122"/>
        <v/>
      </c>
      <c r="BC251" t="str">
        <f t="shared" ca="1" si="123"/>
        <v/>
      </c>
      <c r="BD251" s="121" t="str">
        <f t="shared" ca="1" si="124"/>
        <v/>
      </c>
      <c r="BE251" s="53" t="str">
        <f t="shared" ca="1" si="125"/>
        <v/>
      </c>
      <c r="BF251" t="str">
        <f t="shared" ca="1" si="126"/>
        <v/>
      </c>
      <c r="BG251" s="121" t="str">
        <f t="shared" ca="1" si="127"/>
        <v/>
      </c>
      <c r="BH251" s="53" t="str">
        <f t="shared" ca="1" si="128"/>
        <v/>
      </c>
    </row>
    <row r="252" spans="1:60" ht="15.75" thickBot="1" x14ac:dyDescent="0.3">
      <c r="A252" s="48"/>
      <c r="B252" s="48"/>
      <c r="C252" s="48"/>
      <c r="D252" s="48"/>
      <c r="E252" s="48"/>
      <c r="F252" s="48"/>
      <c r="G252" s="48"/>
      <c r="H252" s="48"/>
      <c r="I252" s="48"/>
      <c r="J252" s="220" t="str">
        <f>IF(ISBLANK($G252),"",VLOOKUP($G252,'Chp 3 - Condition Assessment'!$N$5:$R$1000,4,FALSE))</f>
        <v/>
      </c>
      <c r="K252" s="105" t="str">
        <f>IF(ISBLANK($G252),"",VLOOKUP($G252,'Chp 3 - Condition Assessment'!$N$5:$R$1000,5,FALSE))</f>
        <v/>
      </c>
      <c r="L252" s="32" t="str">
        <f t="shared" si="108"/>
        <v xml:space="preserve">  </v>
      </c>
      <c r="P252" t="b">
        <f t="shared" si="137"/>
        <v>0</v>
      </c>
      <c r="Q252" t="str">
        <f t="shared" ref="Q252:Q315" si="139">IFERROR(IF(OR(ISBLANK(O252),O252="Grand Total"),"",SUMIF(L:L,O252,F:F)),"")</f>
        <v/>
      </c>
      <c r="R252" s="53" t="str">
        <f t="shared" si="131"/>
        <v/>
      </c>
      <c r="S252" s="108" t="str">
        <f t="shared" si="132"/>
        <v/>
      </c>
      <c r="T252" s="81" t="str">
        <f t="shared" si="133"/>
        <v/>
      </c>
      <c r="U252" s="105" t="str">
        <f t="shared" ca="1" si="138"/>
        <v/>
      </c>
      <c r="V252" s="105" t="str">
        <f t="shared" ca="1" si="138"/>
        <v/>
      </c>
      <c r="W252" s="105" t="str">
        <f t="shared" ca="1" si="138"/>
        <v/>
      </c>
      <c r="X252" s="105" t="str">
        <f t="shared" ca="1" si="138"/>
        <v/>
      </c>
      <c r="Y252" s="105" t="str">
        <f t="shared" ca="1" si="138"/>
        <v/>
      </c>
      <c r="AB252" s="111" t="str">
        <f t="shared" si="134"/>
        <v xml:space="preserve"> </v>
      </c>
      <c r="AC252" s="135"/>
      <c r="AD252" s="136"/>
      <c r="AE252" s="118" t="str">
        <f t="shared" si="109"/>
        <v/>
      </c>
      <c r="AF252" s="135"/>
      <c r="AG252" s="136"/>
      <c r="AH252" s="118" t="str">
        <f t="shared" si="110"/>
        <v/>
      </c>
      <c r="AI252" s="135"/>
      <c r="AJ252" s="136"/>
      <c r="AK252" s="118" t="str">
        <f t="shared" si="111"/>
        <v/>
      </c>
      <c r="AL252" s="135"/>
      <c r="AM252" s="136"/>
      <c r="AN252" s="118" t="str">
        <f t="shared" si="112"/>
        <v/>
      </c>
      <c r="AO252" s="135"/>
      <c r="AP252" s="136"/>
      <c r="AQ252" s="118" t="str">
        <f t="shared" si="113"/>
        <v/>
      </c>
      <c r="AT252" s="111" t="str">
        <f t="shared" si="114"/>
        <v xml:space="preserve"> </v>
      </c>
      <c r="AU252" t="str">
        <f t="shared" ca="1" si="115"/>
        <v/>
      </c>
      <c r="AV252" s="53" t="str">
        <f t="shared" ca="1" si="116"/>
        <v/>
      </c>
      <c r="AW252" t="str">
        <f t="shared" ca="1" si="117"/>
        <v/>
      </c>
      <c r="AX252" s="121" t="str">
        <f t="shared" ca="1" si="118"/>
        <v/>
      </c>
      <c r="AY252" s="53" t="str">
        <f t="shared" ca="1" si="119"/>
        <v/>
      </c>
      <c r="AZ252" t="str">
        <f t="shared" ca="1" si="120"/>
        <v/>
      </c>
      <c r="BA252" s="121" t="str">
        <f t="shared" ca="1" si="121"/>
        <v/>
      </c>
      <c r="BB252" s="53" t="str">
        <f t="shared" ca="1" si="122"/>
        <v/>
      </c>
      <c r="BC252" t="str">
        <f t="shared" ca="1" si="123"/>
        <v/>
      </c>
      <c r="BD252" s="121" t="str">
        <f t="shared" ca="1" si="124"/>
        <v/>
      </c>
      <c r="BE252" s="53" t="str">
        <f t="shared" ca="1" si="125"/>
        <v/>
      </c>
      <c r="BF252" t="str">
        <f t="shared" ca="1" si="126"/>
        <v/>
      </c>
      <c r="BG252" s="121" t="str">
        <f t="shared" ca="1" si="127"/>
        <v/>
      </c>
      <c r="BH252" s="53" t="str">
        <f t="shared" ca="1" si="128"/>
        <v/>
      </c>
    </row>
    <row r="253" spans="1:60" ht="15.75" thickBot="1" x14ac:dyDescent="0.3">
      <c r="A253" s="48"/>
      <c r="B253" s="48"/>
      <c r="C253" s="48"/>
      <c r="D253" s="48"/>
      <c r="E253" s="48"/>
      <c r="F253" s="48"/>
      <c r="G253" s="48"/>
      <c r="H253" s="48"/>
      <c r="I253" s="48"/>
      <c r="J253" s="220" t="str">
        <f>IF(ISBLANK($G253),"",VLOOKUP($G253,'Chp 3 - Condition Assessment'!$N$5:$R$1000,4,FALSE))</f>
        <v/>
      </c>
      <c r="K253" s="105" t="str">
        <f>IF(ISBLANK($G253),"",VLOOKUP($G253,'Chp 3 - Condition Assessment'!$N$5:$R$1000,5,FALSE))</f>
        <v/>
      </c>
      <c r="L253" s="32" t="str">
        <f t="shared" si="108"/>
        <v xml:space="preserve">  </v>
      </c>
      <c r="P253" t="b">
        <f t="shared" si="137"/>
        <v>0</v>
      </c>
      <c r="Q253" t="str">
        <f t="shared" si="139"/>
        <v/>
      </c>
      <c r="R253" s="53" t="str">
        <f t="shared" si="131"/>
        <v/>
      </c>
      <c r="S253" s="108" t="str">
        <f t="shared" si="132"/>
        <v/>
      </c>
      <c r="T253" s="81" t="str">
        <f t="shared" si="133"/>
        <v/>
      </c>
      <c r="U253" s="105" t="str">
        <f t="shared" ca="1" si="138"/>
        <v/>
      </c>
      <c r="V253" s="105" t="str">
        <f t="shared" ca="1" si="138"/>
        <v/>
      </c>
      <c r="W253" s="105" t="str">
        <f t="shared" ca="1" si="138"/>
        <v/>
      </c>
      <c r="X253" s="105" t="str">
        <f t="shared" ca="1" si="138"/>
        <v/>
      </c>
      <c r="Y253" s="105" t="str">
        <f t="shared" ca="1" si="138"/>
        <v/>
      </c>
      <c r="AB253" s="111" t="str">
        <f t="shared" si="134"/>
        <v xml:space="preserve"> </v>
      </c>
      <c r="AC253" s="135"/>
      <c r="AD253" s="136"/>
      <c r="AE253" s="118" t="str">
        <f t="shared" si="109"/>
        <v/>
      </c>
      <c r="AF253" s="135"/>
      <c r="AG253" s="136"/>
      <c r="AH253" s="118" t="str">
        <f t="shared" si="110"/>
        <v/>
      </c>
      <c r="AI253" s="135"/>
      <c r="AJ253" s="136"/>
      <c r="AK253" s="118" t="str">
        <f t="shared" si="111"/>
        <v/>
      </c>
      <c r="AL253" s="135"/>
      <c r="AM253" s="136"/>
      <c r="AN253" s="118" t="str">
        <f t="shared" si="112"/>
        <v/>
      </c>
      <c r="AO253" s="135"/>
      <c r="AP253" s="136"/>
      <c r="AQ253" s="118" t="str">
        <f t="shared" si="113"/>
        <v/>
      </c>
      <c r="AT253" s="111" t="str">
        <f t="shared" si="114"/>
        <v xml:space="preserve"> </v>
      </c>
      <c r="AU253" t="str">
        <f t="shared" ca="1" si="115"/>
        <v/>
      </c>
      <c r="AV253" s="53" t="str">
        <f t="shared" ca="1" si="116"/>
        <v/>
      </c>
      <c r="AW253" t="str">
        <f t="shared" ca="1" si="117"/>
        <v/>
      </c>
      <c r="AX253" s="121" t="str">
        <f t="shared" ca="1" si="118"/>
        <v/>
      </c>
      <c r="AY253" s="53" t="str">
        <f t="shared" ca="1" si="119"/>
        <v/>
      </c>
      <c r="AZ253" t="str">
        <f t="shared" ca="1" si="120"/>
        <v/>
      </c>
      <c r="BA253" s="121" t="str">
        <f t="shared" ca="1" si="121"/>
        <v/>
      </c>
      <c r="BB253" s="53" t="str">
        <f t="shared" ca="1" si="122"/>
        <v/>
      </c>
      <c r="BC253" t="str">
        <f t="shared" ca="1" si="123"/>
        <v/>
      </c>
      <c r="BD253" s="121" t="str">
        <f t="shared" ca="1" si="124"/>
        <v/>
      </c>
      <c r="BE253" s="53" t="str">
        <f t="shared" ca="1" si="125"/>
        <v/>
      </c>
      <c r="BF253" t="str">
        <f t="shared" ca="1" si="126"/>
        <v/>
      </c>
      <c r="BG253" s="121" t="str">
        <f t="shared" ca="1" si="127"/>
        <v/>
      </c>
      <c r="BH253" s="53" t="str">
        <f t="shared" ca="1" si="128"/>
        <v/>
      </c>
    </row>
    <row r="254" spans="1:60" ht="15.75" thickBot="1" x14ac:dyDescent="0.3">
      <c r="A254" s="48"/>
      <c r="B254" s="48"/>
      <c r="C254" s="48"/>
      <c r="D254" s="48"/>
      <c r="E254" s="48"/>
      <c r="F254" s="48"/>
      <c r="G254" s="48"/>
      <c r="H254" s="48"/>
      <c r="I254" s="48"/>
      <c r="J254" s="220" t="str">
        <f>IF(ISBLANK($G254),"",VLOOKUP($G254,'Chp 3 - Condition Assessment'!$N$5:$R$1000,4,FALSE))</f>
        <v/>
      </c>
      <c r="K254" s="105" t="str">
        <f>IF(ISBLANK($G254),"",VLOOKUP($G254,'Chp 3 - Condition Assessment'!$N$5:$R$1000,5,FALSE))</f>
        <v/>
      </c>
      <c r="L254" s="32" t="str">
        <f t="shared" si="108"/>
        <v xml:space="preserve">  </v>
      </c>
      <c r="P254" t="b">
        <f t="shared" si="137"/>
        <v>0</v>
      </c>
      <c r="Q254" t="str">
        <f t="shared" si="139"/>
        <v/>
      </c>
      <c r="R254" s="53" t="str">
        <f t="shared" si="131"/>
        <v/>
      </c>
      <c r="S254" s="108" t="str">
        <f t="shared" si="132"/>
        <v/>
      </c>
      <c r="T254" s="81" t="str">
        <f t="shared" si="133"/>
        <v/>
      </c>
      <c r="U254" s="105" t="str">
        <f t="shared" ca="1" si="138"/>
        <v/>
      </c>
      <c r="V254" s="105" t="str">
        <f t="shared" ca="1" si="138"/>
        <v/>
      </c>
      <c r="W254" s="105" t="str">
        <f t="shared" ca="1" si="138"/>
        <v/>
      </c>
      <c r="X254" s="105" t="str">
        <f t="shared" ca="1" si="138"/>
        <v/>
      </c>
      <c r="Y254" s="105" t="str">
        <f t="shared" ca="1" si="138"/>
        <v/>
      </c>
      <c r="AB254" s="111" t="str">
        <f t="shared" si="134"/>
        <v xml:space="preserve"> </v>
      </c>
      <c r="AC254" s="135"/>
      <c r="AD254" s="136"/>
      <c r="AE254" s="118" t="str">
        <f t="shared" si="109"/>
        <v/>
      </c>
      <c r="AF254" s="135"/>
      <c r="AG254" s="136"/>
      <c r="AH254" s="118" t="str">
        <f t="shared" si="110"/>
        <v/>
      </c>
      <c r="AI254" s="135"/>
      <c r="AJ254" s="136"/>
      <c r="AK254" s="118" t="str">
        <f t="shared" si="111"/>
        <v/>
      </c>
      <c r="AL254" s="135"/>
      <c r="AM254" s="136"/>
      <c r="AN254" s="118" t="str">
        <f t="shared" si="112"/>
        <v/>
      </c>
      <c r="AO254" s="135"/>
      <c r="AP254" s="136"/>
      <c r="AQ254" s="118" t="str">
        <f t="shared" si="113"/>
        <v/>
      </c>
      <c r="AT254" s="111" t="str">
        <f t="shared" si="114"/>
        <v xml:space="preserve"> </v>
      </c>
      <c r="AU254" t="str">
        <f t="shared" ca="1" si="115"/>
        <v/>
      </c>
      <c r="AV254" s="53" t="str">
        <f t="shared" ca="1" si="116"/>
        <v/>
      </c>
      <c r="AW254" t="str">
        <f t="shared" ca="1" si="117"/>
        <v/>
      </c>
      <c r="AX254" s="121" t="str">
        <f t="shared" ca="1" si="118"/>
        <v/>
      </c>
      <c r="AY254" s="53" t="str">
        <f t="shared" ca="1" si="119"/>
        <v/>
      </c>
      <c r="AZ254" t="str">
        <f t="shared" ca="1" si="120"/>
        <v/>
      </c>
      <c r="BA254" s="121" t="str">
        <f t="shared" ca="1" si="121"/>
        <v/>
      </c>
      <c r="BB254" s="53" t="str">
        <f t="shared" ca="1" si="122"/>
        <v/>
      </c>
      <c r="BC254" t="str">
        <f t="shared" ca="1" si="123"/>
        <v/>
      </c>
      <c r="BD254" s="121" t="str">
        <f t="shared" ca="1" si="124"/>
        <v/>
      </c>
      <c r="BE254" s="53" t="str">
        <f t="shared" ca="1" si="125"/>
        <v/>
      </c>
      <c r="BF254" t="str">
        <f t="shared" ca="1" si="126"/>
        <v/>
      </c>
      <c r="BG254" s="121" t="str">
        <f t="shared" ca="1" si="127"/>
        <v/>
      </c>
      <c r="BH254" s="53" t="str">
        <f t="shared" ca="1" si="128"/>
        <v/>
      </c>
    </row>
    <row r="255" spans="1:60" ht="15.75" thickBot="1" x14ac:dyDescent="0.3">
      <c r="A255" s="48"/>
      <c r="B255" s="48"/>
      <c r="C255" s="48"/>
      <c r="D255" s="48"/>
      <c r="E255" s="48"/>
      <c r="F255" s="48"/>
      <c r="G255" s="48"/>
      <c r="H255" s="48"/>
      <c r="I255" s="48"/>
      <c r="J255" s="220" t="str">
        <f>IF(ISBLANK($G255),"",VLOOKUP($G255,'Chp 3 - Condition Assessment'!$N$5:$R$1000,4,FALSE))</f>
        <v/>
      </c>
      <c r="K255" s="105" t="str">
        <f>IF(ISBLANK($G255),"",VLOOKUP($G255,'Chp 3 - Condition Assessment'!$N$5:$R$1000,5,FALSE))</f>
        <v/>
      </c>
      <c r="L255" s="32" t="str">
        <f t="shared" si="108"/>
        <v xml:space="preserve">  </v>
      </c>
      <c r="P255" t="b">
        <f t="shared" si="137"/>
        <v>0</v>
      </c>
      <c r="Q255" t="str">
        <f t="shared" si="139"/>
        <v/>
      </c>
      <c r="R255" s="53" t="str">
        <f t="shared" si="131"/>
        <v/>
      </c>
      <c r="S255" s="108" t="str">
        <f t="shared" si="132"/>
        <v/>
      </c>
      <c r="T255" s="81" t="str">
        <f t="shared" si="133"/>
        <v/>
      </c>
      <c r="U255" s="105" t="str">
        <f t="shared" ca="1" si="138"/>
        <v/>
      </c>
      <c r="V255" s="105" t="str">
        <f t="shared" ca="1" si="138"/>
        <v/>
      </c>
      <c r="W255" s="105" t="str">
        <f t="shared" ca="1" si="138"/>
        <v/>
      </c>
      <c r="X255" s="105" t="str">
        <f t="shared" ca="1" si="138"/>
        <v/>
      </c>
      <c r="Y255" s="105" t="str">
        <f t="shared" ca="1" si="138"/>
        <v/>
      </c>
      <c r="AB255" s="111" t="str">
        <f t="shared" si="134"/>
        <v xml:space="preserve"> </v>
      </c>
      <c r="AC255" s="135"/>
      <c r="AD255" s="136"/>
      <c r="AE255" s="118" t="str">
        <f t="shared" si="109"/>
        <v/>
      </c>
      <c r="AF255" s="135"/>
      <c r="AG255" s="136"/>
      <c r="AH255" s="118" t="str">
        <f t="shared" si="110"/>
        <v/>
      </c>
      <c r="AI255" s="135"/>
      <c r="AJ255" s="136"/>
      <c r="AK255" s="118" t="str">
        <f t="shared" si="111"/>
        <v/>
      </c>
      <c r="AL255" s="135"/>
      <c r="AM255" s="136"/>
      <c r="AN255" s="118" t="str">
        <f t="shared" si="112"/>
        <v/>
      </c>
      <c r="AO255" s="135"/>
      <c r="AP255" s="136"/>
      <c r="AQ255" s="118" t="str">
        <f t="shared" si="113"/>
        <v/>
      </c>
      <c r="AT255" s="111" t="str">
        <f t="shared" si="114"/>
        <v xml:space="preserve"> </v>
      </c>
      <c r="AU255" t="str">
        <f t="shared" ca="1" si="115"/>
        <v/>
      </c>
      <c r="AV255" s="53" t="str">
        <f t="shared" ca="1" si="116"/>
        <v/>
      </c>
      <c r="AW255" t="str">
        <f t="shared" ca="1" si="117"/>
        <v/>
      </c>
      <c r="AX255" s="121" t="str">
        <f t="shared" ca="1" si="118"/>
        <v/>
      </c>
      <c r="AY255" s="53" t="str">
        <f t="shared" ca="1" si="119"/>
        <v/>
      </c>
      <c r="AZ255" t="str">
        <f t="shared" ca="1" si="120"/>
        <v/>
      </c>
      <c r="BA255" s="121" t="str">
        <f t="shared" ca="1" si="121"/>
        <v/>
      </c>
      <c r="BB255" s="53" t="str">
        <f t="shared" ca="1" si="122"/>
        <v/>
      </c>
      <c r="BC255" t="str">
        <f t="shared" ca="1" si="123"/>
        <v/>
      </c>
      <c r="BD255" s="121" t="str">
        <f t="shared" ca="1" si="124"/>
        <v/>
      </c>
      <c r="BE255" s="53" t="str">
        <f t="shared" ca="1" si="125"/>
        <v/>
      </c>
      <c r="BF255" t="str">
        <f t="shared" ca="1" si="126"/>
        <v/>
      </c>
      <c r="BG255" s="121" t="str">
        <f t="shared" ca="1" si="127"/>
        <v/>
      </c>
      <c r="BH255" s="53" t="str">
        <f t="shared" ca="1" si="128"/>
        <v/>
      </c>
    </row>
    <row r="256" spans="1:60" ht="15.75" thickBot="1" x14ac:dyDescent="0.3">
      <c r="A256" s="48"/>
      <c r="B256" s="48"/>
      <c r="C256" s="48"/>
      <c r="D256" s="48"/>
      <c r="E256" s="48"/>
      <c r="F256" s="48"/>
      <c r="G256" s="48"/>
      <c r="H256" s="48"/>
      <c r="I256" s="48"/>
      <c r="J256" s="220" t="str">
        <f>IF(ISBLANK($G256),"",VLOOKUP($G256,'Chp 3 - Condition Assessment'!$N$5:$R$1000,4,FALSE))</f>
        <v/>
      </c>
      <c r="K256" s="105" t="str">
        <f>IF(ISBLANK($G256),"",VLOOKUP($G256,'Chp 3 - Condition Assessment'!$N$5:$R$1000,5,FALSE))</f>
        <v/>
      </c>
      <c r="L256" s="32" t="str">
        <f t="shared" si="108"/>
        <v xml:space="preserve">  </v>
      </c>
      <c r="P256" t="b">
        <f t="shared" si="137"/>
        <v>0</v>
      </c>
      <c r="Q256" t="str">
        <f t="shared" si="139"/>
        <v/>
      </c>
      <c r="R256" s="53" t="str">
        <f t="shared" si="131"/>
        <v/>
      </c>
      <c r="S256" s="108" t="str">
        <f t="shared" si="132"/>
        <v/>
      </c>
      <c r="T256" s="81" t="str">
        <f t="shared" si="133"/>
        <v/>
      </c>
      <c r="U256" s="105" t="str">
        <f t="shared" ref="U256:Y265" ca="1" si="140">IFERROR(IF((U$10-$S256)&lt;=$T256,$Q256,0),"")</f>
        <v/>
      </c>
      <c r="V256" s="105" t="str">
        <f t="shared" ca="1" si="140"/>
        <v/>
      </c>
      <c r="W256" s="105" t="str">
        <f t="shared" ca="1" si="140"/>
        <v/>
      </c>
      <c r="X256" s="105" t="str">
        <f t="shared" ca="1" si="140"/>
        <v/>
      </c>
      <c r="Y256" s="105" t="str">
        <f t="shared" ca="1" si="140"/>
        <v/>
      </c>
      <c r="AB256" s="111" t="str">
        <f t="shared" si="134"/>
        <v xml:space="preserve"> </v>
      </c>
      <c r="AC256" s="135"/>
      <c r="AD256" s="136"/>
      <c r="AE256" s="118" t="str">
        <f t="shared" si="109"/>
        <v/>
      </c>
      <c r="AF256" s="135"/>
      <c r="AG256" s="136"/>
      <c r="AH256" s="118" t="str">
        <f t="shared" si="110"/>
        <v/>
      </c>
      <c r="AI256" s="135"/>
      <c r="AJ256" s="136"/>
      <c r="AK256" s="118" t="str">
        <f t="shared" si="111"/>
        <v/>
      </c>
      <c r="AL256" s="135"/>
      <c r="AM256" s="136"/>
      <c r="AN256" s="118" t="str">
        <f t="shared" si="112"/>
        <v/>
      </c>
      <c r="AO256" s="135"/>
      <c r="AP256" s="136"/>
      <c r="AQ256" s="118" t="str">
        <f t="shared" si="113"/>
        <v/>
      </c>
      <c r="AT256" s="111" t="str">
        <f t="shared" si="114"/>
        <v xml:space="preserve"> </v>
      </c>
      <c r="AU256" t="str">
        <f t="shared" ca="1" si="115"/>
        <v/>
      </c>
      <c r="AV256" s="53" t="str">
        <f t="shared" ca="1" si="116"/>
        <v/>
      </c>
      <c r="AW256" t="str">
        <f t="shared" ca="1" si="117"/>
        <v/>
      </c>
      <c r="AX256" s="121" t="str">
        <f t="shared" ca="1" si="118"/>
        <v/>
      </c>
      <c r="AY256" s="53" t="str">
        <f t="shared" ca="1" si="119"/>
        <v/>
      </c>
      <c r="AZ256" t="str">
        <f t="shared" ca="1" si="120"/>
        <v/>
      </c>
      <c r="BA256" s="121" t="str">
        <f t="shared" ca="1" si="121"/>
        <v/>
      </c>
      <c r="BB256" s="53" t="str">
        <f t="shared" ca="1" si="122"/>
        <v/>
      </c>
      <c r="BC256" t="str">
        <f t="shared" ca="1" si="123"/>
        <v/>
      </c>
      <c r="BD256" s="121" t="str">
        <f t="shared" ca="1" si="124"/>
        <v/>
      </c>
      <c r="BE256" s="53" t="str">
        <f t="shared" ca="1" si="125"/>
        <v/>
      </c>
      <c r="BF256" t="str">
        <f t="shared" ca="1" si="126"/>
        <v/>
      </c>
      <c r="BG256" s="121" t="str">
        <f t="shared" ca="1" si="127"/>
        <v/>
      </c>
      <c r="BH256" s="53" t="str">
        <f t="shared" ca="1" si="128"/>
        <v/>
      </c>
    </row>
    <row r="257" spans="1:60" ht="15.75" thickBot="1" x14ac:dyDescent="0.3">
      <c r="A257" s="48"/>
      <c r="B257" s="48"/>
      <c r="C257" s="48"/>
      <c r="D257" s="48"/>
      <c r="E257" s="48"/>
      <c r="F257" s="48"/>
      <c r="G257" s="48"/>
      <c r="H257" s="48"/>
      <c r="I257" s="48"/>
      <c r="J257" s="220" t="str">
        <f>IF(ISBLANK($G257),"",VLOOKUP($G257,'Chp 3 - Condition Assessment'!$N$5:$R$1000,4,FALSE))</f>
        <v/>
      </c>
      <c r="K257" s="105" t="str">
        <f>IF(ISBLANK($G257),"",VLOOKUP($G257,'Chp 3 - Condition Assessment'!$N$5:$R$1000,5,FALSE))</f>
        <v/>
      </c>
      <c r="L257" s="32" t="str">
        <f t="shared" si="108"/>
        <v xml:space="preserve">  </v>
      </c>
      <c r="P257" t="b">
        <f t="shared" si="137"/>
        <v>0</v>
      </c>
      <c r="Q257" t="str">
        <f t="shared" si="139"/>
        <v/>
      </c>
      <c r="R257" s="53" t="str">
        <f t="shared" si="131"/>
        <v/>
      </c>
      <c r="S257" s="108" t="str">
        <f t="shared" si="132"/>
        <v/>
      </c>
      <c r="T257" s="81" t="str">
        <f t="shared" si="133"/>
        <v/>
      </c>
      <c r="U257" s="105" t="str">
        <f t="shared" ca="1" si="140"/>
        <v/>
      </c>
      <c r="V257" s="105" t="str">
        <f t="shared" ca="1" si="140"/>
        <v/>
      </c>
      <c r="W257" s="105" t="str">
        <f t="shared" ca="1" si="140"/>
        <v/>
      </c>
      <c r="X257" s="105" t="str">
        <f t="shared" ca="1" si="140"/>
        <v/>
      </c>
      <c r="Y257" s="105" t="str">
        <f t="shared" ca="1" si="140"/>
        <v/>
      </c>
      <c r="AB257" s="111" t="str">
        <f t="shared" si="134"/>
        <v xml:space="preserve"> </v>
      </c>
      <c r="AC257" s="135"/>
      <c r="AD257" s="136"/>
      <c r="AE257" s="118" t="str">
        <f t="shared" si="109"/>
        <v/>
      </c>
      <c r="AF257" s="135"/>
      <c r="AG257" s="136"/>
      <c r="AH257" s="118" t="str">
        <f t="shared" si="110"/>
        <v/>
      </c>
      <c r="AI257" s="135"/>
      <c r="AJ257" s="136"/>
      <c r="AK257" s="118" t="str">
        <f t="shared" si="111"/>
        <v/>
      </c>
      <c r="AL257" s="135"/>
      <c r="AM257" s="136"/>
      <c r="AN257" s="118" t="str">
        <f t="shared" si="112"/>
        <v/>
      </c>
      <c r="AO257" s="135"/>
      <c r="AP257" s="136"/>
      <c r="AQ257" s="118" t="str">
        <f t="shared" si="113"/>
        <v/>
      </c>
      <c r="AT257" s="111" t="str">
        <f t="shared" si="114"/>
        <v xml:space="preserve"> </v>
      </c>
      <c r="AU257" t="str">
        <f t="shared" ca="1" si="115"/>
        <v/>
      </c>
      <c r="AV257" s="53" t="str">
        <f t="shared" ca="1" si="116"/>
        <v/>
      </c>
      <c r="AW257" t="str">
        <f t="shared" ca="1" si="117"/>
        <v/>
      </c>
      <c r="AX257" s="121" t="str">
        <f t="shared" ca="1" si="118"/>
        <v/>
      </c>
      <c r="AY257" s="53" t="str">
        <f t="shared" ca="1" si="119"/>
        <v/>
      </c>
      <c r="AZ257" t="str">
        <f t="shared" ca="1" si="120"/>
        <v/>
      </c>
      <c r="BA257" s="121" t="str">
        <f t="shared" ca="1" si="121"/>
        <v/>
      </c>
      <c r="BB257" s="53" t="str">
        <f t="shared" ca="1" si="122"/>
        <v/>
      </c>
      <c r="BC257" t="str">
        <f t="shared" ca="1" si="123"/>
        <v/>
      </c>
      <c r="BD257" s="121" t="str">
        <f t="shared" ca="1" si="124"/>
        <v/>
      </c>
      <c r="BE257" s="53" t="str">
        <f t="shared" ca="1" si="125"/>
        <v/>
      </c>
      <c r="BF257" t="str">
        <f t="shared" ca="1" si="126"/>
        <v/>
      </c>
      <c r="BG257" s="121" t="str">
        <f t="shared" ca="1" si="127"/>
        <v/>
      </c>
      <c r="BH257" s="53" t="str">
        <f t="shared" ca="1" si="128"/>
        <v/>
      </c>
    </row>
    <row r="258" spans="1:60" ht="15.75" thickBot="1" x14ac:dyDescent="0.3">
      <c r="A258" s="48"/>
      <c r="B258" s="48"/>
      <c r="C258" s="48"/>
      <c r="D258" s="48"/>
      <c r="E258" s="48"/>
      <c r="F258" s="48"/>
      <c r="G258" s="48"/>
      <c r="H258" s="48"/>
      <c r="I258" s="48"/>
      <c r="J258" s="220" t="str">
        <f>IF(ISBLANK($G258),"",VLOOKUP($G258,'Chp 3 - Condition Assessment'!$N$5:$R$1000,4,FALSE))</f>
        <v/>
      </c>
      <c r="K258" s="105" t="str">
        <f>IF(ISBLANK($G258),"",VLOOKUP($G258,'Chp 3 - Condition Assessment'!$N$5:$R$1000,5,FALSE))</f>
        <v/>
      </c>
      <c r="L258" s="32" t="str">
        <f t="shared" si="108"/>
        <v xml:space="preserve">  </v>
      </c>
      <c r="P258" t="b">
        <f t="shared" si="137"/>
        <v>0</v>
      </c>
      <c r="Q258" t="str">
        <f t="shared" si="139"/>
        <v/>
      </c>
      <c r="R258" s="53" t="str">
        <f t="shared" si="131"/>
        <v/>
      </c>
      <c r="S258" s="108" t="str">
        <f t="shared" si="132"/>
        <v/>
      </c>
      <c r="T258" s="81" t="str">
        <f t="shared" si="133"/>
        <v/>
      </c>
      <c r="U258" s="105" t="str">
        <f t="shared" ca="1" si="140"/>
        <v/>
      </c>
      <c r="V258" s="105" t="str">
        <f t="shared" ca="1" si="140"/>
        <v/>
      </c>
      <c r="W258" s="105" t="str">
        <f t="shared" ca="1" si="140"/>
        <v/>
      </c>
      <c r="X258" s="105" t="str">
        <f t="shared" ca="1" si="140"/>
        <v/>
      </c>
      <c r="Y258" s="105" t="str">
        <f t="shared" ca="1" si="140"/>
        <v/>
      </c>
      <c r="AB258" s="111" t="str">
        <f t="shared" si="134"/>
        <v xml:space="preserve"> </v>
      </c>
      <c r="AC258" s="135"/>
      <c r="AD258" s="136"/>
      <c r="AE258" s="118" t="str">
        <f t="shared" si="109"/>
        <v/>
      </c>
      <c r="AF258" s="135"/>
      <c r="AG258" s="136"/>
      <c r="AH258" s="118" t="str">
        <f t="shared" si="110"/>
        <v/>
      </c>
      <c r="AI258" s="135"/>
      <c r="AJ258" s="136"/>
      <c r="AK258" s="118" t="str">
        <f t="shared" si="111"/>
        <v/>
      </c>
      <c r="AL258" s="135"/>
      <c r="AM258" s="136"/>
      <c r="AN258" s="118" t="str">
        <f t="shared" si="112"/>
        <v/>
      </c>
      <c r="AO258" s="135"/>
      <c r="AP258" s="136"/>
      <c r="AQ258" s="118" t="str">
        <f t="shared" si="113"/>
        <v/>
      </c>
      <c r="AT258" s="111" t="str">
        <f t="shared" si="114"/>
        <v xml:space="preserve"> </v>
      </c>
      <c r="AU258" t="str">
        <f t="shared" ca="1" si="115"/>
        <v/>
      </c>
      <c r="AV258" s="53" t="str">
        <f t="shared" ca="1" si="116"/>
        <v/>
      </c>
      <c r="AW258" t="str">
        <f t="shared" ca="1" si="117"/>
        <v/>
      </c>
      <c r="AX258" s="121" t="str">
        <f t="shared" ca="1" si="118"/>
        <v/>
      </c>
      <c r="AY258" s="53" t="str">
        <f t="shared" ca="1" si="119"/>
        <v/>
      </c>
      <c r="AZ258" t="str">
        <f t="shared" ca="1" si="120"/>
        <v/>
      </c>
      <c r="BA258" s="121" t="str">
        <f t="shared" ca="1" si="121"/>
        <v/>
      </c>
      <c r="BB258" s="53" t="str">
        <f t="shared" ca="1" si="122"/>
        <v/>
      </c>
      <c r="BC258" t="str">
        <f t="shared" ca="1" si="123"/>
        <v/>
      </c>
      <c r="BD258" s="121" t="str">
        <f t="shared" ca="1" si="124"/>
        <v/>
      </c>
      <c r="BE258" s="53" t="str">
        <f t="shared" ca="1" si="125"/>
        <v/>
      </c>
      <c r="BF258" t="str">
        <f t="shared" ca="1" si="126"/>
        <v/>
      </c>
      <c r="BG258" s="121" t="str">
        <f t="shared" ca="1" si="127"/>
        <v/>
      </c>
      <c r="BH258" s="53" t="str">
        <f t="shared" ca="1" si="128"/>
        <v/>
      </c>
    </row>
    <row r="259" spans="1:60" ht="15.75" thickBot="1" x14ac:dyDescent="0.3">
      <c r="A259" s="48"/>
      <c r="B259" s="48"/>
      <c r="C259" s="48"/>
      <c r="D259" s="48"/>
      <c r="E259" s="48"/>
      <c r="F259" s="48"/>
      <c r="G259" s="48"/>
      <c r="H259" s="48"/>
      <c r="I259" s="48"/>
      <c r="J259" s="220" t="str">
        <f>IF(ISBLANK($G259),"",VLOOKUP($G259,'Chp 3 - Condition Assessment'!$N$5:$R$1000,4,FALSE))</f>
        <v/>
      </c>
      <c r="K259" s="105" t="str">
        <f>IF(ISBLANK($G259),"",VLOOKUP($G259,'Chp 3 - Condition Assessment'!$N$5:$R$1000,5,FALSE))</f>
        <v/>
      </c>
      <c r="L259" s="32" t="str">
        <f t="shared" si="108"/>
        <v xml:space="preserve">  </v>
      </c>
      <c r="P259" t="b">
        <f t="shared" si="137"/>
        <v>0</v>
      </c>
      <c r="Q259" t="str">
        <f t="shared" si="139"/>
        <v/>
      </c>
      <c r="R259" s="53" t="str">
        <f t="shared" si="131"/>
        <v/>
      </c>
      <c r="S259" s="108" t="str">
        <f t="shared" si="132"/>
        <v/>
      </c>
      <c r="T259" s="81" t="str">
        <f t="shared" si="133"/>
        <v/>
      </c>
      <c r="U259" s="105" t="str">
        <f t="shared" ca="1" si="140"/>
        <v/>
      </c>
      <c r="V259" s="105" t="str">
        <f t="shared" ca="1" si="140"/>
        <v/>
      </c>
      <c r="W259" s="105" t="str">
        <f t="shared" ca="1" si="140"/>
        <v/>
      </c>
      <c r="X259" s="105" t="str">
        <f t="shared" ca="1" si="140"/>
        <v/>
      </c>
      <c r="Y259" s="105" t="str">
        <f t="shared" ca="1" si="140"/>
        <v/>
      </c>
      <c r="AB259" s="111" t="str">
        <f t="shared" si="134"/>
        <v xml:space="preserve"> </v>
      </c>
      <c r="AC259" s="135"/>
      <c r="AD259" s="136"/>
      <c r="AE259" s="118" t="str">
        <f t="shared" si="109"/>
        <v/>
      </c>
      <c r="AF259" s="135"/>
      <c r="AG259" s="136"/>
      <c r="AH259" s="118" t="str">
        <f t="shared" si="110"/>
        <v/>
      </c>
      <c r="AI259" s="135"/>
      <c r="AJ259" s="136"/>
      <c r="AK259" s="118" t="str">
        <f t="shared" si="111"/>
        <v/>
      </c>
      <c r="AL259" s="135"/>
      <c r="AM259" s="136"/>
      <c r="AN259" s="118" t="str">
        <f t="shared" si="112"/>
        <v/>
      </c>
      <c r="AO259" s="135"/>
      <c r="AP259" s="136"/>
      <c r="AQ259" s="118" t="str">
        <f t="shared" si="113"/>
        <v/>
      </c>
      <c r="AT259" s="111" t="str">
        <f t="shared" si="114"/>
        <v xml:space="preserve"> </v>
      </c>
      <c r="AU259" t="str">
        <f t="shared" ca="1" si="115"/>
        <v/>
      </c>
      <c r="AV259" s="53" t="str">
        <f t="shared" ca="1" si="116"/>
        <v/>
      </c>
      <c r="AW259" t="str">
        <f t="shared" ca="1" si="117"/>
        <v/>
      </c>
      <c r="AX259" s="121" t="str">
        <f t="shared" ca="1" si="118"/>
        <v/>
      </c>
      <c r="AY259" s="53" t="str">
        <f t="shared" ca="1" si="119"/>
        <v/>
      </c>
      <c r="AZ259" t="str">
        <f t="shared" ca="1" si="120"/>
        <v/>
      </c>
      <c r="BA259" s="121" t="str">
        <f t="shared" ca="1" si="121"/>
        <v/>
      </c>
      <c r="BB259" s="53" t="str">
        <f t="shared" ca="1" si="122"/>
        <v/>
      </c>
      <c r="BC259" t="str">
        <f t="shared" ca="1" si="123"/>
        <v/>
      </c>
      <c r="BD259" s="121" t="str">
        <f t="shared" ca="1" si="124"/>
        <v/>
      </c>
      <c r="BE259" s="53" t="str">
        <f t="shared" ca="1" si="125"/>
        <v/>
      </c>
      <c r="BF259" t="str">
        <f t="shared" ca="1" si="126"/>
        <v/>
      </c>
      <c r="BG259" s="121" t="str">
        <f t="shared" ca="1" si="127"/>
        <v/>
      </c>
      <c r="BH259" s="53" t="str">
        <f t="shared" ca="1" si="128"/>
        <v/>
      </c>
    </row>
    <row r="260" spans="1:60" ht="15.75" thickBot="1" x14ac:dyDescent="0.3">
      <c r="A260" s="48"/>
      <c r="B260" s="48"/>
      <c r="C260" s="48"/>
      <c r="D260" s="48"/>
      <c r="E260" s="48"/>
      <c r="F260" s="48"/>
      <c r="G260" s="48"/>
      <c r="H260" s="48"/>
      <c r="I260" s="48"/>
      <c r="J260" s="220" t="str">
        <f>IF(ISBLANK($G260),"",VLOOKUP($G260,'Chp 3 - Condition Assessment'!$N$5:$R$1000,4,FALSE))</f>
        <v/>
      </c>
      <c r="K260" s="105" t="str">
        <f>IF(ISBLANK($G260),"",VLOOKUP($G260,'Chp 3 - Condition Assessment'!$N$5:$R$1000,5,FALSE))</f>
        <v/>
      </c>
      <c r="L260" s="32" t="str">
        <f t="shared" si="108"/>
        <v xml:space="preserve">  </v>
      </c>
      <c r="P260" t="b">
        <f t="shared" si="137"/>
        <v>0</v>
      </c>
      <c r="Q260" t="str">
        <f t="shared" si="139"/>
        <v/>
      </c>
      <c r="R260" s="53" t="str">
        <f t="shared" si="131"/>
        <v/>
      </c>
      <c r="S260" s="108" t="str">
        <f t="shared" si="132"/>
        <v/>
      </c>
      <c r="T260" s="81" t="str">
        <f t="shared" si="133"/>
        <v/>
      </c>
      <c r="U260" s="105" t="str">
        <f t="shared" ca="1" si="140"/>
        <v/>
      </c>
      <c r="V260" s="105" t="str">
        <f t="shared" ca="1" si="140"/>
        <v/>
      </c>
      <c r="W260" s="105" t="str">
        <f t="shared" ca="1" si="140"/>
        <v/>
      </c>
      <c r="X260" s="105" t="str">
        <f t="shared" ca="1" si="140"/>
        <v/>
      </c>
      <c r="Y260" s="105" t="str">
        <f t="shared" ca="1" si="140"/>
        <v/>
      </c>
      <c r="AB260" s="111" t="str">
        <f t="shared" si="134"/>
        <v xml:space="preserve"> </v>
      </c>
      <c r="AC260" s="135"/>
      <c r="AD260" s="136"/>
      <c r="AE260" s="118" t="str">
        <f t="shared" si="109"/>
        <v/>
      </c>
      <c r="AF260" s="135"/>
      <c r="AG260" s="136"/>
      <c r="AH260" s="118" t="str">
        <f t="shared" si="110"/>
        <v/>
      </c>
      <c r="AI260" s="135"/>
      <c r="AJ260" s="136"/>
      <c r="AK260" s="118" t="str">
        <f t="shared" si="111"/>
        <v/>
      </c>
      <c r="AL260" s="135"/>
      <c r="AM260" s="136"/>
      <c r="AN260" s="118" t="str">
        <f t="shared" si="112"/>
        <v/>
      </c>
      <c r="AO260" s="135"/>
      <c r="AP260" s="136"/>
      <c r="AQ260" s="118" t="str">
        <f t="shared" si="113"/>
        <v/>
      </c>
      <c r="AT260" s="111" t="str">
        <f t="shared" si="114"/>
        <v xml:space="preserve"> </v>
      </c>
      <c r="AU260" t="str">
        <f t="shared" ca="1" si="115"/>
        <v/>
      </c>
      <c r="AV260" s="53" t="str">
        <f t="shared" ca="1" si="116"/>
        <v/>
      </c>
      <c r="AW260" t="str">
        <f t="shared" ca="1" si="117"/>
        <v/>
      </c>
      <c r="AX260" s="121" t="str">
        <f t="shared" ca="1" si="118"/>
        <v/>
      </c>
      <c r="AY260" s="53" t="str">
        <f t="shared" ca="1" si="119"/>
        <v/>
      </c>
      <c r="AZ260" t="str">
        <f t="shared" ca="1" si="120"/>
        <v/>
      </c>
      <c r="BA260" s="121" t="str">
        <f t="shared" ca="1" si="121"/>
        <v/>
      </c>
      <c r="BB260" s="53" t="str">
        <f t="shared" ca="1" si="122"/>
        <v/>
      </c>
      <c r="BC260" t="str">
        <f t="shared" ca="1" si="123"/>
        <v/>
      </c>
      <c r="BD260" s="121" t="str">
        <f t="shared" ca="1" si="124"/>
        <v/>
      </c>
      <c r="BE260" s="53" t="str">
        <f t="shared" ca="1" si="125"/>
        <v/>
      </c>
      <c r="BF260" t="str">
        <f t="shared" ca="1" si="126"/>
        <v/>
      </c>
      <c r="BG260" s="121" t="str">
        <f t="shared" ca="1" si="127"/>
        <v/>
      </c>
      <c r="BH260" s="53" t="str">
        <f t="shared" ca="1" si="128"/>
        <v/>
      </c>
    </row>
    <row r="261" spans="1:60" ht="15.75" thickBot="1" x14ac:dyDescent="0.3">
      <c r="A261" s="48"/>
      <c r="B261" s="48"/>
      <c r="C261" s="48"/>
      <c r="D261" s="48"/>
      <c r="E261" s="48"/>
      <c r="F261" s="48"/>
      <c r="G261" s="48"/>
      <c r="H261" s="48"/>
      <c r="I261" s="48"/>
      <c r="J261" s="220" t="str">
        <f>IF(ISBLANK($G261),"",VLOOKUP($G261,'Chp 3 - Condition Assessment'!$N$5:$R$1000,4,FALSE))</f>
        <v/>
      </c>
      <c r="K261" s="105" t="str">
        <f>IF(ISBLANK($G261),"",VLOOKUP($G261,'Chp 3 - Condition Assessment'!$N$5:$R$1000,5,FALSE))</f>
        <v/>
      </c>
      <c r="L261" s="32" t="str">
        <f t="shared" si="108"/>
        <v xml:space="preserve">  </v>
      </c>
      <c r="P261" t="b">
        <f t="shared" si="137"/>
        <v>0</v>
      </c>
      <c r="Q261" t="str">
        <f t="shared" si="139"/>
        <v/>
      </c>
      <c r="R261" s="53" t="str">
        <f t="shared" si="131"/>
        <v/>
      </c>
      <c r="S261" s="108" t="str">
        <f t="shared" si="132"/>
        <v/>
      </c>
      <c r="T261" s="81" t="str">
        <f t="shared" si="133"/>
        <v/>
      </c>
      <c r="U261" s="105" t="str">
        <f t="shared" ca="1" si="140"/>
        <v/>
      </c>
      <c r="V261" s="105" t="str">
        <f t="shared" ca="1" si="140"/>
        <v/>
      </c>
      <c r="W261" s="105" t="str">
        <f t="shared" ca="1" si="140"/>
        <v/>
      </c>
      <c r="X261" s="105" t="str">
        <f t="shared" ca="1" si="140"/>
        <v/>
      </c>
      <c r="Y261" s="105" t="str">
        <f t="shared" ca="1" si="140"/>
        <v/>
      </c>
      <c r="AB261" s="111" t="str">
        <f t="shared" si="134"/>
        <v xml:space="preserve"> </v>
      </c>
      <c r="AC261" s="135"/>
      <c r="AD261" s="136"/>
      <c r="AE261" s="118" t="str">
        <f t="shared" si="109"/>
        <v/>
      </c>
      <c r="AF261" s="135"/>
      <c r="AG261" s="136"/>
      <c r="AH261" s="118" t="str">
        <f t="shared" si="110"/>
        <v/>
      </c>
      <c r="AI261" s="135"/>
      <c r="AJ261" s="136"/>
      <c r="AK261" s="118" t="str">
        <f t="shared" si="111"/>
        <v/>
      </c>
      <c r="AL261" s="135"/>
      <c r="AM261" s="136"/>
      <c r="AN261" s="118" t="str">
        <f t="shared" si="112"/>
        <v/>
      </c>
      <c r="AO261" s="135"/>
      <c r="AP261" s="136"/>
      <c r="AQ261" s="118" t="str">
        <f t="shared" si="113"/>
        <v/>
      </c>
      <c r="AT261" s="111" t="str">
        <f t="shared" si="114"/>
        <v xml:space="preserve"> </v>
      </c>
      <c r="AU261" t="str">
        <f t="shared" ca="1" si="115"/>
        <v/>
      </c>
      <c r="AV261" s="53" t="str">
        <f t="shared" ca="1" si="116"/>
        <v/>
      </c>
      <c r="AW261" t="str">
        <f t="shared" ca="1" si="117"/>
        <v/>
      </c>
      <c r="AX261" s="121" t="str">
        <f t="shared" ca="1" si="118"/>
        <v/>
      </c>
      <c r="AY261" s="53" t="str">
        <f t="shared" ca="1" si="119"/>
        <v/>
      </c>
      <c r="AZ261" t="str">
        <f t="shared" ca="1" si="120"/>
        <v/>
      </c>
      <c r="BA261" s="121" t="str">
        <f t="shared" ca="1" si="121"/>
        <v/>
      </c>
      <c r="BB261" s="53" t="str">
        <f t="shared" ca="1" si="122"/>
        <v/>
      </c>
      <c r="BC261" t="str">
        <f t="shared" ca="1" si="123"/>
        <v/>
      </c>
      <c r="BD261" s="121" t="str">
        <f t="shared" ca="1" si="124"/>
        <v/>
      </c>
      <c r="BE261" s="53" t="str">
        <f t="shared" ca="1" si="125"/>
        <v/>
      </c>
      <c r="BF261" t="str">
        <f t="shared" ca="1" si="126"/>
        <v/>
      </c>
      <c r="BG261" s="121" t="str">
        <f t="shared" ca="1" si="127"/>
        <v/>
      </c>
      <c r="BH261" s="53" t="str">
        <f t="shared" ca="1" si="128"/>
        <v/>
      </c>
    </row>
    <row r="262" spans="1:60" ht="15.75" thickBot="1" x14ac:dyDescent="0.3">
      <c r="A262" s="48"/>
      <c r="B262" s="48"/>
      <c r="C262" s="48"/>
      <c r="D262" s="48"/>
      <c r="E262" s="48"/>
      <c r="F262" s="48"/>
      <c r="G262" s="48"/>
      <c r="H262" s="48"/>
      <c r="I262" s="48"/>
      <c r="J262" s="220" t="str">
        <f>IF(ISBLANK($G262),"",VLOOKUP($G262,'Chp 3 - Condition Assessment'!$N$5:$R$1000,4,FALSE))</f>
        <v/>
      </c>
      <c r="K262" s="105" t="str">
        <f>IF(ISBLANK($G262),"",VLOOKUP($G262,'Chp 3 - Condition Assessment'!$N$5:$R$1000,5,FALSE))</f>
        <v/>
      </c>
      <c r="L262" s="32" t="str">
        <f t="shared" si="108"/>
        <v xml:space="preserve">  </v>
      </c>
      <c r="P262" t="b">
        <f t="shared" si="137"/>
        <v>0</v>
      </c>
      <c r="Q262" t="str">
        <f t="shared" si="139"/>
        <v/>
      </c>
      <c r="R262" s="53" t="str">
        <f t="shared" si="131"/>
        <v/>
      </c>
      <c r="S262" s="108" t="str">
        <f t="shared" si="132"/>
        <v/>
      </c>
      <c r="T262" s="81" t="str">
        <f t="shared" si="133"/>
        <v/>
      </c>
      <c r="U262" s="105" t="str">
        <f t="shared" ca="1" si="140"/>
        <v/>
      </c>
      <c r="V262" s="105" t="str">
        <f t="shared" ca="1" si="140"/>
        <v/>
      </c>
      <c r="W262" s="105" t="str">
        <f t="shared" ca="1" si="140"/>
        <v/>
      </c>
      <c r="X262" s="105" t="str">
        <f t="shared" ca="1" si="140"/>
        <v/>
      </c>
      <c r="Y262" s="105" t="str">
        <f t="shared" ca="1" si="140"/>
        <v/>
      </c>
      <c r="AB262" s="111" t="str">
        <f t="shared" si="134"/>
        <v xml:space="preserve"> </v>
      </c>
      <c r="AC262" s="135"/>
      <c r="AD262" s="136"/>
      <c r="AE262" s="118" t="str">
        <f t="shared" si="109"/>
        <v/>
      </c>
      <c r="AF262" s="135"/>
      <c r="AG262" s="136"/>
      <c r="AH262" s="118" t="str">
        <f t="shared" si="110"/>
        <v/>
      </c>
      <c r="AI262" s="135"/>
      <c r="AJ262" s="136"/>
      <c r="AK262" s="118" t="str">
        <f t="shared" si="111"/>
        <v/>
      </c>
      <c r="AL262" s="135"/>
      <c r="AM262" s="136"/>
      <c r="AN262" s="118" t="str">
        <f t="shared" si="112"/>
        <v/>
      </c>
      <c r="AO262" s="135"/>
      <c r="AP262" s="136"/>
      <c r="AQ262" s="118" t="str">
        <f t="shared" si="113"/>
        <v/>
      </c>
      <c r="AT262" s="111" t="str">
        <f t="shared" si="114"/>
        <v xml:space="preserve"> </v>
      </c>
      <c r="AU262" t="str">
        <f t="shared" ca="1" si="115"/>
        <v/>
      </c>
      <c r="AV262" s="53" t="str">
        <f t="shared" ca="1" si="116"/>
        <v/>
      </c>
      <c r="AW262" t="str">
        <f t="shared" ca="1" si="117"/>
        <v/>
      </c>
      <c r="AX262" s="121" t="str">
        <f t="shared" ca="1" si="118"/>
        <v/>
      </c>
      <c r="AY262" s="53" t="str">
        <f t="shared" ca="1" si="119"/>
        <v/>
      </c>
      <c r="AZ262" t="str">
        <f t="shared" ca="1" si="120"/>
        <v/>
      </c>
      <c r="BA262" s="121" t="str">
        <f t="shared" ca="1" si="121"/>
        <v/>
      </c>
      <c r="BB262" s="53" t="str">
        <f t="shared" ca="1" si="122"/>
        <v/>
      </c>
      <c r="BC262" t="str">
        <f t="shared" ca="1" si="123"/>
        <v/>
      </c>
      <c r="BD262" s="121" t="str">
        <f t="shared" ca="1" si="124"/>
        <v/>
      </c>
      <c r="BE262" s="53" t="str">
        <f t="shared" ca="1" si="125"/>
        <v/>
      </c>
      <c r="BF262" t="str">
        <f t="shared" ca="1" si="126"/>
        <v/>
      </c>
      <c r="BG262" s="121" t="str">
        <f t="shared" ca="1" si="127"/>
        <v/>
      </c>
      <c r="BH262" s="53" t="str">
        <f t="shared" ca="1" si="128"/>
        <v/>
      </c>
    </row>
    <row r="263" spans="1:60" ht="15.75" thickBot="1" x14ac:dyDescent="0.3">
      <c r="A263" s="48"/>
      <c r="B263" s="48"/>
      <c r="C263" s="48"/>
      <c r="D263" s="48"/>
      <c r="E263" s="48"/>
      <c r="F263" s="48"/>
      <c r="G263" s="48"/>
      <c r="H263" s="48"/>
      <c r="I263" s="48"/>
      <c r="J263" s="220" t="str">
        <f>IF(ISBLANK($G263),"",VLOOKUP($G263,'Chp 3 - Condition Assessment'!$N$5:$R$1000,4,FALSE))</f>
        <v/>
      </c>
      <c r="K263" s="105" t="str">
        <f>IF(ISBLANK($G263),"",VLOOKUP($G263,'Chp 3 - Condition Assessment'!$N$5:$R$1000,5,FALSE))</f>
        <v/>
      </c>
      <c r="L263" s="32" t="str">
        <f t="shared" si="108"/>
        <v xml:space="preserve">  </v>
      </c>
      <c r="P263" t="b">
        <f t="shared" si="137"/>
        <v>0</v>
      </c>
      <c r="Q263" t="str">
        <f t="shared" si="139"/>
        <v/>
      </c>
      <c r="R263" s="53" t="str">
        <f t="shared" si="131"/>
        <v/>
      </c>
      <c r="S263" s="108" t="str">
        <f t="shared" si="132"/>
        <v/>
      </c>
      <c r="T263" s="81" t="str">
        <f t="shared" si="133"/>
        <v/>
      </c>
      <c r="U263" s="105" t="str">
        <f t="shared" ca="1" si="140"/>
        <v/>
      </c>
      <c r="V263" s="105" t="str">
        <f t="shared" ca="1" si="140"/>
        <v/>
      </c>
      <c r="W263" s="105" t="str">
        <f t="shared" ca="1" si="140"/>
        <v/>
      </c>
      <c r="X263" s="105" t="str">
        <f t="shared" ca="1" si="140"/>
        <v/>
      </c>
      <c r="Y263" s="105" t="str">
        <f t="shared" ca="1" si="140"/>
        <v/>
      </c>
      <c r="AB263" s="111" t="str">
        <f t="shared" si="134"/>
        <v xml:space="preserve"> </v>
      </c>
      <c r="AC263" s="135"/>
      <c r="AD263" s="136"/>
      <c r="AE263" s="118" t="str">
        <f t="shared" si="109"/>
        <v/>
      </c>
      <c r="AF263" s="135"/>
      <c r="AG263" s="136"/>
      <c r="AH263" s="118" t="str">
        <f t="shared" si="110"/>
        <v/>
      </c>
      <c r="AI263" s="135"/>
      <c r="AJ263" s="136"/>
      <c r="AK263" s="118" t="str">
        <f t="shared" si="111"/>
        <v/>
      </c>
      <c r="AL263" s="135"/>
      <c r="AM263" s="136"/>
      <c r="AN263" s="118" t="str">
        <f t="shared" si="112"/>
        <v/>
      </c>
      <c r="AO263" s="135"/>
      <c r="AP263" s="136"/>
      <c r="AQ263" s="118" t="str">
        <f t="shared" si="113"/>
        <v/>
      </c>
      <c r="AT263" s="111" t="str">
        <f t="shared" si="114"/>
        <v xml:space="preserve"> </v>
      </c>
      <c r="AU263" t="str">
        <f t="shared" ca="1" si="115"/>
        <v/>
      </c>
      <c r="AV263" s="53" t="str">
        <f t="shared" ca="1" si="116"/>
        <v/>
      </c>
      <c r="AW263" t="str">
        <f t="shared" ca="1" si="117"/>
        <v/>
      </c>
      <c r="AX263" s="121" t="str">
        <f t="shared" ca="1" si="118"/>
        <v/>
      </c>
      <c r="AY263" s="53" t="str">
        <f t="shared" ca="1" si="119"/>
        <v/>
      </c>
      <c r="AZ263" t="str">
        <f t="shared" ca="1" si="120"/>
        <v/>
      </c>
      <c r="BA263" s="121" t="str">
        <f t="shared" ca="1" si="121"/>
        <v/>
      </c>
      <c r="BB263" s="53" t="str">
        <f t="shared" ca="1" si="122"/>
        <v/>
      </c>
      <c r="BC263" t="str">
        <f t="shared" ca="1" si="123"/>
        <v/>
      </c>
      <c r="BD263" s="121" t="str">
        <f t="shared" ca="1" si="124"/>
        <v/>
      </c>
      <c r="BE263" s="53" t="str">
        <f t="shared" ca="1" si="125"/>
        <v/>
      </c>
      <c r="BF263" t="str">
        <f t="shared" ca="1" si="126"/>
        <v/>
      </c>
      <c r="BG263" s="121" t="str">
        <f t="shared" ca="1" si="127"/>
        <v/>
      </c>
      <c r="BH263" s="53" t="str">
        <f t="shared" ca="1" si="128"/>
        <v/>
      </c>
    </row>
    <row r="264" spans="1:60" ht="15.75" thickBot="1" x14ac:dyDescent="0.3">
      <c r="A264" s="48"/>
      <c r="B264" s="48"/>
      <c r="C264" s="48"/>
      <c r="D264" s="48"/>
      <c r="E264" s="48"/>
      <c r="F264" s="48"/>
      <c r="G264" s="48"/>
      <c r="H264" s="48"/>
      <c r="I264" s="48"/>
      <c r="J264" s="220" t="str">
        <f>IF(ISBLANK($G264),"",VLOOKUP($G264,'Chp 3 - Condition Assessment'!$N$5:$R$1000,4,FALSE))</f>
        <v/>
      </c>
      <c r="K264" s="105" t="str">
        <f>IF(ISBLANK($G264),"",VLOOKUP($G264,'Chp 3 - Condition Assessment'!$N$5:$R$1000,5,FALSE))</f>
        <v/>
      </c>
      <c r="L264" s="32" t="str">
        <f t="shared" si="108"/>
        <v xml:space="preserve">  </v>
      </c>
      <c r="P264" t="b">
        <f t="shared" si="137"/>
        <v>0</v>
      </c>
      <c r="Q264" t="str">
        <f t="shared" si="139"/>
        <v/>
      </c>
      <c r="R264" s="53" t="str">
        <f t="shared" si="131"/>
        <v/>
      </c>
      <c r="S264" s="108" t="str">
        <f t="shared" si="132"/>
        <v/>
      </c>
      <c r="T264" s="81" t="str">
        <f t="shared" si="133"/>
        <v/>
      </c>
      <c r="U264" s="105" t="str">
        <f t="shared" ca="1" si="140"/>
        <v/>
      </c>
      <c r="V264" s="105" t="str">
        <f t="shared" ca="1" si="140"/>
        <v/>
      </c>
      <c r="W264" s="105" t="str">
        <f t="shared" ca="1" si="140"/>
        <v/>
      </c>
      <c r="X264" s="105" t="str">
        <f t="shared" ca="1" si="140"/>
        <v/>
      </c>
      <c r="Y264" s="105" t="str">
        <f t="shared" ca="1" si="140"/>
        <v/>
      </c>
      <c r="AB264" s="111" t="str">
        <f t="shared" si="134"/>
        <v xml:space="preserve"> </v>
      </c>
      <c r="AC264" s="135"/>
      <c r="AD264" s="136"/>
      <c r="AE264" s="118" t="str">
        <f t="shared" si="109"/>
        <v/>
      </c>
      <c r="AF264" s="135"/>
      <c r="AG264" s="136"/>
      <c r="AH264" s="118" t="str">
        <f t="shared" si="110"/>
        <v/>
      </c>
      <c r="AI264" s="135"/>
      <c r="AJ264" s="136"/>
      <c r="AK264" s="118" t="str">
        <f t="shared" si="111"/>
        <v/>
      </c>
      <c r="AL264" s="135"/>
      <c r="AM264" s="136"/>
      <c r="AN264" s="118" t="str">
        <f t="shared" si="112"/>
        <v/>
      </c>
      <c r="AO264" s="135"/>
      <c r="AP264" s="136"/>
      <c r="AQ264" s="118" t="str">
        <f t="shared" si="113"/>
        <v/>
      </c>
      <c r="AT264" s="111" t="str">
        <f t="shared" si="114"/>
        <v xml:space="preserve"> </v>
      </c>
      <c r="AU264" t="str">
        <f t="shared" ca="1" si="115"/>
        <v/>
      </c>
      <c r="AV264" s="53" t="str">
        <f t="shared" ca="1" si="116"/>
        <v/>
      </c>
      <c r="AW264" t="str">
        <f t="shared" ca="1" si="117"/>
        <v/>
      </c>
      <c r="AX264" s="121" t="str">
        <f t="shared" ca="1" si="118"/>
        <v/>
      </c>
      <c r="AY264" s="53" t="str">
        <f t="shared" ca="1" si="119"/>
        <v/>
      </c>
      <c r="AZ264" t="str">
        <f t="shared" ca="1" si="120"/>
        <v/>
      </c>
      <c r="BA264" s="121" t="str">
        <f t="shared" ca="1" si="121"/>
        <v/>
      </c>
      <c r="BB264" s="53" t="str">
        <f t="shared" ca="1" si="122"/>
        <v/>
      </c>
      <c r="BC264" t="str">
        <f t="shared" ca="1" si="123"/>
        <v/>
      </c>
      <c r="BD264" s="121" t="str">
        <f t="shared" ca="1" si="124"/>
        <v/>
      </c>
      <c r="BE264" s="53" t="str">
        <f t="shared" ca="1" si="125"/>
        <v/>
      </c>
      <c r="BF264" t="str">
        <f t="shared" ca="1" si="126"/>
        <v/>
      </c>
      <c r="BG264" s="121" t="str">
        <f t="shared" ca="1" si="127"/>
        <v/>
      </c>
      <c r="BH264" s="53" t="str">
        <f t="shared" ca="1" si="128"/>
        <v/>
      </c>
    </row>
    <row r="265" spans="1:60" ht="15.75" thickBot="1" x14ac:dyDescent="0.3">
      <c r="A265" s="48"/>
      <c r="B265" s="48"/>
      <c r="C265" s="48"/>
      <c r="D265" s="48"/>
      <c r="E265" s="48"/>
      <c r="F265" s="48"/>
      <c r="G265" s="48"/>
      <c r="H265" s="48"/>
      <c r="I265" s="48"/>
      <c r="J265" s="220" t="str">
        <f>IF(ISBLANK($G265),"",VLOOKUP($G265,'Chp 3 - Condition Assessment'!$N$5:$R$1000,4,FALSE))</f>
        <v/>
      </c>
      <c r="K265" s="105" t="str">
        <f>IF(ISBLANK($G265),"",VLOOKUP($G265,'Chp 3 - Condition Assessment'!$N$5:$R$1000,5,FALSE))</f>
        <v/>
      </c>
      <c r="L265" s="32" t="str">
        <f t="shared" si="108"/>
        <v xml:space="preserve">  </v>
      </c>
      <c r="P265" t="b">
        <f t="shared" si="137"/>
        <v>0</v>
      </c>
      <c r="Q265" t="str">
        <f t="shared" si="139"/>
        <v/>
      </c>
      <c r="R265" s="53" t="str">
        <f t="shared" si="131"/>
        <v/>
      </c>
      <c r="S265" s="108" t="str">
        <f t="shared" si="132"/>
        <v/>
      </c>
      <c r="T265" s="81" t="str">
        <f t="shared" si="133"/>
        <v/>
      </c>
      <c r="U265" s="105" t="str">
        <f t="shared" ca="1" si="140"/>
        <v/>
      </c>
      <c r="V265" s="105" t="str">
        <f t="shared" ca="1" si="140"/>
        <v/>
      </c>
      <c r="W265" s="105" t="str">
        <f t="shared" ca="1" si="140"/>
        <v/>
      </c>
      <c r="X265" s="105" t="str">
        <f t="shared" ca="1" si="140"/>
        <v/>
      </c>
      <c r="Y265" s="105" t="str">
        <f t="shared" ca="1" si="140"/>
        <v/>
      </c>
      <c r="AB265" s="111" t="str">
        <f t="shared" si="134"/>
        <v xml:space="preserve"> </v>
      </c>
      <c r="AC265" s="135"/>
      <c r="AD265" s="136"/>
      <c r="AE265" s="118" t="str">
        <f t="shared" si="109"/>
        <v/>
      </c>
      <c r="AF265" s="135"/>
      <c r="AG265" s="136"/>
      <c r="AH265" s="118" t="str">
        <f t="shared" si="110"/>
        <v/>
      </c>
      <c r="AI265" s="135"/>
      <c r="AJ265" s="136"/>
      <c r="AK265" s="118" t="str">
        <f t="shared" si="111"/>
        <v/>
      </c>
      <c r="AL265" s="135"/>
      <c r="AM265" s="136"/>
      <c r="AN265" s="118" t="str">
        <f t="shared" si="112"/>
        <v/>
      </c>
      <c r="AO265" s="135"/>
      <c r="AP265" s="136"/>
      <c r="AQ265" s="118" t="str">
        <f t="shared" si="113"/>
        <v/>
      </c>
      <c r="AT265" s="111" t="str">
        <f t="shared" si="114"/>
        <v xml:space="preserve"> </v>
      </c>
      <c r="AU265" t="str">
        <f t="shared" ca="1" si="115"/>
        <v/>
      </c>
      <c r="AV265" s="53" t="str">
        <f t="shared" ca="1" si="116"/>
        <v/>
      </c>
      <c r="AW265" t="str">
        <f t="shared" ca="1" si="117"/>
        <v/>
      </c>
      <c r="AX265" s="121" t="str">
        <f t="shared" ca="1" si="118"/>
        <v/>
      </c>
      <c r="AY265" s="53" t="str">
        <f t="shared" ca="1" si="119"/>
        <v/>
      </c>
      <c r="AZ265" t="str">
        <f t="shared" ca="1" si="120"/>
        <v/>
      </c>
      <c r="BA265" s="121" t="str">
        <f t="shared" ca="1" si="121"/>
        <v/>
      </c>
      <c r="BB265" s="53" t="str">
        <f t="shared" ca="1" si="122"/>
        <v/>
      </c>
      <c r="BC265" t="str">
        <f t="shared" ca="1" si="123"/>
        <v/>
      </c>
      <c r="BD265" s="121" t="str">
        <f t="shared" ca="1" si="124"/>
        <v/>
      </c>
      <c r="BE265" s="53" t="str">
        <f t="shared" ca="1" si="125"/>
        <v/>
      </c>
      <c r="BF265" t="str">
        <f t="shared" ca="1" si="126"/>
        <v/>
      </c>
      <c r="BG265" s="121" t="str">
        <f t="shared" ca="1" si="127"/>
        <v/>
      </c>
      <c r="BH265" s="53" t="str">
        <f t="shared" ca="1" si="128"/>
        <v/>
      </c>
    </row>
    <row r="266" spans="1:60" ht="15.75" thickBot="1" x14ac:dyDescent="0.3">
      <c r="A266" s="48"/>
      <c r="B266" s="48"/>
      <c r="C266" s="48"/>
      <c r="D266" s="48"/>
      <c r="E266" s="48"/>
      <c r="F266" s="48"/>
      <c r="G266" s="48"/>
      <c r="H266" s="48"/>
      <c r="I266" s="48"/>
      <c r="J266" s="220" t="str">
        <f>IF(ISBLANK($G266),"",VLOOKUP($G266,'Chp 3 - Condition Assessment'!$N$5:$R$1000,4,FALSE))</f>
        <v/>
      </c>
      <c r="K266" s="105" t="str">
        <f>IF(ISBLANK($G266),"",VLOOKUP($G266,'Chp 3 - Condition Assessment'!$N$5:$R$1000,5,FALSE))</f>
        <v/>
      </c>
      <c r="L266" s="32" t="str">
        <f t="shared" si="108"/>
        <v xml:space="preserve">  </v>
      </c>
      <c r="P266" t="b">
        <f t="shared" si="137"/>
        <v>0</v>
      </c>
      <c r="Q266" t="str">
        <f t="shared" si="139"/>
        <v/>
      </c>
      <c r="R266" s="53" t="str">
        <f t="shared" si="131"/>
        <v/>
      </c>
      <c r="S266" s="108" t="str">
        <f t="shared" si="132"/>
        <v/>
      </c>
      <c r="T266" s="81" t="str">
        <f t="shared" si="133"/>
        <v/>
      </c>
      <c r="U266" s="105" t="str">
        <f t="shared" ref="U266:Y275" ca="1" si="141">IFERROR(IF((U$10-$S266)&lt;=$T266,$Q266,0),"")</f>
        <v/>
      </c>
      <c r="V266" s="105" t="str">
        <f t="shared" ca="1" si="141"/>
        <v/>
      </c>
      <c r="W266" s="105" t="str">
        <f t="shared" ca="1" si="141"/>
        <v/>
      </c>
      <c r="X266" s="105" t="str">
        <f t="shared" ca="1" si="141"/>
        <v/>
      </c>
      <c r="Y266" s="105" t="str">
        <f t="shared" ca="1" si="141"/>
        <v/>
      </c>
      <c r="AB266" s="111" t="str">
        <f t="shared" si="134"/>
        <v xml:space="preserve"> </v>
      </c>
      <c r="AC266" s="135"/>
      <c r="AD266" s="136"/>
      <c r="AE266" s="118" t="str">
        <f t="shared" si="109"/>
        <v/>
      </c>
      <c r="AF266" s="135"/>
      <c r="AG266" s="136"/>
      <c r="AH266" s="118" t="str">
        <f t="shared" si="110"/>
        <v/>
      </c>
      <c r="AI266" s="135"/>
      <c r="AJ266" s="136"/>
      <c r="AK266" s="118" t="str">
        <f t="shared" si="111"/>
        <v/>
      </c>
      <c r="AL266" s="135"/>
      <c r="AM266" s="136"/>
      <c r="AN266" s="118" t="str">
        <f t="shared" si="112"/>
        <v/>
      </c>
      <c r="AO266" s="135"/>
      <c r="AP266" s="136"/>
      <c r="AQ266" s="118" t="str">
        <f t="shared" si="113"/>
        <v/>
      </c>
      <c r="AT266" s="111" t="str">
        <f t="shared" si="114"/>
        <v xml:space="preserve"> </v>
      </c>
      <c r="AU266" t="str">
        <f t="shared" ca="1" si="115"/>
        <v/>
      </c>
      <c r="AV266" s="53" t="str">
        <f t="shared" ca="1" si="116"/>
        <v/>
      </c>
      <c r="AW266" t="str">
        <f t="shared" ca="1" si="117"/>
        <v/>
      </c>
      <c r="AX266" s="121" t="str">
        <f t="shared" ca="1" si="118"/>
        <v/>
      </c>
      <c r="AY266" s="53" t="str">
        <f t="shared" ca="1" si="119"/>
        <v/>
      </c>
      <c r="AZ266" t="str">
        <f t="shared" ca="1" si="120"/>
        <v/>
      </c>
      <c r="BA266" s="121" t="str">
        <f t="shared" ca="1" si="121"/>
        <v/>
      </c>
      <c r="BB266" s="53" t="str">
        <f t="shared" ca="1" si="122"/>
        <v/>
      </c>
      <c r="BC266" t="str">
        <f t="shared" ca="1" si="123"/>
        <v/>
      </c>
      <c r="BD266" s="121" t="str">
        <f t="shared" ca="1" si="124"/>
        <v/>
      </c>
      <c r="BE266" s="53" t="str">
        <f t="shared" ca="1" si="125"/>
        <v/>
      </c>
      <c r="BF266" t="str">
        <f t="shared" ca="1" si="126"/>
        <v/>
      </c>
      <c r="BG266" s="121" t="str">
        <f t="shared" ca="1" si="127"/>
        <v/>
      </c>
      <c r="BH266" s="53" t="str">
        <f t="shared" ca="1" si="128"/>
        <v/>
      </c>
    </row>
    <row r="267" spans="1:60" ht="15.75" thickBot="1" x14ac:dyDescent="0.3">
      <c r="A267" s="48"/>
      <c r="B267" s="48"/>
      <c r="C267" s="48"/>
      <c r="D267" s="48"/>
      <c r="E267" s="48"/>
      <c r="F267" s="48"/>
      <c r="G267" s="48"/>
      <c r="H267" s="48"/>
      <c r="I267" s="48"/>
      <c r="J267" s="220" t="str">
        <f>IF(ISBLANK($G267),"",VLOOKUP($G267,'Chp 3 - Condition Assessment'!$N$5:$R$1000,4,FALSE))</f>
        <v/>
      </c>
      <c r="K267" s="105" t="str">
        <f>IF(ISBLANK($G267),"",VLOOKUP($G267,'Chp 3 - Condition Assessment'!$N$5:$R$1000,5,FALSE))</f>
        <v/>
      </c>
      <c r="L267" s="32" t="str">
        <f t="shared" si="108"/>
        <v xml:space="preserve">  </v>
      </c>
      <c r="P267" t="b">
        <f t="shared" si="137"/>
        <v>0</v>
      </c>
      <c r="Q267" t="str">
        <f t="shared" si="139"/>
        <v/>
      </c>
      <c r="R267" s="53" t="str">
        <f t="shared" si="131"/>
        <v/>
      </c>
      <c r="S267" s="108" t="str">
        <f t="shared" si="132"/>
        <v/>
      </c>
      <c r="T267" s="81" t="str">
        <f t="shared" si="133"/>
        <v/>
      </c>
      <c r="U267" s="105" t="str">
        <f t="shared" ca="1" si="141"/>
        <v/>
      </c>
      <c r="V267" s="105" t="str">
        <f t="shared" ca="1" si="141"/>
        <v/>
      </c>
      <c r="W267" s="105" t="str">
        <f t="shared" ca="1" si="141"/>
        <v/>
      </c>
      <c r="X267" s="105" t="str">
        <f t="shared" ca="1" si="141"/>
        <v/>
      </c>
      <c r="Y267" s="105" t="str">
        <f t="shared" ca="1" si="141"/>
        <v/>
      </c>
      <c r="AB267" s="111" t="str">
        <f t="shared" si="134"/>
        <v xml:space="preserve"> </v>
      </c>
      <c r="AC267" s="135"/>
      <c r="AD267" s="136"/>
      <c r="AE267" s="118" t="str">
        <f t="shared" si="109"/>
        <v/>
      </c>
      <c r="AF267" s="135"/>
      <c r="AG267" s="136"/>
      <c r="AH267" s="118" t="str">
        <f t="shared" si="110"/>
        <v/>
      </c>
      <c r="AI267" s="135"/>
      <c r="AJ267" s="136"/>
      <c r="AK267" s="118" t="str">
        <f t="shared" si="111"/>
        <v/>
      </c>
      <c r="AL267" s="135"/>
      <c r="AM267" s="136"/>
      <c r="AN267" s="118" t="str">
        <f t="shared" si="112"/>
        <v/>
      </c>
      <c r="AO267" s="135"/>
      <c r="AP267" s="136"/>
      <c r="AQ267" s="118" t="str">
        <f t="shared" si="113"/>
        <v/>
      </c>
      <c r="AT267" s="111" t="str">
        <f t="shared" si="114"/>
        <v xml:space="preserve"> </v>
      </c>
      <c r="AU267" t="str">
        <f t="shared" ca="1" si="115"/>
        <v/>
      </c>
      <c r="AV267" s="53" t="str">
        <f t="shared" ca="1" si="116"/>
        <v/>
      </c>
      <c r="AW267" t="str">
        <f t="shared" ca="1" si="117"/>
        <v/>
      </c>
      <c r="AX267" s="121" t="str">
        <f t="shared" ca="1" si="118"/>
        <v/>
      </c>
      <c r="AY267" s="53" t="str">
        <f t="shared" ca="1" si="119"/>
        <v/>
      </c>
      <c r="AZ267" t="str">
        <f t="shared" ca="1" si="120"/>
        <v/>
      </c>
      <c r="BA267" s="121" t="str">
        <f t="shared" ca="1" si="121"/>
        <v/>
      </c>
      <c r="BB267" s="53" t="str">
        <f t="shared" ca="1" si="122"/>
        <v/>
      </c>
      <c r="BC267" t="str">
        <f t="shared" ca="1" si="123"/>
        <v/>
      </c>
      <c r="BD267" s="121" t="str">
        <f t="shared" ca="1" si="124"/>
        <v/>
      </c>
      <c r="BE267" s="53" t="str">
        <f t="shared" ca="1" si="125"/>
        <v/>
      </c>
      <c r="BF267" t="str">
        <f t="shared" ca="1" si="126"/>
        <v/>
      </c>
      <c r="BG267" s="121" t="str">
        <f t="shared" ca="1" si="127"/>
        <v/>
      </c>
      <c r="BH267" s="53" t="str">
        <f t="shared" ca="1" si="128"/>
        <v/>
      </c>
    </row>
    <row r="268" spans="1:60" ht="15.75" thickBot="1" x14ac:dyDescent="0.3">
      <c r="A268" s="48"/>
      <c r="B268" s="48"/>
      <c r="C268" s="48"/>
      <c r="D268" s="48"/>
      <c r="E268" s="48"/>
      <c r="F268" s="48"/>
      <c r="G268" s="48"/>
      <c r="H268" s="48"/>
      <c r="I268" s="48"/>
      <c r="J268" s="220" t="str">
        <f>IF(ISBLANK($G268),"",VLOOKUP($G268,'Chp 3 - Condition Assessment'!$N$5:$R$1000,4,FALSE))</f>
        <v/>
      </c>
      <c r="K268" s="105" t="str">
        <f>IF(ISBLANK($G268),"",VLOOKUP($G268,'Chp 3 - Condition Assessment'!$N$5:$R$1000,5,FALSE))</f>
        <v/>
      </c>
      <c r="L268" s="32" t="str">
        <f t="shared" ref="L268:L331" si="142">CONCATENATE(I268," ",D268," ",E268)</f>
        <v xml:space="preserve">  </v>
      </c>
      <c r="P268" t="b">
        <f t="shared" si="137"/>
        <v>0</v>
      </c>
      <c r="Q268" t="str">
        <f t="shared" si="139"/>
        <v/>
      </c>
      <c r="R268" s="53" t="str">
        <f t="shared" si="131"/>
        <v/>
      </c>
      <c r="S268" s="108" t="str">
        <f t="shared" si="132"/>
        <v/>
      </c>
      <c r="T268" s="81" t="str">
        <f t="shared" si="133"/>
        <v/>
      </c>
      <c r="U268" s="105" t="str">
        <f t="shared" ca="1" si="141"/>
        <v/>
      </c>
      <c r="V268" s="105" t="str">
        <f t="shared" ca="1" si="141"/>
        <v/>
      </c>
      <c r="W268" s="105" t="str">
        <f t="shared" ca="1" si="141"/>
        <v/>
      </c>
      <c r="X268" s="105" t="str">
        <f t="shared" ca="1" si="141"/>
        <v/>
      </c>
      <c r="Y268" s="105" t="str">
        <f t="shared" ca="1" si="141"/>
        <v/>
      </c>
      <c r="AB268" s="111" t="str">
        <f t="shared" si="134"/>
        <v xml:space="preserve"> </v>
      </c>
      <c r="AC268" s="135"/>
      <c r="AD268" s="136"/>
      <c r="AE268" s="118" t="str">
        <f t="shared" ref="AE268:AE331" si="143">IF(AB268=" ","",CEILING(AC268*(1+AD268),1))</f>
        <v/>
      </c>
      <c r="AF268" s="135"/>
      <c r="AG268" s="136"/>
      <c r="AH268" s="118" t="str">
        <f t="shared" ref="AH268:AH331" si="144">IF(AB268=" ","",CEILING(AF268*(1+AG268),1))</f>
        <v/>
      </c>
      <c r="AI268" s="135"/>
      <c r="AJ268" s="136"/>
      <c r="AK268" s="118" t="str">
        <f t="shared" ref="AK268:AK331" si="145">IF(AB268=" ","",CEILING(AI268*(1+AJ268),1))</f>
        <v/>
      </c>
      <c r="AL268" s="135"/>
      <c r="AM268" s="136"/>
      <c r="AN268" s="118" t="str">
        <f t="shared" ref="AN268:AN331" si="146">IF(AB268=" ","",CEILING(AL268*(1+AM268),1))</f>
        <v/>
      </c>
      <c r="AO268" s="135"/>
      <c r="AP268" s="136"/>
      <c r="AQ268" s="118" t="str">
        <f t="shared" ref="AQ268:AQ331" si="147">IF(AB268=" ","",CEILING(AO268*(1+AP268),1))</f>
        <v/>
      </c>
      <c r="AT268" s="111" t="str">
        <f t="shared" ref="AT268:AT331" si="148">IF(OR(ISBLANK(AB268),AB268="Grand Total"),"",AB268)</f>
        <v xml:space="preserve"> </v>
      </c>
      <c r="AU268" t="str">
        <f t="shared" ref="AU268:AU331" ca="1" si="149">IFERROR(IF((AE268-U268)&lt;0,0,AE268-U268),"")</f>
        <v/>
      </c>
      <c r="AV268" s="53" t="str">
        <f t="shared" ref="AV268:AV331" ca="1" si="150">IFERROR(AU268*$R268,"")</f>
        <v/>
      </c>
      <c r="AW268" t="str">
        <f t="shared" ref="AW268:AW331" ca="1" si="151">IFERROR(IF(($AW$9-$AU$9)&lt;$T268,AU268,0),"")</f>
        <v/>
      </c>
      <c r="AX268" s="121" t="str">
        <f t="shared" ref="AX268:AX331" ca="1" si="152">IFERROR(IF(AH268-V268-AW268&lt;0,0,AH268-V268-AW268),"")</f>
        <v/>
      </c>
      <c r="AY268" s="53" t="str">
        <f t="shared" ref="AY268:AY331" ca="1" si="153">IFERROR(AX268*$R268,"")</f>
        <v/>
      </c>
      <c r="AZ268" t="str">
        <f t="shared" ref="AZ268:AZ331" ca="1" si="154">IFERROR(IF(($AZ$9-$AU$9)&lt;$T268,AU268,0)+IF(($AZ$9-$AW$9)&lt;$T268,AX268,0),"")</f>
        <v/>
      </c>
      <c r="BA268" s="121" t="str">
        <f t="shared" ref="BA268:BA331" ca="1" si="155">IFERROR(IF(AK268-W268-AZ268&lt;0,0,AK268-W268-AZ268),"")</f>
        <v/>
      </c>
      <c r="BB268" s="53" t="str">
        <f t="shared" ref="BB268:BB331" ca="1" si="156">IFERROR(BA268*$R268,"")</f>
        <v/>
      </c>
      <c r="BC268" t="str">
        <f t="shared" ref="BC268:BC331" ca="1" si="157">IFERROR(IF(($BC$9-$AU$9)&lt;$T268,AU268,0)+IF(($BC$9-$AW$9)&lt;$T268,AX268,0)+IF(($BC$9-$AZ$9)&lt;$T268,BA268,0),"")</f>
        <v/>
      </c>
      <c r="BD268" s="121" t="str">
        <f t="shared" ref="BD268:BD331" ca="1" si="158">IFERROR(IF(AN268-X268-BC268&lt;0,0,AN268-X268-BC268),"")</f>
        <v/>
      </c>
      <c r="BE268" s="53" t="str">
        <f t="shared" ref="BE268:BE331" ca="1" si="159">IFERROR(BD268*$R268,"")</f>
        <v/>
      </c>
      <c r="BF268" t="str">
        <f t="shared" ref="BF268:BF331" ca="1" si="160">IFERROR(IF(($BF$9-$AU$9)&lt;$T268,AU268,0)+IF(($BF$9-$AW$9)&lt;$T268,AX268,0)+IF(($BF$9-$AZ$9)&lt;$T268,BA268,0)+IF(($BF$9-$BC$9)&lt;$T268,BD268,0),"")</f>
        <v/>
      </c>
      <c r="BG268" s="121" t="str">
        <f t="shared" ref="BG268:BG331" ca="1" si="161">IFERROR(IF(AQ268-Y268-BF268&lt;0,0,AQ268-Y268-BF268),"")</f>
        <v/>
      </c>
      <c r="BH268" s="53" t="str">
        <f t="shared" ref="BH268:BH331" ca="1" si="162">IFERROR(BG268*$R268,"")</f>
        <v/>
      </c>
    </row>
    <row r="269" spans="1:60" ht="15.75" thickBot="1" x14ac:dyDescent="0.3">
      <c r="A269" s="48"/>
      <c r="B269" s="48"/>
      <c r="C269" s="48"/>
      <c r="D269" s="48"/>
      <c r="E269" s="48"/>
      <c r="F269" s="48"/>
      <c r="G269" s="48"/>
      <c r="H269" s="48"/>
      <c r="I269" s="48"/>
      <c r="J269" s="220" t="str">
        <f>IF(ISBLANK($G269),"",VLOOKUP($G269,'Chp 3 - Condition Assessment'!$N$5:$R$1000,4,FALSE))</f>
        <v/>
      </c>
      <c r="K269" s="105" t="str">
        <f>IF(ISBLANK($G269),"",VLOOKUP($G269,'Chp 3 - Condition Assessment'!$N$5:$R$1000,5,FALSE))</f>
        <v/>
      </c>
      <c r="L269" s="32" t="str">
        <f t="shared" si="142"/>
        <v xml:space="preserve">  </v>
      </c>
      <c r="P269" t="b">
        <f t="shared" si="137"/>
        <v>0</v>
      </c>
      <c r="Q269" t="str">
        <f t="shared" si="139"/>
        <v/>
      </c>
      <c r="R269" s="53" t="str">
        <f t="shared" si="131"/>
        <v/>
      </c>
      <c r="S269" s="108" t="str">
        <f t="shared" si="132"/>
        <v/>
      </c>
      <c r="T269" s="81" t="str">
        <f t="shared" si="133"/>
        <v/>
      </c>
      <c r="U269" s="105" t="str">
        <f t="shared" ca="1" si="141"/>
        <v/>
      </c>
      <c r="V269" s="105" t="str">
        <f t="shared" ca="1" si="141"/>
        <v/>
      </c>
      <c r="W269" s="105" t="str">
        <f t="shared" ca="1" si="141"/>
        <v/>
      </c>
      <c r="X269" s="105" t="str">
        <f t="shared" ca="1" si="141"/>
        <v/>
      </c>
      <c r="Y269" s="105" t="str">
        <f t="shared" ca="1" si="141"/>
        <v/>
      </c>
      <c r="AB269" s="111" t="str">
        <f t="shared" si="134"/>
        <v xml:space="preserve"> </v>
      </c>
      <c r="AC269" s="135"/>
      <c r="AD269" s="136"/>
      <c r="AE269" s="118" t="str">
        <f t="shared" si="143"/>
        <v/>
      </c>
      <c r="AF269" s="135"/>
      <c r="AG269" s="136"/>
      <c r="AH269" s="118" t="str">
        <f t="shared" si="144"/>
        <v/>
      </c>
      <c r="AI269" s="135"/>
      <c r="AJ269" s="136"/>
      <c r="AK269" s="118" t="str">
        <f t="shared" si="145"/>
        <v/>
      </c>
      <c r="AL269" s="135"/>
      <c r="AM269" s="136"/>
      <c r="AN269" s="118" t="str">
        <f t="shared" si="146"/>
        <v/>
      </c>
      <c r="AO269" s="135"/>
      <c r="AP269" s="136"/>
      <c r="AQ269" s="118" t="str">
        <f t="shared" si="147"/>
        <v/>
      </c>
      <c r="AT269" s="111" t="str">
        <f t="shared" si="148"/>
        <v xml:space="preserve"> </v>
      </c>
      <c r="AU269" t="str">
        <f t="shared" ca="1" si="149"/>
        <v/>
      </c>
      <c r="AV269" s="53" t="str">
        <f t="shared" ca="1" si="150"/>
        <v/>
      </c>
      <c r="AW269" t="str">
        <f t="shared" ca="1" si="151"/>
        <v/>
      </c>
      <c r="AX269" s="121" t="str">
        <f t="shared" ca="1" si="152"/>
        <v/>
      </c>
      <c r="AY269" s="53" t="str">
        <f t="shared" ca="1" si="153"/>
        <v/>
      </c>
      <c r="AZ269" t="str">
        <f t="shared" ca="1" si="154"/>
        <v/>
      </c>
      <c r="BA269" s="121" t="str">
        <f t="shared" ca="1" si="155"/>
        <v/>
      </c>
      <c r="BB269" s="53" t="str">
        <f t="shared" ca="1" si="156"/>
        <v/>
      </c>
      <c r="BC269" t="str">
        <f t="shared" ca="1" si="157"/>
        <v/>
      </c>
      <c r="BD269" s="121" t="str">
        <f t="shared" ca="1" si="158"/>
        <v/>
      </c>
      <c r="BE269" s="53" t="str">
        <f t="shared" ca="1" si="159"/>
        <v/>
      </c>
      <c r="BF269" t="str">
        <f t="shared" ca="1" si="160"/>
        <v/>
      </c>
      <c r="BG269" s="121" t="str">
        <f t="shared" ca="1" si="161"/>
        <v/>
      </c>
      <c r="BH269" s="53" t="str">
        <f t="shared" ca="1" si="162"/>
        <v/>
      </c>
    </row>
    <row r="270" spans="1:60" ht="15.75" thickBot="1" x14ac:dyDescent="0.3">
      <c r="A270" s="48"/>
      <c r="B270" s="48"/>
      <c r="C270" s="48"/>
      <c r="D270" s="48"/>
      <c r="E270" s="48"/>
      <c r="F270" s="48"/>
      <c r="G270" s="48"/>
      <c r="H270" s="48"/>
      <c r="I270" s="48"/>
      <c r="J270" s="220" t="str">
        <f>IF(ISBLANK($G270),"",VLOOKUP($G270,'Chp 3 - Condition Assessment'!$N$5:$R$1000,4,FALSE))</f>
        <v/>
      </c>
      <c r="K270" s="105" t="str">
        <f>IF(ISBLANK($G270),"",VLOOKUP($G270,'Chp 3 - Condition Assessment'!$N$5:$R$1000,5,FALSE))</f>
        <v/>
      </c>
      <c r="L270" s="32" t="str">
        <f t="shared" si="142"/>
        <v xml:space="preserve">  </v>
      </c>
      <c r="P270" t="b">
        <f t="shared" si="137"/>
        <v>0</v>
      </c>
      <c r="Q270" t="str">
        <f t="shared" si="139"/>
        <v/>
      </c>
      <c r="R270" s="53" t="str">
        <f t="shared" si="131"/>
        <v/>
      </c>
      <c r="S270" s="108" t="str">
        <f t="shared" si="132"/>
        <v/>
      </c>
      <c r="T270" s="81" t="str">
        <f t="shared" si="133"/>
        <v/>
      </c>
      <c r="U270" s="105" t="str">
        <f t="shared" ca="1" si="141"/>
        <v/>
      </c>
      <c r="V270" s="105" t="str">
        <f t="shared" ca="1" si="141"/>
        <v/>
      </c>
      <c r="W270" s="105" t="str">
        <f t="shared" ca="1" si="141"/>
        <v/>
      </c>
      <c r="X270" s="105" t="str">
        <f t="shared" ca="1" si="141"/>
        <v/>
      </c>
      <c r="Y270" s="105" t="str">
        <f t="shared" ca="1" si="141"/>
        <v/>
      </c>
      <c r="AB270" s="111" t="str">
        <f t="shared" si="134"/>
        <v xml:space="preserve"> </v>
      </c>
      <c r="AC270" s="135"/>
      <c r="AD270" s="136"/>
      <c r="AE270" s="118" t="str">
        <f t="shared" si="143"/>
        <v/>
      </c>
      <c r="AF270" s="135"/>
      <c r="AG270" s="136"/>
      <c r="AH270" s="118" t="str">
        <f t="shared" si="144"/>
        <v/>
      </c>
      <c r="AI270" s="135"/>
      <c r="AJ270" s="136"/>
      <c r="AK270" s="118" t="str">
        <f t="shared" si="145"/>
        <v/>
      </c>
      <c r="AL270" s="135"/>
      <c r="AM270" s="136"/>
      <c r="AN270" s="118" t="str">
        <f t="shared" si="146"/>
        <v/>
      </c>
      <c r="AO270" s="135"/>
      <c r="AP270" s="136"/>
      <c r="AQ270" s="118" t="str">
        <f t="shared" si="147"/>
        <v/>
      </c>
      <c r="AT270" s="111" t="str">
        <f t="shared" si="148"/>
        <v xml:space="preserve"> </v>
      </c>
      <c r="AU270" t="str">
        <f t="shared" ca="1" si="149"/>
        <v/>
      </c>
      <c r="AV270" s="53" t="str">
        <f t="shared" ca="1" si="150"/>
        <v/>
      </c>
      <c r="AW270" t="str">
        <f t="shared" ca="1" si="151"/>
        <v/>
      </c>
      <c r="AX270" s="121" t="str">
        <f t="shared" ca="1" si="152"/>
        <v/>
      </c>
      <c r="AY270" s="53" t="str">
        <f t="shared" ca="1" si="153"/>
        <v/>
      </c>
      <c r="AZ270" t="str">
        <f t="shared" ca="1" si="154"/>
        <v/>
      </c>
      <c r="BA270" s="121" t="str">
        <f t="shared" ca="1" si="155"/>
        <v/>
      </c>
      <c r="BB270" s="53" t="str">
        <f t="shared" ca="1" si="156"/>
        <v/>
      </c>
      <c r="BC270" t="str">
        <f t="shared" ca="1" si="157"/>
        <v/>
      </c>
      <c r="BD270" s="121" t="str">
        <f t="shared" ca="1" si="158"/>
        <v/>
      </c>
      <c r="BE270" s="53" t="str">
        <f t="shared" ca="1" si="159"/>
        <v/>
      </c>
      <c r="BF270" t="str">
        <f t="shared" ca="1" si="160"/>
        <v/>
      </c>
      <c r="BG270" s="121" t="str">
        <f t="shared" ca="1" si="161"/>
        <v/>
      </c>
      <c r="BH270" s="53" t="str">
        <f t="shared" ca="1" si="162"/>
        <v/>
      </c>
    </row>
    <row r="271" spans="1:60" ht="15.75" thickBot="1" x14ac:dyDescent="0.3">
      <c r="A271" s="48"/>
      <c r="B271" s="48"/>
      <c r="C271" s="48"/>
      <c r="D271" s="48"/>
      <c r="E271" s="48"/>
      <c r="F271" s="48"/>
      <c r="G271" s="48"/>
      <c r="H271" s="48"/>
      <c r="I271" s="48"/>
      <c r="J271" s="220" t="str">
        <f>IF(ISBLANK($G271),"",VLOOKUP($G271,'Chp 3 - Condition Assessment'!$N$5:$R$1000,4,FALSE))</f>
        <v/>
      </c>
      <c r="K271" s="105" t="str">
        <f>IF(ISBLANK($G271),"",VLOOKUP($G271,'Chp 3 - Condition Assessment'!$N$5:$R$1000,5,FALSE))</f>
        <v/>
      </c>
      <c r="L271" s="32" t="str">
        <f t="shared" si="142"/>
        <v xml:space="preserve">  </v>
      </c>
      <c r="P271" t="b">
        <f t="shared" si="137"/>
        <v>0</v>
      </c>
      <c r="Q271" t="str">
        <f t="shared" si="139"/>
        <v/>
      </c>
      <c r="R271" s="53" t="str">
        <f t="shared" si="131"/>
        <v/>
      </c>
      <c r="S271" s="108" t="str">
        <f t="shared" si="132"/>
        <v/>
      </c>
      <c r="T271" s="81" t="str">
        <f t="shared" si="133"/>
        <v/>
      </c>
      <c r="U271" s="105" t="str">
        <f t="shared" ca="1" si="141"/>
        <v/>
      </c>
      <c r="V271" s="105" t="str">
        <f t="shared" ca="1" si="141"/>
        <v/>
      </c>
      <c r="W271" s="105" t="str">
        <f t="shared" ca="1" si="141"/>
        <v/>
      </c>
      <c r="X271" s="105" t="str">
        <f t="shared" ca="1" si="141"/>
        <v/>
      </c>
      <c r="Y271" s="105" t="str">
        <f t="shared" ca="1" si="141"/>
        <v/>
      </c>
      <c r="AB271" s="111" t="str">
        <f t="shared" si="134"/>
        <v xml:space="preserve"> </v>
      </c>
      <c r="AC271" s="135"/>
      <c r="AD271" s="136"/>
      <c r="AE271" s="118" t="str">
        <f t="shared" si="143"/>
        <v/>
      </c>
      <c r="AF271" s="135"/>
      <c r="AG271" s="136"/>
      <c r="AH271" s="118" t="str">
        <f t="shared" si="144"/>
        <v/>
      </c>
      <c r="AI271" s="135"/>
      <c r="AJ271" s="136"/>
      <c r="AK271" s="118" t="str">
        <f t="shared" si="145"/>
        <v/>
      </c>
      <c r="AL271" s="135"/>
      <c r="AM271" s="136"/>
      <c r="AN271" s="118" t="str">
        <f t="shared" si="146"/>
        <v/>
      </c>
      <c r="AO271" s="135"/>
      <c r="AP271" s="136"/>
      <c r="AQ271" s="118" t="str">
        <f t="shared" si="147"/>
        <v/>
      </c>
      <c r="AT271" s="111" t="str">
        <f t="shared" si="148"/>
        <v xml:space="preserve"> </v>
      </c>
      <c r="AU271" t="str">
        <f t="shared" ca="1" si="149"/>
        <v/>
      </c>
      <c r="AV271" s="53" t="str">
        <f t="shared" ca="1" si="150"/>
        <v/>
      </c>
      <c r="AW271" t="str">
        <f t="shared" ca="1" si="151"/>
        <v/>
      </c>
      <c r="AX271" s="121" t="str">
        <f t="shared" ca="1" si="152"/>
        <v/>
      </c>
      <c r="AY271" s="53" t="str">
        <f t="shared" ca="1" si="153"/>
        <v/>
      </c>
      <c r="AZ271" t="str">
        <f t="shared" ca="1" si="154"/>
        <v/>
      </c>
      <c r="BA271" s="121" t="str">
        <f t="shared" ca="1" si="155"/>
        <v/>
      </c>
      <c r="BB271" s="53" t="str">
        <f t="shared" ca="1" si="156"/>
        <v/>
      </c>
      <c r="BC271" t="str">
        <f t="shared" ca="1" si="157"/>
        <v/>
      </c>
      <c r="BD271" s="121" t="str">
        <f t="shared" ca="1" si="158"/>
        <v/>
      </c>
      <c r="BE271" s="53" t="str">
        <f t="shared" ca="1" si="159"/>
        <v/>
      </c>
      <c r="BF271" t="str">
        <f t="shared" ca="1" si="160"/>
        <v/>
      </c>
      <c r="BG271" s="121" t="str">
        <f t="shared" ca="1" si="161"/>
        <v/>
      </c>
      <c r="BH271" s="53" t="str">
        <f t="shared" ca="1" si="162"/>
        <v/>
      </c>
    </row>
    <row r="272" spans="1:60" ht="15.75" thickBot="1" x14ac:dyDescent="0.3">
      <c r="A272" s="48"/>
      <c r="B272" s="48"/>
      <c r="C272" s="48"/>
      <c r="D272" s="48"/>
      <c r="E272" s="48"/>
      <c r="F272" s="48"/>
      <c r="G272" s="48"/>
      <c r="H272" s="48"/>
      <c r="I272" s="48"/>
      <c r="J272" s="220" t="str">
        <f>IF(ISBLANK($G272),"",VLOOKUP($G272,'Chp 3 - Condition Assessment'!$N$5:$R$1000,4,FALSE))</f>
        <v/>
      </c>
      <c r="K272" s="105" t="str">
        <f>IF(ISBLANK($G272),"",VLOOKUP($G272,'Chp 3 - Condition Assessment'!$N$5:$R$1000,5,FALSE))</f>
        <v/>
      </c>
      <c r="L272" s="32" t="str">
        <f t="shared" si="142"/>
        <v xml:space="preserve">  </v>
      </c>
      <c r="P272" t="b">
        <f t="shared" si="137"/>
        <v>0</v>
      </c>
      <c r="Q272" t="str">
        <f t="shared" si="139"/>
        <v/>
      </c>
      <c r="R272" s="53" t="str">
        <f t="shared" si="131"/>
        <v/>
      </c>
      <c r="S272" s="108" t="str">
        <f t="shared" si="132"/>
        <v/>
      </c>
      <c r="T272" s="81" t="str">
        <f t="shared" si="133"/>
        <v/>
      </c>
      <c r="U272" s="105" t="str">
        <f t="shared" ca="1" si="141"/>
        <v/>
      </c>
      <c r="V272" s="105" t="str">
        <f t="shared" ca="1" si="141"/>
        <v/>
      </c>
      <c r="W272" s="105" t="str">
        <f t="shared" ca="1" si="141"/>
        <v/>
      </c>
      <c r="X272" s="105" t="str">
        <f t="shared" ca="1" si="141"/>
        <v/>
      </c>
      <c r="Y272" s="105" t="str">
        <f t="shared" ca="1" si="141"/>
        <v/>
      </c>
      <c r="AB272" s="111" t="str">
        <f t="shared" si="134"/>
        <v xml:space="preserve"> </v>
      </c>
      <c r="AC272" s="135"/>
      <c r="AD272" s="136"/>
      <c r="AE272" s="118" t="str">
        <f t="shared" si="143"/>
        <v/>
      </c>
      <c r="AF272" s="135"/>
      <c r="AG272" s="136"/>
      <c r="AH272" s="118" t="str">
        <f t="shared" si="144"/>
        <v/>
      </c>
      <c r="AI272" s="135"/>
      <c r="AJ272" s="136"/>
      <c r="AK272" s="118" t="str">
        <f t="shared" si="145"/>
        <v/>
      </c>
      <c r="AL272" s="135"/>
      <c r="AM272" s="136"/>
      <c r="AN272" s="118" t="str">
        <f t="shared" si="146"/>
        <v/>
      </c>
      <c r="AO272" s="135"/>
      <c r="AP272" s="136"/>
      <c r="AQ272" s="118" t="str">
        <f t="shared" si="147"/>
        <v/>
      </c>
      <c r="AT272" s="111" t="str">
        <f t="shared" si="148"/>
        <v xml:space="preserve"> </v>
      </c>
      <c r="AU272" t="str">
        <f t="shared" ca="1" si="149"/>
        <v/>
      </c>
      <c r="AV272" s="53" t="str">
        <f t="shared" ca="1" si="150"/>
        <v/>
      </c>
      <c r="AW272" t="str">
        <f t="shared" ca="1" si="151"/>
        <v/>
      </c>
      <c r="AX272" s="121" t="str">
        <f t="shared" ca="1" si="152"/>
        <v/>
      </c>
      <c r="AY272" s="53" t="str">
        <f t="shared" ca="1" si="153"/>
        <v/>
      </c>
      <c r="AZ272" t="str">
        <f t="shared" ca="1" si="154"/>
        <v/>
      </c>
      <c r="BA272" s="121" t="str">
        <f t="shared" ca="1" si="155"/>
        <v/>
      </c>
      <c r="BB272" s="53" t="str">
        <f t="shared" ca="1" si="156"/>
        <v/>
      </c>
      <c r="BC272" t="str">
        <f t="shared" ca="1" si="157"/>
        <v/>
      </c>
      <c r="BD272" s="121" t="str">
        <f t="shared" ca="1" si="158"/>
        <v/>
      </c>
      <c r="BE272" s="53" t="str">
        <f t="shared" ca="1" si="159"/>
        <v/>
      </c>
      <c r="BF272" t="str">
        <f t="shared" ca="1" si="160"/>
        <v/>
      </c>
      <c r="BG272" s="121" t="str">
        <f t="shared" ca="1" si="161"/>
        <v/>
      </c>
      <c r="BH272" s="53" t="str">
        <f t="shared" ca="1" si="162"/>
        <v/>
      </c>
    </row>
    <row r="273" spans="1:60" ht="15.75" thickBot="1" x14ac:dyDescent="0.3">
      <c r="A273" s="48"/>
      <c r="B273" s="48"/>
      <c r="C273" s="48"/>
      <c r="D273" s="48"/>
      <c r="E273" s="48"/>
      <c r="F273" s="48"/>
      <c r="G273" s="48"/>
      <c r="H273" s="48"/>
      <c r="I273" s="48"/>
      <c r="J273" s="220" t="str">
        <f>IF(ISBLANK($G273),"",VLOOKUP($G273,'Chp 3 - Condition Assessment'!$N$5:$R$1000,4,FALSE))</f>
        <v/>
      </c>
      <c r="K273" s="105" t="str">
        <f>IF(ISBLANK($G273),"",VLOOKUP($G273,'Chp 3 - Condition Assessment'!$N$5:$R$1000,5,FALSE))</f>
        <v/>
      </c>
      <c r="L273" s="32" t="str">
        <f t="shared" si="142"/>
        <v xml:space="preserve">  </v>
      </c>
      <c r="P273" t="b">
        <f t="shared" si="137"/>
        <v>0</v>
      </c>
      <c r="Q273" t="str">
        <f t="shared" si="139"/>
        <v/>
      </c>
      <c r="R273" s="53" t="str">
        <f t="shared" si="131"/>
        <v/>
      </c>
      <c r="S273" s="108" t="str">
        <f t="shared" si="132"/>
        <v/>
      </c>
      <c r="T273" s="81" t="str">
        <f t="shared" si="133"/>
        <v/>
      </c>
      <c r="U273" s="105" t="str">
        <f t="shared" ca="1" si="141"/>
        <v/>
      </c>
      <c r="V273" s="105" t="str">
        <f t="shared" ca="1" si="141"/>
        <v/>
      </c>
      <c r="W273" s="105" t="str">
        <f t="shared" ca="1" si="141"/>
        <v/>
      </c>
      <c r="X273" s="105" t="str">
        <f t="shared" ca="1" si="141"/>
        <v/>
      </c>
      <c r="Y273" s="105" t="str">
        <f t="shared" ca="1" si="141"/>
        <v/>
      </c>
      <c r="AB273" s="111" t="str">
        <f t="shared" si="134"/>
        <v xml:space="preserve"> </v>
      </c>
      <c r="AC273" s="135"/>
      <c r="AD273" s="136"/>
      <c r="AE273" s="118" t="str">
        <f t="shared" si="143"/>
        <v/>
      </c>
      <c r="AF273" s="135"/>
      <c r="AG273" s="136"/>
      <c r="AH273" s="118" t="str">
        <f t="shared" si="144"/>
        <v/>
      </c>
      <c r="AI273" s="135"/>
      <c r="AJ273" s="136"/>
      <c r="AK273" s="118" t="str">
        <f t="shared" si="145"/>
        <v/>
      </c>
      <c r="AL273" s="135"/>
      <c r="AM273" s="136"/>
      <c r="AN273" s="118" t="str">
        <f t="shared" si="146"/>
        <v/>
      </c>
      <c r="AO273" s="135"/>
      <c r="AP273" s="136"/>
      <c r="AQ273" s="118" t="str">
        <f t="shared" si="147"/>
        <v/>
      </c>
      <c r="AT273" s="111" t="str">
        <f t="shared" si="148"/>
        <v xml:space="preserve"> </v>
      </c>
      <c r="AU273" t="str">
        <f t="shared" ca="1" si="149"/>
        <v/>
      </c>
      <c r="AV273" s="53" t="str">
        <f t="shared" ca="1" si="150"/>
        <v/>
      </c>
      <c r="AW273" t="str">
        <f t="shared" ca="1" si="151"/>
        <v/>
      </c>
      <c r="AX273" s="121" t="str">
        <f t="shared" ca="1" si="152"/>
        <v/>
      </c>
      <c r="AY273" s="53" t="str">
        <f t="shared" ca="1" si="153"/>
        <v/>
      </c>
      <c r="AZ273" t="str">
        <f t="shared" ca="1" si="154"/>
        <v/>
      </c>
      <c r="BA273" s="121" t="str">
        <f t="shared" ca="1" si="155"/>
        <v/>
      </c>
      <c r="BB273" s="53" t="str">
        <f t="shared" ca="1" si="156"/>
        <v/>
      </c>
      <c r="BC273" t="str">
        <f t="shared" ca="1" si="157"/>
        <v/>
      </c>
      <c r="BD273" s="121" t="str">
        <f t="shared" ca="1" si="158"/>
        <v/>
      </c>
      <c r="BE273" s="53" t="str">
        <f t="shared" ca="1" si="159"/>
        <v/>
      </c>
      <c r="BF273" t="str">
        <f t="shared" ca="1" si="160"/>
        <v/>
      </c>
      <c r="BG273" s="121" t="str">
        <f t="shared" ca="1" si="161"/>
        <v/>
      </c>
      <c r="BH273" s="53" t="str">
        <f t="shared" ca="1" si="162"/>
        <v/>
      </c>
    </row>
    <row r="274" spans="1:60" ht="15.75" thickBot="1" x14ac:dyDescent="0.3">
      <c r="A274" s="48"/>
      <c r="B274" s="48"/>
      <c r="C274" s="48"/>
      <c r="D274" s="48"/>
      <c r="E274" s="48"/>
      <c r="F274" s="48"/>
      <c r="G274" s="48"/>
      <c r="H274" s="48"/>
      <c r="I274" s="48"/>
      <c r="J274" s="220" t="str">
        <f>IF(ISBLANK($G274),"",VLOOKUP($G274,'Chp 3 - Condition Assessment'!$N$5:$R$1000,4,FALSE))</f>
        <v/>
      </c>
      <c r="K274" s="105" t="str">
        <f>IF(ISBLANK($G274),"",VLOOKUP($G274,'Chp 3 - Condition Assessment'!$N$5:$R$1000,5,FALSE))</f>
        <v/>
      </c>
      <c r="L274" s="32" t="str">
        <f t="shared" si="142"/>
        <v xml:space="preserve">  </v>
      </c>
      <c r="P274" t="b">
        <f t="shared" si="137"/>
        <v>0</v>
      </c>
      <c r="Q274" t="str">
        <f t="shared" si="139"/>
        <v/>
      </c>
      <c r="R274" s="53" t="str">
        <f t="shared" si="131"/>
        <v/>
      </c>
      <c r="S274" s="108" t="str">
        <f t="shared" si="132"/>
        <v/>
      </c>
      <c r="T274" s="81" t="str">
        <f t="shared" si="133"/>
        <v/>
      </c>
      <c r="U274" s="105" t="str">
        <f t="shared" ca="1" si="141"/>
        <v/>
      </c>
      <c r="V274" s="105" t="str">
        <f t="shared" ca="1" si="141"/>
        <v/>
      </c>
      <c r="W274" s="105" t="str">
        <f t="shared" ca="1" si="141"/>
        <v/>
      </c>
      <c r="X274" s="105" t="str">
        <f t="shared" ca="1" si="141"/>
        <v/>
      </c>
      <c r="Y274" s="105" t="str">
        <f t="shared" ca="1" si="141"/>
        <v/>
      </c>
      <c r="AB274" s="111" t="str">
        <f t="shared" si="134"/>
        <v xml:space="preserve"> </v>
      </c>
      <c r="AC274" s="135"/>
      <c r="AD274" s="136"/>
      <c r="AE274" s="118" t="str">
        <f t="shared" si="143"/>
        <v/>
      </c>
      <c r="AF274" s="135"/>
      <c r="AG274" s="136"/>
      <c r="AH274" s="118" t="str">
        <f t="shared" si="144"/>
        <v/>
      </c>
      <c r="AI274" s="135"/>
      <c r="AJ274" s="136"/>
      <c r="AK274" s="118" t="str">
        <f t="shared" si="145"/>
        <v/>
      </c>
      <c r="AL274" s="135"/>
      <c r="AM274" s="136"/>
      <c r="AN274" s="118" t="str">
        <f t="shared" si="146"/>
        <v/>
      </c>
      <c r="AO274" s="135"/>
      <c r="AP274" s="136"/>
      <c r="AQ274" s="118" t="str">
        <f t="shared" si="147"/>
        <v/>
      </c>
      <c r="AT274" s="111" t="str">
        <f t="shared" si="148"/>
        <v xml:space="preserve"> </v>
      </c>
      <c r="AU274" t="str">
        <f t="shared" ca="1" si="149"/>
        <v/>
      </c>
      <c r="AV274" s="53" t="str">
        <f t="shared" ca="1" si="150"/>
        <v/>
      </c>
      <c r="AW274" t="str">
        <f t="shared" ca="1" si="151"/>
        <v/>
      </c>
      <c r="AX274" s="121" t="str">
        <f t="shared" ca="1" si="152"/>
        <v/>
      </c>
      <c r="AY274" s="53" t="str">
        <f t="shared" ca="1" si="153"/>
        <v/>
      </c>
      <c r="AZ274" t="str">
        <f t="shared" ca="1" si="154"/>
        <v/>
      </c>
      <c r="BA274" s="121" t="str">
        <f t="shared" ca="1" si="155"/>
        <v/>
      </c>
      <c r="BB274" s="53" t="str">
        <f t="shared" ca="1" si="156"/>
        <v/>
      </c>
      <c r="BC274" t="str">
        <f t="shared" ca="1" si="157"/>
        <v/>
      </c>
      <c r="BD274" s="121" t="str">
        <f t="shared" ca="1" si="158"/>
        <v/>
      </c>
      <c r="BE274" s="53" t="str">
        <f t="shared" ca="1" si="159"/>
        <v/>
      </c>
      <c r="BF274" t="str">
        <f t="shared" ca="1" si="160"/>
        <v/>
      </c>
      <c r="BG274" s="121" t="str">
        <f t="shared" ca="1" si="161"/>
        <v/>
      </c>
      <c r="BH274" s="53" t="str">
        <f t="shared" ca="1" si="162"/>
        <v/>
      </c>
    </row>
    <row r="275" spans="1:60" ht="15.75" thickBot="1" x14ac:dyDescent="0.3">
      <c r="A275" s="48"/>
      <c r="B275" s="48"/>
      <c r="C275" s="48"/>
      <c r="D275" s="48"/>
      <c r="E275" s="48"/>
      <c r="F275" s="48"/>
      <c r="G275" s="48"/>
      <c r="H275" s="48"/>
      <c r="I275" s="48"/>
      <c r="J275" s="220" t="str">
        <f>IF(ISBLANK($G275),"",VLOOKUP($G275,'Chp 3 - Condition Assessment'!$N$5:$R$1000,4,FALSE))</f>
        <v/>
      </c>
      <c r="K275" s="105" t="str">
        <f>IF(ISBLANK($G275),"",VLOOKUP($G275,'Chp 3 - Condition Assessment'!$N$5:$R$1000,5,FALSE))</f>
        <v/>
      </c>
      <c r="L275" s="32" t="str">
        <f t="shared" si="142"/>
        <v xml:space="preserve">  </v>
      </c>
      <c r="P275" t="b">
        <f t="shared" si="137"/>
        <v>0</v>
      </c>
      <c r="Q275" t="str">
        <f t="shared" si="139"/>
        <v/>
      </c>
      <c r="R275" s="53" t="str">
        <f t="shared" si="131"/>
        <v/>
      </c>
      <c r="S275" s="108" t="str">
        <f t="shared" si="132"/>
        <v/>
      </c>
      <c r="T275" s="81" t="str">
        <f t="shared" si="133"/>
        <v/>
      </c>
      <c r="U275" s="105" t="str">
        <f t="shared" ca="1" si="141"/>
        <v/>
      </c>
      <c r="V275" s="105" t="str">
        <f t="shared" ca="1" si="141"/>
        <v/>
      </c>
      <c r="W275" s="105" t="str">
        <f t="shared" ca="1" si="141"/>
        <v/>
      </c>
      <c r="X275" s="105" t="str">
        <f t="shared" ca="1" si="141"/>
        <v/>
      </c>
      <c r="Y275" s="105" t="str">
        <f t="shared" ca="1" si="141"/>
        <v/>
      </c>
      <c r="AB275" s="111" t="str">
        <f t="shared" si="134"/>
        <v xml:space="preserve"> </v>
      </c>
      <c r="AC275" s="135"/>
      <c r="AD275" s="136"/>
      <c r="AE275" s="118" t="str">
        <f t="shared" si="143"/>
        <v/>
      </c>
      <c r="AF275" s="135"/>
      <c r="AG275" s="136"/>
      <c r="AH275" s="118" t="str">
        <f t="shared" si="144"/>
        <v/>
      </c>
      <c r="AI275" s="135"/>
      <c r="AJ275" s="136"/>
      <c r="AK275" s="118" t="str">
        <f t="shared" si="145"/>
        <v/>
      </c>
      <c r="AL275" s="135"/>
      <c r="AM275" s="136"/>
      <c r="AN275" s="118" t="str">
        <f t="shared" si="146"/>
        <v/>
      </c>
      <c r="AO275" s="135"/>
      <c r="AP275" s="136"/>
      <c r="AQ275" s="118" t="str">
        <f t="shared" si="147"/>
        <v/>
      </c>
      <c r="AT275" s="111" t="str">
        <f t="shared" si="148"/>
        <v xml:space="preserve"> </v>
      </c>
      <c r="AU275" t="str">
        <f t="shared" ca="1" si="149"/>
        <v/>
      </c>
      <c r="AV275" s="53" t="str">
        <f t="shared" ca="1" si="150"/>
        <v/>
      </c>
      <c r="AW275" t="str">
        <f t="shared" ca="1" si="151"/>
        <v/>
      </c>
      <c r="AX275" s="121" t="str">
        <f t="shared" ca="1" si="152"/>
        <v/>
      </c>
      <c r="AY275" s="53" t="str">
        <f t="shared" ca="1" si="153"/>
        <v/>
      </c>
      <c r="AZ275" t="str">
        <f t="shared" ca="1" si="154"/>
        <v/>
      </c>
      <c r="BA275" s="121" t="str">
        <f t="shared" ca="1" si="155"/>
        <v/>
      </c>
      <c r="BB275" s="53" t="str">
        <f t="shared" ca="1" si="156"/>
        <v/>
      </c>
      <c r="BC275" t="str">
        <f t="shared" ca="1" si="157"/>
        <v/>
      </c>
      <c r="BD275" s="121" t="str">
        <f t="shared" ca="1" si="158"/>
        <v/>
      </c>
      <c r="BE275" s="53" t="str">
        <f t="shared" ca="1" si="159"/>
        <v/>
      </c>
      <c r="BF275" t="str">
        <f t="shared" ca="1" si="160"/>
        <v/>
      </c>
      <c r="BG275" s="121" t="str">
        <f t="shared" ca="1" si="161"/>
        <v/>
      </c>
      <c r="BH275" s="53" t="str">
        <f t="shared" ca="1" si="162"/>
        <v/>
      </c>
    </row>
    <row r="276" spans="1:60" ht="15.75" thickBot="1" x14ac:dyDescent="0.3">
      <c r="A276" s="48"/>
      <c r="B276" s="48"/>
      <c r="C276" s="48"/>
      <c r="D276" s="48"/>
      <c r="E276" s="48"/>
      <c r="F276" s="48"/>
      <c r="G276" s="48"/>
      <c r="H276" s="48"/>
      <c r="I276" s="48"/>
      <c r="J276" s="220" t="str">
        <f>IF(ISBLANK($G276),"",VLOOKUP($G276,'Chp 3 - Condition Assessment'!$N$5:$R$1000,4,FALSE))</f>
        <v/>
      </c>
      <c r="K276" s="105" t="str">
        <f>IF(ISBLANK($G276),"",VLOOKUP($G276,'Chp 3 - Condition Assessment'!$N$5:$R$1000,5,FALSE))</f>
        <v/>
      </c>
      <c r="L276" s="32" t="str">
        <f t="shared" si="142"/>
        <v xml:space="preserve">  </v>
      </c>
      <c r="P276" t="b">
        <f t="shared" si="137"/>
        <v>0</v>
      </c>
      <c r="Q276" t="str">
        <f t="shared" si="139"/>
        <v/>
      </c>
      <c r="R276" s="53" t="str">
        <f t="shared" si="131"/>
        <v/>
      </c>
      <c r="S276" s="108" t="str">
        <f t="shared" si="132"/>
        <v/>
      </c>
      <c r="T276" s="81" t="str">
        <f t="shared" si="133"/>
        <v/>
      </c>
      <c r="U276" s="105" t="str">
        <f t="shared" ref="U276:Y285" ca="1" si="163">IFERROR(IF((U$10-$S276)&lt;=$T276,$Q276,0),"")</f>
        <v/>
      </c>
      <c r="V276" s="105" t="str">
        <f t="shared" ca="1" si="163"/>
        <v/>
      </c>
      <c r="W276" s="105" t="str">
        <f t="shared" ca="1" si="163"/>
        <v/>
      </c>
      <c r="X276" s="105" t="str">
        <f t="shared" ca="1" si="163"/>
        <v/>
      </c>
      <c r="Y276" s="105" t="str">
        <f t="shared" ca="1" si="163"/>
        <v/>
      </c>
      <c r="AB276" s="111" t="str">
        <f t="shared" si="134"/>
        <v xml:space="preserve"> </v>
      </c>
      <c r="AC276" s="135"/>
      <c r="AD276" s="136"/>
      <c r="AE276" s="118" t="str">
        <f t="shared" si="143"/>
        <v/>
      </c>
      <c r="AF276" s="135"/>
      <c r="AG276" s="136"/>
      <c r="AH276" s="118" t="str">
        <f t="shared" si="144"/>
        <v/>
      </c>
      <c r="AI276" s="135"/>
      <c r="AJ276" s="136"/>
      <c r="AK276" s="118" t="str">
        <f t="shared" si="145"/>
        <v/>
      </c>
      <c r="AL276" s="135"/>
      <c r="AM276" s="136"/>
      <c r="AN276" s="118" t="str">
        <f t="shared" si="146"/>
        <v/>
      </c>
      <c r="AO276" s="135"/>
      <c r="AP276" s="136"/>
      <c r="AQ276" s="118" t="str">
        <f t="shared" si="147"/>
        <v/>
      </c>
      <c r="AT276" s="111" t="str">
        <f t="shared" si="148"/>
        <v xml:space="preserve"> </v>
      </c>
      <c r="AU276" t="str">
        <f t="shared" ca="1" si="149"/>
        <v/>
      </c>
      <c r="AV276" s="53" t="str">
        <f t="shared" ca="1" si="150"/>
        <v/>
      </c>
      <c r="AW276" t="str">
        <f t="shared" ca="1" si="151"/>
        <v/>
      </c>
      <c r="AX276" s="121" t="str">
        <f t="shared" ca="1" si="152"/>
        <v/>
      </c>
      <c r="AY276" s="53" t="str">
        <f t="shared" ca="1" si="153"/>
        <v/>
      </c>
      <c r="AZ276" t="str">
        <f t="shared" ca="1" si="154"/>
        <v/>
      </c>
      <c r="BA276" s="121" t="str">
        <f t="shared" ca="1" si="155"/>
        <v/>
      </c>
      <c r="BB276" s="53" t="str">
        <f t="shared" ca="1" si="156"/>
        <v/>
      </c>
      <c r="BC276" t="str">
        <f t="shared" ca="1" si="157"/>
        <v/>
      </c>
      <c r="BD276" s="121" t="str">
        <f t="shared" ca="1" si="158"/>
        <v/>
      </c>
      <c r="BE276" s="53" t="str">
        <f t="shared" ca="1" si="159"/>
        <v/>
      </c>
      <c r="BF276" t="str">
        <f t="shared" ca="1" si="160"/>
        <v/>
      </c>
      <c r="BG276" s="121" t="str">
        <f t="shared" ca="1" si="161"/>
        <v/>
      </c>
      <c r="BH276" s="53" t="str">
        <f t="shared" ca="1" si="162"/>
        <v/>
      </c>
    </row>
    <row r="277" spans="1:60" ht="15.75" thickBot="1" x14ac:dyDescent="0.3">
      <c r="A277" s="48"/>
      <c r="B277" s="48"/>
      <c r="C277" s="48"/>
      <c r="D277" s="48"/>
      <c r="E277" s="48"/>
      <c r="F277" s="48"/>
      <c r="G277" s="48"/>
      <c r="H277" s="48"/>
      <c r="I277" s="48"/>
      <c r="J277" s="220" t="str">
        <f>IF(ISBLANK($G277),"",VLOOKUP($G277,'Chp 3 - Condition Assessment'!$N$5:$R$1000,4,FALSE))</f>
        <v/>
      </c>
      <c r="K277" s="105" t="str">
        <f>IF(ISBLANK($G277),"",VLOOKUP($G277,'Chp 3 - Condition Assessment'!$N$5:$R$1000,5,FALSE))</f>
        <v/>
      </c>
      <c r="L277" s="32" t="str">
        <f t="shared" si="142"/>
        <v xml:space="preserve">  </v>
      </c>
      <c r="P277" t="b">
        <f t="shared" si="137"/>
        <v>0</v>
      </c>
      <c r="Q277" t="str">
        <f t="shared" si="139"/>
        <v/>
      </c>
      <c r="R277" s="53" t="str">
        <f t="shared" si="131"/>
        <v/>
      </c>
      <c r="S277" s="108" t="str">
        <f t="shared" si="132"/>
        <v/>
      </c>
      <c r="T277" s="81" t="str">
        <f t="shared" si="133"/>
        <v/>
      </c>
      <c r="U277" s="105" t="str">
        <f t="shared" ca="1" si="163"/>
        <v/>
      </c>
      <c r="V277" s="105" t="str">
        <f t="shared" ca="1" si="163"/>
        <v/>
      </c>
      <c r="W277" s="105" t="str">
        <f t="shared" ca="1" si="163"/>
        <v/>
      </c>
      <c r="X277" s="105" t="str">
        <f t="shared" ca="1" si="163"/>
        <v/>
      </c>
      <c r="Y277" s="105" t="str">
        <f t="shared" ca="1" si="163"/>
        <v/>
      </c>
      <c r="AB277" s="111" t="str">
        <f t="shared" si="134"/>
        <v xml:space="preserve"> </v>
      </c>
      <c r="AC277" s="135"/>
      <c r="AD277" s="136"/>
      <c r="AE277" s="118" t="str">
        <f t="shared" si="143"/>
        <v/>
      </c>
      <c r="AF277" s="135"/>
      <c r="AG277" s="136"/>
      <c r="AH277" s="118" t="str">
        <f t="shared" si="144"/>
        <v/>
      </c>
      <c r="AI277" s="135"/>
      <c r="AJ277" s="136"/>
      <c r="AK277" s="118" t="str">
        <f t="shared" si="145"/>
        <v/>
      </c>
      <c r="AL277" s="135"/>
      <c r="AM277" s="136"/>
      <c r="AN277" s="118" t="str">
        <f t="shared" si="146"/>
        <v/>
      </c>
      <c r="AO277" s="135"/>
      <c r="AP277" s="136"/>
      <c r="AQ277" s="118" t="str">
        <f t="shared" si="147"/>
        <v/>
      </c>
      <c r="AT277" s="111" t="str">
        <f t="shared" si="148"/>
        <v xml:space="preserve"> </v>
      </c>
      <c r="AU277" t="str">
        <f t="shared" ca="1" si="149"/>
        <v/>
      </c>
      <c r="AV277" s="53" t="str">
        <f t="shared" ca="1" si="150"/>
        <v/>
      </c>
      <c r="AW277" t="str">
        <f t="shared" ca="1" si="151"/>
        <v/>
      </c>
      <c r="AX277" s="121" t="str">
        <f t="shared" ca="1" si="152"/>
        <v/>
      </c>
      <c r="AY277" s="53" t="str">
        <f t="shared" ca="1" si="153"/>
        <v/>
      </c>
      <c r="AZ277" t="str">
        <f t="shared" ca="1" si="154"/>
        <v/>
      </c>
      <c r="BA277" s="121" t="str">
        <f t="shared" ca="1" si="155"/>
        <v/>
      </c>
      <c r="BB277" s="53" t="str">
        <f t="shared" ca="1" si="156"/>
        <v/>
      </c>
      <c r="BC277" t="str">
        <f t="shared" ca="1" si="157"/>
        <v/>
      </c>
      <c r="BD277" s="121" t="str">
        <f t="shared" ca="1" si="158"/>
        <v/>
      </c>
      <c r="BE277" s="53" t="str">
        <f t="shared" ca="1" si="159"/>
        <v/>
      </c>
      <c r="BF277" t="str">
        <f t="shared" ca="1" si="160"/>
        <v/>
      </c>
      <c r="BG277" s="121" t="str">
        <f t="shared" ca="1" si="161"/>
        <v/>
      </c>
      <c r="BH277" s="53" t="str">
        <f t="shared" ca="1" si="162"/>
        <v/>
      </c>
    </row>
    <row r="278" spans="1:60" ht="15.75" thickBot="1" x14ac:dyDescent="0.3">
      <c r="A278" s="48"/>
      <c r="B278" s="48"/>
      <c r="C278" s="48"/>
      <c r="D278" s="48"/>
      <c r="E278" s="48"/>
      <c r="F278" s="48"/>
      <c r="G278" s="48"/>
      <c r="H278" s="48"/>
      <c r="I278" s="48"/>
      <c r="J278" s="220" t="str">
        <f>IF(ISBLANK($G278),"",VLOOKUP($G278,'Chp 3 - Condition Assessment'!$N$5:$R$1000,4,FALSE))</f>
        <v/>
      </c>
      <c r="K278" s="105" t="str">
        <f>IF(ISBLANK($G278),"",VLOOKUP($G278,'Chp 3 - Condition Assessment'!$N$5:$R$1000,5,FALSE))</f>
        <v/>
      </c>
      <c r="L278" s="32" t="str">
        <f t="shared" si="142"/>
        <v xml:space="preserve">  </v>
      </c>
      <c r="P278" t="b">
        <f t="shared" si="137"/>
        <v>0</v>
      </c>
      <c r="Q278" t="str">
        <f t="shared" si="139"/>
        <v/>
      </c>
      <c r="R278" s="53" t="str">
        <f t="shared" si="131"/>
        <v/>
      </c>
      <c r="S278" s="108" t="str">
        <f t="shared" si="132"/>
        <v/>
      </c>
      <c r="T278" s="81" t="str">
        <f t="shared" si="133"/>
        <v/>
      </c>
      <c r="U278" s="105" t="str">
        <f t="shared" ca="1" si="163"/>
        <v/>
      </c>
      <c r="V278" s="105" t="str">
        <f t="shared" ca="1" si="163"/>
        <v/>
      </c>
      <c r="W278" s="105" t="str">
        <f t="shared" ca="1" si="163"/>
        <v/>
      </c>
      <c r="X278" s="105" t="str">
        <f t="shared" ca="1" si="163"/>
        <v/>
      </c>
      <c r="Y278" s="105" t="str">
        <f t="shared" ca="1" si="163"/>
        <v/>
      </c>
      <c r="AB278" s="111" t="str">
        <f t="shared" si="134"/>
        <v xml:space="preserve"> </v>
      </c>
      <c r="AC278" s="135"/>
      <c r="AD278" s="136"/>
      <c r="AE278" s="118" t="str">
        <f t="shared" si="143"/>
        <v/>
      </c>
      <c r="AF278" s="135"/>
      <c r="AG278" s="136"/>
      <c r="AH278" s="118" t="str">
        <f t="shared" si="144"/>
        <v/>
      </c>
      <c r="AI278" s="135"/>
      <c r="AJ278" s="136"/>
      <c r="AK278" s="118" t="str">
        <f t="shared" si="145"/>
        <v/>
      </c>
      <c r="AL278" s="135"/>
      <c r="AM278" s="136"/>
      <c r="AN278" s="118" t="str">
        <f t="shared" si="146"/>
        <v/>
      </c>
      <c r="AO278" s="135"/>
      <c r="AP278" s="136"/>
      <c r="AQ278" s="118" t="str">
        <f t="shared" si="147"/>
        <v/>
      </c>
      <c r="AT278" s="111" t="str">
        <f t="shared" si="148"/>
        <v xml:space="preserve"> </v>
      </c>
      <c r="AU278" t="str">
        <f t="shared" ca="1" si="149"/>
        <v/>
      </c>
      <c r="AV278" s="53" t="str">
        <f t="shared" ca="1" si="150"/>
        <v/>
      </c>
      <c r="AW278" t="str">
        <f t="shared" ca="1" si="151"/>
        <v/>
      </c>
      <c r="AX278" s="121" t="str">
        <f t="shared" ca="1" si="152"/>
        <v/>
      </c>
      <c r="AY278" s="53" t="str">
        <f t="shared" ca="1" si="153"/>
        <v/>
      </c>
      <c r="AZ278" t="str">
        <f t="shared" ca="1" si="154"/>
        <v/>
      </c>
      <c r="BA278" s="121" t="str">
        <f t="shared" ca="1" si="155"/>
        <v/>
      </c>
      <c r="BB278" s="53" t="str">
        <f t="shared" ca="1" si="156"/>
        <v/>
      </c>
      <c r="BC278" t="str">
        <f t="shared" ca="1" si="157"/>
        <v/>
      </c>
      <c r="BD278" s="121" t="str">
        <f t="shared" ca="1" si="158"/>
        <v/>
      </c>
      <c r="BE278" s="53" t="str">
        <f t="shared" ca="1" si="159"/>
        <v/>
      </c>
      <c r="BF278" t="str">
        <f t="shared" ca="1" si="160"/>
        <v/>
      </c>
      <c r="BG278" s="121" t="str">
        <f t="shared" ca="1" si="161"/>
        <v/>
      </c>
      <c r="BH278" s="53" t="str">
        <f t="shared" ca="1" si="162"/>
        <v/>
      </c>
    </row>
    <row r="279" spans="1:60" ht="15.75" thickBot="1" x14ac:dyDescent="0.3">
      <c r="A279" s="48"/>
      <c r="B279" s="48"/>
      <c r="C279" s="48"/>
      <c r="D279" s="48"/>
      <c r="E279" s="48"/>
      <c r="F279" s="48"/>
      <c r="G279" s="48"/>
      <c r="H279" s="48"/>
      <c r="I279" s="48"/>
      <c r="J279" s="220" t="str">
        <f>IF(ISBLANK($G279),"",VLOOKUP($G279,'Chp 3 - Condition Assessment'!$N$5:$R$1000,4,FALSE))</f>
        <v/>
      </c>
      <c r="K279" s="105" t="str">
        <f>IF(ISBLANK($G279),"",VLOOKUP($G279,'Chp 3 - Condition Assessment'!$N$5:$R$1000,5,FALSE))</f>
        <v/>
      </c>
      <c r="L279" s="32" t="str">
        <f t="shared" si="142"/>
        <v xml:space="preserve">  </v>
      </c>
      <c r="P279" t="b">
        <f t="shared" si="137"/>
        <v>0</v>
      </c>
      <c r="Q279" t="str">
        <f t="shared" si="139"/>
        <v/>
      </c>
      <c r="R279" s="53" t="str">
        <f t="shared" si="131"/>
        <v/>
      </c>
      <c r="S279" s="108" t="str">
        <f t="shared" si="132"/>
        <v/>
      </c>
      <c r="T279" s="81" t="str">
        <f t="shared" si="133"/>
        <v/>
      </c>
      <c r="U279" s="105" t="str">
        <f t="shared" ca="1" si="163"/>
        <v/>
      </c>
      <c r="V279" s="105" t="str">
        <f t="shared" ca="1" si="163"/>
        <v/>
      </c>
      <c r="W279" s="105" t="str">
        <f t="shared" ca="1" si="163"/>
        <v/>
      </c>
      <c r="X279" s="105" t="str">
        <f t="shared" ca="1" si="163"/>
        <v/>
      </c>
      <c r="Y279" s="105" t="str">
        <f t="shared" ca="1" si="163"/>
        <v/>
      </c>
      <c r="AB279" s="111" t="str">
        <f t="shared" si="134"/>
        <v xml:space="preserve"> </v>
      </c>
      <c r="AC279" s="135"/>
      <c r="AD279" s="136"/>
      <c r="AE279" s="118" t="str">
        <f t="shared" si="143"/>
        <v/>
      </c>
      <c r="AF279" s="135"/>
      <c r="AG279" s="136"/>
      <c r="AH279" s="118" t="str">
        <f t="shared" si="144"/>
        <v/>
      </c>
      <c r="AI279" s="135"/>
      <c r="AJ279" s="136"/>
      <c r="AK279" s="118" t="str">
        <f t="shared" si="145"/>
        <v/>
      </c>
      <c r="AL279" s="135"/>
      <c r="AM279" s="136"/>
      <c r="AN279" s="118" t="str">
        <f t="shared" si="146"/>
        <v/>
      </c>
      <c r="AO279" s="135"/>
      <c r="AP279" s="136"/>
      <c r="AQ279" s="118" t="str">
        <f t="shared" si="147"/>
        <v/>
      </c>
      <c r="AT279" s="111" t="str">
        <f t="shared" si="148"/>
        <v xml:space="preserve"> </v>
      </c>
      <c r="AU279" t="str">
        <f t="shared" ca="1" si="149"/>
        <v/>
      </c>
      <c r="AV279" s="53" t="str">
        <f t="shared" ca="1" si="150"/>
        <v/>
      </c>
      <c r="AW279" t="str">
        <f t="shared" ca="1" si="151"/>
        <v/>
      </c>
      <c r="AX279" s="121" t="str">
        <f t="shared" ca="1" si="152"/>
        <v/>
      </c>
      <c r="AY279" s="53" t="str">
        <f t="shared" ca="1" si="153"/>
        <v/>
      </c>
      <c r="AZ279" t="str">
        <f t="shared" ca="1" si="154"/>
        <v/>
      </c>
      <c r="BA279" s="121" t="str">
        <f t="shared" ca="1" si="155"/>
        <v/>
      </c>
      <c r="BB279" s="53" t="str">
        <f t="shared" ca="1" si="156"/>
        <v/>
      </c>
      <c r="BC279" t="str">
        <f t="shared" ca="1" si="157"/>
        <v/>
      </c>
      <c r="BD279" s="121" t="str">
        <f t="shared" ca="1" si="158"/>
        <v/>
      </c>
      <c r="BE279" s="53" t="str">
        <f t="shared" ca="1" si="159"/>
        <v/>
      </c>
      <c r="BF279" t="str">
        <f t="shared" ca="1" si="160"/>
        <v/>
      </c>
      <c r="BG279" s="121" t="str">
        <f t="shared" ca="1" si="161"/>
        <v/>
      </c>
      <c r="BH279" s="53" t="str">
        <f t="shared" ca="1" si="162"/>
        <v/>
      </c>
    </row>
    <row r="280" spans="1:60" ht="15.75" thickBot="1" x14ac:dyDescent="0.3">
      <c r="A280" s="48"/>
      <c r="B280" s="48"/>
      <c r="C280" s="48"/>
      <c r="D280" s="48"/>
      <c r="E280" s="48"/>
      <c r="F280" s="48"/>
      <c r="G280" s="48"/>
      <c r="H280" s="48"/>
      <c r="I280" s="48"/>
      <c r="J280" s="220" t="str">
        <f>IF(ISBLANK($G280),"",VLOOKUP($G280,'Chp 3 - Condition Assessment'!$N$5:$R$1000,4,FALSE))</f>
        <v/>
      </c>
      <c r="K280" s="105" t="str">
        <f>IF(ISBLANK($G280),"",VLOOKUP($G280,'Chp 3 - Condition Assessment'!$N$5:$R$1000,5,FALSE))</f>
        <v/>
      </c>
      <c r="L280" s="32" t="str">
        <f t="shared" si="142"/>
        <v xml:space="preserve">  </v>
      </c>
      <c r="P280" t="b">
        <f t="shared" si="137"/>
        <v>0</v>
      </c>
      <c r="Q280" t="str">
        <f t="shared" si="139"/>
        <v/>
      </c>
      <c r="R280" s="53" t="str">
        <f t="shared" si="131"/>
        <v/>
      </c>
      <c r="S280" s="108" t="str">
        <f t="shared" si="132"/>
        <v/>
      </c>
      <c r="T280" s="81" t="str">
        <f t="shared" si="133"/>
        <v/>
      </c>
      <c r="U280" s="105" t="str">
        <f t="shared" ca="1" si="163"/>
        <v/>
      </c>
      <c r="V280" s="105" t="str">
        <f t="shared" ca="1" si="163"/>
        <v/>
      </c>
      <c r="W280" s="105" t="str">
        <f t="shared" ca="1" si="163"/>
        <v/>
      </c>
      <c r="X280" s="105" t="str">
        <f t="shared" ca="1" si="163"/>
        <v/>
      </c>
      <c r="Y280" s="105" t="str">
        <f t="shared" ca="1" si="163"/>
        <v/>
      </c>
      <c r="AB280" s="111" t="str">
        <f t="shared" si="134"/>
        <v xml:space="preserve"> </v>
      </c>
      <c r="AC280" s="135"/>
      <c r="AD280" s="136"/>
      <c r="AE280" s="118" t="str">
        <f t="shared" si="143"/>
        <v/>
      </c>
      <c r="AF280" s="135"/>
      <c r="AG280" s="136"/>
      <c r="AH280" s="118" t="str">
        <f t="shared" si="144"/>
        <v/>
      </c>
      <c r="AI280" s="135"/>
      <c r="AJ280" s="136"/>
      <c r="AK280" s="118" t="str">
        <f t="shared" si="145"/>
        <v/>
      </c>
      <c r="AL280" s="135"/>
      <c r="AM280" s="136"/>
      <c r="AN280" s="118" t="str">
        <f t="shared" si="146"/>
        <v/>
      </c>
      <c r="AO280" s="135"/>
      <c r="AP280" s="136"/>
      <c r="AQ280" s="118" t="str">
        <f t="shared" si="147"/>
        <v/>
      </c>
      <c r="AT280" s="111" t="str">
        <f t="shared" si="148"/>
        <v xml:space="preserve"> </v>
      </c>
      <c r="AU280" t="str">
        <f t="shared" ca="1" si="149"/>
        <v/>
      </c>
      <c r="AV280" s="53" t="str">
        <f t="shared" ca="1" si="150"/>
        <v/>
      </c>
      <c r="AW280" t="str">
        <f t="shared" ca="1" si="151"/>
        <v/>
      </c>
      <c r="AX280" s="121" t="str">
        <f t="shared" ca="1" si="152"/>
        <v/>
      </c>
      <c r="AY280" s="53" t="str">
        <f t="shared" ca="1" si="153"/>
        <v/>
      </c>
      <c r="AZ280" t="str">
        <f t="shared" ca="1" si="154"/>
        <v/>
      </c>
      <c r="BA280" s="121" t="str">
        <f t="shared" ca="1" si="155"/>
        <v/>
      </c>
      <c r="BB280" s="53" t="str">
        <f t="shared" ca="1" si="156"/>
        <v/>
      </c>
      <c r="BC280" t="str">
        <f t="shared" ca="1" si="157"/>
        <v/>
      </c>
      <c r="BD280" s="121" t="str">
        <f t="shared" ca="1" si="158"/>
        <v/>
      </c>
      <c r="BE280" s="53" t="str">
        <f t="shared" ca="1" si="159"/>
        <v/>
      </c>
      <c r="BF280" t="str">
        <f t="shared" ca="1" si="160"/>
        <v/>
      </c>
      <c r="BG280" s="121" t="str">
        <f t="shared" ca="1" si="161"/>
        <v/>
      </c>
      <c r="BH280" s="53" t="str">
        <f t="shared" ca="1" si="162"/>
        <v/>
      </c>
    </row>
    <row r="281" spans="1:60" ht="15.75" thickBot="1" x14ac:dyDescent="0.3">
      <c r="A281" s="48"/>
      <c r="B281" s="48"/>
      <c r="C281" s="48"/>
      <c r="D281" s="48"/>
      <c r="E281" s="48"/>
      <c r="F281" s="48"/>
      <c r="G281" s="48"/>
      <c r="H281" s="48"/>
      <c r="I281" s="48"/>
      <c r="J281" s="220" t="str">
        <f>IF(ISBLANK($G281),"",VLOOKUP($G281,'Chp 3 - Condition Assessment'!$N$5:$R$1000,4,FALSE))</f>
        <v/>
      </c>
      <c r="K281" s="105" t="str">
        <f>IF(ISBLANK($G281),"",VLOOKUP($G281,'Chp 3 - Condition Assessment'!$N$5:$R$1000,5,FALSE))</f>
        <v/>
      </c>
      <c r="L281" s="32" t="str">
        <f t="shared" si="142"/>
        <v xml:space="preserve">  </v>
      </c>
      <c r="P281" t="b">
        <f t="shared" si="137"/>
        <v>0</v>
      </c>
      <c r="Q281" t="str">
        <f t="shared" si="139"/>
        <v/>
      </c>
      <c r="R281" s="53" t="str">
        <f t="shared" si="131"/>
        <v/>
      </c>
      <c r="S281" s="108" t="str">
        <f t="shared" si="132"/>
        <v/>
      </c>
      <c r="T281" s="81" t="str">
        <f t="shared" si="133"/>
        <v/>
      </c>
      <c r="U281" s="105" t="str">
        <f t="shared" ca="1" si="163"/>
        <v/>
      </c>
      <c r="V281" s="105" t="str">
        <f t="shared" ca="1" si="163"/>
        <v/>
      </c>
      <c r="W281" s="105" t="str">
        <f t="shared" ca="1" si="163"/>
        <v/>
      </c>
      <c r="X281" s="105" t="str">
        <f t="shared" ca="1" si="163"/>
        <v/>
      </c>
      <c r="Y281" s="105" t="str">
        <f t="shared" ca="1" si="163"/>
        <v/>
      </c>
      <c r="AB281" s="111" t="str">
        <f t="shared" si="134"/>
        <v xml:space="preserve"> </v>
      </c>
      <c r="AC281" s="135"/>
      <c r="AD281" s="136"/>
      <c r="AE281" s="118" t="str">
        <f t="shared" si="143"/>
        <v/>
      </c>
      <c r="AF281" s="135"/>
      <c r="AG281" s="136"/>
      <c r="AH281" s="118" t="str">
        <f t="shared" si="144"/>
        <v/>
      </c>
      <c r="AI281" s="135"/>
      <c r="AJ281" s="136"/>
      <c r="AK281" s="118" t="str">
        <f t="shared" si="145"/>
        <v/>
      </c>
      <c r="AL281" s="135"/>
      <c r="AM281" s="136"/>
      <c r="AN281" s="118" t="str">
        <f t="shared" si="146"/>
        <v/>
      </c>
      <c r="AO281" s="135"/>
      <c r="AP281" s="136"/>
      <c r="AQ281" s="118" t="str">
        <f t="shared" si="147"/>
        <v/>
      </c>
      <c r="AT281" s="111" t="str">
        <f t="shared" si="148"/>
        <v xml:space="preserve"> </v>
      </c>
      <c r="AU281" t="str">
        <f t="shared" ca="1" si="149"/>
        <v/>
      </c>
      <c r="AV281" s="53" t="str">
        <f t="shared" ca="1" si="150"/>
        <v/>
      </c>
      <c r="AW281" t="str">
        <f t="shared" ca="1" si="151"/>
        <v/>
      </c>
      <c r="AX281" s="121" t="str">
        <f t="shared" ca="1" si="152"/>
        <v/>
      </c>
      <c r="AY281" s="53" t="str">
        <f t="shared" ca="1" si="153"/>
        <v/>
      </c>
      <c r="AZ281" t="str">
        <f t="shared" ca="1" si="154"/>
        <v/>
      </c>
      <c r="BA281" s="121" t="str">
        <f t="shared" ca="1" si="155"/>
        <v/>
      </c>
      <c r="BB281" s="53" t="str">
        <f t="shared" ca="1" si="156"/>
        <v/>
      </c>
      <c r="BC281" t="str">
        <f t="shared" ca="1" si="157"/>
        <v/>
      </c>
      <c r="BD281" s="121" t="str">
        <f t="shared" ca="1" si="158"/>
        <v/>
      </c>
      <c r="BE281" s="53" t="str">
        <f t="shared" ca="1" si="159"/>
        <v/>
      </c>
      <c r="BF281" t="str">
        <f t="shared" ca="1" si="160"/>
        <v/>
      </c>
      <c r="BG281" s="121" t="str">
        <f t="shared" ca="1" si="161"/>
        <v/>
      </c>
      <c r="BH281" s="53" t="str">
        <f t="shared" ca="1" si="162"/>
        <v/>
      </c>
    </row>
    <row r="282" spans="1:60" ht="15.75" thickBot="1" x14ac:dyDescent="0.3">
      <c r="A282" s="48"/>
      <c r="B282" s="48"/>
      <c r="C282" s="48"/>
      <c r="D282" s="48"/>
      <c r="E282" s="48"/>
      <c r="F282" s="48"/>
      <c r="G282" s="48"/>
      <c r="H282" s="48"/>
      <c r="I282" s="48"/>
      <c r="J282" s="220" t="str">
        <f>IF(ISBLANK($G282),"",VLOOKUP($G282,'Chp 3 - Condition Assessment'!$N$5:$R$1000,4,FALSE))</f>
        <v/>
      </c>
      <c r="K282" s="105" t="str">
        <f>IF(ISBLANK($G282),"",VLOOKUP($G282,'Chp 3 - Condition Assessment'!$N$5:$R$1000,5,FALSE))</f>
        <v/>
      </c>
      <c r="L282" s="32" t="str">
        <f t="shared" si="142"/>
        <v xml:space="preserve">  </v>
      </c>
      <c r="P282" t="b">
        <f t="shared" si="137"/>
        <v>0</v>
      </c>
      <c r="Q282" t="str">
        <f t="shared" si="139"/>
        <v/>
      </c>
      <c r="R282" s="53" t="str">
        <f t="shared" ref="R282:R345" si="164">IFERROR(IF(OR(ISBLANK(O282),O282="Grand Total"),"",AVERAGEIF(L:L,O282,J:J)),"")</f>
        <v/>
      </c>
      <c r="S282" s="108" t="str">
        <f t="shared" ref="S282:S345" si="165">IF(OR(ISBLANK(O282),O282="Grand Total"),"",LEFT(O282,4))</f>
        <v/>
      </c>
      <c r="T282" s="81" t="str">
        <f t="shared" ref="T282:T345" si="166">IFERROR(IF(ISBLANK(O282),"",AVERAGEIF(L:L,O282,K:K)),"")</f>
        <v/>
      </c>
      <c r="U282" s="105" t="str">
        <f t="shared" ca="1" si="163"/>
        <v/>
      </c>
      <c r="V282" s="105" t="str">
        <f t="shared" ca="1" si="163"/>
        <v/>
      </c>
      <c r="W282" s="105" t="str">
        <f t="shared" ca="1" si="163"/>
        <v/>
      </c>
      <c r="X282" s="105" t="str">
        <f t="shared" ca="1" si="163"/>
        <v/>
      </c>
      <c r="Y282" s="105" t="str">
        <f t="shared" ca="1" si="163"/>
        <v/>
      </c>
      <c r="AB282" s="111" t="str">
        <f t="shared" si="134"/>
        <v xml:space="preserve"> </v>
      </c>
      <c r="AC282" s="135"/>
      <c r="AD282" s="136"/>
      <c r="AE282" s="118" t="str">
        <f t="shared" si="143"/>
        <v/>
      </c>
      <c r="AF282" s="135"/>
      <c r="AG282" s="136"/>
      <c r="AH282" s="118" t="str">
        <f t="shared" si="144"/>
        <v/>
      </c>
      <c r="AI282" s="135"/>
      <c r="AJ282" s="136"/>
      <c r="AK282" s="118" t="str">
        <f t="shared" si="145"/>
        <v/>
      </c>
      <c r="AL282" s="135"/>
      <c r="AM282" s="136"/>
      <c r="AN282" s="118" t="str">
        <f t="shared" si="146"/>
        <v/>
      </c>
      <c r="AO282" s="135"/>
      <c r="AP282" s="136"/>
      <c r="AQ282" s="118" t="str">
        <f t="shared" si="147"/>
        <v/>
      </c>
      <c r="AT282" s="111" t="str">
        <f t="shared" si="148"/>
        <v xml:space="preserve"> </v>
      </c>
      <c r="AU282" t="str">
        <f t="shared" ca="1" si="149"/>
        <v/>
      </c>
      <c r="AV282" s="53" t="str">
        <f t="shared" ca="1" si="150"/>
        <v/>
      </c>
      <c r="AW282" t="str">
        <f t="shared" ca="1" si="151"/>
        <v/>
      </c>
      <c r="AX282" s="121" t="str">
        <f t="shared" ca="1" si="152"/>
        <v/>
      </c>
      <c r="AY282" s="53" t="str">
        <f t="shared" ca="1" si="153"/>
        <v/>
      </c>
      <c r="AZ282" t="str">
        <f t="shared" ca="1" si="154"/>
        <v/>
      </c>
      <c r="BA282" s="121" t="str">
        <f t="shared" ca="1" si="155"/>
        <v/>
      </c>
      <c r="BB282" s="53" t="str">
        <f t="shared" ca="1" si="156"/>
        <v/>
      </c>
      <c r="BC282" t="str">
        <f t="shared" ca="1" si="157"/>
        <v/>
      </c>
      <c r="BD282" s="121" t="str">
        <f t="shared" ca="1" si="158"/>
        <v/>
      </c>
      <c r="BE282" s="53" t="str">
        <f t="shared" ca="1" si="159"/>
        <v/>
      </c>
      <c r="BF282" t="str">
        <f t="shared" ca="1" si="160"/>
        <v/>
      </c>
      <c r="BG282" s="121" t="str">
        <f t="shared" ca="1" si="161"/>
        <v/>
      </c>
      <c r="BH282" s="53" t="str">
        <f t="shared" ca="1" si="162"/>
        <v/>
      </c>
    </row>
    <row r="283" spans="1:60" ht="15.75" thickBot="1" x14ac:dyDescent="0.3">
      <c r="A283" s="48"/>
      <c r="B283" s="48"/>
      <c r="C283" s="48"/>
      <c r="D283" s="48"/>
      <c r="E283" s="48"/>
      <c r="F283" s="48"/>
      <c r="G283" s="48"/>
      <c r="H283" s="48"/>
      <c r="I283" s="48"/>
      <c r="J283" s="220" t="str">
        <f>IF(ISBLANK($G283),"",VLOOKUP($G283,'Chp 3 - Condition Assessment'!$N$5:$R$1000,4,FALSE))</f>
        <v/>
      </c>
      <c r="K283" s="105" t="str">
        <f>IF(ISBLANK($G283),"",VLOOKUP($G283,'Chp 3 - Condition Assessment'!$N$5:$R$1000,5,FALSE))</f>
        <v/>
      </c>
      <c r="L283" s="32" t="str">
        <f t="shared" si="142"/>
        <v xml:space="preserve">  </v>
      </c>
      <c r="P283" t="b">
        <f t="shared" si="137"/>
        <v>0</v>
      </c>
      <c r="Q283" t="str">
        <f t="shared" si="139"/>
        <v/>
      </c>
      <c r="R283" s="53" t="str">
        <f t="shared" si="164"/>
        <v/>
      </c>
      <c r="S283" s="108" t="str">
        <f t="shared" si="165"/>
        <v/>
      </c>
      <c r="T283" s="81" t="str">
        <f t="shared" si="166"/>
        <v/>
      </c>
      <c r="U283" s="105" t="str">
        <f t="shared" ca="1" si="163"/>
        <v/>
      </c>
      <c r="V283" s="105" t="str">
        <f t="shared" ca="1" si="163"/>
        <v/>
      </c>
      <c r="W283" s="105" t="str">
        <f t="shared" ca="1" si="163"/>
        <v/>
      </c>
      <c r="X283" s="105" t="str">
        <f t="shared" ca="1" si="163"/>
        <v/>
      </c>
      <c r="Y283" s="105" t="str">
        <f t="shared" ca="1" si="163"/>
        <v/>
      </c>
      <c r="AB283" s="111" t="str">
        <f t="shared" si="134"/>
        <v xml:space="preserve"> </v>
      </c>
      <c r="AC283" s="135"/>
      <c r="AD283" s="136"/>
      <c r="AE283" s="118" t="str">
        <f t="shared" si="143"/>
        <v/>
      </c>
      <c r="AF283" s="135"/>
      <c r="AG283" s="136"/>
      <c r="AH283" s="118" t="str">
        <f t="shared" si="144"/>
        <v/>
      </c>
      <c r="AI283" s="135"/>
      <c r="AJ283" s="136"/>
      <c r="AK283" s="118" t="str">
        <f t="shared" si="145"/>
        <v/>
      </c>
      <c r="AL283" s="135"/>
      <c r="AM283" s="136"/>
      <c r="AN283" s="118" t="str">
        <f t="shared" si="146"/>
        <v/>
      </c>
      <c r="AO283" s="135"/>
      <c r="AP283" s="136"/>
      <c r="AQ283" s="118" t="str">
        <f t="shared" si="147"/>
        <v/>
      </c>
      <c r="AT283" s="111" t="str">
        <f t="shared" si="148"/>
        <v xml:space="preserve"> </v>
      </c>
      <c r="AU283" t="str">
        <f t="shared" ca="1" si="149"/>
        <v/>
      </c>
      <c r="AV283" s="53" t="str">
        <f t="shared" ca="1" si="150"/>
        <v/>
      </c>
      <c r="AW283" t="str">
        <f t="shared" ca="1" si="151"/>
        <v/>
      </c>
      <c r="AX283" s="121" t="str">
        <f t="shared" ca="1" si="152"/>
        <v/>
      </c>
      <c r="AY283" s="53" t="str">
        <f t="shared" ca="1" si="153"/>
        <v/>
      </c>
      <c r="AZ283" t="str">
        <f t="shared" ca="1" si="154"/>
        <v/>
      </c>
      <c r="BA283" s="121" t="str">
        <f t="shared" ca="1" si="155"/>
        <v/>
      </c>
      <c r="BB283" s="53" t="str">
        <f t="shared" ca="1" si="156"/>
        <v/>
      </c>
      <c r="BC283" t="str">
        <f t="shared" ca="1" si="157"/>
        <v/>
      </c>
      <c r="BD283" s="121" t="str">
        <f t="shared" ca="1" si="158"/>
        <v/>
      </c>
      <c r="BE283" s="53" t="str">
        <f t="shared" ca="1" si="159"/>
        <v/>
      </c>
      <c r="BF283" t="str">
        <f t="shared" ca="1" si="160"/>
        <v/>
      </c>
      <c r="BG283" s="121" t="str">
        <f t="shared" ca="1" si="161"/>
        <v/>
      </c>
      <c r="BH283" s="53" t="str">
        <f t="shared" ca="1" si="162"/>
        <v/>
      </c>
    </row>
    <row r="284" spans="1:60" ht="15.75" thickBot="1" x14ac:dyDescent="0.3">
      <c r="A284" s="48"/>
      <c r="B284" s="48"/>
      <c r="C284" s="48"/>
      <c r="D284" s="48"/>
      <c r="E284" s="48"/>
      <c r="F284" s="48"/>
      <c r="G284" s="48"/>
      <c r="H284" s="48"/>
      <c r="I284" s="48"/>
      <c r="J284" s="220" t="str">
        <f>IF(ISBLANK($G284),"",VLOOKUP($G284,'Chp 3 - Condition Assessment'!$N$5:$R$1000,4,FALSE))</f>
        <v/>
      </c>
      <c r="K284" s="105" t="str">
        <f>IF(ISBLANK($G284),"",VLOOKUP($G284,'Chp 3 - Condition Assessment'!$N$5:$R$1000,5,FALSE))</f>
        <v/>
      </c>
      <c r="L284" s="32" t="str">
        <f t="shared" si="142"/>
        <v xml:space="preserve">  </v>
      </c>
      <c r="P284" t="b">
        <f t="shared" si="137"/>
        <v>0</v>
      </c>
      <c r="Q284" t="str">
        <f t="shared" si="139"/>
        <v/>
      </c>
      <c r="R284" s="53" t="str">
        <f t="shared" si="164"/>
        <v/>
      </c>
      <c r="S284" s="108" t="str">
        <f t="shared" si="165"/>
        <v/>
      </c>
      <c r="T284" s="81" t="str">
        <f t="shared" si="166"/>
        <v/>
      </c>
      <c r="U284" s="105" t="str">
        <f t="shared" ca="1" si="163"/>
        <v/>
      </c>
      <c r="V284" s="105" t="str">
        <f t="shared" ca="1" si="163"/>
        <v/>
      </c>
      <c r="W284" s="105" t="str">
        <f t="shared" ca="1" si="163"/>
        <v/>
      </c>
      <c r="X284" s="105" t="str">
        <f t="shared" ca="1" si="163"/>
        <v/>
      </c>
      <c r="Y284" s="105" t="str">
        <f t="shared" ca="1" si="163"/>
        <v/>
      </c>
      <c r="AB284" s="111" t="str">
        <f t="shared" si="134"/>
        <v xml:space="preserve"> </v>
      </c>
      <c r="AC284" s="135"/>
      <c r="AD284" s="136"/>
      <c r="AE284" s="118" t="str">
        <f t="shared" si="143"/>
        <v/>
      </c>
      <c r="AF284" s="135"/>
      <c r="AG284" s="136"/>
      <c r="AH284" s="118" t="str">
        <f t="shared" si="144"/>
        <v/>
      </c>
      <c r="AI284" s="135"/>
      <c r="AJ284" s="136"/>
      <c r="AK284" s="118" t="str">
        <f t="shared" si="145"/>
        <v/>
      </c>
      <c r="AL284" s="135"/>
      <c r="AM284" s="136"/>
      <c r="AN284" s="118" t="str">
        <f t="shared" si="146"/>
        <v/>
      </c>
      <c r="AO284" s="135"/>
      <c r="AP284" s="136"/>
      <c r="AQ284" s="118" t="str">
        <f t="shared" si="147"/>
        <v/>
      </c>
      <c r="AT284" s="111" t="str">
        <f t="shared" si="148"/>
        <v xml:space="preserve"> </v>
      </c>
      <c r="AU284" t="str">
        <f t="shared" ca="1" si="149"/>
        <v/>
      </c>
      <c r="AV284" s="53" t="str">
        <f t="shared" ca="1" si="150"/>
        <v/>
      </c>
      <c r="AW284" t="str">
        <f t="shared" ca="1" si="151"/>
        <v/>
      </c>
      <c r="AX284" s="121" t="str">
        <f t="shared" ca="1" si="152"/>
        <v/>
      </c>
      <c r="AY284" s="53" t="str">
        <f t="shared" ca="1" si="153"/>
        <v/>
      </c>
      <c r="AZ284" t="str">
        <f t="shared" ca="1" si="154"/>
        <v/>
      </c>
      <c r="BA284" s="121" t="str">
        <f t="shared" ca="1" si="155"/>
        <v/>
      </c>
      <c r="BB284" s="53" t="str">
        <f t="shared" ca="1" si="156"/>
        <v/>
      </c>
      <c r="BC284" t="str">
        <f t="shared" ca="1" si="157"/>
        <v/>
      </c>
      <c r="BD284" s="121" t="str">
        <f t="shared" ca="1" si="158"/>
        <v/>
      </c>
      <c r="BE284" s="53" t="str">
        <f t="shared" ca="1" si="159"/>
        <v/>
      </c>
      <c r="BF284" t="str">
        <f t="shared" ca="1" si="160"/>
        <v/>
      </c>
      <c r="BG284" s="121" t="str">
        <f t="shared" ca="1" si="161"/>
        <v/>
      </c>
      <c r="BH284" s="53" t="str">
        <f t="shared" ca="1" si="162"/>
        <v/>
      </c>
    </row>
    <row r="285" spans="1:60" ht="15.75" thickBot="1" x14ac:dyDescent="0.3">
      <c r="A285" s="48"/>
      <c r="B285" s="48"/>
      <c r="C285" s="48"/>
      <c r="D285" s="48"/>
      <c r="E285" s="48"/>
      <c r="F285" s="48"/>
      <c r="G285" s="48"/>
      <c r="H285" s="48"/>
      <c r="I285" s="48"/>
      <c r="J285" s="220" t="str">
        <f>IF(ISBLANK($G285),"",VLOOKUP($G285,'Chp 3 - Condition Assessment'!$N$5:$R$1000,4,FALSE))</f>
        <v/>
      </c>
      <c r="K285" s="105" t="str">
        <f>IF(ISBLANK($G285),"",VLOOKUP($G285,'Chp 3 - Condition Assessment'!$N$5:$R$1000,5,FALSE))</f>
        <v/>
      </c>
      <c r="L285" s="32" t="str">
        <f t="shared" si="142"/>
        <v xml:space="preserve">  </v>
      </c>
      <c r="P285" t="b">
        <f t="shared" si="137"/>
        <v>0</v>
      </c>
      <c r="Q285" t="str">
        <f t="shared" si="139"/>
        <v/>
      </c>
      <c r="R285" s="53" t="str">
        <f t="shared" si="164"/>
        <v/>
      </c>
      <c r="S285" s="108" t="str">
        <f t="shared" si="165"/>
        <v/>
      </c>
      <c r="T285" s="81" t="str">
        <f t="shared" si="166"/>
        <v/>
      </c>
      <c r="U285" s="105" t="str">
        <f t="shared" ca="1" si="163"/>
        <v/>
      </c>
      <c r="V285" s="105" t="str">
        <f t="shared" ca="1" si="163"/>
        <v/>
      </c>
      <c r="W285" s="105" t="str">
        <f t="shared" ca="1" si="163"/>
        <v/>
      </c>
      <c r="X285" s="105" t="str">
        <f t="shared" ca="1" si="163"/>
        <v/>
      </c>
      <c r="Y285" s="105" t="str">
        <f t="shared" ca="1" si="163"/>
        <v/>
      </c>
      <c r="AB285" s="111" t="str">
        <f t="shared" ref="AB285:AB348" si="167">IF(OR(ISBLANK(O285),O285="Grand Total")," ",O285)</f>
        <v xml:space="preserve"> </v>
      </c>
      <c r="AC285" s="135"/>
      <c r="AD285" s="136"/>
      <c r="AE285" s="118" t="str">
        <f t="shared" si="143"/>
        <v/>
      </c>
      <c r="AF285" s="135"/>
      <c r="AG285" s="136"/>
      <c r="AH285" s="118" t="str">
        <f t="shared" si="144"/>
        <v/>
      </c>
      <c r="AI285" s="135"/>
      <c r="AJ285" s="136"/>
      <c r="AK285" s="118" t="str">
        <f t="shared" si="145"/>
        <v/>
      </c>
      <c r="AL285" s="135"/>
      <c r="AM285" s="136"/>
      <c r="AN285" s="118" t="str">
        <f t="shared" si="146"/>
        <v/>
      </c>
      <c r="AO285" s="135"/>
      <c r="AP285" s="136"/>
      <c r="AQ285" s="118" t="str">
        <f t="shared" si="147"/>
        <v/>
      </c>
      <c r="AT285" s="111" t="str">
        <f t="shared" si="148"/>
        <v xml:space="preserve"> </v>
      </c>
      <c r="AU285" t="str">
        <f t="shared" ca="1" si="149"/>
        <v/>
      </c>
      <c r="AV285" s="53" t="str">
        <f t="shared" ca="1" si="150"/>
        <v/>
      </c>
      <c r="AW285" t="str">
        <f t="shared" ca="1" si="151"/>
        <v/>
      </c>
      <c r="AX285" s="121" t="str">
        <f t="shared" ca="1" si="152"/>
        <v/>
      </c>
      <c r="AY285" s="53" t="str">
        <f t="shared" ca="1" si="153"/>
        <v/>
      </c>
      <c r="AZ285" t="str">
        <f t="shared" ca="1" si="154"/>
        <v/>
      </c>
      <c r="BA285" s="121" t="str">
        <f t="shared" ca="1" si="155"/>
        <v/>
      </c>
      <c r="BB285" s="53" t="str">
        <f t="shared" ca="1" si="156"/>
        <v/>
      </c>
      <c r="BC285" t="str">
        <f t="shared" ca="1" si="157"/>
        <v/>
      </c>
      <c r="BD285" s="121" t="str">
        <f t="shared" ca="1" si="158"/>
        <v/>
      </c>
      <c r="BE285" s="53" t="str">
        <f t="shared" ca="1" si="159"/>
        <v/>
      </c>
      <c r="BF285" t="str">
        <f t="shared" ca="1" si="160"/>
        <v/>
      </c>
      <c r="BG285" s="121" t="str">
        <f t="shared" ca="1" si="161"/>
        <v/>
      </c>
      <c r="BH285" s="53" t="str">
        <f t="shared" ca="1" si="162"/>
        <v/>
      </c>
    </row>
    <row r="286" spans="1:60" ht="15.75" thickBot="1" x14ac:dyDescent="0.3">
      <c r="A286" s="48"/>
      <c r="B286" s="48"/>
      <c r="C286" s="48"/>
      <c r="D286" s="48"/>
      <c r="E286" s="48"/>
      <c r="F286" s="48"/>
      <c r="G286" s="48"/>
      <c r="H286" s="48"/>
      <c r="I286" s="48"/>
      <c r="J286" s="220" t="str">
        <f>IF(ISBLANK($G286),"",VLOOKUP($G286,'Chp 3 - Condition Assessment'!$N$5:$R$1000,4,FALSE))</f>
        <v/>
      </c>
      <c r="K286" s="105" t="str">
        <f>IF(ISBLANK($G286),"",VLOOKUP($G286,'Chp 3 - Condition Assessment'!$N$5:$R$1000,5,FALSE))</f>
        <v/>
      </c>
      <c r="L286" s="32" t="str">
        <f t="shared" si="142"/>
        <v xml:space="preserve">  </v>
      </c>
      <c r="P286" t="b">
        <f t="shared" si="137"/>
        <v>0</v>
      </c>
      <c r="Q286" t="str">
        <f t="shared" si="139"/>
        <v/>
      </c>
      <c r="R286" s="53" t="str">
        <f t="shared" si="164"/>
        <v/>
      </c>
      <c r="S286" s="108" t="str">
        <f t="shared" si="165"/>
        <v/>
      </c>
      <c r="T286" s="81" t="str">
        <f t="shared" si="166"/>
        <v/>
      </c>
      <c r="U286" s="105" t="str">
        <f t="shared" ref="U286:Y295" ca="1" si="168">IFERROR(IF((U$10-$S286)&lt;=$T286,$Q286,0),"")</f>
        <v/>
      </c>
      <c r="V286" s="105" t="str">
        <f t="shared" ca="1" si="168"/>
        <v/>
      </c>
      <c r="W286" s="105" t="str">
        <f t="shared" ca="1" si="168"/>
        <v/>
      </c>
      <c r="X286" s="105" t="str">
        <f t="shared" ca="1" si="168"/>
        <v/>
      </c>
      <c r="Y286" s="105" t="str">
        <f t="shared" ca="1" si="168"/>
        <v/>
      </c>
      <c r="AB286" s="111" t="str">
        <f t="shared" si="167"/>
        <v xml:space="preserve"> </v>
      </c>
      <c r="AC286" s="135"/>
      <c r="AD286" s="136"/>
      <c r="AE286" s="118" t="str">
        <f t="shared" si="143"/>
        <v/>
      </c>
      <c r="AF286" s="135"/>
      <c r="AG286" s="136"/>
      <c r="AH286" s="118" t="str">
        <f t="shared" si="144"/>
        <v/>
      </c>
      <c r="AI286" s="135"/>
      <c r="AJ286" s="136"/>
      <c r="AK286" s="118" t="str">
        <f t="shared" si="145"/>
        <v/>
      </c>
      <c r="AL286" s="135"/>
      <c r="AM286" s="136"/>
      <c r="AN286" s="118" t="str">
        <f t="shared" si="146"/>
        <v/>
      </c>
      <c r="AO286" s="135"/>
      <c r="AP286" s="136"/>
      <c r="AQ286" s="118" t="str">
        <f t="shared" si="147"/>
        <v/>
      </c>
      <c r="AT286" s="111" t="str">
        <f t="shared" si="148"/>
        <v xml:space="preserve"> </v>
      </c>
      <c r="AU286" t="str">
        <f t="shared" ca="1" si="149"/>
        <v/>
      </c>
      <c r="AV286" s="53" t="str">
        <f t="shared" ca="1" si="150"/>
        <v/>
      </c>
      <c r="AW286" t="str">
        <f t="shared" ca="1" si="151"/>
        <v/>
      </c>
      <c r="AX286" s="121" t="str">
        <f t="shared" ca="1" si="152"/>
        <v/>
      </c>
      <c r="AY286" s="53" t="str">
        <f t="shared" ca="1" si="153"/>
        <v/>
      </c>
      <c r="AZ286" t="str">
        <f t="shared" ca="1" si="154"/>
        <v/>
      </c>
      <c r="BA286" s="121" t="str">
        <f t="shared" ca="1" si="155"/>
        <v/>
      </c>
      <c r="BB286" s="53" t="str">
        <f t="shared" ca="1" si="156"/>
        <v/>
      </c>
      <c r="BC286" t="str">
        <f t="shared" ca="1" si="157"/>
        <v/>
      </c>
      <c r="BD286" s="121" t="str">
        <f t="shared" ca="1" si="158"/>
        <v/>
      </c>
      <c r="BE286" s="53" t="str">
        <f t="shared" ca="1" si="159"/>
        <v/>
      </c>
      <c r="BF286" t="str">
        <f t="shared" ca="1" si="160"/>
        <v/>
      </c>
      <c r="BG286" s="121" t="str">
        <f t="shared" ca="1" si="161"/>
        <v/>
      </c>
      <c r="BH286" s="53" t="str">
        <f t="shared" ca="1" si="162"/>
        <v/>
      </c>
    </row>
    <row r="287" spans="1:60" ht="15.75" thickBot="1" x14ac:dyDescent="0.3">
      <c r="A287" s="48"/>
      <c r="B287" s="48"/>
      <c r="C287" s="48"/>
      <c r="D287" s="48"/>
      <c r="E287" s="48"/>
      <c r="F287" s="48"/>
      <c r="G287" s="48"/>
      <c r="H287" s="48"/>
      <c r="I287" s="48"/>
      <c r="J287" s="220" t="str">
        <f>IF(ISBLANK($G287),"",VLOOKUP($G287,'Chp 3 - Condition Assessment'!$N$5:$R$1000,4,FALSE))</f>
        <v/>
      </c>
      <c r="K287" s="105" t="str">
        <f>IF(ISBLANK($G287),"",VLOOKUP($G287,'Chp 3 - Condition Assessment'!$N$5:$R$1000,5,FALSE))</f>
        <v/>
      </c>
      <c r="L287" s="32" t="str">
        <f t="shared" si="142"/>
        <v xml:space="preserve">  </v>
      </c>
      <c r="P287" t="b">
        <f t="shared" si="137"/>
        <v>0</v>
      </c>
      <c r="Q287" t="str">
        <f t="shared" si="139"/>
        <v/>
      </c>
      <c r="R287" s="53" t="str">
        <f t="shared" si="164"/>
        <v/>
      </c>
      <c r="S287" s="108" t="str">
        <f t="shared" si="165"/>
        <v/>
      </c>
      <c r="T287" s="81" t="str">
        <f t="shared" si="166"/>
        <v/>
      </c>
      <c r="U287" s="105" t="str">
        <f t="shared" ca="1" si="168"/>
        <v/>
      </c>
      <c r="V287" s="105" t="str">
        <f t="shared" ca="1" si="168"/>
        <v/>
      </c>
      <c r="W287" s="105" t="str">
        <f t="shared" ca="1" si="168"/>
        <v/>
      </c>
      <c r="X287" s="105" t="str">
        <f t="shared" ca="1" si="168"/>
        <v/>
      </c>
      <c r="Y287" s="105" t="str">
        <f t="shared" ca="1" si="168"/>
        <v/>
      </c>
      <c r="AB287" s="111" t="str">
        <f t="shared" si="167"/>
        <v xml:space="preserve"> </v>
      </c>
      <c r="AC287" s="135"/>
      <c r="AD287" s="136"/>
      <c r="AE287" s="118" t="str">
        <f t="shared" si="143"/>
        <v/>
      </c>
      <c r="AF287" s="135"/>
      <c r="AG287" s="136"/>
      <c r="AH287" s="118" t="str">
        <f t="shared" si="144"/>
        <v/>
      </c>
      <c r="AI287" s="135"/>
      <c r="AJ287" s="136"/>
      <c r="AK287" s="118" t="str">
        <f t="shared" si="145"/>
        <v/>
      </c>
      <c r="AL287" s="135"/>
      <c r="AM287" s="136"/>
      <c r="AN287" s="118" t="str">
        <f t="shared" si="146"/>
        <v/>
      </c>
      <c r="AO287" s="135"/>
      <c r="AP287" s="136"/>
      <c r="AQ287" s="118" t="str">
        <f t="shared" si="147"/>
        <v/>
      </c>
      <c r="AT287" s="111" t="str">
        <f t="shared" si="148"/>
        <v xml:space="preserve"> </v>
      </c>
      <c r="AU287" t="str">
        <f t="shared" ca="1" si="149"/>
        <v/>
      </c>
      <c r="AV287" s="53" t="str">
        <f t="shared" ca="1" si="150"/>
        <v/>
      </c>
      <c r="AW287" t="str">
        <f t="shared" ca="1" si="151"/>
        <v/>
      </c>
      <c r="AX287" s="121" t="str">
        <f t="shared" ca="1" si="152"/>
        <v/>
      </c>
      <c r="AY287" s="53" t="str">
        <f t="shared" ca="1" si="153"/>
        <v/>
      </c>
      <c r="AZ287" t="str">
        <f t="shared" ca="1" si="154"/>
        <v/>
      </c>
      <c r="BA287" s="121" t="str">
        <f t="shared" ca="1" si="155"/>
        <v/>
      </c>
      <c r="BB287" s="53" t="str">
        <f t="shared" ca="1" si="156"/>
        <v/>
      </c>
      <c r="BC287" t="str">
        <f t="shared" ca="1" si="157"/>
        <v/>
      </c>
      <c r="BD287" s="121" t="str">
        <f t="shared" ca="1" si="158"/>
        <v/>
      </c>
      <c r="BE287" s="53" t="str">
        <f t="shared" ca="1" si="159"/>
        <v/>
      </c>
      <c r="BF287" t="str">
        <f t="shared" ca="1" si="160"/>
        <v/>
      </c>
      <c r="BG287" s="121" t="str">
        <f t="shared" ca="1" si="161"/>
        <v/>
      </c>
      <c r="BH287" s="53" t="str">
        <f t="shared" ca="1" si="162"/>
        <v/>
      </c>
    </row>
    <row r="288" spans="1:60" ht="15.75" thickBot="1" x14ac:dyDescent="0.3">
      <c r="A288" s="48"/>
      <c r="B288" s="48"/>
      <c r="C288" s="48"/>
      <c r="D288" s="48"/>
      <c r="E288" s="48"/>
      <c r="F288" s="48"/>
      <c r="G288" s="48"/>
      <c r="H288" s="48"/>
      <c r="I288" s="48"/>
      <c r="J288" s="220" t="str">
        <f>IF(ISBLANK($G288),"",VLOOKUP($G288,'Chp 3 - Condition Assessment'!$N$5:$R$1000,4,FALSE))</f>
        <v/>
      </c>
      <c r="K288" s="105" t="str">
        <f>IF(ISBLANK($G288),"",VLOOKUP($G288,'Chp 3 - Condition Assessment'!$N$5:$R$1000,5,FALSE))</f>
        <v/>
      </c>
      <c r="L288" s="32" t="str">
        <f t="shared" si="142"/>
        <v xml:space="preserve">  </v>
      </c>
      <c r="P288" t="b">
        <f t="shared" si="137"/>
        <v>0</v>
      </c>
      <c r="Q288" t="str">
        <f t="shared" si="139"/>
        <v/>
      </c>
      <c r="R288" s="53" t="str">
        <f t="shared" si="164"/>
        <v/>
      </c>
      <c r="S288" s="108" t="str">
        <f t="shared" si="165"/>
        <v/>
      </c>
      <c r="T288" s="81" t="str">
        <f t="shared" si="166"/>
        <v/>
      </c>
      <c r="U288" s="105" t="str">
        <f t="shared" ca="1" si="168"/>
        <v/>
      </c>
      <c r="V288" s="105" t="str">
        <f t="shared" ca="1" si="168"/>
        <v/>
      </c>
      <c r="W288" s="105" t="str">
        <f t="shared" ca="1" si="168"/>
        <v/>
      </c>
      <c r="X288" s="105" t="str">
        <f t="shared" ca="1" si="168"/>
        <v/>
      </c>
      <c r="Y288" s="105" t="str">
        <f t="shared" ca="1" si="168"/>
        <v/>
      </c>
      <c r="AB288" s="111" t="str">
        <f t="shared" si="167"/>
        <v xml:space="preserve"> </v>
      </c>
      <c r="AC288" s="135"/>
      <c r="AD288" s="136"/>
      <c r="AE288" s="118" t="str">
        <f t="shared" si="143"/>
        <v/>
      </c>
      <c r="AF288" s="135"/>
      <c r="AG288" s="136"/>
      <c r="AH288" s="118" t="str">
        <f t="shared" si="144"/>
        <v/>
      </c>
      <c r="AI288" s="135"/>
      <c r="AJ288" s="136"/>
      <c r="AK288" s="118" t="str">
        <f t="shared" si="145"/>
        <v/>
      </c>
      <c r="AL288" s="135"/>
      <c r="AM288" s="136"/>
      <c r="AN288" s="118" t="str">
        <f t="shared" si="146"/>
        <v/>
      </c>
      <c r="AO288" s="135"/>
      <c r="AP288" s="136"/>
      <c r="AQ288" s="118" t="str">
        <f t="shared" si="147"/>
        <v/>
      </c>
      <c r="AT288" s="111" t="str">
        <f t="shared" si="148"/>
        <v xml:space="preserve"> </v>
      </c>
      <c r="AU288" t="str">
        <f t="shared" ca="1" si="149"/>
        <v/>
      </c>
      <c r="AV288" s="53" t="str">
        <f t="shared" ca="1" si="150"/>
        <v/>
      </c>
      <c r="AW288" t="str">
        <f t="shared" ca="1" si="151"/>
        <v/>
      </c>
      <c r="AX288" s="121" t="str">
        <f t="shared" ca="1" si="152"/>
        <v/>
      </c>
      <c r="AY288" s="53" t="str">
        <f t="shared" ca="1" si="153"/>
        <v/>
      </c>
      <c r="AZ288" t="str">
        <f t="shared" ca="1" si="154"/>
        <v/>
      </c>
      <c r="BA288" s="121" t="str">
        <f t="shared" ca="1" si="155"/>
        <v/>
      </c>
      <c r="BB288" s="53" t="str">
        <f t="shared" ca="1" si="156"/>
        <v/>
      </c>
      <c r="BC288" t="str">
        <f t="shared" ca="1" si="157"/>
        <v/>
      </c>
      <c r="BD288" s="121" t="str">
        <f t="shared" ca="1" si="158"/>
        <v/>
      </c>
      <c r="BE288" s="53" t="str">
        <f t="shared" ca="1" si="159"/>
        <v/>
      </c>
      <c r="BF288" t="str">
        <f t="shared" ca="1" si="160"/>
        <v/>
      </c>
      <c r="BG288" s="121" t="str">
        <f t="shared" ca="1" si="161"/>
        <v/>
      </c>
      <c r="BH288" s="53" t="str">
        <f t="shared" ca="1" si="162"/>
        <v/>
      </c>
    </row>
    <row r="289" spans="1:60" ht="15.75" thickBot="1" x14ac:dyDescent="0.3">
      <c r="A289" s="48"/>
      <c r="B289" s="48"/>
      <c r="C289" s="48"/>
      <c r="D289" s="48"/>
      <c r="E289" s="48"/>
      <c r="F289" s="48"/>
      <c r="G289" s="48"/>
      <c r="H289" s="48"/>
      <c r="I289" s="48"/>
      <c r="J289" s="220" t="str">
        <f>IF(ISBLANK($G289),"",VLOOKUP($G289,'Chp 3 - Condition Assessment'!$N$5:$R$1000,4,FALSE))</f>
        <v/>
      </c>
      <c r="K289" s="105" t="str">
        <f>IF(ISBLANK($G289),"",VLOOKUP($G289,'Chp 3 - Condition Assessment'!$N$5:$R$1000,5,FALSE))</f>
        <v/>
      </c>
      <c r="L289" s="32" t="str">
        <f t="shared" si="142"/>
        <v xml:space="preserve">  </v>
      </c>
      <c r="P289" t="b">
        <f t="shared" si="137"/>
        <v>0</v>
      </c>
      <c r="Q289" t="str">
        <f t="shared" si="139"/>
        <v/>
      </c>
      <c r="R289" s="53" t="str">
        <f t="shared" si="164"/>
        <v/>
      </c>
      <c r="S289" s="108" t="str">
        <f t="shared" si="165"/>
        <v/>
      </c>
      <c r="T289" s="81" t="str">
        <f t="shared" si="166"/>
        <v/>
      </c>
      <c r="U289" s="105" t="str">
        <f t="shared" ca="1" si="168"/>
        <v/>
      </c>
      <c r="V289" s="105" t="str">
        <f t="shared" ca="1" si="168"/>
        <v/>
      </c>
      <c r="W289" s="105" t="str">
        <f t="shared" ca="1" si="168"/>
        <v/>
      </c>
      <c r="X289" s="105" t="str">
        <f t="shared" ca="1" si="168"/>
        <v/>
      </c>
      <c r="Y289" s="105" t="str">
        <f t="shared" ca="1" si="168"/>
        <v/>
      </c>
      <c r="AB289" s="111" t="str">
        <f t="shared" si="167"/>
        <v xml:space="preserve"> </v>
      </c>
      <c r="AC289" s="135"/>
      <c r="AD289" s="136"/>
      <c r="AE289" s="118" t="str">
        <f t="shared" si="143"/>
        <v/>
      </c>
      <c r="AF289" s="135"/>
      <c r="AG289" s="136"/>
      <c r="AH289" s="118" t="str">
        <f t="shared" si="144"/>
        <v/>
      </c>
      <c r="AI289" s="135"/>
      <c r="AJ289" s="136"/>
      <c r="AK289" s="118" t="str">
        <f t="shared" si="145"/>
        <v/>
      </c>
      <c r="AL289" s="135"/>
      <c r="AM289" s="136"/>
      <c r="AN289" s="118" t="str">
        <f t="shared" si="146"/>
        <v/>
      </c>
      <c r="AO289" s="135"/>
      <c r="AP289" s="136"/>
      <c r="AQ289" s="118" t="str">
        <f t="shared" si="147"/>
        <v/>
      </c>
      <c r="AT289" s="111" t="str">
        <f t="shared" si="148"/>
        <v xml:space="preserve"> </v>
      </c>
      <c r="AU289" t="str">
        <f t="shared" ca="1" si="149"/>
        <v/>
      </c>
      <c r="AV289" s="53" t="str">
        <f t="shared" ca="1" si="150"/>
        <v/>
      </c>
      <c r="AW289" t="str">
        <f t="shared" ca="1" si="151"/>
        <v/>
      </c>
      <c r="AX289" s="121" t="str">
        <f t="shared" ca="1" si="152"/>
        <v/>
      </c>
      <c r="AY289" s="53" t="str">
        <f t="shared" ca="1" si="153"/>
        <v/>
      </c>
      <c r="AZ289" t="str">
        <f t="shared" ca="1" si="154"/>
        <v/>
      </c>
      <c r="BA289" s="121" t="str">
        <f t="shared" ca="1" si="155"/>
        <v/>
      </c>
      <c r="BB289" s="53" t="str">
        <f t="shared" ca="1" si="156"/>
        <v/>
      </c>
      <c r="BC289" t="str">
        <f t="shared" ca="1" si="157"/>
        <v/>
      </c>
      <c r="BD289" s="121" t="str">
        <f t="shared" ca="1" si="158"/>
        <v/>
      </c>
      <c r="BE289" s="53" t="str">
        <f t="shared" ca="1" si="159"/>
        <v/>
      </c>
      <c r="BF289" t="str">
        <f t="shared" ca="1" si="160"/>
        <v/>
      </c>
      <c r="BG289" s="121" t="str">
        <f t="shared" ca="1" si="161"/>
        <v/>
      </c>
      <c r="BH289" s="53" t="str">
        <f t="shared" ca="1" si="162"/>
        <v/>
      </c>
    </row>
    <row r="290" spans="1:60" ht="15.75" thickBot="1" x14ac:dyDescent="0.3">
      <c r="A290" s="48"/>
      <c r="B290" s="48"/>
      <c r="C290" s="48"/>
      <c r="D290" s="48"/>
      <c r="E290" s="48"/>
      <c r="F290" s="48"/>
      <c r="G290" s="48"/>
      <c r="H290" s="48"/>
      <c r="I290" s="48"/>
      <c r="J290" s="220" t="str">
        <f>IF(ISBLANK($G290),"",VLOOKUP($G290,'Chp 3 - Condition Assessment'!$N$5:$R$1000,4,FALSE))</f>
        <v/>
      </c>
      <c r="K290" s="105" t="str">
        <f>IF(ISBLANK($G290),"",VLOOKUP($G290,'Chp 3 - Condition Assessment'!$N$5:$R$1000,5,FALSE))</f>
        <v/>
      </c>
      <c r="L290" s="32" t="str">
        <f t="shared" si="142"/>
        <v xml:space="preserve">  </v>
      </c>
      <c r="P290" t="b">
        <f t="shared" si="137"/>
        <v>0</v>
      </c>
      <c r="Q290" t="str">
        <f t="shared" si="139"/>
        <v/>
      </c>
      <c r="R290" s="53" t="str">
        <f t="shared" si="164"/>
        <v/>
      </c>
      <c r="S290" s="108" t="str">
        <f t="shared" si="165"/>
        <v/>
      </c>
      <c r="T290" s="81" t="str">
        <f t="shared" si="166"/>
        <v/>
      </c>
      <c r="U290" s="105" t="str">
        <f t="shared" ca="1" si="168"/>
        <v/>
      </c>
      <c r="V290" s="105" t="str">
        <f t="shared" ca="1" si="168"/>
        <v/>
      </c>
      <c r="W290" s="105" t="str">
        <f t="shared" ca="1" si="168"/>
        <v/>
      </c>
      <c r="X290" s="105" t="str">
        <f t="shared" ca="1" si="168"/>
        <v/>
      </c>
      <c r="Y290" s="105" t="str">
        <f t="shared" ca="1" si="168"/>
        <v/>
      </c>
      <c r="AB290" s="111" t="str">
        <f t="shared" si="167"/>
        <v xml:space="preserve"> </v>
      </c>
      <c r="AC290" s="135"/>
      <c r="AD290" s="136"/>
      <c r="AE290" s="118" t="str">
        <f t="shared" si="143"/>
        <v/>
      </c>
      <c r="AF290" s="135"/>
      <c r="AG290" s="136"/>
      <c r="AH290" s="118" t="str">
        <f t="shared" si="144"/>
        <v/>
      </c>
      <c r="AI290" s="135"/>
      <c r="AJ290" s="136"/>
      <c r="AK290" s="118" t="str">
        <f t="shared" si="145"/>
        <v/>
      </c>
      <c r="AL290" s="135"/>
      <c r="AM290" s="136"/>
      <c r="AN290" s="118" t="str">
        <f t="shared" si="146"/>
        <v/>
      </c>
      <c r="AO290" s="135"/>
      <c r="AP290" s="136"/>
      <c r="AQ290" s="118" t="str">
        <f t="shared" si="147"/>
        <v/>
      </c>
      <c r="AT290" s="111" t="str">
        <f t="shared" si="148"/>
        <v xml:space="preserve"> </v>
      </c>
      <c r="AU290" t="str">
        <f t="shared" ca="1" si="149"/>
        <v/>
      </c>
      <c r="AV290" s="53" t="str">
        <f t="shared" ca="1" si="150"/>
        <v/>
      </c>
      <c r="AW290" t="str">
        <f t="shared" ca="1" si="151"/>
        <v/>
      </c>
      <c r="AX290" s="121" t="str">
        <f t="shared" ca="1" si="152"/>
        <v/>
      </c>
      <c r="AY290" s="53" t="str">
        <f t="shared" ca="1" si="153"/>
        <v/>
      </c>
      <c r="AZ290" t="str">
        <f t="shared" ca="1" si="154"/>
        <v/>
      </c>
      <c r="BA290" s="121" t="str">
        <f t="shared" ca="1" si="155"/>
        <v/>
      </c>
      <c r="BB290" s="53" t="str">
        <f t="shared" ca="1" si="156"/>
        <v/>
      </c>
      <c r="BC290" t="str">
        <f t="shared" ca="1" si="157"/>
        <v/>
      </c>
      <c r="BD290" s="121" t="str">
        <f t="shared" ca="1" si="158"/>
        <v/>
      </c>
      <c r="BE290" s="53" t="str">
        <f t="shared" ca="1" si="159"/>
        <v/>
      </c>
      <c r="BF290" t="str">
        <f t="shared" ca="1" si="160"/>
        <v/>
      </c>
      <c r="BG290" s="121" t="str">
        <f t="shared" ca="1" si="161"/>
        <v/>
      </c>
      <c r="BH290" s="53" t="str">
        <f t="shared" ca="1" si="162"/>
        <v/>
      </c>
    </row>
    <row r="291" spans="1:60" ht="15.75" thickBot="1" x14ac:dyDescent="0.3">
      <c r="A291" s="48"/>
      <c r="B291" s="48"/>
      <c r="C291" s="48"/>
      <c r="D291" s="48"/>
      <c r="E291" s="48"/>
      <c r="F291" s="48"/>
      <c r="G291" s="48"/>
      <c r="H291" s="48"/>
      <c r="I291" s="48"/>
      <c r="J291" s="220" t="str">
        <f>IF(ISBLANK($G291),"",VLOOKUP($G291,'Chp 3 - Condition Assessment'!$N$5:$R$1000,4,FALSE))</f>
        <v/>
      </c>
      <c r="K291" s="105" t="str">
        <f>IF(ISBLANK($G291),"",VLOOKUP($G291,'Chp 3 - Condition Assessment'!$N$5:$R$1000,5,FALSE))</f>
        <v/>
      </c>
      <c r="L291" s="32" t="str">
        <f t="shared" si="142"/>
        <v xml:space="preserve">  </v>
      </c>
      <c r="P291" t="b">
        <f t="shared" si="137"/>
        <v>0</v>
      </c>
      <c r="Q291" t="str">
        <f t="shared" si="139"/>
        <v/>
      </c>
      <c r="R291" s="53" t="str">
        <f t="shared" si="164"/>
        <v/>
      </c>
      <c r="S291" s="108" t="str">
        <f t="shared" si="165"/>
        <v/>
      </c>
      <c r="T291" s="81" t="str">
        <f t="shared" si="166"/>
        <v/>
      </c>
      <c r="U291" s="105" t="str">
        <f t="shared" ca="1" si="168"/>
        <v/>
      </c>
      <c r="V291" s="105" t="str">
        <f t="shared" ca="1" si="168"/>
        <v/>
      </c>
      <c r="W291" s="105" t="str">
        <f t="shared" ca="1" si="168"/>
        <v/>
      </c>
      <c r="X291" s="105" t="str">
        <f t="shared" ca="1" si="168"/>
        <v/>
      </c>
      <c r="Y291" s="105" t="str">
        <f t="shared" ca="1" si="168"/>
        <v/>
      </c>
      <c r="AB291" s="111" t="str">
        <f t="shared" si="167"/>
        <v xml:space="preserve"> </v>
      </c>
      <c r="AC291" s="135"/>
      <c r="AD291" s="136"/>
      <c r="AE291" s="118" t="str">
        <f t="shared" si="143"/>
        <v/>
      </c>
      <c r="AF291" s="135"/>
      <c r="AG291" s="136"/>
      <c r="AH291" s="118" t="str">
        <f t="shared" si="144"/>
        <v/>
      </c>
      <c r="AI291" s="135"/>
      <c r="AJ291" s="136"/>
      <c r="AK291" s="118" t="str">
        <f t="shared" si="145"/>
        <v/>
      </c>
      <c r="AL291" s="135"/>
      <c r="AM291" s="136"/>
      <c r="AN291" s="118" t="str">
        <f t="shared" si="146"/>
        <v/>
      </c>
      <c r="AO291" s="135"/>
      <c r="AP291" s="136"/>
      <c r="AQ291" s="118" t="str">
        <f t="shared" si="147"/>
        <v/>
      </c>
      <c r="AT291" s="111" t="str">
        <f t="shared" si="148"/>
        <v xml:space="preserve"> </v>
      </c>
      <c r="AU291" t="str">
        <f t="shared" ca="1" si="149"/>
        <v/>
      </c>
      <c r="AV291" s="53" t="str">
        <f t="shared" ca="1" si="150"/>
        <v/>
      </c>
      <c r="AW291" t="str">
        <f t="shared" ca="1" si="151"/>
        <v/>
      </c>
      <c r="AX291" s="121" t="str">
        <f t="shared" ca="1" si="152"/>
        <v/>
      </c>
      <c r="AY291" s="53" t="str">
        <f t="shared" ca="1" si="153"/>
        <v/>
      </c>
      <c r="AZ291" t="str">
        <f t="shared" ca="1" si="154"/>
        <v/>
      </c>
      <c r="BA291" s="121" t="str">
        <f t="shared" ca="1" si="155"/>
        <v/>
      </c>
      <c r="BB291" s="53" t="str">
        <f t="shared" ca="1" si="156"/>
        <v/>
      </c>
      <c r="BC291" t="str">
        <f t="shared" ca="1" si="157"/>
        <v/>
      </c>
      <c r="BD291" s="121" t="str">
        <f t="shared" ca="1" si="158"/>
        <v/>
      </c>
      <c r="BE291" s="53" t="str">
        <f t="shared" ca="1" si="159"/>
        <v/>
      </c>
      <c r="BF291" t="str">
        <f t="shared" ca="1" si="160"/>
        <v/>
      </c>
      <c r="BG291" s="121" t="str">
        <f t="shared" ca="1" si="161"/>
        <v/>
      </c>
      <c r="BH291" s="53" t="str">
        <f t="shared" ca="1" si="162"/>
        <v/>
      </c>
    </row>
    <row r="292" spans="1:60" ht="15.75" thickBot="1" x14ac:dyDescent="0.3">
      <c r="A292" s="48"/>
      <c r="B292" s="48"/>
      <c r="C292" s="48"/>
      <c r="D292" s="48"/>
      <c r="E292" s="48"/>
      <c r="F292" s="48"/>
      <c r="G292" s="48"/>
      <c r="H292" s="48"/>
      <c r="I292" s="48"/>
      <c r="J292" s="220" t="str">
        <f>IF(ISBLANK($G292),"",VLOOKUP($G292,'Chp 3 - Condition Assessment'!$N$5:$R$1000,4,FALSE))</f>
        <v/>
      </c>
      <c r="K292" s="105" t="str">
        <f>IF(ISBLANK($G292),"",VLOOKUP($G292,'Chp 3 - Condition Assessment'!$N$5:$R$1000,5,FALSE))</f>
        <v/>
      </c>
      <c r="L292" s="32" t="str">
        <f t="shared" si="142"/>
        <v xml:space="preserve">  </v>
      </c>
      <c r="P292" t="b">
        <f t="shared" si="137"/>
        <v>0</v>
      </c>
      <c r="Q292" t="str">
        <f t="shared" si="139"/>
        <v/>
      </c>
      <c r="R292" s="53" t="str">
        <f t="shared" si="164"/>
        <v/>
      </c>
      <c r="S292" s="108" t="str">
        <f t="shared" si="165"/>
        <v/>
      </c>
      <c r="T292" s="81" t="str">
        <f t="shared" si="166"/>
        <v/>
      </c>
      <c r="U292" s="105" t="str">
        <f t="shared" ca="1" si="168"/>
        <v/>
      </c>
      <c r="V292" s="105" t="str">
        <f t="shared" ca="1" si="168"/>
        <v/>
      </c>
      <c r="W292" s="105" t="str">
        <f t="shared" ca="1" si="168"/>
        <v/>
      </c>
      <c r="X292" s="105" t="str">
        <f t="shared" ca="1" si="168"/>
        <v/>
      </c>
      <c r="Y292" s="105" t="str">
        <f t="shared" ca="1" si="168"/>
        <v/>
      </c>
      <c r="AB292" s="111" t="str">
        <f t="shared" si="167"/>
        <v xml:space="preserve"> </v>
      </c>
      <c r="AC292" s="135"/>
      <c r="AD292" s="136"/>
      <c r="AE292" s="118" t="str">
        <f t="shared" si="143"/>
        <v/>
      </c>
      <c r="AF292" s="135"/>
      <c r="AG292" s="136"/>
      <c r="AH292" s="118" t="str">
        <f t="shared" si="144"/>
        <v/>
      </c>
      <c r="AI292" s="135"/>
      <c r="AJ292" s="136"/>
      <c r="AK292" s="118" t="str">
        <f t="shared" si="145"/>
        <v/>
      </c>
      <c r="AL292" s="135"/>
      <c r="AM292" s="136"/>
      <c r="AN292" s="118" t="str">
        <f t="shared" si="146"/>
        <v/>
      </c>
      <c r="AO292" s="135"/>
      <c r="AP292" s="136"/>
      <c r="AQ292" s="118" t="str">
        <f t="shared" si="147"/>
        <v/>
      </c>
      <c r="AT292" s="111" t="str">
        <f t="shared" si="148"/>
        <v xml:space="preserve"> </v>
      </c>
      <c r="AU292" t="str">
        <f t="shared" ca="1" si="149"/>
        <v/>
      </c>
      <c r="AV292" s="53" t="str">
        <f t="shared" ca="1" si="150"/>
        <v/>
      </c>
      <c r="AW292" t="str">
        <f t="shared" ca="1" si="151"/>
        <v/>
      </c>
      <c r="AX292" s="121" t="str">
        <f t="shared" ca="1" si="152"/>
        <v/>
      </c>
      <c r="AY292" s="53" t="str">
        <f t="shared" ca="1" si="153"/>
        <v/>
      </c>
      <c r="AZ292" t="str">
        <f t="shared" ca="1" si="154"/>
        <v/>
      </c>
      <c r="BA292" s="121" t="str">
        <f t="shared" ca="1" si="155"/>
        <v/>
      </c>
      <c r="BB292" s="53" t="str">
        <f t="shared" ca="1" si="156"/>
        <v/>
      </c>
      <c r="BC292" t="str">
        <f t="shared" ca="1" si="157"/>
        <v/>
      </c>
      <c r="BD292" s="121" t="str">
        <f t="shared" ca="1" si="158"/>
        <v/>
      </c>
      <c r="BE292" s="53" t="str">
        <f t="shared" ca="1" si="159"/>
        <v/>
      </c>
      <c r="BF292" t="str">
        <f t="shared" ca="1" si="160"/>
        <v/>
      </c>
      <c r="BG292" s="121" t="str">
        <f t="shared" ca="1" si="161"/>
        <v/>
      </c>
      <c r="BH292" s="53" t="str">
        <f t="shared" ca="1" si="162"/>
        <v/>
      </c>
    </row>
    <row r="293" spans="1:60" ht="15.75" thickBot="1" x14ac:dyDescent="0.3">
      <c r="A293" s="48"/>
      <c r="B293" s="48"/>
      <c r="C293" s="48"/>
      <c r="D293" s="48"/>
      <c r="E293" s="48"/>
      <c r="F293" s="48"/>
      <c r="G293" s="48"/>
      <c r="H293" s="48"/>
      <c r="I293" s="48"/>
      <c r="J293" s="220" t="str">
        <f>IF(ISBLANK($G293),"",VLOOKUP($G293,'Chp 3 - Condition Assessment'!$N$5:$R$1000,4,FALSE))</f>
        <v/>
      </c>
      <c r="K293" s="105" t="str">
        <f>IF(ISBLANK($G293),"",VLOOKUP($G293,'Chp 3 - Condition Assessment'!$N$5:$R$1000,5,FALSE))</f>
        <v/>
      </c>
      <c r="L293" s="32" t="str">
        <f t="shared" si="142"/>
        <v xml:space="preserve">  </v>
      </c>
      <c r="P293" t="b">
        <f t="shared" si="137"/>
        <v>0</v>
      </c>
      <c r="Q293" t="str">
        <f t="shared" si="139"/>
        <v/>
      </c>
      <c r="R293" s="53" t="str">
        <f t="shared" si="164"/>
        <v/>
      </c>
      <c r="S293" s="108" t="str">
        <f t="shared" si="165"/>
        <v/>
      </c>
      <c r="T293" s="81" t="str">
        <f t="shared" si="166"/>
        <v/>
      </c>
      <c r="U293" s="105" t="str">
        <f t="shared" ca="1" si="168"/>
        <v/>
      </c>
      <c r="V293" s="105" t="str">
        <f t="shared" ca="1" si="168"/>
        <v/>
      </c>
      <c r="W293" s="105" t="str">
        <f t="shared" ca="1" si="168"/>
        <v/>
      </c>
      <c r="X293" s="105" t="str">
        <f t="shared" ca="1" si="168"/>
        <v/>
      </c>
      <c r="Y293" s="105" t="str">
        <f t="shared" ca="1" si="168"/>
        <v/>
      </c>
      <c r="AB293" s="111" t="str">
        <f t="shared" si="167"/>
        <v xml:space="preserve"> </v>
      </c>
      <c r="AC293" s="135"/>
      <c r="AD293" s="136"/>
      <c r="AE293" s="118" t="str">
        <f t="shared" si="143"/>
        <v/>
      </c>
      <c r="AF293" s="135"/>
      <c r="AG293" s="136"/>
      <c r="AH293" s="118" t="str">
        <f t="shared" si="144"/>
        <v/>
      </c>
      <c r="AI293" s="135"/>
      <c r="AJ293" s="136"/>
      <c r="AK293" s="118" t="str">
        <f t="shared" si="145"/>
        <v/>
      </c>
      <c r="AL293" s="135"/>
      <c r="AM293" s="136"/>
      <c r="AN293" s="118" t="str">
        <f t="shared" si="146"/>
        <v/>
      </c>
      <c r="AO293" s="135"/>
      <c r="AP293" s="136"/>
      <c r="AQ293" s="118" t="str">
        <f t="shared" si="147"/>
        <v/>
      </c>
      <c r="AT293" s="111" t="str">
        <f t="shared" si="148"/>
        <v xml:space="preserve"> </v>
      </c>
      <c r="AU293" t="str">
        <f t="shared" ca="1" si="149"/>
        <v/>
      </c>
      <c r="AV293" s="53" t="str">
        <f t="shared" ca="1" si="150"/>
        <v/>
      </c>
      <c r="AW293" t="str">
        <f t="shared" ca="1" si="151"/>
        <v/>
      </c>
      <c r="AX293" s="121" t="str">
        <f t="shared" ca="1" si="152"/>
        <v/>
      </c>
      <c r="AY293" s="53" t="str">
        <f t="shared" ca="1" si="153"/>
        <v/>
      </c>
      <c r="AZ293" t="str">
        <f t="shared" ca="1" si="154"/>
        <v/>
      </c>
      <c r="BA293" s="121" t="str">
        <f t="shared" ca="1" si="155"/>
        <v/>
      </c>
      <c r="BB293" s="53" t="str">
        <f t="shared" ca="1" si="156"/>
        <v/>
      </c>
      <c r="BC293" t="str">
        <f t="shared" ca="1" si="157"/>
        <v/>
      </c>
      <c r="BD293" s="121" t="str">
        <f t="shared" ca="1" si="158"/>
        <v/>
      </c>
      <c r="BE293" s="53" t="str">
        <f t="shared" ca="1" si="159"/>
        <v/>
      </c>
      <c r="BF293" t="str">
        <f t="shared" ca="1" si="160"/>
        <v/>
      </c>
      <c r="BG293" s="121" t="str">
        <f t="shared" ca="1" si="161"/>
        <v/>
      </c>
      <c r="BH293" s="53" t="str">
        <f t="shared" ca="1" si="162"/>
        <v/>
      </c>
    </row>
    <row r="294" spans="1:60" ht="15.75" thickBot="1" x14ac:dyDescent="0.3">
      <c r="A294" s="48"/>
      <c r="B294" s="48"/>
      <c r="C294" s="48"/>
      <c r="D294" s="48"/>
      <c r="E294" s="48"/>
      <c r="F294" s="48"/>
      <c r="G294" s="48"/>
      <c r="H294" s="48"/>
      <c r="I294" s="48"/>
      <c r="J294" s="220" t="str">
        <f>IF(ISBLANK($G294),"",VLOOKUP($G294,'Chp 3 - Condition Assessment'!$N$5:$R$1000,4,FALSE))</f>
        <v/>
      </c>
      <c r="K294" s="105" t="str">
        <f>IF(ISBLANK($G294),"",VLOOKUP($G294,'Chp 3 - Condition Assessment'!$N$5:$R$1000,5,FALSE))</f>
        <v/>
      </c>
      <c r="L294" s="32" t="str">
        <f t="shared" si="142"/>
        <v xml:space="preserve">  </v>
      </c>
      <c r="P294" t="b">
        <f t="shared" si="137"/>
        <v>0</v>
      </c>
      <c r="Q294" t="str">
        <f t="shared" si="139"/>
        <v/>
      </c>
      <c r="R294" s="53" t="str">
        <f t="shared" si="164"/>
        <v/>
      </c>
      <c r="S294" s="108" t="str">
        <f t="shared" si="165"/>
        <v/>
      </c>
      <c r="T294" s="81" t="str">
        <f t="shared" si="166"/>
        <v/>
      </c>
      <c r="U294" s="105" t="str">
        <f t="shared" ca="1" si="168"/>
        <v/>
      </c>
      <c r="V294" s="105" t="str">
        <f t="shared" ca="1" si="168"/>
        <v/>
      </c>
      <c r="W294" s="105" t="str">
        <f t="shared" ca="1" si="168"/>
        <v/>
      </c>
      <c r="X294" s="105" t="str">
        <f t="shared" ca="1" si="168"/>
        <v/>
      </c>
      <c r="Y294" s="105" t="str">
        <f t="shared" ca="1" si="168"/>
        <v/>
      </c>
      <c r="AB294" s="111" t="str">
        <f t="shared" si="167"/>
        <v xml:space="preserve"> </v>
      </c>
      <c r="AC294" s="135"/>
      <c r="AD294" s="136"/>
      <c r="AE294" s="118" t="str">
        <f t="shared" si="143"/>
        <v/>
      </c>
      <c r="AF294" s="135"/>
      <c r="AG294" s="136"/>
      <c r="AH294" s="118" t="str">
        <f t="shared" si="144"/>
        <v/>
      </c>
      <c r="AI294" s="135"/>
      <c r="AJ294" s="136"/>
      <c r="AK294" s="118" t="str">
        <f t="shared" si="145"/>
        <v/>
      </c>
      <c r="AL294" s="135"/>
      <c r="AM294" s="136"/>
      <c r="AN294" s="118" t="str">
        <f t="shared" si="146"/>
        <v/>
      </c>
      <c r="AO294" s="135"/>
      <c r="AP294" s="136"/>
      <c r="AQ294" s="118" t="str">
        <f t="shared" si="147"/>
        <v/>
      </c>
      <c r="AT294" s="111" t="str">
        <f t="shared" si="148"/>
        <v xml:space="preserve"> </v>
      </c>
      <c r="AU294" t="str">
        <f t="shared" ca="1" si="149"/>
        <v/>
      </c>
      <c r="AV294" s="53" t="str">
        <f t="shared" ca="1" si="150"/>
        <v/>
      </c>
      <c r="AW294" t="str">
        <f t="shared" ca="1" si="151"/>
        <v/>
      </c>
      <c r="AX294" s="121" t="str">
        <f t="shared" ca="1" si="152"/>
        <v/>
      </c>
      <c r="AY294" s="53" t="str">
        <f t="shared" ca="1" si="153"/>
        <v/>
      </c>
      <c r="AZ294" t="str">
        <f t="shared" ca="1" si="154"/>
        <v/>
      </c>
      <c r="BA294" s="121" t="str">
        <f t="shared" ca="1" si="155"/>
        <v/>
      </c>
      <c r="BB294" s="53" t="str">
        <f t="shared" ca="1" si="156"/>
        <v/>
      </c>
      <c r="BC294" t="str">
        <f t="shared" ca="1" si="157"/>
        <v/>
      </c>
      <c r="BD294" s="121" t="str">
        <f t="shared" ca="1" si="158"/>
        <v/>
      </c>
      <c r="BE294" s="53" t="str">
        <f t="shared" ca="1" si="159"/>
        <v/>
      </c>
      <c r="BF294" t="str">
        <f t="shared" ca="1" si="160"/>
        <v/>
      </c>
      <c r="BG294" s="121" t="str">
        <f t="shared" ca="1" si="161"/>
        <v/>
      </c>
      <c r="BH294" s="53" t="str">
        <f t="shared" ca="1" si="162"/>
        <v/>
      </c>
    </row>
    <row r="295" spans="1:60" ht="15.75" thickBot="1" x14ac:dyDescent="0.3">
      <c r="A295" s="48"/>
      <c r="B295" s="48"/>
      <c r="C295" s="48"/>
      <c r="D295" s="48"/>
      <c r="E295" s="48"/>
      <c r="F295" s="48"/>
      <c r="G295" s="48"/>
      <c r="H295" s="48"/>
      <c r="I295" s="48"/>
      <c r="J295" s="220" t="str">
        <f>IF(ISBLANK($G295),"",VLOOKUP($G295,'Chp 3 - Condition Assessment'!$N$5:$R$1000,4,FALSE))</f>
        <v/>
      </c>
      <c r="K295" s="105" t="str">
        <f>IF(ISBLANK($G295),"",VLOOKUP($G295,'Chp 3 - Condition Assessment'!$N$5:$R$1000,5,FALSE))</f>
        <v/>
      </c>
      <c r="L295" s="32" t="str">
        <f t="shared" si="142"/>
        <v xml:space="preserve">  </v>
      </c>
      <c r="P295" t="b">
        <f t="shared" si="137"/>
        <v>0</v>
      </c>
      <c r="Q295" t="str">
        <f t="shared" si="139"/>
        <v/>
      </c>
      <c r="R295" s="53" t="str">
        <f t="shared" si="164"/>
        <v/>
      </c>
      <c r="S295" s="108" t="str">
        <f t="shared" si="165"/>
        <v/>
      </c>
      <c r="T295" s="81" t="str">
        <f t="shared" si="166"/>
        <v/>
      </c>
      <c r="U295" s="105" t="str">
        <f t="shared" ca="1" si="168"/>
        <v/>
      </c>
      <c r="V295" s="105" t="str">
        <f t="shared" ca="1" si="168"/>
        <v/>
      </c>
      <c r="W295" s="105" t="str">
        <f t="shared" ca="1" si="168"/>
        <v/>
      </c>
      <c r="X295" s="105" t="str">
        <f t="shared" ca="1" si="168"/>
        <v/>
      </c>
      <c r="Y295" s="105" t="str">
        <f t="shared" ca="1" si="168"/>
        <v/>
      </c>
      <c r="AB295" s="111" t="str">
        <f t="shared" si="167"/>
        <v xml:space="preserve"> </v>
      </c>
      <c r="AC295" s="135"/>
      <c r="AD295" s="136"/>
      <c r="AE295" s="118" t="str">
        <f t="shared" si="143"/>
        <v/>
      </c>
      <c r="AF295" s="135"/>
      <c r="AG295" s="136"/>
      <c r="AH295" s="118" t="str">
        <f t="shared" si="144"/>
        <v/>
      </c>
      <c r="AI295" s="135"/>
      <c r="AJ295" s="136"/>
      <c r="AK295" s="118" t="str">
        <f t="shared" si="145"/>
        <v/>
      </c>
      <c r="AL295" s="135"/>
      <c r="AM295" s="136"/>
      <c r="AN295" s="118" t="str">
        <f t="shared" si="146"/>
        <v/>
      </c>
      <c r="AO295" s="135"/>
      <c r="AP295" s="136"/>
      <c r="AQ295" s="118" t="str">
        <f t="shared" si="147"/>
        <v/>
      </c>
      <c r="AT295" s="111" t="str">
        <f t="shared" si="148"/>
        <v xml:space="preserve"> </v>
      </c>
      <c r="AU295" t="str">
        <f t="shared" ca="1" si="149"/>
        <v/>
      </c>
      <c r="AV295" s="53" t="str">
        <f t="shared" ca="1" si="150"/>
        <v/>
      </c>
      <c r="AW295" t="str">
        <f t="shared" ca="1" si="151"/>
        <v/>
      </c>
      <c r="AX295" s="121" t="str">
        <f t="shared" ca="1" si="152"/>
        <v/>
      </c>
      <c r="AY295" s="53" t="str">
        <f t="shared" ca="1" si="153"/>
        <v/>
      </c>
      <c r="AZ295" t="str">
        <f t="shared" ca="1" si="154"/>
        <v/>
      </c>
      <c r="BA295" s="121" t="str">
        <f t="shared" ca="1" si="155"/>
        <v/>
      </c>
      <c r="BB295" s="53" t="str">
        <f t="shared" ca="1" si="156"/>
        <v/>
      </c>
      <c r="BC295" t="str">
        <f t="shared" ca="1" si="157"/>
        <v/>
      </c>
      <c r="BD295" s="121" t="str">
        <f t="shared" ca="1" si="158"/>
        <v/>
      </c>
      <c r="BE295" s="53" t="str">
        <f t="shared" ca="1" si="159"/>
        <v/>
      </c>
      <c r="BF295" t="str">
        <f t="shared" ca="1" si="160"/>
        <v/>
      </c>
      <c r="BG295" s="121" t="str">
        <f t="shared" ca="1" si="161"/>
        <v/>
      </c>
      <c r="BH295" s="53" t="str">
        <f t="shared" ca="1" si="162"/>
        <v/>
      </c>
    </row>
    <row r="296" spans="1:60" ht="15.75" thickBot="1" x14ac:dyDescent="0.3">
      <c r="A296" s="48"/>
      <c r="B296" s="48"/>
      <c r="C296" s="48"/>
      <c r="D296" s="48"/>
      <c r="E296" s="48"/>
      <c r="F296" s="48"/>
      <c r="G296" s="48"/>
      <c r="H296" s="48"/>
      <c r="I296" s="48"/>
      <c r="J296" s="220" t="str">
        <f>IF(ISBLANK($G296),"",VLOOKUP($G296,'Chp 3 - Condition Assessment'!$N$5:$R$1000,4,FALSE))</f>
        <v/>
      </c>
      <c r="K296" s="105" t="str">
        <f>IF(ISBLANK($G296),"",VLOOKUP($G296,'Chp 3 - Condition Assessment'!$N$5:$R$1000,5,FALSE))</f>
        <v/>
      </c>
      <c r="L296" s="32" t="str">
        <f t="shared" si="142"/>
        <v xml:space="preserve">  </v>
      </c>
      <c r="P296" t="b">
        <f t="shared" si="137"/>
        <v>0</v>
      </c>
      <c r="Q296" t="str">
        <f t="shared" si="139"/>
        <v/>
      </c>
      <c r="R296" s="53" t="str">
        <f t="shared" si="164"/>
        <v/>
      </c>
      <c r="S296" s="108" t="str">
        <f t="shared" si="165"/>
        <v/>
      </c>
      <c r="T296" s="81" t="str">
        <f t="shared" si="166"/>
        <v/>
      </c>
      <c r="U296" s="105" t="str">
        <f t="shared" ref="U296:Y305" ca="1" si="169">IFERROR(IF((U$10-$S296)&lt;=$T296,$Q296,0),"")</f>
        <v/>
      </c>
      <c r="V296" s="105" t="str">
        <f t="shared" ca="1" si="169"/>
        <v/>
      </c>
      <c r="W296" s="105" t="str">
        <f t="shared" ca="1" si="169"/>
        <v/>
      </c>
      <c r="X296" s="105" t="str">
        <f t="shared" ca="1" si="169"/>
        <v/>
      </c>
      <c r="Y296" s="105" t="str">
        <f t="shared" ca="1" si="169"/>
        <v/>
      </c>
      <c r="AB296" s="111" t="str">
        <f t="shared" si="167"/>
        <v xml:space="preserve"> </v>
      </c>
      <c r="AC296" s="135"/>
      <c r="AD296" s="136"/>
      <c r="AE296" s="118" t="str">
        <f t="shared" si="143"/>
        <v/>
      </c>
      <c r="AF296" s="135"/>
      <c r="AG296" s="136"/>
      <c r="AH296" s="118" t="str">
        <f t="shared" si="144"/>
        <v/>
      </c>
      <c r="AI296" s="135"/>
      <c r="AJ296" s="136"/>
      <c r="AK296" s="118" t="str">
        <f t="shared" si="145"/>
        <v/>
      </c>
      <c r="AL296" s="135"/>
      <c r="AM296" s="136"/>
      <c r="AN296" s="118" t="str">
        <f t="shared" si="146"/>
        <v/>
      </c>
      <c r="AO296" s="135"/>
      <c r="AP296" s="136"/>
      <c r="AQ296" s="118" t="str">
        <f t="shared" si="147"/>
        <v/>
      </c>
      <c r="AT296" s="111" t="str">
        <f t="shared" si="148"/>
        <v xml:space="preserve"> </v>
      </c>
      <c r="AU296" t="str">
        <f t="shared" ca="1" si="149"/>
        <v/>
      </c>
      <c r="AV296" s="53" t="str">
        <f t="shared" ca="1" si="150"/>
        <v/>
      </c>
      <c r="AW296" t="str">
        <f t="shared" ca="1" si="151"/>
        <v/>
      </c>
      <c r="AX296" s="121" t="str">
        <f t="shared" ca="1" si="152"/>
        <v/>
      </c>
      <c r="AY296" s="53" t="str">
        <f t="shared" ca="1" si="153"/>
        <v/>
      </c>
      <c r="AZ296" t="str">
        <f t="shared" ca="1" si="154"/>
        <v/>
      </c>
      <c r="BA296" s="121" t="str">
        <f t="shared" ca="1" si="155"/>
        <v/>
      </c>
      <c r="BB296" s="53" t="str">
        <f t="shared" ca="1" si="156"/>
        <v/>
      </c>
      <c r="BC296" t="str">
        <f t="shared" ca="1" si="157"/>
        <v/>
      </c>
      <c r="BD296" s="121" t="str">
        <f t="shared" ca="1" si="158"/>
        <v/>
      </c>
      <c r="BE296" s="53" t="str">
        <f t="shared" ca="1" si="159"/>
        <v/>
      </c>
      <c r="BF296" t="str">
        <f t="shared" ca="1" si="160"/>
        <v/>
      </c>
      <c r="BG296" s="121" t="str">
        <f t="shared" ca="1" si="161"/>
        <v/>
      </c>
      <c r="BH296" s="53" t="str">
        <f t="shared" ca="1" si="162"/>
        <v/>
      </c>
    </row>
    <row r="297" spans="1:60" ht="15.75" thickBot="1" x14ac:dyDescent="0.3">
      <c r="A297" s="48"/>
      <c r="B297" s="48"/>
      <c r="C297" s="48"/>
      <c r="D297" s="48"/>
      <c r="E297" s="48"/>
      <c r="F297" s="48"/>
      <c r="G297" s="48"/>
      <c r="H297" s="48"/>
      <c r="I297" s="48"/>
      <c r="J297" s="220" t="str">
        <f>IF(ISBLANK($G297),"",VLOOKUP($G297,'Chp 3 - Condition Assessment'!$N$5:$R$1000,4,FALSE))</f>
        <v/>
      </c>
      <c r="K297" s="105" t="str">
        <f>IF(ISBLANK($G297),"",VLOOKUP($G297,'Chp 3 - Condition Assessment'!$N$5:$R$1000,5,FALSE))</f>
        <v/>
      </c>
      <c r="L297" s="32" t="str">
        <f t="shared" si="142"/>
        <v xml:space="preserve">  </v>
      </c>
      <c r="P297" t="b">
        <f t="shared" si="137"/>
        <v>0</v>
      </c>
      <c r="Q297" t="str">
        <f t="shared" si="139"/>
        <v/>
      </c>
      <c r="R297" s="53" t="str">
        <f t="shared" si="164"/>
        <v/>
      </c>
      <c r="S297" s="108" t="str">
        <f t="shared" si="165"/>
        <v/>
      </c>
      <c r="T297" s="81" t="str">
        <f t="shared" si="166"/>
        <v/>
      </c>
      <c r="U297" s="105" t="str">
        <f t="shared" ca="1" si="169"/>
        <v/>
      </c>
      <c r="V297" s="105" t="str">
        <f t="shared" ca="1" si="169"/>
        <v/>
      </c>
      <c r="W297" s="105" t="str">
        <f t="shared" ca="1" si="169"/>
        <v/>
      </c>
      <c r="X297" s="105" t="str">
        <f t="shared" ca="1" si="169"/>
        <v/>
      </c>
      <c r="Y297" s="105" t="str">
        <f t="shared" ca="1" si="169"/>
        <v/>
      </c>
      <c r="AB297" s="111" t="str">
        <f t="shared" si="167"/>
        <v xml:space="preserve"> </v>
      </c>
      <c r="AC297" s="135"/>
      <c r="AD297" s="136"/>
      <c r="AE297" s="118" t="str">
        <f t="shared" si="143"/>
        <v/>
      </c>
      <c r="AF297" s="135"/>
      <c r="AG297" s="136"/>
      <c r="AH297" s="118" t="str">
        <f t="shared" si="144"/>
        <v/>
      </c>
      <c r="AI297" s="135"/>
      <c r="AJ297" s="136"/>
      <c r="AK297" s="118" t="str">
        <f t="shared" si="145"/>
        <v/>
      </c>
      <c r="AL297" s="135"/>
      <c r="AM297" s="136"/>
      <c r="AN297" s="118" t="str">
        <f t="shared" si="146"/>
        <v/>
      </c>
      <c r="AO297" s="135"/>
      <c r="AP297" s="136"/>
      <c r="AQ297" s="118" t="str">
        <f t="shared" si="147"/>
        <v/>
      </c>
      <c r="AT297" s="111" t="str">
        <f t="shared" si="148"/>
        <v xml:space="preserve"> </v>
      </c>
      <c r="AU297" t="str">
        <f t="shared" ca="1" si="149"/>
        <v/>
      </c>
      <c r="AV297" s="53" t="str">
        <f t="shared" ca="1" si="150"/>
        <v/>
      </c>
      <c r="AW297" t="str">
        <f t="shared" ca="1" si="151"/>
        <v/>
      </c>
      <c r="AX297" s="121" t="str">
        <f t="shared" ca="1" si="152"/>
        <v/>
      </c>
      <c r="AY297" s="53" t="str">
        <f t="shared" ca="1" si="153"/>
        <v/>
      </c>
      <c r="AZ297" t="str">
        <f t="shared" ca="1" si="154"/>
        <v/>
      </c>
      <c r="BA297" s="121" t="str">
        <f t="shared" ca="1" si="155"/>
        <v/>
      </c>
      <c r="BB297" s="53" t="str">
        <f t="shared" ca="1" si="156"/>
        <v/>
      </c>
      <c r="BC297" t="str">
        <f t="shared" ca="1" si="157"/>
        <v/>
      </c>
      <c r="BD297" s="121" t="str">
        <f t="shared" ca="1" si="158"/>
        <v/>
      </c>
      <c r="BE297" s="53" t="str">
        <f t="shared" ca="1" si="159"/>
        <v/>
      </c>
      <c r="BF297" t="str">
        <f t="shared" ca="1" si="160"/>
        <v/>
      </c>
      <c r="BG297" s="121" t="str">
        <f t="shared" ca="1" si="161"/>
        <v/>
      </c>
      <c r="BH297" s="53" t="str">
        <f t="shared" ca="1" si="162"/>
        <v/>
      </c>
    </row>
    <row r="298" spans="1:60" ht="15.75" thickBot="1" x14ac:dyDescent="0.3">
      <c r="A298" s="48"/>
      <c r="B298" s="48"/>
      <c r="C298" s="48"/>
      <c r="D298" s="48"/>
      <c r="E298" s="48"/>
      <c r="F298" s="48"/>
      <c r="G298" s="48"/>
      <c r="H298" s="48"/>
      <c r="I298" s="48"/>
      <c r="J298" s="220" t="str">
        <f>IF(ISBLANK($G298),"",VLOOKUP($G298,'Chp 3 - Condition Assessment'!$N$5:$R$1000,4,FALSE))</f>
        <v/>
      </c>
      <c r="K298" s="105" t="str">
        <f>IF(ISBLANK($G298),"",VLOOKUP($G298,'Chp 3 - Condition Assessment'!$N$5:$R$1000,5,FALSE))</f>
        <v/>
      </c>
      <c r="L298" s="32" t="str">
        <f t="shared" si="142"/>
        <v xml:space="preserve">  </v>
      </c>
      <c r="P298" t="b">
        <f t="shared" si="137"/>
        <v>0</v>
      </c>
      <c r="Q298" t="str">
        <f t="shared" si="139"/>
        <v/>
      </c>
      <c r="R298" s="53" t="str">
        <f t="shared" si="164"/>
        <v/>
      </c>
      <c r="S298" s="108" t="str">
        <f t="shared" si="165"/>
        <v/>
      </c>
      <c r="T298" s="81" t="str">
        <f t="shared" si="166"/>
        <v/>
      </c>
      <c r="U298" s="105" t="str">
        <f t="shared" ca="1" si="169"/>
        <v/>
      </c>
      <c r="V298" s="105" t="str">
        <f t="shared" ca="1" si="169"/>
        <v/>
      </c>
      <c r="W298" s="105" t="str">
        <f t="shared" ca="1" si="169"/>
        <v/>
      </c>
      <c r="X298" s="105" t="str">
        <f t="shared" ca="1" si="169"/>
        <v/>
      </c>
      <c r="Y298" s="105" t="str">
        <f t="shared" ca="1" si="169"/>
        <v/>
      </c>
      <c r="AB298" s="111" t="str">
        <f t="shared" si="167"/>
        <v xml:space="preserve"> </v>
      </c>
      <c r="AC298" s="135"/>
      <c r="AD298" s="136"/>
      <c r="AE298" s="118" t="str">
        <f t="shared" si="143"/>
        <v/>
      </c>
      <c r="AF298" s="135"/>
      <c r="AG298" s="136"/>
      <c r="AH298" s="118" t="str">
        <f t="shared" si="144"/>
        <v/>
      </c>
      <c r="AI298" s="135"/>
      <c r="AJ298" s="136"/>
      <c r="AK298" s="118" t="str">
        <f t="shared" si="145"/>
        <v/>
      </c>
      <c r="AL298" s="135"/>
      <c r="AM298" s="136"/>
      <c r="AN298" s="118" t="str">
        <f t="shared" si="146"/>
        <v/>
      </c>
      <c r="AO298" s="135"/>
      <c r="AP298" s="136"/>
      <c r="AQ298" s="118" t="str">
        <f t="shared" si="147"/>
        <v/>
      </c>
      <c r="AT298" s="111" t="str">
        <f t="shared" si="148"/>
        <v xml:space="preserve"> </v>
      </c>
      <c r="AU298" t="str">
        <f t="shared" ca="1" si="149"/>
        <v/>
      </c>
      <c r="AV298" s="53" t="str">
        <f t="shared" ca="1" si="150"/>
        <v/>
      </c>
      <c r="AW298" t="str">
        <f t="shared" ca="1" si="151"/>
        <v/>
      </c>
      <c r="AX298" s="121" t="str">
        <f t="shared" ca="1" si="152"/>
        <v/>
      </c>
      <c r="AY298" s="53" t="str">
        <f t="shared" ca="1" si="153"/>
        <v/>
      </c>
      <c r="AZ298" t="str">
        <f t="shared" ca="1" si="154"/>
        <v/>
      </c>
      <c r="BA298" s="121" t="str">
        <f t="shared" ca="1" si="155"/>
        <v/>
      </c>
      <c r="BB298" s="53" t="str">
        <f t="shared" ca="1" si="156"/>
        <v/>
      </c>
      <c r="BC298" t="str">
        <f t="shared" ca="1" si="157"/>
        <v/>
      </c>
      <c r="BD298" s="121" t="str">
        <f t="shared" ca="1" si="158"/>
        <v/>
      </c>
      <c r="BE298" s="53" t="str">
        <f t="shared" ca="1" si="159"/>
        <v/>
      </c>
      <c r="BF298" t="str">
        <f t="shared" ca="1" si="160"/>
        <v/>
      </c>
      <c r="BG298" s="121" t="str">
        <f t="shared" ca="1" si="161"/>
        <v/>
      </c>
      <c r="BH298" s="53" t="str">
        <f t="shared" ca="1" si="162"/>
        <v/>
      </c>
    </row>
    <row r="299" spans="1:60" ht="15.75" thickBot="1" x14ac:dyDescent="0.3">
      <c r="A299" s="48"/>
      <c r="B299" s="48"/>
      <c r="C299" s="48"/>
      <c r="D299" s="48"/>
      <c r="E299" s="48"/>
      <c r="F299" s="48"/>
      <c r="G299" s="48"/>
      <c r="H299" s="48"/>
      <c r="I299" s="48"/>
      <c r="J299" s="220" t="str">
        <f>IF(ISBLANK($G299),"",VLOOKUP($G299,'Chp 3 - Condition Assessment'!$N$5:$R$1000,4,FALSE))</f>
        <v/>
      </c>
      <c r="K299" s="105" t="str">
        <f>IF(ISBLANK($G299),"",VLOOKUP($G299,'Chp 3 - Condition Assessment'!$N$5:$R$1000,5,FALSE))</f>
        <v/>
      </c>
      <c r="L299" s="32" t="str">
        <f t="shared" si="142"/>
        <v xml:space="preserve">  </v>
      </c>
      <c r="P299" t="b">
        <f t="shared" si="137"/>
        <v>0</v>
      </c>
      <c r="Q299" t="str">
        <f t="shared" si="139"/>
        <v/>
      </c>
      <c r="R299" s="53" t="str">
        <f t="shared" si="164"/>
        <v/>
      </c>
      <c r="S299" s="108" t="str">
        <f t="shared" si="165"/>
        <v/>
      </c>
      <c r="T299" s="81" t="str">
        <f t="shared" si="166"/>
        <v/>
      </c>
      <c r="U299" s="105" t="str">
        <f t="shared" ca="1" si="169"/>
        <v/>
      </c>
      <c r="V299" s="105" t="str">
        <f t="shared" ca="1" si="169"/>
        <v/>
      </c>
      <c r="W299" s="105" t="str">
        <f t="shared" ca="1" si="169"/>
        <v/>
      </c>
      <c r="X299" s="105" t="str">
        <f t="shared" ca="1" si="169"/>
        <v/>
      </c>
      <c r="Y299" s="105" t="str">
        <f t="shared" ca="1" si="169"/>
        <v/>
      </c>
      <c r="AB299" s="111" t="str">
        <f t="shared" si="167"/>
        <v xml:space="preserve"> </v>
      </c>
      <c r="AC299" s="135"/>
      <c r="AD299" s="136"/>
      <c r="AE299" s="118" t="str">
        <f t="shared" si="143"/>
        <v/>
      </c>
      <c r="AF299" s="135"/>
      <c r="AG299" s="136"/>
      <c r="AH299" s="118" t="str">
        <f t="shared" si="144"/>
        <v/>
      </c>
      <c r="AI299" s="135"/>
      <c r="AJ299" s="136"/>
      <c r="AK299" s="118" t="str">
        <f t="shared" si="145"/>
        <v/>
      </c>
      <c r="AL299" s="135"/>
      <c r="AM299" s="136"/>
      <c r="AN299" s="118" t="str">
        <f t="shared" si="146"/>
        <v/>
      </c>
      <c r="AO299" s="135"/>
      <c r="AP299" s="136"/>
      <c r="AQ299" s="118" t="str">
        <f t="shared" si="147"/>
        <v/>
      </c>
      <c r="AT299" s="111" t="str">
        <f t="shared" si="148"/>
        <v xml:space="preserve"> </v>
      </c>
      <c r="AU299" t="str">
        <f t="shared" ca="1" si="149"/>
        <v/>
      </c>
      <c r="AV299" s="53" t="str">
        <f t="shared" ca="1" si="150"/>
        <v/>
      </c>
      <c r="AW299" t="str">
        <f t="shared" ca="1" si="151"/>
        <v/>
      </c>
      <c r="AX299" s="121" t="str">
        <f t="shared" ca="1" si="152"/>
        <v/>
      </c>
      <c r="AY299" s="53" t="str">
        <f t="shared" ca="1" si="153"/>
        <v/>
      </c>
      <c r="AZ299" t="str">
        <f t="shared" ca="1" si="154"/>
        <v/>
      </c>
      <c r="BA299" s="121" t="str">
        <f t="shared" ca="1" si="155"/>
        <v/>
      </c>
      <c r="BB299" s="53" t="str">
        <f t="shared" ca="1" si="156"/>
        <v/>
      </c>
      <c r="BC299" t="str">
        <f t="shared" ca="1" si="157"/>
        <v/>
      </c>
      <c r="BD299" s="121" t="str">
        <f t="shared" ca="1" si="158"/>
        <v/>
      </c>
      <c r="BE299" s="53" t="str">
        <f t="shared" ca="1" si="159"/>
        <v/>
      </c>
      <c r="BF299" t="str">
        <f t="shared" ca="1" si="160"/>
        <v/>
      </c>
      <c r="BG299" s="121" t="str">
        <f t="shared" ca="1" si="161"/>
        <v/>
      </c>
      <c r="BH299" s="53" t="str">
        <f t="shared" ca="1" si="162"/>
        <v/>
      </c>
    </row>
    <row r="300" spans="1:60" ht="15.75" thickBot="1" x14ac:dyDescent="0.3">
      <c r="A300" s="48"/>
      <c r="B300" s="48"/>
      <c r="C300" s="48"/>
      <c r="D300" s="48"/>
      <c r="E300" s="48"/>
      <c r="F300" s="48"/>
      <c r="G300" s="48"/>
      <c r="H300" s="48"/>
      <c r="I300" s="48"/>
      <c r="J300" s="220" t="str">
        <f>IF(ISBLANK($G300),"",VLOOKUP($G300,'Chp 3 - Condition Assessment'!$N$5:$R$1000,4,FALSE))</f>
        <v/>
      </c>
      <c r="K300" s="105" t="str">
        <f>IF(ISBLANK($G300),"",VLOOKUP($G300,'Chp 3 - Condition Assessment'!$N$5:$R$1000,5,FALSE))</f>
        <v/>
      </c>
      <c r="L300" s="32" t="str">
        <f t="shared" si="142"/>
        <v xml:space="preserve">  </v>
      </c>
      <c r="P300" t="b">
        <f t="shared" si="137"/>
        <v>0</v>
      </c>
      <c r="Q300" t="str">
        <f t="shared" si="139"/>
        <v/>
      </c>
      <c r="R300" s="53" t="str">
        <f t="shared" si="164"/>
        <v/>
      </c>
      <c r="S300" s="108" t="str">
        <f t="shared" si="165"/>
        <v/>
      </c>
      <c r="T300" s="81" t="str">
        <f t="shared" si="166"/>
        <v/>
      </c>
      <c r="U300" s="105" t="str">
        <f t="shared" ca="1" si="169"/>
        <v/>
      </c>
      <c r="V300" s="105" t="str">
        <f t="shared" ca="1" si="169"/>
        <v/>
      </c>
      <c r="W300" s="105" t="str">
        <f t="shared" ca="1" si="169"/>
        <v/>
      </c>
      <c r="X300" s="105" t="str">
        <f t="shared" ca="1" si="169"/>
        <v/>
      </c>
      <c r="Y300" s="105" t="str">
        <f t="shared" ca="1" si="169"/>
        <v/>
      </c>
      <c r="AB300" s="111" t="str">
        <f t="shared" si="167"/>
        <v xml:space="preserve"> </v>
      </c>
      <c r="AC300" s="135"/>
      <c r="AD300" s="136"/>
      <c r="AE300" s="118" t="str">
        <f t="shared" si="143"/>
        <v/>
      </c>
      <c r="AF300" s="135"/>
      <c r="AG300" s="136"/>
      <c r="AH300" s="118" t="str">
        <f t="shared" si="144"/>
        <v/>
      </c>
      <c r="AI300" s="135"/>
      <c r="AJ300" s="136"/>
      <c r="AK300" s="118" t="str">
        <f t="shared" si="145"/>
        <v/>
      </c>
      <c r="AL300" s="135"/>
      <c r="AM300" s="136"/>
      <c r="AN300" s="118" t="str">
        <f t="shared" si="146"/>
        <v/>
      </c>
      <c r="AO300" s="135"/>
      <c r="AP300" s="136"/>
      <c r="AQ300" s="118" t="str">
        <f t="shared" si="147"/>
        <v/>
      </c>
      <c r="AT300" s="111" t="str">
        <f t="shared" si="148"/>
        <v xml:space="preserve"> </v>
      </c>
      <c r="AU300" t="str">
        <f t="shared" ca="1" si="149"/>
        <v/>
      </c>
      <c r="AV300" s="53" t="str">
        <f t="shared" ca="1" si="150"/>
        <v/>
      </c>
      <c r="AW300" t="str">
        <f t="shared" ca="1" si="151"/>
        <v/>
      </c>
      <c r="AX300" s="121" t="str">
        <f t="shared" ca="1" si="152"/>
        <v/>
      </c>
      <c r="AY300" s="53" t="str">
        <f t="shared" ca="1" si="153"/>
        <v/>
      </c>
      <c r="AZ300" t="str">
        <f t="shared" ca="1" si="154"/>
        <v/>
      </c>
      <c r="BA300" s="121" t="str">
        <f t="shared" ca="1" si="155"/>
        <v/>
      </c>
      <c r="BB300" s="53" t="str">
        <f t="shared" ca="1" si="156"/>
        <v/>
      </c>
      <c r="BC300" t="str">
        <f t="shared" ca="1" si="157"/>
        <v/>
      </c>
      <c r="BD300" s="121" t="str">
        <f t="shared" ca="1" si="158"/>
        <v/>
      </c>
      <c r="BE300" s="53" t="str">
        <f t="shared" ca="1" si="159"/>
        <v/>
      </c>
      <c r="BF300" t="str">
        <f t="shared" ca="1" si="160"/>
        <v/>
      </c>
      <c r="BG300" s="121" t="str">
        <f t="shared" ca="1" si="161"/>
        <v/>
      </c>
      <c r="BH300" s="53" t="str">
        <f t="shared" ca="1" si="162"/>
        <v/>
      </c>
    </row>
    <row r="301" spans="1:60" ht="15.75" thickBot="1" x14ac:dyDescent="0.3">
      <c r="A301" s="48"/>
      <c r="B301" s="48"/>
      <c r="C301" s="48"/>
      <c r="D301" s="48"/>
      <c r="E301" s="48"/>
      <c r="F301" s="48"/>
      <c r="G301" s="48"/>
      <c r="H301" s="48"/>
      <c r="I301" s="48"/>
      <c r="J301" s="220" t="str">
        <f>IF(ISBLANK($G301),"",VLOOKUP($G301,'Chp 3 - Condition Assessment'!$N$5:$R$1000,4,FALSE))</f>
        <v/>
      </c>
      <c r="K301" s="105" t="str">
        <f>IF(ISBLANK($G301),"",VLOOKUP($G301,'Chp 3 - Condition Assessment'!$N$5:$R$1000,5,FALSE))</f>
        <v/>
      </c>
      <c r="L301" s="32" t="str">
        <f t="shared" si="142"/>
        <v xml:space="preserve">  </v>
      </c>
      <c r="P301" t="b">
        <f t="shared" si="137"/>
        <v>0</v>
      </c>
      <c r="Q301" t="str">
        <f t="shared" si="139"/>
        <v/>
      </c>
      <c r="R301" s="53" t="str">
        <f t="shared" si="164"/>
        <v/>
      </c>
      <c r="S301" s="108" t="str">
        <f t="shared" si="165"/>
        <v/>
      </c>
      <c r="T301" s="81" t="str">
        <f t="shared" si="166"/>
        <v/>
      </c>
      <c r="U301" s="105" t="str">
        <f t="shared" ca="1" si="169"/>
        <v/>
      </c>
      <c r="V301" s="105" t="str">
        <f t="shared" ca="1" si="169"/>
        <v/>
      </c>
      <c r="W301" s="105" t="str">
        <f t="shared" ca="1" si="169"/>
        <v/>
      </c>
      <c r="X301" s="105" t="str">
        <f t="shared" ca="1" si="169"/>
        <v/>
      </c>
      <c r="Y301" s="105" t="str">
        <f t="shared" ca="1" si="169"/>
        <v/>
      </c>
      <c r="AB301" s="111" t="str">
        <f t="shared" si="167"/>
        <v xml:space="preserve"> </v>
      </c>
      <c r="AC301" s="135"/>
      <c r="AD301" s="136"/>
      <c r="AE301" s="118" t="str">
        <f t="shared" si="143"/>
        <v/>
      </c>
      <c r="AF301" s="135"/>
      <c r="AG301" s="136"/>
      <c r="AH301" s="118" t="str">
        <f t="shared" si="144"/>
        <v/>
      </c>
      <c r="AI301" s="135"/>
      <c r="AJ301" s="136"/>
      <c r="AK301" s="118" t="str">
        <f t="shared" si="145"/>
        <v/>
      </c>
      <c r="AL301" s="135"/>
      <c r="AM301" s="136"/>
      <c r="AN301" s="118" t="str">
        <f t="shared" si="146"/>
        <v/>
      </c>
      <c r="AO301" s="135"/>
      <c r="AP301" s="136"/>
      <c r="AQ301" s="118" t="str">
        <f t="shared" si="147"/>
        <v/>
      </c>
      <c r="AT301" s="111" t="str">
        <f t="shared" si="148"/>
        <v xml:space="preserve"> </v>
      </c>
      <c r="AU301" t="str">
        <f t="shared" ca="1" si="149"/>
        <v/>
      </c>
      <c r="AV301" s="53" t="str">
        <f t="shared" ca="1" si="150"/>
        <v/>
      </c>
      <c r="AW301" t="str">
        <f t="shared" ca="1" si="151"/>
        <v/>
      </c>
      <c r="AX301" s="121" t="str">
        <f t="shared" ca="1" si="152"/>
        <v/>
      </c>
      <c r="AY301" s="53" t="str">
        <f t="shared" ca="1" si="153"/>
        <v/>
      </c>
      <c r="AZ301" t="str">
        <f t="shared" ca="1" si="154"/>
        <v/>
      </c>
      <c r="BA301" s="121" t="str">
        <f t="shared" ca="1" si="155"/>
        <v/>
      </c>
      <c r="BB301" s="53" t="str">
        <f t="shared" ca="1" si="156"/>
        <v/>
      </c>
      <c r="BC301" t="str">
        <f t="shared" ca="1" si="157"/>
        <v/>
      </c>
      <c r="BD301" s="121" t="str">
        <f t="shared" ca="1" si="158"/>
        <v/>
      </c>
      <c r="BE301" s="53" t="str">
        <f t="shared" ca="1" si="159"/>
        <v/>
      </c>
      <c r="BF301" t="str">
        <f t="shared" ca="1" si="160"/>
        <v/>
      </c>
      <c r="BG301" s="121" t="str">
        <f t="shared" ca="1" si="161"/>
        <v/>
      </c>
      <c r="BH301" s="53" t="str">
        <f t="shared" ca="1" si="162"/>
        <v/>
      </c>
    </row>
    <row r="302" spans="1:60" ht="15.75" thickBot="1" x14ac:dyDescent="0.3">
      <c r="A302" s="48"/>
      <c r="B302" s="48"/>
      <c r="C302" s="48"/>
      <c r="D302" s="48"/>
      <c r="E302" s="48"/>
      <c r="F302" s="48"/>
      <c r="G302" s="48"/>
      <c r="H302" s="48"/>
      <c r="I302" s="48"/>
      <c r="J302" s="220" t="str">
        <f>IF(ISBLANK($G302),"",VLOOKUP($G302,'Chp 3 - Condition Assessment'!$N$5:$R$1000,4,FALSE))</f>
        <v/>
      </c>
      <c r="K302" s="105" t="str">
        <f>IF(ISBLANK($G302),"",VLOOKUP($G302,'Chp 3 - Condition Assessment'!$N$5:$R$1000,5,FALSE))</f>
        <v/>
      </c>
      <c r="L302" s="32" t="str">
        <f t="shared" si="142"/>
        <v xml:space="preserve">  </v>
      </c>
      <c r="P302" t="b">
        <f t="shared" si="137"/>
        <v>0</v>
      </c>
      <c r="Q302" t="str">
        <f t="shared" si="139"/>
        <v/>
      </c>
      <c r="R302" s="53" t="str">
        <f t="shared" si="164"/>
        <v/>
      </c>
      <c r="S302" s="108" t="str">
        <f t="shared" si="165"/>
        <v/>
      </c>
      <c r="T302" s="81" t="str">
        <f t="shared" si="166"/>
        <v/>
      </c>
      <c r="U302" s="105" t="str">
        <f t="shared" ca="1" si="169"/>
        <v/>
      </c>
      <c r="V302" s="105" t="str">
        <f t="shared" ca="1" si="169"/>
        <v/>
      </c>
      <c r="W302" s="105" t="str">
        <f t="shared" ca="1" si="169"/>
        <v/>
      </c>
      <c r="X302" s="105" t="str">
        <f t="shared" ca="1" si="169"/>
        <v/>
      </c>
      <c r="Y302" s="105" t="str">
        <f t="shared" ca="1" si="169"/>
        <v/>
      </c>
      <c r="AB302" s="111" t="str">
        <f t="shared" si="167"/>
        <v xml:space="preserve"> </v>
      </c>
      <c r="AC302" s="135"/>
      <c r="AD302" s="136"/>
      <c r="AE302" s="118" t="str">
        <f t="shared" si="143"/>
        <v/>
      </c>
      <c r="AF302" s="135"/>
      <c r="AG302" s="136"/>
      <c r="AH302" s="118" t="str">
        <f t="shared" si="144"/>
        <v/>
      </c>
      <c r="AI302" s="135"/>
      <c r="AJ302" s="136"/>
      <c r="AK302" s="118" t="str">
        <f t="shared" si="145"/>
        <v/>
      </c>
      <c r="AL302" s="135"/>
      <c r="AM302" s="136"/>
      <c r="AN302" s="118" t="str">
        <f t="shared" si="146"/>
        <v/>
      </c>
      <c r="AO302" s="135"/>
      <c r="AP302" s="136"/>
      <c r="AQ302" s="118" t="str">
        <f t="shared" si="147"/>
        <v/>
      </c>
      <c r="AT302" s="111" t="str">
        <f t="shared" si="148"/>
        <v xml:space="preserve"> </v>
      </c>
      <c r="AU302" t="str">
        <f t="shared" ca="1" si="149"/>
        <v/>
      </c>
      <c r="AV302" s="53" t="str">
        <f t="shared" ca="1" si="150"/>
        <v/>
      </c>
      <c r="AW302" t="str">
        <f t="shared" ca="1" si="151"/>
        <v/>
      </c>
      <c r="AX302" s="121" t="str">
        <f t="shared" ca="1" si="152"/>
        <v/>
      </c>
      <c r="AY302" s="53" t="str">
        <f t="shared" ca="1" si="153"/>
        <v/>
      </c>
      <c r="AZ302" t="str">
        <f t="shared" ca="1" si="154"/>
        <v/>
      </c>
      <c r="BA302" s="121" t="str">
        <f t="shared" ca="1" si="155"/>
        <v/>
      </c>
      <c r="BB302" s="53" t="str">
        <f t="shared" ca="1" si="156"/>
        <v/>
      </c>
      <c r="BC302" t="str">
        <f t="shared" ca="1" si="157"/>
        <v/>
      </c>
      <c r="BD302" s="121" t="str">
        <f t="shared" ca="1" si="158"/>
        <v/>
      </c>
      <c r="BE302" s="53" t="str">
        <f t="shared" ca="1" si="159"/>
        <v/>
      </c>
      <c r="BF302" t="str">
        <f t="shared" ca="1" si="160"/>
        <v/>
      </c>
      <c r="BG302" s="121" t="str">
        <f t="shared" ca="1" si="161"/>
        <v/>
      </c>
      <c r="BH302" s="53" t="str">
        <f t="shared" ca="1" si="162"/>
        <v/>
      </c>
    </row>
    <row r="303" spans="1:60" ht="15.75" thickBot="1" x14ac:dyDescent="0.3">
      <c r="A303" s="48"/>
      <c r="B303" s="48"/>
      <c r="C303" s="48"/>
      <c r="D303" s="48"/>
      <c r="E303" s="48"/>
      <c r="F303" s="48"/>
      <c r="G303" s="48"/>
      <c r="H303" s="48"/>
      <c r="I303" s="48"/>
      <c r="J303" s="220" t="str">
        <f>IF(ISBLANK($G303),"",VLOOKUP($G303,'Chp 3 - Condition Assessment'!$N$5:$R$1000,4,FALSE))</f>
        <v/>
      </c>
      <c r="K303" s="105" t="str">
        <f>IF(ISBLANK($G303),"",VLOOKUP($G303,'Chp 3 - Condition Assessment'!$N$5:$R$1000,5,FALSE))</f>
        <v/>
      </c>
      <c r="L303" s="32" t="str">
        <f t="shared" si="142"/>
        <v xml:space="preserve">  </v>
      </c>
      <c r="P303" t="b">
        <f t="shared" si="137"/>
        <v>0</v>
      </c>
      <c r="Q303" t="str">
        <f t="shared" si="139"/>
        <v/>
      </c>
      <c r="R303" s="53" t="str">
        <f t="shared" si="164"/>
        <v/>
      </c>
      <c r="S303" s="108" t="str">
        <f t="shared" si="165"/>
        <v/>
      </c>
      <c r="T303" s="81" t="str">
        <f t="shared" si="166"/>
        <v/>
      </c>
      <c r="U303" s="105" t="str">
        <f t="shared" ca="1" si="169"/>
        <v/>
      </c>
      <c r="V303" s="105" t="str">
        <f t="shared" ca="1" si="169"/>
        <v/>
      </c>
      <c r="W303" s="105" t="str">
        <f t="shared" ca="1" si="169"/>
        <v/>
      </c>
      <c r="X303" s="105" t="str">
        <f t="shared" ca="1" si="169"/>
        <v/>
      </c>
      <c r="Y303" s="105" t="str">
        <f t="shared" ca="1" si="169"/>
        <v/>
      </c>
      <c r="AB303" s="111" t="str">
        <f t="shared" si="167"/>
        <v xml:space="preserve"> </v>
      </c>
      <c r="AC303" s="135"/>
      <c r="AD303" s="136"/>
      <c r="AE303" s="118" t="str">
        <f t="shared" si="143"/>
        <v/>
      </c>
      <c r="AF303" s="135"/>
      <c r="AG303" s="136"/>
      <c r="AH303" s="118" t="str">
        <f t="shared" si="144"/>
        <v/>
      </c>
      <c r="AI303" s="135"/>
      <c r="AJ303" s="136"/>
      <c r="AK303" s="118" t="str">
        <f t="shared" si="145"/>
        <v/>
      </c>
      <c r="AL303" s="135"/>
      <c r="AM303" s="136"/>
      <c r="AN303" s="118" t="str">
        <f t="shared" si="146"/>
        <v/>
      </c>
      <c r="AO303" s="135"/>
      <c r="AP303" s="136"/>
      <c r="AQ303" s="118" t="str">
        <f t="shared" si="147"/>
        <v/>
      </c>
      <c r="AT303" s="111" t="str">
        <f t="shared" si="148"/>
        <v xml:space="preserve"> </v>
      </c>
      <c r="AU303" t="str">
        <f t="shared" ca="1" si="149"/>
        <v/>
      </c>
      <c r="AV303" s="53" t="str">
        <f t="shared" ca="1" si="150"/>
        <v/>
      </c>
      <c r="AW303" t="str">
        <f t="shared" ca="1" si="151"/>
        <v/>
      </c>
      <c r="AX303" s="121" t="str">
        <f t="shared" ca="1" si="152"/>
        <v/>
      </c>
      <c r="AY303" s="53" t="str">
        <f t="shared" ca="1" si="153"/>
        <v/>
      </c>
      <c r="AZ303" t="str">
        <f t="shared" ca="1" si="154"/>
        <v/>
      </c>
      <c r="BA303" s="121" t="str">
        <f t="shared" ca="1" si="155"/>
        <v/>
      </c>
      <c r="BB303" s="53" t="str">
        <f t="shared" ca="1" si="156"/>
        <v/>
      </c>
      <c r="BC303" t="str">
        <f t="shared" ca="1" si="157"/>
        <v/>
      </c>
      <c r="BD303" s="121" t="str">
        <f t="shared" ca="1" si="158"/>
        <v/>
      </c>
      <c r="BE303" s="53" t="str">
        <f t="shared" ca="1" si="159"/>
        <v/>
      </c>
      <c r="BF303" t="str">
        <f t="shared" ca="1" si="160"/>
        <v/>
      </c>
      <c r="BG303" s="121" t="str">
        <f t="shared" ca="1" si="161"/>
        <v/>
      </c>
      <c r="BH303" s="53" t="str">
        <f t="shared" ca="1" si="162"/>
        <v/>
      </c>
    </row>
    <row r="304" spans="1:60" ht="15.75" thickBot="1" x14ac:dyDescent="0.3">
      <c r="A304" s="48"/>
      <c r="B304" s="48"/>
      <c r="C304" s="48"/>
      <c r="D304" s="48"/>
      <c r="E304" s="48"/>
      <c r="F304" s="48"/>
      <c r="G304" s="48"/>
      <c r="H304" s="48"/>
      <c r="I304" s="48"/>
      <c r="J304" s="220" t="str">
        <f>IF(ISBLANK($G304),"",VLOOKUP($G304,'Chp 3 - Condition Assessment'!$N$5:$R$1000,4,FALSE))</f>
        <v/>
      </c>
      <c r="K304" s="105" t="str">
        <f>IF(ISBLANK($G304),"",VLOOKUP($G304,'Chp 3 - Condition Assessment'!$N$5:$R$1000,5,FALSE))</f>
        <v/>
      </c>
      <c r="L304" s="32" t="str">
        <f t="shared" si="142"/>
        <v xml:space="preserve">  </v>
      </c>
      <c r="P304" t="b">
        <f t="shared" ref="P304:P367" si="170">IFERROR(OR(IF(ISBLANK(O304),O304="Grand Total"),"",COUNTIF(L:L,O304)),"")</f>
        <v>0</v>
      </c>
      <c r="Q304" t="str">
        <f t="shared" si="139"/>
        <v/>
      </c>
      <c r="R304" s="53" t="str">
        <f t="shared" si="164"/>
        <v/>
      </c>
      <c r="S304" s="108" t="str">
        <f t="shared" si="165"/>
        <v/>
      </c>
      <c r="T304" s="81" t="str">
        <f t="shared" si="166"/>
        <v/>
      </c>
      <c r="U304" s="105" t="str">
        <f t="shared" ca="1" si="169"/>
        <v/>
      </c>
      <c r="V304" s="105" t="str">
        <f t="shared" ca="1" si="169"/>
        <v/>
      </c>
      <c r="W304" s="105" t="str">
        <f t="shared" ca="1" si="169"/>
        <v/>
      </c>
      <c r="X304" s="105" t="str">
        <f t="shared" ca="1" si="169"/>
        <v/>
      </c>
      <c r="Y304" s="105" t="str">
        <f t="shared" ca="1" si="169"/>
        <v/>
      </c>
      <c r="AB304" s="111" t="str">
        <f t="shared" si="167"/>
        <v xml:space="preserve"> </v>
      </c>
      <c r="AC304" s="135"/>
      <c r="AD304" s="136"/>
      <c r="AE304" s="118" t="str">
        <f t="shared" si="143"/>
        <v/>
      </c>
      <c r="AF304" s="135"/>
      <c r="AG304" s="136"/>
      <c r="AH304" s="118" t="str">
        <f t="shared" si="144"/>
        <v/>
      </c>
      <c r="AI304" s="135"/>
      <c r="AJ304" s="136"/>
      <c r="AK304" s="118" t="str">
        <f t="shared" si="145"/>
        <v/>
      </c>
      <c r="AL304" s="135"/>
      <c r="AM304" s="136"/>
      <c r="AN304" s="118" t="str">
        <f t="shared" si="146"/>
        <v/>
      </c>
      <c r="AO304" s="135"/>
      <c r="AP304" s="136"/>
      <c r="AQ304" s="118" t="str">
        <f t="shared" si="147"/>
        <v/>
      </c>
      <c r="AT304" s="111" t="str">
        <f t="shared" si="148"/>
        <v xml:space="preserve"> </v>
      </c>
      <c r="AU304" t="str">
        <f t="shared" ca="1" si="149"/>
        <v/>
      </c>
      <c r="AV304" s="53" t="str">
        <f t="shared" ca="1" si="150"/>
        <v/>
      </c>
      <c r="AW304" t="str">
        <f t="shared" ca="1" si="151"/>
        <v/>
      </c>
      <c r="AX304" s="121" t="str">
        <f t="shared" ca="1" si="152"/>
        <v/>
      </c>
      <c r="AY304" s="53" t="str">
        <f t="shared" ca="1" si="153"/>
        <v/>
      </c>
      <c r="AZ304" t="str">
        <f t="shared" ca="1" si="154"/>
        <v/>
      </c>
      <c r="BA304" s="121" t="str">
        <f t="shared" ca="1" si="155"/>
        <v/>
      </c>
      <c r="BB304" s="53" t="str">
        <f t="shared" ca="1" si="156"/>
        <v/>
      </c>
      <c r="BC304" t="str">
        <f t="shared" ca="1" si="157"/>
        <v/>
      </c>
      <c r="BD304" s="121" t="str">
        <f t="shared" ca="1" si="158"/>
        <v/>
      </c>
      <c r="BE304" s="53" t="str">
        <f t="shared" ca="1" si="159"/>
        <v/>
      </c>
      <c r="BF304" t="str">
        <f t="shared" ca="1" si="160"/>
        <v/>
      </c>
      <c r="BG304" s="121" t="str">
        <f t="shared" ca="1" si="161"/>
        <v/>
      </c>
      <c r="BH304" s="53" t="str">
        <f t="shared" ca="1" si="162"/>
        <v/>
      </c>
    </row>
    <row r="305" spans="1:60" ht="15.75" thickBot="1" x14ac:dyDescent="0.3">
      <c r="A305" s="48"/>
      <c r="B305" s="48"/>
      <c r="C305" s="48"/>
      <c r="D305" s="48"/>
      <c r="E305" s="48"/>
      <c r="F305" s="48"/>
      <c r="G305" s="48"/>
      <c r="H305" s="48"/>
      <c r="I305" s="48"/>
      <c r="J305" s="220" t="str">
        <f>IF(ISBLANK($G305),"",VLOOKUP($G305,'Chp 3 - Condition Assessment'!$N$5:$R$1000,4,FALSE))</f>
        <v/>
      </c>
      <c r="K305" s="105" t="str">
        <f>IF(ISBLANK($G305),"",VLOOKUP($G305,'Chp 3 - Condition Assessment'!$N$5:$R$1000,5,FALSE))</f>
        <v/>
      </c>
      <c r="L305" s="32" t="str">
        <f t="shared" si="142"/>
        <v xml:space="preserve">  </v>
      </c>
      <c r="P305" t="b">
        <f t="shared" si="170"/>
        <v>0</v>
      </c>
      <c r="Q305" t="str">
        <f t="shared" si="139"/>
        <v/>
      </c>
      <c r="R305" s="53" t="str">
        <f t="shared" si="164"/>
        <v/>
      </c>
      <c r="S305" s="108" t="str">
        <f t="shared" si="165"/>
        <v/>
      </c>
      <c r="T305" s="81" t="str">
        <f t="shared" si="166"/>
        <v/>
      </c>
      <c r="U305" s="105" t="str">
        <f t="shared" ca="1" si="169"/>
        <v/>
      </c>
      <c r="V305" s="105" t="str">
        <f t="shared" ca="1" si="169"/>
        <v/>
      </c>
      <c r="W305" s="105" t="str">
        <f t="shared" ca="1" si="169"/>
        <v/>
      </c>
      <c r="X305" s="105" t="str">
        <f t="shared" ca="1" si="169"/>
        <v/>
      </c>
      <c r="Y305" s="105" t="str">
        <f t="shared" ca="1" si="169"/>
        <v/>
      </c>
      <c r="AB305" s="111" t="str">
        <f t="shared" si="167"/>
        <v xml:space="preserve"> </v>
      </c>
      <c r="AC305" s="135"/>
      <c r="AD305" s="136"/>
      <c r="AE305" s="118" t="str">
        <f t="shared" si="143"/>
        <v/>
      </c>
      <c r="AF305" s="135"/>
      <c r="AG305" s="136"/>
      <c r="AH305" s="118" t="str">
        <f t="shared" si="144"/>
        <v/>
      </c>
      <c r="AI305" s="135"/>
      <c r="AJ305" s="136"/>
      <c r="AK305" s="118" t="str">
        <f t="shared" si="145"/>
        <v/>
      </c>
      <c r="AL305" s="135"/>
      <c r="AM305" s="136"/>
      <c r="AN305" s="118" t="str">
        <f t="shared" si="146"/>
        <v/>
      </c>
      <c r="AO305" s="135"/>
      <c r="AP305" s="136"/>
      <c r="AQ305" s="118" t="str">
        <f t="shared" si="147"/>
        <v/>
      </c>
      <c r="AT305" s="111" t="str">
        <f t="shared" si="148"/>
        <v xml:space="preserve"> </v>
      </c>
      <c r="AU305" t="str">
        <f t="shared" ca="1" si="149"/>
        <v/>
      </c>
      <c r="AV305" s="53" t="str">
        <f t="shared" ca="1" si="150"/>
        <v/>
      </c>
      <c r="AW305" t="str">
        <f t="shared" ca="1" si="151"/>
        <v/>
      </c>
      <c r="AX305" s="121" t="str">
        <f t="shared" ca="1" si="152"/>
        <v/>
      </c>
      <c r="AY305" s="53" t="str">
        <f t="shared" ca="1" si="153"/>
        <v/>
      </c>
      <c r="AZ305" t="str">
        <f t="shared" ca="1" si="154"/>
        <v/>
      </c>
      <c r="BA305" s="121" t="str">
        <f t="shared" ca="1" si="155"/>
        <v/>
      </c>
      <c r="BB305" s="53" t="str">
        <f t="shared" ca="1" si="156"/>
        <v/>
      </c>
      <c r="BC305" t="str">
        <f t="shared" ca="1" si="157"/>
        <v/>
      </c>
      <c r="BD305" s="121" t="str">
        <f t="shared" ca="1" si="158"/>
        <v/>
      </c>
      <c r="BE305" s="53" t="str">
        <f t="shared" ca="1" si="159"/>
        <v/>
      </c>
      <c r="BF305" t="str">
        <f t="shared" ca="1" si="160"/>
        <v/>
      </c>
      <c r="BG305" s="121" t="str">
        <f t="shared" ca="1" si="161"/>
        <v/>
      </c>
      <c r="BH305" s="53" t="str">
        <f t="shared" ca="1" si="162"/>
        <v/>
      </c>
    </row>
    <row r="306" spans="1:60" ht="15.75" thickBot="1" x14ac:dyDescent="0.3">
      <c r="A306" s="48"/>
      <c r="B306" s="48"/>
      <c r="C306" s="48"/>
      <c r="D306" s="48"/>
      <c r="E306" s="48"/>
      <c r="F306" s="48"/>
      <c r="G306" s="48"/>
      <c r="H306" s="48"/>
      <c r="I306" s="48"/>
      <c r="J306" s="220" t="str">
        <f>IF(ISBLANK($G306),"",VLOOKUP($G306,'Chp 3 - Condition Assessment'!$N$5:$R$1000,4,FALSE))</f>
        <v/>
      </c>
      <c r="K306" s="105" t="str">
        <f>IF(ISBLANK($G306),"",VLOOKUP($G306,'Chp 3 - Condition Assessment'!$N$5:$R$1000,5,FALSE))</f>
        <v/>
      </c>
      <c r="L306" s="32" t="str">
        <f t="shared" si="142"/>
        <v xml:space="preserve">  </v>
      </c>
      <c r="P306" t="b">
        <f t="shared" si="170"/>
        <v>0</v>
      </c>
      <c r="Q306" t="str">
        <f t="shared" si="139"/>
        <v/>
      </c>
      <c r="R306" s="53" t="str">
        <f t="shared" si="164"/>
        <v/>
      </c>
      <c r="S306" s="108" t="str">
        <f t="shared" si="165"/>
        <v/>
      </c>
      <c r="T306" s="81" t="str">
        <f t="shared" si="166"/>
        <v/>
      </c>
      <c r="U306" s="105" t="str">
        <f t="shared" ref="U306:Y315" ca="1" si="171">IFERROR(IF((U$10-$S306)&lt;=$T306,$Q306,0),"")</f>
        <v/>
      </c>
      <c r="V306" s="105" t="str">
        <f t="shared" ca="1" si="171"/>
        <v/>
      </c>
      <c r="W306" s="105" t="str">
        <f t="shared" ca="1" si="171"/>
        <v/>
      </c>
      <c r="X306" s="105" t="str">
        <f t="shared" ca="1" si="171"/>
        <v/>
      </c>
      <c r="Y306" s="105" t="str">
        <f t="shared" ca="1" si="171"/>
        <v/>
      </c>
      <c r="AB306" s="111" t="str">
        <f t="shared" si="167"/>
        <v xml:space="preserve"> </v>
      </c>
      <c r="AC306" s="135"/>
      <c r="AD306" s="136"/>
      <c r="AE306" s="118" t="str">
        <f t="shared" si="143"/>
        <v/>
      </c>
      <c r="AF306" s="135"/>
      <c r="AG306" s="136"/>
      <c r="AH306" s="118" t="str">
        <f t="shared" si="144"/>
        <v/>
      </c>
      <c r="AI306" s="135"/>
      <c r="AJ306" s="136"/>
      <c r="AK306" s="118" t="str">
        <f t="shared" si="145"/>
        <v/>
      </c>
      <c r="AL306" s="135"/>
      <c r="AM306" s="136"/>
      <c r="AN306" s="118" t="str">
        <f t="shared" si="146"/>
        <v/>
      </c>
      <c r="AO306" s="135"/>
      <c r="AP306" s="136"/>
      <c r="AQ306" s="118" t="str">
        <f t="shared" si="147"/>
        <v/>
      </c>
      <c r="AT306" s="111" t="str">
        <f t="shared" si="148"/>
        <v xml:space="preserve"> </v>
      </c>
      <c r="AU306" t="str">
        <f t="shared" ca="1" si="149"/>
        <v/>
      </c>
      <c r="AV306" s="53" t="str">
        <f t="shared" ca="1" si="150"/>
        <v/>
      </c>
      <c r="AW306" t="str">
        <f t="shared" ca="1" si="151"/>
        <v/>
      </c>
      <c r="AX306" s="121" t="str">
        <f t="shared" ca="1" si="152"/>
        <v/>
      </c>
      <c r="AY306" s="53" t="str">
        <f t="shared" ca="1" si="153"/>
        <v/>
      </c>
      <c r="AZ306" t="str">
        <f t="shared" ca="1" si="154"/>
        <v/>
      </c>
      <c r="BA306" s="121" t="str">
        <f t="shared" ca="1" si="155"/>
        <v/>
      </c>
      <c r="BB306" s="53" t="str">
        <f t="shared" ca="1" si="156"/>
        <v/>
      </c>
      <c r="BC306" t="str">
        <f t="shared" ca="1" si="157"/>
        <v/>
      </c>
      <c r="BD306" s="121" t="str">
        <f t="shared" ca="1" si="158"/>
        <v/>
      </c>
      <c r="BE306" s="53" t="str">
        <f t="shared" ca="1" si="159"/>
        <v/>
      </c>
      <c r="BF306" t="str">
        <f t="shared" ca="1" si="160"/>
        <v/>
      </c>
      <c r="BG306" s="121" t="str">
        <f t="shared" ca="1" si="161"/>
        <v/>
      </c>
      <c r="BH306" s="53" t="str">
        <f t="shared" ca="1" si="162"/>
        <v/>
      </c>
    </row>
    <row r="307" spans="1:60" ht="15.75" thickBot="1" x14ac:dyDescent="0.3">
      <c r="A307" s="48"/>
      <c r="B307" s="48"/>
      <c r="C307" s="48"/>
      <c r="D307" s="48"/>
      <c r="E307" s="48"/>
      <c r="F307" s="48"/>
      <c r="G307" s="48"/>
      <c r="H307" s="48"/>
      <c r="I307" s="48"/>
      <c r="J307" s="220" t="str">
        <f>IF(ISBLANK($G307),"",VLOOKUP($G307,'Chp 3 - Condition Assessment'!$N$5:$R$1000,4,FALSE))</f>
        <v/>
      </c>
      <c r="K307" s="105" t="str">
        <f>IF(ISBLANK($G307),"",VLOOKUP($G307,'Chp 3 - Condition Assessment'!$N$5:$R$1000,5,FALSE))</f>
        <v/>
      </c>
      <c r="L307" s="32" t="str">
        <f t="shared" si="142"/>
        <v xml:space="preserve">  </v>
      </c>
      <c r="P307" t="b">
        <f t="shared" si="170"/>
        <v>0</v>
      </c>
      <c r="Q307" t="str">
        <f t="shared" si="139"/>
        <v/>
      </c>
      <c r="R307" s="53" t="str">
        <f t="shared" si="164"/>
        <v/>
      </c>
      <c r="S307" s="108" t="str">
        <f t="shared" si="165"/>
        <v/>
      </c>
      <c r="T307" s="81" t="str">
        <f t="shared" si="166"/>
        <v/>
      </c>
      <c r="U307" s="105" t="str">
        <f t="shared" ca="1" si="171"/>
        <v/>
      </c>
      <c r="V307" s="105" t="str">
        <f t="shared" ca="1" si="171"/>
        <v/>
      </c>
      <c r="W307" s="105" t="str">
        <f t="shared" ca="1" si="171"/>
        <v/>
      </c>
      <c r="X307" s="105" t="str">
        <f t="shared" ca="1" si="171"/>
        <v/>
      </c>
      <c r="Y307" s="105" t="str">
        <f t="shared" ca="1" si="171"/>
        <v/>
      </c>
      <c r="AB307" s="111" t="str">
        <f t="shared" si="167"/>
        <v xml:space="preserve"> </v>
      </c>
      <c r="AC307" s="135"/>
      <c r="AD307" s="136"/>
      <c r="AE307" s="118" t="str">
        <f t="shared" si="143"/>
        <v/>
      </c>
      <c r="AF307" s="135"/>
      <c r="AG307" s="136"/>
      <c r="AH307" s="118" t="str">
        <f t="shared" si="144"/>
        <v/>
      </c>
      <c r="AI307" s="135"/>
      <c r="AJ307" s="136"/>
      <c r="AK307" s="118" t="str">
        <f t="shared" si="145"/>
        <v/>
      </c>
      <c r="AL307" s="135"/>
      <c r="AM307" s="136"/>
      <c r="AN307" s="118" t="str">
        <f t="shared" si="146"/>
        <v/>
      </c>
      <c r="AO307" s="135"/>
      <c r="AP307" s="136"/>
      <c r="AQ307" s="118" t="str">
        <f t="shared" si="147"/>
        <v/>
      </c>
      <c r="AT307" s="111" t="str">
        <f t="shared" si="148"/>
        <v xml:space="preserve"> </v>
      </c>
      <c r="AU307" t="str">
        <f t="shared" ca="1" si="149"/>
        <v/>
      </c>
      <c r="AV307" s="53" t="str">
        <f t="shared" ca="1" si="150"/>
        <v/>
      </c>
      <c r="AW307" t="str">
        <f t="shared" ca="1" si="151"/>
        <v/>
      </c>
      <c r="AX307" s="121" t="str">
        <f t="shared" ca="1" si="152"/>
        <v/>
      </c>
      <c r="AY307" s="53" t="str">
        <f t="shared" ca="1" si="153"/>
        <v/>
      </c>
      <c r="AZ307" t="str">
        <f t="shared" ca="1" si="154"/>
        <v/>
      </c>
      <c r="BA307" s="121" t="str">
        <f t="shared" ca="1" si="155"/>
        <v/>
      </c>
      <c r="BB307" s="53" t="str">
        <f t="shared" ca="1" si="156"/>
        <v/>
      </c>
      <c r="BC307" t="str">
        <f t="shared" ca="1" si="157"/>
        <v/>
      </c>
      <c r="BD307" s="121" t="str">
        <f t="shared" ca="1" si="158"/>
        <v/>
      </c>
      <c r="BE307" s="53" t="str">
        <f t="shared" ca="1" si="159"/>
        <v/>
      </c>
      <c r="BF307" t="str">
        <f t="shared" ca="1" si="160"/>
        <v/>
      </c>
      <c r="BG307" s="121" t="str">
        <f t="shared" ca="1" si="161"/>
        <v/>
      </c>
      <c r="BH307" s="53" t="str">
        <f t="shared" ca="1" si="162"/>
        <v/>
      </c>
    </row>
    <row r="308" spans="1:60" ht="15.75" thickBot="1" x14ac:dyDescent="0.3">
      <c r="A308" s="48"/>
      <c r="B308" s="48"/>
      <c r="C308" s="48"/>
      <c r="D308" s="48"/>
      <c r="E308" s="48"/>
      <c r="F308" s="48"/>
      <c r="G308" s="48"/>
      <c r="H308" s="48"/>
      <c r="I308" s="48"/>
      <c r="J308" s="220" t="str">
        <f>IF(ISBLANK($G308),"",VLOOKUP($G308,'Chp 3 - Condition Assessment'!$N$5:$R$1000,4,FALSE))</f>
        <v/>
      </c>
      <c r="K308" s="105" t="str">
        <f>IF(ISBLANK($G308),"",VLOOKUP($G308,'Chp 3 - Condition Assessment'!$N$5:$R$1000,5,FALSE))</f>
        <v/>
      </c>
      <c r="L308" s="32" t="str">
        <f t="shared" si="142"/>
        <v xml:space="preserve">  </v>
      </c>
      <c r="P308" t="b">
        <f t="shared" si="170"/>
        <v>0</v>
      </c>
      <c r="Q308" t="str">
        <f t="shared" si="139"/>
        <v/>
      </c>
      <c r="R308" s="53" t="str">
        <f t="shared" si="164"/>
        <v/>
      </c>
      <c r="S308" s="108" t="str">
        <f t="shared" si="165"/>
        <v/>
      </c>
      <c r="T308" s="81" t="str">
        <f t="shared" si="166"/>
        <v/>
      </c>
      <c r="U308" s="105" t="str">
        <f t="shared" ca="1" si="171"/>
        <v/>
      </c>
      <c r="V308" s="105" t="str">
        <f t="shared" ca="1" si="171"/>
        <v/>
      </c>
      <c r="W308" s="105" t="str">
        <f t="shared" ca="1" si="171"/>
        <v/>
      </c>
      <c r="X308" s="105" t="str">
        <f t="shared" ca="1" si="171"/>
        <v/>
      </c>
      <c r="Y308" s="105" t="str">
        <f t="shared" ca="1" si="171"/>
        <v/>
      </c>
      <c r="AB308" s="111" t="str">
        <f t="shared" si="167"/>
        <v xml:space="preserve"> </v>
      </c>
      <c r="AC308" s="135"/>
      <c r="AD308" s="136"/>
      <c r="AE308" s="118" t="str">
        <f t="shared" si="143"/>
        <v/>
      </c>
      <c r="AF308" s="135"/>
      <c r="AG308" s="136"/>
      <c r="AH308" s="118" t="str">
        <f t="shared" si="144"/>
        <v/>
      </c>
      <c r="AI308" s="135"/>
      <c r="AJ308" s="136"/>
      <c r="AK308" s="118" t="str">
        <f t="shared" si="145"/>
        <v/>
      </c>
      <c r="AL308" s="135"/>
      <c r="AM308" s="136"/>
      <c r="AN308" s="118" t="str">
        <f t="shared" si="146"/>
        <v/>
      </c>
      <c r="AO308" s="135"/>
      <c r="AP308" s="136"/>
      <c r="AQ308" s="118" t="str">
        <f t="shared" si="147"/>
        <v/>
      </c>
      <c r="AT308" s="111" t="str">
        <f t="shared" si="148"/>
        <v xml:space="preserve"> </v>
      </c>
      <c r="AU308" t="str">
        <f t="shared" ca="1" si="149"/>
        <v/>
      </c>
      <c r="AV308" s="53" t="str">
        <f t="shared" ca="1" si="150"/>
        <v/>
      </c>
      <c r="AW308" t="str">
        <f t="shared" ca="1" si="151"/>
        <v/>
      </c>
      <c r="AX308" s="121" t="str">
        <f t="shared" ca="1" si="152"/>
        <v/>
      </c>
      <c r="AY308" s="53" t="str">
        <f t="shared" ca="1" si="153"/>
        <v/>
      </c>
      <c r="AZ308" t="str">
        <f t="shared" ca="1" si="154"/>
        <v/>
      </c>
      <c r="BA308" s="121" t="str">
        <f t="shared" ca="1" si="155"/>
        <v/>
      </c>
      <c r="BB308" s="53" t="str">
        <f t="shared" ca="1" si="156"/>
        <v/>
      </c>
      <c r="BC308" t="str">
        <f t="shared" ca="1" si="157"/>
        <v/>
      </c>
      <c r="BD308" s="121" t="str">
        <f t="shared" ca="1" si="158"/>
        <v/>
      </c>
      <c r="BE308" s="53" t="str">
        <f t="shared" ca="1" si="159"/>
        <v/>
      </c>
      <c r="BF308" t="str">
        <f t="shared" ca="1" si="160"/>
        <v/>
      </c>
      <c r="BG308" s="121" t="str">
        <f t="shared" ca="1" si="161"/>
        <v/>
      </c>
      <c r="BH308" s="53" t="str">
        <f t="shared" ca="1" si="162"/>
        <v/>
      </c>
    </row>
    <row r="309" spans="1:60" ht="15.75" thickBot="1" x14ac:dyDescent="0.3">
      <c r="A309" s="48"/>
      <c r="B309" s="48"/>
      <c r="C309" s="48"/>
      <c r="D309" s="48"/>
      <c r="E309" s="48"/>
      <c r="F309" s="48"/>
      <c r="G309" s="48"/>
      <c r="H309" s="48"/>
      <c r="I309" s="48"/>
      <c r="J309" s="220" t="str">
        <f>IF(ISBLANK($G309),"",VLOOKUP($G309,'Chp 3 - Condition Assessment'!$N$5:$R$1000,4,FALSE))</f>
        <v/>
      </c>
      <c r="K309" s="105" t="str">
        <f>IF(ISBLANK($G309),"",VLOOKUP($G309,'Chp 3 - Condition Assessment'!$N$5:$R$1000,5,FALSE))</f>
        <v/>
      </c>
      <c r="L309" s="32" t="str">
        <f t="shared" si="142"/>
        <v xml:space="preserve">  </v>
      </c>
      <c r="P309" t="b">
        <f t="shared" si="170"/>
        <v>0</v>
      </c>
      <c r="Q309" t="str">
        <f t="shared" si="139"/>
        <v/>
      </c>
      <c r="R309" s="53" t="str">
        <f t="shared" si="164"/>
        <v/>
      </c>
      <c r="S309" s="108" t="str">
        <f t="shared" si="165"/>
        <v/>
      </c>
      <c r="T309" s="81" t="str">
        <f t="shared" si="166"/>
        <v/>
      </c>
      <c r="U309" s="105" t="str">
        <f t="shared" ca="1" si="171"/>
        <v/>
      </c>
      <c r="V309" s="105" t="str">
        <f t="shared" ca="1" si="171"/>
        <v/>
      </c>
      <c r="W309" s="105" t="str">
        <f t="shared" ca="1" si="171"/>
        <v/>
      </c>
      <c r="X309" s="105" t="str">
        <f t="shared" ca="1" si="171"/>
        <v/>
      </c>
      <c r="Y309" s="105" t="str">
        <f t="shared" ca="1" si="171"/>
        <v/>
      </c>
      <c r="AB309" s="111" t="str">
        <f t="shared" si="167"/>
        <v xml:space="preserve"> </v>
      </c>
      <c r="AC309" s="135"/>
      <c r="AD309" s="136"/>
      <c r="AE309" s="118" t="str">
        <f t="shared" si="143"/>
        <v/>
      </c>
      <c r="AF309" s="135"/>
      <c r="AG309" s="136"/>
      <c r="AH309" s="118" t="str">
        <f t="shared" si="144"/>
        <v/>
      </c>
      <c r="AI309" s="135"/>
      <c r="AJ309" s="136"/>
      <c r="AK309" s="118" t="str">
        <f t="shared" si="145"/>
        <v/>
      </c>
      <c r="AL309" s="135"/>
      <c r="AM309" s="136"/>
      <c r="AN309" s="118" t="str">
        <f t="shared" si="146"/>
        <v/>
      </c>
      <c r="AO309" s="135"/>
      <c r="AP309" s="136"/>
      <c r="AQ309" s="118" t="str">
        <f t="shared" si="147"/>
        <v/>
      </c>
      <c r="AT309" s="111" t="str">
        <f t="shared" si="148"/>
        <v xml:space="preserve"> </v>
      </c>
      <c r="AU309" t="str">
        <f t="shared" ca="1" si="149"/>
        <v/>
      </c>
      <c r="AV309" s="53" t="str">
        <f t="shared" ca="1" si="150"/>
        <v/>
      </c>
      <c r="AW309" t="str">
        <f t="shared" ca="1" si="151"/>
        <v/>
      </c>
      <c r="AX309" s="121" t="str">
        <f t="shared" ca="1" si="152"/>
        <v/>
      </c>
      <c r="AY309" s="53" t="str">
        <f t="shared" ca="1" si="153"/>
        <v/>
      </c>
      <c r="AZ309" t="str">
        <f t="shared" ca="1" si="154"/>
        <v/>
      </c>
      <c r="BA309" s="121" t="str">
        <f t="shared" ca="1" si="155"/>
        <v/>
      </c>
      <c r="BB309" s="53" t="str">
        <f t="shared" ca="1" si="156"/>
        <v/>
      </c>
      <c r="BC309" t="str">
        <f t="shared" ca="1" si="157"/>
        <v/>
      </c>
      <c r="BD309" s="121" t="str">
        <f t="shared" ca="1" si="158"/>
        <v/>
      </c>
      <c r="BE309" s="53" t="str">
        <f t="shared" ca="1" si="159"/>
        <v/>
      </c>
      <c r="BF309" t="str">
        <f t="shared" ca="1" si="160"/>
        <v/>
      </c>
      <c r="BG309" s="121" t="str">
        <f t="shared" ca="1" si="161"/>
        <v/>
      </c>
      <c r="BH309" s="53" t="str">
        <f t="shared" ca="1" si="162"/>
        <v/>
      </c>
    </row>
    <row r="310" spans="1:60" ht="15.75" thickBot="1" x14ac:dyDescent="0.3">
      <c r="A310" s="48"/>
      <c r="B310" s="48"/>
      <c r="C310" s="48"/>
      <c r="D310" s="48"/>
      <c r="E310" s="48"/>
      <c r="F310" s="48"/>
      <c r="G310" s="48"/>
      <c r="H310" s="48"/>
      <c r="I310" s="48"/>
      <c r="J310" s="220" t="str">
        <f>IF(ISBLANK($G310),"",VLOOKUP($G310,'Chp 3 - Condition Assessment'!$N$5:$R$1000,4,FALSE))</f>
        <v/>
      </c>
      <c r="K310" s="105" t="str">
        <f>IF(ISBLANK($G310),"",VLOOKUP($G310,'Chp 3 - Condition Assessment'!$N$5:$R$1000,5,FALSE))</f>
        <v/>
      </c>
      <c r="L310" s="32" t="str">
        <f t="shared" si="142"/>
        <v xml:space="preserve">  </v>
      </c>
      <c r="P310" t="b">
        <f t="shared" si="170"/>
        <v>0</v>
      </c>
      <c r="Q310" t="str">
        <f t="shared" si="139"/>
        <v/>
      </c>
      <c r="R310" s="53" t="str">
        <f t="shared" si="164"/>
        <v/>
      </c>
      <c r="S310" s="108" t="str">
        <f t="shared" si="165"/>
        <v/>
      </c>
      <c r="T310" s="81" t="str">
        <f t="shared" si="166"/>
        <v/>
      </c>
      <c r="U310" s="105" t="str">
        <f t="shared" ca="1" si="171"/>
        <v/>
      </c>
      <c r="V310" s="105" t="str">
        <f t="shared" ca="1" si="171"/>
        <v/>
      </c>
      <c r="W310" s="105" t="str">
        <f t="shared" ca="1" si="171"/>
        <v/>
      </c>
      <c r="X310" s="105" t="str">
        <f t="shared" ca="1" si="171"/>
        <v/>
      </c>
      <c r="Y310" s="105" t="str">
        <f t="shared" ca="1" si="171"/>
        <v/>
      </c>
      <c r="AB310" s="111" t="str">
        <f t="shared" si="167"/>
        <v xml:space="preserve"> </v>
      </c>
      <c r="AC310" s="135"/>
      <c r="AD310" s="136"/>
      <c r="AE310" s="118" t="str">
        <f t="shared" si="143"/>
        <v/>
      </c>
      <c r="AF310" s="135"/>
      <c r="AG310" s="136"/>
      <c r="AH310" s="118" t="str">
        <f t="shared" si="144"/>
        <v/>
      </c>
      <c r="AI310" s="135"/>
      <c r="AJ310" s="136"/>
      <c r="AK310" s="118" t="str">
        <f t="shared" si="145"/>
        <v/>
      </c>
      <c r="AL310" s="135"/>
      <c r="AM310" s="136"/>
      <c r="AN310" s="118" t="str">
        <f t="shared" si="146"/>
        <v/>
      </c>
      <c r="AO310" s="135"/>
      <c r="AP310" s="136"/>
      <c r="AQ310" s="118" t="str">
        <f t="shared" si="147"/>
        <v/>
      </c>
      <c r="AT310" s="111" t="str">
        <f t="shared" si="148"/>
        <v xml:space="preserve"> </v>
      </c>
      <c r="AU310" t="str">
        <f t="shared" ca="1" si="149"/>
        <v/>
      </c>
      <c r="AV310" s="53" t="str">
        <f t="shared" ca="1" si="150"/>
        <v/>
      </c>
      <c r="AW310" t="str">
        <f t="shared" ca="1" si="151"/>
        <v/>
      </c>
      <c r="AX310" s="121" t="str">
        <f t="shared" ca="1" si="152"/>
        <v/>
      </c>
      <c r="AY310" s="53" t="str">
        <f t="shared" ca="1" si="153"/>
        <v/>
      </c>
      <c r="AZ310" t="str">
        <f t="shared" ca="1" si="154"/>
        <v/>
      </c>
      <c r="BA310" s="121" t="str">
        <f t="shared" ca="1" si="155"/>
        <v/>
      </c>
      <c r="BB310" s="53" t="str">
        <f t="shared" ca="1" si="156"/>
        <v/>
      </c>
      <c r="BC310" t="str">
        <f t="shared" ca="1" si="157"/>
        <v/>
      </c>
      <c r="BD310" s="121" t="str">
        <f t="shared" ca="1" si="158"/>
        <v/>
      </c>
      <c r="BE310" s="53" t="str">
        <f t="shared" ca="1" si="159"/>
        <v/>
      </c>
      <c r="BF310" t="str">
        <f t="shared" ca="1" si="160"/>
        <v/>
      </c>
      <c r="BG310" s="121" t="str">
        <f t="shared" ca="1" si="161"/>
        <v/>
      </c>
      <c r="BH310" s="53" t="str">
        <f t="shared" ca="1" si="162"/>
        <v/>
      </c>
    </row>
    <row r="311" spans="1:60" ht="15.75" thickBot="1" x14ac:dyDescent="0.3">
      <c r="A311" s="48"/>
      <c r="B311" s="48"/>
      <c r="C311" s="48"/>
      <c r="D311" s="48"/>
      <c r="E311" s="48"/>
      <c r="F311" s="48"/>
      <c r="G311" s="48"/>
      <c r="H311" s="48"/>
      <c r="I311" s="48"/>
      <c r="J311" s="220" t="str">
        <f>IF(ISBLANK($G311),"",VLOOKUP($G311,'Chp 3 - Condition Assessment'!$N$5:$R$1000,4,FALSE))</f>
        <v/>
      </c>
      <c r="K311" s="105" t="str">
        <f>IF(ISBLANK($G311),"",VLOOKUP($G311,'Chp 3 - Condition Assessment'!$N$5:$R$1000,5,FALSE))</f>
        <v/>
      </c>
      <c r="L311" s="32" t="str">
        <f t="shared" si="142"/>
        <v xml:space="preserve">  </v>
      </c>
      <c r="P311" t="b">
        <f t="shared" si="170"/>
        <v>0</v>
      </c>
      <c r="Q311" t="str">
        <f t="shared" si="139"/>
        <v/>
      </c>
      <c r="R311" s="53" t="str">
        <f t="shared" si="164"/>
        <v/>
      </c>
      <c r="S311" s="108" t="str">
        <f t="shared" si="165"/>
        <v/>
      </c>
      <c r="T311" s="81" t="str">
        <f t="shared" si="166"/>
        <v/>
      </c>
      <c r="U311" s="105" t="str">
        <f t="shared" ca="1" si="171"/>
        <v/>
      </c>
      <c r="V311" s="105" t="str">
        <f t="shared" ca="1" si="171"/>
        <v/>
      </c>
      <c r="W311" s="105" t="str">
        <f t="shared" ca="1" si="171"/>
        <v/>
      </c>
      <c r="X311" s="105" t="str">
        <f t="shared" ca="1" si="171"/>
        <v/>
      </c>
      <c r="Y311" s="105" t="str">
        <f t="shared" ca="1" si="171"/>
        <v/>
      </c>
      <c r="AB311" s="111" t="str">
        <f t="shared" si="167"/>
        <v xml:space="preserve"> </v>
      </c>
      <c r="AC311" s="135"/>
      <c r="AD311" s="136"/>
      <c r="AE311" s="118" t="str">
        <f t="shared" si="143"/>
        <v/>
      </c>
      <c r="AF311" s="135"/>
      <c r="AG311" s="136"/>
      <c r="AH311" s="118" t="str">
        <f t="shared" si="144"/>
        <v/>
      </c>
      <c r="AI311" s="135"/>
      <c r="AJ311" s="136"/>
      <c r="AK311" s="118" t="str">
        <f t="shared" si="145"/>
        <v/>
      </c>
      <c r="AL311" s="135"/>
      <c r="AM311" s="136"/>
      <c r="AN311" s="118" t="str">
        <f t="shared" si="146"/>
        <v/>
      </c>
      <c r="AO311" s="135"/>
      <c r="AP311" s="136"/>
      <c r="AQ311" s="118" t="str">
        <f t="shared" si="147"/>
        <v/>
      </c>
      <c r="AT311" s="111" t="str">
        <f t="shared" si="148"/>
        <v xml:space="preserve"> </v>
      </c>
      <c r="AU311" t="str">
        <f t="shared" ca="1" si="149"/>
        <v/>
      </c>
      <c r="AV311" s="53" t="str">
        <f t="shared" ca="1" si="150"/>
        <v/>
      </c>
      <c r="AW311" t="str">
        <f t="shared" ca="1" si="151"/>
        <v/>
      </c>
      <c r="AX311" s="121" t="str">
        <f t="shared" ca="1" si="152"/>
        <v/>
      </c>
      <c r="AY311" s="53" t="str">
        <f t="shared" ca="1" si="153"/>
        <v/>
      </c>
      <c r="AZ311" t="str">
        <f t="shared" ca="1" si="154"/>
        <v/>
      </c>
      <c r="BA311" s="121" t="str">
        <f t="shared" ca="1" si="155"/>
        <v/>
      </c>
      <c r="BB311" s="53" t="str">
        <f t="shared" ca="1" si="156"/>
        <v/>
      </c>
      <c r="BC311" t="str">
        <f t="shared" ca="1" si="157"/>
        <v/>
      </c>
      <c r="BD311" s="121" t="str">
        <f t="shared" ca="1" si="158"/>
        <v/>
      </c>
      <c r="BE311" s="53" t="str">
        <f t="shared" ca="1" si="159"/>
        <v/>
      </c>
      <c r="BF311" t="str">
        <f t="shared" ca="1" si="160"/>
        <v/>
      </c>
      <c r="BG311" s="121" t="str">
        <f t="shared" ca="1" si="161"/>
        <v/>
      </c>
      <c r="BH311" s="53" t="str">
        <f t="shared" ca="1" si="162"/>
        <v/>
      </c>
    </row>
    <row r="312" spans="1:60" ht="15.75" thickBot="1" x14ac:dyDescent="0.3">
      <c r="A312" s="48"/>
      <c r="B312" s="48"/>
      <c r="C312" s="48"/>
      <c r="D312" s="48"/>
      <c r="E312" s="48"/>
      <c r="F312" s="48"/>
      <c r="G312" s="48"/>
      <c r="H312" s="48"/>
      <c r="I312" s="48"/>
      <c r="J312" s="220" t="str">
        <f>IF(ISBLANK($G312),"",VLOOKUP($G312,'Chp 3 - Condition Assessment'!$N$5:$R$1000,4,FALSE))</f>
        <v/>
      </c>
      <c r="K312" s="105" t="str">
        <f>IF(ISBLANK($G312),"",VLOOKUP($G312,'Chp 3 - Condition Assessment'!$N$5:$R$1000,5,FALSE))</f>
        <v/>
      </c>
      <c r="L312" s="32" t="str">
        <f t="shared" si="142"/>
        <v xml:space="preserve">  </v>
      </c>
      <c r="P312" t="b">
        <f t="shared" si="170"/>
        <v>0</v>
      </c>
      <c r="Q312" t="str">
        <f t="shared" si="139"/>
        <v/>
      </c>
      <c r="R312" s="53" t="str">
        <f t="shared" si="164"/>
        <v/>
      </c>
      <c r="S312" s="108" t="str">
        <f t="shared" si="165"/>
        <v/>
      </c>
      <c r="T312" s="81" t="str">
        <f t="shared" si="166"/>
        <v/>
      </c>
      <c r="U312" s="105" t="str">
        <f t="shared" ca="1" si="171"/>
        <v/>
      </c>
      <c r="V312" s="105" t="str">
        <f t="shared" ca="1" si="171"/>
        <v/>
      </c>
      <c r="W312" s="105" t="str">
        <f t="shared" ca="1" si="171"/>
        <v/>
      </c>
      <c r="X312" s="105" t="str">
        <f t="shared" ca="1" si="171"/>
        <v/>
      </c>
      <c r="Y312" s="105" t="str">
        <f t="shared" ca="1" si="171"/>
        <v/>
      </c>
      <c r="AB312" s="111" t="str">
        <f t="shared" si="167"/>
        <v xml:space="preserve"> </v>
      </c>
      <c r="AC312" s="135"/>
      <c r="AD312" s="136"/>
      <c r="AE312" s="118" t="str">
        <f t="shared" si="143"/>
        <v/>
      </c>
      <c r="AF312" s="135"/>
      <c r="AG312" s="136"/>
      <c r="AH312" s="118" t="str">
        <f t="shared" si="144"/>
        <v/>
      </c>
      <c r="AI312" s="135"/>
      <c r="AJ312" s="136"/>
      <c r="AK312" s="118" t="str">
        <f t="shared" si="145"/>
        <v/>
      </c>
      <c r="AL312" s="135"/>
      <c r="AM312" s="136"/>
      <c r="AN312" s="118" t="str">
        <f t="shared" si="146"/>
        <v/>
      </c>
      <c r="AO312" s="135"/>
      <c r="AP312" s="136"/>
      <c r="AQ312" s="118" t="str">
        <f t="shared" si="147"/>
        <v/>
      </c>
      <c r="AT312" s="111" t="str">
        <f t="shared" si="148"/>
        <v xml:space="preserve"> </v>
      </c>
      <c r="AU312" t="str">
        <f t="shared" ca="1" si="149"/>
        <v/>
      </c>
      <c r="AV312" s="53" t="str">
        <f t="shared" ca="1" si="150"/>
        <v/>
      </c>
      <c r="AW312" t="str">
        <f t="shared" ca="1" si="151"/>
        <v/>
      </c>
      <c r="AX312" s="121" t="str">
        <f t="shared" ca="1" si="152"/>
        <v/>
      </c>
      <c r="AY312" s="53" t="str">
        <f t="shared" ca="1" si="153"/>
        <v/>
      </c>
      <c r="AZ312" t="str">
        <f t="shared" ca="1" si="154"/>
        <v/>
      </c>
      <c r="BA312" s="121" t="str">
        <f t="shared" ca="1" si="155"/>
        <v/>
      </c>
      <c r="BB312" s="53" t="str">
        <f t="shared" ca="1" si="156"/>
        <v/>
      </c>
      <c r="BC312" t="str">
        <f t="shared" ca="1" si="157"/>
        <v/>
      </c>
      <c r="BD312" s="121" t="str">
        <f t="shared" ca="1" si="158"/>
        <v/>
      </c>
      <c r="BE312" s="53" t="str">
        <f t="shared" ca="1" si="159"/>
        <v/>
      </c>
      <c r="BF312" t="str">
        <f t="shared" ca="1" si="160"/>
        <v/>
      </c>
      <c r="BG312" s="121" t="str">
        <f t="shared" ca="1" si="161"/>
        <v/>
      </c>
      <c r="BH312" s="53" t="str">
        <f t="shared" ca="1" si="162"/>
        <v/>
      </c>
    </row>
    <row r="313" spans="1:60" ht="15.75" thickBot="1" x14ac:dyDescent="0.3">
      <c r="A313" s="48"/>
      <c r="B313" s="48"/>
      <c r="C313" s="48"/>
      <c r="D313" s="48"/>
      <c r="E313" s="48"/>
      <c r="F313" s="48"/>
      <c r="G313" s="48"/>
      <c r="H313" s="48"/>
      <c r="I313" s="48"/>
      <c r="J313" s="220" t="str">
        <f>IF(ISBLANK($G313),"",VLOOKUP($G313,'Chp 3 - Condition Assessment'!$N$5:$R$1000,4,FALSE))</f>
        <v/>
      </c>
      <c r="K313" s="105" t="str">
        <f>IF(ISBLANK($G313),"",VLOOKUP($G313,'Chp 3 - Condition Assessment'!$N$5:$R$1000,5,FALSE))</f>
        <v/>
      </c>
      <c r="L313" s="32" t="str">
        <f t="shared" si="142"/>
        <v xml:space="preserve">  </v>
      </c>
      <c r="P313" t="b">
        <f t="shared" si="170"/>
        <v>0</v>
      </c>
      <c r="Q313" t="str">
        <f t="shared" si="139"/>
        <v/>
      </c>
      <c r="R313" s="53" t="str">
        <f t="shared" si="164"/>
        <v/>
      </c>
      <c r="S313" s="108" t="str">
        <f t="shared" si="165"/>
        <v/>
      </c>
      <c r="T313" s="81" t="str">
        <f t="shared" si="166"/>
        <v/>
      </c>
      <c r="U313" s="105" t="str">
        <f t="shared" ca="1" si="171"/>
        <v/>
      </c>
      <c r="V313" s="105" t="str">
        <f t="shared" ca="1" si="171"/>
        <v/>
      </c>
      <c r="W313" s="105" t="str">
        <f t="shared" ca="1" si="171"/>
        <v/>
      </c>
      <c r="X313" s="105" t="str">
        <f t="shared" ca="1" si="171"/>
        <v/>
      </c>
      <c r="Y313" s="105" t="str">
        <f t="shared" ca="1" si="171"/>
        <v/>
      </c>
      <c r="AB313" s="111" t="str">
        <f t="shared" si="167"/>
        <v xml:space="preserve"> </v>
      </c>
      <c r="AC313" s="135"/>
      <c r="AD313" s="136"/>
      <c r="AE313" s="118" t="str">
        <f t="shared" si="143"/>
        <v/>
      </c>
      <c r="AF313" s="135"/>
      <c r="AG313" s="136"/>
      <c r="AH313" s="118" t="str">
        <f t="shared" si="144"/>
        <v/>
      </c>
      <c r="AI313" s="135"/>
      <c r="AJ313" s="136"/>
      <c r="AK313" s="118" t="str">
        <f t="shared" si="145"/>
        <v/>
      </c>
      <c r="AL313" s="135"/>
      <c r="AM313" s="136"/>
      <c r="AN313" s="118" t="str">
        <f t="shared" si="146"/>
        <v/>
      </c>
      <c r="AO313" s="135"/>
      <c r="AP313" s="136"/>
      <c r="AQ313" s="118" t="str">
        <f t="shared" si="147"/>
        <v/>
      </c>
      <c r="AT313" s="111" t="str">
        <f t="shared" si="148"/>
        <v xml:space="preserve"> </v>
      </c>
      <c r="AU313" t="str">
        <f t="shared" ca="1" si="149"/>
        <v/>
      </c>
      <c r="AV313" s="53" t="str">
        <f t="shared" ca="1" si="150"/>
        <v/>
      </c>
      <c r="AW313" t="str">
        <f t="shared" ca="1" si="151"/>
        <v/>
      </c>
      <c r="AX313" s="121" t="str">
        <f t="shared" ca="1" si="152"/>
        <v/>
      </c>
      <c r="AY313" s="53" t="str">
        <f t="shared" ca="1" si="153"/>
        <v/>
      </c>
      <c r="AZ313" t="str">
        <f t="shared" ca="1" si="154"/>
        <v/>
      </c>
      <c r="BA313" s="121" t="str">
        <f t="shared" ca="1" si="155"/>
        <v/>
      </c>
      <c r="BB313" s="53" t="str">
        <f t="shared" ca="1" si="156"/>
        <v/>
      </c>
      <c r="BC313" t="str">
        <f t="shared" ca="1" si="157"/>
        <v/>
      </c>
      <c r="BD313" s="121" t="str">
        <f t="shared" ca="1" si="158"/>
        <v/>
      </c>
      <c r="BE313" s="53" t="str">
        <f t="shared" ca="1" si="159"/>
        <v/>
      </c>
      <c r="BF313" t="str">
        <f t="shared" ca="1" si="160"/>
        <v/>
      </c>
      <c r="BG313" s="121" t="str">
        <f t="shared" ca="1" si="161"/>
        <v/>
      </c>
      <c r="BH313" s="53" t="str">
        <f t="shared" ca="1" si="162"/>
        <v/>
      </c>
    </row>
    <row r="314" spans="1:60" ht="15.75" thickBot="1" x14ac:dyDescent="0.3">
      <c r="A314" s="48"/>
      <c r="B314" s="48"/>
      <c r="C314" s="48"/>
      <c r="D314" s="48"/>
      <c r="E314" s="48"/>
      <c r="F314" s="48"/>
      <c r="G314" s="48"/>
      <c r="H314" s="48"/>
      <c r="I314" s="48"/>
      <c r="J314" s="220" t="str">
        <f>IF(ISBLANK($G314),"",VLOOKUP($G314,'Chp 3 - Condition Assessment'!$N$5:$R$1000,4,FALSE))</f>
        <v/>
      </c>
      <c r="K314" s="105" t="str">
        <f>IF(ISBLANK($G314),"",VLOOKUP($G314,'Chp 3 - Condition Assessment'!$N$5:$R$1000,5,FALSE))</f>
        <v/>
      </c>
      <c r="L314" s="32" t="str">
        <f t="shared" si="142"/>
        <v xml:space="preserve">  </v>
      </c>
      <c r="P314" t="b">
        <f t="shared" si="170"/>
        <v>0</v>
      </c>
      <c r="Q314" t="str">
        <f t="shared" si="139"/>
        <v/>
      </c>
      <c r="R314" s="53" t="str">
        <f t="shared" si="164"/>
        <v/>
      </c>
      <c r="S314" s="108" t="str">
        <f t="shared" si="165"/>
        <v/>
      </c>
      <c r="T314" s="81" t="str">
        <f t="shared" si="166"/>
        <v/>
      </c>
      <c r="U314" s="105" t="str">
        <f t="shared" ca="1" si="171"/>
        <v/>
      </c>
      <c r="V314" s="105" t="str">
        <f t="shared" ca="1" si="171"/>
        <v/>
      </c>
      <c r="W314" s="105" t="str">
        <f t="shared" ca="1" si="171"/>
        <v/>
      </c>
      <c r="X314" s="105" t="str">
        <f t="shared" ca="1" si="171"/>
        <v/>
      </c>
      <c r="Y314" s="105" t="str">
        <f t="shared" ca="1" si="171"/>
        <v/>
      </c>
      <c r="AB314" s="111" t="str">
        <f t="shared" si="167"/>
        <v xml:space="preserve"> </v>
      </c>
      <c r="AC314" s="135"/>
      <c r="AD314" s="136"/>
      <c r="AE314" s="118" t="str">
        <f t="shared" si="143"/>
        <v/>
      </c>
      <c r="AF314" s="135"/>
      <c r="AG314" s="136"/>
      <c r="AH314" s="118" t="str">
        <f t="shared" si="144"/>
        <v/>
      </c>
      <c r="AI314" s="135"/>
      <c r="AJ314" s="136"/>
      <c r="AK314" s="118" t="str">
        <f t="shared" si="145"/>
        <v/>
      </c>
      <c r="AL314" s="135"/>
      <c r="AM314" s="136"/>
      <c r="AN314" s="118" t="str">
        <f t="shared" si="146"/>
        <v/>
      </c>
      <c r="AO314" s="135"/>
      <c r="AP314" s="136"/>
      <c r="AQ314" s="118" t="str">
        <f t="shared" si="147"/>
        <v/>
      </c>
      <c r="AT314" s="111" t="str">
        <f t="shared" si="148"/>
        <v xml:space="preserve"> </v>
      </c>
      <c r="AU314" t="str">
        <f t="shared" ca="1" si="149"/>
        <v/>
      </c>
      <c r="AV314" s="53" t="str">
        <f t="shared" ca="1" si="150"/>
        <v/>
      </c>
      <c r="AW314" t="str">
        <f t="shared" ca="1" si="151"/>
        <v/>
      </c>
      <c r="AX314" s="121" t="str">
        <f t="shared" ca="1" si="152"/>
        <v/>
      </c>
      <c r="AY314" s="53" t="str">
        <f t="shared" ca="1" si="153"/>
        <v/>
      </c>
      <c r="AZ314" t="str">
        <f t="shared" ca="1" si="154"/>
        <v/>
      </c>
      <c r="BA314" s="121" t="str">
        <f t="shared" ca="1" si="155"/>
        <v/>
      </c>
      <c r="BB314" s="53" t="str">
        <f t="shared" ca="1" si="156"/>
        <v/>
      </c>
      <c r="BC314" t="str">
        <f t="shared" ca="1" si="157"/>
        <v/>
      </c>
      <c r="BD314" s="121" t="str">
        <f t="shared" ca="1" si="158"/>
        <v/>
      </c>
      <c r="BE314" s="53" t="str">
        <f t="shared" ca="1" si="159"/>
        <v/>
      </c>
      <c r="BF314" t="str">
        <f t="shared" ca="1" si="160"/>
        <v/>
      </c>
      <c r="BG314" s="121" t="str">
        <f t="shared" ca="1" si="161"/>
        <v/>
      </c>
      <c r="BH314" s="53" t="str">
        <f t="shared" ca="1" si="162"/>
        <v/>
      </c>
    </row>
    <row r="315" spans="1:60" ht="15.75" thickBot="1" x14ac:dyDescent="0.3">
      <c r="A315" s="48"/>
      <c r="B315" s="48"/>
      <c r="C315" s="48"/>
      <c r="D315" s="48"/>
      <c r="E315" s="48"/>
      <c r="F315" s="48"/>
      <c r="G315" s="48"/>
      <c r="H315" s="48"/>
      <c r="I315" s="48"/>
      <c r="J315" s="220" t="str">
        <f>IF(ISBLANK($G315),"",VLOOKUP($G315,'Chp 3 - Condition Assessment'!$N$5:$R$1000,4,FALSE))</f>
        <v/>
      </c>
      <c r="K315" s="105" t="str">
        <f>IF(ISBLANK($G315),"",VLOOKUP($G315,'Chp 3 - Condition Assessment'!$N$5:$R$1000,5,FALSE))</f>
        <v/>
      </c>
      <c r="L315" s="32" t="str">
        <f t="shared" si="142"/>
        <v xml:space="preserve">  </v>
      </c>
      <c r="P315" t="b">
        <f t="shared" si="170"/>
        <v>0</v>
      </c>
      <c r="Q315" t="str">
        <f t="shared" si="139"/>
        <v/>
      </c>
      <c r="R315" s="53" t="str">
        <f t="shared" si="164"/>
        <v/>
      </c>
      <c r="S315" s="108" t="str">
        <f t="shared" si="165"/>
        <v/>
      </c>
      <c r="T315" s="81" t="str">
        <f t="shared" si="166"/>
        <v/>
      </c>
      <c r="U315" s="105" t="str">
        <f t="shared" ca="1" si="171"/>
        <v/>
      </c>
      <c r="V315" s="105" t="str">
        <f t="shared" ca="1" si="171"/>
        <v/>
      </c>
      <c r="W315" s="105" t="str">
        <f t="shared" ca="1" si="171"/>
        <v/>
      </c>
      <c r="X315" s="105" t="str">
        <f t="shared" ca="1" si="171"/>
        <v/>
      </c>
      <c r="Y315" s="105" t="str">
        <f t="shared" ca="1" si="171"/>
        <v/>
      </c>
      <c r="AB315" s="111" t="str">
        <f t="shared" si="167"/>
        <v xml:space="preserve"> </v>
      </c>
      <c r="AC315" s="135"/>
      <c r="AD315" s="136"/>
      <c r="AE315" s="118" t="str">
        <f t="shared" si="143"/>
        <v/>
      </c>
      <c r="AF315" s="135"/>
      <c r="AG315" s="136"/>
      <c r="AH315" s="118" t="str">
        <f t="shared" si="144"/>
        <v/>
      </c>
      <c r="AI315" s="135"/>
      <c r="AJ315" s="136"/>
      <c r="AK315" s="118" t="str">
        <f t="shared" si="145"/>
        <v/>
      </c>
      <c r="AL315" s="135"/>
      <c r="AM315" s="136"/>
      <c r="AN315" s="118" t="str">
        <f t="shared" si="146"/>
        <v/>
      </c>
      <c r="AO315" s="135"/>
      <c r="AP315" s="136"/>
      <c r="AQ315" s="118" t="str">
        <f t="shared" si="147"/>
        <v/>
      </c>
      <c r="AT315" s="111" t="str">
        <f t="shared" si="148"/>
        <v xml:space="preserve"> </v>
      </c>
      <c r="AU315" t="str">
        <f t="shared" ca="1" si="149"/>
        <v/>
      </c>
      <c r="AV315" s="53" t="str">
        <f t="shared" ca="1" si="150"/>
        <v/>
      </c>
      <c r="AW315" t="str">
        <f t="shared" ca="1" si="151"/>
        <v/>
      </c>
      <c r="AX315" s="121" t="str">
        <f t="shared" ca="1" si="152"/>
        <v/>
      </c>
      <c r="AY315" s="53" t="str">
        <f t="shared" ca="1" si="153"/>
        <v/>
      </c>
      <c r="AZ315" t="str">
        <f t="shared" ca="1" si="154"/>
        <v/>
      </c>
      <c r="BA315" s="121" t="str">
        <f t="shared" ca="1" si="155"/>
        <v/>
      </c>
      <c r="BB315" s="53" t="str">
        <f t="shared" ca="1" si="156"/>
        <v/>
      </c>
      <c r="BC315" t="str">
        <f t="shared" ca="1" si="157"/>
        <v/>
      </c>
      <c r="BD315" s="121" t="str">
        <f t="shared" ca="1" si="158"/>
        <v/>
      </c>
      <c r="BE315" s="53" t="str">
        <f t="shared" ca="1" si="159"/>
        <v/>
      </c>
      <c r="BF315" t="str">
        <f t="shared" ca="1" si="160"/>
        <v/>
      </c>
      <c r="BG315" s="121" t="str">
        <f t="shared" ca="1" si="161"/>
        <v/>
      </c>
      <c r="BH315" s="53" t="str">
        <f t="shared" ca="1" si="162"/>
        <v/>
      </c>
    </row>
    <row r="316" spans="1:60" ht="15.75" thickBot="1" x14ac:dyDescent="0.3">
      <c r="A316" s="48"/>
      <c r="B316" s="48"/>
      <c r="C316" s="48"/>
      <c r="D316" s="48"/>
      <c r="E316" s="48"/>
      <c r="F316" s="48"/>
      <c r="G316" s="48"/>
      <c r="H316" s="48"/>
      <c r="I316" s="48"/>
      <c r="J316" s="220" t="str">
        <f>IF(ISBLANK($G316),"",VLOOKUP($G316,'Chp 3 - Condition Assessment'!$N$5:$R$1000,4,FALSE))</f>
        <v/>
      </c>
      <c r="K316" s="105" t="str">
        <f>IF(ISBLANK($G316),"",VLOOKUP($G316,'Chp 3 - Condition Assessment'!$N$5:$R$1000,5,FALSE))</f>
        <v/>
      </c>
      <c r="L316" s="32" t="str">
        <f t="shared" si="142"/>
        <v xml:space="preserve">  </v>
      </c>
      <c r="P316" t="b">
        <f t="shared" si="170"/>
        <v>0</v>
      </c>
      <c r="Q316" t="str">
        <f t="shared" ref="Q316:Q379" si="172">IFERROR(IF(OR(ISBLANK(O316),O316="Grand Total"),"",SUMIF(L:L,O316,F:F)),"")</f>
        <v/>
      </c>
      <c r="R316" s="53" t="str">
        <f t="shared" si="164"/>
        <v/>
      </c>
      <c r="S316" s="108" t="str">
        <f t="shared" si="165"/>
        <v/>
      </c>
      <c r="T316" s="81" t="str">
        <f t="shared" si="166"/>
        <v/>
      </c>
      <c r="U316" s="105" t="str">
        <f t="shared" ref="U316:Y325" ca="1" si="173">IFERROR(IF((U$10-$S316)&lt;=$T316,$Q316,0),"")</f>
        <v/>
      </c>
      <c r="V316" s="105" t="str">
        <f t="shared" ca="1" si="173"/>
        <v/>
      </c>
      <c r="W316" s="105" t="str">
        <f t="shared" ca="1" si="173"/>
        <v/>
      </c>
      <c r="X316" s="105" t="str">
        <f t="shared" ca="1" si="173"/>
        <v/>
      </c>
      <c r="Y316" s="105" t="str">
        <f t="shared" ca="1" si="173"/>
        <v/>
      </c>
      <c r="AB316" s="111" t="str">
        <f t="shared" si="167"/>
        <v xml:space="preserve"> </v>
      </c>
      <c r="AC316" s="135"/>
      <c r="AD316" s="136"/>
      <c r="AE316" s="118" t="str">
        <f t="shared" si="143"/>
        <v/>
      </c>
      <c r="AF316" s="135"/>
      <c r="AG316" s="136"/>
      <c r="AH316" s="118" t="str">
        <f t="shared" si="144"/>
        <v/>
      </c>
      <c r="AI316" s="135"/>
      <c r="AJ316" s="136"/>
      <c r="AK316" s="118" t="str">
        <f t="shared" si="145"/>
        <v/>
      </c>
      <c r="AL316" s="135"/>
      <c r="AM316" s="136"/>
      <c r="AN316" s="118" t="str">
        <f t="shared" si="146"/>
        <v/>
      </c>
      <c r="AO316" s="135"/>
      <c r="AP316" s="136"/>
      <c r="AQ316" s="118" t="str">
        <f t="shared" si="147"/>
        <v/>
      </c>
      <c r="AT316" s="111" t="str">
        <f t="shared" si="148"/>
        <v xml:space="preserve"> </v>
      </c>
      <c r="AU316" t="str">
        <f t="shared" ca="1" si="149"/>
        <v/>
      </c>
      <c r="AV316" s="53" t="str">
        <f t="shared" ca="1" si="150"/>
        <v/>
      </c>
      <c r="AW316" t="str">
        <f t="shared" ca="1" si="151"/>
        <v/>
      </c>
      <c r="AX316" s="121" t="str">
        <f t="shared" ca="1" si="152"/>
        <v/>
      </c>
      <c r="AY316" s="53" t="str">
        <f t="shared" ca="1" si="153"/>
        <v/>
      </c>
      <c r="AZ316" t="str">
        <f t="shared" ca="1" si="154"/>
        <v/>
      </c>
      <c r="BA316" s="121" t="str">
        <f t="shared" ca="1" si="155"/>
        <v/>
      </c>
      <c r="BB316" s="53" t="str">
        <f t="shared" ca="1" si="156"/>
        <v/>
      </c>
      <c r="BC316" t="str">
        <f t="shared" ca="1" si="157"/>
        <v/>
      </c>
      <c r="BD316" s="121" t="str">
        <f t="shared" ca="1" si="158"/>
        <v/>
      </c>
      <c r="BE316" s="53" t="str">
        <f t="shared" ca="1" si="159"/>
        <v/>
      </c>
      <c r="BF316" t="str">
        <f t="shared" ca="1" si="160"/>
        <v/>
      </c>
      <c r="BG316" s="121" t="str">
        <f t="shared" ca="1" si="161"/>
        <v/>
      </c>
      <c r="BH316" s="53" t="str">
        <f t="shared" ca="1" si="162"/>
        <v/>
      </c>
    </row>
    <row r="317" spans="1:60" ht="15.75" thickBot="1" x14ac:dyDescent="0.3">
      <c r="A317" s="48"/>
      <c r="B317" s="48"/>
      <c r="C317" s="48"/>
      <c r="D317" s="48"/>
      <c r="E317" s="48"/>
      <c r="F317" s="48"/>
      <c r="G317" s="48"/>
      <c r="H317" s="48"/>
      <c r="I317" s="48"/>
      <c r="J317" s="220" t="str">
        <f>IF(ISBLANK($G317),"",VLOOKUP($G317,'Chp 3 - Condition Assessment'!$N$5:$R$1000,4,FALSE))</f>
        <v/>
      </c>
      <c r="K317" s="105" t="str">
        <f>IF(ISBLANK($G317),"",VLOOKUP($G317,'Chp 3 - Condition Assessment'!$N$5:$R$1000,5,FALSE))</f>
        <v/>
      </c>
      <c r="L317" s="32" t="str">
        <f t="shared" si="142"/>
        <v xml:space="preserve">  </v>
      </c>
      <c r="P317" t="b">
        <f t="shared" si="170"/>
        <v>0</v>
      </c>
      <c r="Q317" t="str">
        <f t="shared" si="172"/>
        <v/>
      </c>
      <c r="R317" s="53" t="str">
        <f t="shared" si="164"/>
        <v/>
      </c>
      <c r="S317" s="108" t="str">
        <f t="shared" si="165"/>
        <v/>
      </c>
      <c r="T317" s="81" t="str">
        <f t="shared" si="166"/>
        <v/>
      </c>
      <c r="U317" s="105" t="str">
        <f t="shared" ca="1" si="173"/>
        <v/>
      </c>
      <c r="V317" s="105" t="str">
        <f t="shared" ca="1" si="173"/>
        <v/>
      </c>
      <c r="W317" s="105" t="str">
        <f t="shared" ca="1" si="173"/>
        <v/>
      </c>
      <c r="X317" s="105" t="str">
        <f t="shared" ca="1" si="173"/>
        <v/>
      </c>
      <c r="Y317" s="105" t="str">
        <f t="shared" ca="1" si="173"/>
        <v/>
      </c>
      <c r="AB317" s="111" t="str">
        <f t="shared" si="167"/>
        <v xml:space="preserve"> </v>
      </c>
      <c r="AC317" s="135"/>
      <c r="AD317" s="136"/>
      <c r="AE317" s="118" t="str">
        <f t="shared" si="143"/>
        <v/>
      </c>
      <c r="AF317" s="135"/>
      <c r="AG317" s="136"/>
      <c r="AH317" s="118" t="str">
        <f t="shared" si="144"/>
        <v/>
      </c>
      <c r="AI317" s="135"/>
      <c r="AJ317" s="136"/>
      <c r="AK317" s="118" t="str">
        <f t="shared" si="145"/>
        <v/>
      </c>
      <c r="AL317" s="135"/>
      <c r="AM317" s="136"/>
      <c r="AN317" s="118" t="str">
        <f t="shared" si="146"/>
        <v/>
      </c>
      <c r="AO317" s="135"/>
      <c r="AP317" s="136"/>
      <c r="AQ317" s="118" t="str">
        <f t="shared" si="147"/>
        <v/>
      </c>
      <c r="AT317" s="111" t="str">
        <f t="shared" si="148"/>
        <v xml:space="preserve"> </v>
      </c>
      <c r="AU317" t="str">
        <f t="shared" ca="1" si="149"/>
        <v/>
      </c>
      <c r="AV317" s="53" t="str">
        <f t="shared" ca="1" si="150"/>
        <v/>
      </c>
      <c r="AW317" t="str">
        <f t="shared" ca="1" si="151"/>
        <v/>
      </c>
      <c r="AX317" s="121" t="str">
        <f t="shared" ca="1" si="152"/>
        <v/>
      </c>
      <c r="AY317" s="53" t="str">
        <f t="shared" ca="1" si="153"/>
        <v/>
      </c>
      <c r="AZ317" t="str">
        <f t="shared" ca="1" si="154"/>
        <v/>
      </c>
      <c r="BA317" s="121" t="str">
        <f t="shared" ca="1" si="155"/>
        <v/>
      </c>
      <c r="BB317" s="53" t="str">
        <f t="shared" ca="1" si="156"/>
        <v/>
      </c>
      <c r="BC317" t="str">
        <f t="shared" ca="1" si="157"/>
        <v/>
      </c>
      <c r="BD317" s="121" t="str">
        <f t="shared" ca="1" si="158"/>
        <v/>
      </c>
      <c r="BE317" s="53" t="str">
        <f t="shared" ca="1" si="159"/>
        <v/>
      </c>
      <c r="BF317" t="str">
        <f t="shared" ca="1" si="160"/>
        <v/>
      </c>
      <c r="BG317" s="121" t="str">
        <f t="shared" ca="1" si="161"/>
        <v/>
      </c>
      <c r="BH317" s="53" t="str">
        <f t="shared" ca="1" si="162"/>
        <v/>
      </c>
    </row>
    <row r="318" spans="1:60" ht="15.75" thickBot="1" x14ac:dyDescent="0.3">
      <c r="A318" s="48"/>
      <c r="B318" s="48"/>
      <c r="C318" s="48"/>
      <c r="D318" s="48"/>
      <c r="E318" s="48"/>
      <c r="F318" s="48"/>
      <c r="G318" s="48"/>
      <c r="H318" s="48"/>
      <c r="I318" s="48"/>
      <c r="J318" s="220" t="str">
        <f>IF(ISBLANK($G318),"",VLOOKUP($G318,'Chp 3 - Condition Assessment'!$N$5:$R$1000,4,FALSE))</f>
        <v/>
      </c>
      <c r="K318" s="105" t="str">
        <f>IF(ISBLANK($G318),"",VLOOKUP($G318,'Chp 3 - Condition Assessment'!$N$5:$R$1000,5,FALSE))</f>
        <v/>
      </c>
      <c r="L318" s="32" t="str">
        <f t="shared" si="142"/>
        <v xml:space="preserve">  </v>
      </c>
      <c r="P318" t="b">
        <f t="shared" si="170"/>
        <v>0</v>
      </c>
      <c r="Q318" t="str">
        <f t="shared" si="172"/>
        <v/>
      </c>
      <c r="R318" s="53" t="str">
        <f t="shared" si="164"/>
        <v/>
      </c>
      <c r="S318" s="108" t="str">
        <f t="shared" si="165"/>
        <v/>
      </c>
      <c r="T318" s="81" t="str">
        <f t="shared" si="166"/>
        <v/>
      </c>
      <c r="U318" s="105" t="str">
        <f t="shared" ca="1" si="173"/>
        <v/>
      </c>
      <c r="V318" s="105" t="str">
        <f t="shared" ca="1" si="173"/>
        <v/>
      </c>
      <c r="W318" s="105" t="str">
        <f t="shared" ca="1" si="173"/>
        <v/>
      </c>
      <c r="X318" s="105" t="str">
        <f t="shared" ca="1" si="173"/>
        <v/>
      </c>
      <c r="Y318" s="105" t="str">
        <f t="shared" ca="1" si="173"/>
        <v/>
      </c>
      <c r="AB318" s="111" t="str">
        <f t="shared" si="167"/>
        <v xml:space="preserve"> </v>
      </c>
      <c r="AC318" s="135"/>
      <c r="AD318" s="136"/>
      <c r="AE318" s="118" t="str">
        <f t="shared" si="143"/>
        <v/>
      </c>
      <c r="AF318" s="135"/>
      <c r="AG318" s="136"/>
      <c r="AH318" s="118" t="str">
        <f t="shared" si="144"/>
        <v/>
      </c>
      <c r="AI318" s="135"/>
      <c r="AJ318" s="136"/>
      <c r="AK318" s="118" t="str">
        <f t="shared" si="145"/>
        <v/>
      </c>
      <c r="AL318" s="135"/>
      <c r="AM318" s="136"/>
      <c r="AN318" s="118" t="str">
        <f t="shared" si="146"/>
        <v/>
      </c>
      <c r="AO318" s="135"/>
      <c r="AP318" s="136"/>
      <c r="AQ318" s="118" t="str">
        <f t="shared" si="147"/>
        <v/>
      </c>
      <c r="AT318" s="111" t="str">
        <f t="shared" si="148"/>
        <v xml:space="preserve"> </v>
      </c>
      <c r="AU318" t="str">
        <f t="shared" ca="1" si="149"/>
        <v/>
      </c>
      <c r="AV318" s="53" t="str">
        <f t="shared" ca="1" si="150"/>
        <v/>
      </c>
      <c r="AW318" t="str">
        <f t="shared" ca="1" si="151"/>
        <v/>
      </c>
      <c r="AX318" s="121" t="str">
        <f t="shared" ca="1" si="152"/>
        <v/>
      </c>
      <c r="AY318" s="53" t="str">
        <f t="shared" ca="1" si="153"/>
        <v/>
      </c>
      <c r="AZ318" t="str">
        <f t="shared" ca="1" si="154"/>
        <v/>
      </c>
      <c r="BA318" s="121" t="str">
        <f t="shared" ca="1" si="155"/>
        <v/>
      </c>
      <c r="BB318" s="53" t="str">
        <f t="shared" ca="1" si="156"/>
        <v/>
      </c>
      <c r="BC318" t="str">
        <f t="shared" ca="1" si="157"/>
        <v/>
      </c>
      <c r="BD318" s="121" t="str">
        <f t="shared" ca="1" si="158"/>
        <v/>
      </c>
      <c r="BE318" s="53" t="str">
        <f t="shared" ca="1" si="159"/>
        <v/>
      </c>
      <c r="BF318" t="str">
        <f t="shared" ca="1" si="160"/>
        <v/>
      </c>
      <c r="BG318" s="121" t="str">
        <f t="shared" ca="1" si="161"/>
        <v/>
      </c>
      <c r="BH318" s="53" t="str">
        <f t="shared" ca="1" si="162"/>
        <v/>
      </c>
    </row>
    <row r="319" spans="1:60" ht="15.75" thickBot="1" x14ac:dyDescent="0.3">
      <c r="A319" s="48"/>
      <c r="B319" s="48"/>
      <c r="C319" s="48"/>
      <c r="D319" s="48"/>
      <c r="E319" s="48"/>
      <c r="F319" s="48"/>
      <c r="G319" s="48"/>
      <c r="H319" s="48"/>
      <c r="I319" s="48"/>
      <c r="J319" s="220" t="str">
        <f>IF(ISBLANK($G319),"",VLOOKUP($G319,'Chp 3 - Condition Assessment'!$N$5:$R$1000,4,FALSE))</f>
        <v/>
      </c>
      <c r="K319" s="105" t="str">
        <f>IF(ISBLANK($G319),"",VLOOKUP($G319,'Chp 3 - Condition Assessment'!$N$5:$R$1000,5,FALSE))</f>
        <v/>
      </c>
      <c r="L319" s="32" t="str">
        <f t="shared" si="142"/>
        <v xml:space="preserve">  </v>
      </c>
      <c r="P319" t="b">
        <f t="shared" si="170"/>
        <v>0</v>
      </c>
      <c r="Q319" t="str">
        <f t="shared" si="172"/>
        <v/>
      </c>
      <c r="R319" s="53" t="str">
        <f t="shared" si="164"/>
        <v/>
      </c>
      <c r="S319" s="108" t="str">
        <f t="shared" si="165"/>
        <v/>
      </c>
      <c r="T319" s="81" t="str">
        <f t="shared" si="166"/>
        <v/>
      </c>
      <c r="U319" s="105" t="str">
        <f t="shared" ca="1" si="173"/>
        <v/>
      </c>
      <c r="V319" s="105" t="str">
        <f t="shared" ca="1" si="173"/>
        <v/>
      </c>
      <c r="W319" s="105" t="str">
        <f t="shared" ca="1" si="173"/>
        <v/>
      </c>
      <c r="X319" s="105" t="str">
        <f t="shared" ca="1" si="173"/>
        <v/>
      </c>
      <c r="Y319" s="105" t="str">
        <f t="shared" ca="1" si="173"/>
        <v/>
      </c>
      <c r="AB319" s="111" t="str">
        <f t="shared" si="167"/>
        <v xml:space="preserve"> </v>
      </c>
      <c r="AC319" s="135"/>
      <c r="AD319" s="136"/>
      <c r="AE319" s="118" t="str">
        <f t="shared" si="143"/>
        <v/>
      </c>
      <c r="AF319" s="135"/>
      <c r="AG319" s="136"/>
      <c r="AH319" s="118" t="str">
        <f t="shared" si="144"/>
        <v/>
      </c>
      <c r="AI319" s="135"/>
      <c r="AJ319" s="136"/>
      <c r="AK319" s="118" t="str">
        <f t="shared" si="145"/>
        <v/>
      </c>
      <c r="AL319" s="135"/>
      <c r="AM319" s="136"/>
      <c r="AN319" s="118" t="str">
        <f t="shared" si="146"/>
        <v/>
      </c>
      <c r="AO319" s="135"/>
      <c r="AP319" s="136"/>
      <c r="AQ319" s="118" t="str">
        <f t="shared" si="147"/>
        <v/>
      </c>
      <c r="AT319" s="111" t="str">
        <f t="shared" si="148"/>
        <v xml:space="preserve"> </v>
      </c>
      <c r="AU319" t="str">
        <f t="shared" ca="1" si="149"/>
        <v/>
      </c>
      <c r="AV319" s="53" t="str">
        <f t="shared" ca="1" si="150"/>
        <v/>
      </c>
      <c r="AW319" t="str">
        <f t="shared" ca="1" si="151"/>
        <v/>
      </c>
      <c r="AX319" s="121" t="str">
        <f t="shared" ca="1" si="152"/>
        <v/>
      </c>
      <c r="AY319" s="53" t="str">
        <f t="shared" ca="1" si="153"/>
        <v/>
      </c>
      <c r="AZ319" t="str">
        <f t="shared" ca="1" si="154"/>
        <v/>
      </c>
      <c r="BA319" s="121" t="str">
        <f t="shared" ca="1" si="155"/>
        <v/>
      </c>
      <c r="BB319" s="53" t="str">
        <f t="shared" ca="1" si="156"/>
        <v/>
      </c>
      <c r="BC319" t="str">
        <f t="shared" ca="1" si="157"/>
        <v/>
      </c>
      <c r="BD319" s="121" t="str">
        <f t="shared" ca="1" si="158"/>
        <v/>
      </c>
      <c r="BE319" s="53" t="str">
        <f t="shared" ca="1" si="159"/>
        <v/>
      </c>
      <c r="BF319" t="str">
        <f t="shared" ca="1" si="160"/>
        <v/>
      </c>
      <c r="BG319" s="121" t="str">
        <f t="shared" ca="1" si="161"/>
        <v/>
      </c>
      <c r="BH319" s="53" t="str">
        <f t="shared" ca="1" si="162"/>
        <v/>
      </c>
    </row>
    <row r="320" spans="1:60" ht="15.75" thickBot="1" x14ac:dyDescent="0.3">
      <c r="A320" s="48"/>
      <c r="B320" s="48"/>
      <c r="C320" s="48"/>
      <c r="D320" s="48"/>
      <c r="E320" s="48"/>
      <c r="F320" s="48"/>
      <c r="G320" s="48"/>
      <c r="H320" s="48"/>
      <c r="I320" s="48"/>
      <c r="J320" s="220" t="str">
        <f>IF(ISBLANK($G320),"",VLOOKUP($G320,'Chp 3 - Condition Assessment'!$N$5:$R$1000,4,FALSE))</f>
        <v/>
      </c>
      <c r="K320" s="105" t="str">
        <f>IF(ISBLANK($G320),"",VLOOKUP($G320,'Chp 3 - Condition Assessment'!$N$5:$R$1000,5,FALSE))</f>
        <v/>
      </c>
      <c r="L320" s="32" t="str">
        <f t="shared" si="142"/>
        <v xml:space="preserve">  </v>
      </c>
      <c r="P320" t="b">
        <f t="shared" si="170"/>
        <v>0</v>
      </c>
      <c r="Q320" t="str">
        <f t="shared" si="172"/>
        <v/>
      </c>
      <c r="R320" s="53" t="str">
        <f t="shared" si="164"/>
        <v/>
      </c>
      <c r="S320" s="108" t="str">
        <f t="shared" si="165"/>
        <v/>
      </c>
      <c r="T320" s="81" t="str">
        <f t="shared" si="166"/>
        <v/>
      </c>
      <c r="U320" s="105" t="str">
        <f t="shared" ca="1" si="173"/>
        <v/>
      </c>
      <c r="V320" s="105" t="str">
        <f t="shared" ca="1" si="173"/>
        <v/>
      </c>
      <c r="W320" s="105" t="str">
        <f t="shared" ca="1" si="173"/>
        <v/>
      </c>
      <c r="X320" s="105" t="str">
        <f t="shared" ca="1" si="173"/>
        <v/>
      </c>
      <c r="Y320" s="105" t="str">
        <f t="shared" ca="1" si="173"/>
        <v/>
      </c>
      <c r="AB320" s="111" t="str">
        <f t="shared" si="167"/>
        <v xml:space="preserve"> </v>
      </c>
      <c r="AC320" s="135"/>
      <c r="AD320" s="136"/>
      <c r="AE320" s="118" t="str">
        <f t="shared" si="143"/>
        <v/>
      </c>
      <c r="AF320" s="135"/>
      <c r="AG320" s="136"/>
      <c r="AH320" s="118" t="str">
        <f t="shared" si="144"/>
        <v/>
      </c>
      <c r="AI320" s="135"/>
      <c r="AJ320" s="136"/>
      <c r="AK320" s="118" t="str">
        <f t="shared" si="145"/>
        <v/>
      </c>
      <c r="AL320" s="135"/>
      <c r="AM320" s="136"/>
      <c r="AN320" s="118" t="str">
        <f t="shared" si="146"/>
        <v/>
      </c>
      <c r="AO320" s="135"/>
      <c r="AP320" s="136"/>
      <c r="AQ320" s="118" t="str">
        <f t="shared" si="147"/>
        <v/>
      </c>
      <c r="AT320" s="111" t="str">
        <f t="shared" si="148"/>
        <v xml:space="preserve"> </v>
      </c>
      <c r="AU320" t="str">
        <f t="shared" ca="1" si="149"/>
        <v/>
      </c>
      <c r="AV320" s="53" t="str">
        <f t="shared" ca="1" si="150"/>
        <v/>
      </c>
      <c r="AW320" t="str">
        <f t="shared" ca="1" si="151"/>
        <v/>
      </c>
      <c r="AX320" s="121" t="str">
        <f t="shared" ca="1" si="152"/>
        <v/>
      </c>
      <c r="AY320" s="53" t="str">
        <f t="shared" ca="1" si="153"/>
        <v/>
      </c>
      <c r="AZ320" t="str">
        <f t="shared" ca="1" si="154"/>
        <v/>
      </c>
      <c r="BA320" s="121" t="str">
        <f t="shared" ca="1" si="155"/>
        <v/>
      </c>
      <c r="BB320" s="53" t="str">
        <f t="shared" ca="1" si="156"/>
        <v/>
      </c>
      <c r="BC320" t="str">
        <f t="shared" ca="1" si="157"/>
        <v/>
      </c>
      <c r="BD320" s="121" t="str">
        <f t="shared" ca="1" si="158"/>
        <v/>
      </c>
      <c r="BE320" s="53" t="str">
        <f t="shared" ca="1" si="159"/>
        <v/>
      </c>
      <c r="BF320" t="str">
        <f t="shared" ca="1" si="160"/>
        <v/>
      </c>
      <c r="BG320" s="121" t="str">
        <f t="shared" ca="1" si="161"/>
        <v/>
      </c>
      <c r="BH320" s="53" t="str">
        <f t="shared" ca="1" si="162"/>
        <v/>
      </c>
    </row>
    <row r="321" spans="1:60" ht="15.75" thickBot="1" x14ac:dyDescent="0.3">
      <c r="A321" s="48"/>
      <c r="B321" s="48"/>
      <c r="C321" s="48"/>
      <c r="D321" s="48"/>
      <c r="E321" s="48"/>
      <c r="F321" s="48"/>
      <c r="G321" s="48"/>
      <c r="H321" s="48"/>
      <c r="I321" s="48"/>
      <c r="J321" s="220" t="str">
        <f>IF(ISBLANK($G321),"",VLOOKUP($G321,'Chp 3 - Condition Assessment'!$N$5:$R$1000,4,FALSE))</f>
        <v/>
      </c>
      <c r="K321" s="105" t="str">
        <f>IF(ISBLANK($G321),"",VLOOKUP($G321,'Chp 3 - Condition Assessment'!$N$5:$R$1000,5,FALSE))</f>
        <v/>
      </c>
      <c r="L321" s="32" t="str">
        <f t="shared" si="142"/>
        <v xml:space="preserve">  </v>
      </c>
      <c r="P321" t="b">
        <f t="shared" si="170"/>
        <v>0</v>
      </c>
      <c r="Q321" t="str">
        <f t="shared" si="172"/>
        <v/>
      </c>
      <c r="R321" s="53" t="str">
        <f t="shared" si="164"/>
        <v/>
      </c>
      <c r="S321" s="108" t="str">
        <f t="shared" si="165"/>
        <v/>
      </c>
      <c r="T321" s="81" t="str">
        <f t="shared" si="166"/>
        <v/>
      </c>
      <c r="U321" s="105" t="str">
        <f t="shared" ca="1" si="173"/>
        <v/>
      </c>
      <c r="V321" s="105" t="str">
        <f t="shared" ca="1" si="173"/>
        <v/>
      </c>
      <c r="W321" s="105" t="str">
        <f t="shared" ca="1" si="173"/>
        <v/>
      </c>
      <c r="X321" s="105" t="str">
        <f t="shared" ca="1" si="173"/>
        <v/>
      </c>
      <c r="Y321" s="105" t="str">
        <f t="shared" ca="1" si="173"/>
        <v/>
      </c>
      <c r="AB321" s="111" t="str">
        <f t="shared" si="167"/>
        <v xml:space="preserve"> </v>
      </c>
      <c r="AC321" s="135"/>
      <c r="AD321" s="136"/>
      <c r="AE321" s="118" t="str">
        <f t="shared" si="143"/>
        <v/>
      </c>
      <c r="AF321" s="135"/>
      <c r="AG321" s="136"/>
      <c r="AH321" s="118" t="str">
        <f t="shared" si="144"/>
        <v/>
      </c>
      <c r="AI321" s="135"/>
      <c r="AJ321" s="136"/>
      <c r="AK321" s="118" t="str">
        <f t="shared" si="145"/>
        <v/>
      </c>
      <c r="AL321" s="135"/>
      <c r="AM321" s="136"/>
      <c r="AN321" s="118" t="str">
        <f t="shared" si="146"/>
        <v/>
      </c>
      <c r="AO321" s="135"/>
      <c r="AP321" s="136"/>
      <c r="AQ321" s="118" t="str">
        <f t="shared" si="147"/>
        <v/>
      </c>
      <c r="AT321" s="111" t="str">
        <f t="shared" si="148"/>
        <v xml:space="preserve"> </v>
      </c>
      <c r="AU321" t="str">
        <f t="shared" ca="1" si="149"/>
        <v/>
      </c>
      <c r="AV321" s="53" t="str">
        <f t="shared" ca="1" si="150"/>
        <v/>
      </c>
      <c r="AW321" t="str">
        <f t="shared" ca="1" si="151"/>
        <v/>
      </c>
      <c r="AX321" s="121" t="str">
        <f t="shared" ca="1" si="152"/>
        <v/>
      </c>
      <c r="AY321" s="53" t="str">
        <f t="shared" ca="1" si="153"/>
        <v/>
      </c>
      <c r="AZ321" t="str">
        <f t="shared" ca="1" si="154"/>
        <v/>
      </c>
      <c r="BA321" s="121" t="str">
        <f t="shared" ca="1" si="155"/>
        <v/>
      </c>
      <c r="BB321" s="53" t="str">
        <f t="shared" ca="1" si="156"/>
        <v/>
      </c>
      <c r="BC321" t="str">
        <f t="shared" ca="1" si="157"/>
        <v/>
      </c>
      <c r="BD321" s="121" t="str">
        <f t="shared" ca="1" si="158"/>
        <v/>
      </c>
      <c r="BE321" s="53" t="str">
        <f t="shared" ca="1" si="159"/>
        <v/>
      </c>
      <c r="BF321" t="str">
        <f t="shared" ca="1" si="160"/>
        <v/>
      </c>
      <c r="BG321" s="121" t="str">
        <f t="shared" ca="1" si="161"/>
        <v/>
      </c>
      <c r="BH321" s="53" t="str">
        <f t="shared" ca="1" si="162"/>
        <v/>
      </c>
    </row>
    <row r="322" spans="1:60" ht="15.75" thickBot="1" x14ac:dyDescent="0.3">
      <c r="A322" s="48"/>
      <c r="B322" s="48"/>
      <c r="C322" s="48"/>
      <c r="D322" s="48"/>
      <c r="E322" s="48"/>
      <c r="F322" s="48"/>
      <c r="G322" s="48"/>
      <c r="H322" s="48"/>
      <c r="I322" s="48"/>
      <c r="J322" s="220" t="str">
        <f>IF(ISBLANK($G322),"",VLOOKUP($G322,'Chp 3 - Condition Assessment'!$N$5:$R$1000,4,FALSE))</f>
        <v/>
      </c>
      <c r="K322" s="105" t="str">
        <f>IF(ISBLANK($G322),"",VLOOKUP($G322,'Chp 3 - Condition Assessment'!$N$5:$R$1000,5,FALSE))</f>
        <v/>
      </c>
      <c r="L322" s="32" t="str">
        <f t="shared" si="142"/>
        <v xml:space="preserve">  </v>
      </c>
      <c r="P322" t="b">
        <f t="shared" si="170"/>
        <v>0</v>
      </c>
      <c r="Q322" t="str">
        <f t="shared" si="172"/>
        <v/>
      </c>
      <c r="R322" s="53" t="str">
        <f t="shared" si="164"/>
        <v/>
      </c>
      <c r="S322" s="108" t="str">
        <f t="shared" si="165"/>
        <v/>
      </c>
      <c r="T322" s="81" t="str">
        <f t="shared" si="166"/>
        <v/>
      </c>
      <c r="U322" s="105" t="str">
        <f t="shared" ca="1" si="173"/>
        <v/>
      </c>
      <c r="V322" s="105" t="str">
        <f t="shared" ca="1" si="173"/>
        <v/>
      </c>
      <c r="W322" s="105" t="str">
        <f t="shared" ca="1" si="173"/>
        <v/>
      </c>
      <c r="X322" s="105" t="str">
        <f t="shared" ca="1" si="173"/>
        <v/>
      </c>
      <c r="Y322" s="105" t="str">
        <f t="shared" ca="1" si="173"/>
        <v/>
      </c>
      <c r="AB322" s="111" t="str">
        <f t="shared" si="167"/>
        <v xml:space="preserve"> </v>
      </c>
      <c r="AC322" s="135"/>
      <c r="AD322" s="136"/>
      <c r="AE322" s="118" t="str">
        <f t="shared" si="143"/>
        <v/>
      </c>
      <c r="AF322" s="135"/>
      <c r="AG322" s="136"/>
      <c r="AH322" s="118" t="str">
        <f t="shared" si="144"/>
        <v/>
      </c>
      <c r="AI322" s="135"/>
      <c r="AJ322" s="136"/>
      <c r="AK322" s="118" t="str">
        <f t="shared" si="145"/>
        <v/>
      </c>
      <c r="AL322" s="135"/>
      <c r="AM322" s="136"/>
      <c r="AN322" s="118" t="str">
        <f t="shared" si="146"/>
        <v/>
      </c>
      <c r="AO322" s="135"/>
      <c r="AP322" s="136"/>
      <c r="AQ322" s="118" t="str">
        <f t="shared" si="147"/>
        <v/>
      </c>
      <c r="AT322" s="111" t="str">
        <f t="shared" si="148"/>
        <v xml:space="preserve"> </v>
      </c>
      <c r="AU322" t="str">
        <f t="shared" ca="1" si="149"/>
        <v/>
      </c>
      <c r="AV322" s="53" t="str">
        <f t="shared" ca="1" si="150"/>
        <v/>
      </c>
      <c r="AW322" t="str">
        <f t="shared" ca="1" si="151"/>
        <v/>
      </c>
      <c r="AX322" s="121" t="str">
        <f t="shared" ca="1" si="152"/>
        <v/>
      </c>
      <c r="AY322" s="53" t="str">
        <f t="shared" ca="1" si="153"/>
        <v/>
      </c>
      <c r="AZ322" t="str">
        <f t="shared" ca="1" si="154"/>
        <v/>
      </c>
      <c r="BA322" s="121" t="str">
        <f t="shared" ca="1" si="155"/>
        <v/>
      </c>
      <c r="BB322" s="53" t="str">
        <f t="shared" ca="1" si="156"/>
        <v/>
      </c>
      <c r="BC322" t="str">
        <f t="shared" ca="1" si="157"/>
        <v/>
      </c>
      <c r="BD322" s="121" t="str">
        <f t="shared" ca="1" si="158"/>
        <v/>
      </c>
      <c r="BE322" s="53" t="str">
        <f t="shared" ca="1" si="159"/>
        <v/>
      </c>
      <c r="BF322" t="str">
        <f t="shared" ca="1" si="160"/>
        <v/>
      </c>
      <c r="BG322" s="121" t="str">
        <f t="shared" ca="1" si="161"/>
        <v/>
      </c>
      <c r="BH322" s="53" t="str">
        <f t="shared" ca="1" si="162"/>
        <v/>
      </c>
    </row>
    <row r="323" spans="1:60" ht="15.75" thickBot="1" x14ac:dyDescent="0.3">
      <c r="A323" s="48"/>
      <c r="B323" s="48"/>
      <c r="C323" s="48"/>
      <c r="D323" s="48"/>
      <c r="E323" s="48"/>
      <c r="F323" s="48"/>
      <c r="G323" s="48"/>
      <c r="H323" s="48"/>
      <c r="I323" s="48"/>
      <c r="J323" s="220" t="str">
        <f>IF(ISBLANK($G323),"",VLOOKUP($G323,'Chp 3 - Condition Assessment'!$N$5:$R$1000,4,FALSE))</f>
        <v/>
      </c>
      <c r="K323" s="105" t="str">
        <f>IF(ISBLANK($G323),"",VLOOKUP($G323,'Chp 3 - Condition Assessment'!$N$5:$R$1000,5,FALSE))</f>
        <v/>
      </c>
      <c r="L323" s="32" t="str">
        <f t="shared" si="142"/>
        <v xml:space="preserve">  </v>
      </c>
      <c r="P323" t="b">
        <f t="shared" si="170"/>
        <v>0</v>
      </c>
      <c r="Q323" t="str">
        <f t="shared" si="172"/>
        <v/>
      </c>
      <c r="R323" s="53" t="str">
        <f t="shared" si="164"/>
        <v/>
      </c>
      <c r="S323" s="108" t="str">
        <f t="shared" si="165"/>
        <v/>
      </c>
      <c r="T323" s="81" t="str">
        <f t="shared" si="166"/>
        <v/>
      </c>
      <c r="U323" s="105" t="str">
        <f t="shared" ca="1" si="173"/>
        <v/>
      </c>
      <c r="V323" s="105" t="str">
        <f t="shared" ca="1" si="173"/>
        <v/>
      </c>
      <c r="W323" s="105" t="str">
        <f t="shared" ca="1" si="173"/>
        <v/>
      </c>
      <c r="X323" s="105" t="str">
        <f t="shared" ca="1" si="173"/>
        <v/>
      </c>
      <c r="Y323" s="105" t="str">
        <f t="shared" ca="1" si="173"/>
        <v/>
      </c>
      <c r="AB323" s="111" t="str">
        <f t="shared" si="167"/>
        <v xml:space="preserve"> </v>
      </c>
      <c r="AC323" s="135"/>
      <c r="AD323" s="136"/>
      <c r="AE323" s="118" t="str">
        <f t="shared" si="143"/>
        <v/>
      </c>
      <c r="AF323" s="135"/>
      <c r="AG323" s="136"/>
      <c r="AH323" s="118" t="str">
        <f t="shared" si="144"/>
        <v/>
      </c>
      <c r="AI323" s="135"/>
      <c r="AJ323" s="136"/>
      <c r="AK323" s="118" t="str">
        <f t="shared" si="145"/>
        <v/>
      </c>
      <c r="AL323" s="135"/>
      <c r="AM323" s="136"/>
      <c r="AN323" s="118" t="str">
        <f t="shared" si="146"/>
        <v/>
      </c>
      <c r="AO323" s="135"/>
      <c r="AP323" s="136"/>
      <c r="AQ323" s="118" t="str">
        <f t="shared" si="147"/>
        <v/>
      </c>
      <c r="AT323" s="111" t="str">
        <f t="shared" si="148"/>
        <v xml:space="preserve"> </v>
      </c>
      <c r="AU323" t="str">
        <f t="shared" ca="1" si="149"/>
        <v/>
      </c>
      <c r="AV323" s="53" t="str">
        <f t="shared" ca="1" si="150"/>
        <v/>
      </c>
      <c r="AW323" t="str">
        <f t="shared" ca="1" si="151"/>
        <v/>
      </c>
      <c r="AX323" s="121" t="str">
        <f t="shared" ca="1" si="152"/>
        <v/>
      </c>
      <c r="AY323" s="53" t="str">
        <f t="shared" ca="1" si="153"/>
        <v/>
      </c>
      <c r="AZ323" t="str">
        <f t="shared" ca="1" si="154"/>
        <v/>
      </c>
      <c r="BA323" s="121" t="str">
        <f t="shared" ca="1" si="155"/>
        <v/>
      </c>
      <c r="BB323" s="53" t="str">
        <f t="shared" ca="1" si="156"/>
        <v/>
      </c>
      <c r="BC323" t="str">
        <f t="shared" ca="1" si="157"/>
        <v/>
      </c>
      <c r="BD323" s="121" t="str">
        <f t="shared" ca="1" si="158"/>
        <v/>
      </c>
      <c r="BE323" s="53" t="str">
        <f t="shared" ca="1" si="159"/>
        <v/>
      </c>
      <c r="BF323" t="str">
        <f t="shared" ca="1" si="160"/>
        <v/>
      </c>
      <c r="BG323" s="121" t="str">
        <f t="shared" ca="1" si="161"/>
        <v/>
      </c>
      <c r="BH323" s="53" t="str">
        <f t="shared" ca="1" si="162"/>
        <v/>
      </c>
    </row>
    <row r="324" spans="1:60" ht="15.75" thickBot="1" x14ac:dyDescent="0.3">
      <c r="A324" s="48"/>
      <c r="B324" s="48"/>
      <c r="C324" s="48"/>
      <c r="D324" s="48"/>
      <c r="E324" s="48"/>
      <c r="F324" s="48"/>
      <c r="G324" s="48"/>
      <c r="H324" s="48"/>
      <c r="I324" s="48"/>
      <c r="J324" s="220" t="str">
        <f>IF(ISBLANK($G324),"",VLOOKUP($G324,'Chp 3 - Condition Assessment'!$N$5:$R$1000,4,FALSE))</f>
        <v/>
      </c>
      <c r="K324" s="105" t="str">
        <f>IF(ISBLANK($G324),"",VLOOKUP($G324,'Chp 3 - Condition Assessment'!$N$5:$R$1000,5,FALSE))</f>
        <v/>
      </c>
      <c r="L324" s="32" t="str">
        <f t="shared" si="142"/>
        <v xml:space="preserve">  </v>
      </c>
      <c r="P324" t="b">
        <f t="shared" si="170"/>
        <v>0</v>
      </c>
      <c r="Q324" t="str">
        <f t="shared" si="172"/>
        <v/>
      </c>
      <c r="R324" s="53" t="str">
        <f t="shared" si="164"/>
        <v/>
      </c>
      <c r="S324" s="108" t="str">
        <f t="shared" si="165"/>
        <v/>
      </c>
      <c r="T324" s="81" t="str">
        <f t="shared" si="166"/>
        <v/>
      </c>
      <c r="U324" s="105" t="str">
        <f t="shared" ca="1" si="173"/>
        <v/>
      </c>
      <c r="V324" s="105" t="str">
        <f t="shared" ca="1" si="173"/>
        <v/>
      </c>
      <c r="W324" s="105" t="str">
        <f t="shared" ca="1" si="173"/>
        <v/>
      </c>
      <c r="X324" s="105" t="str">
        <f t="shared" ca="1" si="173"/>
        <v/>
      </c>
      <c r="Y324" s="105" t="str">
        <f t="shared" ca="1" si="173"/>
        <v/>
      </c>
      <c r="AB324" s="111" t="str">
        <f t="shared" si="167"/>
        <v xml:space="preserve"> </v>
      </c>
      <c r="AC324" s="135"/>
      <c r="AD324" s="136"/>
      <c r="AE324" s="118" t="str">
        <f t="shared" si="143"/>
        <v/>
      </c>
      <c r="AF324" s="135"/>
      <c r="AG324" s="136"/>
      <c r="AH324" s="118" t="str">
        <f t="shared" si="144"/>
        <v/>
      </c>
      <c r="AI324" s="135"/>
      <c r="AJ324" s="136"/>
      <c r="AK324" s="118" t="str">
        <f t="shared" si="145"/>
        <v/>
      </c>
      <c r="AL324" s="135"/>
      <c r="AM324" s="136"/>
      <c r="AN324" s="118" t="str">
        <f t="shared" si="146"/>
        <v/>
      </c>
      <c r="AO324" s="135"/>
      <c r="AP324" s="136"/>
      <c r="AQ324" s="118" t="str">
        <f t="shared" si="147"/>
        <v/>
      </c>
      <c r="AT324" s="111" t="str">
        <f t="shared" si="148"/>
        <v xml:space="preserve"> </v>
      </c>
      <c r="AU324" t="str">
        <f t="shared" ca="1" si="149"/>
        <v/>
      </c>
      <c r="AV324" s="53" t="str">
        <f t="shared" ca="1" si="150"/>
        <v/>
      </c>
      <c r="AW324" t="str">
        <f t="shared" ca="1" si="151"/>
        <v/>
      </c>
      <c r="AX324" s="121" t="str">
        <f t="shared" ca="1" si="152"/>
        <v/>
      </c>
      <c r="AY324" s="53" t="str">
        <f t="shared" ca="1" si="153"/>
        <v/>
      </c>
      <c r="AZ324" t="str">
        <f t="shared" ca="1" si="154"/>
        <v/>
      </c>
      <c r="BA324" s="121" t="str">
        <f t="shared" ca="1" si="155"/>
        <v/>
      </c>
      <c r="BB324" s="53" t="str">
        <f t="shared" ca="1" si="156"/>
        <v/>
      </c>
      <c r="BC324" t="str">
        <f t="shared" ca="1" si="157"/>
        <v/>
      </c>
      <c r="BD324" s="121" t="str">
        <f t="shared" ca="1" si="158"/>
        <v/>
      </c>
      <c r="BE324" s="53" t="str">
        <f t="shared" ca="1" si="159"/>
        <v/>
      </c>
      <c r="BF324" t="str">
        <f t="shared" ca="1" si="160"/>
        <v/>
      </c>
      <c r="BG324" s="121" t="str">
        <f t="shared" ca="1" si="161"/>
        <v/>
      </c>
      <c r="BH324" s="53" t="str">
        <f t="shared" ca="1" si="162"/>
        <v/>
      </c>
    </row>
    <row r="325" spans="1:60" ht="15.75" thickBot="1" x14ac:dyDescent="0.3">
      <c r="A325" s="48"/>
      <c r="B325" s="48"/>
      <c r="C325" s="48"/>
      <c r="D325" s="48"/>
      <c r="E325" s="48"/>
      <c r="F325" s="48"/>
      <c r="G325" s="48"/>
      <c r="H325" s="48"/>
      <c r="I325" s="48"/>
      <c r="J325" s="220" t="str">
        <f>IF(ISBLANK($G325),"",VLOOKUP($G325,'Chp 3 - Condition Assessment'!$N$5:$R$1000,4,FALSE))</f>
        <v/>
      </c>
      <c r="K325" s="105" t="str">
        <f>IF(ISBLANK($G325),"",VLOOKUP($G325,'Chp 3 - Condition Assessment'!$N$5:$R$1000,5,FALSE))</f>
        <v/>
      </c>
      <c r="L325" s="32" t="str">
        <f t="shared" si="142"/>
        <v xml:space="preserve">  </v>
      </c>
      <c r="P325" t="b">
        <f t="shared" si="170"/>
        <v>0</v>
      </c>
      <c r="Q325" t="str">
        <f t="shared" si="172"/>
        <v/>
      </c>
      <c r="R325" s="53" t="str">
        <f t="shared" si="164"/>
        <v/>
      </c>
      <c r="S325" s="108" t="str">
        <f t="shared" si="165"/>
        <v/>
      </c>
      <c r="T325" s="81" t="str">
        <f t="shared" si="166"/>
        <v/>
      </c>
      <c r="U325" s="105" t="str">
        <f t="shared" ca="1" si="173"/>
        <v/>
      </c>
      <c r="V325" s="105" t="str">
        <f t="shared" ca="1" si="173"/>
        <v/>
      </c>
      <c r="W325" s="105" t="str">
        <f t="shared" ca="1" si="173"/>
        <v/>
      </c>
      <c r="X325" s="105" t="str">
        <f t="shared" ca="1" si="173"/>
        <v/>
      </c>
      <c r="Y325" s="105" t="str">
        <f t="shared" ca="1" si="173"/>
        <v/>
      </c>
      <c r="AB325" s="111" t="str">
        <f t="shared" si="167"/>
        <v xml:space="preserve"> </v>
      </c>
      <c r="AC325" s="135"/>
      <c r="AD325" s="136"/>
      <c r="AE325" s="118" t="str">
        <f t="shared" si="143"/>
        <v/>
      </c>
      <c r="AF325" s="135"/>
      <c r="AG325" s="136"/>
      <c r="AH325" s="118" t="str">
        <f t="shared" si="144"/>
        <v/>
      </c>
      <c r="AI325" s="135"/>
      <c r="AJ325" s="136"/>
      <c r="AK325" s="118" t="str">
        <f t="shared" si="145"/>
        <v/>
      </c>
      <c r="AL325" s="135"/>
      <c r="AM325" s="136"/>
      <c r="AN325" s="118" t="str">
        <f t="shared" si="146"/>
        <v/>
      </c>
      <c r="AO325" s="135"/>
      <c r="AP325" s="136"/>
      <c r="AQ325" s="118" t="str">
        <f t="shared" si="147"/>
        <v/>
      </c>
      <c r="AT325" s="111" t="str">
        <f t="shared" si="148"/>
        <v xml:space="preserve"> </v>
      </c>
      <c r="AU325" t="str">
        <f t="shared" ca="1" si="149"/>
        <v/>
      </c>
      <c r="AV325" s="53" t="str">
        <f t="shared" ca="1" si="150"/>
        <v/>
      </c>
      <c r="AW325" t="str">
        <f t="shared" ca="1" si="151"/>
        <v/>
      </c>
      <c r="AX325" s="121" t="str">
        <f t="shared" ca="1" si="152"/>
        <v/>
      </c>
      <c r="AY325" s="53" t="str">
        <f t="shared" ca="1" si="153"/>
        <v/>
      </c>
      <c r="AZ325" t="str">
        <f t="shared" ca="1" si="154"/>
        <v/>
      </c>
      <c r="BA325" s="121" t="str">
        <f t="shared" ca="1" si="155"/>
        <v/>
      </c>
      <c r="BB325" s="53" t="str">
        <f t="shared" ca="1" si="156"/>
        <v/>
      </c>
      <c r="BC325" t="str">
        <f t="shared" ca="1" si="157"/>
        <v/>
      </c>
      <c r="BD325" s="121" t="str">
        <f t="shared" ca="1" si="158"/>
        <v/>
      </c>
      <c r="BE325" s="53" t="str">
        <f t="shared" ca="1" si="159"/>
        <v/>
      </c>
      <c r="BF325" t="str">
        <f t="shared" ca="1" si="160"/>
        <v/>
      </c>
      <c r="BG325" s="121" t="str">
        <f t="shared" ca="1" si="161"/>
        <v/>
      </c>
      <c r="BH325" s="53" t="str">
        <f t="shared" ca="1" si="162"/>
        <v/>
      </c>
    </row>
    <row r="326" spans="1:60" ht="15.75" thickBot="1" x14ac:dyDescent="0.3">
      <c r="A326" s="48"/>
      <c r="B326" s="48"/>
      <c r="C326" s="48"/>
      <c r="D326" s="48"/>
      <c r="E326" s="48"/>
      <c r="F326" s="48"/>
      <c r="G326" s="48"/>
      <c r="H326" s="48"/>
      <c r="I326" s="48"/>
      <c r="J326" s="220" t="str">
        <f>IF(ISBLANK($G326),"",VLOOKUP($G326,'Chp 3 - Condition Assessment'!$N$5:$R$1000,4,FALSE))</f>
        <v/>
      </c>
      <c r="K326" s="105" t="str">
        <f>IF(ISBLANK($G326),"",VLOOKUP($G326,'Chp 3 - Condition Assessment'!$N$5:$R$1000,5,FALSE))</f>
        <v/>
      </c>
      <c r="L326" s="32" t="str">
        <f t="shared" si="142"/>
        <v xml:space="preserve">  </v>
      </c>
      <c r="P326" t="b">
        <f t="shared" si="170"/>
        <v>0</v>
      </c>
      <c r="Q326" t="str">
        <f t="shared" si="172"/>
        <v/>
      </c>
      <c r="R326" s="53" t="str">
        <f t="shared" si="164"/>
        <v/>
      </c>
      <c r="S326" s="108" t="str">
        <f t="shared" si="165"/>
        <v/>
      </c>
      <c r="T326" s="81" t="str">
        <f t="shared" si="166"/>
        <v/>
      </c>
      <c r="U326" s="105" t="str">
        <f t="shared" ref="U326:Y335" ca="1" si="174">IFERROR(IF((U$10-$S326)&lt;=$T326,$Q326,0),"")</f>
        <v/>
      </c>
      <c r="V326" s="105" t="str">
        <f t="shared" ca="1" si="174"/>
        <v/>
      </c>
      <c r="W326" s="105" t="str">
        <f t="shared" ca="1" si="174"/>
        <v/>
      </c>
      <c r="X326" s="105" t="str">
        <f t="shared" ca="1" si="174"/>
        <v/>
      </c>
      <c r="Y326" s="105" t="str">
        <f t="shared" ca="1" si="174"/>
        <v/>
      </c>
      <c r="AB326" s="111" t="str">
        <f t="shared" si="167"/>
        <v xml:space="preserve"> </v>
      </c>
      <c r="AC326" s="135"/>
      <c r="AD326" s="136"/>
      <c r="AE326" s="118" t="str">
        <f t="shared" si="143"/>
        <v/>
      </c>
      <c r="AF326" s="135"/>
      <c r="AG326" s="136"/>
      <c r="AH326" s="118" t="str">
        <f t="shared" si="144"/>
        <v/>
      </c>
      <c r="AI326" s="135"/>
      <c r="AJ326" s="136"/>
      <c r="AK326" s="118" t="str">
        <f t="shared" si="145"/>
        <v/>
      </c>
      <c r="AL326" s="135"/>
      <c r="AM326" s="136"/>
      <c r="AN326" s="118" t="str">
        <f t="shared" si="146"/>
        <v/>
      </c>
      <c r="AO326" s="135"/>
      <c r="AP326" s="136"/>
      <c r="AQ326" s="118" t="str">
        <f t="shared" si="147"/>
        <v/>
      </c>
      <c r="AT326" s="111" t="str">
        <f t="shared" si="148"/>
        <v xml:space="preserve"> </v>
      </c>
      <c r="AU326" t="str">
        <f t="shared" ca="1" si="149"/>
        <v/>
      </c>
      <c r="AV326" s="53" t="str">
        <f t="shared" ca="1" si="150"/>
        <v/>
      </c>
      <c r="AW326" t="str">
        <f t="shared" ca="1" si="151"/>
        <v/>
      </c>
      <c r="AX326" s="121" t="str">
        <f t="shared" ca="1" si="152"/>
        <v/>
      </c>
      <c r="AY326" s="53" t="str">
        <f t="shared" ca="1" si="153"/>
        <v/>
      </c>
      <c r="AZ326" t="str">
        <f t="shared" ca="1" si="154"/>
        <v/>
      </c>
      <c r="BA326" s="121" t="str">
        <f t="shared" ca="1" si="155"/>
        <v/>
      </c>
      <c r="BB326" s="53" t="str">
        <f t="shared" ca="1" si="156"/>
        <v/>
      </c>
      <c r="BC326" t="str">
        <f t="shared" ca="1" si="157"/>
        <v/>
      </c>
      <c r="BD326" s="121" t="str">
        <f t="shared" ca="1" si="158"/>
        <v/>
      </c>
      <c r="BE326" s="53" t="str">
        <f t="shared" ca="1" si="159"/>
        <v/>
      </c>
      <c r="BF326" t="str">
        <f t="shared" ca="1" si="160"/>
        <v/>
      </c>
      <c r="BG326" s="121" t="str">
        <f t="shared" ca="1" si="161"/>
        <v/>
      </c>
      <c r="BH326" s="53" t="str">
        <f t="shared" ca="1" si="162"/>
        <v/>
      </c>
    </row>
    <row r="327" spans="1:60" ht="15.75" thickBot="1" x14ac:dyDescent="0.3">
      <c r="A327" s="48"/>
      <c r="B327" s="48"/>
      <c r="C327" s="48"/>
      <c r="D327" s="48"/>
      <c r="E327" s="48"/>
      <c r="F327" s="48"/>
      <c r="G327" s="48"/>
      <c r="H327" s="48"/>
      <c r="I327" s="48"/>
      <c r="J327" s="220" t="str">
        <f>IF(ISBLANK($G327),"",VLOOKUP($G327,'Chp 3 - Condition Assessment'!$N$5:$R$1000,4,FALSE))</f>
        <v/>
      </c>
      <c r="K327" s="105" t="str">
        <f>IF(ISBLANK($G327),"",VLOOKUP($G327,'Chp 3 - Condition Assessment'!$N$5:$R$1000,5,FALSE))</f>
        <v/>
      </c>
      <c r="L327" s="32" t="str">
        <f t="shared" si="142"/>
        <v xml:space="preserve">  </v>
      </c>
      <c r="P327" t="b">
        <f t="shared" si="170"/>
        <v>0</v>
      </c>
      <c r="Q327" t="str">
        <f t="shared" si="172"/>
        <v/>
      </c>
      <c r="R327" s="53" t="str">
        <f t="shared" si="164"/>
        <v/>
      </c>
      <c r="S327" s="108" t="str">
        <f t="shared" si="165"/>
        <v/>
      </c>
      <c r="T327" s="81" t="str">
        <f t="shared" si="166"/>
        <v/>
      </c>
      <c r="U327" s="105" t="str">
        <f t="shared" ca="1" si="174"/>
        <v/>
      </c>
      <c r="V327" s="105" t="str">
        <f t="shared" ca="1" si="174"/>
        <v/>
      </c>
      <c r="W327" s="105" t="str">
        <f t="shared" ca="1" si="174"/>
        <v/>
      </c>
      <c r="X327" s="105" t="str">
        <f t="shared" ca="1" si="174"/>
        <v/>
      </c>
      <c r="Y327" s="105" t="str">
        <f t="shared" ca="1" si="174"/>
        <v/>
      </c>
      <c r="AB327" s="111" t="str">
        <f t="shared" si="167"/>
        <v xml:space="preserve"> </v>
      </c>
      <c r="AC327" s="135"/>
      <c r="AD327" s="136"/>
      <c r="AE327" s="118" t="str">
        <f t="shared" si="143"/>
        <v/>
      </c>
      <c r="AF327" s="135"/>
      <c r="AG327" s="136"/>
      <c r="AH327" s="118" t="str">
        <f t="shared" si="144"/>
        <v/>
      </c>
      <c r="AI327" s="135"/>
      <c r="AJ327" s="136"/>
      <c r="AK327" s="118" t="str">
        <f t="shared" si="145"/>
        <v/>
      </c>
      <c r="AL327" s="135"/>
      <c r="AM327" s="136"/>
      <c r="AN327" s="118" t="str">
        <f t="shared" si="146"/>
        <v/>
      </c>
      <c r="AO327" s="135"/>
      <c r="AP327" s="136"/>
      <c r="AQ327" s="118" t="str">
        <f t="shared" si="147"/>
        <v/>
      </c>
      <c r="AT327" s="111" t="str">
        <f t="shared" si="148"/>
        <v xml:space="preserve"> </v>
      </c>
      <c r="AU327" t="str">
        <f t="shared" ca="1" si="149"/>
        <v/>
      </c>
      <c r="AV327" s="53" t="str">
        <f t="shared" ca="1" si="150"/>
        <v/>
      </c>
      <c r="AW327" t="str">
        <f t="shared" ca="1" si="151"/>
        <v/>
      </c>
      <c r="AX327" s="121" t="str">
        <f t="shared" ca="1" si="152"/>
        <v/>
      </c>
      <c r="AY327" s="53" t="str">
        <f t="shared" ca="1" si="153"/>
        <v/>
      </c>
      <c r="AZ327" t="str">
        <f t="shared" ca="1" si="154"/>
        <v/>
      </c>
      <c r="BA327" s="121" t="str">
        <f t="shared" ca="1" si="155"/>
        <v/>
      </c>
      <c r="BB327" s="53" t="str">
        <f t="shared" ca="1" si="156"/>
        <v/>
      </c>
      <c r="BC327" t="str">
        <f t="shared" ca="1" si="157"/>
        <v/>
      </c>
      <c r="BD327" s="121" t="str">
        <f t="shared" ca="1" si="158"/>
        <v/>
      </c>
      <c r="BE327" s="53" t="str">
        <f t="shared" ca="1" si="159"/>
        <v/>
      </c>
      <c r="BF327" t="str">
        <f t="shared" ca="1" si="160"/>
        <v/>
      </c>
      <c r="BG327" s="121" t="str">
        <f t="shared" ca="1" si="161"/>
        <v/>
      </c>
      <c r="BH327" s="53" t="str">
        <f t="shared" ca="1" si="162"/>
        <v/>
      </c>
    </row>
    <row r="328" spans="1:60" ht="15.75" thickBot="1" x14ac:dyDescent="0.3">
      <c r="A328" s="48"/>
      <c r="B328" s="48"/>
      <c r="C328" s="48"/>
      <c r="D328" s="48"/>
      <c r="E328" s="48"/>
      <c r="F328" s="48"/>
      <c r="G328" s="48"/>
      <c r="H328" s="48"/>
      <c r="I328" s="48"/>
      <c r="J328" s="220" t="str">
        <f>IF(ISBLANK($G328),"",VLOOKUP($G328,'Chp 3 - Condition Assessment'!$N$5:$R$1000,4,FALSE))</f>
        <v/>
      </c>
      <c r="K328" s="105" t="str">
        <f>IF(ISBLANK($G328),"",VLOOKUP($G328,'Chp 3 - Condition Assessment'!$N$5:$R$1000,5,FALSE))</f>
        <v/>
      </c>
      <c r="L328" s="32" t="str">
        <f t="shared" si="142"/>
        <v xml:space="preserve">  </v>
      </c>
      <c r="P328" t="b">
        <f t="shared" si="170"/>
        <v>0</v>
      </c>
      <c r="Q328" t="str">
        <f t="shared" si="172"/>
        <v/>
      </c>
      <c r="R328" s="53" t="str">
        <f t="shared" si="164"/>
        <v/>
      </c>
      <c r="S328" s="108" t="str">
        <f t="shared" si="165"/>
        <v/>
      </c>
      <c r="T328" s="81" t="str">
        <f t="shared" si="166"/>
        <v/>
      </c>
      <c r="U328" s="105" t="str">
        <f t="shared" ca="1" si="174"/>
        <v/>
      </c>
      <c r="V328" s="105" t="str">
        <f t="shared" ca="1" si="174"/>
        <v/>
      </c>
      <c r="W328" s="105" t="str">
        <f t="shared" ca="1" si="174"/>
        <v/>
      </c>
      <c r="X328" s="105" t="str">
        <f t="shared" ca="1" si="174"/>
        <v/>
      </c>
      <c r="Y328" s="105" t="str">
        <f t="shared" ca="1" si="174"/>
        <v/>
      </c>
      <c r="AB328" s="111" t="str">
        <f t="shared" si="167"/>
        <v xml:space="preserve"> </v>
      </c>
      <c r="AC328" s="135"/>
      <c r="AD328" s="136"/>
      <c r="AE328" s="118" t="str">
        <f t="shared" si="143"/>
        <v/>
      </c>
      <c r="AF328" s="135"/>
      <c r="AG328" s="136"/>
      <c r="AH328" s="118" t="str">
        <f t="shared" si="144"/>
        <v/>
      </c>
      <c r="AI328" s="135"/>
      <c r="AJ328" s="136"/>
      <c r="AK328" s="118" t="str">
        <f t="shared" si="145"/>
        <v/>
      </c>
      <c r="AL328" s="135"/>
      <c r="AM328" s="136"/>
      <c r="AN328" s="118" t="str">
        <f t="shared" si="146"/>
        <v/>
      </c>
      <c r="AO328" s="135"/>
      <c r="AP328" s="136"/>
      <c r="AQ328" s="118" t="str">
        <f t="shared" si="147"/>
        <v/>
      </c>
      <c r="AT328" s="111" t="str">
        <f t="shared" si="148"/>
        <v xml:space="preserve"> </v>
      </c>
      <c r="AU328" t="str">
        <f t="shared" ca="1" si="149"/>
        <v/>
      </c>
      <c r="AV328" s="53" t="str">
        <f t="shared" ca="1" si="150"/>
        <v/>
      </c>
      <c r="AW328" t="str">
        <f t="shared" ca="1" si="151"/>
        <v/>
      </c>
      <c r="AX328" s="121" t="str">
        <f t="shared" ca="1" si="152"/>
        <v/>
      </c>
      <c r="AY328" s="53" t="str">
        <f t="shared" ca="1" si="153"/>
        <v/>
      </c>
      <c r="AZ328" t="str">
        <f t="shared" ca="1" si="154"/>
        <v/>
      </c>
      <c r="BA328" s="121" t="str">
        <f t="shared" ca="1" si="155"/>
        <v/>
      </c>
      <c r="BB328" s="53" t="str">
        <f t="shared" ca="1" si="156"/>
        <v/>
      </c>
      <c r="BC328" t="str">
        <f t="shared" ca="1" si="157"/>
        <v/>
      </c>
      <c r="BD328" s="121" t="str">
        <f t="shared" ca="1" si="158"/>
        <v/>
      </c>
      <c r="BE328" s="53" t="str">
        <f t="shared" ca="1" si="159"/>
        <v/>
      </c>
      <c r="BF328" t="str">
        <f t="shared" ca="1" si="160"/>
        <v/>
      </c>
      <c r="BG328" s="121" t="str">
        <f t="shared" ca="1" si="161"/>
        <v/>
      </c>
      <c r="BH328" s="53" t="str">
        <f t="shared" ca="1" si="162"/>
        <v/>
      </c>
    </row>
    <row r="329" spans="1:60" ht="15.75" thickBot="1" x14ac:dyDescent="0.3">
      <c r="A329" s="48"/>
      <c r="B329" s="48"/>
      <c r="C329" s="48"/>
      <c r="D329" s="48"/>
      <c r="E329" s="48"/>
      <c r="F329" s="48"/>
      <c r="G329" s="48"/>
      <c r="H329" s="48"/>
      <c r="I329" s="48"/>
      <c r="J329" s="220" t="str">
        <f>IF(ISBLANK($G329),"",VLOOKUP($G329,'Chp 3 - Condition Assessment'!$N$5:$R$1000,4,FALSE))</f>
        <v/>
      </c>
      <c r="K329" s="105" t="str">
        <f>IF(ISBLANK($G329),"",VLOOKUP($G329,'Chp 3 - Condition Assessment'!$N$5:$R$1000,5,FALSE))</f>
        <v/>
      </c>
      <c r="L329" s="32" t="str">
        <f t="shared" si="142"/>
        <v xml:space="preserve">  </v>
      </c>
      <c r="P329" t="b">
        <f t="shared" si="170"/>
        <v>0</v>
      </c>
      <c r="Q329" t="str">
        <f t="shared" si="172"/>
        <v/>
      </c>
      <c r="R329" s="53" t="str">
        <f t="shared" si="164"/>
        <v/>
      </c>
      <c r="S329" s="108" t="str">
        <f t="shared" si="165"/>
        <v/>
      </c>
      <c r="T329" s="81" t="str">
        <f t="shared" si="166"/>
        <v/>
      </c>
      <c r="U329" s="105" t="str">
        <f t="shared" ca="1" si="174"/>
        <v/>
      </c>
      <c r="V329" s="105" t="str">
        <f t="shared" ca="1" si="174"/>
        <v/>
      </c>
      <c r="W329" s="105" t="str">
        <f t="shared" ca="1" si="174"/>
        <v/>
      </c>
      <c r="X329" s="105" t="str">
        <f t="shared" ca="1" si="174"/>
        <v/>
      </c>
      <c r="Y329" s="105" t="str">
        <f t="shared" ca="1" si="174"/>
        <v/>
      </c>
      <c r="AB329" s="111" t="str">
        <f t="shared" si="167"/>
        <v xml:space="preserve"> </v>
      </c>
      <c r="AC329" s="135"/>
      <c r="AD329" s="136"/>
      <c r="AE329" s="118" t="str">
        <f t="shared" si="143"/>
        <v/>
      </c>
      <c r="AF329" s="135"/>
      <c r="AG329" s="136"/>
      <c r="AH329" s="118" t="str">
        <f t="shared" si="144"/>
        <v/>
      </c>
      <c r="AI329" s="135"/>
      <c r="AJ329" s="136"/>
      <c r="AK329" s="118" t="str">
        <f t="shared" si="145"/>
        <v/>
      </c>
      <c r="AL329" s="135"/>
      <c r="AM329" s="136"/>
      <c r="AN329" s="118" t="str">
        <f t="shared" si="146"/>
        <v/>
      </c>
      <c r="AO329" s="135"/>
      <c r="AP329" s="136"/>
      <c r="AQ329" s="118" t="str">
        <f t="shared" si="147"/>
        <v/>
      </c>
      <c r="AT329" s="111" t="str">
        <f t="shared" si="148"/>
        <v xml:space="preserve"> </v>
      </c>
      <c r="AU329" t="str">
        <f t="shared" ca="1" si="149"/>
        <v/>
      </c>
      <c r="AV329" s="53" t="str">
        <f t="shared" ca="1" si="150"/>
        <v/>
      </c>
      <c r="AW329" t="str">
        <f t="shared" ca="1" si="151"/>
        <v/>
      </c>
      <c r="AX329" s="121" t="str">
        <f t="shared" ca="1" si="152"/>
        <v/>
      </c>
      <c r="AY329" s="53" t="str">
        <f t="shared" ca="1" si="153"/>
        <v/>
      </c>
      <c r="AZ329" t="str">
        <f t="shared" ca="1" si="154"/>
        <v/>
      </c>
      <c r="BA329" s="121" t="str">
        <f t="shared" ca="1" si="155"/>
        <v/>
      </c>
      <c r="BB329" s="53" t="str">
        <f t="shared" ca="1" si="156"/>
        <v/>
      </c>
      <c r="BC329" t="str">
        <f t="shared" ca="1" si="157"/>
        <v/>
      </c>
      <c r="BD329" s="121" t="str">
        <f t="shared" ca="1" si="158"/>
        <v/>
      </c>
      <c r="BE329" s="53" t="str">
        <f t="shared" ca="1" si="159"/>
        <v/>
      </c>
      <c r="BF329" t="str">
        <f t="shared" ca="1" si="160"/>
        <v/>
      </c>
      <c r="BG329" s="121" t="str">
        <f t="shared" ca="1" si="161"/>
        <v/>
      </c>
      <c r="BH329" s="53" t="str">
        <f t="shared" ca="1" si="162"/>
        <v/>
      </c>
    </row>
    <row r="330" spans="1:60" ht="15.75" thickBot="1" x14ac:dyDescent="0.3">
      <c r="A330" s="48"/>
      <c r="B330" s="48"/>
      <c r="C330" s="48"/>
      <c r="D330" s="48"/>
      <c r="E330" s="48"/>
      <c r="F330" s="48"/>
      <c r="G330" s="48"/>
      <c r="H330" s="48"/>
      <c r="I330" s="48"/>
      <c r="J330" s="220" t="str">
        <f>IF(ISBLANK($G330),"",VLOOKUP($G330,'Chp 3 - Condition Assessment'!$N$5:$R$1000,4,FALSE))</f>
        <v/>
      </c>
      <c r="K330" s="105" t="str">
        <f>IF(ISBLANK($G330),"",VLOOKUP($G330,'Chp 3 - Condition Assessment'!$N$5:$R$1000,5,FALSE))</f>
        <v/>
      </c>
      <c r="L330" s="32" t="str">
        <f t="shared" si="142"/>
        <v xml:space="preserve">  </v>
      </c>
      <c r="P330" t="b">
        <f t="shared" si="170"/>
        <v>0</v>
      </c>
      <c r="Q330" t="str">
        <f t="shared" si="172"/>
        <v/>
      </c>
      <c r="R330" s="53" t="str">
        <f t="shared" si="164"/>
        <v/>
      </c>
      <c r="S330" s="108" t="str">
        <f t="shared" si="165"/>
        <v/>
      </c>
      <c r="T330" s="81" t="str">
        <f t="shared" si="166"/>
        <v/>
      </c>
      <c r="U330" s="105" t="str">
        <f t="shared" ca="1" si="174"/>
        <v/>
      </c>
      <c r="V330" s="105" t="str">
        <f t="shared" ca="1" si="174"/>
        <v/>
      </c>
      <c r="W330" s="105" t="str">
        <f t="shared" ca="1" si="174"/>
        <v/>
      </c>
      <c r="X330" s="105" t="str">
        <f t="shared" ca="1" si="174"/>
        <v/>
      </c>
      <c r="Y330" s="105" t="str">
        <f t="shared" ca="1" si="174"/>
        <v/>
      </c>
      <c r="AB330" s="111" t="str">
        <f t="shared" si="167"/>
        <v xml:space="preserve"> </v>
      </c>
      <c r="AC330" s="135"/>
      <c r="AD330" s="136"/>
      <c r="AE330" s="118" t="str">
        <f t="shared" si="143"/>
        <v/>
      </c>
      <c r="AF330" s="135"/>
      <c r="AG330" s="136"/>
      <c r="AH330" s="118" t="str">
        <f t="shared" si="144"/>
        <v/>
      </c>
      <c r="AI330" s="135"/>
      <c r="AJ330" s="136"/>
      <c r="AK330" s="118" t="str">
        <f t="shared" si="145"/>
        <v/>
      </c>
      <c r="AL330" s="135"/>
      <c r="AM330" s="136"/>
      <c r="AN330" s="118" t="str">
        <f t="shared" si="146"/>
        <v/>
      </c>
      <c r="AO330" s="135"/>
      <c r="AP330" s="136"/>
      <c r="AQ330" s="118" t="str">
        <f t="shared" si="147"/>
        <v/>
      </c>
      <c r="AT330" s="111" t="str">
        <f t="shared" si="148"/>
        <v xml:space="preserve"> </v>
      </c>
      <c r="AU330" t="str">
        <f t="shared" ca="1" si="149"/>
        <v/>
      </c>
      <c r="AV330" s="53" t="str">
        <f t="shared" ca="1" si="150"/>
        <v/>
      </c>
      <c r="AW330" t="str">
        <f t="shared" ca="1" si="151"/>
        <v/>
      </c>
      <c r="AX330" s="121" t="str">
        <f t="shared" ca="1" si="152"/>
        <v/>
      </c>
      <c r="AY330" s="53" t="str">
        <f t="shared" ca="1" si="153"/>
        <v/>
      </c>
      <c r="AZ330" t="str">
        <f t="shared" ca="1" si="154"/>
        <v/>
      </c>
      <c r="BA330" s="121" t="str">
        <f t="shared" ca="1" si="155"/>
        <v/>
      </c>
      <c r="BB330" s="53" t="str">
        <f t="shared" ca="1" si="156"/>
        <v/>
      </c>
      <c r="BC330" t="str">
        <f t="shared" ca="1" si="157"/>
        <v/>
      </c>
      <c r="BD330" s="121" t="str">
        <f t="shared" ca="1" si="158"/>
        <v/>
      </c>
      <c r="BE330" s="53" t="str">
        <f t="shared" ca="1" si="159"/>
        <v/>
      </c>
      <c r="BF330" t="str">
        <f t="shared" ca="1" si="160"/>
        <v/>
      </c>
      <c r="BG330" s="121" t="str">
        <f t="shared" ca="1" si="161"/>
        <v/>
      </c>
      <c r="BH330" s="53" t="str">
        <f t="shared" ca="1" si="162"/>
        <v/>
      </c>
    </row>
    <row r="331" spans="1:60" ht="15.75" thickBot="1" x14ac:dyDescent="0.3">
      <c r="A331" s="48"/>
      <c r="B331" s="48"/>
      <c r="C331" s="48"/>
      <c r="D331" s="48"/>
      <c r="E331" s="48"/>
      <c r="F331" s="48"/>
      <c r="G331" s="48"/>
      <c r="H331" s="48"/>
      <c r="I331" s="48"/>
      <c r="J331" s="220" t="str">
        <f>IF(ISBLANK($G331),"",VLOOKUP($G331,'Chp 3 - Condition Assessment'!$N$5:$R$1000,4,FALSE))</f>
        <v/>
      </c>
      <c r="K331" s="105" t="str">
        <f>IF(ISBLANK($G331),"",VLOOKUP($G331,'Chp 3 - Condition Assessment'!$N$5:$R$1000,5,FALSE))</f>
        <v/>
      </c>
      <c r="L331" s="32" t="str">
        <f t="shared" si="142"/>
        <v xml:space="preserve">  </v>
      </c>
      <c r="P331" t="b">
        <f t="shared" si="170"/>
        <v>0</v>
      </c>
      <c r="Q331" t="str">
        <f t="shared" si="172"/>
        <v/>
      </c>
      <c r="R331" s="53" t="str">
        <f t="shared" si="164"/>
        <v/>
      </c>
      <c r="S331" s="108" t="str">
        <f t="shared" si="165"/>
        <v/>
      </c>
      <c r="T331" s="81" t="str">
        <f t="shared" si="166"/>
        <v/>
      </c>
      <c r="U331" s="105" t="str">
        <f t="shared" ca="1" si="174"/>
        <v/>
      </c>
      <c r="V331" s="105" t="str">
        <f t="shared" ca="1" si="174"/>
        <v/>
      </c>
      <c r="W331" s="105" t="str">
        <f t="shared" ca="1" si="174"/>
        <v/>
      </c>
      <c r="X331" s="105" t="str">
        <f t="shared" ca="1" si="174"/>
        <v/>
      </c>
      <c r="Y331" s="105" t="str">
        <f t="shared" ca="1" si="174"/>
        <v/>
      </c>
      <c r="AB331" s="111" t="str">
        <f t="shared" si="167"/>
        <v xml:space="preserve"> </v>
      </c>
      <c r="AC331" s="135"/>
      <c r="AD331" s="136"/>
      <c r="AE331" s="118" t="str">
        <f t="shared" si="143"/>
        <v/>
      </c>
      <c r="AF331" s="135"/>
      <c r="AG331" s="136"/>
      <c r="AH331" s="118" t="str">
        <f t="shared" si="144"/>
        <v/>
      </c>
      <c r="AI331" s="135"/>
      <c r="AJ331" s="136"/>
      <c r="AK331" s="118" t="str">
        <f t="shared" si="145"/>
        <v/>
      </c>
      <c r="AL331" s="135"/>
      <c r="AM331" s="136"/>
      <c r="AN331" s="118" t="str">
        <f t="shared" si="146"/>
        <v/>
      </c>
      <c r="AO331" s="135"/>
      <c r="AP331" s="136"/>
      <c r="AQ331" s="118" t="str">
        <f t="shared" si="147"/>
        <v/>
      </c>
      <c r="AT331" s="111" t="str">
        <f t="shared" si="148"/>
        <v xml:space="preserve"> </v>
      </c>
      <c r="AU331" t="str">
        <f t="shared" ca="1" si="149"/>
        <v/>
      </c>
      <c r="AV331" s="53" t="str">
        <f t="shared" ca="1" si="150"/>
        <v/>
      </c>
      <c r="AW331" t="str">
        <f t="shared" ca="1" si="151"/>
        <v/>
      </c>
      <c r="AX331" s="121" t="str">
        <f t="shared" ca="1" si="152"/>
        <v/>
      </c>
      <c r="AY331" s="53" t="str">
        <f t="shared" ca="1" si="153"/>
        <v/>
      </c>
      <c r="AZ331" t="str">
        <f t="shared" ca="1" si="154"/>
        <v/>
      </c>
      <c r="BA331" s="121" t="str">
        <f t="shared" ca="1" si="155"/>
        <v/>
      </c>
      <c r="BB331" s="53" t="str">
        <f t="shared" ca="1" si="156"/>
        <v/>
      </c>
      <c r="BC331" t="str">
        <f t="shared" ca="1" si="157"/>
        <v/>
      </c>
      <c r="BD331" s="121" t="str">
        <f t="shared" ca="1" si="158"/>
        <v/>
      </c>
      <c r="BE331" s="53" t="str">
        <f t="shared" ca="1" si="159"/>
        <v/>
      </c>
      <c r="BF331" t="str">
        <f t="shared" ca="1" si="160"/>
        <v/>
      </c>
      <c r="BG331" s="121" t="str">
        <f t="shared" ca="1" si="161"/>
        <v/>
      </c>
      <c r="BH331" s="53" t="str">
        <f t="shared" ca="1" si="162"/>
        <v/>
      </c>
    </row>
    <row r="332" spans="1:60" ht="15.75" thickBot="1" x14ac:dyDescent="0.3">
      <c r="A332" s="48"/>
      <c r="B332" s="48"/>
      <c r="C332" s="48"/>
      <c r="D332" s="48"/>
      <c r="E332" s="48"/>
      <c r="F332" s="48"/>
      <c r="G332" s="48"/>
      <c r="H332" s="48"/>
      <c r="I332" s="48"/>
      <c r="J332" s="220" t="str">
        <f>IF(ISBLANK($G332),"",VLOOKUP($G332,'Chp 3 - Condition Assessment'!$N$5:$R$1000,4,FALSE))</f>
        <v/>
      </c>
      <c r="K332" s="105" t="str">
        <f>IF(ISBLANK($G332),"",VLOOKUP($G332,'Chp 3 - Condition Assessment'!$N$5:$R$1000,5,FALSE))</f>
        <v/>
      </c>
      <c r="L332" s="32" t="str">
        <f t="shared" ref="L332:L395" si="175">CONCATENATE(I332," ",D332," ",E332)</f>
        <v xml:space="preserve">  </v>
      </c>
      <c r="P332" t="b">
        <f t="shared" si="170"/>
        <v>0</v>
      </c>
      <c r="Q332" t="str">
        <f t="shared" si="172"/>
        <v/>
      </c>
      <c r="R332" s="53" t="str">
        <f t="shared" si="164"/>
        <v/>
      </c>
      <c r="S332" s="108" t="str">
        <f t="shared" si="165"/>
        <v/>
      </c>
      <c r="T332" s="81" t="str">
        <f t="shared" si="166"/>
        <v/>
      </c>
      <c r="U332" s="105" t="str">
        <f t="shared" ca="1" si="174"/>
        <v/>
      </c>
      <c r="V332" s="105" t="str">
        <f t="shared" ca="1" si="174"/>
        <v/>
      </c>
      <c r="W332" s="105" t="str">
        <f t="shared" ca="1" si="174"/>
        <v/>
      </c>
      <c r="X332" s="105" t="str">
        <f t="shared" ca="1" si="174"/>
        <v/>
      </c>
      <c r="Y332" s="105" t="str">
        <f t="shared" ca="1" si="174"/>
        <v/>
      </c>
      <c r="AB332" s="111" t="str">
        <f t="shared" si="167"/>
        <v xml:space="preserve"> </v>
      </c>
      <c r="AC332" s="135"/>
      <c r="AD332" s="136"/>
      <c r="AE332" s="118" t="str">
        <f t="shared" ref="AE332:AE395" si="176">IF(AB332=" ","",CEILING(AC332*(1+AD332),1))</f>
        <v/>
      </c>
      <c r="AF332" s="135"/>
      <c r="AG332" s="136"/>
      <c r="AH332" s="118" t="str">
        <f t="shared" ref="AH332:AH395" si="177">IF(AB332=" ","",CEILING(AF332*(1+AG332),1))</f>
        <v/>
      </c>
      <c r="AI332" s="135"/>
      <c r="AJ332" s="136"/>
      <c r="AK332" s="118" t="str">
        <f t="shared" ref="AK332:AK395" si="178">IF(AB332=" ","",CEILING(AI332*(1+AJ332),1))</f>
        <v/>
      </c>
      <c r="AL332" s="135"/>
      <c r="AM332" s="136"/>
      <c r="AN332" s="118" t="str">
        <f t="shared" ref="AN332:AN395" si="179">IF(AB332=" ","",CEILING(AL332*(1+AM332),1))</f>
        <v/>
      </c>
      <c r="AO332" s="135"/>
      <c r="AP332" s="136"/>
      <c r="AQ332" s="118" t="str">
        <f t="shared" ref="AQ332:AQ395" si="180">IF(AB332=" ","",CEILING(AO332*(1+AP332),1))</f>
        <v/>
      </c>
      <c r="AT332" s="111" t="str">
        <f t="shared" ref="AT332:AT395" si="181">IF(OR(ISBLANK(AB332),AB332="Grand Total"),"",AB332)</f>
        <v xml:space="preserve"> </v>
      </c>
      <c r="AU332" t="str">
        <f t="shared" ref="AU332:AU395" ca="1" si="182">IFERROR(IF((AE332-U332)&lt;0,0,AE332-U332),"")</f>
        <v/>
      </c>
      <c r="AV332" s="53" t="str">
        <f t="shared" ref="AV332:AV395" ca="1" si="183">IFERROR(AU332*$R332,"")</f>
        <v/>
      </c>
      <c r="AW332" t="str">
        <f t="shared" ref="AW332:AW395" ca="1" si="184">IFERROR(IF(($AW$9-$AU$9)&lt;$T332,AU332,0),"")</f>
        <v/>
      </c>
      <c r="AX332" s="121" t="str">
        <f t="shared" ref="AX332:AX395" ca="1" si="185">IFERROR(IF(AH332-V332-AW332&lt;0,0,AH332-V332-AW332),"")</f>
        <v/>
      </c>
      <c r="AY332" s="53" t="str">
        <f t="shared" ref="AY332:AY395" ca="1" si="186">IFERROR(AX332*$R332,"")</f>
        <v/>
      </c>
      <c r="AZ332" t="str">
        <f t="shared" ref="AZ332:AZ395" ca="1" si="187">IFERROR(IF(($AZ$9-$AU$9)&lt;$T332,AU332,0)+IF(($AZ$9-$AW$9)&lt;$T332,AX332,0),"")</f>
        <v/>
      </c>
      <c r="BA332" s="121" t="str">
        <f t="shared" ref="BA332:BA395" ca="1" si="188">IFERROR(IF(AK332-W332-AZ332&lt;0,0,AK332-W332-AZ332),"")</f>
        <v/>
      </c>
      <c r="BB332" s="53" t="str">
        <f t="shared" ref="BB332:BB395" ca="1" si="189">IFERROR(BA332*$R332,"")</f>
        <v/>
      </c>
      <c r="BC332" t="str">
        <f t="shared" ref="BC332:BC395" ca="1" si="190">IFERROR(IF(($BC$9-$AU$9)&lt;$T332,AU332,0)+IF(($BC$9-$AW$9)&lt;$T332,AX332,0)+IF(($BC$9-$AZ$9)&lt;$T332,BA332,0),"")</f>
        <v/>
      </c>
      <c r="BD332" s="121" t="str">
        <f t="shared" ref="BD332:BD395" ca="1" si="191">IFERROR(IF(AN332-X332-BC332&lt;0,0,AN332-X332-BC332),"")</f>
        <v/>
      </c>
      <c r="BE332" s="53" t="str">
        <f t="shared" ref="BE332:BE395" ca="1" si="192">IFERROR(BD332*$R332,"")</f>
        <v/>
      </c>
      <c r="BF332" t="str">
        <f t="shared" ref="BF332:BF395" ca="1" si="193">IFERROR(IF(($BF$9-$AU$9)&lt;$T332,AU332,0)+IF(($BF$9-$AW$9)&lt;$T332,AX332,0)+IF(($BF$9-$AZ$9)&lt;$T332,BA332,0)+IF(($BF$9-$BC$9)&lt;$T332,BD332,0),"")</f>
        <v/>
      </c>
      <c r="BG332" s="121" t="str">
        <f t="shared" ref="BG332:BG395" ca="1" si="194">IFERROR(IF(AQ332-Y332-BF332&lt;0,0,AQ332-Y332-BF332),"")</f>
        <v/>
      </c>
      <c r="BH332" s="53" t="str">
        <f t="shared" ref="BH332:BH395" ca="1" si="195">IFERROR(BG332*$R332,"")</f>
        <v/>
      </c>
    </row>
    <row r="333" spans="1:60" ht="15.75" thickBot="1" x14ac:dyDescent="0.3">
      <c r="A333" s="48"/>
      <c r="B333" s="48"/>
      <c r="C333" s="48"/>
      <c r="D333" s="48"/>
      <c r="E333" s="48"/>
      <c r="F333" s="48"/>
      <c r="G333" s="48"/>
      <c r="H333" s="48"/>
      <c r="I333" s="48"/>
      <c r="J333" s="220" t="str">
        <f>IF(ISBLANK($G333),"",VLOOKUP($G333,'Chp 3 - Condition Assessment'!$N$5:$R$1000,4,FALSE))</f>
        <v/>
      </c>
      <c r="K333" s="105" t="str">
        <f>IF(ISBLANK($G333),"",VLOOKUP($G333,'Chp 3 - Condition Assessment'!$N$5:$R$1000,5,FALSE))</f>
        <v/>
      </c>
      <c r="L333" s="32" t="str">
        <f t="shared" si="175"/>
        <v xml:space="preserve">  </v>
      </c>
      <c r="P333" t="b">
        <f t="shared" si="170"/>
        <v>0</v>
      </c>
      <c r="Q333" t="str">
        <f t="shared" si="172"/>
        <v/>
      </c>
      <c r="R333" s="53" t="str">
        <f t="shared" si="164"/>
        <v/>
      </c>
      <c r="S333" s="108" t="str">
        <f t="shared" si="165"/>
        <v/>
      </c>
      <c r="T333" s="81" t="str">
        <f t="shared" si="166"/>
        <v/>
      </c>
      <c r="U333" s="105" t="str">
        <f t="shared" ca="1" si="174"/>
        <v/>
      </c>
      <c r="V333" s="105" t="str">
        <f t="shared" ca="1" si="174"/>
        <v/>
      </c>
      <c r="W333" s="105" t="str">
        <f t="shared" ca="1" si="174"/>
        <v/>
      </c>
      <c r="X333" s="105" t="str">
        <f t="shared" ca="1" si="174"/>
        <v/>
      </c>
      <c r="Y333" s="105" t="str">
        <f t="shared" ca="1" si="174"/>
        <v/>
      </c>
      <c r="AB333" s="111" t="str">
        <f t="shared" si="167"/>
        <v xml:space="preserve"> </v>
      </c>
      <c r="AC333" s="135"/>
      <c r="AD333" s="136"/>
      <c r="AE333" s="118" t="str">
        <f t="shared" si="176"/>
        <v/>
      </c>
      <c r="AF333" s="135"/>
      <c r="AG333" s="136"/>
      <c r="AH333" s="118" t="str">
        <f t="shared" si="177"/>
        <v/>
      </c>
      <c r="AI333" s="135"/>
      <c r="AJ333" s="136"/>
      <c r="AK333" s="118" t="str">
        <f t="shared" si="178"/>
        <v/>
      </c>
      <c r="AL333" s="135"/>
      <c r="AM333" s="136"/>
      <c r="AN333" s="118" t="str">
        <f t="shared" si="179"/>
        <v/>
      </c>
      <c r="AO333" s="135"/>
      <c r="AP333" s="136"/>
      <c r="AQ333" s="118" t="str">
        <f t="shared" si="180"/>
        <v/>
      </c>
      <c r="AT333" s="111" t="str">
        <f t="shared" si="181"/>
        <v xml:space="preserve"> </v>
      </c>
      <c r="AU333" t="str">
        <f t="shared" ca="1" si="182"/>
        <v/>
      </c>
      <c r="AV333" s="53" t="str">
        <f t="shared" ca="1" si="183"/>
        <v/>
      </c>
      <c r="AW333" t="str">
        <f t="shared" ca="1" si="184"/>
        <v/>
      </c>
      <c r="AX333" s="121" t="str">
        <f t="shared" ca="1" si="185"/>
        <v/>
      </c>
      <c r="AY333" s="53" t="str">
        <f t="shared" ca="1" si="186"/>
        <v/>
      </c>
      <c r="AZ333" t="str">
        <f t="shared" ca="1" si="187"/>
        <v/>
      </c>
      <c r="BA333" s="121" t="str">
        <f t="shared" ca="1" si="188"/>
        <v/>
      </c>
      <c r="BB333" s="53" t="str">
        <f t="shared" ca="1" si="189"/>
        <v/>
      </c>
      <c r="BC333" t="str">
        <f t="shared" ca="1" si="190"/>
        <v/>
      </c>
      <c r="BD333" s="121" t="str">
        <f t="shared" ca="1" si="191"/>
        <v/>
      </c>
      <c r="BE333" s="53" t="str">
        <f t="shared" ca="1" si="192"/>
        <v/>
      </c>
      <c r="BF333" t="str">
        <f t="shared" ca="1" si="193"/>
        <v/>
      </c>
      <c r="BG333" s="121" t="str">
        <f t="shared" ca="1" si="194"/>
        <v/>
      </c>
      <c r="BH333" s="53" t="str">
        <f t="shared" ca="1" si="195"/>
        <v/>
      </c>
    </row>
    <row r="334" spans="1:60" ht="15.75" thickBot="1" x14ac:dyDescent="0.3">
      <c r="A334" s="48"/>
      <c r="B334" s="48"/>
      <c r="C334" s="48"/>
      <c r="D334" s="48"/>
      <c r="E334" s="48"/>
      <c r="F334" s="48"/>
      <c r="G334" s="48"/>
      <c r="H334" s="48"/>
      <c r="I334" s="48"/>
      <c r="J334" s="220" t="str">
        <f>IF(ISBLANK($G334),"",VLOOKUP($G334,'Chp 3 - Condition Assessment'!$N$5:$R$1000,4,FALSE))</f>
        <v/>
      </c>
      <c r="K334" s="105" t="str">
        <f>IF(ISBLANK($G334),"",VLOOKUP($G334,'Chp 3 - Condition Assessment'!$N$5:$R$1000,5,FALSE))</f>
        <v/>
      </c>
      <c r="L334" s="32" t="str">
        <f t="shared" si="175"/>
        <v xml:space="preserve">  </v>
      </c>
      <c r="P334" t="b">
        <f t="shared" si="170"/>
        <v>0</v>
      </c>
      <c r="Q334" t="str">
        <f t="shared" si="172"/>
        <v/>
      </c>
      <c r="R334" s="53" t="str">
        <f t="shared" si="164"/>
        <v/>
      </c>
      <c r="S334" s="108" t="str">
        <f t="shared" si="165"/>
        <v/>
      </c>
      <c r="T334" s="81" t="str">
        <f t="shared" si="166"/>
        <v/>
      </c>
      <c r="U334" s="105" t="str">
        <f t="shared" ca="1" si="174"/>
        <v/>
      </c>
      <c r="V334" s="105" t="str">
        <f t="shared" ca="1" si="174"/>
        <v/>
      </c>
      <c r="W334" s="105" t="str">
        <f t="shared" ca="1" si="174"/>
        <v/>
      </c>
      <c r="X334" s="105" t="str">
        <f t="shared" ca="1" si="174"/>
        <v/>
      </c>
      <c r="Y334" s="105" t="str">
        <f t="shared" ca="1" si="174"/>
        <v/>
      </c>
      <c r="AB334" s="111" t="str">
        <f t="shared" si="167"/>
        <v xml:space="preserve"> </v>
      </c>
      <c r="AC334" s="135"/>
      <c r="AD334" s="136"/>
      <c r="AE334" s="118" t="str">
        <f t="shared" si="176"/>
        <v/>
      </c>
      <c r="AF334" s="135"/>
      <c r="AG334" s="136"/>
      <c r="AH334" s="118" t="str">
        <f t="shared" si="177"/>
        <v/>
      </c>
      <c r="AI334" s="135"/>
      <c r="AJ334" s="136"/>
      <c r="AK334" s="118" t="str">
        <f t="shared" si="178"/>
        <v/>
      </c>
      <c r="AL334" s="135"/>
      <c r="AM334" s="136"/>
      <c r="AN334" s="118" t="str">
        <f t="shared" si="179"/>
        <v/>
      </c>
      <c r="AO334" s="135"/>
      <c r="AP334" s="136"/>
      <c r="AQ334" s="118" t="str">
        <f t="shared" si="180"/>
        <v/>
      </c>
      <c r="AT334" s="111" t="str">
        <f t="shared" si="181"/>
        <v xml:space="preserve"> </v>
      </c>
      <c r="AU334" t="str">
        <f t="shared" ca="1" si="182"/>
        <v/>
      </c>
      <c r="AV334" s="53" t="str">
        <f t="shared" ca="1" si="183"/>
        <v/>
      </c>
      <c r="AW334" t="str">
        <f t="shared" ca="1" si="184"/>
        <v/>
      </c>
      <c r="AX334" s="121" t="str">
        <f t="shared" ca="1" si="185"/>
        <v/>
      </c>
      <c r="AY334" s="53" t="str">
        <f t="shared" ca="1" si="186"/>
        <v/>
      </c>
      <c r="AZ334" t="str">
        <f t="shared" ca="1" si="187"/>
        <v/>
      </c>
      <c r="BA334" s="121" t="str">
        <f t="shared" ca="1" si="188"/>
        <v/>
      </c>
      <c r="BB334" s="53" t="str">
        <f t="shared" ca="1" si="189"/>
        <v/>
      </c>
      <c r="BC334" t="str">
        <f t="shared" ca="1" si="190"/>
        <v/>
      </c>
      <c r="BD334" s="121" t="str">
        <f t="shared" ca="1" si="191"/>
        <v/>
      </c>
      <c r="BE334" s="53" t="str">
        <f t="shared" ca="1" si="192"/>
        <v/>
      </c>
      <c r="BF334" t="str">
        <f t="shared" ca="1" si="193"/>
        <v/>
      </c>
      <c r="BG334" s="121" t="str">
        <f t="shared" ca="1" si="194"/>
        <v/>
      </c>
      <c r="BH334" s="53" t="str">
        <f t="shared" ca="1" si="195"/>
        <v/>
      </c>
    </row>
    <row r="335" spans="1:60" ht="15.75" thickBot="1" x14ac:dyDescent="0.3">
      <c r="A335" s="48"/>
      <c r="B335" s="48"/>
      <c r="C335" s="48"/>
      <c r="D335" s="48"/>
      <c r="E335" s="48"/>
      <c r="F335" s="48"/>
      <c r="G335" s="48"/>
      <c r="H335" s="48"/>
      <c r="I335" s="48"/>
      <c r="J335" s="220" t="str">
        <f>IF(ISBLANK($G335),"",VLOOKUP($G335,'Chp 3 - Condition Assessment'!$N$5:$R$1000,4,FALSE))</f>
        <v/>
      </c>
      <c r="K335" s="105" t="str">
        <f>IF(ISBLANK($G335),"",VLOOKUP($G335,'Chp 3 - Condition Assessment'!$N$5:$R$1000,5,FALSE))</f>
        <v/>
      </c>
      <c r="L335" s="32" t="str">
        <f t="shared" si="175"/>
        <v xml:space="preserve">  </v>
      </c>
      <c r="P335" t="b">
        <f t="shared" si="170"/>
        <v>0</v>
      </c>
      <c r="Q335" t="str">
        <f t="shared" si="172"/>
        <v/>
      </c>
      <c r="R335" s="53" t="str">
        <f t="shared" si="164"/>
        <v/>
      </c>
      <c r="S335" s="108" t="str">
        <f t="shared" si="165"/>
        <v/>
      </c>
      <c r="T335" s="81" t="str">
        <f t="shared" si="166"/>
        <v/>
      </c>
      <c r="U335" s="105" t="str">
        <f t="shared" ca="1" si="174"/>
        <v/>
      </c>
      <c r="V335" s="105" t="str">
        <f t="shared" ca="1" si="174"/>
        <v/>
      </c>
      <c r="W335" s="105" t="str">
        <f t="shared" ca="1" si="174"/>
        <v/>
      </c>
      <c r="X335" s="105" t="str">
        <f t="shared" ca="1" si="174"/>
        <v/>
      </c>
      <c r="Y335" s="105" t="str">
        <f t="shared" ca="1" si="174"/>
        <v/>
      </c>
      <c r="AB335" s="111" t="str">
        <f t="shared" si="167"/>
        <v xml:space="preserve"> </v>
      </c>
      <c r="AC335" s="135"/>
      <c r="AD335" s="136"/>
      <c r="AE335" s="118" t="str">
        <f t="shared" si="176"/>
        <v/>
      </c>
      <c r="AF335" s="135"/>
      <c r="AG335" s="136"/>
      <c r="AH335" s="118" t="str">
        <f t="shared" si="177"/>
        <v/>
      </c>
      <c r="AI335" s="135"/>
      <c r="AJ335" s="136"/>
      <c r="AK335" s="118" t="str">
        <f t="shared" si="178"/>
        <v/>
      </c>
      <c r="AL335" s="135"/>
      <c r="AM335" s="136"/>
      <c r="AN335" s="118" t="str">
        <f t="shared" si="179"/>
        <v/>
      </c>
      <c r="AO335" s="135"/>
      <c r="AP335" s="136"/>
      <c r="AQ335" s="118" t="str">
        <f t="shared" si="180"/>
        <v/>
      </c>
      <c r="AT335" s="111" t="str">
        <f t="shared" si="181"/>
        <v xml:space="preserve"> </v>
      </c>
      <c r="AU335" t="str">
        <f t="shared" ca="1" si="182"/>
        <v/>
      </c>
      <c r="AV335" s="53" t="str">
        <f t="shared" ca="1" si="183"/>
        <v/>
      </c>
      <c r="AW335" t="str">
        <f t="shared" ca="1" si="184"/>
        <v/>
      </c>
      <c r="AX335" s="121" t="str">
        <f t="shared" ca="1" si="185"/>
        <v/>
      </c>
      <c r="AY335" s="53" t="str">
        <f t="shared" ca="1" si="186"/>
        <v/>
      </c>
      <c r="AZ335" t="str">
        <f t="shared" ca="1" si="187"/>
        <v/>
      </c>
      <c r="BA335" s="121" t="str">
        <f t="shared" ca="1" si="188"/>
        <v/>
      </c>
      <c r="BB335" s="53" t="str">
        <f t="shared" ca="1" si="189"/>
        <v/>
      </c>
      <c r="BC335" t="str">
        <f t="shared" ca="1" si="190"/>
        <v/>
      </c>
      <c r="BD335" s="121" t="str">
        <f t="shared" ca="1" si="191"/>
        <v/>
      </c>
      <c r="BE335" s="53" t="str">
        <f t="shared" ca="1" si="192"/>
        <v/>
      </c>
      <c r="BF335" t="str">
        <f t="shared" ca="1" si="193"/>
        <v/>
      </c>
      <c r="BG335" s="121" t="str">
        <f t="shared" ca="1" si="194"/>
        <v/>
      </c>
      <c r="BH335" s="53" t="str">
        <f t="shared" ca="1" si="195"/>
        <v/>
      </c>
    </row>
    <row r="336" spans="1:60" ht="15.75" thickBot="1" x14ac:dyDescent="0.3">
      <c r="A336" s="48"/>
      <c r="B336" s="48"/>
      <c r="C336" s="48"/>
      <c r="D336" s="48"/>
      <c r="E336" s="48"/>
      <c r="F336" s="48"/>
      <c r="G336" s="48"/>
      <c r="H336" s="48"/>
      <c r="I336" s="48"/>
      <c r="J336" s="220" t="str">
        <f>IF(ISBLANK($G336),"",VLOOKUP($G336,'Chp 3 - Condition Assessment'!$N$5:$R$1000,4,FALSE))</f>
        <v/>
      </c>
      <c r="K336" s="105" t="str">
        <f>IF(ISBLANK($G336),"",VLOOKUP($G336,'Chp 3 - Condition Assessment'!$N$5:$R$1000,5,FALSE))</f>
        <v/>
      </c>
      <c r="L336" s="32" t="str">
        <f t="shared" si="175"/>
        <v xml:space="preserve">  </v>
      </c>
      <c r="P336" t="b">
        <f t="shared" si="170"/>
        <v>0</v>
      </c>
      <c r="Q336" t="str">
        <f t="shared" si="172"/>
        <v/>
      </c>
      <c r="R336" s="53" t="str">
        <f t="shared" si="164"/>
        <v/>
      </c>
      <c r="S336" s="108" t="str">
        <f t="shared" si="165"/>
        <v/>
      </c>
      <c r="T336" s="81" t="str">
        <f t="shared" si="166"/>
        <v/>
      </c>
      <c r="U336" s="105" t="str">
        <f t="shared" ref="U336:Y345" ca="1" si="196">IFERROR(IF((U$10-$S336)&lt;=$T336,$Q336,0),"")</f>
        <v/>
      </c>
      <c r="V336" s="105" t="str">
        <f t="shared" ca="1" si="196"/>
        <v/>
      </c>
      <c r="W336" s="105" t="str">
        <f t="shared" ca="1" si="196"/>
        <v/>
      </c>
      <c r="X336" s="105" t="str">
        <f t="shared" ca="1" si="196"/>
        <v/>
      </c>
      <c r="Y336" s="105" t="str">
        <f t="shared" ca="1" si="196"/>
        <v/>
      </c>
      <c r="AB336" s="111" t="str">
        <f t="shared" si="167"/>
        <v xml:space="preserve"> </v>
      </c>
      <c r="AC336" s="135"/>
      <c r="AD336" s="136"/>
      <c r="AE336" s="118" t="str">
        <f t="shared" si="176"/>
        <v/>
      </c>
      <c r="AF336" s="135"/>
      <c r="AG336" s="136"/>
      <c r="AH336" s="118" t="str">
        <f t="shared" si="177"/>
        <v/>
      </c>
      <c r="AI336" s="135"/>
      <c r="AJ336" s="136"/>
      <c r="AK336" s="118" t="str">
        <f t="shared" si="178"/>
        <v/>
      </c>
      <c r="AL336" s="135"/>
      <c r="AM336" s="136"/>
      <c r="AN336" s="118" t="str">
        <f t="shared" si="179"/>
        <v/>
      </c>
      <c r="AO336" s="135"/>
      <c r="AP336" s="136"/>
      <c r="AQ336" s="118" t="str">
        <f t="shared" si="180"/>
        <v/>
      </c>
      <c r="AT336" s="111" t="str">
        <f t="shared" si="181"/>
        <v xml:space="preserve"> </v>
      </c>
      <c r="AU336" t="str">
        <f t="shared" ca="1" si="182"/>
        <v/>
      </c>
      <c r="AV336" s="53" t="str">
        <f t="shared" ca="1" si="183"/>
        <v/>
      </c>
      <c r="AW336" t="str">
        <f t="shared" ca="1" si="184"/>
        <v/>
      </c>
      <c r="AX336" s="121" t="str">
        <f t="shared" ca="1" si="185"/>
        <v/>
      </c>
      <c r="AY336" s="53" t="str">
        <f t="shared" ca="1" si="186"/>
        <v/>
      </c>
      <c r="AZ336" t="str">
        <f t="shared" ca="1" si="187"/>
        <v/>
      </c>
      <c r="BA336" s="121" t="str">
        <f t="shared" ca="1" si="188"/>
        <v/>
      </c>
      <c r="BB336" s="53" t="str">
        <f t="shared" ca="1" si="189"/>
        <v/>
      </c>
      <c r="BC336" t="str">
        <f t="shared" ca="1" si="190"/>
        <v/>
      </c>
      <c r="BD336" s="121" t="str">
        <f t="shared" ca="1" si="191"/>
        <v/>
      </c>
      <c r="BE336" s="53" t="str">
        <f t="shared" ca="1" si="192"/>
        <v/>
      </c>
      <c r="BF336" t="str">
        <f t="shared" ca="1" si="193"/>
        <v/>
      </c>
      <c r="BG336" s="121" t="str">
        <f t="shared" ca="1" si="194"/>
        <v/>
      </c>
      <c r="BH336" s="53" t="str">
        <f t="shared" ca="1" si="195"/>
        <v/>
      </c>
    </row>
    <row r="337" spans="1:60" ht="15.75" thickBot="1" x14ac:dyDescent="0.3">
      <c r="A337" s="48"/>
      <c r="B337" s="48"/>
      <c r="C337" s="48"/>
      <c r="D337" s="48"/>
      <c r="E337" s="48"/>
      <c r="F337" s="48"/>
      <c r="G337" s="48"/>
      <c r="H337" s="48"/>
      <c r="I337" s="48"/>
      <c r="J337" s="220" t="str">
        <f>IF(ISBLANK($G337),"",VLOOKUP($G337,'Chp 3 - Condition Assessment'!$N$5:$R$1000,4,FALSE))</f>
        <v/>
      </c>
      <c r="K337" s="105" t="str">
        <f>IF(ISBLANK($G337),"",VLOOKUP($G337,'Chp 3 - Condition Assessment'!$N$5:$R$1000,5,FALSE))</f>
        <v/>
      </c>
      <c r="L337" s="32" t="str">
        <f t="shared" si="175"/>
        <v xml:space="preserve">  </v>
      </c>
      <c r="P337" t="b">
        <f t="shared" si="170"/>
        <v>0</v>
      </c>
      <c r="Q337" t="str">
        <f t="shared" si="172"/>
        <v/>
      </c>
      <c r="R337" s="53" t="str">
        <f t="shared" si="164"/>
        <v/>
      </c>
      <c r="S337" s="108" t="str">
        <f t="shared" si="165"/>
        <v/>
      </c>
      <c r="T337" s="81" t="str">
        <f t="shared" si="166"/>
        <v/>
      </c>
      <c r="U337" s="105" t="str">
        <f t="shared" ca="1" si="196"/>
        <v/>
      </c>
      <c r="V337" s="105" t="str">
        <f t="shared" ca="1" si="196"/>
        <v/>
      </c>
      <c r="W337" s="105" t="str">
        <f t="shared" ca="1" si="196"/>
        <v/>
      </c>
      <c r="X337" s="105" t="str">
        <f t="shared" ca="1" si="196"/>
        <v/>
      </c>
      <c r="Y337" s="105" t="str">
        <f t="shared" ca="1" si="196"/>
        <v/>
      </c>
      <c r="AB337" s="111" t="str">
        <f t="shared" si="167"/>
        <v xml:space="preserve"> </v>
      </c>
      <c r="AC337" s="135"/>
      <c r="AD337" s="136"/>
      <c r="AE337" s="118" t="str">
        <f t="shared" si="176"/>
        <v/>
      </c>
      <c r="AF337" s="135"/>
      <c r="AG337" s="136"/>
      <c r="AH337" s="118" t="str">
        <f t="shared" si="177"/>
        <v/>
      </c>
      <c r="AI337" s="135"/>
      <c r="AJ337" s="136"/>
      <c r="AK337" s="118" t="str">
        <f t="shared" si="178"/>
        <v/>
      </c>
      <c r="AL337" s="135"/>
      <c r="AM337" s="136"/>
      <c r="AN337" s="118" t="str">
        <f t="shared" si="179"/>
        <v/>
      </c>
      <c r="AO337" s="135"/>
      <c r="AP337" s="136"/>
      <c r="AQ337" s="118" t="str">
        <f t="shared" si="180"/>
        <v/>
      </c>
      <c r="AT337" s="111" t="str">
        <f t="shared" si="181"/>
        <v xml:space="preserve"> </v>
      </c>
      <c r="AU337" t="str">
        <f t="shared" ca="1" si="182"/>
        <v/>
      </c>
      <c r="AV337" s="53" t="str">
        <f t="shared" ca="1" si="183"/>
        <v/>
      </c>
      <c r="AW337" t="str">
        <f t="shared" ca="1" si="184"/>
        <v/>
      </c>
      <c r="AX337" s="121" t="str">
        <f t="shared" ca="1" si="185"/>
        <v/>
      </c>
      <c r="AY337" s="53" t="str">
        <f t="shared" ca="1" si="186"/>
        <v/>
      </c>
      <c r="AZ337" t="str">
        <f t="shared" ca="1" si="187"/>
        <v/>
      </c>
      <c r="BA337" s="121" t="str">
        <f t="shared" ca="1" si="188"/>
        <v/>
      </c>
      <c r="BB337" s="53" t="str">
        <f t="shared" ca="1" si="189"/>
        <v/>
      </c>
      <c r="BC337" t="str">
        <f t="shared" ca="1" si="190"/>
        <v/>
      </c>
      <c r="BD337" s="121" t="str">
        <f t="shared" ca="1" si="191"/>
        <v/>
      </c>
      <c r="BE337" s="53" t="str">
        <f t="shared" ca="1" si="192"/>
        <v/>
      </c>
      <c r="BF337" t="str">
        <f t="shared" ca="1" si="193"/>
        <v/>
      </c>
      <c r="BG337" s="121" t="str">
        <f t="shared" ca="1" si="194"/>
        <v/>
      </c>
      <c r="BH337" s="53" t="str">
        <f t="shared" ca="1" si="195"/>
        <v/>
      </c>
    </row>
    <row r="338" spans="1:60" ht="15.75" thickBot="1" x14ac:dyDescent="0.3">
      <c r="A338" s="48"/>
      <c r="B338" s="48"/>
      <c r="C338" s="48"/>
      <c r="D338" s="48"/>
      <c r="E338" s="48"/>
      <c r="F338" s="48"/>
      <c r="G338" s="48"/>
      <c r="H338" s="48"/>
      <c r="I338" s="48"/>
      <c r="J338" s="220" t="str">
        <f>IF(ISBLANK($G338),"",VLOOKUP($G338,'Chp 3 - Condition Assessment'!$N$5:$R$1000,4,FALSE))</f>
        <v/>
      </c>
      <c r="K338" s="105" t="str">
        <f>IF(ISBLANK($G338),"",VLOOKUP($G338,'Chp 3 - Condition Assessment'!$N$5:$R$1000,5,FALSE))</f>
        <v/>
      </c>
      <c r="L338" s="32" t="str">
        <f t="shared" si="175"/>
        <v xml:space="preserve">  </v>
      </c>
      <c r="P338" t="b">
        <f t="shared" si="170"/>
        <v>0</v>
      </c>
      <c r="Q338" t="str">
        <f t="shared" si="172"/>
        <v/>
      </c>
      <c r="R338" s="53" t="str">
        <f t="shared" si="164"/>
        <v/>
      </c>
      <c r="S338" s="108" t="str">
        <f t="shared" si="165"/>
        <v/>
      </c>
      <c r="T338" s="81" t="str">
        <f t="shared" si="166"/>
        <v/>
      </c>
      <c r="U338" s="105" t="str">
        <f t="shared" ca="1" si="196"/>
        <v/>
      </c>
      <c r="V338" s="105" t="str">
        <f t="shared" ca="1" si="196"/>
        <v/>
      </c>
      <c r="W338" s="105" t="str">
        <f t="shared" ca="1" si="196"/>
        <v/>
      </c>
      <c r="X338" s="105" t="str">
        <f t="shared" ca="1" si="196"/>
        <v/>
      </c>
      <c r="Y338" s="105" t="str">
        <f t="shared" ca="1" si="196"/>
        <v/>
      </c>
      <c r="AB338" s="111" t="str">
        <f t="shared" si="167"/>
        <v xml:space="preserve"> </v>
      </c>
      <c r="AC338" s="135"/>
      <c r="AD338" s="136"/>
      <c r="AE338" s="118" t="str">
        <f t="shared" si="176"/>
        <v/>
      </c>
      <c r="AF338" s="135"/>
      <c r="AG338" s="136"/>
      <c r="AH338" s="118" t="str">
        <f t="shared" si="177"/>
        <v/>
      </c>
      <c r="AI338" s="135"/>
      <c r="AJ338" s="136"/>
      <c r="AK338" s="118" t="str">
        <f t="shared" si="178"/>
        <v/>
      </c>
      <c r="AL338" s="135"/>
      <c r="AM338" s="136"/>
      <c r="AN338" s="118" t="str">
        <f t="shared" si="179"/>
        <v/>
      </c>
      <c r="AO338" s="135"/>
      <c r="AP338" s="136"/>
      <c r="AQ338" s="118" t="str">
        <f t="shared" si="180"/>
        <v/>
      </c>
      <c r="AT338" s="111" t="str">
        <f t="shared" si="181"/>
        <v xml:space="preserve"> </v>
      </c>
      <c r="AU338" t="str">
        <f t="shared" ca="1" si="182"/>
        <v/>
      </c>
      <c r="AV338" s="53" t="str">
        <f t="shared" ca="1" si="183"/>
        <v/>
      </c>
      <c r="AW338" t="str">
        <f t="shared" ca="1" si="184"/>
        <v/>
      </c>
      <c r="AX338" s="121" t="str">
        <f t="shared" ca="1" si="185"/>
        <v/>
      </c>
      <c r="AY338" s="53" t="str">
        <f t="shared" ca="1" si="186"/>
        <v/>
      </c>
      <c r="AZ338" t="str">
        <f t="shared" ca="1" si="187"/>
        <v/>
      </c>
      <c r="BA338" s="121" t="str">
        <f t="shared" ca="1" si="188"/>
        <v/>
      </c>
      <c r="BB338" s="53" t="str">
        <f t="shared" ca="1" si="189"/>
        <v/>
      </c>
      <c r="BC338" t="str">
        <f t="shared" ca="1" si="190"/>
        <v/>
      </c>
      <c r="BD338" s="121" t="str">
        <f t="shared" ca="1" si="191"/>
        <v/>
      </c>
      <c r="BE338" s="53" t="str">
        <f t="shared" ca="1" si="192"/>
        <v/>
      </c>
      <c r="BF338" t="str">
        <f t="shared" ca="1" si="193"/>
        <v/>
      </c>
      <c r="BG338" s="121" t="str">
        <f t="shared" ca="1" si="194"/>
        <v/>
      </c>
      <c r="BH338" s="53" t="str">
        <f t="shared" ca="1" si="195"/>
        <v/>
      </c>
    </row>
    <row r="339" spans="1:60" ht="15.75" thickBot="1" x14ac:dyDescent="0.3">
      <c r="A339" s="48"/>
      <c r="B339" s="48"/>
      <c r="C339" s="48"/>
      <c r="D339" s="48"/>
      <c r="E339" s="48"/>
      <c r="F339" s="48"/>
      <c r="G339" s="48"/>
      <c r="H339" s="48"/>
      <c r="I339" s="48"/>
      <c r="J339" s="220" t="str">
        <f>IF(ISBLANK($G339),"",VLOOKUP($G339,'Chp 3 - Condition Assessment'!$N$5:$R$1000,4,FALSE))</f>
        <v/>
      </c>
      <c r="K339" s="105" t="str">
        <f>IF(ISBLANK($G339),"",VLOOKUP($G339,'Chp 3 - Condition Assessment'!$N$5:$R$1000,5,FALSE))</f>
        <v/>
      </c>
      <c r="L339" s="32" t="str">
        <f t="shared" si="175"/>
        <v xml:space="preserve">  </v>
      </c>
      <c r="P339" t="b">
        <f t="shared" si="170"/>
        <v>0</v>
      </c>
      <c r="Q339" t="str">
        <f t="shared" si="172"/>
        <v/>
      </c>
      <c r="R339" s="53" t="str">
        <f t="shared" si="164"/>
        <v/>
      </c>
      <c r="S339" s="108" t="str">
        <f t="shared" si="165"/>
        <v/>
      </c>
      <c r="T339" s="81" t="str">
        <f t="shared" si="166"/>
        <v/>
      </c>
      <c r="U339" s="105" t="str">
        <f t="shared" ca="1" si="196"/>
        <v/>
      </c>
      <c r="V339" s="105" t="str">
        <f t="shared" ca="1" si="196"/>
        <v/>
      </c>
      <c r="W339" s="105" t="str">
        <f t="shared" ca="1" si="196"/>
        <v/>
      </c>
      <c r="X339" s="105" t="str">
        <f t="shared" ca="1" si="196"/>
        <v/>
      </c>
      <c r="Y339" s="105" t="str">
        <f t="shared" ca="1" si="196"/>
        <v/>
      </c>
      <c r="AB339" s="111" t="str">
        <f t="shared" si="167"/>
        <v xml:space="preserve"> </v>
      </c>
      <c r="AC339" s="135"/>
      <c r="AD339" s="136"/>
      <c r="AE339" s="118" t="str">
        <f t="shared" si="176"/>
        <v/>
      </c>
      <c r="AF339" s="135"/>
      <c r="AG339" s="136"/>
      <c r="AH339" s="118" t="str">
        <f t="shared" si="177"/>
        <v/>
      </c>
      <c r="AI339" s="135"/>
      <c r="AJ339" s="136"/>
      <c r="AK339" s="118" t="str">
        <f t="shared" si="178"/>
        <v/>
      </c>
      <c r="AL339" s="135"/>
      <c r="AM339" s="136"/>
      <c r="AN339" s="118" t="str">
        <f t="shared" si="179"/>
        <v/>
      </c>
      <c r="AO339" s="135"/>
      <c r="AP339" s="136"/>
      <c r="AQ339" s="118" t="str">
        <f t="shared" si="180"/>
        <v/>
      </c>
      <c r="AT339" s="111" t="str">
        <f t="shared" si="181"/>
        <v xml:space="preserve"> </v>
      </c>
      <c r="AU339" t="str">
        <f t="shared" ca="1" si="182"/>
        <v/>
      </c>
      <c r="AV339" s="53" t="str">
        <f t="shared" ca="1" si="183"/>
        <v/>
      </c>
      <c r="AW339" t="str">
        <f t="shared" ca="1" si="184"/>
        <v/>
      </c>
      <c r="AX339" s="121" t="str">
        <f t="shared" ca="1" si="185"/>
        <v/>
      </c>
      <c r="AY339" s="53" t="str">
        <f t="shared" ca="1" si="186"/>
        <v/>
      </c>
      <c r="AZ339" t="str">
        <f t="shared" ca="1" si="187"/>
        <v/>
      </c>
      <c r="BA339" s="121" t="str">
        <f t="shared" ca="1" si="188"/>
        <v/>
      </c>
      <c r="BB339" s="53" t="str">
        <f t="shared" ca="1" si="189"/>
        <v/>
      </c>
      <c r="BC339" t="str">
        <f t="shared" ca="1" si="190"/>
        <v/>
      </c>
      <c r="BD339" s="121" t="str">
        <f t="shared" ca="1" si="191"/>
        <v/>
      </c>
      <c r="BE339" s="53" t="str">
        <f t="shared" ca="1" si="192"/>
        <v/>
      </c>
      <c r="BF339" t="str">
        <f t="shared" ca="1" si="193"/>
        <v/>
      </c>
      <c r="BG339" s="121" t="str">
        <f t="shared" ca="1" si="194"/>
        <v/>
      </c>
      <c r="BH339" s="53" t="str">
        <f t="shared" ca="1" si="195"/>
        <v/>
      </c>
    </row>
    <row r="340" spans="1:60" ht="15.75" thickBot="1" x14ac:dyDescent="0.3">
      <c r="A340" s="48"/>
      <c r="B340" s="48"/>
      <c r="C340" s="48"/>
      <c r="D340" s="48"/>
      <c r="E340" s="48"/>
      <c r="F340" s="48"/>
      <c r="G340" s="48"/>
      <c r="H340" s="48"/>
      <c r="I340" s="48"/>
      <c r="J340" s="220" t="str">
        <f>IF(ISBLANK($G340),"",VLOOKUP($G340,'Chp 3 - Condition Assessment'!$N$5:$R$1000,4,FALSE))</f>
        <v/>
      </c>
      <c r="K340" s="105" t="str">
        <f>IF(ISBLANK($G340),"",VLOOKUP($G340,'Chp 3 - Condition Assessment'!$N$5:$R$1000,5,FALSE))</f>
        <v/>
      </c>
      <c r="L340" s="32" t="str">
        <f t="shared" si="175"/>
        <v xml:space="preserve">  </v>
      </c>
      <c r="P340" t="b">
        <f t="shared" si="170"/>
        <v>0</v>
      </c>
      <c r="Q340" t="str">
        <f t="shared" si="172"/>
        <v/>
      </c>
      <c r="R340" s="53" t="str">
        <f t="shared" si="164"/>
        <v/>
      </c>
      <c r="S340" s="108" t="str">
        <f t="shared" si="165"/>
        <v/>
      </c>
      <c r="T340" s="81" t="str">
        <f t="shared" si="166"/>
        <v/>
      </c>
      <c r="U340" s="105" t="str">
        <f t="shared" ca="1" si="196"/>
        <v/>
      </c>
      <c r="V340" s="105" t="str">
        <f t="shared" ca="1" si="196"/>
        <v/>
      </c>
      <c r="W340" s="105" t="str">
        <f t="shared" ca="1" si="196"/>
        <v/>
      </c>
      <c r="X340" s="105" t="str">
        <f t="shared" ca="1" si="196"/>
        <v/>
      </c>
      <c r="Y340" s="105" t="str">
        <f t="shared" ca="1" si="196"/>
        <v/>
      </c>
      <c r="AB340" s="111" t="str">
        <f t="shared" si="167"/>
        <v xml:space="preserve"> </v>
      </c>
      <c r="AC340" s="135"/>
      <c r="AD340" s="136"/>
      <c r="AE340" s="118" t="str">
        <f t="shared" si="176"/>
        <v/>
      </c>
      <c r="AF340" s="135"/>
      <c r="AG340" s="136"/>
      <c r="AH340" s="118" t="str">
        <f t="shared" si="177"/>
        <v/>
      </c>
      <c r="AI340" s="135"/>
      <c r="AJ340" s="136"/>
      <c r="AK340" s="118" t="str">
        <f t="shared" si="178"/>
        <v/>
      </c>
      <c r="AL340" s="135"/>
      <c r="AM340" s="136"/>
      <c r="AN340" s="118" t="str">
        <f t="shared" si="179"/>
        <v/>
      </c>
      <c r="AO340" s="135"/>
      <c r="AP340" s="136"/>
      <c r="AQ340" s="118" t="str">
        <f t="shared" si="180"/>
        <v/>
      </c>
      <c r="AT340" s="111" t="str">
        <f t="shared" si="181"/>
        <v xml:space="preserve"> </v>
      </c>
      <c r="AU340" t="str">
        <f t="shared" ca="1" si="182"/>
        <v/>
      </c>
      <c r="AV340" s="53" t="str">
        <f t="shared" ca="1" si="183"/>
        <v/>
      </c>
      <c r="AW340" t="str">
        <f t="shared" ca="1" si="184"/>
        <v/>
      </c>
      <c r="AX340" s="121" t="str">
        <f t="shared" ca="1" si="185"/>
        <v/>
      </c>
      <c r="AY340" s="53" t="str">
        <f t="shared" ca="1" si="186"/>
        <v/>
      </c>
      <c r="AZ340" t="str">
        <f t="shared" ca="1" si="187"/>
        <v/>
      </c>
      <c r="BA340" s="121" t="str">
        <f t="shared" ca="1" si="188"/>
        <v/>
      </c>
      <c r="BB340" s="53" t="str">
        <f t="shared" ca="1" si="189"/>
        <v/>
      </c>
      <c r="BC340" t="str">
        <f t="shared" ca="1" si="190"/>
        <v/>
      </c>
      <c r="BD340" s="121" t="str">
        <f t="shared" ca="1" si="191"/>
        <v/>
      </c>
      <c r="BE340" s="53" t="str">
        <f t="shared" ca="1" si="192"/>
        <v/>
      </c>
      <c r="BF340" t="str">
        <f t="shared" ca="1" si="193"/>
        <v/>
      </c>
      <c r="BG340" s="121" t="str">
        <f t="shared" ca="1" si="194"/>
        <v/>
      </c>
      <c r="BH340" s="53" t="str">
        <f t="shared" ca="1" si="195"/>
        <v/>
      </c>
    </row>
    <row r="341" spans="1:60" ht="15.75" thickBot="1" x14ac:dyDescent="0.3">
      <c r="A341" s="48"/>
      <c r="B341" s="48"/>
      <c r="C341" s="48"/>
      <c r="D341" s="48"/>
      <c r="E341" s="48"/>
      <c r="F341" s="48"/>
      <c r="G341" s="48"/>
      <c r="H341" s="48"/>
      <c r="I341" s="48"/>
      <c r="J341" s="220" t="str">
        <f>IF(ISBLANK($G341),"",VLOOKUP($G341,'Chp 3 - Condition Assessment'!$N$5:$R$1000,4,FALSE))</f>
        <v/>
      </c>
      <c r="K341" s="105" t="str">
        <f>IF(ISBLANK($G341),"",VLOOKUP($G341,'Chp 3 - Condition Assessment'!$N$5:$R$1000,5,FALSE))</f>
        <v/>
      </c>
      <c r="L341" s="32" t="str">
        <f t="shared" si="175"/>
        <v xml:space="preserve">  </v>
      </c>
      <c r="P341" t="b">
        <f t="shared" si="170"/>
        <v>0</v>
      </c>
      <c r="Q341" t="str">
        <f t="shared" si="172"/>
        <v/>
      </c>
      <c r="R341" s="53" t="str">
        <f t="shared" si="164"/>
        <v/>
      </c>
      <c r="S341" s="108" t="str">
        <f t="shared" si="165"/>
        <v/>
      </c>
      <c r="T341" s="81" t="str">
        <f t="shared" si="166"/>
        <v/>
      </c>
      <c r="U341" s="105" t="str">
        <f t="shared" ca="1" si="196"/>
        <v/>
      </c>
      <c r="V341" s="105" t="str">
        <f t="shared" ca="1" si="196"/>
        <v/>
      </c>
      <c r="W341" s="105" t="str">
        <f t="shared" ca="1" si="196"/>
        <v/>
      </c>
      <c r="X341" s="105" t="str">
        <f t="shared" ca="1" si="196"/>
        <v/>
      </c>
      <c r="Y341" s="105" t="str">
        <f t="shared" ca="1" si="196"/>
        <v/>
      </c>
      <c r="AB341" s="111" t="str">
        <f t="shared" si="167"/>
        <v xml:space="preserve"> </v>
      </c>
      <c r="AC341" s="135"/>
      <c r="AD341" s="136"/>
      <c r="AE341" s="118" t="str">
        <f t="shared" si="176"/>
        <v/>
      </c>
      <c r="AF341" s="135"/>
      <c r="AG341" s="136"/>
      <c r="AH341" s="118" t="str">
        <f t="shared" si="177"/>
        <v/>
      </c>
      <c r="AI341" s="135"/>
      <c r="AJ341" s="136"/>
      <c r="AK341" s="118" t="str">
        <f t="shared" si="178"/>
        <v/>
      </c>
      <c r="AL341" s="135"/>
      <c r="AM341" s="136"/>
      <c r="AN341" s="118" t="str">
        <f t="shared" si="179"/>
        <v/>
      </c>
      <c r="AO341" s="135"/>
      <c r="AP341" s="136"/>
      <c r="AQ341" s="118" t="str">
        <f t="shared" si="180"/>
        <v/>
      </c>
      <c r="AT341" s="111" t="str">
        <f t="shared" si="181"/>
        <v xml:space="preserve"> </v>
      </c>
      <c r="AU341" t="str">
        <f t="shared" ca="1" si="182"/>
        <v/>
      </c>
      <c r="AV341" s="53" t="str">
        <f t="shared" ca="1" si="183"/>
        <v/>
      </c>
      <c r="AW341" t="str">
        <f t="shared" ca="1" si="184"/>
        <v/>
      </c>
      <c r="AX341" s="121" t="str">
        <f t="shared" ca="1" si="185"/>
        <v/>
      </c>
      <c r="AY341" s="53" t="str">
        <f t="shared" ca="1" si="186"/>
        <v/>
      </c>
      <c r="AZ341" t="str">
        <f t="shared" ca="1" si="187"/>
        <v/>
      </c>
      <c r="BA341" s="121" t="str">
        <f t="shared" ca="1" si="188"/>
        <v/>
      </c>
      <c r="BB341" s="53" t="str">
        <f t="shared" ca="1" si="189"/>
        <v/>
      </c>
      <c r="BC341" t="str">
        <f t="shared" ca="1" si="190"/>
        <v/>
      </c>
      <c r="BD341" s="121" t="str">
        <f t="shared" ca="1" si="191"/>
        <v/>
      </c>
      <c r="BE341" s="53" t="str">
        <f t="shared" ca="1" si="192"/>
        <v/>
      </c>
      <c r="BF341" t="str">
        <f t="shared" ca="1" si="193"/>
        <v/>
      </c>
      <c r="BG341" s="121" t="str">
        <f t="shared" ca="1" si="194"/>
        <v/>
      </c>
      <c r="BH341" s="53" t="str">
        <f t="shared" ca="1" si="195"/>
        <v/>
      </c>
    </row>
    <row r="342" spans="1:60" ht="15.75" thickBot="1" x14ac:dyDescent="0.3">
      <c r="A342" s="48"/>
      <c r="B342" s="48"/>
      <c r="C342" s="48"/>
      <c r="D342" s="48"/>
      <c r="E342" s="48"/>
      <c r="F342" s="48"/>
      <c r="G342" s="48"/>
      <c r="H342" s="48"/>
      <c r="I342" s="48"/>
      <c r="J342" s="220" t="str">
        <f>IF(ISBLANK($G342),"",VLOOKUP($G342,'Chp 3 - Condition Assessment'!$N$5:$R$1000,4,FALSE))</f>
        <v/>
      </c>
      <c r="K342" s="105" t="str">
        <f>IF(ISBLANK($G342),"",VLOOKUP($G342,'Chp 3 - Condition Assessment'!$N$5:$R$1000,5,FALSE))</f>
        <v/>
      </c>
      <c r="L342" s="32" t="str">
        <f t="shared" si="175"/>
        <v xml:space="preserve">  </v>
      </c>
      <c r="P342" t="b">
        <f t="shared" si="170"/>
        <v>0</v>
      </c>
      <c r="Q342" t="str">
        <f t="shared" si="172"/>
        <v/>
      </c>
      <c r="R342" s="53" t="str">
        <f t="shared" si="164"/>
        <v/>
      </c>
      <c r="S342" s="108" t="str">
        <f t="shared" si="165"/>
        <v/>
      </c>
      <c r="T342" s="81" t="str">
        <f t="shared" si="166"/>
        <v/>
      </c>
      <c r="U342" s="105" t="str">
        <f t="shared" ca="1" si="196"/>
        <v/>
      </c>
      <c r="V342" s="105" t="str">
        <f t="shared" ca="1" si="196"/>
        <v/>
      </c>
      <c r="W342" s="105" t="str">
        <f t="shared" ca="1" si="196"/>
        <v/>
      </c>
      <c r="X342" s="105" t="str">
        <f t="shared" ca="1" si="196"/>
        <v/>
      </c>
      <c r="Y342" s="105" t="str">
        <f t="shared" ca="1" si="196"/>
        <v/>
      </c>
      <c r="AB342" s="111" t="str">
        <f t="shared" si="167"/>
        <v xml:space="preserve"> </v>
      </c>
      <c r="AC342" s="135"/>
      <c r="AD342" s="136"/>
      <c r="AE342" s="118" t="str">
        <f t="shared" si="176"/>
        <v/>
      </c>
      <c r="AF342" s="135"/>
      <c r="AG342" s="136"/>
      <c r="AH342" s="118" t="str">
        <f t="shared" si="177"/>
        <v/>
      </c>
      <c r="AI342" s="135"/>
      <c r="AJ342" s="136"/>
      <c r="AK342" s="118" t="str">
        <f t="shared" si="178"/>
        <v/>
      </c>
      <c r="AL342" s="135"/>
      <c r="AM342" s="136"/>
      <c r="AN342" s="118" t="str">
        <f t="shared" si="179"/>
        <v/>
      </c>
      <c r="AO342" s="135"/>
      <c r="AP342" s="136"/>
      <c r="AQ342" s="118" t="str">
        <f t="shared" si="180"/>
        <v/>
      </c>
      <c r="AT342" s="111" t="str">
        <f t="shared" si="181"/>
        <v xml:space="preserve"> </v>
      </c>
      <c r="AU342" t="str">
        <f t="shared" ca="1" si="182"/>
        <v/>
      </c>
      <c r="AV342" s="53" t="str">
        <f t="shared" ca="1" si="183"/>
        <v/>
      </c>
      <c r="AW342" t="str">
        <f t="shared" ca="1" si="184"/>
        <v/>
      </c>
      <c r="AX342" s="121" t="str">
        <f t="shared" ca="1" si="185"/>
        <v/>
      </c>
      <c r="AY342" s="53" t="str">
        <f t="shared" ca="1" si="186"/>
        <v/>
      </c>
      <c r="AZ342" t="str">
        <f t="shared" ca="1" si="187"/>
        <v/>
      </c>
      <c r="BA342" s="121" t="str">
        <f t="shared" ca="1" si="188"/>
        <v/>
      </c>
      <c r="BB342" s="53" t="str">
        <f t="shared" ca="1" si="189"/>
        <v/>
      </c>
      <c r="BC342" t="str">
        <f t="shared" ca="1" si="190"/>
        <v/>
      </c>
      <c r="BD342" s="121" t="str">
        <f t="shared" ca="1" si="191"/>
        <v/>
      </c>
      <c r="BE342" s="53" t="str">
        <f t="shared" ca="1" si="192"/>
        <v/>
      </c>
      <c r="BF342" t="str">
        <f t="shared" ca="1" si="193"/>
        <v/>
      </c>
      <c r="BG342" s="121" t="str">
        <f t="shared" ca="1" si="194"/>
        <v/>
      </c>
      <c r="BH342" s="53" t="str">
        <f t="shared" ca="1" si="195"/>
        <v/>
      </c>
    </row>
    <row r="343" spans="1:60" ht="15.75" thickBot="1" x14ac:dyDescent="0.3">
      <c r="A343" s="48"/>
      <c r="B343" s="48"/>
      <c r="C343" s="48"/>
      <c r="D343" s="48"/>
      <c r="E343" s="48"/>
      <c r="F343" s="48"/>
      <c r="G343" s="48"/>
      <c r="H343" s="48"/>
      <c r="I343" s="48"/>
      <c r="J343" s="220" t="str">
        <f>IF(ISBLANK($G343),"",VLOOKUP($G343,'Chp 3 - Condition Assessment'!$N$5:$R$1000,4,FALSE))</f>
        <v/>
      </c>
      <c r="K343" s="105" t="str">
        <f>IF(ISBLANK($G343),"",VLOOKUP($G343,'Chp 3 - Condition Assessment'!$N$5:$R$1000,5,FALSE))</f>
        <v/>
      </c>
      <c r="L343" s="32" t="str">
        <f t="shared" si="175"/>
        <v xml:space="preserve">  </v>
      </c>
      <c r="P343" t="b">
        <f t="shared" si="170"/>
        <v>0</v>
      </c>
      <c r="Q343" t="str">
        <f t="shared" si="172"/>
        <v/>
      </c>
      <c r="R343" s="53" t="str">
        <f t="shared" si="164"/>
        <v/>
      </c>
      <c r="S343" s="108" t="str">
        <f t="shared" si="165"/>
        <v/>
      </c>
      <c r="T343" s="81" t="str">
        <f t="shared" si="166"/>
        <v/>
      </c>
      <c r="U343" s="105" t="str">
        <f t="shared" ca="1" si="196"/>
        <v/>
      </c>
      <c r="V343" s="105" t="str">
        <f t="shared" ca="1" si="196"/>
        <v/>
      </c>
      <c r="W343" s="105" t="str">
        <f t="shared" ca="1" si="196"/>
        <v/>
      </c>
      <c r="X343" s="105" t="str">
        <f t="shared" ca="1" si="196"/>
        <v/>
      </c>
      <c r="Y343" s="105" t="str">
        <f t="shared" ca="1" si="196"/>
        <v/>
      </c>
      <c r="AB343" s="111" t="str">
        <f t="shared" si="167"/>
        <v xml:space="preserve"> </v>
      </c>
      <c r="AC343" s="135"/>
      <c r="AD343" s="136"/>
      <c r="AE343" s="118" t="str">
        <f t="shared" si="176"/>
        <v/>
      </c>
      <c r="AF343" s="135"/>
      <c r="AG343" s="136"/>
      <c r="AH343" s="118" t="str">
        <f t="shared" si="177"/>
        <v/>
      </c>
      <c r="AI343" s="135"/>
      <c r="AJ343" s="136"/>
      <c r="AK343" s="118" t="str">
        <f t="shared" si="178"/>
        <v/>
      </c>
      <c r="AL343" s="135"/>
      <c r="AM343" s="136"/>
      <c r="AN343" s="118" t="str">
        <f t="shared" si="179"/>
        <v/>
      </c>
      <c r="AO343" s="135"/>
      <c r="AP343" s="136"/>
      <c r="AQ343" s="118" t="str">
        <f t="shared" si="180"/>
        <v/>
      </c>
      <c r="AT343" s="111" t="str">
        <f t="shared" si="181"/>
        <v xml:space="preserve"> </v>
      </c>
      <c r="AU343" t="str">
        <f t="shared" ca="1" si="182"/>
        <v/>
      </c>
      <c r="AV343" s="53" t="str">
        <f t="shared" ca="1" si="183"/>
        <v/>
      </c>
      <c r="AW343" t="str">
        <f t="shared" ca="1" si="184"/>
        <v/>
      </c>
      <c r="AX343" s="121" t="str">
        <f t="shared" ca="1" si="185"/>
        <v/>
      </c>
      <c r="AY343" s="53" t="str">
        <f t="shared" ca="1" si="186"/>
        <v/>
      </c>
      <c r="AZ343" t="str">
        <f t="shared" ca="1" si="187"/>
        <v/>
      </c>
      <c r="BA343" s="121" t="str">
        <f t="shared" ca="1" si="188"/>
        <v/>
      </c>
      <c r="BB343" s="53" t="str">
        <f t="shared" ca="1" si="189"/>
        <v/>
      </c>
      <c r="BC343" t="str">
        <f t="shared" ca="1" si="190"/>
        <v/>
      </c>
      <c r="BD343" s="121" t="str">
        <f t="shared" ca="1" si="191"/>
        <v/>
      </c>
      <c r="BE343" s="53" t="str">
        <f t="shared" ca="1" si="192"/>
        <v/>
      </c>
      <c r="BF343" t="str">
        <f t="shared" ca="1" si="193"/>
        <v/>
      </c>
      <c r="BG343" s="121" t="str">
        <f t="shared" ca="1" si="194"/>
        <v/>
      </c>
      <c r="BH343" s="53" t="str">
        <f t="shared" ca="1" si="195"/>
        <v/>
      </c>
    </row>
    <row r="344" spans="1:60" ht="15.75" thickBot="1" x14ac:dyDescent="0.3">
      <c r="A344" s="48"/>
      <c r="B344" s="48"/>
      <c r="C344" s="48"/>
      <c r="D344" s="48"/>
      <c r="E344" s="48"/>
      <c r="F344" s="48"/>
      <c r="G344" s="48"/>
      <c r="H344" s="48"/>
      <c r="I344" s="48"/>
      <c r="J344" s="220" t="str">
        <f>IF(ISBLANK($G344),"",VLOOKUP($G344,'Chp 3 - Condition Assessment'!$N$5:$R$1000,4,FALSE))</f>
        <v/>
      </c>
      <c r="K344" s="105" t="str">
        <f>IF(ISBLANK($G344),"",VLOOKUP($G344,'Chp 3 - Condition Assessment'!$N$5:$R$1000,5,FALSE))</f>
        <v/>
      </c>
      <c r="L344" s="32" t="str">
        <f t="shared" si="175"/>
        <v xml:space="preserve">  </v>
      </c>
      <c r="P344" t="b">
        <f t="shared" si="170"/>
        <v>0</v>
      </c>
      <c r="Q344" t="str">
        <f t="shared" si="172"/>
        <v/>
      </c>
      <c r="R344" s="53" t="str">
        <f t="shared" si="164"/>
        <v/>
      </c>
      <c r="S344" s="108" t="str">
        <f t="shared" si="165"/>
        <v/>
      </c>
      <c r="T344" s="81" t="str">
        <f t="shared" si="166"/>
        <v/>
      </c>
      <c r="U344" s="105" t="str">
        <f t="shared" ca="1" si="196"/>
        <v/>
      </c>
      <c r="V344" s="105" t="str">
        <f t="shared" ca="1" si="196"/>
        <v/>
      </c>
      <c r="W344" s="105" t="str">
        <f t="shared" ca="1" si="196"/>
        <v/>
      </c>
      <c r="X344" s="105" t="str">
        <f t="shared" ca="1" si="196"/>
        <v/>
      </c>
      <c r="Y344" s="105" t="str">
        <f t="shared" ca="1" si="196"/>
        <v/>
      </c>
      <c r="AB344" s="111" t="str">
        <f t="shared" si="167"/>
        <v xml:space="preserve"> </v>
      </c>
      <c r="AC344" s="135"/>
      <c r="AD344" s="136"/>
      <c r="AE344" s="118" t="str">
        <f t="shared" si="176"/>
        <v/>
      </c>
      <c r="AF344" s="135"/>
      <c r="AG344" s="136"/>
      <c r="AH344" s="118" t="str">
        <f t="shared" si="177"/>
        <v/>
      </c>
      <c r="AI344" s="135"/>
      <c r="AJ344" s="136"/>
      <c r="AK344" s="118" t="str">
        <f t="shared" si="178"/>
        <v/>
      </c>
      <c r="AL344" s="135"/>
      <c r="AM344" s="136"/>
      <c r="AN344" s="118" t="str">
        <f t="shared" si="179"/>
        <v/>
      </c>
      <c r="AO344" s="135"/>
      <c r="AP344" s="136"/>
      <c r="AQ344" s="118" t="str">
        <f t="shared" si="180"/>
        <v/>
      </c>
      <c r="AT344" s="111" t="str">
        <f t="shared" si="181"/>
        <v xml:space="preserve"> </v>
      </c>
      <c r="AU344" t="str">
        <f t="shared" ca="1" si="182"/>
        <v/>
      </c>
      <c r="AV344" s="53" t="str">
        <f t="shared" ca="1" si="183"/>
        <v/>
      </c>
      <c r="AW344" t="str">
        <f t="shared" ca="1" si="184"/>
        <v/>
      </c>
      <c r="AX344" s="121" t="str">
        <f t="shared" ca="1" si="185"/>
        <v/>
      </c>
      <c r="AY344" s="53" t="str">
        <f t="shared" ca="1" si="186"/>
        <v/>
      </c>
      <c r="AZ344" t="str">
        <f t="shared" ca="1" si="187"/>
        <v/>
      </c>
      <c r="BA344" s="121" t="str">
        <f t="shared" ca="1" si="188"/>
        <v/>
      </c>
      <c r="BB344" s="53" t="str">
        <f t="shared" ca="1" si="189"/>
        <v/>
      </c>
      <c r="BC344" t="str">
        <f t="shared" ca="1" si="190"/>
        <v/>
      </c>
      <c r="BD344" s="121" t="str">
        <f t="shared" ca="1" si="191"/>
        <v/>
      </c>
      <c r="BE344" s="53" t="str">
        <f t="shared" ca="1" si="192"/>
        <v/>
      </c>
      <c r="BF344" t="str">
        <f t="shared" ca="1" si="193"/>
        <v/>
      </c>
      <c r="BG344" s="121" t="str">
        <f t="shared" ca="1" si="194"/>
        <v/>
      </c>
      <c r="BH344" s="53" t="str">
        <f t="shared" ca="1" si="195"/>
        <v/>
      </c>
    </row>
    <row r="345" spans="1:60" ht="15.75" thickBot="1" x14ac:dyDescent="0.3">
      <c r="A345" s="48"/>
      <c r="B345" s="48"/>
      <c r="C345" s="48"/>
      <c r="D345" s="48"/>
      <c r="E345" s="48"/>
      <c r="F345" s="48"/>
      <c r="G345" s="48"/>
      <c r="H345" s="48"/>
      <c r="I345" s="48"/>
      <c r="J345" s="220" t="str">
        <f>IF(ISBLANK($G345),"",VLOOKUP($G345,'Chp 3 - Condition Assessment'!$N$5:$R$1000,4,FALSE))</f>
        <v/>
      </c>
      <c r="K345" s="105" t="str">
        <f>IF(ISBLANK($G345),"",VLOOKUP($G345,'Chp 3 - Condition Assessment'!$N$5:$R$1000,5,FALSE))</f>
        <v/>
      </c>
      <c r="L345" s="32" t="str">
        <f t="shared" si="175"/>
        <v xml:space="preserve">  </v>
      </c>
      <c r="P345" t="b">
        <f t="shared" si="170"/>
        <v>0</v>
      </c>
      <c r="Q345" t="str">
        <f t="shared" si="172"/>
        <v/>
      </c>
      <c r="R345" s="53" t="str">
        <f t="shared" si="164"/>
        <v/>
      </c>
      <c r="S345" s="108" t="str">
        <f t="shared" si="165"/>
        <v/>
      </c>
      <c r="T345" s="81" t="str">
        <f t="shared" si="166"/>
        <v/>
      </c>
      <c r="U345" s="105" t="str">
        <f t="shared" ca="1" si="196"/>
        <v/>
      </c>
      <c r="V345" s="105" t="str">
        <f t="shared" ca="1" si="196"/>
        <v/>
      </c>
      <c r="W345" s="105" t="str">
        <f t="shared" ca="1" si="196"/>
        <v/>
      </c>
      <c r="X345" s="105" t="str">
        <f t="shared" ca="1" si="196"/>
        <v/>
      </c>
      <c r="Y345" s="105" t="str">
        <f t="shared" ca="1" si="196"/>
        <v/>
      </c>
      <c r="AB345" s="111" t="str">
        <f t="shared" si="167"/>
        <v xml:space="preserve"> </v>
      </c>
      <c r="AC345" s="135"/>
      <c r="AD345" s="136"/>
      <c r="AE345" s="118" t="str">
        <f t="shared" si="176"/>
        <v/>
      </c>
      <c r="AF345" s="135"/>
      <c r="AG345" s="136"/>
      <c r="AH345" s="118" t="str">
        <f t="shared" si="177"/>
        <v/>
      </c>
      <c r="AI345" s="135"/>
      <c r="AJ345" s="136"/>
      <c r="AK345" s="118" t="str">
        <f t="shared" si="178"/>
        <v/>
      </c>
      <c r="AL345" s="135"/>
      <c r="AM345" s="136"/>
      <c r="AN345" s="118" t="str">
        <f t="shared" si="179"/>
        <v/>
      </c>
      <c r="AO345" s="135"/>
      <c r="AP345" s="136"/>
      <c r="AQ345" s="118" t="str">
        <f t="shared" si="180"/>
        <v/>
      </c>
      <c r="AT345" s="111" t="str">
        <f t="shared" si="181"/>
        <v xml:space="preserve"> </v>
      </c>
      <c r="AU345" t="str">
        <f t="shared" ca="1" si="182"/>
        <v/>
      </c>
      <c r="AV345" s="53" t="str">
        <f t="shared" ca="1" si="183"/>
        <v/>
      </c>
      <c r="AW345" t="str">
        <f t="shared" ca="1" si="184"/>
        <v/>
      </c>
      <c r="AX345" s="121" t="str">
        <f t="shared" ca="1" si="185"/>
        <v/>
      </c>
      <c r="AY345" s="53" t="str">
        <f t="shared" ca="1" si="186"/>
        <v/>
      </c>
      <c r="AZ345" t="str">
        <f t="shared" ca="1" si="187"/>
        <v/>
      </c>
      <c r="BA345" s="121" t="str">
        <f t="shared" ca="1" si="188"/>
        <v/>
      </c>
      <c r="BB345" s="53" t="str">
        <f t="shared" ca="1" si="189"/>
        <v/>
      </c>
      <c r="BC345" t="str">
        <f t="shared" ca="1" si="190"/>
        <v/>
      </c>
      <c r="BD345" s="121" t="str">
        <f t="shared" ca="1" si="191"/>
        <v/>
      </c>
      <c r="BE345" s="53" t="str">
        <f t="shared" ca="1" si="192"/>
        <v/>
      </c>
      <c r="BF345" t="str">
        <f t="shared" ca="1" si="193"/>
        <v/>
      </c>
      <c r="BG345" s="121" t="str">
        <f t="shared" ca="1" si="194"/>
        <v/>
      </c>
      <c r="BH345" s="53" t="str">
        <f t="shared" ca="1" si="195"/>
        <v/>
      </c>
    </row>
    <row r="346" spans="1:60" ht="15.75" thickBot="1" x14ac:dyDescent="0.3">
      <c r="A346" s="48"/>
      <c r="B346" s="48"/>
      <c r="C346" s="48"/>
      <c r="D346" s="48"/>
      <c r="E346" s="48"/>
      <c r="F346" s="48"/>
      <c r="G346" s="48"/>
      <c r="H346" s="48"/>
      <c r="I346" s="48"/>
      <c r="J346" s="220" t="str">
        <f>IF(ISBLANK($G346),"",VLOOKUP($G346,'Chp 3 - Condition Assessment'!$N$5:$R$1000,4,FALSE))</f>
        <v/>
      </c>
      <c r="K346" s="105" t="str">
        <f>IF(ISBLANK($G346),"",VLOOKUP($G346,'Chp 3 - Condition Assessment'!$N$5:$R$1000,5,FALSE))</f>
        <v/>
      </c>
      <c r="L346" s="32" t="str">
        <f t="shared" si="175"/>
        <v xml:space="preserve">  </v>
      </c>
      <c r="P346" t="b">
        <f t="shared" si="170"/>
        <v>0</v>
      </c>
      <c r="Q346" t="str">
        <f t="shared" si="172"/>
        <v/>
      </c>
      <c r="R346" s="53" t="str">
        <f t="shared" ref="R346:R409" si="197">IFERROR(IF(OR(ISBLANK(O346),O346="Grand Total"),"",AVERAGEIF(L:L,O346,J:J)),"")</f>
        <v/>
      </c>
      <c r="S346" s="108" t="str">
        <f t="shared" ref="S346:S409" si="198">IF(OR(ISBLANK(O346),O346="Grand Total"),"",LEFT(O346,4))</f>
        <v/>
      </c>
      <c r="T346" s="81" t="str">
        <f t="shared" ref="T346:T409" si="199">IFERROR(IF(ISBLANK(O346),"",AVERAGEIF(L:L,O346,K:K)),"")</f>
        <v/>
      </c>
      <c r="U346" s="105" t="str">
        <f t="shared" ref="U346:Y355" ca="1" si="200">IFERROR(IF((U$10-$S346)&lt;=$T346,$Q346,0),"")</f>
        <v/>
      </c>
      <c r="V346" s="105" t="str">
        <f t="shared" ca="1" si="200"/>
        <v/>
      </c>
      <c r="W346" s="105" t="str">
        <f t="shared" ca="1" si="200"/>
        <v/>
      </c>
      <c r="X346" s="105" t="str">
        <f t="shared" ca="1" si="200"/>
        <v/>
      </c>
      <c r="Y346" s="105" t="str">
        <f t="shared" ca="1" si="200"/>
        <v/>
      </c>
      <c r="AB346" s="111" t="str">
        <f t="shared" si="167"/>
        <v xml:space="preserve"> </v>
      </c>
      <c r="AC346" s="135"/>
      <c r="AD346" s="136"/>
      <c r="AE346" s="118" t="str">
        <f t="shared" si="176"/>
        <v/>
      </c>
      <c r="AF346" s="135"/>
      <c r="AG346" s="136"/>
      <c r="AH346" s="118" t="str">
        <f t="shared" si="177"/>
        <v/>
      </c>
      <c r="AI346" s="135"/>
      <c r="AJ346" s="136"/>
      <c r="AK346" s="118" t="str">
        <f t="shared" si="178"/>
        <v/>
      </c>
      <c r="AL346" s="135"/>
      <c r="AM346" s="136"/>
      <c r="AN346" s="118" t="str">
        <f t="shared" si="179"/>
        <v/>
      </c>
      <c r="AO346" s="135"/>
      <c r="AP346" s="136"/>
      <c r="AQ346" s="118" t="str">
        <f t="shared" si="180"/>
        <v/>
      </c>
      <c r="AT346" s="111" t="str">
        <f t="shared" si="181"/>
        <v xml:space="preserve"> </v>
      </c>
      <c r="AU346" t="str">
        <f t="shared" ca="1" si="182"/>
        <v/>
      </c>
      <c r="AV346" s="53" t="str">
        <f t="shared" ca="1" si="183"/>
        <v/>
      </c>
      <c r="AW346" t="str">
        <f t="shared" ca="1" si="184"/>
        <v/>
      </c>
      <c r="AX346" s="121" t="str">
        <f t="shared" ca="1" si="185"/>
        <v/>
      </c>
      <c r="AY346" s="53" t="str">
        <f t="shared" ca="1" si="186"/>
        <v/>
      </c>
      <c r="AZ346" t="str">
        <f t="shared" ca="1" si="187"/>
        <v/>
      </c>
      <c r="BA346" s="121" t="str">
        <f t="shared" ca="1" si="188"/>
        <v/>
      </c>
      <c r="BB346" s="53" t="str">
        <f t="shared" ca="1" si="189"/>
        <v/>
      </c>
      <c r="BC346" t="str">
        <f t="shared" ca="1" si="190"/>
        <v/>
      </c>
      <c r="BD346" s="121" t="str">
        <f t="shared" ca="1" si="191"/>
        <v/>
      </c>
      <c r="BE346" s="53" t="str">
        <f t="shared" ca="1" si="192"/>
        <v/>
      </c>
      <c r="BF346" t="str">
        <f t="shared" ca="1" si="193"/>
        <v/>
      </c>
      <c r="BG346" s="121" t="str">
        <f t="shared" ca="1" si="194"/>
        <v/>
      </c>
      <c r="BH346" s="53" t="str">
        <f t="shared" ca="1" si="195"/>
        <v/>
      </c>
    </row>
    <row r="347" spans="1:60" ht="15.75" thickBot="1" x14ac:dyDescent="0.3">
      <c r="A347" s="48"/>
      <c r="B347" s="48"/>
      <c r="C347" s="48"/>
      <c r="D347" s="48"/>
      <c r="E347" s="48"/>
      <c r="F347" s="48"/>
      <c r="G347" s="48"/>
      <c r="H347" s="48"/>
      <c r="I347" s="48"/>
      <c r="J347" s="220" t="str">
        <f>IF(ISBLANK($G347),"",VLOOKUP($G347,'Chp 3 - Condition Assessment'!$N$5:$R$1000,4,FALSE))</f>
        <v/>
      </c>
      <c r="K347" s="105" t="str">
        <f>IF(ISBLANK($G347),"",VLOOKUP($G347,'Chp 3 - Condition Assessment'!$N$5:$R$1000,5,FALSE))</f>
        <v/>
      </c>
      <c r="L347" s="32" t="str">
        <f t="shared" si="175"/>
        <v xml:space="preserve">  </v>
      </c>
      <c r="P347" t="b">
        <f t="shared" si="170"/>
        <v>0</v>
      </c>
      <c r="Q347" t="str">
        <f t="shared" si="172"/>
        <v/>
      </c>
      <c r="R347" s="53" t="str">
        <f t="shared" si="197"/>
        <v/>
      </c>
      <c r="S347" s="108" t="str">
        <f t="shared" si="198"/>
        <v/>
      </c>
      <c r="T347" s="81" t="str">
        <f t="shared" si="199"/>
        <v/>
      </c>
      <c r="U347" s="105" t="str">
        <f t="shared" ca="1" si="200"/>
        <v/>
      </c>
      <c r="V347" s="105" t="str">
        <f t="shared" ca="1" si="200"/>
        <v/>
      </c>
      <c r="W347" s="105" t="str">
        <f t="shared" ca="1" si="200"/>
        <v/>
      </c>
      <c r="X347" s="105" t="str">
        <f t="shared" ca="1" si="200"/>
        <v/>
      </c>
      <c r="Y347" s="105" t="str">
        <f t="shared" ca="1" si="200"/>
        <v/>
      </c>
      <c r="AB347" s="111" t="str">
        <f t="shared" si="167"/>
        <v xml:space="preserve"> </v>
      </c>
      <c r="AC347" s="135"/>
      <c r="AD347" s="136"/>
      <c r="AE347" s="118" t="str">
        <f t="shared" si="176"/>
        <v/>
      </c>
      <c r="AF347" s="135"/>
      <c r="AG347" s="136"/>
      <c r="AH347" s="118" t="str">
        <f t="shared" si="177"/>
        <v/>
      </c>
      <c r="AI347" s="135"/>
      <c r="AJ347" s="136"/>
      <c r="AK347" s="118" t="str">
        <f t="shared" si="178"/>
        <v/>
      </c>
      <c r="AL347" s="135"/>
      <c r="AM347" s="136"/>
      <c r="AN347" s="118" t="str">
        <f t="shared" si="179"/>
        <v/>
      </c>
      <c r="AO347" s="135"/>
      <c r="AP347" s="136"/>
      <c r="AQ347" s="118" t="str">
        <f t="shared" si="180"/>
        <v/>
      </c>
      <c r="AT347" s="111" t="str">
        <f t="shared" si="181"/>
        <v xml:space="preserve"> </v>
      </c>
      <c r="AU347" t="str">
        <f t="shared" ca="1" si="182"/>
        <v/>
      </c>
      <c r="AV347" s="53" t="str">
        <f t="shared" ca="1" si="183"/>
        <v/>
      </c>
      <c r="AW347" t="str">
        <f t="shared" ca="1" si="184"/>
        <v/>
      </c>
      <c r="AX347" s="121" t="str">
        <f t="shared" ca="1" si="185"/>
        <v/>
      </c>
      <c r="AY347" s="53" t="str">
        <f t="shared" ca="1" si="186"/>
        <v/>
      </c>
      <c r="AZ347" t="str">
        <f t="shared" ca="1" si="187"/>
        <v/>
      </c>
      <c r="BA347" s="121" t="str">
        <f t="shared" ca="1" si="188"/>
        <v/>
      </c>
      <c r="BB347" s="53" t="str">
        <f t="shared" ca="1" si="189"/>
        <v/>
      </c>
      <c r="BC347" t="str">
        <f t="shared" ca="1" si="190"/>
        <v/>
      </c>
      <c r="BD347" s="121" t="str">
        <f t="shared" ca="1" si="191"/>
        <v/>
      </c>
      <c r="BE347" s="53" t="str">
        <f t="shared" ca="1" si="192"/>
        <v/>
      </c>
      <c r="BF347" t="str">
        <f t="shared" ca="1" si="193"/>
        <v/>
      </c>
      <c r="BG347" s="121" t="str">
        <f t="shared" ca="1" si="194"/>
        <v/>
      </c>
      <c r="BH347" s="53" t="str">
        <f t="shared" ca="1" si="195"/>
        <v/>
      </c>
    </row>
    <row r="348" spans="1:60" ht="15.75" thickBot="1" x14ac:dyDescent="0.3">
      <c r="A348" s="48"/>
      <c r="B348" s="48"/>
      <c r="C348" s="48"/>
      <c r="D348" s="48"/>
      <c r="E348" s="48"/>
      <c r="F348" s="48"/>
      <c r="G348" s="48"/>
      <c r="H348" s="48"/>
      <c r="I348" s="48"/>
      <c r="J348" s="220" t="str">
        <f>IF(ISBLANK($G348),"",VLOOKUP($G348,'Chp 3 - Condition Assessment'!$N$5:$R$1000,4,FALSE))</f>
        <v/>
      </c>
      <c r="K348" s="105" t="str">
        <f>IF(ISBLANK($G348),"",VLOOKUP($G348,'Chp 3 - Condition Assessment'!$N$5:$R$1000,5,FALSE))</f>
        <v/>
      </c>
      <c r="L348" s="32" t="str">
        <f t="shared" si="175"/>
        <v xml:space="preserve">  </v>
      </c>
      <c r="P348" t="b">
        <f t="shared" si="170"/>
        <v>0</v>
      </c>
      <c r="Q348" t="str">
        <f t="shared" si="172"/>
        <v/>
      </c>
      <c r="R348" s="53" t="str">
        <f t="shared" si="197"/>
        <v/>
      </c>
      <c r="S348" s="108" t="str">
        <f t="shared" si="198"/>
        <v/>
      </c>
      <c r="T348" s="81" t="str">
        <f t="shared" si="199"/>
        <v/>
      </c>
      <c r="U348" s="105" t="str">
        <f t="shared" ca="1" si="200"/>
        <v/>
      </c>
      <c r="V348" s="105" t="str">
        <f t="shared" ca="1" si="200"/>
        <v/>
      </c>
      <c r="W348" s="105" t="str">
        <f t="shared" ca="1" si="200"/>
        <v/>
      </c>
      <c r="X348" s="105" t="str">
        <f t="shared" ca="1" si="200"/>
        <v/>
      </c>
      <c r="Y348" s="105" t="str">
        <f t="shared" ca="1" si="200"/>
        <v/>
      </c>
      <c r="AB348" s="111" t="str">
        <f t="shared" si="167"/>
        <v xml:space="preserve"> </v>
      </c>
      <c r="AC348" s="135"/>
      <c r="AD348" s="136"/>
      <c r="AE348" s="118" t="str">
        <f t="shared" si="176"/>
        <v/>
      </c>
      <c r="AF348" s="135"/>
      <c r="AG348" s="136"/>
      <c r="AH348" s="118" t="str">
        <f t="shared" si="177"/>
        <v/>
      </c>
      <c r="AI348" s="135"/>
      <c r="AJ348" s="136"/>
      <c r="AK348" s="118" t="str">
        <f t="shared" si="178"/>
        <v/>
      </c>
      <c r="AL348" s="135"/>
      <c r="AM348" s="136"/>
      <c r="AN348" s="118" t="str">
        <f t="shared" si="179"/>
        <v/>
      </c>
      <c r="AO348" s="135"/>
      <c r="AP348" s="136"/>
      <c r="AQ348" s="118" t="str">
        <f t="shared" si="180"/>
        <v/>
      </c>
      <c r="AT348" s="111" t="str">
        <f t="shared" si="181"/>
        <v xml:space="preserve"> </v>
      </c>
      <c r="AU348" t="str">
        <f t="shared" ca="1" si="182"/>
        <v/>
      </c>
      <c r="AV348" s="53" t="str">
        <f t="shared" ca="1" si="183"/>
        <v/>
      </c>
      <c r="AW348" t="str">
        <f t="shared" ca="1" si="184"/>
        <v/>
      </c>
      <c r="AX348" s="121" t="str">
        <f t="shared" ca="1" si="185"/>
        <v/>
      </c>
      <c r="AY348" s="53" t="str">
        <f t="shared" ca="1" si="186"/>
        <v/>
      </c>
      <c r="AZ348" t="str">
        <f t="shared" ca="1" si="187"/>
        <v/>
      </c>
      <c r="BA348" s="121" t="str">
        <f t="shared" ca="1" si="188"/>
        <v/>
      </c>
      <c r="BB348" s="53" t="str">
        <f t="shared" ca="1" si="189"/>
        <v/>
      </c>
      <c r="BC348" t="str">
        <f t="shared" ca="1" si="190"/>
        <v/>
      </c>
      <c r="BD348" s="121" t="str">
        <f t="shared" ca="1" si="191"/>
        <v/>
      </c>
      <c r="BE348" s="53" t="str">
        <f t="shared" ca="1" si="192"/>
        <v/>
      </c>
      <c r="BF348" t="str">
        <f t="shared" ca="1" si="193"/>
        <v/>
      </c>
      <c r="BG348" s="121" t="str">
        <f t="shared" ca="1" si="194"/>
        <v/>
      </c>
      <c r="BH348" s="53" t="str">
        <f t="shared" ca="1" si="195"/>
        <v/>
      </c>
    </row>
    <row r="349" spans="1:60" ht="15.75" thickBot="1" x14ac:dyDescent="0.3">
      <c r="A349" s="48"/>
      <c r="B349" s="48"/>
      <c r="C349" s="48"/>
      <c r="D349" s="48"/>
      <c r="E349" s="48"/>
      <c r="F349" s="48"/>
      <c r="G349" s="48"/>
      <c r="H349" s="48"/>
      <c r="I349" s="48"/>
      <c r="J349" s="220" t="str">
        <f>IF(ISBLANK($G349),"",VLOOKUP($G349,'Chp 3 - Condition Assessment'!$N$5:$R$1000,4,FALSE))</f>
        <v/>
      </c>
      <c r="K349" s="105" t="str">
        <f>IF(ISBLANK($G349),"",VLOOKUP($G349,'Chp 3 - Condition Assessment'!$N$5:$R$1000,5,FALSE))</f>
        <v/>
      </c>
      <c r="L349" s="32" t="str">
        <f t="shared" si="175"/>
        <v xml:space="preserve">  </v>
      </c>
      <c r="P349" t="b">
        <f t="shared" si="170"/>
        <v>0</v>
      </c>
      <c r="Q349" t="str">
        <f t="shared" si="172"/>
        <v/>
      </c>
      <c r="R349" s="53" t="str">
        <f t="shared" si="197"/>
        <v/>
      </c>
      <c r="S349" s="108" t="str">
        <f t="shared" si="198"/>
        <v/>
      </c>
      <c r="T349" s="81" t="str">
        <f t="shared" si="199"/>
        <v/>
      </c>
      <c r="U349" s="105" t="str">
        <f t="shared" ca="1" si="200"/>
        <v/>
      </c>
      <c r="V349" s="105" t="str">
        <f t="shared" ca="1" si="200"/>
        <v/>
      </c>
      <c r="W349" s="105" t="str">
        <f t="shared" ca="1" si="200"/>
        <v/>
      </c>
      <c r="X349" s="105" t="str">
        <f t="shared" ca="1" si="200"/>
        <v/>
      </c>
      <c r="Y349" s="105" t="str">
        <f t="shared" ca="1" si="200"/>
        <v/>
      </c>
      <c r="AB349" s="111" t="str">
        <f t="shared" ref="AB349:AB412" si="201">IF(OR(ISBLANK(O349),O349="Grand Total")," ",O349)</f>
        <v xml:space="preserve"> </v>
      </c>
      <c r="AC349" s="135"/>
      <c r="AD349" s="136"/>
      <c r="AE349" s="118" t="str">
        <f t="shared" si="176"/>
        <v/>
      </c>
      <c r="AF349" s="135"/>
      <c r="AG349" s="136"/>
      <c r="AH349" s="118" t="str">
        <f t="shared" si="177"/>
        <v/>
      </c>
      <c r="AI349" s="135"/>
      <c r="AJ349" s="136"/>
      <c r="AK349" s="118" t="str">
        <f t="shared" si="178"/>
        <v/>
      </c>
      <c r="AL349" s="135"/>
      <c r="AM349" s="136"/>
      <c r="AN349" s="118" t="str">
        <f t="shared" si="179"/>
        <v/>
      </c>
      <c r="AO349" s="135"/>
      <c r="AP349" s="136"/>
      <c r="AQ349" s="118" t="str">
        <f t="shared" si="180"/>
        <v/>
      </c>
      <c r="AT349" s="111" t="str">
        <f t="shared" si="181"/>
        <v xml:space="preserve"> </v>
      </c>
      <c r="AU349" t="str">
        <f t="shared" ca="1" si="182"/>
        <v/>
      </c>
      <c r="AV349" s="53" t="str">
        <f t="shared" ca="1" si="183"/>
        <v/>
      </c>
      <c r="AW349" t="str">
        <f t="shared" ca="1" si="184"/>
        <v/>
      </c>
      <c r="AX349" s="121" t="str">
        <f t="shared" ca="1" si="185"/>
        <v/>
      </c>
      <c r="AY349" s="53" t="str">
        <f t="shared" ca="1" si="186"/>
        <v/>
      </c>
      <c r="AZ349" t="str">
        <f t="shared" ca="1" si="187"/>
        <v/>
      </c>
      <c r="BA349" s="121" t="str">
        <f t="shared" ca="1" si="188"/>
        <v/>
      </c>
      <c r="BB349" s="53" t="str">
        <f t="shared" ca="1" si="189"/>
        <v/>
      </c>
      <c r="BC349" t="str">
        <f t="shared" ca="1" si="190"/>
        <v/>
      </c>
      <c r="BD349" s="121" t="str">
        <f t="shared" ca="1" si="191"/>
        <v/>
      </c>
      <c r="BE349" s="53" t="str">
        <f t="shared" ca="1" si="192"/>
        <v/>
      </c>
      <c r="BF349" t="str">
        <f t="shared" ca="1" si="193"/>
        <v/>
      </c>
      <c r="BG349" s="121" t="str">
        <f t="shared" ca="1" si="194"/>
        <v/>
      </c>
      <c r="BH349" s="53" t="str">
        <f t="shared" ca="1" si="195"/>
        <v/>
      </c>
    </row>
    <row r="350" spans="1:60" ht="15.75" thickBot="1" x14ac:dyDescent="0.3">
      <c r="A350" s="48"/>
      <c r="B350" s="48"/>
      <c r="C350" s="48"/>
      <c r="D350" s="48"/>
      <c r="E350" s="48"/>
      <c r="F350" s="48"/>
      <c r="G350" s="48"/>
      <c r="H350" s="48"/>
      <c r="I350" s="48"/>
      <c r="J350" s="220" t="str">
        <f>IF(ISBLANK($G350),"",VLOOKUP($G350,'Chp 3 - Condition Assessment'!$N$5:$R$1000,4,FALSE))</f>
        <v/>
      </c>
      <c r="K350" s="105" t="str">
        <f>IF(ISBLANK($G350),"",VLOOKUP($G350,'Chp 3 - Condition Assessment'!$N$5:$R$1000,5,FALSE))</f>
        <v/>
      </c>
      <c r="L350" s="32" t="str">
        <f t="shared" si="175"/>
        <v xml:space="preserve">  </v>
      </c>
      <c r="P350" t="b">
        <f t="shared" si="170"/>
        <v>0</v>
      </c>
      <c r="Q350" t="str">
        <f t="shared" si="172"/>
        <v/>
      </c>
      <c r="R350" s="53" t="str">
        <f t="shared" si="197"/>
        <v/>
      </c>
      <c r="S350" s="108" t="str">
        <f t="shared" si="198"/>
        <v/>
      </c>
      <c r="T350" s="81" t="str">
        <f t="shared" si="199"/>
        <v/>
      </c>
      <c r="U350" s="105" t="str">
        <f t="shared" ca="1" si="200"/>
        <v/>
      </c>
      <c r="V350" s="105" t="str">
        <f t="shared" ca="1" si="200"/>
        <v/>
      </c>
      <c r="W350" s="105" t="str">
        <f t="shared" ca="1" si="200"/>
        <v/>
      </c>
      <c r="X350" s="105" t="str">
        <f t="shared" ca="1" si="200"/>
        <v/>
      </c>
      <c r="Y350" s="105" t="str">
        <f t="shared" ca="1" si="200"/>
        <v/>
      </c>
      <c r="AB350" s="111" t="str">
        <f t="shared" si="201"/>
        <v xml:space="preserve"> </v>
      </c>
      <c r="AC350" s="135"/>
      <c r="AD350" s="136"/>
      <c r="AE350" s="118" t="str">
        <f t="shared" si="176"/>
        <v/>
      </c>
      <c r="AF350" s="135"/>
      <c r="AG350" s="136"/>
      <c r="AH350" s="118" t="str">
        <f t="shared" si="177"/>
        <v/>
      </c>
      <c r="AI350" s="135"/>
      <c r="AJ350" s="136"/>
      <c r="AK350" s="118" t="str">
        <f t="shared" si="178"/>
        <v/>
      </c>
      <c r="AL350" s="135"/>
      <c r="AM350" s="136"/>
      <c r="AN350" s="118" t="str">
        <f t="shared" si="179"/>
        <v/>
      </c>
      <c r="AO350" s="135"/>
      <c r="AP350" s="136"/>
      <c r="AQ350" s="118" t="str">
        <f t="shared" si="180"/>
        <v/>
      </c>
      <c r="AT350" s="111" t="str">
        <f t="shared" si="181"/>
        <v xml:space="preserve"> </v>
      </c>
      <c r="AU350" t="str">
        <f t="shared" ca="1" si="182"/>
        <v/>
      </c>
      <c r="AV350" s="53" t="str">
        <f t="shared" ca="1" si="183"/>
        <v/>
      </c>
      <c r="AW350" t="str">
        <f t="shared" ca="1" si="184"/>
        <v/>
      </c>
      <c r="AX350" s="121" t="str">
        <f t="shared" ca="1" si="185"/>
        <v/>
      </c>
      <c r="AY350" s="53" t="str">
        <f t="shared" ca="1" si="186"/>
        <v/>
      </c>
      <c r="AZ350" t="str">
        <f t="shared" ca="1" si="187"/>
        <v/>
      </c>
      <c r="BA350" s="121" t="str">
        <f t="shared" ca="1" si="188"/>
        <v/>
      </c>
      <c r="BB350" s="53" t="str">
        <f t="shared" ca="1" si="189"/>
        <v/>
      </c>
      <c r="BC350" t="str">
        <f t="shared" ca="1" si="190"/>
        <v/>
      </c>
      <c r="BD350" s="121" t="str">
        <f t="shared" ca="1" si="191"/>
        <v/>
      </c>
      <c r="BE350" s="53" t="str">
        <f t="shared" ca="1" si="192"/>
        <v/>
      </c>
      <c r="BF350" t="str">
        <f t="shared" ca="1" si="193"/>
        <v/>
      </c>
      <c r="BG350" s="121" t="str">
        <f t="shared" ca="1" si="194"/>
        <v/>
      </c>
      <c r="BH350" s="53" t="str">
        <f t="shared" ca="1" si="195"/>
        <v/>
      </c>
    </row>
    <row r="351" spans="1:60" ht="15.75" thickBot="1" x14ac:dyDescent="0.3">
      <c r="A351" s="48"/>
      <c r="B351" s="48"/>
      <c r="C351" s="48"/>
      <c r="D351" s="48"/>
      <c r="E351" s="48"/>
      <c r="F351" s="48"/>
      <c r="G351" s="48"/>
      <c r="H351" s="48"/>
      <c r="I351" s="48"/>
      <c r="J351" s="220" t="str">
        <f>IF(ISBLANK($G351),"",VLOOKUP($G351,'Chp 3 - Condition Assessment'!$N$5:$R$1000,4,FALSE))</f>
        <v/>
      </c>
      <c r="K351" s="105" t="str">
        <f>IF(ISBLANK($G351),"",VLOOKUP($G351,'Chp 3 - Condition Assessment'!$N$5:$R$1000,5,FALSE))</f>
        <v/>
      </c>
      <c r="L351" s="32" t="str">
        <f t="shared" si="175"/>
        <v xml:space="preserve">  </v>
      </c>
      <c r="P351" t="b">
        <f t="shared" si="170"/>
        <v>0</v>
      </c>
      <c r="Q351" t="str">
        <f t="shared" si="172"/>
        <v/>
      </c>
      <c r="R351" s="53" t="str">
        <f t="shared" si="197"/>
        <v/>
      </c>
      <c r="S351" s="108" t="str">
        <f t="shared" si="198"/>
        <v/>
      </c>
      <c r="T351" s="81" t="str">
        <f t="shared" si="199"/>
        <v/>
      </c>
      <c r="U351" s="105" t="str">
        <f t="shared" ca="1" si="200"/>
        <v/>
      </c>
      <c r="V351" s="105" t="str">
        <f t="shared" ca="1" si="200"/>
        <v/>
      </c>
      <c r="W351" s="105" t="str">
        <f t="shared" ca="1" si="200"/>
        <v/>
      </c>
      <c r="X351" s="105" t="str">
        <f t="shared" ca="1" si="200"/>
        <v/>
      </c>
      <c r="Y351" s="105" t="str">
        <f t="shared" ca="1" si="200"/>
        <v/>
      </c>
      <c r="AB351" s="111" t="str">
        <f t="shared" si="201"/>
        <v xml:space="preserve"> </v>
      </c>
      <c r="AC351" s="135"/>
      <c r="AD351" s="136"/>
      <c r="AE351" s="118" t="str">
        <f t="shared" si="176"/>
        <v/>
      </c>
      <c r="AF351" s="135"/>
      <c r="AG351" s="136"/>
      <c r="AH351" s="118" t="str">
        <f t="shared" si="177"/>
        <v/>
      </c>
      <c r="AI351" s="135"/>
      <c r="AJ351" s="136"/>
      <c r="AK351" s="118" t="str">
        <f t="shared" si="178"/>
        <v/>
      </c>
      <c r="AL351" s="135"/>
      <c r="AM351" s="136"/>
      <c r="AN351" s="118" t="str">
        <f t="shared" si="179"/>
        <v/>
      </c>
      <c r="AO351" s="135"/>
      <c r="AP351" s="136"/>
      <c r="AQ351" s="118" t="str">
        <f t="shared" si="180"/>
        <v/>
      </c>
      <c r="AT351" s="111" t="str">
        <f t="shared" si="181"/>
        <v xml:space="preserve"> </v>
      </c>
      <c r="AU351" t="str">
        <f t="shared" ca="1" si="182"/>
        <v/>
      </c>
      <c r="AV351" s="53" t="str">
        <f t="shared" ca="1" si="183"/>
        <v/>
      </c>
      <c r="AW351" t="str">
        <f t="shared" ca="1" si="184"/>
        <v/>
      </c>
      <c r="AX351" s="121" t="str">
        <f t="shared" ca="1" si="185"/>
        <v/>
      </c>
      <c r="AY351" s="53" t="str">
        <f t="shared" ca="1" si="186"/>
        <v/>
      </c>
      <c r="AZ351" t="str">
        <f t="shared" ca="1" si="187"/>
        <v/>
      </c>
      <c r="BA351" s="121" t="str">
        <f t="shared" ca="1" si="188"/>
        <v/>
      </c>
      <c r="BB351" s="53" t="str">
        <f t="shared" ca="1" si="189"/>
        <v/>
      </c>
      <c r="BC351" t="str">
        <f t="shared" ca="1" si="190"/>
        <v/>
      </c>
      <c r="BD351" s="121" t="str">
        <f t="shared" ca="1" si="191"/>
        <v/>
      </c>
      <c r="BE351" s="53" t="str">
        <f t="shared" ca="1" si="192"/>
        <v/>
      </c>
      <c r="BF351" t="str">
        <f t="shared" ca="1" si="193"/>
        <v/>
      </c>
      <c r="BG351" s="121" t="str">
        <f t="shared" ca="1" si="194"/>
        <v/>
      </c>
      <c r="BH351" s="53" t="str">
        <f t="shared" ca="1" si="195"/>
        <v/>
      </c>
    </row>
    <row r="352" spans="1:60" ht="15.75" thickBot="1" x14ac:dyDescent="0.3">
      <c r="A352" s="48"/>
      <c r="B352" s="48"/>
      <c r="C352" s="48"/>
      <c r="D352" s="48"/>
      <c r="E352" s="48"/>
      <c r="F352" s="48"/>
      <c r="G352" s="48"/>
      <c r="H352" s="48"/>
      <c r="I352" s="48"/>
      <c r="J352" s="220" t="str">
        <f>IF(ISBLANK($G352),"",VLOOKUP($G352,'Chp 3 - Condition Assessment'!$N$5:$R$1000,4,FALSE))</f>
        <v/>
      </c>
      <c r="K352" s="105" t="str">
        <f>IF(ISBLANK($G352),"",VLOOKUP($G352,'Chp 3 - Condition Assessment'!$N$5:$R$1000,5,FALSE))</f>
        <v/>
      </c>
      <c r="L352" s="32" t="str">
        <f t="shared" si="175"/>
        <v xml:space="preserve">  </v>
      </c>
      <c r="P352" t="b">
        <f t="shared" si="170"/>
        <v>0</v>
      </c>
      <c r="Q352" t="str">
        <f t="shared" si="172"/>
        <v/>
      </c>
      <c r="R352" s="53" t="str">
        <f t="shared" si="197"/>
        <v/>
      </c>
      <c r="S352" s="108" t="str">
        <f t="shared" si="198"/>
        <v/>
      </c>
      <c r="T352" s="81" t="str">
        <f t="shared" si="199"/>
        <v/>
      </c>
      <c r="U352" s="105" t="str">
        <f t="shared" ca="1" si="200"/>
        <v/>
      </c>
      <c r="V352" s="105" t="str">
        <f t="shared" ca="1" si="200"/>
        <v/>
      </c>
      <c r="W352" s="105" t="str">
        <f t="shared" ca="1" si="200"/>
        <v/>
      </c>
      <c r="X352" s="105" t="str">
        <f t="shared" ca="1" si="200"/>
        <v/>
      </c>
      <c r="Y352" s="105" t="str">
        <f t="shared" ca="1" si="200"/>
        <v/>
      </c>
      <c r="AB352" s="111" t="str">
        <f t="shared" si="201"/>
        <v xml:space="preserve"> </v>
      </c>
      <c r="AC352" s="135"/>
      <c r="AD352" s="136"/>
      <c r="AE352" s="118" t="str">
        <f t="shared" si="176"/>
        <v/>
      </c>
      <c r="AF352" s="135"/>
      <c r="AG352" s="136"/>
      <c r="AH352" s="118" t="str">
        <f t="shared" si="177"/>
        <v/>
      </c>
      <c r="AI352" s="135"/>
      <c r="AJ352" s="136"/>
      <c r="AK352" s="118" t="str">
        <f t="shared" si="178"/>
        <v/>
      </c>
      <c r="AL352" s="135"/>
      <c r="AM352" s="136"/>
      <c r="AN352" s="118" t="str">
        <f t="shared" si="179"/>
        <v/>
      </c>
      <c r="AO352" s="135"/>
      <c r="AP352" s="136"/>
      <c r="AQ352" s="118" t="str">
        <f t="shared" si="180"/>
        <v/>
      </c>
      <c r="AT352" s="111" t="str">
        <f t="shared" si="181"/>
        <v xml:space="preserve"> </v>
      </c>
      <c r="AU352" t="str">
        <f t="shared" ca="1" si="182"/>
        <v/>
      </c>
      <c r="AV352" s="53" t="str">
        <f t="shared" ca="1" si="183"/>
        <v/>
      </c>
      <c r="AW352" t="str">
        <f t="shared" ca="1" si="184"/>
        <v/>
      </c>
      <c r="AX352" s="121" t="str">
        <f t="shared" ca="1" si="185"/>
        <v/>
      </c>
      <c r="AY352" s="53" t="str">
        <f t="shared" ca="1" si="186"/>
        <v/>
      </c>
      <c r="AZ352" t="str">
        <f t="shared" ca="1" si="187"/>
        <v/>
      </c>
      <c r="BA352" s="121" t="str">
        <f t="shared" ca="1" si="188"/>
        <v/>
      </c>
      <c r="BB352" s="53" t="str">
        <f t="shared" ca="1" si="189"/>
        <v/>
      </c>
      <c r="BC352" t="str">
        <f t="shared" ca="1" si="190"/>
        <v/>
      </c>
      <c r="BD352" s="121" t="str">
        <f t="shared" ca="1" si="191"/>
        <v/>
      </c>
      <c r="BE352" s="53" t="str">
        <f t="shared" ca="1" si="192"/>
        <v/>
      </c>
      <c r="BF352" t="str">
        <f t="shared" ca="1" si="193"/>
        <v/>
      </c>
      <c r="BG352" s="121" t="str">
        <f t="shared" ca="1" si="194"/>
        <v/>
      </c>
      <c r="BH352" s="53" t="str">
        <f t="shared" ca="1" si="195"/>
        <v/>
      </c>
    </row>
    <row r="353" spans="1:60" ht="15.75" thickBot="1" x14ac:dyDescent="0.3">
      <c r="A353" s="48"/>
      <c r="B353" s="48"/>
      <c r="C353" s="48"/>
      <c r="D353" s="48"/>
      <c r="E353" s="48"/>
      <c r="F353" s="48"/>
      <c r="G353" s="48"/>
      <c r="H353" s="48"/>
      <c r="I353" s="48"/>
      <c r="J353" s="220" t="str">
        <f>IF(ISBLANK($G353),"",VLOOKUP($G353,'Chp 3 - Condition Assessment'!$N$5:$R$1000,4,FALSE))</f>
        <v/>
      </c>
      <c r="K353" s="105" t="str">
        <f>IF(ISBLANK($G353),"",VLOOKUP($G353,'Chp 3 - Condition Assessment'!$N$5:$R$1000,5,FALSE))</f>
        <v/>
      </c>
      <c r="L353" s="32" t="str">
        <f t="shared" si="175"/>
        <v xml:space="preserve">  </v>
      </c>
      <c r="P353" t="b">
        <f t="shared" si="170"/>
        <v>0</v>
      </c>
      <c r="Q353" t="str">
        <f t="shared" si="172"/>
        <v/>
      </c>
      <c r="R353" s="53" t="str">
        <f t="shared" si="197"/>
        <v/>
      </c>
      <c r="S353" s="108" t="str">
        <f t="shared" si="198"/>
        <v/>
      </c>
      <c r="T353" s="81" t="str">
        <f t="shared" si="199"/>
        <v/>
      </c>
      <c r="U353" s="105" t="str">
        <f t="shared" ca="1" si="200"/>
        <v/>
      </c>
      <c r="V353" s="105" t="str">
        <f t="shared" ca="1" si="200"/>
        <v/>
      </c>
      <c r="W353" s="105" t="str">
        <f t="shared" ca="1" si="200"/>
        <v/>
      </c>
      <c r="X353" s="105" t="str">
        <f t="shared" ca="1" si="200"/>
        <v/>
      </c>
      <c r="Y353" s="105" t="str">
        <f t="shared" ca="1" si="200"/>
        <v/>
      </c>
      <c r="AB353" s="111" t="str">
        <f t="shared" si="201"/>
        <v xml:space="preserve"> </v>
      </c>
      <c r="AC353" s="135"/>
      <c r="AD353" s="136"/>
      <c r="AE353" s="118" t="str">
        <f t="shared" si="176"/>
        <v/>
      </c>
      <c r="AF353" s="135"/>
      <c r="AG353" s="136"/>
      <c r="AH353" s="118" t="str">
        <f t="shared" si="177"/>
        <v/>
      </c>
      <c r="AI353" s="135"/>
      <c r="AJ353" s="136"/>
      <c r="AK353" s="118" t="str">
        <f t="shared" si="178"/>
        <v/>
      </c>
      <c r="AL353" s="135"/>
      <c r="AM353" s="136"/>
      <c r="AN353" s="118" t="str">
        <f t="shared" si="179"/>
        <v/>
      </c>
      <c r="AO353" s="135"/>
      <c r="AP353" s="136"/>
      <c r="AQ353" s="118" t="str">
        <f t="shared" si="180"/>
        <v/>
      </c>
      <c r="AT353" s="111" t="str">
        <f t="shared" si="181"/>
        <v xml:space="preserve"> </v>
      </c>
      <c r="AU353" t="str">
        <f t="shared" ca="1" si="182"/>
        <v/>
      </c>
      <c r="AV353" s="53" t="str">
        <f t="shared" ca="1" si="183"/>
        <v/>
      </c>
      <c r="AW353" t="str">
        <f t="shared" ca="1" si="184"/>
        <v/>
      </c>
      <c r="AX353" s="121" t="str">
        <f t="shared" ca="1" si="185"/>
        <v/>
      </c>
      <c r="AY353" s="53" t="str">
        <f t="shared" ca="1" si="186"/>
        <v/>
      </c>
      <c r="AZ353" t="str">
        <f t="shared" ca="1" si="187"/>
        <v/>
      </c>
      <c r="BA353" s="121" t="str">
        <f t="shared" ca="1" si="188"/>
        <v/>
      </c>
      <c r="BB353" s="53" t="str">
        <f t="shared" ca="1" si="189"/>
        <v/>
      </c>
      <c r="BC353" t="str">
        <f t="shared" ca="1" si="190"/>
        <v/>
      </c>
      <c r="BD353" s="121" t="str">
        <f t="shared" ca="1" si="191"/>
        <v/>
      </c>
      <c r="BE353" s="53" t="str">
        <f t="shared" ca="1" si="192"/>
        <v/>
      </c>
      <c r="BF353" t="str">
        <f t="shared" ca="1" si="193"/>
        <v/>
      </c>
      <c r="BG353" s="121" t="str">
        <f t="shared" ca="1" si="194"/>
        <v/>
      </c>
      <c r="BH353" s="53" t="str">
        <f t="shared" ca="1" si="195"/>
        <v/>
      </c>
    </row>
    <row r="354" spans="1:60" ht="15.75" thickBot="1" x14ac:dyDescent="0.3">
      <c r="A354" s="48"/>
      <c r="B354" s="48"/>
      <c r="C354" s="48"/>
      <c r="D354" s="48"/>
      <c r="E354" s="48"/>
      <c r="F354" s="48"/>
      <c r="G354" s="48"/>
      <c r="H354" s="48"/>
      <c r="I354" s="48"/>
      <c r="J354" s="220" t="str">
        <f>IF(ISBLANK($G354),"",VLOOKUP($G354,'Chp 3 - Condition Assessment'!$N$5:$R$1000,4,FALSE))</f>
        <v/>
      </c>
      <c r="K354" s="105" t="str">
        <f>IF(ISBLANK($G354),"",VLOOKUP($G354,'Chp 3 - Condition Assessment'!$N$5:$R$1000,5,FALSE))</f>
        <v/>
      </c>
      <c r="L354" s="32" t="str">
        <f t="shared" si="175"/>
        <v xml:space="preserve">  </v>
      </c>
      <c r="P354" t="b">
        <f t="shared" si="170"/>
        <v>0</v>
      </c>
      <c r="Q354" t="str">
        <f t="shared" si="172"/>
        <v/>
      </c>
      <c r="R354" s="53" t="str">
        <f t="shared" si="197"/>
        <v/>
      </c>
      <c r="S354" s="108" t="str">
        <f t="shared" si="198"/>
        <v/>
      </c>
      <c r="T354" s="81" t="str">
        <f t="shared" si="199"/>
        <v/>
      </c>
      <c r="U354" s="105" t="str">
        <f t="shared" ca="1" si="200"/>
        <v/>
      </c>
      <c r="V354" s="105" t="str">
        <f t="shared" ca="1" si="200"/>
        <v/>
      </c>
      <c r="W354" s="105" t="str">
        <f t="shared" ca="1" si="200"/>
        <v/>
      </c>
      <c r="X354" s="105" t="str">
        <f t="shared" ca="1" si="200"/>
        <v/>
      </c>
      <c r="Y354" s="105" t="str">
        <f t="shared" ca="1" si="200"/>
        <v/>
      </c>
      <c r="AB354" s="111" t="str">
        <f t="shared" si="201"/>
        <v xml:space="preserve"> </v>
      </c>
      <c r="AC354" s="135"/>
      <c r="AD354" s="136"/>
      <c r="AE354" s="118" t="str">
        <f t="shared" si="176"/>
        <v/>
      </c>
      <c r="AF354" s="135"/>
      <c r="AG354" s="136"/>
      <c r="AH354" s="118" t="str">
        <f t="shared" si="177"/>
        <v/>
      </c>
      <c r="AI354" s="135"/>
      <c r="AJ354" s="136"/>
      <c r="AK354" s="118" t="str">
        <f t="shared" si="178"/>
        <v/>
      </c>
      <c r="AL354" s="135"/>
      <c r="AM354" s="136"/>
      <c r="AN354" s="118" t="str">
        <f t="shared" si="179"/>
        <v/>
      </c>
      <c r="AO354" s="135"/>
      <c r="AP354" s="136"/>
      <c r="AQ354" s="118" t="str">
        <f t="shared" si="180"/>
        <v/>
      </c>
      <c r="AT354" s="111" t="str">
        <f t="shared" si="181"/>
        <v xml:space="preserve"> </v>
      </c>
      <c r="AU354" t="str">
        <f t="shared" ca="1" si="182"/>
        <v/>
      </c>
      <c r="AV354" s="53" t="str">
        <f t="shared" ca="1" si="183"/>
        <v/>
      </c>
      <c r="AW354" t="str">
        <f t="shared" ca="1" si="184"/>
        <v/>
      </c>
      <c r="AX354" s="121" t="str">
        <f t="shared" ca="1" si="185"/>
        <v/>
      </c>
      <c r="AY354" s="53" t="str">
        <f t="shared" ca="1" si="186"/>
        <v/>
      </c>
      <c r="AZ354" t="str">
        <f t="shared" ca="1" si="187"/>
        <v/>
      </c>
      <c r="BA354" s="121" t="str">
        <f t="shared" ca="1" si="188"/>
        <v/>
      </c>
      <c r="BB354" s="53" t="str">
        <f t="shared" ca="1" si="189"/>
        <v/>
      </c>
      <c r="BC354" t="str">
        <f t="shared" ca="1" si="190"/>
        <v/>
      </c>
      <c r="BD354" s="121" t="str">
        <f t="shared" ca="1" si="191"/>
        <v/>
      </c>
      <c r="BE354" s="53" t="str">
        <f t="shared" ca="1" si="192"/>
        <v/>
      </c>
      <c r="BF354" t="str">
        <f t="shared" ca="1" si="193"/>
        <v/>
      </c>
      <c r="BG354" s="121" t="str">
        <f t="shared" ca="1" si="194"/>
        <v/>
      </c>
      <c r="BH354" s="53" t="str">
        <f t="shared" ca="1" si="195"/>
        <v/>
      </c>
    </row>
    <row r="355" spans="1:60" ht="15.75" thickBot="1" x14ac:dyDescent="0.3">
      <c r="A355" s="48"/>
      <c r="B355" s="48"/>
      <c r="C355" s="48"/>
      <c r="D355" s="48"/>
      <c r="E355" s="48"/>
      <c r="F355" s="48"/>
      <c r="G355" s="48"/>
      <c r="H355" s="48"/>
      <c r="I355" s="48"/>
      <c r="J355" s="220" t="str">
        <f>IF(ISBLANK($G355),"",VLOOKUP($G355,'Chp 3 - Condition Assessment'!$N$5:$R$1000,4,FALSE))</f>
        <v/>
      </c>
      <c r="K355" s="105" t="str">
        <f>IF(ISBLANK($G355),"",VLOOKUP($G355,'Chp 3 - Condition Assessment'!$N$5:$R$1000,5,FALSE))</f>
        <v/>
      </c>
      <c r="L355" s="32" t="str">
        <f t="shared" si="175"/>
        <v xml:space="preserve">  </v>
      </c>
      <c r="P355" t="b">
        <f t="shared" si="170"/>
        <v>0</v>
      </c>
      <c r="Q355" t="str">
        <f t="shared" si="172"/>
        <v/>
      </c>
      <c r="R355" s="53" t="str">
        <f t="shared" si="197"/>
        <v/>
      </c>
      <c r="S355" s="108" t="str">
        <f t="shared" si="198"/>
        <v/>
      </c>
      <c r="T355" s="81" t="str">
        <f t="shared" si="199"/>
        <v/>
      </c>
      <c r="U355" s="105" t="str">
        <f t="shared" ca="1" si="200"/>
        <v/>
      </c>
      <c r="V355" s="105" t="str">
        <f t="shared" ca="1" si="200"/>
        <v/>
      </c>
      <c r="W355" s="105" t="str">
        <f t="shared" ca="1" si="200"/>
        <v/>
      </c>
      <c r="X355" s="105" t="str">
        <f t="shared" ca="1" si="200"/>
        <v/>
      </c>
      <c r="Y355" s="105" t="str">
        <f t="shared" ca="1" si="200"/>
        <v/>
      </c>
      <c r="AB355" s="111" t="str">
        <f t="shared" si="201"/>
        <v xml:space="preserve"> </v>
      </c>
      <c r="AC355" s="135"/>
      <c r="AD355" s="136"/>
      <c r="AE355" s="118" t="str">
        <f t="shared" si="176"/>
        <v/>
      </c>
      <c r="AF355" s="135"/>
      <c r="AG355" s="136"/>
      <c r="AH355" s="118" t="str">
        <f t="shared" si="177"/>
        <v/>
      </c>
      <c r="AI355" s="135"/>
      <c r="AJ355" s="136"/>
      <c r="AK355" s="118" t="str">
        <f t="shared" si="178"/>
        <v/>
      </c>
      <c r="AL355" s="135"/>
      <c r="AM355" s="136"/>
      <c r="AN355" s="118" t="str">
        <f t="shared" si="179"/>
        <v/>
      </c>
      <c r="AO355" s="135"/>
      <c r="AP355" s="136"/>
      <c r="AQ355" s="118" t="str">
        <f t="shared" si="180"/>
        <v/>
      </c>
      <c r="AT355" s="111" t="str">
        <f t="shared" si="181"/>
        <v xml:space="preserve"> </v>
      </c>
      <c r="AU355" t="str">
        <f t="shared" ca="1" si="182"/>
        <v/>
      </c>
      <c r="AV355" s="53" t="str">
        <f t="shared" ca="1" si="183"/>
        <v/>
      </c>
      <c r="AW355" t="str">
        <f t="shared" ca="1" si="184"/>
        <v/>
      </c>
      <c r="AX355" s="121" t="str">
        <f t="shared" ca="1" si="185"/>
        <v/>
      </c>
      <c r="AY355" s="53" t="str">
        <f t="shared" ca="1" si="186"/>
        <v/>
      </c>
      <c r="AZ355" t="str">
        <f t="shared" ca="1" si="187"/>
        <v/>
      </c>
      <c r="BA355" s="121" t="str">
        <f t="shared" ca="1" si="188"/>
        <v/>
      </c>
      <c r="BB355" s="53" t="str">
        <f t="shared" ca="1" si="189"/>
        <v/>
      </c>
      <c r="BC355" t="str">
        <f t="shared" ca="1" si="190"/>
        <v/>
      </c>
      <c r="BD355" s="121" t="str">
        <f t="shared" ca="1" si="191"/>
        <v/>
      </c>
      <c r="BE355" s="53" t="str">
        <f t="shared" ca="1" si="192"/>
        <v/>
      </c>
      <c r="BF355" t="str">
        <f t="shared" ca="1" si="193"/>
        <v/>
      </c>
      <c r="BG355" s="121" t="str">
        <f t="shared" ca="1" si="194"/>
        <v/>
      </c>
      <c r="BH355" s="53" t="str">
        <f t="shared" ca="1" si="195"/>
        <v/>
      </c>
    </row>
    <row r="356" spans="1:60" ht="15.75" thickBot="1" x14ac:dyDescent="0.3">
      <c r="A356" s="48"/>
      <c r="B356" s="48"/>
      <c r="C356" s="48"/>
      <c r="D356" s="48"/>
      <c r="E356" s="48"/>
      <c r="F356" s="48"/>
      <c r="G356" s="48"/>
      <c r="H356" s="48"/>
      <c r="I356" s="48"/>
      <c r="J356" s="220" t="str">
        <f>IF(ISBLANK($G356),"",VLOOKUP($G356,'Chp 3 - Condition Assessment'!$N$5:$R$1000,4,FALSE))</f>
        <v/>
      </c>
      <c r="K356" s="105" t="str">
        <f>IF(ISBLANK($G356),"",VLOOKUP($G356,'Chp 3 - Condition Assessment'!$N$5:$R$1000,5,FALSE))</f>
        <v/>
      </c>
      <c r="L356" s="32" t="str">
        <f t="shared" si="175"/>
        <v xml:space="preserve">  </v>
      </c>
      <c r="P356" t="b">
        <f t="shared" si="170"/>
        <v>0</v>
      </c>
      <c r="Q356" t="str">
        <f t="shared" si="172"/>
        <v/>
      </c>
      <c r="R356" s="53" t="str">
        <f t="shared" si="197"/>
        <v/>
      </c>
      <c r="S356" s="108" t="str">
        <f t="shared" si="198"/>
        <v/>
      </c>
      <c r="T356" s="81" t="str">
        <f t="shared" si="199"/>
        <v/>
      </c>
      <c r="U356" s="105" t="str">
        <f t="shared" ref="U356:Y365" ca="1" si="202">IFERROR(IF((U$10-$S356)&lt;=$T356,$Q356,0),"")</f>
        <v/>
      </c>
      <c r="V356" s="105" t="str">
        <f t="shared" ca="1" si="202"/>
        <v/>
      </c>
      <c r="W356" s="105" t="str">
        <f t="shared" ca="1" si="202"/>
        <v/>
      </c>
      <c r="X356" s="105" t="str">
        <f t="shared" ca="1" si="202"/>
        <v/>
      </c>
      <c r="Y356" s="105" t="str">
        <f t="shared" ca="1" si="202"/>
        <v/>
      </c>
      <c r="AB356" s="111" t="str">
        <f t="shared" si="201"/>
        <v xml:space="preserve"> </v>
      </c>
      <c r="AC356" s="135"/>
      <c r="AD356" s="136"/>
      <c r="AE356" s="118" t="str">
        <f t="shared" si="176"/>
        <v/>
      </c>
      <c r="AF356" s="135"/>
      <c r="AG356" s="136"/>
      <c r="AH356" s="118" t="str">
        <f t="shared" si="177"/>
        <v/>
      </c>
      <c r="AI356" s="135"/>
      <c r="AJ356" s="136"/>
      <c r="AK356" s="118" t="str">
        <f t="shared" si="178"/>
        <v/>
      </c>
      <c r="AL356" s="135"/>
      <c r="AM356" s="136"/>
      <c r="AN356" s="118" t="str">
        <f t="shared" si="179"/>
        <v/>
      </c>
      <c r="AO356" s="135"/>
      <c r="AP356" s="136"/>
      <c r="AQ356" s="118" t="str">
        <f t="shared" si="180"/>
        <v/>
      </c>
      <c r="AT356" s="111" t="str">
        <f t="shared" si="181"/>
        <v xml:space="preserve"> </v>
      </c>
      <c r="AU356" t="str">
        <f t="shared" ca="1" si="182"/>
        <v/>
      </c>
      <c r="AV356" s="53" t="str">
        <f t="shared" ca="1" si="183"/>
        <v/>
      </c>
      <c r="AW356" t="str">
        <f t="shared" ca="1" si="184"/>
        <v/>
      </c>
      <c r="AX356" s="121" t="str">
        <f t="shared" ca="1" si="185"/>
        <v/>
      </c>
      <c r="AY356" s="53" t="str">
        <f t="shared" ca="1" si="186"/>
        <v/>
      </c>
      <c r="AZ356" t="str">
        <f t="shared" ca="1" si="187"/>
        <v/>
      </c>
      <c r="BA356" s="121" t="str">
        <f t="shared" ca="1" si="188"/>
        <v/>
      </c>
      <c r="BB356" s="53" t="str">
        <f t="shared" ca="1" si="189"/>
        <v/>
      </c>
      <c r="BC356" t="str">
        <f t="shared" ca="1" si="190"/>
        <v/>
      </c>
      <c r="BD356" s="121" t="str">
        <f t="shared" ca="1" si="191"/>
        <v/>
      </c>
      <c r="BE356" s="53" t="str">
        <f t="shared" ca="1" si="192"/>
        <v/>
      </c>
      <c r="BF356" t="str">
        <f t="shared" ca="1" si="193"/>
        <v/>
      </c>
      <c r="BG356" s="121" t="str">
        <f t="shared" ca="1" si="194"/>
        <v/>
      </c>
      <c r="BH356" s="53" t="str">
        <f t="shared" ca="1" si="195"/>
        <v/>
      </c>
    </row>
    <row r="357" spans="1:60" ht="15.75" thickBot="1" x14ac:dyDescent="0.3">
      <c r="A357" s="48"/>
      <c r="B357" s="48"/>
      <c r="C357" s="48"/>
      <c r="D357" s="48"/>
      <c r="E357" s="48"/>
      <c r="F357" s="48"/>
      <c r="G357" s="48"/>
      <c r="H357" s="48"/>
      <c r="I357" s="48"/>
      <c r="J357" s="220" t="str">
        <f>IF(ISBLANK($G357),"",VLOOKUP($G357,'Chp 3 - Condition Assessment'!$N$5:$R$1000,4,FALSE))</f>
        <v/>
      </c>
      <c r="K357" s="105" t="str">
        <f>IF(ISBLANK($G357),"",VLOOKUP($G357,'Chp 3 - Condition Assessment'!$N$5:$R$1000,5,FALSE))</f>
        <v/>
      </c>
      <c r="L357" s="32" t="str">
        <f t="shared" si="175"/>
        <v xml:space="preserve">  </v>
      </c>
      <c r="P357" t="b">
        <f t="shared" si="170"/>
        <v>0</v>
      </c>
      <c r="Q357" t="str">
        <f t="shared" si="172"/>
        <v/>
      </c>
      <c r="R357" s="53" t="str">
        <f t="shared" si="197"/>
        <v/>
      </c>
      <c r="S357" s="108" t="str">
        <f t="shared" si="198"/>
        <v/>
      </c>
      <c r="T357" s="81" t="str">
        <f t="shared" si="199"/>
        <v/>
      </c>
      <c r="U357" s="105" t="str">
        <f t="shared" ca="1" si="202"/>
        <v/>
      </c>
      <c r="V357" s="105" t="str">
        <f t="shared" ca="1" si="202"/>
        <v/>
      </c>
      <c r="W357" s="105" t="str">
        <f t="shared" ca="1" si="202"/>
        <v/>
      </c>
      <c r="X357" s="105" t="str">
        <f t="shared" ca="1" si="202"/>
        <v/>
      </c>
      <c r="Y357" s="105" t="str">
        <f t="shared" ca="1" si="202"/>
        <v/>
      </c>
      <c r="AB357" s="111" t="str">
        <f t="shared" si="201"/>
        <v xml:space="preserve"> </v>
      </c>
      <c r="AC357" s="135"/>
      <c r="AD357" s="136"/>
      <c r="AE357" s="118" t="str">
        <f t="shared" si="176"/>
        <v/>
      </c>
      <c r="AF357" s="135"/>
      <c r="AG357" s="136"/>
      <c r="AH357" s="118" t="str">
        <f t="shared" si="177"/>
        <v/>
      </c>
      <c r="AI357" s="135"/>
      <c r="AJ357" s="136"/>
      <c r="AK357" s="118" t="str">
        <f t="shared" si="178"/>
        <v/>
      </c>
      <c r="AL357" s="135"/>
      <c r="AM357" s="136"/>
      <c r="AN357" s="118" t="str">
        <f t="shared" si="179"/>
        <v/>
      </c>
      <c r="AO357" s="135"/>
      <c r="AP357" s="136"/>
      <c r="AQ357" s="118" t="str">
        <f t="shared" si="180"/>
        <v/>
      </c>
      <c r="AT357" s="111" t="str">
        <f t="shared" si="181"/>
        <v xml:space="preserve"> </v>
      </c>
      <c r="AU357" t="str">
        <f t="shared" ca="1" si="182"/>
        <v/>
      </c>
      <c r="AV357" s="53" t="str">
        <f t="shared" ca="1" si="183"/>
        <v/>
      </c>
      <c r="AW357" t="str">
        <f t="shared" ca="1" si="184"/>
        <v/>
      </c>
      <c r="AX357" s="121" t="str">
        <f t="shared" ca="1" si="185"/>
        <v/>
      </c>
      <c r="AY357" s="53" t="str">
        <f t="shared" ca="1" si="186"/>
        <v/>
      </c>
      <c r="AZ357" t="str">
        <f t="shared" ca="1" si="187"/>
        <v/>
      </c>
      <c r="BA357" s="121" t="str">
        <f t="shared" ca="1" si="188"/>
        <v/>
      </c>
      <c r="BB357" s="53" t="str">
        <f t="shared" ca="1" si="189"/>
        <v/>
      </c>
      <c r="BC357" t="str">
        <f t="shared" ca="1" si="190"/>
        <v/>
      </c>
      <c r="BD357" s="121" t="str">
        <f t="shared" ca="1" si="191"/>
        <v/>
      </c>
      <c r="BE357" s="53" t="str">
        <f t="shared" ca="1" si="192"/>
        <v/>
      </c>
      <c r="BF357" t="str">
        <f t="shared" ca="1" si="193"/>
        <v/>
      </c>
      <c r="BG357" s="121" t="str">
        <f t="shared" ca="1" si="194"/>
        <v/>
      </c>
      <c r="BH357" s="53" t="str">
        <f t="shared" ca="1" si="195"/>
        <v/>
      </c>
    </row>
    <row r="358" spans="1:60" ht="15.75" thickBot="1" x14ac:dyDescent="0.3">
      <c r="A358" s="48"/>
      <c r="B358" s="48"/>
      <c r="C358" s="48"/>
      <c r="D358" s="48"/>
      <c r="E358" s="48"/>
      <c r="F358" s="48"/>
      <c r="G358" s="48"/>
      <c r="H358" s="48"/>
      <c r="I358" s="48"/>
      <c r="J358" s="220" t="str">
        <f>IF(ISBLANK($G358),"",VLOOKUP($G358,'Chp 3 - Condition Assessment'!$N$5:$R$1000,4,FALSE))</f>
        <v/>
      </c>
      <c r="K358" s="105" t="str">
        <f>IF(ISBLANK($G358),"",VLOOKUP($G358,'Chp 3 - Condition Assessment'!$N$5:$R$1000,5,FALSE))</f>
        <v/>
      </c>
      <c r="L358" s="32" t="str">
        <f t="shared" si="175"/>
        <v xml:space="preserve">  </v>
      </c>
      <c r="P358" t="b">
        <f t="shared" si="170"/>
        <v>0</v>
      </c>
      <c r="Q358" t="str">
        <f t="shared" si="172"/>
        <v/>
      </c>
      <c r="R358" s="53" t="str">
        <f t="shared" si="197"/>
        <v/>
      </c>
      <c r="S358" s="108" t="str">
        <f t="shared" si="198"/>
        <v/>
      </c>
      <c r="T358" s="81" t="str">
        <f t="shared" si="199"/>
        <v/>
      </c>
      <c r="U358" s="105" t="str">
        <f t="shared" ca="1" si="202"/>
        <v/>
      </c>
      <c r="V358" s="105" t="str">
        <f t="shared" ca="1" si="202"/>
        <v/>
      </c>
      <c r="W358" s="105" t="str">
        <f t="shared" ca="1" si="202"/>
        <v/>
      </c>
      <c r="X358" s="105" t="str">
        <f t="shared" ca="1" si="202"/>
        <v/>
      </c>
      <c r="Y358" s="105" t="str">
        <f t="shared" ca="1" si="202"/>
        <v/>
      </c>
      <c r="AB358" s="111" t="str">
        <f t="shared" si="201"/>
        <v xml:space="preserve"> </v>
      </c>
      <c r="AC358" s="135"/>
      <c r="AD358" s="136"/>
      <c r="AE358" s="118" t="str">
        <f t="shared" si="176"/>
        <v/>
      </c>
      <c r="AF358" s="135"/>
      <c r="AG358" s="136"/>
      <c r="AH358" s="118" t="str">
        <f t="shared" si="177"/>
        <v/>
      </c>
      <c r="AI358" s="135"/>
      <c r="AJ358" s="136"/>
      <c r="AK358" s="118" t="str">
        <f t="shared" si="178"/>
        <v/>
      </c>
      <c r="AL358" s="135"/>
      <c r="AM358" s="136"/>
      <c r="AN358" s="118" t="str">
        <f t="shared" si="179"/>
        <v/>
      </c>
      <c r="AO358" s="135"/>
      <c r="AP358" s="136"/>
      <c r="AQ358" s="118" t="str">
        <f t="shared" si="180"/>
        <v/>
      </c>
      <c r="AT358" s="111" t="str">
        <f t="shared" si="181"/>
        <v xml:space="preserve"> </v>
      </c>
      <c r="AU358" t="str">
        <f t="shared" ca="1" si="182"/>
        <v/>
      </c>
      <c r="AV358" s="53" t="str">
        <f t="shared" ca="1" si="183"/>
        <v/>
      </c>
      <c r="AW358" t="str">
        <f t="shared" ca="1" si="184"/>
        <v/>
      </c>
      <c r="AX358" s="121" t="str">
        <f t="shared" ca="1" si="185"/>
        <v/>
      </c>
      <c r="AY358" s="53" t="str">
        <f t="shared" ca="1" si="186"/>
        <v/>
      </c>
      <c r="AZ358" t="str">
        <f t="shared" ca="1" si="187"/>
        <v/>
      </c>
      <c r="BA358" s="121" t="str">
        <f t="shared" ca="1" si="188"/>
        <v/>
      </c>
      <c r="BB358" s="53" t="str">
        <f t="shared" ca="1" si="189"/>
        <v/>
      </c>
      <c r="BC358" t="str">
        <f t="shared" ca="1" si="190"/>
        <v/>
      </c>
      <c r="BD358" s="121" t="str">
        <f t="shared" ca="1" si="191"/>
        <v/>
      </c>
      <c r="BE358" s="53" t="str">
        <f t="shared" ca="1" si="192"/>
        <v/>
      </c>
      <c r="BF358" t="str">
        <f t="shared" ca="1" si="193"/>
        <v/>
      </c>
      <c r="BG358" s="121" t="str">
        <f t="shared" ca="1" si="194"/>
        <v/>
      </c>
      <c r="BH358" s="53" t="str">
        <f t="shared" ca="1" si="195"/>
        <v/>
      </c>
    </row>
    <row r="359" spans="1:60" ht="15.75" thickBot="1" x14ac:dyDescent="0.3">
      <c r="A359" s="48"/>
      <c r="B359" s="48"/>
      <c r="C359" s="48"/>
      <c r="D359" s="48"/>
      <c r="E359" s="48"/>
      <c r="F359" s="48"/>
      <c r="G359" s="48"/>
      <c r="H359" s="48"/>
      <c r="I359" s="48"/>
      <c r="J359" s="220" t="str">
        <f>IF(ISBLANK($G359),"",VLOOKUP($G359,'Chp 3 - Condition Assessment'!$N$5:$R$1000,4,FALSE))</f>
        <v/>
      </c>
      <c r="K359" s="105" t="str">
        <f>IF(ISBLANK($G359),"",VLOOKUP($G359,'Chp 3 - Condition Assessment'!$N$5:$R$1000,5,FALSE))</f>
        <v/>
      </c>
      <c r="L359" s="32" t="str">
        <f t="shared" si="175"/>
        <v xml:space="preserve">  </v>
      </c>
      <c r="P359" t="b">
        <f t="shared" si="170"/>
        <v>0</v>
      </c>
      <c r="Q359" t="str">
        <f t="shared" si="172"/>
        <v/>
      </c>
      <c r="R359" s="53" t="str">
        <f t="shared" si="197"/>
        <v/>
      </c>
      <c r="S359" s="108" t="str">
        <f t="shared" si="198"/>
        <v/>
      </c>
      <c r="T359" s="81" t="str">
        <f t="shared" si="199"/>
        <v/>
      </c>
      <c r="U359" s="105" t="str">
        <f t="shared" ca="1" si="202"/>
        <v/>
      </c>
      <c r="V359" s="105" t="str">
        <f t="shared" ca="1" si="202"/>
        <v/>
      </c>
      <c r="W359" s="105" t="str">
        <f t="shared" ca="1" si="202"/>
        <v/>
      </c>
      <c r="X359" s="105" t="str">
        <f t="shared" ca="1" si="202"/>
        <v/>
      </c>
      <c r="Y359" s="105" t="str">
        <f t="shared" ca="1" si="202"/>
        <v/>
      </c>
      <c r="AB359" s="111" t="str">
        <f t="shared" si="201"/>
        <v xml:space="preserve"> </v>
      </c>
      <c r="AC359" s="135"/>
      <c r="AD359" s="136"/>
      <c r="AE359" s="118" t="str">
        <f t="shared" si="176"/>
        <v/>
      </c>
      <c r="AF359" s="135"/>
      <c r="AG359" s="136"/>
      <c r="AH359" s="118" t="str">
        <f t="shared" si="177"/>
        <v/>
      </c>
      <c r="AI359" s="135"/>
      <c r="AJ359" s="136"/>
      <c r="AK359" s="118" t="str">
        <f t="shared" si="178"/>
        <v/>
      </c>
      <c r="AL359" s="135"/>
      <c r="AM359" s="136"/>
      <c r="AN359" s="118" t="str">
        <f t="shared" si="179"/>
        <v/>
      </c>
      <c r="AO359" s="135"/>
      <c r="AP359" s="136"/>
      <c r="AQ359" s="118" t="str">
        <f t="shared" si="180"/>
        <v/>
      </c>
      <c r="AT359" s="111" t="str">
        <f t="shared" si="181"/>
        <v xml:space="preserve"> </v>
      </c>
      <c r="AU359" t="str">
        <f t="shared" ca="1" si="182"/>
        <v/>
      </c>
      <c r="AV359" s="53" t="str">
        <f t="shared" ca="1" si="183"/>
        <v/>
      </c>
      <c r="AW359" t="str">
        <f t="shared" ca="1" si="184"/>
        <v/>
      </c>
      <c r="AX359" s="121" t="str">
        <f t="shared" ca="1" si="185"/>
        <v/>
      </c>
      <c r="AY359" s="53" t="str">
        <f t="shared" ca="1" si="186"/>
        <v/>
      </c>
      <c r="AZ359" t="str">
        <f t="shared" ca="1" si="187"/>
        <v/>
      </c>
      <c r="BA359" s="121" t="str">
        <f t="shared" ca="1" si="188"/>
        <v/>
      </c>
      <c r="BB359" s="53" t="str">
        <f t="shared" ca="1" si="189"/>
        <v/>
      </c>
      <c r="BC359" t="str">
        <f t="shared" ca="1" si="190"/>
        <v/>
      </c>
      <c r="BD359" s="121" t="str">
        <f t="shared" ca="1" si="191"/>
        <v/>
      </c>
      <c r="BE359" s="53" t="str">
        <f t="shared" ca="1" si="192"/>
        <v/>
      </c>
      <c r="BF359" t="str">
        <f t="shared" ca="1" si="193"/>
        <v/>
      </c>
      <c r="BG359" s="121" t="str">
        <f t="shared" ca="1" si="194"/>
        <v/>
      </c>
      <c r="BH359" s="53" t="str">
        <f t="shared" ca="1" si="195"/>
        <v/>
      </c>
    </row>
    <row r="360" spans="1:60" ht="15.75" thickBot="1" x14ac:dyDescent="0.3">
      <c r="A360" s="48"/>
      <c r="B360" s="48"/>
      <c r="C360" s="48"/>
      <c r="D360" s="48"/>
      <c r="E360" s="48"/>
      <c r="F360" s="48"/>
      <c r="G360" s="48"/>
      <c r="H360" s="48"/>
      <c r="I360" s="48"/>
      <c r="J360" s="220" t="str">
        <f>IF(ISBLANK($G360),"",VLOOKUP($G360,'Chp 3 - Condition Assessment'!$N$5:$R$1000,4,FALSE))</f>
        <v/>
      </c>
      <c r="K360" s="105" t="str">
        <f>IF(ISBLANK($G360),"",VLOOKUP($G360,'Chp 3 - Condition Assessment'!$N$5:$R$1000,5,FALSE))</f>
        <v/>
      </c>
      <c r="L360" s="32" t="str">
        <f t="shared" si="175"/>
        <v xml:space="preserve">  </v>
      </c>
      <c r="P360" t="b">
        <f t="shared" si="170"/>
        <v>0</v>
      </c>
      <c r="Q360" t="str">
        <f t="shared" si="172"/>
        <v/>
      </c>
      <c r="R360" s="53" t="str">
        <f t="shared" si="197"/>
        <v/>
      </c>
      <c r="S360" s="108" t="str">
        <f t="shared" si="198"/>
        <v/>
      </c>
      <c r="T360" s="81" t="str">
        <f t="shared" si="199"/>
        <v/>
      </c>
      <c r="U360" s="105" t="str">
        <f t="shared" ca="1" si="202"/>
        <v/>
      </c>
      <c r="V360" s="105" t="str">
        <f t="shared" ca="1" si="202"/>
        <v/>
      </c>
      <c r="W360" s="105" t="str">
        <f t="shared" ca="1" si="202"/>
        <v/>
      </c>
      <c r="X360" s="105" t="str">
        <f t="shared" ca="1" si="202"/>
        <v/>
      </c>
      <c r="Y360" s="105" t="str">
        <f t="shared" ca="1" si="202"/>
        <v/>
      </c>
      <c r="AB360" s="111" t="str">
        <f t="shared" si="201"/>
        <v xml:space="preserve"> </v>
      </c>
      <c r="AC360" s="135"/>
      <c r="AD360" s="136"/>
      <c r="AE360" s="118" t="str">
        <f t="shared" si="176"/>
        <v/>
      </c>
      <c r="AF360" s="135"/>
      <c r="AG360" s="136"/>
      <c r="AH360" s="118" t="str">
        <f t="shared" si="177"/>
        <v/>
      </c>
      <c r="AI360" s="135"/>
      <c r="AJ360" s="136"/>
      <c r="AK360" s="118" t="str">
        <f t="shared" si="178"/>
        <v/>
      </c>
      <c r="AL360" s="135"/>
      <c r="AM360" s="136"/>
      <c r="AN360" s="118" t="str">
        <f t="shared" si="179"/>
        <v/>
      </c>
      <c r="AO360" s="135"/>
      <c r="AP360" s="136"/>
      <c r="AQ360" s="118" t="str">
        <f t="shared" si="180"/>
        <v/>
      </c>
      <c r="AT360" s="111" t="str">
        <f t="shared" si="181"/>
        <v xml:space="preserve"> </v>
      </c>
      <c r="AU360" t="str">
        <f t="shared" ca="1" si="182"/>
        <v/>
      </c>
      <c r="AV360" s="53" t="str">
        <f t="shared" ca="1" si="183"/>
        <v/>
      </c>
      <c r="AW360" t="str">
        <f t="shared" ca="1" si="184"/>
        <v/>
      </c>
      <c r="AX360" s="121" t="str">
        <f t="shared" ca="1" si="185"/>
        <v/>
      </c>
      <c r="AY360" s="53" t="str">
        <f t="shared" ca="1" si="186"/>
        <v/>
      </c>
      <c r="AZ360" t="str">
        <f t="shared" ca="1" si="187"/>
        <v/>
      </c>
      <c r="BA360" s="121" t="str">
        <f t="shared" ca="1" si="188"/>
        <v/>
      </c>
      <c r="BB360" s="53" t="str">
        <f t="shared" ca="1" si="189"/>
        <v/>
      </c>
      <c r="BC360" t="str">
        <f t="shared" ca="1" si="190"/>
        <v/>
      </c>
      <c r="BD360" s="121" t="str">
        <f t="shared" ca="1" si="191"/>
        <v/>
      </c>
      <c r="BE360" s="53" t="str">
        <f t="shared" ca="1" si="192"/>
        <v/>
      </c>
      <c r="BF360" t="str">
        <f t="shared" ca="1" si="193"/>
        <v/>
      </c>
      <c r="BG360" s="121" t="str">
        <f t="shared" ca="1" si="194"/>
        <v/>
      </c>
      <c r="BH360" s="53" t="str">
        <f t="shared" ca="1" si="195"/>
        <v/>
      </c>
    </row>
    <row r="361" spans="1:60" ht="15.75" thickBot="1" x14ac:dyDescent="0.3">
      <c r="A361" s="48"/>
      <c r="B361" s="48"/>
      <c r="C361" s="48"/>
      <c r="D361" s="48"/>
      <c r="E361" s="48"/>
      <c r="F361" s="48"/>
      <c r="G361" s="48"/>
      <c r="H361" s="48"/>
      <c r="I361" s="48"/>
      <c r="J361" s="220" t="str">
        <f>IF(ISBLANK($G361),"",VLOOKUP($G361,'Chp 3 - Condition Assessment'!$N$5:$R$1000,4,FALSE))</f>
        <v/>
      </c>
      <c r="K361" s="105" t="str">
        <f>IF(ISBLANK($G361),"",VLOOKUP($G361,'Chp 3 - Condition Assessment'!$N$5:$R$1000,5,FALSE))</f>
        <v/>
      </c>
      <c r="L361" s="32" t="str">
        <f t="shared" si="175"/>
        <v xml:space="preserve">  </v>
      </c>
      <c r="P361" t="b">
        <f t="shared" si="170"/>
        <v>0</v>
      </c>
      <c r="Q361" t="str">
        <f t="shared" si="172"/>
        <v/>
      </c>
      <c r="R361" s="53" t="str">
        <f t="shared" si="197"/>
        <v/>
      </c>
      <c r="S361" s="108" t="str">
        <f t="shared" si="198"/>
        <v/>
      </c>
      <c r="T361" s="81" t="str">
        <f t="shared" si="199"/>
        <v/>
      </c>
      <c r="U361" s="105" t="str">
        <f t="shared" ca="1" si="202"/>
        <v/>
      </c>
      <c r="V361" s="105" t="str">
        <f t="shared" ca="1" si="202"/>
        <v/>
      </c>
      <c r="W361" s="105" t="str">
        <f t="shared" ca="1" si="202"/>
        <v/>
      </c>
      <c r="X361" s="105" t="str">
        <f t="shared" ca="1" si="202"/>
        <v/>
      </c>
      <c r="Y361" s="105" t="str">
        <f t="shared" ca="1" si="202"/>
        <v/>
      </c>
      <c r="AB361" s="111" t="str">
        <f t="shared" si="201"/>
        <v xml:space="preserve"> </v>
      </c>
      <c r="AC361" s="135"/>
      <c r="AD361" s="136"/>
      <c r="AE361" s="118" t="str">
        <f t="shared" si="176"/>
        <v/>
      </c>
      <c r="AF361" s="135"/>
      <c r="AG361" s="136"/>
      <c r="AH361" s="118" t="str">
        <f t="shared" si="177"/>
        <v/>
      </c>
      <c r="AI361" s="135"/>
      <c r="AJ361" s="136"/>
      <c r="AK361" s="118" t="str">
        <f t="shared" si="178"/>
        <v/>
      </c>
      <c r="AL361" s="135"/>
      <c r="AM361" s="136"/>
      <c r="AN361" s="118" t="str">
        <f t="shared" si="179"/>
        <v/>
      </c>
      <c r="AO361" s="135"/>
      <c r="AP361" s="136"/>
      <c r="AQ361" s="118" t="str">
        <f t="shared" si="180"/>
        <v/>
      </c>
      <c r="AT361" s="111" t="str">
        <f t="shared" si="181"/>
        <v xml:space="preserve"> </v>
      </c>
      <c r="AU361" t="str">
        <f t="shared" ca="1" si="182"/>
        <v/>
      </c>
      <c r="AV361" s="53" t="str">
        <f t="shared" ca="1" si="183"/>
        <v/>
      </c>
      <c r="AW361" t="str">
        <f t="shared" ca="1" si="184"/>
        <v/>
      </c>
      <c r="AX361" s="121" t="str">
        <f t="shared" ca="1" si="185"/>
        <v/>
      </c>
      <c r="AY361" s="53" t="str">
        <f t="shared" ca="1" si="186"/>
        <v/>
      </c>
      <c r="AZ361" t="str">
        <f t="shared" ca="1" si="187"/>
        <v/>
      </c>
      <c r="BA361" s="121" t="str">
        <f t="shared" ca="1" si="188"/>
        <v/>
      </c>
      <c r="BB361" s="53" t="str">
        <f t="shared" ca="1" si="189"/>
        <v/>
      </c>
      <c r="BC361" t="str">
        <f t="shared" ca="1" si="190"/>
        <v/>
      </c>
      <c r="BD361" s="121" t="str">
        <f t="shared" ca="1" si="191"/>
        <v/>
      </c>
      <c r="BE361" s="53" t="str">
        <f t="shared" ca="1" si="192"/>
        <v/>
      </c>
      <c r="BF361" t="str">
        <f t="shared" ca="1" si="193"/>
        <v/>
      </c>
      <c r="BG361" s="121" t="str">
        <f t="shared" ca="1" si="194"/>
        <v/>
      </c>
      <c r="BH361" s="53" t="str">
        <f t="shared" ca="1" si="195"/>
        <v/>
      </c>
    </row>
    <row r="362" spans="1:60" ht="15.75" thickBot="1" x14ac:dyDescent="0.3">
      <c r="A362" s="48"/>
      <c r="B362" s="48"/>
      <c r="C362" s="48"/>
      <c r="D362" s="48"/>
      <c r="E362" s="48"/>
      <c r="F362" s="48"/>
      <c r="G362" s="48"/>
      <c r="H362" s="48"/>
      <c r="I362" s="48"/>
      <c r="J362" s="220" t="str">
        <f>IF(ISBLANK($G362),"",VLOOKUP($G362,'Chp 3 - Condition Assessment'!$N$5:$R$1000,4,FALSE))</f>
        <v/>
      </c>
      <c r="K362" s="105" t="str">
        <f>IF(ISBLANK($G362),"",VLOOKUP($G362,'Chp 3 - Condition Assessment'!$N$5:$R$1000,5,FALSE))</f>
        <v/>
      </c>
      <c r="L362" s="32" t="str">
        <f t="shared" si="175"/>
        <v xml:space="preserve">  </v>
      </c>
      <c r="P362" t="b">
        <f t="shared" si="170"/>
        <v>0</v>
      </c>
      <c r="Q362" t="str">
        <f t="shared" si="172"/>
        <v/>
      </c>
      <c r="R362" s="53" t="str">
        <f t="shared" si="197"/>
        <v/>
      </c>
      <c r="S362" s="108" t="str">
        <f t="shared" si="198"/>
        <v/>
      </c>
      <c r="T362" s="81" t="str">
        <f t="shared" si="199"/>
        <v/>
      </c>
      <c r="U362" s="105" t="str">
        <f t="shared" ca="1" si="202"/>
        <v/>
      </c>
      <c r="V362" s="105" t="str">
        <f t="shared" ca="1" si="202"/>
        <v/>
      </c>
      <c r="W362" s="105" t="str">
        <f t="shared" ca="1" si="202"/>
        <v/>
      </c>
      <c r="X362" s="105" t="str">
        <f t="shared" ca="1" si="202"/>
        <v/>
      </c>
      <c r="Y362" s="105" t="str">
        <f t="shared" ca="1" si="202"/>
        <v/>
      </c>
      <c r="AB362" s="111" t="str">
        <f t="shared" si="201"/>
        <v xml:space="preserve"> </v>
      </c>
      <c r="AC362" s="135"/>
      <c r="AD362" s="136"/>
      <c r="AE362" s="118" t="str">
        <f t="shared" si="176"/>
        <v/>
      </c>
      <c r="AF362" s="135"/>
      <c r="AG362" s="136"/>
      <c r="AH362" s="118" t="str">
        <f t="shared" si="177"/>
        <v/>
      </c>
      <c r="AI362" s="135"/>
      <c r="AJ362" s="136"/>
      <c r="AK362" s="118" t="str">
        <f t="shared" si="178"/>
        <v/>
      </c>
      <c r="AL362" s="135"/>
      <c r="AM362" s="136"/>
      <c r="AN362" s="118" t="str">
        <f t="shared" si="179"/>
        <v/>
      </c>
      <c r="AO362" s="135"/>
      <c r="AP362" s="136"/>
      <c r="AQ362" s="118" t="str">
        <f t="shared" si="180"/>
        <v/>
      </c>
      <c r="AT362" s="111" t="str">
        <f t="shared" si="181"/>
        <v xml:space="preserve"> </v>
      </c>
      <c r="AU362" t="str">
        <f t="shared" ca="1" si="182"/>
        <v/>
      </c>
      <c r="AV362" s="53" t="str">
        <f t="shared" ca="1" si="183"/>
        <v/>
      </c>
      <c r="AW362" t="str">
        <f t="shared" ca="1" si="184"/>
        <v/>
      </c>
      <c r="AX362" s="121" t="str">
        <f t="shared" ca="1" si="185"/>
        <v/>
      </c>
      <c r="AY362" s="53" t="str">
        <f t="shared" ca="1" si="186"/>
        <v/>
      </c>
      <c r="AZ362" t="str">
        <f t="shared" ca="1" si="187"/>
        <v/>
      </c>
      <c r="BA362" s="121" t="str">
        <f t="shared" ca="1" si="188"/>
        <v/>
      </c>
      <c r="BB362" s="53" t="str">
        <f t="shared" ca="1" si="189"/>
        <v/>
      </c>
      <c r="BC362" t="str">
        <f t="shared" ca="1" si="190"/>
        <v/>
      </c>
      <c r="BD362" s="121" t="str">
        <f t="shared" ca="1" si="191"/>
        <v/>
      </c>
      <c r="BE362" s="53" t="str">
        <f t="shared" ca="1" si="192"/>
        <v/>
      </c>
      <c r="BF362" t="str">
        <f t="shared" ca="1" si="193"/>
        <v/>
      </c>
      <c r="BG362" s="121" t="str">
        <f t="shared" ca="1" si="194"/>
        <v/>
      </c>
      <c r="BH362" s="53" t="str">
        <f t="shared" ca="1" si="195"/>
        <v/>
      </c>
    </row>
    <row r="363" spans="1:60" ht="15.75" thickBot="1" x14ac:dyDescent="0.3">
      <c r="A363" s="48"/>
      <c r="B363" s="48"/>
      <c r="C363" s="48"/>
      <c r="D363" s="48"/>
      <c r="E363" s="48"/>
      <c r="F363" s="48"/>
      <c r="G363" s="48"/>
      <c r="H363" s="48"/>
      <c r="I363" s="48"/>
      <c r="J363" s="220" t="str">
        <f>IF(ISBLANK($G363),"",VLOOKUP($G363,'Chp 3 - Condition Assessment'!$N$5:$R$1000,4,FALSE))</f>
        <v/>
      </c>
      <c r="K363" s="105" t="str">
        <f>IF(ISBLANK($G363),"",VLOOKUP($G363,'Chp 3 - Condition Assessment'!$N$5:$R$1000,5,FALSE))</f>
        <v/>
      </c>
      <c r="L363" s="32" t="str">
        <f t="shared" si="175"/>
        <v xml:space="preserve">  </v>
      </c>
      <c r="P363" t="b">
        <f t="shared" si="170"/>
        <v>0</v>
      </c>
      <c r="Q363" t="str">
        <f t="shared" si="172"/>
        <v/>
      </c>
      <c r="R363" s="53" t="str">
        <f t="shared" si="197"/>
        <v/>
      </c>
      <c r="S363" s="108" t="str">
        <f t="shared" si="198"/>
        <v/>
      </c>
      <c r="T363" s="81" t="str">
        <f t="shared" si="199"/>
        <v/>
      </c>
      <c r="U363" s="105" t="str">
        <f t="shared" ca="1" si="202"/>
        <v/>
      </c>
      <c r="V363" s="105" t="str">
        <f t="shared" ca="1" si="202"/>
        <v/>
      </c>
      <c r="W363" s="105" t="str">
        <f t="shared" ca="1" si="202"/>
        <v/>
      </c>
      <c r="X363" s="105" t="str">
        <f t="shared" ca="1" si="202"/>
        <v/>
      </c>
      <c r="Y363" s="105" t="str">
        <f t="shared" ca="1" si="202"/>
        <v/>
      </c>
      <c r="AB363" s="111" t="str">
        <f t="shared" si="201"/>
        <v xml:space="preserve"> </v>
      </c>
      <c r="AC363" s="135"/>
      <c r="AD363" s="136"/>
      <c r="AE363" s="118" t="str">
        <f t="shared" si="176"/>
        <v/>
      </c>
      <c r="AF363" s="135"/>
      <c r="AG363" s="136"/>
      <c r="AH363" s="118" t="str">
        <f t="shared" si="177"/>
        <v/>
      </c>
      <c r="AI363" s="135"/>
      <c r="AJ363" s="136"/>
      <c r="AK363" s="118" t="str">
        <f t="shared" si="178"/>
        <v/>
      </c>
      <c r="AL363" s="135"/>
      <c r="AM363" s="136"/>
      <c r="AN363" s="118" t="str">
        <f t="shared" si="179"/>
        <v/>
      </c>
      <c r="AO363" s="135"/>
      <c r="AP363" s="136"/>
      <c r="AQ363" s="118" t="str">
        <f t="shared" si="180"/>
        <v/>
      </c>
      <c r="AT363" s="111" t="str">
        <f t="shared" si="181"/>
        <v xml:space="preserve"> </v>
      </c>
      <c r="AU363" t="str">
        <f t="shared" ca="1" si="182"/>
        <v/>
      </c>
      <c r="AV363" s="53" t="str">
        <f t="shared" ca="1" si="183"/>
        <v/>
      </c>
      <c r="AW363" t="str">
        <f t="shared" ca="1" si="184"/>
        <v/>
      </c>
      <c r="AX363" s="121" t="str">
        <f t="shared" ca="1" si="185"/>
        <v/>
      </c>
      <c r="AY363" s="53" t="str">
        <f t="shared" ca="1" si="186"/>
        <v/>
      </c>
      <c r="AZ363" t="str">
        <f t="shared" ca="1" si="187"/>
        <v/>
      </c>
      <c r="BA363" s="121" t="str">
        <f t="shared" ca="1" si="188"/>
        <v/>
      </c>
      <c r="BB363" s="53" t="str">
        <f t="shared" ca="1" si="189"/>
        <v/>
      </c>
      <c r="BC363" t="str">
        <f t="shared" ca="1" si="190"/>
        <v/>
      </c>
      <c r="BD363" s="121" t="str">
        <f t="shared" ca="1" si="191"/>
        <v/>
      </c>
      <c r="BE363" s="53" t="str">
        <f t="shared" ca="1" si="192"/>
        <v/>
      </c>
      <c r="BF363" t="str">
        <f t="shared" ca="1" si="193"/>
        <v/>
      </c>
      <c r="BG363" s="121" t="str">
        <f t="shared" ca="1" si="194"/>
        <v/>
      </c>
      <c r="BH363" s="53" t="str">
        <f t="shared" ca="1" si="195"/>
        <v/>
      </c>
    </row>
    <row r="364" spans="1:60" ht="15.75" thickBot="1" x14ac:dyDescent="0.3">
      <c r="A364" s="48"/>
      <c r="B364" s="48"/>
      <c r="C364" s="48"/>
      <c r="D364" s="48"/>
      <c r="E364" s="48"/>
      <c r="F364" s="48"/>
      <c r="G364" s="48"/>
      <c r="H364" s="48"/>
      <c r="I364" s="48"/>
      <c r="J364" s="220" t="str">
        <f>IF(ISBLANK($G364),"",VLOOKUP($G364,'Chp 3 - Condition Assessment'!$N$5:$R$1000,4,FALSE))</f>
        <v/>
      </c>
      <c r="K364" s="105" t="str">
        <f>IF(ISBLANK($G364),"",VLOOKUP($G364,'Chp 3 - Condition Assessment'!$N$5:$R$1000,5,FALSE))</f>
        <v/>
      </c>
      <c r="L364" s="32" t="str">
        <f t="shared" si="175"/>
        <v xml:space="preserve">  </v>
      </c>
      <c r="P364" t="b">
        <f t="shared" si="170"/>
        <v>0</v>
      </c>
      <c r="Q364" t="str">
        <f t="shared" si="172"/>
        <v/>
      </c>
      <c r="R364" s="53" t="str">
        <f t="shared" si="197"/>
        <v/>
      </c>
      <c r="S364" s="108" t="str">
        <f t="shared" si="198"/>
        <v/>
      </c>
      <c r="T364" s="81" t="str">
        <f t="shared" si="199"/>
        <v/>
      </c>
      <c r="U364" s="105" t="str">
        <f t="shared" ca="1" si="202"/>
        <v/>
      </c>
      <c r="V364" s="105" t="str">
        <f t="shared" ca="1" si="202"/>
        <v/>
      </c>
      <c r="W364" s="105" t="str">
        <f t="shared" ca="1" si="202"/>
        <v/>
      </c>
      <c r="X364" s="105" t="str">
        <f t="shared" ca="1" si="202"/>
        <v/>
      </c>
      <c r="Y364" s="105" t="str">
        <f t="shared" ca="1" si="202"/>
        <v/>
      </c>
      <c r="AB364" s="111" t="str">
        <f t="shared" si="201"/>
        <v xml:space="preserve"> </v>
      </c>
      <c r="AC364" s="135"/>
      <c r="AD364" s="136"/>
      <c r="AE364" s="118" t="str">
        <f t="shared" si="176"/>
        <v/>
      </c>
      <c r="AF364" s="135"/>
      <c r="AG364" s="136"/>
      <c r="AH364" s="118" t="str">
        <f t="shared" si="177"/>
        <v/>
      </c>
      <c r="AI364" s="135"/>
      <c r="AJ364" s="136"/>
      <c r="AK364" s="118" t="str">
        <f t="shared" si="178"/>
        <v/>
      </c>
      <c r="AL364" s="135"/>
      <c r="AM364" s="136"/>
      <c r="AN364" s="118" t="str">
        <f t="shared" si="179"/>
        <v/>
      </c>
      <c r="AO364" s="135"/>
      <c r="AP364" s="136"/>
      <c r="AQ364" s="118" t="str">
        <f t="shared" si="180"/>
        <v/>
      </c>
      <c r="AT364" s="111" t="str">
        <f t="shared" si="181"/>
        <v xml:space="preserve"> </v>
      </c>
      <c r="AU364" t="str">
        <f t="shared" ca="1" si="182"/>
        <v/>
      </c>
      <c r="AV364" s="53" t="str">
        <f t="shared" ca="1" si="183"/>
        <v/>
      </c>
      <c r="AW364" t="str">
        <f t="shared" ca="1" si="184"/>
        <v/>
      </c>
      <c r="AX364" s="121" t="str">
        <f t="shared" ca="1" si="185"/>
        <v/>
      </c>
      <c r="AY364" s="53" t="str">
        <f t="shared" ca="1" si="186"/>
        <v/>
      </c>
      <c r="AZ364" t="str">
        <f t="shared" ca="1" si="187"/>
        <v/>
      </c>
      <c r="BA364" s="121" t="str">
        <f t="shared" ca="1" si="188"/>
        <v/>
      </c>
      <c r="BB364" s="53" t="str">
        <f t="shared" ca="1" si="189"/>
        <v/>
      </c>
      <c r="BC364" t="str">
        <f t="shared" ca="1" si="190"/>
        <v/>
      </c>
      <c r="BD364" s="121" t="str">
        <f t="shared" ca="1" si="191"/>
        <v/>
      </c>
      <c r="BE364" s="53" t="str">
        <f t="shared" ca="1" si="192"/>
        <v/>
      </c>
      <c r="BF364" t="str">
        <f t="shared" ca="1" si="193"/>
        <v/>
      </c>
      <c r="BG364" s="121" t="str">
        <f t="shared" ca="1" si="194"/>
        <v/>
      </c>
      <c r="BH364" s="53" t="str">
        <f t="shared" ca="1" si="195"/>
        <v/>
      </c>
    </row>
    <row r="365" spans="1:60" ht="15.75" thickBot="1" x14ac:dyDescent="0.3">
      <c r="A365" s="48"/>
      <c r="B365" s="48"/>
      <c r="C365" s="48"/>
      <c r="D365" s="48"/>
      <c r="E365" s="48"/>
      <c r="F365" s="48"/>
      <c r="G365" s="48"/>
      <c r="H365" s="48"/>
      <c r="I365" s="48"/>
      <c r="J365" s="220" t="str">
        <f>IF(ISBLANK($G365),"",VLOOKUP($G365,'Chp 3 - Condition Assessment'!$N$5:$R$1000,4,FALSE))</f>
        <v/>
      </c>
      <c r="K365" s="105" t="str">
        <f>IF(ISBLANK($G365),"",VLOOKUP($G365,'Chp 3 - Condition Assessment'!$N$5:$R$1000,5,FALSE))</f>
        <v/>
      </c>
      <c r="L365" s="32" t="str">
        <f t="shared" si="175"/>
        <v xml:space="preserve">  </v>
      </c>
      <c r="P365" t="b">
        <f t="shared" si="170"/>
        <v>0</v>
      </c>
      <c r="Q365" t="str">
        <f t="shared" si="172"/>
        <v/>
      </c>
      <c r="R365" s="53" t="str">
        <f t="shared" si="197"/>
        <v/>
      </c>
      <c r="S365" s="108" t="str">
        <f t="shared" si="198"/>
        <v/>
      </c>
      <c r="T365" s="81" t="str">
        <f t="shared" si="199"/>
        <v/>
      </c>
      <c r="U365" s="105" t="str">
        <f t="shared" ca="1" si="202"/>
        <v/>
      </c>
      <c r="V365" s="105" t="str">
        <f t="shared" ca="1" si="202"/>
        <v/>
      </c>
      <c r="W365" s="105" t="str">
        <f t="shared" ca="1" si="202"/>
        <v/>
      </c>
      <c r="X365" s="105" t="str">
        <f t="shared" ca="1" si="202"/>
        <v/>
      </c>
      <c r="Y365" s="105" t="str">
        <f t="shared" ca="1" si="202"/>
        <v/>
      </c>
      <c r="AB365" s="111" t="str">
        <f t="shared" si="201"/>
        <v xml:space="preserve"> </v>
      </c>
      <c r="AC365" s="135"/>
      <c r="AD365" s="136"/>
      <c r="AE365" s="118" t="str">
        <f t="shared" si="176"/>
        <v/>
      </c>
      <c r="AF365" s="135"/>
      <c r="AG365" s="136"/>
      <c r="AH365" s="118" t="str">
        <f t="shared" si="177"/>
        <v/>
      </c>
      <c r="AI365" s="135"/>
      <c r="AJ365" s="136"/>
      <c r="AK365" s="118" t="str">
        <f t="shared" si="178"/>
        <v/>
      </c>
      <c r="AL365" s="135"/>
      <c r="AM365" s="136"/>
      <c r="AN365" s="118" t="str">
        <f t="shared" si="179"/>
        <v/>
      </c>
      <c r="AO365" s="135"/>
      <c r="AP365" s="136"/>
      <c r="AQ365" s="118" t="str">
        <f t="shared" si="180"/>
        <v/>
      </c>
      <c r="AT365" s="111" t="str">
        <f t="shared" si="181"/>
        <v xml:space="preserve"> </v>
      </c>
      <c r="AU365" t="str">
        <f t="shared" ca="1" si="182"/>
        <v/>
      </c>
      <c r="AV365" s="53" t="str">
        <f t="shared" ca="1" si="183"/>
        <v/>
      </c>
      <c r="AW365" t="str">
        <f t="shared" ca="1" si="184"/>
        <v/>
      </c>
      <c r="AX365" s="121" t="str">
        <f t="shared" ca="1" si="185"/>
        <v/>
      </c>
      <c r="AY365" s="53" t="str">
        <f t="shared" ca="1" si="186"/>
        <v/>
      </c>
      <c r="AZ365" t="str">
        <f t="shared" ca="1" si="187"/>
        <v/>
      </c>
      <c r="BA365" s="121" t="str">
        <f t="shared" ca="1" si="188"/>
        <v/>
      </c>
      <c r="BB365" s="53" t="str">
        <f t="shared" ca="1" si="189"/>
        <v/>
      </c>
      <c r="BC365" t="str">
        <f t="shared" ca="1" si="190"/>
        <v/>
      </c>
      <c r="BD365" s="121" t="str">
        <f t="shared" ca="1" si="191"/>
        <v/>
      </c>
      <c r="BE365" s="53" t="str">
        <f t="shared" ca="1" si="192"/>
        <v/>
      </c>
      <c r="BF365" t="str">
        <f t="shared" ca="1" si="193"/>
        <v/>
      </c>
      <c r="BG365" s="121" t="str">
        <f t="shared" ca="1" si="194"/>
        <v/>
      </c>
      <c r="BH365" s="53" t="str">
        <f t="shared" ca="1" si="195"/>
        <v/>
      </c>
    </row>
    <row r="366" spans="1:60" ht="15.75" thickBot="1" x14ac:dyDescent="0.3">
      <c r="A366" s="48"/>
      <c r="B366" s="48"/>
      <c r="C366" s="48"/>
      <c r="D366" s="48"/>
      <c r="E366" s="48"/>
      <c r="F366" s="48"/>
      <c r="G366" s="48"/>
      <c r="H366" s="48"/>
      <c r="I366" s="48"/>
      <c r="J366" s="220" t="str">
        <f>IF(ISBLANK($G366),"",VLOOKUP($G366,'Chp 3 - Condition Assessment'!$N$5:$R$1000,4,FALSE))</f>
        <v/>
      </c>
      <c r="K366" s="105" t="str">
        <f>IF(ISBLANK($G366),"",VLOOKUP($G366,'Chp 3 - Condition Assessment'!$N$5:$R$1000,5,FALSE))</f>
        <v/>
      </c>
      <c r="L366" s="32" t="str">
        <f t="shared" si="175"/>
        <v xml:space="preserve">  </v>
      </c>
      <c r="P366" t="b">
        <f t="shared" si="170"/>
        <v>0</v>
      </c>
      <c r="Q366" t="str">
        <f t="shared" si="172"/>
        <v/>
      </c>
      <c r="R366" s="53" t="str">
        <f t="shared" si="197"/>
        <v/>
      </c>
      <c r="S366" s="108" t="str">
        <f t="shared" si="198"/>
        <v/>
      </c>
      <c r="T366" s="81" t="str">
        <f t="shared" si="199"/>
        <v/>
      </c>
      <c r="U366" s="105" t="str">
        <f t="shared" ref="U366:Y375" ca="1" si="203">IFERROR(IF((U$10-$S366)&lt;=$T366,$Q366,0),"")</f>
        <v/>
      </c>
      <c r="V366" s="105" t="str">
        <f t="shared" ca="1" si="203"/>
        <v/>
      </c>
      <c r="W366" s="105" t="str">
        <f t="shared" ca="1" si="203"/>
        <v/>
      </c>
      <c r="X366" s="105" t="str">
        <f t="shared" ca="1" si="203"/>
        <v/>
      </c>
      <c r="Y366" s="105" t="str">
        <f t="shared" ca="1" si="203"/>
        <v/>
      </c>
      <c r="AB366" s="111" t="str">
        <f t="shared" si="201"/>
        <v xml:space="preserve"> </v>
      </c>
      <c r="AC366" s="135"/>
      <c r="AD366" s="136"/>
      <c r="AE366" s="118" t="str">
        <f t="shared" si="176"/>
        <v/>
      </c>
      <c r="AF366" s="135"/>
      <c r="AG366" s="136"/>
      <c r="AH366" s="118" t="str">
        <f t="shared" si="177"/>
        <v/>
      </c>
      <c r="AI366" s="135"/>
      <c r="AJ366" s="136"/>
      <c r="AK366" s="118" t="str">
        <f t="shared" si="178"/>
        <v/>
      </c>
      <c r="AL366" s="135"/>
      <c r="AM366" s="136"/>
      <c r="AN366" s="118" t="str">
        <f t="shared" si="179"/>
        <v/>
      </c>
      <c r="AO366" s="135"/>
      <c r="AP366" s="136"/>
      <c r="AQ366" s="118" t="str">
        <f t="shared" si="180"/>
        <v/>
      </c>
      <c r="AT366" s="111" t="str">
        <f t="shared" si="181"/>
        <v xml:space="preserve"> </v>
      </c>
      <c r="AU366" t="str">
        <f t="shared" ca="1" si="182"/>
        <v/>
      </c>
      <c r="AV366" s="53" t="str">
        <f t="shared" ca="1" si="183"/>
        <v/>
      </c>
      <c r="AW366" t="str">
        <f t="shared" ca="1" si="184"/>
        <v/>
      </c>
      <c r="AX366" s="121" t="str">
        <f t="shared" ca="1" si="185"/>
        <v/>
      </c>
      <c r="AY366" s="53" t="str">
        <f t="shared" ca="1" si="186"/>
        <v/>
      </c>
      <c r="AZ366" t="str">
        <f t="shared" ca="1" si="187"/>
        <v/>
      </c>
      <c r="BA366" s="121" t="str">
        <f t="shared" ca="1" si="188"/>
        <v/>
      </c>
      <c r="BB366" s="53" t="str">
        <f t="shared" ca="1" si="189"/>
        <v/>
      </c>
      <c r="BC366" t="str">
        <f t="shared" ca="1" si="190"/>
        <v/>
      </c>
      <c r="BD366" s="121" t="str">
        <f t="shared" ca="1" si="191"/>
        <v/>
      </c>
      <c r="BE366" s="53" t="str">
        <f t="shared" ca="1" si="192"/>
        <v/>
      </c>
      <c r="BF366" t="str">
        <f t="shared" ca="1" si="193"/>
        <v/>
      </c>
      <c r="BG366" s="121" t="str">
        <f t="shared" ca="1" si="194"/>
        <v/>
      </c>
      <c r="BH366" s="53" t="str">
        <f t="shared" ca="1" si="195"/>
        <v/>
      </c>
    </row>
    <row r="367" spans="1:60" ht="15.75" thickBot="1" x14ac:dyDescent="0.3">
      <c r="A367" s="48"/>
      <c r="B367" s="48"/>
      <c r="C367" s="48"/>
      <c r="D367" s="48"/>
      <c r="E367" s="48"/>
      <c r="F367" s="48"/>
      <c r="G367" s="48"/>
      <c r="H367" s="48"/>
      <c r="I367" s="48"/>
      <c r="J367" s="220" t="str">
        <f>IF(ISBLANK($G367),"",VLOOKUP($G367,'Chp 3 - Condition Assessment'!$N$5:$R$1000,4,FALSE))</f>
        <v/>
      </c>
      <c r="K367" s="105" t="str">
        <f>IF(ISBLANK($G367),"",VLOOKUP($G367,'Chp 3 - Condition Assessment'!$N$5:$R$1000,5,FALSE))</f>
        <v/>
      </c>
      <c r="L367" s="32" t="str">
        <f t="shared" si="175"/>
        <v xml:space="preserve">  </v>
      </c>
      <c r="P367" t="b">
        <f t="shared" si="170"/>
        <v>0</v>
      </c>
      <c r="Q367" t="str">
        <f t="shared" si="172"/>
        <v/>
      </c>
      <c r="R367" s="53" t="str">
        <f t="shared" si="197"/>
        <v/>
      </c>
      <c r="S367" s="108" t="str">
        <f t="shared" si="198"/>
        <v/>
      </c>
      <c r="T367" s="81" t="str">
        <f t="shared" si="199"/>
        <v/>
      </c>
      <c r="U367" s="105" t="str">
        <f t="shared" ca="1" si="203"/>
        <v/>
      </c>
      <c r="V367" s="105" t="str">
        <f t="shared" ca="1" si="203"/>
        <v/>
      </c>
      <c r="W367" s="105" t="str">
        <f t="shared" ca="1" si="203"/>
        <v/>
      </c>
      <c r="X367" s="105" t="str">
        <f t="shared" ca="1" si="203"/>
        <v/>
      </c>
      <c r="Y367" s="105" t="str">
        <f t="shared" ca="1" si="203"/>
        <v/>
      </c>
      <c r="AB367" s="111" t="str">
        <f t="shared" si="201"/>
        <v xml:space="preserve"> </v>
      </c>
      <c r="AC367" s="135"/>
      <c r="AD367" s="136"/>
      <c r="AE367" s="118" t="str">
        <f t="shared" si="176"/>
        <v/>
      </c>
      <c r="AF367" s="135"/>
      <c r="AG367" s="136"/>
      <c r="AH367" s="118" t="str">
        <f t="shared" si="177"/>
        <v/>
      </c>
      <c r="AI367" s="135"/>
      <c r="AJ367" s="136"/>
      <c r="AK367" s="118" t="str">
        <f t="shared" si="178"/>
        <v/>
      </c>
      <c r="AL367" s="135"/>
      <c r="AM367" s="136"/>
      <c r="AN367" s="118" t="str">
        <f t="shared" si="179"/>
        <v/>
      </c>
      <c r="AO367" s="135"/>
      <c r="AP367" s="136"/>
      <c r="AQ367" s="118" t="str">
        <f t="shared" si="180"/>
        <v/>
      </c>
      <c r="AT367" s="111" t="str">
        <f t="shared" si="181"/>
        <v xml:space="preserve"> </v>
      </c>
      <c r="AU367" t="str">
        <f t="shared" ca="1" si="182"/>
        <v/>
      </c>
      <c r="AV367" s="53" t="str">
        <f t="shared" ca="1" si="183"/>
        <v/>
      </c>
      <c r="AW367" t="str">
        <f t="shared" ca="1" si="184"/>
        <v/>
      </c>
      <c r="AX367" s="121" t="str">
        <f t="shared" ca="1" si="185"/>
        <v/>
      </c>
      <c r="AY367" s="53" t="str">
        <f t="shared" ca="1" si="186"/>
        <v/>
      </c>
      <c r="AZ367" t="str">
        <f t="shared" ca="1" si="187"/>
        <v/>
      </c>
      <c r="BA367" s="121" t="str">
        <f t="shared" ca="1" si="188"/>
        <v/>
      </c>
      <c r="BB367" s="53" t="str">
        <f t="shared" ca="1" si="189"/>
        <v/>
      </c>
      <c r="BC367" t="str">
        <f t="shared" ca="1" si="190"/>
        <v/>
      </c>
      <c r="BD367" s="121" t="str">
        <f t="shared" ca="1" si="191"/>
        <v/>
      </c>
      <c r="BE367" s="53" t="str">
        <f t="shared" ca="1" si="192"/>
        <v/>
      </c>
      <c r="BF367" t="str">
        <f t="shared" ca="1" si="193"/>
        <v/>
      </c>
      <c r="BG367" s="121" t="str">
        <f t="shared" ca="1" si="194"/>
        <v/>
      </c>
      <c r="BH367" s="53" t="str">
        <f t="shared" ca="1" si="195"/>
        <v/>
      </c>
    </row>
    <row r="368" spans="1:60" ht="15.75" thickBot="1" x14ac:dyDescent="0.3">
      <c r="A368" s="48"/>
      <c r="B368" s="48"/>
      <c r="C368" s="48"/>
      <c r="D368" s="48"/>
      <c r="E368" s="48"/>
      <c r="F368" s="48"/>
      <c r="G368" s="48"/>
      <c r="H368" s="48"/>
      <c r="I368" s="48"/>
      <c r="J368" s="220" t="str">
        <f>IF(ISBLANK($G368),"",VLOOKUP($G368,'Chp 3 - Condition Assessment'!$N$5:$R$1000,4,FALSE))</f>
        <v/>
      </c>
      <c r="K368" s="105" t="str">
        <f>IF(ISBLANK($G368),"",VLOOKUP($G368,'Chp 3 - Condition Assessment'!$N$5:$R$1000,5,FALSE))</f>
        <v/>
      </c>
      <c r="L368" s="32" t="str">
        <f t="shared" si="175"/>
        <v xml:space="preserve">  </v>
      </c>
      <c r="P368" t="b">
        <f t="shared" ref="P368:P431" si="204">IFERROR(OR(IF(ISBLANK(O368),O368="Grand Total"),"",COUNTIF(L:L,O368)),"")</f>
        <v>0</v>
      </c>
      <c r="Q368" t="str">
        <f t="shared" si="172"/>
        <v/>
      </c>
      <c r="R368" s="53" t="str">
        <f t="shared" si="197"/>
        <v/>
      </c>
      <c r="S368" s="108" t="str">
        <f t="shared" si="198"/>
        <v/>
      </c>
      <c r="T368" s="81" t="str">
        <f t="shared" si="199"/>
        <v/>
      </c>
      <c r="U368" s="105" t="str">
        <f t="shared" ca="1" si="203"/>
        <v/>
      </c>
      <c r="V368" s="105" t="str">
        <f t="shared" ca="1" si="203"/>
        <v/>
      </c>
      <c r="W368" s="105" t="str">
        <f t="shared" ca="1" si="203"/>
        <v/>
      </c>
      <c r="X368" s="105" t="str">
        <f t="shared" ca="1" si="203"/>
        <v/>
      </c>
      <c r="Y368" s="105" t="str">
        <f t="shared" ca="1" si="203"/>
        <v/>
      </c>
      <c r="AB368" s="111" t="str">
        <f t="shared" si="201"/>
        <v xml:space="preserve"> </v>
      </c>
      <c r="AC368" s="135"/>
      <c r="AD368" s="136"/>
      <c r="AE368" s="118" t="str">
        <f t="shared" si="176"/>
        <v/>
      </c>
      <c r="AF368" s="135"/>
      <c r="AG368" s="136"/>
      <c r="AH368" s="118" t="str">
        <f t="shared" si="177"/>
        <v/>
      </c>
      <c r="AI368" s="135"/>
      <c r="AJ368" s="136"/>
      <c r="AK368" s="118" t="str">
        <f t="shared" si="178"/>
        <v/>
      </c>
      <c r="AL368" s="135"/>
      <c r="AM368" s="136"/>
      <c r="AN368" s="118" t="str">
        <f t="shared" si="179"/>
        <v/>
      </c>
      <c r="AO368" s="135"/>
      <c r="AP368" s="136"/>
      <c r="AQ368" s="118" t="str">
        <f t="shared" si="180"/>
        <v/>
      </c>
      <c r="AT368" s="111" t="str">
        <f t="shared" si="181"/>
        <v xml:space="preserve"> </v>
      </c>
      <c r="AU368" t="str">
        <f t="shared" ca="1" si="182"/>
        <v/>
      </c>
      <c r="AV368" s="53" t="str">
        <f t="shared" ca="1" si="183"/>
        <v/>
      </c>
      <c r="AW368" t="str">
        <f t="shared" ca="1" si="184"/>
        <v/>
      </c>
      <c r="AX368" s="121" t="str">
        <f t="shared" ca="1" si="185"/>
        <v/>
      </c>
      <c r="AY368" s="53" t="str">
        <f t="shared" ca="1" si="186"/>
        <v/>
      </c>
      <c r="AZ368" t="str">
        <f t="shared" ca="1" si="187"/>
        <v/>
      </c>
      <c r="BA368" s="121" t="str">
        <f t="shared" ca="1" si="188"/>
        <v/>
      </c>
      <c r="BB368" s="53" t="str">
        <f t="shared" ca="1" si="189"/>
        <v/>
      </c>
      <c r="BC368" t="str">
        <f t="shared" ca="1" si="190"/>
        <v/>
      </c>
      <c r="BD368" s="121" t="str">
        <f t="shared" ca="1" si="191"/>
        <v/>
      </c>
      <c r="BE368" s="53" t="str">
        <f t="shared" ca="1" si="192"/>
        <v/>
      </c>
      <c r="BF368" t="str">
        <f t="shared" ca="1" si="193"/>
        <v/>
      </c>
      <c r="BG368" s="121" t="str">
        <f t="shared" ca="1" si="194"/>
        <v/>
      </c>
      <c r="BH368" s="53" t="str">
        <f t="shared" ca="1" si="195"/>
        <v/>
      </c>
    </row>
    <row r="369" spans="1:60" ht="15.75" thickBot="1" x14ac:dyDescent="0.3">
      <c r="A369" s="48"/>
      <c r="B369" s="48"/>
      <c r="C369" s="48"/>
      <c r="D369" s="48"/>
      <c r="E369" s="48"/>
      <c r="F369" s="48"/>
      <c r="G369" s="48"/>
      <c r="H369" s="48"/>
      <c r="I369" s="48"/>
      <c r="J369" s="220" t="str">
        <f>IF(ISBLANK($G369),"",VLOOKUP($G369,'Chp 3 - Condition Assessment'!$N$5:$R$1000,4,FALSE))</f>
        <v/>
      </c>
      <c r="K369" s="105" t="str">
        <f>IF(ISBLANK($G369),"",VLOOKUP($G369,'Chp 3 - Condition Assessment'!$N$5:$R$1000,5,FALSE))</f>
        <v/>
      </c>
      <c r="L369" s="32" t="str">
        <f t="shared" si="175"/>
        <v xml:space="preserve">  </v>
      </c>
      <c r="P369" t="b">
        <f t="shared" si="204"/>
        <v>0</v>
      </c>
      <c r="Q369" t="str">
        <f t="shared" si="172"/>
        <v/>
      </c>
      <c r="R369" s="53" t="str">
        <f t="shared" si="197"/>
        <v/>
      </c>
      <c r="S369" s="108" t="str">
        <f t="shared" si="198"/>
        <v/>
      </c>
      <c r="T369" s="81" t="str">
        <f t="shared" si="199"/>
        <v/>
      </c>
      <c r="U369" s="105" t="str">
        <f t="shared" ca="1" si="203"/>
        <v/>
      </c>
      <c r="V369" s="105" t="str">
        <f t="shared" ca="1" si="203"/>
        <v/>
      </c>
      <c r="W369" s="105" t="str">
        <f t="shared" ca="1" si="203"/>
        <v/>
      </c>
      <c r="X369" s="105" t="str">
        <f t="shared" ca="1" si="203"/>
        <v/>
      </c>
      <c r="Y369" s="105" t="str">
        <f t="shared" ca="1" si="203"/>
        <v/>
      </c>
      <c r="AB369" s="111" t="str">
        <f t="shared" si="201"/>
        <v xml:space="preserve"> </v>
      </c>
      <c r="AC369" s="135"/>
      <c r="AD369" s="136"/>
      <c r="AE369" s="118" t="str">
        <f t="shared" si="176"/>
        <v/>
      </c>
      <c r="AF369" s="135"/>
      <c r="AG369" s="136"/>
      <c r="AH369" s="118" t="str">
        <f t="shared" si="177"/>
        <v/>
      </c>
      <c r="AI369" s="135"/>
      <c r="AJ369" s="136"/>
      <c r="AK369" s="118" t="str">
        <f t="shared" si="178"/>
        <v/>
      </c>
      <c r="AL369" s="135"/>
      <c r="AM369" s="136"/>
      <c r="AN369" s="118" t="str">
        <f t="shared" si="179"/>
        <v/>
      </c>
      <c r="AO369" s="135"/>
      <c r="AP369" s="136"/>
      <c r="AQ369" s="118" t="str">
        <f t="shared" si="180"/>
        <v/>
      </c>
      <c r="AT369" s="111" t="str">
        <f t="shared" si="181"/>
        <v xml:space="preserve"> </v>
      </c>
      <c r="AU369" t="str">
        <f t="shared" ca="1" si="182"/>
        <v/>
      </c>
      <c r="AV369" s="53" t="str">
        <f t="shared" ca="1" si="183"/>
        <v/>
      </c>
      <c r="AW369" t="str">
        <f t="shared" ca="1" si="184"/>
        <v/>
      </c>
      <c r="AX369" s="121" t="str">
        <f t="shared" ca="1" si="185"/>
        <v/>
      </c>
      <c r="AY369" s="53" t="str">
        <f t="shared" ca="1" si="186"/>
        <v/>
      </c>
      <c r="AZ369" t="str">
        <f t="shared" ca="1" si="187"/>
        <v/>
      </c>
      <c r="BA369" s="121" t="str">
        <f t="shared" ca="1" si="188"/>
        <v/>
      </c>
      <c r="BB369" s="53" t="str">
        <f t="shared" ca="1" si="189"/>
        <v/>
      </c>
      <c r="BC369" t="str">
        <f t="shared" ca="1" si="190"/>
        <v/>
      </c>
      <c r="BD369" s="121" t="str">
        <f t="shared" ca="1" si="191"/>
        <v/>
      </c>
      <c r="BE369" s="53" t="str">
        <f t="shared" ca="1" si="192"/>
        <v/>
      </c>
      <c r="BF369" t="str">
        <f t="shared" ca="1" si="193"/>
        <v/>
      </c>
      <c r="BG369" s="121" t="str">
        <f t="shared" ca="1" si="194"/>
        <v/>
      </c>
      <c r="BH369" s="53" t="str">
        <f t="shared" ca="1" si="195"/>
        <v/>
      </c>
    </row>
    <row r="370" spans="1:60" ht="15.75" thickBot="1" x14ac:dyDescent="0.3">
      <c r="A370" s="48"/>
      <c r="B370" s="48"/>
      <c r="C370" s="48"/>
      <c r="D370" s="48"/>
      <c r="E370" s="48"/>
      <c r="F370" s="48"/>
      <c r="G370" s="48"/>
      <c r="H370" s="48"/>
      <c r="I370" s="48"/>
      <c r="J370" s="220" t="str">
        <f>IF(ISBLANK($G370),"",VLOOKUP($G370,'Chp 3 - Condition Assessment'!$N$5:$R$1000,4,FALSE))</f>
        <v/>
      </c>
      <c r="K370" s="105" t="str">
        <f>IF(ISBLANK($G370),"",VLOOKUP($G370,'Chp 3 - Condition Assessment'!$N$5:$R$1000,5,FALSE))</f>
        <v/>
      </c>
      <c r="L370" s="32" t="str">
        <f t="shared" si="175"/>
        <v xml:space="preserve">  </v>
      </c>
      <c r="P370" t="b">
        <f t="shared" si="204"/>
        <v>0</v>
      </c>
      <c r="Q370" t="str">
        <f t="shared" si="172"/>
        <v/>
      </c>
      <c r="R370" s="53" t="str">
        <f t="shared" si="197"/>
        <v/>
      </c>
      <c r="S370" s="108" t="str">
        <f t="shared" si="198"/>
        <v/>
      </c>
      <c r="T370" s="81" t="str">
        <f t="shared" si="199"/>
        <v/>
      </c>
      <c r="U370" s="105" t="str">
        <f t="shared" ca="1" si="203"/>
        <v/>
      </c>
      <c r="V370" s="105" t="str">
        <f t="shared" ca="1" si="203"/>
        <v/>
      </c>
      <c r="W370" s="105" t="str">
        <f t="shared" ca="1" si="203"/>
        <v/>
      </c>
      <c r="X370" s="105" t="str">
        <f t="shared" ca="1" si="203"/>
        <v/>
      </c>
      <c r="Y370" s="105" t="str">
        <f t="shared" ca="1" si="203"/>
        <v/>
      </c>
      <c r="AB370" s="111" t="str">
        <f t="shared" si="201"/>
        <v xml:space="preserve"> </v>
      </c>
      <c r="AC370" s="135"/>
      <c r="AD370" s="136"/>
      <c r="AE370" s="118" t="str">
        <f t="shared" si="176"/>
        <v/>
      </c>
      <c r="AF370" s="135"/>
      <c r="AG370" s="136"/>
      <c r="AH370" s="118" t="str">
        <f t="shared" si="177"/>
        <v/>
      </c>
      <c r="AI370" s="135"/>
      <c r="AJ370" s="136"/>
      <c r="AK370" s="118" t="str">
        <f t="shared" si="178"/>
        <v/>
      </c>
      <c r="AL370" s="135"/>
      <c r="AM370" s="136"/>
      <c r="AN370" s="118" t="str">
        <f t="shared" si="179"/>
        <v/>
      </c>
      <c r="AO370" s="135"/>
      <c r="AP370" s="136"/>
      <c r="AQ370" s="118" t="str">
        <f t="shared" si="180"/>
        <v/>
      </c>
      <c r="AT370" s="111" t="str">
        <f t="shared" si="181"/>
        <v xml:space="preserve"> </v>
      </c>
      <c r="AU370" t="str">
        <f t="shared" ca="1" si="182"/>
        <v/>
      </c>
      <c r="AV370" s="53" t="str">
        <f t="shared" ca="1" si="183"/>
        <v/>
      </c>
      <c r="AW370" t="str">
        <f t="shared" ca="1" si="184"/>
        <v/>
      </c>
      <c r="AX370" s="121" t="str">
        <f t="shared" ca="1" si="185"/>
        <v/>
      </c>
      <c r="AY370" s="53" t="str">
        <f t="shared" ca="1" si="186"/>
        <v/>
      </c>
      <c r="AZ370" t="str">
        <f t="shared" ca="1" si="187"/>
        <v/>
      </c>
      <c r="BA370" s="121" t="str">
        <f t="shared" ca="1" si="188"/>
        <v/>
      </c>
      <c r="BB370" s="53" t="str">
        <f t="shared" ca="1" si="189"/>
        <v/>
      </c>
      <c r="BC370" t="str">
        <f t="shared" ca="1" si="190"/>
        <v/>
      </c>
      <c r="BD370" s="121" t="str">
        <f t="shared" ca="1" si="191"/>
        <v/>
      </c>
      <c r="BE370" s="53" t="str">
        <f t="shared" ca="1" si="192"/>
        <v/>
      </c>
      <c r="BF370" t="str">
        <f t="shared" ca="1" si="193"/>
        <v/>
      </c>
      <c r="BG370" s="121" t="str">
        <f t="shared" ca="1" si="194"/>
        <v/>
      </c>
      <c r="BH370" s="53" t="str">
        <f t="shared" ca="1" si="195"/>
        <v/>
      </c>
    </row>
    <row r="371" spans="1:60" ht="15.75" thickBot="1" x14ac:dyDescent="0.3">
      <c r="A371" s="48"/>
      <c r="B371" s="48"/>
      <c r="C371" s="48"/>
      <c r="D371" s="48"/>
      <c r="E371" s="48"/>
      <c r="F371" s="48"/>
      <c r="G371" s="48"/>
      <c r="H371" s="48"/>
      <c r="I371" s="48"/>
      <c r="J371" s="220" t="str">
        <f>IF(ISBLANK($G371),"",VLOOKUP($G371,'Chp 3 - Condition Assessment'!$N$5:$R$1000,4,FALSE))</f>
        <v/>
      </c>
      <c r="K371" s="105" t="str">
        <f>IF(ISBLANK($G371),"",VLOOKUP($G371,'Chp 3 - Condition Assessment'!$N$5:$R$1000,5,FALSE))</f>
        <v/>
      </c>
      <c r="L371" s="32" t="str">
        <f t="shared" si="175"/>
        <v xml:space="preserve">  </v>
      </c>
      <c r="P371" t="b">
        <f t="shared" si="204"/>
        <v>0</v>
      </c>
      <c r="Q371" t="str">
        <f t="shared" si="172"/>
        <v/>
      </c>
      <c r="R371" s="53" t="str">
        <f t="shared" si="197"/>
        <v/>
      </c>
      <c r="S371" s="108" t="str">
        <f t="shared" si="198"/>
        <v/>
      </c>
      <c r="T371" s="81" t="str">
        <f t="shared" si="199"/>
        <v/>
      </c>
      <c r="U371" s="105" t="str">
        <f t="shared" ca="1" si="203"/>
        <v/>
      </c>
      <c r="V371" s="105" t="str">
        <f t="shared" ca="1" si="203"/>
        <v/>
      </c>
      <c r="W371" s="105" t="str">
        <f t="shared" ca="1" si="203"/>
        <v/>
      </c>
      <c r="X371" s="105" t="str">
        <f t="shared" ca="1" si="203"/>
        <v/>
      </c>
      <c r="Y371" s="105" t="str">
        <f t="shared" ca="1" si="203"/>
        <v/>
      </c>
      <c r="AB371" s="111" t="str">
        <f t="shared" si="201"/>
        <v xml:space="preserve"> </v>
      </c>
      <c r="AC371" s="135"/>
      <c r="AD371" s="136"/>
      <c r="AE371" s="118" t="str">
        <f t="shared" si="176"/>
        <v/>
      </c>
      <c r="AF371" s="135"/>
      <c r="AG371" s="136"/>
      <c r="AH371" s="118" t="str">
        <f t="shared" si="177"/>
        <v/>
      </c>
      <c r="AI371" s="135"/>
      <c r="AJ371" s="136"/>
      <c r="AK371" s="118" t="str">
        <f t="shared" si="178"/>
        <v/>
      </c>
      <c r="AL371" s="135"/>
      <c r="AM371" s="136"/>
      <c r="AN371" s="118" t="str">
        <f t="shared" si="179"/>
        <v/>
      </c>
      <c r="AO371" s="135"/>
      <c r="AP371" s="136"/>
      <c r="AQ371" s="118" t="str">
        <f t="shared" si="180"/>
        <v/>
      </c>
      <c r="AT371" s="111" t="str">
        <f t="shared" si="181"/>
        <v xml:space="preserve"> </v>
      </c>
      <c r="AU371" t="str">
        <f t="shared" ca="1" si="182"/>
        <v/>
      </c>
      <c r="AV371" s="53" t="str">
        <f t="shared" ca="1" si="183"/>
        <v/>
      </c>
      <c r="AW371" t="str">
        <f t="shared" ca="1" si="184"/>
        <v/>
      </c>
      <c r="AX371" s="121" t="str">
        <f t="shared" ca="1" si="185"/>
        <v/>
      </c>
      <c r="AY371" s="53" t="str">
        <f t="shared" ca="1" si="186"/>
        <v/>
      </c>
      <c r="AZ371" t="str">
        <f t="shared" ca="1" si="187"/>
        <v/>
      </c>
      <c r="BA371" s="121" t="str">
        <f t="shared" ca="1" si="188"/>
        <v/>
      </c>
      <c r="BB371" s="53" t="str">
        <f t="shared" ca="1" si="189"/>
        <v/>
      </c>
      <c r="BC371" t="str">
        <f t="shared" ca="1" si="190"/>
        <v/>
      </c>
      <c r="BD371" s="121" t="str">
        <f t="shared" ca="1" si="191"/>
        <v/>
      </c>
      <c r="BE371" s="53" t="str">
        <f t="shared" ca="1" si="192"/>
        <v/>
      </c>
      <c r="BF371" t="str">
        <f t="shared" ca="1" si="193"/>
        <v/>
      </c>
      <c r="BG371" s="121" t="str">
        <f t="shared" ca="1" si="194"/>
        <v/>
      </c>
      <c r="BH371" s="53" t="str">
        <f t="shared" ca="1" si="195"/>
        <v/>
      </c>
    </row>
    <row r="372" spans="1:60" ht="15.75" thickBot="1" x14ac:dyDescent="0.3">
      <c r="A372" s="48"/>
      <c r="B372" s="48"/>
      <c r="C372" s="48"/>
      <c r="D372" s="48"/>
      <c r="E372" s="48"/>
      <c r="F372" s="48"/>
      <c r="G372" s="48"/>
      <c r="H372" s="48"/>
      <c r="I372" s="48"/>
      <c r="J372" s="220" t="str">
        <f>IF(ISBLANK($G372),"",VLOOKUP($G372,'Chp 3 - Condition Assessment'!$N$5:$R$1000,4,FALSE))</f>
        <v/>
      </c>
      <c r="K372" s="105" t="str">
        <f>IF(ISBLANK($G372),"",VLOOKUP($G372,'Chp 3 - Condition Assessment'!$N$5:$R$1000,5,FALSE))</f>
        <v/>
      </c>
      <c r="L372" s="32" t="str">
        <f t="shared" si="175"/>
        <v xml:space="preserve">  </v>
      </c>
      <c r="P372" t="b">
        <f t="shared" si="204"/>
        <v>0</v>
      </c>
      <c r="Q372" t="str">
        <f t="shared" si="172"/>
        <v/>
      </c>
      <c r="R372" s="53" t="str">
        <f t="shared" si="197"/>
        <v/>
      </c>
      <c r="S372" s="108" t="str">
        <f t="shared" si="198"/>
        <v/>
      </c>
      <c r="T372" s="81" t="str">
        <f t="shared" si="199"/>
        <v/>
      </c>
      <c r="U372" s="105" t="str">
        <f t="shared" ca="1" si="203"/>
        <v/>
      </c>
      <c r="V372" s="105" t="str">
        <f t="shared" ca="1" si="203"/>
        <v/>
      </c>
      <c r="W372" s="105" t="str">
        <f t="shared" ca="1" si="203"/>
        <v/>
      </c>
      <c r="X372" s="105" t="str">
        <f t="shared" ca="1" si="203"/>
        <v/>
      </c>
      <c r="Y372" s="105" t="str">
        <f t="shared" ca="1" si="203"/>
        <v/>
      </c>
      <c r="AB372" s="111" t="str">
        <f t="shared" si="201"/>
        <v xml:space="preserve"> </v>
      </c>
      <c r="AC372" s="135"/>
      <c r="AD372" s="136"/>
      <c r="AE372" s="118" t="str">
        <f t="shared" si="176"/>
        <v/>
      </c>
      <c r="AF372" s="135"/>
      <c r="AG372" s="136"/>
      <c r="AH372" s="118" t="str">
        <f t="shared" si="177"/>
        <v/>
      </c>
      <c r="AI372" s="135"/>
      <c r="AJ372" s="136"/>
      <c r="AK372" s="118" t="str">
        <f t="shared" si="178"/>
        <v/>
      </c>
      <c r="AL372" s="135"/>
      <c r="AM372" s="136"/>
      <c r="AN372" s="118" t="str">
        <f t="shared" si="179"/>
        <v/>
      </c>
      <c r="AO372" s="135"/>
      <c r="AP372" s="136"/>
      <c r="AQ372" s="118" t="str">
        <f t="shared" si="180"/>
        <v/>
      </c>
      <c r="AT372" s="111" t="str">
        <f t="shared" si="181"/>
        <v xml:space="preserve"> </v>
      </c>
      <c r="AU372" t="str">
        <f t="shared" ca="1" si="182"/>
        <v/>
      </c>
      <c r="AV372" s="53" t="str">
        <f t="shared" ca="1" si="183"/>
        <v/>
      </c>
      <c r="AW372" t="str">
        <f t="shared" ca="1" si="184"/>
        <v/>
      </c>
      <c r="AX372" s="121" t="str">
        <f t="shared" ca="1" si="185"/>
        <v/>
      </c>
      <c r="AY372" s="53" t="str">
        <f t="shared" ca="1" si="186"/>
        <v/>
      </c>
      <c r="AZ372" t="str">
        <f t="shared" ca="1" si="187"/>
        <v/>
      </c>
      <c r="BA372" s="121" t="str">
        <f t="shared" ca="1" si="188"/>
        <v/>
      </c>
      <c r="BB372" s="53" t="str">
        <f t="shared" ca="1" si="189"/>
        <v/>
      </c>
      <c r="BC372" t="str">
        <f t="shared" ca="1" si="190"/>
        <v/>
      </c>
      <c r="BD372" s="121" t="str">
        <f t="shared" ca="1" si="191"/>
        <v/>
      </c>
      <c r="BE372" s="53" t="str">
        <f t="shared" ca="1" si="192"/>
        <v/>
      </c>
      <c r="BF372" t="str">
        <f t="shared" ca="1" si="193"/>
        <v/>
      </c>
      <c r="BG372" s="121" t="str">
        <f t="shared" ca="1" si="194"/>
        <v/>
      </c>
      <c r="BH372" s="53" t="str">
        <f t="shared" ca="1" si="195"/>
        <v/>
      </c>
    </row>
    <row r="373" spans="1:60" ht="15.75" thickBot="1" x14ac:dyDescent="0.3">
      <c r="A373" s="48"/>
      <c r="B373" s="48"/>
      <c r="C373" s="48"/>
      <c r="D373" s="48"/>
      <c r="E373" s="48"/>
      <c r="F373" s="48"/>
      <c r="G373" s="48"/>
      <c r="H373" s="48"/>
      <c r="I373" s="48"/>
      <c r="J373" s="220" t="str">
        <f>IF(ISBLANK($G373),"",VLOOKUP($G373,'Chp 3 - Condition Assessment'!$N$5:$R$1000,4,FALSE))</f>
        <v/>
      </c>
      <c r="K373" s="105" t="str">
        <f>IF(ISBLANK($G373),"",VLOOKUP($G373,'Chp 3 - Condition Assessment'!$N$5:$R$1000,5,FALSE))</f>
        <v/>
      </c>
      <c r="L373" s="32" t="str">
        <f t="shared" si="175"/>
        <v xml:space="preserve">  </v>
      </c>
      <c r="P373" t="b">
        <f t="shared" si="204"/>
        <v>0</v>
      </c>
      <c r="Q373" t="str">
        <f t="shared" si="172"/>
        <v/>
      </c>
      <c r="R373" s="53" t="str">
        <f t="shared" si="197"/>
        <v/>
      </c>
      <c r="S373" s="108" t="str">
        <f t="shared" si="198"/>
        <v/>
      </c>
      <c r="T373" s="81" t="str">
        <f t="shared" si="199"/>
        <v/>
      </c>
      <c r="U373" s="105" t="str">
        <f t="shared" ca="1" si="203"/>
        <v/>
      </c>
      <c r="V373" s="105" t="str">
        <f t="shared" ca="1" si="203"/>
        <v/>
      </c>
      <c r="W373" s="105" t="str">
        <f t="shared" ca="1" si="203"/>
        <v/>
      </c>
      <c r="X373" s="105" t="str">
        <f t="shared" ca="1" si="203"/>
        <v/>
      </c>
      <c r="Y373" s="105" t="str">
        <f t="shared" ca="1" si="203"/>
        <v/>
      </c>
      <c r="AB373" s="111" t="str">
        <f t="shared" si="201"/>
        <v xml:space="preserve"> </v>
      </c>
      <c r="AC373" s="135"/>
      <c r="AD373" s="136"/>
      <c r="AE373" s="118" t="str">
        <f t="shared" si="176"/>
        <v/>
      </c>
      <c r="AF373" s="135"/>
      <c r="AG373" s="136"/>
      <c r="AH373" s="118" t="str">
        <f t="shared" si="177"/>
        <v/>
      </c>
      <c r="AI373" s="135"/>
      <c r="AJ373" s="136"/>
      <c r="AK373" s="118" t="str">
        <f t="shared" si="178"/>
        <v/>
      </c>
      <c r="AL373" s="135"/>
      <c r="AM373" s="136"/>
      <c r="AN373" s="118" t="str">
        <f t="shared" si="179"/>
        <v/>
      </c>
      <c r="AO373" s="135"/>
      <c r="AP373" s="136"/>
      <c r="AQ373" s="118" t="str">
        <f t="shared" si="180"/>
        <v/>
      </c>
      <c r="AT373" s="111" t="str">
        <f t="shared" si="181"/>
        <v xml:space="preserve"> </v>
      </c>
      <c r="AU373" t="str">
        <f t="shared" ca="1" si="182"/>
        <v/>
      </c>
      <c r="AV373" s="53" t="str">
        <f t="shared" ca="1" si="183"/>
        <v/>
      </c>
      <c r="AW373" t="str">
        <f t="shared" ca="1" si="184"/>
        <v/>
      </c>
      <c r="AX373" s="121" t="str">
        <f t="shared" ca="1" si="185"/>
        <v/>
      </c>
      <c r="AY373" s="53" t="str">
        <f t="shared" ca="1" si="186"/>
        <v/>
      </c>
      <c r="AZ373" t="str">
        <f t="shared" ca="1" si="187"/>
        <v/>
      </c>
      <c r="BA373" s="121" t="str">
        <f t="shared" ca="1" si="188"/>
        <v/>
      </c>
      <c r="BB373" s="53" t="str">
        <f t="shared" ca="1" si="189"/>
        <v/>
      </c>
      <c r="BC373" t="str">
        <f t="shared" ca="1" si="190"/>
        <v/>
      </c>
      <c r="BD373" s="121" t="str">
        <f t="shared" ca="1" si="191"/>
        <v/>
      </c>
      <c r="BE373" s="53" t="str">
        <f t="shared" ca="1" si="192"/>
        <v/>
      </c>
      <c r="BF373" t="str">
        <f t="shared" ca="1" si="193"/>
        <v/>
      </c>
      <c r="BG373" s="121" t="str">
        <f t="shared" ca="1" si="194"/>
        <v/>
      </c>
      <c r="BH373" s="53" t="str">
        <f t="shared" ca="1" si="195"/>
        <v/>
      </c>
    </row>
    <row r="374" spans="1:60" ht="15.75" thickBot="1" x14ac:dyDescent="0.3">
      <c r="A374" s="48"/>
      <c r="B374" s="48"/>
      <c r="C374" s="48"/>
      <c r="D374" s="48"/>
      <c r="E374" s="48"/>
      <c r="F374" s="48"/>
      <c r="G374" s="48"/>
      <c r="H374" s="48"/>
      <c r="I374" s="48"/>
      <c r="J374" s="220" t="str">
        <f>IF(ISBLANK($G374),"",VLOOKUP($G374,'Chp 3 - Condition Assessment'!$N$5:$R$1000,4,FALSE))</f>
        <v/>
      </c>
      <c r="K374" s="105" t="str">
        <f>IF(ISBLANK($G374),"",VLOOKUP($G374,'Chp 3 - Condition Assessment'!$N$5:$R$1000,5,FALSE))</f>
        <v/>
      </c>
      <c r="L374" s="32" t="str">
        <f t="shared" si="175"/>
        <v xml:space="preserve">  </v>
      </c>
      <c r="P374" t="b">
        <f t="shared" si="204"/>
        <v>0</v>
      </c>
      <c r="Q374" t="str">
        <f t="shared" si="172"/>
        <v/>
      </c>
      <c r="R374" s="53" t="str">
        <f t="shared" si="197"/>
        <v/>
      </c>
      <c r="S374" s="108" t="str">
        <f t="shared" si="198"/>
        <v/>
      </c>
      <c r="T374" s="81" t="str">
        <f t="shared" si="199"/>
        <v/>
      </c>
      <c r="U374" s="105" t="str">
        <f t="shared" ca="1" si="203"/>
        <v/>
      </c>
      <c r="V374" s="105" t="str">
        <f t="shared" ca="1" si="203"/>
        <v/>
      </c>
      <c r="W374" s="105" t="str">
        <f t="shared" ca="1" si="203"/>
        <v/>
      </c>
      <c r="X374" s="105" t="str">
        <f t="shared" ca="1" si="203"/>
        <v/>
      </c>
      <c r="Y374" s="105" t="str">
        <f t="shared" ca="1" si="203"/>
        <v/>
      </c>
      <c r="AB374" s="111" t="str">
        <f t="shared" si="201"/>
        <v xml:space="preserve"> </v>
      </c>
      <c r="AC374" s="135"/>
      <c r="AD374" s="136"/>
      <c r="AE374" s="118" t="str">
        <f t="shared" si="176"/>
        <v/>
      </c>
      <c r="AF374" s="135"/>
      <c r="AG374" s="136"/>
      <c r="AH374" s="118" t="str">
        <f t="shared" si="177"/>
        <v/>
      </c>
      <c r="AI374" s="135"/>
      <c r="AJ374" s="136"/>
      <c r="AK374" s="118" t="str">
        <f t="shared" si="178"/>
        <v/>
      </c>
      <c r="AL374" s="135"/>
      <c r="AM374" s="136"/>
      <c r="AN374" s="118" t="str">
        <f t="shared" si="179"/>
        <v/>
      </c>
      <c r="AO374" s="135"/>
      <c r="AP374" s="136"/>
      <c r="AQ374" s="118" t="str">
        <f t="shared" si="180"/>
        <v/>
      </c>
      <c r="AT374" s="111" t="str">
        <f t="shared" si="181"/>
        <v xml:space="preserve"> </v>
      </c>
      <c r="AU374" t="str">
        <f t="shared" ca="1" si="182"/>
        <v/>
      </c>
      <c r="AV374" s="53" t="str">
        <f t="shared" ca="1" si="183"/>
        <v/>
      </c>
      <c r="AW374" t="str">
        <f t="shared" ca="1" si="184"/>
        <v/>
      </c>
      <c r="AX374" s="121" t="str">
        <f t="shared" ca="1" si="185"/>
        <v/>
      </c>
      <c r="AY374" s="53" t="str">
        <f t="shared" ca="1" si="186"/>
        <v/>
      </c>
      <c r="AZ374" t="str">
        <f t="shared" ca="1" si="187"/>
        <v/>
      </c>
      <c r="BA374" s="121" t="str">
        <f t="shared" ca="1" si="188"/>
        <v/>
      </c>
      <c r="BB374" s="53" t="str">
        <f t="shared" ca="1" si="189"/>
        <v/>
      </c>
      <c r="BC374" t="str">
        <f t="shared" ca="1" si="190"/>
        <v/>
      </c>
      <c r="BD374" s="121" t="str">
        <f t="shared" ca="1" si="191"/>
        <v/>
      </c>
      <c r="BE374" s="53" t="str">
        <f t="shared" ca="1" si="192"/>
        <v/>
      </c>
      <c r="BF374" t="str">
        <f t="shared" ca="1" si="193"/>
        <v/>
      </c>
      <c r="BG374" s="121" t="str">
        <f t="shared" ca="1" si="194"/>
        <v/>
      </c>
      <c r="BH374" s="53" t="str">
        <f t="shared" ca="1" si="195"/>
        <v/>
      </c>
    </row>
    <row r="375" spans="1:60" ht="15.75" thickBot="1" x14ac:dyDescent="0.3">
      <c r="A375" s="48"/>
      <c r="B375" s="48"/>
      <c r="C375" s="48"/>
      <c r="D375" s="48"/>
      <c r="E375" s="48"/>
      <c r="F375" s="48"/>
      <c r="G375" s="48"/>
      <c r="H375" s="48"/>
      <c r="I375" s="48"/>
      <c r="J375" s="220" t="str">
        <f>IF(ISBLANK($G375),"",VLOOKUP($G375,'Chp 3 - Condition Assessment'!$N$5:$R$1000,4,FALSE))</f>
        <v/>
      </c>
      <c r="K375" s="105" t="str">
        <f>IF(ISBLANK($G375),"",VLOOKUP($G375,'Chp 3 - Condition Assessment'!$N$5:$R$1000,5,FALSE))</f>
        <v/>
      </c>
      <c r="L375" s="32" t="str">
        <f t="shared" si="175"/>
        <v xml:space="preserve">  </v>
      </c>
      <c r="P375" t="b">
        <f t="shared" si="204"/>
        <v>0</v>
      </c>
      <c r="Q375" t="str">
        <f t="shared" si="172"/>
        <v/>
      </c>
      <c r="R375" s="53" t="str">
        <f t="shared" si="197"/>
        <v/>
      </c>
      <c r="S375" s="108" t="str">
        <f t="shared" si="198"/>
        <v/>
      </c>
      <c r="T375" s="81" t="str">
        <f t="shared" si="199"/>
        <v/>
      </c>
      <c r="U375" s="105" t="str">
        <f t="shared" ca="1" si="203"/>
        <v/>
      </c>
      <c r="V375" s="105" t="str">
        <f t="shared" ca="1" si="203"/>
        <v/>
      </c>
      <c r="W375" s="105" t="str">
        <f t="shared" ca="1" si="203"/>
        <v/>
      </c>
      <c r="X375" s="105" t="str">
        <f t="shared" ca="1" si="203"/>
        <v/>
      </c>
      <c r="Y375" s="105" t="str">
        <f t="shared" ca="1" si="203"/>
        <v/>
      </c>
      <c r="AB375" s="111" t="str">
        <f t="shared" si="201"/>
        <v xml:space="preserve"> </v>
      </c>
      <c r="AC375" s="135"/>
      <c r="AD375" s="136"/>
      <c r="AE375" s="118" t="str">
        <f t="shared" si="176"/>
        <v/>
      </c>
      <c r="AF375" s="135"/>
      <c r="AG375" s="136"/>
      <c r="AH375" s="118" t="str">
        <f t="shared" si="177"/>
        <v/>
      </c>
      <c r="AI375" s="135"/>
      <c r="AJ375" s="136"/>
      <c r="AK375" s="118" t="str">
        <f t="shared" si="178"/>
        <v/>
      </c>
      <c r="AL375" s="135"/>
      <c r="AM375" s="136"/>
      <c r="AN375" s="118" t="str">
        <f t="shared" si="179"/>
        <v/>
      </c>
      <c r="AO375" s="135"/>
      <c r="AP375" s="136"/>
      <c r="AQ375" s="118" t="str">
        <f t="shared" si="180"/>
        <v/>
      </c>
      <c r="AT375" s="111" t="str">
        <f t="shared" si="181"/>
        <v xml:space="preserve"> </v>
      </c>
      <c r="AU375" t="str">
        <f t="shared" ca="1" si="182"/>
        <v/>
      </c>
      <c r="AV375" s="53" t="str">
        <f t="shared" ca="1" si="183"/>
        <v/>
      </c>
      <c r="AW375" t="str">
        <f t="shared" ca="1" si="184"/>
        <v/>
      </c>
      <c r="AX375" s="121" t="str">
        <f t="shared" ca="1" si="185"/>
        <v/>
      </c>
      <c r="AY375" s="53" t="str">
        <f t="shared" ca="1" si="186"/>
        <v/>
      </c>
      <c r="AZ375" t="str">
        <f t="shared" ca="1" si="187"/>
        <v/>
      </c>
      <c r="BA375" s="121" t="str">
        <f t="shared" ca="1" si="188"/>
        <v/>
      </c>
      <c r="BB375" s="53" t="str">
        <f t="shared" ca="1" si="189"/>
        <v/>
      </c>
      <c r="BC375" t="str">
        <f t="shared" ca="1" si="190"/>
        <v/>
      </c>
      <c r="BD375" s="121" t="str">
        <f t="shared" ca="1" si="191"/>
        <v/>
      </c>
      <c r="BE375" s="53" t="str">
        <f t="shared" ca="1" si="192"/>
        <v/>
      </c>
      <c r="BF375" t="str">
        <f t="shared" ca="1" si="193"/>
        <v/>
      </c>
      <c r="BG375" s="121" t="str">
        <f t="shared" ca="1" si="194"/>
        <v/>
      </c>
      <c r="BH375" s="53" t="str">
        <f t="shared" ca="1" si="195"/>
        <v/>
      </c>
    </row>
    <row r="376" spans="1:60" ht="15.75" thickBot="1" x14ac:dyDescent="0.3">
      <c r="A376" s="48"/>
      <c r="B376" s="48"/>
      <c r="C376" s="48"/>
      <c r="D376" s="48"/>
      <c r="E376" s="48"/>
      <c r="F376" s="48"/>
      <c r="G376" s="48"/>
      <c r="H376" s="48"/>
      <c r="I376" s="48"/>
      <c r="J376" s="220" t="str">
        <f>IF(ISBLANK($G376),"",VLOOKUP($G376,'Chp 3 - Condition Assessment'!$N$5:$R$1000,4,FALSE))</f>
        <v/>
      </c>
      <c r="K376" s="105" t="str">
        <f>IF(ISBLANK($G376),"",VLOOKUP($G376,'Chp 3 - Condition Assessment'!$N$5:$R$1000,5,FALSE))</f>
        <v/>
      </c>
      <c r="L376" s="32" t="str">
        <f t="shared" si="175"/>
        <v xml:space="preserve">  </v>
      </c>
      <c r="P376" t="b">
        <f t="shared" si="204"/>
        <v>0</v>
      </c>
      <c r="Q376" t="str">
        <f t="shared" si="172"/>
        <v/>
      </c>
      <c r="R376" s="53" t="str">
        <f t="shared" si="197"/>
        <v/>
      </c>
      <c r="S376" s="108" t="str">
        <f t="shared" si="198"/>
        <v/>
      </c>
      <c r="T376" s="81" t="str">
        <f t="shared" si="199"/>
        <v/>
      </c>
      <c r="U376" s="105" t="str">
        <f t="shared" ref="U376:Y385" ca="1" si="205">IFERROR(IF((U$10-$S376)&lt;=$T376,$Q376,0),"")</f>
        <v/>
      </c>
      <c r="V376" s="105" t="str">
        <f t="shared" ca="1" si="205"/>
        <v/>
      </c>
      <c r="W376" s="105" t="str">
        <f t="shared" ca="1" si="205"/>
        <v/>
      </c>
      <c r="X376" s="105" t="str">
        <f t="shared" ca="1" si="205"/>
        <v/>
      </c>
      <c r="Y376" s="105" t="str">
        <f t="shared" ca="1" si="205"/>
        <v/>
      </c>
      <c r="AB376" s="111" t="str">
        <f t="shared" si="201"/>
        <v xml:space="preserve"> </v>
      </c>
      <c r="AC376" s="135"/>
      <c r="AD376" s="136"/>
      <c r="AE376" s="118" t="str">
        <f t="shared" si="176"/>
        <v/>
      </c>
      <c r="AF376" s="135"/>
      <c r="AG376" s="136"/>
      <c r="AH376" s="118" t="str">
        <f t="shared" si="177"/>
        <v/>
      </c>
      <c r="AI376" s="135"/>
      <c r="AJ376" s="136"/>
      <c r="AK376" s="118" t="str">
        <f t="shared" si="178"/>
        <v/>
      </c>
      <c r="AL376" s="135"/>
      <c r="AM376" s="136"/>
      <c r="AN376" s="118" t="str">
        <f t="shared" si="179"/>
        <v/>
      </c>
      <c r="AO376" s="135"/>
      <c r="AP376" s="136"/>
      <c r="AQ376" s="118" t="str">
        <f t="shared" si="180"/>
        <v/>
      </c>
      <c r="AT376" s="111" t="str">
        <f t="shared" si="181"/>
        <v xml:space="preserve"> </v>
      </c>
      <c r="AU376" t="str">
        <f t="shared" ca="1" si="182"/>
        <v/>
      </c>
      <c r="AV376" s="53" t="str">
        <f t="shared" ca="1" si="183"/>
        <v/>
      </c>
      <c r="AW376" t="str">
        <f t="shared" ca="1" si="184"/>
        <v/>
      </c>
      <c r="AX376" s="121" t="str">
        <f t="shared" ca="1" si="185"/>
        <v/>
      </c>
      <c r="AY376" s="53" t="str">
        <f t="shared" ca="1" si="186"/>
        <v/>
      </c>
      <c r="AZ376" t="str">
        <f t="shared" ca="1" si="187"/>
        <v/>
      </c>
      <c r="BA376" s="121" t="str">
        <f t="shared" ca="1" si="188"/>
        <v/>
      </c>
      <c r="BB376" s="53" t="str">
        <f t="shared" ca="1" si="189"/>
        <v/>
      </c>
      <c r="BC376" t="str">
        <f t="shared" ca="1" si="190"/>
        <v/>
      </c>
      <c r="BD376" s="121" t="str">
        <f t="shared" ca="1" si="191"/>
        <v/>
      </c>
      <c r="BE376" s="53" t="str">
        <f t="shared" ca="1" si="192"/>
        <v/>
      </c>
      <c r="BF376" t="str">
        <f t="shared" ca="1" si="193"/>
        <v/>
      </c>
      <c r="BG376" s="121" t="str">
        <f t="shared" ca="1" si="194"/>
        <v/>
      </c>
      <c r="BH376" s="53" t="str">
        <f t="shared" ca="1" si="195"/>
        <v/>
      </c>
    </row>
    <row r="377" spans="1:60" ht="15.75" thickBot="1" x14ac:dyDescent="0.3">
      <c r="A377" s="48"/>
      <c r="B377" s="48"/>
      <c r="C377" s="48"/>
      <c r="D377" s="48"/>
      <c r="E377" s="48"/>
      <c r="F377" s="48"/>
      <c r="G377" s="48"/>
      <c r="H377" s="48"/>
      <c r="I377" s="48"/>
      <c r="J377" s="220" t="str">
        <f>IF(ISBLANK($G377),"",VLOOKUP($G377,'Chp 3 - Condition Assessment'!$N$5:$R$1000,4,FALSE))</f>
        <v/>
      </c>
      <c r="K377" s="105" t="str">
        <f>IF(ISBLANK($G377),"",VLOOKUP($G377,'Chp 3 - Condition Assessment'!$N$5:$R$1000,5,FALSE))</f>
        <v/>
      </c>
      <c r="L377" s="32" t="str">
        <f t="shared" si="175"/>
        <v xml:space="preserve">  </v>
      </c>
      <c r="P377" t="b">
        <f t="shared" si="204"/>
        <v>0</v>
      </c>
      <c r="Q377" t="str">
        <f t="shared" si="172"/>
        <v/>
      </c>
      <c r="R377" s="53" t="str">
        <f t="shared" si="197"/>
        <v/>
      </c>
      <c r="S377" s="108" t="str">
        <f t="shared" si="198"/>
        <v/>
      </c>
      <c r="T377" s="81" t="str">
        <f t="shared" si="199"/>
        <v/>
      </c>
      <c r="U377" s="105" t="str">
        <f t="shared" ca="1" si="205"/>
        <v/>
      </c>
      <c r="V377" s="105" t="str">
        <f t="shared" ca="1" si="205"/>
        <v/>
      </c>
      <c r="W377" s="105" t="str">
        <f t="shared" ca="1" si="205"/>
        <v/>
      </c>
      <c r="X377" s="105" t="str">
        <f t="shared" ca="1" si="205"/>
        <v/>
      </c>
      <c r="Y377" s="105" t="str">
        <f t="shared" ca="1" si="205"/>
        <v/>
      </c>
      <c r="AB377" s="111" t="str">
        <f t="shared" si="201"/>
        <v xml:space="preserve"> </v>
      </c>
      <c r="AC377" s="135"/>
      <c r="AD377" s="136"/>
      <c r="AE377" s="118" t="str">
        <f t="shared" si="176"/>
        <v/>
      </c>
      <c r="AF377" s="135"/>
      <c r="AG377" s="136"/>
      <c r="AH377" s="118" t="str">
        <f t="shared" si="177"/>
        <v/>
      </c>
      <c r="AI377" s="135"/>
      <c r="AJ377" s="136"/>
      <c r="AK377" s="118" t="str">
        <f t="shared" si="178"/>
        <v/>
      </c>
      <c r="AL377" s="135"/>
      <c r="AM377" s="136"/>
      <c r="AN377" s="118" t="str">
        <f t="shared" si="179"/>
        <v/>
      </c>
      <c r="AO377" s="135"/>
      <c r="AP377" s="136"/>
      <c r="AQ377" s="118" t="str">
        <f t="shared" si="180"/>
        <v/>
      </c>
      <c r="AT377" s="111" t="str">
        <f t="shared" si="181"/>
        <v xml:space="preserve"> </v>
      </c>
      <c r="AU377" t="str">
        <f t="shared" ca="1" si="182"/>
        <v/>
      </c>
      <c r="AV377" s="53" t="str">
        <f t="shared" ca="1" si="183"/>
        <v/>
      </c>
      <c r="AW377" t="str">
        <f t="shared" ca="1" si="184"/>
        <v/>
      </c>
      <c r="AX377" s="121" t="str">
        <f t="shared" ca="1" si="185"/>
        <v/>
      </c>
      <c r="AY377" s="53" t="str">
        <f t="shared" ca="1" si="186"/>
        <v/>
      </c>
      <c r="AZ377" t="str">
        <f t="shared" ca="1" si="187"/>
        <v/>
      </c>
      <c r="BA377" s="121" t="str">
        <f t="shared" ca="1" si="188"/>
        <v/>
      </c>
      <c r="BB377" s="53" t="str">
        <f t="shared" ca="1" si="189"/>
        <v/>
      </c>
      <c r="BC377" t="str">
        <f t="shared" ca="1" si="190"/>
        <v/>
      </c>
      <c r="BD377" s="121" t="str">
        <f t="shared" ca="1" si="191"/>
        <v/>
      </c>
      <c r="BE377" s="53" t="str">
        <f t="shared" ca="1" si="192"/>
        <v/>
      </c>
      <c r="BF377" t="str">
        <f t="shared" ca="1" si="193"/>
        <v/>
      </c>
      <c r="BG377" s="121" t="str">
        <f t="shared" ca="1" si="194"/>
        <v/>
      </c>
      <c r="BH377" s="53" t="str">
        <f t="shared" ca="1" si="195"/>
        <v/>
      </c>
    </row>
    <row r="378" spans="1:60" ht="15.75" thickBot="1" x14ac:dyDescent="0.3">
      <c r="A378" s="48"/>
      <c r="B378" s="48"/>
      <c r="C378" s="48"/>
      <c r="D378" s="48"/>
      <c r="E378" s="48"/>
      <c r="F378" s="48"/>
      <c r="G378" s="48"/>
      <c r="H378" s="48"/>
      <c r="I378" s="48"/>
      <c r="J378" s="220" t="str">
        <f>IF(ISBLANK($G378),"",VLOOKUP($G378,'Chp 3 - Condition Assessment'!$N$5:$R$1000,4,FALSE))</f>
        <v/>
      </c>
      <c r="K378" s="105" t="str">
        <f>IF(ISBLANK($G378),"",VLOOKUP($G378,'Chp 3 - Condition Assessment'!$N$5:$R$1000,5,FALSE))</f>
        <v/>
      </c>
      <c r="L378" s="32" t="str">
        <f t="shared" si="175"/>
        <v xml:space="preserve">  </v>
      </c>
      <c r="P378" t="b">
        <f t="shared" si="204"/>
        <v>0</v>
      </c>
      <c r="Q378" t="str">
        <f t="shared" si="172"/>
        <v/>
      </c>
      <c r="R378" s="53" t="str">
        <f t="shared" si="197"/>
        <v/>
      </c>
      <c r="S378" s="108" t="str">
        <f t="shared" si="198"/>
        <v/>
      </c>
      <c r="T378" s="81" t="str">
        <f t="shared" si="199"/>
        <v/>
      </c>
      <c r="U378" s="105" t="str">
        <f t="shared" ca="1" si="205"/>
        <v/>
      </c>
      <c r="V378" s="105" t="str">
        <f t="shared" ca="1" si="205"/>
        <v/>
      </c>
      <c r="W378" s="105" t="str">
        <f t="shared" ca="1" si="205"/>
        <v/>
      </c>
      <c r="X378" s="105" t="str">
        <f t="shared" ca="1" si="205"/>
        <v/>
      </c>
      <c r="Y378" s="105" t="str">
        <f t="shared" ca="1" si="205"/>
        <v/>
      </c>
      <c r="AB378" s="111" t="str">
        <f t="shared" si="201"/>
        <v xml:space="preserve"> </v>
      </c>
      <c r="AC378" s="135"/>
      <c r="AD378" s="136"/>
      <c r="AE378" s="118" t="str">
        <f t="shared" si="176"/>
        <v/>
      </c>
      <c r="AF378" s="135"/>
      <c r="AG378" s="136"/>
      <c r="AH378" s="118" t="str">
        <f t="shared" si="177"/>
        <v/>
      </c>
      <c r="AI378" s="135"/>
      <c r="AJ378" s="136"/>
      <c r="AK378" s="118" t="str">
        <f t="shared" si="178"/>
        <v/>
      </c>
      <c r="AL378" s="135"/>
      <c r="AM378" s="136"/>
      <c r="AN378" s="118" t="str">
        <f t="shared" si="179"/>
        <v/>
      </c>
      <c r="AO378" s="135"/>
      <c r="AP378" s="136"/>
      <c r="AQ378" s="118" t="str">
        <f t="shared" si="180"/>
        <v/>
      </c>
      <c r="AT378" s="111" t="str">
        <f t="shared" si="181"/>
        <v xml:space="preserve"> </v>
      </c>
      <c r="AU378" t="str">
        <f t="shared" ca="1" si="182"/>
        <v/>
      </c>
      <c r="AV378" s="53" t="str">
        <f t="shared" ca="1" si="183"/>
        <v/>
      </c>
      <c r="AW378" t="str">
        <f t="shared" ca="1" si="184"/>
        <v/>
      </c>
      <c r="AX378" s="121" t="str">
        <f t="shared" ca="1" si="185"/>
        <v/>
      </c>
      <c r="AY378" s="53" t="str">
        <f t="shared" ca="1" si="186"/>
        <v/>
      </c>
      <c r="AZ378" t="str">
        <f t="shared" ca="1" si="187"/>
        <v/>
      </c>
      <c r="BA378" s="121" t="str">
        <f t="shared" ca="1" si="188"/>
        <v/>
      </c>
      <c r="BB378" s="53" t="str">
        <f t="shared" ca="1" si="189"/>
        <v/>
      </c>
      <c r="BC378" t="str">
        <f t="shared" ca="1" si="190"/>
        <v/>
      </c>
      <c r="BD378" s="121" t="str">
        <f t="shared" ca="1" si="191"/>
        <v/>
      </c>
      <c r="BE378" s="53" t="str">
        <f t="shared" ca="1" si="192"/>
        <v/>
      </c>
      <c r="BF378" t="str">
        <f t="shared" ca="1" si="193"/>
        <v/>
      </c>
      <c r="BG378" s="121" t="str">
        <f t="shared" ca="1" si="194"/>
        <v/>
      </c>
      <c r="BH378" s="53" t="str">
        <f t="shared" ca="1" si="195"/>
        <v/>
      </c>
    </row>
    <row r="379" spans="1:60" ht="15.75" thickBot="1" x14ac:dyDescent="0.3">
      <c r="A379" s="48"/>
      <c r="B379" s="48"/>
      <c r="C379" s="48"/>
      <c r="D379" s="48"/>
      <c r="E379" s="48"/>
      <c r="F379" s="48"/>
      <c r="G379" s="48"/>
      <c r="H379" s="48"/>
      <c r="I379" s="48"/>
      <c r="J379" s="220" t="str">
        <f>IF(ISBLANK($G379),"",VLOOKUP($G379,'Chp 3 - Condition Assessment'!$N$5:$R$1000,4,FALSE))</f>
        <v/>
      </c>
      <c r="K379" s="105" t="str">
        <f>IF(ISBLANK($G379),"",VLOOKUP($G379,'Chp 3 - Condition Assessment'!$N$5:$R$1000,5,FALSE))</f>
        <v/>
      </c>
      <c r="L379" s="32" t="str">
        <f t="shared" si="175"/>
        <v xml:space="preserve">  </v>
      </c>
      <c r="P379" t="b">
        <f t="shared" si="204"/>
        <v>0</v>
      </c>
      <c r="Q379" t="str">
        <f t="shared" si="172"/>
        <v/>
      </c>
      <c r="R379" s="53" t="str">
        <f t="shared" si="197"/>
        <v/>
      </c>
      <c r="S379" s="108" t="str">
        <f t="shared" si="198"/>
        <v/>
      </c>
      <c r="T379" s="81" t="str">
        <f t="shared" si="199"/>
        <v/>
      </c>
      <c r="U379" s="105" t="str">
        <f t="shared" ca="1" si="205"/>
        <v/>
      </c>
      <c r="V379" s="105" t="str">
        <f t="shared" ca="1" si="205"/>
        <v/>
      </c>
      <c r="W379" s="105" t="str">
        <f t="shared" ca="1" si="205"/>
        <v/>
      </c>
      <c r="X379" s="105" t="str">
        <f t="shared" ca="1" si="205"/>
        <v/>
      </c>
      <c r="Y379" s="105" t="str">
        <f t="shared" ca="1" si="205"/>
        <v/>
      </c>
      <c r="AB379" s="111" t="str">
        <f t="shared" si="201"/>
        <v xml:space="preserve"> </v>
      </c>
      <c r="AC379" s="135"/>
      <c r="AD379" s="136"/>
      <c r="AE379" s="118" t="str">
        <f t="shared" si="176"/>
        <v/>
      </c>
      <c r="AF379" s="135"/>
      <c r="AG379" s="136"/>
      <c r="AH379" s="118" t="str">
        <f t="shared" si="177"/>
        <v/>
      </c>
      <c r="AI379" s="135"/>
      <c r="AJ379" s="136"/>
      <c r="AK379" s="118" t="str">
        <f t="shared" si="178"/>
        <v/>
      </c>
      <c r="AL379" s="135"/>
      <c r="AM379" s="136"/>
      <c r="AN379" s="118" t="str">
        <f t="shared" si="179"/>
        <v/>
      </c>
      <c r="AO379" s="135"/>
      <c r="AP379" s="136"/>
      <c r="AQ379" s="118" t="str">
        <f t="shared" si="180"/>
        <v/>
      </c>
      <c r="AT379" s="111" t="str">
        <f t="shared" si="181"/>
        <v xml:space="preserve"> </v>
      </c>
      <c r="AU379" t="str">
        <f t="shared" ca="1" si="182"/>
        <v/>
      </c>
      <c r="AV379" s="53" t="str">
        <f t="shared" ca="1" si="183"/>
        <v/>
      </c>
      <c r="AW379" t="str">
        <f t="shared" ca="1" si="184"/>
        <v/>
      </c>
      <c r="AX379" s="121" t="str">
        <f t="shared" ca="1" si="185"/>
        <v/>
      </c>
      <c r="AY379" s="53" t="str">
        <f t="shared" ca="1" si="186"/>
        <v/>
      </c>
      <c r="AZ379" t="str">
        <f t="shared" ca="1" si="187"/>
        <v/>
      </c>
      <c r="BA379" s="121" t="str">
        <f t="shared" ca="1" si="188"/>
        <v/>
      </c>
      <c r="BB379" s="53" t="str">
        <f t="shared" ca="1" si="189"/>
        <v/>
      </c>
      <c r="BC379" t="str">
        <f t="shared" ca="1" si="190"/>
        <v/>
      </c>
      <c r="BD379" s="121" t="str">
        <f t="shared" ca="1" si="191"/>
        <v/>
      </c>
      <c r="BE379" s="53" t="str">
        <f t="shared" ca="1" si="192"/>
        <v/>
      </c>
      <c r="BF379" t="str">
        <f t="shared" ca="1" si="193"/>
        <v/>
      </c>
      <c r="BG379" s="121" t="str">
        <f t="shared" ca="1" si="194"/>
        <v/>
      </c>
      <c r="BH379" s="53" t="str">
        <f t="shared" ca="1" si="195"/>
        <v/>
      </c>
    </row>
    <row r="380" spans="1:60" ht="15.75" thickBot="1" x14ac:dyDescent="0.3">
      <c r="A380" s="48"/>
      <c r="B380" s="48"/>
      <c r="C380" s="48"/>
      <c r="D380" s="48"/>
      <c r="E380" s="48"/>
      <c r="F380" s="48"/>
      <c r="G380" s="48"/>
      <c r="H380" s="48"/>
      <c r="I380" s="48"/>
      <c r="J380" s="220" t="str">
        <f>IF(ISBLANK($G380),"",VLOOKUP($G380,'Chp 3 - Condition Assessment'!$N$5:$R$1000,4,FALSE))</f>
        <v/>
      </c>
      <c r="K380" s="105" t="str">
        <f>IF(ISBLANK($G380),"",VLOOKUP($G380,'Chp 3 - Condition Assessment'!$N$5:$R$1000,5,FALSE))</f>
        <v/>
      </c>
      <c r="L380" s="32" t="str">
        <f t="shared" si="175"/>
        <v xml:space="preserve">  </v>
      </c>
      <c r="P380" t="b">
        <f t="shared" si="204"/>
        <v>0</v>
      </c>
      <c r="Q380" t="str">
        <f t="shared" ref="Q380:Q443" si="206">IFERROR(IF(OR(ISBLANK(O380),O380="Grand Total"),"",SUMIF(L:L,O380,F:F)),"")</f>
        <v/>
      </c>
      <c r="R380" s="53" t="str">
        <f t="shared" si="197"/>
        <v/>
      </c>
      <c r="S380" s="108" t="str">
        <f t="shared" si="198"/>
        <v/>
      </c>
      <c r="T380" s="81" t="str">
        <f t="shared" si="199"/>
        <v/>
      </c>
      <c r="U380" s="105" t="str">
        <f t="shared" ca="1" si="205"/>
        <v/>
      </c>
      <c r="V380" s="105" t="str">
        <f t="shared" ca="1" si="205"/>
        <v/>
      </c>
      <c r="W380" s="105" t="str">
        <f t="shared" ca="1" si="205"/>
        <v/>
      </c>
      <c r="X380" s="105" t="str">
        <f t="shared" ca="1" si="205"/>
        <v/>
      </c>
      <c r="Y380" s="105" t="str">
        <f t="shared" ca="1" si="205"/>
        <v/>
      </c>
      <c r="AB380" s="111" t="str">
        <f t="shared" si="201"/>
        <v xml:space="preserve"> </v>
      </c>
      <c r="AC380" s="135"/>
      <c r="AD380" s="136"/>
      <c r="AE380" s="118" t="str">
        <f t="shared" si="176"/>
        <v/>
      </c>
      <c r="AF380" s="135"/>
      <c r="AG380" s="136"/>
      <c r="AH380" s="118" t="str">
        <f t="shared" si="177"/>
        <v/>
      </c>
      <c r="AI380" s="135"/>
      <c r="AJ380" s="136"/>
      <c r="AK380" s="118" t="str">
        <f t="shared" si="178"/>
        <v/>
      </c>
      <c r="AL380" s="135"/>
      <c r="AM380" s="136"/>
      <c r="AN380" s="118" t="str">
        <f t="shared" si="179"/>
        <v/>
      </c>
      <c r="AO380" s="135"/>
      <c r="AP380" s="136"/>
      <c r="AQ380" s="118" t="str">
        <f t="shared" si="180"/>
        <v/>
      </c>
      <c r="AT380" s="111" t="str">
        <f t="shared" si="181"/>
        <v xml:space="preserve"> </v>
      </c>
      <c r="AU380" t="str">
        <f t="shared" ca="1" si="182"/>
        <v/>
      </c>
      <c r="AV380" s="53" t="str">
        <f t="shared" ca="1" si="183"/>
        <v/>
      </c>
      <c r="AW380" t="str">
        <f t="shared" ca="1" si="184"/>
        <v/>
      </c>
      <c r="AX380" s="121" t="str">
        <f t="shared" ca="1" si="185"/>
        <v/>
      </c>
      <c r="AY380" s="53" t="str">
        <f t="shared" ca="1" si="186"/>
        <v/>
      </c>
      <c r="AZ380" t="str">
        <f t="shared" ca="1" si="187"/>
        <v/>
      </c>
      <c r="BA380" s="121" t="str">
        <f t="shared" ca="1" si="188"/>
        <v/>
      </c>
      <c r="BB380" s="53" t="str">
        <f t="shared" ca="1" si="189"/>
        <v/>
      </c>
      <c r="BC380" t="str">
        <f t="shared" ca="1" si="190"/>
        <v/>
      </c>
      <c r="BD380" s="121" t="str">
        <f t="shared" ca="1" si="191"/>
        <v/>
      </c>
      <c r="BE380" s="53" t="str">
        <f t="shared" ca="1" si="192"/>
        <v/>
      </c>
      <c r="BF380" t="str">
        <f t="shared" ca="1" si="193"/>
        <v/>
      </c>
      <c r="BG380" s="121" t="str">
        <f t="shared" ca="1" si="194"/>
        <v/>
      </c>
      <c r="BH380" s="53" t="str">
        <f t="shared" ca="1" si="195"/>
        <v/>
      </c>
    </row>
    <row r="381" spans="1:60" ht="15.75" thickBot="1" x14ac:dyDescent="0.3">
      <c r="A381" s="48"/>
      <c r="B381" s="48"/>
      <c r="C381" s="48"/>
      <c r="D381" s="48"/>
      <c r="E381" s="48"/>
      <c r="F381" s="48"/>
      <c r="G381" s="48"/>
      <c r="H381" s="48"/>
      <c r="I381" s="48"/>
      <c r="J381" s="220" t="str">
        <f>IF(ISBLANK($G381),"",VLOOKUP($G381,'Chp 3 - Condition Assessment'!$N$5:$R$1000,4,FALSE))</f>
        <v/>
      </c>
      <c r="K381" s="105" t="str">
        <f>IF(ISBLANK($G381),"",VLOOKUP($G381,'Chp 3 - Condition Assessment'!$N$5:$R$1000,5,FALSE))</f>
        <v/>
      </c>
      <c r="L381" s="32" t="str">
        <f t="shared" si="175"/>
        <v xml:space="preserve">  </v>
      </c>
      <c r="P381" t="b">
        <f t="shared" si="204"/>
        <v>0</v>
      </c>
      <c r="Q381" t="str">
        <f t="shared" si="206"/>
        <v/>
      </c>
      <c r="R381" s="53" t="str">
        <f t="shared" si="197"/>
        <v/>
      </c>
      <c r="S381" s="108" t="str">
        <f t="shared" si="198"/>
        <v/>
      </c>
      <c r="T381" s="81" t="str">
        <f t="shared" si="199"/>
        <v/>
      </c>
      <c r="U381" s="105" t="str">
        <f t="shared" ca="1" si="205"/>
        <v/>
      </c>
      <c r="V381" s="105" t="str">
        <f t="shared" ca="1" si="205"/>
        <v/>
      </c>
      <c r="W381" s="105" t="str">
        <f t="shared" ca="1" si="205"/>
        <v/>
      </c>
      <c r="X381" s="105" t="str">
        <f t="shared" ca="1" si="205"/>
        <v/>
      </c>
      <c r="Y381" s="105" t="str">
        <f t="shared" ca="1" si="205"/>
        <v/>
      </c>
      <c r="AB381" s="111" t="str">
        <f t="shared" si="201"/>
        <v xml:space="preserve"> </v>
      </c>
      <c r="AC381" s="135"/>
      <c r="AD381" s="136"/>
      <c r="AE381" s="118" t="str">
        <f t="shared" si="176"/>
        <v/>
      </c>
      <c r="AF381" s="135"/>
      <c r="AG381" s="136"/>
      <c r="AH381" s="118" t="str">
        <f t="shared" si="177"/>
        <v/>
      </c>
      <c r="AI381" s="135"/>
      <c r="AJ381" s="136"/>
      <c r="AK381" s="118" t="str">
        <f t="shared" si="178"/>
        <v/>
      </c>
      <c r="AL381" s="135"/>
      <c r="AM381" s="136"/>
      <c r="AN381" s="118" t="str">
        <f t="shared" si="179"/>
        <v/>
      </c>
      <c r="AO381" s="135"/>
      <c r="AP381" s="136"/>
      <c r="AQ381" s="118" t="str">
        <f t="shared" si="180"/>
        <v/>
      </c>
      <c r="AT381" s="111" t="str">
        <f t="shared" si="181"/>
        <v xml:space="preserve"> </v>
      </c>
      <c r="AU381" t="str">
        <f t="shared" ca="1" si="182"/>
        <v/>
      </c>
      <c r="AV381" s="53" t="str">
        <f t="shared" ca="1" si="183"/>
        <v/>
      </c>
      <c r="AW381" t="str">
        <f t="shared" ca="1" si="184"/>
        <v/>
      </c>
      <c r="AX381" s="121" t="str">
        <f t="shared" ca="1" si="185"/>
        <v/>
      </c>
      <c r="AY381" s="53" t="str">
        <f t="shared" ca="1" si="186"/>
        <v/>
      </c>
      <c r="AZ381" t="str">
        <f t="shared" ca="1" si="187"/>
        <v/>
      </c>
      <c r="BA381" s="121" t="str">
        <f t="shared" ca="1" si="188"/>
        <v/>
      </c>
      <c r="BB381" s="53" t="str">
        <f t="shared" ca="1" si="189"/>
        <v/>
      </c>
      <c r="BC381" t="str">
        <f t="shared" ca="1" si="190"/>
        <v/>
      </c>
      <c r="BD381" s="121" t="str">
        <f t="shared" ca="1" si="191"/>
        <v/>
      </c>
      <c r="BE381" s="53" t="str">
        <f t="shared" ca="1" si="192"/>
        <v/>
      </c>
      <c r="BF381" t="str">
        <f t="shared" ca="1" si="193"/>
        <v/>
      </c>
      <c r="BG381" s="121" t="str">
        <f t="shared" ca="1" si="194"/>
        <v/>
      </c>
      <c r="BH381" s="53" t="str">
        <f t="shared" ca="1" si="195"/>
        <v/>
      </c>
    </row>
    <row r="382" spans="1:60" ht="15.75" thickBot="1" x14ac:dyDescent="0.3">
      <c r="A382" s="48"/>
      <c r="B382" s="48"/>
      <c r="C382" s="48"/>
      <c r="D382" s="48"/>
      <c r="E382" s="48"/>
      <c r="F382" s="48"/>
      <c r="G382" s="48"/>
      <c r="H382" s="48"/>
      <c r="I382" s="48"/>
      <c r="J382" s="220" t="str">
        <f>IF(ISBLANK($G382),"",VLOOKUP($G382,'Chp 3 - Condition Assessment'!$N$5:$R$1000,4,FALSE))</f>
        <v/>
      </c>
      <c r="K382" s="105" t="str">
        <f>IF(ISBLANK($G382),"",VLOOKUP($G382,'Chp 3 - Condition Assessment'!$N$5:$R$1000,5,FALSE))</f>
        <v/>
      </c>
      <c r="L382" s="32" t="str">
        <f t="shared" si="175"/>
        <v xml:space="preserve">  </v>
      </c>
      <c r="P382" t="b">
        <f t="shared" si="204"/>
        <v>0</v>
      </c>
      <c r="Q382" t="str">
        <f t="shared" si="206"/>
        <v/>
      </c>
      <c r="R382" s="53" t="str">
        <f t="shared" si="197"/>
        <v/>
      </c>
      <c r="S382" s="108" t="str">
        <f t="shared" si="198"/>
        <v/>
      </c>
      <c r="T382" s="81" t="str">
        <f t="shared" si="199"/>
        <v/>
      </c>
      <c r="U382" s="105" t="str">
        <f t="shared" ca="1" si="205"/>
        <v/>
      </c>
      <c r="V382" s="105" t="str">
        <f t="shared" ca="1" si="205"/>
        <v/>
      </c>
      <c r="W382" s="105" t="str">
        <f t="shared" ca="1" si="205"/>
        <v/>
      </c>
      <c r="X382" s="105" t="str">
        <f t="shared" ca="1" si="205"/>
        <v/>
      </c>
      <c r="Y382" s="105" t="str">
        <f t="shared" ca="1" si="205"/>
        <v/>
      </c>
      <c r="AB382" s="111" t="str">
        <f t="shared" si="201"/>
        <v xml:space="preserve"> </v>
      </c>
      <c r="AC382" s="135"/>
      <c r="AD382" s="136"/>
      <c r="AE382" s="118" t="str">
        <f t="shared" si="176"/>
        <v/>
      </c>
      <c r="AF382" s="135"/>
      <c r="AG382" s="136"/>
      <c r="AH382" s="118" t="str">
        <f t="shared" si="177"/>
        <v/>
      </c>
      <c r="AI382" s="135"/>
      <c r="AJ382" s="136"/>
      <c r="AK382" s="118" t="str">
        <f t="shared" si="178"/>
        <v/>
      </c>
      <c r="AL382" s="135"/>
      <c r="AM382" s="136"/>
      <c r="AN382" s="118" t="str">
        <f t="shared" si="179"/>
        <v/>
      </c>
      <c r="AO382" s="135"/>
      <c r="AP382" s="136"/>
      <c r="AQ382" s="118" t="str">
        <f t="shared" si="180"/>
        <v/>
      </c>
      <c r="AT382" s="111" t="str">
        <f t="shared" si="181"/>
        <v xml:space="preserve"> </v>
      </c>
      <c r="AU382" t="str">
        <f t="shared" ca="1" si="182"/>
        <v/>
      </c>
      <c r="AV382" s="53" t="str">
        <f t="shared" ca="1" si="183"/>
        <v/>
      </c>
      <c r="AW382" t="str">
        <f t="shared" ca="1" si="184"/>
        <v/>
      </c>
      <c r="AX382" s="121" t="str">
        <f t="shared" ca="1" si="185"/>
        <v/>
      </c>
      <c r="AY382" s="53" t="str">
        <f t="shared" ca="1" si="186"/>
        <v/>
      </c>
      <c r="AZ382" t="str">
        <f t="shared" ca="1" si="187"/>
        <v/>
      </c>
      <c r="BA382" s="121" t="str">
        <f t="shared" ca="1" si="188"/>
        <v/>
      </c>
      <c r="BB382" s="53" t="str">
        <f t="shared" ca="1" si="189"/>
        <v/>
      </c>
      <c r="BC382" t="str">
        <f t="shared" ca="1" si="190"/>
        <v/>
      </c>
      <c r="BD382" s="121" t="str">
        <f t="shared" ca="1" si="191"/>
        <v/>
      </c>
      <c r="BE382" s="53" t="str">
        <f t="shared" ca="1" si="192"/>
        <v/>
      </c>
      <c r="BF382" t="str">
        <f t="shared" ca="1" si="193"/>
        <v/>
      </c>
      <c r="BG382" s="121" t="str">
        <f t="shared" ca="1" si="194"/>
        <v/>
      </c>
      <c r="BH382" s="53" t="str">
        <f t="shared" ca="1" si="195"/>
        <v/>
      </c>
    </row>
    <row r="383" spans="1:60" ht="15.75" thickBot="1" x14ac:dyDescent="0.3">
      <c r="A383" s="48"/>
      <c r="B383" s="48"/>
      <c r="C383" s="48"/>
      <c r="D383" s="48"/>
      <c r="E383" s="48"/>
      <c r="F383" s="48"/>
      <c r="G383" s="48"/>
      <c r="H383" s="48"/>
      <c r="I383" s="48"/>
      <c r="J383" s="220" t="str">
        <f>IF(ISBLANK($G383),"",VLOOKUP($G383,'Chp 3 - Condition Assessment'!$N$5:$R$1000,4,FALSE))</f>
        <v/>
      </c>
      <c r="K383" s="105" t="str">
        <f>IF(ISBLANK($G383),"",VLOOKUP($G383,'Chp 3 - Condition Assessment'!$N$5:$R$1000,5,FALSE))</f>
        <v/>
      </c>
      <c r="L383" s="32" t="str">
        <f t="shared" si="175"/>
        <v xml:space="preserve">  </v>
      </c>
      <c r="P383" t="b">
        <f t="shared" si="204"/>
        <v>0</v>
      </c>
      <c r="Q383" t="str">
        <f t="shared" si="206"/>
        <v/>
      </c>
      <c r="R383" s="53" t="str">
        <f t="shared" si="197"/>
        <v/>
      </c>
      <c r="S383" s="108" t="str">
        <f t="shared" si="198"/>
        <v/>
      </c>
      <c r="T383" s="81" t="str">
        <f t="shared" si="199"/>
        <v/>
      </c>
      <c r="U383" s="105" t="str">
        <f t="shared" ca="1" si="205"/>
        <v/>
      </c>
      <c r="V383" s="105" t="str">
        <f t="shared" ca="1" si="205"/>
        <v/>
      </c>
      <c r="W383" s="105" t="str">
        <f t="shared" ca="1" si="205"/>
        <v/>
      </c>
      <c r="X383" s="105" t="str">
        <f t="shared" ca="1" si="205"/>
        <v/>
      </c>
      <c r="Y383" s="105" t="str">
        <f t="shared" ca="1" si="205"/>
        <v/>
      </c>
      <c r="AB383" s="111" t="str">
        <f t="shared" si="201"/>
        <v xml:space="preserve"> </v>
      </c>
      <c r="AC383" s="135"/>
      <c r="AD383" s="136"/>
      <c r="AE383" s="118" t="str">
        <f t="shared" si="176"/>
        <v/>
      </c>
      <c r="AF383" s="135"/>
      <c r="AG383" s="136"/>
      <c r="AH383" s="118" t="str">
        <f t="shared" si="177"/>
        <v/>
      </c>
      <c r="AI383" s="135"/>
      <c r="AJ383" s="136"/>
      <c r="AK383" s="118" t="str">
        <f t="shared" si="178"/>
        <v/>
      </c>
      <c r="AL383" s="135"/>
      <c r="AM383" s="136"/>
      <c r="AN383" s="118" t="str">
        <f t="shared" si="179"/>
        <v/>
      </c>
      <c r="AO383" s="135"/>
      <c r="AP383" s="136"/>
      <c r="AQ383" s="118" t="str">
        <f t="shared" si="180"/>
        <v/>
      </c>
      <c r="AT383" s="111" t="str">
        <f t="shared" si="181"/>
        <v xml:space="preserve"> </v>
      </c>
      <c r="AU383" t="str">
        <f t="shared" ca="1" si="182"/>
        <v/>
      </c>
      <c r="AV383" s="53" t="str">
        <f t="shared" ca="1" si="183"/>
        <v/>
      </c>
      <c r="AW383" t="str">
        <f t="shared" ca="1" si="184"/>
        <v/>
      </c>
      <c r="AX383" s="121" t="str">
        <f t="shared" ca="1" si="185"/>
        <v/>
      </c>
      <c r="AY383" s="53" t="str">
        <f t="shared" ca="1" si="186"/>
        <v/>
      </c>
      <c r="AZ383" t="str">
        <f t="shared" ca="1" si="187"/>
        <v/>
      </c>
      <c r="BA383" s="121" t="str">
        <f t="shared" ca="1" si="188"/>
        <v/>
      </c>
      <c r="BB383" s="53" t="str">
        <f t="shared" ca="1" si="189"/>
        <v/>
      </c>
      <c r="BC383" t="str">
        <f t="shared" ca="1" si="190"/>
        <v/>
      </c>
      <c r="BD383" s="121" t="str">
        <f t="shared" ca="1" si="191"/>
        <v/>
      </c>
      <c r="BE383" s="53" t="str">
        <f t="shared" ca="1" si="192"/>
        <v/>
      </c>
      <c r="BF383" t="str">
        <f t="shared" ca="1" si="193"/>
        <v/>
      </c>
      <c r="BG383" s="121" t="str">
        <f t="shared" ca="1" si="194"/>
        <v/>
      </c>
      <c r="BH383" s="53" t="str">
        <f t="shared" ca="1" si="195"/>
        <v/>
      </c>
    </row>
    <row r="384" spans="1:60" ht="15.75" thickBot="1" x14ac:dyDescent="0.3">
      <c r="A384" s="48"/>
      <c r="B384" s="48"/>
      <c r="C384" s="48"/>
      <c r="D384" s="48"/>
      <c r="E384" s="48"/>
      <c r="F384" s="48"/>
      <c r="G384" s="48"/>
      <c r="H384" s="48"/>
      <c r="I384" s="48"/>
      <c r="J384" s="220" t="str">
        <f>IF(ISBLANK($G384),"",VLOOKUP($G384,'Chp 3 - Condition Assessment'!$N$5:$R$1000,4,FALSE))</f>
        <v/>
      </c>
      <c r="K384" s="105" t="str">
        <f>IF(ISBLANK($G384),"",VLOOKUP($G384,'Chp 3 - Condition Assessment'!$N$5:$R$1000,5,FALSE))</f>
        <v/>
      </c>
      <c r="L384" s="32" t="str">
        <f t="shared" si="175"/>
        <v xml:space="preserve">  </v>
      </c>
      <c r="P384" t="b">
        <f t="shared" si="204"/>
        <v>0</v>
      </c>
      <c r="Q384" t="str">
        <f t="shared" si="206"/>
        <v/>
      </c>
      <c r="R384" s="53" t="str">
        <f t="shared" si="197"/>
        <v/>
      </c>
      <c r="S384" s="108" t="str">
        <f t="shared" si="198"/>
        <v/>
      </c>
      <c r="T384" s="81" t="str">
        <f t="shared" si="199"/>
        <v/>
      </c>
      <c r="U384" s="105" t="str">
        <f t="shared" ca="1" si="205"/>
        <v/>
      </c>
      <c r="V384" s="105" t="str">
        <f t="shared" ca="1" si="205"/>
        <v/>
      </c>
      <c r="W384" s="105" t="str">
        <f t="shared" ca="1" si="205"/>
        <v/>
      </c>
      <c r="X384" s="105" t="str">
        <f t="shared" ca="1" si="205"/>
        <v/>
      </c>
      <c r="Y384" s="105" t="str">
        <f t="shared" ca="1" si="205"/>
        <v/>
      </c>
      <c r="AB384" s="111" t="str">
        <f t="shared" si="201"/>
        <v xml:space="preserve"> </v>
      </c>
      <c r="AC384" s="135"/>
      <c r="AD384" s="136"/>
      <c r="AE384" s="118" t="str">
        <f t="shared" si="176"/>
        <v/>
      </c>
      <c r="AF384" s="135"/>
      <c r="AG384" s="136"/>
      <c r="AH384" s="118" t="str">
        <f t="shared" si="177"/>
        <v/>
      </c>
      <c r="AI384" s="135"/>
      <c r="AJ384" s="136"/>
      <c r="AK384" s="118" t="str">
        <f t="shared" si="178"/>
        <v/>
      </c>
      <c r="AL384" s="135"/>
      <c r="AM384" s="136"/>
      <c r="AN384" s="118" t="str">
        <f t="shared" si="179"/>
        <v/>
      </c>
      <c r="AO384" s="135"/>
      <c r="AP384" s="136"/>
      <c r="AQ384" s="118" t="str">
        <f t="shared" si="180"/>
        <v/>
      </c>
      <c r="AT384" s="111" t="str">
        <f t="shared" si="181"/>
        <v xml:space="preserve"> </v>
      </c>
      <c r="AU384" t="str">
        <f t="shared" ca="1" si="182"/>
        <v/>
      </c>
      <c r="AV384" s="53" t="str">
        <f t="shared" ca="1" si="183"/>
        <v/>
      </c>
      <c r="AW384" t="str">
        <f t="shared" ca="1" si="184"/>
        <v/>
      </c>
      <c r="AX384" s="121" t="str">
        <f t="shared" ca="1" si="185"/>
        <v/>
      </c>
      <c r="AY384" s="53" t="str">
        <f t="shared" ca="1" si="186"/>
        <v/>
      </c>
      <c r="AZ384" t="str">
        <f t="shared" ca="1" si="187"/>
        <v/>
      </c>
      <c r="BA384" s="121" t="str">
        <f t="shared" ca="1" si="188"/>
        <v/>
      </c>
      <c r="BB384" s="53" t="str">
        <f t="shared" ca="1" si="189"/>
        <v/>
      </c>
      <c r="BC384" t="str">
        <f t="shared" ca="1" si="190"/>
        <v/>
      </c>
      <c r="BD384" s="121" t="str">
        <f t="shared" ca="1" si="191"/>
        <v/>
      </c>
      <c r="BE384" s="53" t="str">
        <f t="shared" ca="1" si="192"/>
        <v/>
      </c>
      <c r="BF384" t="str">
        <f t="shared" ca="1" si="193"/>
        <v/>
      </c>
      <c r="BG384" s="121" t="str">
        <f t="shared" ca="1" si="194"/>
        <v/>
      </c>
      <c r="BH384" s="53" t="str">
        <f t="shared" ca="1" si="195"/>
        <v/>
      </c>
    </row>
    <row r="385" spans="1:60" ht="15.75" thickBot="1" x14ac:dyDescent="0.3">
      <c r="A385" s="48"/>
      <c r="B385" s="48"/>
      <c r="C385" s="48"/>
      <c r="D385" s="48"/>
      <c r="E385" s="48"/>
      <c r="F385" s="48"/>
      <c r="G385" s="48"/>
      <c r="H385" s="48"/>
      <c r="I385" s="48"/>
      <c r="J385" s="220" t="str">
        <f>IF(ISBLANK($G385),"",VLOOKUP($G385,'Chp 3 - Condition Assessment'!$N$5:$R$1000,4,FALSE))</f>
        <v/>
      </c>
      <c r="K385" s="105" t="str">
        <f>IF(ISBLANK($G385),"",VLOOKUP($G385,'Chp 3 - Condition Assessment'!$N$5:$R$1000,5,FALSE))</f>
        <v/>
      </c>
      <c r="L385" s="32" t="str">
        <f t="shared" si="175"/>
        <v xml:space="preserve">  </v>
      </c>
      <c r="P385" t="b">
        <f t="shared" si="204"/>
        <v>0</v>
      </c>
      <c r="Q385" t="str">
        <f t="shared" si="206"/>
        <v/>
      </c>
      <c r="R385" s="53" t="str">
        <f t="shared" si="197"/>
        <v/>
      </c>
      <c r="S385" s="108" t="str">
        <f t="shared" si="198"/>
        <v/>
      </c>
      <c r="T385" s="81" t="str">
        <f t="shared" si="199"/>
        <v/>
      </c>
      <c r="U385" s="105" t="str">
        <f t="shared" ca="1" si="205"/>
        <v/>
      </c>
      <c r="V385" s="105" t="str">
        <f t="shared" ca="1" si="205"/>
        <v/>
      </c>
      <c r="W385" s="105" t="str">
        <f t="shared" ca="1" si="205"/>
        <v/>
      </c>
      <c r="X385" s="105" t="str">
        <f t="shared" ca="1" si="205"/>
        <v/>
      </c>
      <c r="Y385" s="105" t="str">
        <f t="shared" ca="1" si="205"/>
        <v/>
      </c>
      <c r="AB385" s="111" t="str">
        <f t="shared" si="201"/>
        <v xml:space="preserve"> </v>
      </c>
      <c r="AC385" s="135"/>
      <c r="AD385" s="136"/>
      <c r="AE385" s="118" t="str">
        <f t="shared" si="176"/>
        <v/>
      </c>
      <c r="AF385" s="135"/>
      <c r="AG385" s="136"/>
      <c r="AH385" s="118" t="str">
        <f t="shared" si="177"/>
        <v/>
      </c>
      <c r="AI385" s="135"/>
      <c r="AJ385" s="136"/>
      <c r="AK385" s="118" t="str">
        <f t="shared" si="178"/>
        <v/>
      </c>
      <c r="AL385" s="135"/>
      <c r="AM385" s="136"/>
      <c r="AN385" s="118" t="str">
        <f t="shared" si="179"/>
        <v/>
      </c>
      <c r="AO385" s="135"/>
      <c r="AP385" s="136"/>
      <c r="AQ385" s="118" t="str">
        <f t="shared" si="180"/>
        <v/>
      </c>
      <c r="AT385" s="111" t="str">
        <f t="shared" si="181"/>
        <v xml:space="preserve"> </v>
      </c>
      <c r="AU385" t="str">
        <f t="shared" ca="1" si="182"/>
        <v/>
      </c>
      <c r="AV385" s="53" t="str">
        <f t="shared" ca="1" si="183"/>
        <v/>
      </c>
      <c r="AW385" t="str">
        <f t="shared" ca="1" si="184"/>
        <v/>
      </c>
      <c r="AX385" s="121" t="str">
        <f t="shared" ca="1" si="185"/>
        <v/>
      </c>
      <c r="AY385" s="53" t="str">
        <f t="shared" ca="1" si="186"/>
        <v/>
      </c>
      <c r="AZ385" t="str">
        <f t="shared" ca="1" si="187"/>
        <v/>
      </c>
      <c r="BA385" s="121" t="str">
        <f t="shared" ca="1" si="188"/>
        <v/>
      </c>
      <c r="BB385" s="53" t="str">
        <f t="shared" ca="1" si="189"/>
        <v/>
      </c>
      <c r="BC385" t="str">
        <f t="shared" ca="1" si="190"/>
        <v/>
      </c>
      <c r="BD385" s="121" t="str">
        <f t="shared" ca="1" si="191"/>
        <v/>
      </c>
      <c r="BE385" s="53" t="str">
        <f t="shared" ca="1" si="192"/>
        <v/>
      </c>
      <c r="BF385" t="str">
        <f t="shared" ca="1" si="193"/>
        <v/>
      </c>
      <c r="BG385" s="121" t="str">
        <f t="shared" ca="1" si="194"/>
        <v/>
      </c>
      <c r="BH385" s="53" t="str">
        <f t="shared" ca="1" si="195"/>
        <v/>
      </c>
    </row>
    <row r="386" spans="1:60" ht="15.75" thickBot="1" x14ac:dyDescent="0.3">
      <c r="A386" s="48"/>
      <c r="B386" s="48"/>
      <c r="C386" s="48"/>
      <c r="D386" s="48"/>
      <c r="E386" s="48"/>
      <c r="F386" s="48"/>
      <c r="G386" s="48"/>
      <c r="H386" s="48"/>
      <c r="I386" s="48"/>
      <c r="J386" s="220" t="str">
        <f>IF(ISBLANK($G386),"",VLOOKUP($G386,'Chp 3 - Condition Assessment'!$N$5:$R$1000,4,FALSE))</f>
        <v/>
      </c>
      <c r="K386" s="105" t="str">
        <f>IF(ISBLANK($G386),"",VLOOKUP($G386,'Chp 3 - Condition Assessment'!$N$5:$R$1000,5,FALSE))</f>
        <v/>
      </c>
      <c r="L386" s="32" t="str">
        <f t="shared" si="175"/>
        <v xml:space="preserve">  </v>
      </c>
      <c r="P386" t="b">
        <f t="shared" si="204"/>
        <v>0</v>
      </c>
      <c r="Q386" t="str">
        <f t="shared" si="206"/>
        <v/>
      </c>
      <c r="R386" s="53" t="str">
        <f t="shared" si="197"/>
        <v/>
      </c>
      <c r="S386" s="108" t="str">
        <f t="shared" si="198"/>
        <v/>
      </c>
      <c r="T386" s="81" t="str">
        <f t="shared" si="199"/>
        <v/>
      </c>
      <c r="U386" s="105" t="str">
        <f t="shared" ref="U386:Y395" ca="1" si="207">IFERROR(IF((U$10-$S386)&lt;=$T386,$Q386,0),"")</f>
        <v/>
      </c>
      <c r="V386" s="105" t="str">
        <f t="shared" ca="1" si="207"/>
        <v/>
      </c>
      <c r="W386" s="105" t="str">
        <f t="shared" ca="1" si="207"/>
        <v/>
      </c>
      <c r="X386" s="105" t="str">
        <f t="shared" ca="1" si="207"/>
        <v/>
      </c>
      <c r="Y386" s="105" t="str">
        <f t="shared" ca="1" si="207"/>
        <v/>
      </c>
      <c r="AB386" s="111" t="str">
        <f t="shared" si="201"/>
        <v xml:space="preserve"> </v>
      </c>
      <c r="AC386" s="135"/>
      <c r="AD386" s="136"/>
      <c r="AE386" s="118" t="str">
        <f t="shared" si="176"/>
        <v/>
      </c>
      <c r="AF386" s="135"/>
      <c r="AG386" s="136"/>
      <c r="AH386" s="118" t="str">
        <f t="shared" si="177"/>
        <v/>
      </c>
      <c r="AI386" s="135"/>
      <c r="AJ386" s="136"/>
      <c r="AK386" s="118" t="str">
        <f t="shared" si="178"/>
        <v/>
      </c>
      <c r="AL386" s="135"/>
      <c r="AM386" s="136"/>
      <c r="AN386" s="118" t="str">
        <f t="shared" si="179"/>
        <v/>
      </c>
      <c r="AO386" s="135"/>
      <c r="AP386" s="136"/>
      <c r="AQ386" s="118" t="str">
        <f t="shared" si="180"/>
        <v/>
      </c>
      <c r="AT386" s="111" t="str">
        <f t="shared" si="181"/>
        <v xml:space="preserve"> </v>
      </c>
      <c r="AU386" t="str">
        <f t="shared" ca="1" si="182"/>
        <v/>
      </c>
      <c r="AV386" s="53" t="str">
        <f t="shared" ca="1" si="183"/>
        <v/>
      </c>
      <c r="AW386" t="str">
        <f t="shared" ca="1" si="184"/>
        <v/>
      </c>
      <c r="AX386" s="121" t="str">
        <f t="shared" ca="1" si="185"/>
        <v/>
      </c>
      <c r="AY386" s="53" t="str">
        <f t="shared" ca="1" si="186"/>
        <v/>
      </c>
      <c r="AZ386" t="str">
        <f t="shared" ca="1" si="187"/>
        <v/>
      </c>
      <c r="BA386" s="121" t="str">
        <f t="shared" ca="1" si="188"/>
        <v/>
      </c>
      <c r="BB386" s="53" t="str">
        <f t="shared" ca="1" si="189"/>
        <v/>
      </c>
      <c r="BC386" t="str">
        <f t="shared" ca="1" si="190"/>
        <v/>
      </c>
      <c r="BD386" s="121" t="str">
        <f t="shared" ca="1" si="191"/>
        <v/>
      </c>
      <c r="BE386" s="53" t="str">
        <f t="shared" ca="1" si="192"/>
        <v/>
      </c>
      <c r="BF386" t="str">
        <f t="shared" ca="1" si="193"/>
        <v/>
      </c>
      <c r="BG386" s="121" t="str">
        <f t="shared" ca="1" si="194"/>
        <v/>
      </c>
      <c r="BH386" s="53" t="str">
        <f t="shared" ca="1" si="195"/>
        <v/>
      </c>
    </row>
    <row r="387" spans="1:60" ht="15.75" thickBot="1" x14ac:dyDescent="0.3">
      <c r="A387" s="48"/>
      <c r="B387" s="48"/>
      <c r="C387" s="48"/>
      <c r="D387" s="48"/>
      <c r="E387" s="48"/>
      <c r="F387" s="48"/>
      <c r="G387" s="48"/>
      <c r="H387" s="48"/>
      <c r="I387" s="48"/>
      <c r="J387" s="220" t="str">
        <f>IF(ISBLANK($G387),"",VLOOKUP($G387,'Chp 3 - Condition Assessment'!$N$5:$R$1000,4,FALSE))</f>
        <v/>
      </c>
      <c r="K387" s="105" t="str">
        <f>IF(ISBLANK($G387),"",VLOOKUP($G387,'Chp 3 - Condition Assessment'!$N$5:$R$1000,5,FALSE))</f>
        <v/>
      </c>
      <c r="L387" s="32" t="str">
        <f t="shared" si="175"/>
        <v xml:space="preserve">  </v>
      </c>
      <c r="P387" t="b">
        <f t="shared" si="204"/>
        <v>0</v>
      </c>
      <c r="Q387" t="str">
        <f t="shared" si="206"/>
        <v/>
      </c>
      <c r="R387" s="53" t="str">
        <f t="shared" si="197"/>
        <v/>
      </c>
      <c r="S387" s="108" t="str">
        <f t="shared" si="198"/>
        <v/>
      </c>
      <c r="T387" s="81" t="str">
        <f t="shared" si="199"/>
        <v/>
      </c>
      <c r="U387" s="105" t="str">
        <f t="shared" ca="1" si="207"/>
        <v/>
      </c>
      <c r="V387" s="105" t="str">
        <f t="shared" ca="1" si="207"/>
        <v/>
      </c>
      <c r="W387" s="105" t="str">
        <f t="shared" ca="1" si="207"/>
        <v/>
      </c>
      <c r="X387" s="105" t="str">
        <f t="shared" ca="1" si="207"/>
        <v/>
      </c>
      <c r="Y387" s="105" t="str">
        <f t="shared" ca="1" si="207"/>
        <v/>
      </c>
      <c r="AB387" s="111" t="str">
        <f t="shared" si="201"/>
        <v xml:space="preserve"> </v>
      </c>
      <c r="AC387" s="135"/>
      <c r="AD387" s="136"/>
      <c r="AE387" s="118" t="str">
        <f t="shared" si="176"/>
        <v/>
      </c>
      <c r="AF387" s="135"/>
      <c r="AG387" s="136"/>
      <c r="AH387" s="118" t="str">
        <f t="shared" si="177"/>
        <v/>
      </c>
      <c r="AI387" s="135"/>
      <c r="AJ387" s="136"/>
      <c r="AK387" s="118" t="str">
        <f t="shared" si="178"/>
        <v/>
      </c>
      <c r="AL387" s="135"/>
      <c r="AM387" s="136"/>
      <c r="AN387" s="118" t="str">
        <f t="shared" si="179"/>
        <v/>
      </c>
      <c r="AO387" s="135"/>
      <c r="AP387" s="136"/>
      <c r="AQ387" s="118" t="str">
        <f t="shared" si="180"/>
        <v/>
      </c>
      <c r="AT387" s="111" t="str">
        <f t="shared" si="181"/>
        <v xml:space="preserve"> </v>
      </c>
      <c r="AU387" t="str">
        <f t="shared" ca="1" si="182"/>
        <v/>
      </c>
      <c r="AV387" s="53" t="str">
        <f t="shared" ca="1" si="183"/>
        <v/>
      </c>
      <c r="AW387" t="str">
        <f t="shared" ca="1" si="184"/>
        <v/>
      </c>
      <c r="AX387" s="121" t="str">
        <f t="shared" ca="1" si="185"/>
        <v/>
      </c>
      <c r="AY387" s="53" t="str">
        <f t="shared" ca="1" si="186"/>
        <v/>
      </c>
      <c r="AZ387" t="str">
        <f t="shared" ca="1" si="187"/>
        <v/>
      </c>
      <c r="BA387" s="121" t="str">
        <f t="shared" ca="1" si="188"/>
        <v/>
      </c>
      <c r="BB387" s="53" t="str">
        <f t="shared" ca="1" si="189"/>
        <v/>
      </c>
      <c r="BC387" t="str">
        <f t="shared" ca="1" si="190"/>
        <v/>
      </c>
      <c r="BD387" s="121" t="str">
        <f t="shared" ca="1" si="191"/>
        <v/>
      </c>
      <c r="BE387" s="53" t="str">
        <f t="shared" ca="1" si="192"/>
        <v/>
      </c>
      <c r="BF387" t="str">
        <f t="shared" ca="1" si="193"/>
        <v/>
      </c>
      <c r="BG387" s="121" t="str">
        <f t="shared" ca="1" si="194"/>
        <v/>
      </c>
      <c r="BH387" s="53" t="str">
        <f t="shared" ca="1" si="195"/>
        <v/>
      </c>
    </row>
    <row r="388" spans="1:60" ht="15.75" thickBot="1" x14ac:dyDescent="0.3">
      <c r="A388" s="48"/>
      <c r="B388" s="48"/>
      <c r="C388" s="48"/>
      <c r="D388" s="48"/>
      <c r="E388" s="48"/>
      <c r="F388" s="48"/>
      <c r="G388" s="48"/>
      <c r="H388" s="48"/>
      <c r="I388" s="48"/>
      <c r="J388" s="220" t="str">
        <f>IF(ISBLANK($G388),"",VLOOKUP($G388,'Chp 3 - Condition Assessment'!$N$5:$R$1000,4,FALSE))</f>
        <v/>
      </c>
      <c r="K388" s="105" t="str">
        <f>IF(ISBLANK($G388),"",VLOOKUP($G388,'Chp 3 - Condition Assessment'!$N$5:$R$1000,5,FALSE))</f>
        <v/>
      </c>
      <c r="L388" s="32" t="str">
        <f t="shared" si="175"/>
        <v xml:space="preserve">  </v>
      </c>
      <c r="P388" t="b">
        <f t="shared" si="204"/>
        <v>0</v>
      </c>
      <c r="Q388" t="str">
        <f t="shared" si="206"/>
        <v/>
      </c>
      <c r="R388" s="53" t="str">
        <f t="shared" si="197"/>
        <v/>
      </c>
      <c r="S388" s="108" t="str">
        <f t="shared" si="198"/>
        <v/>
      </c>
      <c r="T388" s="81" t="str">
        <f t="shared" si="199"/>
        <v/>
      </c>
      <c r="U388" s="105" t="str">
        <f t="shared" ca="1" si="207"/>
        <v/>
      </c>
      <c r="V388" s="105" t="str">
        <f t="shared" ca="1" si="207"/>
        <v/>
      </c>
      <c r="W388" s="105" t="str">
        <f t="shared" ca="1" si="207"/>
        <v/>
      </c>
      <c r="X388" s="105" t="str">
        <f t="shared" ca="1" si="207"/>
        <v/>
      </c>
      <c r="Y388" s="105" t="str">
        <f t="shared" ca="1" si="207"/>
        <v/>
      </c>
      <c r="AB388" s="111" t="str">
        <f t="shared" si="201"/>
        <v xml:space="preserve"> </v>
      </c>
      <c r="AC388" s="135"/>
      <c r="AD388" s="136"/>
      <c r="AE388" s="118" t="str">
        <f t="shared" si="176"/>
        <v/>
      </c>
      <c r="AF388" s="135"/>
      <c r="AG388" s="136"/>
      <c r="AH388" s="118" t="str">
        <f t="shared" si="177"/>
        <v/>
      </c>
      <c r="AI388" s="135"/>
      <c r="AJ388" s="136"/>
      <c r="AK388" s="118" t="str">
        <f t="shared" si="178"/>
        <v/>
      </c>
      <c r="AL388" s="135"/>
      <c r="AM388" s="136"/>
      <c r="AN388" s="118" t="str">
        <f t="shared" si="179"/>
        <v/>
      </c>
      <c r="AO388" s="135"/>
      <c r="AP388" s="136"/>
      <c r="AQ388" s="118" t="str">
        <f t="shared" si="180"/>
        <v/>
      </c>
      <c r="AT388" s="111" t="str">
        <f t="shared" si="181"/>
        <v xml:space="preserve"> </v>
      </c>
      <c r="AU388" t="str">
        <f t="shared" ca="1" si="182"/>
        <v/>
      </c>
      <c r="AV388" s="53" t="str">
        <f t="shared" ca="1" si="183"/>
        <v/>
      </c>
      <c r="AW388" t="str">
        <f t="shared" ca="1" si="184"/>
        <v/>
      </c>
      <c r="AX388" s="121" t="str">
        <f t="shared" ca="1" si="185"/>
        <v/>
      </c>
      <c r="AY388" s="53" t="str">
        <f t="shared" ca="1" si="186"/>
        <v/>
      </c>
      <c r="AZ388" t="str">
        <f t="shared" ca="1" si="187"/>
        <v/>
      </c>
      <c r="BA388" s="121" t="str">
        <f t="shared" ca="1" si="188"/>
        <v/>
      </c>
      <c r="BB388" s="53" t="str">
        <f t="shared" ca="1" si="189"/>
        <v/>
      </c>
      <c r="BC388" t="str">
        <f t="shared" ca="1" si="190"/>
        <v/>
      </c>
      <c r="BD388" s="121" t="str">
        <f t="shared" ca="1" si="191"/>
        <v/>
      </c>
      <c r="BE388" s="53" t="str">
        <f t="shared" ca="1" si="192"/>
        <v/>
      </c>
      <c r="BF388" t="str">
        <f t="shared" ca="1" si="193"/>
        <v/>
      </c>
      <c r="BG388" s="121" t="str">
        <f t="shared" ca="1" si="194"/>
        <v/>
      </c>
      <c r="BH388" s="53" t="str">
        <f t="shared" ca="1" si="195"/>
        <v/>
      </c>
    </row>
    <row r="389" spans="1:60" ht="15.75" thickBot="1" x14ac:dyDescent="0.3">
      <c r="A389" s="48"/>
      <c r="B389" s="48"/>
      <c r="C389" s="48"/>
      <c r="D389" s="48"/>
      <c r="E389" s="48"/>
      <c r="F389" s="48"/>
      <c r="G389" s="48"/>
      <c r="H389" s="48"/>
      <c r="I389" s="48"/>
      <c r="J389" s="220" t="str">
        <f>IF(ISBLANK($G389),"",VLOOKUP($G389,'Chp 3 - Condition Assessment'!$N$5:$R$1000,4,FALSE))</f>
        <v/>
      </c>
      <c r="K389" s="105" t="str">
        <f>IF(ISBLANK($G389),"",VLOOKUP($G389,'Chp 3 - Condition Assessment'!$N$5:$R$1000,5,FALSE))</f>
        <v/>
      </c>
      <c r="L389" s="32" t="str">
        <f t="shared" si="175"/>
        <v xml:space="preserve">  </v>
      </c>
      <c r="P389" t="b">
        <f t="shared" si="204"/>
        <v>0</v>
      </c>
      <c r="Q389" t="str">
        <f t="shared" si="206"/>
        <v/>
      </c>
      <c r="R389" s="53" t="str">
        <f t="shared" si="197"/>
        <v/>
      </c>
      <c r="S389" s="108" t="str">
        <f t="shared" si="198"/>
        <v/>
      </c>
      <c r="T389" s="81" t="str">
        <f t="shared" si="199"/>
        <v/>
      </c>
      <c r="U389" s="105" t="str">
        <f t="shared" ca="1" si="207"/>
        <v/>
      </c>
      <c r="V389" s="105" t="str">
        <f t="shared" ca="1" si="207"/>
        <v/>
      </c>
      <c r="W389" s="105" t="str">
        <f t="shared" ca="1" si="207"/>
        <v/>
      </c>
      <c r="X389" s="105" t="str">
        <f t="shared" ca="1" si="207"/>
        <v/>
      </c>
      <c r="Y389" s="105" t="str">
        <f t="shared" ca="1" si="207"/>
        <v/>
      </c>
      <c r="AB389" s="111" t="str">
        <f t="shared" si="201"/>
        <v xml:space="preserve"> </v>
      </c>
      <c r="AC389" s="135"/>
      <c r="AD389" s="136"/>
      <c r="AE389" s="118" t="str">
        <f t="shared" si="176"/>
        <v/>
      </c>
      <c r="AF389" s="135"/>
      <c r="AG389" s="136"/>
      <c r="AH389" s="118" t="str">
        <f t="shared" si="177"/>
        <v/>
      </c>
      <c r="AI389" s="135"/>
      <c r="AJ389" s="136"/>
      <c r="AK389" s="118" t="str">
        <f t="shared" si="178"/>
        <v/>
      </c>
      <c r="AL389" s="135"/>
      <c r="AM389" s="136"/>
      <c r="AN389" s="118" t="str">
        <f t="shared" si="179"/>
        <v/>
      </c>
      <c r="AO389" s="135"/>
      <c r="AP389" s="136"/>
      <c r="AQ389" s="118" t="str">
        <f t="shared" si="180"/>
        <v/>
      </c>
      <c r="AT389" s="111" t="str">
        <f t="shared" si="181"/>
        <v xml:space="preserve"> </v>
      </c>
      <c r="AU389" t="str">
        <f t="shared" ca="1" si="182"/>
        <v/>
      </c>
      <c r="AV389" s="53" t="str">
        <f t="shared" ca="1" si="183"/>
        <v/>
      </c>
      <c r="AW389" t="str">
        <f t="shared" ca="1" si="184"/>
        <v/>
      </c>
      <c r="AX389" s="121" t="str">
        <f t="shared" ca="1" si="185"/>
        <v/>
      </c>
      <c r="AY389" s="53" t="str">
        <f t="shared" ca="1" si="186"/>
        <v/>
      </c>
      <c r="AZ389" t="str">
        <f t="shared" ca="1" si="187"/>
        <v/>
      </c>
      <c r="BA389" s="121" t="str">
        <f t="shared" ca="1" si="188"/>
        <v/>
      </c>
      <c r="BB389" s="53" t="str">
        <f t="shared" ca="1" si="189"/>
        <v/>
      </c>
      <c r="BC389" t="str">
        <f t="shared" ca="1" si="190"/>
        <v/>
      </c>
      <c r="BD389" s="121" t="str">
        <f t="shared" ca="1" si="191"/>
        <v/>
      </c>
      <c r="BE389" s="53" t="str">
        <f t="shared" ca="1" si="192"/>
        <v/>
      </c>
      <c r="BF389" t="str">
        <f t="shared" ca="1" si="193"/>
        <v/>
      </c>
      <c r="BG389" s="121" t="str">
        <f t="shared" ca="1" si="194"/>
        <v/>
      </c>
      <c r="BH389" s="53" t="str">
        <f t="shared" ca="1" si="195"/>
        <v/>
      </c>
    </row>
    <row r="390" spans="1:60" ht="15.75" thickBot="1" x14ac:dyDescent="0.3">
      <c r="A390" s="48"/>
      <c r="B390" s="48"/>
      <c r="C390" s="48"/>
      <c r="D390" s="48"/>
      <c r="E390" s="48"/>
      <c r="F390" s="48"/>
      <c r="G390" s="48"/>
      <c r="H390" s="48"/>
      <c r="I390" s="48"/>
      <c r="J390" s="220" t="str">
        <f>IF(ISBLANK($G390),"",VLOOKUP($G390,'Chp 3 - Condition Assessment'!$N$5:$R$1000,4,FALSE))</f>
        <v/>
      </c>
      <c r="K390" s="105" t="str">
        <f>IF(ISBLANK($G390),"",VLOOKUP($G390,'Chp 3 - Condition Assessment'!$N$5:$R$1000,5,FALSE))</f>
        <v/>
      </c>
      <c r="L390" s="32" t="str">
        <f t="shared" si="175"/>
        <v xml:space="preserve">  </v>
      </c>
      <c r="P390" t="b">
        <f t="shared" si="204"/>
        <v>0</v>
      </c>
      <c r="Q390" t="str">
        <f t="shared" si="206"/>
        <v/>
      </c>
      <c r="R390" s="53" t="str">
        <f t="shared" si="197"/>
        <v/>
      </c>
      <c r="S390" s="108" t="str">
        <f t="shared" si="198"/>
        <v/>
      </c>
      <c r="T390" s="81" t="str">
        <f t="shared" si="199"/>
        <v/>
      </c>
      <c r="U390" s="105" t="str">
        <f t="shared" ca="1" si="207"/>
        <v/>
      </c>
      <c r="V390" s="105" t="str">
        <f t="shared" ca="1" si="207"/>
        <v/>
      </c>
      <c r="W390" s="105" t="str">
        <f t="shared" ca="1" si="207"/>
        <v/>
      </c>
      <c r="X390" s="105" t="str">
        <f t="shared" ca="1" si="207"/>
        <v/>
      </c>
      <c r="Y390" s="105" t="str">
        <f t="shared" ca="1" si="207"/>
        <v/>
      </c>
      <c r="AB390" s="111" t="str">
        <f t="shared" si="201"/>
        <v xml:space="preserve"> </v>
      </c>
      <c r="AC390" s="135"/>
      <c r="AD390" s="136"/>
      <c r="AE390" s="118" t="str">
        <f t="shared" si="176"/>
        <v/>
      </c>
      <c r="AF390" s="135"/>
      <c r="AG390" s="136"/>
      <c r="AH390" s="118" t="str">
        <f t="shared" si="177"/>
        <v/>
      </c>
      <c r="AI390" s="135"/>
      <c r="AJ390" s="136"/>
      <c r="AK390" s="118" t="str">
        <f t="shared" si="178"/>
        <v/>
      </c>
      <c r="AL390" s="135"/>
      <c r="AM390" s="136"/>
      <c r="AN390" s="118" t="str">
        <f t="shared" si="179"/>
        <v/>
      </c>
      <c r="AO390" s="135"/>
      <c r="AP390" s="136"/>
      <c r="AQ390" s="118" t="str">
        <f t="shared" si="180"/>
        <v/>
      </c>
      <c r="AT390" s="111" t="str">
        <f t="shared" si="181"/>
        <v xml:space="preserve"> </v>
      </c>
      <c r="AU390" t="str">
        <f t="shared" ca="1" si="182"/>
        <v/>
      </c>
      <c r="AV390" s="53" t="str">
        <f t="shared" ca="1" si="183"/>
        <v/>
      </c>
      <c r="AW390" t="str">
        <f t="shared" ca="1" si="184"/>
        <v/>
      </c>
      <c r="AX390" s="121" t="str">
        <f t="shared" ca="1" si="185"/>
        <v/>
      </c>
      <c r="AY390" s="53" t="str">
        <f t="shared" ca="1" si="186"/>
        <v/>
      </c>
      <c r="AZ390" t="str">
        <f t="shared" ca="1" si="187"/>
        <v/>
      </c>
      <c r="BA390" s="121" t="str">
        <f t="shared" ca="1" si="188"/>
        <v/>
      </c>
      <c r="BB390" s="53" t="str">
        <f t="shared" ca="1" si="189"/>
        <v/>
      </c>
      <c r="BC390" t="str">
        <f t="shared" ca="1" si="190"/>
        <v/>
      </c>
      <c r="BD390" s="121" t="str">
        <f t="shared" ca="1" si="191"/>
        <v/>
      </c>
      <c r="BE390" s="53" t="str">
        <f t="shared" ca="1" si="192"/>
        <v/>
      </c>
      <c r="BF390" t="str">
        <f t="shared" ca="1" si="193"/>
        <v/>
      </c>
      <c r="BG390" s="121" t="str">
        <f t="shared" ca="1" si="194"/>
        <v/>
      </c>
      <c r="BH390" s="53" t="str">
        <f t="shared" ca="1" si="195"/>
        <v/>
      </c>
    </row>
    <row r="391" spans="1:60" ht="15.75" thickBot="1" x14ac:dyDescent="0.3">
      <c r="A391" s="48"/>
      <c r="B391" s="48"/>
      <c r="C391" s="48"/>
      <c r="D391" s="48"/>
      <c r="E391" s="48"/>
      <c r="F391" s="48"/>
      <c r="G391" s="48"/>
      <c r="H391" s="48"/>
      <c r="I391" s="48"/>
      <c r="J391" s="220" t="str">
        <f>IF(ISBLANK($G391),"",VLOOKUP($G391,'Chp 3 - Condition Assessment'!$N$5:$R$1000,4,FALSE))</f>
        <v/>
      </c>
      <c r="K391" s="105" t="str">
        <f>IF(ISBLANK($G391),"",VLOOKUP($G391,'Chp 3 - Condition Assessment'!$N$5:$R$1000,5,FALSE))</f>
        <v/>
      </c>
      <c r="L391" s="32" t="str">
        <f t="shared" si="175"/>
        <v xml:space="preserve">  </v>
      </c>
      <c r="P391" t="b">
        <f t="shared" si="204"/>
        <v>0</v>
      </c>
      <c r="Q391" t="str">
        <f t="shared" si="206"/>
        <v/>
      </c>
      <c r="R391" s="53" t="str">
        <f t="shared" si="197"/>
        <v/>
      </c>
      <c r="S391" s="108" t="str">
        <f t="shared" si="198"/>
        <v/>
      </c>
      <c r="T391" s="81" t="str">
        <f t="shared" si="199"/>
        <v/>
      </c>
      <c r="U391" s="105" t="str">
        <f t="shared" ca="1" si="207"/>
        <v/>
      </c>
      <c r="V391" s="105" t="str">
        <f t="shared" ca="1" si="207"/>
        <v/>
      </c>
      <c r="W391" s="105" t="str">
        <f t="shared" ca="1" si="207"/>
        <v/>
      </c>
      <c r="X391" s="105" t="str">
        <f t="shared" ca="1" si="207"/>
        <v/>
      </c>
      <c r="Y391" s="105" t="str">
        <f t="shared" ca="1" si="207"/>
        <v/>
      </c>
      <c r="AB391" s="111" t="str">
        <f t="shared" si="201"/>
        <v xml:space="preserve"> </v>
      </c>
      <c r="AC391" s="135"/>
      <c r="AD391" s="136"/>
      <c r="AE391" s="118" t="str">
        <f t="shared" si="176"/>
        <v/>
      </c>
      <c r="AF391" s="135"/>
      <c r="AG391" s="136"/>
      <c r="AH391" s="118" t="str">
        <f t="shared" si="177"/>
        <v/>
      </c>
      <c r="AI391" s="135"/>
      <c r="AJ391" s="136"/>
      <c r="AK391" s="118" t="str">
        <f t="shared" si="178"/>
        <v/>
      </c>
      <c r="AL391" s="135"/>
      <c r="AM391" s="136"/>
      <c r="AN391" s="118" t="str">
        <f t="shared" si="179"/>
        <v/>
      </c>
      <c r="AO391" s="135"/>
      <c r="AP391" s="136"/>
      <c r="AQ391" s="118" t="str">
        <f t="shared" si="180"/>
        <v/>
      </c>
      <c r="AT391" s="111" t="str">
        <f t="shared" si="181"/>
        <v xml:space="preserve"> </v>
      </c>
      <c r="AU391" t="str">
        <f t="shared" ca="1" si="182"/>
        <v/>
      </c>
      <c r="AV391" s="53" t="str">
        <f t="shared" ca="1" si="183"/>
        <v/>
      </c>
      <c r="AW391" t="str">
        <f t="shared" ca="1" si="184"/>
        <v/>
      </c>
      <c r="AX391" s="121" t="str">
        <f t="shared" ca="1" si="185"/>
        <v/>
      </c>
      <c r="AY391" s="53" t="str">
        <f t="shared" ca="1" si="186"/>
        <v/>
      </c>
      <c r="AZ391" t="str">
        <f t="shared" ca="1" si="187"/>
        <v/>
      </c>
      <c r="BA391" s="121" t="str">
        <f t="shared" ca="1" si="188"/>
        <v/>
      </c>
      <c r="BB391" s="53" t="str">
        <f t="shared" ca="1" si="189"/>
        <v/>
      </c>
      <c r="BC391" t="str">
        <f t="shared" ca="1" si="190"/>
        <v/>
      </c>
      <c r="BD391" s="121" t="str">
        <f t="shared" ca="1" si="191"/>
        <v/>
      </c>
      <c r="BE391" s="53" t="str">
        <f t="shared" ca="1" si="192"/>
        <v/>
      </c>
      <c r="BF391" t="str">
        <f t="shared" ca="1" si="193"/>
        <v/>
      </c>
      <c r="BG391" s="121" t="str">
        <f t="shared" ca="1" si="194"/>
        <v/>
      </c>
      <c r="BH391" s="53" t="str">
        <f t="shared" ca="1" si="195"/>
        <v/>
      </c>
    </row>
    <row r="392" spans="1:60" ht="15.75" thickBot="1" x14ac:dyDescent="0.3">
      <c r="A392" s="48"/>
      <c r="B392" s="48"/>
      <c r="C392" s="48"/>
      <c r="D392" s="48"/>
      <c r="E392" s="48"/>
      <c r="F392" s="48"/>
      <c r="G392" s="48"/>
      <c r="H392" s="48"/>
      <c r="I392" s="48"/>
      <c r="J392" s="220" t="str">
        <f>IF(ISBLANK($G392),"",VLOOKUP($G392,'Chp 3 - Condition Assessment'!$N$5:$R$1000,4,FALSE))</f>
        <v/>
      </c>
      <c r="K392" s="105" t="str">
        <f>IF(ISBLANK($G392),"",VLOOKUP($G392,'Chp 3 - Condition Assessment'!$N$5:$R$1000,5,FALSE))</f>
        <v/>
      </c>
      <c r="L392" s="32" t="str">
        <f t="shared" si="175"/>
        <v xml:space="preserve">  </v>
      </c>
      <c r="P392" t="b">
        <f t="shared" si="204"/>
        <v>0</v>
      </c>
      <c r="Q392" t="str">
        <f t="shared" si="206"/>
        <v/>
      </c>
      <c r="R392" s="53" t="str">
        <f t="shared" si="197"/>
        <v/>
      </c>
      <c r="S392" s="108" t="str">
        <f t="shared" si="198"/>
        <v/>
      </c>
      <c r="T392" s="81" t="str">
        <f t="shared" si="199"/>
        <v/>
      </c>
      <c r="U392" s="105" t="str">
        <f t="shared" ca="1" si="207"/>
        <v/>
      </c>
      <c r="V392" s="105" t="str">
        <f t="shared" ca="1" si="207"/>
        <v/>
      </c>
      <c r="W392" s="105" t="str">
        <f t="shared" ca="1" si="207"/>
        <v/>
      </c>
      <c r="X392" s="105" t="str">
        <f t="shared" ca="1" si="207"/>
        <v/>
      </c>
      <c r="Y392" s="105" t="str">
        <f t="shared" ca="1" si="207"/>
        <v/>
      </c>
      <c r="AB392" s="111" t="str">
        <f t="shared" si="201"/>
        <v xml:space="preserve"> </v>
      </c>
      <c r="AC392" s="135"/>
      <c r="AD392" s="136"/>
      <c r="AE392" s="118" t="str">
        <f t="shared" si="176"/>
        <v/>
      </c>
      <c r="AF392" s="135"/>
      <c r="AG392" s="136"/>
      <c r="AH392" s="118" t="str">
        <f t="shared" si="177"/>
        <v/>
      </c>
      <c r="AI392" s="135"/>
      <c r="AJ392" s="136"/>
      <c r="AK392" s="118" t="str">
        <f t="shared" si="178"/>
        <v/>
      </c>
      <c r="AL392" s="135"/>
      <c r="AM392" s="136"/>
      <c r="AN392" s="118" t="str">
        <f t="shared" si="179"/>
        <v/>
      </c>
      <c r="AO392" s="135"/>
      <c r="AP392" s="136"/>
      <c r="AQ392" s="118" t="str">
        <f t="shared" si="180"/>
        <v/>
      </c>
      <c r="AT392" s="111" t="str">
        <f t="shared" si="181"/>
        <v xml:space="preserve"> </v>
      </c>
      <c r="AU392" t="str">
        <f t="shared" ca="1" si="182"/>
        <v/>
      </c>
      <c r="AV392" s="53" t="str">
        <f t="shared" ca="1" si="183"/>
        <v/>
      </c>
      <c r="AW392" t="str">
        <f t="shared" ca="1" si="184"/>
        <v/>
      </c>
      <c r="AX392" s="121" t="str">
        <f t="shared" ca="1" si="185"/>
        <v/>
      </c>
      <c r="AY392" s="53" t="str">
        <f t="shared" ca="1" si="186"/>
        <v/>
      </c>
      <c r="AZ392" t="str">
        <f t="shared" ca="1" si="187"/>
        <v/>
      </c>
      <c r="BA392" s="121" t="str">
        <f t="shared" ca="1" si="188"/>
        <v/>
      </c>
      <c r="BB392" s="53" t="str">
        <f t="shared" ca="1" si="189"/>
        <v/>
      </c>
      <c r="BC392" t="str">
        <f t="shared" ca="1" si="190"/>
        <v/>
      </c>
      <c r="BD392" s="121" t="str">
        <f t="shared" ca="1" si="191"/>
        <v/>
      </c>
      <c r="BE392" s="53" t="str">
        <f t="shared" ca="1" si="192"/>
        <v/>
      </c>
      <c r="BF392" t="str">
        <f t="shared" ca="1" si="193"/>
        <v/>
      </c>
      <c r="BG392" s="121" t="str">
        <f t="shared" ca="1" si="194"/>
        <v/>
      </c>
      <c r="BH392" s="53" t="str">
        <f t="shared" ca="1" si="195"/>
        <v/>
      </c>
    </row>
    <row r="393" spans="1:60" ht="15.75" thickBot="1" x14ac:dyDescent="0.3">
      <c r="A393" s="48"/>
      <c r="B393" s="48"/>
      <c r="C393" s="48"/>
      <c r="D393" s="48"/>
      <c r="E393" s="48"/>
      <c r="F393" s="48"/>
      <c r="G393" s="48"/>
      <c r="H393" s="48"/>
      <c r="I393" s="48"/>
      <c r="J393" s="220" t="str">
        <f>IF(ISBLANK($G393),"",VLOOKUP($G393,'Chp 3 - Condition Assessment'!$N$5:$R$1000,4,FALSE))</f>
        <v/>
      </c>
      <c r="K393" s="105" t="str">
        <f>IF(ISBLANK($G393),"",VLOOKUP($G393,'Chp 3 - Condition Assessment'!$N$5:$R$1000,5,FALSE))</f>
        <v/>
      </c>
      <c r="L393" s="32" t="str">
        <f t="shared" si="175"/>
        <v xml:space="preserve">  </v>
      </c>
      <c r="P393" t="b">
        <f t="shared" si="204"/>
        <v>0</v>
      </c>
      <c r="Q393" t="str">
        <f t="shared" si="206"/>
        <v/>
      </c>
      <c r="R393" s="53" t="str">
        <f t="shared" si="197"/>
        <v/>
      </c>
      <c r="S393" s="108" t="str">
        <f t="shared" si="198"/>
        <v/>
      </c>
      <c r="T393" s="81" t="str">
        <f t="shared" si="199"/>
        <v/>
      </c>
      <c r="U393" s="105" t="str">
        <f t="shared" ca="1" si="207"/>
        <v/>
      </c>
      <c r="V393" s="105" t="str">
        <f t="shared" ca="1" si="207"/>
        <v/>
      </c>
      <c r="W393" s="105" t="str">
        <f t="shared" ca="1" si="207"/>
        <v/>
      </c>
      <c r="X393" s="105" t="str">
        <f t="shared" ca="1" si="207"/>
        <v/>
      </c>
      <c r="Y393" s="105" t="str">
        <f t="shared" ca="1" si="207"/>
        <v/>
      </c>
      <c r="AB393" s="111" t="str">
        <f t="shared" si="201"/>
        <v xml:space="preserve"> </v>
      </c>
      <c r="AC393" s="135"/>
      <c r="AD393" s="136"/>
      <c r="AE393" s="118" t="str">
        <f t="shared" si="176"/>
        <v/>
      </c>
      <c r="AF393" s="135"/>
      <c r="AG393" s="136"/>
      <c r="AH393" s="118" t="str">
        <f t="shared" si="177"/>
        <v/>
      </c>
      <c r="AI393" s="135"/>
      <c r="AJ393" s="136"/>
      <c r="AK393" s="118" t="str">
        <f t="shared" si="178"/>
        <v/>
      </c>
      <c r="AL393" s="135"/>
      <c r="AM393" s="136"/>
      <c r="AN393" s="118" t="str">
        <f t="shared" si="179"/>
        <v/>
      </c>
      <c r="AO393" s="135"/>
      <c r="AP393" s="136"/>
      <c r="AQ393" s="118" t="str">
        <f t="shared" si="180"/>
        <v/>
      </c>
      <c r="AT393" s="111" t="str">
        <f t="shared" si="181"/>
        <v xml:space="preserve"> </v>
      </c>
      <c r="AU393" t="str">
        <f t="shared" ca="1" si="182"/>
        <v/>
      </c>
      <c r="AV393" s="53" t="str">
        <f t="shared" ca="1" si="183"/>
        <v/>
      </c>
      <c r="AW393" t="str">
        <f t="shared" ca="1" si="184"/>
        <v/>
      </c>
      <c r="AX393" s="121" t="str">
        <f t="shared" ca="1" si="185"/>
        <v/>
      </c>
      <c r="AY393" s="53" t="str">
        <f t="shared" ca="1" si="186"/>
        <v/>
      </c>
      <c r="AZ393" t="str">
        <f t="shared" ca="1" si="187"/>
        <v/>
      </c>
      <c r="BA393" s="121" t="str">
        <f t="shared" ca="1" si="188"/>
        <v/>
      </c>
      <c r="BB393" s="53" t="str">
        <f t="shared" ca="1" si="189"/>
        <v/>
      </c>
      <c r="BC393" t="str">
        <f t="shared" ca="1" si="190"/>
        <v/>
      </c>
      <c r="BD393" s="121" t="str">
        <f t="shared" ca="1" si="191"/>
        <v/>
      </c>
      <c r="BE393" s="53" t="str">
        <f t="shared" ca="1" si="192"/>
        <v/>
      </c>
      <c r="BF393" t="str">
        <f t="shared" ca="1" si="193"/>
        <v/>
      </c>
      <c r="BG393" s="121" t="str">
        <f t="shared" ca="1" si="194"/>
        <v/>
      </c>
      <c r="BH393" s="53" t="str">
        <f t="shared" ca="1" si="195"/>
        <v/>
      </c>
    </row>
    <row r="394" spans="1:60" ht="15.75" thickBot="1" x14ac:dyDescent="0.3">
      <c r="A394" s="48"/>
      <c r="B394" s="48"/>
      <c r="C394" s="48"/>
      <c r="D394" s="48"/>
      <c r="E394" s="48"/>
      <c r="F394" s="48"/>
      <c r="G394" s="48"/>
      <c r="H394" s="48"/>
      <c r="I394" s="48"/>
      <c r="J394" s="220" t="str">
        <f>IF(ISBLANK($G394),"",VLOOKUP($G394,'Chp 3 - Condition Assessment'!$N$5:$R$1000,4,FALSE))</f>
        <v/>
      </c>
      <c r="K394" s="105" t="str">
        <f>IF(ISBLANK($G394),"",VLOOKUP($G394,'Chp 3 - Condition Assessment'!$N$5:$R$1000,5,FALSE))</f>
        <v/>
      </c>
      <c r="L394" s="32" t="str">
        <f t="shared" si="175"/>
        <v xml:space="preserve">  </v>
      </c>
      <c r="P394" t="b">
        <f t="shared" si="204"/>
        <v>0</v>
      </c>
      <c r="Q394" t="str">
        <f t="shared" si="206"/>
        <v/>
      </c>
      <c r="R394" s="53" t="str">
        <f t="shared" si="197"/>
        <v/>
      </c>
      <c r="S394" s="108" t="str">
        <f t="shared" si="198"/>
        <v/>
      </c>
      <c r="T394" s="81" t="str">
        <f t="shared" si="199"/>
        <v/>
      </c>
      <c r="U394" s="105" t="str">
        <f t="shared" ca="1" si="207"/>
        <v/>
      </c>
      <c r="V394" s="105" t="str">
        <f t="shared" ca="1" si="207"/>
        <v/>
      </c>
      <c r="W394" s="105" t="str">
        <f t="shared" ca="1" si="207"/>
        <v/>
      </c>
      <c r="X394" s="105" t="str">
        <f t="shared" ca="1" si="207"/>
        <v/>
      </c>
      <c r="Y394" s="105" t="str">
        <f t="shared" ca="1" si="207"/>
        <v/>
      </c>
      <c r="AB394" s="111" t="str">
        <f t="shared" si="201"/>
        <v xml:space="preserve"> </v>
      </c>
      <c r="AC394" s="135"/>
      <c r="AD394" s="136"/>
      <c r="AE394" s="118" t="str">
        <f t="shared" si="176"/>
        <v/>
      </c>
      <c r="AF394" s="135"/>
      <c r="AG394" s="136"/>
      <c r="AH394" s="118" t="str">
        <f t="shared" si="177"/>
        <v/>
      </c>
      <c r="AI394" s="135"/>
      <c r="AJ394" s="136"/>
      <c r="AK394" s="118" t="str">
        <f t="shared" si="178"/>
        <v/>
      </c>
      <c r="AL394" s="135"/>
      <c r="AM394" s="136"/>
      <c r="AN394" s="118" t="str">
        <f t="shared" si="179"/>
        <v/>
      </c>
      <c r="AO394" s="135"/>
      <c r="AP394" s="136"/>
      <c r="AQ394" s="118" t="str">
        <f t="shared" si="180"/>
        <v/>
      </c>
      <c r="AT394" s="111" t="str">
        <f t="shared" si="181"/>
        <v xml:space="preserve"> </v>
      </c>
      <c r="AU394" t="str">
        <f t="shared" ca="1" si="182"/>
        <v/>
      </c>
      <c r="AV394" s="53" t="str">
        <f t="shared" ca="1" si="183"/>
        <v/>
      </c>
      <c r="AW394" t="str">
        <f t="shared" ca="1" si="184"/>
        <v/>
      </c>
      <c r="AX394" s="121" t="str">
        <f t="shared" ca="1" si="185"/>
        <v/>
      </c>
      <c r="AY394" s="53" t="str">
        <f t="shared" ca="1" si="186"/>
        <v/>
      </c>
      <c r="AZ394" t="str">
        <f t="shared" ca="1" si="187"/>
        <v/>
      </c>
      <c r="BA394" s="121" t="str">
        <f t="shared" ca="1" si="188"/>
        <v/>
      </c>
      <c r="BB394" s="53" t="str">
        <f t="shared" ca="1" si="189"/>
        <v/>
      </c>
      <c r="BC394" t="str">
        <f t="shared" ca="1" si="190"/>
        <v/>
      </c>
      <c r="BD394" s="121" t="str">
        <f t="shared" ca="1" si="191"/>
        <v/>
      </c>
      <c r="BE394" s="53" t="str">
        <f t="shared" ca="1" si="192"/>
        <v/>
      </c>
      <c r="BF394" t="str">
        <f t="shared" ca="1" si="193"/>
        <v/>
      </c>
      <c r="BG394" s="121" t="str">
        <f t="shared" ca="1" si="194"/>
        <v/>
      </c>
      <c r="BH394" s="53" t="str">
        <f t="shared" ca="1" si="195"/>
        <v/>
      </c>
    </row>
    <row r="395" spans="1:60" ht="15.75" thickBot="1" x14ac:dyDescent="0.3">
      <c r="A395" s="48"/>
      <c r="B395" s="48"/>
      <c r="C395" s="48"/>
      <c r="D395" s="48"/>
      <c r="E395" s="48"/>
      <c r="F395" s="48"/>
      <c r="G395" s="48"/>
      <c r="H395" s="48"/>
      <c r="I395" s="48"/>
      <c r="J395" s="220" t="str">
        <f>IF(ISBLANK($G395),"",VLOOKUP($G395,'Chp 3 - Condition Assessment'!$N$5:$R$1000,4,FALSE))</f>
        <v/>
      </c>
      <c r="K395" s="105" t="str">
        <f>IF(ISBLANK($G395),"",VLOOKUP($G395,'Chp 3 - Condition Assessment'!$N$5:$R$1000,5,FALSE))</f>
        <v/>
      </c>
      <c r="L395" s="32" t="str">
        <f t="shared" si="175"/>
        <v xml:space="preserve">  </v>
      </c>
      <c r="P395" t="b">
        <f t="shared" si="204"/>
        <v>0</v>
      </c>
      <c r="Q395" t="str">
        <f t="shared" si="206"/>
        <v/>
      </c>
      <c r="R395" s="53" t="str">
        <f t="shared" si="197"/>
        <v/>
      </c>
      <c r="S395" s="108" t="str">
        <f t="shared" si="198"/>
        <v/>
      </c>
      <c r="T395" s="81" t="str">
        <f t="shared" si="199"/>
        <v/>
      </c>
      <c r="U395" s="105" t="str">
        <f t="shared" ca="1" si="207"/>
        <v/>
      </c>
      <c r="V395" s="105" t="str">
        <f t="shared" ca="1" si="207"/>
        <v/>
      </c>
      <c r="W395" s="105" t="str">
        <f t="shared" ca="1" si="207"/>
        <v/>
      </c>
      <c r="X395" s="105" t="str">
        <f t="shared" ca="1" si="207"/>
        <v/>
      </c>
      <c r="Y395" s="105" t="str">
        <f t="shared" ca="1" si="207"/>
        <v/>
      </c>
      <c r="AB395" s="111" t="str">
        <f t="shared" si="201"/>
        <v xml:space="preserve"> </v>
      </c>
      <c r="AC395" s="135"/>
      <c r="AD395" s="136"/>
      <c r="AE395" s="118" t="str">
        <f t="shared" si="176"/>
        <v/>
      </c>
      <c r="AF395" s="135"/>
      <c r="AG395" s="136"/>
      <c r="AH395" s="118" t="str">
        <f t="shared" si="177"/>
        <v/>
      </c>
      <c r="AI395" s="135"/>
      <c r="AJ395" s="136"/>
      <c r="AK395" s="118" t="str">
        <f t="shared" si="178"/>
        <v/>
      </c>
      <c r="AL395" s="135"/>
      <c r="AM395" s="136"/>
      <c r="AN395" s="118" t="str">
        <f t="shared" si="179"/>
        <v/>
      </c>
      <c r="AO395" s="135"/>
      <c r="AP395" s="136"/>
      <c r="AQ395" s="118" t="str">
        <f t="shared" si="180"/>
        <v/>
      </c>
      <c r="AT395" s="111" t="str">
        <f t="shared" si="181"/>
        <v xml:space="preserve"> </v>
      </c>
      <c r="AU395" t="str">
        <f t="shared" ca="1" si="182"/>
        <v/>
      </c>
      <c r="AV395" s="53" t="str">
        <f t="shared" ca="1" si="183"/>
        <v/>
      </c>
      <c r="AW395" t="str">
        <f t="shared" ca="1" si="184"/>
        <v/>
      </c>
      <c r="AX395" s="121" t="str">
        <f t="shared" ca="1" si="185"/>
        <v/>
      </c>
      <c r="AY395" s="53" t="str">
        <f t="shared" ca="1" si="186"/>
        <v/>
      </c>
      <c r="AZ395" t="str">
        <f t="shared" ca="1" si="187"/>
        <v/>
      </c>
      <c r="BA395" s="121" t="str">
        <f t="shared" ca="1" si="188"/>
        <v/>
      </c>
      <c r="BB395" s="53" t="str">
        <f t="shared" ca="1" si="189"/>
        <v/>
      </c>
      <c r="BC395" t="str">
        <f t="shared" ca="1" si="190"/>
        <v/>
      </c>
      <c r="BD395" s="121" t="str">
        <f t="shared" ca="1" si="191"/>
        <v/>
      </c>
      <c r="BE395" s="53" t="str">
        <f t="shared" ca="1" si="192"/>
        <v/>
      </c>
      <c r="BF395" t="str">
        <f t="shared" ca="1" si="193"/>
        <v/>
      </c>
      <c r="BG395" s="121" t="str">
        <f t="shared" ca="1" si="194"/>
        <v/>
      </c>
      <c r="BH395" s="53" t="str">
        <f t="shared" ca="1" si="195"/>
        <v/>
      </c>
    </row>
    <row r="396" spans="1:60" ht="15.75" thickBot="1" x14ac:dyDescent="0.3">
      <c r="A396" s="48"/>
      <c r="B396" s="48"/>
      <c r="C396" s="48"/>
      <c r="D396" s="48"/>
      <c r="E396" s="48"/>
      <c r="F396" s="48"/>
      <c r="G396" s="48"/>
      <c r="H396" s="48"/>
      <c r="I396" s="48"/>
      <c r="J396" s="220" t="str">
        <f>IF(ISBLANK($G396),"",VLOOKUP($G396,'Chp 3 - Condition Assessment'!$N$5:$R$1000,4,FALSE))</f>
        <v/>
      </c>
      <c r="K396" s="105" t="str">
        <f>IF(ISBLANK($G396),"",VLOOKUP($G396,'Chp 3 - Condition Assessment'!$N$5:$R$1000,5,FALSE))</f>
        <v/>
      </c>
      <c r="L396" s="32" t="str">
        <f t="shared" ref="L396:L459" si="208">CONCATENATE(I396," ",D396," ",E396)</f>
        <v xml:space="preserve">  </v>
      </c>
      <c r="P396" t="b">
        <f t="shared" si="204"/>
        <v>0</v>
      </c>
      <c r="Q396" t="str">
        <f t="shared" si="206"/>
        <v/>
      </c>
      <c r="R396" s="53" t="str">
        <f t="shared" si="197"/>
        <v/>
      </c>
      <c r="S396" s="108" t="str">
        <f t="shared" si="198"/>
        <v/>
      </c>
      <c r="T396" s="81" t="str">
        <f t="shared" si="199"/>
        <v/>
      </c>
      <c r="U396" s="105" t="str">
        <f t="shared" ref="U396:Y405" ca="1" si="209">IFERROR(IF((U$10-$S396)&lt;=$T396,$Q396,0),"")</f>
        <v/>
      </c>
      <c r="V396" s="105" t="str">
        <f t="shared" ca="1" si="209"/>
        <v/>
      </c>
      <c r="W396" s="105" t="str">
        <f t="shared" ca="1" si="209"/>
        <v/>
      </c>
      <c r="X396" s="105" t="str">
        <f t="shared" ca="1" si="209"/>
        <v/>
      </c>
      <c r="Y396" s="105" t="str">
        <f t="shared" ca="1" si="209"/>
        <v/>
      </c>
      <c r="AB396" s="111" t="str">
        <f t="shared" si="201"/>
        <v xml:space="preserve"> </v>
      </c>
      <c r="AC396" s="135"/>
      <c r="AD396" s="136"/>
      <c r="AE396" s="118" t="str">
        <f t="shared" ref="AE396:AE459" si="210">IF(AB396=" ","",CEILING(AC396*(1+AD396),1))</f>
        <v/>
      </c>
      <c r="AF396" s="135"/>
      <c r="AG396" s="136"/>
      <c r="AH396" s="118" t="str">
        <f t="shared" ref="AH396:AH459" si="211">IF(AB396=" ","",CEILING(AF396*(1+AG396),1))</f>
        <v/>
      </c>
      <c r="AI396" s="135"/>
      <c r="AJ396" s="136"/>
      <c r="AK396" s="118" t="str">
        <f t="shared" ref="AK396:AK459" si="212">IF(AB396=" ","",CEILING(AI396*(1+AJ396),1))</f>
        <v/>
      </c>
      <c r="AL396" s="135"/>
      <c r="AM396" s="136"/>
      <c r="AN396" s="118" t="str">
        <f t="shared" ref="AN396:AN459" si="213">IF(AB396=" ","",CEILING(AL396*(1+AM396),1))</f>
        <v/>
      </c>
      <c r="AO396" s="135"/>
      <c r="AP396" s="136"/>
      <c r="AQ396" s="118" t="str">
        <f t="shared" ref="AQ396:AQ459" si="214">IF(AB396=" ","",CEILING(AO396*(1+AP396),1))</f>
        <v/>
      </c>
      <c r="AT396" s="111" t="str">
        <f t="shared" ref="AT396:AT459" si="215">IF(OR(ISBLANK(AB396),AB396="Grand Total"),"",AB396)</f>
        <v xml:space="preserve"> </v>
      </c>
      <c r="AU396" t="str">
        <f t="shared" ref="AU396:AU459" ca="1" si="216">IFERROR(IF((AE396-U396)&lt;0,0,AE396-U396),"")</f>
        <v/>
      </c>
      <c r="AV396" s="53" t="str">
        <f t="shared" ref="AV396:AV459" ca="1" si="217">IFERROR(AU396*$R396,"")</f>
        <v/>
      </c>
      <c r="AW396" t="str">
        <f t="shared" ref="AW396:AW459" ca="1" si="218">IFERROR(IF(($AW$9-$AU$9)&lt;$T396,AU396,0),"")</f>
        <v/>
      </c>
      <c r="AX396" s="121" t="str">
        <f t="shared" ref="AX396:AX459" ca="1" si="219">IFERROR(IF(AH396-V396-AW396&lt;0,0,AH396-V396-AW396),"")</f>
        <v/>
      </c>
      <c r="AY396" s="53" t="str">
        <f t="shared" ref="AY396:AY459" ca="1" si="220">IFERROR(AX396*$R396,"")</f>
        <v/>
      </c>
      <c r="AZ396" t="str">
        <f t="shared" ref="AZ396:AZ459" ca="1" si="221">IFERROR(IF(($AZ$9-$AU$9)&lt;$T396,AU396,0)+IF(($AZ$9-$AW$9)&lt;$T396,AX396,0),"")</f>
        <v/>
      </c>
      <c r="BA396" s="121" t="str">
        <f t="shared" ref="BA396:BA459" ca="1" si="222">IFERROR(IF(AK396-W396-AZ396&lt;0,0,AK396-W396-AZ396),"")</f>
        <v/>
      </c>
      <c r="BB396" s="53" t="str">
        <f t="shared" ref="BB396:BB459" ca="1" si="223">IFERROR(BA396*$R396,"")</f>
        <v/>
      </c>
      <c r="BC396" t="str">
        <f t="shared" ref="BC396:BC459" ca="1" si="224">IFERROR(IF(($BC$9-$AU$9)&lt;$T396,AU396,0)+IF(($BC$9-$AW$9)&lt;$T396,AX396,0)+IF(($BC$9-$AZ$9)&lt;$T396,BA396,0),"")</f>
        <v/>
      </c>
      <c r="BD396" s="121" t="str">
        <f t="shared" ref="BD396:BD459" ca="1" si="225">IFERROR(IF(AN396-X396-BC396&lt;0,0,AN396-X396-BC396),"")</f>
        <v/>
      </c>
      <c r="BE396" s="53" t="str">
        <f t="shared" ref="BE396:BE459" ca="1" si="226">IFERROR(BD396*$R396,"")</f>
        <v/>
      </c>
      <c r="BF396" t="str">
        <f t="shared" ref="BF396:BF459" ca="1" si="227">IFERROR(IF(($BF$9-$AU$9)&lt;$T396,AU396,0)+IF(($BF$9-$AW$9)&lt;$T396,AX396,0)+IF(($BF$9-$AZ$9)&lt;$T396,BA396,0)+IF(($BF$9-$BC$9)&lt;$T396,BD396,0),"")</f>
        <v/>
      </c>
      <c r="BG396" s="121" t="str">
        <f t="shared" ref="BG396:BG459" ca="1" si="228">IFERROR(IF(AQ396-Y396-BF396&lt;0,0,AQ396-Y396-BF396),"")</f>
        <v/>
      </c>
      <c r="BH396" s="53" t="str">
        <f t="shared" ref="BH396:BH459" ca="1" si="229">IFERROR(BG396*$R396,"")</f>
        <v/>
      </c>
    </row>
    <row r="397" spans="1:60" ht="15.75" thickBot="1" x14ac:dyDescent="0.3">
      <c r="A397" s="48"/>
      <c r="B397" s="48"/>
      <c r="C397" s="48"/>
      <c r="D397" s="48"/>
      <c r="E397" s="48"/>
      <c r="F397" s="48"/>
      <c r="G397" s="48"/>
      <c r="H397" s="48"/>
      <c r="I397" s="48"/>
      <c r="J397" s="220" t="str">
        <f>IF(ISBLANK($G397),"",VLOOKUP($G397,'Chp 3 - Condition Assessment'!$N$5:$R$1000,4,FALSE))</f>
        <v/>
      </c>
      <c r="K397" s="105" t="str">
        <f>IF(ISBLANK($G397),"",VLOOKUP($G397,'Chp 3 - Condition Assessment'!$N$5:$R$1000,5,FALSE))</f>
        <v/>
      </c>
      <c r="L397" s="32" t="str">
        <f t="shared" si="208"/>
        <v xml:space="preserve">  </v>
      </c>
      <c r="P397" t="b">
        <f t="shared" si="204"/>
        <v>0</v>
      </c>
      <c r="Q397" t="str">
        <f t="shared" si="206"/>
        <v/>
      </c>
      <c r="R397" s="53" t="str">
        <f t="shared" si="197"/>
        <v/>
      </c>
      <c r="S397" s="108" t="str">
        <f t="shared" si="198"/>
        <v/>
      </c>
      <c r="T397" s="81" t="str">
        <f t="shared" si="199"/>
        <v/>
      </c>
      <c r="U397" s="105" t="str">
        <f t="shared" ca="1" si="209"/>
        <v/>
      </c>
      <c r="V397" s="105" t="str">
        <f t="shared" ca="1" si="209"/>
        <v/>
      </c>
      <c r="W397" s="105" t="str">
        <f t="shared" ca="1" si="209"/>
        <v/>
      </c>
      <c r="X397" s="105" t="str">
        <f t="shared" ca="1" si="209"/>
        <v/>
      </c>
      <c r="Y397" s="105" t="str">
        <f t="shared" ca="1" si="209"/>
        <v/>
      </c>
      <c r="AB397" s="111" t="str">
        <f t="shared" si="201"/>
        <v xml:space="preserve"> </v>
      </c>
      <c r="AC397" s="135"/>
      <c r="AD397" s="136"/>
      <c r="AE397" s="118" t="str">
        <f t="shared" si="210"/>
        <v/>
      </c>
      <c r="AF397" s="135"/>
      <c r="AG397" s="136"/>
      <c r="AH397" s="118" t="str">
        <f t="shared" si="211"/>
        <v/>
      </c>
      <c r="AI397" s="135"/>
      <c r="AJ397" s="136"/>
      <c r="AK397" s="118" t="str">
        <f t="shared" si="212"/>
        <v/>
      </c>
      <c r="AL397" s="135"/>
      <c r="AM397" s="136"/>
      <c r="AN397" s="118" t="str">
        <f t="shared" si="213"/>
        <v/>
      </c>
      <c r="AO397" s="135"/>
      <c r="AP397" s="136"/>
      <c r="AQ397" s="118" t="str">
        <f t="shared" si="214"/>
        <v/>
      </c>
      <c r="AT397" s="111" t="str">
        <f t="shared" si="215"/>
        <v xml:space="preserve"> </v>
      </c>
      <c r="AU397" t="str">
        <f t="shared" ca="1" si="216"/>
        <v/>
      </c>
      <c r="AV397" s="53" t="str">
        <f t="shared" ca="1" si="217"/>
        <v/>
      </c>
      <c r="AW397" t="str">
        <f t="shared" ca="1" si="218"/>
        <v/>
      </c>
      <c r="AX397" s="121" t="str">
        <f t="shared" ca="1" si="219"/>
        <v/>
      </c>
      <c r="AY397" s="53" t="str">
        <f t="shared" ca="1" si="220"/>
        <v/>
      </c>
      <c r="AZ397" t="str">
        <f t="shared" ca="1" si="221"/>
        <v/>
      </c>
      <c r="BA397" s="121" t="str">
        <f t="shared" ca="1" si="222"/>
        <v/>
      </c>
      <c r="BB397" s="53" t="str">
        <f t="shared" ca="1" si="223"/>
        <v/>
      </c>
      <c r="BC397" t="str">
        <f t="shared" ca="1" si="224"/>
        <v/>
      </c>
      <c r="BD397" s="121" t="str">
        <f t="shared" ca="1" si="225"/>
        <v/>
      </c>
      <c r="BE397" s="53" t="str">
        <f t="shared" ca="1" si="226"/>
        <v/>
      </c>
      <c r="BF397" t="str">
        <f t="shared" ca="1" si="227"/>
        <v/>
      </c>
      <c r="BG397" s="121" t="str">
        <f t="shared" ca="1" si="228"/>
        <v/>
      </c>
      <c r="BH397" s="53" t="str">
        <f t="shared" ca="1" si="229"/>
        <v/>
      </c>
    </row>
    <row r="398" spans="1:60" ht="15.75" thickBot="1" x14ac:dyDescent="0.3">
      <c r="A398" s="48"/>
      <c r="B398" s="48"/>
      <c r="C398" s="48"/>
      <c r="D398" s="48"/>
      <c r="E398" s="48"/>
      <c r="F398" s="48"/>
      <c r="G398" s="48"/>
      <c r="H398" s="48"/>
      <c r="I398" s="48"/>
      <c r="J398" s="220" t="str">
        <f>IF(ISBLANK($G398),"",VLOOKUP($G398,'Chp 3 - Condition Assessment'!$N$5:$R$1000,4,FALSE))</f>
        <v/>
      </c>
      <c r="K398" s="105" t="str">
        <f>IF(ISBLANK($G398),"",VLOOKUP($G398,'Chp 3 - Condition Assessment'!$N$5:$R$1000,5,FALSE))</f>
        <v/>
      </c>
      <c r="L398" s="32" t="str">
        <f t="shared" si="208"/>
        <v xml:space="preserve">  </v>
      </c>
      <c r="P398" t="b">
        <f t="shared" si="204"/>
        <v>0</v>
      </c>
      <c r="Q398" t="str">
        <f t="shared" si="206"/>
        <v/>
      </c>
      <c r="R398" s="53" t="str">
        <f t="shared" si="197"/>
        <v/>
      </c>
      <c r="S398" s="108" t="str">
        <f t="shared" si="198"/>
        <v/>
      </c>
      <c r="T398" s="81" t="str">
        <f t="shared" si="199"/>
        <v/>
      </c>
      <c r="U398" s="105" t="str">
        <f t="shared" ca="1" si="209"/>
        <v/>
      </c>
      <c r="V398" s="105" t="str">
        <f t="shared" ca="1" si="209"/>
        <v/>
      </c>
      <c r="W398" s="105" t="str">
        <f t="shared" ca="1" si="209"/>
        <v/>
      </c>
      <c r="X398" s="105" t="str">
        <f t="shared" ca="1" si="209"/>
        <v/>
      </c>
      <c r="Y398" s="105" t="str">
        <f t="shared" ca="1" si="209"/>
        <v/>
      </c>
      <c r="AB398" s="111" t="str">
        <f t="shared" si="201"/>
        <v xml:space="preserve"> </v>
      </c>
      <c r="AC398" s="135"/>
      <c r="AD398" s="136"/>
      <c r="AE398" s="118" t="str">
        <f t="shared" si="210"/>
        <v/>
      </c>
      <c r="AF398" s="135"/>
      <c r="AG398" s="136"/>
      <c r="AH398" s="118" t="str">
        <f t="shared" si="211"/>
        <v/>
      </c>
      <c r="AI398" s="135"/>
      <c r="AJ398" s="136"/>
      <c r="AK398" s="118" t="str">
        <f t="shared" si="212"/>
        <v/>
      </c>
      <c r="AL398" s="135"/>
      <c r="AM398" s="136"/>
      <c r="AN398" s="118" t="str">
        <f t="shared" si="213"/>
        <v/>
      </c>
      <c r="AO398" s="135"/>
      <c r="AP398" s="136"/>
      <c r="AQ398" s="118" t="str">
        <f t="shared" si="214"/>
        <v/>
      </c>
      <c r="AT398" s="111" t="str">
        <f t="shared" si="215"/>
        <v xml:space="preserve"> </v>
      </c>
      <c r="AU398" t="str">
        <f t="shared" ca="1" si="216"/>
        <v/>
      </c>
      <c r="AV398" s="53" t="str">
        <f t="shared" ca="1" si="217"/>
        <v/>
      </c>
      <c r="AW398" t="str">
        <f t="shared" ca="1" si="218"/>
        <v/>
      </c>
      <c r="AX398" s="121" t="str">
        <f t="shared" ca="1" si="219"/>
        <v/>
      </c>
      <c r="AY398" s="53" t="str">
        <f t="shared" ca="1" si="220"/>
        <v/>
      </c>
      <c r="AZ398" t="str">
        <f t="shared" ca="1" si="221"/>
        <v/>
      </c>
      <c r="BA398" s="121" t="str">
        <f t="shared" ca="1" si="222"/>
        <v/>
      </c>
      <c r="BB398" s="53" t="str">
        <f t="shared" ca="1" si="223"/>
        <v/>
      </c>
      <c r="BC398" t="str">
        <f t="shared" ca="1" si="224"/>
        <v/>
      </c>
      <c r="BD398" s="121" t="str">
        <f t="shared" ca="1" si="225"/>
        <v/>
      </c>
      <c r="BE398" s="53" t="str">
        <f t="shared" ca="1" si="226"/>
        <v/>
      </c>
      <c r="BF398" t="str">
        <f t="shared" ca="1" si="227"/>
        <v/>
      </c>
      <c r="BG398" s="121" t="str">
        <f t="shared" ca="1" si="228"/>
        <v/>
      </c>
      <c r="BH398" s="53" t="str">
        <f t="shared" ca="1" si="229"/>
        <v/>
      </c>
    </row>
    <row r="399" spans="1:60" ht="15.75" thickBot="1" x14ac:dyDescent="0.3">
      <c r="A399" s="48"/>
      <c r="B399" s="48"/>
      <c r="C399" s="48"/>
      <c r="D399" s="48"/>
      <c r="E399" s="48"/>
      <c r="F399" s="48"/>
      <c r="G399" s="48"/>
      <c r="H399" s="48"/>
      <c r="I399" s="48"/>
      <c r="J399" s="220" t="str">
        <f>IF(ISBLANK($G399),"",VLOOKUP($G399,'Chp 3 - Condition Assessment'!$N$5:$R$1000,4,FALSE))</f>
        <v/>
      </c>
      <c r="K399" s="105" t="str">
        <f>IF(ISBLANK($G399),"",VLOOKUP($G399,'Chp 3 - Condition Assessment'!$N$5:$R$1000,5,FALSE))</f>
        <v/>
      </c>
      <c r="L399" s="32" t="str">
        <f t="shared" si="208"/>
        <v xml:space="preserve">  </v>
      </c>
      <c r="P399" t="b">
        <f t="shared" si="204"/>
        <v>0</v>
      </c>
      <c r="Q399" t="str">
        <f t="shared" si="206"/>
        <v/>
      </c>
      <c r="R399" s="53" t="str">
        <f t="shared" si="197"/>
        <v/>
      </c>
      <c r="S399" s="108" t="str">
        <f t="shared" si="198"/>
        <v/>
      </c>
      <c r="T399" s="81" t="str">
        <f t="shared" si="199"/>
        <v/>
      </c>
      <c r="U399" s="105" t="str">
        <f t="shared" ca="1" si="209"/>
        <v/>
      </c>
      <c r="V399" s="105" t="str">
        <f t="shared" ca="1" si="209"/>
        <v/>
      </c>
      <c r="W399" s="105" t="str">
        <f t="shared" ca="1" si="209"/>
        <v/>
      </c>
      <c r="X399" s="105" t="str">
        <f t="shared" ca="1" si="209"/>
        <v/>
      </c>
      <c r="Y399" s="105" t="str">
        <f t="shared" ca="1" si="209"/>
        <v/>
      </c>
      <c r="AB399" s="111" t="str">
        <f t="shared" si="201"/>
        <v xml:space="preserve"> </v>
      </c>
      <c r="AC399" s="135"/>
      <c r="AD399" s="136"/>
      <c r="AE399" s="118" t="str">
        <f t="shared" si="210"/>
        <v/>
      </c>
      <c r="AF399" s="135"/>
      <c r="AG399" s="136"/>
      <c r="AH399" s="118" t="str">
        <f t="shared" si="211"/>
        <v/>
      </c>
      <c r="AI399" s="135"/>
      <c r="AJ399" s="136"/>
      <c r="AK399" s="118" t="str">
        <f t="shared" si="212"/>
        <v/>
      </c>
      <c r="AL399" s="135"/>
      <c r="AM399" s="136"/>
      <c r="AN399" s="118" t="str">
        <f t="shared" si="213"/>
        <v/>
      </c>
      <c r="AO399" s="135"/>
      <c r="AP399" s="136"/>
      <c r="AQ399" s="118" t="str">
        <f t="shared" si="214"/>
        <v/>
      </c>
      <c r="AT399" s="111" t="str">
        <f t="shared" si="215"/>
        <v xml:space="preserve"> </v>
      </c>
      <c r="AU399" t="str">
        <f t="shared" ca="1" si="216"/>
        <v/>
      </c>
      <c r="AV399" s="53" t="str">
        <f t="shared" ca="1" si="217"/>
        <v/>
      </c>
      <c r="AW399" t="str">
        <f t="shared" ca="1" si="218"/>
        <v/>
      </c>
      <c r="AX399" s="121" t="str">
        <f t="shared" ca="1" si="219"/>
        <v/>
      </c>
      <c r="AY399" s="53" t="str">
        <f t="shared" ca="1" si="220"/>
        <v/>
      </c>
      <c r="AZ399" t="str">
        <f t="shared" ca="1" si="221"/>
        <v/>
      </c>
      <c r="BA399" s="121" t="str">
        <f t="shared" ca="1" si="222"/>
        <v/>
      </c>
      <c r="BB399" s="53" t="str">
        <f t="shared" ca="1" si="223"/>
        <v/>
      </c>
      <c r="BC399" t="str">
        <f t="shared" ca="1" si="224"/>
        <v/>
      </c>
      <c r="BD399" s="121" t="str">
        <f t="shared" ca="1" si="225"/>
        <v/>
      </c>
      <c r="BE399" s="53" t="str">
        <f t="shared" ca="1" si="226"/>
        <v/>
      </c>
      <c r="BF399" t="str">
        <f t="shared" ca="1" si="227"/>
        <v/>
      </c>
      <c r="BG399" s="121" t="str">
        <f t="shared" ca="1" si="228"/>
        <v/>
      </c>
      <c r="BH399" s="53" t="str">
        <f t="shared" ca="1" si="229"/>
        <v/>
      </c>
    </row>
    <row r="400" spans="1:60" ht="15.75" thickBot="1" x14ac:dyDescent="0.3">
      <c r="A400" s="48"/>
      <c r="B400" s="48"/>
      <c r="C400" s="48"/>
      <c r="D400" s="48"/>
      <c r="E400" s="48"/>
      <c r="F400" s="48"/>
      <c r="G400" s="48"/>
      <c r="H400" s="48"/>
      <c r="I400" s="48"/>
      <c r="J400" s="220" t="str">
        <f>IF(ISBLANK($G400),"",VLOOKUP($G400,'Chp 3 - Condition Assessment'!$N$5:$R$1000,4,FALSE))</f>
        <v/>
      </c>
      <c r="K400" s="105" t="str">
        <f>IF(ISBLANK($G400),"",VLOOKUP($G400,'Chp 3 - Condition Assessment'!$N$5:$R$1000,5,FALSE))</f>
        <v/>
      </c>
      <c r="L400" s="32" t="str">
        <f t="shared" si="208"/>
        <v xml:space="preserve">  </v>
      </c>
      <c r="P400" t="b">
        <f t="shared" si="204"/>
        <v>0</v>
      </c>
      <c r="Q400" t="str">
        <f t="shared" si="206"/>
        <v/>
      </c>
      <c r="R400" s="53" t="str">
        <f t="shared" si="197"/>
        <v/>
      </c>
      <c r="S400" s="108" t="str">
        <f t="shared" si="198"/>
        <v/>
      </c>
      <c r="T400" s="81" t="str">
        <f t="shared" si="199"/>
        <v/>
      </c>
      <c r="U400" s="105" t="str">
        <f t="shared" ca="1" si="209"/>
        <v/>
      </c>
      <c r="V400" s="105" t="str">
        <f t="shared" ca="1" si="209"/>
        <v/>
      </c>
      <c r="W400" s="105" t="str">
        <f t="shared" ca="1" si="209"/>
        <v/>
      </c>
      <c r="X400" s="105" t="str">
        <f t="shared" ca="1" si="209"/>
        <v/>
      </c>
      <c r="Y400" s="105" t="str">
        <f t="shared" ca="1" si="209"/>
        <v/>
      </c>
      <c r="AB400" s="111" t="str">
        <f t="shared" si="201"/>
        <v xml:space="preserve"> </v>
      </c>
      <c r="AC400" s="135"/>
      <c r="AD400" s="136"/>
      <c r="AE400" s="118" t="str">
        <f t="shared" si="210"/>
        <v/>
      </c>
      <c r="AF400" s="135"/>
      <c r="AG400" s="136"/>
      <c r="AH400" s="118" t="str">
        <f t="shared" si="211"/>
        <v/>
      </c>
      <c r="AI400" s="135"/>
      <c r="AJ400" s="136"/>
      <c r="AK400" s="118" t="str">
        <f t="shared" si="212"/>
        <v/>
      </c>
      <c r="AL400" s="135"/>
      <c r="AM400" s="136"/>
      <c r="AN400" s="118" t="str">
        <f t="shared" si="213"/>
        <v/>
      </c>
      <c r="AO400" s="135"/>
      <c r="AP400" s="136"/>
      <c r="AQ400" s="118" t="str">
        <f t="shared" si="214"/>
        <v/>
      </c>
      <c r="AT400" s="111" t="str">
        <f t="shared" si="215"/>
        <v xml:space="preserve"> </v>
      </c>
      <c r="AU400" t="str">
        <f t="shared" ca="1" si="216"/>
        <v/>
      </c>
      <c r="AV400" s="53" t="str">
        <f t="shared" ca="1" si="217"/>
        <v/>
      </c>
      <c r="AW400" t="str">
        <f t="shared" ca="1" si="218"/>
        <v/>
      </c>
      <c r="AX400" s="121" t="str">
        <f t="shared" ca="1" si="219"/>
        <v/>
      </c>
      <c r="AY400" s="53" t="str">
        <f t="shared" ca="1" si="220"/>
        <v/>
      </c>
      <c r="AZ400" t="str">
        <f t="shared" ca="1" si="221"/>
        <v/>
      </c>
      <c r="BA400" s="121" t="str">
        <f t="shared" ca="1" si="222"/>
        <v/>
      </c>
      <c r="BB400" s="53" t="str">
        <f t="shared" ca="1" si="223"/>
        <v/>
      </c>
      <c r="BC400" t="str">
        <f t="shared" ca="1" si="224"/>
        <v/>
      </c>
      <c r="BD400" s="121" t="str">
        <f t="shared" ca="1" si="225"/>
        <v/>
      </c>
      <c r="BE400" s="53" t="str">
        <f t="shared" ca="1" si="226"/>
        <v/>
      </c>
      <c r="BF400" t="str">
        <f t="shared" ca="1" si="227"/>
        <v/>
      </c>
      <c r="BG400" s="121" t="str">
        <f t="shared" ca="1" si="228"/>
        <v/>
      </c>
      <c r="BH400" s="53" t="str">
        <f t="shared" ca="1" si="229"/>
        <v/>
      </c>
    </row>
    <row r="401" spans="1:60" ht="15.75" thickBot="1" x14ac:dyDescent="0.3">
      <c r="A401" s="48"/>
      <c r="B401" s="48"/>
      <c r="C401" s="48"/>
      <c r="D401" s="48"/>
      <c r="E401" s="48"/>
      <c r="F401" s="48"/>
      <c r="G401" s="48"/>
      <c r="H401" s="48"/>
      <c r="I401" s="48"/>
      <c r="J401" s="220" t="str">
        <f>IF(ISBLANK($G401),"",VLOOKUP($G401,'Chp 3 - Condition Assessment'!$N$5:$R$1000,4,FALSE))</f>
        <v/>
      </c>
      <c r="K401" s="105" t="str">
        <f>IF(ISBLANK($G401),"",VLOOKUP($G401,'Chp 3 - Condition Assessment'!$N$5:$R$1000,5,FALSE))</f>
        <v/>
      </c>
      <c r="L401" s="32" t="str">
        <f t="shared" si="208"/>
        <v xml:space="preserve">  </v>
      </c>
      <c r="P401" t="b">
        <f t="shared" si="204"/>
        <v>0</v>
      </c>
      <c r="Q401" t="str">
        <f t="shared" si="206"/>
        <v/>
      </c>
      <c r="R401" s="53" t="str">
        <f t="shared" si="197"/>
        <v/>
      </c>
      <c r="S401" s="108" t="str">
        <f t="shared" si="198"/>
        <v/>
      </c>
      <c r="T401" s="81" t="str">
        <f t="shared" si="199"/>
        <v/>
      </c>
      <c r="U401" s="105" t="str">
        <f t="shared" ca="1" si="209"/>
        <v/>
      </c>
      <c r="V401" s="105" t="str">
        <f t="shared" ca="1" si="209"/>
        <v/>
      </c>
      <c r="W401" s="105" t="str">
        <f t="shared" ca="1" si="209"/>
        <v/>
      </c>
      <c r="X401" s="105" t="str">
        <f t="shared" ca="1" si="209"/>
        <v/>
      </c>
      <c r="Y401" s="105" t="str">
        <f t="shared" ca="1" si="209"/>
        <v/>
      </c>
      <c r="AB401" s="111" t="str">
        <f t="shared" si="201"/>
        <v xml:space="preserve"> </v>
      </c>
      <c r="AC401" s="135"/>
      <c r="AD401" s="136"/>
      <c r="AE401" s="118" t="str">
        <f t="shared" si="210"/>
        <v/>
      </c>
      <c r="AF401" s="135"/>
      <c r="AG401" s="136"/>
      <c r="AH401" s="118" t="str">
        <f t="shared" si="211"/>
        <v/>
      </c>
      <c r="AI401" s="135"/>
      <c r="AJ401" s="136"/>
      <c r="AK401" s="118" t="str">
        <f t="shared" si="212"/>
        <v/>
      </c>
      <c r="AL401" s="135"/>
      <c r="AM401" s="136"/>
      <c r="AN401" s="118" t="str">
        <f t="shared" si="213"/>
        <v/>
      </c>
      <c r="AO401" s="135"/>
      <c r="AP401" s="136"/>
      <c r="AQ401" s="118" t="str">
        <f t="shared" si="214"/>
        <v/>
      </c>
      <c r="AT401" s="111" t="str">
        <f t="shared" si="215"/>
        <v xml:space="preserve"> </v>
      </c>
      <c r="AU401" t="str">
        <f t="shared" ca="1" si="216"/>
        <v/>
      </c>
      <c r="AV401" s="53" t="str">
        <f t="shared" ca="1" si="217"/>
        <v/>
      </c>
      <c r="AW401" t="str">
        <f t="shared" ca="1" si="218"/>
        <v/>
      </c>
      <c r="AX401" s="121" t="str">
        <f t="shared" ca="1" si="219"/>
        <v/>
      </c>
      <c r="AY401" s="53" t="str">
        <f t="shared" ca="1" si="220"/>
        <v/>
      </c>
      <c r="AZ401" t="str">
        <f t="shared" ca="1" si="221"/>
        <v/>
      </c>
      <c r="BA401" s="121" t="str">
        <f t="shared" ca="1" si="222"/>
        <v/>
      </c>
      <c r="BB401" s="53" t="str">
        <f t="shared" ca="1" si="223"/>
        <v/>
      </c>
      <c r="BC401" t="str">
        <f t="shared" ca="1" si="224"/>
        <v/>
      </c>
      <c r="BD401" s="121" t="str">
        <f t="shared" ca="1" si="225"/>
        <v/>
      </c>
      <c r="BE401" s="53" t="str">
        <f t="shared" ca="1" si="226"/>
        <v/>
      </c>
      <c r="BF401" t="str">
        <f t="shared" ca="1" si="227"/>
        <v/>
      </c>
      <c r="BG401" s="121" t="str">
        <f t="shared" ca="1" si="228"/>
        <v/>
      </c>
      <c r="BH401" s="53" t="str">
        <f t="shared" ca="1" si="229"/>
        <v/>
      </c>
    </row>
    <row r="402" spans="1:60" ht="15.75" thickBot="1" x14ac:dyDescent="0.3">
      <c r="A402" s="48"/>
      <c r="B402" s="48"/>
      <c r="C402" s="48"/>
      <c r="D402" s="48"/>
      <c r="E402" s="48"/>
      <c r="F402" s="48"/>
      <c r="G402" s="48"/>
      <c r="H402" s="48"/>
      <c r="I402" s="48"/>
      <c r="J402" s="220" t="str">
        <f>IF(ISBLANK($G402),"",VLOOKUP($G402,'Chp 3 - Condition Assessment'!$N$5:$R$1000,4,FALSE))</f>
        <v/>
      </c>
      <c r="K402" s="105" t="str">
        <f>IF(ISBLANK($G402),"",VLOOKUP($G402,'Chp 3 - Condition Assessment'!$N$5:$R$1000,5,FALSE))</f>
        <v/>
      </c>
      <c r="L402" s="32" t="str">
        <f t="shared" si="208"/>
        <v xml:space="preserve">  </v>
      </c>
      <c r="P402" t="b">
        <f t="shared" si="204"/>
        <v>0</v>
      </c>
      <c r="Q402" t="str">
        <f t="shared" si="206"/>
        <v/>
      </c>
      <c r="R402" s="53" t="str">
        <f t="shared" si="197"/>
        <v/>
      </c>
      <c r="S402" s="108" t="str">
        <f t="shared" si="198"/>
        <v/>
      </c>
      <c r="T402" s="81" t="str">
        <f t="shared" si="199"/>
        <v/>
      </c>
      <c r="U402" s="105" t="str">
        <f t="shared" ca="1" si="209"/>
        <v/>
      </c>
      <c r="V402" s="105" t="str">
        <f t="shared" ca="1" si="209"/>
        <v/>
      </c>
      <c r="W402" s="105" t="str">
        <f t="shared" ca="1" si="209"/>
        <v/>
      </c>
      <c r="X402" s="105" t="str">
        <f t="shared" ca="1" si="209"/>
        <v/>
      </c>
      <c r="Y402" s="105" t="str">
        <f t="shared" ca="1" si="209"/>
        <v/>
      </c>
      <c r="AB402" s="111" t="str">
        <f t="shared" si="201"/>
        <v xml:space="preserve"> </v>
      </c>
      <c r="AC402" s="135"/>
      <c r="AD402" s="136"/>
      <c r="AE402" s="118" t="str">
        <f t="shared" si="210"/>
        <v/>
      </c>
      <c r="AF402" s="135"/>
      <c r="AG402" s="136"/>
      <c r="AH402" s="118" t="str">
        <f t="shared" si="211"/>
        <v/>
      </c>
      <c r="AI402" s="135"/>
      <c r="AJ402" s="136"/>
      <c r="AK402" s="118" t="str">
        <f t="shared" si="212"/>
        <v/>
      </c>
      <c r="AL402" s="135"/>
      <c r="AM402" s="136"/>
      <c r="AN402" s="118" t="str">
        <f t="shared" si="213"/>
        <v/>
      </c>
      <c r="AO402" s="135"/>
      <c r="AP402" s="136"/>
      <c r="AQ402" s="118" t="str">
        <f t="shared" si="214"/>
        <v/>
      </c>
      <c r="AT402" s="111" t="str">
        <f t="shared" si="215"/>
        <v xml:space="preserve"> </v>
      </c>
      <c r="AU402" t="str">
        <f t="shared" ca="1" si="216"/>
        <v/>
      </c>
      <c r="AV402" s="53" t="str">
        <f t="shared" ca="1" si="217"/>
        <v/>
      </c>
      <c r="AW402" t="str">
        <f t="shared" ca="1" si="218"/>
        <v/>
      </c>
      <c r="AX402" s="121" t="str">
        <f t="shared" ca="1" si="219"/>
        <v/>
      </c>
      <c r="AY402" s="53" t="str">
        <f t="shared" ca="1" si="220"/>
        <v/>
      </c>
      <c r="AZ402" t="str">
        <f t="shared" ca="1" si="221"/>
        <v/>
      </c>
      <c r="BA402" s="121" t="str">
        <f t="shared" ca="1" si="222"/>
        <v/>
      </c>
      <c r="BB402" s="53" t="str">
        <f t="shared" ca="1" si="223"/>
        <v/>
      </c>
      <c r="BC402" t="str">
        <f t="shared" ca="1" si="224"/>
        <v/>
      </c>
      <c r="BD402" s="121" t="str">
        <f t="shared" ca="1" si="225"/>
        <v/>
      </c>
      <c r="BE402" s="53" t="str">
        <f t="shared" ca="1" si="226"/>
        <v/>
      </c>
      <c r="BF402" t="str">
        <f t="shared" ca="1" si="227"/>
        <v/>
      </c>
      <c r="BG402" s="121" t="str">
        <f t="shared" ca="1" si="228"/>
        <v/>
      </c>
      <c r="BH402" s="53" t="str">
        <f t="shared" ca="1" si="229"/>
        <v/>
      </c>
    </row>
    <row r="403" spans="1:60" ht="15.75" thickBot="1" x14ac:dyDescent="0.3">
      <c r="A403" s="48"/>
      <c r="B403" s="48"/>
      <c r="C403" s="48"/>
      <c r="D403" s="48"/>
      <c r="E403" s="48"/>
      <c r="F403" s="48"/>
      <c r="G403" s="48"/>
      <c r="H403" s="48"/>
      <c r="I403" s="48"/>
      <c r="J403" s="220" t="str">
        <f>IF(ISBLANK($G403),"",VLOOKUP($G403,'Chp 3 - Condition Assessment'!$N$5:$R$1000,4,FALSE))</f>
        <v/>
      </c>
      <c r="K403" s="105" t="str">
        <f>IF(ISBLANK($G403),"",VLOOKUP($G403,'Chp 3 - Condition Assessment'!$N$5:$R$1000,5,FALSE))</f>
        <v/>
      </c>
      <c r="L403" s="32" t="str">
        <f t="shared" si="208"/>
        <v xml:space="preserve">  </v>
      </c>
      <c r="P403" t="b">
        <f t="shared" si="204"/>
        <v>0</v>
      </c>
      <c r="Q403" t="str">
        <f t="shared" si="206"/>
        <v/>
      </c>
      <c r="R403" s="53" t="str">
        <f t="shared" si="197"/>
        <v/>
      </c>
      <c r="S403" s="108" t="str">
        <f t="shared" si="198"/>
        <v/>
      </c>
      <c r="T403" s="81" t="str">
        <f t="shared" si="199"/>
        <v/>
      </c>
      <c r="U403" s="105" t="str">
        <f t="shared" ca="1" si="209"/>
        <v/>
      </c>
      <c r="V403" s="105" t="str">
        <f t="shared" ca="1" si="209"/>
        <v/>
      </c>
      <c r="W403" s="105" t="str">
        <f t="shared" ca="1" si="209"/>
        <v/>
      </c>
      <c r="X403" s="105" t="str">
        <f t="shared" ca="1" si="209"/>
        <v/>
      </c>
      <c r="Y403" s="105" t="str">
        <f t="shared" ca="1" si="209"/>
        <v/>
      </c>
      <c r="AB403" s="111" t="str">
        <f t="shared" si="201"/>
        <v xml:space="preserve"> </v>
      </c>
      <c r="AC403" s="135"/>
      <c r="AD403" s="136"/>
      <c r="AE403" s="118" t="str">
        <f t="shared" si="210"/>
        <v/>
      </c>
      <c r="AF403" s="135"/>
      <c r="AG403" s="136"/>
      <c r="AH403" s="118" t="str">
        <f t="shared" si="211"/>
        <v/>
      </c>
      <c r="AI403" s="135"/>
      <c r="AJ403" s="136"/>
      <c r="AK403" s="118" t="str">
        <f t="shared" si="212"/>
        <v/>
      </c>
      <c r="AL403" s="135"/>
      <c r="AM403" s="136"/>
      <c r="AN403" s="118" t="str">
        <f t="shared" si="213"/>
        <v/>
      </c>
      <c r="AO403" s="135"/>
      <c r="AP403" s="136"/>
      <c r="AQ403" s="118" t="str">
        <f t="shared" si="214"/>
        <v/>
      </c>
      <c r="AT403" s="111" t="str">
        <f t="shared" si="215"/>
        <v xml:space="preserve"> </v>
      </c>
      <c r="AU403" t="str">
        <f t="shared" ca="1" si="216"/>
        <v/>
      </c>
      <c r="AV403" s="53" t="str">
        <f t="shared" ca="1" si="217"/>
        <v/>
      </c>
      <c r="AW403" t="str">
        <f t="shared" ca="1" si="218"/>
        <v/>
      </c>
      <c r="AX403" s="121" t="str">
        <f t="shared" ca="1" si="219"/>
        <v/>
      </c>
      <c r="AY403" s="53" t="str">
        <f t="shared" ca="1" si="220"/>
        <v/>
      </c>
      <c r="AZ403" t="str">
        <f t="shared" ca="1" si="221"/>
        <v/>
      </c>
      <c r="BA403" s="121" t="str">
        <f t="shared" ca="1" si="222"/>
        <v/>
      </c>
      <c r="BB403" s="53" t="str">
        <f t="shared" ca="1" si="223"/>
        <v/>
      </c>
      <c r="BC403" t="str">
        <f t="shared" ca="1" si="224"/>
        <v/>
      </c>
      <c r="BD403" s="121" t="str">
        <f t="shared" ca="1" si="225"/>
        <v/>
      </c>
      <c r="BE403" s="53" t="str">
        <f t="shared" ca="1" si="226"/>
        <v/>
      </c>
      <c r="BF403" t="str">
        <f t="shared" ca="1" si="227"/>
        <v/>
      </c>
      <c r="BG403" s="121" t="str">
        <f t="shared" ca="1" si="228"/>
        <v/>
      </c>
      <c r="BH403" s="53" t="str">
        <f t="shared" ca="1" si="229"/>
        <v/>
      </c>
    </row>
    <row r="404" spans="1:60" ht="15.75" thickBot="1" x14ac:dyDescent="0.3">
      <c r="A404" s="48"/>
      <c r="B404" s="48"/>
      <c r="C404" s="48"/>
      <c r="D404" s="48"/>
      <c r="E404" s="48"/>
      <c r="F404" s="48"/>
      <c r="G404" s="48"/>
      <c r="H404" s="48"/>
      <c r="I404" s="48"/>
      <c r="J404" s="220" t="str">
        <f>IF(ISBLANK($G404),"",VLOOKUP($G404,'Chp 3 - Condition Assessment'!$N$5:$R$1000,4,FALSE))</f>
        <v/>
      </c>
      <c r="K404" s="105" t="str">
        <f>IF(ISBLANK($G404),"",VLOOKUP($G404,'Chp 3 - Condition Assessment'!$N$5:$R$1000,5,FALSE))</f>
        <v/>
      </c>
      <c r="L404" s="32" t="str">
        <f t="shared" si="208"/>
        <v xml:space="preserve">  </v>
      </c>
      <c r="P404" t="b">
        <f t="shared" si="204"/>
        <v>0</v>
      </c>
      <c r="Q404" t="str">
        <f t="shared" si="206"/>
        <v/>
      </c>
      <c r="R404" s="53" t="str">
        <f t="shared" si="197"/>
        <v/>
      </c>
      <c r="S404" s="108" t="str">
        <f t="shared" si="198"/>
        <v/>
      </c>
      <c r="T404" s="81" t="str">
        <f t="shared" si="199"/>
        <v/>
      </c>
      <c r="U404" s="105" t="str">
        <f t="shared" ca="1" si="209"/>
        <v/>
      </c>
      <c r="V404" s="105" t="str">
        <f t="shared" ca="1" si="209"/>
        <v/>
      </c>
      <c r="W404" s="105" t="str">
        <f t="shared" ca="1" si="209"/>
        <v/>
      </c>
      <c r="X404" s="105" t="str">
        <f t="shared" ca="1" si="209"/>
        <v/>
      </c>
      <c r="Y404" s="105" t="str">
        <f t="shared" ca="1" si="209"/>
        <v/>
      </c>
      <c r="AB404" s="111" t="str">
        <f t="shared" si="201"/>
        <v xml:space="preserve"> </v>
      </c>
      <c r="AC404" s="135"/>
      <c r="AD404" s="136"/>
      <c r="AE404" s="118" t="str">
        <f t="shared" si="210"/>
        <v/>
      </c>
      <c r="AF404" s="135"/>
      <c r="AG404" s="136"/>
      <c r="AH404" s="118" t="str">
        <f t="shared" si="211"/>
        <v/>
      </c>
      <c r="AI404" s="135"/>
      <c r="AJ404" s="136"/>
      <c r="AK404" s="118" t="str">
        <f t="shared" si="212"/>
        <v/>
      </c>
      <c r="AL404" s="135"/>
      <c r="AM404" s="136"/>
      <c r="AN404" s="118" t="str">
        <f t="shared" si="213"/>
        <v/>
      </c>
      <c r="AO404" s="135"/>
      <c r="AP404" s="136"/>
      <c r="AQ404" s="118" t="str">
        <f t="shared" si="214"/>
        <v/>
      </c>
      <c r="AT404" s="111" t="str">
        <f t="shared" si="215"/>
        <v xml:space="preserve"> </v>
      </c>
      <c r="AU404" t="str">
        <f t="shared" ca="1" si="216"/>
        <v/>
      </c>
      <c r="AV404" s="53" t="str">
        <f t="shared" ca="1" si="217"/>
        <v/>
      </c>
      <c r="AW404" t="str">
        <f t="shared" ca="1" si="218"/>
        <v/>
      </c>
      <c r="AX404" s="121" t="str">
        <f t="shared" ca="1" si="219"/>
        <v/>
      </c>
      <c r="AY404" s="53" t="str">
        <f t="shared" ca="1" si="220"/>
        <v/>
      </c>
      <c r="AZ404" t="str">
        <f t="shared" ca="1" si="221"/>
        <v/>
      </c>
      <c r="BA404" s="121" t="str">
        <f t="shared" ca="1" si="222"/>
        <v/>
      </c>
      <c r="BB404" s="53" t="str">
        <f t="shared" ca="1" si="223"/>
        <v/>
      </c>
      <c r="BC404" t="str">
        <f t="shared" ca="1" si="224"/>
        <v/>
      </c>
      <c r="BD404" s="121" t="str">
        <f t="shared" ca="1" si="225"/>
        <v/>
      </c>
      <c r="BE404" s="53" t="str">
        <f t="shared" ca="1" si="226"/>
        <v/>
      </c>
      <c r="BF404" t="str">
        <f t="shared" ca="1" si="227"/>
        <v/>
      </c>
      <c r="BG404" s="121" t="str">
        <f t="shared" ca="1" si="228"/>
        <v/>
      </c>
      <c r="BH404" s="53" t="str">
        <f t="shared" ca="1" si="229"/>
        <v/>
      </c>
    </row>
    <row r="405" spans="1:60" ht="15.75" thickBot="1" x14ac:dyDescent="0.3">
      <c r="A405" s="48"/>
      <c r="B405" s="48"/>
      <c r="C405" s="48"/>
      <c r="D405" s="48"/>
      <c r="E405" s="48"/>
      <c r="F405" s="48"/>
      <c r="G405" s="48"/>
      <c r="H405" s="48"/>
      <c r="I405" s="48"/>
      <c r="J405" s="220" t="str">
        <f>IF(ISBLANK($G405),"",VLOOKUP($G405,'Chp 3 - Condition Assessment'!$N$5:$R$1000,4,FALSE))</f>
        <v/>
      </c>
      <c r="K405" s="105" t="str">
        <f>IF(ISBLANK($G405),"",VLOOKUP($G405,'Chp 3 - Condition Assessment'!$N$5:$R$1000,5,FALSE))</f>
        <v/>
      </c>
      <c r="L405" s="32" t="str">
        <f t="shared" si="208"/>
        <v xml:space="preserve">  </v>
      </c>
      <c r="P405" t="b">
        <f t="shared" si="204"/>
        <v>0</v>
      </c>
      <c r="Q405" t="str">
        <f t="shared" si="206"/>
        <v/>
      </c>
      <c r="R405" s="53" t="str">
        <f t="shared" si="197"/>
        <v/>
      </c>
      <c r="S405" s="108" t="str">
        <f t="shared" si="198"/>
        <v/>
      </c>
      <c r="T405" s="81" t="str">
        <f t="shared" si="199"/>
        <v/>
      </c>
      <c r="U405" s="105" t="str">
        <f t="shared" ca="1" si="209"/>
        <v/>
      </c>
      <c r="V405" s="105" t="str">
        <f t="shared" ca="1" si="209"/>
        <v/>
      </c>
      <c r="W405" s="105" t="str">
        <f t="shared" ca="1" si="209"/>
        <v/>
      </c>
      <c r="X405" s="105" t="str">
        <f t="shared" ca="1" si="209"/>
        <v/>
      </c>
      <c r="Y405" s="105" t="str">
        <f t="shared" ca="1" si="209"/>
        <v/>
      </c>
      <c r="AB405" s="111" t="str">
        <f t="shared" si="201"/>
        <v xml:space="preserve"> </v>
      </c>
      <c r="AC405" s="135"/>
      <c r="AD405" s="136"/>
      <c r="AE405" s="118" t="str">
        <f t="shared" si="210"/>
        <v/>
      </c>
      <c r="AF405" s="135"/>
      <c r="AG405" s="136"/>
      <c r="AH405" s="118" t="str">
        <f t="shared" si="211"/>
        <v/>
      </c>
      <c r="AI405" s="135"/>
      <c r="AJ405" s="136"/>
      <c r="AK405" s="118" t="str">
        <f t="shared" si="212"/>
        <v/>
      </c>
      <c r="AL405" s="135"/>
      <c r="AM405" s="136"/>
      <c r="AN405" s="118" t="str">
        <f t="shared" si="213"/>
        <v/>
      </c>
      <c r="AO405" s="135"/>
      <c r="AP405" s="136"/>
      <c r="AQ405" s="118" t="str">
        <f t="shared" si="214"/>
        <v/>
      </c>
      <c r="AT405" s="111" t="str">
        <f t="shared" si="215"/>
        <v xml:space="preserve"> </v>
      </c>
      <c r="AU405" t="str">
        <f t="shared" ca="1" si="216"/>
        <v/>
      </c>
      <c r="AV405" s="53" t="str">
        <f t="shared" ca="1" si="217"/>
        <v/>
      </c>
      <c r="AW405" t="str">
        <f t="shared" ca="1" si="218"/>
        <v/>
      </c>
      <c r="AX405" s="121" t="str">
        <f t="shared" ca="1" si="219"/>
        <v/>
      </c>
      <c r="AY405" s="53" t="str">
        <f t="shared" ca="1" si="220"/>
        <v/>
      </c>
      <c r="AZ405" t="str">
        <f t="shared" ca="1" si="221"/>
        <v/>
      </c>
      <c r="BA405" s="121" t="str">
        <f t="shared" ca="1" si="222"/>
        <v/>
      </c>
      <c r="BB405" s="53" t="str">
        <f t="shared" ca="1" si="223"/>
        <v/>
      </c>
      <c r="BC405" t="str">
        <f t="shared" ca="1" si="224"/>
        <v/>
      </c>
      <c r="BD405" s="121" t="str">
        <f t="shared" ca="1" si="225"/>
        <v/>
      </c>
      <c r="BE405" s="53" t="str">
        <f t="shared" ca="1" si="226"/>
        <v/>
      </c>
      <c r="BF405" t="str">
        <f t="shared" ca="1" si="227"/>
        <v/>
      </c>
      <c r="BG405" s="121" t="str">
        <f t="shared" ca="1" si="228"/>
        <v/>
      </c>
      <c r="BH405" s="53" t="str">
        <f t="shared" ca="1" si="229"/>
        <v/>
      </c>
    </row>
    <row r="406" spans="1:60" ht="15.75" thickBot="1" x14ac:dyDescent="0.3">
      <c r="A406" s="48"/>
      <c r="B406" s="48"/>
      <c r="C406" s="48"/>
      <c r="D406" s="48"/>
      <c r="E406" s="48"/>
      <c r="F406" s="48"/>
      <c r="G406" s="48"/>
      <c r="H406" s="48"/>
      <c r="I406" s="48"/>
      <c r="J406" s="220" t="str">
        <f>IF(ISBLANK($G406),"",VLOOKUP($G406,'Chp 3 - Condition Assessment'!$N$5:$R$1000,4,FALSE))</f>
        <v/>
      </c>
      <c r="K406" s="105" t="str">
        <f>IF(ISBLANK($G406),"",VLOOKUP($G406,'Chp 3 - Condition Assessment'!$N$5:$R$1000,5,FALSE))</f>
        <v/>
      </c>
      <c r="L406" s="32" t="str">
        <f t="shared" si="208"/>
        <v xml:space="preserve">  </v>
      </c>
      <c r="P406" t="b">
        <f t="shared" si="204"/>
        <v>0</v>
      </c>
      <c r="Q406" t="str">
        <f t="shared" si="206"/>
        <v/>
      </c>
      <c r="R406" s="53" t="str">
        <f t="shared" si="197"/>
        <v/>
      </c>
      <c r="S406" s="108" t="str">
        <f t="shared" si="198"/>
        <v/>
      </c>
      <c r="T406" s="81" t="str">
        <f t="shared" si="199"/>
        <v/>
      </c>
      <c r="U406" s="105" t="str">
        <f t="shared" ref="U406:Y415" ca="1" si="230">IFERROR(IF((U$10-$S406)&lt;=$T406,$Q406,0),"")</f>
        <v/>
      </c>
      <c r="V406" s="105" t="str">
        <f t="shared" ca="1" si="230"/>
        <v/>
      </c>
      <c r="W406" s="105" t="str">
        <f t="shared" ca="1" si="230"/>
        <v/>
      </c>
      <c r="X406" s="105" t="str">
        <f t="shared" ca="1" si="230"/>
        <v/>
      </c>
      <c r="Y406" s="105" t="str">
        <f t="shared" ca="1" si="230"/>
        <v/>
      </c>
      <c r="AB406" s="111" t="str">
        <f t="shared" si="201"/>
        <v xml:space="preserve"> </v>
      </c>
      <c r="AC406" s="135"/>
      <c r="AD406" s="136"/>
      <c r="AE406" s="118" t="str">
        <f t="shared" si="210"/>
        <v/>
      </c>
      <c r="AF406" s="135"/>
      <c r="AG406" s="136"/>
      <c r="AH406" s="118" t="str">
        <f t="shared" si="211"/>
        <v/>
      </c>
      <c r="AI406" s="135"/>
      <c r="AJ406" s="136"/>
      <c r="AK406" s="118" t="str">
        <f t="shared" si="212"/>
        <v/>
      </c>
      <c r="AL406" s="135"/>
      <c r="AM406" s="136"/>
      <c r="AN406" s="118" t="str">
        <f t="shared" si="213"/>
        <v/>
      </c>
      <c r="AO406" s="135"/>
      <c r="AP406" s="136"/>
      <c r="AQ406" s="118" t="str">
        <f t="shared" si="214"/>
        <v/>
      </c>
      <c r="AT406" s="111" t="str">
        <f t="shared" si="215"/>
        <v xml:space="preserve"> </v>
      </c>
      <c r="AU406" t="str">
        <f t="shared" ca="1" si="216"/>
        <v/>
      </c>
      <c r="AV406" s="53" t="str">
        <f t="shared" ca="1" si="217"/>
        <v/>
      </c>
      <c r="AW406" t="str">
        <f t="shared" ca="1" si="218"/>
        <v/>
      </c>
      <c r="AX406" s="121" t="str">
        <f t="shared" ca="1" si="219"/>
        <v/>
      </c>
      <c r="AY406" s="53" t="str">
        <f t="shared" ca="1" si="220"/>
        <v/>
      </c>
      <c r="AZ406" t="str">
        <f t="shared" ca="1" si="221"/>
        <v/>
      </c>
      <c r="BA406" s="121" t="str">
        <f t="shared" ca="1" si="222"/>
        <v/>
      </c>
      <c r="BB406" s="53" t="str">
        <f t="shared" ca="1" si="223"/>
        <v/>
      </c>
      <c r="BC406" t="str">
        <f t="shared" ca="1" si="224"/>
        <v/>
      </c>
      <c r="BD406" s="121" t="str">
        <f t="shared" ca="1" si="225"/>
        <v/>
      </c>
      <c r="BE406" s="53" t="str">
        <f t="shared" ca="1" si="226"/>
        <v/>
      </c>
      <c r="BF406" t="str">
        <f t="shared" ca="1" si="227"/>
        <v/>
      </c>
      <c r="BG406" s="121" t="str">
        <f t="shared" ca="1" si="228"/>
        <v/>
      </c>
      <c r="BH406" s="53" t="str">
        <f t="shared" ca="1" si="229"/>
        <v/>
      </c>
    </row>
    <row r="407" spans="1:60" ht="15.75" thickBot="1" x14ac:dyDescent="0.3">
      <c r="A407" s="48"/>
      <c r="B407" s="48"/>
      <c r="C407" s="48"/>
      <c r="D407" s="48"/>
      <c r="E407" s="48"/>
      <c r="F407" s="48"/>
      <c r="G407" s="48"/>
      <c r="H407" s="48"/>
      <c r="I407" s="48"/>
      <c r="J407" s="220" t="str">
        <f>IF(ISBLANK($G407),"",VLOOKUP($G407,'Chp 3 - Condition Assessment'!$N$5:$R$1000,4,FALSE))</f>
        <v/>
      </c>
      <c r="K407" s="105" t="str">
        <f>IF(ISBLANK($G407),"",VLOOKUP($G407,'Chp 3 - Condition Assessment'!$N$5:$R$1000,5,FALSE))</f>
        <v/>
      </c>
      <c r="L407" s="32" t="str">
        <f t="shared" si="208"/>
        <v xml:space="preserve">  </v>
      </c>
      <c r="P407" t="b">
        <f t="shared" si="204"/>
        <v>0</v>
      </c>
      <c r="Q407" t="str">
        <f t="shared" si="206"/>
        <v/>
      </c>
      <c r="R407" s="53" t="str">
        <f t="shared" si="197"/>
        <v/>
      </c>
      <c r="S407" s="108" t="str">
        <f t="shared" si="198"/>
        <v/>
      </c>
      <c r="T407" s="81" t="str">
        <f t="shared" si="199"/>
        <v/>
      </c>
      <c r="U407" s="105" t="str">
        <f t="shared" ca="1" si="230"/>
        <v/>
      </c>
      <c r="V407" s="105" t="str">
        <f t="shared" ca="1" si="230"/>
        <v/>
      </c>
      <c r="W407" s="105" t="str">
        <f t="shared" ca="1" si="230"/>
        <v/>
      </c>
      <c r="X407" s="105" t="str">
        <f t="shared" ca="1" si="230"/>
        <v/>
      </c>
      <c r="Y407" s="105" t="str">
        <f t="shared" ca="1" si="230"/>
        <v/>
      </c>
      <c r="AB407" s="111" t="str">
        <f t="shared" si="201"/>
        <v xml:space="preserve"> </v>
      </c>
      <c r="AC407" s="135"/>
      <c r="AD407" s="136"/>
      <c r="AE407" s="118" t="str">
        <f t="shared" si="210"/>
        <v/>
      </c>
      <c r="AF407" s="135"/>
      <c r="AG407" s="136"/>
      <c r="AH407" s="118" t="str">
        <f t="shared" si="211"/>
        <v/>
      </c>
      <c r="AI407" s="135"/>
      <c r="AJ407" s="136"/>
      <c r="AK407" s="118" t="str">
        <f t="shared" si="212"/>
        <v/>
      </c>
      <c r="AL407" s="135"/>
      <c r="AM407" s="136"/>
      <c r="AN407" s="118" t="str">
        <f t="shared" si="213"/>
        <v/>
      </c>
      <c r="AO407" s="135"/>
      <c r="AP407" s="136"/>
      <c r="AQ407" s="118" t="str">
        <f t="shared" si="214"/>
        <v/>
      </c>
      <c r="AT407" s="111" t="str">
        <f t="shared" si="215"/>
        <v xml:space="preserve"> </v>
      </c>
      <c r="AU407" t="str">
        <f t="shared" ca="1" si="216"/>
        <v/>
      </c>
      <c r="AV407" s="53" t="str">
        <f t="shared" ca="1" si="217"/>
        <v/>
      </c>
      <c r="AW407" t="str">
        <f t="shared" ca="1" si="218"/>
        <v/>
      </c>
      <c r="AX407" s="121" t="str">
        <f t="shared" ca="1" si="219"/>
        <v/>
      </c>
      <c r="AY407" s="53" t="str">
        <f t="shared" ca="1" si="220"/>
        <v/>
      </c>
      <c r="AZ407" t="str">
        <f t="shared" ca="1" si="221"/>
        <v/>
      </c>
      <c r="BA407" s="121" t="str">
        <f t="shared" ca="1" si="222"/>
        <v/>
      </c>
      <c r="BB407" s="53" t="str">
        <f t="shared" ca="1" si="223"/>
        <v/>
      </c>
      <c r="BC407" t="str">
        <f t="shared" ca="1" si="224"/>
        <v/>
      </c>
      <c r="BD407" s="121" t="str">
        <f t="shared" ca="1" si="225"/>
        <v/>
      </c>
      <c r="BE407" s="53" t="str">
        <f t="shared" ca="1" si="226"/>
        <v/>
      </c>
      <c r="BF407" t="str">
        <f t="shared" ca="1" si="227"/>
        <v/>
      </c>
      <c r="BG407" s="121" t="str">
        <f t="shared" ca="1" si="228"/>
        <v/>
      </c>
      <c r="BH407" s="53" t="str">
        <f t="shared" ca="1" si="229"/>
        <v/>
      </c>
    </row>
    <row r="408" spans="1:60" ht="15.75" thickBot="1" x14ac:dyDescent="0.3">
      <c r="A408" s="48"/>
      <c r="B408" s="48"/>
      <c r="C408" s="48"/>
      <c r="D408" s="48"/>
      <c r="E408" s="48"/>
      <c r="F408" s="48"/>
      <c r="G408" s="48"/>
      <c r="H408" s="48"/>
      <c r="I408" s="48"/>
      <c r="J408" s="220" t="str">
        <f>IF(ISBLANK($G408),"",VLOOKUP($G408,'Chp 3 - Condition Assessment'!$N$5:$R$1000,4,FALSE))</f>
        <v/>
      </c>
      <c r="K408" s="105" t="str">
        <f>IF(ISBLANK($G408),"",VLOOKUP($G408,'Chp 3 - Condition Assessment'!$N$5:$R$1000,5,FALSE))</f>
        <v/>
      </c>
      <c r="L408" s="32" t="str">
        <f t="shared" si="208"/>
        <v xml:space="preserve">  </v>
      </c>
      <c r="P408" t="b">
        <f t="shared" si="204"/>
        <v>0</v>
      </c>
      <c r="Q408" t="str">
        <f t="shared" si="206"/>
        <v/>
      </c>
      <c r="R408" s="53" t="str">
        <f t="shared" si="197"/>
        <v/>
      </c>
      <c r="S408" s="108" t="str">
        <f t="shared" si="198"/>
        <v/>
      </c>
      <c r="T408" s="81" t="str">
        <f t="shared" si="199"/>
        <v/>
      </c>
      <c r="U408" s="105" t="str">
        <f t="shared" ca="1" si="230"/>
        <v/>
      </c>
      <c r="V408" s="105" t="str">
        <f t="shared" ca="1" si="230"/>
        <v/>
      </c>
      <c r="W408" s="105" t="str">
        <f t="shared" ca="1" si="230"/>
        <v/>
      </c>
      <c r="X408" s="105" t="str">
        <f t="shared" ca="1" si="230"/>
        <v/>
      </c>
      <c r="Y408" s="105" t="str">
        <f t="shared" ca="1" si="230"/>
        <v/>
      </c>
      <c r="AB408" s="111" t="str">
        <f t="shared" si="201"/>
        <v xml:space="preserve"> </v>
      </c>
      <c r="AC408" s="135"/>
      <c r="AD408" s="136"/>
      <c r="AE408" s="118" t="str">
        <f t="shared" si="210"/>
        <v/>
      </c>
      <c r="AF408" s="135"/>
      <c r="AG408" s="136"/>
      <c r="AH408" s="118" t="str">
        <f t="shared" si="211"/>
        <v/>
      </c>
      <c r="AI408" s="135"/>
      <c r="AJ408" s="136"/>
      <c r="AK408" s="118" t="str">
        <f t="shared" si="212"/>
        <v/>
      </c>
      <c r="AL408" s="135"/>
      <c r="AM408" s="136"/>
      <c r="AN408" s="118" t="str">
        <f t="shared" si="213"/>
        <v/>
      </c>
      <c r="AO408" s="135"/>
      <c r="AP408" s="136"/>
      <c r="AQ408" s="118" t="str">
        <f t="shared" si="214"/>
        <v/>
      </c>
      <c r="AT408" s="111" t="str">
        <f t="shared" si="215"/>
        <v xml:space="preserve"> </v>
      </c>
      <c r="AU408" t="str">
        <f t="shared" ca="1" si="216"/>
        <v/>
      </c>
      <c r="AV408" s="53" t="str">
        <f t="shared" ca="1" si="217"/>
        <v/>
      </c>
      <c r="AW408" t="str">
        <f t="shared" ca="1" si="218"/>
        <v/>
      </c>
      <c r="AX408" s="121" t="str">
        <f t="shared" ca="1" si="219"/>
        <v/>
      </c>
      <c r="AY408" s="53" t="str">
        <f t="shared" ca="1" si="220"/>
        <v/>
      </c>
      <c r="AZ408" t="str">
        <f t="shared" ca="1" si="221"/>
        <v/>
      </c>
      <c r="BA408" s="121" t="str">
        <f t="shared" ca="1" si="222"/>
        <v/>
      </c>
      <c r="BB408" s="53" t="str">
        <f t="shared" ca="1" si="223"/>
        <v/>
      </c>
      <c r="BC408" t="str">
        <f t="shared" ca="1" si="224"/>
        <v/>
      </c>
      <c r="BD408" s="121" t="str">
        <f t="shared" ca="1" si="225"/>
        <v/>
      </c>
      <c r="BE408" s="53" t="str">
        <f t="shared" ca="1" si="226"/>
        <v/>
      </c>
      <c r="BF408" t="str">
        <f t="shared" ca="1" si="227"/>
        <v/>
      </c>
      <c r="BG408" s="121" t="str">
        <f t="shared" ca="1" si="228"/>
        <v/>
      </c>
      <c r="BH408" s="53" t="str">
        <f t="shared" ca="1" si="229"/>
        <v/>
      </c>
    </row>
    <row r="409" spans="1:60" ht="15.75" thickBot="1" x14ac:dyDescent="0.3">
      <c r="A409" s="48"/>
      <c r="B409" s="48"/>
      <c r="C409" s="48"/>
      <c r="D409" s="48"/>
      <c r="E409" s="48"/>
      <c r="F409" s="48"/>
      <c r="G409" s="48"/>
      <c r="H409" s="48"/>
      <c r="I409" s="48"/>
      <c r="J409" s="220" t="str">
        <f>IF(ISBLANK($G409),"",VLOOKUP($G409,'Chp 3 - Condition Assessment'!$N$5:$R$1000,4,FALSE))</f>
        <v/>
      </c>
      <c r="K409" s="105" t="str">
        <f>IF(ISBLANK($G409),"",VLOOKUP($G409,'Chp 3 - Condition Assessment'!$N$5:$R$1000,5,FALSE))</f>
        <v/>
      </c>
      <c r="L409" s="32" t="str">
        <f t="shared" si="208"/>
        <v xml:space="preserve">  </v>
      </c>
      <c r="P409" t="b">
        <f t="shared" si="204"/>
        <v>0</v>
      </c>
      <c r="Q409" t="str">
        <f t="shared" si="206"/>
        <v/>
      </c>
      <c r="R409" s="53" t="str">
        <f t="shared" si="197"/>
        <v/>
      </c>
      <c r="S409" s="108" t="str">
        <f t="shared" si="198"/>
        <v/>
      </c>
      <c r="T409" s="81" t="str">
        <f t="shared" si="199"/>
        <v/>
      </c>
      <c r="U409" s="105" t="str">
        <f t="shared" ca="1" si="230"/>
        <v/>
      </c>
      <c r="V409" s="105" t="str">
        <f t="shared" ca="1" si="230"/>
        <v/>
      </c>
      <c r="W409" s="105" t="str">
        <f t="shared" ca="1" si="230"/>
        <v/>
      </c>
      <c r="X409" s="105" t="str">
        <f t="shared" ca="1" si="230"/>
        <v/>
      </c>
      <c r="Y409" s="105" t="str">
        <f t="shared" ca="1" si="230"/>
        <v/>
      </c>
      <c r="AB409" s="111" t="str">
        <f t="shared" si="201"/>
        <v xml:space="preserve"> </v>
      </c>
      <c r="AC409" s="135"/>
      <c r="AD409" s="136"/>
      <c r="AE409" s="118" t="str">
        <f t="shared" si="210"/>
        <v/>
      </c>
      <c r="AF409" s="135"/>
      <c r="AG409" s="136"/>
      <c r="AH409" s="118" t="str">
        <f t="shared" si="211"/>
        <v/>
      </c>
      <c r="AI409" s="135"/>
      <c r="AJ409" s="136"/>
      <c r="AK409" s="118" t="str">
        <f t="shared" si="212"/>
        <v/>
      </c>
      <c r="AL409" s="135"/>
      <c r="AM409" s="136"/>
      <c r="AN409" s="118" t="str">
        <f t="shared" si="213"/>
        <v/>
      </c>
      <c r="AO409" s="135"/>
      <c r="AP409" s="136"/>
      <c r="AQ409" s="118" t="str">
        <f t="shared" si="214"/>
        <v/>
      </c>
      <c r="AT409" s="111" t="str">
        <f t="shared" si="215"/>
        <v xml:space="preserve"> </v>
      </c>
      <c r="AU409" t="str">
        <f t="shared" ca="1" si="216"/>
        <v/>
      </c>
      <c r="AV409" s="53" t="str">
        <f t="shared" ca="1" si="217"/>
        <v/>
      </c>
      <c r="AW409" t="str">
        <f t="shared" ca="1" si="218"/>
        <v/>
      </c>
      <c r="AX409" s="121" t="str">
        <f t="shared" ca="1" si="219"/>
        <v/>
      </c>
      <c r="AY409" s="53" t="str">
        <f t="shared" ca="1" si="220"/>
        <v/>
      </c>
      <c r="AZ409" t="str">
        <f t="shared" ca="1" si="221"/>
        <v/>
      </c>
      <c r="BA409" s="121" t="str">
        <f t="shared" ca="1" si="222"/>
        <v/>
      </c>
      <c r="BB409" s="53" t="str">
        <f t="shared" ca="1" si="223"/>
        <v/>
      </c>
      <c r="BC409" t="str">
        <f t="shared" ca="1" si="224"/>
        <v/>
      </c>
      <c r="BD409" s="121" t="str">
        <f t="shared" ca="1" si="225"/>
        <v/>
      </c>
      <c r="BE409" s="53" t="str">
        <f t="shared" ca="1" si="226"/>
        <v/>
      </c>
      <c r="BF409" t="str">
        <f t="shared" ca="1" si="227"/>
        <v/>
      </c>
      <c r="BG409" s="121" t="str">
        <f t="shared" ca="1" si="228"/>
        <v/>
      </c>
      <c r="BH409" s="53" t="str">
        <f t="shared" ca="1" si="229"/>
        <v/>
      </c>
    </row>
    <row r="410" spans="1:60" ht="15.75" thickBot="1" x14ac:dyDescent="0.3">
      <c r="A410" s="48"/>
      <c r="B410" s="48"/>
      <c r="C410" s="48"/>
      <c r="D410" s="48"/>
      <c r="E410" s="48"/>
      <c r="F410" s="48"/>
      <c r="G410" s="48"/>
      <c r="H410" s="48"/>
      <c r="I410" s="48"/>
      <c r="J410" s="220" t="str">
        <f>IF(ISBLANK($G410),"",VLOOKUP($G410,'Chp 3 - Condition Assessment'!$N$5:$R$1000,4,FALSE))</f>
        <v/>
      </c>
      <c r="K410" s="105" t="str">
        <f>IF(ISBLANK($G410),"",VLOOKUP($G410,'Chp 3 - Condition Assessment'!$N$5:$R$1000,5,FALSE))</f>
        <v/>
      </c>
      <c r="L410" s="32" t="str">
        <f t="shared" si="208"/>
        <v xml:space="preserve">  </v>
      </c>
      <c r="P410" t="b">
        <f t="shared" si="204"/>
        <v>0</v>
      </c>
      <c r="Q410" t="str">
        <f t="shared" si="206"/>
        <v/>
      </c>
      <c r="R410" s="53" t="str">
        <f t="shared" ref="R410:R473" si="231">IFERROR(IF(OR(ISBLANK(O410),O410="Grand Total"),"",AVERAGEIF(L:L,O410,J:J)),"")</f>
        <v/>
      </c>
      <c r="S410" s="108" t="str">
        <f t="shared" ref="S410:S473" si="232">IF(OR(ISBLANK(O410),O410="Grand Total"),"",LEFT(O410,4))</f>
        <v/>
      </c>
      <c r="T410" s="81" t="str">
        <f t="shared" ref="T410:T473" si="233">IFERROR(IF(ISBLANK(O410),"",AVERAGEIF(L:L,O410,K:K)),"")</f>
        <v/>
      </c>
      <c r="U410" s="105" t="str">
        <f t="shared" ca="1" si="230"/>
        <v/>
      </c>
      <c r="V410" s="105" t="str">
        <f t="shared" ca="1" si="230"/>
        <v/>
      </c>
      <c r="W410" s="105" t="str">
        <f t="shared" ca="1" si="230"/>
        <v/>
      </c>
      <c r="X410" s="105" t="str">
        <f t="shared" ca="1" si="230"/>
        <v/>
      </c>
      <c r="Y410" s="105" t="str">
        <f t="shared" ca="1" si="230"/>
        <v/>
      </c>
      <c r="AB410" s="111" t="str">
        <f t="shared" si="201"/>
        <v xml:space="preserve"> </v>
      </c>
      <c r="AC410" s="135"/>
      <c r="AD410" s="136"/>
      <c r="AE410" s="118" t="str">
        <f t="shared" si="210"/>
        <v/>
      </c>
      <c r="AF410" s="135"/>
      <c r="AG410" s="136"/>
      <c r="AH410" s="118" t="str">
        <f t="shared" si="211"/>
        <v/>
      </c>
      <c r="AI410" s="135"/>
      <c r="AJ410" s="136"/>
      <c r="AK410" s="118" t="str">
        <f t="shared" si="212"/>
        <v/>
      </c>
      <c r="AL410" s="135"/>
      <c r="AM410" s="136"/>
      <c r="AN410" s="118" t="str">
        <f t="shared" si="213"/>
        <v/>
      </c>
      <c r="AO410" s="135"/>
      <c r="AP410" s="136"/>
      <c r="AQ410" s="118" t="str">
        <f t="shared" si="214"/>
        <v/>
      </c>
      <c r="AT410" s="111" t="str">
        <f t="shared" si="215"/>
        <v xml:space="preserve"> </v>
      </c>
      <c r="AU410" t="str">
        <f t="shared" ca="1" si="216"/>
        <v/>
      </c>
      <c r="AV410" s="53" t="str">
        <f t="shared" ca="1" si="217"/>
        <v/>
      </c>
      <c r="AW410" t="str">
        <f t="shared" ca="1" si="218"/>
        <v/>
      </c>
      <c r="AX410" s="121" t="str">
        <f t="shared" ca="1" si="219"/>
        <v/>
      </c>
      <c r="AY410" s="53" t="str">
        <f t="shared" ca="1" si="220"/>
        <v/>
      </c>
      <c r="AZ410" t="str">
        <f t="shared" ca="1" si="221"/>
        <v/>
      </c>
      <c r="BA410" s="121" t="str">
        <f t="shared" ca="1" si="222"/>
        <v/>
      </c>
      <c r="BB410" s="53" t="str">
        <f t="shared" ca="1" si="223"/>
        <v/>
      </c>
      <c r="BC410" t="str">
        <f t="shared" ca="1" si="224"/>
        <v/>
      </c>
      <c r="BD410" s="121" t="str">
        <f t="shared" ca="1" si="225"/>
        <v/>
      </c>
      <c r="BE410" s="53" t="str">
        <f t="shared" ca="1" si="226"/>
        <v/>
      </c>
      <c r="BF410" t="str">
        <f t="shared" ca="1" si="227"/>
        <v/>
      </c>
      <c r="BG410" s="121" t="str">
        <f t="shared" ca="1" si="228"/>
        <v/>
      </c>
      <c r="BH410" s="53" t="str">
        <f t="shared" ca="1" si="229"/>
        <v/>
      </c>
    </row>
    <row r="411" spans="1:60" ht="15.75" thickBot="1" x14ac:dyDescent="0.3">
      <c r="A411" s="48"/>
      <c r="B411" s="48"/>
      <c r="C411" s="48"/>
      <c r="D411" s="48"/>
      <c r="E411" s="48"/>
      <c r="F411" s="48"/>
      <c r="G411" s="48"/>
      <c r="H411" s="48"/>
      <c r="I411" s="48"/>
      <c r="J411" s="220" t="str">
        <f>IF(ISBLANK($G411),"",VLOOKUP($G411,'Chp 3 - Condition Assessment'!$N$5:$R$1000,4,FALSE))</f>
        <v/>
      </c>
      <c r="K411" s="105" t="str">
        <f>IF(ISBLANK($G411),"",VLOOKUP($G411,'Chp 3 - Condition Assessment'!$N$5:$R$1000,5,FALSE))</f>
        <v/>
      </c>
      <c r="L411" s="32" t="str">
        <f t="shared" si="208"/>
        <v xml:space="preserve">  </v>
      </c>
      <c r="P411" t="b">
        <f t="shared" si="204"/>
        <v>0</v>
      </c>
      <c r="Q411" t="str">
        <f t="shared" si="206"/>
        <v/>
      </c>
      <c r="R411" s="53" t="str">
        <f t="shared" si="231"/>
        <v/>
      </c>
      <c r="S411" s="108" t="str">
        <f t="shared" si="232"/>
        <v/>
      </c>
      <c r="T411" s="81" t="str">
        <f t="shared" si="233"/>
        <v/>
      </c>
      <c r="U411" s="105" t="str">
        <f t="shared" ca="1" si="230"/>
        <v/>
      </c>
      <c r="V411" s="105" t="str">
        <f t="shared" ca="1" si="230"/>
        <v/>
      </c>
      <c r="W411" s="105" t="str">
        <f t="shared" ca="1" si="230"/>
        <v/>
      </c>
      <c r="X411" s="105" t="str">
        <f t="shared" ca="1" si="230"/>
        <v/>
      </c>
      <c r="Y411" s="105" t="str">
        <f t="shared" ca="1" si="230"/>
        <v/>
      </c>
      <c r="AB411" s="111" t="str">
        <f t="shared" si="201"/>
        <v xml:space="preserve"> </v>
      </c>
      <c r="AC411" s="135"/>
      <c r="AD411" s="136"/>
      <c r="AE411" s="118" t="str">
        <f t="shared" si="210"/>
        <v/>
      </c>
      <c r="AF411" s="135"/>
      <c r="AG411" s="136"/>
      <c r="AH411" s="118" t="str">
        <f t="shared" si="211"/>
        <v/>
      </c>
      <c r="AI411" s="135"/>
      <c r="AJ411" s="136"/>
      <c r="AK411" s="118" t="str">
        <f t="shared" si="212"/>
        <v/>
      </c>
      <c r="AL411" s="135"/>
      <c r="AM411" s="136"/>
      <c r="AN411" s="118" t="str">
        <f t="shared" si="213"/>
        <v/>
      </c>
      <c r="AO411" s="135"/>
      <c r="AP411" s="136"/>
      <c r="AQ411" s="118" t="str">
        <f t="shared" si="214"/>
        <v/>
      </c>
      <c r="AT411" s="111" t="str">
        <f t="shared" si="215"/>
        <v xml:space="preserve"> </v>
      </c>
      <c r="AU411" t="str">
        <f t="shared" ca="1" si="216"/>
        <v/>
      </c>
      <c r="AV411" s="53" t="str">
        <f t="shared" ca="1" si="217"/>
        <v/>
      </c>
      <c r="AW411" t="str">
        <f t="shared" ca="1" si="218"/>
        <v/>
      </c>
      <c r="AX411" s="121" t="str">
        <f t="shared" ca="1" si="219"/>
        <v/>
      </c>
      <c r="AY411" s="53" t="str">
        <f t="shared" ca="1" si="220"/>
        <v/>
      </c>
      <c r="AZ411" t="str">
        <f t="shared" ca="1" si="221"/>
        <v/>
      </c>
      <c r="BA411" s="121" t="str">
        <f t="shared" ca="1" si="222"/>
        <v/>
      </c>
      <c r="BB411" s="53" t="str">
        <f t="shared" ca="1" si="223"/>
        <v/>
      </c>
      <c r="BC411" t="str">
        <f t="shared" ca="1" si="224"/>
        <v/>
      </c>
      <c r="BD411" s="121" t="str">
        <f t="shared" ca="1" si="225"/>
        <v/>
      </c>
      <c r="BE411" s="53" t="str">
        <f t="shared" ca="1" si="226"/>
        <v/>
      </c>
      <c r="BF411" t="str">
        <f t="shared" ca="1" si="227"/>
        <v/>
      </c>
      <c r="BG411" s="121" t="str">
        <f t="shared" ca="1" si="228"/>
        <v/>
      </c>
      <c r="BH411" s="53" t="str">
        <f t="shared" ca="1" si="229"/>
        <v/>
      </c>
    </row>
    <row r="412" spans="1:60" ht="15.75" thickBot="1" x14ac:dyDescent="0.3">
      <c r="A412" s="48"/>
      <c r="B412" s="48"/>
      <c r="C412" s="48"/>
      <c r="D412" s="48"/>
      <c r="E412" s="48"/>
      <c r="F412" s="48"/>
      <c r="G412" s="48"/>
      <c r="H412" s="48"/>
      <c r="I412" s="48"/>
      <c r="J412" s="220" t="str">
        <f>IF(ISBLANK($G412),"",VLOOKUP($G412,'Chp 3 - Condition Assessment'!$N$5:$R$1000,4,FALSE))</f>
        <v/>
      </c>
      <c r="K412" s="105" t="str">
        <f>IF(ISBLANK($G412),"",VLOOKUP($G412,'Chp 3 - Condition Assessment'!$N$5:$R$1000,5,FALSE))</f>
        <v/>
      </c>
      <c r="L412" s="32" t="str">
        <f t="shared" si="208"/>
        <v xml:space="preserve">  </v>
      </c>
      <c r="P412" t="b">
        <f t="shared" si="204"/>
        <v>0</v>
      </c>
      <c r="Q412" t="str">
        <f t="shared" si="206"/>
        <v/>
      </c>
      <c r="R412" s="53" t="str">
        <f t="shared" si="231"/>
        <v/>
      </c>
      <c r="S412" s="108" t="str">
        <f t="shared" si="232"/>
        <v/>
      </c>
      <c r="T412" s="81" t="str">
        <f t="shared" si="233"/>
        <v/>
      </c>
      <c r="U412" s="105" t="str">
        <f t="shared" ca="1" si="230"/>
        <v/>
      </c>
      <c r="V412" s="105" t="str">
        <f t="shared" ca="1" si="230"/>
        <v/>
      </c>
      <c r="W412" s="105" t="str">
        <f t="shared" ca="1" si="230"/>
        <v/>
      </c>
      <c r="X412" s="105" t="str">
        <f t="shared" ca="1" si="230"/>
        <v/>
      </c>
      <c r="Y412" s="105" t="str">
        <f t="shared" ca="1" si="230"/>
        <v/>
      </c>
      <c r="AB412" s="111" t="str">
        <f t="shared" si="201"/>
        <v xml:space="preserve"> </v>
      </c>
      <c r="AC412" s="135"/>
      <c r="AD412" s="136"/>
      <c r="AE412" s="118" t="str">
        <f t="shared" si="210"/>
        <v/>
      </c>
      <c r="AF412" s="135"/>
      <c r="AG412" s="136"/>
      <c r="AH412" s="118" t="str">
        <f t="shared" si="211"/>
        <v/>
      </c>
      <c r="AI412" s="135"/>
      <c r="AJ412" s="136"/>
      <c r="AK412" s="118" t="str">
        <f t="shared" si="212"/>
        <v/>
      </c>
      <c r="AL412" s="135"/>
      <c r="AM412" s="136"/>
      <c r="AN412" s="118" t="str">
        <f t="shared" si="213"/>
        <v/>
      </c>
      <c r="AO412" s="135"/>
      <c r="AP412" s="136"/>
      <c r="AQ412" s="118" t="str">
        <f t="shared" si="214"/>
        <v/>
      </c>
      <c r="AT412" s="111" t="str">
        <f t="shared" si="215"/>
        <v xml:space="preserve"> </v>
      </c>
      <c r="AU412" t="str">
        <f t="shared" ca="1" si="216"/>
        <v/>
      </c>
      <c r="AV412" s="53" t="str">
        <f t="shared" ca="1" si="217"/>
        <v/>
      </c>
      <c r="AW412" t="str">
        <f t="shared" ca="1" si="218"/>
        <v/>
      </c>
      <c r="AX412" s="121" t="str">
        <f t="shared" ca="1" si="219"/>
        <v/>
      </c>
      <c r="AY412" s="53" t="str">
        <f t="shared" ca="1" si="220"/>
        <v/>
      </c>
      <c r="AZ412" t="str">
        <f t="shared" ca="1" si="221"/>
        <v/>
      </c>
      <c r="BA412" s="121" t="str">
        <f t="shared" ca="1" si="222"/>
        <v/>
      </c>
      <c r="BB412" s="53" t="str">
        <f t="shared" ca="1" si="223"/>
        <v/>
      </c>
      <c r="BC412" t="str">
        <f t="shared" ca="1" si="224"/>
        <v/>
      </c>
      <c r="BD412" s="121" t="str">
        <f t="shared" ca="1" si="225"/>
        <v/>
      </c>
      <c r="BE412" s="53" t="str">
        <f t="shared" ca="1" si="226"/>
        <v/>
      </c>
      <c r="BF412" t="str">
        <f t="shared" ca="1" si="227"/>
        <v/>
      </c>
      <c r="BG412" s="121" t="str">
        <f t="shared" ca="1" si="228"/>
        <v/>
      </c>
      <c r="BH412" s="53" t="str">
        <f t="shared" ca="1" si="229"/>
        <v/>
      </c>
    </row>
    <row r="413" spans="1:60" ht="15.75" thickBot="1" x14ac:dyDescent="0.3">
      <c r="A413" s="48"/>
      <c r="B413" s="48"/>
      <c r="C413" s="48"/>
      <c r="D413" s="48"/>
      <c r="E413" s="48"/>
      <c r="F413" s="48"/>
      <c r="G413" s="48"/>
      <c r="H413" s="48"/>
      <c r="I413" s="48"/>
      <c r="J413" s="220" t="str">
        <f>IF(ISBLANK($G413),"",VLOOKUP($G413,'Chp 3 - Condition Assessment'!$N$5:$R$1000,4,FALSE))</f>
        <v/>
      </c>
      <c r="K413" s="105" t="str">
        <f>IF(ISBLANK($G413),"",VLOOKUP($G413,'Chp 3 - Condition Assessment'!$N$5:$R$1000,5,FALSE))</f>
        <v/>
      </c>
      <c r="L413" s="32" t="str">
        <f t="shared" si="208"/>
        <v xml:space="preserve">  </v>
      </c>
      <c r="P413" t="b">
        <f t="shared" si="204"/>
        <v>0</v>
      </c>
      <c r="Q413" t="str">
        <f t="shared" si="206"/>
        <v/>
      </c>
      <c r="R413" s="53" t="str">
        <f t="shared" si="231"/>
        <v/>
      </c>
      <c r="S413" s="108" t="str">
        <f t="shared" si="232"/>
        <v/>
      </c>
      <c r="T413" s="81" t="str">
        <f t="shared" si="233"/>
        <v/>
      </c>
      <c r="U413" s="105" t="str">
        <f t="shared" ca="1" si="230"/>
        <v/>
      </c>
      <c r="V413" s="105" t="str">
        <f t="shared" ca="1" si="230"/>
        <v/>
      </c>
      <c r="W413" s="105" t="str">
        <f t="shared" ca="1" si="230"/>
        <v/>
      </c>
      <c r="X413" s="105" t="str">
        <f t="shared" ca="1" si="230"/>
        <v/>
      </c>
      <c r="Y413" s="105" t="str">
        <f t="shared" ca="1" si="230"/>
        <v/>
      </c>
      <c r="AB413" s="111" t="str">
        <f t="shared" ref="AB413:AB476" si="234">IF(OR(ISBLANK(O413),O413="Grand Total")," ",O413)</f>
        <v xml:space="preserve"> </v>
      </c>
      <c r="AC413" s="135"/>
      <c r="AD413" s="136"/>
      <c r="AE413" s="118" t="str">
        <f t="shared" si="210"/>
        <v/>
      </c>
      <c r="AF413" s="135"/>
      <c r="AG413" s="136"/>
      <c r="AH413" s="118" t="str">
        <f t="shared" si="211"/>
        <v/>
      </c>
      <c r="AI413" s="135"/>
      <c r="AJ413" s="136"/>
      <c r="AK413" s="118" t="str">
        <f t="shared" si="212"/>
        <v/>
      </c>
      <c r="AL413" s="135"/>
      <c r="AM413" s="136"/>
      <c r="AN413" s="118" t="str">
        <f t="shared" si="213"/>
        <v/>
      </c>
      <c r="AO413" s="135"/>
      <c r="AP413" s="136"/>
      <c r="AQ413" s="118" t="str">
        <f t="shared" si="214"/>
        <v/>
      </c>
      <c r="AT413" s="111" t="str">
        <f t="shared" si="215"/>
        <v xml:space="preserve"> </v>
      </c>
      <c r="AU413" t="str">
        <f t="shared" ca="1" si="216"/>
        <v/>
      </c>
      <c r="AV413" s="53" t="str">
        <f t="shared" ca="1" si="217"/>
        <v/>
      </c>
      <c r="AW413" t="str">
        <f t="shared" ca="1" si="218"/>
        <v/>
      </c>
      <c r="AX413" s="121" t="str">
        <f t="shared" ca="1" si="219"/>
        <v/>
      </c>
      <c r="AY413" s="53" t="str">
        <f t="shared" ca="1" si="220"/>
        <v/>
      </c>
      <c r="AZ413" t="str">
        <f t="shared" ca="1" si="221"/>
        <v/>
      </c>
      <c r="BA413" s="121" t="str">
        <f t="shared" ca="1" si="222"/>
        <v/>
      </c>
      <c r="BB413" s="53" t="str">
        <f t="shared" ca="1" si="223"/>
        <v/>
      </c>
      <c r="BC413" t="str">
        <f t="shared" ca="1" si="224"/>
        <v/>
      </c>
      <c r="BD413" s="121" t="str">
        <f t="shared" ca="1" si="225"/>
        <v/>
      </c>
      <c r="BE413" s="53" t="str">
        <f t="shared" ca="1" si="226"/>
        <v/>
      </c>
      <c r="BF413" t="str">
        <f t="shared" ca="1" si="227"/>
        <v/>
      </c>
      <c r="BG413" s="121" t="str">
        <f t="shared" ca="1" si="228"/>
        <v/>
      </c>
      <c r="BH413" s="53" t="str">
        <f t="shared" ca="1" si="229"/>
        <v/>
      </c>
    </row>
    <row r="414" spans="1:60" ht="15.75" thickBot="1" x14ac:dyDescent="0.3">
      <c r="A414" s="48"/>
      <c r="B414" s="48"/>
      <c r="C414" s="48"/>
      <c r="D414" s="48"/>
      <c r="E414" s="48"/>
      <c r="F414" s="48"/>
      <c r="G414" s="48"/>
      <c r="H414" s="48"/>
      <c r="I414" s="48"/>
      <c r="J414" s="220" t="str">
        <f>IF(ISBLANK($G414),"",VLOOKUP($G414,'Chp 3 - Condition Assessment'!$N$5:$R$1000,4,FALSE))</f>
        <v/>
      </c>
      <c r="K414" s="105" t="str">
        <f>IF(ISBLANK($G414),"",VLOOKUP($G414,'Chp 3 - Condition Assessment'!$N$5:$R$1000,5,FALSE))</f>
        <v/>
      </c>
      <c r="L414" s="32" t="str">
        <f t="shared" si="208"/>
        <v xml:space="preserve">  </v>
      </c>
      <c r="P414" t="b">
        <f t="shared" si="204"/>
        <v>0</v>
      </c>
      <c r="Q414" t="str">
        <f t="shared" si="206"/>
        <v/>
      </c>
      <c r="R414" s="53" t="str">
        <f t="shared" si="231"/>
        <v/>
      </c>
      <c r="S414" s="108" t="str">
        <f t="shared" si="232"/>
        <v/>
      </c>
      <c r="T414" s="81" t="str">
        <f t="shared" si="233"/>
        <v/>
      </c>
      <c r="U414" s="105" t="str">
        <f t="shared" ca="1" si="230"/>
        <v/>
      </c>
      <c r="V414" s="105" t="str">
        <f t="shared" ca="1" si="230"/>
        <v/>
      </c>
      <c r="W414" s="105" t="str">
        <f t="shared" ca="1" si="230"/>
        <v/>
      </c>
      <c r="X414" s="105" t="str">
        <f t="shared" ca="1" si="230"/>
        <v/>
      </c>
      <c r="Y414" s="105" t="str">
        <f t="shared" ca="1" si="230"/>
        <v/>
      </c>
      <c r="AB414" s="111" t="str">
        <f t="shared" si="234"/>
        <v xml:space="preserve"> </v>
      </c>
      <c r="AC414" s="135"/>
      <c r="AD414" s="136"/>
      <c r="AE414" s="118" t="str">
        <f t="shared" si="210"/>
        <v/>
      </c>
      <c r="AF414" s="135"/>
      <c r="AG414" s="136"/>
      <c r="AH414" s="118" t="str">
        <f t="shared" si="211"/>
        <v/>
      </c>
      <c r="AI414" s="135"/>
      <c r="AJ414" s="136"/>
      <c r="AK414" s="118" t="str">
        <f t="shared" si="212"/>
        <v/>
      </c>
      <c r="AL414" s="135"/>
      <c r="AM414" s="136"/>
      <c r="AN414" s="118" t="str">
        <f t="shared" si="213"/>
        <v/>
      </c>
      <c r="AO414" s="135"/>
      <c r="AP414" s="136"/>
      <c r="AQ414" s="118" t="str">
        <f t="shared" si="214"/>
        <v/>
      </c>
      <c r="AT414" s="111" t="str">
        <f t="shared" si="215"/>
        <v xml:space="preserve"> </v>
      </c>
      <c r="AU414" t="str">
        <f t="shared" ca="1" si="216"/>
        <v/>
      </c>
      <c r="AV414" s="53" t="str">
        <f t="shared" ca="1" si="217"/>
        <v/>
      </c>
      <c r="AW414" t="str">
        <f t="shared" ca="1" si="218"/>
        <v/>
      </c>
      <c r="AX414" s="121" t="str">
        <f t="shared" ca="1" si="219"/>
        <v/>
      </c>
      <c r="AY414" s="53" t="str">
        <f t="shared" ca="1" si="220"/>
        <v/>
      </c>
      <c r="AZ414" t="str">
        <f t="shared" ca="1" si="221"/>
        <v/>
      </c>
      <c r="BA414" s="121" t="str">
        <f t="shared" ca="1" si="222"/>
        <v/>
      </c>
      <c r="BB414" s="53" t="str">
        <f t="shared" ca="1" si="223"/>
        <v/>
      </c>
      <c r="BC414" t="str">
        <f t="shared" ca="1" si="224"/>
        <v/>
      </c>
      <c r="BD414" s="121" t="str">
        <f t="shared" ca="1" si="225"/>
        <v/>
      </c>
      <c r="BE414" s="53" t="str">
        <f t="shared" ca="1" si="226"/>
        <v/>
      </c>
      <c r="BF414" t="str">
        <f t="shared" ca="1" si="227"/>
        <v/>
      </c>
      <c r="BG414" s="121" t="str">
        <f t="shared" ca="1" si="228"/>
        <v/>
      </c>
      <c r="BH414" s="53" t="str">
        <f t="shared" ca="1" si="229"/>
        <v/>
      </c>
    </row>
    <row r="415" spans="1:60" ht="15.75" thickBot="1" x14ac:dyDescent="0.3">
      <c r="A415" s="48"/>
      <c r="B415" s="48"/>
      <c r="C415" s="48"/>
      <c r="D415" s="48"/>
      <c r="E415" s="48"/>
      <c r="F415" s="48"/>
      <c r="G415" s="48"/>
      <c r="H415" s="48"/>
      <c r="I415" s="48"/>
      <c r="J415" s="220" t="str">
        <f>IF(ISBLANK($G415),"",VLOOKUP($G415,'Chp 3 - Condition Assessment'!$N$5:$R$1000,4,FALSE))</f>
        <v/>
      </c>
      <c r="K415" s="105" t="str">
        <f>IF(ISBLANK($G415),"",VLOOKUP($G415,'Chp 3 - Condition Assessment'!$N$5:$R$1000,5,FALSE))</f>
        <v/>
      </c>
      <c r="L415" s="32" t="str">
        <f t="shared" si="208"/>
        <v xml:space="preserve">  </v>
      </c>
      <c r="P415" t="b">
        <f t="shared" si="204"/>
        <v>0</v>
      </c>
      <c r="Q415" t="str">
        <f t="shared" si="206"/>
        <v/>
      </c>
      <c r="R415" s="53" t="str">
        <f t="shared" si="231"/>
        <v/>
      </c>
      <c r="S415" s="108" t="str">
        <f t="shared" si="232"/>
        <v/>
      </c>
      <c r="T415" s="81" t="str">
        <f t="shared" si="233"/>
        <v/>
      </c>
      <c r="U415" s="105" t="str">
        <f t="shared" ca="1" si="230"/>
        <v/>
      </c>
      <c r="V415" s="105" t="str">
        <f t="shared" ca="1" si="230"/>
        <v/>
      </c>
      <c r="W415" s="105" t="str">
        <f t="shared" ca="1" si="230"/>
        <v/>
      </c>
      <c r="X415" s="105" t="str">
        <f t="shared" ca="1" si="230"/>
        <v/>
      </c>
      <c r="Y415" s="105" t="str">
        <f t="shared" ca="1" si="230"/>
        <v/>
      </c>
      <c r="AB415" s="111" t="str">
        <f t="shared" si="234"/>
        <v xml:space="preserve"> </v>
      </c>
      <c r="AC415" s="135"/>
      <c r="AD415" s="136"/>
      <c r="AE415" s="118" t="str">
        <f t="shared" si="210"/>
        <v/>
      </c>
      <c r="AF415" s="135"/>
      <c r="AG415" s="136"/>
      <c r="AH415" s="118" t="str">
        <f t="shared" si="211"/>
        <v/>
      </c>
      <c r="AI415" s="135"/>
      <c r="AJ415" s="136"/>
      <c r="AK415" s="118" t="str">
        <f t="shared" si="212"/>
        <v/>
      </c>
      <c r="AL415" s="135"/>
      <c r="AM415" s="136"/>
      <c r="AN415" s="118" t="str">
        <f t="shared" si="213"/>
        <v/>
      </c>
      <c r="AO415" s="135"/>
      <c r="AP415" s="136"/>
      <c r="AQ415" s="118" t="str">
        <f t="shared" si="214"/>
        <v/>
      </c>
      <c r="AT415" s="111" t="str">
        <f t="shared" si="215"/>
        <v xml:space="preserve"> </v>
      </c>
      <c r="AU415" t="str">
        <f t="shared" ca="1" si="216"/>
        <v/>
      </c>
      <c r="AV415" s="53" t="str">
        <f t="shared" ca="1" si="217"/>
        <v/>
      </c>
      <c r="AW415" t="str">
        <f t="shared" ca="1" si="218"/>
        <v/>
      </c>
      <c r="AX415" s="121" t="str">
        <f t="shared" ca="1" si="219"/>
        <v/>
      </c>
      <c r="AY415" s="53" t="str">
        <f t="shared" ca="1" si="220"/>
        <v/>
      </c>
      <c r="AZ415" t="str">
        <f t="shared" ca="1" si="221"/>
        <v/>
      </c>
      <c r="BA415" s="121" t="str">
        <f t="shared" ca="1" si="222"/>
        <v/>
      </c>
      <c r="BB415" s="53" t="str">
        <f t="shared" ca="1" si="223"/>
        <v/>
      </c>
      <c r="BC415" t="str">
        <f t="shared" ca="1" si="224"/>
        <v/>
      </c>
      <c r="BD415" s="121" t="str">
        <f t="shared" ca="1" si="225"/>
        <v/>
      </c>
      <c r="BE415" s="53" t="str">
        <f t="shared" ca="1" si="226"/>
        <v/>
      </c>
      <c r="BF415" t="str">
        <f t="shared" ca="1" si="227"/>
        <v/>
      </c>
      <c r="BG415" s="121" t="str">
        <f t="shared" ca="1" si="228"/>
        <v/>
      </c>
      <c r="BH415" s="53" t="str">
        <f t="shared" ca="1" si="229"/>
        <v/>
      </c>
    </row>
    <row r="416" spans="1:60" ht="15.75" thickBot="1" x14ac:dyDescent="0.3">
      <c r="A416" s="48"/>
      <c r="B416" s="48"/>
      <c r="C416" s="48"/>
      <c r="D416" s="48"/>
      <c r="E416" s="48"/>
      <c r="F416" s="48"/>
      <c r="G416" s="48"/>
      <c r="H416" s="48"/>
      <c r="I416" s="48"/>
      <c r="J416" s="220" t="str">
        <f>IF(ISBLANK($G416),"",VLOOKUP($G416,'Chp 3 - Condition Assessment'!$N$5:$R$1000,4,FALSE))</f>
        <v/>
      </c>
      <c r="K416" s="105" t="str">
        <f>IF(ISBLANK($G416),"",VLOOKUP($G416,'Chp 3 - Condition Assessment'!$N$5:$R$1000,5,FALSE))</f>
        <v/>
      </c>
      <c r="L416" s="32" t="str">
        <f t="shared" si="208"/>
        <v xml:space="preserve">  </v>
      </c>
      <c r="P416" t="b">
        <f t="shared" si="204"/>
        <v>0</v>
      </c>
      <c r="Q416" t="str">
        <f t="shared" si="206"/>
        <v/>
      </c>
      <c r="R416" s="53" t="str">
        <f t="shared" si="231"/>
        <v/>
      </c>
      <c r="S416" s="108" t="str">
        <f t="shared" si="232"/>
        <v/>
      </c>
      <c r="T416" s="81" t="str">
        <f t="shared" si="233"/>
        <v/>
      </c>
      <c r="U416" s="105" t="str">
        <f t="shared" ref="U416:Y425" ca="1" si="235">IFERROR(IF((U$10-$S416)&lt;=$T416,$Q416,0),"")</f>
        <v/>
      </c>
      <c r="V416" s="105" t="str">
        <f t="shared" ca="1" si="235"/>
        <v/>
      </c>
      <c r="W416" s="105" t="str">
        <f t="shared" ca="1" si="235"/>
        <v/>
      </c>
      <c r="X416" s="105" t="str">
        <f t="shared" ca="1" si="235"/>
        <v/>
      </c>
      <c r="Y416" s="105" t="str">
        <f t="shared" ca="1" si="235"/>
        <v/>
      </c>
      <c r="AB416" s="111" t="str">
        <f t="shared" si="234"/>
        <v xml:space="preserve"> </v>
      </c>
      <c r="AC416" s="135"/>
      <c r="AD416" s="136"/>
      <c r="AE416" s="118" t="str">
        <f t="shared" si="210"/>
        <v/>
      </c>
      <c r="AF416" s="135"/>
      <c r="AG416" s="136"/>
      <c r="AH416" s="118" t="str">
        <f t="shared" si="211"/>
        <v/>
      </c>
      <c r="AI416" s="135"/>
      <c r="AJ416" s="136"/>
      <c r="AK416" s="118" t="str">
        <f t="shared" si="212"/>
        <v/>
      </c>
      <c r="AL416" s="135"/>
      <c r="AM416" s="136"/>
      <c r="AN416" s="118" t="str">
        <f t="shared" si="213"/>
        <v/>
      </c>
      <c r="AO416" s="135"/>
      <c r="AP416" s="136"/>
      <c r="AQ416" s="118" t="str">
        <f t="shared" si="214"/>
        <v/>
      </c>
      <c r="AT416" s="111" t="str">
        <f t="shared" si="215"/>
        <v xml:space="preserve"> </v>
      </c>
      <c r="AU416" t="str">
        <f t="shared" ca="1" si="216"/>
        <v/>
      </c>
      <c r="AV416" s="53" t="str">
        <f t="shared" ca="1" si="217"/>
        <v/>
      </c>
      <c r="AW416" t="str">
        <f t="shared" ca="1" si="218"/>
        <v/>
      </c>
      <c r="AX416" s="121" t="str">
        <f t="shared" ca="1" si="219"/>
        <v/>
      </c>
      <c r="AY416" s="53" t="str">
        <f t="shared" ca="1" si="220"/>
        <v/>
      </c>
      <c r="AZ416" t="str">
        <f t="shared" ca="1" si="221"/>
        <v/>
      </c>
      <c r="BA416" s="121" t="str">
        <f t="shared" ca="1" si="222"/>
        <v/>
      </c>
      <c r="BB416" s="53" t="str">
        <f t="shared" ca="1" si="223"/>
        <v/>
      </c>
      <c r="BC416" t="str">
        <f t="shared" ca="1" si="224"/>
        <v/>
      </c>
      <c r="BD416" s="121" t="str">
        <f t="shared" ca="1" si="225"/>
        <v/>
      </c>
      <c r="BE416" s="53" t="str">
        <f t="shared" ca="1" si="226"/>
        <v/>
      </c>
      <c r="BF416" t="str">
        <f t="shared" ca="1" si="227"/>
        <v/>
      </c>
      <c r="BG416" s="121" t="str">
        <f t="shared" ca="1" si="228"/>
        <v/>
      </c>
      <c r="BH416" s="53" t="str">
        <f t="shared" ca="1" si="229"/>
        <v/>
      </c>
    </row>
    <row r="417" spans="1:60" ht="15.75" thickBot="1" x14ac:dyDescent="0.3">
      <c r="A417" s="48"/>
      <c r="B417" s="48"/>
      <c r="C417" s="48"/>
      <c r="D417" s="48"/>
      <c r="E417" s="48"/>
      <c r="F417" s="48"/>
      <c r="G417" s="48"/>
      <c r="H417" s="48"/>
      <c r="I417" s="48"/>
      <c r="J417" s="220" t="str">
        <f>IF(ISBLANK($G417),"",VLOOKUP($G417,'Chp 3 - Condition Assessment'!$N$5:$R$1000,4,FALSE))</f>
        <v/>
      </c>
      <c r="K417" s="105" t="str">
        <f>IF(ISBLANK($G417),"",VLOOKUP($G417,'Chp 3 - Condition Assessment'!$N$5:$R$1000,5,FALSE))</f>
        <v/>
      </c>
      <c r="L417" s="32" t="str">
        <f t="shared" si="208"/>
        <v xml:space="preserve">  </v>
      </c>
      <c r="P417" t="b">
        <f t="shared" si="204"/>
        <v>0</v>
      </c>
      <c r="Q417" t="str">
        <f t="shared" si="206"/>
        <v/>
      </c>
      <c r="R417" s="53" t="str">
        <f t="shared" si="231"/>
        <v/>
      </c>
      <c r="S417" s="108" t="str">
        <f t="shared" si="232"/>
        <v/>
      </c>
      <c r="T417" s="81" t="str">
        <f t="shared" si="233"/>
        <v/>
      </c>
      <c r="U417" s="105" t="str">
        <f t="shared" ca="1" si="235"/>
        <v/>
      </c>
      <c r="V417" s="105" t="str">
        <f t="shared" ca="1" si="235"/>
        <v/>
      </c>
      <c r="W417" s="105" t="str">
        <f t="shared" ca="1" si="235"/>
        <v/>
      </c>
      <c r="X417" s="105" t="str">
        <f t="shared" ca="1" si="235"/>
        <v/>
      </c>
      <c r="Y417" s="105" t="str">
        <f t="shared" ca="1" si="235"/>
        <v/>
      </c>
      <c r="AB417" s="111" t="str">
        <f t="shared" si="234"/>
        <v xml:space="preserve"> </v>
      </c>
      <c r="AC417" s="135"/>
      <c r="AD417" s="136"/>
      <c r="AE417" s="118" t="str">
        <f t="shared" si="210"/>
        <v/>
      </c>
      <c r="AF417" s="135"/>
      <c r="AG417" s="136"/>
      <c r="AH417" s="118" t="str">
        <f t="shared" si="211"/>
        <v/>
      </c>
      <c r="AI417" s="135"/>
      <c r="AJ417" s="136"/>
      <c r="AK417" s="118" t="str">
        <f t="shared" si="212"/>
        <v/>
      </c>
      <c r="AL417" s="135"/>
      <c r="AM417" s="136"/>
      <c r="AN417" s="118" t="str">
        <f t="shared" si="213"/>
        <v/>
      </c>
      <c r="AO417" s="135"/>
      <c r="AP417" s="136"/>
      <c r="AQ417" s="118" t="str">
        <f t="shared" si="214"/>
        <v/>
      </c>
      <c r="AT417" s="111" t="str">
        <f t="shared" si="215"/>
        <v xml:space="preserve"> </v>
      </c>
      <c r="AU417" t="str">
        <f t="shared" ca="1" si="216"/>
        <v/>
      </c>
      <c r="AV417" s="53" t="str">
        <f t="shared" ca="1" si="217"/>
        <v/>
      </c>
      <c r="AW417" t="str">
        <f t="shared" ca="1" si="218"/>
        <v/>
      </c>
      <c r="AX417" s="121" t="str">
        <f t="shared" ca="1" si="219"/>
        <v/>
      </c>
      <c r="AY417" s="53" t="str">
        <f t="shared" ca="1" si="220"/>
        <v/>
      </c>
      <c r="AZ417" t="str">
        <f t="shared" ca="1" si="221"/>
        <v/>
      </c>
      <c r="BA417" s="121" t="str">
        <f t="shared" ca="1" si="222"/>
        <v/>
      </c>
      <c r="BB417" s="53" t="str">
        <f t="shared" ca="1" si="223"/>
        <v/>
      </c>
      <c r="BC417" t="str">
        <f t="shared" ca="1" si="224"/>
        <v/>
      </c>
      <c r="BD417" s="121" t="str">
        <f t="shared" ca="1" si="225"/>
        <v/>
      </c>
      <c r="BE417" s="53" t="str">
        <f t="shared" ca="1" si="226"/>
        <v/>
      </c>
      <c r="BF417" t="str">
        <f t="shared" ca="1" si="227"/>
        <v/>
      </c>
      <c r="BG417" s="121" t="str">
        <f t="shared" ca="1" si="228"/>
        <v/>
      </c>
      <c r="BH417" s="53" t="str">
        <f t="shared" ca="1" si="229"/>
        <v/>
      </c>
    </row>
    <row r="418" spans="1:60" ht="15.75" thickBot="1" x14ac:dyDescent="0.3">
      <c r="A418" s="48"/>
      <c r="B418" s="48"/>
      <c r="C418" s="48"/>
      <c r="D418" s="48"/>
      <c r="E418" s="48"/>
      <c r="F418" s="48"/>
      <c r="G418" s="48"/>
      <c r="H418" s="48"/>
      <c r="I418" s="48"/>
      <c r="J418" s="220" t="str">
        <f>IF(ISBLANK($G418),"",VLOOKUP($G418,'Chp 3 - Condition Assessment'!$N$5:$R$1000,4,FALSE))</f>
        <v/>
      </c>
      <c r="K418" s="105" t="str">
        <f>IF(ISBLANK($G418),"",VLOOKUP($G418,'Chp 3 - Condition Assessment'!$N$5:$R$1000,5,FALSE))</f>
        <v/>
      </c>
      <c r="L418" s="32" t="str">
        <f t="shared" si="208"/>
        <v xml:space="preserve">  </v>
      </c>
      <c r="P418" t="b">
        <f t="shared" si="204"/>
        <v>0</v>
      </c>
      <c r="Q418" t="str">
        <f t="shared" si="206"/>
        <v/>
      </c>
      <c r="R418" s="53" t="str">
        <f t="shared" si="231"/>
        <v/>
      </c>
      <c r="S418" s="108" t="str">
        <f t="shared" si="232"/>
        <v/>
      </c>
      <c r="T418" s="81" t="str">
        <f t="shared" si="233"/>
        <v/>
      </c>
      <c r="U418" s="105" t="str">
        <f t="shared" ca="1" si="235"/>
        <v/>
      </c>
      <c r="V418" s="105" t="str">
        <f t="shared" ca="1" si="235"/>
        <v/>
      </c>
      <c r="W418" s="105" t="str">
        <f t="shared" ca="1" si="235"/>
        <v/>
      </c>
      <c r="X418" s="105" t="str">
        <f t="shared" ca="1" si="235"/>
        <v/>
      </c>
      <c r="Y418" s="105" t="str">
        <f t="shared" ca="1" si="235"/>
        <v/>
      </c>
      <c r="AB418" s="111" t="str">
        <f t="shared" si="234"/>
        <v xml:space="preserve"> </v>
      </c>
      <c r="AC418" s="135"/>
      <c r="AD418" s="136"/>
      <c r="AE418" s="118" t="str">
        <f t="shared" si="210"/>
        <v/>
      </c>
      <c r="AF418" s="135"/>
      <c r="AG418" s="136"/>
      <c r="AH418" s="118" t="str">
        <f t="shared" si="211"/>
        <v/>
      </c>
      <c r="AI418" s="135"/>
      <c r="AJ418" s="136"/>
      <c r="AK418" s="118" t="str">
        <f t="shared" si="212"/>
        <v/>
      </c>
      <c r="AL418" s="135"/>
      <c r="AM418" s="136"/>
      <c r="AN418" s="118" t="str">
        <f t="shared" si="213"/>
        <v/>
      </c>
      <c r="AO418" s="135"/>
      <c r="AP418" s="136"/>
      <c r="AQ418" s="118" t="str">
        <f t="shared" si="214"/>
        <v/>
      </c>
      <c r="AT418" s="111" t="str">
        <f t="shared" si="215"/>
        <v xml:space="preserve"> </v>
      </c>
      <c r="AU418" t="str">
        <f t="shared" ca="1" si="216"/>
        <v/>
      </c>
      <c r="AV418" s="53" t="str">
        <f t="shared" ca="1" si="217"/>
        <v/>
      </c>
      <c r="AW418" t="str">
        <f t="shared" ca="1" si="218"/>
        <v/>
      </c>
      <c r="AX418" s="121" t="str">
        <f t="shared" ca="1" si="219"/>
        <v/>
      </c>
      <c r="AY418" s="53" t="str">
        <f t="shared" ca="1" si="220"/>
        <v/>
      </c>
      <c r="AZ418" t="str">
        <f t="shared" ca="1" si="221"/>
        <v/>
      </c>
      <c r="BA418" s="121" t="str">
        <f t="shared" ca="1" si="222"/>
        <v/>
      </c>
      <c r="BB418" s="53" t="str">
        <f t="shared" ca="1" si="223"/>
        <v/>
      </c>
      <c r="BC418" t="str">
        <f t="shared" ca="1" si="224"/>
        <v/>
      </c>
      <c r="BD418" s="121" t="str">
        <f t="shared" ca="1" si="225"/>
        <v/>
      </c>
      <c r="BE418" s="53" t="str">
        <f t="shared" ca="1" si="226"/>
        <v/>
      </c>
      <c r="BF418" t="str">
        <f t="shared" ca="1" si="227"/>
        <v/>
      </c>
      <c r="BG418" s="121" t="str">
        <f t="shared" ca="1" si="228"/>
        <v/>
      </c>
      <c r="BH418" s="53" t="str">
        <f t="shared" ca="1" si="229"/>
        <v/>
      </c>
    </row>
    <row r="419" spans="1:60" ht="15.75" thickBot="1" x14ac:dyDescent="0.3">
      <c r="A419" s="48"/>
      <c r="B419" s="48"/>
      <c r="C419" s="48"/>
      <c r="D419" s="48"/>
      <c r="E419" s="48"/>
      <c r="F419" s="48"/>
      <c r="G419" s="48"/>
      <c r="H419" s="48"/>
      <c r="I419" s="48"/>
      <c r="J419" s="220" t="str">
        <f>IF(ISBLANK($G419),"",VLOOKUP($G419,'Chp 3 - Condition Assessment'!$N$5:$R$1000,4,FALSE))</f>
        <v/>
      </c>
      <c r="K419" s="105" t="str">
        <f>IF(ISBLANK($G419),"",VLOOKUP($G419,'Chp 3 - Condition Assessment'!$N$5:$R$1000,5,FALSE))</f>
        <v/>
      </c>
      <c r="L419" s="32" t="str">
        <f t="shared" si="208"/>
        <v xml:space="preserve">  </v>
      </c>
      <c r="P419" t="b">
        <f t="shared" si="204"/>
        <v>0</v>
      </c>
      <c r="Q419" t="str">
        <f t="shared" si="206"/>
        <v/>
      </c>
      <c r="R419" s="53" t="str">
        <f t="shared" si="231"/>
        <v/>
      </c>
      <c r="S419" s="108" t="str">
        <f t="shared" si="232"/>
        <v/>
      </c>
      <c r="T419" s="81" t="str">
        <f t="shared" si="233"/>
        <v/>
      </c>
      <c r="U419" s="105" t="str">
        <f t="shared" ca="1" si="235"/>
        <v/>
      </c>
      <c r="V419" s="105" t="str">
        <f t="shared" ca="1" si="235"/>
        <v/>
      </c>
      <c r="W419" s="105" t="str">
        <f t="shared" ca="1" si="235"/>
        <v/>
      </c>
      <c r="X419" s="105" t="str">
        <f t="shared" ca="1" si="235"/>
        <v/>
      </c>
      <c r="Y419" s="105" t="str">
        <f t="shared" ca="1" si="235"/>
        <v/>
      </c>
      <c r="AB419" s="111" t="str">
        <f t="shared" si="234"/>
        <v xml:space="preserve"> </v>
      </c>
      <c r="AC419" s="135"/>
      <c r="AD419" s="136"/>
      <c r="AE419" s="118" t="str">
        <f t="shared" si="210"/>
        <v/>
      </c>
      <c r="AF419" s="135"/>
      <c r="AG419" s="136"/>
      <c r="AH419" s="118" t="str">
        <f t="shared" si="211"/>
        <v/>
      </c>
      <c r="AI419" s="135"/>
      <c r="AJ419" s="136"/>
      <c r="AK419" s="118" t="str">
        <f t="shared" si="212"/>
        <v/>
      </c>
      <c r="AL419" s="135"/>
      <c r="AM419" s="136"/>
      <c r="AN419" s="118" t="str">
        <f t="shared" si="213"/>
        <v/>
      </c>
      <c r="AO419" s="135"/>
      <c r="AP419" s="136"/>
      <c r="AQ419" s="118" t="str">
        <f t="shared" si="214"/>
        <v/>
      </c>
      <c r="AT419" s="111" t="str">
        <f t="shared" si="215"/>
        <v xml:space="preserve"> </v>
      </c>
      <c r="AU419" t="str">
        <f t="shared" ca="1" si="216"/>
        <v/>
      </c>
      <c r="AV419" s="53" t="str">
        <f t="shared" ca="1" si="217"/>
        <v/>
      </c>
      <c r="AW419" t="str">
        <f t="shared" ca="1" si="218"/>
        <v/>
      </c>
      <c r="AX419" s="121" t="str">
        <f t="shared" ca="1" si="219"/>
        <v/>
      </c>
      <c r="AY419" s="53" t="str">
        <f t="shared" ca="1" si="220"/>
        <v/>
      </c>
      <c r="AZ419" t="str">
        <f t="shared" ca="1" si="221"/>
        <v/>
      </c>
      <c r="BA419" s="121" t="str">
        <f t="shared" ca="1" si="222"/>
        <v/>
      </c>
      <c r="BB419" s="53" t="str">
        <f t="shared" ca="1" si="223"/>
        <v/>
      </c>
      <c r="BC419" t="str">
        <f t="shared" ca="1" si="224"/>
        <v/>
      </c>
      <c r="BD419" s="121" t="str">
        <f t="shared" ca="1" si="225"/>
        <v/>
      </c>
      <c r="BE419" s="53" t="str">
        <f t="shared" ca="1" si="226"/>
        <v/>
      </c>
      <c r="BF419" t="str">
        <f t="shared" ca="1" si="227"/>
        <v/>
      </c>
      <c r="BG419" s="121" t="str">
        <f t="shared" ca="1" si="228"/>
        <v/>
      </c>
      <c r="BH419" s="53" t="str">
        <f t="shared" ca="1" si="229"/>
        <v/>
      </c>
    </row>
    <row r="420" spans="1:60" ht="15.75" thickBot="1" x14ac:dyDescent="0.3">
      <c r="A420" s="48"/>
      <c r="B420" s="48"/>
      <c r="C420" s="48"/>
      <c r="D420" s="48"/>
      <c r="E420" s="48"/>
      <c r="F420" s="48"/>
      <c r="G420" s="48"/>
      <c r="H420" s="48"/>
      <c r="I420" s="48"/>
      <c r="J420" s="220" t="str">
        <f>IF(ISBLANK($G420),"",VLOOKUP($G420,'Chp 3 - Condition Assessment'!$N$5:$R$1000,4,FALSE))</f>
        <v/>
      </c>
      <c r="K420" s="105" t="str">
        <f>IF(ISBLANK($G420),"",VLOOKUP($G420,'Chp 3 - Condition Assessment'!$N$5:$R$1000,5,FALSE))</f>
        <v/>
      </c>
      <c r="L420" s="32" t="str">
        <f t="shared" si="208"/>
        <v xml:space="preserve">  </v>
      </c>
      <c r="P420" t="b">
        <f t="shared" si="204"/>
        <v>0</v>
      </c>
      <c r="Q420" t="str">
        <f t="shared" si="206"/>
        <v/>
      </c>
      <c r="R420" s="53" t="str">
        <f t="shared" si="231"/>
        <v/>
      </c>
      <c r="S420" s="108" t="str">
        <f t="shared" si="232"/>
        <v/>
      </c>
      <c r="T420" s="81" t="str">
        <f t="shared" si="233"/>
        <v/>
      </c>
      <c r="U420" s="105" t="str">
        <f t="shared" ca="1" si="235"/>
        <v/>
      </c>
      <c r="V420" s="105" t="str">
        <f t="shared" ca="1" si="235"/>
        <v/>
      </c>
      <c r="W420" s="105" t="str">
        <f t="shared" ca="1" si="235"/>
        <v/>
      </c>
      <c r="X420" s="105" t="str">
        <f t="shared" ca="1" si="235"/>
        <v/>
      </c>
      <c r="Y420" s="105" t="str">
        <f t="shared" ca="1" si="235"/>
        <v/>
      </c>
      <c r="AB420" s="111" t="str">
        <f t="shared" si="234"/>
        <v xml:space="preserve"> </v>
      </c>
      <c r="AC420" s="135"/>
      <c r="AD420" s="136"/>
      <c r="AE420" s="118" t="str">
        <f t="shared" si="210"/>
        <v/>
      </c>
      <c r="AF420" s="135"/>
      <c r="AG420" s="136"/>
      <c r="AH420" s="118" t="str">
        <f t="shared" si="211"/>
        <v/>
      </c>
      <c r="AI420" s="135"/>
      <c r="AJ420" s="136"/>
      <c r="AK420" s="118" t="str">
        <f t="shared" si="212"/>
        <v/>
      </c>
      <c r="AL420" s="135"/>
      <c r="AM420" s="136"/>
      <c r="AN420" s="118" t="str">
        <f t="shared" si="213"/>
        <v/>
      </c>
      <c r="AO420" s="135"/>
      <c r="AP420" s="136"/>
      <c r="AQ420" s="118" t="str">
        <f t="shared" si="214"/>
        <v/>
      </c>
      <c r="AT420" s="111" t="str">
        <f t="shared" si="215"/>
        <v xml:space="preserve"> </v>
      </c>
      <c r="AU420" t="str">
        <f t="shared" ca="1" si="216"/>
        <v/>
      </c>
      <c r="AV420" s="53" t="str">
        <f t="shared" ca="1" si="217"/>
        <v/>
      </c>
      <c r="AW420" t="str">
        <f t="shared" ca="1" si="218"/>
        <v/>
      </c>
      <c r="AX420" s="121" t="str">
        <f t="shared" ca="1" si="219"/>
        <v/>
      </c>
      <c r="AY420" s="53" t="str">
        <f t="shared" ca="1" si="220"/>
        <v/>
      </c>
      <c r="AZ420" t="str">
        <f t="shared" ca="1" si="221"/>
        <v/>
      </c>
      <c r="BA420" s="121" t="str">
        <f t="shared" ca="1" si="222"/>
        <v/>
      </c>
      <c r="BB420" s="53" t="str">
        <f t="shared" ca="1" si="223"/>
        <v/>
      </c>
      <c r="BC420" t="str">
        <f t="shared" ca="1" si="224"/>
        <v/>
      </c>
      <c r="BD420" s="121" t="str">
        <f t="shared" ca="1" si="225"/>
        <v/>
      </c>
      <c r="BE420" s="53" t="str">
        <f t="shared" ca="1" si="226"/>
        <v/>
      </c>
      <c r="BF420" t="str">
        <f t="shared" ca="1" si="227"/>
        <v/>
      </c>
      <c r="BG420" s="121" t="str">
        <f t="shared" ca="1" si="228"/>
        <v/>
      </c>
      <c r="BH420" s="53" t="str">
        <f t="shared" ca="1" si="229"/>
        <v/>
      </c>
    </row>
    <row r="421" spans="1:60" ht="15.75" thickBot="1" x14ac:dyDescent="0.3">
      <c r="A421" s="48"/>
      <c r="B421" s="48"/>
      <c r="C421" s="48"/>
      <c r="D421" s="48"/>
      <c r="E421" s="48"/>
      <c r="F421" s="48"/>
      <c r="G421" s="48"/>
      <c r="H421" s="48"/>
      <c r="I421" s="48"/>
      <c r="J421" s="220" t="str">
        <f>IF(ISBLANK($G421),"",VLOOKUP($G421,'Chp 3 - Condition Assessment'!$N$5:$R$1000,4,FALSE))</f>
        <v/>
      </c>
      <c r="K421" s="105" t="str">
        <f>IF(ISBLANK($G421),"",VLOOKUP($G421,'Chp 3 - Condition Assessment'!$N$5:$R$1000,5,FALSE))</f>
        <v/>
      </c>
      <c r="L421" s="32" t="str">
        <f t="shared" si="208"/>
        <v xml:space="preserve">  </v>
      </c>
      <c r="P421" t="b">
        <f t="shared" si="204"/>
        <v>0</v>
      </c>
      <c r="Q421" t="str">
        <f t="shared" si="206"/>
        <v/>
      </c>
      <c r="R421" s="53" t="str">
        <f t="shared" si="231"/>
        <v/>
      </c>
      <c r="S421" s="108" t="str">
        <f t="shared" si="232"/>
        <v/>
      </c>
      <c r="T421" s="81" t="str">
        <f t="shared" si="233"/>
        <v/>
      </c>
      <c r="U421" s="105" t="str">
        <f t="shared" ca="1" si="235"/>
        <v/>
      </c>
      <c r="V421" s="105" t="str">
        <f t="shared" ca="1" si="235"/>
        <v/>
      </c>
      <c r="W421" s="105" t="str">
        <f t="shared" ca="1" si="235"/>
        <v/>
      </c>
      <c r="X421" s="105" t="str">
        <f t="shared" ca="1" si="235"/>
        <v/>
      </c>
      <c r="Y421" s="105" t="str">
        <f t="shared" ca="1" si="235"/>
        <v/>
      </c>
      <c r="AB421" s="111" t="str">
        <f t="shared" si="234"/>
        <v xml:space="preserve"> </v>
      </c>
      <c r="AC421" s="135"/>
      <c r="AD421" s="136"/>
      <c r="AE421" s="118" t="str">
        <f t="shared" si="210"/>
        <v/>
      </c>
      <c r="AF421" s="135"/>
      <c r="AG421" s="136"/>
      <c r="AH421" s="118" t="str">
        <f t="shared" si="211"/>
        <v/>
      </c>
      <c r="AI421" s="135"/>
      <c r="AJ421" s="136"/>
      <c r="AK421" s="118" t="str">
        <f t="shared" si="212"/>
        <v/>
      </c>
      <c r="AL421" s="135"/>
      <c r="AM421" s="136"/>
      <c r="AN421" s="118" t="str">
        <f t="shared" si="213"/>
        <v/>
      </c>
      <c r="AO421" s="135"/>
      <c r="AP421" s="136"/>
      <c r="AQ421" s="118" t="str">
        <f t="shared" si="214"/>
        <v/>
      </c>
      <c r="AT421" s="111" t="str">
        <f t="shared" si="215"/>
        <v xml:space="preserve"> </v>
      </c>
      <c r="AU421" t="str">
        <f t="shared" ca="1" si="216"/>
        <v/>
      </c>
      <c r="AV421" s="53" t="str">
        <f t="shared" ca="1" si="217"/>
        <v/>
      </c>
      <c r="AW421" t="str">
        <f t="shared" ca="1" si="218"/>
        <v/>
      </c>
      <c r="AX421" s="121" t="str">
        <f t="shared" ca="1" si="219"/>
        <v/>
      </c>
      <c r="AY421" s="53" t="str">
        <f t="shared" ca="1" si="220"/>
        <v/>
      </c>
      <c r="AZ421" t="str">
        <f t="shared" ca="1" si="221"/>
        <v/>
      </c>
      <c r="BA421" s="121" t="str">
        <f t="shared" ca="1" si="222"/>
        <v/>
      </c>
      <c r="BB421" s="53" t="str">
        <f t="shared" ca="1" si="223"/>
        <v/>
      </c>
      <c r="BC421" t="str">
        <f t="shared" ca="1" si="224"/>
        <v/>
      </c>
      <c r="BD421" s="121" t="str">
        <f t="shared" ca="1" si="225"/>
        <v/>
      </c>
      <c r="BE421" s="53" t="str">
        <f t="shared" ca="1" si="226"/>
        <v/>
      </c>
      <c r="BF421" t="str">
        <f t="shared" ca="1" si="227"/>
        <v/>
      </c>
      <c r="BG421" s="121" t="str">
        <f t="shared" ca="1" si="228"/>
        <v/>
      </c>
      <c r="BH421" s="53" t="str">
        <f t="shared" ca="1" si="229"/>
        <v/>
      </c>
    </row>
    <row r="422" spans="1:60" ht="15.75" thickBot="1" x14ac:dyDescent="0.3">
      <c r="A422" s="48"/>
      <c r="B422" s="48"/>
      <c r="C422" s="48"/>
      <c r="D422" s="48"/>
      <c r="E422" s="48"/>
      <c r="F422" s="48"/>
      <c r="G422" s="48"/>
      <c r="H422" s="48"/>
      <c r="I422" s="48"/>
      <c r="J422" s="220" t="str">
        <f>IF(ISBLANK($G422),"",VLOOKUP($G422,'Chp 3 - Condition Assessment'!$N$5:$R$1000,4,FALSE))</f>
        <v/>
      </c>
      <c r="K422" s="105" t="str">
        <f>IF(ISBLANK($G422),"",VLOOKUP($G422,'Chp 3 - Condition Assessment'!$N$5:$R$1000,5,FALSE))</f>
        <v/>
      </c>
      <c r="L422" s="32" t="str">
        <f t="shared" si="208"/>
        <v xml:space="preserve">  </v>
      </c>
      <c r="P422" t="b">
        <f t="shared" si="204"/>
        <v>0</v>
      </c>
      <c r="Q422" t="str">
        <f t="shared" si="206"/>
        <v/>
      </c>
      <c r="R422" s="53" t="str">
        <f t="shared" si="231"/>
        <v/>
      </c>
      <c r="S422" s="108" t="str">
        <f t="shared" si="232"/>
        <v/>
      </c>
      <c r="T422" s="81" t="str">
        <f t="shared" si="233"/>
        <v/>
      </c>
      <c r="U422" s="105" t="str">
        <f t="shared" ca="1" si="235"/>
        <v/>
      </c>
      <c r="V422" s="105" t="str">
        <f t="shared" ca="1" si="235"/>
        <v/>
      </c>
      <c r="W422" s="105" t="str">
        <f t="shared" ca="1" si="235"/>
        <v/>
      </c>
      <c r="X422" s="105" t="str">
        <f t="shared" ca="1" si="235"/>
        <v/>
      </c>
      <c r="Y422" s="105" t="str">
        <f t="shared" ca="1" si="235"/>
        <v/>
      </c>
      <c r="AB422" s="111" t="str">
        <f t="shared" si="234"/>
        <v xml:space="preserve"> </v>
      </c>
      <c r="AC422" s="135"/>
      <c r="AD422" s="136"/>
      <c r="AE422" s="118" t="str">
        <f t="shared" si="210"/>
        <v/>
      </c>
      <c r="AF422" s="135"/>
      <c r="AG422" s="136"/>
      <c r="AH422" s="118" t="str">
        <f t="shared" si="211"/>
        <v/>
      </c>
      <c r="AI422" s="135"/>
      <c r="AJ422" s="136"/>
      <c r="AK422" s="118" t="str">
        <f t="shared" si="212"/>
        <v/>
      </c>
      <c r="AL422" s="135"/>
      <c r="AM422" s="136"/>
      <c r="AN422" s="118" t="str">
        <f t="shared" si="213"/>
        <v/>
      </c>
      <c r="AO422" s="135"/>
      <c r="AP422" s="136"/>
      <c r="AQ422" s="118" t="str">
        <f t="shared" si="214"/>
        <v/>
      </c>
      <c r="AT422" s="111" t="str">
        <f t="shared" si="215"/>
        <v xml:space="preserve"> </v>
      </c>
      <c r="AU422" t="str">
        <f t="shared" ca="1" si="216"/>
        <v/>
      </c>
      <c r="AV422" s="53" t="str">
        <f t="shared" ca="1" si="217"/>
        <v/>
      </c>
      <c r="AW422" t="str">
        <f t="shared" ca="1" si="218"/>
        <v/>
      </c>
      <c r="AX422" s="121" t="str">
        <f t="shared" ca="1" si="219"/>
        <v/>
      </c>
      <c r="AY422" s="53" t="str">
        <f t="shared" ca="1" si="220"/>
        <v/>
      </c>
      <c r="AZ422" t="str">
        <f t="shared" ca="1" si="221"/>
        <v/>
      </c>
      <c r="BA422" s="121" t="str">
        <f t="shared" ca="1" si="222"/>
        <v/>
      </c>
      <c r="BB422" s="53" t="str">
        <f t="shared" ca="1" si="223"/>
        <v/>
      </c>
      <c r="BC422" t="str">
        <f t="shared" ca="1" si="224"/>
        <v/>
      </c>
      <c r="BD422" s="121" t="str">
        <f t="shared" ca="1" si="225"/>
        <v/>
      </c>
      <c r="BE422" s="53" t="str">
        <f t="shared" ca="1" si="226"/>
        <v/>
      </c>
      <c r="BF422" t="str">
        <f t="shared" ca="1" si="227"/>
        <v/>
      </c>
      <c r="BG422" s="121" t="str">
        <f t="shared" ca="1" si="228"/>
        <v/>
      </c>
      <c r="BH422" s="53" t="str">
        <f t="shared" ca="1" si="229"/>
        <v/>
      </c>
    </row>
    <row r="423" spans="1:60" ht="15.75" thickBot="1" x14ac:dyDescent="0.3">
      <c r="A423" s="48"/>
      <c r="B423" s="48"/>
      <c r="C423" s="48"/>
      <c r="D423" s="48"/>
      <c r="E423" s="48"/>
      <c r="F423" s="48"/>
      <c r="G423" s="48"/>
      <c r="H423" s="48"/>
      <c r="I423" s="48"/>
      <c r="J423" s="220" t="str">
        <f>IF(ISBLANK($G423),"",VLOOKUP($G423,'Chp 3 - Condition Assessment'!$N$5:$R$1000,4,FALSE))</f>
        <v/>
      </c>
      <c r="K423" s="105" t="str">
        <f>IF(ISBLANK($G423),"",VLOOKUP($G423,'Chp 3 - Condition Assessment'!$N$5:$R$1000,5,FALSE))</f>
        <v/>
      </c>
      <c r="L423" s="32" t="str">
        <f t="shared" si="208"/>
        <v xml:space="preserve">  </v>
      </c>
      <c r="P423" t="b">
        <f t="shared" si="204"/>
        <v>0</v>
      </c>
      <c r="Q423" t="str">
        <f t="shared" si="206"/>
        <v/>
      </c>
      <c r="R423" s="53" t="str">
        <f t="shared" si="231"/>
        <v/>
      </c>
      <c r="S423" s="108" t="str">
        <f t="shared" si="232"/>
        <v/>
      </c>
      <c r="T423" s="81" t="str">
        <f t="shared" si="233"/>
        <v/>
      </c>
      <c r="U423" s="105" t="str">
        <f t="shared" ca="1" si="235"/>
        <v/>
      </c>
      <c r="V423" s="105" t="str">
        <f t="shared" ca="1" si="235"/>
        <v/>
      </c>
      <c r="W423" s="105" t="str">
        <f t="shared" ca="1" si="235"/>
        <v/>
      </c>
      <c r="X423" s="105" t="str">
        <f t="shared" ca="1" si="235"/>
        <v/>
      </c>
      <c r="Y423" s="105" t="str">
        <f t="shared" ca="1" si="235"/>
        <v/>
      </c>
      <c r="AB423" s="111" t="str">
        <f t="shared" si="234"/>
        <v xml:space="preserve"> </v>
      </c>
      <c r="AC423" s="135"/>
      <c r="AD423" s="136"/>
      <c r="AE423" s="118" t="str">
        <f t="shared" si="210"/>
        <v/>
      </c>
      <c r="AF423" s="135"/>
      <c r="AG423" s="136"/>
      <c r="AH423" s="118" t="str">
        <f t="shared" si="211"/>
        <v/>
      </c>
      <c r="AI423" s="135"/>
      <c r="AJ423" s="136"/>
      <c r="AK423" s="118" t="str">
        <f t="shared" si="212"/>
        <v/>
      </c>
      <c r="AL423" s="135"/>
      <c r="AM423" s="136"/>
      <c r="AN423" s="118" t="str">
        <f t="shared" si="213"/>
        <v/>
      </c>
      <c r="AO423" s="135"/>
      <c r="AP423" s="136"/>
      <c r="AQ423" s="118" t="str">
        <f t="shared" si="214"/>
        <v/>
      </c>
      <c r="AT423" s="111" t="str">
        <f t="shared" si="215"/>
        <v xml:space="preserve"> </v>
      </c>
      <c r="AU423" t="str">
        <f t="shared" ca="1" si="216"/>
        <v/>
      </c>
      <c r="AV423" s="53" t="str">
        <f t="shared" ca="1" si="217"/>
        <v/>
      </c>
      <c r="AW423" t="str">
        <f t="shared" ca="1" si="218"/>
        <v/>
      </c>
      <c r="AX423" s="121" t="str">
        <f t="shared" ca="1" si="219"/>
        <v/>
      </c>
      <c r="AY423" s="53" t="str">
        <f t="shared" ca="1" si="220"/>
        <v/>
      </c>
      <c r="AZ423" t="str">
        <f t="shared" ca="1" si="221"/>
        <v/>
      </c>
      <c r="BA423" s="121" t="str">
        <f t="shared" ca="1" si="222"/>
        <v/>
      </c>
      <c r="BB423" s="53" t="str">
        <f t="shared" ca="1" si="223"/>
        <v/>
      </c>
      <c r="BC423" t="str">
        <f t="shared" ca="1" si="224"/>
        <v/>
      </c>
      <c r="BD423" s="121" t="str">
        <f t="shared" ca="1" si="225"/>
        <v/>
      </c>
      <c r="BE423" s="53" t="str">
        <f t="shared" ca="1" si="226"/>
        <v/>
      </c>
      <c r="BF423" t="str">
        <f t="shared" ca="1" si="227"/>
        <v/>
      </c>
      <c r="BG423" s="121" t="str">
        <f t="shared" ca="1" si="228"/>
        <v/>
      </c>
      <c r="BH423" s="53" t="str">
        <f t="shared" ca="1" si="229"/>
        <v/>
      </c>
    </row>
    <row r="424" spans="1:60" ht="15.75" thickBot="1" x14ac:dyDescent="0.3">
      <c r="A424" s="48"/>
      <c r="B424" s="48"/>
      <c r="C424" s="48"/>
      <c r="D424" s="48"/>
      <c r="E424" s="48"/>
      <c r="F424" s="48"/>
      <c r="G424" s="48"/>
      <c r="H424" s="48"/>
      <c r="I424" s="48"/>
      <c r="J424" s="220" t="str">
        <f>IF(ISBLANK($G424),"",VLOOKUP($G424,'Chp 3 - Condition Assessment'!$N$5:$R$1000,4,FALSE))</f>
        <v/>
      </c>
      <c r="K424" s="105" t="str">
        <f>IF(ISBLANK($G424),"",VLOOKUP($G424,'Chp 3 - Condition Assessment'!$N$5:$R$1000,5,FALSE))</f>
        <v/>
      </c>
      <c r="L424" s="32" t="str">
        <f t="shared" si="208"/>
        <v xml:space="preserve">  </v>
      </c>
      <c r="P424" t="b">
        <f t="shared" si="204"/>
        <v>0</v>
      </c>
      <c r="Q424" t="str">
        <f t="shared" si="206"/>
        <v/>
      </c>
      <c r="R424" s="53" t="str">
        <f t="shared" si="231"/>
        <v/>
      </c>
      <c r="S424" s="108" t="str">
        <f t="shared" si="232"/>
        <v/>
      </c>
      <c r="T424" s="81" t="str">
        <f t="shared" si="233"/>
        <v/>
      </c>
      <c r="U424" s="105" t="str">
        <f t="shared" ca="1" si="235"/>
        <v/>
      </c>
      <c r="V424" s="105" t="str">
        <f t="shared" ca="1" si="235"/>
        <v/>
      </c>
      <c r="W424" s="105" t="str">
        <f t="shared" ca="1" si="235"/>
        <v/>
      </c>
      <c r="X424" s="105" t="str">
        <f t="shared" ca="1" si="235"/>
        <v/>
      </c>
      <c r="Y424" s="105" t="str">
        <f t="shared" ca="1" si="235"/>
        <v/>
      </c>
      <c r="AB424" s="111" t="str">
        <f t="shared" si="234"/>
        <v xml:space="preserve"> </v>
      </c>
      <c r="AC424" s="135"/>
      <c r="AD424" s="136"/>
      <c r="AE424" s="118" t="str">
        <f t="shared" si="210"/>
        <v/>
      </c>
      <c r="AF424" s="135"/>
      <c r="AG424" s="136"/>
      <c r="AH424" s="118" t="str">
        <f t="shared" si="211"/>
        <v/>
      </c>
      <c r="AI424" s="135"/>
      <c r="AJ424" s="136"/>
      <c r="AK424" s="118" t="str">
        <f t="shared" si="212"/>
        <v/>
      </c>
      <c r="AL424" s="135"/>
      <c r="AM424" s="136"/>
      <c r="AN424" s="118" t="str">
        <f t="shared" si="213"/>
        <v/>
      </c>
      <c r="AO424" s="135"/>
      <c r="AP424" s="136"/>
      <c r="AQ424" s="118" t="str">
        <f t="shared" si="214"/>
        <v/>
      </c>
      <c r="AT424" s="111" t="str">
        <f t="shared" si="215"/>
        <v xml:space="preserve"> </v>
      </c>
      <c r="AU424" t="str">
        <f t="shared" ca="1" si="216"/>
        <v/>
      </c>
      <c r="AV424" s="53" t="str">
        <f t="shared" ca="1" si="217"/>
        <v/>
      </c>
      <c r="AW424" t="str">
        <f t="shared" ca="1" si="218"/>
        <v/>
      </c>
      <c r="AX424" s="121" t="str">
        <f t="shared" ca="1" si="219"/>
        <v/>
      </c>
      <c r="AY424" s="53" t="str">
        <f t="shared" ca="1" si="220"/>
        <v/>
      </c>
      <c r="AZ424" t="str">
        <f t="shared" ca="1" si="221"/>
        <v/>
      </c>
      <c r="BA424" s="121" t="str">
        <f t="shared" ca="1" si="222"/>
        <v/>
      </c>
      <c r="BB424" s="53" t="str">
        <f t="shared" ca="1" si="223"/>
        <v/>
      </c>
      <c r="BC424" t="str">
        <f t="shared" ca="1" si="224"/>
        <v/>
      </c>
      <c r="BD424" s="121" t="str">
        <f t="shared" ca="1" si="225"/>
        <v/>
      </c>
      <c r="BE424" s="53" t="str">
        <f t="shared" ca="1" si="226"/>
        <v/>
      </c>
      <c r="BF424" t="str">
        <f t="shared" ca="1" si="227"/>
        <v/>
      </c>
      <c r="BG424" s="121" t="str">
        <f t="shared" ca="1" si="228"/>
        <v/>
      </c>
      <c r="BH424" s="53" t="str">
        <f t="shared" ca="1" si="229"/>
        <v/>
      </c>
    </row>
    <row r="425" spans="1:60" ht="15.75" thickBot="1" x14ac:dyDescent="0.3">
      <c r="A425" s="48"/>
      <c r="B425" s="48"/>
      <c r="C425" s="48"/>
      <c r="D425" s="48"/>
      <c r="E425" s="48"/>
      <c r="F425" s="48"/>
      <c r="G425" s="48"/>
      <c r="H425" s="48"/>
      <c r="I425" s="48"/>
      <c r="J425" s="220" t="str">
        <f>IF(ISBLANK($G425),"",VLOOKUP($G425,'Chp 3 - Condition Assessment'!$N$5:$R$1000,4,FALSE))</f>
        <v/>
      </c>
      <c r="K425" s="105" t="str">
        <f>IF(ISBLANK($G425),"",VLOOKUP($G425,'Chp 3 - Condition Assessment'!$N$5:$R$1000,5,FALSE))</f>
        <v/>
      </c>
      <c r="L425" s="32" t="str">
        <f t="shared" si="208"/>
        <v xml:space="preserve">  </v>
      </c>
      <c r="P425" t="b">
        <f t="shared" si="204"/>
        <v>0</v>
      </c>
      <c r="Q425" t="str">
        <f t="shared" si="206"/>
        <v/>
      </c>
      <c r="R425" s="53" t="str">
        <f t="shared" si="231"/>
        <v/>
      </c>
      <c r="S425" s="108" t="str">
        <f t="shared" si="232"/>
        <v/>
      </c>
      <c r="T425" s="81" t="str">
        <f t="shared" si="233"/>
        <v/>
      </c>
      <c r="U425" s="105" t="str">
        <f t="shared" ca="1" si="235"/>
        <v/>
      </c>
      <c r="V425" s="105" t="str">
        <f t="shared" ca="1" si="235"/>
        <v/>
      </c>
      <c r="W425" s="105" t="str">
        <f t="shared" ca="1" si="235"/>
        <v/>
      </c>
      <c r="X425" s="105" t="str">
        <f t="shared" ca="1" si="235"/>
        <v/>
      </c>
      <c r="Y425" s="105" t="str">
        <f t="shared" ca="1" si="235"/>
        <v/>
      </c>
      <c r="AB425" s="111" t="str">
        <f t="shared" si="234"/>
        <v xml:space="preserve"> </v>
      </c>
      <c r="AC425" s="135"/>
      <c r="AD425" s="136"/>
      <c r="AE425" s="118" t="str">
        <f t="shared" si="210"/>
        <v/>
      </c>
      <c r="AF425" s="135"/>
      <c r="AG425" s="136"/>
      <c r="AH425" s="118" t="str">
        <f t="shared" si="211"/>
        <v/>
      </c>
      <c r="AI425" s="135"/>
      <c r="AJ425" s="136"/>
      <c r="AK425" s="118" t="str">
        <f t="shared" si="212"/>
        <v/>
      </c>
      <c r="AL425" s="135"/>
      <c r="AM425" s="136"/>
      <c r="AN425" s="118" t="str">
        <f t="shared" si="213"/>
        <v/>
      </c>
      <c r="AO425" s="135"/>
      <c r="AP425" s="136"/>
      <c r="AQ425" s="118" t="str">
        <f t="shared" si="214"/>
        <v/>
      </c>
      <c r="AT425" s="111" t="str">
        <f t="shared" si="215"/>
        <v xml:space="preserve"> </v>
      </c>
      <c r="AU425" t="str">
        <f t="shared" ca="1" si="216"/>
        <v/>
      </c>
      <c r="AV425" s="53" t="str">
        <f t="shared" ca="1" si="217"/>
        <v/>
      </c>
      <c r="AW425" t="str">
        <f t="shared" ca="1" si="218"/>
        <v/>
      </c>
      <c r="AX425" s="121" t="str">
        <f t="shared" ca="1" si="219"/>
        <v/>
      </c>
      <c r="AY425" s="53" t="str">
        <f t="shared" ca="1" si="220"/>
        <v/>
      </c>
      <c r="AZ425" t="str">
        <f t="shared" ca="1" si="221"/>
        <v/>
      </c>
      <c r="BA425" s="121" t="str">
        <f t="shared" ca="1" si="222"/>
        <v/>
      </c>
      <c r="BB425" s="53" t="str">
        <f t="shared" ca="1" si="223"/>
        <v/>
      </c>
      <c r="BC425" t="str">
        <f t="shared" ca="1" si="224"/>
        <v/>
      </c>
      <c r="BD425" s="121" t="str">
        <f t="shared" ca="1" si="225"/>
        <v/>
      </c>
      <c r="BE425" s="53" t="str">
        <f t="shared" ca="1" si="226"/>
        <v/>
      </c>
      <c r="BF425" t="str">
        <f t="shared" ca="1" si="227"/>
        <v/>
      </c>
      <c r="BG425" s="121" t="str">
        <f t="shared" ca="1" si="228"/>
        <v/>
      </c>
      <c r="BH425" s="53" t="str">
        <f t="shared" ca="1" si="229"/>
        <v/>
      </c>
    </row>
    <row r="426" spans="1:60" ht="15.75" thickBot="1" x14ac:dyDescent="0.3">
      <c r="A426" s="48"/>
      <c r="B426" s="48"/>
      <c r="C426" s="48"/>
      <c r="D426" s="48"/>
      <c r="E426" s="48"/>
      <c r="F426" s="48"/>
      <c r="G426" s="48"/>
      <c r="H426" s="48"/>
      <c r="I426" s="48"/>
      <c r="J426" s="220" t="str">
        <f>IF(ISBLANK($G426),"",VLOOKUP($G426,'Chp 3 - Condition Assessment'!$N$5:$R$1000,4,FALSE))</f>
        <v/>
      </c>
      <c r="K426" s="105" t="str">
        <f>IF(ISBLANK($G426),"",VLOOKUP($G426,'Chp 3 - Condition Assessment'!$N$5:$R$1000,5,FALSE))</f>
        <v/>
      </c>
      <c r="L426" s="32" t="str">
        <f t="shared" si="208"/>
        <v xml:space="preserve">  </v>
      </c>
      <c r="P426" t="b">
        <f t="shared" si="204"/>
        <v>0</v>
      </c>
      <c r="Q426" t="str">
        <f t="shared" si="206"/>
        <v/>
      </c>
      <c r="R426" s="53" t="str">
        <f t="shared" si="231"/>
        <v/>
      </c>
      <c r="S426" s="108" t="str">
        <f t="shared" si="232"/>
        <v/>
      </c>
      <c r="T426" s="81" t="str">
        <f t="shared" si="233"/>
        <v/>
      </c>
      <c r="U426" s="105" t="str">
        <f t="shared" ref="U426:Y435" ca="1" si="236">IFERROR(IF((U$10-$S426)&lt;=$T426,$Q426,0),"")</f>
        <v/>
      </c>
      <c r="V426" s="105" t="str">
        <f t="shared" ca="1" si="236"/>
        <v/>
      </c>
      <c r="W426" s="105" t="str">
        <f t="shared" ca="1" si="236"/>
        <v/>
      </c>
      <c r="X426" s="105" t="str">
        <f t="shared" ca="1" si="236"/>
        <v/>
      </c>
      <c r="Y426" s="105" t="str">
        <f t="shared" ca="1" si="236"/>
        <v/>
      </c>
      <c r="AB426" s="111" t="str">
        <f t="shared" si="234"/>
        <v xml:space="preserve"> </v>
      </c>
      <c r="AC426" s="135"/>
      <c r="AD426" s="136"/>
      <c r="AE426" s="118" t="str">
        <f t="shared" si="210"/>
        <v/>
      </c>
      <c r="AF426" s="135"/>
      <c r="AG426" s="136"/>
      <c r="AH426" s="118" t="str">
        <f t="shared" si="211"/>
        <v/>
      </c>
      <c r="AI426" s="135"/>
      <c r="AJ426" s="136"/>
      <c r="AK426" s="118" t="str">
        <f t="shared" si="212"/>
        <v/>
      </c>
      <c r="AL426" s="135"/>
      <c r="AM426" s="136"/>
      <c r="AN426" s="118" t="str">
        <f t="shared" si="213"/>
        <v/>
      </c>
      <c r="AO426" s="135"/>
      <c r="AP426" s="136"/>
      <c r="AQ426" s="118" t="str">
        <f t="shared" si="214"/>
        <v/>
      </c>
      <c r="AT426" s="111" t="str">
        <f t="shared" si="215"/>
        <v xml:space="preserve"> </v>
      </c>
      <c r="AU426" t="str">
        <f t="shared" ca="1" si="216"/>
        <v/>
      </c>
      <c r="AV426" s="53" t="str">
        <f t="shared" ca="1" si="217"/>
        <v/>
      </c>
      <c r="AW426" t="str">
        <f t="shared" ca="1" si="218"/>
        <v/>
      </c>
      <c r="AX426" s="121" t="str">
        <f t="shared" ca="1" si="219"/>
        <v/>
      </c>
      <c r="AY426" s="53" t="str">
        <f t="shared" ca="1" si="220"/>
        <v/>
      </c>
      <c r="AZ426" t="str">
        <f t="shared" ca="1" si="221"/>
        <v/>
      </c>
      <c r="BA426" s="121" t="str">
        <f t="shared" ca="1" si="222"/>
        <v/>
      </c>
      <c r="BB426" s="53" t="str">
        <f t="shared" ca="1" si="223"/>
        <v/>
      </c>
      <c r="BC426" t="str">
        <f t="shared" ca="1" si="224"/>
        <v/>
      </c>
      <c r="BD426" s="121" t="str">
        <f t="shared" ca="1" si="225"/>
        <v/>
      </c>
      <c r="BE426" s="53" t="str">
        <f t="shared" ca="1" si="226"/>
        <v/>
      </c>
      <c r="BF426" t="str">
        <f t="shared" ca="1" si="227"/>
        <v/>
      </c>
      <c r="BG426" s="121" t="str">
        <f t="shared" ca="1" si="228"/>
        <v/>
      </c>
      <c r="BH426" s="53" t="str">
        <f t="shared" ca="1" si="229"/>
        <v/>
      </c>
    </row>
    <row r="427" spans="1:60" ht="15.75" thickBot="1" x14ac:dyDescent="0.3">
      <c r="A427" s="48"/>
      <c r="B427" s="48"/>
      <c r="C427" s="48"/>
      <c r="D427" s="48"/>
      <c r="E427" s="48"/>
      <c r="F427" s="48"/>
      <c r="G427" s="48"/>
      <c r="H427" s="48"/>
      <c r="I427" s="48"/>
      <c r="J427" s="220" t="str">
        <f>IF(ISBLANK($G427),"",VLOOKUP($G427,'Chp 3 - Condition Assessment'!$N$5:$R$1000,4,FALSE))</f>
        <v/>
      </c>
      <c r="K427" s="105" t="str">
        <f>IF(ISBLANK($G427),"",VLOOKUP($G427,'Chp 3 - Condition Assessment'!$N$5:$R$1000,5,FALSE))</f>
        <v/>
      </c>
      <c r="L427" s="32" t="str">
        <f t="shared" si="208"/>
        <v xml:space="preserve">  </v>
      </c>
      <c r="P427" t="b">
        <f t="shared" si="204"/>
        <v>0</v>
      </c>
      <c r="Q427" t="str">
        <f t="shared" si="206"/>
        <v/>
      </c>
      <c r="R427" s="53" t="str">
        <f t="shared" si="231"/>
        <v/>
      </c>
      <c r="S427" s="108" t="str">
        <f t="shared" si="232"/>
        <v/>
      </c>
      <c r="T427" s="81" t="str">
        <f t="shared" si="233"/>
        <v/>
      </c>
      <c r="U427" s="105" t="str">
        <f t="shared" ca="1" si="236"/>
        <v/>
      </c>
      <c r="V427" s="105" t="str">
        <f t="shared" ca="1" si="236"/>
        <v/>
      </c>
      <c r="W427" s="105" t="str">
        <f t="shared" ca="1" si="236"/>
        <v/>
      </c>
      <c r="X427" s="105" t="str">
        <f t="shared" ca="1" si="236"/>
        <v/>
      </c>
      <c r="Y427" s="105" t="str">
        <f t="shared" ca="1" si="236"/>
        <v/>
      </c>
      <c r="AB427" s="111" t="str">
        <f t="shared" si="234"/>
        <v xml:space="preserve"> </v>
      </c>
      <c r="AC427" s="135"/>
      <c r="AD427" s="136"/>
      <c r="AE427" s="118" t="str">
        <f t="shared" si="210"/>
        <v/>
      </c>
      <c r="AF427" s="135"/>
      <c r="AG427" s="136"/>
      <c r="AH427" s="118" t="str">
        <f t="shared" si="211"/>
        <v/>
      </c>
      <c r="AI427" s="135"/>
      <c r="AJ427" s="136"/>
      <c r="AK427" s="118" t="str">
        <f t="shared" si="212"/>
        <v/>
      </c>
      <c r="AL427" s="135"/>
      <c r="AM427" s="136"/>
      <c r="AN427" s="118" t="str">
        <f t="shared" si="213"/>
        <v/>
      </c>
      <c r="AO427" s="135"/>
      <c r="AP427" s="136"/>
      <c r="AQ427" s="118" t="str">
        <f t="shared" si="214"/>
        <v/>
      </c>
      <c r="AT427" s="111" t="str">
        <f t="shared" si="215"/>
        <v xml:space="preserve"> </v>
      </c>
      <c r="AU427" t="str">
        <f t="shared" ca="1" si="216"/>
        <v/>
      </c>
      <c r="AV427" s="53" t="str">
        <f t="shared" ca="1" si="217"/>
        <v/>
      </c>
      <c r="AW427" t="str">
        <f t="shared" ca="1" si="218"/>
        <v/>
      </c>
      <c r="AX427" s="121" t="str">
        <f t="shared" ca="1" si="219"/>
        <v/>
      </c>
      <c r="AY427" s="53" t="str">
        <f t="shared" ca="1" si="220"/>
        <v/>
      </c>
      <c r="AZ427" t="str">
        <f t="shared" ca="1" si="221"/>
        <v/>
      </c>
      <c r="BA427" s="121" t="str">
        <f t="shared" ca="1" si="222"/>
        <v/>
      </c>
      <c r="BB427" s="53" t="str">
        <f t="shared" ca="1" si="223"/>
        <v/>
      </c>
      <c r="BC427" t="str">
        <f t="shared" ca="1" si="224"/>
        <v/>
      </c>
      <c r="BD427" s="121" t="str">
        <f t="shared" ca="1" si="225"/>
        <v/>
      </c>
      <c r="BE427" s="53" t="str">
        <f t="shared" ca="1" si="226"/>
        <v/>
      </c>
      <c r="BF427" t="str">
        <f t="shared" ca="1" si="227"/>
        <v/>
      </c>
      <c r="BG427" s="121" t="str">
        <f t="shared" ca="1" si="228"/>
        <v/>
      </c>
      <c r="BH427" s="53" t="str">
        <f t="shared" ca="1" si="229"/>
        <v/>
      </c>
    </row>
    <row r="428" spans="1:60" ht="15.75" thickBot="1" x14ac:dyDescent="0.3">
      <c r="A428" s="48"/>
      <c r="B428" s="48"/>
      <c r="C428" s="48"/>
      <c r="D428" s="48"/>
      <c r="E428" s="48"/>
      <c r="F428" s="48"/>
      <c r="G428" s="48"/>
      <c r="H428" s="48"/>
      <c r="I428" s="48"/>
      <c r="J428" s="220" t="str">
        <f>IF(ISBLANK($G428),"",VLOOKUP($G428,'Chp 3 - Condition Assessment'!$N$5:$R$1000,4,FALSE))</f>
        <v/>
      </c>
      <c r="K428" s="105" t="str">
        <f>IF(ISBLANK($G428),"",VLOOKUP($G428,'Chp 3 - Condition Assessment'!$N$5:$R$1000,5,FALSE))</f>
        <v/>
      </c>
      <c r="L428" s="32" t="str">
        <f t="shared" si="208"/>
        <v xml:space="preserve">  </v>
      </c>
      <c r="P428" t="b">
        <f t="shared" si="204"/>
        <v>0</v>
      </c>
      <c r="Q428" t="str">
        <f t="shared" si="206"/>
        <v/>
      </c>
      <c r="R428" s="53" t="str">
        <f t="shared" si="231"/>
        <v/>
      </c>
      <c r="S428" s="108" t="str">
        <f t="shared" si="232"/>
        <v/>
      </c>
      <c r="T428" s="81" t="str">
        <f t="shared" si="233"/>
        <v/>
      </c>
      <c r="U428" s="105" t="str">
        <f t="shared" ca="1" si="236"/>
        <v/>
      </c>
      <c r="V428" s="105" t="str">
        <f t="shared" ca="1" si="236"/>
        <v/>
      </c>
      <c r="W428" s="105" t="str">
        <f t="shared" ca="1" si="236"/>
        <v/>
      </c>
      <c r="X428" s="105" t="str">
        <f t="shared" ca="1" si="236"/>
        <v/>
      </c>
      <c r="Y428" s="105" t="str">
        <f t="shared" ca="1" si="236"/>
        <v/>
      </c>
      <c r="AB428" s="111" t="str">
        <f t="shared" si="234"/>
        <v xml:space="preserve"> </v>
      </c>
      <c r="AC428" s="135"/>
      <c r="AD428" s="136"/>
      <c r="AE428" s="118" t="str">
        <f t="shared" si="210"/>
        <v/>
      </c>
      <c r="AF428" s="135"/>
      <c r="AG428" s="136"/>
      <c r="AH428" s="118" t="str">
        <f t="shared" si="211"/>
        <v/>
      </c>
      <c r="AI428" s="135"/>
      <c r="AJ428" s="136"/>
      <c r="AK428" s="118" t="str">
        <f t="shared" si="212"/>
        <v/>
      </c>
      <c r="AL428" s="135"/>
      <c r="AM428" s="136"/>
      <c r="AN428" s="118" t="str">
        <f t="shared" si="213"/>
        <v/>
      </c>
      <c r="AO428" s="135"/>
      <c r="AP428" s="136"/>
      <c r="AQ428" s="118" t="str">
        <f t="shared" si="214"/>
        <v/>
      </c>
      <c r="AT428" s="111" t="str">
        <f t="shared" si="215"/>
        <v xml:space="preserve"> </v>
      </c>
      <c r="AU428" t="str">
        <f t="shared" ca="1" si="216"/>
        <v/>
      </c>
      <c r="AV428" s="53" t="str">
        <f t="shared" ca="1" si="217"/>
        <v/>
      </c>
      <c r="AW428" t="str">
        <f t="shared" ca="1" si="218"/>
        <v/>
      </c>
      <c r="AX428" s="121" t="str">
        <f t="shared" ca="1" si="219"/>
        <v/>
      </c>
      <c r="AY428" s="53" t="str">
        <f t="shared" ca="1" si="220"/>
        <v/>
      </c>
      <c r="AZ428" t="str">
        <f t="shared" ca="1" si="221"/>
        <v/>
      </c>
      <c r="BA428" s="121" t="str">
        <f t="shared" ca="1" si="222"/>
        <v/>
      </c>
      <c r="BB428" s="53" t="str">
        <f t="shared" ca="1" si="223"/>
        <v/>
      </c>
      <c r="BC428" t="str">
        <f t="shared" ca="1" si="224"/>
        <v/>
      </c>
      <c r="BD428" s="121" t="str">
        <f t="shared" ca="1" si="225"/>
        <v/>
      </c>
      <c r="BE428" s="53" t="str">
        <f t="shared" ca="1" si="226"/>
        <v/>
      </c>
      <c r="BF428" t="str">
        <f t="shared" ca="1" si="227"/>
        <v/>
      </c>
      <c r="BG428" s="121" t="str">
        <f t="shared" ca="1" si="228"/>
        <v/>
      </c>
      <c r="BH428" s="53" t="str">
        <f t="shared" ca="1" si="229"/>
        <v/>
      </c>
    </row>
    <row r="429" spans="1:60" ht="15.75" thickBot="1" x14ac:dyDescent="0.3">
      <c r="A429" s="48"/>
      <c r="B429" s="48"/>
      <c r="C429" s="48"/>
      <c r="D429" s="48"/>
      <c r="E429" s="48"/>
      <c r="F429" s="48"/>
      <c r="G429" s="48"/>
      <c r="H429" s="48"/>
      <c r="I429" s="48"/>
      <c r="J429" s="220" t="str">
        <f>IF(ISBLANK($G429),"",VLOOKUP($G429,'Chp 3 - Condition Assessment'!$N$5:$R$1000,4,FALSE))</f>
        <v/>
      </c>
      <c r="K429" s="105" t="str">
        <f>IF(ISBLANK($G429),"",VLOOKUP($G429,'Chp 3 - Condition Assessment'!$N$5:$R$1000,5,FALSE))</f>
        <v/>
      </c>
      <c r="L429" s="32" t="str">
        <f t="shared" si="208"/>
        <v xml:space="preserve">  </v>
      </c>
      <c r="P429" t="b">
        <f t="shared" si="204"/>
        <v>0</v>
      </c>
      <c r="Q429" t="str">
        <f t="shared" si="206"/>
        <v/>
      </c>
      <c r="R429" s="53" t="str">
        <f t="shared" si="231"/>
        <v/>
      </c>
      <c r="S429" s="108" t="str">
        <f t="shared" si="232"/>
        <v/>
      </c>
      <c r="T429" s="81" t="str">
        <f t="shared" si="233"/>
        <v/>
      </c>
      <c r="U429" s="105" t="str">
        <f t="shared" ca="1" si="236"/>
        <v/>
      </c>
      <c r="V429" s="105" t="str">
        <f t="shared" ca="1" si="236"/>
        <v/>
      </c>
      <c r="W429" s="105" t="str">
        <f t="shared" ca="1" si="236"/>
        <v/>
      </c>
      <c r="X429" s="105" t="str">
        <f t="shared" ca="1" si="236"/>
        <v/>
      </c>
      <c r="Y429" s="105" t="str">
        <f t="shared" ca="1" si="236"/>
        <v/>
      </c>
      <c r="AB429" s="111" t="str">
        <f t="shared" si="234"/>
        <v xml:space="preserve"> </v>
      </c>
      <c r="AC429" s="135"/>
      <c r="AD429" s="136"/>
      <c r="AE429" s="118" t="str">
        <f t="shared" si="210"/>
        <v/>
      </c>
      <c r="AF429" s="135"/>
      <c r="AG429" s="136"/>
      <c r="AH429" s="118" t="str">
        <f t="shared" si="211"/>
        <v/>
      </c>
      <c r="AI429" s="135"/>
      <c r="AJ429" s="136"/>
      <c r="AK429" s="118" t="str">
        <f t="shared" si="212"/>
        <v/>
      </c>
      <c r="AL429" s="135"/>
      <c r="AM429" s="136"/>
      <c r="AN429" s="118" t="str">
        <f t="shared" si="213"/>
        <v/>
      </c>
      <c r="AO429" s="135"/>
      <c r="AP429" s="136"/>
      <c r="AQ429" s="118" t="str">
        <f t="shared" si="214"/>
        <v/>
      </c>
      <c r="AT429" s="111" t="str">
        <f t="shared" si="215"/>
        <v xml:space="preserve"> </v>
      </c>
      <c r="AU429" t="str">
        <f t="shared" ca="1" si="216"/>
        <v/>
      </c>
      <c r="AV429" s="53" t="str">
        <f t="shared" ca="1" si="217"/>
        <v/>
      </c>
      <c r="AW429" t="str">
        <f t="shared" ca="1" si="218"/>
        <v/>
      </c>
      <c r="AX429" s="121" t="str">
        <f t="shared" ca="1" si="219"/>
        <v/>
      </c>
      <c r="AY429" s="53" t="str">
        <f t="shared" ca="1" si="220"/>
        <v/>
      </c>
      <c r="AZ429" t="str">
        <f t="shared" ca="1" si="221"/>
        <v/>
      </c>
      <c r="BA429" s="121" t="str">
        <f t="shared" ca="1" si="222"/>
        <v/>
      </c>
      <c r="BB429" s="53" t="str">
        <f t="shared" ca="1" si="223"/>
        <v/>
      </c>
      <c r="BC429" t="str">
        <f t="shared" ca="1" si="224"/>
        <v/>
      </c>
      <c r="BD429" s="121" t="str">
        <f t="shared" ca="1" si="225"/>
        <v/>
      </c>
      <c r="BE429" s="53" t="str">
        <f t="shared" ca="1" si="226"/>
        <v/>
      </c>
      <c r="BF429" t="str">
        <f t="shared" ca="1" si="227"/>
        <v/>
      </c>
      <c r="BG429" s="121" t="str">
        <f t="shared" ca="1" si="228"/>
        <v/>
      </c>
      <c r="BH429" s="53" t="str">
        <f t="shared" ca="1" si="229"/>
        <v/>
      </c>
    </row>
    <row r="430" spans="1:60" ht="15.75" thickBot="1" x14ac:dyDescent="0.3">
      <c r="A430" s="48"/>
      <c r="B430" s="48"/>
      <c r="C430" s="48"/>
      <c r="D430" s="48"/>
      <c r="E430" s="48"/>
      <c r="F430" s="48"/>
      <c r="G430" s="48"/>
      <c r="H430" s="48"/>
      <c r="I430" s="48"/>
      <c r="J430" s="220" t="str">
        <f>IF(ISBLANK($G430),"",VLOOKUP($G430,'Chp 3 - Condition Assessment'!$N$5:$R$1000,4,FALSE))</f>
        <v/>
      </c>
      <c r="K430" s="105" t="str">
        <f>IF(ISBLANK($G430),"",VLOOKUP($G430,'Chp 3 - Condition Assessment'!$N$5:$R$1000,5,FALSE))</f>
        <v/>
      </c>
      <c r="L430" s="32" t="str">
        <f t="shared" si="208"/>
        <v xml:space="preserve">  </v>
      </c>
      <c r="P430" t="b">
        <f t="shared" si="204"/>
        <v>0</v>
      </c>
      <c r="Q430" t="str">
        <f t="shared" si="206"/>
        <v/>
      </c>
      <c r="R430" s="53" t="str">
        <f t="shared" si="231"/>
        <v/>
      </c>
      <c r="S430" s="108" t="str">
        <f t="shared" si="232"/>
        <v/>
      </c>
      <c r="T430" s="81" t="str">
        <f t="shared" si="233"/>
        <v/>
      </c>
      <c r="U430" s="105" t="str">
        <f t="shared" ca="1" si="236"/>
        <v/>
      </c>
      <c r="V430" s="105" t="str">
        <f t="shared" ca="1" si="236"/>
        <v/>
      </c>
      <c r="W430" s="105" t="str">
        <f t="shared" ca="1" si="236"/>
        <v/>
      </c>
      <c r="X430" s="105" t="str">
        <f t="shared" ca="1" si="236"/>
        <v/>
      </c>
      <c r="Y430" s="105" t="str">
        <f t="shared" ca="1" si="236"/>
        <v/>
      </c>
      <c r="AB430" s="111" t="str">
        <f t="shared" si="234"/>
        <v xml:space="preserve"> </v>
      </c>
      <c r="AC430" s="135"/>
      <c r="AD430" s="136"/>
      <c r="AE430" s="118" t="str">
        <f t="shared" si="210"/>
        <v/>
      </c>
      <c r="AF430" s="135"/>
      <c r="AG430" s="136"/>
      <c r="AH430" s="118" t="str">
        <f t="shared" si="211"/>
        <v/>
      </c>
      <c r="AI430" s="135"/>
      <c r="AJ430" s="136"/>
      <c r="AK430" s="118" t="str">
        <f t="shared" si="212"/>
        <v/>
      </c>
      <c r="AL430" s="135"/>
      <c r="AM430" s="136"/>
      <c r="AN430" s="118" t="str">
        <f t="shared" si="213"/>
        <v/>
      </c>
      <c r="AO430" s="135"/>
      <c r="AP430" s="136"/>
      <c r="AQ430" s="118" t="str">
        <f t="shared" si="214"/>
        <v/>
      </c>
      <c r="AT430" s="111" t="str">
        <f t="shared" si="215"/>
        <v xml:space="preserve"> </v>
      </c>
      <c r="AU430" t="str">
        <f t="shared" ca="1" si="216"/>
        <v/>
      </c>
      <c r="AV430" s="53" t="str">
        <f t="shared" ca="1" si="217"/>
        <v/>
      </c>
      <c r="AW430" t="str">
        <f t="shared" ca="1" si="218"/>
        <v/>
      </c>
      <c r="AX430" s="121" t="str">
        <f t="shared" ca="1" si="219"/>
        <v/>
      </c>
      <c r="AY430" s="53" t="str">
        <f t="shared" ca="1" si="220"/>
        <v/>
      </c>
      <c r="AZ430" t="str">
        <f t="shared" ca="1" si="221"/>
        <v/>
      </c>
      <c r="BA430" s="121" t="str">
        <f t="shared" ca="1" si="222"/>
        <v/>
      </c>
      <c r="BB430" s="53" t="str">
        <f t="shared" ca="1" si="223"/>
        <v/>
      </c>
      <c r="BC430" t="str">
        <f t="shared" ca="1" si="224"/>
        <v/>
      </c>
      <c r="BD430" s="121" t="str">
        <f t="shared" ca="1" si="225"/>
        <v/>
      </c>
      <c r="BE430" s="53" t="str">
        <f t="shared" ca="1" si="226"/>
        <v/>
      </c>
      <c r="BF430" t="str">
        <f t="shared" ca="1" si="227"/>
        <v/>
      </c>
      <c r="BG430" s="121" t="str">
        <f t="shared" ca="1" si="228"/>
        <v/>
      </c>
      <c r="BH430" s="53" t="str">
        <f t="shared" ca="1" si="229"/>
        <v/>
      </c>
    </row>
    <row r="431" spans="1:60" ht="15.75" thickBot="1" x14ac:dyDescent="0.3">
      <c r="A431" s="48"/>
      <c r="B431" s="48"/>
      <c r="C431" s="48"/>
      <c r="D431" s="48"/>
      <c r="E431" s="48"/>
      <c r="F431" s="48"/>
      <c r="G431" s="48"/>
      <c r="H431" s="48"/>
      <c r="I431" s="48"/>
      <c r="J431" s="220" t="str">
        <f>IF(ISBLANK($G431),"",VLOOKUP($G431,'Chp 3 - Condition Assessment'!$N$5:$R$1000,4,FALSE))</f>
        <v/>
      </c>
      <c r="K431" s="105" t="str">
        <f>IF(ISBLANK($G431),"",VLOOKUP($G431,'Chp 3 - Condition Assessment'!$N$5:$R$1000,5,FALSE))</f>
        <v/>
      </c>
      <c r="L431" s="32" t="str">
        <f t="shared" si="208"/>
        <v xml:space="preserve">  </v>
      </c>
      <c r="P431" t="b">
        <f t="shared" si="204"/>
        <v>0</v>
      </c>
      <c r="Q431" t="str">
        <f t="shared" si="206"/>
        <v/>
      </c>
      <c r="R431" s="53" t="str">
        <f t="shared" si="231"/>
        <v/>
      </c>
      <c r="S431" s="108" t="str">
        <f t="shared" si="232"/>
        <v/>
      </c>
      <c r="T431" s="81" t="str">
        <f t="shared" si="233"/>
        <v/>
      </c>
      <c r="U431" s="105" t="str">
        <f t="shared" ca="1" si="236"/>
        <v/>
      </c>
      <c r="V431" s="105" t="str">
        <f t="shared" ca="1" si="236"/>
        <v/>
      </c>
      <c r="W431" s="105" t="str">
        <f t="shared" ca="1" si="236"/>
        <v/>
      </c>
      <c r="X431" s="105" t="str">
        <f t="shared" ca="1" si="236"/>
        <v/>
      </c>
      <c r="Y431" s="105" t="str">
        <f t="shared" ca="1" si="236"/>
        <v/>
      </c>
      <c r="AB431" s="111" t="str">
        <f t="shared" si="234"/>
        <v xml:space="preserve"> </v>
      </c>
      <c r="AC431" s="135"/>
      <c r="AD431" s="136"/>
      <c r="AE431" s="118" t="str">
        <f t="shared" si="210"/>
        <v/>
      </c>
      <c r="AF431" s="135"/>
      <c r="AG431" s="136"/>
      <c r="AH431" s="118" t="str">
        <f t="shared" si="211"/>
        <v/>
      </c>
      <c r="AI431" s="135"/>
      <c r="AJ431" s="136"/>
      <c r="AK431" s="118" t="str">
        <f t="shared" si="212"/>
        <v/>
      </c>
      <c r="AL431" s="135"/>
      <c r="AM431" s="136"/>
      <c r="AN431" s="118" t="str">
        <f t="shared" si="213"/>
        <v/>
      </c>
      <c r="AO431" s="135"/>
      <c r="AP431" s="136"/>
      <c r="AQ431" s="118" t="str">
        <f t="shared" si="214"/>
        <v/>
      </c>
      <c r="AT431" s="111" t="str">
        <f t="shared" si="215"/>
        <v xml:space="preserve"> </v>
      </c>
      <c r="AU431" t="str">
        <f t="shared" ca="1" si="216"/>
        <v/>
      </c>
      <c r="AV431" s="53" t="str">
        <f t="shared" ca="1" si="217"/>
        <v/>
      </c>
      <c r="AW431" t="str">
        <f t="shared" ca="1" si="218"/>
        <v/>
      </c>
      <c r="AX431" s="121" t="str">
        <f t="shared" ca="1" si="219"/>
        <v/>
      </c>
      <c r="AY431" s="53" t="str">
        <f t="shared" ca="1" si="220"/>
        <v/>
      </c>
      <c r="AZ431" t="str">
        <f t="shared" ca="1" si="221"/>
        <v/>
      </c>
      <c r="BA431" s="121" t="str">
        <f t="shared" ca="1" si="222"/>
        <v/>
      </c>
      <c r="BB431" s="53" t="str">
        <f t="shared" ca="1" si="223"/>
        <v/>
      </c>
      <c r="BC431" t="str">
        <f t="shared" ca="1" si="224"/>
        <v/>
      </c>
      <c r="BD431" s="121" t="str">
        <f t="shared" ca="1" si="225"/>
        <v/>
      </c>
      <c r="BE431" s="53" t="str">
        <f t="shared" ca="1" si="226"/>
        <v/>
      </c>
      <c r="BF431" t="str">
        <f t="shared" ca="1" si="227"/>
        <v/>
      </c>
      <c r="BG431" s="121" t="str">
        <f t="shared" ca="1" si="228"/>
        <v/>
      </c>
      <c r="BH431" s="53" t="str">
        <f t="shared" ca="1" si="229"/>
        <v/>
      </c>
    </row>
    <row r="432" spans="1:60" ht="15.75" thickBot="1" x14ac:dyDescent="0.3">
      <c r="A432" s="48"/>
      <c r="B432" s="48"/>
      <c r="C432" s="48"/>
      <c r="D432" s="48"/>
      <c r="E432" s="48"/>
      <c r="F432" s="48"/>
      <c r="G432" s="48"/>
      <c r="H432" s="48"/>
      <c r="I432" s="48"/>
      <c r="J432" s="220" t="str">
        <f>IF(ISBLANK($G432),"",VLOOKUP($G432,'Chp 3 - Condition Assessment'!$N$5:$R$1000,4,FALSE))</f>
        <v/>
      </c>
      <c r="K432" s="105" t="str">
        <f>IF(ISBLANK($G432),"",VLOOKUP($G432,'Chp 3 - Condition Assessment'!$N$5:$R$1000,5,FALSE))</f>
        <v/>
      </c>
      <c r="L432" s="32" t="str">
        <f t="shared" si="208"/>
        <v xml:space="preserve">  </v>
      </c>
      <c r="P432" t="b">
        <f t="shared" ref="P432:P495" si="237">IFERROR(OR(IF(ISBLANK(O432),O432="Grand Total"),"",COUNTIF(L:L,O432)),"")</f>
        <v>0</v>
      </c>
      <c r="Q432" t="str">
        <f t="shared" si="206"/>
        <v/>
      </c>
      <c r="R432" s="53" t="str">
        <f t="shared" si="231"/>
        <v/>
      </c>
      <c r="S432" s="108" t="str">
        <f t="shared" si="232"/>
        <v/>
      </c>
      <c r="T432" s="81" t="str">
        <f t="shared" si="233"/>
        <v/>
      </c>
      <c r="U432" s="105" t="str">
        <f t="shared" ca="1" si="236"/>
        <v/>
      </c>
      <c r="V432" s="105" t="str">
        <f t="shared" ca="1" si="236"/>
        <v/>
      </c>
      <c r="W432" s="105" t="str">
        <f t="shared" ca="1" si="236"/>
        <v/>
      </c>
      <c r="X432" s="105" t="str">
        <f t="shared" ca="1" si="236"/>
        <v/>
      </c>
      <c r="Y432" s="105" t="str">
        <f t="shared" ca="1" si="236"/>
        <v/>
      </c>
      <c r="AB432" s="111" t="str">
        <f t="shared" si="234"/>
        <v xml:space="preserve"> </v>
      </c>
      <c r="AC432" s="135"/>
      <c r="AD432" s="136"/>
      <c r="AE432" s="118" t="str">
        <f t="shared" si="210"/>
        <v/>
      </c>
      <c r="AF432" s="135"/>
      <c r="AG432" s="136"/>
      <c r="AH432" s="118" t="str">
        <f t="shared" si="211"/>
        <v/>
      </c>
      <c r="AI432" s="135"/>
      <c r="AJ432" s="136"/>
      <c r="AK432" s="118" t="str">
        <f t="shared" si="212"/>
        <v/>
      </c>
      <c r="AL432" s="135"/>
      <c r="AM432" s="136"/>
      <c r="AN432" s="118" t="str">
        <f t="shared" si="213"/>
        <v/>
      </c>
      <c r="AO432" s="135"/>
      <c r="AP432" s="136"/>
      <c r="AQ432" s="118" t="str">
        <f t="shared" si="214"/>
        <v/>
      </c>
      <c r="AT432" s="111" t="str">
        <f t="shared" si="215"/>
        <v xml:space="preserve"> </v>
      </c>
      <c r="AU432" t="str">
        <f t="shared" ca="1" si="216"/>
        <v/>
      </c>
      <c r="AV432" s="53" t="str">
        <f t="shared" ca="1" si="217"/>
        <v/>
      </c>
      <c r="AW432" t="str">
        <f t="shared" ca="1" si="218"/>
        <v/>
      </c>
      <c r="AX432" s="121" t="str">
        <f t="shared" ca="1" si="219"/>
        <v/>
      </c>
      <c r="AY432" s="53" t="str">
        <f t="shared" ca="1" si="220"/>
        <v/>
      </c>
      <c r="AZ432" t="str">
        <f t="shared" ca="1" si="221"/>
        <v/>
      </c>
      <c r="BA432" s="121" t="str">
        <f t="shared" ca="1" si="222"/>
        <v/>
      </c>
      <c r="BB432" s="53" t="str">
        <f t="shared" ca="1" si="223"/>
        <v/>
      </c>
      <c r="BC432" t="str">
        <f t="shared" ca="1" si="224"/>
        <v/>
      </c>
      <c r="BD432" s="121" t="str">
        <f t="shared" ca="1" si="225"/>
        <v/>
      </c>
      <c r="BE432" s="53" t="str">
        <f t="shared" ca="1" si="226"/>
        <v/>
      </c>
      <c r="BF432" t="str">
        <f t="shared" ca="1" si="227"/>
        <v/>
      </c>
      <c r="BG432" s="121" t="str">
        <f t="shared" ca="1" si="228"/>
        <v/>
      </c>
      <c r="BH432" s="53" t="str">
        <f t="shared" ca="1" si="229"/>
        <v/>
      </c>
    </row>
    <row r="433" spans="1:60" ht="15.75" thickBot="1" x14ac:dyDescent="0.3">
      <c r="A433" s="48"/>
      <c r="B433" s="48"/>
      <c r="C433" s="48"/>
      <c r="D433" s="48"/>
      <c r="E433" s="48"/>
      <c r="F433" s="48"/>
      <c r="G433" s="48"/>
      <c r="H433" s="48"/>
      <c r="I433" s="48"/>
      <c r="J433" s="220" t="str">
        <f>IF(ISBLANK($G433),"",VLOOKUP($G433,'Chp 3 - Condition Assessment'!$N$5:$R$1000,4,FALSE))</f>
        <v/>
      </c>
      <c r="K433" s="105" t="str">
        <f>IF(ISBLANK($G433),"",VLOOKUP($G433,'Chp 3 - Condition Assessment'!$N$5:$R$1000,5,FALSE))</f>
        <v/>
      </c>
      <c r="L433" s="32" t="str">
        <f t="shared" si="208"/>
        <v xml:space="preserve">  </v>
      </c>
      <c r="P433" t="b">
        <f t="shared" si="237"/>
        <v>0</v>
      </c>
      <c r="Q433" t="str">
        <f t="shared" si="206"/>
        <v/>
      </c>
      <c r="R433" s="53" t="str">
        <f t="shared" si="231"/>
        <v/>
      </c>
      <c r="S433" s="108" t="str">
        <f t="shared" si="232"/>
        <v/>
      </c>
      <c r="T433" s="81" t="str">
        <f t="shared" si="233"/>
        <v/>
      </c>
      <c r="U433" s="105" t="str">
        <f t="shared" ca="1" si="236"/>
        <v/>
      </c>
      <c r="V433" s="105" t="str">
        <f t="shared" ca="1" si="236"/>
        <v/>
      </c>
      <c r="W433" s="105" t="str">
        <f t="shared" ca="1" si="236"/>
        <v/>
      </c>
      <c r="X433" s="105" t="str">
        <f t="shared" ca="1" si="236"/>
        <v/>
      </c>
      <c r="Y433" s="105" t="str">
        <f t="shared" ca="1" si="236"/>
        <v/>
      </c>
      <c r="AB433" s="111" t="str">
        <f t="shared" si="234"/>
        <v xml:space="preserve"> </v>
      </c>
      <c r="AC433" s="135"/>
      <c r="AD433" s="136"/>
      <c r="AE433" s="118" t="str">
        <f t="shared" si="210"/>
        <v/>
      </c>
      <c r="AF433" s="135"/>
      <c r="AG433" s="136"/>
      <c r="AH433" s="118" t="str">
        <f t="shared" si="211"/>
        <v/>
      </c>
      <c r="AI433" s="135"/>
      <c r="AJ433" s="136"/>
      <c r="AK433" s="118" t="str">
        <f t="shared" si="212"/>
        <v/>
      </c>
      <c r="AL433" s="135"/>
      <c r="AM433" s="136"/>
      <c r="AN433" s="118" t="str">
        <f t="shared" si="213"/>
        <v/>
      </c>
      <c r="AO433" s="135"/>
      <c r="AP433" s="136"/>
      <c r="AQ433" s="118" t="str">
        <f t="shared" si="214"/>
        <v/>
      </c>
      <c r="AT433" s="111" t="str">
        <f t="shared" si="215"/>
        <v xml:space="preserve"> </v>
      </c>
      <c r="AU433" t="str">
        <f t="shared" ca="1" si="216"/>
        <v/>
      </c>
      <c r="AV433" s="53" t="str">
        <f t="shared" ca="1" si="217"/>
        <v/>
      </c>
      <c r="AW433" t="str">
        <f t="shared" ca="1" si="218"/>
        <v/>
      </c>
      <c r="AX433" s="121" t="str">
        <f t="shared" ca="1" si="219"/>
        <v/>
      </c>
      <c r="AY433" s="53" t="str">
        <f t="shared" ca="1" si="220"/>
        <v/>
      </c>
      <c r="AZ433" t="str">
        <f t="shared" ca="1" si="221"/>
        <v/>
      </c>
      <c r="BA433" s="121" t="str">
        <f t="shared" ca="1" si="222"/>
        <v/>
      </c>
      <c r="BB433" s="53" t="str">
        <f t="shared" ca="1" si="223"/>
        <v/>
      </c>
      <c r="BC433" t="str">
        <f t="shared" ca="1" si="224"/>
        <v/>
      </c>
      <c r="BD433" s="121" t="str">
        <f t="shared" ca="1" si="225"/>
        <v/>
      </c>
      <c r="BE433" s="53" t="str">
        <f t="shared" ca="1" si="226"/>
        <v/>
      </c>
      <c r="BF433" t="str">
        <f t="shared" ca="1" si="227"/>
        <v/>
      </c>
      <c r="BG433" s="121" t="str">
        <f t="shared" ca="1" si="228"/>
        <v/>
      </c>
      <c r="BH433" s="53" t="str">
        <f t="shared" ca="1" si="229"/>
        <v/>
      </c>
    </row>
    <row r="434" spans="1:60" ht="15.75" thickBot="1" x14ac:dyDescent="0.3">
      <c r="A434" s="48"/>
      <c r="B434" s="48"/>
      <c r="C434" s="48"/>
      <c r="D434" s="48"/>
      <c r="E434" s="48"/>
      <c r="F434" s="48"/>
      <c r="G434" s="48"/>
      <c r="H434" s="48"/>
      <c r="I434" s="48"/>
      <c r="J434" s="220" t="str">
        <f>IF(ISBLANK($G434),"",VLOOKUP($G434,'Chp 3 - Condition Assessment'!$N$5:$R$1000,4,FALSE))</f>
        <v/>
      </c>
      <c r="K434" s="105" t="str">
        <f>IF(ISBLANK($G434),"",VLOOKUP($G434,'Chp 3 - Condition Assessment'!$N$5:$R$1000,5,FALSE))</f>
        <v/>
      </c>
      <c r="L434" s="32" t="str">
        <f t="shared" si="208"/>
        <v xml:space="preserve">  </v>
      </c>
      <c r="P434" t="b">
        <f t="shared" si="237"/>
        <v>0</v>
      </c>
      <c r="Q434" t="str">
        <f t="shared" si="206"/>
        <v/>
      </c>
      <c r="R434" s="53" t="str">
        <f t="shared" si="231"/>
        <v/>
      </c>
      <c r="S434" s="108" t="str">
        <f t="shared" si="232"/>
        <v/>
      </c>
      <c r="T434" s="81" t="str">
        <f t="shared" si="233"/>
        <v/>
      </c>
      <c r="U434" s="105" t="str">
        <f t="shared" ca="1" si="236"/>
        <v/>
      </c>
      <c r="V434" s="105" t="str">
        <f t="shared" ca="1" si="236"/>
        <v/>
      </c>
      <c r="W434" s="105" t="str">
        <f t="shared" ca="1" si="236"/>
        <v/>
      </c>
      <c r="X434" s="105" t="str">
        <f t="shared" ca="1" si="236"/>
        <v/>
      </c>
      <c r="Y434" s="105" t="str">
        <f t="shared" ca="1" si="236"/>
        <v/>
      </c>
      <c r="AB434" s="111" t="str">
        <f t="shared" si="234"/>
        <v xml:space="preserve"> </v>
      </c>
      <c r="AC434" s="135"/>
      <c r="AD434" s="136"/>
      <c r="AE434" s="118" t="str">
        <f t="shared" si="210"/>
        <v/>
      </c>
      <c r="AF434" s="135"/>
      <c r="AG434" s="136"/>
      <c r="AH434" s="118" t="str">
        <f t="shared" si="211"/>
        <v/>
      </c>
      <c r="AI434" s="135"/>
      <c r="AJ434" s="136"/>
      <c r="AK434" s="118" t="str">
        <f t="shared" si="212"/>
        <v/>
      </c>
      <c r="AL434" s="135"/>
      <c r="AM434" s="136"/>
      <c r="AN434" s="118" t="str">
        <f t="shared" si="213"/>
        <v/>
      </c>
      <c r="AO434" s="135"/>
      <c r="AP434" s="136"/>
      <c r="AQ434" s="118" t="str">
        <f t="shared" si="214"/>
        <v/>
      </c>
      <c r="AT434" s="111" t="str">
        <f t="shared" si="215"/>
        <v xml:space="preserve"> </v>
      </c>
      <c r="AU434" t="str">
        <f t="shared" ca="1" si="216"/>
        <v/>
      </c>
      <c r="AV434" s="53" t="str">
        <f t="shared" ca="1" si="217"/>
        <v/>
      </c>
      <c r="AW434" t="str">
        <f t="shared" ca="1" si="218"/>
        <v/>
      </c>
      <c r="AX434" s="121" t="str">
        <f t="shared" ca="1" si="219"/>
        <v/>
      </c>
      <c r="AY434" s="53" t="str">
        <f t="shared" ca="1" si="220"/>
        <v/>
      </c>
      <c r="AZ434" t="str">
        <f t="shared" ca="1" si="221"/>
        <v/>
      </c>
      <c r="BA434" s="121" t="str">
        <f t="shared" ca="1" si="222"/>
        <v/>
      </c>
      <c r="BB434" s="53" t="str">
        <f t="shared" ca="1" si="223"/>
        <v/>
      </c>
      <c r="BC434" t="str">
        <f t="shared" ca="1" si="224"/>
        <v/>
      </c>
      <c r="BD434" s="121" t="str">
        <f t="shared" ca="1" si="225"/>
        <v/>
      </c>
      <c r="BE434" s="53" t="str">
        <f t="shared" ca="1" si="226"/>
        <v/>
      </c>
      <c r="BF434" t="str">
        <f t="shared" ca="1" si="227"/>
        <v/>
      </c>
      <c r="BG434" s="121" t="str">
        <f t="shared" ca="1" si="228"/>
        <v/>
      </c>
      <c r="BH434" s="53" t="str">
        <f t="shared" ca="1" si="229"/>
        <v/>
      </c>
    </row>
    <row r="435" spans="1:60" ht="15.75" thickBot="1" x14ac:dyDescent="0.3">
      <c r="A435" s="48"/>
      <c r="B435" s="48"/>
      <c r="C435" s="48"/>
      <c r="D435" s="48"/>
      <c r="E435" s="48"/>
      <c r="F435" s="48"/>
      <c r="G435" s="48"/>
      <c r="H435" s="48"/>
      <c r="I435" s="48"/>
      <c r="J435" s="220" t="str">
        <f>IF(ISBLANK($G435),"",VLOOKUP($G435,'Chp 3 - Condition Assessment'!$N$5:$R$1000,4,FALSE))</f>
        <v/>
      </c>
      <c r="K435" s="105" t="str">
        <f>IF(ISBLANK($G435),"",VLOOKUP($G435,'Chp 3 - Condition Assessment'!$N$5:$R$1000,5,FALSE))</f>
        <v/>
      </c>
      <c r="L435" s="32" t="str">
        <f t="shared" si="208"/>
        <v xml:space="preserve">  </v>
      </c>
      <c r="P435" t="b">
        <f t="shared" si="237"/>
        <v>0</v>
      </c>
      <c r="Q435" t="str">
        <f t="shared" si="206"/>
        <v/>
      </c>
      <c r="R435" s="53" t="str">
        <f t="shared" si="231"/>
        <v/>
      </c>
      <c r="S435" s="108" t="str">
        <f t="shared" si="232"/>
        <v/>
      </c>
      <c r="T435" s="81" t="str">
        <f t="shared" si="233"/>
        <v/>
      </c>
      <c r="U435" s="105" t="str">
        <f t="shared" ca="1" si="236"/>
        <v/>
      </c>
      <c r="V435" s="105" t="str">
        <f t="shared" ca="1" si="236"/>
        <v/>
      </c>
      <c r="W435" s="105" t="str">
        <f t="shared" ca="1" si="236"/>
        <v/>
      </c>
      <c r="X435" s="105" t="str">
        <f t="shared" ca="1" si="236"/>
        <v/>
      </c>
      <c r="Y435" s="105" t="str">
        <f t="shared" ca="1" si="236"/>
        <v/>
      </c>
      <c r="AB435" s="111" t="str">
        <f t="shared" si="234"/>
        <v xml:space="preserve"> </v>
      </c>
      <c r="AC435" s="135"/>
      <c r="AD435" s="136"/>
      <c r="AE435" s="118" t="str">
        <f t="shared" si="210"/>
        <v/>
      </c>
      <c r="AF435" s="135"/>
      <c r="AG435" s="136"/>
      <c r="AH435" s="118" t="str">
        <f t="shared" si="211"/>
        <v/>
      </c>
      <c r="AI435" s="135"/>
      <c r="AJ435" s="136"/>
      <c r="AK435" s="118" t="str">
        <f t="shared" si="212"/>
        <v/>
      </c>
      <c r="AL435" s="135"/>
      <c r="AM435" s="136"/>
      <c r="AN435" s="118" t="str">
        <f t="shared" si="213"/>
        <v/>
      </c>
      <c r="AO435" s="135"/>
      <c r="AP435" s="136"/>
      <c r="AQ435" s="118" t="str">
        <f t="shared" si="214"/>
        <v/>
      </c>
      <c r="AT435" s="111" t="str">
        <f t="shared" si="215"/>
        <v xml:space="preserve"> </v>
      </c>
      <c r="AU435" t="str">
        <f t="shared" ca="1" si="216"/>
        <v/>
      </c>
      <c r="AV435" s="53" t="str">
        <f t="shared" ca="1" si="217"/>
        <v/>
      </c>
      <c r="AW435" t="str">
        <f t="shared" ca="1" si="218"/>
        <v/>
      </c>
      <c r="AX435" s="121" t="str">
        <f t="shared" ca="1" si="219"/>
        <v/>
      </c>
      <c r="AY435" s="53" t="str">
        <f t="shared" ca="1" si="220"/>
        <v/>
      </c>
      <c r="AZ435" t="str">
        <f t="shared" ca="1" si="221"/>
        <v/>
      </c>
      <c r="BA435" s="121" t="str">
        <f t="shared" ca="1" si="222"/>
        <v/>
      </c>
      <c r="BB435" s="53" t="str">
        <f t="shared" ca="1" si="223"/>
        <v/>
      </c>
      <c r="BC435" t="str">
        <f t="shared" ca="1" si="224"/>
        <v/>
      </c>
      <c r="BD435" s="121" t="str">
        <f t="shared" ca="1" si="225"/>
        <v/>
      </c>
      <c r="BE435" s="53" t="str">
        <f t="shared" ca="1" si="226"/>
        <v/>
      </c>
      <c r="BF435" t="str">
        <f t="shared" ca="1" si="227"/>
        <v/>
      </c>
      <c r="BG435" s="121" t="str">
        <f t="shared" ca="1" si="228"/>
        <v/>
      </c>
      <c r="BH435" s="53" t="str">
        <f t="shared" ca="1" si="229"/>
        <v/>
      </c>
    </row>
    <row r="436" spans="1:60" ht="15.75" thickBot="1" x14ac:dyDescent="0.3">
      <c r="A436" s="48"/>
      <c r="B436" s="48"/>
      <c r="C436" s="48"/>
      <c r="D436" s="48"/>
      <c r="E436" s="48"/>
      <c r="F436" s="48"/>
      <c r="G436" s="48"/>
      <c r="H436" s="48"/>
      <c r="I436" s="48"/>
      <c r="J436" s="220" t="str">
        <f>IF(ISBLANK($G436),"",VLOOKUP($G436,'Chp 3 - Condition Assessment'!$N$5:$R$1000,4,FALSE))</f>
        <v/>
      </c>
      <c r="K436" s="105" t="str">
        <f>IF(ISBLANK($G436),"",VLOOKUP($G436,'Chp 3 - Condition Assessment'!$N$5:$R$1000,5,FALSE))</f>
        <v/>
      </c>
      <c r="L436" s="32" t="str">
        <f t="shared" si="208"/>
        <v xml:space="preserve">  </v>
      </c>
      <c r="P436" t="b">
        <f t="shared" si="237"/>
        <v>0</v>
      </c>
      <c r="Q436" t="str">
        <f t="shared" si="206"/>
        <v/>
      </c>
      <c r="R436" s="53" t="str">
        <f t="shared" si="231"/>
        <v/>
      </c>
      <c r="S436" s="108" t="str">
        <f t="shared" si="232"/>
        <v/>
      </c>
      <c r="T436" s="81" t="str">
        <f t="shared" si="233"/>
        <v/>
      </c>
      <c r="U436" s="105" t="str">
        <f t="shared" ref="U436:Y445" ca="1" si="238">IFERROR(IF((U$10-$S436)&lt;=$T436,$Q436,0),"")</f>
        <v/>
      </c>
      <c r="V436" s="105" t="str">
        <f t="shared" ca="1" si="238"/>
        <v/>
      </c>
      <c r="W436" s="105" t="str">
        <f t="shared" ca="1" si="238"/>
        <v/>
      </c>
      <c r="X436" s="105" t="str">
        <f t="shared" ca="1" si="238"/>
        <v/>
      </c>
      <c r="Y436" s="105" t="str">
        <f t="shared" ca="1" si="238"/>
        <v/>
      </c>
      <c r="AB436" s="111" t="str">
        <f t="shared" si="234"/>
        <v xml:space="preserve"> </v>
      </c>
      <c r="AC436" s="135"/>
      <c r="AD436" s="136"/>
      <c r="AE436" s="118" t="str">
        <f t="shared" si="210"/>
        <v/>
      </c>
      <c r="AF436" s="135"/>
      <c r="AG436" s="136"/>
      <c r="AH436" s="118" t="str">
        <f t="shared" si="211"/>
        <v/>
      </c>
      <c r="AI436" s="135"/>
      <c r="AJ436" s="136"/>
      <c r="AK436" s="118" t="str">
        <f t="shared" si="212"/>
        <v/>
      </c>
      <c r="AL436" s="135"/>
      <c r="AM436" s="136"/>
      <c r="AN436" s="118" t="str">
        <f t="shared" si="213"/>
        <v/>
      </c>
      <c r="AO436" s="135"/>
      <c r="AP436" s="136"/>
      <c r="AQ436" s="118" t="str">
        <f t="shared" si="214"/>
        <v/>
      </c>
      <c r="AT436" s="111" t="str">
        <f t="shared" si="215"/>
        <v xml:space="preserve"> </v>
      </c>
      <c r="AU436" t="str">
        <f t="shared" ca="1" si="216"/>
        <v/>
      </c>
      <c r="AV436" s="53" t="str">
        <f t="shared" ca="1" si="217"/>
        <v/>
      </c>
      <c r="AW436" t="str">
        <f t="shared" ca="1" si="218"/>
        <v/>
      </c>
      <c r="AX436" s="121" t="str">
        <f t="shared" ca="1" si="219"/>
        <v/>
      </c>
      <c r="AY436" s="53" t="str">
        <f t="shared" ca="1" si="220"/>
        <v/>
      </c>
      <c r="AZ436" t="str">
        <f t="shared" ca="1" si="221"/>
        <v/>
      </c>
      <c r="BA436" s="121" t="str">
        <f t="shared" ca="1" si="222"/>
        <v/>
      </c>
      <c r="BB436" s="53" t="str">
        <f t="shared" ca="1" si="223"/>
        <v/>
      </c>
      <c r="BC436" t="str">
        <f t="shared" ca="1" si="224"/>
        <v/>
      </c>
      <c r="BD436" s="121" t="str">
        <f t="shared" ca="1" si="225"/>
        <v/>
      </c>
      <c r="BE436" s="53" t="str">
        <f t="shared" ca="1" si="226"/>
        <v/>
      </c>
      <c r="BF436" t="str">
        <f t="shared" ca="1" si="227"/>
        <v/>
      </c>
      <c r="BG436" s="121" t="str">
        <f t="shared" ca="1" si="228"/>
        <v/>
      </c>
      <c r="BH436" s="53" t="str">
        <f t="shared" ca="1" si="229"/>
        <v/>
      </c>
    </row>
    <row r="437" spans="1:60" ht="15.75" thickBot="1" x14ac:dyDescent="0.3">
      <c r="A437" s="48"/>
      <c r="B437" s="48"/>
      <c r="C437" s="48"/>
      <c r="D437" s="48"/>
      <c r="E437" s="48"/>
      <c r="F437" s="48"/>
      <c r="G437" s="48"/>
      <c r="H437" s="48"/>
      <c r="I437" s="48"/>
      <c r="J437" s="220" t="str">
        <f>IF(ISBLANK($G437),"",VLOOKUP($G437,'Chp 3 - Condition Assessment'!$N$5:$R$1000,4,FALSE))</f>
        <v/>
      </c>
      <c r="K437" s="105" t="str">
        <f>IF(ISBLANK($G437),"",VLOOKUP($G437,'Chp 3 - Condition Assessment'!$N$5:$R$1000,5,FALSE))</f>
        <v/>
      </c>
      <c r="L437" s="32" t="str">
        <f t="shared" si="208"/>
        <v xml:space="preserve">  </v>
      </c>
      <c r="P437" t="b">
        <f t="shared" si="237"/>
        <v>0</v>
      </c>
      <c r="Q437" t="str">
        <f t="shared" si="206"/>
        <v/>
      </c>
      <c r="R437" s="53" t="str">
        <f t="shared" si="231"/>
        <v/>
      </c>
      <c r="S437" s="108" t="str">
        <f t="shared" si="232"/>
        <v/>
      </c>
      <c r="T437" s="81" t="str">
        <f t="shared" si="233"/>
        <v/>
      </c>
      <c r="U437" s="105" t="str">
        <f t="shared" ca="1" si="238"/>
        <v/>
      </c>
      <c r="V437" s="105" t="str">
        <f t="shared" ca="1" si="238"/>
        <v/>
      </c>
      <c r="W437" s="105" t="str">
        <f t="shared" ca="1" si="238"/>
        <v/>
      </c>
      <c r="X437" s="105" t="str">
        <f t="shared" ca="1" si="238"/>
        <v/>
      </c>
      <c r="Y437" s="105" t="str">
        <f t="shared" ca="1" si="238"/>
        <v/>
      </c>
      <c r="AB437" s="111" t="str">
        <f t="shared" si="234"/>
        <v xml:space="preserve"> </v>
      </c>
      <c r="AC437" s="135"/>
      <c r="AD437" s="136"/>
      <c r="AE437" s="118" t="str">
        <f t="shared" si="210"/>
        <v/>
      </c>
      <c r="AF437" s="135"/>
      <c r="AG437" s="136"/>
      <c r="AH437" s="118" t="str">
        <f t="shared" si="211"/>
        <v/>
      </c>
      <c r="AI437" s="135"/>
      <c r="AJ437" s="136"/>
      <c r="AK437" s="118" t="str">
        <f t="shared" si="212"/>
        <v/>
      </c>
      <c r="AL437" s="135"/>
      <c r="AM437" s="136"/>
      <c r="AN437" s="118" t="str">
        <f t="shared" si="213"/>
        <v/>
      </c>
      <c r="AO437" s="135"/>
      <c r="AP437" s="136"/>
      <c r="AQ437" s="118" t="str">
        <f t="shared" si="214"/>
        <v/>
      </c>
      <c r="AT437" s="111" t="str">
        <f t="shared" si="215"/>
        <v xml:space="preserve"> </v>
      </c>
      <c r="AU437" t="str">
        <f t="shared" ca="1" si="216"/>
        <v/>
      </c>
      <c r="AV437" s="53" t="str">
        <f t="shared" ca="1" si="217"/>
        <v/>
      </c>
      <c r="AW437" t="str">
        <f t="shared" ca="1" si="218"/>
        <v/>
      </c>
      <c r="AX437" s="121" t="str">
        <f t="shared" ca="1" si="219"/>
        <v/>
      </c>
      <c r="AY437" s="53" t="str">
        <f t="shared" ca="1" si="220"/>
        <v/>
      </c>
      <c r="AZ437" t="str">
        <f t="shared" ca="1" si="221"/>
        <v/>
      </c>
      <c r="BA437" s="121" t="str">
        <f t="shared" ca="1" si="222"/>
        <v/>
      </c>
      <c r="BB437" s="53" t="str">
        <f t="shared" ca="1" si="223"/>
        <v/>
      </c>
      <c r="BC437" t="str">
        <f t="shared" ca="1" si="224"/>
        <v/>
      </c>
      <c r="BD437" s="121" t="str">
        <f t="shared" ca="1" si="225"/>
        <v/>
      </c>
      <c r="BE437" s="53" t="str">
        <f t="shared" ca="1" si="226"/>
        <v/>
      </c>
      <c r="BF437" t="str">
        <f t="shared" ca="1" si="227"/>
        <v/>
      </c>
      <c r="BG437" s="121" t="str">
        <f t="shared" ca="1" si="228"/>
        <v/>
      </c>
      <c r="BH437" s="53" t="str">
        <f t="shared" ca="1" si="229"/>
        <v/>
      </c>
    </row>
    <row r="438" spans="1:60" ht="15.75" thickBot="1" x14ac:dyDescent="0.3">
      <c r="A438" s="48"/>
      <c r="B438" s="48"/>
      <c r="C438" s="48"/>
      <c r="D438" s="48"/>
      <c r="E438" s="48"/>
      <c r="F438" s="48"/>
      <c r="G438" s="48"/>
      <c r="H438" s="48"/>
      <c r="I438" s="48"/>
      <c r="J438" s="220" t="str">
        <f>IF(ISBLANK($G438),"",VLOOKUP($G438,'Chp 3 - Condition Assessment'!$N$5:$R$1000,4,FALSE))</f>
        <v/>
      </c>
      <c r="K438" s="105" t="str">
        <f>IF(ISBLANK($G438),"",VLOOKUP($G438,'Chp 3 - Condition Assessment'!$N$5:$R$1000,5,FALSE))</f>
        <v/>
      </c>
      <c r="L438" s="32" t="str">
        <f t="shared" si="208"/>
        <v xml:space="preserve">  </v>
      </c>
      <c r="P438" t="b">
        <f t="shared" si="237"/>
        <v>0</v>
      </c>
      <c r="Q438" t="str">
        <f t="shared" si="206"/>
        <v/>
      </c>
      <c r="R438" s="53" t="str">
        <f t="shared" si="231"/>
        <v/>
      </c>
      <c r="S438" s="108" t="str">
        <f t="shared" si="232"/>
        <v/>
      </c>
      <c r="T438" s="81" t="str">
        <f t="shared" si="233"/>
        <v/>
      </c>
      <c r="U438" s="105" t="str">
        <f t="shared" ca="1" si="238"/>
        <v/>
      </c>
      <c r="V438" s="105" t="str">
        <f t="shared" ca="1" si="238"/>
        <v/>
      </c>
      <c r="W438" s="105" t="str">
        <f t="shared" ca="1" si="238"/>
        <v/>
      </c>
      <c r="X438" s="105" t="str">
        <f t="shared" ca="1" si="238"/>
        <v/>
      </c>
      <c r="Y438" s="105" t="str">
        <f t="shared" ca="1" si="238"/>
        <v/>
      </c>
      <c r="AB438" s="111" t="str">
        <f t="shared" si="234"/>
        <v xml:space="preserve"> </v>
      </c>
      <c r="AC438" s="135"/>
      <c r="AD438" s="136"/>
      <c r="AE438" s="118" t="str">
        <f t="shared" si="210"/>
        <v/>
      </c>
      <c r="AF438" s="135"/>
      <c r="AG438" s="136"/>
      <c r="AH438" s="118" t="str">
        <f t="shared" si="211"/>
        <v/>
      </c>
      <c r="AI438" s="135"/>
      <c r="AJ438" s="136"/>
      <c r="AK438" s="118" t="str">
        <f t="shared" si="212"/>
        <v/>
      </c>
      <c r="AL438" s="135"/>
      <c r="AM438" s="136"/>
      <c r="AN438" s="118" t="str">
        <f t="shared" si="213"/>
        <v/>
      </c>
      <c r="AO438" s="135"/>
      <c r="AP438" s="136"/>
      <c r="AQ438" s="118" t="str">
        <f t="shared" si="214"/>
        <v/>
      </c>
      <c r="AT438" s="111" t="str">
        <f t="shared" si="215"/>
        <v xml:space="preserve"> </v>
      </c>
      <c r="AU438" t="str">
        <f t="shared" ca="1" si="216"/>
        <v/>
      </c>
      <c r="AV438" s="53" t="str">
        <f t="shared" ca="1" si="217"/>
        <v/>
      </c>
      <c r="AW438" t="str">
        <f t="shared" ca="1" si="218"/>
        <v/>
      </c>
      <c r="AX438" s="121" t="str">
        <f t="shared" ca="1" si="219"/>
        <v/>
      </c>
      <c r="AY438" s="53" t="str">
        <f t="shared" ca="1" si="220"/>
        <v/>
      </c>
      <c r="AZ438" t="str">
        <f t="shared" ca="1" si="221"/>
        <v/>
      </c>
      <c r="BA438" s="121" t="str">
        <f t="shared" ca="1" si="222"/>
        <v/>
      </c>
      <c r="BB438" s="53" t="str">
        <f t="shared" ca="1" si="223"/>
        <v/>
      </c>
      <c r="BC438" t="str">
        <f t="shared" ca="1" si="224"/>
        <v/>
      </c>
      <c r="BD438" s="121" t="str">
        <f t="shared" ca="1" si="225"/>
        <v/>
      </c>
      <c r="BE438" s="53" t="str">
        <f t="shared" ca="1" si="226"/>
        <v/>
      </c>
      <c r="BF438" t="str">
        <f t="shared" ca="1" si="227"/>
        <v/>
      </c>
      <c r="BG438" s="121" t="str">
        <f t="shared" ca="1" si="228"/>
        <v/>
      </c>
      <c r="BH438" s="53" t="str">
        <f t="shared" ca="1" si="229"/>
        <v/>
      </c>
    </row>
    <row r="439" spans="1:60" ht="15.75" thickBot="1" x14ac:dyDescent="0.3">
      <c r="A439" s="48"/>
      <c r="B439" s="48"/>
      <c r="C439" s="48"/>
      <c r="D439" s="48"/>
      <c r="E439" s="48"/>
      <c r="F439" s="48"/>
      <c r="G439" s="48"/>
      <c r="H439" s="48"/>
      <c r="I439" s="48"/>
      <c r="J439" s="220" t="str">
        <f>IF(ISBLANK($G439),"",VLOOKUP($G439,'Chp 3 - Condition Assessment'!$N$5:$R$1000,4,FALSE))</f>
        <v/>
      </c>
      <c r="K439" s="105" t="str">
        <f>IF(ISBLANK($G439),"",VLOOKUP($G439,'Chp 3 - Condition Assessment'!$N$5:$R$1000,5,FALSE))</f>
        <v/>
      </c>
      <c r="L439" s="32" t="str">
        <f t="shared" si="208"/>
        <v xml:space="preserve">  </v>
      </c>
      <c r="P439" t="b">
        <f t="shared" si="237"/>
        <v>0</v>
      </c>
      <c r="Q439" t="str">
        <f t="shared" si="206"/>
        <v/>
      </c>
      <c r="R439" s="53" t="str">
        <f t="shared" si="231"/>
        <v/>
      </c>
      <c r="S439" s="108" t="str">
        <f t="shared" si="232"/>
        <v/>
      </c>
      <c r="T439" s="81" t="str">
        <f t="shared" si="233"/>
        <v/>
      </c>
      <c r="U439" s="105" t="str">
        <f t="shared" ca="1" si="238"/>
        <v/>
      </c>
      <c r="V439" s="105" t="str">
        <f t="shared" ca="1" si="238"/>
        <v/>
      </c>
      <c r="W439" s="105" t="str">
        <f t="shared" ca="1" si="238"/>
        <v/>
      </c>
      <c r="X439" s="105" t="str">
        <f t="shared" ca="1" si="238"/>
        <v/>
      </c>
      <c r="Y439" s="105" t="str">
        <f t="shared" ca="1" si="238"/>
        <v/>
      </c>
      <c r="AB439" s="111" t="str">
        <f t="shared" si="234"/>
        <v xml:space="preserve"> </v>
      </c>
      <c r="AC439" s="135"/>
      <c r="AD439" s="136"/>
      <c r="AE439" s="118" t="str">
        <f t="shared" si="210"/>
        <v/>
      </c>
      <c r="AF439" s="135"/>
      <c r="AG439" s="136"/>
      <c r="AH439" s="118" t="str">
        <f t="shared" si="211"/>
        <v/>
      </c>
      <c r="AI439" s="135"/>
      <c r="AJ439" s="136"/>
      <c r="AK439" s="118" t="str">
        <f t="shared" si="212"/>
        <v/>
      </c>
      <c r="AL439" s="135"/>
      <c r="AM439" s="136"/>
      <c r="AN439" s="118" t="str">
        <f t="shared" si="213"/>
        <v/>
      </c>
      <c r="AO439" s="135"/>
      <c r="AP439" s="136"/>
      <c r="AQ439" s="118" t="str">
        <f t="shared" si="214"/>
        <v/>
      </c>
      <c r="AT439" s="111" t="str">
        <f t="shared" si="215"/>
        <v xml:space="preserve"> </v>
      </c>
      <c r="AU439" t="str">
        <f t="shared" ca="1" si="216"/>
        <v/>
      </c>
      <c r="AV439" s="53" t="str">
        <f t="shared" ca="1" si="217"/>
        <v/>
      </c>
      <c r="AW439" t="str">
        <f t="shared" ca="1" si="218"/>
        <v/>
      </c>
      <c r="AX439" s="121" t="str">
        <f t="shared" ca="1" si="219"/>
        <v/>
      </c>
      <c r="AY439" s="53" t="str">
        <f t="shared" ca="1" si="220"/>
        <v/>
      </c>
      <c r="AZ439" t="str">
        <f t="shared" ca="1" si="221"/>
        <v/>
      </c>
      <c r="BA439" s="121" t="str">
        <f t="shared" ca="1" si="222"/>
        <v/>
      </c>
      <c r="BB439" s="53" t="str">
        <f t="shared" ca="1" si="223"/>
        <v/>
      </c>
      <c r="BC439" t="str">
        <f t="shared" ca="1" si="224"/>
        <v/>
      </c>
      <c r="BD439" s="121" t="str">
        <f t="shared" ca="1" si="225"/>
        <v/>
      </c>
      <c r="BE439" s="53" t="str">
        <f t="shared" ca="1" si="226"/>
        <v/>
      </c>
      <c r="BF439" t="str">
        <f t="shared" ca="1" si="227"/>
        <v/>
      </c>
      <c r="BG439" s="121" t="str">
        <f t="shared" ca="1" si="228"/>
        <v/>
      </c>
      <c r="BH439" s="53" t="str">
        <f t="shared" ca="1" si="229"/>
        <v/>
      </c>
    </row>
    <row r="440" spans="1:60" ht="15.75" thickBot="1" x14ac:dyDescent="0.3">
      <c r="A440" s="48"/>
      <c r="B440" s="48"/>
      <c r="C440" s="48"/>
      <c r="D440" s="48"/>
      <c r="E440" s="48"/>
      <c r="F440" s="48"/>
      <c r="G440" s="48"/>
      <c r="H440" s="48"/>
      <c r="I440" s="48"/>
      <c r="J440" s="220" t="str">
        <f>IF(ISBLANK($G440),"",VLOOKUP($G440,'Chp 3 - Condition Assessment'!$N$5:$R$1000,4,FALSE))</f>
        <v/>
      </c>
      <c r="K440" s="105" t="str">
        <f>IF(ISBLANK($G440),"",VLOOKUP($G440,'Chp 3 - Condition Assessment'!$N$5:$R$1000,5,FALSE))</f>
        <v/>
      </c>
      <c r="L440" s="32" t="str">
        <f t="shared" si="208"/>
        <v xml:space="preserve">  </v>
      </c>
      <c r="P440" t="b">
        <f t="shared" si="237"/>
        <v>0</v>
      </c>
      <c r="Q440" t="str">
        <f t="shared" si="206"/>
        <v/>
      </c>
      <c r="R440" s="53" t="str">
        <f t="shared" si="231"/>
        <v/>
      </c>
      <c r="S440" s="108" t="str">
        <f t="shared" si="232"/>
        <v/>
      </c>
      <c r="T440" s="81" t="str">
        <f t="shared" si="233"/>
        <v/>
      </c>
      <c r="U440" s="105" t="str">
        <f t="shared" ca="1" si="238"/>
        <v/>
      </c>
      <c r="V440" s="105" t="str">
        <f t="shared" ca="1" si="238"/>
        <v/>
      </c>
      <c r="W440" s="105" t="str">
        <f t="shared" ca="1" si="238"/>
        <v/>
      </c>
      <c r="X440" s="105" t="str">
        <f t="shared" ca="1" si="238"/>
        <v/>
      </c>
      <c r="Y440" s="105" t="str">
        <f t="shared" ca="1" si="238"/>
        <v/>
      </c>
      <c r="AB440" s="111" t="str">
        <f t="shared" si="234"/>
        <v xml:space="preserve"> </v>
      </c>
      <c r="AC440" s="135"/>
      <c r="AD440" s="136"/>
      <c r="AE440" s="118" t="str">
        <f t="shared" si="210"/>
        <v/>
      </c>
      <c r="AF440" s="135"/>
      <c r="AG440" s="136"/>
      <c r="AH440" s="118" t="str">
        <f t="shared" si="211"/>
        <v/>
      </c>
      <c r="AI440" s="135"/>
      <c r="AJ440" s="136"/>
      <c r="AK440" s="118" t="str">
        <f t="shared" si="212"/>
        <v/>
      </c>
      <c r="AL440" s="135"/>
      <c r="AM440" s="136"/>
      <c r="AN440" s="118" t="str">
        <f t="shared" si="213"/>
        <v/>
      </c>
      <c r="AO440" s="135"/>
      <c r="AP440" s="136"/>
      <c r="AQ440" s="118" t="str">
        <f t="shared" si="214"/>
        <v/>
      </c>
      <c r="AT440" s="111" t="str">
        <f t="shared" si="215"/>
        <v xml:space="preserve"> </v>
      </c>
      <c r="AU440" t="str">
        <f t="shared" ca="1" si="216"/>
        <v/>
      </c>
      <c r="AV440" s="53" t="str">
        <f t="shared" ca="1" si="217"/>
        <v/>
      </c>
      <c r="AW440" t="str">
        <f t="shared" ca="1" si="218"/>
        <v/>
      </c>
      <c r="AX440" s="121" t="str">
        <f t="shared" ca="1" si="219"/>
        <v/>
      </c>
      <c r="AY440" s="53" t="str">
        <f t="shared" ca="1" si="220"/>
        <v/>
      </c>
      <c r="AZ440" t="str">
        <f t="shared" ca="1" si="221"/>
        <v/>
      </c>
      <c r="BA440" s="121" t="str">
        <f t="shared" ca="1" si="222"/>
        <v/>
      </c>
      <c r="BB440" s="53" t="str">
        <f t="shared" ca="1" si="223"/>
        <v/>
      </c>
      <c r="BC440" t="str">
        <f t="shared" ca="1" si="224"/>
        <v/>
      </c>
      <c r="BD440" s="121" t="str">
        <f t="shared" ca="1" si="225"/>
        <v/>
      </c>
      <c r="BE440" s="53" t="str">
        <f t="shared" ca="1" si="226"/>
        <v/>
      </c>
      <c r="BF440" t="str">
        <f t="shared" ca="1" si="227"/>
        <v/>
      </c>
      <c r="BG440" s="121" t="str">
        <f t="shared" ca="1" si="228"/>
        <v/>
      </c>
      <c r="BH440" s="53" t="str">
        <f t="shared" ca="1" si="229"/>
        <v/>
      </c>
    </row>
    <row r="441" spans="1:60" ht="15.75" thickBot="1" x14ac:dyDescent="0.3">
      <c r="A441" s="48"/>
      <c r="B441" s="48"/>
      <c r="C441" s="48"/>
      <c r="D441" s="48"/>
      <c r="E441" s="48"/>
      <c r="F441" s="48"/>
      <c r="G441" s="48"/>
      <c r="H441" s="48"/>
      <c r="I441" s="48"/>
      <c r="J441" s="220" t="str">
        <f>IF(ISBLANK($G441),"",VLOOKUP($G441,'Chp 3 - Condition Assessment'!$N$5:$R$1000,4,FALSE))</f>
        <v/>
      </c>
      <c r="K441" s="105" t="str">
        <f>IF(ISBLANK($G441),"",VLOOKUP($G441,'Chp 3 - Condition Assessment'!$N$5:$R$1000,5,FALSE))</f>
        <v/>
      </c>
      <c r="L441" s="32" t="str">
        <f t="shared" si="208"/>
        <v xml:space="preserve">  </v>
      </c>
      <c r="P441" t="b">
        <f t="shared" si="237"/>
        <v>0</v>
      </c>
      <c r="Q441" t="str">
        <f t="shared" si="206"/>
        <v/>
      </c>
      <c r="R441" s="53" t="str">
        <f t="shared" si="231"/>
        <v/>
      </c>
      <c r="S441" s="108" t="str">
        <f t="shared" si="232"/>
        <v/>
      </c>
      <c r="T441" s="81" t="str">
        <f t="shared" si="233"/>
        <v/>
      </c>
      <c r="U441" s="105" t="str">
        <f t="shared" ca="1" si="238"/>
        <v/>
      </c>
      <c r="V441" s="105" t="str">
        <f t="shared" ca="1" si="238"/>
        <v/>
      </c>
      <c r="W441" s="105" t="str">
        <f t="shared" ca="1" si="238"/>
        <v/>
      </c>
      <c r="X441" s="105" t="str">
        <f t="shared" ca="1" si="238"/>
        <v/>
      </c>
      <c r="Y441" s="105" t="str">
        <f t="shared" ca="1" si="238"/>
        <v/>
      </c>
      <c r="AB441" s="111" t="str">
        <f t="shared" si="234"/>
        <v xml:space="preserve"> </v>
      </c>
      <c r="AC441" s="135"/>
      <c r="AD441" s="136"/>
      <c r="AE441" s="118" t="str">
        <f t="shared" si="210"/>
        <v/>
      </c>
      <c r="AF441" s="135"/>
      <c r="AG441" s="136"/>
      <c r="AH441" s="118" t="str">
        <f t="shared" si="211"/>
        <v/>
      </c>
      <c r="AI441" s="135"/>
      <c r="AJ441" s="136"/>
      <c r="AK441" s="118" t="str">
        <f t="shared" si="212"/>
        <v/>
      </c>
      <c r="AL441" s="135"/>
      <c r="AM441" s="136"/>
      <c r="AN441" s="118" t="str">
        <f t="shared" si="213"/>
        <v/>
      </c>
      <c r="AO441" s="135"/>
      <c r="AP441" s="136"/>
      <c r="AQ441" s="118" t="str">
        <f t="shared" si="214"/>
        <v/>
      </c>
      <c r="AT441" s="111" t="str">
        <f t="shared" si="215"/>
        <v xml:space="preserve"> </v>
      </c>
      <c r="AU441" t="str">
        <f t="shared" ca="1" si="216"/>
        <v/>
      </c>
      <c r="AV441" s="53" t="str">
        <f t="shared" ca="1" si="217"/>
        <v/>
      </c>
      <c r="AW441" t="str">
        <f t="shared" ca="1" si="218"/>
        <v/>
      </c>
      <c r="AX441" s="121" t="str">
        <f t="shared" ca="1" si="219"/>
        <v/>
      </c>
      <c r="AY441" s="53" t="str">
        <f t="shared" ca="1" si="220"/>
        <v/>
      </c>
      <c r="AZ441" t="str">
        <f t="shared" ca="1" si="221"/>
        <v/>
      </c>
      <c r="BA441" s="121" t="str">
        <f t="shared" ca="1" si="222"/>
        <v/>
      </c>
      <c r="BB441" s="53" t="str">
        <f t="shared" ca="1" si="223"/>
        <v/>
      </c>
      <c r="BC441" t="str">
        <f t="shared" ca="1" si="224"/>
        <v/>
      </c>
      <c r="BD441" s="121" t="str">
        <f t="shared" ca="1" si="225"/>
        <v/>
      </c>
      <c r="BE441" s="53" t="str">
        <f t="shared" ca="1" si="226"/>
        <v/>
      </c>
      <c r="BF441" t="str">
        <f t="shared" ca="1" si="227"/>
        <v/>
      </c>
      <c r="BG441" s="121" t="str">
        <f t="shared" ca="1" si="228"/>
        <v/>
      </c>
      <c r="BH441" s="53" t="str">
        <f t="shared" ca="1" si="229"/>
        <v/>
      </c>
    </row>
    <row r="442" spans="1:60" ht="15.75" thickBot="1" x14ac:dyDescent="0.3">
      <c r="A442" s="48"/>
      <c r="B442" s="48"/>
      <c r="C442" s="48"/>
      <c r="D442" s="48"/>
      <c r="E442" s="48"/>
      <c r="F442" s="48"/>
      <c r="G442" s="48"/>
      <c r="H442" s="48"/>
      <c r="I442" s="48"/>
      <c r="J442" s="220" t="str">
        <f>IF(ISBLANK($G442),"",VLOOKUP($G442,'Chp 3 - Condition Assessment'!$N$5:$R$1000,4,FALSE))</f>
        <v/>
      </c>
      <c r="K442" s="105" t="str">
        <f>IF(ISBLANK($G442),"",VLOOKUP($G442,'Chp 3 - Condition Assessment'!$N$5:$R$1000,5,FALSE))</f>
        <v/>
      </c>
      <c r="L442" s="32" t="str">
        <f t="shared" si="208"/>
        <v xml:space="preserve">  </v>
      </c>
      <c r="P442" t="b">
        <f t="shared" si="237"/>
        <v>0</v>
      </c>
      <c r="Q442" t="str">
        <f t="shared" si="206"/>
        <v/>
      </c>
      <c r="R442" s="53" t="str">
        <f t="shared" si="231"/>
        <v/>
      </c>
      <c r="S442" s="108" t="str">
        <f t="shared" si="232"/>
        <v/>
      </c>
      <c r="T442" s="81" t="str">
        <f t="shared" si="233"/>
        <v/>
      </c>
      <c r="U442" s="105" t="str">
        <f t="shared" ca="1" si="238"/>
        <v/>
      </c>
      <c r="V442" s="105" t="str">
        <f t="shared" ca="1" si="238"/>
        <v/>
      </c>
      <c r="W442" s="105" t="str">
        <f t="shared" ca="1" si="238"/>
        <v/>
      </c>
      <c r="X442" s="105" t="str">
        <f t="shared" ca="1" si="238"/>
        <v/>
      </c>
      <c r="Y442" s="105" t="str">
        <f t="shared" ca="1" si="238"/>
        <v/>
      </c>
      <c r="AB442" s="111" t="str">
        <f t="shared" si="234"/>
        <v xml:space="preserve"> </v>
      </c>
      <c r="AC442" s="135"/>
      <c r="AD442" s="136"/>
      <c r="AE442" s="118" t="str">
        <f t="shared" si="210"/>
        <v/>
      </c>
      <c r="AF442" s="135"/>
      <c r="AG442" s="136"/>
      <c r="AH442" s="118" t="str">
        <f t="shared" si="211"/>
        <v/>
      </c>
      <c r="AI442" s="135"/>
      <c r="AJ442" s="136"/>
      <c r="AK442" s="118" t="str">
        <f t="shared" si="212"/>
        <v/>
      </c>
      <c r="AL442" s="135"/>
      <c r="AM442" s="136"/>
      <c r="AN442" s="118" t="str">
        <f t="shared" si="213"/>
        <v/>
      </c>
      <c r="AO442" s="135"/>
      <c r="AP442" s="136"/>
      <c r="AQ442" s="118" t="str">
        <f t="shared" si="214"/>
        <v/>
      </c>
      <c r="AT442" s="111" t="str">
        <f t="shared" si="215"/>
        <v xml:space="preserve"> </v>
      </c>
      <c r="AU442" t="str">
        <f t="shared" ca="1" si="216"/>
        <v/>
      </c>
      <c r="AV442" s="53" t="str">
        <f t="shared" ca="1" si="217"/>
        <v/>
      </c>
      <c r="AW442" t="str">
        <f t="shared" ca="1" si="218"/>
        <v/>
      </c>
      <c r="AX442" s="121" t="str">
        <f t="shared" ca="1" si="219"/>
        <v/>
      </c>
      <c r="AY442" s="53" t="str">
        <f t="shared" ca="1" si="220"/>
        <v/>
      </c>
      <c r="AZ442" t="str">
        <f t="shared" ca="1" si="221"/>
        <v/>
      </c>
      <c r="BA442" s="121" t="str">
        <f t="shared" ca="1" si="222"/>
        <v/>
      </c>
      <c r="BB442" s="53" t="str">
        <f t="shared" ca="1" si="223"/>
        <v/>
      </c>
      <c r="BC442" t="str">
        <f t="shared" ca="1" si="224"/>
        <v/>
      </c>
      <c r="BD442" s="121" t="str">
        <f t="shared" ca="1" si="225"/>
        <v/>
      </c>
      <c r="BE442" s="53" t="str">
        <f t="shared" ca="1" si="226"/>
        <v/>
      </c>
      <c r="BF442" t="str">
        <f t="shared" ca="1" si="227"/>
        <v/>
      </c>
      <c r="BG442" s="121" t="str">
        <f t="shared" ca="1" si="228"/>
        <v/>
      </c>
      <c r="BH442" s="53" t="str">
        <f t="shared" ca="1" si="229"/>
        <v/>
      </c>
    </row>
    <row r="443" spans="1:60" ht="15.75" thickBot="1" x14ac:dyDescent="0.3">
      <c r="A443" s="48"/>
      <c r="B443" s="48"/>
      <c r="C443" s="48"/>
      <c r="D443" s="48"/>
      <c r="E443" s="48"/>
      <c r="F443" s="48"/>
      <c r="G443" s="48"/>
      <c r="H443" s="48"/>
      <c r="I443" s="48"/>
      <c r="J443" s="220" t="str">
        <f>IF(ISBLANK($G443),"",VLOOKUP($G443,'Chp 3 - Condition Assessment'!$N$5:$R$1000,4,FALSE))</f>
        <v/>
      </c>
      <c r="K443" s="105" t="str">
        <f>IF(ISBLANK($G443),"",VLOOKUP($G443,'Chp 3 - Condition Assessment'!$N$5:$R$1000,5,FALSE))</f>
        <v/>
      </c>
      <c r="L443" s="32" t="str">
        <f t="shared" si="208"/>
        <v xml:space="preserve">  </v>
      </c>
      <c r="P443" t="b">
        <f t="shared" si="237"/>
        <v>0</v>
      </c>
      <c r="Q443" t="str">
        <f t="shared" si="206"/>
        <v/>
      </c>
      <c r="R443" s="53" t="str">
        <f t="shared" si="231"/>
        <v/>
      </c>
      <c r="S443" s="108" t="str">
        <f t="shared" si="232"/>
        <v/>
      </c>
      <c r="T443" s="81" t="str">
        <f t="shared" si="233"/>
        <v/>
      </c>
      <c r="U443" s="105" t="str">
        <f t="shared" ca="1" si="238"/>
        <v/>
      </c>
      <c r="V443" s="105" t="str">
        <f t="shared" ca="1" si="238"/>
        <v/>
      </c>
      <c r="W443" s="105" t="str">
        <f t="shared" ca="1" si="238"/>
        <v/>
      </c>
      <c r="X443" s="105" t="str">
        <f t="shared" ca="1" si="238"/>
        <v/>
      </c>
      <c r="Y443" s="105" t="str">
        <f t="shared" ca="1" si="238"/>
        <v/>
      </c>
      <c r="AB443" s="111" t="str">
        <f t="shared" si="234"/>
        <v xml:space="preserve"> </v>
      </c>
      <c r="AC443" s="135"/>
      <c r="AD443" s="136"/>
      <c r="AE443" s="118" t="str">
        <f t="shared" si="210"/>
        <v/>
      </c>
      <c r="AF443" s="135"/>
      <c r="AG443" s="136"/>
      <c r="AH443" s="118" t="str">
        <f t="shared" si="211"/>
        <v/>
      </c>
      <c r="AI443" s="135"/>
      <c r="AJ443" s="136"/>
      <c r="AK443" s="118" t="str">
        <f t="shared" si="212"/>
        <v/>
      </c>
      <c r="AL443" s="135"/>
      <c r="AM443" s="136"/>
      <c r="AN443" s="118" t="str">
        <f t="shared" si="213"/>
        <v/>
      </c>
      <c r="AO443" s="135"/>
      <c r="AP443" s="136"/>
      <c r="AQ443" s="118" t="str">
        <f t="shared" si="214"/>
        <v/>
      </c>
      <c r="AT443" s="111" t="str">
        <f t="shared" si="215"/>
        <v xml:space="preserve"> </v>
      </c>
      <c r="AU443" t="str">
        <f t="shared" ca="1" si="216"/>
        <v/>
      </c>
      <c r="AV443" s="53" t="str">
        <f t="shared" ca="1" si="217"/>
        <v/>
      </c>
      <c r="AW443" t="str">
        <f t="shared" ca="1" si="218"/>
        <v/>
      </c>
      <c r="AX443" s="121" t="str">
        <f t="shared" ca="1" si="219"/>
        <v/>
      </c>
      <c r="AY443" s="53" t="str">
        <f t="shared" ca="1" si="220"/>
        <v/>
      </c>
      <c r="AZ443" t="str">
        <f t="shared" ca="1" si="221"/>
        <v/>
      </c>
      <c r="BA443" s="121" t="str">
        <f t="shared" ca="1" si="222"/>
        <v/>
      </c>
      <c r="BB443" s="53" t="str">
        <f t="shared" ca="1" si="223"/>
        <v/>
      </c>
      <c r="BC443" t="str">
        <f t="shared" ca="1" si="224"/>
        <v/>
      </c>
      <c r="BD443" s="121" t="str">
        <f t="shared" ca="1" si="225"/>
        <v/>
      </c>
      <c r="BE443" s="53" t="str">
        <f t="shared" ca="1" si="226"/>
        <v/>
      </c>
      <c r="BF443" t="str">
        <f t="shared" ca="1" si="227"/>
        <v/>
      </c>
      <c r="BG443" s="121" t="str">
        <f t="shared" ca="1" si="228"/>
        <v/>
      </c>
      <c r="BH443" s="53" t="str">
        <f t="shared" ca="1" si="229"/>
        <v/>
      </c>
    </row>
    <row r="444" spans="1:60" ht="15.75" thickBot="1" x14ac:dyDescent="0.3">
      <c r="A444" s="48"/>
      <c r="B444" s="48"/>
      <c r="C444" s="48"/>
      <c r="D444" s="48"/>
      <c r="E444" s="48"/>
      <c r="F444" s="48"/>
      <c r="G444" s="48"/>
      <c r="H444" s="48"/>
      <c r="I444" s="48"/>
      <c r="J444" s="220" t="str">
        <f>IF(ISBLANK($G444),"",VLOOKUP($G444,'Chp 3 - Condition Assessment'!$N$5:$R$1000,4,FALSE))</f>
        <v/>
      </c>
      <c r="K444" s="105" t="str">
        <f>IF(ISBLANK($G444),"",VLOOKUP($G444,'Chp 3 - Condition Assessment'!$N$5:$R$1000,5,FALSE))</f>
        <v/>
      </c>
      <c r="L444" s="32" t="str">
        <f t="shared" si="208"/>
        <v xml:space="preserve">  </v>
      </c>
      <c r="P444" t="b">
        <f t="shared" si="237"/>
        <v>0</v>
      </c>
      <c r="Q444" t="str">
        <f t="shared" ref="Q444:Q507" si="239">IFERROR(IF(OR(ISBLANK(O444),O444="Grand Total"),"",SUMIF(L:L,O444,F:F)),"")</f>
        <v/>
      </c>
      <c r="R444" s="53" t="str">
        <f t="shared" si="231"/>
        <v/>
      </c>
      <c r="S444" s="108" t="str">
        <f t="shared" si="232"/>
        <v/>
      </c>
      <c r="T444" s="81" t="str">
        <f t="shared" si="233"/>
        <v/>
      </c>
      <c r="U444" s="105" t="str">
        <f t="shared" ca="1" si="238"/>
        <v/>
      </c>
      <c r="V444" s="105" t="str">
        <f t="shared" ca="1" si="238"/>
        <v/>
      </c>
      <c r="W444" s="105" t="str">
        <f t="shared" ca="1" si="238"/>
        <v/>
      </c>
      <c r="X444" s="105" t="str">
        <f t="shared" ca="1" si="238"/>
        <v/>
      </c>
      <c r="Y444" s="105" t="str">
        <f t="shared" ca="1" si="238"/>
        <v/>
      </c>
      <c r="AB444" s="111" t="str">
        <f t="shared" si="234"/>
        <v xml:space="preserve"> </v>
      </c>
      <c r="AC444" s="135"/>
      <c r="AD444" s="136"/>
      <c r="AE444" s="118" t="str">
        <f t="shared" si="210"/>
        <v/>
      </c>
      <c r="AF444" s="135"/>
      <c r="AG444" s="136"/>
      <c r="AH444" s="118" t="str">
        <f t="shared" si="211"/>
        <v/>
      </c>
      <c r="AI444" s="135"/>
      <c r="AJ444" s="136"/>
      <c r="AK444" s="118" t="str">
        <f t="shared" si="212"/>
        <v/>
      </c>
      <c r="AL444" s="135"/>
      <c r="AM444" s="136"/>
      <c r="AN444" s="118" t="str">
        <f t="shared" si="213"/>
        <v/>
      </c>
      <c r="AO444" s="135"/>
      <c r="AP444" s="136"/>
      <c r="AQ444" s="118" t="str">
        <f t="shared" si="214"/>
        <v/>
      </c>
      <c r="AT444" s="111" t="str">
        <f t="shared" si="215"/>
        <v xml:space="preserve"> </v>
      </c>
      <c r="AU444" t="str">
        <f t="shared" ca="1" si="216"/>
        <v/>
      </c>
      <c r="AV444" s="53" t="str">
        <f t="shared" ca="1" si="217"/>
        <v/>
      </c>
      <c r="AW444" t="str">
        <f t="shared" ca="1" si="218"/>
        <v/>
      </c>
      <c r="AX444" s="121" t="str">
        <f t="shared" ca="1" si="219"/>
        <v/>
      </c>
      <c r="AY444" s="53" t="str">
        <f t="shared" ca="1" si="220"/>
        <v/>
      </c>
      <c r="AZ444" t="str">
        <f t="shared" ca="1" si="221"/>
        <v/>
      </c>
      <c r="BA444" s="121" t="str">
        <f t="shared" ca="1" si="222"/>
        <v/>
      </c>
      <c r="BB444" s="53" t="str">
        <f t="shared" ca="1" si="223"/>
        <v/>
      </c>
      <c r="BC444" t="str">
        <f t="shared" ca="1" si="224"/>
        <v/>
      </c>
      <c r="BD444" s="121" t="str">
        <f t="shared" ca="1" si="225"/>
        <v/>
      </c>
      <c r="BE444" s="53" t="str">
        <f t="shared" ca="1" si="226"/>
        <v/>
      </c>
      <c r="BF444" t="str">
        <f t="shared" ca="1" si="227"/>
        <v/>
      </c>
      <c r="BG444" s="121" t="str">
        <f t="shared" ca="1" si="228"/>
        <v/>
      </c>
      <c r="BH444" s="53" t="str">
        <f t="shared" ca="1" si="229"/>
        <v/>
      </c>
    </row>
    <row r="445" spans="1:60" ht="15.75" thickBot="1" x14ac:dyDescent="0.3">
      <c r="A445" s="48"/>
      <c r="B445" s="48"/>
      <c r="C445" s="48"/>
      <c r="D445" s="48"/>
      <c r="E445" s="48"/>
      <c r="F445" s="48"/>
      <c r="G445" s="48"/>
      <c r="H445" s="48"/>
      <c r="I445" s="48"/>
      <c r="J445" s="220" t="str">
        <f>IF(ISBLANK($G445),"",VLOOKUP($G445,'Chp 3 - Condition Assessment'!$N$5:$R$1000,4,FALSE))</f>
        <v/>
      </c>
      <c r="K445" s="105" t="str">
        <f>IF(ISBLANK($G445),"",VLOOKUP($G445,'Chp 3 - Condition Assessment'!$N$5:$R$1000,5,FALSE))</f>
        <v/>
      </c>
      <c r="L445" s="32" t="str">
        <f t="shared" si="208"/>
        <v xml:space="preserve">  </v>
      </c>
      <c r="P445" t="b">
        <f t="shared" si="237"/>
        <v>0</v>
      </c>
      <c r="Q445" t="str">
        <f t="shared" si="239"/>
        <v/>
      </c>
      <c r="R445" s="53" t="str">
        <f t="shared" si="231"/>
        <v/>
      </c>
      <c r="S445" s="108" t="str">
        <f t="shared" si="232"/>
        <v/>
      </c>
      <c r="T445" s="81" t="str">
        <f t="shared" si="233"/>
        <v/>
      </c>
      <c r="U445" s="105" t="str">
        <f t="shared" ca="1" si="238"/>
        <v/>
      </c>
      <c r="V445" s="105" t="str">
        <f t="shared" ca="1" si="238"/>
        <v/>
      </c>
      <c r="W445" s="105" t="str">
        <f t="shared" ca="1" si="238"/>
        <v/>
      </c>
      <c r="X445" s="105" t="str">
        <f t="shared" ca="1" si="238"/>
        <v/>
      </c>
      <c r="Y445" s="105" t="str">
        <f t="shared" ca="1" si="238"/>
        <v/>
      </c>
      <c r="AB445" s="111" t="str">
        <f t="shared" si="234"/>
        <v xml:space="preserve"> </v>
      </c>
      <c r="AC445" s="135"/>
      <c r="AD445" s="136"/>
      <c r="AE445" s="118" t="str">
        <f t="shared" si="210"/>
        <v/>
      </c>
      <c r="AF445" s="135"/>
      <c r="AG445" s="136"/>
      <c r="AH445" s="118" t="str">
        <f t="shared" si="211"/>
        <v/>
      </c>
      <c r="AI445" s="135"/>
      <c r="AJ445" s="136"/>
      <c r="AK445" s="118" t="str">
        <f t="shared" si="212"/>
        <v/>
      </c>
      <c r="AL445" s="135"/>
      <c r="AM445" s="136"/>
      <c r="AN445" s="118" t="str">
        <f t="shared" si="213"/>
        <v/>
      </c>
      <c r="AO445" s="135"/>
      <c r="AP445" s="136"/>
      <c r="AQ445" s="118" t="str">
        <f t="shared" si="214"/>
        <v/>
      </c>
      <c r="AT445" s="111" t="str">
        <f t="shared" si="215"/>
        <v xml:space="preserve"> </v>
      </c>
      <c r="AU445" t="str">
        <f t="shared" ca="1" si="216"/>
        <v/>
      </c>
      <c r="AV445" s="53" t="str">
        <f t="shared" ca="1" si="217"/>
        <v/>
      </c>
      <c r="AW445" t="str">
        <f t="shared" ca="1" si="218"/>
        <v/>
      </c>
      <c r="AX445" s="121" t="str">
        <f t="shared" ca="1" si="219"/>
        <v/>
      </c>
      <c r="AY445" s="53" t="str">
        <f t="shared" ca="1" si="220"/>
        <v/>
      </c>
      <c r="AZ445" t="str">
        <f t="shared" ca="1" si="221"/>
        <v/>
      </c>
      <c r="BA445" s="121" t="str">
        <f t="shared" ca="1" si="222"/>
        <v/>
      </c>
      <c r="BB445" s="53" t="str">
        <f t="shared" ca="1" si="223"/>
        <v/>
      </c>
      <c r="BC445" t="str">
        <f t="shared" ca="1" si="224"/>
        <v/>
      </c>
      <c r="BD445" s="121" t="str">
        <f t="shared" ca="1" si="225"/>
        <v/>
      </c>
      <c r="BE445" s="53" t="str">
        <f t="shared" ca="1" si="226"/>
        <v/>
      </c>
      <c r="BF445" t="str">
        <f t="shared" ca="1" si="227"/>
        <v/>
      </c>
      <c r="BG445" s="121" t="str">
        <f t="shared" ca="1" si="228"/>
        <v/>
      </c>
      <c r="BH445" s="53" t="str">
        <f t="shared" ca="1" si="229"/>
        <v/>
      </c>
    </row>
    <row r="446" spans="1:60" ht="15.75" thickBot="1" x14ac:dyDescent="0.3">
      <c r="A446" s="48"/>
      <c r="B446" s="48"/>
      <c r="C446" s="48"/>
      <c r="D446" s="48"/>
      <c r="E446" s="48"/>
      <c r="F446" s="48"/>
      <c r="G446" s="48"/>
      <c r="H446" s="48"/>
      <c r="I446" s="48"/>
      <c r="J446" s="220" t="str">
        <f>IF(ISBLANK($G446),"",VLOOKUP($G446,'Chp 3 - Condition Assessment'!$N$5:$R$1000,4,FALSE))</f>
        <v/>
      </c>
      <c r="K446" s="105" t="str">
        <f>IF(ISBLANK($G446),"",VLOOKUP($G446,'Chp 3 - Condition Assessment'!$N$5:$R$1000,5,FALSE))</f>
        <v/>
      </c>
      <c r="L446" s="32" t="str">
        <f t="shared" si="208"/>
        <v xml:space="preserve">  </v>
      </c>
      <c r="P446" t="b">
        <f t="shared" si="237"/>
        <v>0</v>
      </c>
      <c r="Q446" t="str">
        <f t="shared" si="239"/>
        <v/>
      </c>
      <c r="R446" s="53" t="str">
        <f t="shared" si="231"/>
        <v/>
      </c>
      <c r="S446" s="108" t="str">
        <f t="shared" si="232"/>
        <v/>
      </c>
      <c r="T446" s="81" t="str">
        <f t="shared" si="233"/>
        <v/>
      </c>
      <c r="U446" s="105" t="str">
        <f t="shared" ref="U446:Y455" ca="1" si="240">IFERROR(IF((U$10-$S446)&lt;=$T446,$Q446,0),"")</f>
        <v/>
      </c>
      <c r="V446" s="105" t="str">
        <f t="shared" ca="1" si="240"/>
        <v/>
      </c>
      <c r="W446" s="105" t="str">
        <f t="shared" ca="1" si="240"/>
        <v/>
      </c>
      <c r="X446" s="105" t="str">
        <f t="shared" ca="1" si="240"/>
        <v/>
      </c>
      <c r="Y446" s="105" t="str">
        <f t="shared" ca="1" si="240"/>
        <v/>
      </c>
      <c r="AB446" s="111" t="str">
        <f t="shared" si="234"/>
        <v xml:space="preserve"> </v>
      </c>
      <c r="AC446" s="135"/>
      <c r="AD446" s="136"/>
      <c r="AE446" s="118" t="str">
        <f t="shared" si="210"/>
        <v/>
      </c>
      <c r="AF446" s="135"/>
      <c r="AG446" s="136"/>
      <c r="AH446" s="118" t="str">
        <f t="shared" si="211"/>
        <v/>
      </c>
      <c r="AI446" s="135"/>
      <c r="AJ446" s="136"/>
      <c r="AK446" s="118" t="str">
        <f t="shared" si="212"/>
        <v/>
      </c>
      <c r="AL446" s="135"/>
      <c r="AM446" s="136"/>
      <c r="AN446" s="118" t="str">
        <f t="shared" si="213"/>
        <v/>
      </c>
      <c r="AO446" s="135"/>
      <c r="AP446" s="136"/>
      <c r="AQ446" s="118" t="str">
        <f t="shared" si="214"/>
        <v/>
      </c>
      <c r="AT446" s="111" t="str">
        <f t="shared" si="215"/>
        <v xml:space="preserve"> </v>
      </c>
      <c r="AU446" t="str">
        <f t="shared" ca="1" si="216"/>
        <v/>
      </c>
      <c r="AV446" s="53" t="str">
        <f t="shared" ca="1" si="217"/>
        <v/>
      </c>
      <c r="AW446" t="str">
        <f t="shared" ca="1" si="218"/>
        <v/>
      </c>
      <c r="AX446" s="121" t="str">
        <f t="shared" ca="1" si="219"/>
        <v/>
      </c>
      <c r="AY446" s="53" t="str">
        <f t="shared" ca="1" si="220"/>
        <v/>
      </c>
      <c r="AZ446" t="str">
        <f t="shared" ca="1" si="221"/>
        <v/>
      </c>
      <c r="BA446" s="121" t="str">
        <f t="shared" ca="1" si="222"/>
        <v/>
      </c>
      <c r="BB446" s="53" t="str">
        <f t="shared" ca="1" si="223"/>
        <v/>
      </c>
      <c r="BC446" t="str">
        <f t="shared" ca="1" si="224"/>
        <v/>
      </c>
      <c r="BD446" s="121" t="str">
        <f t="shared" ca="1" si="225"/>
        <v/>
      </c>
      <c r="BE446" s="53" t="str">
        <f t="shared" ca="1" si="226"/>
        <v/>
      </c>
      <c r="BF446" t="str">
        <f t="shared" ca="1" si="227"/>
        <v/>
      </c>
      <c r="BG446" s="121" t="str">
        <f t="shared" ca="1" si="228"/>
        <v/>
      </c>
      <c r="BH446" s="53" t="str">
        <f t="shared" ca="1" si="229"/>
        <v/>
      </c>
    </row>
    <row r="447" spans="1:60" ht="15.75" thickBot="1" x14ac:dyDescent="0.3">
      <c r="A447" s="48"/>
      <c r="B447" s="48"/>
      <c r="C447" s="48"/>
      <c r="D447" s="48"/>
      <c r="E447" s="48"/>
      <c r="F447" s="48"/>
      <c r="G447" s="48"/>
      <c r="H447" s="48"/>
      <c r="I447" s="48"/>
      <c r="J447" s="220" t="str">
        <f>IF(ISBLANK($G447),"",VLOOKUP($G447,'Chp 3 - Condition Assessment'!$N$5:$R$1000,4,FALSE))</f>
        <v/>
      </c>
      <c r="K447" s="105" t="str">
        <f>IF(ISBLANK($G447),"",VLOOKUP($G447,'Chp 3 - Condition Assessment'!$N$5:$R$1000,5,FALSE))</f>
        <v/>
      </c>
      <c r="L447" s="32" t="str">
        <f t="shared" si="208"/>
        <v xml:space="preserve">  </v>
      </c>
      <c r="P447" t="b">
        <f t="shared" si="237"/>
        <v>0</v>
      </c>
      <c r="Q447" t="str">
        <f t="shared" si="239"/>
        <v/>
      </c>
      <c r="R447" s="53" t="str">
        <f t="shared" si="231"/>
        <v/>
      </c>
      <c r="S447" s="108" t="str">
        <f t="shared" si="232"/>
        <v/>
      </c>
      <c r="T447" s="81" t="str">
        <f t="shared" si="233"/>
        <v/>
      </c>
      <c r="U447" s="105" t="str">
        <f t="shared" ca="1" si="240"/>
        <v/>
      </c>
      <c r="V447" s="105" t="str">
        <f t="shared" ca="1" si="240"/>
        <v/>
      </c>
      <c r="W447" s="105" t="str">
        <f t="shared" ca="1" si="240"/>
        <v/>
      </c>
      <c r="X447" s="105" t="str">
        <f t="shared" ca="1" si="240"/>
        <v/>
      </c>
      <c r="Y447" s="105" t="str">
        <f t="shared" ca="1" si="240"/>
        <v/>
      </c>
      <c r="AB447" s="111" t="str">
        <f t="shared" si="234"/>
        <v xml:space="preserve"> </v>
      </c>
      <c r="AC447" s="135"/>
      <c r="AD447" s="136"/>
      <c r="AE447" s="118" t="str">
        <f t="shared" si="210"/>
        <v/>
      </c>
      <c r="AF447" s="135"/>
      <c r="AG447" s="136"/>
      <c r="AH447" s="118" t="str">
        <f t="shared" si="211"/>
        <v/>
      </c>
      <c r="AI447" s="135"/>
      <c r="AJ447" s="136"/>
      <c r="AK447" s="118" t="str">
        <f t="shared" si="212"/>
        <v/>
      </c>
      <c r="AL447" s="135"/>
      <c r="AM447" s="136"/>
      <c r="AN447" s="118" t="str">
        <f t="shared" si="213"/>
        <v/>
      </c>
      <c r="AO447" s="135"/>
      <c r="AP447" s="136"/>
      <c r="AQ447" s="118" t="str">
        <f t="shared" si="214"/>
        <v/>
      </c>
      <c r="AT447" s="111" t="str">
        <f t="shared" si="215"/>
        <v xml:space="preserve"> </v>
      </c>
      <c r="AU447" t="str">
        <f t="shared" ca="1" si="216"/>
        <v/>
      </c>
      <c r="AV447" s="53" t="str">
        <f t="shared" ca="1" si="217"/>
        <v/>
      </c>
      <c r="AW447" t="str">
        <f t="shared" ca="1" si="218"/>
        <v/>
      </c>
      <c r="AX447" s="121" t="str">
        <f t="shared" ca="1" si="219"/>
        <v/>
      </c>
      <c r="AY447" s="53" t="str">
        <f t="shared" ca="1" si="220"/>
        <v/>
      </c>
      <c r="AZ447" t="str">
        <f t="shared" ca="1" si="221"/>
        <v/>
      </c>
      <c r="BA447" s="121" t="str">
        <f t="shared" ca="1" si="222"/>
        <v/>
      </c>
      <c r="BB447" s="53" t="str">
        <f t="shared" ca="1" si="223"/>
        <v/>
      </c>
      <c r="BC447" t="str">
        <f t="shared" ca="1" si="224"/>
        <v/>
      </c>
      <c r="BD447" s="121" t="str">
        <f t="shared" ca="1" si="225"/>
        <v/>
      </c>
      <c r="BE447" s="53" t="str">
        <f t="shared" ca="1" si="226"/>
        <v/>
      </c>
      <c r="BF447" t="str">
        <f t="shared" ca="1" si="227"/>
        <v/>
      </c>
      <c r="BG447" s="121" t="str">
        <f t="shared" ca="1" si="228"/>
        <v/>
      </c>
      <c r="BH447" s="53" t="str">
        <f t="shared" ca="1" si="229"/>
        <v/>
      </c>
    </row>
    <row r="448" spans="1:60" ht="15.75" thickBot="1" x14ac:dyDescent="0.3">
      <c r="A448" s="48"/>
      <c r="B448" s="48"/>
      <c r="C448" s="48"/>
      <c r="D448" s="48"/>
      <c r="E448" s="48"/>
      <c r="F448" s="48"/>
      <c r="G448" s="48"/>
      <c r="H448" s="48"/>
      <c r="I448" s="48"/>
      <c r="J448" s="220" t="str">
        <f>IF(ISBLANK($G448),"",VLOOKUP($G448,'Chp 3 - Condition Assessment'!$N$5:$R$1000,4,FALSE))</f>
        <v/>
      </c>
      <c r="K448" s="105" t="str">
        <f>IF(ISBLANK($G448),"",VLOOKUP($G448,'Chp 3 - Condition Assessment'!$N$5:$R$1000,5,FALSE))</f>
        <v/>
      </c>
      <c r="L448" s="32" t="str">
        <f t="shared" si="208"/>
        <v xml:space="preserve">  </v>
      </c>
      <c r="P448" t="b">
        <f t="shared" si="237"/>
        <v>0</v>
      </c>
      <c r="Q448" t="str">
        <f t="shared" si="239"/>
        <v/>
      </c>
      <c r="R448" s="53" t="str">
        <f t="shared" si="231"/>
        <v/>
      </c>
      <c r="S448" s="108" t="str">
        <f t="shared" si="232"/>
        <v/>
      </c>
      <c r="T448" s="81" t="str">
        <f t="shared" si="233"/>
        <v/>
      </c>
      <c r="U448" s="105" t="str">
        <f t="shared" ca="1" si="240"/>
        <v/>
      </c>
      <c r="V448" s="105" t="str">
        <f t="shared" ca="1" si="240"/>
        <v/>
      </c>
      <c r="W448" s="105" t="str">
        <f t="shared" ca="1" si="240"/>
        <v/>
      </c>
      <c r="X448" s="105" t="str">
        <f t="shared" ca="1" si="240"/>
        <v/>
      </c>
      <c r="Y448" s="105" t="str">
        <f t="shared" ca="1" si="240"/>
        <v/>
      </c>
      <c r="AB448" s="111" t="str">
        <f t="shared" si="234"/>
        <v xml:space="preserve"> </v>
      </c>
      <c r="AC448" s="135"/>
      <c r="AD448" s="136"/>
      <c r="AE448" s="118" t="str">
        <f t="shared" si="210"/>
        <v/>
      </c>
      <c r="AF448" s="135"/>
      <c r="AG448" s="136"/>
      <c r="AH448" s="118" t="str">
        <f t="shared" si="211"/>
        <v/>
      </c>
      <c r="AI448" s="135"/>
      <c r="AJ448" s="136"/>
      <c r="AK448" s="118" t="str">
        <f t="shared" si="212"/>
        <v/>
      </c>
      <c r="AL448" s="135"/>
      <c r="AM448" s="136"/>
      <c r="AN448" s="118" t="str">
        <f t="shared" si="213"/>
        <v/>
      </c>
      <c r="AO448" s="135"/>
      <c r="AP448" s="136"/>
      <c r="AQ448" s="118" t="str">
        <f t="shared" si="214"/>
        <v/>
      </c>
      <c r="AT448" s="111" t="str">
        <f t="shared" si="215"/>
        <v xml:space="preserve"> </v>
      </c>
      <c r="AU448" t="str">
        <f t="shared" ca="1" si="216"/>
        <v/>
      </c>
      <c r="AV448" s="53" t="str">
        <f t="shared" ca="1" si="217"/>
        <v/>
      </c>
      <c r="AW448" t="str">
        <f t="shared" ca="1" si="218"/>
        <v/>
      </c>
      <c r="AX448" s="121" t="str">
        <f t="shared" ca="1" si="219"/>
        <v/>
      </c>
      <c r="AY448" s="53" t="str">
        <f t="shared" ca="1" si="220"/>
        <v/>
      </c>
      <c r="AZ448" t="str">
        <f t="shared" ca="1" si="221"/>
        <v/>
      </c>
      <c r="BA448" s="121" t="str">
        <f t="shared" ca="1" si="222"/>
        <v/>
      </c>
      <c r="BB448" s="53" t="str">
        <f t="shared" ca="1" si="223"/>
        <v/>
      </c>
      <c r="BC448" t="str">
        <f t="shared" ca="1" si="224"/>
        <v/>
      </c>
      <c r="BD448" s="121" t="str">
        <f t="shared" ca="1" si="225"/>
        <v/>
      </c>
      <c r="BE448" s="53" t="str">
        <f t="shared" ca="1" si="226"/>
        <v/>
      </c>
      <c r="BF448" t="str">
        <f t="shared" ca="1" si="227"/>
        <v/>
      </c>
      <c r="BG448" s="121" t="str">
        <f t="shared" ca="1" si="228"/>
        <v/>
      </c>
      <c r="BH448" s="53" t="str">
        <f t="shared" ca="1" si="229"/>
        <v/>
      </c>
    </row>
    <row r="449" spans="1:60" ht="15.75" thickBot="1" x14ac:dyDescent="0.3">
      <c r="A449" s="48"/>
      <c r="B449" s="48"/>
      <c r="C449" s="48"/>
      <c r="D449" s="48"/>
      <c r="E449" s="48"/>
      <c r="F449" s="48"/>
      <c r="G449" s="48"/>
      <c r="H449" s="48"/>
      <c r="I449" s="48"/>
      <c r="J449" s="220" t="str">
        <f>IF(ISBLANK($G449),"",VLOOKUP($G449,'Chp 3 - Condition Assessment'!$N$5:$R$1000,4,FALSE))</f>
        <v/>
      </c>
      <c r="K449" s="105" t="str">
        <f>IF(ISBLANK($G449),"",VLOOKUP($G449,'Chp 3 - Condition Assessment'!$N$5:$R$1000,5,FALSE))</f>
        <v/>
      </c>
      <c r="L449" s="32" t="str">
        <f t="shared" si="208"/>
        <v xml:space="preserve">  </v>
      </c>
      <c r="P449" t="b">
        <f t="shared" si="237"/>
        <v>0</v>
      </c>
      <c r="Q449" t="str">
        <f t="shared" si="239"/>
        <v/>
      </c>
      <c r="R449" s="53" t="str">
        <f t="shared" si="231"/>
        <v/>
      </c>
      <c r="S449" s="108" t="str">
        <f t="shared" si="232"/>
        <v/>
      </c>
      <c r="T449" s="81" t="str">
        <f t="shared" si="233"/>
        <v/>
      </c>
      <c r="U449" s="105" t="str">
        <f t="shared" ca="1" si="240"/>
        <v/>
      </c>
      <c r="V449" s="105" t="str">
        <f t="shared" ca="1" si="240"/>
        <v/>
      </c>
      <c r="W449" s="105" t="str">
        <f t="shared" ca="1" si="240"/>
        <v/>
      </c>
      <c r="X449" s="105" t="str">
        <f t="shared" ca="1" si="240"/>
        <v/>
      </c>
      <c r="Y449" s="105" t="str">
        <f t="shared" ca="1" si="240"/>
        <v/>
      </c>
      <c r="AB449" s="111" t="str">
        <f t="shared" si="234"/>
        <v xml:space="preserve"> </v>
      </c>
      <c r="AC449" s="135"/>
      <c r="AD449" s="136"/>
      <c r="AE449" s="118" t="str">
        <f t="shared" si="210"/>
        <v/>
      </c>
      <c r="AF449" s="135"/>
      <c r="AG449" s="136"/>
      <c r="AH449" s="118" t="str">
        <f t="shared" si="211"/>
        <v/>
      </c>
      <c r="AI449" s="135"/>
      <c r="AJ449" s="136"/>
      <c r="AK449" s="118" t="str">
        <f t="shared" si="212"/>
        <v/>
      </c>
      <c r="AL449" s="135"/>
      <c r="AM449" s="136"/>
      <c r="AN449" s="118" t="str">
        <f t="shared" si="213"/>
        <v/>
      </c>
      <c r="AO449" s="135"/>
      <c r="AP449" s="136"/>
      <c r="AQ449" s="118" t="str">
        <f t="shared" si="214"/>
        <v/>
      </c>
      <c r="AT449" s="111" t="str">
        <f t="shared" si="215"/>
        <v xml:space="preserve"> </v>
      </c>
      <c r="AU449" t="str">
        <f t="shared" ca="1" si="216"/>
        <v/>
      </c>
      <c r="AV449" s="53" t="str">
        <f t="shared" ca="1" si="217"/>
        <v/>
      </c>
      <c r="AW449" t="str">
        <f t="shared" ca="1" si="218"/>
        <v/>
      </c>
      <c r="AX449" s="121" t="str">
        <f t="shared" ca="1" si="219"/>
        <v/>
      </c>
      <c r="AY449" s="53" t="str">
        <f t="shared" ca="1" si="220"/>
        <v/>
      </c>
      <c r="AZ449" t="str">
        <f t="shared" ca="1" si="221"/>
        <v/>
      </c>
      <c r="BA449" s="121" t="str">
        <f t="shared" ca="1" si="222"/>
        <v/>
      </c>
      <c r="BB449" s="53" t="str">
        <f t="shared" ca="1" si="223"/>
        <v/>
      </c>
      <c r="BC449" t="str">
        <f t="shared" ca="1" si="224"/>
        <v/>
      </c>
      <c r="BD449" s="121" t="str">
        <f t="shared" ca="1" si="225"/>
        <v/>
      </c>
      <c r="BE449" s="53" t="str">
        <f t="shared" ca="1" si="226"/>
        <v/>
      </c>
      <c r="BF449" t="str">
        <f t="shared" ca="1" si="227"/>
        <v/>
      </c>
      <c r="BG449" s="121" t="str">
        <f t="shared" ca="1" si="228"/>
        <v/>
      </c>
      <c r="BH449" s="53" t="str">
        <f t="shared" ca="1" si="229"/>
        <v/>
      </c>
    </row>
    <row r="450" spans="1:60" ht="15.75" thickBot="1" x14ac:dyDescent="0.3">
      <c r="A450" s="48"/>
      <c r="B450" s="48"/>
      <c r="C450" s="48"/>
      <c r="D450" s="48"/>
      <c r="E450" s="48"/>
      <c r="F450" s="48"/>
      <c r="G450" s="48"/>
      <c r="H450" s="48"/>
      <c r="I450" s="48"/>
      <c r="J450" s="220" t="str">
        <f>IF(ISBLANK($G450),"",VLOOKUP($G450,'Chp 3 - Condition Assessment'!$N$5:$R$1000,4,FALSE))</f>
        <v/>
      </c>
      <c r="K450" s="105" t="str">
        <f>IF(ISBLANK($G450),"",VLOOKUP($G450,'Chp 3 - Condition Assessment'!$N$5:$R$1000,5,FALSE))</f>
        <v/>
      </c>
      <c r="L450" s="32" t="str">
        <f t="shared" si="208"/>
        <v xml:space="preserve">  </v>
      </c>
      <c r="P450" t="b">
        <f t="shared" si="237"/>
        <v>0</v>
      </c>
      <c r="Q450" t="str">
        <f t="shared" si="239"/>
        <v/>
      </c>
      <c r="R450" s="53" t="str">
        <f t="shared" si="231"/>
        <v/>
      </c>
      <c r="S450" s="108" t="str">
        <f t="shared" si="232"/>
        <v/>
      </c>
      <c r="T450" s="81" t="str">
        <f t="shared" si="233"/>
        <v/>
      </c>
      <c r="U450" s="105" t="str">
        <f t="shared" ca="1" si="240"/>
        <v/>
      </c>
      <c r="V450" s="105" t="str">
        <f t="shared" ca="1" si="240"/>
        <v/>
      </c>
      <c r="W450" s="105" t="str">
        <f t="shared" ca="1" si="240"/>
        <v/>
      </c>
      <c r="X450" s="105" t="str">
        <f t="shared" ca="1" si="240"/>
        <v/>
      </c>
      <c r="Y450" s="105" t="str">
        <f t="shared" ca="1" si="240"/>
        <v/>
      </c>
      <c r="AB450" s="111" t="str">
        <f t="shared" si="234"/>
        <v xml:space="preserve"> </v>
      </c>
      <c r="AC450" s="135"/>
      <c r="AD450" s="136"/>
      <c r="AE450" s="118" t="str">
        <f t="shared" si="210"/>
        <v/>
      </c>
      <c r="AF450" s="135"/>
      <c r="AG450" s="136"/>
      <c r="AH450" s="118" t="str">
        <f t="shared" si="211"/>
        <v/>
      </c>
      <c r="AI450" s="135"/>
      <c r="AJ450" s="136"/>
      <c r="AK450" s="118" t="str">
        <f t="shared" si="212"/>
        <v/>
      </c>
      <c r="AL450" s="135"/>
      <c r="AM450" s="136"/>
      <c r="AN450" s="118" t="str">
        <f t="shared" si="213"/>
        <v/>
      </c>
      <c r="AO450" s="135"/>
      <c r="AP450" s="136"/>
      <c r="AQ450" s="118" t="str">
        <f t="shared" si="214"/>
        <v/>
      </c>
      <c r="AT450" s="111" t="str">
        <f t="shared" si="215"/>
        <v xml:space="preserve"> </v>
      </c>
      <c r="AU450" t="str">
        <f t="shared" ca="1" si="216"/>
        <v/>
      </c>
      <c r="AV450" s="53" t="str">
        <f t="shared" ca="1" si="217"/>
        <v/>
      </c>
      <c r="AW450" t="str">
        <f t="shared" ca="1" si="218"/>
        <v/>
      </c>
      <c r="AX450" s="121" t="str">
        <f t="shared" ca="1" si="219"/>
        <v/>
      </c>
      <c r="AY450" s="53" t="str">
        <f t="shared" ca="1" si="220"/>
        <v/>
      </c>
      <c r="AZ450" t="str">
        <f t="shared" ca="1" si="221"/>
        <v/>
      </c>
      <c r="BA450" s="121" t="str">
        <f t="shared" ca="1" si="222"/>
        <v/>
      </c>
      <c r="BB450" s="53" t="str">
        <f t="shared" ca="1" si="223"/>
        <v/>
      </c>
      <c r="BC450" t="str">
        <f t="shared" ca="1" si="224"/>
        <v/>
      </c>
      <c r="BD450" s="121" t="str">
        <f t="shared" ca="1" si="225"/>
        <v/>
      </c>
      <c r="BE450" s="53" t="str">
        <f t="shared" ca="1" si="226"/>
        <v/>
      </c>
      <c r="BF450" t="str">
        <f t="shared" ca="1" si="227"/>
        <v/>
      </c>
      <c r="BG450" s="121" t="str">
        <f t="shared" ca="1" si="228"/>
        <v/>
      </c>
      <c r="BH450" s="53" t="str">
        <f t="shared" ca="1" si="229"/>
        <v/>
      </c>
    </row>
    <row r="451" spans="1:60" ht="15.75" thickBot="1" x14ac:dyDescent="0.3">
      <c r="A451" s="48"/>
      <c r="B451" s="48"/>
      <c r="C451" s="48"/>
      <c r="D451" s="48"/>
      <c r="E451" s="48"/>
      <c r="F451" s="48"/>
      <c r="G451" s="48"/>
      <c r="H451" s="48"/>
      <c r="I451" s="48"/>
      <c r="J451" s="220" t="str">
        <f>IF(ISBLANK($G451),"",VLOOKUP($G451,'Chp 3 - Condition Assessment'!$N$5:$R$1000,4,FALSE))</f>
        <v/>
      </c>
      <c r="K451" s="105" t="str">
        <f>IF(ISBLANK($G451),"",VLOOKUP($G451,'Chp 3 - Condition Assessment'!$N$5:$R$1000,5,FALSE))</f>
        <v/>
      </c>
      <c r="L451" s="32" t="str">
        <f t="shared" si="208"/>
        <v xml:space="preserve">  </v>
      </c>
      <c r="P451" t="b">
        <f t="shared" si="237"/>
        <v>0</v>
      </c>
      <c r="Q451" t="str">
        <f t="shared" si="239"/>
        <v/>
      </c>
      <c r="R451" s="53" t="str">
        <f t="shared" si="231"/>
        <v/>
      </c>
      <c r="S451" s="108" t="str">
        <f t="shared" si="232"/>
        <v/>
      </c>
      <c r="T451" s="81" t="str">
        <f t="shared" si="233"/>
        <v/>
      </c>
      <c r="U451" s="105" t="str">
        <f t="shared" ca="1" si="240"/>
        <v/>
      </c>
      <c r="V451" s="105" t="str">
        <f t="shared" ca="1" si="240"/>
        <v/>
      </c>
      <c r="W451" s="105" t="str">
        <f t="shared" ca="1" si="240"/>
        <v/>
      </c>
      <c r="X451" s="105" t="str">
        <f t="shared" ca="1" si="240"/>
        <v/>
      </c>
      <c r="Y451" s="105" t="str">
        <f t="shared" ca="1" si="240"/>
        <v/>
      </c>
      <c r="AB451" s="111" t="str">
        <f t="shared" si="234"/>
        <v xml:space="preserve"> </v>
      </c>
      <c r="AC451" s="135"/>
      <c r="AD451" s="136"/>
      <c r="AE451" s="118" t="str">
        <f t="shared" si="210"/>
        <v/>
      </c>
      <c r="AF451" s="135"/>
      <c r="AG451" s="136"/>
      <c r="AH451" s="118" t="str">
        <f t="shared" si="211"/>
        <v/>
      </c>
      <c r="AI451" s="135"/>
      <c r="AJ451" s="136"/>
      <c r="AK451" s="118" t="str">
        <f t="shared" si="212"/>
        <v/>
      </c>
      <c r="AL451" s="135"/>
      <c r="AM451" s="136"/>
      <c r="AN451" s="118" t="str">
        <f t="shared" si="213"/>
        <v/>
      </c>
      <c r="AO451" s="135"/>
      <c r="AP451" s="136"/>
      <c r="AQ451" s="118" t="str">
        <f t="shared" si="214"/>
        <v/>
      </c>
      <c r="AT451" s="111" t="str">
        <f t="shared" si="215"/>
        <v xml:space="preserve"> </v>
      </c>
      <c r="AU451" t="str">
        <f t="shared" ca="1" si="216"/>
        <v/>
      </c>
      <c r="AV451" s="53" t="str">
        <f t="shared" ca="1" si="217"/>
        <v/>
      </c>
      <c r="AW451" t="str">
        <f t="shared" ca="1" si="218"/>
        <v/>
      </c>
      <c r="AX451" s="121" t="str">
        <f t="shared" ca="1" si="219"/>
        <v/>
      </c>
      <c r="AY451" s="53" t="str">
        <f t="shared" ca="1" si="220"/>
        <v/>
      </c>
      <c r="AZ451" t="str">
        <f t="shared" ca="1" si="221"/>
        <v/>
      </c>
      <c r="BA451" s="121" t="str">
        <f t="shared" ca="1" si="222"/>
        <v/>
      </c>
      <c r="BB451" s="53" t="str">
        <f t="shared" ca="1" si="223"/>
        <v/>
      </c>
      <c r="BC451" t="str">
        <f t="shared" ca="1" si="224"/>
        <v/>
      </c>
      <c r="BD451" s="121" t="str">
        <f t="shared" ca="1" si="225"/>
        <v/>
      </c>
      <c r="BE451" s="53" t="str">
        <f t="shared" ca="1" si="226"/>
        <v/>
      </c>
      <c r="BF451" t="str">
        <f t="shared" ca="1" si="227"/>
        <v/>
      </c>
      <c r="BG451" s="121" t="str">
        <f t="shared" ca="1" si="228"/>
        <v/>
      </c>
      <c r="BH451" s="53" t="str">
        <f t="shared" ca="1" si="229"/>
        <v/>
      </c>
    </row>
    <row r="452" spans="1:60" ht="15.75" thickBot="1" x14ac:dyDescent="0.3">
      <c r="A452" s="48"/>
      <c r="B452" s="48"/>
      <c r="C452" s="48"/>
      <c r="D452" s="48"/>
      <c r="E452" s="48"/>
      <c r="F452" s="48"/>
      <c r="G452" s="48"/>
      <c r="H452" s="48"/>
      <c r="I452" s="48"/>
      <c r="J452" s="220" t="str">
        <f>IF(ISBLANK($G452),"",VLOOKUP($G452,'Chp 3 - Condition Assessment'!$N$5:$R$1000,4,FALSE))</f>
        <v/>
      </c>
      <c r="K452" s="105" t="str">
        <f>IF(ISBLANK($G452),"",VLOOKUP($G452,'Chp 3 - Condition Assessment'!$N$5:$R$1000,5,FALSE))</f>
        <v/>
      </c>
      <c r="L452" s="32" t="str">
        <f t="shared" si="208"/>
        <v xml:space="preserve">  </v>
      </c>
      <c r="P452" t="b">
        <f t="shared" si="237"/>
        <v>0</v>
      </c>
      <c r="Q452" t="str">
        <f t="shared" si="239"/>
        <v/>
      </c>
      <c r="R452" s="53" t="str">
        <f t="shared" si="231"/>
        <v/>
      </c>
      <c r="S452" s="108" t="str">
        <f t="shared" si="232"/>
        <v/>
      </c>
      <c r="T452" s="81" t="str">
        <f t="shared" si="233"/>
        <v/>
      </c>
      <c r="U452" s="105" t="str">
        <f t="shared" ca="1" si="240"/>
        <v/>
      </c>
      <c r="V452" s="105" t="str">
        <f t="shared" ca="1" si="240"/>
        <v/>
      </c>
      <c r="W452" s="105" t="str">
        <f t="shared" ca="1" si="240"/>
        <v/>
      </c>
      <c r="X452" s="105" t="str">
        <f t="shared" ca="1" si="240"/>
        <v/>
      </c>
      <c r="Y452" s="105" t="str">
        <f t="shared" ca="1" si="240"/>
        <v/>
      </c>
      <c r="AB452" s="111" t="str">
        <f t="shared" si="234"/>
        <v xml:space="preserve"> </v>
      </c>
      <c r="AC452" s="135"/>
      <c r="AD452" s="136"/>
      <c r="AE452" s="118" t="str">
        <f t="shared" si="210"/>
        <v/>
      </c>
      <c r="AF452" s="135"/>
      <c r="AG452" s="136"/>
      <c r="AH452" s="118" t="str">
        <f t="shared" si="211"/>
        <v/>
      </c>
      <c r="AI452" s="135"/>
      <c r="AJ452" s="136"/>
      <c r="AK452" s="118" t="str">
        <f t="shared" si="212"/>
        <v/>
      </c>
      <c r="AL452" s="135"/>
      <c r="AM452" s="136"/>
      <c r="AN452" s="118" t="str">
        <f t="shared" si="213"/>
        <v/>
      </c>
      <c r="AO452" s="135"/>
      <c r="AP452" s="136"/>
      <c r="AQ452" s="118" t="str">
        <f t="shared" si="214"/>
        <v/>
      </c>
      <c r="AT452" s="111" t="str">
        <f t="shared" si="215"/>
        <v xml:space="preserve"> </v>
      </c>
      <c r="AU452" t="str">
        <f t="shared" ca="1" si="216"/>
        <v/>
      </c>
      <c r="AV452" s="53" t="str">
        <f t="shared" ca="1" si="217"/>
        <v/>
      </c>
      <c r="AW452" t="str">
        <f t="shared" ca="1" si="218"/>
        <v/>
      </c>
      <c r="AX452" s="121" t="str">
        <f t="shared" ca="1" si="219"/>
        <v/>
      </c>
      <c r="AY452" s="53" t="str">
        <f t="shared" ca="1" si="220"/>
        <v/>
      </c>
      <c r="AZ452" t="str">
        <f t="shared" ca="1" si="221"/>
        <v/>
      </c>
      <c r="BA452" s="121" t="str">
        <f t="shared" ca="1" si="222"/>
        <v/>
      </c>
      <c r="BB452" s="53" t="str">
        <f t="shared" ca="1" si="223"/>
        <v/>
      </c>
      <c r="BC452" t="str">
        <f t="shared" ca="1" si="224"/>
        <v/>
      </c>
      <c r="BD452" s="121" t="str">
        <f t="shared" ca="1" si="225"/>
        <v/>
      </c>
      <c r="BE452" s="53" t="str">
        <f t="shared" ca="1" si="226"/>
        <v/>
      </c>
      <c r="BF452" t="str">
        <f t="shared" ca="1" si="227"/>
        <v/>
      </c>
      <c r="BG452" s="121" t="str">
        <f t="shared" ca="1" si="228"/>
        <v/>
      </c>
      <c r="BH452" s="53" t="str">
        <f t="shared" ca="1" si="229"/>
        <v/>
      </c>
    </row>
    <row r="453" spans="1:60" ht="15.75" thickBot="1" x14ac:dyDescent="0.3">
      <c r="A453" s="48"/>
      <c r="B453" s="48"/>
      <c r="C453" s="48"/>
      <c r="D453" s="48"/>
      <c r="E453" s="48"/>
      <c r="F453" s="48"/>
      <c r="G453" s="48"/>
      <c r="H453" s="48"/>
      <c r="I453" s="48"/>
      <c r="J453" s="220" t="str">
        <f>IF(ISBLANK($G453),"",VLOOKUP($G453,'Chp 3 - Condition Assessment'!$N$5:$R$1000,4,FALSE))</f>
        <v/>
      </c>
      <c r="K453" s="105" t="str">
        <f>IF(ISBLANK($G453),"",VLOOKUP($G453,'Chp 3 - Condition Assessment'!$N$5:$R$1000,5,FALSE))</f>
        <v/>
      </c>
      <c r="L453" s="32" t="str">
        <f t="shared" si="208"/>
        <v xml:space="preserve">  </v>
      </c>
      <c r="P453" t="b">
        <f t="shared" si="237"/>
        <v>0</v>
      </c>
      <c r="Q453" t="str">
        <f t="shared" si="239"/>
        <v/>
      </c>
      <c r="R453" s="53" t="str">
        <f t="shared" si="231"/>
        <v/>
      </c>
      <c r="S453" s="108" t="str">
        <f t="shared" si="232"/>
        <v/>
      </c>
      <c r="T453" s="81" t="str">
        <f t="shared" si="233"/>
        <v/>
      </c>
      <c r="U453" s="105" t="str">
        <f t="shared" ca="1" si="240"/>
        <v/>
      </c>
      <c r="V453" s="105" t="str">
        <f t="shared" ca="1" si="240"/>
        <v/>
      </c>
      <c r="W453" s="105" t="str">
        <f t="shared" ca="1" si="240"/>
        <v/>
      </c>
      <c r="X453" s="105" t="str">
        <f t="shared" ca="1" si="240"/>
        <v/>
      </c>
      <c r="Y453" s="105" t="str">
        <f t="shared" ca="1" si="240"/>
        <v/>
      </c>
      <c r="AB453" s="111" t="str">
        <f t="shared" si="234"/>
        <v xml:space="preserve"> </v>
      </c>
      <c r="AC453" s="135"/>
      <c r="AD453" s="136"/>
      <c r="AE453" s="118" t="str">
        <f t="shared" si="210"/>
        <v/>
      </c>
      <c r="AF453" s="135"/>
      <c r="AG453" s="136"/>
      <c r="AH453" s="118" t="str">
        <f t="shared" si="211"/>
        <v/>
      </c>
      <c r="AI453" s="135"/>
      <c r="AJ453" s="136"/>
      <c r="AK453" s="118" t="str">
        <f t="shared" si="212"/>
        <v/>
      </c>
      <c r="AL453" s="135"/>
      <c r="AM453" s="136"/>
      <c r="AN453" s="118" t="str">
        <f t="shared" si="213"/>
        <v/>
      </c>
      <c r="AO453" s="135"/>
      <c r="AP453" s="136"/>
      <c r="AQ453" s="118" t="str">
        <f t="shared" si="214"/>
        <v/>
      </c>
      <c r="AT453" s="111" t="str">
        <f t="shared" si="215"/>
        <v xml:space="preserve"> </v>
      </c>
      <c r="AU453" t="str">
        <f t="shared" ca="1" si="216"/>
        <v/>
      </c>
      <c r="AV453" s="53" t="str">
        <f t="shared" ca="1" si="217"/>
        <v/>
      </c>
      <c r="AW453" t="str">
        <f t="shared" ca="1" si="218"/>
        <v/>
      </c>
      <c r="AX453" s="121" t="str">
        <f t="shared" ca="1" si="219"/>
        <v/>
      </c>
      <c r="AY453" s="53" t="str">
        <f t="shared" ca="1" si="220"/>
        <v/>
      </c>
      <c r="AZ453" t="str">
        <f t="shared" ca="1" si="221"/>
        <v/>
      </c>
      <c r="BA453" s="121" t="str">
        <f t="shared" ca="1" si="222"/>
        <v/>
      </c>
      <c r="BB453" s="53" t="str">
        <f t="shared" ca="1" si="223"/>
        <v/>
      </c>
      <c r="BC453" t="str">
        <f t="shared" ca="1" si="224"/>
        <v/>
      </c>
      <c r="BD453" s="121" t="str">
        <f t="shared" ca="1" si="225"/>
        <v/>
      </c>
      <c r="BE453" s="53" t="str">
        <f t="shared" ca="1" si="226"/>
        <v/>
      </c>
      <c r="BF453" t="str">
        <f t="shared" ca="1" si="227"/>
        <v/>
      </c>
      <c r="BG453" s="121" t="str">
        <f t="shared" ca="1" si="228"/>
        <v/>
      </c>
      <c r="BH453" s="53" t="str">
        <f t="shared" ca="1" si="229"/>
        <v/>
      </c>
    </row>
    <row r="454" spans="1:60" ht="15.75" thickBot="1" x14ac:dyDescent="0.3">
      <c r="A454" s="48"/>
      <c r="B454" s="48"/>
      <c r="C454" s="48"/>
      <c r="D454" s="48"/>
      <c r="E454" s="48"/>
      <c r="F454" s="48"/>
      <c r="G454" s="48"/>
      <c r="H454" s="48"/>
      <c r="I454" s="48"/>
      <c r="J454" s="220" t="str">
        <f>IF(ISBLANK($G454),"",VLOOKUP($G454,'Chp 3 - Condition Assessment'!$N$5:$R$1000,4,FALSE))</f>
        <v/>
      </c>
      <c r="K454" s="105" t="str">
        <f>IF(ISBLANK($G454),"",VLOOKUP($G454,'Chp 3 - Condition Assessment'!$N$5:$R$1000,5,FALSE))</f>
        <v/>
      </c>
      <c r="L454" s="32" t="str">
        <f t="shared" si="208"/>
        <v xml:space="preserve">  </v>
      </c>
      <c r="P454" t="b">
        <f t="shared" si="237"/>
        <v>0</v>
      </c>
      <c r="Q454" t="str">
        <f t="shared" si="239"/>
        <v/>
      </c>
      <c r="R454" s="53" t="str">
        <f t="shared" si="231"/>
        <v/>
      </c>
      <c r="S454" s="108" t="str">
        <f t="shared" si="232"/>
        <v/>
      </c>
      <c r="T454" s="81" t="str">
        <f t="shared" si="233"/>
        <v/>
      </c>
      <c r="U454" s="105" t="str">
        <f t="shared" ca="1" si="240"/>
        <v/>
      </c>
      <c r="V454" s="105" t="str">
        <f t="shared" ca="1" si="240"/>
        <v/>
      </c>
      <c r="W454" s="105" t="str">
        <f t="shared" ca="1" si="240"/>
        <v/>
      </c>
      <c r="X454" s="105" t="str">
        <f t="shared" ca="1" si="240"/>
        <v/>
      </c>
      <c r="Y454" s="105" t="str">
        <f t="shared" ca="1" si="240"/>
        <v/>
      </c>
      <c r="AB454" s="111" t="str">
        <f t="shared" si="234"/>
        <v xml:space="preserve"> </v>
      </c>
      <c r="AC454" s="135"/>
      <c r="AD454" s="136"/>
      <c r="AE454" s="118" t="str">
        <f t="shared" si="210"/>
        <v/>
      </c>
      <c r="AF454" s="135"/>
      <c r="AG454" s="136"/>
      <c r="AH454" s="118" t="str">
        <f t="shared" si="211"/>
        <v/>
      </c>
      <c r="AI454" s="135"/>
      <c r="AJ454" s="136"/>
      <c r="AK454" s="118" t="str">
        <f t="shared" si="212"/>
        <v/>
      </c>
      <c r="AL454" s="135"/>
      <c r="AM454" s="136"/>
      <c r="AN454" s="118" t="str">
        <f t="shared" si="213"/>
        <v/>
      </c>
      <c r="AO454" s="135"/>
      <c r="AP454" s="136"/>
      <c r="AQ454" s="118" t="str">
        <f t="shared" si="214"/>
        <v/>
      </c>
      <c r="AT454" s="111" t="str">
        <f t="shared" si="215"/>
        <v xml:space="preserve"> </v>
      </c>
      <c r="AU454" t="str">
        <f t="shared" ca="1" si="216"/>
        <v/>
      </c>
      <c r="AV454" s="53" t="str">
        <f t="shared" ca="1" si="217"/>
        <v/>
      </c>
      <c r="AW454" t="str">
        <f t="shared" ca="1" si="218"/>
        <v/>
      </c>
      <c r="AX454" s="121" t="str">
        <f t="shared" ca="1" si="219"/>
        <v/>
      </c>
      <c r="AY454" s="53" t="str">
        <f t="shared" ca="1" si="220"/>
        <v/>
      </c>
      <c r="AZ454" t="str">
        <f t="shared" ca="1" si="221"/>
        <v/>
      </c>
      <c r="BA454" s="121" t="str">
        <f t="shared" ca="1" si="222"/>
        <v/>
      </c>
      <c r="BB454" s="53" t="str">
        <f t="shared" ca="1" si="223"/>
        <v/>
      </c>
      <c r="BC454" t="str">
        <f t="shared" ca="1" si="224"/>
        <v/>
      </c>
      <c r="BD454" s="121" t="str">
        <f t="shared" ca="1" si="225"/>
        <v/>
      </c>
      <c r="BE454" s="53" t="str">
        <f t="shared" ca="1" si="226"/>
        <v/>
      </c>
      <c r="BF454" t="str">
        <f t="shared" ca="1" si="227"/>
        <v/>
      </c>
      <c r="BG454" s="121" t="str">
        <f t="shared" ca="1" si="228"/>
        <v/>
      </c>
      <c r="BH454" s="53" t="str">
        <f t="shared" ca="1" si="229"/>
        <v/>
      </c>
    </row>
    <row r="455" spans="1:60" ht="15.75" thickBot="1" x14ac:dyDescent="0.3">
      <c r="A455" s="48"/>
      <c r="B455" s="48"/>
      <c r="C455" s="48"/>
      <c r="D455" s="48"/>
      <c r="E455" s="48"/>
      <c r="F455" s="48"/>
      <c r="G455" s="48"/>
      <c r="H455" s="48"/>
      <c r="I455" s="48"/>
      <c r="J455" s="220" t="str">
        <f>IF(ISBLANK($G455),"",VLOOKUP($G455,'Chp 3 - Condition Assessment'!$N$5:$R$1000,4,FALSE))</f>
        <v/>
      </c>
      <c r="K455" s="105" t="str">
        <f>IF(ISBLANK($G455),"",VLOOKUP($G455,'Chp 3 - Condition Assessment'!$N$5:$R$1000,5,FALSE))</f>
        <v/>
      </c>
      <c r="L455" s="32" t="str">
        <f t="shared" si="208"/>
        <v xml:space="preserve">  </v>
      </c>
      <c r="P455" t="b">
        <f t="shared" si="237"/>
        <v>0</v>
      </c>
      <c r="Q455" t="str">
        <f t="shared" si="239"/>
        <v/>
      </c>
      <c r="R455" s="53" t="str">
        <f t="shared" si="231"/>
        <v/>
      </c>
      <c r="S455" s="108" t="str">
        <f t="shared" si="232"/>
        <v/>
      </c>
      <c r="T455" s="81" t="str">
        <f t="shared" si="233"/>
        <v/>
      </c>
      <c r="U455" s="105" t="str">
        <f t="shared" ca="1" si="240"/>
        <v/>
      </c>
      <c r="V455" s="105" t="str">
        <f t="shared" ca="1" si="240"/>
        <v/>
      </c>
      <c r="W455" s="105" t="str">
        <f t="shared" ca="1" si="240"/>
        <v/>
      </c>
      <c r="X455" s="105" t="str">
        <f t="shared" ca="1" si="240"/>
        <v/>
      </c>
      <c r="Y455" s="105" t="str">
        <f t="shared" ca="1" si="240"/>
        <v/>
      </c>
      <c r="AB455" s="111" t="str">
        <f t="shared" si="234"/>
        <v xml:space="preserve"> </v>
      </c>
      <c r="AC455" s="135"/>
      <c r="AD455" s="136"/>
      <c r="AE455" s="118" t="str">
        <f t="shared" si="210"/>
        <v/>
      </c>
      <c r="AF455" s="135"/>
      <c r="AG455" s="136"/>
      <c r="AH455" s="118" t="str">
        <f t="shared" si="211"/>
        <v/>
      </c>
      <c r="AI455" s="135"/>
      <c r="AJ455" s="136"/>
      <c r="AK455" s="118" t="str">
        <f t="shared" si="212"/>
        <v/>
      </c>
      <c r="AL455" s="135"/>
      <c r="AM455" s="136"/>
      <c r="AN455" s="118" t="str">
        <f t="shared" si="213"/>
        <v/>
      </c>
      <c r="AO455" s="135"/>
      <c r="AP455" s="136"/>
      <c r="AQ455" s="118" t="str">
        <f t="shared" si="214"/>
        <v/>
      </c>
      <c r="AT455" s="111" t="str">
        <f t="shared" si="215"/>
        <v xml:space="preserve"> </v>
      </c>
      <c r="AU455" t="str">
        <f t="shared" ca="1" si="216"/>
        <v/>
      </c>
      <c r="AV455" s="53" t="str">
        <f t="shared" ca="1" si="217"/>
        <v/>
      </c>
      <c r="AW455" t="str">
        <f t="shared" ca="1" si="218"/>
        <v/>
      </c>
      <c r="AX455" s="121" t="str">
        <f t="shared" ca="1" si="219"/>
        <v/>
      </c>
      <c r="AY455" s="53" t="str">
        <f t="shared" ca="1" si="220"/>
        <v/>
      </c>
      <c r="AZ455" t="str">
        <f t="shared" ca="1" si="221"/>
        <v/>
      </c>
      <c r="BA455" s="121" t="str">
        <f t="shared" ca="1" si="222"/>
        <v/>
      </c>
      <c r="BB455" s="53" t="str">
        <f t="shared" ca="1" si="223"/>
        <v/>
      </c>
      <c r="BC455" t="str">
        <f t="shared" ca="1" si="224"/>
        <v/>
      </c>
      <c r="BD455" s="121" t="str">
        <f t="shared" ca="1" si="225"/>
        <v/>
      </c>
      <c r="BE455" s="53" t="str">
        <f t="shared" ca="1" si="226"/>
        <v/>
      </c>
      <c r="BF455" t="str">
        <f t="shared" ca="1" si="227"/>
        <v/>
      </c>
      <c r="BG455" s="121" t="str">
        <f t="shared" ca="1" si="228"/>
        <v/>
      </c>
      <c r="BH455" s="53" t="str">
        <f t="shared" ca="1" si="229"/>
        <v/>
      </c>
    </row>
    <row r="456" spans="1:60" ht="15.75" thickBot="1" x14ac:dyDescent="0.3">
      <c r="A456" s="48"/>
      <c r="B456" s="48"/>
      <c r="C456" s="48"/>
      <c r="D456" s="48"/>
      <c r="E456" s="48"/>
      <c r="F456" s="48"/>
      <c r="G456" s="48"/>
      <c r="H456" s="48"/>
      <c r="I456" s="48"/>
      <c r="J456" s="220" t="str">
        <f>IF(ISBLANK($G456),"",VLOOKUP($G456,'Chp 3 - Condition Assessment'!$N$5:$R$1000,4,FALSE))</f>
        <v/>
      </c>
      <c r="K456" s="105" t="str">
        <f>IF(ISBLANK($G456),"",VLOOKUP($G456,'Chp 3 - Condition Assessment'!$N$5:$R$1000,5,FALSE))</f>
        <v/>
      </c>
      <c r="L456" s="32" t="str">
        <f t="shared" si="208"/>
        <v xml:space="preserve">  </v>
      </c>
      <c r="P456" t="b">
        <f t="shared" si="237"/>
        <v>0</v>
      </c>
      <c r="Q456" t="str">
        <f t="shared" si="239"/>
        <v/>
      </c>
      <c r="R456" s="53" t="str">
        <f t="shared" si="231"/>
        <v/>
      </c>
      <c r="S456" s="108" t="str">
        <f t="shared" si="232"/>
        <v/>
      </c>
      <c r="T456" s="81" t="str">
        <f t="shared" si="233"/>
        <v/>
      </c>
      <c r="U456" s="105" t="str">
        <f t="shared" ref="U456:Y465" ca="1" si="241">IFERROR(IF((U$10-$S456)&lt;=$T456,$Q456,0),"")</f>
        <v/>
      </c>
      <c r="V456" s="105" t="str">
        <f t="shared" ca="1" si="241"/>
        <v/>
      </c>
      <c r="W456" s="105" t="str">
        <f t="shared" ca="1" si="241"/>
        <v/>
      </c>
      <c r="X456" s="105" t="str">
        <f t="shared" ca="1" si="241"/>
        <v/>
      </c>
      <c r="Y456" s="105" t="str">
        <f t="shared" ca="1" si="241"/>
        <v/>
      </c>
      <c r="AB456" s="111" t="str">
        <f t="shared" si="234"/>
        <v xml:space="preserve"> </v>
      </c>
      <c r="AC456" s="135"/>
      <c r="AD456" s="136"/>
      <c r="AE456" s="118" t="str">
        <f t="shared" si="210"/>
        <v/>
      </c>
      <c r="AF456" s="135"/>
      <c r="AG456" s="136"/>
      <c r="AH456" s="118" t="str">
        <f t="shared" si="211"/>
        <v/>
      </c>
      <c r="AI456" s="135"/>
      <c r="AJ456" s="136"/>
      <c r="AK456" s="118" t="str">
        <f t="shared" si="212"/>
        <v/>
      </c>
      <c r="AL456" s="135"/>
      <c r="AM456" s="136"/>
      <c r="AN456" s="118" t="str">
        <f t="shared" si="213"/>
        <v/>
      </c>
      <c r="AO456" s="135"/>
      <c r="AP456" s="136"/>
      <c r="AQ456" s="118" t="str">
        <f t="shared" si="214"/>
        <v/>
      </c>
      <c r="AT456" s="111" t="str">
        <f t="shared" si="215"/>
        <v xml:space="preserve"> </v>
      </c>
      <c r="AU456" t="str">
        <f t="shared" ca="1" si="216"/>
        <v/>
      </c>
      <c r="AV456" s="53" t="str">
        <f t="shared" ca="1" si="217"/>
        <v/>
      </c>
      <c r="AW456" t="str">
        <f t="shared" ca="1" si="218"/>
        <v/>
      </c>
      <c r="AX456" s="121" t="str">
        <f t="shared" ca="1" si="219"/>
        <v/>
      </c>
      <c r="AY456" s="53" t="str">
        <f t="shared" ca="1" si="220"/>
        <v/>
      </c>
      <c r="AZ456" t="str">
        <f t="shared" ca="1" si="221"/>
        <v/>
      </c>
      <c r="BA456" s="121" t="str">
        <f t="shared" ca="1" si="222"/>
        <v/>
      </c>
      <c r="BB456" s="53" t="str">
        <f t="shared" ca="1" si="223"/>
        <v/>
      </c>
      <c r="BC456" t="str">
        <f t="shared" ca="1" si="224"/>
        <v/>
      </c>
      <c r="BD456" s="121" t="str">
        <f t="shared" ca="1" si="225"/>
        <v/>
      </c>
      <c r="BE456" s="53" t="str">
        <f t="shared" ca="1" si="226"/>
        <v/>
      </c>
      <c r="BF456" t="str">
        <f t="shared" ca="1" si="227"/>
        <v/>
      </c>
      <c r="BG456" s="121" t="str">
        <f t="shared" ca="1" si="228"/>
        <v/>
      </c>
      <c r="BH456" s="53" t="str">
        <f t="shared" ca="1" si="229"/>
        <v/>
      </c>
    </row>
    <row r="457" spans="1:60" ht="15.75" thickBot="1" x14ac:dyDescent="0.3">
      <c r="A457" s="48"/>
      <c r="B457" s="48"/>
      <c r="C457" s="48"/>
      <c r="D457" s="48"/>
      <c r="E457" s="48"/>
      <c r="F457" s="48"/>
      <c r="G457" s="48"/>
      <c r="H457" s="48"/>
      <c r="I457" s="48"/>
      <c r="J457" s="220" t="str">
        <f>IF(ISBLANK($G457),"",VLOOKUP($G457,'Chp 3 - Condition Assessment'!$N$5:$R$1000,4,FALSE))</f>
        <v/>
      </c>
      <c r="K457" s="105" t="str">
        <f>IF(ISBLANK($G457),"",VLOOKUP($G457,'Chp 3 - Condition Assessment'!$N$5:$R$1000,5,FALSE))</f>
        <v/>
      </c>
      <c r="L457" s="32" t="str">
        <f t="shared" si="208"/>
        <v xml:space="preserve">  </v>
      </c>
      <c r="P457" t="b">
        <f t="shared" si="237"/>
        <v>0</v>
      </c>
      <c r="Q457" t="str">
        <f t="shared" si="239"/>
        <v/>
      </c>
      <c r="R457" s="53" t="str">
        <f t="shared" si="231"/>
        <v/>
      </c>
      <c r="S457" s="108" t="str">
        <f t="shared" si="232"/>
        <v/>
      </c>
      <c r="T457" s="81" t="str">
        <f t="shared" si="233"/>
        <v/>
      </c>
      <c r="U457" s="105" t="str">
        <f t="shared" ca="1" si="241"/>
        <v/>
      </c>
      <c r="V457" s="105" t="str">
        <f t="shared" ca="1" si="241"/>
        <v/>
      </c>
      <c r="W457" s="105" t="str">
        <f t="shared" ca="1" si="241"/>
        <v/>
      </c>
      <c r="X457" s="105" t="str">
        <f t="shared" ca="1" si="241"/>
        <v/>
      </c>
      <c r="Y457" s="105" t="str">
        <f t="shared" ca="1" si="241"/>
        <v/>
      </c>
      <c r="AB457" s="111" t="str">
        <f t="shared" si="234"/>
        <v xml:space="preserve"> </v>
      </c>
      <c r="AC457" s="135"/>
      <c r="AD457" s="136"/>
      <c r="AE457" s="118" t="str">
        <f t="shared" si="210"/>
        <v/>
      </c>
      <c r="AF457" s="135"/>
      <c r="AG457" s="136"/>
      <c r="AH457" s="118" t="str">
        <f t="shared" si="211"/>
        <v/>
      </c>
      <c r="AI457" s="135"/>
      <c r="AJ457" s="136"/>
      <c r="AK457" s="118" t="str">
        <f t="shared" si="212"/>
        <v/>
      </c>
      <c r="AL457" s="135"/>
      <c r="AM457" s="136"/>
      <c r="AN457" s="118" t="str">
        <f t="shared" si="213"/>
        <v/>
      </c>
      <c r="AO457" s="135"/>
      <c r="AP457" s="136"/>
      <c r="AQ457" s="118" t="str">
        <f t="shared" si="214"/>
        <v/>
      </c>
      <c r="AT457" s="111" t="str">
        <f t="shared" si="215"/>
        <v xml:space="preserve"> </v>
      </c>
      <c r="AU457" t="str">
        <f t="shared" ca="1" si="216"/>
        <v/>
      </c>
      <c r="AV457" s="53" t="str">
        <f t="shared" ca="1" si="217"/>
        <v/>
      </c>
      <c r="AW457" t="str">
        <f t="shared" ca="1" si="218"/>
        <v/>
      </c>
      <c r="AX457" s="121" t="str">
        <f t="shared" ca="1" si="219"/>
        <v/>
      </c>
      <c r="AY457" s="53" t="str">
        <f t="shared" ca="1" si="220"/>
        <v/>
      </c>
      <c r="AZ457" t="str">
        <f t="shared" ca="1" si="221"/>
        <v/>
      </c>
      <c r="BA457" s="121" t="str">
        <f t="shared" ca="1" si="222"/>
        <v/>
      </c>
      <c r="BB457" s="53" t="str">
        <f t="shared" ca="1" si="223"/>
        <v/>
      </c>
      <c r="BC457" t="str">
        <f t="shared" ca="1" si="224"/>
        <v/>
      </c>
      <c r="BD457" s="121" t="str">
        <f t="shared" ca="1" si="225"/>
        <v/>
      </c>
      <c r="BE457" s="53" t="str">
        <f t="shared" ca="1" si="226"/>
        <v/>
      </c>
      <c r="BF457" t="str">
        <f t="shared" ca="1" si="227"/>
        <v/>
      </c>
      <c r="BG457" s="121" t="str">
        <f t="shared" ca="1" si="228"/>
        <v/>
      </c>
      <c r="BH457" s="53" t="str">
        <f t="shared" ca="1" si="229"/>
        <v/>
      </c>
    </row>
    <row r="458" spans="1:60" ht="15.75" thickBot="1" x14ac:dyDescent="0.3">
      <c r="A458" s="48"/>
      <c r="B458" s="48"/>
      <c r="C458" s="48"/>
      <c r="D458" s="48"/>
      <c r="E458" s="48"/>
      <c r="F458" s="48"/>
      <c r="G458" s="48"/>
      <c r="H458" s="48"/>
      <c r="I458" s="48"/>
      <c r="J458" s="220" t="str">
        <f>IF(ISBLANK($G458),"",VLOOKUP($G458,'Chp 3 - Condition Assessment'!$N$5:$R$1000,4,FALSE))</f>
        <v/>
      </c>
      <c r="K458" s="105" t="str">
        <f>IF(ISBLANK($G458),"",VLOOKUP($G458,'Chp 3 - Condition Assessment'!$N$5:$R$1000,5,FALSE))</f>
        <v/>
      </c>
      <c r="L458" s="32" t="str">
        <f t="shared" si="208"/>
        <v xml:space="preserve">  </v>
      </c>
      <c r="P458" t="b">
        <f t="shared" si="237"/>
        <v>0</v>
      </c>
      <c r="Q458" t="str">
        <f t="shared" si="239"/>
        <v/>
      </c>
      <c r="R458" s="53" t="str">
        <f t="shared" si="231"/>
        <v/>
      </c>
      <c r="S458" s="108" t="str">
        <f t="shared" si="232"/>
        <v/>
      </c>
      <c r="T458" s="81" t="str">
        <f t="shared" si="233"/>
        <v/>
      </c>
      <c r="U458" s="105" t="str">
        <f t="shared" ca="1" si="241"/>
        <v/>
      </c>
      <c r="V458" s="105" t="str">
        <f t="shared" ca="1" si="241"/>
        <v/>
      </c>
      <c r="W458" s="105" t="str">
        <f t="shared" ca="1" si="241"/>
        <v/>
      </c>
      <c r="X458" s="105" t="str">
        <f t="shared" ca="1" si="241"/>
        <v/>
      </c>
      <c r="Y458" s="105" t="str">
        <f t="shared" ca="1" si="241"/>
        <v/>
      </c>
      <c r="AB458" s="111" t="str">
        <f t="shared" si="234"/>
        <v xml:space="preserve"> </v>
      </c>
      <c r="AC458" s="135"/>
      <c r="AD458" s="136"/>
      <c r="AE458" s="118" t="str">
        <f t="shared" si="210"/>
        <v/>
      </c>
      <c r="AF458" s="135"/>
      <c r="AG458" s="136"/>
      <c r="AH458" s="118" t="str">
        <f t="shared" si="211"/>
        <v/>
      </c>
      <c r="AI458" s="135"/>
      <c r="AJ458" s="136"/>
      <c r="AK458" s="118" t="str">
        <f t="shared" si="212"/>
        <v/>
      </c>
      <c r="AL458" s="135"/>
      <c r="AM458" s="136"/>
      <c r="AN458" s="118" t="str">
        <f t="shared" si="213"/>
        <v/>
      </c>
      <c r="AO458" s="135"/>
      <c r="AP458" s="136"/>
      <c r="AQ458" s="118" t="str">
        <f t="shared" si="214"/>
        <v/>
      </c>
      <c r="AT458" s="111" t="str">
        <f t="shared" si="215"/>
        <v xml:space="preserve"> </v>
      </c>
      <c r="AU458" t="str">
        <f t="shared" ca="1" si="216"/>
        <v/>
      </c>
      <c r="AV458" s="53" t="str">
        <f t="shared" ca="1" si="217"/>
        <v/>
      </c>
      <c r="AW458" t="str">
        <f t="shared" ca="1" si="218"/>
        <v/>
      </c>
      <c r="AX458" s="121" t="str">
        <f t="shared" ca="1" si="219"/>
        <v/>
      </c>
      <c r="AY458" s="53" t="str">
        <f t="shared" ca="1" si="220"/>
        <v/>
      </c>
      <c r="AZ458" t="str">
        <f t="shared" ca="1" si="221"/>
        <v/>
      </c>
      <c r="BA458" s="121" t="str">
        <f t="shared" ca="1" si="222"/>
        <v/>
      </c>
      <c r="BB458" s="53" t="str">
        <f t="shared" ca="1" si="223"/>
        <v/>
      </c>
      <c r="BC458" t="str">
        <f t="shared" ca="1" si="224"/>
        <v/>
      </c>
      <c r="BD458" s="121" t="str">
        <f t="shared" ca="1" si="225"/>
        <v/>
      </c>
      <c r="BE458" s="53" t="str">
        <f t="shared" ca="1" si="226"/>
        <v/>
      </c>
      <c r="BF458" t="str">
        <f t="shared" ca="1" si="227"/>
        <v/>
      </c>
      <c r="BG458" s="121" t="str">
        <f t="shared" ca="1" si="228"/>
        <v/>
      </c>
      <c r="BH458" s="53" t="str">
        <f t="shared" ca="1" si="229"/>
        <v/>
      </c>
    </row>
    <row r="459" spans="1:60" ht="15.75" thickBot="1" x14ac:dyDescent="0.3">
      <c r="A459" s="48"/>
      <c r="B459" s="48"/>
      <c r="C459" s="48"/>
      <c r="D459" s="48"/>
      <c r="E459" s="48"/>
      <c r="F459" s="48"/>
      <c r="G459" s="48"/>
      <c r="H459" s="48"/>
      <c r="I459" s="48"/>
      <c r="J459" s="220" t="str">
        <f>IF(ISBLANK($G459),"",VLOOKUP($G459,'Chp 3 - Condition Assessment'!$N$5:$R$1000,4,FALSE))</f>
        <v/>
      </c>
      <c r="K459" s="105" t="str">
        <f>IF(ISBLANK($G459),"",VLOOKUP($G459,'Chp 3 - Condition Assessment'!$N$5:$R$1000,5,FALSE))</f>
        <v/>
      </c>
      <c r="L459" s="32" t="str">
        <f t="shared" si="208"/>
        <v xml:space="preserve">  </v>
      </c>
      <c r="P459" t="b">
        <f t="shared" si="237"/>
        <v>0</v>
      </c>
      <c r="Q459" t="str">
        <f t="shared" si="239"/>
        <v/>
      </c>
      <c r="R459" s="53" t="str">
        <f t="shared" si="231"/>
        <v/>
      </c>
      <c r="S459" s="108" t="str">
        <f t="shared" si="232"/>
        <v/>
      </c>
      <c r="T459" s="81" t="str">
        <f t="shared" si="233"/>
        <v/>
      </c>
      <c r="U459" s="105" t="str">
        <f t="shared" ca="1" si="241"/>
        <v/>
      </c>
      <c r="V459" s="105" t="str">
        <f t="shared" ca="1" si="241"/>
        <v/>
      </c>
      <c r="W459" s="105" t="str">
        <f t="shared" ca="1" si="241"/>
        <v/>
      </c>
      <c r="X459" s="105" t="str">
        <f t="shared" ca="1" si="241"/>
        <v/>
      </c>
      <c r="Y459" s="105" t="str">
        <f t="shared" ca="1" si="241"/>
        <v/>
      </c>
      <c r="AB459" s="111" t="str">
        <f t="shared" si="234"/>
        <v xml:space="preserve"> </v>
      </c>
      <c r="AC459" s="135"/>
      <c r="AD459" s="136"/>
      <c r="AE459" s="118" t="str">
        <f t="shared" si="210"/>
        <v/>
      </c>
      <c r="AF459" s="135"/>
      <c r="AG459" s="136"/>
      <c r="AH459" s="118" t="str">
        <f t="shared" si="211"/>
        <v/>
      </c>
      <c r="AI459" s="135"/>
      <c r="AJ459" s="136"/>
      <c r="AK459" s="118" t="str">
        <f t="shared" si="212"/>
        <v/>
      </c>
      <c r="AL459" s="135"/>
      <c r="AM459" s="136"/>
      <c r="AN459" s="118" t="str">
        <f t="shared" si="213"/>
        <v/>
      </c>
      <c r="AO459" s="135"/>
      <c r="AP459" s="136"/>
      <c r="AQ459" s="118" t="str">
        <f t="shared" si="214"/>
        <v/>
      </c>
      <c r="AT459" s="111" t="str">
        <f t="shared" si="215"/>
        <v xml:space="preserve"> </v>
      </c>
      <c r="AU459" t="str">
        <f t="shared" ca="1" si="216"/>
        <v/>
      </c>
      <c r="AV459" s="53" t="str">
        <f t="shared" ca="1" si="217"/>
        <v/>
      </c>
      <c r="AW459" t="str">
        <f t="shared" ca="1" si="218"/>
        <v/>
      </c>
      <c r="AX459" s="121" t="str">
        <f t="shared" ca="1" si="219"/>
        <v/>
      </c>
      <c r="AY459" s="53" t="str">
        <f t="shared" ca="1" si="220"/>
        <v/>
      </c>
      <c r="AZ459" t="str">
        <f t="shared" ca="1" si="221"/>
        <v/>
      </c>
      <c r="BA459" s="121" t="str">
        <f t="shared" ca="1" si="222"/>
        <v/>
      </c>
      <c r="BB459" s="53" t="str">
        <f t="shared" ca="1" si="223"/>
        <v/>
      </c>
      <c r="BC459" t="str">
        <f t="shared" ca="1" si="224"/>
        <v/>
      </c>
      <c r="BD459" s="121" t="str">
        <f t="shared" ca="1" si="225"/>
        <v/>
      </c>
      <c r="BE459" s="53" t="str">
        <f t="shared" ca="1" si="226"/>
        <v/>
      </c>
      <c r="BF459" t="str">
        <f t="shared" ca="1" si="227"/>
        <v/>
      </c>
      <c r="BG459" s="121" t="str">
        <f t="shared" ca="1" si="228"/>
        <v/>
      </c>
      <c r="BH459" s="53" t="str">
        <f t="shared" ca="1" si="229"/>
        <v/>
      </c>
    </row>
    <row r="460" spans="1:60" ht="15.75" thickBot="1" x14ac:dyDescent="0.3">
      <c r="A460" s="48"/>
      <c r="B460" s="48"/>
      <c r="C460" s="48"/>
      <c r="D460" s="48"/>
      <c r="E460" s="48"/>
      <c r="F460" s="48"/>
      <c r="G460" s="48"/>
      <c r="H460" s="48"/>
      <c r="I460" s="48"/>
      <c r="J460" s="220" t="str">
        <f>IF(ISBLANK($G460),"",VLOOKUP($G460,'Chp 3 - Condition Assessment'!$N$5:$R$1000,4,FALSE))</f>
        <v/>
      </c>
      <c r="K460" s="105" t="str">
        <f>IF(ISBLANK($G460),"",VLOOKUP($G460,'Chp 3 - Condition Assessment'!$N$5:$R$1000,5,FALSE))</f>
        <v/>
      </c>
      <c r="L460" s="32" t="str">
        <f t="shared" ref="L460:L523" si="242">CONCATENATE(I460," ",D460," ",E460)</f>
        <v xml:space="preserve">  </v>
      </c>
      <c r="P460" t="b">
        <f t="shared" si="237"/>
        <v>0</v>
      </c>
      <c r="Q460" t="str">
        <f t="shared" si="239"/>
        <v/>
      </c>
      <c r="R460" s="53" t="str">
        <f t="shared" si="231"/>
        <v/>
      </c>
      <c r="S460" s="108" t="str">
        <f t="shared" si="232"/>
        <v/>
      </c>
      <c r="T460" s="81" t="str">
        <f t="shared" si="233"/>
        <v/>
      </c>
      <c r="U460" s="105" t="str">
        <f t="shared" ca="1" si="241"/>
        <v/>
      </c>
      <c r="V460" s="105" t="str">
        <f t="shared" ca="1" si="241"/>
        <v/>
      </c>
      <c r="W460" s="105" t="str">
        <f t="shared" ca="1" si="241"/>
        <v/>
      </c>
      <c r="X460" s="105" t="str">
        <f t="shared" ca="1" si="241"/>
        <v/>
      </c>
      <c r="Y460" s="105" t="str">
        <f t="shared" ca="1" si="241"/>
        <v/>
      </c>
      <c r="AB460" s="111" t="str">
        <f t="shared" si="234"/>
        <v xml:space="preserve"> </v>
      </c>
      <c r="AC460" s="135"/>
      <c r="AD460" s="136"/>
      <c r="AE460" s="118" t="str">
        <f t="shared" ref="AE460:AE523" si="243">IF(AB460=" ","",CEILING(AC460*(1+AD460),1))</f>
        <v/>
      </c>
      <c r="AF460" s="135"/>
      <c r="AG460" s="136"/>
      <c r="AH460" s="118" t="str">
        <f t="shared" ref="AH460:AH523" si="244">IF(AB460=" ","",CEILING(AF460*(1+AG460),1))</f>
        <v/>
      </c>
      <c r="AI460" s="135"/>
      <c r="AJ460" s="136"/>
      <c r="AK460" s="118" t="str">
        <f t="shared" ref="AK460:AK523" si="245">IF(AB460=" ","",CEILING(AI460*(1+AJ460),1))</f>
        <v/>
      </c>
      <c r="AL460" s="135"/>
      <c r="AM460" s="136"/>
      <c r="AN460" s="118" t="str">
        <f t="shared" ref="AN460:AN523" si="246">IF(AB460=" ","",CEILING(AL460*(1+AM460),1))</f>
        <v/>
      </c>
      <c r="AO460" s="135"/>
      <c r="AP460" s="136"/>
      <c r="AQ460" s="118" t="str">
        <f t="shared" ref="AQ460:AQ523" si="247">IF(AB460=" ","",CEILING(AO460*(1+AP460),1))</f>
        <v/>
      </c>
      <c r="AT460" s="111" t="str">
        <f t="shared" ref="AT460:AT523" si="248">IF(OR(ISBLANK(AB460),AB460="Grand Total"),"",AB460)</f>
        <v xml:space="preserve"> </v>
      </c>
      <c r="AU460" t="str">
        <f t="shared" ref="AU460:AU523" ca="1" si="249">IFERROR(IF((AE460-U460)&lt;0,0,AE460-U460),"")</f>
        <v/>
      </c>
      <c r="AV460" s="53" t="str">
        <f t="shared" ref="AV460:AV523" ca="1" si="250">IFERROR(AU460*$R460,"")</f>
        <v/>
      </c>
      <c r="AW460" t="str">
        <f t="shared" ref="AW460:AW523" ca="1" si="251">IFERROR(IF(($AW$9-$AU$9)&lt;$T460,AU460,0),"")</f>
        <v/>
      </c>
      <c r="AX460" s="121" t="str">
        <f t="shared" ref="AX460:AX523" ca="1" si="252">IFERROR(IF(AH460-V460-AW460&lt;0,0,AH460-V460-AW460),"")</f>
        <v/>
      </c>
      <c r="AY460" s="53" t="str">
        <f t="shared" ref="AY460:AY523" ca="1" si="253">IFERROR(AX460*$R460,"")</f>
        <v/>
      </c>
      <c r="AZ460" t="str">
        <f t="shared" ref="AZ460:AZ523" ca="1" si="254">IFERROR(IF(($AZ$9-$AU$9)&lt;$T460,AU460,0)+IF(($AZ$9-$AW$9)&lt;$T460,AX460,0),"")</f>
        <v/>
      </c>
      <c r="BA460" s="121" t="str">
        <f t="shared" ref="BA460:BA523" ca="1" si="255">IFERROR(IF(AK460-W460-AZ460&lt;0,0,AK460-W460-AZ460),"")</f>
        <v/>
      </c>
      <c r="BB460" s="53" t="str">
        <f t="shared" ref="BB460:BB523" ca="1" si="256">IFERROR(BA460*$R460,"")</f>
        <v/>
      </c>
      <c r="BC460" t="str">
        <f t="shared" ref="BC460:BC523" ca="1" si="257">IFERROR(IF(($BC$9-$AU$9)&lt;$T460,AU460,0)+IF(($BC$9-$AW$9)&lt;$T460,AX460,0)+IF(($BC$9-$AZ$9)&lt;$T460,BA460,0),"")</f>
        <v/>
      </c>
      <c r="BD460" s="121" t="str">
        <f t="shared" ref="BD460:BD523" ca="1" si="258">IFERROR(IF(AN460-X460-BC460&lt;0,0,AN460-X460-BC460),"")</f>
        <v/>
      </c>
      <c r="BE460" s="53" t="str">
        <f t="shared" ref="BE460:BE523" ca="1" si="259">IFERROR(BD460*$R460,"")</f>
        <v/>
      </c>
      <c r="BF460" t="str">
        <f t="shared" ref="BF460:BF523" ca="1" si="260">IFERROR(IF(($BF$9-$AU$9)&lt;$T460,AU460,0)+IF(($BF$9-$AW$9)&lt;$T460,AX460,0)+IF(($BF$9-$AZ$9)&lt;$T460,BA460,0)+IF(($BF$9-$BC$9)&lt;$T460,BD460,0),"")</f>
        <v/>
      </c>
      <c r="BG460" s="121" t="str">
        <f t="shared" ref="BG460:BG523" ca="1" si="261">IFERROR(IF(AQ460-Y460-BF460&lt;0,0,AQ460-Y460-BF460),"")</f>
        <v/>
      </c>
      <c r="BH460" s="53" t="str">
        <f t="shared" ref="BH460:BH523" ca="1" si="262">IFERROR(BG460*$R460,"")</f>
        <v/>
      </c>
    </row>
    <row r="461" spans="1:60" ht="15.75" thickBot="1" x14ac:dyDescent="0.3">
      <c r="A461" s="48"/>
      <c r="B461" s="48"/>
      <c r="C461" s="48"/>
      <c r="D461" s="48"/>
      <c r="E461" s="48"/>
      <c r="F461" s="48"/>
      <c r="G461" s="48"/>
      <c r="H461" s="48"/>
      <c r="I461" s="48"/>
      <c r="J461" s="220" t="str">
        <f>IF(ISBLANK($G461),"",VLOOKUP($G461,'Chp 3 - Condition Assessment'!$N$5:$R$1000,4,FALSE))</f>
        <v/>
      </c>
      <c r="K461" s="105" t="str">
        <f>IF(ISBLANK($G461),"",VLOOKUP($G461,'Chp 3 - Condition Assessment'!$N$5:$R$1000,5,FALSE))</f>
        <v/>
      </c>
      <c r="L461" s="32" t="str">
        <f t="shared" si="242"/>
        <v xml:space="preserve">  </v>
      </c>
      <c r="P461" t="b">
        <f t="shared" si="237"/>
        <v>0</v>
      </c>
      <c r="Q461" t="str">
        <f t="shared" si="239"/>
        <v/>
      </c>
      <c r="R461" s="53" t="str">
        <f t="shared" si="231"/>
        <v/>
      </c>
      <c r="S461" s="108" t="str">
        <f t="shared" si="232"/>
        <v/>
      </c>
      <c r="T461" s="81" t="str">
        <f t="shared" si="233"/>
        <v/>
      </c>
      <c r="U461" s="105" t="str">
        <f t="shared" ca="1" si="241"/>
        <v/>
      </c>
      <c r="V461" s="105" t="str">
        <f t="shared" ca="1" si="241"/>
        <v/>
      </c>
      <c r="W461" s="105" t="str">
        <f t="shared" ca="1" si="241"/>
        <v/>
      </c>
      <c r="X461" s="105" t="str">
        <f t="shared" ca="1" si="241"/>
        <v/>
      </c>
      <c r="Y461" s="105" t="str">
        <f t="shared" ca="1" si="241"/>
        <v/>
      </c>
      <c r="AB461" s="111" t="str">
        <f t="shared" si="234"/>
        <v xml:space="preserve"> </v>
      </c>
      <c r="AC461" s="135"/>
      <c r="AD461" s="136"/>
      <c r="AE461" s="118" t="str">
        <f t="shared" si="243"/>
        <v/>
      </c>
      <c r="AF461" s="135"/>
      <c r="AG461" s="136"/>
      <c r="AH461" s="118" t="str">
        <f t="shared" si="244"/>
        <v/>
      </c>
      <c r="AI461" s="135"/>
      <c r="AJ461" s="136"/>
      <c r="AK461" s="118" t="str">
        <f t="shared" si="245"/>
        <v/>
      </c>
      <c r="AL461" s="135"/>
      <c r="AM461" s="136"/>
      <c r="AN461" s="118" t="str">
        <f t="shared" si="246"/>
        <v/>
      </c>
      <c r="AO461" s="135"/>
      <c r="AP461" s="136"/>
      <c r="AQ461" s="118" t="str">
        <f t="shared" si="247"/>
        <v/>
      </c>
      <c r="AT461" s="111" t="str">
        <f t="shared" si="248"/>
        <v xml:space="preserve"> </v>
      </c>
      <c r="AU461" t="str">
        <f t="shared" ca="1" si="249"/>
        <v/>
      </c>
      <c r="AV461" s="53" t="str">
        <f t="shared" ca="1" si="250"/>
        <v/>
      </c>
      <c r="AW461" t="str">
        <f t="shared" ca="1" si="251"/>
        <v/>
      </c>
      <c r="AX461" s="121" t="str">
        <f t="shared" ca="1" si="252"/>
        <v/>
      </c>
      <c r="AY461" s="53" t="str">
        <f t="shared" ca="1" si="253"/>
        <v/>
      </c>
      <c r="AZ461" t="str">
        <f t="shared" ca="1" si="254"/>
        <v/>
      </c>
      <c r="BA461" s="121" t="str">
        <f t="shared" ca="1" si="255"/>
        <v/>
      </c>
      <c r="BB461" s="53" t="str">
        <f t="shared" ca="1" si="256"/>
        <v/>
      </c>
      <c r="BC461" t="str">
        <f t="shared" ca="1" si="257"/>
        <v/>
      </c>
      <c r="BD461" s="121" t="str">
        <f t="shared" ca="1" si="258"/>
        <v/>
      </c>
      <c r="BE461" s="53" t="str">
        <f t="shared" ca="1" si="259"/>
        <v/>
      </c>
      <c r="BF461" t="str">
        <f t="shared" ca="1" si="260"/>
        <v/>
      </c>
      <c r="BG461" s="121" t="str">
        <f t="shared" ca="1" si="261"/>
        <v/>
      </c>
      <c r="BH461" s="53" t="str">
        <f t="shared" ca="1" si="262"/>
        <v/>
      </c>
    </row>
    <row r="462" spans="1:60" ht="15.75" thickBot="1" x14ac:dyDescent="0.3">
      <c r="A462" s="48"/>
      <c r="B462" s="48"/>
      <c r="C462" s="48"/>
      <c r="D462" s="48"/>
      <c r="E462" s="48"/>
      <c r="F462" s="48"/>
      <c r="G462" s="48"/>
      <c r="H462" s="48"/>
      <c r="I462" s="48"/>
      <c r="J462" s="220" t="str">
        <f>IF(ISBLANK($G462),"",VLOOKUP($G462,'Chp 3 - Condition Assessment'!$N$5:$R$1000,4,FALSE))</f>
        <v/>
      </c>
      <c r="K462" s="105" t="str">
        <f>IF(ISBLANK($G462),"",VLOOKUP($G462,'Chp 3 - Condition Assessment'!$N$5:$R$1000,5,FALSE))</f>
        <v/>
      </c>
      <c r="L462" s="32" t="str">
        <f t="shared" si="242"/>
        <v xml:space="preserve">  </v>
      </c>
      <c r="P462" t="b">
        <f t="shared" si="237"/>
        <v>0</v>
      </c>
      <c r="Q462" t="str">
        <f t="shared" si="239"/>
        <v/>
      </c>
      <c r="R462" s="53" t="str">
        <f t="shared" si="231"/>
        <v/>
      </c>
      <c r="S462" s="108" t="str">
        <f t="shared" si="232"/>
        <v/>
      </c>
      <c r="T462" s="81" t="str">
        <f t="shared" si="233"/>
        <v/>
      </c>
      <c r="U462" s="105" t="str">
        <f t="shared" ca="1" si="241"/>
        <v/>
      </c>
      <c r="V462" s="105" t="str">
        <f t="shared" ca="1" si="241"/>
        <v/>
      </c>
      <c r="W462" s="105" t="str">
        <f t="shared" ca="1" si="241"/>
        <v/>
      </c>
      <c r="X462" s="105" t="str">
        <f t="shared" ca="1" si="241"/>
        <v/>
      </c>
      <c r="Y462" s="105" t="str">
        <f t="shared" ca="1" si="241"/>
        <v/>
      </c>
      <c r="AB462" s="111" t="str">
        <f t="shared" si="234"/>
        <v xml:space="preserve"> </v>
      </c>
      <c r="AC462" s="135"/>
      <c r="AD462" s="136"/>
      <c r="AE462" s="118" t="str">
        <f t="shared" si="243"/>
        <v/>
      </c>
      <c r="AF462" s="135"/>
      <c r="AG462" s="136"/>
      <c r="AH462" s="118" t="str">
        <f t="shared" si="244"/>
        <v/>
      </c>
      <c r="AI462" s="135"/>
      <c r="AJ462" s="136"/>
      <c r="AK462" s="118" t="str">
        <f t="shared" si="245"/>
        <v/>
      </c>
      <c r="AL462" s="135"/>
      <c r="AM462" s="136"/>
      <c r="AN462" s="118" t="str">
        <f t="shared" si="246"/>
        <v/>
      </c>
      <c r="AO462" s="135"/>
      <c r="AP462" s="136"/>
      <c r="AQ462" s="118" t="str">
        <f t="shared" si="247"/>
        <v/>
      </c>
      <c r="AT462" s="111" t="str">
        <f t="shared" si="248"/>
        <v xml:space="preserve"> </v>
      </c>
      <c r="AU462" t="str">
        <f t="shared" ca="1" si="249"/>
        <v/>
      </c>
      <c r="AV462" s="53" t="str">
        <f t="shared" ca="1" si="250"/>
        <v/>
      </c>
      <c r="AW462" t="str">
        <f t="shared" ca="1" si="251"/>
        <v/>
      </c>
      <c r="AX462" s="121" t="str">
        <f t="shared" ca="1" si="252"/>
        <v/>
      </c>
      <c r="AY462" s="53" t="str">
        <f t="shared" ca="1" si="253"/>
        <v/>
      </c>
      <c r="AZ462" t="str">
        <f t="shared" ca="1" si="254"/>
        <v/>
      </c>
      <c r="BA462" s="121" t="str">
        <f t="shared" ca="1" si="255"/>
        <v/>
      </c>
      <c r="BB462" s="53" t="str">
        <f t="shared" ca="1" si="256"/>
        <v/>
      </c>
      <c r="BC462" t="str">
        <f t="shared" ca="1" si="257"/>
        <v/>
      </c>
      <c r="BD462" s="121" t="str">
        <f t="shared" ca="1" si="258"/>
        <v/>
      </c>
      <c r="BE462" s="53" t="str">
        <f t="shared" ca="1" si="259"/>
        <v/>
      </c>
      <c r="BF462" t="str">
        <f t="shared" ca="1" si="260"/>
        <v/>
      </c>
      <c r="BG462" s="121" t="str">
        <f t="shared" ca="1" si="261"/>
        <v/>
      </c>
      <c r="BH462" s="53" t="str">
        <f t="shared" ca="1" si="262"/>
        <v/>
      </c>
    </row>
    <row r="463" spans="1:60" ht="15.75" thickBot="1" x14ac:dyDescent="0.3">
      <c r="A463" s="48"/>
      <c r="B463" s="48"/>
      <c r="C463" s="48"/>
      <c r="D463" s="48"/>
      <c r="E463" s="48"/>
      <c r="F463" s="48"/>
      <c r="G463" s="48"/>
      <c r="H463" s="48"/>
      <c r="I463" s="48"/>
      <c r="J463" s="220" t="str">
        <f>IF(ISBLANK($G463),"",VLOOKUP($G463,'Chp 3 - Condition Assessment'!$N$5:$R$1000,4,FALSE))</f>
        <v/>
      </c>
      <c r="K463" s="105" t="str">
        <f>IF(ISBLANK($G463),"",VLOOKUP($G463,'Chp 3 - Condition Assessment'!$N$5:$R$1000,5,FALSE))</f>
        <v/>
      </c>
      <c r="L463" s="32" t="str">
        <f t="shared" si="242"/>
        <v xml:space="preserve">  </v>
      </c>
      <c r="P463" t="b">
        <f t="shared" si="237"/>
        <v>0</v>
      </c>
      <c r="Q463" t="str">
        <f t="shared" si="239"/>
        <v/>
      </c>
      <c r="R463" s="53" t="str">
        <f t="shared" si="231"/>
        <v/>
      </c>
      <c r="S463" s="108" t="str">
        <f t="shared" si="232"/>
        <v/>
      </c>
      <c r="T463" s="81" t="str">
        <f t="shared" si="233"/>
        <v/>
      </c>
      <c r="U463" s="105" t="str">
        <f t="shared" ca="1" si="241"/>
        <v/>
      </c>
      <c r="V463" s="105" t="str">
        <f t="shared" ca="1" si="241"/>
        <v/>
      </c>
      <c r="W463" s="105" t="str">
        <f t="shared" ca="1" si="241"/>
        <v/>
      </c>
      <c r="X463" s="105" t="str">
        <f t="shared" ca="1" si="241"/>
        <v/>
      </c>
      <c r="Y463" s="105" t="str">
        <f t="shared" ca="1" si="241"/>
        <v/>
      </c>
      <c r="AB463" s="111" t="str">
        <f t="shared" si="234"/>
        <v xml:space="preserve"> </v>
      </c>
      <c r="AC463" s="135"/>
      <c r="AD463" s="136"/>
      <c r="AE463" s="118" t="str">
        <f t="shared" si="243"/>
        <v/>
      </c>
      <c r="AF463" s="135"/>
      <c r="AG463" s="136"/>
      <c r="AH463" s="118" t="str">
        <f t="shared" si="244"/>
        <v/>
      </c>
      <c r="AI463" s="135"/>
      <c r="AJ463" s="136"/>
      <c r="AK463" s="118" t="str">
        <f t="shared" si="245"/>
        <v/>
      </c>
      <c r="AL463" s="135"/>
      <c r="AM463" s="136"/>
      <c r="AN463" s="118" t="str">
        <f t="shared" si="246"/>
        <v/>
      </c>
      <c r="AO463" s="135"/>
      <c r="AP463" s="136"/>
      <c r="AQ463" s="118" t="str">
        <f t="shared" si="247"/>
        <v/>
      </c>
      <c r="AT463" s="111" t="str">
        <f t="shared" si="248"/>
        <v xml:space="preserve"> </v>
      </c>
      <c r="AU463" t="str">
        <f t="shared" ca="1" si="249"/>
        <v/>
      </c>
      <c r="AV463" s="53" t="str">
        <f t="shared" ca="1" si="250"/>
        <v/>
      </c>
      <c r="AW463" t="str">
        <f t="shared" ca="1" si="251"/>
        <v/>
      </c>
      <c r="AX463" s="121" t="str">
        <f t="shared" ca="1" si="252"/>
        <v/>
      </c>
      <c r="AY463" s="53" t="str">
        <f t="shared" ca="1" si="253"/>
        <v/>
      </c>
      <c r="AZ463" t="str">
        <f t="shared" ca="1" si="254"/>
        <v/>
      </c>
      <c r="BA463" s="121" t="str">
        <f t="shared" ca="1" si="255"/>
        <v/>
      </c>
      <c r="BB463" s="53" t="str">
        <f t="shared" ca="1" si="256"/>
        <v/>
      </c>
      <c r="BC463" t="str">
        <f t="shared" ca="1" si="257"/>
        <v/>
      </c>
      <c r="BD463" s="121" t="str">
        <f t="shared" ca="1" si="258"/>
        <v/>
      </c>
      <c r="BE463" s="53" t="str">
        <f t="shared" ca="1" si="259"/>
        <v/>
      </c>
      <c r="BF463" t="str">
        <f t="shared" ca="1" si="260"/>
        <v/>
      </c>
      <c r="BG463" s="121" t="str">
        <f t="shared" ca="1" si="261"/>
        <v/>
      </c>
      <c r="BH463" s="53" t="str">
        <f t="shared" ca="1" si="262"/>
        <v/>
      </c>
    </row>
    <row r="464" spans="1:60" ht="15.75" thickBot="1" x14ac:dyDescent="0.3">
      <c r="A464" s="48"/>
      <c r="B464" s="48"/>
      <c r="C464" s="48"/>
      <c r="D464" s="48"/>
      <c r="E464" s="48"/>
      <c r="F464" s="48"/>
      <c r="G464" s="48"/>
      <c r="H464" s="48"/>
      <c r="I464" s="48"/>
      <c r="J464" s="220" t="str">
        <f>IF(ISBLANK($G464),"",VLOOKUP($G464,'Chp 3 - Condition Assessment'!$N$5:$R$1000,4,FALSE))</f>
        <v/>
      </c>
      <c r="K464" s="105" t="str">
        <f>IF(ISBLANK($G464),"",VLOOKUP($G464,'Chp 3 - Condition Assessment'!$N$5:$R$1000,5,FALSE))</f>
        <v/>
      </c>
      <c r="L464" s="32" t="str">
        <f t="shared" si="242"/>
        <v xml:space="preserve">  </v>
      </c>
      <c r="P464" t="b">
        <f t="shared" si="237"/>
        <v>0</v>
      </c>
      <c r="Q464" t="str">
        <f t="shared" si="239"/>
        <v/>
      </c>
      <c r="R464" s="53" t="str">
        <f t="shared" si="231"/>
        <v/>
      </c>
      <c r="S464" s="108" t="str">
        <f t="shared" si="232"/>
        <v/>
      </c>
      <c r="T464" s="81" t="str">
        <f t="shared" si="233"/>
        <v/>
      </c>
      <c r="U464" s="105" t="str">
        <f t="shared" ca="1" si="241"/>
        <v/>
      </c>
      <c r="V464" s="105" t="str">
        <f t="shared" ca="1" si="241"/>
        <v/>
      </c>
      <c r="W464" s="105" t="str">
        <f t="shared" ca="1" si="241"/>
        <v/>
      </c>
      <c r="X464" s="105" t="str">
        <f t="shared" ca="1" si="241"/>
        <v/>
      </c>
      <c r="Y464" s="105" t="str">
        <f t="shared" ca="1" si="241"/>
        <v/>
      </c>
      <c r="AB464" s="111" t="str">
        <f t="shared" si="234"/>
        <v xml:space="preserve"> </v>
      </c>
      <c r="AC464" s="135"/>
      <c r="AD464" s="136"/>
      <c r="AE464" s="118" t="str">
        <f t="shared" si="243"/>
        <v/>
      </c>
      <c r="AF464" s="135"/>
      <c r="AG464" s="136"/>
      <c r="AH464" s="118" t="str">
        <f t="shared" si="244"/>
        <v/>
      </c>
      <c r="AI464" s="135"/>
      <c r="AJ464" s="136"/>
      <c r="AK464" s="118" t="str">
        <f t="shared" si="245"/>
        <v/>
      </c>
      <c r="AL464" s="135"/>
      <c r="AM464" s="136"/>
      <c r="AN464" s="118" t="str">
        <f t="shared" si="246"/>
        <v/>
      </c>
      <c r="AO464" s="135"/>
      <c r="AP464" s="136"/>
      <c r="AQ464" s="118" t="str">
        <f t="shared" si="247"/>
        <v/>
      </c>
      <c r="AT464" s="111" t="str">
        <f t="shared" si="248"/>
        <v xml:space="preserve"> </v>
      </c>
      <c r="AU464" t="str">
        <f t="shared" ca="1" si="249"/>
        <v/>
      </c>
      <c r="AV464" s="53" t="str">
        <f t="shared" ca="1" si="250"/>
        <v/>
      </c>
      <c r="AW464" t="str">
        <f t="shared" ca="1" si="251"/>
        <v/>
      </c>
      <c r="AX464" s="121" t="str">
        <f t="shared" ca="1" si="252"/>
        <v/>
      </c>
      <c r="AY464" s="53" t="str">
        <f t="shared" ca="1" si="253"/>
        <v/>
      </c>
      <c r="AZ464" t="str">
        <f t="shared" ca="1" si="254"/>
        <v/>
      </c>
      <c r="BA464" s="121" t="str">
        <f t="shared" ca="1" si="255"/>
        <v/>
      </c>
      <c r="BB464" s="53" t="str">
        <f t="shared" ca="1" si="256"/>
        <v/>
      </c>
      <c r="BC464" t="str">
        <f t="shared" ca="1" si="257"/>
        <v/>
      </c>
      <c r="BD464" s="121" t="str">
        <f t="shared" ca="1" si="258"/>
        <v/>
      </c>
      <c r="BE464" s="53" t="str">
        <f t="shared" ca="1" si="259"/>
        <v/>
      </c>
      <c r="BF464" t="str">
        <f t="shared" ca="1" si="260"/>
        <v/>
      </c>
      <c r="BG464" s="121" t="str">
        <f t="shared" ca="1" si="261"/>
        <v/>
      </c>
      <c r="BH464" s="53" t="str">
        <f t="shared" ca="1" si="262"/>
        <v/>
      </c>
    </row>
    <row r="465" spans="1:60" ht="15.75" thickBot="1" x14ac:dyDescent="0.3">
      <c r="A465" s="48"/>
      <c r="B465" s="48"/>
      <c r="C465" s="48"/>
      <c r="D465" s="48"/>
      <c r="E465" s="48"/>
      <c r="F465" s="48"/>
      <c r="G465" s="48"/>
      <c r="H465" s="48"/>
      <c r="I465" s="48"/>
      <c r="J465" s="220" t="str">
        <f>IF(ISBLANK($G465),"",VLOOKUP($G465,'Chp 3 - Condition Assessment'!$N$5:$R$1000,4,FALSE))</f>
        <v/>
      </c>
      <c r="K465" s="105" t="str">
        <f>IF(ISBLANK($G465),"",VLOOKUP($G465,'Chp 3 - Condition Assessment'!$N$5:$R$1000,5,FALSE))</f>
        <v/>
      </c>
      <c r="L465" s="32" t="str">
        <f t="shared" si="242"/>
        <v xml:space="preserve">  </v>
      </c>
      <c r="P465" t="b">
        <f t="shared" si="237"/>
        <v>0</v>
      </c>
      <c r="Q465" t="str">
        <f t="shared" si="239"/>
        <v/>
      </c>
      <c r="R465" s="53" t="str">
        <f t="shared" si="231"/>
        <v/>
      </c>
      <c r="S465" s="108" t="str">
        <f t="shared" si="232"/>
        <v/>
      </c>
      <c r="T465" s="81" t="str">
        <f t="shared" si="233"/>
        <v/>
      </c>
      <c r="U465" s="105" t="str">
        <f t="shared" ca="1" si="241"/>
        <v/>
      </c>
      <c r="V465" s="105" t="str">
        <f t="shared" ca="1" si="241"/>
        <v/>
      </c>
      <c r="W465" s="105" t="str">
        <f t="shared" ca="1" si="241"/>
        <v/>
      </c>
      <c r="X465" s="105" t="str">
        <f t="shared" ca="1" si="241"/>
        <v/>
      </c>
      <c r="Y465" s="105" t="str">
        <f t="shared" ca="1" si="241"/>
        <v/>
      </c>
      <c r="AB465" s="111" t="str">
        <f t="shared" si="234"/>
        <v xml:space="preserve"> </v>
      </c>
      <c r="AC465" s="135"/>
      <c r="AD465" s="136"/>
      <c r="AE465" s="118" t="str">
        <f t="shared" si="243"/>
        <v/>
      </c>
      <c r="AF465" s="135"/>
      <c r="AG465" s="136"/>
      <c r="AH465" s="118" t="str">
        <f t="shared" si="244"/>
        <v/>
      </c>
      <c r="AI465" s="135"/>
      <c r="AJ465" s="136"/>
      <c r="AK465" s="118" t="str">
        <f t="shared" si="245"/>
        <v/>
      </c>
      <c r="AL465" s="135"/>
      <c r="AM465" s="136"/>
      <c r="AN465" s="118" t="str">
        <f t="shared" si="246"/>
        <v/>
      </c>
      <c r="AO465" s="135"/>
      <c r="AP465" s="136"/>
      <c r="AQ465" s="118" t="str">
        <f t="shared" si="247"/>
        <v/>
      </c>
      <c r="AT465" s="111" t="str">
        <f t="shared" si="248"/>
        <v xml:space="preserve"> </v>
      </c>
      <c r="AU465" t="str">
        <f t="shared" ca="1" si="249"/>
        <v/>
      </c>
      <c r="AV465" s="53" t="str">
        <f t="shared" ca="1" si="250"/>
        <v/>
      </c>
      <c r="AW465" t="str">
        <f t="shared" ca="1" si="251"/>
        <v/>
      </c>
      <c r="AX465" s="121" t="str">
        <f t="shared" ca="1" si="252"/>
        <v/>
      </c>
      <c r="AY465" s="53" t="str">
        <f t="shared" ca="1" si="253"/>
        <v/>
      </c>
      <c r="AZ465" t="str">
        <f t="shared" ca="1" si="254"/>
        <v/>
      </c>
      <c r="BA465" s="121" t="str">
        <f t="shared" ca="1" si="255"/>
        <v/>
      </c>
      <c r="BB465" s="53" t="str">
        <f t="shared" ca="1" si="256"/>
        <v/>
      </c>
      <c r="BC465" t="str">
        <f t="shared" ca="1" si="257"/>
        <v/>
      </c>
      <c r="BD465" s="121" t="str">
        <f t="shared" ca="1" si="258"/>
        <v/>
      </c>
      <c r="BE465" s="53" t="str">
        <f t="shared" ca="1" si="259"/>
        <v/>
      </c>
      <c r="BF465" t="str">
        <f t="shared" ca="1" si="260"/>
        <v/>
      </c>
      <c r="BG465" s="121" t="str">
        <f t="shared" ca="1" si="261"/>
        <v/>
      </c>
      <c r="BH465" s="53" t="str">
        <f t="shared" ca="1" si="262"/>
        <v/>
      </c>
    </row>
    <row r="466" spans="1:60" ht="15.75" thickBot="1" x14ac:dyDescent="0.3">
      <c r="A466" s="48"/>
      <c r="B466" s="48"/>
      <c r="C466" s="48"/>
      <c r="D466" s="48"/>
      <c r="E466" s="48"/>
      <c r="F466" s="48"/>
      <c r="G466" s="48"/>
      <c r="H466" s="48"/>
      <c r="I466" s="48"/>
      <c r="J466" s="220" t="str">
        <f>IF(ISBLANK($G466),"",VLOOKUP($G466,'Chp 3 - Condition Assessment'!$N$5:$R$1000,4,FALSE))</f>
        <v/>
      </c>
      <c r="K466" s="105" t="str">
        <f>IF(ISBLANK($G466),"",VLOOKUP($G466,'Chp 3 - Condition Assessment'!$N$5:$R$1000,5,FALSE))</f>
        <v/>
      </c>
      <c r="L466" s="32" t="str">
        <f t="shared" si="242"/>
        <v xml:space="preserve">  </v>
      </c>
      <c r="P466" t="b">
        <f t="shared" si="237"/>
        <v>0</v>
      </c>
      <c r="Q466" t="str">
        <f t="shared" si="239"/>
        <v/>
      </c>
      <c r="R466" s="53" t="str">
        <f t="shared" si="231"/>
        <v/>
      </c>
      <c r="S466" s="108" t="str">
        <f t="shared" si="232"/>
        <v/>
      </c>
      <c r="T466" s="81" t="str">
        <f t="shared" si="233"/>
        <v/>
      </c>
      <c r="U466" s="105" t="str">
        <f t="shared" ref="U466:Y475" ca="1" si="263">IFERROR(IF((U$10-$S466)&lt;=$T466,$Q466,0),"")</f>
        <v/>
      </c>
      <c r="V466" s="105" t="str">
        <f t="shared" ca="1" si="263"/>
        <v/>
      </c>
      <c r="W466" s="105" t="str">
        <f t="shared" ca="1" si="263"/>
        <v/>
      </c>
      <c r="X466" s="105" t="str">
        <f t="shared" ca="1" si="263"/>
        <v/>
      </c>
      <c r="Y466" s="105" t="str">
        <f t="shared" ca="1" si="263"/>
        <v/>
      </c>
      <c r="AB466" s="111" t="str">
        <f t="shared" si="234"/>
        <v xml:space="preserve"> </v>
      </c>
      <c r="AC466" s="135"/>
      <c r="AD466" s="136"/>
      <c r="AE466" s="118" t="str">
        <f t="shared" si="243"/>
        <v/>
      </c>
      <c r="AF466" s="135"/>
      <c r="AG466" s="136"/>
      <c r="AH466" s="118" t="str">
        <f t="shared" si="244"/>
        <v/>
      </c>
      <c r="AI466" s="135"/>
      <c r="AJ466" s="136"/>
      <c r="AK466" s="118" t="str">
        <f t="shared" si="245"/>
        <v/>
      </c>
      <c r="AL466" s="135"/>
      <c r="AM466" s="136"/>
      <c r="AN466" s="118" t="str">
        <f t="shared" si="246"/>
        <v/>
      </c>
      <c r="AO466" s="135"/>
      <c r="AP466" s="136"/>
      <c r="AQ466" s="118" t="str">
        <f t="shared" si="247"/>
        <v/>
      </c>
      <c r="AT466" s="111" t="str">
        <f t="shared" si="248"/>
        <v xml:space="preserve"> </v>
      </c>
      <c r="AU466" t="str">
        <f t="shared" ca="1" si="249"/>
        <v/>
      </c>
      <c r="AV466" s="53" t="str">
        <f t="shared" ca="1" si="250"/>
        <v/>
      </c>
      <c r="AW466" t="str">
        <f t="shared" ca="1" si="251"/>
        <v/>
      </c>
      <c r="AX466" s="121" t="str">
        <f t="shared" ca="1" si="252"/>
        <v/>
      </c>
      <c r="AY466" s="53" t="str">
        <f t="shared" ca="1" si="253"/>
        <v/>
      </c>
      <c r="AZ466" t="str">
        <f t="shared" ca="1" si="254"/>
        <v/>
      </c>
      <c r="BA466" s="121" t="str">
        <f t="shared" ca="1" si="255"/>
        <v/>
      </c>
      <c r="BB466" s="53" t="str">
        <f t="shared" ca="1" si="256"/>
        <v/>
      </c>
      <c r="BC466" t="str">
        <f t="shared" ca="1" si="257"/>
        <v/>
      </c>
      <c r="BD466" s="121" t="str">
        <f t="shared" ca="1" si="258"/>
        <v/>
      </c>
      <c r="BE466" s="53" t="str">
        <f t="shared" ca="1" si="259"/>
        <v/>
      </c>
      <c r="BF466" t="str">
        <f t="shared" ca="1" si="260"/>
        <v/>
      </c>
      <c r="BG466" s="121" t="str">
        <f t="shared" ca="1" si="261"/>
        <v/>
      </c>
      <c r="BH466" s="53" t="str">
        <f t="shared" ca="1" si="262"/>
        <v/>
      </c>
    </row>
    <row r="467" spans="1:60" ht="15.75" thickBot="1" x14ac:dyDescent="0.3">
      <c r="A467" s="48"/>
      <c r="B467" s="48"/>
      <c r="C467" s="48"/>
      <c r="D467" s="48"/>
      <c r="E467" s="48"/>
      <c r="F467" s="48"/>
      <c r="G467" s="48"/>
      <c r="H467" s="48"/>
      <c r="I467" s="48"/>
      <c r="J467" s="220" t="str">
        <f>IF(ISBLANK($G467),"",VLOOKUP($G467,'Chp 3 - Condition Assessment'!$N$5:$R$1000,4,FALSE))</f>
        <v/>
      </c>
      <c r="K467" s="105" t="str">
        <f>IF(ISBLANK($G467),"",VLOOKUP($G467,'Chp 3 - Condition Assessment'!$N$5:$R$1000,5,FALSE))</f>
        <v/>
      </c>
      <c r="L467" s="32" t="str">
        <f t="shared" si="242"/>
        <v xml:space="preserve">  </v>
      </c>
      <c r="P467" t="b">
        <f t="shared" si="237"/>
        <v>0</v>
      </c>
      <c r="Q467" t="str">
        <f t="shared" si="239"/>
        <v/>
      </c>
      <c r="R467" s="53" t="str">
        <f t="shared" si="231"/>
        <v/>
      </c>
      <c r="S467" s="108" t="str">
        <f t="shared" si="232"/>
        <v/>
      </c>
      <c r="T467" s="81" t="str">
        <f t="shared" si="233"/>
        <v/>
      </c>
      <c r="U467" s="105" t="str">
        <f t="shared" ca="1" si="263"/>
        <v/>
      </c>
      <c r="V467" s="105" t="str">
        <f t="shared" ca="1" si="263"/>
        <v/>
      </c>
      <c r="W467" s="105" t="str">
        <f t="shared" ca="1" si="263"/>
        <v/>
      </c>
      <c r="X467" s="105" t="str">
        <f t="shared" ca="1" si="263"/>
        <v/>
      </c>
      <c r="Y467" s="105" t="str">
        <f t="shared" ca="1" si="263"/>
        <v/>
      </c>
      <c r="AB467" s="111" t="str">
        <f t="shared" si="234"/>
        <v xml:space="preserve"> </v>
      </c>
      <c r="AC467" s="135"/>
      <c r="AD467" s="136"/>
      <c r="AE467" s="118" t="str">
        <f t="shared" si="243"/>
        <v/>
      </c>
      <c r="AF467" s="135"/>
      <c r="AG467" s="136"/>
      <c r="AH467" s="118" t="str">
        <f t="shared" si="244"/>
        <v/>
      </c>
      <c r="AI467" s="135"/>
      <c r="AJ467" s="136"/>
      <c r="AK467" s="118" t="str">
        <f t="shared" si="245"/>
        <v/>
      </c>
      <c r="AL467" s="135"/>
      <c r="AM467" s="136"/>
      <c r="AN467" s="118" t="str">
        <f t="shared" si="246"/>
        <v/>
      </c>
      <c r="AO467" s="135"/>
      <c r="AP467" s="136"/>
      <c r="AQ467" s="118" t="str">
        <f t="shared" si="247"/>
        <v/>
      </c>
      <c r="AT467" s="111" t="str">
        <f t="shared" si="248"/>
        <v xml:space="preserve"> </v>
      </c>
      <c r="AU467" t="str">
        <f t="shared" ca="1" si="249"/>
        <v/>
      </c>
      <c r="AV467" s="53" t="str">
        <f t="shared" ca="1" si="250"/>
        <v/>
      </c>
      <c r="AW467" t="str">
        <f t="shared" ca="1" si="251"/>
        <v/>
      </c>
      <c r="AX467" s="121" t="str">
        <f t="shared" ca="1" si="252"/>
        <v/>
      </c>
      <c r="AY467" s="53" t="str">
        <f t="shared" ca="1" si="253"/>
        <v/>
      </c>
      <c r="AZ467" t="str">
        <f t="shared" ca="1" si="254"/>
        <v/>
      </c>
      <c r="BA467" s="121" t="str">
        <f t="shared" ca="1" si="255"/>
        <v/>
      </c>
      <c r="BB467" s="53" t="str">
        <f t="shared" ca="1" si="256"/>
        <v/>
      </c>
      <c r="BC467" t="str">
        <f t="shared" ca="1" si="257"/>
        <v/>
      </c>
      <c r="BD467" s="121" t="str">
        <f t="shared" ca="1" si="258"/>
        <v/>
      </c>
      <c r="BE467" s="53" t="str">
        <f t="shared" ca="1" si="259"/>
        <v/>
      </c>
      <c r="BF467" t="str">
        <f t="shared" ca="1" si="260"/>
        <v/>
      </c>
      <c r="BG467" s="121" t="str">
        <f t="shared" ca="1" si="261"/>
        <v/>
      </c>
      <c r="BH467" s="53" t="str">
        <f t="shared" ca="1" si="262"/>
        <v/>
      </c>
    </row>
    <row r="468" spans="1:60" ht="15.75" thickBot="1" x14ac:dyDescent="0.3">
      <c r="A468" s="48"/>
      <c r="B468" s="48"/>
      <c r="C468" s="48"/>
      <c r="D468" s="48"/>
      <c r="E468" s="48"/>
      <c r="F468" s="48"/>
      <c r="G468" s="48"/>
      <c r="H468" s="48"/>
      <c r="I468" s="48"/>
      <c r="J468" s="220" t="str">
        <f>IF(ISBLANK($G468),"",VLOOKUP($G468,'Chp 3 - Condition Assessment'!$N$5:$R$1000,4,FALSE))</f>
        <v/>
      </c>
      <c r="K468" s="105" t="str">
        <f>IF(ISBLANK($G468),"",VLOOKUP($G468,'Chp 3 - Condition Assessment'!$N$5:$R$1000,5,FALSE))</f>
        <v/>
      </c>
      <c r="L468" s="32" t="str">
        <f t="shared" si="242"/>
        <v xml:space="preserve">  </v>
      </c>
      <c r="P468" t="b">
        <f t="shared" si="237"/>
        <v>0</v>
      </c>
      <c r="Q468" t="str">
        <f t="shared" si="239"/>
        <v/>
      </c>
      <c r="R468" s="53" t="str">
        <f t="shared" si="231"/>
        <v/>
      </c>
      <c r="S468" s="108" t="str">
        <f t="shared" si="232"/>
        <v/>
      </c>
      <c r="T468" s="81" t="str">
        <f t="shared" si="233"/>
        <v/>
      </c>
      <c r="U468" s="105" t="str">
        <f t="shared" ca="1" si="263"/>
        <v/>
      </c>
      <c r="V468" s="105" t="str">
        <f t="shared" ca="1" si="263"/>
        <v/>
      </c>
      <c r="W468" s="105" t="str">
        <f t="shared" ca="1" si="263"/>
        <v/>
      </c>
      <c r="X468" s="105" t="str">
        <f t="shared" ca="1" si="263"/>
        <v/>
      </c>
      <c r="Y468" s="105" t="str">
        <f t="shared" ca="1" si="263"/>
        <v/>
      </c>
      <c r="AB468" s="111" t="str">
        <f t="shared" si="234"/>
        <v xml:space="preserve"> </v>
      </c>
      <c r="AC468" s="135"/>
      <c r="AD468" s="136"/>
      <c r="AE468" s="118" t="str">
        <f t="shared" si="243"/>
        <v/>
      </c>
      <c r="AF468" s="135"/>
      <c r="AG468" s="136"/>
      <c r="AH468" s="118" t="str">
        <f t="shared" si="244"/>
        <v/>
      </c>
      <c r="AI468" s="135"/>
      <c r="AJ468" s="136"/>
      <c r="AK468" s="118" t="str">
        <f t="shared" si="245"/>
        <v/>
      </c>
      <c r="AL468" s="135"/>
      <c r="AM468" s="136"/>
      <c r="AN468" s="118" t="str">
        <f t="shared" si="246"/>
        <v/>
      </c>
      <c r="AO468" s="135"/>
      <c r="AP468" s="136"/>
      <c r="AQ468" s="118" t="str">
        <f t="shared" si="247"/>
        <v/>
      </c>
      <c r="AT468" s="111" t="str">
        <f t="shared" si="248"/>
        <v xml:space="preserve"> </v>
      </c>
      <c r="AU468" t="str">
        <f t="shared" ca="1" si="249"/>
        <v/>
      </c>
      <c r="AV468" s="53" t="str">
        <f t="shared" ca="1" si="250"/>
        <v/>
      </c>
      <c r="AW468" t="str">
        <f t="shared" ca="1" si="251"/>
        <v/>
      </c>
      <c r="AX468" s="121" t="str">
        <f t="shared" ca="1" si="252"/>
        <v/>
      </c>
      <c r="AY468" s="53" t="str">
        <f t="shared" ca="1" si="253"/>
        <v/>
      </c>
      <c r="AZ468" t="str">
        <f t="shared" ca="1" si="254"/>
        <v/>
      </c>
      <c r="BA468" s="121" t="str">
        <f t="shared" ca="1" si="255"/>
        <v/>
      </c>
      <c r="BB468" s="53" t="str">
        <f t="shared" ca="1" si="256"/>
        <v/>
      </c>
      <c r="BC468" t="str">
        <f t="shared" ca="1" si="257"/>
        <v/>
      </c>
      <c r="BD468" s="121" t="str">
        <f t="shared" ca="1" si="258"/>
        <v/>
      </c>
      <c r="BE468" s="53" t="str">
        <f t="shared" ca="1" si="259"/>
        <v/>
      </c>
      <c r="BF468" t="str">
        <f t="shared" ca="1" si="260"/>
        <v/>
      </c>
      <c r="BG468" s="121" t="str">
        <f t="shared" ca="1" si="261"/>
        <v/>
      </c>
      <c r="BH468" s="53" t="str">
        <f t="shared" ca="1" si="262"/>
        <v/>
      </c>
    </row>
    <row r="469" spans="1:60" ht="15.75" thickBot="1" x14ac:dyDescent="0.3">
      <c r="A469" s="48"/>
      <c r="B469" s="48"/>
      <c r="C469" s="48"/>
      <c r="D469" s="48"/>
      <c r="E469" s="48"/>
      <c r="F469" s="48"/>
      <c r="G469" s="48"/>
      <c r="H469" s="48"/>
      <c r="I469" s="48"/>
      <c r="J469" s="220" t="str">
        <f>IF(ISBLANK($G469),"",VLOOKUP($G469,'Chp 3 - Condition Assessment'!$N$5:$R$1000,4,FALSE))</f>
        <v/>
      </c>
      <c r="K469" s="105" t="str">
        <f>IF(ISBLANK($G469),"",VLOOKUP($G469,'Chp 3 - Condition Assessment'!$N$5:$R$1000,5,FALSE))</f>
        <v/>
      </c>
      <c r="L469" s="32" t="str">
        <f t="shared" si="242"/>
        <v xml:space="preserve">  </v>
      </c>
      <c r="P469" t="b">
        <f t="shared" si="237"/>
        <v>0</v>
      </c>
      <c r="Q469" t="str">
        <f t="shared" si="239"/>
        <v/>
      </c>
      <c r="R469" s="53" t="str">
        <f t="shared" si="231"/>
        <v/>
      </c>
      <c r="S469" s="108" t="str">
        <f t="shared" si="232"/>
        <v/>
      </c>
      <c r="T469" s="81" t="str">
        <f t="shared" si="233"/>
        <v/>
      </c>
      <c r="U469" s="105" t="str">
        <f t="shared" ca="1" si="263"/>
        <v/>
      </c>
      <c r="V469" s="105" t="str">
        <f t="shared" ca="1" si="263"/>
        <v/>
      </c>
      <c r="W469" s="105" t="str">
        <f t="shared" ca="1" si="263"/>
        <v/>
      </c>
      <c r="X469" s="105" t="str">
        <f t="shared" ca="1" si="263"/>
        <v/>
      </c>
      <c r="Y469" s="105" t="str">
        <f t="shared" ca="1" si="263"/>
        <v/>
      </c>
      <c r="AB469" s="111" t="str">
        <f t="shared" si="234"/>
        <v xml:space="preserve"> </v>
      </c>
      <c r="AC469" s="135"/>
      <c r="AD469" s="136"/>
      <c r="AE469" s="118" t="str">
        <f t="shared" si="243"/>
        <v/>
      </c>
      <c r="AF469" s="135"/>
      <c r="AG469" s="136"/>
      <c r="AH469" s="118" t="str">
        <f t="shared" si="244"/>
        <v/>
      </c>
      <c r="AI469" s="135"/>
      <c r="AJ469" s="136"/>
      <c r="AK469" s="118" t="str">
        <f t="shared" si="245"/>
        <v/>
      </c>
      <c r="AL469" s="135"/>
      <c r="AM469" s="136"/>
      <c r="AN469" s="118" t="str">
        <f t="shared" si="246"/>
        <v/>
      </c>
      <c r="AO469" s="135"/>
      <c r="AP469" s="136"/>
      <c r="AQ469" s="118" t="str">
        <f t="shared" si="247"/>
        <v/>
      </c>
      <c r="AT469" s="111" t="str">
        <f t="shared" si="248"/>
        <v xml:space="preserve"> </v>
      </c>
      <c r="AU469" t="str">
        <f t="shared" ca="1" si="249"/>
        <v/>
      </c>
      <c r="AV469" s="53" t="str">
        <f t="shared" ca="1" si="250"/>
        <v/>
      </c>
      <c r="AW469" t="str">
        <f t="shared" ca="1" si="251"/>
        <v/>
      </c>
      <c r="AX469" s="121" t="str">
        <f t="shared" ca="1" si="252"/>
        <v/>
      </c>
      <c r="AY469" s="53" t="str">
        <f t="shared" ca="1" si="253"/>
        <v/>
      </c>
      <c r="AZ469" t="str">
        <f t="shared" ca="1" si="254"/>
        <v/>
      </c>
      <c r="BA469" s="121" t="str">
        <f t="shared" ca="1" si="255"/>
        <v/>
      </c>
      <c r="BB469" s="53" t="str">
        <f t="shared" ca="1" si="256"/>
        <v/>
      </c>
      <c r="BC469" t="str">
        <f t="shared" ca="1" si="257"/>
        <v/>
      </c>
      <c r="BD469" s="121" t="str">
        <f t="shared" ca="1" si="258"/>
        <v/>
      </c>
      <c r="BE469" s="53" t="str">
        <f t="shared" ca="1" si="259"/>
        <v/>
      </c>
      <c r="BF469" t="str">
        <f t="shared" ca="1" si="260"/>
        <v/>
      </c>
      <c r="BG469" s="121" t="str">
        <f t="shared" ca="1" si="261"/>
        <v/>
      </c>
      <c r="BH469" s="53" t="str">
        <f t="shared" ca="1" si="262"/>
        <v/>
      </c>
    </row>
    <row r="470" spans="1:60" ht="15.75" thickBot="1" x14ac:dyDescent="0.3">
      <c r="A470" s="48"/>
      <c r="B470" s="48"/>
      <c r="C470" s="48"/>
      <c r="D470" s="48"/>
      <c r="E470" s="48"/>
      <c r="F470" s="48"/>
      <c r="G470" s="48"/>
      <c r="H470" s="48"/>
      <c r="I470" s="48"/>
      <c r="J470" s="220" t="str">
        <f>IF(ISBLANK($G470),"",VLOOKUP($G470,'Chp 3 - Condition Assessment'!$N$5:$R$1000,4,FALSE))</f>
        <v/>
      </c>
      <c r="K470" s="105" t="str">
        <f>IF(ISBLANK($G470),"",VLOOKUP($G470,'Chp 3 - Condition Assessment'!$N$5:$R$1000,5,FALSE))</f>
        <v/>
      </c>
      <c r="L470" s="32" t="str">
        <f t="shared" si="242"/>
        <v xml:space="preserve">  </v>
      </c>
      <c r="P470" t="b">
        <f t="shared" si="237"/>
        <v>0</v>
      </c>
      <c r="Q470" t="str">
        <f t="shared" si="239"/>
        <v/>
      </c>
      <c r="R470" s="53" t="str">
        <f t="shared" si="231"/>
        <v/>
      </c>
      <c r="S470" s="108" t="str">
        <f t="shared" si="232"/>
        <v/>
      </c>
      <c r="T470" s="81" t="str">
        <f t="shared" si="233"/>
        <v/>
      </c>
      <c r="U470" s="105" t="str">
        <f t="shared" ca="1" si="263"/>
        <v/>
      </c>
      <c r="V470" s="105" t="str">
        <f t="shared" ca="1" si="263"/>
        <v/>
      </c>
      <c r="W470" s="105" t="str">
        <f t="shared" ca="1" si="263"/>
        <v/>
      </c>
      <c r="X470" s="105" t="str">
        <f t="shared" ca="1" si="263"/>
        <v/>
      </c>
      <c r="Y470" s="105" t="str">
        <f t="shared" ca="1" si="263"/>
        <v/>
      </c>
      <c r="AB470" s="111" t="str">
        <f t="shared" si="234"/>
        <v xml:space="preserve"> </v>
      </c>
      <c r="AC470" s="135"/>
      <c r="AD470" s="136"/>
      <c r="AE470" s="118" t="str">
        <f t="shared" si="243"/>
        <v/>
      </c>
      <c r="AF470" s="135"/>
      <c r="AG470" s="136"/>
      <c r="AH470" s="118" t="str">
        <f t="shared" si="244"/>
        <v/>
      </c>
      <c r="AI470" s="135"/>
      <c r="AJ470" s="136"/>
      <c r="AK470" s="118" t="str">
        <f t="shared" si="245"/>
        <v/>
      </c>
      <c r="AL470" s="135"/>
      <c r="AM470" s="136"/>
      <c r="AN470" s="118" t="str">
        <f t="shared" si="246"/>
        <v/>
      </c>
      <c r="AO470" s="135"/>
      <c r="AP470" s="136"/>
      <c r="AQ470" s="118" t="str">
        <f t="shared" si="247"/>
        <v/>
      </c>
      <c r="AT470" s="111" t="str">
        <f t="shared" si="248"/>
        <v xml:space="preserve"> </v>
      </c>
      <c r="AU470" t="str">
        <f t="shared" ca="1" si="249"/>
        <v/>
      </c>
      <c r="AV470" s="53" t="str">
        <f t="shared" ca="1" si="250"/>
        <v/>
      </c>
      <c r="AW470" t="str">
        <f t="shared" ca="1" si="251"/>
        <v/>
      </c>
      <c r="AX470" s="121" t="str">
        <f t="shared" ca="1" si="252"/>
        <v/>
      </c>
      <c r="AY470" s="53" t="str">
        <f t="shared" ca="1" si="253"/>
        <v/>
      </c>
      <c r="AZ470" t="str">
        <f t="shared" ca="1" si="254"/>
        <v/>
      </c>
      <c r="BA470" s="121" t="str">
        <f t="shared" ca="1" si="255"/>
        <v/>
      </c>
      <c r="BB470" s="53" t="str">
        <f t="shared" ca="1" si="256"/>
        <v/>
      </c>
      <c r="BC470" t="str">
        <f t="shared" ca="1" si="257"/>
        <v/>
      </c>
      <c r="BD470" s="121" t="str">
        <f t="shared" ca="1" si="258"/>
        <v/>
      </c>
      <c r="BE470" s="53" t="str">
        <f t="shared" ca="1" si="259"/>
        <v/>
      </c>
      <c r="BF470" t="str">
        <f t="shared" ca="1" si="260"/>
        <v/>
      </c>
      <c r="BG470" s="121" t="str">
        <f t="shared" ca="1" si="261"/>
        <v/>
      </c>
      <c r="BH470" s="53" t="str">
        <f t="shared" ca="1" si="262"/>
        <v/>
      </c>
    </row>
    <row r="471" spans="1:60" ht="15.75" thickBot="1" x14ac:dyDescent="0.3">
      <c r="A471" s="48"/>
      <c r="B471" s="48"/>
      <c r="C471" s="48"/>
      <c r="D471" s="48"/>
      <c r="E471" s="48"/>
      <c r="F471" s="48"/>
      <c r="G471" s="48"/>
      <c r="H471" s="48"/>
      <c r="I471" s="48"/>
      <c r="J471" s="220" t="str">
        <f>IF(ISBLANK($G471),"",VLOOKUP($G471,'Chp 3 - Condition Assessment'!$N$5:$R$1000,4,FALSE))</f>
        <v/>
      </c>
      <c r="K471" s="105" t="str">
        <f>IF(ISBLANK($G471),"",VLOOKUP($G471,'Chp 3 - Condition Assessment'!$N$5:$R$1000,5,FALSE))</f>
        <v/>
      </c>
      <c r="L471" s="32" t="str">
        <f t="shared" si="242"/>
        <v xml:space="preserve">  </v>
      </c>
      <c r="P471" t="b">
        <f t="shared" si="237"/>
        <v>0</v>
      </c>
      <c r="Q471" t="str">
        <f t="shared" si="239"/>
        <v/>
      </c>
      <c r="R471" s="53" t="str">
        <f t="shared" si="231"/>
        <v/>
      </c>
      <c r="S471" s="108" t="str">
        <f t="shared" si="232"/>
        <v/>
      </c>
      <c r="T471" s="81" t="str">
        <f t="shared" si="233"/>
        <v/>
      </c>
      <c r="U471" s="105" t="str">
        <f t="shared" ca="1" si="263"/>
        <v/>
      </c>
      <c r="V471" s="105" t="str">
        <f t="shared" ca="1" si="263"/>
        <v/>
      </c>
      <c r="W471" s="105" t="str">
        <f t="shared" ca="1" si="263"/>
        <v/>
      </c>
      <c r="X471" s="105" t="str">
        <f t="shared" ca="1" si="263"/>
        <v/>
      </c>
      <c r="Y471" s="105" t="str">
        <f t="shared" ca="1" si="263"/>
        <v/>
      </c>
      <c r="AB471" s="111" t="str">
        <f t="shared" si="234"/>
        <v xml:space="preserve"> </v>
      </c>
      <c r="AC471" s="135"/>
      <c r="AD471" s="136"/>
      <c r="AE471" s="118" t="str">
        <f t="shared" si="243"/>
        <v/>
      </c>
      <c r="AF471" s="135"/>
      <c r="AG471" s="136"/>
      <c r="AH471" s="118" t="str">
        <f t="shared" si="244"/>
        <v/>
      </c>
      <c r="AI471" s="135"/>
      <c r="AJ471" s="136"/>
      <c r="AK471" s="118" t="str">
        <f t="shared" si="245"/>
        <v/>
      </c>
      <c r="AL471" s="135"/>
      <c r="AM471" s="136"/>
      <c r="AN471" s="118" t="str">
        <f t="shared" si="246"/>
        <v/>
      </c>
      <c r="AO471" s="135"/>
      <c r="AP471" s="136"/>
      <c r="AQ471" s="118" t="str">
        <f t="shared" si="247"/>
        <v/>
      </c>
      <c r="AT471" s="111" t="str">
        <f t="shared" si="248"/>
        <v xml:space="preserve"> </v>
      </c>
      <c r="AU471" t="str">
        <f t="shared" ca="1" si="249"/>
        <v/>
      </c>
      <c r="AV471" s="53" t="str">
        <f t="shared" ca="1" si="250"/>
        <v/>
      </c>
      <c r="AW471" t="str">
        <f t="shared" ca="1" si="251"/>
        <v/>
      </c>
      <c r="AX471" s="121" t="str">
        <f t="shared" ca="1" si="252"/>
        <v/>
      </c>
      <c r="AY471" s="53" t="str">
        <f t="shared" ca="1" si="253"/>
        <v/>
      </c>
      <c r="AZ471" t="str">
        <f t="shared" ca="1" si="254"/>
        <v/>
      </c>
      <c r="BA471" s="121" t="str">
        <f t="shared" ca="1" si="255"/>
        <v/>
      </c>
      <c r="BB471" s="53" t="str">
        <f t="shared" ca="1" si="256"/>
        <v/>
      </c>
      <c r="BC471" t="str">
        <f t="shared" ca="1" si="257"/>
        <v/>
      </c>
      <c r="BD471" s="121" t="str">
        <f t="shared" ca="1" si="258"/>
        <v/>
      </c>
      <c r="BE471" s="53" t="str">
        <f t="shared" ca="1" si="259"/>
        <v/>
      </c>
      <c r="BF471" t="str">
        <f t="shared" ca="1" si="260"/>
        <v/>
      </c>
      <c r="BG471" s="121" t="str">
        <f t="shared" ca="1" si="261"/>
        <v/>
      </c>
      <c r="BH471" s="53" t="str">
        <f t="shared" ca="1" si="262"/>
        <v/>
      </c>
    </row>
    <row r="472" spans="1:60" ht="15.75" thickBot="1" x14ac:dyDescent="0.3">
      <c r="A472" s="48"/>
      <c r="B472" s="48"/>
      <c r="C472" s="48"/>
      <c r="D472" s="48"/>
      <c r="E472" s="48"/>
      <c r="F472" s="48"/>
      <c r="G472" s="48"/>
      <c r="H472" s="48"/>
      <c r="I472" s="48"/>
      <c r="J472" s="220" t="str">
        <f>IF(ISBLANK($G472),"",VLOOKUP($G472,'Chp 3 - Condition Assessment'!$N$5:$R$1000,4,FALSE))</f>
        <v/>
      </c>
      <c r="K472" s="105" t="str">
        <f>IF(ISBLANK($G472),"",VLOOKUP($G472,'Chp 3 - Condition Assessment'!$N$5:$R$1000,5,FALSE))</f>
        <v/>
      </c>
      <c r="L472" s="32" t="str">
        <f t="shared" si="242"/>
        <v xml:space="preserve">  </v>
      </c>
      <c r="P472" t="b">
        <f t="shared" si="237"/>
        <v>0</v>
      </c>
      <c r="Q472" t="str">
        <f t="shared" si="239"/>
        <v/>
      </c>
      <c r="R472" s="53" t="str">
        <f t="shared" si="231"/>
        <v/>
      </c>
      <c r="S472" s="108" t="str">
        <f t="shared" si="232"/>
        <v/>
      </c>
      <c r="T472" s="81" t="str">
        <f t="shared" si="233"/>
        <v/>
      </c>
      <c r="U472" s="105" t="str">
        <f t="shared" ca="1" si="263"/>
        <v/>
      </c>
      <c r="V472" s="105" t="str">
        <f t="shared" ca="1" si="263"/>
        <v/>
      </c>
      <c r="W472" s="105" t="str">
        <f t="shared" ca="1" si="263"/>
        <v/>
      </c>
      <c r="X472" s="105" t="str">
        <f t="shared" ca="1" si="263"/>
        <v/>
      </c>
      <c r="Y472" s="105" t="str">
        <f t="shared" ca="1" si="263"/>
        <v/>
      </c>
      <c r="AB472" s="111" t="str">
        <f t="shared" si="234"/>
        <v xml:space="preserve"> </v>
      </c>
      <c r="AC472" s="135"/>
      <c r="AD472" s="136"/>
      <c r="AE472" s="118" t="str">
        <f t="shared" si="243"/>
        <v/>
      </c>
      <c r="AF472" s="135"/>
      <c r="AG472" s="136"/>
      <c r="AH472" s="118" t="str">
        <f t="shared" si="244"/>
        <v/>
      </c>
      <c r="AI472" s="135"/>
      <c r="AJ472" s="136"/>
      <c r="AK472" s="118" t="str">
        <f t="shared" si="245"/>
        <v/>
      </c>
      <c r="AL472" s="135"/>
      <c r="AM472" s="136"/>
      <c r="AN472" s="118" t="str">
        <f t="shared" si="246"/>
        <v/>
      </c>
      <c r="AO472" s="135"/>
      <c r="AP472" s="136"/>
      <c r="AQ472" s="118" t="str">
        <f t="shared" si="247"/>
        <v/>
      </c>
      <c r="AT472" s="111" t="str">
        <f t="shared" si="248"/>
        <v xml:space="preserve"> </v>
      </c>
      <c r="AU472" t="str">
        <f t="shared" ca="1" si="249"/>
        <v/>
      </c>
      <c r="AV472" s="53" t="str">
        <f t="shared" ca="1" si="250"/>
        <v/>
      </c>
      <c r="AW472" t="str">
        <f t="shared" ca="1" si="251"/>
        <v/>
      </c>
      <c r="AX472" s="121" t="str">
        <f t="shared" ca="1" si="252"/>
        <v/>
      </c>
      <c r="AY472" s="53" t="str">
        <f t="shared" ca="1" si="253"/>
        <v/>
      </c>
      <c r="AZ472" t="str">
        <f t="shared" ca="1" si="254"/>
        <v/>
      </c>
      <c r="BA472" s="121" t="str">
        <f t="shared" ca="1" si="255"/>
        <v/>
      </c>
      <c r="BB472" s="53" t="str">
        <f t="shared" ca="1" si="256"/>
        <v/>
      </c>
      <c r="BC472" t="str">
        <f t="shared" ca="1" si="257"/>
        <v/>
      </c>
      <c r="BD472" s="121" t="str">
        <f t="shared" ca="1" si="258"/>
        <v/>
      </c>
      <c r="BE472" s="53" t="str">
        <f t="shared" ca="1" si="259"/>
        <v/>
      </c>
      <c r="BF472" t="str">
        <f t="shared" ca="1" si="260"/>
        <v/>
      </c>
      <c r="BG472" s="121" t="str">
        <f t="shared" ca="1" si="261"/>
        <v/>
      </c>
      <c r="BH472" s="53" t="str">
        <f t="shared" ca="1" si="262"/>
        <v/>
      </c>
    </row>
    <row r="473" spans="1:60" ht="15.75" thickBot="1" x14ac:dyDescent="0.3">
      <c r="A473" s="48"/>
      <c r="B473" s="48"/>
      <c r="C473" s="48"/>
      <c r="D473" s="48"/>
      <c r="E473" s="48"/>
      <c r="F473" s="48"/>
      <c r="G473" s="48"/>
      <c r="H473" s="48"/>
      <c r="I473" s="48"/>
      <c r="J473" s="220" t="str">
        <f>IF(ISBLANK($G473),"",VLOOKUP($G473,'Chp 3 - Condition Assessment'!$N$5:$R$1000,4,FALSE))</f>
        <v/>
      </c>
      <c r="K473" s="105" t="str">
        <f>IF(ISBLANK($G473),"",VLOOKUP($G473,'Chp 3 - Condition Assessment'!$N$5:$R$1000,5,FALSE))</f>
        <v/>
      </c>
      <c r="L473" s="32" t="str">
        <f t="shared" si="242"/>
        <v xml:space="preserve">  </v>
      </c>
      <c r="P473" t="b">
        <f t="shared" si="237"/>
        <v>0</v>
      </c>
      <c r="Q473" t="str">
        <f t="shared" si="239"/>
        <v/>
      </c>
      <c r="R473" s="53" t="str">
        <f t="shared" si="231"/>
        <v/>
      </c>
      <c r="S473" s="108" t="str">
        <f t="shared" si="232"/>
        <v/>
      </c>
      <c r="T473" s="81" t="str">
        <f t="shared" si="233"/>
        <v/>
      </c>
      <c r="U473" s="105" t="str">
        <f t="shared" ca="1" si="263"/>
        <v/>
      </c>
      <c r="V473" s="105" t="str">
        <f t="shared" ca="1" si="263"/>
        <v/>
      </c>
      <c r="W473" s="105" t="str">
        <f t="shared" ca="1" si="263"/>
        <v/>
      </c>
      <c r="X473" s="105" t="str">
        <f t="shared" ca="1" si="263"/>
        <v/>
      </c>
      <c r="Y473" s="105" t="str">
        <f t="shared" ca="1" si="263"/>
        <v/>
      </c>
      <c r="AB473" s="111" t="str">
        <f t="shared" si="234"/>
        <v xml:space="preserve"> </v>
      </c>
      <c r="AC473" s="135"/>
      <c r="AD473" s="136"/>
      <c r="AE473" s="118" t="str">
        <f t="shared" si="243"/>
        <v/>
      </c>
      <c r="AF473" s="135"/>
      <c r="AG473" s="136"/>
      <c r="AH473" s="118" t="str">
        <f t="shared" si="244"/>
        <v/>
      </c>
      <c r="AI473" s="135"/>
      <c r="AJ473" s="136"/>
      <c r="AK473" s="118" t="str">
        <f t="shared" si="245"/>
        <v/>
      </c>
      <c r="AL473" s="135"/>
      <c r="AM473" s="136"/>
      <c r="AN473" s="118" t="str">
        <f t="shared" si="246"/>
        <v/>
      </c>
      <c r="AO473" s="135"/>
      <c r="AP473" s="136"/>
      <c r="AQ473" s="118" t="str">
        <f t="shared" si="247"/>
        <v/>
      </c>
      <c r="AT473" s="111" t="str">
        <f t="shared" si="248"/>
        <v xml:space="preserve"> </v>
      </c>
      <c r="AU473" t="str">
        <f t="shared" ca="1" si="249"/>
        <v/>
      </c>
      <c r="AV473" s="53" t="str">
        <f t="shared" ca="1" si="250"/>
        <v/>
      </c>
      <c r="AW473" t="str">
        <f t="shared" ca="1" si="251"/>
        <v/>
      </c>
      <c r="AX473" s="121" t="str">
        <f t="shared" ca="1" si="252"/>
        <v/>
      </c>
      <c r="AY473" s="53" t="str">
        <f t="shared" ca="1" si="253"/>
        <v/>
      </c>
      <c r="AZ473" t="str">
        <f t="shared" ca="1" si="254"/>
        <v/>
      </c>
      <c r="BA473" s="121" t="str">
        <f t="shared" ca="1" si="255"/>
        <v/>
      </c>
      <c r="BB473" s="53" t="str">
        <f t="shared" ca="1" si="256"/>
        <v/>
      </c>
      <c r="BC473" t="str">
        <f t="shared" ca="1" si="257"/>
        <v/>
      </c>
      <c r="BD473" s="121" t="str">
        <f t="shared" ca="1" si="258"/>
        <v/>
      </c>
      <c r="BE473" s="53" t="str">
        <f t="shared" ca="1" si="259"/>
        <v/>
      </c>
      <c r="BF473" t="str">
        <f t="shared" ca="1" si="260"/>
        <v/>
      </c>
      <c r="BG473" s="121" t="str">
        <f t="shared" ca="1" si="261"/>
        <v/>
      </c>
      <c r="BH473" s="53" t="str">
        <f t="shared" ca="1" si="262"/>
        <v/>
      </c>
    </row>
    <row r="474" spans="1:60" ht="15.75" thickBot="1" x14ac:dyDescent="0.3">
      <c r="A474" s="48"/>
      <c r="B474" s="48"/>
      <c r="C474" s="48"/>
      <c r="D474" s="48"/>
      <c r="E474" s="48"/>
      <c r="F474" s="48"/>
      <c r="G474" s="48"/>
      <c r="H474" s="48"/>
      <c r="I474" s="48"/>
      <c r="J474" s="220" t="str">
        <f>IF(ISBLANK($G474),"",VLOOKUP($G474,'Chp 3 - Condition Assessment'!$N$5:$R$1000,4,FALSE))</f>
        <v/>
      </c>
      <c r="K474" s="105" t="str">
        <f>IF(ISBLANK($G474),"",VLOOKUP($G474,'Chp 3 - Condition Assessment'!$N$5:$R$1000,5,FALSE))</f>
        <v/>
      </c>
      <c r="L474" s="32" t="str">
        <f t="shared" si="242"/>
        <v xml:space="preserve">  </v>
      </c>
      <c r="P474" t="b">
        <f t="shared" si="237"/>
        <v>0</v>
      </c>
      <c r="Q474" t="str">
        <f t="shared" si="239"/>
        <v/>
      </c>
      <c r="R474" s="53" t="str">
        <f t="shared" ref="R474:R537" si="264">IFERROR(IF(OR(ISBLANK(O474),O474="Grand Total"),"",AVERAGEIF(L:L,O474,J:J)),"")</f>
        <v/>
      </c>
      <c r="S474" s="108" t="str">
        <f t="shared" ref="S474:S537" si="265">IF(OR(ISBLANK(O474),O474="Grand Total"),"",LEFT(O474,4))</f>
        <v/>
      </c>
      <c r="T474" s="81" t="str">
        <f t="shared" ref="T474:T537" si="266">IFERROR(IF(ISBLANK(O474),"",AVERAGEIF(L:L,O474,K:K)),"")</f>
        <v/>
      </c>
      <c r="U474" s="105" t="str">
        <f t="shared" ca="1" si="263"/>
        <v/>
      </c>
      <c r="V474" s="105" t="str">
        <f t="shared" ca="1" si="263"/>
        <v/>
      </c>
      <c r="W474" s="105" t="str">
        <f t="shared" ca="1" si="263"/>
        <v/>
      </c>
      <c r="X474" s="105" t="str">
        <f t="shared" ca="1" si="263"/>
        <v/>
      </c>
      <c r="Y474" s="105" t="str">
        <f t="shared" ca="1" si="263"/>
        <v/>
      </c>
      <c r="AB474" s="111" t="str">
        <f t="shared" si="234"/>
        <v xml:space="preserve"> </v>
      </c>
      <c r="AC474" s="135"/>
      <c r="AD474" s="136"/>
      <c r="AE474" s="118" t="str">
        <f t="shared" si="243"/>
        <v/>
      </c>
      <c r="AF474" s="135"/>
      <c r="AG474" s="136"/>
      <c r="AH474" s="118" t="str">
        <f t="shared" si="244"/>
        <v/>
      </c>
      <c r="AI474" s="135"/>
      <c r="AJ474" s="136"/>
      <c r="AK474" s="118" t="str">
        <f t="shared" si="245"/>
        <v/>
      </c>
      <c r="AL474" s="135"/>
      <c r="AM474" s="136"/>
      <c r="AN474" s="118" t="str">
        <f t="shared" si="246"/>
        <v/>
      </c>
      <c r="AO474" s="135"/>
      <c r="AP474" s="136"/>
      <c r="AQ474" s="118" t="str">
        <f t="shared" si="247"/>
        <v/>
      </c>
      <c r="AT474" s="111" t="str">
        <f t="shared" si="248"/>
        <v xml:space="preserve"> </v>
      </c>
      <c r="AU474" t="str">
        <f t="shared" ca="1" si="249"/>
        <v/>
      </c>
      <c r="AV474" s="53" t="str">
        <f t="shared" ca="1" si="250"/>
        <v/>
      </c>
      <c r="AW474" t="str">
        <f t="shared" ca="1" si="251"/>
        <v/>
      </c>
      <c r="AX474" s="121" t="str">
        <f t="shared" ca="1" si="252"/>
        <v/>
      </c>
      <c r="AY474" s="53" t="str">
        <f t="shared" ca="1" si="253"/>
        <v/>
      </c>
      <c r="AZ474" t="str">
        <f t="shared" ca="1" si="254"/>
        <v/>
      </c>
      <c r="BA474" s="121" t="str">
        <f t="shared" ca="1" si="255"/>
        <v/>
      </c>
      <c r="BB474" s="53" t="str">
        <f t="shared" ca="1" si="256"/>
        <v/>
      </c>
      <c r="BC474" t="str">
        <f t="shared" ca="1" si="257"/>
        <v/>
      </c>
      <c r="BD474" s="121" t="str">
        <f t="shared" ca="1" si="258"/>
        <v/>
      </c>
      <c r="BE474" s="53" t="str">
        <f t="shared" ca="1" si="259"/>
        <v/>
      </c>
      <c r="BF474" t="str">
        <f t="shared" ca="1" si="260"/>
        <v/>
      </c>
      <c r="BG474" s="121" t="str">
        <f t="shared" ca="1" si="261"/>
        <v/>
      </c>
      <c r="BH474" s="53" t="str">
        <f t="shared" ca="1" si="262"/>
        <v/>
      </c>
    </row>
    <row r="475" spans="1:60" ht="15.75" thickBot="1" x14ac:dyDescent="0.3">
      <c r="A475" s="48"/>
      <c r="B475" s="48"/>
      <c r="C475" s="48"/>
      <c r="D475" s="48"/>
      <c r="E475" s="48"/>
      <c r="F475" s="48"/>
      <c r="G475" s="48"/>
      <c r="H475" s="48"/>
      <c r="I475" s="48"/>
      <c r="J475" s="220" t="str">
        <f>IF(ISBLANK($G475),"",VLOOKUP($G475,'Chp 3 - Condition Assessment'!$N$5:$R$1000,4,FALSE))</f>
        <v/>
      </c>
      <c r="K475" s="105" t="str">
        <f>IF(ISBLANK($G475),"",VLOOKUP($G475,'Chp 3 - Condition Assessment'!$N$5:$R$1000,5,FALSE))</f>
        <v/>
      </c>
      <c r="L475" s="32" t="str">
        <f t="shared" si="242"/>
        <v xml:space="preserve">  </v>
      </c>
      <c r="P475" t="b">
        <f t="shared" si="237"/>
        <v>0</v>
      </c>
      <c r="Q475" t="str">
        <f t="shared" si="239"/>
        <v/>
      </c>
      <c r="R475" s="53" t="str">
        <f t="shared" si="264"/>
        <v/>
      </c>
      <c r="S475" s="108" t="str">
        <f t="shared" si="265"/>
        <v/>
      </c>
      <c r="T475" s="81" t="str">
        <f t="shared" si="266"/>
        <v/>
      </c>
      <c r="U475" s="105" t="str">
        <f t="shared" ca="1" si="263"/>
        <v/>
      </c>
      <c r="V475" s="105" t="str">
        <f t="shared" ca="1" si="263"/>
        <v/>
      </c>
      <c r="W475" s="105" t="str">
        <f t="shared" ca="1" si="263"/>
        <v/>
      </c>
      <c r="X475" s="105" t="str">
        <f t="shared" ca="1" si="263"/>
        <v/>
      </c>
      <c r="Y475" s="105" t="str">
        <f t="shared" ca="1" si="263"/>
        <v/>
      </c>
      <c r="AB475" s="111" t="str">
        <f t="shared" si="234"/>
        <v xml:space="preserve"> </v>
      </c>
      <c r="AC475" s="135"/>
      <c r="AD475" s="136"/>
      <c r="AE475" s="118" t="str">
        <f t="shared" si="243"/>
        <v/>
      </c>
      <c r="AF475" s="135"/>
      <c r="AG475" s="136"/>
      <c r="AH475" s="118" t="str">
        <f t="shared" si="244"/>
        <v/>
      </c>
      <c r="AI475" s="135"/>
      <c r="AJ475" s="136"/>
      <c r="AK475" s="118" t="str">
        <f t="shared" si="245"/>
        <v/>
      </c>
      <c r="AL475" s="135"/>
      <c r="AM475" s="136"/>
      <c r="AN475" s="118" t="str">
        <f t="shared" si="246"/>
        <v/>
      </c>
      <c r="AO475" s="135"/>
      <c r="AP475" s="136"/>
      <c r="AQ475" s="118" t="str">
        <f t="shared" si="247"/>
        <v/>
      </c>
      <c r="AT475" s="111" t="str">
        <f t="shared" si="248"/>
        <v xml:space="preserve"> </v>
      </c>
      <c r="AU475" t="str">
        <f t="shared" ca="1" si="249"/>
        <v/>
      </c>
      <c r="AV475" s="53" t="str">
        <f t="shared" ca="1" si="250"/>
        <v/>
      </c>
      <c r="AW475" t="str">
        <f t="shared" ca="1" si="251"/>
        <v/>
      </c>
      <c r="AX475" s="121" t="str">
        <f t="shared" ca="1" si="252"/>
        <v/>
      </c>
      <c r="AY475" s="53" t="str">
        <f t="shared" ca="1" si="253"/>
        <v/>
      </c>
      <c r="AZ475" t="str">
        <f t="shared" ca="1" si="254"/>
        <v/>
      </c>
      <c r="BA475" s="121" t="str">
        <f t="shared" ca="1" si="255"/>
        <v/>
      </c>
      <c r="BB475" s="53" t="str">
        <f t="shared" ca="1" si="256"/>
        <v/>
      </c>
      <c r="BC475" t="str">
        <f t="shared" ca="1" si="257"/>
        <v/>
      </c>
      <c r="BD475" s="121" t="str">
        <f t="shared" ca="1" si="258"/>
        <v/>
      </c>
      <c r="BE475" s="53" t="str">
        <f t="shared" ca="1" si="259"/>
        <v/>
      </c>
      <c r="BF475" t="str">
        <f t="shared" ca="1" si="260"/>
        <v/>
      </c>
      <c r="BG475" s="121" t="str">
        <f t="shared" ca="1" si="261"/>
        <v/>
      </c>
      <c r="BH475" s="53" t="str">
        <f t="shared" ca="1" si="262"/>
        <v/>
      </c>
    </row>
    <row r="476" spans="1:60" ht="15.75" thickBot="1" x14ac:dyDescent="0.3">
      <c r="A476" s="48"/>
      <c r="B476" s="48"/>
      <c r="C476" s="48"/>
      <c r="D476" s="48"/>
      <c r="E476" s="48"/>
      <c r="F476" s="48"/>
      <c r="G476" s="48"/>
      <c r="H476" s="48"/>
      <c r="I476" s="48"/>
      <c r="J476" s="220" t="str">
        <f>IF(ISBLANK($G476),"",VLOOKUP($G476,'Chp 3 - Condition Assessment'!$N$5:$R$1000,4,FALSE))</f>
        <v/>
      </c>
      <c r="K476" s="105" t="str">
        <f>IF(ISBLANK($G476),"",VLOOKUP($G476,'Chp 3 - Condition Assessment'!$N$5:$R$1000,5,FALSE))</f>
        <v/>
      </c>
      <c r="L476" s="32" t="str">
        <f t="shared" si="242"/>
        <v xml:space="preserve">  </v>
      </c>
      <c r="P476" t="b">
        <f t="shared" si="237"/>
        <v>0</v>
      </c>
      <c r="Q476" t="str">
        <f t="shared" si="239"/>
        <v/>
      </c>
      <c r="R476" s="53" t="str">
        <f t="shared" si="264"/>
        <v/>
      </c>
      <c r="S476" s="108" t="str">
        <f t="shared" si="265"/>
        <v/>
      </c>
      <c r="T476" s="81" t="str">
        <f t="shared" si="266"/>
        <v/>
      </c>
      <c r="U476" s="105" t="str">
        <f t="shared" ref="U476:Y485" ca="1" si="267">IFERROR(IF((U$10-$S476)&lt;=$T476,$Q476,0),"")</f>
        <v/>
      </c>
      <c r="V476" s="105" t="str">
        <f t="shared" ca="1" si="267"/>
        <v/>
      </c>
      <c r="W476" s="105" t="str">
        <f t="shared" ca="1" si="267"/>
        <v/>
      </c>
      <c r="X476" s="105" t="str">
        <f t="shared" ca="1" si="267"/>
        <v/>
      </c>
      <c r="Y476" s="105" t="str">
        <f t="shared" ca="1" si="267"/>
        <v/>
      </c>
      <c r="AB476" s="111" t="str">
        <f t="shared" si="234"/>
        <v xml:space="preserve"> </v>
      </c>
      <c r="AC476" s="135"/>
      <c r="AD476" s="136"/>
      <c r="AE476" s="118" t="str">
        <f t="shared" si="243"/>
        <v/>
      </c>
      <c r="AF476" s="135"/>
      <c r="AG476" s="136"/>
      <c r="AH476" s="118" t="str">
        <f t="shared" si="244"/>
        <v/>
      </c>
      <c r="AI476" s="135"/>
      <c r="AJ476" s="136"/>
      <c r="AK476" s="118" t="str">
        <f t="shared" si="245"/>
        <v/>
      </c>
      <c r="AL476" s="135"/>
      <c r="AM476" s="136"/>
      <c r="AN476" s="118" t="str">
        <f t="shared" si="246"/>
        <v/>
      </c>
      <c r="AO476" s="135"/>
      <c r="AP476" s="136"/>
      <c r="AQ476" s="118" t="str">
        <f t="shared" si="247"/>
        <v/>
      </c>
      <c r="AT476" s="111" t="str">
        <f t="shared" si="248"/>
        <v xml:space="preserve"> </v>
      </c>
      <c r="AU476" t="str">
        <f t="shared" ca="1" si="249"/>
        <v/>
      </c>
      <c r="AV476" s="53" t="str">
        <f t="shared" ca="1" si="250"/>
        <v/>
      </c>
      <c r="AW476" t="str">
        <f t="shared" ca="1" si="251"/>
        <v/>
      </c>
      <c r="AX476" s="121" t="str">
        <f t="shared" ca="1" si="252"/>
        <v/>
      </c>
      <c r="AY476" s="53" t="str">
        <f t="shared" ca="1" si="253"/>
        <v/>
      </c>
      <c r="AZ476" t="str">
        <f t="shared" ca="1" si="254"/>
        <v/>
      </c>
      <c r="BA476" s="121" t="str">
        <f t="shared" ca="1" si="255"/>
        <v/>
      </c>
      <c r="BB476" s="53" t="str">
        <f t="shared" ca="1" si="256"/>
        <v/>
      </c>
      <c r="BC476" t="str">
        <f t="shared" ca="1" si="257"/>
        <v/>
      </c>
      <c r="BD476" s="121" t="str">
        <f t="shared" ca="1" si="258"/>
        <v/>
      </c>
      <c r="BE476" s="53" t="str">
        <f t="shared" ca="1" si="259"/>
        <v/>
      </c>
      <c r="BF476" t="str">
        <f t="shared" ca="1" si="260"/>
        <v/>
      </c>
      <c r="BG476" s="121" t="str">
        <f t="shared" ca="1" si="261"/>
        <v/>
      </c>
      <c r="BH476" s="53" t="str">
        <f t="shared" ca="1" si="262"/>
        <v/>
      </c>
    </row>
    <row r="477" spans="1:60" ht="15.75" thickBot="1" x14ac:dyDescent="0.3">
      <c r="A477" s="48"/>
      <c r="B477" s="48"/>
      <c r="C477" s="48"/>
      <c r="D477" s="48"/>
      <c r="E477" s="48"/>
      <c r="F477" s="48"/>
      <c r="G477" s="48"/>
      <c r="H477" s="48"/>
      <c r="I477" s="48"/>
      <c r="J477" s="220" t="str">
        <f>IF(ISBLANK($G477),"",VLOOKUP($G477,'Chp 3 - Condition Assessment'!$N$5:$R$1000,4,FALSE))</f>
        <v/>
      </c>
      <c r="K477" s="105" t="str">
        <f>IF(ISBLANK($G477),"",VLOOKUP($G477,'Chp 3 - Condition Assessment'!$N$5:$R$1000,5,FALSE))</f>
        <v/>
      </c>
      <c r="L477" s="32" t="str">
        <f t="shared" si="242"/>
        <v xml:space="preserve">  </v>
      </c>
      <c r="P477" t="b">
        <f t="shared" si="237"/>
        <v>0</v>
      </c>
      <c r="Q477" t="str">
        <f t="shared" si="239"/>
        <v/>
      </c>
      <c r="R477" s="53" t="str">
        <f t="shared" si="264"/>
        <v/>
      </c>
      <c r="S477" s="108" t="str">
        <f t="shared" si="265"/>
        <v/>
      </c>
      <c r="T477" s="81" t="str">
        <f t="shared" si="266"/>
        <v/>
      </c>
      <c r="U477" s="105" t="str">
        <f t="shared" ca="1" si="267"/>
        <v/>
      </c>
      <c r="V477" s="105" t="str">
        <f t="shared" ca="1" si="267"/>
        <v/>
      </c>
      <c r="W477" s="105" t="str">
        <f t="shared" ca="1" si="267"/>
        <v/>
      </c>
      <c r="X477" s="105" t="str">
        <f t="shared" ca="1" si="267"/>
        <v/>
      </c>
      <c r="Y477" s="105" t="str">
        <f t="shared" ca="1" si="267"/>
        <v/>
      </c>
      <c r="AB477" s="111" t="str">
        <f t="shared" ref="AB477:AB540" si="268">IF(OR(ISBLANK(O477),O477="Grand Total")," ",O477)</f>
        <v xml:space="preserve"> </v>
      </c>
      <c r="AC477" s="135"/>
      <c r="AD477" s="136"/>
      <c r="AE477" s="118" t="str">
        <f t="shared" si="243"/>
        <v/>
      </c>
      <c r="AF477" s="135"/>
      <c r="AG477" s="136"/>
      <c r="AH477" s="118" t="str">
        <f t="shared" si="244"/>
        <v/>
      </c>
      <c r="AI477" s="135"/>
      <c r="AJ477" s="136"/>
      <c r="AK477" s="118" t="str">
        <f t="shared" si="245"/>
        <v/>
      </c>
      <c r="AL477" s="135"/>
      <c r="AM477" s="136"/>
      <c r="AN477" s="118" t="str">
        <f t="shared" si="246"/>
        <v/>
      </c>
      <c r="AO477" s="135"/>
      <c r="AP477" s="136"/>
      <c r="AQ477" s="118" t="str">
        <f t="shared" si="247"/>
        <v/>
      </c>
      <c r="AT477" s="111" t="str">
        <f t="shared" si="248"/>
        <v xml:space="preserve"> </v>
      </c>
      <c r="AU477" t="str">
        <f t="shared" ca="1" si="249"/>
        <v/>
      </c>
      <c r="AV477" s="53" t="str">
        <f t="shared" ca="1" si="250"/>
        <v/>
      </c>
      <c r="AW477" t="str">
        <f t="shared" ca="1" si="251"/>
        <v/>
      </c>
      <c r="AX477" s="121" t="str">
        <f t="shared" ca="1" si="252"/>
        <v/>
      </c>
      <c r="AY477" s="53" t="str">
        <f t="shared" ca="1" si="253"/>
        <v/>
      </c>
      <c r="AZ477" t="str">
        <f t="shared" ca="1" si="254"/>
        <v/>
      </c>
      <c r="BA477" s="121" t="str">
        <f t="shared" ca="1" si="255"/>
        <v/>
      </c>
      <c r="BB477" s="53" t="str">
        <f t="shared" ca="1" si="256"/>
        <v/>
      </c>
      <c r="BC477" t="str">
        <f t="shared" ca="1" si="257"/>
        <v/>
      </c>
      <c r="BD477" s="121" t="str">
        <f t="shared" ca="1" si="258"/>
        <v/>
      </c>
      <c r="BE477" s="53" t="str">
        <f t="shared" ca="1" si="259"/>
        <v/>
      </c>
      <c r="BF477" t="str">
        <f t="shared" ca="1" si="260"/>
        <v/>
      </c>
      <c r="BG477" s="121" t="str">
        <f t="shared" ca="1" si="261"/>
        <v/>
      </c>
      <c r="BH477" s="53" t="str">
        <f t="shared" ca="1" si="262"/>
        <v/>
      </c>
    </row>
    <row r="478" spans="1:60" ht="15.75" thickBot="1" x14ac:dyDescent="0.3">
      <c r="A478" s="48"/>
      <c r="B478" s="48"/>
      <c r="C478" s="48"/>
      <c r="D478" s="48"/>
      <c r="E478" s="48"/>
      <c r="F478" s="48"/>
      <c r="G478" s="48"/>
      <c r="H478" s="48"/>
      <c r="I478" s="48"/>
      <c r="J478" s="220" t="str">
        <f>IF(ISBLANK($G478),"",VLOOKUP($G478,'Chp 3 - Condition Assessment'!$N$5:$R$1000,4,FALSE))</f>
        <v/>
      </c>
      <c r="K478" s="105" t="str">
        <f>IF(ISBLANK($G478),"",VLOOKUP($G478,'Chp 3 - Condition Assessment'!$N$5:$R$1000,5,FALSE))</f>
        <v/>
      </c>
      <c r="L478" s="32" t="str">
        <f t="shared" si="242"/>
        <v xml:space="preserve">  </v>
      </c>
      <c r="P478" t="b">
        <f t="shared" si="237"/>
        <v>0</v>
      </c>
      <c r="Q478" t="str">
        <f t="shared" si="239"/>
        <v/>
      </c>
      <c r="R478" s="53" t="str">
        <f t="shared" si="264"/>
        <v/>
      </c>
      <c r="S478" s="108" t="str">
        <f t="shared" si="265"/>
        <v/>
      </c>
      <c r="T478" s="81" t="str">
        <f t="shared" si="266"/>
        <v/>
      </c>
      <c r="U478" s="105" t="str">
        <f t="shared" ca="1" si="267"/>
        <v/>
      </c>
      <c r="V478" s="105" t="str">
        <f t="shared" ca="1" si="267"/>
        <v/>
      </c>
      <c r="W478" s="105" t="str">
        <f t="shared" ca="1" si="267"/>
        <v/>
      </c>
      <c r="X478" s="105" t="str">
        <f t="shared" ca="1" si="267"/>
        <v/>
      </c>
      <c r="Y478" s="105" t="str">
        <f t="shared" ca="1" si="267"/>
        <v/>
      </c>
      <c r="AB478" s="111" t="str">
        <f t="shared" si="268"/>
        <v xml:space="preserve"> </v>
      </c>
      <c r="AC478" s="135"/>
      <c r="AD478" s="136"/>
      <c r="AE478" s="118" t="str">
        <f t="shared" si="243"/>
        <v/>
      </c>
      <c r="AF478" s="135"/>
      <c r="AG478" s="136"/>
      <c r="AH478" s="118" t="str">
        <f t="shared" si="244"/>
        <v/>
      </c>
      <c r="AI478" s="135"/>
      <c r="AJ478" s="136"/>
      <c r="AK478" s="118" t="str">
        <f t="shared" si="245"/>
        <v/>
      </c>
      <c r="AL478" s="135"/>
      <c r="AM478" s="136"/>
      <c r="AN478" s="118" t="str">
        <f t="shared" si="246"/>
        <v/>
      </c>
      <c r="AO478" s="135"/>
      <c r="AP478" s="136"/>
      <c r="AQ478" s="118" t="str">
        <f t="shared" si="247"/>
        <v/>
      </c>
      <c r="AT478" s="111" t="str">
        <f t="shared" si="248"/>
        <v xml:space="preserve"> </v>
      </c>
      <c r="AU478" t="str">
        <f t="shared" ca="1" si="249"/>
        <v/>
      </c>
      <c r="AV478" s="53" t="str">
        <f t="shared" ca="1" si="250"/>
        <v/>
      </c>
      <c r="AW478" t="str">
        <f t="shared" ca="1" si="251"/>
        <v/>
      </c>
      <c r="AX478" s="121" t="str">
        <f t="shared" ca="1" si="252"/>
        <v/>
      </c>
      <c r="AY478" s="53" t="str">
        <f t="shared" ca="1" si="253"/>
        <v/>
      </c>
      <c r="AZ478" t="str">
        <f t="shared" ca="1" si="254"/>
        <v/>
      </c>
      <c r="BA478" s="121" t="str">
        <f t="shared" ca="1" si="255"/>
        <v/>
      </c>
      <c r="BB478" s="53" t="str">
        <f t="shared" ca="1" si="256"/>
        <v/>
      </c>
      <c r="BC478" t="str">
        <f t="shared" ca="1" si="257"/>
        <v/>
      </c>
      <c r="BD478" s="121" t="str">
        <f t="shared" ca="1" si="258"/>
        <v/>
      </c>
      <c r="BE478" s="53" t="str">
        <f t="shared" ca="1" si="259"/>
        <v/>
      </c>
      <c r="BF478" t="str">
        <f t="shared" ca="1" si="260"/>
        <v/>
      </c>
      <c r="BG478" s="121" t="str">
        <f t="shared" ca="1" si="261"/>
        <v/>
      </c>
      <c r="BH478" s="53" t="str">
        <f t="shared" ca="1" si="262"/>
        <v/>
      </c>
    </row>
    <row r="479" spans="1:60" ht="15.75" thickBot="1" x14ac:dyDescent="0.3">
      <c r="A479" s="48"/>
      <c r="B479" s="48"/>
      <c r="C479" s="48"/>
      <c r="D479" s="48"/>
      <c r="E479" s="48"/>
      <c r="F479" s="48"/>
      <c r="G479" s="48"/>
      <c r="H479" s="48"/>
      <c r="I479" s="48"/>
      <c r="J479" s="220" t="str">
        <f>IF(ISBLANK($G479),"",VLOOKUP($G479,'Chp 3 - Condition Assessment'!$N$5:$R$1000,4,FALSE))</f>
        <v/>
      </c>
      <c r="K479" s="105" t="str">
        <f>IF(ISBLANK($G479),"",VLOOKUP($G479,'Chp 3 - Condition Assessment'!$N$5:$R$1000,5,FALSE))</f>
        <v/>
      </c>
      <c r="L479" s="32" t="str">
        <f t="shared" si="242"/>
        <v xml:space="preserve">  </v>
      </c>
      <c r="P479" t="b">
        <f t="shared" si="237"/>
        <v>0</v>
      </c>
      <c r="Q479" t="str">
        <f t="shared" si="239"/>
        <v/>
      </c>
      <c r="R479" s="53" t="str">
        <f t="shared" si="264"/>
        <v/>
      </c>
      <c r="S479" s="108" t="str">
        <f t="shared" si="265"/>
        <v/>
      </c>
      <c r="T479" s="81" t="str">
        <f t="shared" si="266"/>
        <v/>
      </c>
      <c r="U479" s="105" t="str">
        <f t="shared" ca="1" si="267"/>
        <v/>
      </c>
      <c r="V479" s="105" t="str">
        <f t="shared" ca="1" si="267"/>
        <v/>
      </c>
      <c r="W479" s="105" t="str">
        <f t="shared" ca="1" si="267"/>
        <v/>
      </c>
      <c r="X479" s="105" t="str">
        <f t="shared" ca="1" si="267"/>
        <v/>
      </c>
      <c r="Y479" s="105" t="str">
        <f t="shared" ca="1" si="267"/>
        <v/>
      </c>
      <c r="AB479" s="111" t="str">
        <f t="shared" si="268"/>
        <v xml:space="preserve"> </v>
      </c>
      <c r="AC479" s="135"/>
      <c r="AD479" s="136"/>
      <c r="AE479" s="118" t="str">
        <f t="shared" si="243"/>
        <v/>
      </c>
      <c r="AF479" s="135"/>
      <c r="AG479" s="136"/>
      <c r="AH479" s="118" t="str">
        <f t="shared" si="244"/>
        <v/>
      </c>
      <c r="AI479" s="135"/>
      <c r="AJ479" s="136"/>
      <c r="AK479" s="118" t="str">
        <f t="shared" si="245"/>
        <v/>
      </c>
      <c r="AL479" s="135"/>
      <c r="AM479" s="136"/>
      <c r="AN479" s="118" t="str">
        <f t="shared" si="246"/>
        <v/>
      </c>
      <c r="AO479" s="135"/>
      <c r="AP479" s="136"/>
      <c r="AQ479" s="118" t="str">
        <f t="shared" si="247"/>
        <v/>
      </c>
      <c r="AT479" s="111" t="str">
        <f t="shared" si="248"/>
        <v xml:space="preserve"> </v>
      </c>
      <c r="AU479" t="str">
        <f t="shared" ca="1" si="249"/>
        <v/>
      </c>
      <c r="AV479" s="53" t="str">
        <f t="shared" ca="1" si="250"/>
        <v/>
      </c>
      <c r="AW479" t="str">
        <f t="shared" ca="1" si="251"/>
        <v/>
      </c>
      <c r="AX479" s="121" t="str">
        <f t="shared" ca="1" si="252"/>
        <v/>
      </c>
      <c r="AY479" s="53" t="str">
        <f t="shared" ca="1" si="253"/>
        <v/>
      </c>
      <c r="AZ479" t="str">
        <f t="shared" ca="1" si="254"/>
        <v/>
      </c>
      <c r="BA479" s="121" t="str">
        <f t="shared" ca="1" si="255"/>
        <v/>
      </c>
      <c r="BB479" s="53" t="str">
        <f t="shared" ca="1" si="256"/>
        <v/>
      </c>
      <c r="BC479" t="str">
        <f t="shared" ca="1" si="257"/>
        <v/>
      </c>
      <c r="BD479" s="121" t="str">
        <f t="shared" ca="1" si="258"/>
        <v/>
      </c>
      <c r="BE479" s="53" t="str">
        <f t="shared" ca="1" si="259"/>
        <v/>
      </c>
      <c r="BF479" t="str">
        <f t="shared" ca="1" si="260"/>
        <v/>
      </c>
      <c r="BG479" s="121" t="str">
        <f t="shared" ca="1" si="261"/>
        <v/>
      </c>
      <c r="BH479" s="53" t="str">
        <f t="shared" ca="1" si="262"/>
        <v/>
      </c>
    </row>
    <row r="480" spans="1:60" ht="15.75" thickBot="1" x14ac:dyDescent="0.3">
      <c r="A480" s="48"/>
      <c r="B480" s="48"/>
      <c r="C480" s="48"/>
      <c r="D480" s="48"/>
      <c r="E480" s="48"/>
      <c r="F480" s="48"/>
      <c r="G480" s="48"/>
      <c r="H480" s="48"/>
      <c r="I480" s="48"/>
      <c r="J480" s="220" t="str">
        <f>IF(ISBLANK($G480),"",VLOOKUP($G480,'Chp 3 - Condition Assessment'!$N$5:$R$1000,4,FALSE))</f>
        <v/>
      </c>
      <c r="K480" s="105" t="str">
        <f>IF(ISBLANK($G480),"",VLOOKUP($G480,'Chp 3 - Condition Assessment'!$N$5:$R$1000,5,FALSE))</f>
        <v/>
      </c>
      <c r="L480" s="32" t="str">
        <f t="shared" si="242"/>
        <v xml:space="preserve">  </v>
      </c>
      <c r="P480" t="b">
        <f t="shared" si="237"/>
        <v>0</v>
      </c>
      <c r="Q480" t="str">
        <f t="shared" si="239"/>
        <v/>
      </c>
      <c r="R480" s="53" t="str">
        <f t="shared" si="264"/>
        <v/>
      </c>
      <c r="S480" s="108" t="str">
        <f t="shared" si="265"/>
        <v/>
      </c>
      <c r="T480" s="81" t="str">
        <f t="shared" si="266"/>
        <v/>
      </c>
      <c r="U480" s="105" t="str">
        <f t="shared" ca="1" si="267"/>
        <v/>
      </c>
      <c r="V480" s="105" t="str">
        <f t="shared" ca="1" si="267"/>
        <v/>
      </c>
      <c r="W480" s="105" t="str">
        <f t="shared" ca="1" si="267"/>
        <v/>
      </c>
      <c r="X480" s="105" t="str">
        <f t="shared" ca="1" si="267"/>
        <v/>
      </c>
      <c r="Y480" s="105" t="str">
        <f t="shared" ca="1" si="267"/>
        <v/>
      </c>
      <c r="AB480" s="111" t="str">
        <f t="shared" si="268"/>
        <v xml:space="preserve"> </v>
      </c>
      <c r="AC480" s="135"/>
      <c r="AD480" s="136"/>
      <c r="AE480" s="118" t="str">
        <f t="shared" si="243"/>
        <v/>
      </c>
      <c r="AF480" s="135"/>
      <c r="AG480" s="136"/>
      <c r="AH480" s="118" t="str">
        <f t="shared" si="244"/>
        <v/>
      </c>
      <c r="AI480" s="135"/>
      <c r="AJ480" s="136"/>
      <c r="AK480" s="118" t="str">
        <f t="shared" si="245"/>
        <v/>
      </c>
      <c r="AL480" s="135"/>
      <c r="AM480" s="136"/>
      <c r="AN480" s="118" t="str">
        <f t="shared" si="246"/>
        <v/>
      </c>
      <c r="AO480" s="135"/>
      <c r="AP480" s="136"/>
      <c r="AQ480" s="118" t="str">
        <f t="shared" si="247"/>
        <v/>
      </c>
      <c r="AT480" s="111" t="str">
        <f t="shared" si="248"/>
        <v xml:space="preserve"> </v>
      </c>
      <c r="AU480" t="str">
        <f t="shared" ca="1" si="249"/>
        <v/>
      </c>
      <c r="AV480" s="53" t="str">
        <f t="shared" ca="1" si="250"/>
        <v/>
      </c>
      <c r="AW480" t="str">
        <f t="shared" ca="1" si="251"/>
        <v/>
      </c>
      <c r="AX480" s="121" t="str">
        <f t="shared" ca="1" si="252"/>
        <v/>
      </c>
      <c r="AY480" s="53" t="str">
        <f t="shared" ca="1" si="253"/>
        <v/>
      </c>
      <c r="AZ480" t="str">
        <f t="shared" ca="1" si="254"/>
        <v/>
      </c>
      <c r="BA480" s="121" t="str">
        <f t="shared" ca="1" si="255"/>
        <v/>
      </c>
      <c r="BB480" s="53" t="str">
        <f t="shared" ca="1" si="256"/>
        <v/>
      </c>
      <c r="BC480" t="str">
        <f t="shared" ca="1" si="257"/>
        <v/>
      </c>
      <c r="BD480" s="121" t="str">
        <f t="shared" ca="1" si="258"/>
        <v/>
      </c>
      <c r="BE480" s="53" t="str">
        <f t="shared" ca="1" si="259"/>
        <v/>
      </c>
      <c r="BF480" t="str">
        <f t="shared" ca="1" si="260"/>
        <v/>
      </c>
      <c r="BG480" s="121" t="str">
        <f t="shared" ca="1" si="261"/>
        <v/>
      </c>
      <c r="BH480" s="53" t="str">
        <f t="shared" ca="1" si="262"/>
        <v/>
      </c>
    </row>
    <row r="481" spans="1:60" ht="15.75" thickBot="1" x14ac:dyDescent="0.3">
      <c r="A481" s="48"/>
      <c r="B481" s="48"/>
      <c r="C481" s="48"/>
      <c r="D481" s="48"/>
      <c r="E481" s="48"/>
      <c r="F481" s="48"/>
      <c r="G481" s="48"/>
      <c r="H481" s="48"/>
      <c r="I481" s="48"/>
      <c r="J481" s="220" t="str">
        <f>IF(ISBLANK($G481),"",VLOOKUP($G481,'Chp 3 - Condition Assessment'!$N$5:$R$1000,4,FALSE))</f>
        <v/>
      </c>
      <c r="K481" s="105" t="str">
        <f>IF(ISBLANK($G481),"",VLOOKUP($G481,'Chp 3 - Condition Assessment'!$N$5:$R$1000,5,FALSE))</f>
        <v/>
      </c>
      <c r="L481" s="32" t="str">
        <f t="shared" si="242"/>
        <v xml:space="preserve">  </v>
      </c>
      <c r="P481" t="b">
        <f t="shared" si="237"/>
        <v>0</v>
      </c>
      <c r="Q481" t="str">
        <f t="shared" si="239"/>
        <v/>
      </c>
      <c r="R481" s="53" t="str">
        <f t="shared" si="264"/>
        <v/>
      </c>
      <c r="S481" s="108" t="str">
        <f t="shared" si="265"/>
        <v/>
      </c>
      <c r="T481" s="81" t="str">
        <f t="shared" si="266"/>
        <v/>
      </c>
      <c r="U481" s="105" t="str">
        <f t="shared" ca="1" si="267"/>
        <v/>
      </c>
      <c r="V481" s="105" t="str">
        <f t="shared" ca="1" si="267"/>
        <v/>
      </c>
      <c r="W481" s="105" t="str">
        <f t="shared" ca="1" si="267"/>
        <v/>
      </c>
      <c r="X481" s="105" t="str">
        <f t="shared" ca="1" si="267"/>
        <v/>
      </c>
      <c r="Y481" s="105" t="str">
        <f t="shared" ca="1" si="267"/>
        <v/>
      </c>
      <c r="AB481" s="111" t="str">
        <f t="shared" si="268"/>
        <v xml:space="preserve"> </v>
      </c>
      <c r="AC481" s="135"/>
      <c r="AD481" s="136"/>
      <c r="AE481" s="118" t="str">
        <f t="shared" si="243"/>
        <v/>
      </c>
      <c r="AF481" s="135"/>
      <c r="AG481" s="136"/>
      <c r="AH481" s="118" t="str">
        <f t="shared" si="244"/>
        <v/>
      </c>
      <c r="AI481" s="135"/>
      <c r="AJ481" s="136"/>
      <c r="AK481" s="118" t="str">
        <f t="shared" si="245"/>
        <v/>
      </c>
      <c r="AL481" s="135"/>
      <c r="AM481" s="136"/>
      <c r="AN481" s="118" t="str">
        <f t="shared" si="246"/>
        <v/>
      </c>
      <c r="AO481" s="135"/>
      <c r="AP481" s="136"/>
      <c r="AQ481" s="118" t="str">
        <f t="shared" si="247"/>
        <v/>
      </c>
      <c r="AT481" s="111" t="str">
        <f t="shared" si="248"/>
        <v xml:space="preserve"> </v>
      </c>
      <c r="AU481" t="str">
        <f t="shared" ca="1" si="249"/>
        <v/>
      </c>
      <c r="AV481" s="53" t="str">
        <f t="shared" ca="1" si="250"/>
        <v/>
      </c>
      <c r="AW481" t="str">
        <f t="shared" ca="1" si="251"/>
        <v/>
      </c>
      <c r="AX481" s="121" t="str">
        <f t="shared" ca="1" si="252"/>
        <v/>
      </c>
      <c r="AY481" s="53" t="str">
        <f t="shared" ca="1" si="253"/>
        <v/>
      </c>
      <c r="AZ481" t="str">
        <f t="shared" ca="1" si="254"/>
        <v/>
      </c>
      <c r="BA481" s="121" t="str">
        <f t="shared" ca="1" si="255"/>
        <v/>
      </c>
      <c r="BB481" s="53" t="str">
        <f t="shared" ca="1" si="256"/>
        <v/>
      </c>
      <c r="BC481" t="str">
        <f t="shared" ca="1" si="257"/>
        <v/>
      </c>
      <c r="BD481" s="121" t="str">
        <f t="shared" ca="1" si="258"/>
        <v/>
      </c>
      <c r="BE481" s="53" t="str">
        <f t="shared" ca="1" si="259"/>
        <v/>
      </c>
      <c r="BF481" t="str">
        <f t="shared" ca="1" si="260"/>
        <v/>
      </c>
      <c r="BG481" s="121" t="str">
        <f t="shared" ca="1" si="261"/>
        <v/>
      </c>
      <c r="BH481" s="53" t="str">
        <f t="shared" ca="1" si="262"/>
        <v/>
      </c>
    </row>
    <row r="482" spans="1:60" ht="15.75" thickBot="1" x14ac:dyDescent="0.3">
      <c r="A482" s="48"/>
      <c r="B482" s="48"/>
      <c r="C482" s="48"/>
      <c r="D482" s="48"/>
      <c r="E482" s="48"/>
      <c r="F482" s="48"/>
      <c r="G482" s="48"/>
      <c r="H482" s="48"/>
      <c r="I482" s="48"/>
      <c r="J482" s="220" t="str">
        <f>IF(ISBLANK($G482),"",VLOOKUP($G482,'Chp 3 - Condition Assessment'!$N$5:$R$1000,4,FALSE))</f>
        <v/>
      </c>
      <c r="K482" s="105" t="str">
        <f>IF(ISBLANK($G482),"",VLOOKUP($G482,'Chp 3 - Condition Assessment'!$N$5:$R$1000,5,FALSE))</f>
        <v/>
      </c>
      <c r="L482" s="32" t="str">
        <f t="shared" si="242"/>
        <v xml:space="preserve">  </v>
      </c>
      <c r="P482" t="b">
        <f t="shared" si="237"/>
        <v>0</v>
      </c>
      <c r="Q482" t="str">
        <f t="shared" si="239"/>
        <v/>
      </c>
      <c r="R482" s="53" t="str">
        <f t="shared" si="264"/>
        <v/>
      </c>
      <c r="S482" s="108" t="str">
        <f t="shared" si="265"/>
        <v/>
      </c>
      <c r="T482" s="81" t="str">
        <f t="shared" si="266"/>
        <v/>
      </c>
      <c r="U482" s="105" t="str">
        <f t="shared" ca="1" si="267"/>
        <v/>
      </c>
      <c r="V482" s="105" t="str">
        <f t="shared" ca="1" si="267"/>
        <v/>
      </c>
      <c r="W482" s="105" t="str">
        <f t="shared" ca="1" si="267"/>
        <v/>
      </c>
      <c r="X482" s="105" t="str">
        <f t="shared" ca="1" si="267"/>
        <v/>
      </c>
      <c r="Y482" s="105" t="str">
        <f t="shared" ca="1" si="267"/>
        <v/>
      </c>
      <c r="AB482" s="111" t="str">
        <f t="shared" si="268"/>
        <v xml:space="preserve"> </v>
      </c>
      <c r="AC482" s="135"/>
      <c r="AD482" s="136"/>
      <c r="AE482" s="118" t="str">
        <f t="shared" si="243"/>
        <v/>
      </c>
      <c r="AF482" s="135"/>
      <c r="AG482" s="136"/>
      <c r="AH482" s="118" t="str">
        <f t="shared" si="244"/>
        <v/>
      </c>
      <c r="AI482" s="135"/>
      <c r="AJ482" s="136"/>
      <c r="AK482" s="118" t="str">
        <f t="shared" si="245"/>
        <v/>
      </c>
      <c r="AL482" s="135"/>
      <c r="AM482" s="136"/>
      <c r="AN482" s="118" t="str">
        <f t="shared" si="246"/>
        <v/>
      </c>
      <c r="AO482" s="135"/>
      <c r="AP482" s="136"/>
      <c r="AQ482" s="118" t="str">
        <f t="shared" si="247"/>
        <v/>
      </c>
      <c r="AT482" s="111" t="str">
        <f t="shared" si="248"/>
        <v xml:space="preserve"> </v>
      </c>
      <c r="AU482" t="str">
        <f t="shared" ca="1" si="249"/>
        <v/>
      </c>
      <c r="AV482" s="53" t="str">
        <f t="shared" ca="1" si="250"/>
        <v/>
      </c>
      <c r="AW482" t="str">
        <f t="shared" ca="1" si="251"/>
        <v/>
      </c>
      <c r="AX482" s="121" t="str">
        <f t="shared" ca="1" si="252"/>
        <v/>
      </c>
      <c r="AY482" s="53" t="str">
        <f t="shared" ca="1" si="253"/>
        <v/>
      </c>
      <c r="AZ482" t="str">
        <f t="shared" ca="1" si="254"/>
        <v/>
      </c>
      <c r="BA482" s="121" t="str">
        <f t="shared" ca="1" si="255"/>
        <v/>
      </c>
      <c r="BB482" s="53" t="str">
        <f t="shared" ca="1" si="256"/>
        <v/>
      </c>
      <c r="BC482" t="str">
        <f t="shared" ca="1" si="257"/>
        <v/>
      </c>
      <c r="BD482" s="121" t="str">
        <f t="shared" ca="1" si="258"/>
        <v/>
      </c>
      <c r="BE482" s="53" t="str">
        <f t="shared" ca="1" si="259"/>
        <v/>
      </c>
      <c r="BF482" t="str">
        <f t="shared" ca="1" si="260"/>
        <v/>
      </c>
      <c r="BG482" s="121" t="str">
        <f t="shared" ca="1" si="261"/>
        <v/>
      </c>
      <c r="BH482" s="53" t="str">
        <f t="shared" ca="1" si="262"/>
        <v/>
      </c>
    </row>
    <row r="483" spans="1:60" ht="15.75" thickBot="1" x14ac:dyDescent="0.3">
      <c r="A483" s="48"/>
      <c r="B483" s="48"/>
      <c r="C483" s="48"/>
      <c r="D483" s="48"/>
      <c r="E483" s="48"/>
      <c r="F483" s="48"/>
      <c r="G483" s="48"/>
      <c r="H483" s="48"/>
      <c r="I483" s="48"/>
      <c r="J483" s="220" t="str">
        <f>IF(ISBLANK($G483),"",VLOOKUP($G483,'Chp 3 - Condition Assessment'!$N$5:$R$1000,4,FALSE))</f>
        <v/>
      </c>
      <c r="K483" s="105" t="str">
        <f>IF(ISBLANK($G483),"",VLOOKUP($G483,'Chp 3 - Condition Assessment'!$N$5:$R$1000,5,FALSE))</f>
        <v/>
      </c>
      <c r="L483" s="32" t="str">
        <f t="shared" si="242"/>
        <v xml:space="preserve">  </v>
      </c>
      <c r="P483" t="b">
        <f t="shared" si="237"/>
        <v>0</v>
      </c>
      <c r="Q483" t="str">
        <f t="shared" si="239"/>
        <v/>
      </c>
      <c r="R483" s="53" t="str">
        <f t="shared" si="264"/>
        <v/>
      </c>
      <c r="S483" s="108" t="str">
        <f t="shared" si="265"/>
        <v/>
      </c>
      <c r="T483" s="81" t="str">
        <f t="shared" si="266"/>
        <v/>
      </c>
      <c r="U483" s="105" t="str">
        <f t="shared" ca="1" si="267"/>
        <v/>
      </c>
      <c r="V483" s="105" t="str">
        <f t="shared" ca="1" si="267"/>
        <v/>
      </c>
      <c r="W483" s="105" t="str">
        <f t="shared" ca="1" si="267"/>
        <v/>
      </c>
      <c r="X483" s="105" t="str">
        <f t="shared" ca="1" si="267"/>
        <v/>
      </c>
      <c r="Y483" s="105" t="str">
        <f t="shared" ca="1" si="267"/>
        <v/>
      </c>
      <c r="AB483" s="111" t="str">
        <f t="shared" si="268"/>
        <v xml:space="preserve"> </v>
      </c>
      <c r="AC483" s="135"/>
      <c r="AD483" s="136"/>
      <c r="AE483" s="118" t="str">
        <f t="shared" si="243"/>
        <v/>
      </c>
      <c r="AF483" s="135"/>
      <c r="AG483" s="136"/>
      <c r="AH483" s="118" t="str">
        <f t="shared" si="244"/>
        <v/>
      </c>
      <c r="AI483" s="135"/>
      <c r="AJ483" s="136"/>
      <c r="AK483" s="118" t="str">
        <f t="shared" si="245"/>
        <v/>
      </c>
      <c r="AL483" s="135"/>
      <c r="AM483" s="136"/>
      <c r="AN483" s="118" t="str">
        <f t="shared" si="246"/>
        <v/>
      </c>
      <c r="AO483" s="135"/>
      <c r="AP483" s="136"/>
      <c r="AQ483" s="118" t="str">
        <f t="shared" si="247"/>
        <v/>
      </c>
      <c r="AT483" s="111" t="str">
        <f t="shared" si="248"/>
        <v xml:space="preserve"> </v>
      </c>
      <c r="AU483" t="str">
        <f t="shared" ca="1" si="249"/>
        <v/>
      </c>
      <c r="AV483" s="53" t="str">
        <f t="shared" ca="1" si="250"/>
        <v/>
      </c>
      <c r="AW483" t="str">
        <f t="shared" ca="1" si="251"/>
        <v/>
      </c>
      <c r="AX483" s="121" t="str">
        <f t="shared" ca="1" si="252"/>
        <v/>
      </c>
      <c r="AY483" s="53" t="str">
        <f t="shared" ca="1" si="253"/>
        <v/>
      </c>
      <c r="AZ483" t="str">
        <f t="shared" ca="1" si="254"/>
        <v/>
      </c>
      <c r="BA483" s="121" t="str">
        <f t="shared" ca="1" si="255"/>
        <v/>
      </c>
      <c r="BB483" s="53" t="str">
        <f t="shared" ca="1" si="256"/>
        <v/>
      </c>
      <c r="BC483" t="str">
        <f t="shared" ca="1" si="257"/>
        <v/>
      </c>
      <c r="BD483" s="121" t="str">
        <f t="shared" ca="1" si="258"/>
        <v/>
      </c>
      <c r="BE483" s="53" t="str">
        <f t="shared" ca="1" si="259"/>
        <v/>
      </c>
      <c r="BF483" t="str">
        <f t="shared" ca="1" si="260"/>
        <v/>
      </c>
      <c r="BG483" s="121" t="str">
        <f t="shared" ca="1" si="261"/>
        <v/>
      </c>
      <c r="BH483" s="53" t="str">
        <f t="shared" ca="1" si="262"/>
        <v/>
      </c>
    </row>
    <row r="484" spans="1:60" ht="15.75" thickBot="1" x14ac:dyDescent="0.3">
      <c r="A484" s="48"/>
      <c r="B484" s="48"/>
      <c r="C484" s="48"/>
      <c r="D484" s="48"/>
      <c r="E484" s="48"/>
      <c r="F484" s="48"/>
      <c r="G484" s="48"/>
      <c r="H484" s="48"/>
      <c r="I484" s="48"/>
      <c r="J484" s="220" t="str">
        <f>IF(ISBLANK($G484),"",VLOOKUP($G484,'Chp 3 - Condition Assessment'!$N$5:$R$1000,4,FALSE))</f>
        <v/>
      </c>
      <c r="K484" s="105" t="str">
        <f>IF(ISBLANK($G484),"",VLOOKUP($G484,'Chp 3 - Condition Assessment'!$N$5:$R$1000,5,FALSE))</f>
        <v/>
      </c>
      <c r="L484" s="32" t="str">
        <f t="shared" si="242"/>
        <v xml:space="preserve">  </v>
      </c>
      <c r="P484" t="b">
        <f t="shared" si="237"/>
        <v>0</v>
      </c>
      <c r="Q484" t="str">
        <f t="shared" si="239"/>
        <v/>
      </c>
      <c r="R484" s="53" t="str">
        <f t="shared" si="264"/>
        <v/>
      </c>
      <c r="S484" s="108" t="str">
        <f t="shared" si="265"/>
        <v/>
      </c>
      <c r="T484" s="81" t="str">
        <f t="shared" si="266"/>
        <v/>
      </c>
      <c r="U484" s="105" t="str">
        <f t="shared" ca="1" si="267"/>
        <v/>
      </c>
      <c r="V484" s="105" t="str">
        <f t="shared" ca="1" si="267"/>
        <v/>
      </c>
      <c r="W484" s="105" t="str">
        <f t="shared" ca="1" si="267"/>
        <v/>
      </c>
      <c r="X484" s="105" t="str">
        <f t="shared" ca="1" si="267"/>
        <v/>
      </c>
      <c r="Y484" s="105" t="str">
        <f t="shared" ca="1" si="267"/>
        <v/>
      </c>
      <c r="AB484" s="111" t="str">
        <f t="shared" si="268"/>
        <v xml:space="preserve"> </v>
      </c>
      <c r="AC484" s="135"/>
      <c r="AD484" s="136"/>
      <c r="AE484" s="118" t="str">
        <f t="shared" si="243"/>
        <v/>
      </c>
      <c r="AF484" s="135"/>
      <c r="AG484" s="136"/>
      <c r="AH484" s="118" t="str">
        <f t="shared" si="244"/>
        <v/>
      </c>
      <c r="AI484" s="135"/>
      <c r="AJ484" s="136"/>
      <c r="AK484" s="118" t="str">
        <f t="shared" si="245"/>
        <v/>
      </c>
      <c r="AL484" s="135"/>
      <c r="AM484" s="136"/>
      <c r="AN484" s="118" t="str">
        <f t="shared" si="246"/>
        <v/>
      </c>
      <c r="AO484" s="135"/>
      <c r="AP484" s="136"/>
      <c r="AQ484" s="118" t="str">
        <f t="shared" si="247"/>
        <v/>
      </c>
      <c r="AT484" s="111" t="str">
        <f t="shared" si="248"/>
        <v xml:space="preserve"> </v>
      </c>
      <c r="AU484" t="str">
        <f t="shared" ca="1" si="249"/>
        <v/>
      </c>
      <c r="AV484" s="53" t="str">
        <f t="shared" ca="1" si="250"/>
        <v/>
      </c>
      <c r="AW484" t="str">
        <f t="shared" ca="1" si="251"/>
        <v/>
      </c>
      <c r="AX484" s="121" t="str">
        <f t="shared" ca="1" si="252"/>
        <v/>
      </c>
      <c r="AY484" s="53" t="str">
        <f t="shared" ca="1" si="253"/>
        <v/>
      </c>
      <c r="AZ484" t="str">
        <f t="shared" ca="1" si="254"/>
        <v/>
      </c>
      <c r="BA484" s="121" t="str">
        <f t="shared" ca="1" si="255"/>
        <v/>
      </c>
      <c r="BB484" s="53" t="str">
        <f t="shared" ca="1" si="256"/>
        <v/>
      </c>
      <c r="BC484" t="str">
        <f t="shared" ca="1" si="257"/>
        <v/>
      </c>
      <c r="BD484" s="121" t="str">
        <f t="shared" ca="1" si="258"/>
        <v/>
      </c>
      <c r="BE484" s="53" t="str">
        <f t="shared" ca="1" si="259"/>
        <v/>
      </c>
      <c r="BF484" t="str">
        <f t="shared" ca="1" si="260"/>
        <v/>
      </c>
      <c r="BG484" s="121" t="str">
        <f t="shared" ca="1" si="261"/>
        <v/>
      </c>
      <c r="BH484" s="53" t="str">
        <f t="shared" ca="1" si="262"/>
        <v/>
      </c>
    </row>
    <row r="485" spans="1:60" ht="15.75" thickBot="1" x14ac:dyDescent="0.3">
      <c r="A485" s="48"/>
      <c r="B485" s="48"/>
      <c r="C485" s="48"/>
      <c r="D485" s="48"/>
      <c r="E485" s="48"/>
      <c r="F485" s="48"/>
      <c r="G485" s="48"/>
      <c r="H485" s="48"/>
      <c r="I485" s="48"/>
      <c r="J485" s="220" t="str">
        <f>IF(ISBLANK($G485),"",VLOOKUP($G485,'Chp 3 - Condition Assessment'!$N$5:$R$1000,4,FALSE))</f>
        <v/>
      </c>
      <c r="K485" s="105" t="str">
        <f>IF(ISBLANK($G485),"",VLOOKUP($G485,'Chp 3 - Condition Assessment'!$N$5:$R$1000,5,FALSE))</f>
        <v/>
      </c>
      <c r="L485" s="32" t="str">
        <f t="shared" si="242"/>
        <v xml:space="preserve">  </v>
      </c>
      <c r="P485" t="b">
        <f t="shared" si="237"/>
        <v>0</v>
      </c>
      <c r="Q485" t="str">
        <f t="shared" si="239"/>
        <v/>
      </c>
      <c r="R485" s="53" t="str">
        <f t="shared" si="264"/>
        <v/>
      </c>
      <c r="S485" s="108" t="str">
        <f t="shared" si="265"/>
        <v/>
      </c>
      <c r="T485" s="81" t="str">
        <f t="shared" si="266"/>
        <v/>
      </c>
      <c r="U485" s="105" t="str">
        <f t="shared" ca="1" si="267"/>
        <v/>
      </c>
      <c r="V485" s="105" t="str">
        <f t="shared" ca="1" si="267"/>
        <v/>
      </c>
      <c r="W485" s="105" t="str">
        <f t="shared" ca="1" si="267"/>
        <v/>
      </c>
      <c r="X485" s="105" t="str">
        <f t="shared" ca="1" si="267"/>
        <v/>
      </c>
      <c r="Y485" s="105" t="str">
        <f t="shared" ca="1" si="267"/>
        <v/>
      </c>
      <c r="AB485" s="111" t="str">
        <f t="shared" si="268"/>
        <v xml:space="preserve"> </v>
      </c>
      <c r="AC485" s="135"/>
      <c r="AD485" s="136"/>
      <c r="AE485" s="118" t="str">
        <f t="shared" si="243"/>
        <v/>
      </c>
      <c r="AF485" s="135"/>
      <c r="AG485" s="136"/>
      <c r="AH485" s="118" t="str">
        <f t="shared" si="244"/>
        <v/>
      </c>
      <c r="AI485" s="135"/>
      <c r="AJ485" s="136"/>
      <c r="AK485" s="118" t="str">
        <f t="shared" si="245"/>
        <v/>
      </c>
      <c r="AL485" s="135"/>
      <c r="AM485" s="136"/>
      <c r="AN485" s="118" t="str">
        <f t="shared" si="246"/>
        <v/>
      </c>
      <c r="AO485" s="135"/>
      <c r="AP485" s="136"/>
      <c r="AQ485" s="118" t="str">
        <f t="shared" si="247"/>
        <v/>
      </c>
      <c r="AT485" s="111" t="str">
        <f t="shared" si="248"/>
        <v xml:space="preserve"> </v>
      </c>
      <c r="AU485" t="str">
        <f t="shared" ca="1" si="249"/>
        <v/>
      </c>
      <c r="AV485" s="53" t="str">
        <f t="shared" ca="1" si="250"/>
        <v/>
      </c>
      <c r="AW485" t="str">
        <f t="shared" ca="1" si="251"/>
        <v/>
      </c>
      <c r="AX485" s="121" t="str">
        <f t="shared" ca="1" si="252"/>
        <v/>
      </c>
      <c r="AY485" s="53" t="str">
        <f t="shared" ca="1" si="253"/>
        <v/>
      </c>
      <c r="AZ485" t="str">
        <f t="shared" ca="1" si="254"/>
        <v/>
      </c>
      <c r="BA485" s="121" t="str">
        <f t="shared" ca="1" si="255"/>
        <v/>
      </c>
      <c r="BB485" s="53" t="str">
        <f t="shared" ca="1" si="256"/>
        <v/>
      </c>
      <c r="BC485" t="str">
        <f t="shared" ca="1" si="257"/>
        <v/>
      </c>
      <c r="BD485" s="121" t="str">
        <f t="shared" ca="1" si="258"/>
        <v/>
      </c>
      <c r="BE485" s="53" t="str">
        <f t="shared" ca="1" si="259"/>
        <v/>
      </c>
      <c r="BF485" t="str">
        <f t="shared" ca="1" si="260"/>
        <v/>
      </c>
      <c r="BG485" s="121" t="str">
        <f t="shared" ca="1" si="261"/>
        <v/>
      </c>
      <c r="BH485" s="53" t="str">
        <f t="shared" ca="1" si="262"/>
        <v/>
      </c>
    </row>
    <row r="486" spans="1:60" ht="15.75" thickBot="1" x14ac:dyDescent="0.3">
      <c r="A486" s="48"/>
      <c r="B486" s="48"/>
      <c r="C486" s="48"/>
      <c r="D486" s="48"/>
      <c r="E486" s="48"/>
      <c r="F486" s="48"/>
      <c r="G486" s="48"/>
      <c r="H486" s="48"/>
      <c r="I486" s="48"/>
      <c r="J486" s="220" t="str">
        <f>IF(ISBLANK($G486),"",VLOOKUP($G486,'Chp 3 - Condition Assessment'!$N$5:$R$1000,4,FALSE))</f>
        <v/>
      </c>
      <c r="K486" s="105" t="str">
        <f>IF(ISBLANK($G486),"",VLOOKUP($G486,'Chp 3 - Condition Assessment'!$N$5:$R$1000,5,FALSE))</f>
        <v/>
      </c>
      <c r="L486" s="32" t="str">
        <f t="shared" si="242"/>
        <v xml:space="preserve">  </v>
      </c>
      <c r="P486" t="b">
        <f t="shared" si="237"/>
        <v>0</v>
      </c>
      <c r="Q486" t="str">
        <f t="shared" si="239"/>
        <v/>
      </c>
      <c r="R486" s="53" t="str">
        <f t="shared" si="264"/>
        <v/>
      </c>
      <c r="S486" s="108" t="str">
        <f t="shared" si="265"/>
        <v/>
      </c>
      <c r="T486" s="81" t="str">
        <f t="shared" si="266"/>
        <v/>
      </c>
      <c r="U486" s="105" t="str">
        <f t="shared" ref="U486:Y495" ca="1" si="269">IFERROR(IF((U$10-$S486)&lt;=$T486,$Q486,0),"")</f>
        <v/>
      </c>
      <c r="V486" s="105" t="str">
        <f t="shared" ca="1" si="269"/>
        <v/>
      </c>
      <c r="W486" s="105" t="str">
        <f t="shared" ca="1" si="269"/>
        <v/>
      </c>
      <c r="X486" s="105" t="str">
        <f t="shared" ca="1" si="269"/>
        <v/>
      </c>
      <c r="Y486" s="105" t="str">
        <f t="shared" ca="1" si="269"/>
        <v/>
      </c>
      <c r="AB486" s="111" t="str">
        <f t="shared" si="268"/>
        <v xml:space="preserve"> </v>
      </c>
      <c r="AC486" s="135"/>
      <c r="AD486" s="136"/>
      <c r="AE486" s="118" t="str">
        <f t="shared" si="243"/>
        <v/>
      </c>
      <c r="AF486" s="135"/>
      <c r="AG486" s="136"/>
      <c r="AH486" s="118" t="str">
        <f t="shared" si="244"/>
        <v/>
      </c>
      <c r="AI486" s="135"/>
      <c r="AJ486" s="136"/>
      <c r="AK486" s="118" t="str">
        <f t="shared" si="245"/>
        <v/>
      </c>
      <c r="AL486" s="135"/>
      <c r="AM486" s="136"/>
      <c r="AN486" s="118" t="str">
        <f t="shared" si="246"/>
        <v/>
      </c>
      <c r="AO486" s="135"/>
      <c r="AP486" s="136"/>
      <c r="AQ486" s="118" t="str">
        <f t="shared" si="247"/>
        <v/>
      </c>
      <c r="AT486" s="111" t="str">
        <f t="shared" si="248"/>
        <v xml:space="preserve"> </v>
      </c>
      <c r="AU486" t="str">
        <f t="shared" ca="1" si="249"/>
        <v/>
      </c>
      <c r="AV486" s="53" t="str">
        <f t="shared" ca="1" si="250"/>
        <v/>
      </c>
      <c r="AW486" t="str">
        <f t="shared" ca="1" si="251"/>
        <v/>
      </c>
      <c r="AX486" s="121" t="str">
        <f t="shared" ca="1" si="252"/>
        <v/>
      </c>
      <c r="AY486" s="53" t="str">
        <f t="shared" ca="1" si="253"/>
        <v/>
      </c>
      <c r="AZ486" t="str">
        <f t="shared" ca="1" si="254"/>
        <v/>
      </c>
      <c r="BA486" s="121" t="str">
        <f t="shared" ca="1" si="255"/>
        <v/>
      </c>
      <c r="BB486" s="53" t="str">
        <f t="shared" ca="1" si="256"/>
        <v/>
      </c>
      <c r="BC486" t="str">
        <f t="shared" ca="1" si="257"/>
        <v/>
      </c>
      <c r="BD486" s="121" t="str">
        <f t="shared" ca="1" si="258"/>
        <v/>
      </c>
      <c r="BE486" s="53" t="str">
        <f t="shared" ca="1" si="259"/>
        <v/>
      </c>
      <c r="BF486" t="str">
        <f t="shared" ca="1" si="260"/>
        <v/>
      </c>
      <c r="BG486" s="121" t="str">
        <f t="shared" ca="1" si="261"/>
        <v/>
      </c>
      <c r="BH486" s="53" t="str">
        <f t="shared" ca="1" si="262"/>
        <v/>
      </c>
    </row>
    <row r="487" spans="1:60" ht="15.75" thickBot="1" x14ac:dyDescent="0.3">
      <c r="A487" s="48"/>
      <c r="B487" s="48"/>
      <c r="C487" s="48"/>
      <c r="D487" s="48"/>
      <c r="E487" s="48"/>
      <c r="F487" s="48"/>
      <c r="G487" s="48"/>
      <c r="H487" s="48"/>
      <c r="I487" s="48"/>
      <c r="J487" s="220" t="str">
        <f>IF(ISBLANK($G487),"",VLOOKUP($G487,'Chp 3 - Condition Assessment'!$N$5:$R$1000,4,FALSE))</f>
        <v/>
      </c>
      <c r="K487" s="105" t="str">
        <f>IF(ISBLANK($G487),"",VLOOKUP($G487,'Chp 3 - Condition Assessment'!$N$5:$R$1000,5,FALSE))</f>
        <v/>
      </c>
      <c r="L487" s="32" t="str">
        <f t="shared" si="242"/>
        <v xml:space="preserve">  </v>
      </c>
      <c r="P487" t="b">
        <f t="shared" si="237"/>
        <v>0</v>
      </c>
      <c r="Q487" t="str">
        <f t="shared" si="239"/>
        <v/>
      </c>
      <c r="R487" s="53" t="str">
        <f t="shared" si="264"/>
        <v/>
      </c>
      <c r="S487" s="108" t="str">
        <f t="shared" si="265"/>
        <v/>
      </c>
      <c r="T487" s="81" t="str">
        <f t="shared" si="266"/>
        <v/>
      </c>
      <c r="U487" s="105" t="str">
        <f t="shared" ca="1" si="269"/>
        <v/>
      </c>
      <c r="V487" s="105" t="str">
        <f t="shared" ca="1" si="269"/>
        <v/>
      </c>
      <c r="W487" s="105" t="str">
        <f t="shared" ca="1" si="269"/>
        <v/>
      </c>
      <c r="X487" s="105" t="str">
        <f t="shared" ca="1" si="269"/>
        <v/>
      </c>
      <c r="Y487" s="105" t="str">
        <f t="shared" ca="1" si="269"/>
        <v/>
      </c>
      <c r="AB487" s="111" t="str">
        <f t="shared" si="268"/>
        <v xml:space="preserve"> </v>
      </c>
      <c r="AC487" s="135"/>
      <c r="AD487" s="136"/>
      <c r="AE487" s="118" t="str">
        <f t="shared" si="243"/>
        <v/>
      </c>
      <c r="AF487" s="135"/>
      <c r="AG487" s="136"/>
      <c r="AH487" s="118" t="str">
        <f t="shared" si="244"/>
        <v/>
      </c>
      <c r="AI487" s="135"/>
      <c r="AJ487" s="136"/>
      <c r="AK487" s="118" t="str">
        <f t="shared" si="245"/>
        <v/>
      </c>
      <c r="AL487" s="135"/>
      <c r="AM487" s="136"/>
      <c r="AN487" s="118" t="str">
        <f t="shared" si="246"/>
        <v/>
      </c>
      <c r="AO487" s="135"/>
      <c r="AP487" s="136"/>
      <c r="AQ487" s="118" t="str">
        <f t="shared" si="247"/>
        <v/>
      </c>
      <c r="AT487" s="111" t="str">
        <f t="shared" si="248"/>
        <v xml:space="preserve"> </v>
      </c>
      <c r="AU487" t="str">
        <f t="shared" ca="1" si="249"/>
        <v/>
      </c>
      <c r="AV487" s="53" t="str">
        <f t="shared" ca="1" si="250"/>
        <v/>
      </c>
      <c r="AW487" t="str">
        <f t="shared" ca="1" si="251"/>
        <v/>
      </c>
      <c r="AX487" s="121" t="str">
        <f t="shared" ca="1" si="252"/>
        <v/>
      </c>
      <c r="AY487" s="53" t="str">
        <f t="shared" ca="1" si="253"/>
        <v/>
      </c>
      <c r="AZ487" t="str">
        <f t="shared" ca="1" si="254"/>
        <v/>
      </c>
      <c r="BA487" s="121" t="str">
        <f t="shared" ca="1" si="255"/>
        <v/>
      </c>
      <c r="BB487" s="53" t="str">
        <f t="shared" ca="1" si="256"/>
        <v/>
      </c>
      <c r="BC487" t="str">
        <f t="shared" ca="1" si="257"/>
        <v/>
      </c>
      <c r="BD487" s="121" t="str">
        <f t="shared" ca="1" si="258"/>
        <v/>
      </c>
      <c r="BE487" s="53" t="str">
        <f t="shared" ca="1" si="259"/>
        <v/>
      </c>
      <c r="BF487" t="str">
        <f t="shared" ca="1" si="260"/>
        <v/>
      </c>
      <c r="BG487" s="121" t="str">
        <f t="shared" ca="1" si="261"/>
        <v/>
      </c>
      <c r="BH487" s="53" t="str">
        <f t="shared" ca="1" si="262"/>
        <v/>
      </c>
    </row>
    <row r="488" spans="1:60" ht="15.75" thickBot="1" x14ac:dyDescent="0.3">
      <c r="A488" s="48"/>
      <c r="B488" s="48"/>
      <c r="C488" s="48"/>
      <c r="D488" s="48"/>
      <c r="E488" s="48"/>
      <c r="F488" s="48"/>
      <c r="G488" s="48"/>
      <c r="H488" s="48"/>
      <c r="I488" s="48"/>
      <c r="J488" s="220" t="str">
        <f>IF(ISBLANK($G488),"",VLOOKUP($G488,'Chp 3 - Condition Assessment'!$N$5:$R$1000,4,FALSE))</f>
        <v/>
      </c>
      <c r="K488" s="105" t="str">
        <f>IF(ISBLANK($G488),"",VLOOKUP($G488,'Chp 3 - Condition Assessment'!$N$5:$R$1000,5,FALSE))</f>
        <v/>
      </c>
      <c r="L488" s="32" t="str">
        <f t="shared" si="242"/>
        <v xml:space="preserve">  </v>
      </c>
      <c r="P488" t="b">
        <f t="shared" si="237"/>
        <v>0</v>
      </c>
      <c r="Q488" t="str">
        <f t="shared" si="239"/>
        <v/>
      </c>
      <c r="R488" s="53" t="str">
        <f t="shared" si="264"/>
        <v/>
      </c>
      <c r="S488" s="108" t="str">
        <f t="shared" si="265"/>
        <v/>
      </c>
      <c r="T488" s="81" t="str">
        <f t="shared" si="266"/>
        <v/>
      </c>
      <c r="U488" s="105" t="str">
        <f t="shared" ca="1" si="269"/>
        <v/>
      </c>
      <c r="V488" s="105" t="str">
        <f t="shared" ca="1" si="269"/>
        <v/>
      </c>
      <c r="W488" s="105" t="str">
        <f t="shared" ca="1" si="269"/>
        <v/>
      </c>
      <c r="X488" s="105" t="str">
        <f t="shared" ca="1" si="269"/>
        <v/>
      </c>
      <c r="Y488" s="105" t="str">
        <f t="shared" ca="1" si="269"/>
        <v/>
      </c>
      <c r="AB488" s="111" t="str">
        <f t="shared" si="268"/>
        <v xml:space="preserve"> </v>
      </c>
      <c r="AC488" s="135"/>
      <c r="AD488" s="136"/>
      <c r="AE488" s="118" t="str">
        <f t="shared" si="243"/>
        <v/>
      </c>
      <c r="AF488" s="135"/>
      <c r="AG488" s="136"/>
      <c r="AH488" s="118" t="str">
        <f t="shared" si="244"/>
        <v/>
      </c>
      <c r="AI488" s="135"/>
      <c r="AJ488" s="136"/>
      <c r="AK488" s="118" t="str">
        <f t="shared" si="245"/>
        <v/>
      </c>
      <c r="AL488" s="135"/>
      <c r="AM488" s="136"/>
      <c r="AN488" s="118" t="str">
        <f t="shared" si="246"/>
        <v/>
      </c>
      <c r="AO488" s="135"/>
      <c r="AP488" s="136"/>
      <c r="AQ488" s="118" t="str">
        <f t="shared" si="247"/>
        <v/>
      </c>
      <c r="AT488" s="111" t="str">
        <f t="shared" si="248"/>
        <v xml:space="preserve"> </v>
      </c>
      <c r="AU488" t="str">
        <f t="shared" ca="1" si="249"/>
        <v/>
      </c>
      <c r="AV488" s="53" t="str">
        <f t="shared" ca="1" si="250"/>
        <v/>
      </c>
      <c r="AW488" t="str">
        <f t="shared" ca="1" si="251"/>
        <v/>
      </c>
      <c r="AX488" s="121" t="str">
        <f t="shared" ca="1" si="252"/>
        <v/>
      </c>
      <c r="AY488" s="53" t="str">
        <f t="shared" ca="1" si="253"/>
        <v/>
      </c>
      <c r="AZ488" t="str">
        <f t="shared" ca="1" si="254"/>
        <v/>
      </c>
      <c r="BA488" s="121" t="str">
        <f t="shared" ca="1" si="255"/>
        <v/>
      </c>
      <c r="BB488" s="53" t="str">
        <f t="shared" ca="1" si="256"/>
        <v/>
      </c>
      <c r="BC488" t="str">
        <f t="shared" ca="1" si="257"/>
        <v/>
      </c>
      <c r="BD488" s="121" t="str">
        <f t="shared" ca="1" si="258"/>
        <v/>
      </c>
      <c r="BE488" s="53" t="str">
        <f t="shared" ca="1" si="259"/>
        <v/>
      </c>
      <c r="BF488" t="str">
        <f t="shared" ca="1" si="260"/>
        <v/>
      </c>
      <c r="BG488" s="121" t="str">
        <f t="shared" ca="1" si="261"/>
        <v/>
      </c>
      <c r="BH488" s="53" t="str">
        <f t="shared" ca="1" si="262"/>
        <v/>
      </c>
    </row>
    <row r="489" spans="1:60" ht="15.75" thickBot="1" x14ac:dyDescent="0.3">
      <c r="A489" s="48"/>
      <c r="B489" s="48"/>
      <c r="C489" s="48"/>
      <c r="D489" s="48"/>
      <c r="E489" s="48"/>
      <c r="F489" s="48"/>
      <c r="G489" s="48"/>
      <c r="H489" s="48"/>
      <c r="I489" s="48"/>
      <c r="J489" s="220" t="str">
        <f>IF(ISBLANK($G489),"",VLOOKUP($G489,'Chp 3 - Condition Assessment'!$N$5:$R$1000,4,FALSE))</f>
        <v/>
      </c>
      <c r="K489" s="105" t="str">
        <f>IF(ISBLANK($G489),"",VLOOKUP($G489,'Chp 3 - Condition Assessment'!$N$5:$R$1000,5,FALSE))</f>
        <v/>
      </c>
      <c r="L489" s="32" t="str">
        <f t="shared" si="242"/>
        <v xml:space="preserve">  </v>
      </c>
      <c r="P489" t="b">
        <f t="shared" si="237"/>
        <v>0</v>
      </c>
      <c r="Q489" t="str">
        <f t="shared" si="239"/>
        <v/>
      </c>
      <c r="R489" s="53" t="str">
        <f t="shared" si="264"/>
        <v/>
      </c>
      <c r="S489" s="108" t="str">
        <f t="shared" si="265"/>
        <v/>
      </c>
      <c r="T489" s="81" t="str">
        <f t="shared" si="266"/>
        <v/>
      </c>
      <c r="U489" s="105" t="str">
        <f t="shared" ca="1" si="269"/>
        <v/>
      </c>
      <c r="V489" s="105" t="str">
        <f t="shared" ca="1" si="269"/>
        <v/>
      </c>
      <c r="W489" s="105" t="str">
        <f t="shared" ca="1" si="269"/>
        <v/>
      </c>
      <c r="X489" s="105" t="str">
        <f t="shared" ca="1" si="269"/>
        <v/>
      </c>
      <c r="Y489" s="105" t="str">
        <f t="shared" ca="1" si="269"/>
        <v/>
      </c>
      <c r="AB489" s="111" t="str">
        <f t="shared" si="268"/>
        <v xml:space="preserve"> </v>
      </c>
      <c r="AC489" s="135"/>
      <c r="AD489" s="136"/>
      <c r="AE489" s="118" t="str">
        <f t="shared" si="243"/>
        <v/>
      </c>
      <c r="AF489" s="135"/>
      <c r="AG489" s="136"/>
      <c r="AH489" s="118" t="str">
        <f t="shared" si="244"/>
        <v/>
      </c>
      <c r="AI489" s="135"/>
      <c r="AJ489" s="136"/>
      <c r="AK489" s="118" t="str">
        <f t="shared" si="245"/>
        <v/>
      </c>
      <c r="AL489" s="135"/>
      <c r="AM489" s="136"/>
      <c r="AN489" s="118" t="str">
        <f t="shared" si="246"/>
        <v/>
      </c>
      <c r="AO489" s="135"/>
      <c r="AP489" s="136"/>
      <c r="AQ489" s="118" t="str">
        <f t="shared" si="247"/>
        <v/>
      </c>
      <c r="AT489" s="111" t="str">
        <f t="shared" si="248"/>
        <v xml:space="preserve"> </v>
      </c>
      <c r="AU489" t="str">
        <f t="shared" ca="1" si="249"/>
        <v/>
      </c>
      <c r="AV489" s="53" t="str">
        <f t="shared" ca="1" si="250"/>
        <v/>
      </c>
      <c r="AW489" t="str">
        <f t="shared" ca="1" si="251"/>
        <v/>
      </c>
      <c r="AX489" s="121" t="str">
        <f t="shared" ca="1" si="252"/>
        <v/>
      </c>
      <c r="AY489" s="53" t="str">
        <f t="shared" ca="1" si="253"/>
        <v/>
      </c>
      <c r="AZ489" t="str">
        <f t="shared" ca="1" si="254"/>
        <v/>
      </c>
      <c r="BA489" s="121" t="str">
        <f t="shared" ca="1" si="255"/>
        <v/>
      </c>
      <c r="BB489" s="53" t="str">
        <f t="shared" ca="1" si="256"/>
        <v/>
      </c>
      <c r="BC489" t="str">
        <f t="shared" ca="1" si="257"/>
        <v/>
      </c>
      <c r="BD489" s="121" t="str">
        <f t="shared" ca="1" si="258"/>
        <v/>
      </c>
      <c r="BE489" s="53" t="str">
        <f t="shared" ca="1" si="259"/>
        <v/>
      </c>
      <c r="BF489" t="str">
        <f t="shared" ca="1" si="260"/>
        <v/>
      </c>
      <c r="BG489" s="121" t="str">
        <f t="shared" ca="1" si="261"/>
        <v/>
      </c>
      <c r="BH489" s="53" t="str">
        <f t="shared" ca="1" si="262"/>
        <v/>
      </c>
    </row>
    <row r="490" spans="1:60" ht="15.75" thickBot="1" x14ac:dyDescent="0.3">
      <c r="A490" s="48"/>
      <c r="B490" s="48"/>
      <c r="C490" s="48"/>
      <c r="D490" s="48"/>
      <c r="E490" s="48"/>
      <c r="F490" s="48"/>
      <c r="G490" s="48"/>
      <c r="H490" s="48"/>
      <c r="I490" s="48"/>
      <c r="J490" s="220" t="str">
        <f>IF(ISBLANK($G490),"",VLOOKUP($G490,'Chp 3 - Condition Assessment'!$N$5:$R$1000,4,FALSE))</f>
        <v/>
      </c>
      <c r="K490" s="105" t="str">
        <f>IF(ISBLANK($G490),"",VLOOKUP($G490,'Chp 3 - Condition Assessment'!$N$5:$R$1000,5,FALSE))</f>
        <v/>
      </c>
      <c r="L490" s="32" t="str">
        <f t="shared" si="242"/>
        <v xml:space="preserve">  </v>
      </c>
      <c r="P490" t="b">
        <f t="shared" si="237"/>
        <v>0</v>
      </c>
      <c r="Q490" t="str">
        <f t="shared" si="239"/>
        <v/>
      </c>
      <c r="R490" s="53" t="str">
        <f t="shared" si="264"/>
        <v/>
      </c>
      <c r="S490" s="108" t="str">
        <f t="shared" si="265"/>
        <v/>
      </c>
      <c r="T490" s="81" t="str">
        <f t="shared" si="266"/>
        <v/>
      </c>
      <c r="U490" s="105" t="str">
        <f t="shared" ca="1" si="269"/>
        <v/>
      </c>
      <c r="V490" s="105" t="str">
        <f t="shared" ca="1" si="269"/>
        <v/>
      </c>
      <c r="W490" s="105" t="str">
        <f t="shared" ca="1" si="269"/>
        <v/>
      </c>
      <c r="X490" s="105" t="str">
        <f t="shared" ca="1" si="269"/>
        <v/>
      </c>
      <c r="Y490" s="105" t="str">
        <f t="shared" ca="1" si="269"/>
        <v/>
      </c>
      <c r="AB490" s="111" t="str">
        <f t="shared" si="268"/>
        <v xml:space="preserve"> </v>
      </c>
      <c r="AC490" s="135"/>
      <c r="AD490" s="136"/>
      <c r="AE490" s="118" t="str">
        <f t="shared" si="243"/>
        <v/>
      </c>
      <c r="AF490" s="135"/>
      <c r="AG490" s="136"/>
      <c r="AH490" s="118" t="str">
        <f t="shared" si="244"/>
        <v/>
      </c>
      <c r="AI490" s="135"/>
      <c r="AJ490" s="136"/>
      <c r="AK490" s="118" t="str">
        <f t="shared" si="245"/>
        <v/>
      </c>
      <c r="AL490" s="135"/>
      <c r="AM490" s="136"/>
      <c r="AN490" s="118" t="str">
        <f t="shared" si="246"/>
        <v/>
      </c>
      <c r="AO490" s="135"/>
      <c r="AP490" s="136"/>
      <c r="AQ490" s="118" t="str">
        <f t="shared" si="247"/>
        <v/>
      </c>
      <c r="AT490" s="111" t="str">
        <f t="shared" si="248"/>
        <v xml:space="preserve"> </v>
      </c>
      <c r="AU490" t="str">
        <f t="shared" ca="1" si="249"/>
        <v/>
      </c>
      <c r="AV490" s="53" t="str">
        <f t="shared" ca="1" si="250"/>
        <v/>
      </c>
      <c r="AW490" t="str">
        <f t="shared" ca="1" si="251"/>
        <v/>
      </c>
      <c r="AX490" s="121" t="str">
        <f t="shared" ca="1" si="252"/>
        <v/>
      </c>
      <c r="AY490" s="53" t="str">
        <f t="shared" ca="1" si="253"/>
        <v/>
      </c>
      <c r="AZ490" t="str">
        <f t="shared" ca="1" si="254"/>
        <v/>
      </c>
      <c r="BA490" s="121" t="str">
        <f t="shared" ca="1" si="255"/>
        <v/>
      </c>
      <c r="BB490" s="53" t="str">
        <f t="shared" ca="1" si="256"/>
        <v/>
      </c>
      <c r="BC490" t="str">
        <f t="shared" ca="1" si="257"/>
        <v/>
      </c>
      <c r="BD490" s="121" t="str">
        <f t="shared" ca="1" si="258"/>
        <v/>
      </c>
      <c r="BE490" s="53" t="str">
        <f t="shared" ca="1" si="259"/>
        <v/>
      </c>
      <c r="BF490" t="str">
        <f t="shared" ca="1" si="260"/>
        <v/>
      </c>
      <c r="BG490" s="121" t="str">
        <f t="shared" ca="1" si="261"/>
        <v/>
      </c>
      <c r="BH490" s="53" t="str">
        <f t="shared" ca="1" si="262"/>
        <v/>
      </c>
    </row>
    <row r="491" spans="1:60" ht="15.75" thickBot="1" x14ac:dyDescent="0.3">
      <c r="A491" s="48"/>
      <c r="B491" s="48"/>
      <c r="C491" s="48"/>
      <c r="D491" s="48"/>
      <c r="E491" s="48"/>
      <c r="F491" s="48"/>
      <c r="G491" s="48"/>
      <c r="H491" s="48"/>
      <c r="I491" s="48"/>
      <c r="J491" s="220" t="str">
        <f>IF(ISBLANK($G491),"",VLOOKUP($G491,'Chp 3 - Condition Assessment'!$N$5:$R$1000,4,FALSE))</f>
        <v/>
      </c>
      <c r="K491" s="105" t="str">
        <f>IF(ISBLANK($G491),"",VLOOKUP($G491,'Chp 3 - Condition Assessment'!$N$5:$R$1000,5,FALSE))</f>
        <v/>
      </c>
      <c r="L491" s="32" t="str">
        <f t="shared" si="242"/>
        <v xml:space="preserve">  </v>
      </c>
      <c r="P491" t="b">
        <f t="shared" si="237"/>
        <v>0</v>
      </c>
      <c r="Q491" t="str">
        <f t="shared" si="239"/>
        <v/>
      </c>
      <c r="R491" s="53" t="str">
        <f t="shared" si="264"/>
        <v/>
      </c>
      <c r="S491" s="108" t="str">
        <f t="shared" si="265"/>
        <v/>
      </c>
      <c r="T491" s="81" t="str">
        <f t="shared" si="266"/>
        <v/>
      </c>
      <c r="U491" s="105" t="str">
        <f t="shared" ca="1" si="269"/>
        <v/>
      </c>
      <c r="V491" s="105" t="str">
        <f t="shared" ca="1" si="269"/>
        <v/>
      </c>
      <c r="W491" s="105" t="str">
        <f t="shared" ca="1" si="269"/>
        <v/>
      </c>
      <c r="X491" s="105" t="str">
        <f t="shared" ca="1" si="269"/>
        <v/>
      </c>
      <c r="Y491" s="105" t="str">
        <f t="shared" ca="1" si="269"/>
        <v/>
      </c>
      <c r="AB491" s="111" t="str">
        <f t="shared" si="268"/>
        <v xml:space="preserve"> </v>
      </c>
      <c r="AC491" s="135"/>
      <c r="AD491" s="136"/>
      <c r="AE491" s="118" t="str">
        <f t="shared" si="243"/>
        <v/>
      </c>
      <c r="AF491" s="135"/>
      <c r="AG491" s="136"/>
      <c r="AH491" s="118" t="str">
        <f t="shared" si="244"/>
        <v/>
      </c>
      <c r="AI491" s="135"/>
      <c r="AJ491" s="136"/>
      <c r="AK491" s="118" t="str">
        <f t="shared" si="245"/>
        <v/>
      </c>
      <c r="AL491" s="135"/>
      <c r="AM491" s="136"/>
      <c r="AN491" s="118" t="str">
        <f t="shared" si="246"/>
        <v/>
      </c>
      <c r="AO491" s="135"/>
      <c r="AP491" s="136"/>
      <c r="AQ491" s="118" t="str">
        <f t="shared" si="247"/>
        <v/>
      </c>
      <c r="AT491" s="111" t="str">
        <f t="shared" si="248"/>
        <v xml:space="preserve"> </v>
      </c>
      <c r="AU491" t="str">
        <f t="shared" ca="1" si="249"/>
        <v/>
      </c>
      <c r="AV491" s="53" t="str">
        <f t="shared" ca="1" si="250"/>
        <v/>
      </c>
      <c r="AW491" t="str">
        <f t="shared" ca="1" si="251"/>
        <v/>
      </c>
      <c r="AX491" s="121" t="str">
        <f t="shared" ca="1" si="252"/>
        <v/>
      </c>
      <c r="AY491" s="53" t="str">
        <f t="shared" ca="1" si="253"/>
        <v/>
      </c>
      <c r="AZ491" t="str">
        <f t="shared" ca="1" si="254"/>
        <v/>
      </c>
      <c r="BA491" s="121" t="str">
        <f t="shared" ca="1" si="255"/>
        <v/>
      </c>
      <c r="BB491" s="53" t="str">
        <f t="shared" ca="1" si="256"/>
        <v/>
      </c>
      <c r="BC491" t="str">
        <f t="shared" ca="1" si="257"/>
        <v/>
      </c>
      <c r="BD491" s="121" t="str">
        <f t="shared" ca="1" si="258"/>
        <v/>
      </c>
      <c r="BE491" s="53" t="str">
        <f t="shared" ca="1" si="259"/>
        <v/>
      </c>
      <c r="BF491" t="str">
        <f t="shared" ca="1" si="260"/>
        <v/>
      </c>
      <c r="BG491" s="121" t="str">
        <f t="shared" ca="1" si="261"/>
        <v/>
      </c>
      <c r="BH491" s="53" t="str">
        <f t="shared" ca="1" si="262"/>
        <v/>
      </c>
    </row>
    <row r="492" spans="1:60" ht="15.75" thickBot="1" x14ac:dyDescent="0.3">
      <c r="A492" s="48"/>
      <c r="B492" s="48"/>
      <c r="C492" s="48"/>
      <c r="D492" s="48"/>
      <c r="E492" s="48"/>
      <c r="F492" s="48"/>
      <c r="G492" s="48"/>
      <c r="H492" s="48"/>
      <c r="I492" s="48"/>
      <c r="J492" s="220" t="str">
        <f>IF(ISBLANK($G492),"",VLOOKUP($G492,'Chp 3 - Condition Assessment'!$N$5:$R$1000,4,FALSE))</f>
        <v/>
      </c>
      <c r="K492" s="105" t="str">
        <f>IF(ISBLANK($G492),"",VLOOKUP($G492,'Chp 3 - Condition Assessment'!$N$5:$R$1000,5,FALSE))</f>
        <v/>
      </c>
      <c r="L492" s="32" t="str">
        <f t="shared" si="242"/>
        <v xml:space="preserve">  </v>
      </c>
      <c r="P492" t="b">
        <f t="shared" si="237"/>
        <v>0</v>
      </c>
      <c r="Q492" t="str">
        <f t="shared" si="239"/>
        <v/>
      </c>
      <c r="R492" s="53" t="str">
        <f t="shared" si="264"/>
        <v/>
      </c>
      <c r="S492" s="108" t="str">
        <f t="shared" si="265"/>
        <v/>
      </c>
      <c r="T492" s="81" t="str">
        <f t="shared" si="266"/>
        <v/>
      </c>
      <c r="U492" s="105" t="str">
        <f t="shared" ca="1" si="269"/>
        <v/>
      </c>
      <c r="V492" s="105" t="str">
        <f t="shared" ca="1" si="269"/>
        <v/>
      </c>
      <c r="W492" s="105" t="str">
        <f t="shared" ca="1" si="269"/>
        <v/>
      </c>
      <c r="X492" s="105" t="str">
        <f t="shared" ca="1" si="269"/>
        <v/>
      </c>
      <c r="Y492" s="105" t="str">
        <f t="shared" ca="1" si="269"/>
        <v/>
      </c>
      <c r="AB492" s="111" t="str">
        <f t="shared" si="268"/>
        <v xml:space="preserve"> </v>
      </c>
      <c r="AC492" s="135"/>
      <c r="AD492" s="136"/>
      <c r="AE492" s="118" t="str">
        <f t="shared" si="243"/>
        <v/>
      </c>
      <c r="AF492" s="135"/>
      <c r="AG492" s="136"/>
      <c r="AH492" s="118" t="str">
        <f t="shared" si="244"/>
        <v/>
      </c>
      <c r="AI492" s="135"/>
      <c r="AJ492" s="136"/>
      <c r="AK492" s="118" t="str">
        <f t="shared" si="245"/>
        <v/>
      </c>
      <c r="AL492" s="135"/>
      <c r="AM492" s="136"/>
      <c r="AN492" s="118" t="str">
        <f t="shared" si="246"/>
        <v/>
      </c>
      <c r="AO492" s="135"/>
      <c r="AP492" s="136"/>
      <c r="AQ492" s="118" t="str">
        <f t="shared" si="247"/>
        <v/>
      </c>
      <c r="AT492" s="111" t="str">
        <f t="shared" si="248"/>
        <v xml:space="preserve"> </v>
      </c>
      <c r="AU492" t="str">
        <f t="shared" ca="1" si="249"/>
        <v/>
      </c>
      <c r="AV492" s="53" t="str">
        <f t="shared" ca="1" si="250"/>
        <v/>
      </c>
      <c r="AW492" t="str">
        <f t="shared" ca="1" si="251"/>
        <v/>
      </c>
      <c r="AX492" s="121" t="str">
        <f t="shared" ca="1" si="252"/>
        <v/>
      </c>
      <c r="AY492" s="53" t="str">
        <f t="shared" ca="1" si="253"/>
        <v/>
      </c>
      <c r="AZ492" t="str">
        <f t="shared" ca="1" si="254"/>
        <v/>
      </c>
      <c r="BA492" s="121" t="str">
        <f t="shared" ca="1" si="255"/>
        <v/>
      </c>
      <c r="BB492" s="53" t="str">
        <f t="shared" ca="1" si="256"/>
        <v/>
      </c>
      <c r="BC492" t="str">
        <f t="shared" ca="1" si="257"/>
        <v/>
      </c>
      <c r="BD492" s="121" t="str">
        <f t="shared" ca="1" si="258"/>
        <v/>
      </c>
      <c r="BE492" s="53" t="str">
        <f t="shared" ca="1" si="259"/>
        <v/>
      </c>
      <c r="BF492" t="str">
        <f t="shared" ca="1" si="260"/>
        <v/>
      </c>
      <c r="BG492" s="121" t="str">
        <f t="shared" ca="1" si="261"/>
        <v/>
      </c>
      <c r="BH492" s="53" t="str">
        <f t="shared" ca="1" si="262"/>
        <v/>
      </c>
    </row>
    <row r="493" spans="1:60" ht="15.75" thickBot="1" x14ac:dyDescent="0.3">
      <c r="A493" s="48"/>
      <c r="B493" s="48"/>
      <c r="C493" s="48"/>
      <c r="D493" s="48"/>
      <c r="E493" s="48"/>
      <c r="F493" s="48"/>
      <c r="G493" s="48"/>
      <c r="H493" s="48"/>
      <c r="I493" s="48"/>
      <c r="J493" s="220" t="str">
        <f>IF(ISBLANK($G493),"",VLOOKUP($G493,'Chp 3 - Condition Assessment'!$N$5:$R$1000,4,FALSE))</f>
        <v/>
      </c>
      <c r="K493" s="105" t="str">
        <f>IF(ISBLANK($G493),"",VLOOKUP($G493,'Chp 3 - Condition Assessment'!$N$5:$R$1000,5,FALSE))</f>
        <v/>
      </c>
      <c r="L493" s="32" t="str">
        <f t="shared" si="242"/>
        <v xml:space="preserve">  </v>
      </c>
      <c r="P493" t="b">
        <f t="shared" si="237"/>
        <v>0</v>
      </c>
      <c r="Q493" t="str">
        <f t="shared" si="239"/>
        <v/>
      </c>
      <c r="R493" s="53" t="str">
        <f t="shared" si="264"/>
        <v/>
      </c>
      <c r="S493" s="108" t="str">
        <f t="shared" si="265"/>
        <v/>
      </c>
      <c r="T493" s="81" t="str">
        <f t="shared" si="266"/>
        <v/>
      </c>
      <c r="U493" s="105" t="str">
        <f t="shared" ca="1" si="269"/>
        <v/>
      </c>
      <c r="V493" s="105" t="str">
        <f t="shared" ca="1" si="269"/>
        <v/>
      </c>
      <c r="W493" s="105" t="str">
        <f t="shared" ca="1" si="269"/>
        <v/>
      </c>
      <c r="X493" s="105" t="str">
        <f t="shared" ca="1" si="269"/>
        <v/>
      </c>
      <c r="Y493" s="105" t="str">
        <f t="shared" ca="1" si="269"/>
        <v/>
      </c>
      <c r="AB493" s="111" t="str">
        <f t="shared" si="268"/>
        <v xml:space="preserve"> </v>
      </c>
      <c r="AC493" s="135"/>
      <c r="AD493" s="136"/>
      <c r="AE493" s="118" t="str">
        <f t="shared" si="243"/>
        <v/>
      </c>
      <c r="AF493" s="135"/>
      <c r="AG493" s="136"/>
      <c r="AH493" s="118" t="str">
        <f t="shared" si="244"/>
        <v/>
      </c>
      <c r="AI493" s="135"/>
      <c r="AJ493" s="136"/>
      <c r="AK493" s="118" t="str">
        <f t="shared" si="245"/>
        <v/>
      </c>
      <c r="AL493" s="135"/>
      <c r="AM493" s="136"/>
      <c r="AN493" s="118" t="str">
        <f t="shared" si="246"/>
        <v/>
      </c>
      <c r="AO493" s="135"/>
      <c r="AP493" s="136"/>
      <c r="AQ493" s="118" t="str">
        <f t="shared" si="247"/>
        <v/>
      </c>
      <c r="AT493" s="111" t="str">
        <f t="shared" si="248"/>
        <v xml:space="preserve"> </v>
      </c>
      <c r="AU493" t="str">
        <f t="shared" ca="1" si="249"/>
        <v/>
      </c>
      <c r="AV493" s="53" t="str">
        <f t="shared" ca="1" si="250"/>
        <v/>
      </c>
      <c r="AW493" t="str">
        <f t="shared" ca="1" si="251"/>
        <v/>
      </c>
      <c r="AX493" s="121" t="str">
        <f t="shared" ca="1" si="252"/>
        <v/>
      </c>
      <c r="AY493" s="53" t="str">
        <f t="shared" ca="1" si="253"/>
        <v/>
      </c>
      <c r="AZ493" t="str">
        <f t="shared" ca="1" si="254"/>
        <v/>
      </c>
      <c r="BA493" s="121" t="str">
        <f t="shared" ca="1" si="255"/>
        <v/>
      </c>
      <c r="BB493" s="53" t="str">
        <f t="shared" ca="1" si="256"/>
        <v/>
      </c>
      <c r="BC493" t="str">
        <f t="shared" ca="1" si="257"/>
        <v/>
      </c>
      <c r="BD493" s="121" t="str">
        <f t="shared" ca="1" si="258"/>
        <v/>
      </c>
      <c r="BE493" s="53" t="str">
        <f t="shared" ca="1" si="259"/>
        <v/>
      </c>
      <c r="BF493" t="str">
        <f t="shared" ca="1" si="260"/>
        <v/>
      </c>
      <c r="BG493" s="121" t="str">
        <f t="shared" ca="1" si="261"/>
        <v/>
      </c>
      <c r="BH493" s="53" t="str">
        <f t="shared" ca="1" si="262"/>
        <v/>
      </c>
    </row>
    <row r="494" spans="1:60" ht="15.75" thickBot="1" x14ac:dyDescent="0.3">
      <c r="A494" s="48"/>
      <c r="B494" s="48"/>
      <c r="C494" s="48"/>
      <c r="D494" s="48"/>
      <c r="E494" s="48"/>
      <c r="F494" s="48"/>
      <c r="G494" s="48"/>
      <c r="H494" s="48"/>
      <c r="I494" s="48"/>
      <c r="J494" s="220" t="str">
        <f>IF(ISBLANK($G494),"",VLOOKUP($G494,'Chp 3 - Condition Assessment'!$N$5:$R$1000,4,FALSE))</f>
        <v/>
      </c>
      <c r="K494" s="105" t="str">
        <f>IF(ISBLANK($G494),"",VLOOKUP($G494,'Chp 3 - Condition Assessment'!$N$5:$R$1000,5,FALSE))</f>
        <v/>
      </c>
      <c r="L494" s="32" t="str">
        <f t="shared" si="242"/>
        <v xml:space="preserve">  </v>
      </c>
      <c r="P494" t="b">
        <f t="shared" si="237"/>
        <v>0</v>
      </c>
      <c r="Q494" t="str">
        <f t="shared" si="239"/>
        <v/>
      </c>
      <c r="R494" s="53" t="str">
        <f t="shared" si="264"/>
        <v/>
      </c>
      <c r="S494" s="108" t="str">
        <f t="shared" si="265"/>
        <v/>
      </c>
      <c r="T494" s="81" t="str">
        <f t="shared" si="266"/>
        <v/>
      </c>
      <c r="U494" s="105" t="str">
        <f t="shared" ca="1" si="269"/>
        <v/>
      </c>
      <c r="V494" s="105" t="str">
        <f t="shared" ca="1" si="269"/>
        <v/>
      </c>
      <c r="W494" s="105" t="str">
        <f t="shared" ca="1" si="269"/>
        <v/>
      </c>
      <c r="X494" s="105" t="str">
        <f t="shared" ca="1" si="269"/>
        <v/>
      </c>
      <c r="Y494" s="105" t="str">
        <f t="shared" ca="1" si="269"/>
        <v/>
      </c>
      <c r="AB494" s="111" t="str">
        <f t="shared" si="268"/>
        <v xml:space="preserve"> </v>
      </c>
      <c r="AC494" s="135"/>
      <c r="AD494" s="136"/>
      <c r="AE494" s="118" t="str">
        <f t="shared" si="243"/>
        <v/>
      </c>
      <c r="AF494" s="135"/>
      <c r="AG494" s="136"/>
      <c r="AH494" s="118" t="str">
        <f t="shared" si="244"/>
        <v/>
      </c>
      <c r="AI494" s="135"/>
      <c r="AJ494" s="136"/>
      <c r="AK494" s="118" t="str">
        <f t="shared" si="245"/>
        <v/>
      </c>
      <c r="AL494" s="135"/>
      <c r="AM494" s="136"/>
      <c r="AN494" s="118" t="str">
        <f t="shared" si="246"/>
        <v/>
      </c>
      <c r="AO494" s="135"/>
      <c r="AP494" s="136"/>
      <c r="AQ494" s="118" t="str">
        <f t="shared" si="247"/>
        <v/>
      </c>
      <c r="AT494" s="111" t="str">
        <f t="shared" si="248"/>
        <v xml:space="preserve"> </v>
      </c>
      <c r="AU494" t="str">
        <f t="shared" ca="1" si="249"/>
        <v/>
      </c>
      <c r="AV494" s="53" t="str">
        <f t="shared" ca="1" si="250"/>
        <v/>
      </c>
      <c r="AW494" t="str">
        <f t="shared" ca="1" si="251"/>
        <v/>
      </c>
      <c r="AX494" s="121" t="str">
        <f t="shared" ca="1" si="252"/>
        <v/>
      </c>
      <c r="AY494" s="53" t="str">
        <f t="shared" ca="1" si="253"/>
        <v/>
      </c>
      <c r="AZ494" t="str">
        <f t="shared" ca="1" si="254"/>
        <v/>
      </c>
      <c r="BA494" s="121" t="str">
        <f t="shared" ca="1" si="255"/>
        <v/>
      </c>
      <c r="BB494" s="53" t="str">
        <f t="shared" ca="1" si="256"/>
        <v/>
      </c>
      <c r="BC494" t="str">
        <f t="shared" ca="1" si="257"/>
        <v/>
      </c>
      <c r="BD494" s="121" t="str">
        <f t="shared" ca="1" si="258"/>
        <v/>
      </c>
      <c r="BE494" s="53" t="str">
        <f t="shared" ca="1" si="259"/>
        <v/>
      </c>
      <c r="BF494" t="str">
        <f t="shared" ca="1" si="260"/>
        <v/>
      </c>
      <c r="BG494" s="121" t="str">
        <f t="shared" ca="1" si="261"/>
        <v/>
      </c>
      <c r="BH494" s="53" t="str">
        <f t="shared" ca="1" si="262"/>
        <v/>
      </c>
    </row>
    <row r="495" spans="1:60" ht="15.75" thickBot="1" x14ac:dyDescent="0.3">
      <c r="A495" s="48"/>
      <c r="B495" s="48"/>
      <c r="C495" s="48"/>
      <c r="D495" s="48"/>
      <c r="E495" s="48"/>
      <c r="F495" s="48"/>
      <c r="G495" s="48"/>
      <c r="H495" s="48"/>
      <c r="I495" s="48"/>
      <c r="J495" s="220" t="str">
        <f>IF(ISBLANK($G495),"",VLOOKUP($G495,'Chp 3 - Condition Assessment'!$N$5:$R$1000,4,FALSE))</f>
        <v/>
      </c>
      <c r="K495" s="105" t="str">
        <f>IF(ISBLANK($G495),"",VLOOKUP($G495,'Chp 3 - Condition Assessment'!$N$5:$R$1000,5,FALSE))</f>
        <v/>
      </c>
      <c r="L495" s="32" t="str">
        <f t="shared" si="242"/>
        <v xml:space="preserve">  </v>
      </c>
      <c r="P495" t="b">
        <f t="shared" si="237"/>
        <v>0</v>
      </c>
      <c r="Q495" t="str">
        <f t="shared" si="239"/>
        <v/>
      </c>
      <c r="R495" s="53" t="str">
        <f t="shared" si="264"/>
        <v/>
      </c>
      <c r="S495" s="108" t="str">
        <f t="shared" si="265"/>
        <v/>
      </c>
      <c r="T495" s="81" t="str">
        <f t="shared" si="266"/>
        <v/>
      </c>
      <c r="U495" s="105" t="str">
        <f t="shared" ca="1" si="269"/>
        <v/>
      </c>
      <c r="V495" s="105" t="str">
        <f t="shared" ca="1" si="269"/>
        <v/>
      </c>
      <c r="W495" s="105" t="str">
        <f t="shared" ca="1" si="269"/>
        <v/>
      </c>
      <c r="X495" s="105" t="str">
        <f t="shared" ca="1" si="269"/>
        <v/>
      </c>
      <c r="Y495" s="105" t="str">
        <f t="shared" ca="1" si="269"/>
        <v/>
      </c>
      <c r="AB495" s="111" t="str">
        <f t="shared" si="268"/>
        <v xml:space="preserve"> </v>
      </c>
      <c r="AC495" s="135"/>
      <c r="AD495" s="136"/>
      <c r="AE495" s="118" t="str">
        <f t="shared" si="243"/>
        <v/>
      </c>
      <c r="AF495" s="135"/>
      <c r="AG495" s="136"/>
      <c r="AH495" s="118" t="str">
        <f t="shared" si="244"/>
        <v/>
      </c>
      <c r="AI495" s="135"/>
      <c r="AJ495" s="136"/>
      <c r="AK495" s="118" t="str">
        <f t="shared" si="245"/>
        <v/>
      </c>
      <c r="AL495" s="135"/>
      <c r="AM495" s="136"/>
      <c r="AN495" s="118" t="str">
        <f t="shared" si="246"/>
        <v/>
      </c>
      <c r="AO495" s="135"/>
      <c r="AP495" s="136"/>
      <c r="AQ495" s="118" t="str">
        <f t="shared" si="247"/>
        <v/>
      </c>
      <c r="AT495" s="111" t="str">
        <f t="shared" si="248"/>
        <v xml:space="preserve"> </v>
      </c>
      <c r="AU495" t="str">
        <f t="shared" ca="1" si="249"/>
        <v/>
      </c>
      <c r="AV495" s="53" t="str">
        <f t="shared" ca="1" si="250"/>
        <v/>
      </c>
      <c r="AW495" t="str">
        <f t="shared" ca="1" si="251"/>
        <v/>
      </c>
      <c r="AX495" s="121" t="str">
        <f t="shared" ca="1" si="252"/>
        <v/>
      </c>
      <c r="AY495" s="53" t="str">
        <f t="shared" ca="1" si="253"/>
        <v/>
      </c>
      <c r="AZ495" t="str">
        <f t="shared" ca="1" si="254"/>
        <v/>
      </c>
      <c r="BA495" s="121" t="str">
        <f t="shared" ca="1" si="255"/>
        <v/>
      </c>
      <c r="BB495" s="53" t="str">
        <f t="shared" ca="1" si="256"/>
        <v/>
      </c>
      <c r="BC495" t="str">
        <f t="shared" ca="1" si="257"/>
        <v/>
      </c>
      <c r="BD495" s="121" t="str">
        <f t="shared" ca="1" si="258"/>
        <v/>
      </c>
      <c r="BE495" s="53" t="str">
        <f t="shared" ca="1" si="259"/>
        <v/>
      </c>
      <c r="BF495" t="str">
        <f t="shared" ca="1" si="260"/>
        <v/>
      </c>
      <c r="BG495" s="121" t="str">
        <f t="shared" ca="1" si="261"/>
        <v/>
      </c>
      <c r="BH495" s="53" t="str">
        <f t="shared" ca="1" si="262"/>
        <v/>
      </c>
    </row>
    <row r="496" spans="1:60" ht="15.75" thickBot="1" x14ac:dyDescent="0.3">
      <c r="A496" s="48"/>
      <c r="B496" s="48"/>
      <c r="C496" s="48"/>
      <c r="D496" s="48"/>
      <c r="E496" s="48"/>
      <c r="F496" s="48"/>
      <c r="G496" s="48"/>
      <c r="H496" s="48"/>
      <c r="I496" s="48"/>
      <c r="J496" s="220" t="str">
        <f>IF(ISBLANK($G496),"",VLOOKUP($G496,'Chp 3 - Condition Assessment'!$N$5:$R$1000,4,FALSE))</f>
        <v/>
      </c>
      <c r="K496" s="105" t="str">
        <f>IF(ISBLANK($G496),"",VLOOKUP($G496,'Chp 3 - Condition Assessment'!$N$5:$R$1000,5,FALSE))</f>
        <v/>
      </c>
      <c r="L496" s="32" t="str">
        <f t="shared" si="242"/>
        <v xml:space="preserve">  </v>
      </c>
      <c r="P496" t="b">
        <f t="shared" ref="P496:P559" si="270">IFERROR(OR(IF(ISBLANK(O496),O496="Grand Total"),"",COUNTIF(L:L,O496)),"")</f>
        <v>0</v>
      </c>
      <c r="Q496" t="str">
        <f t="shared" si="239"/>
        <v/>
      </c>
      <c r="R496" s="53" t="str">
        <f t="shared" si="264"/>
        <v/>
      </c>
      <c r="S496" s="108" t="str">
        <f t="shared" si="265"/>
        <v/>
      </c>
      <c r="T496" s="81" t="str">
        <f t="shared" si="266"/>
        <v/>
      </c>
      <c r="U496" s="105" t="str">
        <f t="shared" ref="U496:Y505" ca="1" si="271">IFERROR(IF((U$10-$S496)&lt;=$T496,$Q496,0),"")</f>
        <v/>
      </c>
      <c r="V496" s="105" t="str">
        <f t="shared" ca="1" si="271"/>
        <v/>
      </c>
      <c r="W496" s="105" t="str">
        <f t="shared" ca="1" si="271"/>
        <v/>
      </c>
      <c r="X496" s="105" t="str">
        <f t="shared" ca="1" si="271"/>
        <v/>
      </c>
      <c r="Y496" s="105" t="str">
        <f t="shared" ca="1" si="271"/>
        <v/>
      </c>
      <c r="AB496" s="111" t="str">
        <f t="shared" si="268"/>
        <v xml:space="preserve"> </v>
      </c>
      <c r="AC496" s="135"/>
      <c r="AD496" s="136"/>
      <c r="AE496" s="118" t="str">
        <f t="shared" si="243"/>
        <v/>
      </c>
      <c r="AF496" s="135"/>
      <c r="AG496" s="136"/>
      <c r="AH496" s="118" t="str">
        <f t="shared" si="244"/>
        <v/>
      </c>
      <c r="AI496" s="135"/>
      <c r="AJ496" s="136"/>
      <c r="AK496" s="118" t="str">
        <f t="shared" si="245"/>
        <v/>
      </c>
      <c r="AL496" s="135"/>
      <c r="AM496" s="136"/>
      <c r="AN496" s="118" t="str">
        <f t="shared" si="246"/>
        <v/>
      </c>
      <c r="AO496" s="135"/>
      <c r="AP496" s="136"/>
      <c r="AQ496" s="118" t="str">
        <f t="shared" si="247"/>
        <v/>
      </c>
      <c r="AT496" s="111" t="str">
        <f t="shared" si="248"/>
        <v xml:space="preserve"> </v>
      </c>
      <c r="AU496" t="str">
        <f t="shared" ca="1" si="249"/>
        <v/>
      </c>
      <c r="AV496" s="53" t="str">
        <f t="shared" ca="1" si="250"/>
        <v/>
      </c>
      <c r="AW496" t="str">
        <f t="shared" ca="1" si="251"/>
        <v/>
      </c>
      <c r="AX496" s="121" t="str">
        <f t="shared" ca="1" si="252"/>
        <v/>
      </c>
      <c r="AY496" s="53" t="str">
        <f t="shared" ca="1" si="253"/>
        <v/>
      </c>
      <c r="AZ496" t="str">
        <f t="shared" ca="1" si="254"/>
        <v/>
      </c>
      <c r="BA496" s="121" t="str">
        <f t="shared" ca="1" si="255"/>
        <v/>
      </c>
      <c r="BB496" s="53" t="str">
        <f t="shared" ca="1" si="256"/>
        <v/>
      </c>
      <c r="BC496" t="str">
        <f t="shared" ca="1" si="257"/>
        <v/>
      </c>
      <c r="BD496" s="121" t="str">
        <f t="shared" ca="1" si="258"/>
        <v/>
      </c>
      <c r="BE496" s="53" t="str">
        <f t="shared" ca="1" si="259"/>
        <v/>
      </c>
      <c r="BF496" t="str">
        <f t="shared" ca="1" si="260"/>
        <v/>
      </c>
      <c r="BG496" s="121" t="str">
        <f t="shared" ca="1" si="261"/>
        <v/>
      </c>
      <c r="BH496" s="53" t="str">
        <f t="shared" ca="1" si="262"/>
        <v/>
      </c>
    </row>
    <row r="497" spans="1:60" ht="15.75" thickBot="1" x14ac:dyDescent="0.3">
      <c r="A497" s="48"/>
      <c r="B497" s="48"/>
      <c r="C497" s="48"/>
      <c r="D497" s="48"/>
      <c r="E497" s="48"/>
      <c r="F497" s="48"/>
      <c r="G497" s="48"/>
      <c r="H497" s="48"/>
      <c r="I497" s="48"/>
      <c r="J497" s="220" t="str">
        <f>IF(ISBLANK($G497),"",VLOOKUP($G497,'Chp 3 - Condition Assessment'!$N$5:$R$1000,4,FALSE))</f>
        <v/>
      </c>
      <c r="K497" s="105" t="str">
        <f>IF(ISBLANK($G497),"",VLOOKUP($G497,'Chp 3 - Condition Assessment'!$N$5:$R$1000,5,FALSE))</f>
        <v/>
      </c>
      <c r="L497" s="32" t="str">
        <f t="shared" si="242"/>
        <v xml:space="preserve">  </v>
      </c>
      <c r="P497" t="b">
        <f t="shared" si="270"/>
        <v>0</v>
      </c>
      <c r="Q497" t="str">
        <f t="shared" si="239"/>
        <v/>
      </c>
      <c r="R497" s="53" t="str">
        <f t="shared" si="264"/>
        <v/>
      </c>
      <c r="S497" s="108" t="str">
        <f t="shared" si="265"/>
        <v/>
      </c>
      <c r="T497" s="81" t="str">
        <f t="shared" si="266"/>
        <v/>
      </c>
      <c r="U497" s="105" t="str">
        <f t="shared" ca="1" si="271"/>
        <v/>
      </c>
      <c r="V497" s="105" t="str">
        <f t="shared" ca="1" si="271"/>
        <v/>
      </c>
      <c r="W497" s="105" t="str">
        <f t="shared" ca="1" si="271"/>
        <v/>
      </c>
      <c r="X497" s="105" t="str">
        <f t="shared" ca="1" si="271"/>
        <v/>
      </c>
      <c r="Y497" s="105" t="str">
        <f t="shared" ca="1" si="271"/>
        <v/>
      </c>
      <c r="AB497" s="111" t="str">
        <f t="shared" si="268"/>
        <v xml:space="preserve"> </v>
      </c>
      <c r="AC497" s="135"/>
      <c r="AD497" s="136"/>
      <c r="AE497" s="118" t="str">
        <f t="shared" si="243"/>
        <v/>
      </c>
      <c r="AF497" s="135"/>
      <c r="AG497" s="136"/>
      <c r="AH497" s="118" t="str">
        <f t="shared" si="244"/>
        <v/>
      </c>
      <c r="AI497" s="135"/>
      <c r="AJ497" s="136"/>
      <c r="AK497" s="118" t="str">
        <f t="shared" si="245"/>
        <v/>
      </c>
      <c r="AL497" s="135"/>
      <c r="AM497" s="136"/>
      <c r="AN497" s="118" t="str">
        <f t="shared" si="246"/>
        <v/>
      </c>
      <c r="AO497" s="135"/>
      <c r="AP497" s="136"/>
      <c r="AQ497" s="118" t="str">
        <f t="shared" si="247"/>
        <v/>
      </c>
      <c r="AT497" s="111" t="str">
        <f t="shared" si="248"/>
        <v xml:space="preserve"> </v>
      </c>
      <c r="AU497" t="str">
        <f t="shared" ca="1" si="249"/>
        <v/>
      </c>
      <c r="AV497" s="53" t="str">
        <f t="shared" ca="1" si="250"/>
        <v/>
      </c>
      <c r="AW497" t="str">
        <f t="shared" ca="1" si="251"/>
        <v/>
      </c>
      <c r="AX497" s="121" t="str">
        <f t="shared" ca="1" si="252"/>
        <v/>
      </c>
      <c r="AY497" s="53" t="str">
        <f t="shared" ca="1" si="253"/>
        <v/>
      </c>
      <c r="AZ497" t="str">
        <f t="shared" ca="1" si="254"/>
        <v/>
      </c>
      <c r="BA497" s="121" t="str">
        <f t="shared" ca="1" si="255"/>
        <v/>
      </c>
      <c r="BB497" s="53" t="str">
        <f t="shared" ca="1" si="256"/>
        <v/>
      </c>
      <c r="BC497" t="str">
        <f t="shared" ca="1" si="257"/>
        <v/>
      </c>
      <c r="BD497" s="121" t="str">
        <f t="shared" ca="1" si="258"/>
        <v/>
      </c>
      <c r="BE497" s="53" t="str">
        <f t="shared" ca="1" si="259"/>
        <v/>
      </c>
      <c r="BF497" t="str">
        <f t="shared" ca="1" si="260"/>
        <v/>
      </c>
      <c r="BG497" s="121" t="str">
        <f t="shared" ca="1" si="261"/>
        <v/>
      </c>
      <c r="BH497" s="53" t="str">
        <f t="shared" ca="1" si="262"/>
        <v/>
      </c>
    </row>
    <row r="498" spans="1:60" ht="15.75" thickBot="1" x14ac:dyDescent="0.3">
      <c r="A498" s="48"/>
      <c r="B498" s="48"/>
      <c r="C498" s="48"/>
      <c r="D498" s="48"/>
      <c r="E498" s="48"/>
      <c r="F498" s="48"/>
      <c r="G498" s="48"/>
      <c r="H498" s="48"/>
      <c r="I498" s="48"/>
      <c r="J498" s="220" t="str">
        <f>IF(ISBLANK($G498),"",VLOOKUP($G498,'Chp 3 - Condition Assessment'!$N$5:$R$1000,4,FALSE))</f>
        <v/>
      </c>
      <c r="K498" s="105" t="str">
        <f>IF(ISBLANK($G498),"",VLOOKUP($G498,'Chp 3 - Condition Assessment'!$N$5:$R$1000,5,FALSE))</f>
        <v/>
      </c>
      <c r="L498" s="32" t="str">
        <f t="shared" si="242"/>
        <v xml:space="preserve">  </v>
      </c>
      <c r="P498" t="b">
        <f t="shared" si="270"/>
        <v>0</v>
      </c>
      <c r="Q498" t="str">
        <f t="shared" si="239"/>
        <v/>
      </c>
      <c r="R498" s="53" t="str">
        <f t="shared" si="264"/>
        <v/>
      </c>
      <c r="S498" s="108" t="str">
        <f t="shared" si="265"/>
        <v/>
      </c>
      <c r="T498" s="81" t="str">
        <f t="shared" si="266"/>
        <v/>
      </c>
      <c r="U498" s="105" t="str">
        <f t="shared" ca="1" si="271"/>
        <v/>
      </c>
      <c r="V498" s="105" t="str">
        <f t="shared" ca="1" si="271"/>
        <v/>
      </c>
      <c r="W498" s="105" t="str">
        <f t="shared" ca="1" si="271"/>
        <v/>
      </c>
      <c r="X498" s="105" t="str">
        <f t="shared" ca="1" si="271"/>
        <v/>
      </c>
      <c r="Y498" s="105" t="str">
        <f t="shared" ca="1" si="271"/>
        <v/>
      </c>
      <c r="AB498" s="111" t="str">
        <f t="shared" si="268"/>
        <v xml:space="preserve"> </v>
      </c>
      <c r="AC498" s="135"/>
      <c r="AD498" s="136"/>
      <c r="AE498" s="118" t="str">
        <f t="shared" si="243"/>
        <v/>
      </c>
      <c r="AF498" s="135"/>
      <c r="AG498" s="136"/>
      <c r="AH498" s="118" t="str">
        <f t="shared" si="244"/>
        <v/>
      </c>
      <c r="AI498" s="135"/>
      <c r="AJ498" s="136"/>
      <c r="AK498" s="118" t="str">
        <f t="shared" si="245"/>
        <v/>
      </c>
      <c r="AL498" s="135"/>
      <c r="AM498" s="136"/>
      <c r="AN498" s="118" t="str">
        <f t="shared" si="246"/>
        <v/>
      </c>
      <c r="AO498" s="135"/>
      <c r="AP498" s="136"/>
      <c r="AQ498" s="118" t="str">
        <f t="shared" si="247"/>
        <v/>
      </c>
      <c r="AT498" s="111" t="str">
        <f t="shared" si="248"/>
        <v xml:space="preserve"> </v>
      </c>
      <c r="AU498" t="str">
        <f t="shared" ca="1" si="249"/>
        <v/>
      </c>
      <c r="AV498" s="53" t="str">
        <f t="shared" ca="1" si="250"/>
        <v/>
      </c>
      <c r="AW498" t="str">
        <f t="shared" ca="1" si="251"/>
        <v/>
      </c>
      <c r="AX498" s="121" t="str">
        <f t="shared" ca="1" si="252"/>
        <v/>
      </c>
      <c r="AY498" s="53" t="str">
        <f t="shared" ca="1" si="253"/>
        <v/>
      </c>
      <c r="AZ498" t="str">
        <f t="shared" ca="1" si="254"/>
        <v/>
      </c>
      <c r="BA498" s="121" t="str">
        <f t="shared" ca="1" si="255"/>
        <v/>
      </c>
      <c r="BB498" s="53" t="str">
        <f t="shared" ca="1" si="256"/>
        <v/>
      </c>
      <c r="BC498" t="str">
        <f t="shared" ca="1" si="257"/>
        <v/>
      </c>
      <c r="BD498" s="121" t="str">
        <f t="shared" ca="1" si="258"/>
        <v/>
      </c>
      <c r="BE498" s="53" t="str">
        <f t="shared" ca="1" si="259"/>
        <v/>
      </c>
      <c r="BF498" t="str">
        <f t="shared" ca="1" si="260"/>
        <v/>
      </c>
      <c r="BG498" s="121" t="str">
        <f t="shared" ca="1" si="261"/>
        <v/>
      </c>
      <c r="BH498" s="53" t="str">
        <f t="shared" ca="1" si="262"/>
        <v/>
      </c>
    </row>
    <row r="499" spans="1:60" ht="15.75" thickBot="1" x14ac:dyDescent="0.3">
      <c r="A499" s="48"/>
      <c r="B499" s="48"/>
      <c r="C499" s="48"/>
      <c r="D499" s="48"/>
      <c r="E499" s="48"/>
      <c r="F499" s="48"/>
      <c r="G499" s="48"/>
      <c r="H499" s="48"/>
      <c r="I499" s="48"/>
      <c r="J499" s="220" t="str">
        <f>IF(ISBLANK($G499),"",VLOOKUP($G499,'Chp 3 - Condition Assessment'!$N$5:$R$1000,4,FALSE))</f>
        <v/>
      </c>
      <c r="K499" s="105" t="str">
        <f>IF(ISBLANK($G499),"",VLOOKUP($G499,'Chp 3 - Condition Assessment'!$N$5:$R$1000,5,FALSE))</f>
        <v/>
      </c>
      <c r="L499" s="32" t="str">
        <f t="shared" si="242"/>
        <v xml:space="preserve">  </v>
      </c>
      <c r="P499" t="b">
        <f t="shared" si="270"/>
        <v>0</v>
      </c>
      <c r="Q499" t="str">
        <f t="shared" si="239"/>
        <v/>
      </c>
      <c r="R499" s="53" t="str">
        <f t="shared" si="264"/>
        <v/>
      </c>
      <c r="S499" s="108" t="str">
        <f t="shared" si="265"/>
        <v/>
      </c>
      <c r="T499" s="81" t="str">
        <f t="shared" si="266"/>
        <v/>
      </c>
      <c r="U499" s="105" t="str">
        <f t="shared" ca="1" si="271"/>
        <v/>
      </c>
      <c r="V499" s="105" t="str">
        <f t="shared" ca="1" si="271"/>
        <v/>
      </c>
      <c r="W499" s="105" t="str">
        <f t="shared" ca="1" si="271"/>
        <v/>
      </c>
      <c r="X499" s="105" t="str">
        <f t="shared" ca="1" si="271"/>
        <v/>
      </c>
      <c r="Y499" s="105" t="str">
        <f t="shared" ca="1" si="271"/>
        <v/>
      </c>
      <c r="AB499" s="111" t="str">
        <f t="shared" si="268"/>
        <v xml:space="preserve"> </v>
      </c>
      <c r="AC499" s="135"/>
      <c r="AD499" s="136"/>
      <c r="AE499" s="118" t="str">
        <f t="shared" si="243"/>
        <v/>
      </c>
      <c r="AF499" s="135"/>
      <c r="AG499" s="136"/>
      <c r="AH499" s="118" t="str">
        <f t="shared" si="244"/>
        <v/>
      </c>
      <c r="AI499" s="135"/>
      <c r="AJ499" s="136"/>
      <c r="AK499" s="118" t="str">
        <f t="shared" si="245"/>
        <v/>
      </c>
      <c r="AL499" s="135"/>
      <c r="AM499" s="136"/>
      <c r="AN499" s="118" t="str">
        <f t="shared" si="246"/>
        <v/>
      </c>
      <c r="AO499" s="135"/>
      <c r="AP499" s="136"/>
      <c r="AQ499" s="118" t="str">
        <f t="shared" si="247"/>
        <v/>
      </c>
      <c r="AT499" s="111" t="str">
        <f t="shared" si="248"/>
        <v xml:space="preserve"> </v>
      </c>
      <c r="AU499" t="str">
        <f t="shared" ca="1" si="249"/>
        <v/>
      </c>
      <c r="AV499" s="53" t="str">
        <f t="shared" ca="1" si="250"/>
        <v/>
      </c>
      <c r="AW499" t="str">
        <f t="shared" ca="1" si="251"/>
        <v/>
      </c>
      <c r="AX499" s="121" t="str">
        <f t="shared" ca="1" si="252"/>
        <v/>
      </c>
      <c r="AY499" s="53" t="str">
        <f t="shared" ca="1" si="253"/>
        <v/>
      </c>
      <c r="AZ499" t="str">
        <f t="shared" ca="1" si="254"/>
        <v/>
      </c>
      <c r="BA499" s="121" t="str">
        <f t="shared" ca="1" si="255"/>
        <v/>
      </c>
      <c r="BB499" s="53" t="str">
        <f t="shared" ca="1" si="256"/>
        <v/>
      </c>
      <c r="BC499" t="str">
        <f t="shared" ca="1" si="257"/>
        <v/>
      </c>
      <c r="BD499" s="121" t="str">
        <f t="shared" ca="1" si="258"/>
        <v/>
      </c>
      <c r="BE499" s="53" t="str">
        <f t="shared" ca="1" si="259"/>
        <v/>
      </c>
      <c r="BF499" t="str">
        <f t="shared" ca="1" si="260"/>
        <v/>
      </c>
      <c r="BG499" s="121" t="str">
        <f t="shared" ca="1" si="261"/>
        <v/>
      </c>
      <c r="BH499" s="53" t="str">
        <f t="shared" ca="1" si="262"/>
        <v/>
      </c>
    </row>
    <row r="500" spans="1:60" ht="15.75" thickBot="1" x14ac:dyDescent="0.3">
      <c r="A500" s="48"/>
      <c r="B500" s="48"/>
      <c r="C500" s="48"/>
      <c r="D500" s="48"/>
      <c r="E500" s="48"/>
      <c r="F500" s="48"/>
      <c r="G500" s="48"/>
      <c r="H500" s="48"/>
      <c r="I500" s="48"/>
      <c r="J500" s="220" t="str">
        <f>IF(ISBLANK($G500),"",VLOOKUP($G500,'Chp 3 - Condition Assessment'!$N$5:$R$1000,4,FALSE))</f>
        <v/>
      </c>
      <c r="K500" s="105" t="str">
        <f>IF(ISBLANK($G500),"",VLOOKUP($G500,'Chp 3 - Condition Assessment'!$N$5:$R$1000,5,FALSE))</f>
        <v/>
      </c>
      <c r="L500" s="32" t="str">
        <f t="shared" si="242"/>
        <v xml:space="preserve">  </v>
      </c>
      <c r="P500" t="b">
        <f t="shared" si="270"/>
        <v>0</v>
      </c>
      <c r="Q500" t="str">
        <f t="shared" si="239"/>
        <v/>
      </c>
      <c r="R500" s="53" t="str">
        <f t="shared" si="264"/>
        <v/>
      </c>
      <c r="S500" s="108" t="str">
        <f t="shared" si="265"/>
        <v/>
      </c>
      <c r="T500" s="81" t="str">
        <f t="shared" si="266"/>
        <v/>
      </c>
      <c r="U500" s="105" t="str">
        <f t="shared" ca="1" si="271"/>
        <v/>
      </c>
      <c r="V500" s="105" t="str">
        <f t="shared" ca="1" si="271"/>
        <v/>
      </c>
      <c r="W500" s="105" t="str">
        <f t="shared" ca="1" si="271"/>
        <v/>
      </c>
      <c r="X500" s="105" t="str">
        <f t="shared" ca="1" si="271"/>
        <v/>
      </c>
      <c r="Y500" s="105" t="str">
        <f t="shared" ca="1" si="271"/>
        <v/>
      </c>
      <c r="AB500" s="111" t="str">
        <f t="shared" si="268"/>
        <v xml:space="preserve"> </v>
      </c>
      <c r="AC500" s="135"/>
      <c r="AD500" s="136"/>
      <c r="AE500" s="118" t="str">
        <f t="shared" si="243"/>
        <v/>
      </c>
      <c r="AF500" s="135"/>
      <c r="AG500" s="136"/>
      <c r="AH500" s="118" t="str">
        <f t="shared" si="244"/>
        <v/>
      </c>
      <c r="AI500" s="135"/>
      <c r="AJ500" s="136"/>
      <c r="AK500" s="118" t="str">
        <f t="shared" si="245"/>
        <v/>
      </c>
      <c r="AL500" s="135"/>
      <c r="AM500" s="136"/>
      <c r="AN500" s="118" t="str">
        <f t="shared" si="246"/>
        <v/>
      </c>
      <c r="AO500" s="135"/>
      <c r="AP500" s="136"/>
      <c r="AQ500" s="118" t="str">
        <f t="shared" si="247"/>
        <v/>
      </c>
      <c r="AT500" s="111" t="str">
        <f t="shared" si="248"/>
        <v xml:space="preserve"> </v>
      </c>
      <c r="AU500" t="str">
        <f t="shared" ca="1" si="249"/>
        <v/>
      </c>
      <c r="AV500" s="53" t="str">
        <f t="shared" ca="1" si="250"/>
        <v/>
      </c>
      <c r="AW500" t="str">
        <f t="shared" ca="1" si="251"/>
        <v/>
      </c>
      <c r="AX500" s="121" t="str">
        <f t="shared" ca="1" si="252"/>
        <v/>
      </c>
      <c r="AY500" s="53" t="str">
        <f t="shared" ca="1" si="253"/>
        <v/>
      </c>
      <c r="AZ500" t="str">
        <f t="shared" ca="1" si="254"/>
        <v/>
      </c>
      <c r="BA500" s="121" t="str">
        <f t="shared" ca="1" si="255"/>
        <v/>
      </c>
      <c r="BB500" s="53" t="str">
        <f t="shared" ca="1" si="256"/>
        <v/>
      </c>
      <c r="BC500" t="str">
        <f t="shared" ca="1" si="257"/>
        <v/>
      </c>
      <c r="BD500" s="121" t="str">
        <f t="shared" ca="1" si="258"/>
        <v/>
      </c>
      <c r="BE500" s="53" t="str">
        <f t="shared" ca="1" si="259"/>
        <v/>
      </c>
      <c r="BF500" t="str">
        <f t="shared" ca="1" si="260"/>
        <v/>
      </c>
      <c r="BG500" s="121" t="str">
        <f t="shared" ca="1" si="261"/>
        <v/>
      </c>
      <c r="BH500" s="53" t="str">
        <f t="shared" ca="1" si="262"/>
        <v/>
      </c>
    </row>
    <row r="501" spans="1:60" ht="15.75" thickBot="1" x14ac:dyDescent="0.3">
      <c r="A501" s="48"/>
      <c r="B501" s="48"/>
      <c r="C501" s="48"/>
      <c r="D501" s="48"/>
      <c r="E501" s="48"/>
      <c r="F501" s="48"/>
      <c r="G501" s="48"/>
      <c r="H501" s="48"/>
      <c r="I501" s="48"/>
      <c r="J501" s="220" t="str">
        <f>IF(ISBLANK($G501),"",VLOOKUP($G501,'Chp 3 - Condition Assessment'!$N$5:$R$1000,4,FALSE))</f>
        <v/>
      </c>
      <c r="K501" s="105" t="str">
        <f>IF(ISBLANK($G501),"",VLOOKUP($G501,'Chp 3 - Condition Assessment'!$N$5:$R$1000,5,FALSE))</f>
        <v/>
      </c>
      <c r="L501" s="32" t="str">
        <f t="shared" si="242"/>
        <v xml:space="preserve">  </v>
      </c>
      <c r="P501" t="b">
        <f t="shared" si="270"/>
        <v>0</v>
      </c>
      <c r="Q501" t="str">
        <f t="shared" si="239"/>
        <v/>
      </c>
      <c r="R501" s="53" t="str">
        <f t="shared" si="264"/>
        <v/>
      </c>
      <c r="S501" s="108" t="str">
        <f t="shared" si="265"/>
        <v/>
      </c>
      <c r="T501" s="81" t="str">
        <f t="shared" si="266"/>
        <v/>
      </c>
      <c r="U501" s="105" t="str">
        <f t="shared" ca="1" si="271"/>
        <v/>
      </c>
      <c r="V501" s="105" t="str">
        <f t="shared" ca="1" si="271"/>
        <v/>
      </c>
      <c r="W501" s="105" t="str">
        <f t="shared" ca="1" si="271"/>
        <v/>
      </c>
      <c r="X501" s="105" t="str">
        <f t="shared" ca="1" si="271"/>
        <v/>
      </c>
      <c r="Y501" s="105" t="str">
        <f t="shared" ca="1" si="271"/>
        <v/>
      </c>
      <c r="AB501" s="111" t="str">
        <f t="shared" si="268"/>
        <v xml:space="preserve"> </v>
      </c>
      <c r="AC501" s="135"/>
      <c r="AD501" s="136"/>
      <c r="AE501" s="118" t="str">
        <f t="shared" si="243"/>
        <v/>
      </c>
      <c r="AF501" s="135"/>
      <c r="AG501" s="136"/>
      <c r="AH501" s="118" t="str">
        <f t="shared" si="244"/>
        <v/>
      </c>
      <c r="AI501" s="135"/>
      <c r="AJ501" s="136"/>
      <c r="AK501" s="118" t="str">
        <f t="shared" si="245"/>
        <v/>
      </c>
      <c r="AL501" s="135"/>
      <c r="AM501" s="136"/>
      <c r="AN501" s="118" t="str">
        <f t="shared" si="246"/>
        <v/>
      </c>
      <c r="AO501" s="135"/>
      <c r="AP501" s="136"/>
      <c r="AQ501" s="118" t="str">
        <f t="shared" si="247"/>
        <v/>
      </c>
      <c r="AT501" s="111" t="str">
        <f t="shared" si="248"/>
        <v xml:space="preserve"> </v>
      </c>
      <c r="AU501" t="str">
        <f t="shared" ca="1" si="249"/>
        <v/>
      </c>
      <c r="AV501" s="53" t="str">
        <f t="shared" ca="1" si="250"/>
        <v/>
      </c>
      <c r="AW501" t="str">
        <f t="shared" ca="1" si="251"/>
        <v/>
      </c>
      <c r="AX501" s="121" t="str">
        <f t="shared" ca="1" si="252"/>
        <v/>
      </c>
      <c r="AY501" s="53" t="str">
        <f t="shared" ca="1" si="253"/>
        <v/>
      </c>
      <c r="AZ501" t="str">
        <f t="shared" ca="1" si="254"/>
        <v/>
      </c>
      <c r="BA501" s="121" t="str">
        <f t="shared" ca="1" si="255"/>
        <v/>
      </c>
      <c r="BB501" s="53" t="str">
        <f t="shared" ca="1" si="256"/>
        <v/>
      </c>
      <c r="BC501" t="str">
        <f t="shared" ca="1" si="257"/>
        <v/>
      </c>
      <c r="BD501" s="121" t="str">
        <f t="shared" ca="1" si="258"/>
        <v/>
      </c>
      <c r="BE501" s="53" t="str">
        <f t="shared" ca="1" si="259"/>
        <v/>
      </c>
      <c r="BF501" t="str">
        <f t="shared" ca="1" si="260"/>
        <v/>
      </c>
      <c r="BG501" s="121" t="str">
        <f t="shared" ca="1" si="261"/>
        <v/>
      </c>
      <c r="BH501" s="53" t="str">
        <f t="shared" ca="1" si="262"/>
        <v/>
      </c>
    </row>
    <row r="502" spans="1:60" ht="15.75" thickBot="1" x14ac:dyDescent="0.3">
      <c r="A502" s="48"/>
      <c r="B502" s="48"/>
      <c r="C502" s="48"/>
      <c r="D502" s="48"/>
      <c r="E502" s="48"/>
      <c r="F502" s="48"/>
      <c r="G502" s="48"/>
      <c r="H502" s="48"/>
      <c r="I502" s="48"/>
      <c r="J502" s="220" t="str">
        <f>IF(ISBLANK($G502),"",VLOOKUP($G502,'Chp 3 - Condition Assessment'!$N$5:$R$1000,4,FALSE))</f>
        <v/>
      </c>
      <c r="K502" s="105" t="str">
        <f>IF(ISBLANK($G502),"",VLOOKUP($G502,'Chp 3 - Condition Assessment'!$N$5:$R$1000,5,FALSE))</f>
        <v/>
      </c>
      <c r="L502" s="32" t="str">
        <f t="shared" si="242"/>
        <v xml:space="preserve">  </v>
      </c>
      <c r="P502" t="b">
        <f t="shared" si="270"/>
        <v>0</v>
      </c>
      <c r="Q502" t="str">
        <f t="shared" si="239"/>
        <v/>
      </c>
      <c r="R502" s="53" t="str">
        <f t="shared" si="264"/>
        <v/>
      </c>
      <c r="S502" s="108" t="str">
        <f t="shared" si="265"/>
        <v/>
      </c>
      <c r="T502" s="81" t="str">
        <f t="shared" si="266"/>
        <v/>
      </c>
      <c r="U502" s="105" t="str">
        <f t="shared" ca="1" si="271"/>
        <v/>
      </c>
      <c r="V502" s="105" t="str">
        <f t="shared" ca="1" si="271"/>
        <v/>
      </c>
      <c r="W502" s="105" t="str">
        <f t="shared" ca="1" si="271"/>
        <v/>
      </c>
      <c r="X502" s="105" t="str">
        <f t="shared" ca="1" si="271"/>
        <v/>
      </c>
      <c r="Y502" s="105" t="str">
        <f t="shared" ca="1" si="271"/>
        <v/>
      </c>
      <c r="AB502" s="111" t="str">
        <f t="shared" si="268"/>
        <v xml:space="preserve"> </v>
      </c>
      <c r="AC502" s="135"/>
      <c r="AD502" s="136"/>
      <c r="AE502" s="118" t="str">
        <f t="shared" si="243"/>
        <v/>
      </c>
      <c r="AF502" s="135"/>
      <c r="AG502" s="136"/>
      <c r="AH502" s="118" t="str">
        <f t="shared" si="244"/>
        <v/>
      </c>
      <c r="AI502" s="135"/>
      <c r="AJ502" s="136"/>
      <c r="AK502" s="118" t="str">
        <f t="shared" si="245"/>
        <v/>
      </c>
      <c r="AL502" s="135"/>
      <c r="AM502" s="136"/>
      <c r="AN502" s="118" t="str">
        <f t="shared" si="246"/>
        <v/>
      </c>
      <c r="AO502" s="135"/>
      <c r="AP502" s="136"/>
      <c r="AQ502" s="118" t="str">
        <f t="shared" si="247"/>
        <v/>
      </c>
      <c r="AT502" s="111" t="str">
        <f t="shared" si="248"/>
        <v xml:space="preserve"> </v>
      </c>
      <c r="AU502" t="str">
        <f t="shared" ca="1" si="249"/>
        <v/>
      </c>
      <c r="AV502" s="53" t="str">
        <f t="shared" ca="1" si="250"/>
        <v/>
      </c>
      <c r="AW502" t="str">
        <f t="shared" ca="1" si="251"/>
        <v/>
      </c>
      <c r="AX502" s="121" t="str">
        <f t="shared" ca="1" si="252"/>
        <v/>
      </c>
      <c r="AY502" s="53" t="str">
        <f t="shared" ca="1" si="253"/>
        <v/>
      </c>
      <c r="AZ502" t="str">
        <f t="shared" ca="1" si="254"/>
        <v/>
      </c>
      <c r="BA502" s="121" t="str">
        <f t="shared" ca="1" si="255"/>
        <v/>
      </c>
      <c r="BB502" s="53" t="str">
        <f t="shared" ca="1" si="256"/>
        <v/>
      </c>
      <c r="BC502" t="str">
        <f t="shared" ca="1" si="257"/>
        <v/>
      </c>
      <c r="BD502" s="121" t="str">
        <f t="shared" ca="1" si="258"/>
        <v/>
      </c>
      <c r="BE502" s="53" t="str">
        <f t="shared" ca="1" si="259"/>
        <v/>
      </c>
      <c r="BF502" t="str">
        <f t="shared" ca="1" si="260"/>
        <v/>
      </c>
      <c r="BG502" s="121" t="str">
        <f t="shared" ca="1" si="261"/>
        <v/>
      </c>
      <c r="BH502" s="53" t="str">
        <f t="shared" ca="1" si="262"/>
        <v/>
      </c>
    </row>
    <row r="503" spans="1:60" ht="15.75" thickBot="1" x14ac:dyDescent="0.3">
      <c r="A503" s="48"/>
      <c r="B503" s="48"/>
      <c r="C503" s="48"/>
      <c r="D503" s="48"/>
      <c r="E503" s="48"/>
      <c r="F503" s="48"/>
      <c r="G503" s="48"/>
      <c r="H503" s="48"/>
      <c r="I503" s="48"/>
      <c r="J503" s="220" t="str">
        <f>IF(ISBLANK($G503),"",VLOOKUP($G503,'Chp 3 - Condition Assessment'!$N$5:$R$1000,4,FALSE))</f>
        <v/>
      </c>
      <c r="K503" s="105" t="str">
        <f>IF(ISBLANK($G503),"",VLOOKUP($G503,'Chp 3 - Condition Assessment'!$N$5:$R$1000,5,FALSE))</f>
        <v/>
      </c>
      <c r="L503" s="32" t="str">
        <f t="shared" si="242"/>
        <v xml:space="preserve">  </v>
      </c>
      <c r="P503" t="b">
        <f t="shared" si="270"/>
        <v>0</v>
      </c>
      <c r="Q503" t="str">
        <f t="shared" si="239"/>
        <v/>
      </c>
      <c r="R503" s="53" t="str">
        <f t="shared" si="264"/>
        <v/>
      </c>
      <c r="S503" s="108" t="str">
        <f t="shared" si="265"/>
        <v/>
      </c>
      <c r="T503" s="81" t="str">
        <f t="shared" si="266"/>
        <v/>
      </c>
      <c r="U503" s="105" t="str">
        <f t="shared" ca="1" si="271"/>
        <v/>
      </c>
      <c r="V503" s="105" t="str">
        <f t="shared" ca="1" si="271"/>
        <v/>
      </c>
      <c r="W503" s="105" t="str">
        <f t="shared" ca="1" si="271"/>
        <v/>
      </c>
      <c r="X503" s="105" t="str">
        <f t="shared" ca="1" si="271"/>
        <v/>
      </c>
      <c r="Y503" s="105" t="str">
        <f t="shared" ca="1" si="271"/>
        <v/>
      </c>
      <c r="AB503" s="111" t="str">
        <f t="shared" si="268"/>
        <v xml:space="preserve"> </v>
      </c>
      <c r="AC503" s="135"/>
      <c r="AD503" s="136"/>
      <c r="AE503" s="118" t="str">
        <f t="shared" si="243"/>
        <v/>
      </c>
      <c r="AF503" s="135"/>
      <c r="AG503" s="136"/>
      <c r="AH503" s="118" t="str">
        <f t="shared" si="244"/>
        <v/>
      </c>
      <c r="AI503" s="135"/>
      <c r="AJ503" s="136"/>
      <c r="AK503" s="118" t="str">
        <f t="shared" si="245"/>
        <v/>
      </c>
      <c r="AL503" s="135"/>
      <c r="AM503" s="136"/>
      <c r="AN503" s="118" t="str">
        <f t="shared" si="246"/>
        <v/>
      </c>
      <c r="AO503" s="135"/>
      <c r="AP503" s="136"/>
      <c r="AQ503" s="118" t="str">
        <f t="shared" si="247"/>
        <v/>
      </c>
      <c r="AT503" s="111" t="str">
        <f t="shared" si="248"/>
        <v xml:space="preserve"> </v>
      </c>
      <c r="AU503" t="str">
        <f t="shared" ca="1" si="249"/>
        <v/>
      </c>
      <c r="AV503" s="53" t="str">
        <f t="shared" ca="1" si="250"/>
        <v/>
      </c>
      <c r="AW503" t="str">
        <f t="shared" ca="1" si="251"/>
        <v/>
      </c>
      <c r="AX503" s="121" t="str">
        <f t="shared" ca="1" si="252"/>
        <v/>
      </c>
      <c r="AY503" s="53" t="str">
        <f t="shared" ca="1" si="253"/>
        <v/>
      </c>
      <c r="AZ503" t="str">
        <f t="shared" ca="1" si="254"/>
        <v/>
      </c>
      <c r="BA503" s="121" t="str">
        <f t="shared" ca="1" si="255"/>
        <v/>
      </c>
      <c r="BB503" s="53" t="str">
        <f t="shared" ca="1" si="256"/>
        <v/>
      </c>
      <c r="BC503" t="str">
        <f t="shared" ca="1" si="257"/>
        <v/>
      </c>
      <c r="BD503" s="121" t="str">
        <f t="shared" ca="1" si="258"/>
        <v/>
      </c>
      <c r="BE503" s="53" t="str">
        <f t="shared" ca="1" si="259"/>
        <v/>
      </c>
      <c r="BF503" t="str">
        <f t="shared" ca="1" si="260"/>
        <v/>
      </c>
      <c r="BG503" s="121" t="str">
        <f t="shared" ca="1" si="261"/>
        <v/>
      </c>
      <c r="BH503" s="53" t="str">
        <f t="shared" ca="1" si="262"/>
        <v/>
      </c>
    </row>
    <row r="504" spans="1:60" ht="15.75" thickBot="1" x14ac:dyDescent="0.3">
      <c r="A504" s="48"/>
      <c r="B504" s="48"/>
      <c r="C504" s="48"/>
      <c r="D504" s="48"/>
      <c r="E504" s="48"/>
      <c r="F504" s="48"/>
      <c r="G504" s="48"/>
      <c r="H504" s="48"/>
      <c r="I504" s="48"/>
      <c r="J504" s="220" t="str">
        <f>IF(ISBLANK($G504),"",VLOOKUP($G504,'Chp 3 - Condition Assessment'!$N$5:$R$1000,4,FALSE))</f>
        <v/>
      </c>
      <c r="K504" s="105" t="str">
        <f>IF(ISBLANK($G504),"",VLOOKUP($G504,'Chp 3 - Condition Assessment'!$N$5:$R$1000,5,FALSE))</f>
        <v/>
      </c>
      <c r="L504" s="32" t="str">
        <f t="shared" si="242"/>
        <v xml:space="preserve">  </v>
      </c>
      <c r="P504" t="b">
        <f t="shared" si="270"/>
        <v>0</v>
      </c>
      <c r="Q504" t="str">
        <f t="shared" si="239"/>
        <v/>
      </c>
      <c r="R504" s="53" t="str">
        <f t="shared" si="264"/>
        <v/>
      </c>
      <c r="S504" s="108" t="str">
        <f t="shared" si="265"/>
        <v/>
      </c>
      <c r="T504" s="81" t="str">
        <f t="shared" si="266"/>
        <v/>
      </c>
      <c r="U504" s="105" t="str">
        <f t="shared" ca="1" si="271"/>
        <v/>
      </c>
      <c r="V504" s="105" t="str">
        <f t="shared" ca="1" si="271"/>
        <v/>
      </c>
      <c r="W504" s="105" t="str">
        <f t="shared" ca="1" si="271"/>
        <v/>
      </c>
      <c r="X504" s="105" t="str">
        <f t="shared" ca="1" si="271"/>
        <v/>
      </c>
      <c r="Y504" s="105" t="str">
        <f t="shared" ca="1" si="271"/>
        <v/>
      </c>
      <c r="AB504" s="111" t="str">
        <f t="shared" si="268"/>
        <v xml:space="preserve"> </v>
      </c>
      <c r="AC504" s="135"/>
      <c r="AD504" s="136"/>
      <c r="AE504" s="118" t="str">
        <f t="shared" si="243"/>
        <v/>
      </c>
      <c r="AF504" s="135"/>
      <c r="AG504" s="136"/>
      <c r="AH504" s="118" t="str">
        <f t="shared" si="244"/>
        <v/>
      </c>
      <c r="AI504" s="135"/>
      <c r="AJ504" s="136"/>
      <c r="AK504" s="118" t="str">
        <f t="shared" si="245"/>
        <v/>
      </c>
      <c r="AL504" s="135"/>
      <c r="AM504" s="136"/>
      <c r="AN504" s="118" t="str">
        <f t="shared" si="246"/>
        <v/>
      </c>
      <c r="AO504" s="135"/>
      <c r="AP504" s="136"/>
      <c r="AQ504" s="118" t="str">
        <f t="shared" si="247"/>
        <v/>
      </c>
      <c r="AT504" s="111" t="str">
        <f t="shared" si="248"/>
        <v xml:space="preserve"> </v>
      </c>
      <c r="AU504" t="str">
        <f t="shared" ca="1" si="249"/>
        <v/>
      </c>
      <c r="AV504" s="53" t="str">
        <f t="shared" ca="1" si="250"/>
        <v/>
      </c>
      <c r="AW504" t="str">
        <f t="shared" ca="1" si="251"/>
        <v/>
      </c>
      <c r="AX504" s="121" t="str">
        <f t="shared" ca="1" si="252"/>
        <v/>
      </c>
      <c r="AY504" s="53" t="str">
        <f t="shared" ca="1" si="253"/>
        <v/>
      </c>
      <c r="AZ504" t="str">
        <f t="shared" ca="1" si="254"/>
        <v/>
      </c>
      <c r="BA504" s="121" t="str">
        <f t="shared" ca="1" si="255"/>
        <v/>
      </c>
      <c r="BB504" s="53" t="str">
        <f t="shared" ca="1" si="256"/>
        <v/>
      </c>
      <c r="BC504" t="str">
        <f t="shared" ca="1" si="257"/>
        <v/>
      </c>
      <c r="BD504" s="121" t="str">
        <f t="shared" ca="1" si="258"/>
        <v/>
      </c>
      <c r="BE504" s="53" t="str">
        <f t="shared" ca="1" si="259"/>
        <v/>
      </c>
      <c r="BF504" t="str">
        <f t="shared" ca="1" si="260"/>
        <v/>
      </c>
      <c r="BG504" s="121" t="str">
        <f t="shared" ca="1" si="261"/>
        <v/>
      </c>
      <c r="BH504" s="53" t="str">
        <f t="shared" ca="1" si="262"/>
        <v/>
      </c>
    </row>
    <row r="505" spans="1:60" ht="15.75" thickBot="1" x14ac:dyDescent="0.3">
      <c r="A505" s="48"/>
      <c r="B505" s="48"/>
      <c r="C505" s="48"/>
      <c r="D505" s="48"/>
      <c r="E505" s="48"/>
      <c r="F505" s="48"/>
      <c r="G505" s="48"/>
      <c r="H505" s="48"/>
      <c r="I505" s="48"/>
      <c r="J505" s="220" t="str">
        <f>IF(ISBLANK($G505),"",VLOOKUP($G505,'Chp 3 - Condition Assessment'!$N$5:$R$1000,4,FALSE))</f>
        <v/>
      </c>
      <c r="K505" s="105" t="str">
        <f>IF(ISBLANK($G505),"",VLOOKUP($G505,'Chp 3 - Condition Assessment'!$N$5:$R$1000,5,FALSE))</f>
        <v/>
      </c>
      <c r="L505" s="32" t="str">
        <f t="shared" si="242"/>
        <v xml:space="preserve">  </v>
      </c>
      <c r="P505" t="b">
        <f t="shared" si="270"/>
        <v>0</v>
      </c>
      <c r="Q505" t="str">
        <f t="shared" si="239"/>
        <v/>
      </c>
      <c r="R505" s="53" t="str">
        <f t="shared" si="264"/>
        <v/>
      </c>
      <c r="S505" s="108" t="str">
        <f t="shared" si="265"/>
        <v/>
      </c>
      <c r="T505" s="81" t="str">
        <f t="shared" si="266"/>
        <v/>
      </c>
      <c r="U505" s="105" t="str">
        <f t="shared" ca="1" si="271"/>
        <v/>
      </c>
      <c r="V505" s="105" t="str">
        <f t="shared" ca="1" si="271"/>
        <v/>
      </c>
      <c r="W505" s="105" t="str">
        <f t="shared" ca="1" si="271"/>
        <v/>
      </c>
      <c r="X505" s="105" t="str">
        <f t="shared" ca="1" si="271"/>
        <v/>
      </c>
      <c r="Y505" s="105" t="str">
        <f t="shared" ca="1" si="271"/>
        <v/>
      </c>
      <c r="AB505" s="111" t="str">
        <f t="shared" si="268"/>
        <v xml:space="preserve"> </v>
      </c>
      <c r="AC505" s="135"/>
      <c r="AD505" s="136"/>
      <c r="AE505" s="118" t="str">
        <f t="shared" si="243"/>
        <v/>
      </c>
      <c r="AF505" s="135"/>
      <c r="AG505" s="136"/>
      <c r="AH505" s="118" t="str">
        <f t="shared" si="244"/>
        <v/>
      </c>
      <c r="AI505" s="135"/>
      <c r="AJ505" s="136"/>
      <c r="AK505" s="118" t="str">
        <f t="shared" si="245"/>
        <v/>
      </c>
      <c r="AL505" s="135"/>
      <c r="AM505" s="136"/>
      <c r="AN505" s="118" t="str">
        <f t="shared" si="246"/>
        <v/>
      </c>
      <c r="AO505" s="135"/>
      <c r="AP505" s="136"/>
      <c r="AQ505" s="118" t="str">
        <f t="shared" si="247"/>
        <v/>
      </c>
      <c r="AT505" s="111" t="str">
        <f t="shared" si="248"/>
        <v xml:space="preserve"> </v>
      </c>
      <c r="AU505" t="str">
        <f t="shared" ca="1" si="249"/>
        <v/>
      </c>
      <c r="AV505" s="53" t="str">
        <f t="shared" ca="1" si="250"/>
        <v/>
      </c>
      <c r="AW505" t="str">
        <f t="shared" ca="1" si="251"/>
        <v/>
      </c>
      <c r="AX505" s="121" t="str">
        <f t="shared" ca="1" si="252"/>
        <v/>
      </c>
      <c r="AY505" s="53" t="str">
        <f t="shared" ca="1" si="253"/>
        <v/>
      </c>
      <c r="AZ505" t="str">
        <f t="shared" ca="1" si="254"/>
        <v/>
      </c>
      <c r="BA505" s="121" t="str">
        <f t="shared" ca="1" si="255"/>
        <v/>
      </c>
      <c r="BB505" s="53" t="str">
        <f t="shared" ca="1" si="256"/>
        <v/>
      </c>
      <c r="BC505" t="str">
        <f t="shared" ca="1" si="257"/>
        <v/>
      </c>
      <c r="BD505" s="121" t="str">
        <f t="shared" ca="1" si="258"/>
        <v/>
      </c>
      <c r="BE505" s="53" t="str">
        <f t="shared" ca="1" si="259"/>
        <v/>
      </c>
      <c r="BF505" t="str">
        <f t="shared" ca="1" si="260"/>
        <v/>
      </c>
      <c r="BG505" s="121" t="str">
        <f t="shared" ca="1" si="261"/>
        <v/>
      </c>
      <c r="BH505" s="53" t="str">
        <f t="shared" ca="1" si="262"/>
        <v/>
      </c>
    </row>
    <row r="506" spans="1:60" ht="15.75" thickBot="1" x14ac:dyDescent="0.3">
      <c r="A506" s="48"/>
      <c r="B506" s="48"/>
      <c r="C506" s="48"/>
      <c r="D506" s="48"/>
      <c r="E506" s="48"/>
      <c r="F506" s="48"/>
      <c r="G506" s="48"/>
      <c r="H506" s="48"/>
      <c r="I506" s="48"/>
      <c r="J506" s="220" t="str">
        <f>IF(ISBLANK($G506),"",VLOOKUP($G506,'Chp 3 - Condition Assessment'!$N$5:$R$1000,4,FALSE))</f>
        <v/>
      </c>
      <c r="K506" s="105" t="str">
        <f>IF(ISBLANK($G506),"",VLOOKUP($G506,'Chp 3 - Condition Assessment'!$N$5:$R$1000,5,FALSE))</f>
        <v/>
      </c>
      <c r="L506" s="32" t="str">
        <f t="shared" si="242"/>
        <v xml:space="preserve">  </v>
      </c>
      <c r="P506" t="b">
        <f t="shared" si="270"/>
        <v>0</v>
      </c>
      <c r="Q506" t="str">
        <f t="shared" si="239"/>
        <v/>
      </c>
      <c r="R506" s="53" t="str">
        <f t="shared" si="264"/>
        <v/>
      </c>
      <c r="S506" s="108" t="str">
        <f t="shared" si="265"/>
        <v/>
      </c>
      <c r="T506" s="81" t="str">
        <f t="shared" si="266"/>
        <v/>
      </c>
      <c r="U506" s="105" t="str">
        <f t="shared" ref="U506:Y515" ca="1" si="272">IFERROR(IF((U$10-$S506)&lt;=$T506,$Q506,0),"")</f>
        <v/>
      </c>
      <c r="V506" s="105" t="str">
        <f t="shared" ca="1" si="272"/>
        <v/>
      </c>
      <c r="W506" s="105" t="str">
        <f t="shared" ca="1" si="272"/>
        <v/>
      </c>
      <c r="X506" s="105" t="str">
        <f t="shared" ca="1" si="272"/>
        <v/>
      </c>
      <c r="Y506" s="105" t="str">
        <f t="shared" ca="1" si="272"/>
        <v/>
      </c>
      <c r="AB506" s="111" t="str">
        <f t="shared" si="268"/>
        <v xml:space="preserve"> </v>
      </c>
      <c r="AC506" s="135"/>
      <c r="AD506" s="136"/>
      <c r="AE506" s="118" t="str">
        <f t="shared" si="243"/>
        <v/>
      </c>
      <c r="AF506" s="135"/>
      <c r="AG506" s="136"/>
      <c r="AH506" s="118" t="str">
        <f t="shared" si="244"/>
        <v/>
      </c>
      <c r="AI506" s="135"/>
      <c r="AJ506" s="136"/>
      <c r="AK506" s="118" t="str">
        <f t="shared" si="245"/>
        <v/>
      </c>
      <c r="AL506" s="135"/>
      <c r="AM506" s="136"/>
      <c r="AN506" s="118" t="str">
        <f t="shared" si="246"/>
        <v/>
      </c>
      <c r="AO506" s="135"/>
      <c r="AP506" s="136"/>
      <c r="AQ506" s="118" t="str">
        <f t="shared" si="247"/>
        <v/>
      </c>
      <c r="AT506" s="111" t="str">
        <f t="shared" si="248"/>
        <v xml:space="preserve"> </v>
      </c>
      <c r="AU506" t="str">
        <f t="shared" ca="1" si="249"/>
        <v/>
      </c>
      <c r="AV506" s="53" t="str">
        <f t="shared" ca="1" si="250"/>
        <v/>
      </c>
      <c r="AW506" t="str">
        <f t="shared" ca="1" si="251"/>
        <v/>
      </c>
      <c r="AX506" s="121" t="str">
        <f t="shared" ca="1" si="252"/>
        <v/>
      </c>
      <c r="AY506" s="53" t="str">
        <f t="shared" ca="1" si="253"/>
        <v/>
      </c>
      <c r="AZ506" t="str">
        <f t="shared" ca="1" si="254"/>
        <v/>
      </c>
      <c r="BA506" s="121" t="str">
        <f t="shared" ca="1" si="255"/>
        <v/>
      </c>
      <c r="BB506" s="53" t="str">
        <f t="shared" ca="1" si="256"/>
        <v/>
      </c>
      <c r="BC506" t="str">
        <f t="shared" ca="1" si="257"/>
        <v/>
      </c>
      <c r="BD506" s="121" t="str">
        <f t="shared" ca="1" si="258"/>
        <v/>
      </c>
      <c r="BE506" s="53" t="str">
        <f t="shared" ca="1" si="259"/>
        <v/>
      </c>
      <c r="BF506" t="str">
        <f t="shared" ca="1" si="260"/>
        <v/>
      </c>
      <c r="BG506" s="121" t="str">
        <f t="shared" ca="1" si="261"/>
        <v/>
      </c>
      <c r="BH506" s="53" t="str">
        <f t="shared" ca="1" si="262"/>
        <v/>
      </c>
    </row>
    <row r="507" spans="1:60" ht="15.75" thickBot="1" x14ac:dyDescent="0.3">
      <c r="A507" s="48"/>
      <c r="B507" s="48"/>
      <c r="C507" s="48"/>
      <c r="D507" s="48"/>
      <c r="E507" s="48"/>
      <c r="F507" s="48"/>
      <c r="G507" s="48"/>
      <c r="H507" s="48"/>
      <c r="I507" s="48"/>
      <c r="J507" s="220" t="str">
        <f>IF(ISBLANK($G507),"",VLOOKUP($G507,'Chp 3 - Condition Assessment'!$N$5:$R$1000,4,FALSE))</f>
        <v/>
      </c>
      <c r="K507" s="105" t="str">
        <f>IF(ISBLANK($G507),"",VLOOKUP($G507,'Chp 3 - Condition Assessment'!$N$5:$R$1000,5,FALSE))</f>
        <v/>
      </c>
      <c r="L507" s="32" t="str">
        <f t="shared" si="242"/>
        <v xml:space="preserve">  </v>
      </c>
      <c r="P507" t="b">
        <f t="shared" si="270"/>
        <v>0</v>
      </c>
      <c r="Q507" t="str">
        <f t="shared" si="239"/>
        <v/>
      </c>
      <c r="R507" s="53" t="str">
        <f t="shared" si="264"/>
        <v/>
      </c>
      <c r="S507" s="108" t="str">
        <f t="shared" si="265"/>
        <v/>
      </c>
      <c r="T507" s="81" t="str">
        <f t="shared" si="266"/>
        <v/>
      </c>
      <c r="U507" s="105" t="str">
        <f t="shared" ca="1" si="272"/>
        <v/>
      </c>
      <c r="V507" s="105" t="str">
        <f t="shared" ca="1" si="272"/>
        <v/>
      </c>
      <c r="W507" s="105" t="str">
        <f t="shared" ca="1" si="272"/>
        <v/>
      </c>
      <c r="X507" s="105" t="str">
        <f t="shared" ca="1" si="272"/>
        <v/>
      </c>
      <c r="Y507" s="105" t="str">
        <f t="shared" ca="1" si="272"/>
        <v/>
      </c>
      <c r="AB507" s="111" t="str">
        <f t="shared" si="268"/>
        <v xml:space="preserve"> </v>
      </c>
      <c r="AC507" s="135"/>
      <c r="AD507" s="136"/>
      <c r="AE507" s="118" t="str">
        <f t="shared" si="243"/>
        <v/>
      </c>
      <c r="AF507" s="135"/>
      <c r="AG507" s="136"/>
      <c r="AH507" s="118" t="str">
        <f t="shared" si="244"/>
        <v/>
      </c>
      <c r="AI507" s="135"/>
      <c r="AJ507" s="136"/>
      <c r="AK507" s="118" t="str">
        <f t="shared" si="245"/>
        <v/>
      </c>
      <c r="AL507" s="135"/>
      <c r="AM507" s="136"/>
      <c r="AN507" s="118" t="str">
        <f t="shared" si="246"/>
        <v/>
      </c>
      <c r="AO507" s="135"/>
      <c r="AP507" s="136"/>
      <c r="AQ507" s="118" t="str">
        <f t="shared" si="247"/>
        <v/>
      </c>
      <c r="AT507" s="111" t="str">
        <f t="shared" si="248"/>
        <v xml:space="preserve"> </v>
      </c>
      <c r="AU507" t="str">
        <f t="shared" ca="1" si="249"/>
        <v/>
      </c>
      <c r="AV507" s="53" t="str">
        <f t="shared" ca="1" si="250"/>
        <v/>
      </c>
      <c r="AW507" t="str">
        <f t="shared" ca="1" si="251"/>
        <v/>
      </c>
      <c r="AX507" s="121" t="str">
        <f t="shared" ca="1" si="252"/>
        <v/>
      </c>
      <c r="AY507" s="53" t="str">
        <f t="shared" ca="1" si="253"/>
        <v/>
      </c>
      <c r="AZ507" t="str">
        <f t="shared" ca="1" si="254"/>
        <v/>
      </c>
      <c r="BA507" s="121" t="str">
        <f t="shared" ca="1" si="255"/>
        <v/>
      </c>
      <c r="BB507" s="53" t="str">
        <f t="shared" ca="1" si="256"/>
        <v/>
      </c>
      <c r="BC507" t="str">
        <f t="shared" ca="1" si="257"/>
        <v/>
      </c>
      <c r="BD507" s="121" t="str">
        <f t="shared" ca="1" si="258"/>
        <v/>
      </c>
      <c r="BE507" s="53" t="str">
        <f t="shared" ca="1" si="259"/>
        <v/>
      </c>
      <c r="BF507" t="str">
        <f t="shared" ca="1" si="260"/>
        <v/>
      </c>
      <c r="BG507" s="121" t="str">
        <f t="shared" ca="1" si="261"/>
        <v/>
      </c>
      <c r="BH507" s="53" t="str">
        <f t="shared" ca="1" si="262"/>
        <v/>
      </c>
    </row>
    <row r="508" spans="1:60" ht="15.75" thickBot="1" x14ac:dyDescent="0.3">
      <c r="A508" s="48"/>
      <c r="B508" s="48"/>
      <c r="C508" s="48"/>
      <c r="D508" s="48"/>
      <c r="E508" s="48"/>
      <c r="F508" s="48"/>
      <c r="G508" s="48"/>
      <c r="H508" s="48"/>
      <c r="I508" s="48"/>
      <c r="J508" s="220" t="str">
        <f>IF(ISBLANK($G508),"",VLOOKUP($G508,'Chp 3 - Condition Assessment'!$N$5:$R$1000,4,FALSE))</f>
        <v/>
      </c>
      <c r="K508" s="105" t="str">
        <f>IF(ISBLANK($G508),"",VLOOKUP($G508,'Chp 3 - Condition Assessment'!$N$5:$R$1000,5,FALSE))</f>
        <v/>
      </c>
      <c r="L508" s="32" t="str">
        <f t="shared" si="242"/>
        <v xml:space="preserve">  </v>
      </c>
      <c r="P508" t="b">
        <f t="shared" si="270"/>
        <v>0</v>
      </c>
      <c r="Q508" t="str">
        <f t="shared" ref="Q508:Q571" si="273">IFERROR(IF(OR(ISBLANK(O508),O508="Grand Total"),"",SUMIF(L:L,O508,F:F)),"")</f>
        <v/>
      </c>
      <c r="R508" s="53" t="str">
        <f t="shared" si="264"/>
        <v/>
      </c>
      <c r="S508" s="108" t="str">
        <f t="shared" si="265"/>
        <v/>
      </c>
      <c r="T508" s="81" t="str">
        <f t="shared" si="266"/>
        <v/>
      </c>
      <c r="U508" s="105" t="str">
        <f t="shared" ca="1" si="272"/>
        <v/>
      </c>
      <c r="V508" s="105" t="str">
        <f t="shared" ca="1" si="272"/>
        <v/>
      </c>
      <c r="W508" s="105" t="str">
        <f t="shared" ca="1" si="272"/>
        <v/>
      </c>
      <c r="X508" s="105" t="str">
        <f t="shared" ca="1" si="272"/>
        <v/>
      </c>
      <c r="Y508" s="105" t="str">
        <f t="shared" ca="1" si="272"/>
        <v/>
      </c>
      <c r="AB508" s="111" t="str">
        <f t="shared" si="268"/>
        <v xml:space="preserve"> </v>
      </c>
      <c r="AC508" s="135"/>
      <c r="AD508" s="136"/>
      <c r="AE508" s="118" t="str">
        <f t="shared" si="243"/>
        <v/>
      </c>
      <c r="AF508" s="135"/>
      <c r="AG508" s="136"/>
      <c r="AH508" s="118" t="str">
        <f t="shared" si="244"/>
        <v/>
      </c>
      <c r="AI508" s="135"/>
      <c r="AJ508" s="136"/>
      <c r="AK508" s="118" t="str">
        <f t="shared" si="245"/>
        <v/>
      </c>
      <c r="AL508" s="135"/>
      <c r="AM508" s="136"/>
      <c r="AN508" s="118" t="str">
        <f t="shared" si="246"/>
        <v/>
      </c>
      <c r="AO508" s="135"/>
      <c r="AP508" s="136"/>
      <c r="AQ508" s="118" t="str">
        <f t="shared" si="247"/>
        <v/>
      </c>
      <c r="AT508" s="111" t="str">
        <f t="shared" si="248"/>
        <v xml:space="preserve"> </v>
      </c>
      <c r="AU508" t="str">
        <f t="shared" ca="1" si="249"/>
        <v/>
      </c>
      <c r="AV508" s="53" t="str">
        <f t="shared" ca="1" si="250"/>
        <v/>
      </c>
      <c r="AW508" t="str">
        <f t="shared" ca="1" si="251"/>
        <v/>
      </c>
      <c r="AX508" s="121" t="str">
        <f t="shared" ca="1" si="252"/>
        <v/>
      </c>
      <c r="AY508" s="53" t="str">
        <f t="shared" ca="1" si="253"/>
        <v/>
      </c>
      <c r="AZ508" t="str">
        <f t="shared" ca="1" si="254"/>
        <v/>
      </c>
      <c r="BA508" s="121" t="str">
        <f t="shared" ca="1" si="255"/>
        <v/>
      </c>
      <c r="BB508" s="53" t="str">
        <f t="shared" ca="1" si="256"/>
        <v/>
      </c>
      <c r="BC508" t="str">
        <f t="shared" ca="1" si="257"/>
        <v/>
      </c>
      <c r="BD508" s="121" t="str">
        <f t="shared" ca="1" si="258"/>
        <v/>
      </c>
      <c r="BE508" s="53" t="str">
        <f t="shared" ca="1" si="259"/>
        <v/>
      </c>
      <c r="BF508" t="str">
        <f t="shared" ca="1" si="260"/>
        <v/>
      </c>
      <c r="BG508" s="121" t="str">
        <f t="shared" ca="1" si="261"/>
        <v/>
      </c>
      <c r="BH508" s="53" t="str">
        <f t="shared" ca="1" si="262"/>
        <v/>
      </c>
    </row>
    <row r="509" spans="1:60" ht="15.75" thickBot="1" x14ac:dyDescent="0.3">
      <c r="A509" s="48"/>
      <c r="B509" s="48"/>
      <c r="C509" s="48"/>
      <c r="D509" s="48"/>
      <c r="E509" s="48"/>
      <c r="F509" s="48"/>
      <c r="G509" s="48"/>
      <c r="H509" s="48"/>
      <c r="I509" s="48"/>
      <c r="J509" s="220" t="str">
        <f>IF(ISBLANK($G509),"",VLOOKUP($G509,'Chp 3 - Condition Assessment'!$N$5:$R$1000,4,FALSE))</f>
        <v/>
      </c>
      <c r="K509" s="105" t="str">
        <f>IF(ISBLANK($G509),"",VLOOKUP($G509,'Chp 3 - Condition Assessment'!$N$5:$R$1000,5,FALSE))</f>
        <v/>
      </c>
      <c r="L509" s="32" t="str">
        <f t="shared" si="242"/>
        <v xml:space="preserve">  </v>
      </c>
      <c r="P509" t="b">
        <f t="shared" si="270"/>
        <v>0</v>
      </c>
      <c r="Q509" t="str">
        <f t="shared" si="273"/>
        <v/>
      </c>
      <c r="R509" s="53" t="str">
        <f t="shared" si="264"/>
        <v/>
      </c>
      <c r="S509" s="108" t="str">
        <f t="shared" si="265"/>
        <v/>
      </c>
      <c r="T509" s="81" t="str">
        <f t="shared" si="266"/>
        <v/>
      </c>
      <c r="U509" s="105" t="str">
        <f t="shared" ca="1" si="272"/>
        <v/>
      </c>
      <c r="V509" s="105" t="str">
        <f t="shared" ca="1" si="272"/>
        <v/>
      </c>
      <c r="W509" s="105" t="str">
        <f t="shared" ca="1" si="272"/>
        <v/>
      </c>
      <c r="X509" s="105" t="str">
        <f t="shared" ca="1" si="272"/>
        <v/>
      </c>
      <c r="Y509" s="105" t="str">
        <f t="shared" ca="1" si="272"/>
        <v/>
      </c>
      <c r="AB509" s="111" t="str">
        <f t="shared" si="268"/>
        <v xml:space="preserve"> </v>
      </c>
      <c r="AC509" s="135"/>
      <c r="AD509" s="136"/>
      <c r="AE509" s="118" t="str">
        <f t="shared" si="243"/>
        <v/>
      </c>
      <c r="AF509" s="135"/>
      <c r="AG509" s="136"/>
      <c r="AH509" s="118" t="str">
        <f t="shared" si="244"/>
        <v/>
      </c>
      <c r="AI509" s="135"/>
      <c r="AJ509" s="136"/>
      <c r="AK509" s="118" t="str">
        <f t="shared" si="245"/>
        <v/>
      </c>
      <c r="AL509" s="135"/>
      <c r="AM509" s="136"/>
      <c r="AN509" s="118" t="str">
        <f t="shared" si="246"/>
        <v/>
      </c>
      <c r="AO509" s="135"/>
      <c r="AP509" s="136"/>
      <c r="AQ509" s="118" t="str">
        <f t="shared" si="247"/>
        <v/>
      </c>
      <c r="AT509" s="111" t="str">
        <f t="shared" si="248"/>
        <v xml:space="preserve"> </v>
      </c>
      <c r="AU509" t="str">
        <f t="shared" ca="1" si="249"/>
        <v/>
      </c>
      <c r="AV509" s="53" t="str">
        <f t="shared" ca="1" si="250"/>
        <v/>
      </c>
      <c r="AW509" t="str">
        <f t="shared" ca="1" si="251"/>
        <v/>
      </c>
      <c r="AX509" s="121" t="str">
        <f t="shared" ca="1" si="252"/>
        <v/>
      </c>
      <c r="AY509" s="53" t="str">
        <f t="shared" ca="1" si="253"/>
        <v/>
      </c>
      <c r="AZ509" t="str">
        <f t="shared" ca="1" si="254"/>
        <v/>
      </c>
      <c r="BA509" s="121" t="str">
        <f t="shared" ca="1" si="255"/>
        <v/>
      </c>
      <c r="BB509" s="53" t="str">
        <f t="shared" ca="1" si="256"/>
        <v/>
      </c>
      <c r="BC509" t="str">
        <f t="shared" ca="1" si="257"/>
        <v/>
      </c>
      <c r="BD509" s="121" t="str">
        <f t="shared" ca="1" si="258"/>
        <v/>
      </c>
      <c r="BE509" s="53" t="str">
        <f t="shared" ca="1" si="259"/>
        <v/>
      </c>
      <c r="BF509" t="str">
        <f t="shared" ca="1" si="260"/>
        <v/>
      </c>
      <c r="BG509" s="121" t="str">
        <f t="shared" ca="1" si="261"/>
        <v/>
      </c>
      <c r="BH509" s="53" t="str">
        <f t="shared" ca="1" si="262"/>
        <v/>
      </c>
    </row>
    <row r="510" spans="1:60" ht="15.75" thickBot="1" x14ac:dyDescent="0.3">
      <c r="A510" s="48"/>
      <c r="B510" s="48"/>
      <c r="C510" s="48"/>
      <c r="D510" s="48"/>
      <c r="E510" s="48"/>
      <c r="F510" s="48"/>
      <c r="G510" s="48"/>
      <c r="H510" s="48"/>
      <c r="I510" s="48"/>
      <c r="J510" s="220" t="str">
        <f>IF(ISBLANK($G510),"",VLOOKUP($G510,'Chp 3 - Condition Assessment'!$N$5:$R$1000,4,FALSE))</f>
        <v/>
      </c>
      <c r="K510" s="105" t="str">
        <f>IF(ISBLANK($G510),"",VLOOKUP($G510,'Chp 3 - Condition Assessment'!$N$5:$R$1000,5,FALSE))</f>
        <v/>
      </c>
      <c r="L510" s="32" t="str">
        <f t="shared" si="242"/>
        <v xml:space="preserve">  </v>
      </c>
      <c r="P510" t="b">
        <f t="shared" si="270"/>
        <v>0</v>
      </c>
      <c r="Q510" t="str">
        <f t="shared" si="273"/>
        <v/>
      </c>
      <c r="R510" s="53" t="str">
        <f t="shared" si="264"/>
        <v/>
      </c>
      <c r="S510" s="108" t="str">
        <f t="shared" si="265"/>
        <v/>
      </c>
      <c r="T510" s="81" t="str">
        <f t="shared" si="266"/>
        <v/>
      </c>
      <c r="U510" s="105" t="str">
        <f t="shared" ca="1" si="272"/>
        <v/>
      </c>
      <c r="V510" s="105" t="str">
        <f t="shared" ca="1" si="272"/>
        <v/>
      </c>
      <c r="W510" s="105" t="str">
        <f t="shared" ca="1" si="272"/>
        <v/>
      </c>
      <c r="X510" s="105" t="str">
        <f t="shared" ca="1" si="272"/>
        <v/>
      </c>
      <c r="Y510" s="105" t="str">
        <f t="shared" ca="1" si="272"/>
        <v/>
      </c>
      <c r="AB510" s="111" t="str">
        <f t="shared" si="268"/>
        <v xml:space="preserve"> </v>
      </c>
      <c r="AC510" s="135"/>
      <c r="AD510" s="136"/>
      <c r="AE510" s="118" t="str">
        <f t="shared" si="243"/>
        <v/>
      </c>
      <c r="AF510" s="135"/>
      <c r="AG510" s="136"/>
      <c r="AH510" s="118" t="str">
        <f t="shared" si="244"/>
        <v/>
      </c>
      <c r="AI510" s="135"/>
      <c r="AJ510" s="136"/>
      <c r="AK510" s="118" t="str">
        <f t="shared" si="245"/>
        <v/>
      </c>
      <c r="AL510" s="135"/>
      <c r="AM510" s="136"/>
      <c r="AN510" s="118" t="str">
        <f t="shared" si="246"/>
        <v/>
      </c>
      <c r="AO510" s="135"/>
      <c r="AP510" s="136"/>
      <c r="AQ510" s="118" t="str">
        <f t="shared" si="247"/>
        <v/>
      </c>
      <c r="AT510" s="111" t="str">
        <f t="shared" si="248"/>
        <v xml:space="preserve"> </v>
      </c>
      <c r="AU510" t="str">
        <f t="shared" ca="1" si="249"/>
        <v/>
      </c>
      <c r="AV510" s="53" t="str">
        <f t="shared" ca="1" si="250"/>
        <v/>
      </c>
      <c r="AW510" t="str">
        <f t="shared" ca="1" si="251"/>
        <v/>
      </c>
      <c r="AX510" s="121" t="str">
        <f t="shared" ca="1" si="252"/>
        <v/>
      </c>
      <c r="AY510" s="53" t="str">
        <f t="shared" ca="1" si="253"/>
        <v/>
      </c>
      <c r="AZ510" t="str">
        <f t="shared" ca="1" si="254"/>
        <v/>
      </c>
      <c r="BA510" s="121" t="str">
        <f t="shared" ca="1" si="255"/>
        <v/>
      </c>
      <c r="BB510" s="53" t="str">
        <f t="shared" ca="1" si="256"/>
        <v/>
      </c>
      <c r="BC510" t="str">
        <f t="shared" ca="1" si="257"/>
        <v/>
      </c>
      <c r="BD510" s="121" t="str">
        <f t="shared" ca="1" si="258"/>
        <v/>
      </c>
      <c r="BE510" s="53" t="str">
        <f t="shared" ca="1" si="259"/>
        <v/>
      </c>
      <c r="BF510" t="str">
        <f t="shared" ca="1" si="260"/>
        <v/>
      </c>
      <c r="BG510" s="121" t="str">
        <f t="shared" ca="1" si="261"/>
        <v/>
      </c>
      <c r="BH510" s="53" t="str">
        <f t="shared" ca="1" si="262"/>
        <v/>
      </c>
    </row>
    <row r="511" spans="1:60" ht="15.75" thickBot="1" x14ac:dyDescent="0.3">
      <c r="A511" s="48"/>
      <c r="B511" s="48"/>
      <c r="C511" s="48"/>
      <c r="D511" s="48"/>
      <c r="E511" s="48"/>
      <c r="F511" s="48"/>
      <c r="G511" s="48"/>
      <c r="H511" s="48"/>
      <c r="I511" s="48"/>
      <c r="J511" s="220" t="str">
        <f>IF(ISBLANK($G511),"",VLOOKUP($G511,'Chp 3 - Condition Assessment'!$N$5:$R$1000,4,FALSE))</f>
        <v/>
      </c>
      <c r="K511" s="105" t="str">
        <f>IF(ISBLANK($G511),"",VLOOKUP($G511,'Chp 3 - Condition Assessment'!$N$5:$R$1000,5,FALSE))</f>
        <v/>
      </c>
      <c r="L511" s="32" t="str">
        <f t="shared" si="242"/>
        <v xml:space="preserve">  </v>
      </c>
      <c r="P511" t="b">
        <f t="shared" si="270"/>
        <v>0</v>
      </c>
      <c r="Q511" t="str">
        <f t="shared" si="273"/>
        <v/>
      </c>
      <c r="R511" s="53" t="str">
        <f t="shared" si="264"/>
        <v/>
      </c>
      <c r="S511" s="108" t="str">
        <f t="shared" si="265"/>
        <v/>
      </c>
      <c r="T511" s="81" t="str">
        <f t="shared" si="266"/>
        <v/>
      </c>
      <c r="U511" s="105" t="str">
        <f t="shared" ca="1" si="272"/>
        <v/>
      </c>
      <c r="V511" s="105" t="str">
        <f t="shared" ca="1" si="272"/>
        <v/>
      </c>
      <c r="W511" s="105" t="str">
        <f t="shared" ca="1" si="272"/>
        <v/>
      </c>
      <c r="X511" s="105" t="str">
        <f t="shared" ca="1" si="272"/>
        <v/>
      </c>
      <c r="Y511" s="105" t="str">
        <f t="shared" ca="1" si="272"/>
        <v/>
      </c>
      <c r="AB511" s="111" t="str">
        <f t="shared" si="268"/>
        <v xml:space="preserve"> </v>
      </c>
      <c r="AC511" s="135"/>
      <c r="AD511" s="136"/>
      <c r="AE511" s="118" t="str">
        <f t="shared" si="243"/>
        <v/>
      </c>
      <c r="AF511" s="135"/>
      <c r="AG511" s="136"/>
      <c r="AH511" s="118" t="str">
        <f t="shared" si="244"/>
        <v/>
      </c>
      <c r="AI511" s="135"/>
      <c r="AJ511" s="136"/>
      <c r="AK511" s="118" t="str">
        <f t="shared" si="245"/>
        <v/>
      </c>
      <c r="AL511" s="135"/>
      <c r="AM511" s="136"/>
      <c r="AN511" s="118" t="str">
        <f t="shared" si="246"/>
        <v/>
      </c>
      <c r="AO511" s="135"/>
      <c r="AP511" s="136"/>
      <c r="AQ511" s="118" t="str">
        <f t="shared" si="247"/>
        <v/>
      </c>
      <c r="AT511" s="111" t="str">
        <f t="shared" si="248"/>
        <v xml:space="preserve"> </v>
      </c>
      <c r="AU511" t="str">
        <f t="shared" ca="1" si="249"/>
        <v/>
      </c>
      <c r="AV511" s="53" t="str">
        <f t="shared" ca="1" si="250"/>
        <v/>
      </c>
      <c r="AW511" t="str">
        <f t="shared" ca="1" si="251"/>
        <v/>
      </c>
      <c r="AX511" s="121" t="str">
        <f t="shared" ca="1" si="252"/>
        <v/>
      </c>
      <c r="AY511" s="53" t="str">
        <f t="shared" ca="1" si="253"/>
        <v/>
      </c>
      <c r="AZ511" t="str">
        <f t="shared" ca="1" si="254"/>
        <v/>
      </c>
      <c r="BA511" s="121" t="str">
        <f t="shared" ca="1" si="255"/>
        <v/>
      </c>
      <c r="BB511" s="53" t="str">
        <f t="shared" ca="1" si="256"/>
        <v/>
      </c>
      <c r="BC511" t="str">
        <f t="shared" ca="1" si="257"/>
        <v/>
      </c>
      <c r="BD511" s="121" t="str">
        <f t="shared" ca="1" si="258"/>
        <v/>
      </c>
      <c r="BE511" s="53" t="str">
        <f t="shared" ca="1" si="259"/>
        <v/>
      </c>
      <c r="BF511" t="str">
        <f t="shared" ca="1" si="260"/>
        <v/>
      </c>
      <c r="BG511" s="121" t="str">
        <f t="shared" ca="1" si="261"/>
        <v/>
      </c>
      <c r="BH511" s="53" t="str">
        <f t="shared" ca="1" si="262"/>
        <v/>
      </c>
    </row>
    <row r="512" spans="1:60" ht="15.75" thickBot="1" x14ac:dyDescent="0.3">
      <c r="A512" s="48"/>
      <c r="B512" s="48"/>
      <c r="C512" s="48"/>
      <c r="D512" s="48"/>
      <c r="E512" s="48"/>
      <c r="F512" s="48"/>
      <c r="G512" s="48"/>
      <c r="H512" s="48"/>
      <c r="I512" s="48"/>
      <c r="J512" s="220" t="str">
        <f>IF(ISBLANK($G512),"",VLOOKUP($G512,'Chp 3 - Condition Assessment'!$N$5:$R$1000,4,FALSE))</f>
        <v/>
      </c>
      <c r="K512" s="105" t="str">
        <f>IF(ISBLANK($G512),"",VLOOKUP($G512,'Chp 3 - Condition Assessment'!$N$5:$R$1000,5,FALSE))</f>
        <v/>
      </c>
      <c r="L512" s="32" t="str">
        <f t="shared" si="242"/>
        <v xml:space="preserve">  </v>
      </c>
      <c r="P512" t="b">
        <f t="shared" si="270"/>
        <v>0</v>
      </c>
      <c r="Q512" t="str">
        <f t="shared" si="273"/>
        <v/>
      </c>
      <c r="R512" s="53" t="str">
        <f t="shared" si="264"/>
        <v/>
      </c>
      <c r="S512" s="108" t="str">
        <f t="shared" si="265"/>
        <v/>
      </c>
      <c r="T512" s="81" t="str">
        <f t="shared" si="266"/>
        <v/>
      </c>
      <c r="U512" s="105" t="str">
        <f t="shared" ca="1" si="272"/>
        <v/>
      </c>
      <c r="V512" s="105" t="str">
        <f t="shared" ca="1" si="272"/>
        <v/>
      </c>
      <c r="W512" s="105" t="str">
        <f t="shared" ca="1" si="272"/>
        <v/>
      </c>
      <c r="X512" s="105" t="str">
        <f t="shared" ca="1" si="272"/>
        <v/>
      </c>
      <c r="Y512" s="105" t="str">
        <f t="shared" ca="1" si="272"/>
        <v/>
      </c>
      <c r="AB512" s="111" t="str">
        <f t="shared" si="268"/>
        <v xml:space="preserve"> </v>
      </c>
      <c r="AC512" s="135"/>
      <c r="AD512" s="136"/>
      <c r="AE512" s="118" t="str">
        <f t="shared" si="243"/>
        <v/>
      </c>
      <c r="AF512" s="135"/>
      <c r="AG512" s="136"/>
      <c r="AH512" s="118" t="str">
        <f t="shared" si="244"/>
        <v/>
      </c>
      <c r="AI512" s="135"/>
      <c r="AJ512" s="136"/>
      <c r="AK512" s="118" t="str">
        <f t="shared" si="245"/>
        <v/>
      </c>
      <c r="AL512" s="135"/>
      <c r="AM512" s="136"/>
      <c r="AN512" s="118" t="str">
        <f t="shared" si="246"/>
        <v/>
      </c>
      <c r="AO512" s="135"/>
      <c r="AP512" s="136"/>
      <c r="AQ512" s="118" t="str">
        <f t="shared" si="247"/>
        <v/>
      </c>
      <c r="AT512" s="111" t="str">
        <f t="shared" si="248"/>
        <v xml:space="preserve"> </v>
      </c>
      <c r="AU512" t="str">
        <f t="shared" ca="1" si="249"/>
        <v/>
      </c>
      <c r="AV512" s="53" t="str">
        <f t="shared" ca="1" si="250"/>
        <v/>
      </c>
      <c r="AW512" t="str">
        <f t="shared" ca="1" si="251"/>
        <v/>
      </c>
      <c r="AX512" s="121" t="str">
        <f t="shared" ca="1" si="252"/>
        <v/>
      </c>
      <c r="AY512" s="53" t="str">
        <f t="shared" ca="1" si="253"/>
        <v/>
      </c>
      <c r="AZ512" t="str">
        <f t="shared" ca="1" si="254"/>
        <v/>
      </c>
      <c r="BA512" s="121" t="str">
        <f t="shared" ca="1" si="255"/>
        <v/>
      </c>
      <c r="BB512" s="53" t="str">
        <f t="shared" ca="1" si="256"/>
        <v/>
      </c>
      <c r="BC512" t="str">
        <f t="shared" ca="1" si="257"/>
        <v/>
      </c>
      <c r="BD512" s="121" t="str">
        <f t="shared" ca="1" si="258"/>
        <v/>
      </c>
      <c r="BE512" s="53" t="str">
        <f t="shared" ca="1" si="259"/>
        <v/>
      </c>
      <c r="BF512" t="str">
        <f t="shared" ca="1" si="260"/>
        <v/>
      </c>
      <c r="BG512" s="121" t="str">
        <f t="shared" ca="1" si="261"/>
        <v/>
      </c>
      <c r="BH512" s="53" t="str">
        <f t="shared" ca="1" si="262"/>
        <v/>
      </c>
    </row>
    <row r="513" spans="1:60" ht="15.75" thickBot="1" x14ac:dyDescent="0.3">
      <c r="A513" s="48"/>
      <c r="B513" s="48"/>
      <c r="C513" s="48"/>
      <c r="D513" s="48"/>
      <c r="E513" s="48"/>
      <c r="F513" s="48"/>
      <c r="G513" s="48"/>
      <c r="H513" s="48"/>
      <c r="I513" s="48"/>
      <c r="J513" s="220" t="str">
        <f>IF(ISBLANK($G513),"",VLOOKUP($G513,'Chp 3 - Condition Assessment'!$N$5:$R$1000,4,FALSE))</f>
        <v/>
      </c>
      <c r="K513" s="105" t="str">
        <f>IF(ISBLANK($G513),"",VLOOKUP($G513,'Chp 3 - Condition Assessment'!$N$5:$R$1000,5,FALSE))</f>
        <v/>
      </c>
      <c r="L513" s="32" t="str">
        <f t="shared" si="242"/>
        <v xml:space="preserve">  </v>
      </c>
      <c r="P513" t="b">
        <f t="shared" si="270"/>
        <v>0</v>
      </c>
      <c r="Q513" t="str">
        <f t="shared" si="273"/>
        <v/>
      </c>
      <c r="R513" s="53" t="str">
        <f t="shared" si="264"/>
        <v/>
      </c>
      <c r="S513" s="108" t="str">
        <f t="shared" si="265"/>
        <v/>
      </c>
      <c r="T513" s="81" t="str">
        <f t="shared" si="266"/>
        <v/>
      </c>
      <c r="U513" s="105" t="str">
        <f t="shared" ca="1" si="272"/>
        <v/>
      </c>
      <c r="V513" s="105" t="str">
        <f t="shared" ca="1" si="272"/>
        <v/>
      </c>
      <c r="W513" s="105" t="str">
        <f t="shared" ca="1" si="272"/>
        <v/>
      </c>
      <c r="X513" s="105" t="str">
        <f t="shared" ca="1" si="272"/>
        <v/>
      </c>
      <c r="Y513" s="105" t="str">
        <f t="shared" ca="1" si="272"/>
        <v/>
      </c>
      <c r="AB513" s="111" t="str">
        <f t="shared" si="268"/>
        <v xml:space="preserve"> </v>
      </c>
      <c r="AC513" s="135"/>
      <c r="AD513" s="136"/>
      <c r="AE513" s="118" t="str">
        <f t="shared" si="243"/>
        <v/>
      </c>
      <c r="AF513" s="135"/>
      <c r="AG513" s="136"/>
      <c r="AH513" s="118" t="str">
        <f t="shared" si="244"/>
        <v/>
      </c>
      <c r="AI513" s="135"/>
      <c r="AJ513" s="136"/>
      <c r="AK513" s="118" t="str">
        <f t="shared" si="245"/>
        <v/>
      </c>
      <c r="AL513" s="135"/>
      <c r="AM513" s="136"/>
      <c r="AN513" s="118" t="str">
        <f t="shared" si="246"/>
        <v/>
      </c>
      <c r="AO513" s="135"/>
      <c r="AP513" s="136"/>
      <c r="AQ513" s="118" t="str">
        <f t="shared" si="247"/>
        <v/>
      </c>
      <c r="AT513" s="111" t="str">
        <f t="shared" si="248"/>
        <v xml:space="preserve"> </v>
      </c>
      <c r="AU513" t="str">
        <f t="shared" ca="1" si="249"/>
        <v/>
      </c>
      <c r="AV513" s="53" t="str">
        <f t="shared" ca="1" si="250"/>
        <v/>
      </c>
      <c r="AW513" t="str">
        <f t="shared" ca="1" si="251"/>
        <v/>
      </c>
      <c r="AX513" s="121" t="str">
        <f t="shared" ca="1" si="252"/>
        <v/>
      </c>
      <c r="AY513" s="53" t="str">
        <f t="shared" ca="1" si="253"/>
        <v/>
      </c>
      <c r="AZ513" t="str">
        <f t="shared" ca="1" si="254"/>
        <v/>
      </c>
      <c r="BA513" s="121" t="str">
        <f t="shared" ca="1" si="255"/>
        <v/>
      </c>
      <c r="BB513" s="53" t="str">
        <f t="shared" ca="1" si="256"/>
        <v/>
      </c>
      <c r="BC513" t="str">
        <f t="shared" ca="1" si="257"/>
        <v/>
      </c>
      <c r="BD513" s="121" t="str">
        <f t="shared" ca="1" si="258"/>
        <v/>
      </c>
      <c r="BE513" s="53" t="str">
        <f t="shared" ca="1" si="259"/>
        <v/>
      </c>
      <c r="BF513" t="str">
        <f t="shared" ca="1" si="260"/>
        <v/>
      </c>
      <c r="BG513" s="121" t="str">
        <f t="shared" ca="1" si="261"/>
        <v/>
      </c>
      <c r="BH513" s="53" t="str">
        <f t="shared" ca="1" si="262"/>
        <v/>
      </c>
    </row>
    <row r="514" spans="1:60" ht="15.75" thickBot="1" x14ac:dyDescent="0.3">
      <c r="A514" s="48"/>
      <c r="B514" s="48"/>
      <c r="C514" s="48"/>
      <c r="D514" s="48"/>
      <c r="E514" s="48"/>
      <c r="F514" s="48"/>
      <c r="G514" s="48"/>
      <c r="H514" s="48"/>
      <c r="I514" s="48"/>
      <c r="J514" s="220" t="str">
        <f>IF(ISBLANK($G514),"",VLOOKUP($G514,'Chp 3 - Condition Assessment'!$N$5:$R$1000,4,FALSE))</f>
        <v/>
      </c>
      <c r="K514" s="105" t="str">
        <f>IF(ISBLANK($G514),"",VLOOKUP($G514,'Chp 3 - Condition Assessment'!$N$5:$R$1000,5,FALSE))</f>
        <v/>
      </c>
      <c r="L514" s="32" t="str">
        <f t="shared" si="242"/>
        <v xml:space="preserve">  </v>
      </c>
      <c r="P514" t="b">
        <f t="shared" si="270"/>
        <v>0</v>
      </c>
      <c r="Q514" t="str">
        <f t="shared" si="273"/>
        <v/>
      </c>
      <c r="R514" s="53" t="str">
        <f t="shared" si="264"/>
        <v/>
      </c>
      <c r="S514" s="108" t="str">
        <f t="shared" si="265"/>
        <v/>
      </c>
      <c r="T514" s="81" t="str">
        <f t="shared" si="266"/>
        <v/>
      </c>
      <c r="U514" s="105" t="str">
        <f t="shared" ca="1" si="272"/>
        <v/>
      </c>
      <c r="V514" s="105" t="str">
        <f t="shared" ca="1" si="272"/>
        <v/>
      </c>
      <c r="W514" s="105" t="str">
        <f t="shared" ca="1" si="272"/>
        <v/>
      </c>
      <c r="X514" s="105" t="str">
        <f t="shared" ca="1" si="272"/>
        <v/>
      </c>
      <c r="Y514" s="105" t="str">
        <f t="shared" ca="1" si="272"/>
        <v/>
      </c>
      <c r="AB514" s="111" t="str">
        <f t="shared" si="268"/>
        <v xml:space="preserve"> </v>
      </c>
      <c r="AC514" s="135"/>
      <c r="AD514" s="136"/>
      <c r="AE514" s="118" t="str">
        <f t="shared" si="243"/>
        <v/>
      </c>
      <c r="AF514" s="135"/>
      <c r="AG514" s="136"/>
      <c r="AH514" s="118" t="str">
        <f t="shared" si="244"/>
        <v/>
      </c>
      <c r="AI514" s="135"/>
      <c r="AJ514" s="136"/>
      <c r="AK514" s="118" t="str">
        <f t="shared" si="245"/>
        <v/>
      </c>
      <c r="AL514" s="135"/>
      <c r="AM514" s="136"/>
      <c r="AN514" s="118" t="str">
        <f t="shared" si="246"/>
        <v/>
      </c>
      <c r="AO514" s="135"/>
      <c r="AP514" s="136"/>
      <c r="AQ514" s="118" t="str">
        <f t="shared" si="247"/>
        <v/>
      </c>
      <c r="AT514" s="111" t="str">
        <f t="shared" si="248"/>
        <v xml:space="preserve"> </v>
      </c>
      <c r="AU514" t="str">
        <f t="shared" ca="1" si="249"/>
        <v/>
      </c>
      <c r="AV514" s="53" t="str">
        <f t="shared" ca="1" si="250"/>
        <v/>
      </c>
      <c r="AW514" t="str">
        <f t="shared" ca="1" si="251"/>
        <v/>
      </c>
      <c r="AX514" s="121" t="str">
        <f t="shared" ca="1" si="252"/>
        <v/>
      </c>
      <c r="AY514" s="53" t="str">
        <f t="shared" ca="1" si="253"/>
        <v/>
      </c>
      <c r="AZ514" t="str">
        <f t="shared" ca="1" si="254"/>
        <v/>
      </c>
      <c r="BA514" s="121" t="str">
        <f t="shared" ca="1" si="255"/>
        <v/>
      </c>
      <c r="BB514" s="53" t="str">
        <f t="shared" ca="1" si="256"/>
        <v/>
      </c>
      <c r="BC514" t="str">
        <f t="shared" ca="1" si="257"/>
        <v/>
      </c>
      <c r="BD514" s="121" t="str">
        <f t="shared" ca="1" si="258"/>
        <v/>
      </c>
      <c r="BE514" s="53" t="str">
        <f t="shared" ca="1" si="259"/>
        <v/>
      </c>
      <c r="BF514" t="str">
        <f t="shared" ca="1" si="260"/>
        <v/>
      </c>
      <c r="BG514" s="121" t="str">
        <f t="shared" ca="1" si="261"/>
        <v/>
      </c>
      <c r="BH514" s="53" t="str">
        <f t="shared" ca="1" si="262"/>
        <v/>
      </c>
    </row>
    <row r="515" spans="1:60" ht="15.75" thickBot="1" x14ac:dyDescent="0.3">
      <c r="A515" s="48"/>
      <c r="B515" s="48"/>
      <c r="C515" s="48"/>
      <c r="D515" s="48"/>
      <c r="E515" s="48"/>
      <c r="F515" s="48"/>
      <c r="G515" s="48"/>
      <c r="H515" s="48"/>
      <c r="I515" s="48"/>
      <c r="J515" s="220" t="str">
        <f>IF(ISBLANK($G515),"",VLOOKUP($G515,'Chp 3 - Condition Assessment'!$N$5:$R$1000,4,FALSE))</f>
        <v/>
      </c>
      <c r="K515" s="105" t="str">
        <f>IF(ISBLANK($G515),"",VLOOKUP($G515,'Chp 3 - Condition Assessment'!$N$5:$R$1000,5,FALSE))</f>
        <v/>
      </c>
      <c r="L515" s="32" t="str">
        <f t="shared" si="242"/>
        <v xml:space="preserve">  </v>
      </c>
      <c r="P515" t="b">
        <f t="shared" si="270"/>
        <v>0</v>
      </c>
      <c r="Q515" t="str">
        <f t="shared" si="273"/>
        <v/>
      </c>
      <c r="R515" s="53" t="str">
        <f t="shared" si="264"/>
        <v/>
      </c>
      <c r="S515" s="108" t="str">
        <f t="shared" si="265"/>
        <v/>
      </c>
      <c r="T515" s="81" t="str">
        <f t="shared" si="266"/>
        <v/>
      </c>
      <c r="U515" s="105" t="str">
        <f t="shared" ca="1" si="272"/>
        <v/>
      </c>
      <c r="V515" s="105" t="str">
        <f t="shared" ca="1" si="272"/>
        <v/>
      </c>
      <c r="W515" s="105" t="str">
        <f t="shared" ca="1" si="272"/>
        <v/>
      </c>
      <c r="X515" s="105" t="str">
        <f t="shared" ca="1" si="272"/>
        <v/>
      </c>
      <c r="Y515" s="105" t="str">
        <f t="shared" ca="1" si="272"/>
        <v/>
      </c>
      <c r="AB515" s="111" t="str">
        <f t="shared" si="268"/>
        <v xml:space="preserve"> </v>
      </c>
      <c r="AC515" s="135"/>
      <c r="AD515" s="136"/>
      <c r="AE515" s="118" t="str">
        <f t="shared" si="243"/>
        <v/>
      </c>
      <c r="AF515" s="135"/>
      <c r="AG515" s="136"/>
      <c r="AH515" s="118" t="str">
        <f t="shared" si="244"/>
        <v/>
      </c>
      <c r="AI515" s="135"/>
      <c r="AJ515" s="136"/>
      <c r="AK515" s="118" t="str">
        <f t="shared" si="245"/>
        <v/>
      </c>
      <c r="AL515" s="135"/>
      <c r="AM515" s="136"/>
      <c r="AN515" s="118" t="str">
        <f t="shared" si="246"/>
        <v/>
      </c>
      <c r="AO515" s="135"/>
      <c r="AP515" s="136"/>
      <c r="AQ515" s="118" t="str">
        <f t="shared" si="247"/>
        <v/>
      </c>
      <c r="AT515" s="111" t="str">
        <f t="shared" si="248"/>
        <v xml:space="preserve"> </v>
      </c>
      <c r="AU515" t="str">
        <f t="shared" ca="1" si="249"/>
        <v/>
      </c>
      <c r="AV515" s="53" t="str">
        <f t="shared" ca="1" si="250"/>
        <v/>
      </c>
      <c r="AW515" t="str">
        <f t="shared" ca="1" si="251"/>
        <v/>
      </c>
      <c r="AX515" s="121" t="str">
        <f t="shared" ca="1" si="252"/>
        <v/>
      </c>
      <c r="AY515" s="53" t="str">
        <f t="shared" ca="1" si="253"/>
        <v/>
      </c>
      <c r="AZ515" t="str">
        <f t="shared" ca="1" si="254"/>
        <v/>
      </c>
      <c r="BA515" s="121" t="str">
        <f t="shared" ca="1" si="255"/>
        <v/>
      </c>
      <c r="BB515" s="53" t="str">
        <f t="shared" ca="1" si="256"/>
        <v/>
      </c>
      <c r="BC515" t="str">
        <f t="shared" ca="1" si="257"/>
        <v/>
      </c>
      <c r="BD515" s="121" t="str">
        <f t="shared" ca="1" si="258"/>
        <v/>
      </c>
      <c r="BE515" s="53" t="str">
        <f t="shared" ca="1" si="259"/>
        <v/>
      </c>
      <c r="BF515" t="str">
        <f t="shared" ca="1" si="260"/>
        <v/>
      </c>
      <c r="BG515" s="121" t="str">
        <f t="shared" ca="1" si="261"/>
        <v/>
      </c>
      <c r="BH515" s="53" t="str">
        <f t="shared" ca="1" si="262"/>
        <v/>
      </c>
    </row>
    <row r="516" spans="1:60" ht="15.75" thickBot="1" x14ac:dyDescent="0.3">
      <c r="A516" s="48"/>
      <c r="B516" s="48"/>
      <c r="C516" s="48"/>
      <c r="D516" s="48"/>
      <c r="E516" s="48"/>
      <c r="F516" s="48"/>
      <c r="G516" s="48"/>
      <c r="H516" s="48"/>
      <c r="I516" s="48"/>
      <c r="J516" s="220" t="str">
        <f>IF(ISBLANK($G516),"",VLOOKUP($G516,'Chp 3 - Condition Assessment'!$N$5:$R$1000,4,FALSE))</f>
        <v/>
      </c>
      <c r="K516" s="105" t="str">
        <f>IF(ISBLANK($G516),"",VLOOKUP($G516,'Chp 3 - Condition Assessment'!$N$5:$R$1000,5,FALSE))</f>
        <v/>
      </c>
      <c r="L516" s="32" t="str">
        <f t="shared" si="242"/>
        <v xml:space="preserve">  </v>
      </c>
      <c r="P516" t="b">
        <f t="shared" si="270"/>
        <v>0</v>
      </c>
      <c r="Q516" t="str">
        <f t="shared" si="273"/>
        <v/>
      </c>
      <c r="R516" s="53" t="str">
        <f t="shared" si="264"/>
        <v/>
      </c>
      <c r="S516" s="108" t="str">
        <f t="shared" si="265"/>
        <v/>
      </c>
      <c r="T516" s="81" t="str">
        <f t="shared" si="266"/>
        <v/>
      </c>
      <c r="U516" s="105" t="str">
        <f t="shared" ref="U516:Y525" ca="1" si="274">IFERROR(IF((U$10-$S516)&lt;=$T516,$Q516,0),"")</f>
        <v/>
      </c>
      <c r="V516" s="105" t="str">
        <f t="shared" ca="1" si="274"/>
        <v/>
      </c>
      <c r="W516" s="105" t="str">
        <f t="shared" ca="1" si="274"/>
        <v/>
      </c>
      <c r="X516" s="105" t="str">
        <f t="shared" ca="1" si="274"/>
        <v/>
      </c>
      <c r="Y516" s="105" t="str">
        <f t="shared" ca="1" si="274"/>
        <v/>
      </c>
      <c r="AB516" s="111" t="str">
        <f t="shared" si="268"/>
        <v xml:space="preserve"> </v>
      </c>
      <c r="AC516" s="135"/>
      <c r="AD516" s="136"/>
      <c r="AE516" s="118" t="str">
        <f t="shared" si="243"/>
        <v/>
      </c>
      <c r="AF516" s="135"/>
      <c r="AG516" s="136"/>
      <c r="AH516" s="118" t="str">
        <f t="shared" si="244"/>
        <v/>
      </c>
      <c r="AI516" s="135"/>
      <c r="AJ516" s="136"/>
      <c r="AK516" s="118" t="str">
        <f t="shared" si="245"/>
        <v/>
      </c>
      <c r="AL516" s="135"/>
      <c r="AM516" s="136"/>
      <c r="AN516" s="118" t="str">
        <f t="shared" si="246"/>
        <v/>
      </c>
      <c r="AO516" s="135"/>
      <c r="AP516" s="136"/>
      <c r="AQ516" s="118" t="str">
        <f t="shared" si="247"/>
        <v/>
      </c>
      <c r="AT516" s="111" t="str">
        <f t="shared" si="248"/>
        <v xml:space="preserve"> </v>
      </c>
      <c r="AU516" t="str">
        <f t="shared" ca="1" si="249"/>
        <v/>
      </c>
      <c r="AV516" s="53" t="str">
        <f t="shared" ca="1" si="250"/>
        <v/>
      </c>
      <c r="AW516" t="str">
        <f t="shared" ca="1" si="251"/>
        <v/>
      </c>
      <c r="AX516" s="121" t="str">
        <f t="shared" ca="1" si="252"/>
        <v/>
      </c>
      <c r="AY516" s="53" t="str">
        <f t="shared" ca="1" si="253"/>
        <v/>
      </c>
      <c r="AZ516" t="str">
        <f t="shared" ca="1" si="254"/>
        <v/>
      </c>
      <c r="BA516" s="121" t="str">
        <f t="shared" ca="1" si="255"/>
        <v/>
      </c>
      <c r="BB516" s="53" t="str">
        <f t="shared" ca="1" si="256"/>
        <v/>
      </c>
      <c r="BC516" t="str">
        <f t="shared" ca="1" si="257"/>
        <v/>
      </c>
      <c r="BD516" s="121" t="str">
        <f t="shared" ca="1" si="258"/>
        <v/>
      </c>
      <c r="BE516" s="53" t="str">
        <f t="shared" ca="1" si="259"/>
        <v/>
      </c>
      <c r="BF516" t="str">
        <f t="shared" ca="1" si="260"/>
        <v/>
      </c>
      <c r="BG516" s="121" t="str">
        <f t="shared" ca="1" si="261"/>
        <v/>
      </c>
      <c r="BH516" s="53" t="str">
        <f t="shared" ca="1" si="262"/>
        <v/>
      </c>
    </row>
    <row r="517" spans="1:60" ht="15.75" thickBot="1" x14ac:dyDescent="0.3">
      <c r="A517" s="48"/>
      <c r="B517" s="48"/>
      <c r="C517" s="48"/>
      <c r="D517" s="48"/>
      <c r="E517" s="48"/>
      <c r="F517" s="48"/>
      <c r="G517" s="48"/>
      <c r="H517" s="48"/>
      <c r="I517" s="48"/>
      <c r="J517" s="220" t="str">
        <f>IF(ISBLANK($G517),"",VLOOKUP($G517,'Chp 3 - Condition Assessment'!$N$5:$R$1000,4,FALSE))</f>
        <v/>
      </c>
      <c r="K517" s="105" t="str">
        <f>IF(ISBLANK($G517),"",VLOOKUP($G517,'Chp 3 - Condition Assessment'!$N$5:$R$1000,5,FALSE))</f>
        <v/>
      </c>
      <c r="L517" s="32" t="str">
        <f t="shared" si="242"/>
        <v xml:space="preserve">  </v>
      </c>
      <c r="P517" t="b">
        <f t="shared" si="270"/>
        <v>0</v>
      </c>
      <c r="Q517" t="str">
        <f t="shared" si="273"/>
        <v/>
      </c>
      <c r="R517" s="53" t="str">
        <f t="shared" si="264"/>
        <v/>
      </c>
      <c r="S517" s="108" t="str">
        <f t="shared" si="265"/>
        <v/>
      </c>
      <c r="T517" s="81" t="str">
        <f t="shared" si="266"/>
        <v/>
      </c>
      <c r="U517" s="105" t="str">
        <f t="shared" ca="1" si="274"/>
        <v/>
      </c>
      <c r="V517" s="105" t="str">
        <f t="shared" ca="1" si="274"/>
        <v/>
      </c>
      <c r="W517" s="105" t="str">
        <f t="shared" ca="1" si="274"/>
        <v/>
      </c>
      <c r="X517" s="105" t="str">
        <f t="shared" ca="1" si="274"/>
        <v/>
      </c>
      <c r="Y517" s="105" t="str">
        <f t="shared" ca="1" si="274"/>
        <v/>
      </c>
      <c r="AB517" s="111" t="str">
        <f t="shared" si="268"/>
        <v xml:space="preserve"> </v>
      </c>
      <c r="AC517" s="135"/>
      <c r="AD517" s="136"/>
      <c r="AE517" s="118" t="str">
        <f t="shared" si="243"/>
        <v/>
      </c>
      <c r="AF517" s="135"/>
      <c r="AG517" s="136"/>
      <c r="AH517" s="118" t="str">
        <f t="shared" si="244"/>
        <v/>
      </c>
      <c r="AI517" s="135"/>
      <c r="AJ517" s="136"/>
      <c r="AK517" s="118" t="str">
        <f t="shared" si="245"/>
        <v/>
      </c>
      <c r="AL517" s="135"/>
      <c r="AM517" s="136"/>
      <c r="AN517" s="118" t="str">
        <f t="shared" si="246"/>
        <v/>
      </c>
      <c r="AO517" s="135"/>
      <c r="AP517" s="136"/>
      <c r="AQ517" s="118" t="str">
        <f t="shared" si="247"/>
        <v/>
      </c>
      <c r="AT517" s="111" t="str">
        <f t="shared" si="248"/>
        <v xml:space="preserve"> </v>
      </c>
      <c r="AU517" t="str">
        <f t="shared" ca="1" si="249"/>
        <v/>
      </c>
      <c r="AV517" s="53" t="str">
        <f t="shared" ca="1" si="250"/>
        <v/>
      </c>
      <c r="AW517" t="str">
        <f t="shared" ca="1" si="251"/>
        <v/>
      </c>
      <c r="AX517" s="121" t="str">
        <f t="shared" ca="1" si="252"/>
        <v/>
      </c>
      <c r="AY517" s="53" t="str">
        <f t="shared" ca="1" si="253"/>
        <v/>
      </c>
      <c r="AZ517" t="str">
        <f t="shared" ca="1" si="254"/>
        <v/>
      </c>
      <c r="BA517" s="121" t="str">
        <f t="shared" ca="1" si="255"/>
        <v/>
      </c>
      <c r="BB517" s="53" t="str">
        <f t="shared" ca="1" si="256"/>
        <v/>
      </c>
      <c r="BC517" t="str">
        <f t="shared" ca="1" si="257"/>
        <v/>
      </c>
      <c r="BD517" s="121" t="str">
        <f t="shared" ca="1" si="258"/>
        <v/>
      </c>
      <c r="BE517" s="53" t="str">
        <f t="shared" ca="1" si="259"/>
        <v/>
      </c>
      <c r="BF517" t="str">
        <f t="shared" ca="1" si="260"/>
        <v/>
      </c>
      <c r="BG517" s="121" t="str">
        <f t="shared" ca="1" si="261"/>
        <v/>
      </c>
      <c r="BH517" s="53" t="str">
        <f t="shared" ca="1" si="262"/>
        <v/>
      </c>
    </row>
    <row r="518" spans="1:60" ht="15.75" thickBot="1" x14ac:dyDescent="0.3">
      <c r="A518" s="48"/>
      <c r="B518" s="48"/>
      <c r="C518" s="48"/>
      <c r="D518" s="48"/>
      <c r="E518" s="48"/>
      <c r="F518" s="48"/>
      <c r="G518" s="48"/>
      <c r="H518" s="48"/>
      <c r="I518" s="48"/>
      <c r="J518" s="220" t="str">
        <f>IF(ISBLANK($G518),"",VLOOKUP($G518,'Chp 3 - Condition Assessment'!$N$5:$R$1000,4,FALSE))</f>
        <v/>
      </c>
      <c r="K518" s="105" t="str">
        <f>IF(ISBLANK($G518),"",VLOOKUP($G518,'Chp 3 - Condition Assessment'!$N$5:$R$1000,5,FALSE))</f>
        <v/>
      </c>
      <c r="L518" s="32" t="str">
        <f t="shared" si="242"/>
        <v xml:space="preserve">  </v>
      </c>
      <c r="P518" t="b">
        <f t="shared" si="270"/>
        <v>0</v>
      </c>
      <c r="Q518" t="str">
        <f t="shared" si="273"/>
        <v/>
      </c>
      <c r="R518" s="53" t="str">
        <f t="shared" si="264"/>
        <v/>
      </c>
      <c r="S518" s="108" t="str">
        <f t="shared" si="265"/>
        <v/>
      </c>
      <c r="T518" s="81" t="str">
        <f t="shared" si="266"/>
        <v/>
      </c>
      <c r="U518" s="105" t="str">
        <f t="shared" ca="1" si="274"/>
        <v/>
      </c>
      <c r="V518" s="105" t="str">
        <f t="shared" ca="1" si="274"/>
        <v/>
      </c>
      <c r="W518" s="105" t="str">
        <f t="shared" ca="1" si="274"/>
        <v/>
      </c>
      <c r="X518" s="105" t="str">
        <f t="shared" ca="1" si="274"/>
        <v/>
      </c>
      <c r="Y518" s="105" t="str">
        <f t="shared" ca="1" si="274"/>
        <v/>
      </c>
      <c r="AB518" s="111" t="str">
        <f t="shared" si="268"/>
        <v xml:space="preserve"> </v>
      </c>
      <c r="AC518" s="135"/>
      <c r="AD518" s="136"/>
      <c r="AE518" s="118" t="str">
        <f t="shared" si="243"/>
        <v/>
      </c>
      <c r="AF518" s="135"/>
      <c r="AG518" s="136"/>
      <c r="AH518" s="118" t="str">
        <f t="shared" si="244"/>
        <v/>
      </c>
      <c r="AI518" s="135"/>
      <c r="AJ518" s="136"/>
      <c r="AK518" s="118" t="str">
        <f t="shared" si="245"/>
        <v/>
      </c>
      <c r="AL518" s="135"/>
      <c r="AM518" s="136"/>
      <c r="AN518" s="118" t="str">
        <f t="shared" si="246"/>
        <v/>
      </c>
      <c r="AO518" s="135"/>
      <c r="AP518" s="136"/>
      <c r="AQ518" s="118" t="str">
        <f t="shared" si="247"/>
        <v/>
      </c>
      <c r="AT518" s="111" t="str">
        <f t="shared" si="248"/>
        <v xml:space="preserve"> </v>
      </c>
      <c r="AU518" t="str">
        <f t="shared" ca="1" si="249"/>
        <v/>
      </c>
      <c r="AV518" s="53" t="str">
        <f t="shared" ca="1" si="250"/>
        <v/>
      </c>
      <c r="AW518" t="str">
        <f t="shared" ca="1" si="251"/>
        <v/>
      </c>
      <c r="AX518" s="121" t="str">
        <f t="shared" ca="1" si="252"/>
        <v/>
      </c>
      <c r="AY518" s="53" t="str">
        <f t="shared" ca="1" si="253"/>
        <v/>
      </c>
      <c r="AZ518" t="str">
        <f t="shared" ca="1" si="254"/>
        <v/>
      </c>
      <c r="BA518" s="121" t="str">
        <f t="shared" ca="1" si="255"/>
        <v/>
      </c>
      <c r="BB518" s="53" t="str">
        <f t="shared" ca="1" si="256"/>
        <v/>
      </c>
      <c r="BC518" t="str">
        <f t="shared" ca="1" si="257"/>
        <v/>
      </c>
      <c r="BD518" s="121" t="str">
        <f t="shared" ca="1" si="258"/>
        <v/>
      </c>
      <c r="BE518" s="53" t="str">
        <f t="shared" ca="1" si="259"/>
        <v/>
      </c>
      <c r="BF518" t="str">
        <f t="shared" ca="1" si="260"/>
        <v/>
      </c>
      <c r="BG518" s="121" t="str">
        <f t="shared" ca="1" si="261"/>
        <v/>
      </c>
      <c r="BH518" s="53" t="str">
        <f t="shared" ca="1" si="262"/>
        <v/>
      </c>
    </row>
    <row r="519" spans="1:60" ht="15.75" thickBot="1" x14ac:dyDescent="0.3">
      <c r="A519" s="48"/>
      <c r="B519" s="48"/>
      <c r="C519" s="48"/>
      <c r="D519" s="48"/>
      <c r="E519" s="48"/>
      <c r="F519" s="48"/>
      <c r="G519" s="48"/>
      <c r="H519" s="48"/>
      <c r="I519" s="48"/>
      <c r="J519" s="220" t="str">
        <f>IF(ISBLANK($G519),"",VLOOKUP($G519,'Chp 3 - Condition Assessment'!$N$5:$R$1000,4,FALSE))</f>
        <v/>
      </c>
      <c r="K519" s="105" t="str">
        <f>IF(ISBLANK($G519),"",VLOOKUP($G519,'Chp 3 - Condition Assessment'!$N$5:$R$1000,5,FALSE))</f>
        <v/>
      </c>
      <c r="L519" s="32" t="str">
        <f t="shared" si="242"/>
        <v xml:space="preserve">  </v>
      </c>
      <c r="P519" t="b">
        <f t="shared" si="270"/>
        <v>0</v>
      </c>
      <c r="Q519" t="str">
        <f t="shared" si="273"/>
        <v/>
      </c>
      <c r="R519" s="53" t="str">
        <f t="shared" si="264"/>
        <v/>
      </c>
      <c r="S519" s="108" t="str">
        <f t="shared" si="265"/>
        <v/>
      </c>
      <c r="T519" s="81" t="str">
        <f t="shared" si="266"/>
        <v/>
      </c>
      <c r="U519" s="105" t="str">
        <f t="shared" ca="1" si="274"/>
        <v/>
      </c>
      <c r="V519" s="105" t="str">
        <f t="shared" ca="1" si="274"/>
        <v/>
      </c>
      <c r="W519" s="105" t="str">
        <f t="shared" ca="1" si="274"/>
        <v/>
      </c>
      <c r="X519" s="105" t="str">
        <f t="shared" ca="1" si="274"/>
        <v/>
      </c>
      <c r="Y519" s="105" t="str">
        <f t="shared" ca="1" si="274"/>
        <v/>
      </c>
      <c r="AB519" s="111" t="str">
        <f t="shared" si="268"/>
        <v xml:space="preserve"> </v>
      </c>
      <c r="AC519" s="135"/>
      <c r="AD519" s="136"/>
      <c r="AE519" s="118" t="str">
        <f t="shared" si="243"/>
        <v/>
      </c>
      <c r="AF519" s="135"/>
      <c r="AG519" s="136"/>
      <c r="AH519" s="118" t="str">
        <f t="shared" si="244"/>
        <v/>
      </c>
      <c r="AI519" s="135"/>
      <c r="AJ519" s="136"/>
      <c r="AK519" s="118" t="str">
        <f t="shared" si="245"/>
        <v/>
      </c>
      <c r="AL519" s="135"/>
      <c r="AM519" s="136"/>
      <c r="AN519" s="118" t="str">
        <f t="shared" si="246"/>
        <v/>
      </c>
      <c r="AO519" s="135"/>
      <c r="AP519" s="136"/>
      <c r="AQ519" s="118" t="str">
        <f t="shared" si="247"/>
        <v/>
      </c>
      <c r="AT519" s="111" t="str">
        <f t="shared" si="248"/>
        <v xml:space="preserve"> </v>
      </c>
      <c r="AU519" t="str">
        <f t="shared" ca="1" si="249"/>
        <v/>
      </c>
      <c r="AV519" s="53" t="str">
        <f t="shared" ca="1" si="250"/>
        <v/>
      </c>
      <c r="AW519" t="str">
        <f t="shared" ca="1" si="251"/>
        <v/>
      </c>
      <c r="AX519" s="121" t="str">
        <f t="shared" ca="1" si="252"/>
        <v/>
      </c>
      <c r="AY519" s="53" t="str">
        <f t="shared" ca="1" si="253"/>
        <v/>
      </c>
      <c r="AZ519" t="str">
        <f t="shared" ca="1" si="254"/>
        <v/>
      </c>
      <c r="BA519" s="121" t="str">
        <f t="shared" ca="1" si="255"/>
        <v/>
      </c>
      <c r="BB519" s="53" t="str">
        <f t="shared" ca="1" si="256"/>
        <v/>
      </c>
      <c r="BC519" t="str">
        <f t="shared" ca="1" si="257"/>
        <v/>
      </c>
      <c r="BD519" s="121" t="str">
        <f t="shared" ca="1" si="258"/>
        <v/>
      </c>
      <c r="BE519" s="53" t="str">
        <f t="shared" ca="1" si="259"/>
        <v/>
      </c>
      <c r="BF519" t="str">
        <f t="shared" ca="1" si="260"/>
        <v/>
      </c>
      <c r="BG519" s="121" t="str">
        <f t="shared" ca="1" si="261"/>
        <v/>
      </c>
      <c r="BH519" s="53" t="str">
        <f t="shared" ca="1" si="262"/>
        <v/>
      </c>
    </row>
    <row r="520" spans="1:60" ht="15.75" thickBot="1" x14ac:dyDescent="0.3">
      <c r="A520" s="48"/>
      <c r="B520" s="48"/>
      <c r="C520" s="48"/>
      <c r="D520" s="48"/>
      <c r="E520" s="48"/>
      <c r="F520" s="48"/>
      <c r="G520" s="48"/>
      <c r="H520" s="48"/>
      <c r="I520" s="48"/>
      <c r="J520" s="220" t="str">
        <f>IF(ISBLANK($G520),"",VLOOKUP($G520,'Chp 3 - Condition Assessment'!$N$5:$R$1000,4,FALSE))</f>
        <v/>
      </c>
      <c r="K520" s="105" t="str">
        <f>IF(ISBLANK($G520),"",VLOOKUP($G520,'Chp 3 - Condition Assessment'!$N$5:$R$1000,5,FALSE))</f>
        <v/>
      </c>
      <c r="L520" s="32" t="str">
        <f t="shared" si="242"/>
        <v xml:space="preserve">  </v>
      </c>
      <c r="P520" t="b">
        <f t="shared" si="270"/>
        <v>0</v>
      </c>
      <c r="Q520" t="str">
        <f t="shared" si="273"/>
        <v/>
      </c>
      <c r="R520" s="53" t="str">
        <f t="shared" si="264"/>
        <v/>
      </c>
      <c r="S520" s="108" t="str">
        <f t="shared" si="265"/>
        <v/>
      </c>
      <c r="T520" s="81" t="str">
        <f t="shared" si="266"/>
        <v/>
      </c>
      <c r="U520" s="105" t="str">
        <f t="shared" ca="1" si="274"/>
        <v/>
      </c>
      <c r="V520" s="105" t="str">
        <f t="shared" ca="1" si="274"/>
        <v/>
      </c>
      <c r="W520" s="105" t="str">
        <f t="shared" ca="1" si="274"/>
        <v/>
      </c>
      <c r="X520" s="105" t="str">
        <f t="shared" ca="1" si="274"/>
        <v/>
      </c>
      <c r="Y520" s="105" t="str">
        <f t="shared" ca="1" si="274"/>
        <v/>
      </c>
      <c r="AB520" s="111" t="str">
        <f t="shared" si="268"/>
        <v xml:space="preserve"> </v>
      </c>
      <c r="AC520" s="135"/>
      <c r="AD520" s="136"/>
      <c r="AE520" s="118" t="str">
        <f t="shared" si="243"/>
        <v/>
      </c>
      <c r="AF520" s="135"/>
      <c r="AG520" s="136"/>
      <c r="AH520" s="118" t="str">
        <f t="shared" si="244"/>
        <v/>
      </c>
      <c r="AI520" s="135"/>
      <c r="AJ520" s="136"/>
      <c r="AK520" s="118" t="str">
        <f t="shared" si="245"/>
        <v/>
      </c>
      <c r="AL520" s="135"/>
      <c r="AM520" s="136"/>
      <c r="AN520" s="118" t="str">
        <f t="shared" si="246"/>
        <v/>
      </c>
      <c r="AO520" s="135"/>
      <c r="AP520" s="136"/>
      <c r="AQ520" s="118" t="str">
        <f t="shared" si="247"/>
        <v/>
      </c>
      <c r="AT520" s="111" t="str">
        <f t="shared" si="248"/>
        <v xml:space="preserve"> </v>
      </c>
      <c r="AU520" t="str">
        <f t="shared" ca="1" si="249"/>
        <v/>
      </c>
      <c r="AV520" s="53" t="str">
        <f t="shared" ca="1" si="250"/>
        <v/>
      </c>
      <c r="AW520" t="str">
        <f t="shared" ca="1" si="251"/>
        <v/>
      </c>
      <c r="AX520" s="121" t="str">
        <f t="shared" ca="1" si="252"/>
        <v/>
      </c>
      <c r="AY520" s="53" t="str">
        <f t="shared" ca="1" si="253"/>
        <v/>
      </c>
      <c r="AZ520" t="str">
        <f t="shared" ca="1" si="254"/>
        <v/>
      </c>
      <c r="BA520" s="121" t="str">
        <f t="shared" ca="1" si="255"/>
        <v/>
      </c>
      <c r="BB520" s="53" t="str">
        <f t="shared" ca="1" si="256"/>
        <v/>
      </c>
      <c r="BC520" t="str">
        <f t="shared" ca="1" si="257"/>
        <v/>
      </c>
      <c r="BD520" s="121" t="str">
        <f t="shared" ca="1" si="258"/>
        <v/>
      </c>
      <c r="BE520" s="53" t="str">
        <f t="shared" ca="1" si="259"/>
        <v/>
      </c>
      <c r="BF520" t="str">
        <f t="shared" ca="1" si="260"/>
        <v/>
      </c>
      <c r="BG520" s="121" t="str">
        <f t="shared" ca="1" si="261"/>
        <v/>
      </c>
      <c r="BH520" s="53" t="str">
        <f t="shared" ca="1" si="262"/>
        <v/>
      </c>
    </row>
    <row r="521" spans="1:60" ht="15.75" thickBot="1" x14ac:dyDescent="0.3">
      <c r="A521" s="48"/>
      <c r="B521" s="48"/>
      <c r="C521" s="48"/>
      <c r="D521" s="48"/>
      <c r="E521" s="48"/>
      <c r="F521" s="48"/>
      <c r="G521" s="48"/>
      <c r="H521" s="48"/>
      <c r="I521" s="48"/>
      <c r="J521" s="220" t="str">
        <f>IF(ISBLANK($G521),"",VLOOKUP($G521,'Chp 3 - Condition Assessment'!$N$5:$R$1000,4,FALSE))</f>
        <v/>
      </c>
      <c r="K521" s="105" t="str">
        <f>IF(ISBLANK($G521),"",VLOOKUP($G521,'Chp 3 - Condition Assessment'!$N$5:$R$1000,5,FALSE))</f>
        <v/>
      </c>
      <c r="L521" s="32" t="str">
        <f t="shared" si="242"/>
        <v xml:space="preserve">  </v>
      </c>
      <c r="P521" t="b">
        <f t="shared" si="270"/>
        <v>0</v>
      </c>
      <c r="Q521" t="str">
        <f t="shared" si="273"/>
        <v/>
      </c>
      <c r="R521" s="53" t="str">
        <f t="shared" si="264"/>
        <v/>
      </c>
      <c r="S521" s="108" t="str">
        <f t="shared" si="265"/>
        <v/>
      </c>
      <c r="T521" s="81" t="str">
        <f t="shared" si="266"/>
        <v/>
      </c>
      <c r="U521" s="105" t="str">
        <f t="shared" ca="1" si="274"/>
        <v/>
      </c>
      <c r="V521" s="105" t="str">
        <f t="shared" ca="1" si="274"/>
        <v/>
      </c>
      <c r="W521" s="105" t="str">
        <f t="shared" ca="1" si="274"/>
        <v/>
      </c>
      <c r="X521" s="105" t="str">
        <f t="shared" ca="1" si="274"/>
        <v/>
      </c>
      <c r="Y521" s="105" t="str">
        <f t="shared" ca="1" si="274"/>
        <v/>
      </c>
      <c r="AB521" s="111" t="str">
        <f t="shared" si="268"/>
        <v xml:space="preserve"> </v>
      </c>
      <c r="AC521" s="135"/>
      <c r="AD521" s="136"/>
      <c r="AE521" s="118" t="str">
        <f t="shared" si="243"/>
        <v/>
      </c>
      <c r="AF521" s="135"/>
      <c r="AG521" s="136"/>
      <c r="AH521" s="118" t="str">
        <f t="shared" si="244"/>
        <v/>
      </c>
      <c r="AI521" s="135"/>
      <c r="AJ521" s="136"/>
      <c r="AK521" s="118" t="str">
        <f t="shared" si="245"/>
        <v/>
      </c>
      <c r="AL521" s="135"/>
      <c r="AM521" s="136"/>
      <c r="AN521" s="118" t="str">
        <f t="shared" si="246"/>
        <v/>
      </c>
      <c r="AO521" s="135"/>
      <c r="AP521" s="136"/>
      <c r="AQ521" s="118" t="str">
        <f t="shared" si="247"/>
        <v/>
      </c>
      <c r="AT521" s="111" t="str">
        <f t="shared" si="248"/>
        <v xml:space="preserve"> </v>
      </c>
      <c r="AU521" t="str">
        <f t="shared" ca="1" si="249"/>
        <v/>
      </c>
      <c r="AV521" s="53" t="str">
        <f t="shared" ca="1" si="250"/>
        <v/>
      </c>
      <c r="AW521" t="str">
        <f t="shared" ca="1" si="251"/>
        <v/>
      </c>
      <c r="AX521" s="121" t="str">
        <f t="shared" ca="1" si="252"/>
        <v/>
      </c>
      <c r="AY521" s="53" t="str">
        <f t="shared" ca="1" si="253"/>
        <v/>
      </c>
      <c r="AZ521" t="str">
        <f t="shared" ca="1" si="254"/>
        <v/>
      </c>
      <c r="BA521" s="121" t="str">
        <f t="shared" ca="1" si="255"/>
        <v/>
      </c>
      <c r="BB521" s="53" t="str">
        <f t="shared" ca="1" si="256"/>
        <v/>
      </c>
      <c r="BC521" t="str">
        <f t="shared" ca="1" si="257"/>
        <v/>
      </c>
      <c r="BD521" s="121" t="str">
        <f t="shared" ca="1" si="258"/>
        <v/>
      </c>
      <c r="BE521" s="53" t="str">
        <f t="shared" ca="1" si="259"/>
        <v/>
      </c>
      <c r="BF521" t="str">
        <f t="shared" ca="1" si="260"/>
        <v/>
      </c>
      <c r="BG521" s="121" t="str">
        <f t="shared" ca="1" si="261"/>
        <v/>
      </c>
      <c r="BH521" s="53" t="str">
        <f t="shared" ca="1" si="262"/>
        <v/>
      </c>
    </row>
    <row r="522" spans="1:60" ht="15.75" thickBot="1" x14ac:dyDescent="0.3">
      <c r="A522" s="48"/>
      <c r="B522" s="48"/>
      <c r="C522" s="48"/>
      <c r="D522" s="48"/>
      <c r="E522" s="48"/>
      <c r="F522" s="48"/>
      <c r="G522" s="48"/>
      <c r="H522" s="48"/>
      <c r="I522" s="48"/>
      <c r="J522" s="220" t="str">
        <f>IF(ISBLANK($G522),"",VLOOKUP($G522,'Chp 3 - Condition Assessment'!$N$5:$R$1000,4,FALSE))</f>
        <v/>
      </c>
      <c r="K522" s="105" t="str">
        <f>IF(ISBLANK($G522),"",VLOOKUP($G522,'Chp 3 - Condition Assessment'!$N$5:$R$1000,5,FALSE))</f>
        <v/>
      </c>
      <c r="L522" s="32" t="str">
        <f t="shared" si="242"/>
        <v xml:space="preserve">  </v>
      </c>
      <c r="P522" t="b">
        <f t="shared" si="270"/>
        <v>0</v>
      </c>
      <c r="Q522" t="str">
        <f t="shared" si="273"/>
        <v/>
      </c>
      <c r="R522" s="53" t="str">
        <f t="shared" si="264"/>
        <v/>
      </c>
      <c r="S522" s="108" t="str">
        <f t="shared" si="265"/>
        <v/>
      </c>
      <c r="T522" s="81" t="str">
        <f t="shared" si="266"/>
        <v/>
      </c>
      <c r="U522" s="105" t="str">
        <f t="shared" ca="1" si="274"/>
        <v/>
      </c>
      <c r="V522" s="105" t="str">
        <f t="shared" ca="1" si="274"/>
        <v/>
      </c>
      <c r="W522" s="105" t="str">
        <f t="shared" ca="1" si="274"/>
        <v/>
      </c>
      <c r="X522" s="105" t="str">
        <f t="shared" ca="1" si="274"/>
        <v/>
      </c>
      <c r="Y522" s="105" t="str">
        <f t="shared" ca="1" si="274"/>
        <v/>
      </c>
      <c r="AB522" s="111" t="str">
        <f t="shared" si="268"/>
        <v xml:space="preserve"> </v>
      </c>
      <c r="AC522" s="135"/>
      <c r="AD522" s="136"/>
      <c r="AE522" s="118" t="str">
        <f t="shared" si="243"/>
        <v/>
      </c>
      <c r="AF522" s="135"/>
      <c r="AG522" s="136"/>
      <c r="AH522" s="118" t="str">
        <f t="shared" si="244"/>
        <v/>
      </c>
      <c r="AI522" s="135"/>
      <c r="AJ522" s="136"/>
      <c r="AK522" s="118" t="str">
        <f t="shared" si="245"/>
        <v/>
      </c>
      <c r="AL522" s="135"/>
      <c r="AM522" s="136"/>
      <c r="AN522" s="118" t="str">
        <f t="shared" si="246"/>
        <v/>
      </c>
      <c r="AO522" s="135"/>
      <c r="AP522" s="136"/>
      <c r="AQ522" s="118" t="str">
        <f t="shared" si="247"/>
        <v/>
      </c>
      <c r="AT522" s="111" t="str">
        <f t="shared" si="248"/>
        <v xml:space="preserve"> </v>
      </c>
      <c r="AU522" t="str">
        <f t="shared" ca="1" si="249"/>
        <v/>
      </c>
      <c r="AV522" s="53" t="str">
        <f t="shared" ca="1" si="250"/>
        <v/>
      </c>
      <c r="AW522" t="str">
        <f t="shared" ca="1" si="251"/>
        <v/>
      </c>
      <c r="AX522" s="121" t="str">
        <f t="shared" ca="1" si="252"/>
        <v/>
      </c>
      <c r="AY522" s="53" t="str">
        <f t="shared" ca="1" si="253"/>
        <v/>
      </c>
      <c r="AZ522" t="str">
        <f t="shared" ca="1" si="254"/>
        <v/>
      </c>
      <c r="BA522" s="121" t="str">
        <f t="shared" ca="1" si="255"/>
        <v/>
      </c>
      <c r="BB522" s="53" t="str">
        <f t="shared" ca="1" si="256"/>
        <v/>
      </c>
      <c r="BC522" t="str">
        <f t="shared" ca="1" si="257"/>
        <v/>
      </c>
      <c r="BD522" s="121" t="str">
        <f t="shared" ca="1" si="258"/>
        <v/>
      </c>
      <c r="BE522" s="53" t="str">
        <f t="shared" ca="1" si="259"/>
        <v/>
      </c>
      <c r="BF522" t="str">
        <f t="shared" ca="1" si="260"/>
        <v/>
      </c>
      <c r="BG522" s="121" t="str">
        <f t="shared" ca="1" si="261"/>
        <v/>
      </c>
      <c r="BH522" s="53" t="str">
        <f t="shared" ca="1" si="262"/>
        <v/>
      </c>
    </row>
    <row r="523" spans="1:60" ht="15.75" thickBot="1" x14ac:dyDescent="0.3">
      <c r="A523" s="48"/>
      <c r="B523" s="48"/>
      <c r="C523" s="48"/>
      <c r="D523" s="48"/>
      <c r="E523" s="48"/>
      <c r="F523" s="48"/>
      <c r="G523" s="48"/>
      <c r="H523" s="48"/>
      <c r="I523" s="48"/>
      <c r="J523" s="220" t="str">
        <f>IF(ISBLANK($G523),"",VLOOKUP($G523,'Chp 3 - Condition Assessment'!$N$5:$R$1000,4,FALSE))</f>
        <v/>
      </c>
      <c r="K523" s="105" t="str">
        <f>IF(ISBLANK($G523),"",VLOOKUP($G523,'Chp 3 - Condition Assessment'!$N$5:$R$1000,5,FALSE))</f>
        <v/>
      </c>
      <c r="L523" s="32" t="str">
        <f t="shared" si="242"/>
        <v xml:space="preserve">  </v>
      </c>
      <c r="P523" t="b">
        <f t="shared" si="270"/>
        <v>0</v>
      </c>
      <c r="Q523" t="str">
        <f t="shared" si="273"/>
        <v/>
      </c>
      <c r="R523" s="53" t="str">
        <f t="shared" si="264"/>
        <v/>
      </c>
      <c r="S523" s="108" t="str">
        <f t="shared" si="265"/>
        <v/>
      </c>
      <c r="T523" s="81" t="str">
        <f t="shared" si="266"/>
        <v/>
      </c>
      <c r="U523" s="105" t="str">
        <f t="shared" ca="1" si="274"/>
        <v/>
      </c>
      <c r="V523" s="105" t="str">
        <f t="shared" ca="1" si="274"/>
        <v/>
      </c>
      <c r="W523" s="105" t="str">
        <f t="shared" ca="1" si="274"/>
        <v/>
      </c>
      <c r="X523" s="105" t="str">
        <f t="shared" ca="1" si="274"/>
        <v/>
      </c>
      <c r="Y523" s="105" t="str">
        <f t="shared" ca="1" si="274"/>
        <v/>
      </c>
      <c r="AB523" s="111" t="str">
        <f t="shared" si="268"/>
        <v xml:space="preserve"> </v>
      </c>
      <c r="AC523" s="135"/>
      <c r="AD523" s="136"/>
      <c r="AE523" s="118" t="str">
        <f t="shared" si="243"/>
        <v/>
      </c>
      <c r="AF523" s="135"/>
      <c r="AG523" s="136"/>
      <c r="AH523" s="118" t="str">
        <f t="shared" si="244"/>
        <v/>
      </c>
      <c r="AI523" s="135"/>
      <c r="AJ523" s="136"/>
      <c r="AK523" s="118" t="str">
        <f t="shared" si="245"/>
        <v/>
      </c>
      <c r="AL523" s="135"/>
      <c r="AM523" s="136"/>
      <c r="AN523" s="118" t="str">
        <f t="shared" si="246"/>
        <v/>
      </c>
      <c r="AO523" s="135"/>
      <c r="AP523" s="136"/>
      <c r="AQ523" s="118" t="str">
        <f t="shared" si="247"/>
        <v/>
      </c>
      <c r="AT523" s="111" t="str">
        <f t="shared" si="248"/>
        <v xml:space="preserve"> </v>
      </c>
      <c r="AU523" t="str">
        <f t="shared" ca="1" si="249"/>
        <v/>
      </c>
      <c r="AV523" s="53" t="str">
        <f t="shared" ca="1" si="250"/>
        <v/>
      </c>
      <c r="AW523" t="str">
        <f t="shared" ca="1" si="251"/>
        <v/>
      </c>
      <c r="AX523" s="121" t="str">
        <f t="shared" ca="1" si="252"/>
        <v/>
      </c>
      <c r="AY523" s="53" t="str">
        <f t="shared" ca="1" si="253"/>
        <v/>
      </c>
      <c r="AZ523" t="str">
        <f t="shared" ca="1" si="254"/>
        <v/>
      </c>
      <c r="BA523" s="121" t="str">
        <f t="shared" ca="1" si="255"/>
        <v/>
      </c>
      <c r="BB523" s="53" t="str">
        <f t="shared" ca="1" si="256"/>
        <v/>
      </c>
      <c r="BC523" t="str">
        <f t="shared" ca="1" si="257"/>
        <v/>
      </c>
      <c r="BD523" s="121" t="str">
        <f t="shared" ca="1" si="258"/>
        <v/>
      </c>
      <c r="BE523" s="53" t="str">
        <f t="shared" ca="1" si="259"/>
        <v/>
      </c>
      <c r="BF523" t="str">
        <f t="shared" ca="1" si="260"/>
        <v/>
      </c>
      <c r="BG523" s="121" t="str">
        <f t="shared" ca="1" si="261"/>
        <v/>
      </c>
      <c r="BH523" s="53" t="str">
        <f t="shared" ca="1" si="262"/>
        <v/>
      </c>
    </row>
    <row r="524" spans="1:60" ht="15.75" thickBot="1" x14ac:dyDescent="0.3">
      <c r="A524" s="48"/>
      <c r="B524" s="48"/>
      <c r="C524" s="48"/>
      <c r="D524" s="48"/>
      <c r="E524" s="48"/>
      <c r="F524" s="48"/>
      <c r="G524" s="48"/>
      <c r="H524" s="48"/>
      <c r="I524" s="48"/>
      <c r="J524" s="220" t="str">
        <f>IF(ISBLANK($G524),"",VLOOKUP($G524,'Chp 3 - Condition Assessment'!$N$5:$R$1000,4,FALSE))</f>
        <v/>
      </c>
      <c r="K524" s="105" t="str">
        <f>IF(ISBLANK($G524),"",VLOOKUP($G524,'Chp 3 - Condition Assessment'!$N$5:$R$1000,5,FALSE))</f>
        <v/>
      </c>
      <c r="L524" s="32" t="str">
        <f t="shared" ref="L524:L587" si="275">CONCATENATE(I524," ",D524," ",E524)</f>
        <v xml:space="preserve">  </v>
      </c>
      <c r="P524" t="b">
        <f t="shared" si="270"/>
        <v>0</v>
      </c>
      <c r="Q524" t="str">
        <f t="shared" si="273"/>
        <v/>
      </c>
      <c r="R524" s="53" t="str">
        <f t="shared" si="264"/>
        <v/>
      </c>
      <c r="S524" s="108" t="str">
        <f t="shared" si="265"/>
        <v/>
      </c>
      <c r="T524" s="81" t="str">
        <f t="shared" si="266"/>
        <v/>
      </c>
      <c r="U524" s="105" t="str">
        <f t="shared" ca="1" si="274"/>
        <v/>
      </c>
      <c r="V524" s="105" t="str">
        <f t="shared" ca="1" si="274"/>
        <v/>
      </c>
      <c r="W524" s="105" t="str">
        <f t="shared" ca="1" si="274"/>
        <v/>
      </c>
      <c r="X524" s="105" t="str">
        <f t="shared" ca="1" si="274"/>
        <v/>
      </c>
      <c r="Y524" s="105" t="str">
        <f t="shared" ca="1" si="274"/>
        <v/>
      </c>
      <c r="AB524" s="111" t="str">
        <f t="shared" si="268"/>
        <v xml:space="preserve"> </v>
      </c>
      <c r="AC524" s="135"/>
      <c r="AD524" s="136"/>
      <c r="AE524" s="118" t="str">
        <f t="shared" ref="AE524:AE587" si="276">IF(AB524=" ","",CEILING(AC524*(1+AD524),1))</f>
        <v/>
      </c>
      <c r="AF524" s="135"/>
      <c r="AG524" s="136"/>
      <c r="AH524" s="118" t="str">
        <f t="shared" ref="AH524:AH587" si="277">IF(AB524=" ","",CEILING(AF524*(1+AG524),1))</f>
        <v/>
      </c>
      <c r="AI524" s="135"/>
      <c r="AJ524" s="136"/>
      <c r="AK524" s="118" t="str">
        <f t="shared" ref="AK524:AK587" si="278">IF(AB524=" ","",CEILING(AI524*(1+AJ524),1))</f>
        <v/>
      </c>
      <c r="AL524" s="135"/>
      <c r="AM524" s="136"/>
      <c r="AN524" s="118" t="str">
        <f t="shared" ref="AN524:AN587" si="279">IF(AB524=" ","",CEILING(AL524*(1+AM524),1))</f>
        <v/>
      </c>
      <c r="AO524" s="135"/>
      <c r="AP524" s="136"/>
      <c r="AQ524" s="118" t="str">
        <f t="shared" ref="AQ524:AQ587" si="280">IF(AB524=" ","",CEILING(AO524*(1+AP524),1))</f>
        <v/>
      </c>
      <c r="AT524" s="111" t="str">
        <f t="shared" ref="AT524:AT587" si="281">IF(OR(ISBLANK(AB524),AB524="Grand Total"),"",AB524)</f>
        <v xml:space="preserve"> </v>
      </c>
      <c r="AU524" t="str">
        <f t="shared" ref="AU524:AU587" ca="1" si="282">IFERROR(IF((AE524-U524)&lt;0,0,AE524-U524),"")</f>
        <v/>
      </c>
      <c r="AV524" s="53" t="str">
        <f t="shared" ref="AV524:AV587" ca="1" si="283">IFERROR(AU524*$R524,"")</f>
        <v/>
      </c>
      <c r="AW524" t="str">
        <f t="shared" ref="AW524:AW587" ca="1" si="284">IFERROR(IF(($AW$9-$AU$9)&lt;$T524,AU524,0),"")</f>
        <v/>
      </c>
      <c r="AX524" s="121" t="str">
        <f t="shared" ref="AX524:AX587" ca="1" si="285">IFERROR(IF(AH524-V524-AW524&lt;0,0,AH524-V524-AW524),"")</f>
        <v/>
      </c>
      <c r="AY524" s="53" t="str">
        <f t="shared" ref="AY524:AY587" ca="1" si="286">IFERROR(AX524*$R524,"")</f>
        <v/>
      </c>
      <c r="AZ524" t="str">
        <f t="shared" ref="AZ524:AZ587" ca="1" si="287">IFERROR(IF(($AZ$9-$AU$9)&lt;$T524,AU524,0)+IF(($AZ$9-$AW$9)&lt;$T524,AX524,0),"")</f>
        <v/>
      </c>
      <c r="BA524" s="121" t="str">
        <f t="shared" ref="BA524:BA587" ca="1" si="288">IFERROR(IF(AK524-W524-AZ524&lt;0,0,AK524-W524-AZ524),"")</f>
        <v/>
      </c>
      <c r="BB524" s="53" t="str">
        <f t="shared" ref="BB524:BB587" ca="1" si="289">IFERROR(BA524*$R524,"")</f>
        <v/>
      </c>
      <c r="BC524" t="str">
        <f t="shared" ref="BC524:BC587" ca="1" si="290">IFERROR(IF(($BC$9-$AU$9)&lt;$T524,AU524,0)+IF(($BC$9-$AW$9)&lt;$T524,AX524,0)+IF(($BC$9-$AZ$9)&lt;$T524,BA524,0),"")</f>
        <v/>
      </c>
      <c r="BD524" s="121" t="str">
        <f t="shared" ref="BD524:BD587" ca="1" si="291">IFERROR(IF(AN524-X524-BC524&lt;0,0,AN524-X524-BC524),"")</f>
        <v/>
      </c>
      <c r="BE524" s="53" t="str">
        <f t="shared" ref="BE524:BE587" ca="1" si="292">IFERROR(BD524*$R524,"")</f>
        <v/>
      </c>
      <c r="BF524" t="str">
        <f t="shared" ref="BF524:BF587" ca="1" si="293">IFERROR(IF(($BF$9-$AU$9)&lt;$T524,AU524,0)+IF(($BF$9-$AW$9)&lt;$T524,AX524,0)+IF(($BF$9-$AZ$9)&lt;$T524,BA524,0)+IF(($BF$9-$BC$9)&lt;$T524,BD524,0),"")</f>
        <v/>
      </c>
      <c r="BG524" s="121" t="str">
        <f t="shared" ref="BG524:BG587" ca="1" si="294">IFERROR(IF(AQ524-Y524-BF524&lt;0,0,AQ524-Y524-BF524),"")</f>
        <v/>
      </c>
      <c r="BH524" s="53" t="str">
        <f t="shared" ref="BH524:BH587" ca="1" si="295">IFERROR(BG524*$R524,"")</f>
        <v/>
      </c>
    </row>
    <row r="525" spans="1:60" ht="15.75" thickBot="1" x14ac:dyDescent="0.3">
      <c r="A525" s="48"/>
      <c r="B525" s="48"/>
      <c r="C525" s="48"/>
      <c r="D525" s="48"/>
      <c r="E525" s="48"/>
      <c r="F525" s="48"/>
      <c r="G525" s="48"/>
      <c r="H525" s="48"/>
      <c r="I525" s="48"/>
      <c r="J525" s="220" t="str">
        <f>IF(ISBLANK($G525),"",VLOOKUP($G525,'Chp 3 - Condition Assessment'!$N$5:$R$1000,4,FALSE))</f>
        <v/>
      </c>
      <c r="K525" s="105" t="str">
        <f>IF(ISBLANK($G525),"",VLOOKUP($G525,'Chp 3 - Condition Assessment'!$N$5:$R$1000,5,FALSE))</f>
        <v/>
      </c>
      <c r="L525" s="32" t="str">
        <f t="shared" si="275"/>
        <v xml:space="preserve">  </v>
      </c>
      <c r="P525" t="b">
        <f t="shared" si="270"/>
        <v>0</v>
      </c>
      <c r="Q525" t="str">
        <f t="shared" si="273"/>
        <v/>
      </c>
      <c r="R525" s="53" t="str">
        <f t="shared" si="264"/>
        <v/>
      </c>
      <c r="S525" s="108" t="str">
        <f t="shared" si="265"/>
        <v/>
      </c>
      <c r="T525" s="81" t="str">
        <f t="shared" si="266"/>
        <v/>
      </c>
      <c r="U525" s="105" t="str">
        <f t="shared" ca="1" si="274"/>
        <v/>
      </c>
      <c r="V525" s="105" t="str">
        <f t="shared" ca="1" si="274"/>
        <v/>
      </c>
      <c r="W525" s="105" t="str">
        <f t="shared" ca="1" si="274"/>
        <v/>
      </c>
      <c r="X525" s="105" t="str">
        <f t="shared" ca="1" si="274"/>
        <v/>
      </c>
      <c r="Y525" s="105" t="str">
        <f t="shared" ca="1" si="274"/>
        <v/>
      </c>
      <c r="AB525" s="111" t="str">
        <f t="shared" si="268"/>
        <v xml:space="preserve"> </v>
      </c>
      <c r="AC525" s="135"/>
      <c r="AD525" s="136"/>
      <c r="AE525" s="118" t="str">
        <f t="shared" si="276"/>
        <v/>
      </c>
      <c r="AF525" s="135"/>
      <c r="AG525" s="136"/>
      <c r="AH525" s="118" t="str">
        <f t="shared" si="277"/>
        <v/>
      </c>
      <c r="AI525" s="135"/>
      <c r="AJ525" s="136"/>
      <c r="AK525" s="118" t="str">
        <f t="shared" si="278"/>
        <v/>
      </c>
      <c r="AL525" s="135"/>
      <c r="AM525" s="136"/>
      <c r="AN525" s="118" t="str">
        <f t="shared" si="279"/>
        <v/>
      </c>
      <c r="AO525" s="135"/>
      <c r="AP525" s="136"/>
      <c r="AQ525" s="118" t="str">
        <f t="shared" si="280"/>
        <v/>
      </c>
      <c r="AT525" s="111" t="str">
        <f t="shared" si="281"/>
        <v xml:space="preserve"> </v>
      </c>
      <c r="AU525" t="str">
        <f t="shared" ca="1" si="282"/>
        <v/>
      </c>
      <c r="AV525" s="53" t="str">
        <f t="shared" ca="1" si="283"/>
        <v/>
      </c>
      <c r="AW525" t="str">
        <f t="shared" ca="1" si="284"/>
        <v/>
      </c>
      <c r="AX525" s="121" t="str">
        <f t="shared" ca="1" si="285"/>
        <v/>
      </c>
      <c r="AY525" s="53" t="str">
        <f t="shared" ca="1" si="286"/>
        <v/>
      </c>
      <c r="AZ525" t="str">
        <f t="shared" ca="1" si="287"/>
        <v/>
      </c>
      <c r="BA525" s="121" t="str">
        <f t="shared" ca="1" si="288"/>
        <v/>
      </c>
      <c r="BB525" s="53" t="str">
        <f t="shared" ca="1" si="289"/>
        <v/>
      </c>
      <c r="BC525" t="str">
        <f t="shared" ca="1" si="290"/>
        <v/>
      </c>
      <c r="BD525" s="121" t="str">
        <f t="shared" ca="1" si="291"/>
        <v/>
      </c>
      <c r="BE525" s="53" t="str">
        <f t="shared" ca="1" si="292"/>
        <v/>
      </c>
      <c r="BF525" t="str">
        <f t="shared" ca="1" si="293"/>
        <v/>
      </c>
      <c r="BG525" s="121" t="str">
        <f t="shared" ca="1" si="294"/>
        <v/>
      </c>
      <c r="BH525" s="53" t="str">
        <f t="shared" ca="1" si="295"/>
        <v/>
      </c>
    </row>
    <row r="526" spans="1:60" ht="15.75" thickBot="1" x14ac:dyDescent="0.3">
      <c r="A526" s="48"/>
      <c r="B526" s="48"/>
      <c r="C526" s="48"/>
      <c r="D526" s="48"/>
      <c r="E526" s="48"/>
      <c r="F526" s="48"/>
      <c r="G526" s="48"/>
      <c r="H526" s="48"/>
      <c r="I526" s="48"/>
      <c r="J526" s="220" t="str">
        <f>IF(ISBLANK($G526),"",VLOOKUP($G526,'Chp 3 - Condition Assessment'!$N$5:$R$1000,4,FALSE))</f>
        <v/>
      </c>
      <c r="K526" s="105" t="str">
        <f>IF(ISBLANK($G526),"",VLOOKUP($G526,'Chp 3 - Condition Assessment'!$N$5:$R$1000,5,FALSE))</f>
        <v/>
      </c>
      <c r="L526" s="32" t="str">
        <f t="shared" si="275"/>
        <v xml:space="preserve">  </v>
      </c>
      <c r="P526" t="b">
        <f t="shared" si="270"/>
        <v>0</v>
      </c>
      <c r="Q526" t="str">
        <f t="shared" si="273"/>
        <v/>
      </c>
      <c r="R526" s="53" t="str">
        <f t="shared" si="264"/>
        <v/>
      </c>
      <c r="S526" s="108" t="str">
        <f t="shared" si="265"/>
        <v/>
      </c>
      <c r="T526" s="81" t="str">
        <f t="shared" si="266"/>
        <v/>
      </c>
      <c r="U526" s="105" t="str">
        <f t="shared" ref="U526:Y535" ca="1" si="296">IFERROR(IF((U$10-$S526)&lt;=$T526,$Q526,0),"")</f>
        <v/>
      </c>
      <c r="V526" s="105" t="str">
        <f t="shared" ca="1" si="296"/>
        <v/>
      </c>
      <c r="W526" s="105" t="str">
        <f t="shared" ca="1" si="296"/>
        <v/>
      </c>
      <c r="X526" s="105" t="str">
        <f t="shared" ca="1" si="296"/>
        <v/>
      </c>
      <c r="Y526" s="105" t="str">
        <f t="shared" ca="1" si="296"/>
        <v/>
      </c>
      <c r="AB526" s="111" t="str">
        <f t="shared" si="268"/>
        <v xml:space="preserve"> </v>
      </c>
      <c r="AC526" s="135"/>
      <c r="AD526" s="136"/>
      <c r="AE526" s="118" t="str">
        <f t="shared" si="276"/>
        <v/>
      </c>
      <c r="AF526" s="135"/>
      <c r="AG526" s="136"/>
      <c r="AH526" s="118" t="str">
        <f t="shared" si="277"/>
        <v/>
      </c>
      <c r="AI526" s="135"/>
      <c r="AJ526" s="136"/>
      <c r="AK526" s="118" t="str">
        <f t="shared" si="278"/>
        <v/>
      </c>
      <c r="AL526" s="135"/>
      <c r="AM526" s="136"/>
      <c r="AN526" s="118" t="str">
        <f t="shared" si="279"/>
        <v/>
      </c>
      <c r="AO526" s="135"/>
      <c r="AP526" s="136"/>
      <c r="AQ526" s="118" t="str">
        <f t="shared" si="280"/>
        <v/>
      </c>
      <c r="AT526" s="111" t="str">
        <f t="shared" si="281"/>
        <v xml:space="preserve"> </v>
      </c>
      <c r="AU526" t="str">
        <f t="shared" ca="1" si="282"/>
        <v/>
      </c>
      <c r="AV526" s="53" t="str">
        <f t="shared" ca="1" si="283"/>
        <v/>
      </c>
      <c r="AW526" t="str">
        <f t="shared" ca="1" si="284"/>
        <v/>
      </c>
      <c r="AX526" s="121" t="str">
        <f t="shared" ca="1" si="285"/>
        <v/>
      </c>
      <c r="AY526" s="53" t="str">
        <f t="shared" ca="1" si="286"/>
        <v/>
      </c>
      <c r="AZ526" t="str">
        <f t="shared" ca="1" si="287"/>
        <v/>
      </c>
      <c r="BA526" s="121" t="str">
        <f t="shared" ca="1" si="288"/>
        <v/>
      </c>
      <c r="BB526" s="53" t="str">
        <f t="shared" ca="1" si="289"/>
        <v/>
      </c>
      <c r="BC526" t="str">
        <f t="shared" ca="1" si="290"/>
        <v/>
      </c>
      <c r="BD526" s="121" t="str">
        <f t="shared" ca="1" si="291"/>
        <v/>
      </c>
      <c r="BE526" s="53" t="str">
        <f t="shared" ca="1" si="292"/>
        <v/>
      </c>
      <c r="BF526" t="str">
        <f t="shared" ca="1" si="293"/>
        <v/>
      </c>
      <c r="BG526" s="121" t="str">
        <f t="shared" ca="1" si="294"/>
        <v/>
      </c>
      <c r="BH526" s="53" t="str">
        <f t="shared" ca="1" si="295"/>
        <v/>
      </c>
    </row>
    <row r="527" spans="1:60" ht="15.75" thickBot="1" x14ac:dyDescent="0.3">
      <c r="A527" s="48"/>
      <c r="B527" s="48"/>
      <c r="C527" s="48"/>
      <c r="D527" s="48"/>
      <c r="E527" s="48"/>
      <c r="F527" s="48"/>
      <c r="G527" s="48"/>
      <c r="H527" s="48"/>
      <c r="I527" s="48"/>
      <c r="J527" s="220" t="str">
        <f>IF(ISBLANK($G527),"",VLOOKUP($G527,'Chp 3 - Condition Assessment'!$N$5:$R$1000,4,FALSE))</f>
        <v/>
      </c>
      <c r="K527" s="105" t="str">
        <f>IF(ISBLANK($G527),"",VLOOKUP($G527,'Chp 3 - Condition Assessment'!$N$5:$R$1000,5,FALSE))</f>
        <v/>
      </c>
      <c r="L527" s="32" t="str">
        <f t="shared" si="275"/>
        <v xml:space="preserve">  </v>
      </c>
      <c r="P527" t="b">
        <f t="shared" si="270"/>
        <v>0</v>
      </c>
      <c r="Q527" t="str">
        <f t="shared" si="273"/>
        <v/>
      </c>
      <c r="R527" s="53" t="str">
        <f t="shared" si="264"/>
        <v/>
      </c>
      <c r="S527" s="108" t="str">
        <f t="shared" si="265"/>
        <v/>
      </c>
      <c r="T527" s="81" t="str">
        <f t="shared" si="266"/>
        <v/>
      </c>
      <c r="U527" s="105" t="str">
        <f t="shared" ca="1" si="296"/>
        <v/>
      </c>
      <c r="V527" s="105" t="str">
        <f t="shared" ca="1" si="296"/>
        <v/>
      </c>
      <c r="W527" s="105" t="str">
        <f t="shared" ca="1" si="296"/>
        <v/>
      </c>
      <c r="X527" s="105" t="str">
        <f t="shared" ca="1" si="296"/>
        <v/>
      </c>
      <c r="Y527" s="105" t="str">
        <f t="shared" ca="1" si="296"/>
        <v/>
      </c>
      <c r="AB527" s="111" t="str">
        <f t="shared" si="268"/>
        <v xml:space="preserve"> </v>
      </c>
      <c r="AC527" s="135"/>
      <c r="AD527" s="136"/>
      <c r="AE527" s="118" t="str">
        <f t="shared" si="276"/>
        <v/>
      </c>
      <c r="AF527" s="135"/>
      <c r="AG527" s="136"/>
      <c r="AH527" s="118" t="str">
        <f t="shared" si="277"/>
        <v/>
      </c>
      <c r="AI527" s="135"/>
      <c r="AJ527" s="136"/>
      <c r="AK527" s="118" t="str">
        <f t="shared" si="278"/>
        <v/>
      </c>
      <c r="AL527" s="135"/>
      <c r="AM527" s="136"/>
      <c r="AN527" s="118" t="str">
        <f t="shared" si="279"/>
        <v/>
      </c>
      <c r="AO527" s="135"/>
      <c r="AP527" s="136"/>
      <c r="AQ527" s="118" t="str">
        <f t="shared" si="280"/>
        <v/>
      </c>
      <c r="AT527" s="111" t="str">
        <f t="shared" si="281"/>
        <v xml:space="preserve"> </v>
      </c>
      <c r="AU527" t="str">
        <f t="shared" ca="1" si="282"/>
        <v/>
      </c>
      <c r="AV527" s="53" t="str">
        <f t="shared" ca="1" si="283"/>
        <v/>
      </c>
      <c r="AW527" t="str">
        <f t="shared" ca="1" si="284"/>
        <v/>
      </c>
      <c r="AX527" s="121" t="str">
        <f t="shared" ca="1" si="285"/>
        <v/>
      </c>
      <c r="AY527" s="53" t="str">
        <f t="shared" ca="1" si="286"/>
        <v/>
      </c>
      <c r="AZ527" t="str">
        <f t="shared" ca="1" si="287"/>
        <v/>
      </c>
      <c r="BA527" s="121" t="str">
        <f t="shared" ca="1" si="288"/>
        <v/>
      </c>
      <c r="BB527" s="53" t="str">
        <f t="shared" ca="1" si="289"/>
        <v/>
      </c>
      <c r="BC527" t="str">
        <f t="shared" ca="1" si="290"/>
        <v/>
      </c>
      <c r="BD527" s="121" t="str">
        <f t="shared" ca="1" si="291"/>
        <v/>
      </c>
      <c r="BE527" s="53" t="str">
        <f t="shared" ca="1" si="292"/>
        <v/>
      </c>
      <c r="BF527" t="str">
        <f t="shared" ca="1" si="293"/>
        <v/>
      </c>
      <c r="BG527" s="121" t="str">
        <f t="shared" ca="1" si="294"/>
        <v/>
      </c>
      <c r="BH527" s="53" t="str">
        <f t="shared" ca="1" si="295"/>
        <v/>
      </c>
    </row>
    <row r="528" spans="1:60" ht="15.75" thickBot="1" x14ac:dyDescent="0.3">
      <c r="A528" s="48"/>
      <c r="B528" s="48"/>
      <c r="C528" s="48"/>
      <c r="D528" s="48"/>
      <c r="E528" s="48"/>
      <c r="F528" s="48"/>
      <c r="G528" s="48"/>
      <c r="H528" s="48"/>
      <c r="I528" s="48"/>
      <c r="J528" s="220" t="str">
        <f>IF(ISBLANK($G528),"",VLOOKUP($G528,'Chp 3 - Condition Assessment'!$N$5:$R$1000,4,FALSE))</f>
        <v/>
      </c>
      <c r="K528" s="105" t="str">
        <f>IF(ISBLANK($G528),"",VLOOKUP($G528,'Chp 3 - Condition Assessment'!$N$5:$R$1000,5,FALSE))</f>
        <v/>
      </c>
      <c r="L528" s="32" t="str">
        <f t="shared" si="275"/>
        <v xml:space="preserve">  </v>
      </c>
      <c r="P528" t="b">
        <f t="shared" si="270"/>
        <v>0</v>
      </c>
      <c r="Q528" t="str">
        <f t="shared" si="273"/>
        <v/>
      </c>
      <c r="R528" s="53" t="str">
        <f t="shared" si="264"/>
        <v/>
      </c>
      <c r="S528" s="108" t="str">
        <f t="shared" si="265"/>
        <v/>
      </c>
      <c r="T528" s="81" t="str">
        <f t="shared" si="266"/>
        <v/>
      </c>
      <c r="U528" s="105" t="str">
        <f t="shared" ca="1" si="296"/>
        <v/>
      </c>
      <c r="V528" s="105" t="str">
        <f t="shared" ca="1" si="296"/>
        <v/>
      </c>
      <c r="W528" s="105" t="str">
        <f t="shared" ca="1" si="296"/>
        <v/>
      </c>
      <c r="X528" s="105" t="str">
        <f t="shared" ca="1" si="296"/>
        <v/>
      </c>
      <c r="Y528" s="105" t="str">
        <f t="shared" ca="1" si="296"/>
        <v/>
      </c>
      <c r="AB528" s="111" t="str">
        <f t="shared" si="268"/>
        <v xml:space="preserve"> </v>
      </c>
      <c r="AC528" s="135"/>
      <c r="AD528" s="136"/>
      <c r="AE528" s="118" t="str">
        <f t="shared" si="276"/>
        <v/>
      </c>
      <c r="AF528" s="135"/>
      <c r="AG528" s="136"/>
      <c r="AH528" s="118" t="str">
        <f t="shared" si="277"/>
        <v/>
      </c>
      <c r="AI528" s="135"/>
      <c r="AJ528" s="136"/>
      <c r="AK528" s="118" t="str">
        <f t="shared" si="278"/>
        <v/>
      </c>
      <c r="AL528" s="135"/>
      <c r="AM528" s="136"/>
      <c r="AN528" s="118" t="str">
        <f t="shared" si="279"/>
        <v/>
      </c>
      <c r="AO528" s="135"/>
      <c r="AP528" s="136"/>
      <c r="AQ528" s="118" t="str">
        <f t="shared" si="280"/>
        <v/>
      </c>
      <c r="AT528" s="111" t="str">
        <f t="shared" si="281"/>
        <v xml:space="preserve"> </v>
      </c>
      <c r="AU528" t="str">
        <f t="shared" ca="1" si="282"/>
        <v/>
      </c>
      <c r="AV528" s="53" t="str">
        <f t="shared" ca="1" si="283"/>
        <v/>
      </c>
      <c r="AW528" t="str">
        <f t="shared" ca="1" si="284"/>
        <v/>
      </c>
      <c r="AX528" s="121" t="str">
        <f t="shared" ca="1" si="285"/>
        <v/>
      </c>
      <c r="AY528" s="53" t="str">
        <f t="shared" ca="1" si="286"/>
        <v/>
      </c>
      <c r="AZ528" t="str">
        <f t="shared" ca="1" si="287"/>
        <v/>
      </c>
      <c r="BA528" s="121" t="str">
        <f t="shared" ca="1" si="288"/>
        <v/>
      </c>
      <c r="BB528" s="53" t="str">
        <f t="shared" ca="1" si="289"/>
        <v/>
      </c>
      <c r="BC528" t="str">
        <f t="shared" ca="1" si="290"/>
        <v/>
      </c>
      <c r="BD528" s="121" t="str">
        <f t="shared" ca="1" si="291"/>
        <v/>
      </c>
      <c r="BE528" s="53" t="str">
        <f t="shared" ca="1" si="292"/>
        <v/>
      </c>
      <c r="BF528" t="str">
        <f t="shared" ca="1" si="293"/>
        <v/>
      </c>
      <c r="BG528" s="121" t="str">
        <f t="shared" ca="1" si="294"/>
        <v/>
      </c>
      <c r="BH528" s="53" t="str">
        <f t="shared" ca="1" si="295"/>
        <v/>
      </c>
    </row>
    <row r="529" spans="1:60" ht="15.75" thickBot="1" x14ac:dyDescent="0.3">
      <c r="A529" s="48"/>
      <c r="B529" s="48"/>
      <c r="C529" s="48"/>
      <c r="D529" s="48"/>
      <c r="E529" s="48"/>
      <c r="F529" s="48"/>
      <c r="G529" s="48"/>
      <c r="H529" s="48"/>
      <c r="I529" s="48"/>
      <c r="J529" s="220" t="str">
        <f>IF(ISBLANK($G529),"",VLOOKUP($G529,'Chp 3 - Condition Assessment'!$N$5:$R$1000,4,FALSE))</f>
        <v/>
      </c>
      <c r="K529" s="105" t="str">
        <f>IF(ISBLANK($G529),"",VLOOKUP($G529,'Chp 3 - Condition Assessment'!$N$5:$R$1000,5,FALSE))</f>
        <v/>
      </c>
      <c r="L529" s="32" t="str">
        <f t="shared" si="275"/>
        <v xml:space="preserve">  </v>
      </c>
      <c r="P529" t="b">
        <f t="shared" si="270"/>
        <v>0</v>
      </c>
      <c r="Q529" t="str">
        <f t="shared" si="273"/>
        <v/>
      </c>
      <c r="R529" s="53" t="str">
        <f t="shared" si="264"/>
        <v/>
      </c>
      <c r="S529" s="108" t="str">
        <f t="shared" si="265"/>
        <v/>
      </c>
      <c r="T529" s="81" t="str">
        <f t="shared" si="266"/>
        <v/>
      </c>
      <c r="U529" s="105" t="str">
        <f t="shared" ca="1" si="296"/>
        <v/>
      </c>
      <c r="V529" s="105" t="str">
        <f t="shared" ca="1" si="296"/>
        <v/>
      </c>
      <c r="W529" s="105" t="str">
        <f t="shared" ca="1" si="296"/>
        <v/>
      </c>
      <c r="X529" s="105" t="str">
        <f t="shared" ca="1" si="296"/>
        <v/>
      </c>
      <c r="Y529" s="105" t="str">
        <f t="shared" ca="1" si="296"/>
        <v/>
      </c>
      <c r="AB529" s="111" t="str">
        <f t="shared" si="268"/>
        <v xml:space="preserve"> </v>
      </c>
      <c r="AC529" s="135"/>
      <c r="AD529" s="136"/>
      <c r="AE529" s="118" t="str">
        <f t="shared" si="276"/>
        <v/>
      </c>
      <c r="AF529" s="135"/>
      <c r="AG529" s="136"/>
      <c r="AH529" s="118" t="str">
        <f t="shared" si="277"/>
        <v/>
      </c>
      <c r="AI529" s="135"/>
      <c r="AJ529" s="136"/>
      <c r="AK529" s="118" t="str">
        <f t="shared" si="278"/>
        <v/>
      </c>
      <c r="AL529" s="135"/>
      <c r="AM529" s="136"/>
      <c r="AN529" s="118" t="str">
        <f t="shared" si="279"/>
        <v/>
      </c>
      <c r="AO529" s="135"/>
      <c r="AP529" s="136"/>
      <c r="AQ529" s="118" t="str">
        <f t="shared" si="280"/>
        <v/>
      </c>
      <c r="AT529" s="111" t="str">
        <f t="shared" si="281"/>
        <v xml:space="preserve"> </v>
      </c>
      <c r="AU529" t="str">
        <f t="shared" ca="1" si="282"/>
        <v/>
      </c>
      <c r="AV529" s="53" t="str">
        <f t="shared" ca="1" si="283"/>
        <v/>
      </c>
      <c r="AW529" t="str">
        <f t="shared" ca="1" si="284"/>
        <v/>
      </c>
      <c r="AX529" s="121" t="str">
        <f t="shared" ca="1" si="285"/>
        <v/>
      </c>
      <c r="AY529" s="53" t="str">
        <f t="shared" ca="1" si="286"/>
        <v/>
      </c>
      <c r="AZ529" t="str">
        <f t="shared" ca="1" si="287"/>
        <v/>
      </c>
      <c r="BA529" s="121" t="str">
        <f t="shared" ca="1" si="288"/>
        <v/>
      </c>
      <c r="BB529" s="53" t="str">
        <f t="shared" ca="1" si="289"/>
        <v/>
      </c>
      <c r="BC529" t="str">
        <f t="shared" ca="1" si="290"/>
        <v/>
      </c>
      <c r="BD529" s="121" t="str">
        <f t="shared" ca="1" si="291"/>
        <v/>
      </c>
      <c r="BE529" s="53" t="str">
        <f t="shared" ca="1" si="292"/>
        <v/>
      </c>
      <c r="BF529" t="str">
        <f t="shared" ca="1" si="293"/>
        <v/>
      </c>
      <c r="BG529" s="121" t="str">
        <f t="shared" ca="1" si="294"/>
        <v/>
      </c>
      <c r="BH529" s="53" t="str">
        <f t="shared" ca="1" si="295"/>
        <v/>
      </c>
    </row>
    <row r="530" spans="1:60" ht="15.75" thickBot="1" x14ac:dyDescent="0.3">
      <c r="A530" s="48"/>
      <c r="B530" s="48"/>
      <c r="C530" s="48"/>
      <c r="D530" s="48"/>
      <c r="E530" s="48"/>
      <c r="F530" s="48"/>
      <c r="G530" s="48"/>
      <c r="H530" s="48"/>
      <c r="I530" s="48"/>
      <c r="J530" s="220" t="str">
        <f>IF(ISBLANK($G530),"",VLOOKUP($G530,'Chp 3 - Condition Assessment'!$N$5:$R$1000,4,FALSE))</f>
        <v/>
      </c>
      <c r="K530" s="105" t="str">
        <f>IF(ISBLANK($G530),"",VLOOKUP($G530,'Chp 3 - Condition Assessment'!$N$5:$R$1000,5,FALSE))</f>
        <v/>
      </c>
      <c r="L530" s="32" t="str">
        <f t="shared" si="275"/>
        <v xml:space="preserve">  </v>
      </c>
      <c r="P530" t="b">
        <f t="shared" si="270"/>
        <v>0</v>
      </c>
      <c r="Q530" t="str">
        <f t="shared" si="273"/>
        <v/>
      </c>
      <c r="R530" s="53" t="str">
        <f t="shared" si="264"/>
        <v/>
      </c>
      <c r="S530" s="108" t="str">
        <f t="shared" si="265"/>
        <v/>
      </c>
      <c r="T530" s="81" t="str">
        <f t="shared" si="266"/>
        <v/>
      </c>
      <c r="U530" s="105" t="str">
        <f t="shared" ca="1" si="296"/>
        <v/>
      </c>
      <c r="V530" s="105" t="str">
        <f t="shared" ca="1" si="296"/>
        <v/>
      </c>
      <c r="W530" s="105" t="str">
        <f t="shared" ca="1" si="296"/>
        <v/>
      </c>
      <c r="X530" s="105" t="str">
        <f t="shared" ca="1" si="296"/>
        <v/>
      </c>
      <c r="Y530" s="105" t="str">
        <f t="shared" ca="1" si="296"/>
        <v/>
      </c>
      <c r="AB530" s="111" t="str">
        <f t="shared" si="268"/>
        <v xml:space="preserve"> </v>
      </c>
      <c r="AC530" s="135"/>
      <c r="AD530" s="136"/>
      <c r="AE530" s="118" t="str">
        <f t="shared" si="276"/>
        <v/>
      </c>
      <c r="AF530" s="135"/>
      <c r="AG530" s="136"/>
      <c r="AH530" s="118" t="str">
        <f t="shared" si="277"/>
        <v/>
      </c>
      <c r="AI530" s="135"/>
      <c r="AJ530" s="136"/>
      <c r="AK530" s="118" t="str">
        <f t="shared" si="278"/>
        <v/>
      </c>
      <c r="AL530" s="135"/>
      <c r="AM530" s="136"/>
      <c r="AN530" s="118" t="str">
        <f t="shared" si="279"/>
        <v/>
      </c>
      <c r="AO530" s="135"/>
      <c r="AP530" s="136"/>
      <c r="AQ530" s="118" t="str">
        <f t="shared" si="280"/>
        <v/>
      </c>
      <c r="AT530" s="111" t="str">
        <f t="shared" si="281"/>
        <v xml:space="preserve"> </v>
      </c>
      <c r="AU530" t="str">
        <f t="shared" ca="1" si="282"/>
        <v/>
      </c>
      <c r="AV530" s="53" t="str">
        <f t="shared" ca="1" si="283"/>
        <v/>
      </c>
      <c r="AW530" t="str">
        <f t="shared" ca="1" si="284"/>
        <v/>
      </c>
      <c r="AX530" s="121" t="str">
        <f t="shared" ca="1" si="285"/>
        <v/>
      </c>
      <c r="AY530" s="53" t="str">
        <f t="shared" ca="1" si="286"/>
        <v/>
      </c>
      <c r="AZ530" t="str">
        <f t="shared" ca="1" si="287"/>
        <v/>
      </c>
      <c r="BA530" s="121" t="str">
        <f t="shared" ca="1" si="288"/>
        <v/>
      </c>
      <c r="BB530" s="53" t="str">
        <f t="shared" ca="1" si="289"/>
        <v/>
      </c>
      <c r="BC530" t="str">
        <f t="shared" ca="1" si="290"/>
        <v/>
      </c>
      <c r="BD530" s="121" t="str">
        <f t="shared" ca="1" si="291"/>
        <v/>
      </c>
      <c r="BE530" s="53" t="str">
        <f t="shared" ca="1" si="292"/>
        <v/>
      </c>
      <c r="BF530" t="str">
        <f t="shared" ca="1" si="293"/>
        <v/>
      </c>
      <c r="BG530" s="121" t="str">
        <f t="shared" ca="1" si="294"/>
        <v/>
      </c>
      <c r="BH530" s="53" t="str">
        <f t="shared" ca="1" si="295"/>
        <v/>
      </c>
    </row>
    <row r="531" spans="1:60" ht="15.75" thickBot="1" x14ac:dyDescent="0.3">
      <c r="A531" s="48"/>
      <c r="B531" s="48"/>
      <c r="C531" s="48"/>
      <c r="D531" s="48"/>
      <c r="E531" s="48"/>
      <c r="F531" s="48"/>
      <c r="G531" s="48"/>
      <c r="H531" s="48"/>
      <c r="I531" s="48"/>
      <c r="J531" s="220" t="str">
        <f>IF(ISBLANK($G531),"",VLOOKUP($G531,'Chp 3 - Condition Assessment'!$N$5:$R$1000,4,FALSE))</f>
        <v/>
      </c>
      <c r="K531" s="105" t="str">
        <f>IF(ISBLANK($G531),"",VLOOKUP($G531,'Chp 3 - Condition Assessment'!$N$5:$R$1000,5,FALSE))</f>
        <v/>
      </c>
      <c r="L531" s="32" t="str">
        <f t="shared" si="275"/>
        <v xml:space="preserve">  </v>
      </c>
      <c r="P531" t="b">
        <f t="shared" si="270"/>
        <v>0</v>
      </c>
      <c r="Q531" t="str">
        <f t="shared" si="273"/>
        <v/>
      </c>
      <c r="R531" s="53" t="str">
        <f t="shared" si="264"/>
        <v/>
      </c>
      <c r="S531" s="108" t="str">
        <f t="shared" si="265"/>
        <v/>
      </c>
      <c r="T531" s="81" t="str">
        <f t="shared" si="266"/>
        <v/>
      </c>
      <c r="U531" s="105" t="str">
        <f t="shared" ca="1" si="296"/>
        <v/>
      </c>
      <c r="V531" s="105" t="str">
        <f t="shared" ca="1" si="296"/>
        <v/>
      </c>
      <c r="W531" s="105" t="str">
        <f t="shared" ca="1" si="296"/>
        <v/>
      </c>
      <c r="X531" s="105" t="str">
        <f t="shared" ca="1" si="296"/>
        <v/>
      </c>
      <c r="Y531" s="105" t="str">
        <f t="shared" ca="1" si="296"/>
        <v/>
      </c>
      <c r="AB531" s="111" t="str">
        <f t="shared" si="268"/>
        <v xml:space="preserve"> </v>
      </c>
      <c r="AC531" s="135"/>
      <c r="AD531" s="136"/>
      <c r="AE531" s="118" t="str">
        <f t="shared" si="276"/>
        <v/>
      </c>
      <c r="AF531" s="135"/>
      <c r="AG531" s="136"/>
      <c r="AH531" s="118" t="str">
        <f t="shared" si="277"/>
        <v/>
      </c>
      <c r="AI531" s="135"/>
      <c r="AJ531" s="136"/>
      <c r="AK531" s="118" t="str">
        <f t="shared" si="278"/>
        <v/>
      </c>
      <c r="AL531" s="135"/>
      <c r="AM531" s="136"/>
      <c r="AN531" s="118" t="str">
        <f t="shared" si="279"/>
        <v/>
      </c>
      <c r="AO531" s="135"/>
      <c r="AP531" s="136"/>
      <c r="AQ531" s="118" t="str">
        <f t="shared" si="280"/>
        <v/>
      </c>
      <c r="AT531" s="111" t="str">
        <f t="shared" si="281"/>
        <v xml:space="preserve"> </v>
      </c>
      <c r="AU531" t="str">
        <f t="shared" ca="1" si="282"/>
        <v/>
      </c>
      <c r="AV531" s="53" t="str">
        <f t="shared" ca="1" si="283"/>
        <v/>
      </c>
      <c r="AW531" t="str">
        <f t="shared" ca="1" si="284"/>
        <v/>
      </c>
      <c r="AX531" s="121" t="str">
        <f t="shared" ca="1" si="285"/>
        <v/>
      </c>
      <c r="AY531" s="53" t="str">
        <f t="shared" ca="1" si="286"/>
        <v/>
      </c>
      <c r="AZ531" t="str">
        <f t="shared" ca="1" si="287"/>
        <v/>
      </c>
      <c r="BA531" s="121" t="str">
        <f t="shared" ca="1" si="288"/>
        <v/>
      </c>
      <c r="BB531" s="53" t="str">
        <f t="shared" ca="1" si="289"/>
        <v/>
      </c>
      <c r="BC531" t="str">
        <f t="shared" ca="1" si="290"/>
        <v/>
      </c>
      <c r="BD531" s="121" t="str">
        <f t="shared" ca="1" si="291"/>
        <v/>
      </c>
      <c r="BE531" s="53" t="str">
        <f t="shared" ca="1" si="292"/>
        <v/>
      </c>
      <c r="BF531" t="str">
        <f t="shared" ca="1" si="293"/>
        <v/>
      </c>
      <c r="BG531" s="121" t="str">
        <f t="shared" ca="1" si="294"/>
        <v/>
      </c>
      <c r="BH531" s="53" t="str">
        <f t="shared" ca="1" si="295"/>
        <v/>
      </c>
    </row>
    <row r="532" spans="1:60" ht="15.75" thickBot="1" x14ac:dyDescent="0.3">
      <c r="A532" s="48"/>
      <c r="B532" s="48"/>
      <c r="C532" s="48"/>
      <c r="D532" s="48"/>
      <c r="E532" s="48"/>
      <c r="F532" s="48"/>
      <c r="G532" s="48"/>
      <c r="H532" s="48"/>
      <c r="I532" s="48"/>
      <c r="J532" s="220" t="str">
        <f>IF(ISBLANK($G532),"",VLOOKUP($G532,'Chp 3 - Condition Assessment'!$N$5:$R$1000,4,FALSE))</f>
        <v/>
      </c>
      <c r="K532" s="105" t="str">
        <f>IF(ISBLANK($G532),"",VLOOKUP($G532,'Chp 3 - Condition Assessment'!$N$5:$R$1000,5,FALSE))</f>
        <v/>
      </c>
      <c r="L532" s="32" t="str">
        <f t="shared" si="275"/>
        <v xml:space="preserve">  </v>
      </c>
      <c r="P532" t="b">
        <f t="shared" si="270"/>
        <v>0</v>
      </c>
      <c r="Q532" t="str">
        <f t="shared" si="273"/>
        <v/>
      </c>
      <c r="R532" s="53" t="str">
        <f t="shared" si="264"/>
        <v/>
      </c>
      <c r="S532" s="108" t="str">
        <f t="shared" si="265"/>
        <v/>
      </c>
      <c r="T532" s="81" t="str">
        <f t="shared" si="266"/>
        <v/>
      </c>
      <c r="U532" s="105" t="str">
        <f t="shared" ca="1" si="296"/>
        <v/>
      </c>
      <c r="V532" s="105" t="str">
        <f t="shared" ca="1" si="296"/>
        <v/>
      </c>
      <c r="W532" s="105" t="str">
        <f t="shared" ca="1" si="296"/>
        <v/>
      </c>
      <c r="X532" s="105" t="str">
        <f t="shared" ca="1" si="296"/>
        <v/>
      </c>
      <c r="Y532" s="105" t="str">
        <f t="shared" ca="1" si="296"/>
        <v/>
      </c>
      <c r="AB532" s="111" t="str">
        <f t="shared" si="268"/>
        <v xml:space="preserve"> </v>
      </c>
      <c r="AC532" s="135"/>
      <c r="AD532" s="136"/>
      <c r="AE532" s="118" t="str">
        <f t="shared" si="276"/>
        <v/>
      </c>
      <c r="AF532" s="135"/>
      <c r="AG532" s="136"/>
      <c r="AH532" s="118" t="str">
        <f t="shared" si="277"/>
        <v/>
      </c>
      <c r="AI532" s="135"/>
      <c r="AJ532" s="136"/>
      <c r="AK532" s="118" t="str">
        <f t="shared" si="278"/>
        <v/>
      </c>
      <c r="AL532" s="135"/>
      <c r="AM532" s="136"/>
      <c r="AN532" s="118" t="str">
        <f t="shared" si="279"/>
        <v/>
      </c>
      <c r="AO532" s="135"/>
      <c r="AP532" s="136"/>
      <c r="AQ532" s="118" t="str">
        <f t="shared" si="280"/>
        <v/>
      </c>
      <c r="AT532" s="111" t="str">
        <f t="shared" si="281"/>
        <v xml:space="preserve"> </v>
      </c>
      <c r="AU532" t="str">
        <f t="shared" ca="1" si="282"/>
        <v/>
      </c>
      <c r="AV532" s="53" t="str">
        <f t="shared" ca="1" si="283"/>
        <v/>
      </c>
      <c r="AW532" t="str">
        <f t="shared" ca="1" si="284"/>
        <v/>
      </c>
      <c r="AX532" s="121" t="str">
        <f t="shared" ca="1" si="285"/>
        <v/>
      </c>
      <c r="AY532" s="53" t="str">
        <f t="shared" ca="1" si="286"/>
        <v/>
      </c>
      <c r="AZ532" t="str">
        <f t="shared" ca="1" si="287"/>
        <v/>
      </c>
      <c r="BA532" s="121" t="str">
        <f t="shared" ca="1" si="288"/>
        <v/>
      </c>
      <c r="BB532" s="53" t="str">
        <f t="shared" ca="1" si="289"/>
        <v/>
      </c>
      <c r="BC532" t="str">
        <f t="shared" ca="1" si="290"/>
        <v/>
      </c>
      <c r="BD532" s="121" t="str">
        <f t="shared" ca="1" si="291"/>
        <v/>
      </c>
      <c r="BE532" s="53" t="str">
        <f t="shared" ca="1" si="292"/>
        <v/>
      </c>
      <c r="BF532" t="str">
        <f t="shared" ca="1" si="293"/>
        <v/>
      </c>
      <c r="BG532" s="121" t="str">
        <f t="shared" ca="1" si="294"/>
        <v/>
      </c>
      <c r="BH532" s="53" t="str">
        <f t="shared" ca="1" si="295"/>
        <v/>
      </c>
    </row>
    <row r="533" spans="1:60" ht="15.75" thickBot="1" x14ac:dyDescent="0.3">
      <c r="A533" s="48"/>
      <c r="B533" s="48"/>
      <c r="C533" s="48"/>
      <c r="D533" s="48"/>
      <c r="E533" s="48"/>
      <c r="F533" s="48"/>
      <c r="G533" s="48"/>
      <c r="H533" s="48"/>
      <c r="I533" s="48"/>
      <c r="J533" s="220" t="str">
        <f>IF(ISBLANK($G533),"",VLOOKUP($G533,'Chp 3 - Condition Assessment'!$N$5:$R$1000,4,FALSE))</f>
        <v/>
      </c>
      <c r="K533" s="105" t="str">
        <f>IF(ISBLANK($G533),"",VLOOKUP($G533,'Chp 3 - Condition Assessment'!$N$5:$R$1000,5,FALSE))</f>
        <v/>
      </c>
      <c r="L533" s="32" t="str">
        <f t="shared" si="275"/>
        <v xml:space="preserve">  </v>
      </c>
      <c r="P533" t="b">
        <f t="shared" si="270"/>
        <v>0</v>
      </c>
      <c r="Q533" t="str">
        <f t="shared" si="273"/>
        <v/>
      </c>
      <c r="R533" s="53" t="str">
        <f t="shared" si="264"/>
        <v/>
      </c>
      <c r="S533" s="108" t="str">
        <f t="shared" si="265"/>
        <v/>
      </c>
      <c r="T533" s="81" t="str">
        <f t="shared" si="266"/>
        <v/>
      </c>
      <c r="U533" s="105" t="str">
        <f t="shared" ca="1" si="296"/>
        <v/>
      </c>
      <c r="V533" s="105" t="str">
        <f t="shared" ca="1" si="296"/>
        <v/>
      </c>
      <c r="W533" s="105" t="str">
        <f t="shared" ca="1" si="296"/>
        <v/>
      </c>
      <c r="X533" s="105" t="str">
        <f t="shared" ca="1" si="296"/>
        <v/>
      </c>
      <c r="Y533" s="105" t="str">
        <f t="shared" ca="1" si="296"/>
        <v/>
      </c>
      <c r="AB533" s="111" t="str">
        <f t="shared" si="268"/>
        <v xml:space="preserve"> </v>
      </c>
      <c r="AC533" s="135"/>
      <c r="AD533" s="136"/>
      <c r="AE533" s="118" t="str">
        <f t="shared" si="276"/>
        <v/>
      </c>
      <c r="AF533" s="135"/>
      <c r="AG533" s="136"/>
      <c r="AH533" s="118" t="str">
        <f t="shared" si="277"/>
        <v/>
      </c>
      <c r="AI533" s="135"/>
      <c r="AJ533" s="136"/>
      <c r="AK533" s="118" t="str">
        <f t="shared" si="278"/>
        <v/>
      </c>
      <c r="AL533" s="135"/>
      <c r="AM533" s="136"/>
      <c r="AN533" s="118" t="str">
        <f t="shared" si="279"/>
        <v/>
      </c>
      <c r="AO533" s="135"/>
      <c r="AP533" s="136"/>
      <c r="AQ533" s="118" t="str">
        <f t="shared" si="280"/>
        <v/>
      </c>
      <c r="AT533" s="111" t="str">
        <f t="shared" si="281"/>
        <v xml:space="preserve"> </v>
      </c>
      <c r="AU533" t="str">
        <f t="shared" ca="1" si="282"/>
        <v/>
      </c>
      <c r="AV533" s="53" t="str">
        <f t="shared" ca="1" si="283"/>
        <v/>
      </c>
      <c r="AW533" t="str">
        <f t="shared" ca="1" si="284"/>
        <v/>
      </c>
      <c r="AX533" s="121" t="str">
        <f t="shared" ca="1" si="285"/>
        <v/>
      </c>
      <c r="AY533" s="53" t="str">
        <f t="shared" ca="1" si="286"/>
        <v/>
      </c>
      <c r="AZ533" t="str">
        <f t="shared" ca="1" si="287"/>
        <v/>
      </c>
      <c r="BA533" s="121" t="str">
        <f t="shared" ca="1" si="288"/>
        <v/>
      </c>
      <c r="BB533" s="53" t="str">
        <f t="shared" ca="1" si="289"/>
        <v/>
      </c>
      <c r="BC533" t="str">
        <f t="shared" ca="1" si="290"/>
        <v/>
      </c>
      <c r="BD533" s="121" t="str">
        <f t="shared" ca="1" si="291"/>
        <v/>
      </c>
      <c r="BE533" s="53" t="str">
        <f t="shared" ca="1" si="292"/>
        <v/>
      </c>
      <c r="BF533" t="str">
        <f t="shared" ca="1" si="293"/>
        <v/>
      </c>
      <c r="BG533" s="121" t="str">
        <f t="shared" ca="1" si="294"/>
        <v/>
      </c>
      <c r="BH533" s="53" t="str">
        <f t="shared" ca="1" si="295"/>
        <v/>
      </c>
    </row>
    <row r="534" spans="1:60" ht="15.75" thickBot="1" x14ac:dyDescent="0.3">
      <c r="A534" s="48"/>
      <c r="B534" s="48"/>
      <c r="C534" s="48"/>
      <c r="D534" s="48"/>
      <c r="E534" s="48"/>
      <c r="F534" s="48"/>
      <c r="G534" s="48"/>
      <c r="H534" s="48"/>
      <c r="I534" s="48"/>
      <c r="J534" s="220" t="str">
        <f>IF(ISBLANK($G534),"",VLOOKUP($G534,'Chp 3 - Condition Assessment'!$N$5:$R$1000,4,FALSE))</f>
        <v/>
      </c>
      <c r="K534" s="105" t="str">
        <f>IF(ISBLANK($G534),"",VLOOKUP($G534,'Chp 3 - Condition Assessment'!$N$5:$R$1000,5,FALSE))</f>
        <v/>
      </c>
      <c r="L534" s="32" t="str">
        <f t="shared" si="275"/>
        <v xml:space="preserve">  </v>
      </c>
      <c r="P534" t="b">
        <f t="shared" si="270"/>
        <v>0</v>
      </c>
      <c r="Q534" t="str">
        <f t="shared" si="273"/>
        <v/>
      </c>
      <c r="R534" s="53" t="str">
        <f t="shared" si="264"/>
        <v/>
      </c>
      <c r="S534" s="108" t="str">
        <f t="shared" si="265"/>
        <v/>
      </c>
      <c r="T534" s="81" t="str">
        <f t="shared" si="266"/>
        <v/>
      </c>
      <c r="U534" s="105" t="str">
        <f t="shared" ca="1" si="296"/>
        <v/>
      </c>
      <c r="V534" s="105" t="str">
        <f t="shared" ca="1" si="296"/>
        <v/>
      </c>
      <c r="W534" s="105" t="str">
        <f t="shared" ca="1" si="296"/>
        <v/>
      </c>
      <c r="X534" s="105" t="str">
        <f t="shared" ca="1" si="296"/>
        <v/>
      </c>
      <c r="Y534" s="105" t="str">
        <f t="shared" ca="1" si="296"/>
        <v/>
      </c>
      <c r="AB534" s="111" t="str">
        <f t="shared" si="268"/>
        <v xml:space="preserve"> </v>
      </c>
      <c r="AC534" s="135"/>
      <c r="AD534" s="136"/>
      <c r="AE534" s="118" t="str">
        <f t="shared" si="276"/>
        <v/>
      </c>
      <c r="AF534" s="135"/>
      <c r="AG534" s="136"/>
      <c r="AH534" s="118" t="str">
        <f t="shared" si="277"/>
        <v/>
      </c>
      <c r="AI534" s="135"/>
      <c r="AJ534" s="136"/>
      <c r="AK534" s="118" t="str">
        <f t="shared" si="278"/>
        <v/>
      </c>
      <c r="AL534" s="135"/>
      <c r="AM534" s="136"/>
      <c r="AN534" s="118" t="str">
        <f t="shared" si="279"/>
        <v/>
      </c>
      <c r="AO534" s="135"/>
      <c r="AP534" s="136"/>
      <c r="AQ534" s="118" t="str">
        <f t="shared" si="280"/>
        <v/>
      </c>
      <c r="AT534" s="111" t="str">
        <f t="shared" si="281"/>
        <v xml:space="preserve"> </v>
      </c>
      <c r="AU534" t="str">
        <f t="shared" ca="1" si="282"/>
        <v/>
      </c>
      <c r="AV534" s="53" t="str">
        <f t="shared" ca="1" si="283"/>
        <v/>
      </c>
      <c r="AW534" t="str">
        <f t="shared" ca="1" si="284"/>
        <v/>
      </c>
      <c r="AX534" s="121" t="str">
        <f t="shared" ca="1" si="285"/>
        <v/>
      </c>
      <c r="AY534" s="53" t="str">
        <f t="shared" ca="1" si="286"/>
        <v/>
      </c>
      <c r="AZ534" t="str">
        <f t="shared" ca="1" si="287"/>
        <v/>
      </c>
      <c r="BA534" s="121" t="str">
        <f t="shared" ca="1" si="288"/>
        <v/>
      </c>
      <c r="BB534" s="53" t="str">
        <f t="shared" ca="1" si="289"/>
        <v/>
      </c>
      <c r="BC534" t="str">
        <f t="shared" ca="1" si="290"/>
        <v/>
      </c>
      <c r="BD534" s="121" t="str">
        <f t="shared" ca="1" si="291"/>
        <v/>
      </c>
      <c r="BE534" s="53" t="str">
        <f t="shared" ca="1" si="292"/>
        <v/>
      </c>
      <c r="BF534" t="str">
        <f t="shared" ca="1" si="293"/>
        <v/>
      </c>
      <c r="BG534" s="121" t="str">
        <f t="shared" ca="1" si="294"/>
        <v/>
      </c>
      <c r="BH534" s="53" t="str">
        <f t="shared" ca="1" si="295"/>
        <v/>
      </c>
    </row>
    <row r="535" spans="1:60" ht="15.75" thickBot="1" x14ac:dyDescent="0.3">
      <c r="A535" s="48"/>
      <c r="B535" s="48"/>
      <c r="C535" s="48"/>
      <c r="D535" s="48"/>
      <c r="E535" s="48"/>
      <c r="F535" s="48"/>
      <c r="G535" s="48"/>
      <c r="H535" s="48"/>
      <c r="I535" s="48"/>
      <c r="J535" s="220" t="str">
        <f>IF(ISBLANK($G535),"",VLOOKUP($G535,'Chp 3 - Condition Assessment'!$N$5:$R$1000,4,FALSE))</f>
        <v/>
      </c>
      <c r="K535" s="105" t="str">
        <f>IF(ISBLANK($G535),"",VLOOKUP($G535,'Chp 3 - Condition Assessment'!$N$5:$R$1000,5,FALSE))</f>
        <v/>
      </c>
      <c r="L535" s="32" t="str">
        <f t="shared" si="275"/>
        <v xml:space="preserve">  </v>
      </c>
      <c r="P535" t="b">
        <f t="shared" si="270"/>
        <v>0</v>
      </c>
      <c r="Q535" t="str">
        <f t="shared" si="273"/>
        <v/>
      </c>
      <c r="R535" s="53" t="str">
        <f t="shared" si="264"/>
        <v/>
      </c>
      <c r="S535" s="108" t="str">
        <f t="shared" si="265"/>
        <v/>
      </c>
      <c r="T535" s="81" t="str">
        <f t="shared" si="266"/>
        <v/>
      </c>
      <c r="U535" s="105" t="str">
        <f t="shared" ca="1" si="296"/>
        <v/>
      </c>
      <c r="V535" s="105" t="str">
        <f t="shared" ca="1" si="296"/>
        <v/>
      </c>
      <c r="W535" s="105" t="str">
        <f t="shared" ca="1" si="296"/>
        <v/>
      </c>
      <c r="X535" s="105" t="str">
        <f t="shared" ca="1" si="296"/>
        <v/>
      </c>
      <c r="Y535" s="105" t="str">
        <f t="shared" ca="1" si="296"/>
        <v/>
      </c>
      <c r="AB535" s="111" t="str">
        <f t="shared" si="268"/>
        <v xml:space="preserve"> </v>
      </c>
      <c r="AC535" s="135"/>
      <c r="AD535" s="136"/>
      <c r="AE535" s="118" t="str">
        <f t="shared" si="276"/>
        <v/>
      </c>
      <c r="AF535" s="135"/>
      <c r="AG535" s="136"/>
      <c r="AH535" s="118" t="str">
        <f t="shared" si="277"/>
        <v/>
      </c>
      <c r="AI535" s="135"/>
      <c r="AJ535" s="136"/>
      <c r="AK535" s="118" t="str">
        <f t="shared" si="278"/>
        <v/>
      </c>
      <c r="AL535" s="135"/>
      <c r="AM535" s="136"/>
      <c r="AN535" s="118" t="str">
        <f t="shared" si="279"/>
        <v/>
      </c>
      <c r="AO535" s="135"/>
      <c r="AP535" s="136"/>
      <c r="AQ535" s="118" t="str">
        <f t="shared" si="280"/>
        <v/>
      </c>
      <c r="AT535" s="111" t="str">
        <f t="shared" si="281"/>
        <v xml:space="preserve"> </v>
      </c>
      <c r="AU535" t="str">
        <f t="shared" ca="1" si="282"/>
        <v/>
      </c>
      <c r="AV535" s="53" t="str">
        <f t="shared" ca="1" si="283"/>
        <v/>
      </c>
      <c r="AW535" t="str">
        <f t="shared" ca="1" si="284"/>
        <v/>
      </c>
      <c r="AX535" s="121" t="str">
        <f t="shared" ca="1" si="285"/>
        <v/>
      </c>
      <c r="AY535" s="53" t="str">
        <f t="shared" ca="1" si="286"/>
        <v/>
      </c>
      <c r="AZ535" t="str">
        <f t="shared" ca="1" si="287"/>
        <v/>
      </c>
      <c r="BA535" s="121" t="str">
        <f t="shared" ca="1" si="288"/>
        <v/>
      </c>
      <c r="BB535" s="53" t="str">
        <f t="shared" ca="1" si="289"/>
        <v/>
      </c>
      <c r="BC535" t="str">
        <f t="shared" ca="1" si="290"/>
        <v/>
      </c>
      <c r="BD535" s="121" t="str">
        <f t="shared" ca="1" si="291"/>
        <v/>
      </c>
      <c r="BE535" s="53" t="str">
        <f t="shared" ca="1" si="292"/>
        <v/>
      </c>
      <c r="BF535" t="str">
        <f t="shared" ca="1" si="293"/>
        <v/>
      </c>
      <c r="BG535" s="121" t="str">
        <f t="shared" ca="1" si="294"/>
        <v/>
      </c>
      <c r="BH535" s="53" t="str">
        <f t="shared" ca="1" si="295"/>
        <v/>
      </c>
    </row>
    <row r="536" spans="1:60" ht="15.75" thickBot="1" x14ac:dyDescent="0.3">
      <c r="A536" s="48"/>
      <c r="B536" s="48"/>
      <c r="C536" s="48"/>
      <c r="D536" s="48"/>
      <c r="E536" s="48"/>
      <c r="F536" s="48"/>
      <c r="G536" s="48"/>
      <c r="H536" s="48"/>
      <c r="I536" s="48"/>
      <c r="J536" s="220" t="str">
        <f>IF(ISBLANK($G536),"",VLOOKUP($G536,'Chp 3 - Condition Assessment'!$N$5:$R$1000,4,FALSE))</f>
        <v/>
      </c>
      <c r="K536" s="105" t="str">
        <f>IF(ISBLANK($G536),"",VLOOKUP($G536,'Chp 3 - Condition Assessment'!$N$5:$R$1000,5,FALSE))</f>
        <v/>
      </c>
      <c r="L536" s="32" t="str">
        <f t="shared" si="275"/>
        <v xml:space="preserve">  </v>
      </c>
      <c r="P536" t="b">
        <f t="shared" si="270"/>
        <v>0</v>
      </c>
      <c r="Q536" t="str">
        <f t="shared" si="273"/>
        <v/>
      </c>
      <c r="R536" s="53" t="str">
        <f t="shared" si="264"/>
        <v/>
      </c>
      <c r="S536" s="108" t="str">
        <f t="shared" si="265"/>
        <v/>
      </c>
      <c r="T536" s="81" t="str">
        <f t="shared" si="266"/>
        <v/>
      </c>
      <c r="U536" s="105" t="str">
        <f t="shared" ref="U536:Y545" ca="1" si="297">IFERROR(IF((U$10-$S536)&lt;=$T536,$Q536,0),"")</f>
        <v/>
      </c>
      <c r="V536" s="105" t="str">
        <f t="shared" ca="1" si="297"/>
        <v/>
      </c>
      <c r="W536" s="105" t="str">
        <f t="shared" ca="1" si="297"/>
        <v/>
      </c>
      <c r="X536" s="105" t="str">
        <f t="shared" ca="1" si="297"/>
        <v/>
      </c>
      <c r="Y536" s="105" t="str">
        <f t="shared" ca="1" si="297"/>
        <v/>
      </c>
      <c r="AB536" s="111" t="str">
        <f t="shared" si="268"/>
        <v xml:space="preserve"> </v>
      </c>
      <c r="AC536" s="135"/>
      <c r="AD536" s="136"/>
      <c r="AE536" s="118" t="str">
        <f t="shared" si="276"/>
        <v/>
      </c>
      <c r="AF536" s="135"/>
      <c r="AG536" s="136"/>
      <c r="AH536" s="118" t="str">
        <f t="shared" si="277"/>
        <v/>
      </c>
      <c r="AI536" s="135"/>
      <c r="AJ536" s="136"/>
      <c r="AK536" s="118" t="str">
        <f t="shared" si="278"/>
        <v/>
      </c>
      <c r="AL536" s="135"/>
      <c r="AM536" s="136"/>
      <c r="AN536" s="118" t="str">
        <f t="shared" si="279"/>
        <v/>
      </c>
      <c r="AO536" s="135"/>
      <c r="AP536" s="136"/>
      <c r="AQ536" s="118" t="str">
        <f t="shared" si="280"/>
        <v/>
      </c>
      <c r="AT536" s="111" t="str">
        <f t="shared" si="281"/>
        <v xml:space="preserve"> </v>
      </c>
      <c r="AU536" t="str">
        <f t="shared" ca="1" si="282"/>
        <v/>
      </c>
      <c r="AV536" s="53" t="str">
        <f t="shared" ca="1" si="283"/>
        <v/>
      </c>
      <c r="AW536" t="str">
        <f t="shared" ca="1" si="284"/>
        <v/>
      </c>
      <c r="AX536" s="121" t="str">
        <f t="shared" ca="1" si="285"/>
        <v/>
      </c>
      <c r="AY536" s="53" t="str">
        <f t="shared" ca="1" si="286"/>
        <v/>
      </c>
      <c r="AZ536" t="str">
        <f t="shared" ca="1" si="287"/>
        <v/>
      </c>
      <c r="BA536" s="121" t="str">
        <f t="shared" ca="1" si="288"/>
        <v/>
      </c>
      <c r="BB536" s="53" t="str">
        <f t="shared" ca="1" si="289"/>
        <v/>
      </c>
      <c r="BC536" t="str">
        <f t="shared" ca="1" si="290"/>
        <v/>
      </c>
      <c r="BD536" s="121" t="str">
        <f t="shared" ca="1" si="291"/>
        <v/>
      </c>
      <c r="BE536" s="53" t="str">
        <f t="shared" ca="1" si="292"/>
        <v/>
      </c>
      <c r="BF536" t="str">
        <f t="shared" ca="1" si="293"/>
        <v/>
      </c>
      <c r="BG536" s="121" t="str">
        <f t="shared" ca="1" si="294"/>
        <v/>
      </c>
      <c r="BH536" s="53" t="str">
        <f t="shared" ca="1" si="295"/>
        <v/>
      </c>
    </row>
    <row r="537" spans="1:60" ht="15.75" thickBot="1" x14ac:dyDescent="0.3">
      <c r="A537" s="48"/>
      <c r="B537" s="48"/>
      <c r="C537" s="48"/>
      <c r="D537" s="48"/>
      <c r="E537" s="48"/>
      <c r="F537" s="48"/>
      <c r="G537" s="48"/>
      <c r="H537" s="48"/>
      <c r="I537" s="48"/>
      <c r="J537" s="220" t="str">
        <f>IF(ISBLANK($G537),"",VLOOKUP($G537,'Chp 3 - Condition Assessment'!$N$5:$R$1000,4,FALSE))</f>
        <v/>
      </c>
      <c r="K537" s="105" t="str">
        <f>IF(ISBLANK($G537),"",VLOOKUP($G537,'Chp 3 - Condition Assessment'!$N$5:$R$1000,5,FALSE))</f>
        <v/>
      </c>
      <c r="L537" s="32" t="str">
        <f t="shared" si="275"/>
        <v xml:space="preserve">  </v>
      </c>
      <c r="P537" t="b">
        <f t="shared" si="270"/>
        <v>0</v>
      </c>
      <c r="Q537" t="str">
        <f t="shared" si="273"/>
        <v/>
      </c>
      <c r="R537" s="53" t="str">
        <f t="shared" si="264"/>
        <v/>
      </c>
      <c r="S537" s="108" t="str">
        <f t="shared" si="265"/>
        <v/>
      </c>
      <c r="T537" s="81" t="str">
        <f t="shared" si="266"/>
        <v/>
      </c>
      <c r="U537" s="105" t="str">
        <f t="shared" ca="1" si="297"/>
        <v/>
      </c>
      <c r="V537" s="105" t="str">
        <f t="shared" ca="1" si="297"/>
        <v/>
      </c>
      <c r="W537" s="105" t="str">
        <f t="shared" ca="1" si="297"/>
        <v/>
      </c>
      <c r="X537" s="105" t="str">
        <f t="shared" ca="1" si="297"/>
        <v/>
      </c>
      <c r="Y537" s="105" t="str">
        <f t="shared" ca="1" si="297"/>
        <v/>
      </c>
      <c r="AB537" s="111" t="str">
        <f t="shared" si="268"/>
        <v xml:space="preserve"> </v>
      </c>
      <c r="AC537" s="135"/>
      <c r="AD537" s="136"/>
      <c r="AE537" s="118" t="str">
        <f t="shared" si="276"/>
        <v/>
      </c>
      <c r="AF537" s="135"/>
      <c r="AG537" s="136"/>
      <c r="AH537" s="118" t="str">
        <f t="shared" si="277"/>
        <v/>
      </c>
      <c r="AI537" s="135"/>
      <c r="AJ537" s="136"/>
      <c r="AK537" s="118" t="str">
        <f t="shared" si="278"/>
        <v/>
      </c>
      <c r="AL537" s="135"/>
      <c r="AM537" s="136"/>
      <c r="AN537" s="118" t="str">
        <f t="shared" si="279"/>
        <v/>
      </c>
      <c r="AO537" s="135"/>
      <c r="AP537" s="136"/>
      <c r="AQ537" s="118" t="str">
        <f t="shared" si="280"/>
        <v/>
      </c>
      <c r="AT537" s="111" t="str">
        <f t="shared" si="281"/>
        <v xml:space="preserve"> </v>
      </c>
      <c r="AU537" t="str">
        <f t="shared" ca="1" si="282"/>
        <v/>
      </c>
      <c r="AV537" s="53" t="str">
        <f t="shared" ca="1" si="283"/>
        <v/>
      </c>
      <c r="AW537" t="str">
        <f t="shared" ca="1" si="284"/>
        <v/>
      </c>
      <c r="AX537" s="121" t="str">
        <f t="shared" ca="1" si="285"/>
        <v/>
      </c>
      <c r="AY537" s="53" t="str">
        <f t="shared" ca="1" si="286"/>
        <v/>
      </c>
      <c r="AZ537" t="str">
        <f t="shared" ca="1" si="287"/>
        <v/>
      </c>
      <c r="BA537" s="121" t="str">
        <f t="shared" ca="1" si="288"/>
        <v/>
      </c>
      <c r="BB537" s="53" t="str">
        <f t="shared" ca="1" si="289"/>
        <v/>
      </c>
      <c r="BC537" t="str">
        <f t="shared" ca="1" si="290"/>
        <v/>
      </c>
      <c r="BD537" s="121" t="str">
        <f t="shared" ca="1" si="291"/>
        <v/>
      </c>
      <c r="BE537" s="53" t="str">
        <f t="shared" ca="1" si="292"/>
        <v/>
      </c>
      <c r="BF537" t="str">
        <f t="shared" ca="1" si="293"/>
        <v/>
      </c>
      <c r="BG537" s="121" t="str">
        <f t="shared" ca="1" si="294"/>
        <v/>
      </c>
      <c r="BH537" s="53" t="str">
        <f t="shared" ca="1" si="295"/>
        <v/>
      </c>
    </row>
    <row r="538" spans="1:60" ht="15.75" thickBot="1" x14ac:dyDescent="0.3">
      <c r="A538" s="48"/>
      <c r="B538" s="48"/>
      <c r="C538" s="48"/>
      <c r="D538" s="48"/>
      <c r="E538" s="48"/>
      <c r="F538" s="48"/>
      <c r="G538" s="48"/>
      <c r="H538" s="48"/>
      <c r="I538" s="48"/>
      <c r="J538" s="220" t="str">
        <f>IF(ISBLANK($G538),"",VLOOKUP($G538,'Chp 3 - Condition Assessment'!$N$5:$R$1000,4,FALSE))</f>
        <v/>
      </c>
      <c r="K538" s="105" t="str">
        <f>IF(ISBLANK($G538),"",VLOOKUP($G538,'Chp 3 - Condition Assessment'!$N$5:$R$1000,5,FALSE))</f>
        <v/>
      </c>
      <c r="L538" s="32" t="str">
        <f t="shared" si="275"/>
        <v xml:space="preserve">  </v>
      </c>
      <c r="P538" t="b">
        <f t="shared" si="270"/>
        <v>0</v>
      </c>
      <c r="Q538" t="str">
        <f t="shared" si="273"/>
        <v/>
      </c>
      <c r="R538" s="53" t="str">
        <f t="shared" ref="R538:R601" si="298">IFERROR(IF(OR(ISBLANK(O538),O538="Grand Total"),"",AVERAGEIF(L:L,O538,J:J)),"")</f>
        <v/>
      </c>
      <c r="S538" s="108" t="str">
        <f t="shared" ref="S538:S601" si="299">IF(OR(ISBLANK(O538),O538="Grand Total"),"",LEFT(O538,4))</f>
        <v/>
      </c>
      <c r="T538" s="81" t="str">
        <f t="shared" ref="T538:T601" si="300">IFERROR(IF(ISBLANK(O538),"",AVERAGEIF(L:L,O538,K:K)),"")</f>
        <v/>
      </c>
      <c r="U538" s="105" t="str">
        <f t="shared" ca="1" si="297"/>
        <v/>
      </c>
      <c r="V538" s="105" t="str">
        <f t="shared" ca="1" si="297"/>
        <v/>
      </c>
      <c r="W538" s="105" t="str">
        <f t="shared" ca="1" si="297"/>
        <v/>
      </c>
      <c r="X538" s="105" t="str">
        <f t="shared" ca="1" si="297"/>
        <v/>
      </c>
      <c r="Y538" s="105" t="str">
        <f t="shared" ca="1" si="297"/>
        <v/>
      </c>
      <c r="AB538" s="111" t="str">
        <f t="shared" si="268"/>
        <v xml:space="preserve"> </v>
      </c>
      <c r="AC538" s="135"/>
      <c r="AD538" s="136"/>
      <c r="AE538" s="118" t="str">
        <f t="shared" si="276"/>
        <v/>
      </c>
      <c r="AF538" s="135"/>
      <c r="AG538" s="136"/>
      <c r="AH538" s="118" t="str">
        <f t="shared" si="277"/>
        <v/>
      </c>
      <c r="AI538" s="135"/>
      <c r="AJ538" s="136"/>
      <c r="AK538" s="118" t="str">
        <f t="shared" si="278"/>
        <v/>
      </c>
      <c r="AL538" s="135"/>
      <c r="AM538" s="136"/>
      <c r="AN538" s="118" t="str">
        <f t="shared" si="279"/>
        <v/>
      </c>
      <c r="AO538" s="135"/>
      <c r="AP538" s="136"/>
      <c r="AQ538" s="118" t="str">
        <f t="shared" si="280"/>
        <v/>
      </c>
      <c r="AT538" s="111" t="str">
        <f t="shared" si="281"/>
        <v xml:space="preserve"> </v>
      </c>
      <c r="AU538" t="str">
        <f t="shared" ca="1" si="282"/>
        <v/>
      </c>
      <c r="AV538" s="53" t="str">
        <f t="shared" ca="1" si="283"/>
        <v/>
      </c>
      <c r="AW538" t="str">
        <f t="shared" ca="1" si="284"/>
        <v/>
      </c>
      <c r="AX538" s="121" t="str">
        <f t="shared" ca="1" si="285"/>
        <v/>
      </c>
      <c r="AY538" s="53" t="str">
        <f t="shared" ca="1" si="286"/>
        <v/>
      </c>
      <c r="AZ538" t="str">
        <f t="shared" ca="1" si="287"/>
        <v/>
      </c>
      <c r="BA538" s="121" t="str">
        <f t="shared" ca="1" si="288"/>
        <v/>
      </c>
      <c r="BB538" s="53" t="str">
        <f t="shared" ca="1" si="289"/>
        <v/>
      </c>
      <c r="BC538" t="str">
        <f t="shared" ca="1" si="290"/>
        <v/>
      </c>
      <c r="BD538" s="121" t="str">
        <f t="shared" ca="1" si="291"/>
        <v/>
      </c>
      <c r="BE538" s="53" t="str">
        <f t="shared" ca="1" si="292"/>
        <v/>
      </c>
      <c r="BF538" t="str">
        <f t="shared" ca="1" si="293"/>
        <v/>
      </c>
      <c r="BG538" s="121" t="str">
        <f t="shared" ca="1" si="294"/>
        <v/>
      </c>
      <c r="BH538" s="53" t="str">
        <f t="shared" ca="1" si="295"/>
        <v/>
      </c>
    </row>
    <row r="539" spans="1:60" ht="15.75" thickBot="1" x14ac:dyDescent="0.3">
      <c r="A539" s="48"/>
      <c r="B539" s="48"/>
      <c r="C539" s="48"/>
      <c r="D539" s="48"/>
      <c r="E539" s="48"/>
      <c r="F539" s="48"/>
      <c r="G539" s="48"/>
      <c r="H539" s="48"/>
      <c r="I539" s="48"/>
      <c r="J539" s="220" t="str">
        <f>IF(ISBLANK($G539),"",VLOOKUP($G539,'Chp 3 - Condition Assessment'!$N$5:$R$1000,4,FALSE))</f>
        <v/>
      </c>
      <c r="K539" s="105" t="str">
        <f>IF(ISBLANK($G539),"",VLOOKUP($G539,'Chp 3 - Condition Assessment'!$N$5:$R$1000,5,FALSE))</f>
        <v/>
      </c>
      <c r="L539" s="32" t="str">
        <f t="shared" si="275"/>
        <v xml:space="preserve">  </v>
      </c>
      <c r="P539" t="b">
        <f t="shared" si="270"/>
        <v>0</v>
      </c>
      <c r="Q539" t="str">
        <f t="shared" si="273"/>
        <v/>
      </c>
      <c r="R539" s="53" t="str">
        <f t="shared" si="298"/>
        <v/>
      </c>
      <c r="S539" s="108" t="str">
        <f t="shared" si="299"/>
        <v/>
      </c>
      <c r="T539" s="81" t="str">
        <f t="shared" si="300"/>
        <v/>
      </c>
      <c r="U539" s="105" t="str">
        <f t="shared" ca="1" si="297"/>
        <v/>
      </c>
      <c r="V539" s="105" t="str">
        <f t="shared" ca="1" si="297"/>
        <v/>
      </c>
      <c r="W539" s="105" t="str">
        <f t="shared" ca="1" si="297"/>
        <v/>
      </c>
      <c r="X539" s="105" t="str">
        <f t="shared" ca="1" si="297"/>
        <v/>
      </c>
      <c r="Y539" s="105" t="str">
        <f t="shared" ca="1" si="297"/>
        <v/>
      </c>
      <c r="AB539" s="111" t="str">
        <f t="shared" si="268"/>
        <v xml:space="preserve"> </v>
      </c>
      <c r="AC539" s="135"/>
      <c r="AD539" s="136"/>
      <c r="AE539" s="118" t="str">
        <f t="shared" si="276"/>
        <v/>
      </c>
      <c r="AF539" s="135"/>
      <c r="AG539" s="136"/>
      <c r="AH539" s="118" t="str">
        <f t="shared" si="277"/>
        <v/>
      </c>
      <c r="AI539" s="135"/>
      <c r="AJ539" s="136"/>
      <c r="AK539" s="118" t="str">
        <f t="shared" si="278"/>
        <v/>
      </c>
      <c r="AL539" s="135"/>
      <c r="AM539" s="136"/>
      <c r="AN539" s="118" t="str">
        <f t="shared" si="279"/>
        <v/>
      </c>
      <c r="AO539" s="135"/>
      <c r="AP539" s="136"/>
      <c r="AQ539" s="118" t="str">
        <f t="shared" si="280"/>
        <v/>
      </c>
      <c r="AT539" s="111" t="str">
        <f t="shared" si="281"/>
        <v xml:space="preserve"> </v>
      </c>
      <c r="AU539" t="str">
        <f t="shared" ca="1" si="282"/>
        <v/>
      </c>
      <c r="AV539" s="53" t="str">
        <f t="shared" ca="1" si="283"/>
        <v/>
      </c>
      <c r="AW539" t="str">
        <f t="shared" ca="1" si="284"/>
        <v/>
      </c>
      <c r="AX539" s="121" t="str">
        <f t="shared" ca="1" si="285"/>
        <v/>
      </c>
      <c r="AY539" s="53" t="str">
        <f t="shared" ca="1" si="286"/>
        <v/>
      </c>
      <c r="AZ539" t="str">
        <f t="shared" ca="1" si="287"/>
        <v/>
      </c>
      <c r="BA539" s="121" t="str">
        <f t="shared" ca="1" si="288"/>
        <v/>
      </c>
      <c r="BB539" s="53" t="str">
        <f t="shared" ca="1" si="289"/>
        <v/>
      </c>
      <c r="BC539" t="str">
        <f t="shared" ca="1" si="290"/>
        <v/>
      </c>
      <c r="BD539" s="121" t="str">
        <f t="shared" ca="1" si="291"/>
        <v/>
      </c>
      <c r="BE539" s="53" t="str">
        <f t="shared" ca="1" si="292"/>
        <v/>
      </c>
      <c r="BF539" t="str">
        <f t="shared" ca="1" si="293"/>
        <v/>
      </c>
      <c r="BG539" s="121" t="str">
        <f t="shared" ca="1" si="294"/>
        <v/>
      </c>
      <c r="BH539" s="53" t="str">
        <f t="shared" ca="1" si="295"/>
        <v/>
      </c>
    </row>
    <row r="540" spans="1:60" ht="15.75" thickBot="1" x14ac:dyDescent="0.3">
      <c r="A540" s="48"/>
      <c r="B540" s="48"/>
      <c r="C540" s="48"/>
      <c r="D540" s="48"/>
      <c r="E540" s="48"/>
      <c r="F540" s="48"/>
      <c r="G540" s="48"/>
      <c r="H540" s="48"/>
      <c r="I540" s="48"/>
      <c r="J540" s="220" t="str">
        <f>IF(ISBLANK($G540),"",VLOOKUP($G540,'Chp 3 - Condition Assessment'!$N$5:$R$1000,4,FALSE))</f>
        <v/>
      </c>
      <c r="K540" s="105" t="str">
        <f>IF(ISBLANK($G540),"",VLOOKUP($G540,'Chp 3 - Condition Assessment'!$N$5:$R$1000,5,FALSE))</f>
        <v/>
      </c>
      <c r="L540" s="32" t="str">
        <f t="shared" si="275"/>
        <v xml:space="preserve">  </v>
      </c>
      <c r="P540" t="b">
        <f t="shared" si="270"/>
        <v>0</v>
      </c>
      <c r="Q540" t="str">
        <f t="shared" si="273"/>
        <v/>
      </c>
      <c r="R540" s="53" t="str">
        <f t="shared" si="298"/>
        <v/>
      </c>
      <c r="S540" s="108" t="str">
        <f t="shared" si="299"/>
        <v/>
      </c>
      <c r="T540" s="81" t="str">
        <f t="shared" si="300"/>
        <v/>
      </c>
      <c r="U540" s="105" t="str">
        <f t="shared" ca="1" si="297"/>
        <v/>
      </c>
      <c r="V540" s="105" t="str">
        <f t="shared" ca="1" si="297"/>
        <v/>
      </c>
      <c r="W540" s="105" t="str">
        <f t="shared" ca="1" si="297"/>
        <v/>
      </c>
      <c r="X540" s="105" t="str">
        <f t="shared" ca="1" si="297"/>
        <v/>
      </c>
      <c r="Y540" s="105" t="str">
        <f t="shared" ca="1" si="297"/>
        <v/>
      </c>
      <c r="AB540" s="111" t="str">
        <f t="shared" si="268"/>
        <v xml:space="preserve"> </v>
      </c>
      <c r="AC540" s="135"/>
      <c r="AD540" s="136"/>
      <c r="AE540" s="118" t="str">
        <f t="shared" si="276"/>
        <v/>
      </c>
      <c r="AF540" s="135"/>
      <c r="AG540" s="136"/>
      <c r="AH540" s="118" t="str">
        <f t="shared" si="277"/>
        <v/>
      </c>
      <c r="AI540" s="135"/>
      <c r="AJ540" s="136"/>
      <c r="AK540" s="118" t="str">
        <f t="shared" si="278"/>
        <v/>
      </c>
      <c r="AL540" s="135"/>
      <c r="AM540" s="136"/>
      <c r="AN540" s="118" t="str">
        <f t="shared" si="279"/>
        <v/>
      </c>
      <c r="AO540" s="135"/>
      <c r="AP540" s="136"/>
      <c r="AQ540" s="118" t="str">
        <f t="shared" si="280"/>
        <v/>
      </c>
      <c r="AT540" s="111" t="str">
        <f t="shared" si="281"/>
        <v xml:space="preserve"> </v>
      </c>
      <c r="AU540" t="str">
        <f t="shared" ca="1" si="282"/>
        <v/>
      </c>
      <c r="AV540" s="53" t="str">
        <f t="shared" ca="1" si="283"/>
        <v/>
      </c>
      <c r="AW540" t="str">
        <f t="shared" ca="1" si="284"/>
        <v/>
      </c>
      <c r="AX540" s="121" t="str">
        <f t="shared" ca="1" si="285"/>
        <v/>
      </c>
      <c r="AY540" s="53" t="str">
        <f t="shared" ca="1" si="286"/>
        <v/>
      </c>
      <c r="AZ540" t="str">
        <f t="shared" ca="1" si="287"/>
        <v/>
      </c>
      <c r="BA540" s="121" t="str">
        <f t="shared" ca="1" si="288"/>
        <v/>
      </c>
      <c r="BB540" s="53" t="str">
        <f t="shared" ca="1" si="289"/>
        <v/>
      </c>
      <c r="BC540" t="str">
        <f t="shared" ca="1" si="290"/>
        <v/>
      </c>
      <c r="BD540" s="121" t="str">
        <f t="shared" ca="1" si="291"/>
        <v/>
      </c>
      <c r="BE540" s="53" t="str">
        <f t="shared" ca="1" si="292"/>
        <v/>
      </c>
      <c r="BF540" t="str">
        <f t="shared" ca="1" si="293"/>
        <v/>
      </c>
      <c r="BG540" s="121" t="str">
        <f t="shared" ca="1" si="294"/>
        <v/>
      </c>
      <c r="BH540" s="53" t="str">
        <f t="shared" ca="1" si="295"/>
        <v/>
      </c>
    </row>
    <row r="541" spans="1:60" ht="15.75" thickBot="1" x14ac:dyDescent="0.3">
      <c r="A541" s="48"/>
      <c r="B541" s="48"/>
      <c r="C541" s="48"/>
      <c r="D541" s="48"/>
      <c r="E541" s="48"/>
      <c r="F541" s="48"/>
      <c r="G541" s="48"/>
      <c r="H541" s="48"/>
      <c r="I541" s="48"/>
      <c r="J541" s="220" t="str">
        <f>IF(ISBLANK($G541),"",VLOOKUP($G541,'Chp 3 - Condition Assessment'!$N$5:$R$1000,4,FALSE))</f>
        <v/>
      </c>
      <c r="K541" s="105" t="str">
        <f>IF(ISBLANK($G541),"",VLOOKUP($G541,'Chp 3 - Condition Assessment'!$N$5:$R$1000,5,FALSE))</f>
        <v/>
      </c>
      <c r="L541" s="32" t="str">
        <f t="shared" si="275"/>
        <v xml:space="preserve">  </v>
      </c>
      <c r="P541" t="b">
        <f t="shared" si="270"/>
        <v>0</v>
      </c>
      <c r="Q541" t="str">
        <f t="shared" si="273"/>
        <v/>
      </c>
      <c r="R541" s="53" t="str">
        <f t="shared" si="298"/>
        <v/>
      </c>
      <c r="S541" s="108" t="str">
        <f t="shared" si="299"/>
        <v/>
      </c>
      <c r="T541" s="81" t="str">
        <f t="shared" si="300"/>
        <v/>
      </c>
      <c r="U541" s="105" t="str">
        <f t="shared" ca="1" si="297"/>
        <v/>
      </c>
      <c r="V541" s="105" t="str">
        <f t="shared" ca="1" si="297"/>
        <v/>
      </c>
      <c r="W541" s="105" t="str">
        <f t="shared" ca="1" si="297"/>
        <v/>
      </c>
      <c r="X541" s="105" t="str">
        <f t="shared" ca="1" si="297"/>
        <v/>
      </c>
      <c r="Y541" s="105" t="str">
        <f t="shared" ca="1" si="297"/>
        <v/>
      </c>
      <c r="AB541" s="111" t="str">
        <f t="shared" ref="AB541:AB604" si="301">IF(OR(ISBLANK(O541),O541="Grand Total")," ",O541)</f>
        <v xml:space="preserve"> </v>
      </c>
      <c r="AC541" s="135"/>
      <c r="AD541" s="136"/>
      <c r="AE541" s="118" t="str">
        <f t="shared" si="276"/>
        <v/>
      </c>
      <c r="AF541" s="135"/>
      <c r="AG541" s="136"/>
      <c r="AH541" s="118" t="str">
        <f t="shared" si="277"/>
        <v/>
      </c>
      <c r="AI541" s="135"/>
      <c r="AJ541" s="136"/>
      <c r="AK541" s="118" t="str">
        <f t="shared" si="278"/>
        <v/>
      </c>
      <c r="AL541" s="135"/>
      <c r="AM541" s="136"/>
      <c r="AN541" s="118" t="str">
        <f t="shared" si="279"/>
        <v/>
      </c>
      <c r="AO541" s="135"/>
      <c r="AP541" s="136"/>
      <c r="AQ541" s="118" t="str">
        <f t="shared" si="280"/>
        <v/>
      </c>
      <c r="AT541" s="111" t="str">
        <f t="shared" si="281"/>
        <v xml:space="preserve"> </v>
      </c>
      <c r="AU541" t="str">
        <f t="shared" ca="1" si="282"/>
        <v/>
      </c>
      <c r="AV541" s="53" t="str">
        <f t="shared" ca="1" si="283"/>
        <v/>
      </c>
      <c r="AW541" t="str">
        <f t="shared" ca="1" si="284"/>
        <v/>
      </c>
      <c r="AX541" s="121" t="str">
        <f t="shared" ca="1" si="285"/>
        <v/>
      </c>
      <c r="AY541" s="53" t="str">
        <f t="shared" ca="1" si="286"/>
        <v/>
      </c>
      <c r="AZ541" t="str">
        <f t="shared" ca="1" si="287"/>
        <v/>
      </c>
      <c r="BA541" s="121" t="str">
        <f t="shared" ca="1" si="288"/>
        <v/>
      </c>
      <c r="BB541" s="53" t="str">
        <f t="shared" ca="1" si="289"/>
        <v/>
      </c>
      <c r="BC541" t="str">
        <f t="shared" ca="1" si="290"/>
        <v/>
      </c>
      <c r="BD541" s="121" t="str">
        <f t="shared" ca="1" si="291"/>
        <v/>
      </c>
      <c r="BE541" s="53" t="str">
        <f t="shared" ca="1" si="292"/>
        <v/>
      </c>
      <c r="BF541" t="str">
        <f t="shared" ca="1" si="293"/>
        <v/>
      </c>
      <c r="BG541" s="121" t="str">
        <f t="shared" ca="1" si="294"/>
        <v/>
      </c>
      <c r="BH541" s="53" t="str">
        <f t="shared" ca="1" si="295"/>
        <v/>
      </c>
    </row>
    <row r="542" spans="1:60" ht="15.75" thickBot="1" x14ac:dyDescent="0.3">
      <c r="A542" s="48"/>
      <c r="B542" s="48"/>
      <c r="C542" s="48"/>
      <c r="D542" s="48"/>
      <c r="E542" s="48"/>
      <c r="F542" s="48"/>
      <c r="G542" s="48"/>
      <c r="H542" s="48"/>
      <c r="I542" s="48"/>
      <c r="J542" s="220" t="str">
        <f>IF(ISBLANK($G542),"",VLOOKUP($G542,'Chp 3 - Condition Assessment'!$N$5:$R$1000,4,FALSE))</f>
        <v/>
      </c>
      <c r="K542" s="105" t="str">
        <f>IF(ISBLANK($G542),"",VLOOKUP($G542,'Chp 3 - Condition Assessment'!$N$5:$R$1000,5,FALSE))</f>
        <v/>
      </c>
      <c r="L542" s="32" t="str">
        <f t="shared" si="275"/>
        <v xml:space="preserve">  </v>
      </c>
      <c r="P542" t="b">
        <f t="shared" si="270"/>
        <v>0</v>
      </c>
      <c r="Q542" t="str">
        <f t="shared" si="273"/>
        <v/>
      </c>
      <c r="R542" s="53" t="str">
        <f t="shared" si="298"/>
        <v/>
      </c>
      <c r="S542" s="108" t="str">
        <f t="shared" si="299"/>
        <v/>
      </c>
      <c r="T542" s="81" t="str">
        <f t="shared" si="300"/>
        <v/>
      </c>
      <c r="U542" s="105" t="str">
        <f t="shared" ca="1" si="297"/>
        <v/>
      </c>
      <c r="V542" s="105" t="str">
        <f t="shared" ca="1" si="297"/>
        <v/>
      </c>
      <c r="W542" s="105" t="str">
        <f t="shared" ca="1" si="297"/>
        <v/>
      </c>
      <c r="X542" s="105" t="str">
        <f t="shared" ca="1" si="297"/>
        <v/>
      </c>
      <c r="Y542" s="105" t="str">
        <f t="shared" ca="1" si="297"/>
        <v/>
      </c>
      <c r="AB542" s="111" t="str">
        <f t="shared" si="301"/>
        <v xml:space="preserve"> </v>
      </c>
      <c r="AC542" s="135"/>
      <c r="AD542" s="136"/>
      <c r="AE542" s="118" t="str">
        <f t="shared" si="276"/>
        <v/>
      </c>
      <c r="AF542" s="135"/>
      <c r="AG542" s="136"/>
      <c r="AH542" s="118" t="str">
        <f t="shared" si="277"/>
        <v/>
      </c>
      <c r="AI542" s="135"/>
      <c r="AJ542" s="136"/>
      <c r="AK542" s="118" t="str">
        <f t="shared" si="278"/>
        <v/>
      </c>
      <c r="AL542" s="135"/>
      <c r="AM542" s="136"/>
      <c r="AN542" s="118" t="str">
        <f t="shared" si="279"/>
        <v/>
      </c>
      <c r="AO542" s="135"/>
      <c r="AP542" s="136"/>
      <c r="AQ542" s="118" t="str">
        <f t="shared" si="280"/>
        <v/>
      </c>
      <c r="AT542" s="111" t="str">
        <f t="shared" si="281"/>
        <v xml:space="preserve"> </v>
      </c>
      <c r="AU542" t="str">
        <f t="shared" ca="1" si="282"/>
        <v/>
      </c>
      <c r="AV542" s="53" t="str">
        <f t="shared" ca="1" si="283"/>
        <v/>
      </c>
      <c r="AW542" t="str">
        <f t="shared" ca="1" si="284"/>
        <v/>
      </c>
      <c r="AX542" s="121" t="str">
        <f t="shared" ca="1" si="285"/>
        <v/>
      </c>
      <c r="AY542" s="53" t="str">
        <f t="shared" ca="1" si="286"/>
        <v/>
      </c>
      <c r="AZ542" t="str">
        <f t="shared" ca="1" si="287"/>
        <v/>
      </c>
      <c r="BA542" s="121" t="str">
        <f t="shared" ca="1" si="288"/>
        <v/>
      </c>
      <c r="BB542" s="53" t="str">
        <f t="shared" ca="1" si="289"/>
        <v/>
      </c>
      <c r="BC542" t="str">
        <f t="shared" ca="1" si="290"/>
        <v/>
      </c>
      <c r="BD542" s="121" t="str">
        <f t="shared" ca="1" si="291"/>
        <v/>
      </c>
      <c r="BE542" s="53" t="str">
        <f t="shared" ca="1" si="292"/>
        <v/>
      </c>
      <c r="BF542" t="str">
        <f t="shared" ca="1" si="293"/>
        <v/>
      </c>
      <c r="BG542" s="121" t="str">
        <f t="shared" ca="1" si="294"/>
        <v/>
      </c>
      <c r="BH542" s="53" t="str">
        <f t="shared" ca="1" si="295"/>
        <v/>
      </c>
    </row>
    <row r="543" spans="1:60" ht="15.75" thickBot="1" x14ac:dyDescent="0.3">
      <c r="A543" s="48"/>
      <c r="B543" s="48"/>
      <c r="C543" s="48"/>
      <c r="D543" s="48"/>
      <c r="E543" s="48"/>
      <c r="F543" s="48"/>
      <c r="G543" s="48"/>
      <c r="H543" s="48"/>
      <c r="I543" s="48"/>
      <c r="J543" s="220" t="str">
        <f>IF(ISBLANK($G543),"",VLOOKUP($G543,'Chp 3 - Condition Assessment'!$N$5:$R$1000,4,FALSE))</f>
        <v/>
      </c>
      <c r="K543" s="105" t="str">
        <f>IF(ISBLANK($G543),"",VLOOKUP($G543,'Chp 3 - Condition Assessment'!$N$5:$R$1000,5,FALSE))</f>
        <v/>
      </c>
      <c r="L543" s="32" t="str">
        <f t="shared" si="275"/>
        <v xml:space="preserve">  </v>
      </c>
      <c r="P543" t="b">
        <f t="shared" si="270"/>
        <v>0</v>
      </c>
      <c r="Q543" t="str">
        <f t="shared" si="273"/>
        <v/>
      </c>
      <c r="R543" s="53" t="str">
        <f t="shared" si="298"/>
        <v/>
      </c>
      <c r="S543" s="108" t="str">
        <f t="shared" si="299"/>
        <v/>
      </c>
      <c r="T543" s="81" t="str">
        <f t="shared" si="300"/>
        <v/>
      </c>
      <c r="U543" s="105" t="str">
        <f t="shared" ca="1" si="297"/>
        <v/>
      </c>
      <c r="V543" s="105" t="str">
        <f t="shared" ca="1" si="297"/>
        <v/>
      </c>
      <c r="W543" s="105" t="str">
        <f t="shared" ca="1" si="297"/>
        <v/>
      </c>
      <c r="X543" s="105" t="str">
        <f t="shared" ca="1" si="297"/>
        <v/>
      </c>
      <c r="Y543" s="105" t="str">
        <f t="shared" ca="1" si="297"/>
        <v/>
      </c>
      <c r="AB543" s="111" t="str">
        <f t="shared" si="301"/>
        <v xml:space="preserve"> </v>
      </c>
      <c r="AC543" s="135"/>
      <c r="AD543" s="136"/>
      <c r="AE543" s="118" t="str">
        <f t="shared" si="276"/>
        <v/>
      </c>
      <c r="AF543" s="135"/>
      <c r="AG543" s="136"/>
      <c r="AH543" s="118" t="str">
        <f t="shared" si="277"/>
        <v/>
      </c>
      <c r="AI543" s="135"/>
      <c r="AJ543" s="136"/>
      <c r="AK543" s="118" t="str">
        <f t="shared" si="278"/>
        <v/>
      </c>
      <c r="AL543" s="135"/>
      <c r="AM543" s="136"/>
      <c r="AN543" s="118" t="str">
        <f t="shared" si="279"/>
        <v/>
      </c>
      <c r="AO543" s="135"/>
      <c r="AP543" s="136"/>
      <c r="AQ543" s="118" t="str">
        <f t="shared" si="280"/>
        <v/>
      </c>
      <c r="AT543" s="111" t="str">
        <f t="shared" si="281"/>
        <v xml:space="preserve"> </v>
      </c>
      <c r="AU543" t="str">
        <f t="shared" ca="1" si="282"/>
        <v/>
      </c>
      <c r="AV543" s="53" t="str">
        <f t="shared" ca="1" si="283"/>
        <v/>
      </c>
      <c r="AW543" t="str">
        <f t="shared" ca="1" si="284"/>
        <v/>
      </c>
      <c r="AX543" s="121" t="str">
        <f t="shared" ca="1" si="285"/>
        <v/>
      </c>
      <c r="AY543" s="53" t="str">
        <f t="shared" ca="1" si="286"/>
        <v/>
      </c>
      <c r="AZ543" t="str">
        <f t="shared" ca="1" si="287"/>
        <v/>
      </c>
      <c r="BA543" s="121" t="str">
        <f t="shared" ca="1" si="288"/>
        <v/>
      </c>
      <c r="BB543" s="53" t="str">
        <f t="shared" ca="1" si="289"/>
        <v/>
      </c>
      <c r="BC543" t="str">
        <f t="shared" ca="1" si="290"/>
        <v/>
      </c>
      <c r="BD543" s="121" t="str">
        <f t="shared" ca="1" si="291"/>
        <v/>
      </c>
      <c r="BE543" s="53" t="str">
        <f t="shared" ca="1" si="292"/>
        <v/>
      </c>
      <c r="BF543" t="str">
        <f t="shared" ca="1" si="293"/>
        <v/>
      </c>
      <c r="BG543" s="121" t="str">
        <f t="shared" ca="1" si="294"/>
        <v/>
      </c>
      <c r="BH543" s="53" t="str">
        <f t="shared" ca="1" si="295"/>
        <v/>
      </c>
    </row>
    <row r="544" spans="1:60" ht="15.75" thickBot="1" x14ac:dyDescent="0.3">
      <c r="A544" s="48"/>
      <c r="B544" s="48"/>
      <c r="C544" s="48"/>
      <c r="D544" s="48"/>
      <c r="E544" s="48"/>
      <c r="F544" s="48"/>
      <c r="G544" s="48"/>
      <c r="H544" s="48"/>
      <c r="I544" s="48"/>
      <c r="J544" s="220" t="str">
        <f>IF(ISBLANK($G544),"",VLOOKUP($G544,'Chp 3 - Condition Assessment'!$N$5:$R$1000,4,FALSE))</f>
        <v/>
      </c>
      <c r="K544" s="105" t="str">
        <f>IF(ISBLANK($G544),"",VLOOKUP($G544,'Chp 3 - Condition Assessment'!$N$5:$R$1000,5,FALSE))</f>
        <v/>
      </c>
      <c r="L544" s="32" t="str">
        <f t="shared" si="275"/>
        <v xml:space="preserve">  </v>
      </c>
      <c r="P544" t="b">
        <f t="shared" si="270"/>
        <v>0</v>
      </c>
      <c r="Q544" t="str">
        <f t="shared" si="273"/>
        <v/>
      </c>
      <c r="R544" s="53" t="str">
        <f t="shared" si="298"/>
        <v/>
      </c>
      <c r="S544" s="108" t="str">
        <f t="shared" si="299"/>
        <v/>
      </c>
      <c r="T544" s="81" t="str">
        <f t="shared" si="300"/>
        <v/>
      </c>
      <c r="U544" s="105" t="str">
        <f t="shared" ca="1" si="297"/>
        <v/>
      </c>
      <c r="V544" s="105" t="str">
        <f t="shared" ca="1" si="297"/>
        <v/>
      </c>
      <c r="W544" s="105" t="str">
        <f t="shared" ca="1" si="297"/>
        <v/>
      </c>
      <c r="X544" s="105" t="str">
        <f t="shared" ca="1" si="297"/>
        <v/>
      </c>
      <c r="Y544" s="105" t="str">
        <f t="shared" ca="1" si="297"/>
        <v/>
      </c>
      <c r="AB544" s="111" t="str">
        <f t="shared" si="301"/>
        <v xml:space="preserve"> </v>
      </c>
      <c r="AC544" s="135"/>
      <c r="AD544" s="136"/>
      <c r="AE544" s="118" t="str">
        <f t="shared" si="276"/>
        <v/>
      </c>
      <c r="AF544" s="135"/>
      <c r="AG544" s="136"/>
      <c r="AH544" s="118" t="str">
        <f t="shared" si="277"/>
        <v/>
      </c>
      <c r="AI544" s="135"/>
      <c r="AJ544" s="136"/>
      <c r="AK544" s="118" t="str">
        <f t="shared" si="278"/>
        <v/>
      </c>
      <c r="AL544" s="135"/>
      <c r="AM544" s="136"/>
      <c r="AN544" s="118" t="str">
        <f t="shared" si="279"/>
        <v/>
      </c>
      <c r="AO544" s="135"/>
      <c r="AP544" s="136"/>
      <c r="AQ544" s="118" t="str">
        <f t="shared" si="280"/>
        <v/>
      </c>
      <c r="AT544" s="111" t="str">
        <f t="shared" si="281"/>
        <v xml:space="preserve"> </v>
      </c>
      <c r="AU544" t="str">
        <f t="shared" ca="1" si="282"/>
        <v/>
      </c>
      <c r="AV544" s="53" t="str">
        <f t="shared" ca="1" si="283"/>
        <v/>
      </c>
      <c r="AW544" t="str">
        <f t="shared" ca="1" si="284"/>
        <v/>
      </c>
      <c r="AX544" s="121" t="str">
        <f t="shared" ca="1" si="285"/>
        <v/>
      </c>
      <c r="AY544" s="53" t="str">
        <f t="shared" ca="1" si="286"/>
        <v/>
      </c>
      <c r="AZ544" t="str">
        <f t="shared" ca="1" si="287"/>
        <v/>
      </c>
      <c r="BA544" s="121" t="str">
        <f t="shared" ca="1" si="288"/>
        <v/>
      </c>
      <c r="BB544" s="53" t="str">
        <f t="shared" ca="1" si="289"/>
        <v/>
      </c>
      <c r="BC544" t="str">
        <f t="shared" ca="1" si="290"/>
        <v/>
      </c>
      <c r="BD544" s="121" t="str">
        <f t="shared" ca="1" si="291"/>
        <v/>
      </c>
      <c r="BE544" s="53" t="str">
        <f t="shared" ca="1" si="292"/>
        <v/>
      </c>
      <c r="BF544" t="str">
        <f t="shared" ca="1" si="293"/>
        <v/>
      </c>
      <c r="BG544" s="121" t="str">
        <f t="shared" ca="1" si="294"/>
        <v/>
      </c>
      <c r="BH544" s="53" t="str">
        <f t="shared" ca="1" si="295"/>
        <v/>
      </c>
    </row>
    <row r="545" spans="1:60" ht="15.75" thickBot="1" x14ac:dyDescent="0.3">
      <c r="A545" s="48"/>
      <c r="B545" s="48"/>
      <c r="C545" s="48"/>
      <c r="D545" s="48"/>
      <c r="E545" s="48"/>
      <c r="F545" s="48"/>
      <c r="G545" s="48"/>
      <c r="H545" s="48"/>
      <c r="I545" s="48"/>
      <c r="J545" s="220" t="str">
        <f>IF(ISBLANK($G545),"",VLOOKUP($G545,'Chp 3 - Condition Assessment'!$N$5:$R$1000,4,FALSE))</f>
        <v/>
      </c>
      <c r="K545" s="105" t="str">
        <f>IF(ISBLANK($G545),"",VLOOKUP($G545,'Chp 3 - Condition Assessment'!$N$5:$R$1000,5,FALSE))</f>
        <v/>
      </c>
      <c r="L545" s="32" t="str">
        <f t="shared" si="275"/>
        <v xml:space="preserve">  </v>
      </c>
      <c r="P545" t="b">
        <f t="shared" si="270"/>
        <v>0</v>
      </c>
      <c r="Q545" t="str">
        <f t="shared" si="273"/>
        <v/>
      </c>
      <c r="R545" s="53" t="str">
        <f t="shared" si="298"/>
        <v/>
      </c>
      <c r="S545" s="108" t="str">
        <f t="shared" si="299"/>
        <v/>
      </c>
      <c r="T545" s="81" t="str">
        <f t="shared" si="300"/>
        <v/>
      </c>
      <c r="U545" s="105" t="str">
        <f t="shared" ca="1" si="297"/>
        <v/>
      </c>
      <c r="V545" s="105" t="str">
        <f t="shared" ca="1" si="297"/>
        <v/>
      </c>
      <c r="W545" s="105" t="str">
        <f t="shared" ca="1" si="297"/>
        <v/>
      </c>
      <c r="X545" s="105" t="str">
        <f t="shared" ca="1" si="297"/>
        <v/>
      </c>
      <c r="Y545" s="105" t="str">
        <f t="shared" ca="1" si="297"/>
        <v/>
      </c>
      <c r="AB545" s="111" t="str">
        <f t="shared" si="301"/>
        <v xml:space="preserve"> </v>
      </c>
      <c r="AC545" s="135"/>
      <c r="AD545" s="136"/>
      <c r="AE545" s="118" t="str">
        <f t="shared" si="276"/>
        <v/>
      </c>
      <c r="AF545" s="135"/>
      <c r="AG545" s="136"/>
      <c r="AH545" s="118" t="str">
        <f t="shared" si="277"/>
        <v/>
      </c>
      <c r="AI545" s="135"/>
      <c r="AJ545" s="136"/>
      <c r="AK545" s="118" t="str">
        <f t="shared" si="278"/>
        <v/>
      </c>
      <c r="AL545" s="135"/>
      <c r="AM545" s="136"/>
      <c r="AN545" s="118" t="str">
        <f t="shared" si="279"/>
        <v/>
      </c>
      <c r="AO545" s="135"/>
      <c r="AP545" s="136"/>
      <c r="AQ545" s="118" t="str">
        <f t="shared" si="280"/>
        <v/>
      </c>
      <c r="AT545" s="111" t="str">
        <f t="shared" si="281"/>
        <v xml:space="preserve"> </v>
      </c>
      <c r="AU545" t="str">
        <f t="shared" ca="1" si="282"/>
        <v/>
      </c>
      <c r="AV545" s="53" t="str">
        <f t="shared" ca="1" si="283"/>
        <v/>
      </c>
      <c r="AW545" t="str">
        <f t="shared" ca="1" si="284"/>
        <v/>
      </c>
      <c r="AX545" s="121" t="str">
        <f t="shared" ca="1" si="285"/>
        <v/>
      </c>
      <c r="AY545" s="53" t="str">
        <f t="shared" ca="1" si="286"/>
        <v/>
      </c>
      <c r="AZ545" t="str">
        <f t="shared" ca="1" si="287"/>
        <v/>
      </c>
      <c r="BA545" s="121" t="str">
        <f t="shared" ca="1" si="288"/>
        <v/>
      </c>
      <c r="BB545" s="53" t="str">
        <f t="shared" ca="1" si="289"/>
        <v/>
      </c>
      <c r="BC545" t="str">
        <f t="shared" ca="1" si="290"/>
        <v/>
      </c>
      <c r="BD545" s="121" t="str">
        <f t="shared" ca="1" si="291"/>
        <v/>
      </c>
      <c r="BE545" s="53" t="str">
        <f t="shared" ca="1" si="292"/>
        <v/>
      </c>
      <c r="BF545" t="str">
        <f t="shared" ca="1" si="293"/>
        <v/>
      </c>
      <c r="BG545" s="121" t="str">
        <f t="shared" ca="1" si="294"/>
        <v/>
      </c>
      <c r="BH545" s="53" t="str">
        <f t="shared" ca="1" si="295"/>
        <v/>
      </c>
    </row>
    <row r="546" spans="1:60" ht="15.75" thickBot="1" x14ac:dyDescent="0.3">
      <c r="A546" s="48"/>
      <c r="B546" s="48"/>
      <c r="C546" s="48"/>
      <c r="D546" s="48"/>
      <c r="E546" s="48"/>
      <c r="F546" s="48"/>
      <c r="G546" s="48"/>
      <c r="H546" s="48"/>
      <c r="I546" s="48"/>
      <c r="J546" s="220" t="str">
        <f>IF(ISBLANK($G546),"",VLOOKUP($G546,'Chp 3 - Condition Assessment'!$N$5:$R$1000,4,FALSE))</f>
        <v/>
      </c>
      <c r="K546" s="105" t="str">
        <f>IF(ISBLANK($G546),"",VLOOKUP($G546,'Chp 3 - Condition Assessment'!$N$5:$R$1000,5,FALSE))</f>
        <v/>
      </c>
      <c r="L546" s="32" t="str">
        <f t="shared" si="275"/>
        <v xml:space="preserve">  </v>
      </c>
      <c r="P546" t="b">
        <f t="shared" si="270"/>
        <v>0</v>
      </c>
      <c r="Q546" t="str">
        <f t="shared" si="273"/>
        <v/>
      </c>
      <c r="R546" s="53" t="str">
        <f t="shared" si="298"/>
        <v/>
      </c>
      <c r="S546" s="108" t="str">
        <f t="shared" si="299"/>
        <v/>
      </c>
      <c r="T546" s="81" t="str">
        <f t="shared" si="300"/>
        <v/>
      </c>
      <c r="U546" s="105" t="str">
        <f t="shared" ref="U546:Y555" ca="1" si="302">IFERROR(IF((U$10-$S546)&lt;=$T546,$Q546,0),"")</f>
        <v/>
      </c>
      <c r="V546" s="105" t="str">
        <f t="shared" ca="1" si="302"/>
        <v/>
      </c>
      <c r="W546" s="105" t="str">
        <f t="shared" ca="1" si="302"/>
        <v/>
      </c>
      <c r="X546" s="105" t="str">
        <f t="shared" ca="1" si="302"/>
        <v/>
      </c>
      <c r="Y546" s="105" t="str">
        <f t="shared" ca="1" si="302"/>
        <v/>
      </c>
      <c r="AB546" s="111" t="str">
        <f t="shared" si="301"/>
        <v xml:space="preserve"> </v>
      </c>
      <c r="AC546" s="135"/>
      <c r="AD546" s="136"/>
      <c r="AE546" s="118" t="str">
        <f t="shared" si="276"/>
        <v/>
      </c>
      <c r="AF546" s="135"/>
      <c r="AG546" s="136"/>
      <c r="AH546" s="118" t="str">
        <f t="shared" si="277"/>
        <v/>
      </c>
      <c r="AI546" s="135"/>
      <c r="AJ546" s="136"/>
      <c r="AK546" s="118" t="str">
        <f t="shared" si="278"/>
        <v/>
      </c>
      <c r="AL546" s="135"/>
      <c r="AM546" s="136"/>
      <c r="AN546" s="118" t="str">
        <f t="shared" si="279"/>
        <v/>
      </c>
      <c r="AO546" s="135"/>
      <c r="AP546" s="136"/>
      <c r="AQ546" s="118" t="str">
        <f t="shared" si="280"/>
        <v/>
      </c>
      <c r="AT546" s="111" t="str">
        <f t="shared" si="281"/>
        <v xml:space="preserve"> </v>
      </c>
      <c r="AU546" t="str">
        <f t="shared" ca="1" si="282"/>
        <v/>
      </c>
      <c r="AV546" s="53" t="str">
        <f t="shared" ca="1" si="283"/>
        <v/>
      </c>
      <c r="AW546" t="str">
        <f t="shared" ca="1" si="284"/>
        <v/>
      </c>
      <c r="AX546" s="121" t="str">
        <f t="shared" ca="1" si="285"/>
        <v/>
      </c>
      <c r="AY546" s="53" t="str">
        <f t="shared" ca="1" si="286"/>
        <v/>
      </c>
      <c r="AZ546" t="str">
        <f t="shared" ca="1" si="287"/>
        <v/>
      </c>
      <c r="BA546" s="121" t="str">
        <f t="shared" ca="1" si="288"/>
        <v/>
      </c>
      <c r="BB546" s="53" t="str">
        <f t="shared" ca="1" si="289"/>
        <v/>
      </c>
      <c r="BC546" t="str">
        <f t="shared" ca="1" si="290"/>
        <v/>
      </c>
      <c r="BD546" s="121" t="str">
        <f t="shared" ca="1" si="291"/>
        <v/>
      </c>
      <c r="BE546" s="53" t="str">
        <f t="shared" ca="1" si="292"/>
        <v/>
      </c>
      <c r="BF546" t="str">
        <f t="shared" ca="1" si="293"/>
        <v/>
      </c>
      <c r="BG546" s="121" t="str">
        <f t="shared" ca="1" si="294"/>
        <v/>
      </c>
      <c r="BH546" s="53" t="str">
        <f t="shared" ca="1" si="295"/>
        <v/>
      </c>
    </row>
    <row r="547" spans="1:60" ht="15.75" thickBot="1" x14ac:dyDescent="0.3">
      <c r="A547" s="48"/>
      <c r="B547" s="48"/>
      <c r="C547" s="48"/>
      <c r="D547" s="48"/>
      <c r="E547" s="48"/>
      <c r="F547" s="48"/>
      <c r="G547" s="48"/>
      <c r="H547" s="48"/>
      <c r="I547" s="48"/>
      <c r="J547" s="220" t="str">
        <f>IF(ISBLANK($G547),"",VLOOKUP($G547,'Chp 3 - Condition Assessment'!$N$5:$R$1000,4,FALSE))</f>
        <v/>
      </c>
      <c r="K547" s="105" t="str">
        <f>IF(ISBLANK($G547),"",VLOOKUP($G547,'Chp 3 - Condition Assessment'!$N$5:$R$1000,5,FALSE))</f>
        <v/>
      </c>
      <c r="L547" s="32" t="str">
        <f t="shared" si="275"/>
        <v xml:space="preserve">  </v>
      </c>
      <c r="P547" t="b">
        <f t="shared" si="270"/>
        <v>0</v>
      </c>
      <c r="Q547" t="str">
        <f t="shared" si="273"/>
        <v/>
      </c>
      <c r="R547" s="53" t="str">
        <f t="shared" si="298"/>
        <v/>
      </c>
      <c r="S547" s="108" t="str">
        <f t="shared" si="299"/>
        <v/>
      </c>
      <c r="T547" s="81" t="str">
        <f t="shared" si="300"/>
        <v/>
      </c>
      <c r="U547" s="105" t="str">
        <f t="shared" ca="1" si="302"/>
        <v/>
      </c>
      <c r="V547" s="105" t="str">
        <f t="shared" ca="1" si="302"/>
        <v/>
      </c>
      <c r="W547" s="105" t="str">
        <f t="shared" ca="1" si="302"/>
        <v/>
      </c>
      <c r="X547" s="105" t="str">
        <f t="shared" ca="1" si="302"/>
        <v/>
      </c>
      <c r="Y547" s="105" t="str">
        <f t="shared" ca="1" si="302"/>
        <v/>
      </c>
      <c r="AB547" s="111" t="str">
        <f t="shared" si="301"/>
        <v xml:space="preserve"> </v>
      </c>
      <c r="AC547" s="135"/>
      <c r="AD547" s="136"/>
      <c r="AE547" s="118" t="str">
        <f t="shared" si="276"/>
        <v/>
      </c>
      <c r="AF547" s="135"/>
      <c r="AG547" s="136"/>
      <c r="AH547" s="118" t="str">
        <f t="shared" si="277"/>
        <v/>
      </c>
      <c r="AI547" s="135"/>
      <c r="AJ547" s="136"/>
      <c r="AK547" s="118" t="str">
        <f t="shared" si="278"/>
        <v/>
      </c>
      <c r="AL547" s="135"/>
      <c r="AM547" s="136"/>
      <c r="AN547" s="118" t="str">
        <f t="shared" si="279"/>
        <v/>
      </c>
      <c r="AO547" s="135"/>
      <c r="AP547" s="136"/>
      <c r="AQ547" s="118" t="str">
        <f t="shared" si="280"/>
        <v/>
      </c>
      <c r="AT547" s="111" t="str">
        <f t="shared" si="281"/>
        <v xml:space="preserve"> </v>
      </c>
      <c r="AU547" t="str">
        <f t="shared" ca="1" si="282"/>
        <v/>
      </c>
      <c r="AV547" s="53" t="str">
        <f t="shared" ca="1" si="283"/>
        <v/>
      </c>
      <c r="AW547" t="str">
        <f t="shared" ca="1" si="284"/>
        <v/>
      </c>
      <c r="AX547" s="121" t="str">
        <f t="shared" ca="1" si="285"/>
        <v/>
      </c>
      <c r="AY547" s="53" t="str">
        <f t="shared" ca="1" si="286"/>
        <v/>
      </c>
      <c r="AZ547" t="str">
        <f t="shared" ca="1" si="287"/>
        <v/>
      </c>
      <c r="BA547" s="121" t="str">
        <f t="shared" ca="1" si="288"/>
        <v/>
      </c>
      <c r="BB547" s="53" t="str">
        <f t="shared" ca="1" si="289"/>
        <v/>
      </c>
      <c r="BC547" t="str">
        <f t="shared" ca="1" si="290"/>
        <v/>
      </c>
      <c r="BD547" s="121" t="str">
        <f t="shared" ca="1" si="291"/>
        <v/>
      </c>
      <c r="BE547" s="53" t="str">
        <f t="shared" ca="1" si="292"/>
        <v/>
      </c>
      <c r="BF547" t="str">
        <f t="shared" ca="1" si="293"/>
        <v/>
      </c>
      <c r="BG547" s="121" t="str">
        <f t="shared" ca="1" si="294"/>
        <v/>
      </c>
      <c r="BH547" s="53" t="str">
        <f t="shared" ca="1" si="295"/>
        <v/>
      </c>
    </row>
    <row r="548" spans="1:60" ht="15.75" thickBot="1" x14ac:dyDescent="0.3">
      <c r="A548" s="48"/>
      <c r="B548" s="48"/>
      <c r="C548" s="48"/>
      <c r="D548" s="48"/>
      <c r="E548" s="48"/>
      <c r="F548" s="48"/>
      <c r="G548" s="48"/>
      <c r="H548" s="48"/>
      <c r="I548" s="48"/>
      <c r="J548" s="220" t="str">
        <f>IF(ISBLANK($G548),"",VLOOKUP($G548,'Chp 3 - Condition Assessment'!$N$5:$R$1000,4,FALSE))</f>
        <v/>
      </c>
      <c r="K548" s="105" t="str">
        <f>IF(ISBLANK($G548),"",VLOOKUP($G548,'Chp 3 - Condition Assessment'!$N$5:$R$1000,5,FALSE))</f>
        <v/>
      </c>
      <c r="L548" s="32" t="str">
        <f t="shared" si="275"/>
        <v xml:space="preserve">  </v>
      </c>
      <c r="P548" t="b">
        <f t="shared" si="270"/>
        <v>0</v>
      </c>
      <c r="Q548" t="str">
        <f t="shared" si="273"/>
        <v/>
      </c>
      <c r="R548" s="53" t="str">
        <f t="shared" si="298"/>
        <v/>
      </c>
      <c r="S548" s="108" t="str">
        <f t="shared" si="299"/>
        <v/>
      </c>
      <c r="T548" s="81" t="str">
        <f t="shared" si="300"/>
        <v/>
      </c>
      <c r="U548" s="105" t="str">
        <f t="shared" ca="1" si="302"/>
        <v/>
      </c>
      <c r="V548" s="105" t="str">
        <f t="shared" ca="1" si="302"/>
        <v/>
      </c>
      <c r="W548" s="105" t="str">
        <f t="shared" ca="1" si="302"/>
        <v/>
      </c>
      <c r="X548" s="105" t="str">
        <f t="shared" ca="1" si="302"/>
        <v/>
      </c>
      <c r="Y548" s="105" t="str">
        <f t="shared" ca="1" si="302"/>
        <v/>
      </c>
      <c r="AB548" s="111" t="str">
        <f t="shared" si="301"/>
        <v xml:space="preserve"> </v>
      </c>
      <c r="AC548" s="135"/>
      <c r="AD548" s="136"/>
      <c r="AE548" s="118" t="str">
        <f t="shared" si="276"/>
        <v/>
      </c>
      <c r="AF548" s="135"/>
      <c r="AG548" s="136"/>
      <c r="AH548" s="118" t="str">
        <f t="shared" si="277"/>
        <v/>
      </c>
      <c r="AI548" s="135"/>
      <c r="AJ548" s="136"/>
      <c r="AK548" s="118" t="str">
        <f t="shared" si="278"/>
        <v/>
      </c>
      <c r="AL548" s="135"/>
      <c r="AM548" s="136"/>
      <c r="AN548" s="118" t="str">
        <f t="shared" si="279"/>
        <v/>
      </c>
      <c r="AO548" s="135"/>
      <c r="AP548" s="136"/>
      <c r="AQ548" s="118" t="str">
        <f t="shared" si="280"/>
        <v/>
      </c>
      <c r="AT548" s="111" t="str">
        <f t="shared" si="281"/>
        <v xml:space="preserve"> </v>
      </c>
      <c r="AU548" t="str">
        <f t="shared" ca="1" si="282"/>
        <v/>
      </c>
      <c r="AV548" s="53" t="str">
        <f t="shared" ca="1" si="283"/>
        <v/>
      </c>
      <c r="AW548" t="str">
        <f t="shared" ca="1" si="284"/>
        <v/>
      </c>
      <c r="AX548" s="121" t="str">
        <f t="shared" ca="1" si="285"/>
        <v/>
      </c>
      <c r="AY548" s="53" t="str">
        <f t="shared" ca="1" si="286"/>
        <v/>
      </c>
      <c r="AZ548" t="str">
        <f t="shared" ca="1" si="287"/>
        <v/>
      </c>
      <c r="BA548" s="121" t="str">
        <f t="shared" ca="1" si="288"/>
        <v/>
      </c>
      <c r="BB548" s="53" t="str">
        <f t="shared" ca="1" si="289"/>
        <v/>
      </c>
      <c r="BC548" t="str">
        <f t="shared" ca="1" si="290"/>
        <v/>
      </c>
      <c r="BD548" s="121" t="str">
        <f t="shared" ca="1" si="291"/>
        <v/>
      </c>
      <c r="BE548" s="53" t="str">
        <f t="shared" ca="1" si="292"/>
        <v/>
      </c>
      <c r="BF548" t="str">
        <f t="shared" ca="1" si="293"/>
        <v/>
      </c>
      <c r="BG548" s="121" t="str">
        <f t="shared" ca="1" si="294"/>
        <v/>
      </c>
      <c r="BH548" s="53" t="str">
        <f t="shared" ca="1" si="295"/>
        <v/>
      </c>
    </row>
    <row r="549" spans="1:60" ht="15.75" thickBot="1" x14ac:dyDescent="0.3">
      <c r="A549" s="48"/>
      <c r="B549" s="48"/>
      <c r="C549" s="48"/>
      <c r="D549" s="48"/>
      <c r="E549" s="48"/>
      <c r="F549" s="48"/>
      <c r="G549" s="48"/>
      <c r="H549" s="48"/>
      <c r="I549" s="48"/>
      <c r="J549" s="220" t="str">
        <f>IF(ISBLANK($G549),"",VLOOKUP($G549,'Chp 3 - Condition Assessment'!$N$5:$R$1000,4,FALSE))</f>
        <v/>
      </c>
      <c r="K549" s="105" t="str">
        <f>IF(ISBLANK($G549),"",VLOOKUP($G549,'Chp 3 - Condition Assessment'!$N$5:$R$1000,5,FALSE))</f>
        <v/>
      </c>
      <c r="L549" s="32" t="str">
        <f t="shared" si="275"/>
        <v xml:space="preserve">  </v>
      </c>
      <c r="P549" t="b">
        <f t="shared" si="270"/>
        <v>0</v>
      </c>
      <c r="Q549" t="str">
        <f t="shared" si="273"/>
        <v/>
      </c>
      <c r="R549" s="53" t="str">
        <f t="shared" si="298"/>
        <v/>
      </c>
      <c r="S549" s="108" t="str">
        <f t="shared" si="299"/>
        <v/>
      </c>
      <c r="T549" s="81" t="str">
        <f t="shared" si="300"/>
        <v/>
      </c>
      <c r="U549" s="105" t="str">
        <f t="shared" ca="1" si="302"/>
        <v/>
      </c>
      <c r="V549" s="105" t="str">
        <f t="shared" ca="1" si="302"/>
        <v/>
      </c>
      <c r="W549" s="105" t="str">
        <f t="shared" ca="1" si="302"/>
        <v/>
      </c>
      <c r="X549" s="105" t="str">
        <f t="shared" ca="1" si="302"/>
        <v/>
      </c>
      <c r="Y549" s="105" t="str">
        <f t="shared" ca="1" si="302"/>
        <v/>
      </c>
      <c r="AB549" s="111" t="str">
        <f t="shared" si="301"/>
        <v xml:space="preserve"> </v>
      </c>
      <c r="AC549" s="135"/>
      <c r="AD549" s="136"/>
      <c r="AE549" s="118" t="str">
        <f t="shared" si="276"/>
        <v/>
      </c>
      <c r="AF549" s="135"/>
      <c r="AG549" s="136"/>
      <c r="AH549" s="118" t="str">
        <f t="shared" si="277"/>
        <v/>
      </c>
      <c r="AI549" s="135"/>
      <c r="AJ549" s="136"/>
      <c r="AK549" s="118" t="str">
        <f t="shared" si="278"/>
        <v/>
      </c>
      <c r="AL549" s="135"/>
      <c r="AM549" s="136"/>
      <c r="AN549" s="118" t="str">
        <f t="shared" si="279"/>
        <v/>
      </c>
      <c r="AO549" s="135"/>
      <c r="AP549" s="136"/>
      <c r="AQ549" s="118" t="str">
        <f t="shared" si="280"/>
        <v/>
      </c>
      <c r="AT549" s="111" t="str">
        <f t="shared" si="281"/>
        <v xml:space="preserve"> </v>
      </c>
      <c r="AU549" t="str">
        <f t="shared" ca="1" si="282"/>
        <v/>
      </c>
      <c r="AV549" s="53" t="str">
        <f t="shared" ca="1" si="283"/>
        <v/>
      </c>
      <c r="AW549" t="str">
        <f t="shared" ca="1" si="284"/>
        <v/>
      </c>
      <c r="AX549" s="121" t="str">
        <f t="shared" ca="1" si="285"/>
        <v/>
      </c>
      <c r="AY549" s="53" t="str">
        <f t="shared" ca="1" si="286"/>
        <v/>
      </c>
      <c r="AZ549" t="str">
        <f t="shared" ca="1" si="287"/>
        <v/>
      </c>
      <c r="BA549" s="121" t="str">
        <f t="shared" ca="1" si="288"/>
        <v/>
      </c>
      <c r="BB549" s="53" t="str">
        <f t="shared" ca="1" si="289"/>
        <v/>
      </c>
      <c r="BC549" t="str">
        <f t="shared" ca="1" si="290"/>
        <v/>
      </c>
      <c r="BD549" s="121" t="str">
        <f t="shared" ca="1" si="291"/>
        <v/>
      </c>
      <c r="BE549" s="53" t="str">
        <f t="shared" ca="1" si="292"/>
        <v/>
      </c>
      <c r="BF549" t="str">
        <f t="shared" ca="1" si="293"/>
        <v/>
      </c>
      <c r="BG549" s="121" t="str">
        <f t="shared" ca="1" si="294"/>
        <v/>
      </c>
      <c r="BH549" s="53" t="str">
        <f t="shared" ca="1" si="295"/>
        <v/>
      </c>
    </row>
    <row r="550" spans="1:60" ht="15.75" thickBot="1" x14ac:dyDescent="0.3">
      <c r="A550" s="48"/>
      <c r="B550" s="48"/>
      <c r="C550" s="48"/>
      <c r="D550" s="48"/>
      <c r="E550" s="48"/>
      <c r="F550" s="48"/>
      <c r="G550" s="48"/>
      <c r="H550" s="48"/>
      <c r="I550" s="48"/>
      <c r="J550" s="220" t="str">
        <f>IF(ISBLANK($G550),"",VLOOKUP($G550,'Chp 3 - Condition Assessment'!$N$5:$R$1000,4,FALSE))</f>
        <v/>
      </c>
      <c r="K550" s="105" t="str">
        <f>IF(ISBLANK($G550),"",VLOOKUP($G550,'Chp 3 - Condition Assessment'!$N$5:$R$1000,5,FALSE))</f>
        <v/>
      </c>
      <c r="L550" s="32" t="str">
        <f t="shared" si="275"/>
        <v xml:space="preserve">  </v>
      </c>
      <c r="P550" t="b">
        <f t="shared" si="270"/>
        <v>0</v>
      </c>
      <c r="Q550" t="str">
        <f t="shared" si="273"/>
        <v/>
      </c>
      <c r="R550" s="53" t="str">
        <f t="shared" si="298"/>
        <v/>
      </c>
      <c r="S550" s="108" t="str">
        <f t="shared" si="299"/>
        <v/>
      </c>
      <c r="T550" s="81" t="str">
        <f t="shared" si="300"/>
        <v/>
      </c>
      <c r="U550" s="105" t="str">
        <f t="shared" ca="1" si="302"/>
        <v/>
      </c>
      <c r="V550" s="105" t="str">
        <f t="shared" ca="1" si="302"/>
        <v/>
      </c>
      <c r="W550" s="105" t="str">
        <f t="shared" ca="1" si="302"/>
        <v/>
      </c>
      <c r="X550" s="105" t="str">
        <f t="shared" ca="1" si="302"/>
        <v/>
      </c>
      <c r="Y550" s="105" t="str">
        <f t="shared" ca="1" si="302"/>
        <v/>
      </c>
      <c r="AB550" s="111" t="str">
        <f t="shared" si="301"/>
        <v xml:space="preserve"> </v>
      </c>
      <c r="AC550" s="135"/>
      <c r="AD550" s="136"/>
      <c r="AE550" s="118" t="str">
        <f t="shared" si="276"/>
        <v/>
      </c>
      <c r="AF550" s="135"/>
      <c r="AG550" s="136"/>
      <c r="AH550" s="118" t="str">
        <f t="shared" si="277"/>
        <v/>
      </c>
      <c r="AI550" s="135"/>
      <c r="AJ550" s="136"/>
      <c r="AK550" s="118" t="str">
        <f t="shared" si="278"/>
        <v/>
      </c>
      <c r="AL550" s="135"/>
      <c r="AM550" s="136"/>
      <c r="AN550" s="118" t="str">
        <f t="shared" si="279"/>
        <v/>
      </c>
      <c r="AO550" s="135"/>
      <c r="AP550" s="136"/>
      <c r="AQ550" s="118" t="str">
        <f t="shared" si="280"/>
        <v/>
      </c>
      <c r="AT550" s="111" t="str">
        <f t="shared" si="281"/>
        <v xml:space="preserve"> </v>
      </c>
      <c r="AU550" t="str">
        <f t="shared" ca="1" si="282"/>
        <v/>
      </c>
      <c r="AV550" s="53" t="str">
        <f t="shared" ca="1" si="283"/>
        <v/>
      </c>
      <c r="AW550" t="str">
        <f t="shared" ca="1" si="284"/>
        <v/>
      </c>
      <c r="AX550" s="121" t="str">
        <f t="shared" ca="1" si="285"/>
        <v/>
      </c>
      <c r="AY550" s="53" t="str">
        <f t="shared" ca="1" si="286"/>
        <v/>
      </c>
      <c r="AZ550" t="str">
        <f t="shared" ca="1" si="287"/>
        <v/>
      </c>
      <c r="BA550" s="121" t="str">
        <f t="shared" ca="1" si="288"/>
        <v/>
      </c>
      <c r="BB550" s="53" t="str">
        <f t="shared" ca="1" si="289"/>
        <v/>
      </c>
      <c r="BC550" t="str">
        <f t="shared" ca="1" si="290"/>
        <v/>
      </c>
      <c r="BD550" s="121" t="str">
        <f t="shared" ca="1" si="291"/>
        <v/>
      </c>
      <c r="BE550" s="53" t="str">
        <f t="shared" ca="1" si="292"/>
        <v/>
      </c>
      <c r="BF550" t="str">
        <f t="shared" ca="1" si="293"/>
        <v/>
      </c>
      <c r="BG550" s="121" t="str">
        <f t="shared" ca="1" si="294"/>
        <v/>
      </c>
      <c r="BH550" s="53" t="str">
        <f t="shared" ca="1" si="295"/>
        <v/>
      </c>
    </row>
    <row r="551" spans="1:60" ht="15.75" thickBot="1" x14ac:dyDescent="0.3">
      <c r="A551" s="48"/>
      <c r="B551" s="48"/>
      <c r="C551" s="48"/>
      <c r="D551" s="48"/>
      <c r="E551" s="48"/>
      <c r="F551" s="48"/>
      <c r="G551" s="48"/>
      <c r="H551" s="48"/>
      <c r="I551" s="48"/>
      <c r="J551" s="220" t="str">
        <f>IF(ISBLANK($G551),"",VLOOKUP($G551,'Chp 3 - Condition Assessment'!$N$5:$R$1000,4,FALSE))</f>
        <v/>
      </c>
      <c r="K551" s="105" t="str">
        <f>IF(ISBLANK($G551),"",VLOOKUP($G551,'Chp 3 - Condition Assessment'!$N$5:$R$1000,5,FALSE))</f>
        <v/>
      </c>
      <c r="L551" s="32" t="str">
        <f t="shared" si="275"/>
        <v xml:space="preserve">  </v>
      </c>
      <c r="P551" t="b">
        <f t="shared" si="270"/>
        <v>0</v>
      </c>
      <c r="Q551" t="str">
        <f t="shared" si="273"/>
        <v/>
      </c>
      <c r="R551" s="53" t="str">
        <f t="shared" si="298"/>
        <v/>
      </c>
      <c r="S551" s="108" t="str">
        <f t="shared" si="299"/>
        <v/>
      </c>
      <c r="T551" s="81" t="str">
        <f t="shared" si="300"/>
        <v/>
      </c>
      <c r="U551" s="105" t="str">
        <f t="shared" ca="1" si="302"/>
        <v/>
      </c>
      <c r="V551" s="105" t="str">
        <f t="shared" ca="1" si="302"/>
        <v/>
      </c>
      <c r="W551" s="105" t="str">
        <f t="shared" ca="1" si="302"/>
        <v/>
      </c>
      <c r="X551" s="105" t="str">
        <f t="shared" ca="1" si="302"/>
        <v/>
      </c>
      <c r="Y551" s="105" t="str">
        <f t="shared" ca="1" si="302"/>
        <v/>
      </c>
      <c r="AB551" s="111" t="str">
        <f t="shared" si="301"/>
        <v xml:space="preserve"> </v>
      </c>
      <c r="AC551" s="135"/>
      <c r="AD551" s="136"/>
      <c r="AE551" s="118" t="str">
        <f t="shared" si="276"/>
        <v/>
      </c>
      <c r="AF551" s="135"/>
      <c r="AG551" s="136"/>
      <c r="AH551" s="118" t="str">
        <f t="shared" si="277"/>
        <v/>
      </c>
      <c r="AI551" s="135"/>
      <c r="AJ551" s="136"/>
      <c r="AK551" s="118" t="str">
        <f t="shared" si="278"/>
        <v/>
      </c>
      <c r="AL551" s="135"/>
      <c r="AM551" s="136"/>
      <c r="AN551" s="118" t="str">
        <f t="shared" si="279"/>
        <v/>
      </c>
      <c r="AO551" s="135"/>
      <c r="AP551" s="136"/>
      <c r="AQ551" s="118" t="str">
        <f t="shared" si="280"/>
        <v/>
      </c>
      <c r="AT551" s="111" t="str">
        <f t="shared" si="281"/>
        <v xml:space="preserve"> </v>
      </c>
      <c r="AU551" t="str">
        <f t="shared" ca="1" si="282"/>
        <v/>
      </c>
      <c r="AV551" s="53" t="str">
        <f t="shared" ca="1" si="283"/>
        <v/>
      </c>
      <c r="AW551" t="str">
        <f t="shared" ca="1" si="284"/>
        <v/>
      </c>
      <c r="AX551" s="121" t="str">
        <f t="shared" ca="1" si="285"/>
        <v/>
      </c>
      <c r="AY551" s="53" t="str">
        <f t="shared" ca="1" si="286"/>
        <v/>
      </c>
      <c r="AZ551" t="str">
        <f t="shared" ca="1" si="287"/>
        <v/>
      </c>
      <c r="BA551" s="121" t="str">
        <f t="shared" ca="1" si="288"/>
        <v/>
      </c>
      <c r="BB551" s="53" t="str">
        <f t="shared" ca="1" si="289"/>
        <v/>
      </c>
      <c r="BC551" t="str">
        <f t="shared" ca="1" si="290"/>
        <v/>
      </c>
      <c r="BD551" s="121" t="str">
        <f t="shared" ca="1" si="291"/>
        <v/>
      </c>
      <c r="BE551" s="53" t="str">
        <f t="shared" ca="1" si="292"/>
        <v/>
      </c>
      <c r="BF551" t="str">
        <f t="shared" ca="1" si="293"/>
        <v/>
      </c>
      <c r="BG551" s="121" t="str">
        <f t="shared" ca="1" si="294"/>
        <v/>
      </c>
      <c r="BH551" s="53" t="str">
        <f t="shared" ca="1" si="295"/>
        <v/>
      </c>
    </row>
    <row r="552" spans="1:60" ht="15.75" thickBot="1" x14ac:dyDescent="0.3">
      <c r="A552" s="48"/>
      <c r="B552" s="48"/>
      <c r="C552" s="48"/>
      <c r="D552" s="48"/>
      <c r="E552" s="48"/>
      <c r="F552" s="48"/>
      <c r="G552" s="48"/>
      <c r="H552" s="48"/>
      <c r="I552" s="48"/>
      <c r="J552" s="220" t="str">
        <f>IF(ISBLANK($G552),"",VLOOKUP($G552,'Chp 3 - Condition Assessment'!$N$5:$R$1000,4,FALSE))</f>
        <v/>
      </c>
      <c r="K552" s="105" t="str">
        <f>IF(ISBLANK($G552),"",VLOOKUP($G552,'Chp 3 - Condition Assessment'!$N$5:$R$1000,5,FALSE))</f>
        <v/>
      </c>
      <c r="L552" s="32" t="str">
        <f t="shared" si="275"/>
        <v xml:space="preserve">  </v>
      </c>
      <c r="P552" t="b">
        <f t="shared" si="270"/>
        <v>0</v>
      </c>
      <c r="Q552" t="str">
        <f t="shared" si="273"/>
        <v/>
      </c>
      <c r="R552" s="53" t="str">
        <f t="shared" si="298"/>
        <v/>
      </c>
      <c r="S552" s="108" t="str">
        <f t="shared" si="299"/>
        <v/>
      </c>
      <c r="T552" s="81" t="str">
        <f t="shared" si="300"/>
        <v/>
      </c>
      <c r="U552" s="105" t="str">
        <f t="shared" ca="1" si="302"/>
        <v/>
      </c>
      <c r="V552" s="105" t="str">
        <f t="shared" ca="1" si="302"/>
        <v/>
      </c>
      <c r="W552" s="105" t="str">
        <f t="shared" ca="1" si="302"/>
        <v/>
      </c>
      <c r="X552" s="105" t="str">
        <f t="shared" ca="1" si="302"/>
        <v/>
      </c>
      <c r="Y552" s="105" t="str">
        <f t="shared" ca="1" si="302"/>
        <v/>
      </c>
      <c r="AB552" s="111" t="str">
        <f t="shared" si="301"/>
        <v xml:space="preserve"> </v>
      </c>
      <c r="AC552" s="135"/>
      <c r="AD552" s="136"/>
      <c r="AE552" s="118" t="str">
        <f t="shared" si="276"/>
        <v/>
      </c>
      <c r="AF552" s="135"/>
      <c r="AG552" s="136"/>
      <c r="AH552" s="118" t="str">
        <f t="shared" si="277"/>
        <v/>
      </c>
      <c r="AI552" s="135"/>
      <c r="AJ552" s="136"/>
      <c r="AK552" s="118" t="str">
        <f t="shared" si="278"/>
        <v/>
      </c>
      <c r="AL552" s="135"/>
      <c r="AM552" s="136"/>
      <c r="AN552" s="118" t="str">
        <f t="shared" si="279"/>
        <v/>
      </c>
      <c r="AO552" s="135"/>
      <c r="AP552" s="136"/>
      <c r="AQ552" s="118" t="str">
        <f t="shared" si="280"/>
        <v/>
      </c>
      <c r="AT552" s="111" t="str">
        <f t="shared" si="281"/>
        <v xml:space="preserve"> </v>
      </c>
      <c r="AU552" t="str">
        <f t="shared" ca="1" si="282"/>
        <v/>
      </c>
      <c r="AV552" s="53" t="str">
        <f t="shared" ca="1" si="283"/>
        <v/>
      </c>
      <c r="AW552" t="str">
        <f t="shared" ca="1" si="284"/>
        <v/>
      </c>
      <c r="AX552" s="121" t="str">
        <f t="shared" ca="1" si="285"/>
        <v/>
      </c>
      <c r="AY552" s="53" t="str">
        <f t="shared" ca="1" si="286"/>
        <v/>
      </c>
      <c r="AZ552" t="str">
        <f t="shared" ca="1" si="287"/>
        <v/>
      </c>
      <c r="BA552" s="121" t="str">
        <f t="shared" ca="1" si="288"/>
        <v/>
      </c>
      <c r="BB552" s="53" t="str">
        <f t="shared" ca="1" si="289"/>
        <v/>
      </c>
      <c r="BC552" t="str">
        <f t="shared" ca="1" si="290"/>
        <v/>
      </c>
      <c r="BD552" s="121" t="str">
        <f t="shared" ca="1" si="291"/>
        <v/>
      </c>
      <c r="BE552" s="53" t="str">
        <f t="shared" ca="1" si="292"/>
        <v/>
      </c>
      <c r="BF552" t="str">
        <f t="shared" ca="1" si="293"/>
        <v/>
      </c>
      <c r="BG552" s="121" t="str">
        <f t="shared" ca="1" si="294"/>
        <v/>
      </c>
      <c r="BH552" s="53" t="str">
        <f t="shared" ca="1" si="295"/>
        <v/>
      </c>
    </row>
    <row r="553" spans="1:60" ht="15.75" thickBot="1" x14ac:dyDescent="0.3">
      <c r="A553" s="48"/>
      <c r="B553" s="48"/>
      <c r="C553" s="48"/>
      <c r="D553" s="48"/>
      <c r="E553" s="48"/>
      <c r="F553" s="48"/>
      <c r="G553" s="48"/>
      <c r="H553" s="48"/>
      <c r="I553" s="48"/>
      <c r="J553" s="220" t="str">
        <f>IF(ISBLANK($G553),"",VLOOKUP($G553,'Chp 3 - Condition Assessment'!$N$5:$R$1000,4,FALSE))</f>
        <v/>
      </c>
      <c r="K553" s="105" t="str">
        <f>IF(ISBLANK($G553),"",VLOOKUP($G553,'Chp 3 - Condition Assessment'!$N$5:$R$1000,5,FALSE))</f>
        <v/>
      </c>
      <c r="L553" s="32" t="str">
        <f t="shared" si="275"/>
        <v xml:space="preserve">  </v>
      </c>
      <c r="P553" t="b">
        <f t="shared" si="270"/>
        <v>0</v>
      </c>
      <c r="Q553" t="str">
        <f t="shared" si="273"/>
        <v/>
      </c>
      <c r="R553" s="53" t="str">
        <f t="shared" si="298"/>
        <v/>
      </c>
      <c r="S553" s="108" t="str">
        <f t="shared" si="299"/>
        <v/>
      </c>
      <c r="T553" s="81" t="str">
        <f t="shared" si="300"/>
        <v/>
      </c>
      <c r="U553" s="105" t="str">
        <f t="shared" ca="1" si="302"/>
        <v/>
      </c>
      <c r="V553" s="105" t="str">
        <f t="shared" ca="1" si="302"/>
        <v/>
      </c>
      <c r="W553" s="105" t="str">
        <f t="shared" ca="1" si="302"/>
        <v/>
      </c>
      <c r="X553" s="105" t="str">
        <f t="shared" ca="1" si="302"/>
        <v/>
      </c>
      <c r="Y553" s="105" t="str">
        <f t="shared" ca="1" si="302"/>
        <v/>
      </c>
      <c r="AB553" s="111" t="str">
        <f t="shared" si="301"/>
        <v xml:space="preserve"> </v>
      </c>
      <c r="AC553" s="135"/>
      <c r="AD553" s="136"/>
      <c r="AE553" s="118" t="str">
        <f t="shared" si="276"/>
        <v/>
      </c>
      <c r="AF553" s="135"/>
      <c r="AG553" s="136"/>
      <c r="AH553" s="118" t="str">
        <f t="shared" si="277"/>
        <v/>
      </c>
      <c r="AI553" s="135"/>
      <c r="AJ553" s="136"/>
      <c r="AK553" s="118" t="str">
        <f t="shared" si="278"/>
        <v/>
      </c>
      <c r="AL553" s="135"/>
      <c r="AM553" s="136"/>
      <c r="AN553" s="118" t="str">
        <f t="shared" si="279"/>
        <v/>
      </c>
      <c r="AO553" s="135"/>
      <c r="AP553" s="136"/>
      <c r="AQ553" s="118" t="str">
        <f t="shared" si="280"/>
        <v/>
      </c>
      <c r="AT553" s="111" t="str">
        <f t="shared" si="281"/>
        <v xml:space="preserve"> </v>
      </c>
      <c r="AU553" t="str">
        <f t="shared" ca="1" si="282"/>
        <v/>
      </c>
      <c r="AV553" s="53" t="str">
        <f t="shared" ca="1" si="283"/>
        <v/>
      </c>
      <c r="AW553" t="str">
        <f t="shared" ca="1" si="284"/>
        <v/>
      </c>
      <c r="AX553" s="121" t="str">
        <f t="shared" ca="1" si="285"/>
        <v/>
      </c>
      <c r="AY553" s="53" t="str">
        <f t="shared" ca="1" si="286"/>
        <v/>
      </c>
      <c r="AZ553" t="str">
        <f t="shared" ca="1" si="287"/>
        <v/>
      </c>
      <c r="BA553" s="121" t="str">
        <f t="shared" ca="1" si="288"/>
        <v/>
      </c>
      <c r="BB553" s="53" t="str">
        <f t="shared" ca="1" si="289"/>
        <v/>
      </c>
      <c r="BC553" t="str">
        <f t="shared" ca="1" si="290"/>
        <v/>
      </c>
      <c r="BD553" s="121" t="str">
        <f t="shared" ca="1" si="291"/>
        <v/>
      </c>
      <c r="BE553" s="53" t="str">
        <f t="shared" ca="1" si="292"/>
        <v/>
      </c>
      <c r="BF553" t="str">
        <f t="shared" ca="1" si="293"/>
        <v/>
      </c>
      <c r="BG553" s="121" t="str">
        <f t="shared" ca="1" si="294"/>
        <v/>
      </c>
      <c r="BH553" s="53" t="str">
        <f t="shared" ca="1" si="295"/>
        <v/>
      </c>
    </row>
    <row r="554" spans="1:60" ht="15.75" thickBot="1" x14ac:dyDescent="0.3">
      <c r="A554" s="48"/>
      <c r="B554" s="48"/>
      <c r="C554" s="48"/>
      <c r="D554" s="48"/>
      <c r="E554" s="48"/>
      <c r="F554" s="48"/>
      <c r="G554" s="48"/>
      <c r="H554" s="48"/>
      <c r="I554" s="48"/>
      <c r="J554" s="220" t="str">
        <f>IF(ISBLANK($G554),"",VLOOKUP($G554,'Chp 3 - Condition Assessment'!$N$5:$R$1000,4,FALSE))</f>
        <v/>
      </c>
      <c r="K554" s="105" t="str">
        <f>IF(ISBLANK($G554),"",VLOOKUP($G554,'Chp 3 - Condition Assessment'!$N$5:$R$1000,5,FALSE))</f>
        <v/>
      </c>
      <c r="L554" s="32" t="str">
        <f t="shared" si="275"/>
        <v xml:space="preserve">  </v>
      </c>
      <c r="P554" t="b">
        <f t="shared" si="270"/>
        <v>0</v>
      </c>
      <c r="Q554" t="str">
        <f t="shared" si="273"/>
        <v/>
      </c>
      <c r="R554" s="53" t="str">
        <f t="shared" si="298"/>
        <v/>
      </c>
      <c r="S554" s="108" t="str">
        <f t="shared" si="299"/>
        <v/>
      </c>
      <c r="T554" s="81" t="str">
        <f t="shared" si="300"/>
        <v/>
      </c>
      <c r="U554" s="105" t="str">
        <f t="shared" ca="1" si="302"/>
        <v/>
      </c>
      <c r="V554" s="105" t="str">
        <f t="shared" ca="1" si="302"/>
        <v/>
      </c>
      <c r="W554" s="105" t="str">
        <f t="shared" ca="1" si="302"/>
        <v/>
      </c>
      <c r="X554" s="105" t="str">
        <f t="shared" ca="1" si="302"/>
        <v/>
      </c>
      <c r="Y554" s="105" t="str">
        <f t="shared" ca="1" si="302"/>
        <v/>
      </c>
      <c r="AB554" s="111" t="str">
        <f t="shared" si="301"/>
        <v xml:space="preserve"> </v>
      </c>
      <c r="AC554" s="135"/>
      <c r="AD554" s="136"/>
      <c r="AE554" s="118" t="str">
        <f t="shared" si="276"/>
        <v/>
      </c>
      <c r="AF554" s="135"/>
      <c r="AG554" s="136"/>
      <c r="AH554" s="118" t="str">
        <f t="shared" si="277"/>
        <v/>
      </c>
      <c r="AI554" s="135"/>
      <c r="AJ554" s="136"/>
      <c r="AK554" s="118" t="str">
        <f t="shared" si="278"/>
        <v/>
      </c>
      <c r="AL554" s="135"/>
      <c r="AM554" s="136"/>
      <c r="AN554" s="118" t="str">
        <f t="shared" si="279"/>
        <v/>
      </c>
      <c r="AO554" s="135"/>
      <c r="AP554" s="136"/>
      <c r="AQ554" s="118" t="str">
        <f t="shared" si="280"/>
        <v/>
      </c>
      <c r="AT554" s="111" t="str">
        <f t="shared" si="281"/>
        <v xml:space="preserve"> </v>
      </c>
      <c r="AU554" t="str">
        <f t="shared" ca="1" si="282"/>
        <v/>
      </c>
      <c r="AV554" s="53" t="str">
        <f t="shared" ca="1" si="283"/>
        <v/>
      </c>
      <c r="AW554" t="str">
        <f t="shared" ca="1" si="284"/>
        <v/>
      </c>
      <c r="AX554" s="121" t="str">
        <f t="shared" ca="1" si="285"/>
        <v/>
      </c>
      <c r="AY554" s="53" t="str">
        <f t="shared" ca="1" si="286"/>
        <v/>
      </c>
      <c r="AZ554" t="str">
        <f t="shared" ca="1" si="287"/>
        <v/>
      </c>
      <c r="BA554" s="121" t="str">
        <f t="shared" ca="1" si="288"/>
        <v/>
      </c>
      <c r="BB554" s="53" t="str">
        <f t="shared" ca="1" si="289"/>
        <v/>
      </c>
      <c r="BC554" t="str">
        <f t="shared" ca="1" si="290"/>
        <v/>
      </c>
      <c r="BD554" s="121" t="str">
        <f t="shared" ca="1" si="291"/>
        <v/>
      </c>
      <c r="BE554" s="53" t="str">
        <f t="shared" ca="1" si="292"/>
        <v/>
      </c>
      <c r="BF554" t="str">
        <f t="shared" ca="1" si="293"/>
        <v/>
      </c>
      <c r="BG554" s="121" t="str">
        <f t="shared" ca="1" si="294"/>
        <v/>
      </c>
      <c r="BH554" s="53" t="str">
        <f t="shared" ca="1" si="295"/>
        <v/>
      </c>
    </row>
    <row r="555" spans="1:60" ht="15.75" thickBot="1" x14ac:dyDescent="0.3">
      <c r="A555" s="48"/>
      <c r="B555" s="48"/>
      <c r="C555" s="48"/>
      <c r="D555" s="48"/>
      <c r="E555" s="48"/>
      <c r="F555" s="48"/>
      <c r="G555" s="48"/>
      <c r="H555" s="48"/>
      <c r="I555" s="48"/>
      <c r="J555" s="220" t="str">
        <f>IF(ISBLANK($G555),"",VLOOKUP($G555,'Chp 3 - Condition Assessment'!$N$5:$R$1000,4,FALSE))</f>
        <v/>
      </c>
      <c r="K555" s="105" t="str">
        <f>IF(ISBLANK($G555),"",VLOOKUP($G555,'Chp 3 - Condition Assessment'!$N$5:$R$1000,5,FALSE))</f>
        <v/>
      </c>
      <c r="L555" s="32" t="str">
        <f t="shared" si="275"/>
        <v xml:space="preserve">  </v>
      </c>
      <c r="P555" t="b">
        <f t="shared" si="270"/>
        <v>0</v>
      </c>
      <c r="Q555" t="str">
        <f t="shared" si="273"/>
        <v/>
      </c>
      <c r="R555" s="53" t="str">
        <f t="shared" si="298"/>
        <v/>
      </c>
      <c r="S555" s="108" t="str">
        <f t="shared" si="299"/>
        <v/>
      </c>
      <c r="T555" s="81" t="str">
        <f t="shared" si="300"/>
        <v/>
      </c>
      <c r="U555" s="105" t="str">
        <f t="shared" ca="1" si="302"/>
        <v/>
      </c>
      <c r="V555" s="105" t="str">
        <f t="shared" ca="1" si="302"/>
        <v/>
      </c>
      <c r="W555" s="105" t="str">
        <f t="shared" ca="1" si="302"/>
        <v/>
      </c>
      <c r="X555" s="105" t="str">
        <f t="shared" ca="1" si="302"/>
        <v/>
      </c>
      <c r="Y555" s="105" t="str">
        <f t="shared" ca="1" si="302"/>
        <v/>
      </c>
      <c r="AB555" s="111" t="str">
        <f t="shared" si="301"/>
        <v xml:space="preserve"> </v>
      </c>
      <c r="AC555" s="135"/>
      <c r="AD555" s="136"/>
      <c r="AE555" s="118" t="str">
        <f t="shared" si="276"/>
        <v/>
      </c>
      <c r="AF555" s="135"/>
      <c r="AG555" s="136"/>
      <c r="AH555" s="118" t="str">
        <f t="shared" si="277"/>
        <v/>
      </c>
      <c r="AI555" s="135"/>
      <c r="AJ555" s="136"/>
      <c r="AK555" s="118" t="str">
        <f t="shared" si="278"/>
        <v/>
      </c>
      <c r="AL555" s="135"/>
      <c r="AM555" s="136"/>
      <c r="AN555" s="118" t="str">
        <f t="shared" si="279"/>
        <v/>
      </c>
      <c r="AO555" s="135"/>
      <c r="AP555" s="136"/>
      <c r="AQ555" s="118" t="str">
        <f t="shared" si="280"/>
        <v/>
      </c>
      <c r="AT555" s="111" t="str">
        <f t="shared" si="281"/>
        <v xml:space="preserve"> </v>
      </c>
      <c r="AU555" t="str">
        <f t="shared" ca="1" si="282"/>
        <v/>
      </c>
      <c r="AV555" s="53" t="str">
        <f t="shared" ca="1" si="283"/>
        <v/>
      </c>
      <c r="AW555" t="str">
        <f t="shared" ca="1" si="284"/>
        <v/>
      </c>
      <c r="AX555" s="121" t="str">
        <f t="shared" ca="1" si="285"/>
        <v/>
      </c>
      <c r="AY555" s="53" t="str">
        <f t="shared" ca="1" si="286"/>
        <v/>
      </c>
      <c r="AZ555" t="str">
        <f t="shared" ca="1" si="287"/>
        <v/>
      </c>
      <c r="BA555" s="121" t="str">
        <f t="shared" ca="1" si="288"/>
        <v/>
      </c>
      <c r="BB555" s="53" t="str">
        <f t="shared" ca="1" si="289"/>
        <v/>
      </c>
      <c r="BC555" t="str">
        <f t="shared" ca="1" si="290"/>
        <v/>
      </c>
      <c r="BD555" s="121" t="str">
        <f t="shared" ca="1" si="291"/>
        <v/>
      </c>
      <c r="BE555" s="53" t="str">
        <f t="shared" ca="1" si="292"/>
        <v/>
      </c>
      <c r="BF555" t="str">
        <f t="shared" ca="1" si="293"/>
        <v/>
      </c>
      <c r="BG555" s="121" t="str">
        <f t="shared" ca="1" si="294"/>
        <v/>
      </c>
      <c r="BH555" s="53" t="str">
        <f t="shared" ca="1" si="295"/>
        <v/>
      </c>
    </row>
    <row r="556" spans="1:60" ht="15.75" thickBot="1" x14ac:dyDescent="0.3">
      <c r="A556" s="48"/>
      <c r="B556" s="48"/>
      <c r="C556" s="48"/>
      <c r="D556" s="48"/>
      <c r="E556" s="48"/>
      <c r="F556" s="48"/>
      <c r="G556" s="48"/>
      <c r="H556" s="48"/>
      <c r="I556" s="48"/>
      <c r="J556" s="220" t="str">
        <f>IF(ISBLANK($G556),"",VLOOKUP($G556,'Chp 3 - Condition Assessment'!$N$5:$R$1000,4,FALSE))</f>
        <v/>
      </c>
      <c r="K556" s="105" t="str">
        <f>IF(ISBLANK($G556),"",VLOOKUP($G556,'Chp 3 - Condition Assessment'!$N$5:$R$1000,5,FALSE))</f>
        <v/>
      </c>
      <c r="L556" s="32" t="str">
        <f t="shared" si="275"/>
        <v xml:space="preserve">  </v>
      </c>
      <c r="P556" t="b">
        <f t="shared" si="270"/>
        <v>0</v>
      </c>
      <c r="Q556" t="str">
        <f t="shared" si="273"/>
        <v/>
      </c>
      <c r="R556" s="53" t="str">
        <f t="shared" si="298"/>
        <v/>
      </c>
      <c r="S556" s="108" t="str">
        <f t="shared" si="299"/>
        <v/>
      </c>
      <c r="T556" s="81" t="str">
        <f t="shared" si="300"/>
        <v/>
      </c>
      <c r="U556" s="105" t="str">
        <f t="shared" ref="U556:Y565" ca="1" si="303">IFERROR(IF((U$10-$S556)&lt;=$T556,$Q556,0),"")</f>
        <v/>
      </c>
      <c r="V556" s="105" t="str">
        <f t="shared" ca="1" si="303"/>
        <v/>
      </c>
      <c r="W556" s="105" t="str">
        <f t="shared" ca="1" si="303"/>
        <v/>
      </c>
      <c r="X556" s="105" t="str">
        <f t="shared" ca="1" si="303"/>
        <v/>
      </c>
      <c r="Y556" s="105" t="str">
        <f t="shared" ca="1" si="303"/>
        <v/>
      </c>
      <c r="AB556" s="111" t="str">
        <f t="shared" si="301"/>
        <v xml:space="preserve"> </v>
      </c>
      <c r="AC556" s="135"/>
      <c r="AD556" s="136"/>
      <c r="AE556" s="118" t="str">
        <f t="shared" si="276"/>
        <v/>
      </c>
      <c r="AF556" s="135"/>
      <c r="AG556" s="136"/>
      <c r="AH556" s="118" t="str">
        <f t="shared" si="277"/>
        <v/>
      </c>
      <c r="AI556" s="135"/>
      <c r="AJ556" s="136"/>
      <c r="AK556" s="118" t="str">
        <f t="shared" si="278"/>
        <v/>
      </c>
      <c r="AL556" s="135"/>
      <c r="AM556" s="136"/>
      <c r="AN556" s="118" t="str">
        <f t="shared" si="279"/>
        <v/>
      </c>
      <c r="AO556" s="135"/>
      <c r="AP556" s="136"/>
      <c r="AQ556" s="118" t="str">
        <f t="shared" si="280"/>
        <v/>
      </c>
      <c r="AT556" s="111" t="str">
        <f t="shared" si="281"/>
        <v xml:space="preserve"> </v>
      </c>
      <c r="AU556" t="str">
        <f t="shared" ca="1" si="282"/>
        <v/>
      </c>
      <c r="AV556" s="53" t="str">
        <f t="shared" ca="1" si="283"/>
        <v/>
      </c>
      <c r="AW556" t="str">
        <f t="shared" ca="1" si="284"/>
        <v/>
      </c>
      <c r="AX556" s="121" t="str">
        <f t="shared" ca="1" si="285"/>
        <v/>
      </c>
      <c r="AY556" s="53" t="str">
        <f t="shared" ca="1" si="286"/>
        <v/>
      </c>
      <c r="AZ556" t="str">
        <f t="shared" ca="1" si="287"/>
        <v/>
      </c>
      <c r="BA556" s="121" t="str">
        <f t="shared" ca="1" si="288"/>
        <v/>
      </c>
      <c r="BB556" s="53" t="str">
        <f t="shared" ca="1" si="289"/>
        <v/>
      </c>
      <c r="BC556" t="str">
        <f t="shared" ca="1" si="290"/>
        <v/>
      </c>
      <c r="BD556" s="121" t="str">
        <f t="shared" ca="1" si="291"/>
        <v/>
      </c>
      <c r="BE556" s="53" t="str">
        <f t="shared" ca="1" si="292"/>
        <v/>
      </c>
      <c r="BF556" t="str">
        <f t="shared" ca="1" si="293"/>
        <v/>
      </c>
      <c r="BG556" s="121" t="str">
        <f t="shared" ca="1" si="294"/>
        <v/>
      </c>
      <c r="BH556" s="53" t="str">
        <f t="shared" ca="1" si="295"/>
        <v/>
      </c>
    </row>
    <row r="557" spans="1:60" ht="15.75" thickBot="1" x14ac:dyDescent="0.3">
      <c r="A557" s="48"/>
      <c r="B557" s="48"/>
      <c r="C557" s="48"/>
      <c r="D557" s="48"/>
      <c r="E557" s="48"/>
      <c r="F557" s="48"/>
      <c r="G557" s="48"/>
      <c r="H557" s="48"/>
      <c r="I557" s="48"/>
      <c r="J557" s="220" t="str">
        <f>IF(ISBLANK($G557),"",VLOOKUP($G557,'Chp 3 - Condition Assessment'!$N$5:$R$1000,4,FALSE))</f>
        <v/>
      </c>
      <c r="K557" s="105" t="str">
        <f>IF(ISBLANK($G557),"",VLOOKUP($G557,'Chp 3 - Condition Assessment'!$N$5:$R$1000,5,FALSE))</f>
        <v/>
      </c>
      <c r="L557" s="32" t="str">
        <f t="shared" si="275"/>
        <v xml:space="preserve">  </v>
      </c>
      <c r="P557" t="b">
        <f t="shared" si="270"/>
        <v>0</v>
      </c>
      <c r="Q557" t="str">
        <f t="shared" si="273"/>
        <v/>
      </c>
      <c r="R557" s="53" t="str">
        <f t="shared" si="298"/>
        <v/>
      </c>
      <c r="S557" s="108" t="str">
        <f t="shared" si="299"/>
        <v/>
      </c>
      <c r="T557" s="81" t="str">
        <f t="shared" si="300"/>
        <v/>
      </c>
      <c r="U557" s="105" t="str">
        <f t="shared" ca="1" si="303"/>
        <v/>
      </c>
      <c r="V557" s="105" t="str">
        <f t="shared" ca="1" si="303"/>
        <v/>
      </c>
      <c r="W557" s="105" t="str">
        <f t="shared" ca="1" si="303"/>
        <v/>
      </c>
      <c r="X557" s="105" t="str">
        <f t="shared" ca="1" si="303"/>
        <v/>
      </c>
      <c r="Y557" s="105" t="str">
        <f t="shared" ca="1" si="303"/>
        <v/>
      </c>
      <c r="AB557" s="111" t="str">
        <f t="shared" si="301"/>
        <v xml:space="preserve"> </v>
      </c>
      <c r="AC557" s="135"/>
      <c r="AD557" s="136"/>
      <c r="AE557" s="118" t="str">
        <f t="shared" si="276"/>
        <v/>
      </c>
      <c r="AF557" s="135"/>
      <c r="AG557" s="136"/>
      <c r="AH557" s="118" t="str">
        <f t="shared" si="277"/>
        <v/>
      </c>
      <c r="AI557" s="135"/>
      <c r="AJ557" s="136"/>
      <c r="AK557" s="118" t="str">
        <f t="shared" si="278"/>
        <v/>
      </c>
      <c r="AL557" s="135"/>
      <c r="AM557" s="136"/>
      <c r="AN557" s="118" t="str">
        <f t="shared" si="279"/>
        <v/>
      </c>
      <c r="AO557" s="135"/>
      <c r="AP557" s="136"/>
      <c r="AQ557" s="118" t="str">
        <f t="shared" si="280"/>
        <v/>
      </c>
      <c r="AT557" s="111" t="str">
        <f t="shared" si="281"/>
        <v xml:space="preserve"> </v>
      </c>
      <c r="AU557" t="str">
        <f t="shared" ca="1" si="282"/>
        <v/>
      </c>
      <c r="AV557" s="53" t="str">
        <f t="shared" ca="1" si="283"/>
        <v/>
      </c>
      <c r="AW557" t="str">
        <f t="shared" ca="1" si="284"/>
        <v/>
      </c>
      <c r="AX557" s="121" t="str">
        <f t="shared" ca="1" si="285"/>
        <v/>
      </c>
      <c r="AY557" s="53" t="str">
        <f t="shared" ca="1" si="286"/>
        <v/>
      </c>
      <c r="AZ557" t="str">
        <f t="shared" ca="1" si="287"/>
        <v/>
      </c>
      <c r="BA557" s="121" t="str">
        <f t="shared" ca="1" si="288"/>
        <v/>
      </c>
      <c r="BB557" s="53" t="str">
        <f t="shared" ca="1" si="289"/>
        <v/>
      </c>
      <c r="BC557" t="str">
        <f t="shared" ca="1" si="290"/>
        <v/>
      </c>
      <c r="BD557" s="121" t="str">
        <f t="shared" ca="1" si="291"/>
        <v/>
      </c>
      <c r="BE557" s="53" t="str">
        <f t="shared" ca="1" si="292"/>
        <v/>
      </c>
      <c r="BF557" t="str">
        <f t="shared" ca="1" si="293"/>
        <v/>
      </c>
      <c r="BG557" s="121" t="str">
        <f t="shared" ca="1" si="294"/>
        <v/>
      </c>
      <c r="BH557" s="53" t="str">
        <f t="shared" ca="1" si="295"/>
        <v/>
      </c>
    </row>
    <row r="558" spans="1:60" ht="15.75" thickBot="1" x14ac:dyDescent="0.3">
      <c r="A558" s="48"/>
      <c r="B558" s="48"/>
      <c r="C558" s="48"/>
      <c r="D558" s="48"/>
      <c r="E558" s="48"/>
      <c r="F558" s="48"/>
      <c r="G558" s="48"/>
      <c r="H558" s="48"/>
      <c r="I558" s="48"/>
      <c r="J558" s="220" t="str">
        <f>IF(ISBLANK($G558),"",VLOOKUP($G558,'Chp 3 - Condition Assessment'!$N$5:$R$1000,4,FALSE))</f>
        <v/>
      </c>
      <c r="K558" s="105" t="str">
        <f>IF(ISBLANK($G558),"",VLOOKUP($G558,'Chp 3 - Condition Assessment'!$N$5:$R$1000,5,FALSE))</f>
        <v/>
      </c>
      <c r="L558" s="32" t="str">
        <f t="shared" si="275"/>
        <v xml:space="preserve">  </v>
      </c>
      <c r="P558" t="b">
        <f t="shared" si="270"/>
        <v>0</v>
      </c>
      <c r="Q558" t="str">
        <f t="shared" si="273"/>
        <v/>
      </c>
      <c r="R558" s="53" t="str">
        <f t="shared" si="298"/>
        <v/>
      </c>
      <c r="S558" s="108" t="str">
        <f t="shared" si="299"/>
        <v/>
      </c>
      <c r="T558" s="81" t="str">
        <f t="shared" si="300"/>
        <v/>
      </c>
      <c r="U558" s="105" t="str">
        <f t="shared" ca="1" si="303"/>
        <v/>
      </c>
      <c r="V558" s="105" t="str">
        <f t="shared" ca="1" si="303"/>
        <v/>
      </c>
      <c r="W558" s="105" t="str">
        <f t="shared" ca="1" si="303"/>
        <v/>
      </c>
      <c r="X558" s="105" t="str">
        <f t="shared" ca="1" si="303"/>
        <v/>
      </c>
      <c r="Y558" s="105" t="str">
        <f t="shared" ca="1" si="303"/>
        <v/>
      </c>
      <c r="AB558" s="111" t="str">
        <f t="shared" si="301"/>
        <v xml:space="preserve"> </v>
      </c>
      <c r="AC558" s="135"/>
      <c r="AD558" s="136"/>
      <c r="AE558" s="118" t="str">
        <f t="shared" si="276"/>
        <v/>
      </c>
      <c r="AF558" s="135"/>
      <c r="AG558" s="136"/>
      <c r="AH558" s="118" t="str">
        <f t="shared" si="277"/>
        <v/>
      </c>
      <c r="AI558" s="135"/>
      <c r="AJ558" s="136"/>
      <c r="AK558" s="118" t="str">
        <f t="shared" si="278"/>
        <v/>
      </c>
      <c r="AL558" s="135"/>
      <c r="AM558" s="136"/>
      <c r="AN558" s="118" t="str">
        <f t="shared" si="279"/>
        <v/>
      </c>
      <c r="AO558" s="135"/>
      <c r="AP558" s="136"/>
      <c r="AQ558" s="118" t="str">
        <f t="shared" si="280"/>
        <v/>
      </c>
      <c r="AT558" s="111" t="str">
        <f t="shared" si="281"/>
        <v xml:space="preserve"> </v>
      </c>
      <c r="AU558" t="str">
        <f t="shared" ca="1" si="282"/>
        <v/>
      </c>
      <c r="AV558" s="53" t="str">
        <f t="shared" ca="1" si="283"/>
        <v/>
      </c>
      <c r="AW558" t="str">
        <f t="shared" ca="1" si="284"/>
        <v/>
      </c>
      <c r="AX558" s="121" t="str">
        <f t="shared" ca="1" si="285"/>
        <v/>
      </c>
      <c r="AY558" s="53" t="str">
        <f t="shared" ca="1" si="286"/>
        <v/>
      </c>
      <c r="AZ558" t="str">
        <f t="shared" ca="1" si="287"/>
        <v/>
      </c>
      <c r="BA558" s="121" t="str">
        <f t="shared" ca="1" si="288"/>
        <v/>
      </c>
      <c r="BB558" s="53" t="str">
        <f t="shared" ca="1" si="289"/>
        <v/>
      </c>
      <c r="BC558" t="str">
        <f t="shared" ca="1" si="290"/>
        <v/>
      </c>
      <c r="BD558" s="121" t="str">
        <f t="shared" ca="1" si="291"/>
        <v/>
      </c>
      <c r="BE558" s="53" t="str">
        <f t="shared" ca="1" si="292"/>
        <v/>
      </c>
      <c r="BF558" t="str">
        <f t="shared" ca="1" si="293"/>
        <v/>
      </c>
      <c r="BG558" s="121" t="str">
        <f t="shared" ca="1" si="294"/>
        <v/>
      </c>
      <c r="BH558" s="53" t="str">
        <f t="shared" ca="1" si="295"/>
        <v/>
      </c>
    </row>
    <row r="559" spans="1:60" ht="15.75" thickBot="1" x14ac:dyDescent="0.3">
      <c r="A559" s="48"/>
      <c r="B559" s="48"/>
      <c r="C559" s="48"/>
      <c r="D559" s="48"/>
      <c r="E559" s="48"/>
      <c r="F559" s="48"/>
      <c r="G559" s="48"/>
      <c r="H559" s="48"/>
      <c r="I559" s="48"/>
      <c r="J559" s="220" t="str">
        <f>IF(ISBLANK($G559),"",VLOOKUP($G559,'Chp 3 - Condition Assessment'!$N$5:$R$1000,4,FALSE))</f>
        <v/>
      </c>
      <c r="K559" s="105" t="str">
        <f>IF(ISBLANK($G559),"",VLOOKUP($G559,'Chp 3 - Condition Assessment'!$N$5:$R$1000,5,FALSE))</f>
        <v/>
      </c>
      <c r="L559" s="32" t="str">
        <f t="shared" si="275"/>
        <v xml:space="preserve">  </v>
      </c>
      <c r="P559" t="b">
        <f t="shared" si="270"/>
        <v>0</v>
      </c>
      <c r="Q559" t="str">
        <f t="shared" si="273"/>
        <v/>
      </c>
      <c r="R559" s="53" t="str">
        <f t="shared" si="298"/>
        <v/>
      </c>
      <c r="S559" s="108" t="str">
        <f t="shared" si="299"/>
        <v/>
      </c>
      <c r="T559" s="81" t="str">
        <f t="shared" si="300"/>
        <v/>
      </c>
      <c r="U559" s="105" t="str">
        <f t="shared" ca="1" si="303"/>
        <v/>
      </c>
      <c r="V559" s="105" t="str">
        <f t="shared" ca="1" si="303"/>
        <v/>
      </c>
      <c r="W559" s="105" t="str">
        <f t="shared" ca="1" si="303"/>
        <v/>
      </c>
      <c r="X559" s="105" t="str">
        <f t="shared" ca="1" si="303"/>
        <v/>
      </c>
      <c r="Y559" s="105" t="str">
        <f t="shared" ca="1" si="303"/>
        <v/>
      </c>
      <c r="AB559" s="111" t="str">
        <f t="shared" si="301"/>
        <v xml:space="preserve"> </v>
      </c>
      <c r="AC559" s="135"/>
      <c r="AD559" s="136"/>
      <c r="AE559" s="118" t="str">
        <f t="shared" si="276"/>
        <v/>
      </c>
      <c r="AF559" s="135"/>
      <c r="AG559" s="136"/>
      <c r="AH559" s="118" t="str">
        <f t="shared" si="277"/>
        <v/>
      </c>
      <c r="AI559" s="135"/>
      <c r="AJ559" s="136"/>
      <c r="AK559" s="118" t="str">
        <f t="shared" si="278"/>
        <v/>
      </c>
      <c r="AL559" s="135"/>
      <c r="AM559" s="136"/>
      <c r="AN559" s="118" t="str">
        <f t="shared" si="279"/>
        <v/>
      </c>
      <c r="AO559" s="135"/>
      <c r="AP559" s="136"/>
      <c r="AQ559" s="118" t="str">
        <f t="shared" si="280"/>
        <v/>
      </c>
      <c r="AT559" s="111" t="str">
        <f t="shared" si="281"/>
        <v xml:space="preserve"> </v>
      </c>
      <c r="AU559" t="str">
        <f t="shared" ca="1" si="282"/>
        <v/>
      </c>
      <c r="AV559" s="53" t="str">
        <f t="shared" ca="1" si="283"/>
        <v/>
      </c>
      <c r="AW559" t="str">
        <f t="shared" ca="1" si="284"/>
        <v/>
      </c>
      <c r="AX559" s="121" t="str">
        <f t="shared" ca="1" si="285"/>
        <v/>
      </c>
      <c r="AY559" s="53" t="str">
        <f t="shared" ca="1" si="286"/>
        <v/>
      </c>
      <c r="AZ559" t="str">
        <f t="shared" ca="1" si="287"/>
        <v/>
      </c>
      <c r="BA559" s="121" t="str">
        <f t="shared" ca="1" si="288"/>
        <v/>
      </c>
      <c r="BB559" s="53" t="str">
        <f t="shared" ca="1" si="289"/>
        <v/>
      </c>
      <c r="BC559" t="str">
        <f t="shared" ca="1" si="290"/>
        <v/>
      </c>
      <c r="BD559" s="121" t="str">
        <f t="shared" ca="1" si="291"/>
        <v/>
      </c>
      <c r="BE559" s="53" t="str">
        <f t="shared" ca="1" si="292"/>
        <v/>
      </c>
      <c r="BF559" t="str">
        <f t="shared" ca="1" si="293"/>
        <v/>
      </c>
      <c r="BG559" s="121" t="str">
        <f t="shared" ca="1" si="294"/>
        <v/>
      </c>
      <c r="BH559" s="53" t="str">
        <f t="shared" ca="1" si="295"/>
        <v/>
      </c>
    </row>
    <row r="560" spans="1:60" ht="15.75" thickBot="1" x14ac:dyDescent="0.3">
      <c r="A560" s="48"/>
      <c r="B560" s="48"/>
      <c r="C560" s="48"/>
      <c r="D560" s="48"/>
      <c r="E560" s="48"/>
      <c r="F560" s="48"/>
      <c r="G560" s="48"/>
      <c r="H560" s="48"/>
      <c r="I560" s="48"/>
      <c r="J560" s="220" t="str">
        <f>IF(ISBLANK($G560),"",VLOOKUP($G560,'Chp 3 - Condition Assessment'!$N$5:$R$1000,4,FALSE))</f>
        <v/>
      </c>
      <c r="K560" s="105" t="str">
        <f>IF(ISBLANK($G560),"",VLOOKUP($G560,'Chp 3 - Condition Assessment'!$N$5:$R$1000,5,FALSE))</f>
        <v/>
      </c>
      <c r="L560" s="32" t="str">
        <f t="shared" si="275"/>
        <v xml:space="preserve">  </v>
      </c>
      <c r="P560" t="b">
        <f t="shared" ref="P560:P623" si="304">IFERROR(OR(IF(ISBLANK(O560),O560="Grand Total"),"",COUNTIF(L:L,O560)),"")</f>
        <v>0</v>
      </c>
      <c r="Q560" t="str">
        <f t="shared" si="273"/>
        <v/>
      </c>
      <c r="R560" s="53" t="str">
        <f t="shared" si="298"/>
        <v/>
      </c>
      <c r="S560" s="108" t="str">
        <f t="shared" si="299"/>
        <v/>
      </c>
      <c r="T560" s="81" t="str">
        <f t="shared" si="300"/>
        <v/>
      </c>
      <c r="U560" s="105" t="str">
        <f t="shared" ca="1" si="303"/>
        <v/>
      </c>
      <c r="V560" s="105" t="str">
        <f t="shared" ca="1" si="303"/>
        <v/>
      </c>
      <c r="W560" s="105" t="str">
        <f t="shared" ca="1" si="303"/>
        <v/>
      </c>
      <c r="X560" s="105" t="str">
        <f t="shared" ca="1" si="303"/>
        <v/>
      </c>
      <c r="Y560" s="105" t="str">
        <f t="shared" ca="1" si="303"/>
        <v/>
      </c>
      <c r="AB560" s="111" t="str">
        <f t="shared" si="301"/>
        <v xml:space="preserve"> </v>
      </c>
      <c r="AC560" s="135"/>
      <c r="AD560" s="136"/>
      <c r="AE560" s="118" t="str">
        <f t="shared" si="276"/>
        <v/>
      </c>
      <c r="AF560" s="135"/>
      <c r="AG560" s="136"/>
      <c r="AH560" s="118" t="str">
        <f t="shared" si="277"/>
        <v/>
      </c>
      <c r="AI560" s="135"/>
      <c r="AJ560" s="136"/>
      <c r="AK560" s="118" t="str">
        <f t="shared" si="278"/>
        <v/>
      </c>
      <c r="AL560" s="135"/>
      <c r="AM560" s="136"/>
      <c r="AN560" s="118" t="str">
        <f t="shared" si="279"/>
        <v/>
      </c>
      <c r="AO560" s="135"/>
      <c r="AP560" s="136"/>
      <c r="AQ560" s="118" t="str">
        <f t="shared" si="280"/>
        <v/>
      </c>
      <c r="AT560" s="111" t="str">
        <f t="shared" si="281"/>
        <v xml:space="preserve"> </v>
      </c>
      <c r="AU560" t="str">
        <f t="shared" ca="1" si="282"/>
        <v/>
      </c>
      <c r="AV560" s="53" t="str">
        <f t="shared" ca="1" si="283"/>
        <v/>
      </c>
      <c r="AW560" t="str">
        <f t="shared" ca="1" si="284"/>
        <v/>
      </c>
      <c r="AX560" s="121" t="str">
        <f t="shared" ca="1" si="285"/>
        <v/>
      </c>
      <c r="AY560" s="53" t="str">
        <f t="shared" ca="1" si="286"/>
        <v/>
      </c>
      <c r="AZ560" t="str">
        <f t="shared" ca="1" si="287"/>
        <v/>
      </c>
      <c r="BA560" s="121" t="str">
        <f t="shared" ca="1" si="288"/>
        <v/>
      </c>
      <c r="BB560" s="53" t="str">
        <f t="shared" ca="1" si="289"/>
        <v/>
      </c>
      <c r="BC560" t="str">
        <f t="shared" ca="1" si="290"/>
        <v/>
      </c>
      <c r="BD560" s="121" t="str">
        <f t="shared" ca="1" si="291"/>
        <v/>
      </c>
      <c r="BE560" s="53" t="str">
        <f t="shared" ca="1" si="292"/>
        <v/>
      </c>
      <c r="BF560" t="str">
        <f t="shared" ca="1" si="293"/>
        <v/>
      </c>
      <c r="BG560" s="121" t="str">
        <f t="shared" ca="1" si="294"/>
        <v/>
      </c>
      <c r="BH560" s="53" t="str">
        <f t="shared" ca="1" si="295"/>
        <v/>
      </c>
    </row>
    <row r="561" spans="1:60" ht="15.75" thickBot="1" x14ac:dyDescent="0.3">
      <c r="A561" s="48"/>
      <c r="B561" s="48"/>
      <c r="C561" s="48"/>
      <c r="D561" s="48"/>
      <c r="E561" s="48"/>
      <c r="F561" s="48"/>
      <c r="G561" s="48"/>
      <c r="H561" s="48"/>
      <c r="I561" s="48"/>
      <c r="J561" s="220" t="str">
        <f>IF(ISBLANK($G561),"",VLOOKUP($G561,'Chp 3 - Condition Assessment'!$N$5:$R$1000,4,FALSE))</f>
        <v/>
      </c>
      <c r="K561" s="105" t="str">
        <f>IF(ISBLANK($G561),"",VLOOKUP($G561,'Chp 3 - Condition Assessment'!$N$5:$R$1000,5,FALSE))</f>
        <v/>
      </c>
      <c r="L561" s="32" t="str">
        <f t="shared" si="275"/>
        <v xml:space="preserve">  </v>
      </c>
      <c r="P561" t="b">
        <f t="shared" si="304"/>
        <v>0</v>
      </c>
      <c r="Q561" t="str">
        <f t="shared" si="273"/>
        <v/>
      </c>
      <c r="R561" s="53" t="str">
        <f t="shared" si="298"/>
        <v/>
      </c>
      <c r="S561" s="108" t="str">
        <f t="shared" si="299"/>
        <v/>
      </c>
      <c r="T561" s="81" t="str">
        <f t="shared" si="300"/>
        <v/>
      </c>
      <c r="U561" s="105" t="str">
        <f t="shared" ca="1" si="303"/>
        <v/>
      </c>
      <c r="V561" s="105" t="str">
        <f t="shared" ca="1" si="303"/>
        <v/>
      </c>
      <c r="W561" s="105" t="str">
        <f t="shared" ca="1" si="303"/>
        <v/>
      </c>
      <c r="X561" s="105" t="str">
        <f t="shared" ca="1" si="303"/>
        <v/>
      </c>
      <c r="Y561" s="105" t="str">
        <f t="shared" ca="1" si="303"/>
        <v/>
      </c>
      <c r="AB561" s="111" t="str">
        <f t="shared" si="301"/>
        <v xml:space="preserve"> </v>
      </c>
      <c r="AC561" s="135"/>
      <c r="AD561" s="136"/>
      <c r="AE561" s="118" t="str">
        <f t="shared" si="276"/>
        <v/>
      </c>
      <c r="AF561" s="135"/>
      <c r="AG561" s="136"/>
      <c r="AH561" s="118" t="str">
        <f t="shared" si="277"/>
        <v/>
      </c>
      <c r="AI561" s="135"/>
      <c r="AJ561" s="136"/>
      <c r="AK561" s="118" t="str">
        <f t="shared" si="278"/>
        <v/>
      </c>
      <c r="AL561" s="135"/>
      <c r="AM561" s="136"/>
      <c r="AN561" s="118" t="str">
        <f t="shared" si="279"/>
        <v/>
      </c>
      <c r="AO561" s="135"/>
      <c r="AP561" s="136"/>
      <c r="AQ561" s="118" t="str">
        <f t="shared" si="280"/>
        <v/>
      </c>
      <c r="AT561" s="111" t="str">
        <f t="shared" si="281"/>
        <v xml:space="preserve"> </v>
      </c>
      <c r="AU561" t="str">
        <f t="shared" ca="1" si="282"/>
        <v/>
      </c>
      <c r="AV561" s="53" t="str">
        <f t="shared" ca="1" si="283"/>
        <v/>
      </c>
      <c r="AW561" t="str">
        <f t="shared" ca="1" si="284"/>
        <v/>
      </c>
      <c r="AX561" s="121" t="str">
        <f t="shared" ca="1" si="285"/>
        <v/>
      </c>
      <c r="AY561" s="53" t="str">
        <f t="shared" ca="1" si="286"/>
        <v/>
      </c>
      <c r="AZ561" t="str">
        <f t="shared" ca="1" si="287"/>
        <v/>
      </c>
      <c r="BA561" s="121" t="str">
        <f t="shared" ca="1" si="288"/>
        <v/>
      </c>
      <c r="BB561" s="53" t="str">
        <f t="shared" ca="1" si="289"/>
        <v/>
      </c>
      <c r="BC561" t="str">
        <f t="shared" ca="1" si="290"/>
        <v/>
      </c>
      <c r="BD561" s="121" t="str">
        <f t="shared" ca="1" si="291"/>
        <v/>
      </c>
      <c r="BE561" s="53" t="str">
        <f t="shared" ca="1" si="292"/>
        <v/>
      </c>
      <c r="BF561" t="str">
        <f t="shared" ca="1" si="293"/>
        <v/>
      </c>
      <c r="BG561" s="121" t="str">
        <f t="shared" ca="1" si="294"/>
        <v/>
      </c>
      <c r="BH561" s="53" t="str">
        <f t="shared" ca="1" si="295"/>
        <v/>
      </c>
    </row>
    <row r="562" spans="1:60" ht="15.75" thickBot="1" x14ac:dyDescent="0.3">
      <c r="A562" s="48"/>
      <c r="B562" s="48"/>
      <c r="C562" s="48"/>
      <c r="D562" s="48"/>
      <c r="E562" s="48"/>
      <c r="F562" s="48"/>
      <c r="G562" s="48"/>
      <c r="H562" s="48"/>
      <c r="I562" s="48"/>
      <c r="J562" s="220" t="str">
        <f>IF(ISBLANK($G562),"",VLOOKUP($G562,'Chp 3 - Condition Assessment'!$N$5:$R$1000,4,FALSE))</f>
        <v/>
      </c>
      <c r="K562" s="105" t="str">
        <f>IF(ISBLANK($G562),"",VLOOKUP($G562,'Chp 3 - Condition Assessment'!$N$5:$R$1000,5,FALSE))</f>
        <v/>
      </c>
      <c r="L562" s="32" t="str">
        <f t="shared" si="275"/>
        <v xml:space="preserve">  </v>
      </c>
      <c r="P562" t="b">
        <f t="shared" si="304"/>
        <v>0</v>
      </c>
      <c r="Q562" t="str">
        <f t="shared" si="273"/>
        <v/>
      </c>
      <c r="R562" s="53" t="str">
        <f t="shared" si="298"/>
        <v/>
      </c>
      <c r="S562" s="108" t="str">
        <f t="shared" si="299"/>
        <v/>
      </c>
      <c r="T562" s="81" t="str">
        <f t="shared" si="300"/>
        <v/>
      </c>
      <c r="U562" s="105" t="str">
        <f t="shared" ca="1" si="303"/>
        <v/>
      </c>
      <c r="V562" s="105" t="str">
        <f t="shared" ca="1" si="303"/>
        <v/>
      </c>
      <c r="W562" s="105" t="str">
        <f t="shared" ca="1" si="303"/>
        <v/>
      </c>
      <c r="X562" s="105" t="str">
        <f t="shared" ca="1" si="303"/>
        <v/>
      </c>
      <c r="Y562" s="105" t="str">
        <f t="shared" ca="1" si="303"/>
        <v/>
      </c>
      <c r="AB562" s="111" t="str">
        <f t="shared" si="301"/>
        <v xml:space="preserve"> </v>
      </c>
      <c r="AC562" s="135"/>
      <c r="AD562" s="136"/>
      <c r="AE562" s="118" t="str">
        <f t="shared" si="276"/>
        <v/>
      </c>
      <c r="AF562" s="135"/>
      <c r="AG562" s="136"/>
      <c r="AH562" s="118" t="str">
        <f t="shared" si="277"/>
        <v/>
      </c>
      <c r="AI562" s="135"/>
      <c r="AJ562" s="136"/>
      <c r="AK562" s="118" t="str">
        <f t="shared" si="278"/>
        <v/>
      </c>
      <c r="AL562" s="135"/>
      <c r="AM562" s="136"/>
      <c r="AN562" s="118" t="str">
        <f t="shared" si="279"/>
        <v/>
      </c>
      <c r="AO562" s="135"/>
      <c r="AP562" s="136"/>
      <c r="AQ562" s="118" t="str">
        <f t="shared" si="280"/>
        <v/>
      </c>
      <c r="AT562" s="111" t="str">
        <f t="shared" si="281"/>
        <v xml:space="preserve"> </v>
      </c>
      <c r="AU562" t="str">
        <f t="shared" ca="1" si="282"/>
        <v/>
      </c>
      <c r="AV562" s="53" t="str">
        <f t="shared" ca="1" si="283"/>
        <v/>
      </c>
      <c r="AW562" t="str">
        <f t="shared" ca="1" si="284"/>
        <v/>
      </c>
      <c r="AX562" s="121" t="str">
        <f t="shared" ca="1" si="285"/>
        <v/>
      </c>
      <c r="AY562" s="53" t="str">
        <f t="shared" ca="1" si="286"/>
        <v/>
      </c>
      <c r="AZ562" t="str">
        <f t="shared" ca="1" si="287"/>
        <v/>
      </c>
      <c r="BA562" s="121" t="str">
        <f t="shared" ca="1" si="288"/>
        <v/>
      </c>
      <c r="BB562" s="53" t="str">
        <f t="shared" ca="1" si="289"/>
        <v/>
      </c>
      <c r="BC562" t="str">
        <f t="shared" ca="1" si="290"/>
        <v/>
      </c>
      <c r="BD562" s="121" t="str">
        <f t="shared" ca="1" si="291"/>
        <v/>
      </c>
      <c r="BE562" s="53" t="str">
        <f t="shared" ca="1" si="292"/>
        <v/>
      </c>
      <c r="BF562" t="str">
        <f t="shared" ca="1" si="293"/>
        <v/>
      </c>
      <c r="BG562" s="121" t="str">
        <f t="shared" ca="1" si="294"/>
        <v/>
      </c>
      <c r="BH562" s="53" t="str">
        <f t="shared" ca="1" si="295"/>
        <v/>
      </c>
    </row>
    <row r="563" spans="1:60" ht="15.75" thickBot="1" x14ac:dyDescent="0.3">
      <c r="A563" s="48"/>
      <c r="B563" s="48"/>
      <c r="C563" s="48"/>
      <c r="D563" s="48"/>
      <c r="E563" s="48"/>
      <c r="F563" s="48"/>
      <c r="G563" s="48"/>
      <c r="H563" s="48"/>
      <c r="I563" s="48"/>
      <c r="J563" s="220" t="str">
        <f>IF(ISBLANK($G563),"",VLOOKUP($G563,'Chp 3 - Condition Assessment'!$N$5:$R$1000,4,FALSE))</f>
        <v/>
      </c>
      <c r="K563" s="105" t="str">
        <f>IF(ISBLANK($G563),"",VLOOKUP($G563,'Chp 3 - Condition Assessment'!$N$5:$R$1000,5,FALSE))</f>
        <v/>
      </c>
      <c r="L563" s="32" t="str">
        <f t="shared" si="275"/>
        <v xml:space="preserve">  </v>
      </c>
      <c r="P563" t="b">
        <f t="shared" si="304"/>
        <v>0</v>
      </c>
      <c r="Q563" t="str">
        <f t="shared" si="273"/>
        <v/>
      </c>
      <c r="R563" s="53" t="str">
        <f t="shared" si="298"/>
        <v/>
      </c>
      <c r="S563" s="108" t="str">
        <f t="shared" si="299"/>
        <v/>
      </c>
      <c r="T563" s="81" t="str">
        <f t="shared" si="300"/>
        <v/>
      </c>
      <c r="U563" s="105" t="str">
        <f t="shared" ca="1" si="303"/>
        <v/>
      </c>
      <c r="V563" s="105" t="str">
        <f t="shared" ca="1" si="303"/>
        <v/>
      </c>
      <c r="W563" s="105" t="str">
        <f t="shared" ca="1" si="303"/>
        <v/>
      </c>
      <c r="X563" s="105" t="str">
        <f t="shared" ca="1" si="303"/>
        <v/>
      </c>
      <c r="Y563" s="105" t="str">
        <f t="shared" ca="1" si="303"/>
        <v/>
      </c>
      <c r="AB563" s="111" t="str">
        <f t="shared" si="301"/>
        <v xml:space="preserve"> </v>
      </c>
      <c r="AC563" s="135"/>
      <c r="AD563" s="136"/>
      <c r="AE563" s="118" t="str">
        <f t="shared" si="276"/>
        <v/>
      </c>
      <c r="AF563" s="135"/>
      <c r="AG563" s="136"/>
      <c r="AH563" s="118" t="str">
        <f t="shared" si="277"/>
        <v/>
      </c>
      <c r="AI563" s="135"/>
      <c r="AJ563" s="136"/>
      <c r="AK563" s="118" t="str">
        <f t="shared" si="278"/>
        <v/>
      </c>
      <c r="AL563" s="135"/>
      <c r="AM563" s="136"/>
      <c r="AN563" s="118" t="str">
        <f t="shared" si="279"/>
        <v/>
      </c>
      <c r="AO563" s="135"/>
      <c r="AP563" s="136"/>
      <c r="AQ563" s="118" t="str">
        <f t="shared" si="280"/>
        <v/>
      </c>
      <c r="AT563" s="111" t="str">
        <f t="shared" si="281"/>
        <v xml:space="preserve"> </v>
      </c>
      <c r="AU563" t="str">
        <f t="shared" ca="1" si="282"/>
        <v/>
      </c>
      <c r="AV563" s="53" t="str">
        <f t="shared" ca="1" si="283"/>
        <v/>
      </c>
      <c r="AW563" t="str">
        <f t="shared" ca="1" si="284"/>
        <v/>
      </c>
      <c r="AX563" s="121" t="str">
        <f t="shared" ca="1" si="285"/>
        <v/>
      </c>
      <c r="AY563" s="53" t="str">
        <f t="shared" ca="1" si="286"/>
        <v/>
      </c>
      <c r="AZ563" t="str">
        <f t="shared" ca="1" si="287"/>
        <v/>
      </c>
      <c r="BA563" s="121" t="str">
        <f t="shared" ca="1" si="288"/>
        <v/>
      </c>
      <c r="BB563" s="53" t="str">
        <f t="shared" ca="1" si="289"/>
        <v/>
      </c>
      <c r="BC563" t="str">
        <f t="shared" ca="1" si="290"/>
        <v/>
      </c>
      <c r="BD563" s="121" t="str">
        <f t="shared" ca="1" si="291"/>
        <v/>
      </c>
      <c r="BE563" s="53" t="str">
        <f t="shared" ca="1" si="292"/>
        <v/>
      </c>
      <c r="BF563" t="str">
        <f t="shared" ca="1" si="293"/>
        <v/>
      </c>
      <c r="BG563" s="121" t="str">
        <f t="shared" ca="1" si="294"/>
        <v/>
      </c>
      <c r="BH563" s="53" t="str">
        <f t="shared" ca="1" si="295"/>
        <v/>
      </c>
    </row>
    <row r="564" spans="1:60" ht="15.75" thickBot="1" x14ac:dyDescent="0.3">
      <c r="A564" s="48"/>
      <c r="B564" s="48"/>
      <c r="C564" s="48"/>
      <c r="D564" s="48"/>
      <c r="E564" s="48"/>
      <c r="F564" s="48"/>
      <c r="G564" s="48"/>
      <c r="H564" s="48"/>
      <c r="I564" s="48"/>
      <c r="J564" s="220" t="str">
        <f>IF(ISBLANK($G564),"",VLOOKUP($G564,'Chp 3 - Condition Assessment'!$N$5:$R$1000,4,FALSE))</f>
        <v/>
      </c>
      <c r="K564" s="105" t="str">
        <f>IF(ISBLANK($G564),"",VLOOKUP($G564,'Chp 3 - Condition Assessment'!$N$5:$R$1000,5,FALSE))</f>
        <v/>
      </c>
      <c r="L564" s="32" t="str">
        <f t="shared" si="275"/>
        <v xml:space="preserve">  </v>
      </c>
      <c r="P564" t="b">
        <f t="shared" si="304"/>
        <v>0</v>
      </c>
      <c r="Q564" t="str">
        <f t="shared" si="273"/>
        <v/>
      </c>
      <c r="R564" s="53" t="str">
        <f t="shared" si="298"/>
        <v/>
      </c>
      <c r="S564" s="108" t="str">
        <f t="shared" si="299"/>
        <v/>
      </c>
      <c r="T564" s="81" t="str">
        <f t="shared" si="300"/>
        <v/>
      </c>
      <c r="U564" s="105" t="str">
        <f t="shared" ca="1" si="303"/>
        <v/>
      </c>
      <c r="V564" s="105" t="str">
        <f t="shared" ca="1" si="303"/>
        <v/>
      </c>
      <c r="W564" s="105" t="str">
        <f t="shared" ca="1" si="303"/>
        <v/>
      </c>
      <c r="X564" s="105" t="str">
        <f t="shared" ca="1" si="303"/>
        <v/>
      </c>
      <c r="Y564" s="105" t="str">
        <f t="shared" ca="1" si="303"/>
        <v/>
      </c>
      <c r="AB564" s="111" t="str">
        <f t="shared" si="301"/>
        <v xml:space="preserve"> </v>
      </c>
      <c r="AC564" s="135"/>
      <c r="AD564" s="136"/>
      <c r="AE564" s="118" t="str">
        <f t="shared" si="276"/>
        <v/>
      </c>
      <c r="AF564" s="135"/>
      <c r="AG564" s="136"/>
      <c r="AH564" s="118" t="str">
        <f t="shared" si="277"/>
        <v/>
      </c>
      <c r="AI564" s="135"/>
      <c r="AJ564" s="136"/>
      <c r="AK564" s="118" t="str">
        <f t="shared" si="278"/>
        <v/>
      </c>
      <c r="AL564" s="135"/>
      <c r="AM564" s="136"/>
      <c r="AN564" s="118" t="str">
        <f t="shared" si="279"/>
        <v/>
      </c>
      <c r="AO564" s="135"/>
      <c r="AP564" s="136"/>
      <c r="AQ564" s="118" t="str">
        <f t="shared" si="280"/>
        <v/>
      </c>
      <c r="AT564" s="111" t="str">
        <f t="shared" si="281"/>
        <v xml:space="preserve"> </v>
      </c>
      <c r="AU564" t="str">
        <f t="shared" ca="1" si="282"/>
        <v/>
      </c>
      <c r="AV564" s="53" t="str">
        <f t="shared" ca="1" si="283"/>
        <v/>
      </c>
      <c r="AW564" t="str">
        <f t="shared" ca="1" si="284"/>
        <v/>
      </c>
      <c r="AX564" s="121" t="str">
        <f t="shared" ca="1" si="285"/>
        <v/>
      </c>
      <c r="AY564" s="53" t="str">
        <f t="shared" ca="1" si="286"/>
        <v/>
      </c>
      <c r="AZ564" t="str">
        <f t="shared" ca="1" si="287"/>
        <v/>
      </c>
      <c r="BA564" s="121" t="str">
        <f t="shared" ca="1" si="288"/>
        <v/>
      </c>
      <c r="BB564" s="53" t="str">
        <f t="shared" ca="1" si="289"/>
        <v/>
      </c>
      <c r="BC564" t="str">
        <f t="shared" ca="1" si="290"/>
        <v/>
      </c>
      <c r="BD564" s="121" t="str">
        <f t="shared" ca="1" si="291"/>
        <v/>
      </c>
      <c r="BE564" s="53" t="str">
        <f t="shared" ca="1" si="292"/>
        <v/>
      </c>
      <c r="BF564" t="str">
        <f t="shared" ca="1" si="293"/>
        <v/>
      </c>
      <c r="BG564" s="121" t="str">
        <f t="shared" ca="1" si="294"/>
        <v/>
      </c>
      <c r="BH564" s="53" t="str">
        <f t="shared" ca="1" si="295"/>
        <v/>
      </c>
    </row>
    <row r="565" spans="1:60" ht="15.75" thickBot="1" x14ac:dyDescent="0.3">
      <c r="A565" s="48"/>
      <c r="B565" s="48"/>
      <c r="C565" s="48"/>
      <c r="D565" s="48"/>
      <c r="E565" s="48"/>
      <c r="F565" s="48"/>
      <c r="G565" s="48"/>
      <c r="H565" s="48"/>
      <c r="I565" s="48"/>
      <c r="J565" s="220" t="str">
        <f>IF(ISBLANK($G565),"",VLOOKUP($G565,'Chp 3 - Condition Assessment'!$N$5:$R$1000,4,FALSE))</f>
        <v/>
      </c>
      <c r="K565" s="105" t="str">
        <f>IF(ISBLANK($G565),"",VLOOKUP($G565,'Chp 3 - Condition Assessment'!$N$5:$R$1000,5,FALSE))</f>
        <v/>
      </c>
      <c r="L565" s="32" t="str">
        <f t="shared" si="275"/>
        <v xml:space="preserve">  </v>
      </c>
      <c r="P565" t="b">
        <f t="shared" si="304"/>
        <v>0</v>
      </c>
      <c r="Q565" t="str">
        <f t="shared" si="273"/>
        <v/>
      </c>
      <c r="R565" s="53" t="str">
        <f t="shared" si="298"/>
        <v/>
      </c>
      <c r="S565" s="108" t="str">
        <f t="shared" si="299"/>
        <v/>
      </c>
      <c r="T565" s="81" t="str">
        <f t="shared" si="300"/>
        <v/>
      </c>
      <c r="U565" s="105" t="str">
        <f t="shared" ca="1" si="303"/>
        <v/>
      </c>
      <c r="V565" s="105" t="str">
        <f t="shared" ca="1" si="303"/>
        <v/>
      </c>
      <c r="W565" s="105" t="str">
        <f t="shared" ca="1" si="303"/>
        <v/>
      </c>
      <c r="X565" s="105" t="str">
        <f t="shared" ca="1" si="303"/>
        <v/>
      </c>
      <c r="Y565" s="105" t="str">
        <f t="shared" ca="1" si="303"/>
        <v/>
      </c>
      <c r="AB565" s="111" t="str">
        <f t="shared" si="301"/>
        <v xml:space="preserve"> </v>
      </c>
      <c r="AC565" s="135"/>
      <c r="AD565" s="136"/>
      <c r="AE565" s="118" t="str">
        <f t="shared" si="276"/>
        <v/>
      </c>
      <c r="AF565" s="135"/>
      <c r="AG565" s="136"/>
      <c r="AH565" s="118" t="str">
        <f t="shared" si="277"/>
        <v/>
      </c>
      <c r="AI565" s="135"/>
      <c r="AJ565" s="136"/>
      <c r="AK565" s="118" t="str">
        <f t="shared" si="278"/>
        <v/>
      </c>
      <c r="AL565" s="135"/>
      <c r="AM565" s="136"/>
      <c r="AN565" s="118" t="str">
        <f t="shared" si="279"/>
        <v/>
      </c>
      <c r="AO565" s="135"/>
      <c r="AP565" s="136"/>
      <c r="AQ565" s="118" t="str">
        <f t="shared" si="280"/>
        <v/>
      </c>
      <c r="AT565" s="111" t="str">
        <f t="shared" si="281"/>
        <v xml:space="preserve"> </v>
      </c>
      <c r="AU565" t="str">
        <f t="shared" ca="1" si="282"/>
        <v/>
      </c>
      <c r="AV565" s="53" t="str">
        <f t="shared" ca="1" si="283"/>
        <v/>
      </c>
      <c r="AW565" t="str">
        <f t="shared" ca="1" si="284"/>
        <v/>
      </c>
      <c r="AX565" s="121" t="str">
        <f t="shared" ca="1" si="285"/>
        <v/>
      </c>
      <c r="AY565" s="53" t="str">
        <f t="shared" ca="1" si="286"/>
        <v/>
      </c>
      <c r="AZ565" t="str">
        <f t="shared" ca="1" si="287"/>
        <v/>
      </c>
      <c r="BA565" s="121" t="str">
        <f t="shared" ca="1" si="288"/>
        <v/>
      </c>
      <c r="BB565" s="53" t="str">
        <f t="shared" ca="1" si="289"/>
        <v/>
      </c>
      <c r="BC565" t="str">
        <f t="shared" ca="1" si="290"/>
        <v/>
      </c>
      <c r="BD565" s="121" t="str">
        <f t="shared" ca="1" si="291"/>
        <v/>
      </c>
      <c r="BE565" s="53" t="str">
        <f t="shared" ca="1" si="292"/>
        <v/>
      </c>
      <c r="BF565" t="str">
        <f t="shared" ca="1" si="293"/>
        <v/>
      </c>
      <c r="BG565" s="121" t="str">
        <f t="shared" ca="1" si="294"/>
        <v/>
      </c>
      <c r="BH565" s="53" t="str">
        <f t="shared" ca="1" si="295"/>
        <v/>
      </c>
    </row>
    <row r="566" spans="1:60" ht="15.75" thickBot="1" x14ac:dyDescent="0.3">
      <c r="A566" s="48"/>
      <c r="B566" s="48"/>
      <c r="C566" s="48"/>
      <c r="D566" s="48"/>
      <c r="E566" s="48"/>
      <c r="F566" s="48"/>
      <c r="G566" s="48"/>
      <c r="H566" s="48"/>
      <c r="I566" s="48"/>
      <c r="J566" s="220" t="str">
        <f>IF(ISBLANK($G566),"",VLOOKUP($G566,'Chp 3 - Condition Assessment'!$N$5:$R$1000,4,FALSE))</f>
        <v/>
      </c>
      <c r="K566" s="105" t="str">
        <f>IF(ISBLANK($G566),"",VLOOKUP($G566,'Chp 3 - Condition Assessment'!$N$5:$R$1000,5,FALSE))</f>
        <v/>
      </c>
      <c r="L566" s="32" t="str">
        <f t="shared" si="275"/>
        <v xml:space="preserve">  </v>
      </c>
      <c r="P566" t="b">
        <f t="shared" si="304"/>
        <v>0</v>
      </c>
      <c r="Q566" t="str">
        <f t="shared" si="273"/>
        <v/>
      </c>
      <c r="R566" s="53" t="str">
        <f t="shared" si="298"/>
        <v/>
      </c>
      <c r="S566" s="108" t="str">
        <f t="shared" si="299"/>
        <v/>
      </c>
      <c r="T566" s="81" t="str">
        <f t="shared" si="300"/>
        <v/>
      </c>
      <c r="U566" s="105" t="str">
        <f t="shared" ref="U566:Y575" ca="1" si="305">IFERROR(IF((U$10-$S566)&lt;=$T566,$Q566,0),"")</f>
        <v/>
      </c>
      <c r="V566" s="105" t="str">
        <f t="shared" ca="1" si="305"/>
        <v/>
      </c>
      <c r="W566" s="105" t="str">
        <f t="shared" ca="1" si="305"/>
        <v/>
      </c>
      <c r="X566" s="105" t="str">
        <f t="shared" ca="1" si="305"/>
        <v/>
      </c>
      <c r="Y566" s="105" t="str">
        <f t="shared" ca="1" si="305"/>
        <v/>
      </c>
      <c r="AB566" s="111" t="str">
        <f t="shared" si="301"/>
        <v xml:space="preserve"> </v>
      </c>
      <c r="AC566" s="135"/>
      <c r="AD566" s="136"/>
      <c r="AE566" s="118" t="str">
        <f t="shared" si="276"/>
        <v/>
      </c>
      <c r="AF566" s="135"/>
      <c r="AG566" s="136"/>
      <c r="AH566" s="118" t="str">
        <f t="shared" si="277"/>
        <v/>
      </c>
      <c r="AI566" s="135"/>
      <c r="AJ566" s="136"/>
      <c r="AK566" s="118" t="str">
        <f t="shared" si="278"/>
        <v/>
      </c>
      <c r="AL566" s="135"/>
      <c r="AM566" s="136"/>
      <c r="AN566" s="118" t="str">
        <f t="shared" si="279"/>
        <v/>
      </c>
      <c r="AO566" s="135"/>
      <c r="AP566" s="136"/>
      <c r="AQ566" s="118" t="str">
        <f t="shared" si="280"/>
        <v/>
      </c>
      <c r="AT566" s="111" t="str">
        <f t="shared" si="281"/>
        <v xml:space="preserve"> </v>
      </c>
      <c r="AU566" t="str">
        <f t="shared" ca="1" si="282"/>
        <v/>
      </c>
      <c r="AV566" s="53" t="str">
        <f t="shared" ca="1" si="283"/>
        <v/>
      </c>
      <c r="AW566" t="str">
        <f t="shared" ca="1" si="284"/>
        <v/>
      </c>
      <c r="AX566" s="121" t="str">
        <f t="shared" ca="1" si="285"/>
        <v/>
      </c>
      <c r="AY566" s="53" t="str">
        <f t="shared" ca="1" si="286"/>
        <v/>
      </c>
      <c r="AZ566" t="str">
        <f t="shared" ca="1" si="287"/>
        <v/>
      </c>
      <c r="BA566" s="121" t="str">
        <f t="shared" ca="1" si="288"/>
        <v/>
      </c>
      <c r="BB566" s="53" t="str">
        <f t="shared" ca="1" si="289"/>
        <v/>
      </c>
      <c r="BC566" t="str">
        <f t="shared" ca="1" si="290"/>
        <v/>
      </c>
      <c r="BD566" s="121" t="str">
        <f t="shared" ca="1" si="291"/>
        <v/>
      </c>
      <c r="BE566" s="53" t="str">
        <f t="shared" ca="1" si="292"/>
        <v/>
      </c>
      <c r="BF566" t="str">
        <f t="shared" ca="1" si="293"/>
        <v/>
      </c>
      <c r="BG566" s="121" t="str">
        <f t="shared" ca="1" si="294"/>
        <v/>
      </c>
      <c r="BH566" s="53" t="str">
        <f t="shared" ca="1" si="295"/>
        <v/>
      </c>
    </row>
    <row r="567" spans="1:60" ht="15.75" thickBot="1" x14ac:dyDescent="0.3">
      <c r="A567" s="48"/>
      <c r="B567" s="48"/>
      <c r="C567" s="48"/>
      <c r="D567" s="48"/>
      <c r="E567" s="48"/>
      <c r="F567" s="48"/>
      <c r="G567" s="48"/>
      <c r="H567" s="48"/>
      <c r="I567" s="48"/>
      <c r="J567" s="220" t="str">
        <f>IF(ISBLANK($G567),"",VLOOKUP($G567,'Chp 3 - Condition Assessment'!$N$5:$R$1000,4,FALSE))</f>
        <v/>
      </c>
      <c r="K567" s="105" t="str">
        <f>IF(ISBLANK($G567),"",VLOOKUP($G567,'Chp 3 - Condition Assessment'!$N$5:$R$1000,5,FALSE))</f>
        <v/>
      </c>
      <c r="L567" s="32" t="str">
        <f t="shared" si="275"/>
        <v xml:space="preserve">  </v>
      </c>
      <c r="P567" t="b">
        <f t="shared" si="304"/>
        <v>0</v>
      </c>
      <c r="Q567" t="str">
        <f t="shared" si="273"/>
        <v/>
      </c>
      <c r="R567" s="53" t="str">
        <f t="shared" si="298"/>
        <v/>
      </c>
      <c r="S567" s="108" t="str">
        <f t="shared" si="299"/>
        <v/>
      </c>
      <c r="T567" s="81" t="str">
        <f t="shared" si="300"/>
        <v/>
      </c>
      <c r="U567" s="105" t="str">
        <f t="shared" ca="1" si="305"/>
        <v/>
      </c>
      <c r="V567" s="105" t="str">
        <f t="shared" ca="1" si="305"/>
        <v/>
      </c>
      <c r="W567" s="105" t="str">
        <f t="shared" ca="1" si="305"/>
        <v/>
      </c>
      <c r="X567" s="105" t="str">
        <f t="shared" ca="1" si="305"/>
        <v/>
      </c>
      <c r="Y567" s="105" t="str">
        <f t="shared" ca="1" si="305"/>
        <v/>
      </c>
      <c r="AB567" s="111" t="str">
        <f t="shared" si="301"/>
        <v xml:space="preserve"> </v>
      </c>
      <c r="AC567" s="135"/>
      <c r="AD567" s="136"/>
      <c r="AE567" s="118" t="str">
        <f t="shared" si="276"/>
        <v/>
      </c>
      <c r="AF567" s="135"/>
      <c r="AG567" s="136"/>
      <c r="AH567" s="118" t="str">
        <f t="shared" si="277"/>
        <v/>
      </c>
      <c r="AI567" s="135"/>
      <c r="AJ567" s="136"/>
      <c r="AK567" s="118" t="str">
        <f t="shared" si="278"/>
        <v/>
      </c>
      <c r="AL567" s="135"/>
      <c r="AM567" s="136"/>
      <c r="AN567" s="118" t="str">
        <f t="shared" si="279"/>
        <v/>
      </c>
      <c r="AO567" s="135"/>
      <c r="AP567" s="136"/>
      <c r="AQ567" s="118" t="str">
        <f t="shared" si="280"/>
        <v/>
      </c>
      <c r="AT567" s="111" t="str">
        <f t="shared" si="281"/>
        <v xml:space="preserve"> </v>
      </c>
      <c r="AU567" t="str">
        <f t="shared" ca="1" si="282"/>
        <v/>
      </c>
      <c r="AV567" s="53" t="str">
        <f t="shared" ca="1" si="283"/>
        <v/>
      </c>
      <c r="AW567" t="str">
        <f t="shared" ca="1" si="284"/>
        <v/>
      </c>
      <c r="AX567" s="121" t="str">
        <f t="shared" ca="1" si="285"/>
        <v/>
      </c>
      <c r="AY567" s="53" t="str">
        <f t="shared" ca="1" si="286"/>
        <v/>
      </c>
      <c r="AZ567" t="str">
        <f t="shared" ca="1" si="287"/>
        <v/>
      </c>
      <c r="BA567" s="121" t="str">
        <f t="shared" ca="1" si="288"/>
        <v/>
      </c>
      <c r="BB567" s="53" t="str">
        <f t="shared" ca="1" si="289"/>
        <v/>
      </c>
      <c r="BC567" t="str">
        <f t="shared" ca="1" si="290"/>
        <v/>
      </c>
      <c r="BD567" s="121" t="str">
        <f t="shared" ca="1" si="291"/>
        <v/>
      </c>
      <c r="BE567" s="53" t="str">
        <f t="shared" ca="1" si="292"/>
        <v/>
      </c>
      <c r="BF567" t="str">
        <f t="shared" ca="1" si="293"/>
        <v/>
      </c>
      <c r="BG567" s="121" t="str">
        <f t="shared" ca="1" si="294"/>
        <v/>
      </c>
      <c r="BH567" s="53" t="str">
        <f t="shared" ca="1" si="295"/>
        <v/>
      </c>
    </row>
    <row r="568" spans="1:60" ht="15.75" thickBot="1" x14ac:dyDescent="0.3">
      <c r="A568" s="48"/>
      <c r="B568" s="48"/>
      <c r="C568" s="48"/>
      <c r="D568" s="48"/>
      <c r="E568" s="48"/>
      <c r="F568" s="48"/>
      <c r="G568" s="48"/>
      <c r="H568" s="48"/>
      <c r="I568" s="48"/>
      <c r="J568" s="220" t="str">
        <f>IF(ISBLANK($G568),"",VLOOKUP($G568,'Chp 3 - Condition Assessment'!$N$5:$R$1000,4,FALSE))</f>
        <v/>
      </c>
      <c r="K568" s="105" t="str">
        <f>IF(ISBLANK($G568),"",VLOOKUP($G568,'Chp 3 - Condition Assessment'!$N$5:$R$1000,5,FALSE))</f>
        <v/>
      </c>
      <c r="L568" s="32" t="str">
        <f t="shared" si="275"/>
        <v xml:space="preserve">  </v>
      </c>
      <c r="P568" t="b">
        <f t="shared" si="304"/>
        <v>0</v>
      </c>
      <c r="Q568" t="str">
        <f t="shared" si="273"/>
        <v/>
      </c>
      <c r="R568" s="53" t="str">
        <f t="shared" si="298"/>
        <v/>
      </c>
      <c r="S568" s="108" t="str">
        <f t="shared" si="299"/>
        <v/>
      </c>
      <c r="T568" s="81" t="str">
        <f t="shared" si="300"/>
        <v/>
      </c>
      <c r="U568" s="105" t="str">
        <f t="shared" ca="1" si="305"/>
        <v/>
      </c>
      <c r="V568" s="105" t="str">
        <f t="shared" ca="1" si="305"/>
        <v/>
      </c>
      <c r="W568" s="105" t="str">
        <f t="shared" ca="1" si="305"/>
        <v/>
      </c>
      <c r="X568" s="105" t="str">
        <f t="shared" ca="1" si="305"/>
        <v/>
      </c>
      <c r="Y568" s="105" t="str">
        <f t="shared" ca="1" si="305"/>
        <v/>
      </c>
      <c r="AB568" s="111" t="str">
        <f t="shared" si="301"/>
        <v xml:space="preserve"> </v>
      </c>
      <c r="AC568" s="135"/>
      <c r="AD568" s="136"/>
      <c r="AE568" s="118" t="str">
        <f t="shared" si="276"/>
        <v/>
      </c>
      <c r="AF568" s="135"/>
      <c r="AG568" s="136"/>
      <c r="AH568" s="118" t="str">
        <f t="shared" si="277"/>
        <v/>
      </c>
      <c r="AI568" s="135"/>
      <c r="AJ568" s="136"/>
      <c r="AK568" s="118" t="str">
        <f t="shared" si="278"/>
        <v/>
      </c>
      <c r="AL568" s="135"/>
      <c r="AM568" s="136"/>
      <c r="AN568" s="118" t="str">
        <f t="shared" si="279"/>
        <v/>
      </c>
      <c r="AO568" s="135"/>
      <c r="AP568" s="136"/>
      <c r="AQ568" s="118" t="str">
        <f t="shared" si="280"/>
        <v/>
      </c>
      <c r="AT568" s="111" t="str">
        <f t="shared" si="281"/>
        <v xml:space="preserve"> </v>
      </c>
      <c r="AU568" t="str">
        <f t="shared" ca="1" si="282"/>
        <v/>
      </c>
      <c r="AV568" s="53" t="str">
        <f t="shared" ca="1" si="283"/>
        <v/>
      </c>
      <c r="AW568" t="str">
        <f t="shared" ca="1" si="284"/>
        <v/>
      </c>
      <c r="AX568" s="121" t="str">
        <f t="shared" ca="1" si="285"/>
        <v/>
      </c>
      <c r="AY568" s="53" t="str">
        <f t="shared" ca="1" si="286"/>
        <v/>
      </c>
      <c r="AZ568" t="str">
        <f t="shared" ca="1" si="287"/>
        <v/>
      </c>
      <c r="BA568" s="121" t="str">
        <f t="shared" ca="1" si="288"/>
        <v/>
      </c>
      <c r="BB568" s="53" t="str">
        <f t="shared" ca="1" si="289"/>
        <v/>
      </c>
      <c r="BC568" t="str">
        <f t="shared" ca="1" si="290"/>
        <v/>
      </c>
      <c r="BD568" s="121" t="str">
        <f t="shared" ca="1" si="291"/>
        <v/>
      </c>
      <c r="BE568" s="53" t="str">
        <f t="shared" ca="1" si="292"/>
        <v/>
      </c>
      <c r="BF568" t="str">
        <f t="shared" ca="1" si="293"/>
        <v/>
      </c>
      <c r="BG568" s="121" t="str">
        <f t="shared" ca="1" si="294"/>
        <v/>
      </c>
      <c r="BH568" s="53" t="str">
        <f t="shared" ca="1" si="295"/>
        <v/>
      </c>
    </row>
    <row r="569" spans="1:60" ht="15.75" thickBot="1" x14ac:dyDescent="0.3">
      <c r="A569" s="48"/>
      <c r="B569" s="48"/>
      <c r="C569" s="48"/>
      <c r="D569" s="48"/>
      <c r="E569" s="48"/>
      <c r="F569" s="48"/>
      <c r="G569" s="48"/>
      <c r="H569" s="48"/>
      <c r="I569" s="48"/>
      <c r="J569" s="220" t="str">
        <f>IF(ISBLANK($G569),"",VLOOKUP($G569,'Chp 3 - Condition Assessment'!$N$5:$R$1000,4,FALSE))</f>
        <v/>
      </c>
      <c r="K569" s="105" t="str">
        <f>IF(ISBLANK($G569),"",VLOOKUP($G569,'Chp 3 - Condition Assessment'!$N$5:$R$1000,5,FALSE))</f>
        <v/>
      </c>
      <c r="L569" s="32" t="str">
        <f t="shared" si="275"/>
        <v xml:space="preserve">  </v>
      </c>
      <c r="P569" t="b">
        <f t="shared" si="304"/>
        <v>0</v>
      </c>
      <c r="Q569" t="str">
        <f t="shared" si="273"/>
        <v/>
      </c>
      <c r="R569" s="53" t="str">
        <f t="shared" si="298"/>
        <v/>
      </c>
      <c r="S569" s="108" t="str">
        <f t="shared" si="299"/>
        <v/>
      </c>
      <c r="T569" s="81" t="str">
        <f t="shared" si="300"/>
        <v/>
      </c>
      <c r="U569" s="105" t="str">
        <f t="shared" ca="1" si="305"/>
        <v/>
      </c>
      <c r="V569" s="105" t="str">
        <f t="shared" ca="1" si="305"/>
        <v/>
      </c>
      <c r="W569" s="105" t="str">
        <f t="shared" ca="1" si="305"/>
        <v/>
      </c>
      <c r="X569" s="105" t="str">
        <f t="shared" ca="1" si="305"/>
        <v/>
      </c>
      <c r="Y569" s="105" t="str">
        <f t="shared" ca="1" si="305"/>
        <v/>
      </c>
      <c r="AB569" s="111" t="str">
        <f t="shared" si="301"/>
        <v xml:space="preserve"> </v>
      </c>
      <c r="AC569" s="135"/>
      <c r="AD569" s="136"/>
      <c r="AE569" s="118" t="str">
        <f t="shared" si="276"/>
        <v/>
      </c>
      <c r="AF569" s="135"/>
      <c r="AG569" s="136"/>
      <c r="AH569" s="118" t="str">
        <f t="shared" si="277"/>
        <v/>
      </c>
      <c r="AI569" s="135"/>
      <c r="AJ569" s="136"/>
      <c r="AK569" s="118" t="str">
        <f t="shared" si="278"/>
        <v/>
      </c>
      <c r="AL569" s="135"/>
      <c r="AM569" s="136"/>
      <c r="AN569" s="118" t="str">
        <f t="shared" si="279"/>
        <v/>
      </c>
      <c r="AO569" s="135"/>
      <c r="AP569" s="136"/>
      <c r="AQ569" s="118" t="str">
        <f t="shared" si="280"/>
        <v/>
      </c>
      <c r="AT569" s="111" t="str">
        <f t="shared" si="281"/>
        <v xml:space="preserve"> </v>
      </c>
      <c r="AU569" t="str">
        <f t="shared" ca="1" si="282"/>
        <v/>
      </c>
      <c r="AV569" s="53" t="str">
        <f t="shared" ca="1" si="283"/>
        <v/>
      </c>
      <c r="AW569" t="str">
        <f t="shared" ca="1" si="284"/>
        <v/>
      </c>
      <c r="AX569" s="121" t="str">
        <f t="shared" ca="1" si="285"/>
        <v/>
      </c>
      <c r="AY569" s="53" t="str">
        <f t="shared" ca="1" si="286"/>
        <v/>
      </c>
      <c r="AZ569" t="str">
        <f t="shared" ca="1" si="287"/>
        <v/>
      </c>
      <c r="BA569" s="121" t="str">
        <f t="shared" ca="1" si="288"/>
        <v/>
      </c>
      <c r="BB569" s="53" t="str">
        <f t="shared" ca="1" si="289"/>
        <v/>
      </c>
      <c r="BC569" t="str">
        <f t="shared" ca="1" si="290"/>
        <v/>
      </c>
      <c r="BD569" s="121" t="str">
        <f t="shared" ca="1" si="291"/>
        <v/>
      </c>
      <c r="BE569" s="53" t="str">
        <f t="shared" ca="1" si="292"/>
        <v/>
      </c>
      <c r="BF569" t="str">
        <f t="shared" ca="1" si="293"/>
        <v/>
      </c>
      <c r="BG569" s="121" t="str">
        <f t="shared" ca="1" si="294"/>
        <v/>
      </c>
      <c r="BH569" s="53" t="str">
        <f t="shared" ca="1" si="295"/>
        <v/>
      </c>
    </row>
    <row r="570" spans="1:60" ht="15.75" thickBot="1" x14ac:dyDescent="0.3">
      <c r="A570" s="48"/>
      <c r="B570" s="48"/>
      <c r="C570" s="48"/>
      <c r="D570" s="48"/>
      <c r="E570" s="48"/>
      <c r="F570" s="48"/>
      <c r="G570" s="48"/>
      <c r="H570" s="48"/>
      <c r="I570" s="48"/>
      <c r="J570" s="220" t="str">
        <f>IF(ISBLANK($G570),"",VLOOKUP($G570,'Chp 3 - Condition Assessment'!$N$5:$R$1000,4,FALSE))</f>
        <v/>
      </c>
      <c r="K570" s="105" t="str">
        <f>IF(ISBLANK($G570),"",VLOOKUP($G570,'Chp 3 - Condition Assessment'!$N$5:$R$1000,5,FALSE))</f>
        <v/>
      </c>
      <c r="L570" s="32" t="str">
        <f t="shared" si="275"/>
        <v xml:space="preserve">  </v>
      </c>
      <c r="P570" t="b">
        <f t="shared" si="304"/>
        <v>0</v>
      </c>
      <c r="Q570" t="str">
        <f t="shared" si="273"/>
        <v/>
      </c>
      <c r="R570" s="53" t="str">
        <f t="shared" si="298"/>
        <v/>
      </c>
      <c r="S570" s="108" t="str">
        <f t="shared" si="299"/>
        <v/>
      </c>
      <c r="T570" s="81" t="str">
        <f t="shared" si="300"/>
        <v/>
      </c>
      <c r="U570" s="105" t="str">
        <f t="shared" ca="1" si="305"/>
        <v/>
      </c>
      <c r="V570" s="105" t="str">
        <f t="shared" ca="1" si="305"/>
        <v/>
      </c>
      <c r="W570" s="105" t="str">
        <f t="shared" ca="1" si="305"/>
        <v/>
      </c>
      <c r="X570" s="105" t="str">
        <f t="shared" ca="1" si="305"/>
        <v/>
      </c>
      <c r="Y570" s="105" t="str">
        <f t="shared" ca="1" si="305"/>
        <v/>
      </c>
      <c r="AB570" s="111" t="str">
        <f t="shared" si="301"/>
        <v xml:space="preserve"> </v>
      </c>
      <c r="AC570" s="135"/>
      <c r="AD570" s="136"/>
      <c r="AE570" s="118" t="str">
        <f t="shared" si="276"/>
        <v/>
      </c>
      <c r="AF570" s="135"/>
      <c r="AG570" s="136"/>
      <c r="AH570" s="118" t="str">
        <f t="shared" si="277"/>
        <v/>
      </c>
      <c r="AI570" s="135"/>
      <c r="AJ570" s="136"/>
      <c r="AK570" s="118" t="str">
        <f t="shared" si="278"/>
        <v/>
      </c>
      <c r="AL570" s="135"/>
      <c r="AM570" s="136"/>
      <c r="AN570" s="118" t="str">
        <f t="shared" si="279"/>
        <v/>
      </c>
      <c r="AO570" s="135"/>
      <c r="AP570" s="136"/>
      <c r="AQ570" s="118" t="str">
        <f t="shared" si="280"/>
        <v/>
      </c>
      <c r="AT570" s="111" t="str">
        <f t="shared" si="281"/>
        <v xml:space="preserve"> </v>
      </c>
      <c r="AU570" t="str">
        <f t="shared" ca="1" si="282"/>
        <v/>
      </c>
      <c r="AV570" s="53" t="str">
        <f t="shared" ca="1" si="283"/>
        <v/>
      </c>
      <c r="AW570" t="str">
        <f t="shared" ca="1" si="284"/>
        <v/>
      </c>
      <c r="AX570" s="121" t="str">
        <f t="shared" ca="1" si="285"/>
        <v/>
      </c>
      <c r="AY570" s="53" t="str">
        <f t="shared" ca="1" si="286"/>
        <v/>
      </c>
      <c r="AZ570" t="str">
        <f t="shared" ca="1" si="287"/>
        <v/>
      </c>
      <c r="BA570" s="121" t="str">
        <f t="shared" ca="1" si="288"/>
        <v/>
      </c>
      <c r="BB570" s="53" t="str">
        <f t="shared" ca="1" si="289"/>
        <v/>
      </c>
      <c r="BC570" t="str">
        <f t="shared" ca="1" si="290"/>
        <v/>
      </c>
      <c r="BD570" s="121" t="str">
        <f t="shared" ca="1" si="291"/>
        <v/>
      </c>
      <c r="BE570" s="53" t="str">
        <f t="shared" ca="1" si="292"/>
        <v/>
      </c>
      <c r="BF570" t="str">
        <f t="shared" ca="1" si="293"/>
        <v/>
      </c>
      <c r="BG570" s="121" t="str">
        <f t="shared" ca="1" si="294"/>
        <v/>
      </c>
      <c r="BH570" s="53" t="str">
        <f t="shared" ca="1" si="295"/>
        <v/>
      </c>
    </row>
    <row r="571" spans="1:60" ht="15.75" thickBot="1" x14ac:dyDescent="0.3">
      <c r="A571" s="48"/>
      <c r="B571" s="48"/>
      <c r="C571" s="48"/>
      <c r="D571" s="48"/>
      <c r="E571" s="48"/>
      <c r="F571" s="48"/>
      <c r="G571" s="48"/>
      <c r="H571" s="48"/>
      <c r="I571" s="48"/>
      <c r="J571" s="220" t="str">
        <f>IF(ISBLANK($G571),"",VLOOKUP($G571,'Chp 3 - Condition Assessment'!$N$5:$R$1000,4,FALSE))</f>
        <v/>
      </c>
      <c r="K571" s="105" t="str">
        <f>IF(ISBLANK($G571),"",VLOOKUP($G571,'Chp 3 - Condition Assessment'!$N$5:$R$1000,5,FALSE))</f>
        <v/>
      </c>
      <c r="L571" s="32" t="str">
        <f t="shared" si="275"/>
        <v xml:space="preserve">  </v>
      </c>
      <c r="P571" t="b">
        <f t="shared" si="304"/>
        <v>0</v>
      </c>
      <c r="Q571" t="str">
        <f t="shared" si="273"/>
        <v/>
      </c>
      <c r="R571" s="53" t="str">
        <f t="shared" si="298"/>
        <v/>
      </c>
      <c r="S571" s="108" t="str">
        <f t="shared" si="299"/>
        <v/>
      </c>
      <c r="T571" s="81" t="str">
        <f t="shared" si="300"/>
        <v/>
      </c>
      <c r="U571" s="105" t="str">
        <f t="shared" ca="1" si="305"/>
        <v/>
      </c>
      <c r="V571" s="105" t="str">
        <f t="shared" ca="1" si="305"/>
        <v/>
      </c>
      <c r="W571" s="105" t="str">
        <f t="shared" ca="1" si="305"/>
        <v/>
      </c>
      <c r="X571" s="105" t="str">
        <f t="shared" ca="1" si="305"/>
        <v/>
      </c>
      <c r="Y571" s="105" t="str">
        <f t="shared" ca="1" si="305"/>
        <v/>
      </c>
      <c r="AB571" s="111" t="str">
        <f t="shared" si="301"/>
        <v xml:space="preserve"> </v>
      </c>
      <c r="AC571" s="135"/>
      <c r="AD571" s="136"/>
      <c r="AE571" s="118" t="str">
        <f t="shared" si="276"/>
        <v/>
      </c>
      <c r="AF571" s="135"/>
      <c r="AG571" s="136"/>
      <c r="AH571" s="118" t="str">
        <f t="shared" si="277"/>
        <v/>
      </c>
      <c r="AI571" s="135"/>
      <c r="AJ571" s="136"/>
      <c r="AK571" s="118" t="str">
        <f t="shared" si="278"/>
        <v/>
      </c>
      <c r="AL571" s="135"/>
      <c r="AM571" s="136"/>
      <c r="AN571" s="118" t="str">
        <f t="shared" si="279"/>
        <v/>
      </c>
      <c r="AO571" s="135"/>
      <c r="AP571" s="136"/>
      <c r="AQ571" s="118" t="str">
        <f t="shared" si="280"/>
        <v/>
      </c>
      <c r="AT571" s="111" t="str">
        <f t="shared" si="281"/>
        <v xml:space="preserve"> </v>
      </c>
      <c r="AU571" t="str">
        <f t="shared" ca="1" si="282"/>
        <v/>
      </c>
      <c r="AV571" s="53" t="str">
        <f t="shared" ca="1" si="283"/>
        <v/>
      </c>
      <c r="AW571" t="str">
        <f t="shared" ca="1" si="284"/>
        <v/>
      </c>
      <c r="AX571" s="121" t="str">
        <f t="shared" ca="1" si="285"/>
        <v/>
      </c>
      <c r="AY571" s="53" t="str">
        <f t="shared" ca="1" si="286"/>
        <v/>
      </c>
      <c r="AZ571" t="str">
        <f t="shared" ca="1" si="287"/>
        <v/>
      </c>
      <c r="BA571" s="121" t="str">
        <f t="shared" ca="1" si="288"/>
        <v/>
      </c>
      <c r="BB571" s="53" t="str">
        <f t="shared" ca="1" si="289"/>
        <v/>
      </c>
      <c r="BC571" t="str">
        <f t="shared" ca="1" si="290"/>
        <v/>
      </c>
      <c r="BD571" s="121" t="str">
        <f t="shared" ca="1" si="291"/>
        <v/>
      </c>
      <c r="BE571" s="53" t="str">
        <f t="shared" ca="1" si="292"/>
        <v/>
      </c>
      <c r="BF571" t="str">
        <f t="shared" ca="1" si="293"/>
        <v/>
      </c>
      <c r="BG571" s="121" t="str">
        <f t="shared" ca="1" si="294"/>
        <v/>
      </c>
      <c r="BH571" s="53" t="str">
        <f t="shared" ca="1" si="295"/>
        <v/>
      </c>
    </row>
    <row r="572" spans="1:60" ht="15.75" thickBot="1" x14ac:dyDescent="0.3">
      <c r="A572" s="48"/>
      <c r="B572" s="48"/>
      <c r="C572" s="48"/>
      <c r="D572" s="48"/>
      <c r="E572" s="48"/>
      <c r="F572" s="48"/>
      <c r="G572" s="48"/>
      <c r="H572" s="48"/>
      <c r="I572" s="48"/>
      <c r="J572" s="220" t="str">
        <f>IF(ISBLANK($G572),"",VLOOKUP($G572,'Chp 3 - Condition Assessment'!$N$5:$R$1000,4,FALSE))</f>
        <v/>
      </c>
      <c r="K572" s="105" t="str">
        <f>IF(ISBLANK($G572),"",VLOOKUP($G572,'Chp 3 - Condition Assessment'!$N$5:$R$1000,5,FALSE))</f>
        <v/>
      </c>
      <c r="L572" s="32" t="str">
        <f t="shared" si="275"/>
        <v xml:space="preserve">  </v>
      </c>
      <c r="P572" t="b">
        <f t="shared" si="304"/>
        <v>0</v>
      </c>
      <c r="Q572" t="str">
        <f t="shared" ref="Q572:Q635" si="306">IFERROR(IF(OR(ISBLANK(O572),O572="Grand Total"),"",SUMIF(L:L,O572,F:F)),"")</f>
        <v/>
      </c>
      <c r="R572" s="53" t="str">
        <f t="shared" si="298"/>
        <v/>
      </c>
      <c r="S572" s="108" t="str">
        <f t="shared" si="299"/>
        <v/>
      </c>
      <c r="T572" s="81" t="str">
        <f t="shared" si="300"/>
        <v/>
      </c>
      <c r="U572" s="105" t="str">
        <f t="shared" ca="1" si="305"/>
        <v/>
      </c>
      <c r="V572" s="105" t="str">
        <f t="shared" ca="1" si="305"/>
        <v/>
      </c>
      <c r="W572" s="105" t="str">
        <f t="shared" ca="1" si="305"/>
        <v/>
      </c>
      <c r="X572" s="105" t="str">
        <f t="shared" ca="1" si="305"/>
        <v/>
      </c>
      <c r="Y572" s="105" t="str">
        <f t="shared" ca="1" si="305"/>
        <v/>
      </c>
      <c r="AB572" s="111" t="str">
        <f t="shared" si="301"/>
        <v xml:space="preserve"> </v>
      </c>
      <c r="AC572" s="135"/>
      <c r="AD572" s="136"/>
      <c r="AE572" s="118" t="str">
        <f t="shared" si="276"/>
        <v/>
      </c>
      <c r="AF572" s="135"/>
      <c r="AG572" s="136"/>
      <c r="AH572" s="118" t="str">
        <f t="shared" si="277"/>
        <v/>
      </c>
      <c r="AI572" s="135"/>
      <c r="AJ572" s="136"/>
      <c r="AK572" s="118" t="str">
        <f t="shared" si="278"/>
        <v/>
      </c>
      <c r="AL572" s="135"/>
      <c r="AM572" s="136"/>
      <c r="AN572" s="118" t="str">
        <f t="shared" si="279"/>
        <v/>
      </c>
      <c r="AO572" s="135"/>
      <c r="AP572" s="136"/>
      <c r="AQ572" s="118" t="str">
        <f t="shared" si="280"/>
        <v/>
      </c>
      <c r="AT572" s="111" t="str">
        <f t="shared" si="281"/>
        <v xml:space="preserve"> </v>
      </c>
      <c r="AU572" t="str">
        <f t="shared" ca="1" si="282"/>
        <v/>
      </c>
      <c r="AV572" s="53" t="str">
        <f t="shared" ca="1" si="283"/>
        <v/>
      </c>
      <c r="AW572" t="str">
        <f t="shared" ca="1" si="284"/>
        <v/>
      </c>
      <c r="AX572" s="121" t="str">
        <f t="shared" ca="1" si="285"/>
        <v/>
      </c>
      <c r="AY572" s="53" t="str">
        <f t="shared" ca="1" si="286"/>
        <v/>
      </c>
      <c r="AZ572" t="str">
        <f t="shared" ca="1" si="287"/>
        <v/>
      </c>
      <c r="BA572" s="121" t="str">
        <f t="shared" ca="1" si="288"/>
        <v/>
      </c>
      <c r="BB572" s="53" t="str">
        <f t="shared" ca="1" si="289"/>
        <v/>
      </c>
      <c r="BC572" t="str">
        <f t="shared" ca="1" si="290"/>
        <v/>
      </c>
      <c r="BD572" s="121" t="str">
        <f t="shared" ca="1" si="291"/>
        <v/>
      </c>
      <c r="BE572" s="53" t="str">
        <f t="shared" ca="1" si="292"/>
        <v/>
      </c>
      <c r="BF572" t="str">
        <f t="shared" ca="1" si="293"/>
        <v/>
      </c>
      <c r="BG572" s="121" t="str">
        <f t="shared" ca="1" si="294"/>
        <v/>
      </c>
      <c r="BH572" s="53" t="str">
        <f t="shared" ca="1" si="295"/>
        <v/>
      </c>
    </row>
    <row r="573" spans="1:60" ht="15.75" thickBot="1" x14ac:dyDescent="0.3">
      <c r="A573" s="48"/>
      <c r="B573" s="48"/>
      <c r="C573" s="48"/>
      <c r="D573" s="48"/>
      <c r="E573" s="48"/>
      <c r="F573" s="48"/>
      <c r="G573" s="48"/>
      <c r="H573" s="48"/>
      <c r="I573" s="48"/>
      <c r="J573" s="220" t="str">
        <f>IF(ISBLANK($G573),"",VLOOKUP($G573,'Chp 3 - Condition Assessment'!$N$5:$R$1000,4,FALSE))</f>
        <v/>
      </c>
      <c r="K573" s="105" t="str">
        <f>IF(ISBLANK($G573),"",VLOOKUP($G573,'Chp 3 - Condition Assessment'!$N$5:$R$1000,5,FALSE))</f>
        <v/>
      </c>
      <c r="L573" s="32" t="str">
        <f t="shared" si="275"/>
        <v xml:space="preserve">  </v>
      </c>
      <c r="P573" t="b">
        <f t="shared" si="304"/>
        <v>0</v>
      </c>
      <c r="Q573" t="str">
        <f t="shared" si="306"/>
        <v/>
      </c>
      <c r="R573" s="53" t="str">
        <f t="shared" si="298"/>
        <v/>
      </c>
      <c r="S573" s="108" t="str">
        <f t="shared" si="299"/>
        <v/>
      </c>
      <c r="T573" s="81" t="str">
        <f t="shared" si="300"/>
        <v/>
      </c>
      <c r="U573" s="105" t="str">
        <f t="shared" ca="1" si="305"/>
        <v/>
      </c>
      <c r="V573" s="105" t="str">
        <f t="shared" ca="1" si="305"/>
        <v/>
      </c>
      <c r="W573" s="105" t="str">
        <f t="shared" ca="1" si="305"/>
        <v/>
      </c>
      <c r="X573" s="105" t="str">
        <f t="shared" ca="1" si="305"/>
        <v/>
      </c>
      <c r="Y573" s="105" t="str">
        <f t="shared" ca="1" si="305"/>
        <v/>
      </c>
      <c r="AB573" s="111" t="str">
        <f t="shared" si="301"/>
        <v xml:space="preserve"> </v>
      </c>
      <c r="AC573" s="135"/>
      <c r="AD573" s="136"/>
      <c r="AE573" s="118" t="str">
        <f t="shared" si="276"/>
        <v/>
      </c>
      <c r="AF573" s="135"/>
      <c r="AG573" s="136"/>
      <c r="AH573" s="118" t="str">
        <f t="shared" si="277"/>
        <v/>
      </c>
      <c r="AI573" s="135"/>
      <c r="AJ573" s="136"/>
      <c r="AK573" s="118" t="str">
        <f t="shared" si="278"/>
        <v/>
      </c>
      <c r="AL573" s="135"/>
      <c r="AM573" s="136"/>
      <c r="AN573" s="118" t="str">
        <f t="shared" si="279"/>
        <v/>
      </c>
      <c r="AO573" s="135"/>
      <c r="AP573" s="136"/>
      <c r="AQ573" s="118" t="str">
        <f t="shared" si="280"/>
        <v/>
      </c>
      <c r="AT573" s="111" t="str">
        <f t="shared" si="281"/>
        <v xml:space="preserve"> </v>
      </c>
      <c r="AU573" t="str">
        <f t="shared" ca="1" si="282"/>
        <v/>
      </c>
      <c r="AV573" s="53" t="str">
        <f t="shared" ca="1" si="283"/>
        <v/>
      </c>
      <c r="AW573" t="str">
        <f t="shared" ca="1" si="284"/>
        <v/>
      </c>
      <c r="AX573" s="121" t="str">
        <f t="shared" ca="1" si="285"/>
        <v/>
      </c>
      <c r="AY573" s="53" t="str">
        <f t="shared" ca="1" si="286"/>
        <v/>
      </c>
      <c r="AZ573" t="str">
        <f t="shared" ca="1" si="287"/>
        <v/>
      </c>
      <c r="BA573" s="121" t="str">
        <f t="shared" ca="1" si="288"/>
        <v/>
      </c>
      <c r="BB573" s="53" t="str">
        <f t="shared" ca="1" si="289"/>
        <v/>
      </c>
      <c r="BC573" t="str">
        <f t="shared" ca="1" si="290"/>
        <v/>
      </c>
      <c r="BD573" s="121" t="str">
        <f t="shared" ca="1" si="291"/>
        <v/>
      </c>
      <c r="BE573" s="53" t="str">
        <f t="shared" ca="1" si="292"/>
        <v/>
      </c>
      <c r="BF573" t="str">
        <f t="shared" ca="1" si="293"/>
        <v/>
      </c>
      <c r="BG573" s="121" t="str">
        <f t="shared" ca="1" si="294"/>
        <v/>
      </c>
      <c r="BH573" s="53" t="str">
        <f t="shared" ca="1" si="295"/>
        <v/>
      </c>
    </row>
    <row r="574" spans="1:60" ht="15.75" thickBot="1" x14ac:dyDescent="0.3">
      <c r="A574" s="48"/>
      <c r="B574" s="48"/>
      <c r="C574" s="48"/>
      <c r="D574" s="48"/>
      <c r="E574" s="48"/>
      <c r="F574" s="48"/>
      <c r="G574" s="48"/>
      <c r="H574" s="48"/>
      <c r="I574" s="48"/>
      <c r="J574" s="220" t="str">
        <f>IF(ISBLANK($G574),"",VLOOKUP($G574,'Chp 3 - Condition Assessment'!$N$5:$R$1000,4,FALSE))</f>
        <v/>
      </c>
      <c r="K574" s="105" t="str">
        <f>IF(ISBLANK($G574),"",VLOOKUP($G574,'Chp 3 - Condition Assessment'!$N$5:$R$1000,5,FALSE))</f>
        <v/>
      </c>
      <c r="L574" s="32" t="str">
        <f t="shared" si="275"/>
        <v xml:space="preserve">  </v>
      </c>
      <c r="P574" t="b">
        <f t="shared" si="304"/>
        <v>0</v>
      </c>
      <c r="Q574" t="str">
        <f t="shared" si="306"/>
        <v/>
      </c>
      <c r="R574" s="53" t="str">
        <f t="shared" si="298"/>
        <v/>
      </c>
      <c r="S574" s="108" t="str">
        <f t="shared" si="299"/>
        <v/>
      </c>
      <c r="T574" s="81" t="str">
        <f t="shared" si="300"/>
        <v/>
      </c>
      <c r="U574" s="105" t="str">
        <f t="shared" ca="1" si="305"/>
        <v/>
      </c>
      <c r="V574" s="105" t="str">
        <f t="shared" ca="1" si="305"/>
        <v/>
      </c>
      <c r="W574" s="105" t="str">
        <f t="shared" ca="1" si="305"/>
        <v/>
      </c>
      <c r="X574" s="105" t="str">
        <f t="shared" ca="1" si="305"/>
        <v/>
      </c>
      <c r="Y574" s="105" t="str">
        <f t="shared" ca="1" si="305"/>
        <v/>
      </c>
      <c r="AB574" s="111" t="str">
        <f t="shared" si="301"/>
        <v xml:space="preserve"> </v>
      </c>
      <c r="AC574" s="135"/>
      <c r="AD574" s="136"/>
      <c r="AE574" s="118" t="str">
        <f t="shared" si="276"/>
        <v/>
      </c>
      <c r="AF574" s="135"/>
      <c r="AG574" s="136"/>
      <c r="AH574" s="118" t="str">
        <f t="shared" si="277"/>
        <v/>
      </c>
      <c r="AI574" s="135"/>
      <c r="AJ574" s="136"/>
      <c r="AK574" s="118" t="str">
        <f t="shared" si="278"/>
        <v/>
      </c>
      <c r="AL574" s="135"/>
      <c r="AM574" s="136"/>
      <c r="AN574" s="118" t="str">
        <f t="shared" si="279"/>
        <v/>
      </c>
      <c r="AO574" s="135"/>
      <c r="AP574" s="136"/>
      <c r="AQ574" s="118" t="str">
        <f t="shared" si="280"/>
        <v/>
      </c>
      <c r="AT574" s="111" t="str">
        <f t="shared" si="281"/>
        <v xml:space="preserve"> </v>
      </c>
      <c r="AU574" t="str">
        <f t="shared" ca="1" si="282"/>
        <v/>
      </c>
      <c r="AV574" s="53" t="str">
        <f t="shared" ca="1" si="283"/>
        <v/>
      </c>
      <c r="AW574" t="str">
        <f t="shared" ca="1" si="284"/>
        <v/>
      </c>
      <c r="AX574" s="121" t="str">
        <f t="shared" ca="1" si="285"/>
        <v/>
      </c>
      <c r="AY574" s="53" t="str">
        <f t="shared" ca="1" si="286"/>
        <v/>
      </c>
      <c r="AZ574" t="str">
        <f t="shared" ca="1" si="287"/>
        <v/>
      </c>
      <c r="BA574" s="121" t="str">
        <f t="shared" ca="1" si="288"/>
        <v/>
      </c>
      <c r="BB574" s="53" t="str">
        <f t="shared" ca="1" si="289"/>
        <v/>
      </c>
      <c r="BC574" t="str">
        <f t="shared" ca="1" si="290"/>
        <v/>
      </c>
      <c r="BD574" s="121" t="str">
        <f t="shared" ca="1" si="291"/>
        <v/>
      </c>
      <c r="BE574" s="53" t="str">
        <f t="shared" ca="1" si="292"/>
        <v/>
      </c>
      <c r="BF574" t="str">
        <f t="shared" ca="1" si="293"/>
        <v/>
      </c>
      <c r="BG574" s="121" t="str">
        <f t="shared" ca="1" si="294"/>
        <v/>
      </c>
      <c r="BH574" s="53" t="str">
        <f t="shared" ca="1" si="295"/>
        <v/>
      </c>
    </row>
    <row r="575" spans="1:60" ht="15.75" thickBot="1" x14ac:dyDescent="0.3">
      <c r="A575" s="48"/>
      <c r="B575" s="48"/>
      <c r="C575" s="48"/>
      <c r="D575" s="48"/>
      <c r="E575" s="48"/>
      <c r="F575" s="48"/>
      <c r="G575" s="48"/>
      <c r="H575" s="48"/>
      <c r="I575" s="48"/>
      <c r="J575" s="220" t="str">
        <f>IF(ISBLANK($G575),"",VLOOKUP($G575,'Chp 3 - Condition Assessment'!$N$5:$R$1000,4,FALSE))</f>
        <v/>
      </c>
      <c r="K575" s="105" t="str">
        <f>IF(ISBLANK($G575),"",VLOOKUP($G575,'Chp 3 - Condition Assessment'!$N$5:$R$1000,5,FALSE))</f>
        <v/>
      </c>
      <c r="L575" s="32" t="str">
        <f t="shared" si="275"/>
        <v xml:space="preserve">  </v>
      </c>
      <c r="P575" t="b">
        <f t="shared" si="304"/>
        <v>0</v>
      </c>
      <c r="Q575" t="str">
        <f t="shared" si="306"/>
        <v/>
      </c>
      <c r="R575" s="53" t="str">
        <f t="shared" si="298"/>
        <v/>
      </c>
      <c r="S575" s="108" t="str">
        <f t="shared" si="299"/>
        <v/>
      </c>
      <c r="T575" s="81" t="str">
        <f t="shared" si="300"/>
        <v/>
      </c>
      <c r="U575" s="105" t="str">
        <f t="shared" ca="1" si="305"/>
        <v/>
      </c>
      <c r="V575" s="105" t="str">
        <f t="shared" ca="1" si="305"/>
        <v/>
      </c>
      <c r="W575" s="105" t="str">
        <f t="shared" ca="1" si="305"/>
        <v/>
      </c>
      <c r="X575" s="105" t="str">
        <f t="shared" ca="1" si="305"/>
        <v/>
      </c>
      <c r="Y575" s="105" t="str">
        <f t="shared" ca="1" si="305"/>
        <v/>
      </c>
      <c r="AB575" s="111" t="str">
        <f t="shared" si="301"/>
        <v xml:space="preserve"> </v>
      </c>
      <c r="AC575" s="135"/>
      <c r="AD575" s="136"/>
      <c r="AE575" s="118" t="str">
        <f t="shared" si="276"/>
        <v/>
      </c>
      <c r="AF575" s="135"/>
      <c r="AG575" s="136"/>
      <c r="AH575" s="118" t="str">
        <f t="shared" si="277"/>
        <v/>
      </c>
      <c r="AI575" s="135"/>
      <c r="AJ575" s="136"/>
      <c r="AK575" s="118" t="str">
        <f t="shared" si="278"/>
        <v/>
      </c>
      <c r="AL575" s="135"/>
      <c r="AM575" s="136"/>
      <c r="AN575" s="118" t="str">
        <f t="shared" si="279"/>
        <v/>
      </c>
      <c r="AO575" s="135"/>
      <c r="AP575" s="136"/>
      <c r="AQ575" s="118" t="str">
        <f t="shared" si="280"/>
        <v/>
      </c>
      <c r="AT575" s="111" t="str">
        <f t="shared" si="281"/>
        <v xml:space="preserve"> </v>
      </c>
      <c r="AU575" t="str">
        <f t="shared" ca="1" si="282"/>
        <v/>
      </c>
      <c r="AV575" s="53" t="str">
        <f t="shared" ca="1" si="283"/>
        <v/>
      </c>
      <c r="AW575" t="str">
        <f t="shared" ca="1" si="284"/>
        <v/>
      </c>
      <c r="AX575" s="121" t="str">
        <f t="shared" ca="1" si="285"/>
        <v/>
      </c>
      <c r="AY575" s="53" t="str">
        <f t="shared" ca="1" si="286"/>
        <v/>
      </c>
      <c r="AZ575" t="str">
        <f t="shared" ca="1" si="287"/>
        <v/>
      </c>
      <c r="BA575" s="121" t="str">
        <f t="shared" ca="1" si="288"/>
        <v/>
      </c>
      <c r="BB575" s="53" t="str">
        <f t="shared" ca="1" si="289"/>
        <v/>
      </c>
      <c r="BC575" t="str">
        <f t="shared" ca="1" si="290"/>
        <v/>
      </c>
      <c r="BD575" s="121" t="str">
        <f t="shared" ca="1" si="291"/>
        <v/>
      </c>
      <c r="BE575" s="53" t="str">
        <f t="shared" ca="1" si="292"/>
        <v/>
      </c>
      <c r="BF575" t="str">
        <f t="shared" ca="1" si="293"/>
        <v/>
      </c>
      <c r="BG575" s="121" t="str">
        <f t="shared" ca="1" si="294"/>
        <v/>
      </c>
      <c r="BH575" s="53" t="str">
        <f t="shared" ca="1" si="295"/>
        <v/>
      </c>
    </row>
    <row r="576" spans="1:60" ht="15.75" thickBot="1" x14ac:dyDescent="0.3">
      <c r="A576" s="48"/>
      <c r="B576" s="48"/>
      <c r="C576" s="48"/>
      <c r="D576" s="48"/>
      <c r="E576" s="48"/>
      <c r="F576" s="48"/>
      <c r="G576" s="48"/>
      <c r="H576" s="48"/>
      <c r="I576" s="48"/>
      <c r="J576" s="220" t="str">
        <f>IF(ISBLANK($G576),"",VLOOKUP($G576,'Chp 3 - Condition Assessment'!$N$5:$R$1000,4,FALSE))</f>
        <v/>
      </c>
      <c r="K576" s="105" t="str">
        <f>IF(ISBLANK($G576),"",VLOOKUP($G576,'Chp 3 - Condition Assessment'!$N$5:$R$1000,5,FALSE))</f>
        <v/>
      </c>
      <c r="L576" s="32" t="str">
        <f t="shared" si="275"/>
        <v xml:space="preserve">  </v>
      </c>
      <c r="P576" t="b">
        <f t="shared" si="304"/>
        <v>0</v>
      </c>
      <c r="Q576" t="str">
        <f t="shared" si="306"/>
        <v/>
      </c>
      <c r="R576" s="53" t="str">
        <f t="shared" si="298"/>
        <v/>
      </c>
      <c r="S576" s="108" t="str">
        <f t="shared" si="299"/>
        <v/>
      </c>
      <c r="T576" s="81" t="str">
        <f t="shared" si="300"/>
        <v/>
      </c>
      <c r="U576" s="105" t="str">
        <f t="shared" ref="U576:Y585" ca="1" si="307">IFERROR(IF((U$10-$S576)&lt;=$T576,$Q576,0),"")</f>
        <v/>
      </c>
      <c r="V576" s="105" t="str">
        <f t="shared" ca="1" si="307"/>
        <v/>
      </c>
      <c r="W576" s="105" t="str">
        <f t="shared" ca="1" si="307"/>
        <v/>
      </c>
      <c r="X576" s="105" t="str">
        <f t="shared" ca="1" si="307"/>
        <v/>
      </c>
      <c r="Y576" s="105" t="str">
        <f t="shared" ca="1" si="307"/>
        <v/>
      </c>
      <c r="AB576" s="111" t="str">
        <f t="shared" si="301"/>
        <v xml:space="preserve"> </v>
      </c>
      <c r="AC576" s="135"/>
      <c r="AD576" s="136"/>
      <c r="AE576" s="118" t="str">
        <f t="shared" si="276"/>
        <v/>
      </c>
      <c r="AF576" s="135"/>
      <c r="AG576" s="136"/>
      <c r="AH576" s="118" t="str">
        <f t="shared" si="277"/>
        <v/>
      </c>
      <c r="AI576" s="135"/>
      <c r="AJ576" s="136"/>
      <c r="AK576" s="118" t="str">
        <f t="shared" si="278"/>
        <v/>
      </c>
      <c r="AL576" s="135"/>
      <c r="AM576" s="136"/>
      <c r="AN576" s="118" t="str">
        <f t="shared" si="279"/>
        <v/>
      </c>
      <c r="AO576" s="135"/>
      <c r="AP576" s="136"/>
      <c r="AQ576" s="118" t="str">
        <f t="shared" si="280"/>
        <v/>
      </c>
      <c r="AT576" s="111" t="str">
        <f t="shared" si="281"/>
        <v xml:space="preserve"> </v>
      </c>
      <c r="AU576" t="str">
        <f t="shared" ca="1" si="282"/>
        <v/>
      </c>
      <c r="AV576" s="53" t="str">
        <f t="shared" ca="1" si="283"/>
        <v/>
      </c>
      <c r="AW576" t="str">
        <f t="shared" ca="1" si="284"/>
        <v/>
      </c>
      <c r="AX576" s="121" t="str">
        <f t="shared" ca="1" si="285"/>
        <v/>
      </c>
      <c r="AY576" s="53" t="str">
        <f t="shared" ca="1" si="286"/>
        <v/>
      </c>
      <c r="AZ576" t="str">
        <f t="shared" ca="1" si="287"/>
        <v/>
      </c>
      <c r="BA576" s="121" t="str">
        <f t="shared" ca="1" si="288"/>
        <v/>
      </c>
      <c r="BB576" s="53" t="str">
        <f t="shared" ca="1" si="289"/>
        <v/>
      </c>
      <c r="BC576" t="str">
        <f t="shared" ca="1" si="290"/>
        <v/>
      </c>
      <c r="BD576" s="121" t="str">
        <f t="shared" ca="1" si="291"/>
        <v/>
      </c>
      <c r="BE576" s="53" t="str">
        <f t="shared" ca="1" si="292"/>
        <v/>
      </c>
      <c r="BF576" t="str">
        <f t="shared" ca="1" si="293"/>
        <v/>
      </c>
      <c r="BG576" s="121" t="str">
        <f t="shared" ca="1" si="294"/>
        <v/>
      </c>
      <c r="BH576" s="53" t="str">
        <f t="shared" ca="1" si="295"/>
        <v/>
      </c>
    </row>
    <row r="577" spans="1:60" ht="15.75" thickBot="1" x14ac:dyDescent="0.3">
      <c r="A577" s="48"/>
      <c r="B577" s="48"/>
      <c r="C577" s="48"/>
      <c r="D577" s="48"/>
      <c r="E577" s="48"/>
      <c r="F577" s="48"/>
      <c r="G577" s="48"/>
      <c r="H577" s="48"/>
      <c r="I577" s="48"/>
      <c r="J577" s="220" t="str">
        <f>IF(ISBLANK($G577),"",VLOOKUP($G577,'Chp 3 - Condition Assessment'!$N$5:$R$1000,4,FALSE))</f>
        <v/>
      </c>
      <c r="K577" s="105" t="str">
        <f>IF(ISBLANK($G577),"",VLOOKUP($G577,'Chp 3 - Condition Assessment'!$N$5:$R$1000,5,FALSE))</f>
        <v/>
      </c>
      <c r="L577" s="32" t="str">
        <f t="shared" si="275"/>
        <v xml:space="preserve">  </v>
      </c>
      <c r="P577" t="b">
        <f t="shared" si="304"/>
        <v>0</v>
      </c>
      <c r="Q577" t="str">
        <f t="shared" si="306"/>
        <v/>
      </c>
      <c r="R577" s="53" t="str">
        <f t="shared" si="298"/>
        <v/>
      </c>
      <c r="S577" s="108" t="str">
        <f t="shared" si="299"/>
        <v/>
      </c>
      <c r="T577" s="81" t="str">
        <f t="shared" si="300"/>
        <v/>
      </c>
      <c r="U577" s="105" t="str">
        <f t="shared" ca="1" si="307"/>
        <v/>
      </c>
      <c r="V577" s="105" t="str">
        <f t="shared" ca="1" si="307"/>
        <v/>
      </c>
      <c r="W577" s="105" t="str">
        <f t="shared" ca="1" si="307"/>
        <v/>
      </c>
      <c r="X577" s="105" t="str">
        <f t="shared" ca="1" si="307"/>
        <v/>
      </c>
      <c r="Y577" s="105" t="str">
        <f t="shared" ca="1" si="307"/>
        <v/>
      </c>
      <c r="AB577" s="111" t="str">
        <f t="shared" si="301"/>
        <v xml:space="preserve"> </v>
      </c>
      <c r="AC577" s="135"/>
      <c r="AD577" s="136"/>
      <c r="AE577" s="118" t="str">
        <f t="shared" si="276"/>
        <v/>
      </c>
      <c r="AF577" s="135"/>
      <c r="AG577" s="136"/>
      <c r="AH577" s="118" t="str">
        <f t="shared" si="277"/>
        <v/>
      </c>
      <c r="AI577" s="135"/>
      <c r="AJ577" s="136"/>
      <c r="AK577" s="118" t="str">
        <f t="shared" si="278"/>
        <v/>
      </c>
      <c r="AL577" s="135"/>
      <c r="AM577" s="136"/>
      <c r="AN577" s="118" t="str">
        <f t="shared" si="279"/>
        <v/>
      </c>
      <c r="AO577" s="135"/>
      <c r="AP577" s="136"/>
      <c r="AQ577" s="118" t="str">
        <f t="shared" si="280"/>
        <v/>
      </c>
      <c r="AT577" s="111" t="str">
        <f t="shared" si="281"/>
        <v xml:space="preserve"> </v>
      </c>
      <c r="AU577" t="str">
        <f t="shared" ca="1" si="282"/>
        <v/>
      </c>
      <c r="AV577" s="53" t="str">
        <f t="shared" ca="1" si="283"/>
        <v/>
      </c>
      <c r="AW577" t="str">
        <f t="shared" ca="1" si="284"/>
        <v/>
      </c>
      <c r="AX577" s="121" t="str">
        <f t="shared" ca="1" si="285"/>
        <v/>
      </c>
      <c r="AY577" s="53" t="str">
        <f t="shared" ca="1" si="286"/>
        <v/>
      </c>
      <c r="AZ577" t="str">
        <f t="shared" ca="1" si="287"/>
        <v/>
      </c>
      <c r="BA577" s="121" t="str">
        <f t="shared" ca="1" si="288"/>
        <v/>
      </c>
      <c r="BB577" s="53" t="str">
        <f t="shared" ca="1" si="289"/>
        <v/>
      </c>
      <c r="BC577" t="str">
        <f t="shared" ca="1" si="290"/>
        <v/>
      </c>
      <c r="BD577" s="121" t="str">
        <f t="shared" ca="1" si="291"/>
        <v/>
      </c>
      <c r="BE577" s="53" t="str">
        <f t="shared" ca="1" si="292"/>
        <v/>
      </c>
      <c r="BF577" t="str">
        <f t="shared" ca="1" si="293"/>
        <v/>
      </c>
      <c r="BG577" s="121" t="str">
        <f t="shared" ca="1" si="294"/>
        <v/>
      </c>
      <c r="BH577" s="53" t="str">
        <f t="shared" ca="1" si="295"/>
        <v/>
      </c>
    </row>
    <row r="578" spans="1:60" ht="15.75" thickBot="1" x14ac:dyDescent="0.3">
      <c r="A578" s="48"/>
      <c r="B578" s="48"/>
      <c r="C578" s="48"/>
      <c r="D578" s="48"/>
      <c r="E578" s="48"/>
      <c r="F578" s="48"/>
      <c r="G578" s="48"/>
      <c r="H578" s="48"/>
      <c r="I578" s="48"/>
      <c r="J578" s="220" t="str">
        <f>IF(ISBLANK($G578),"",VLOOKUP($G578,'Chp 3 - Condition Assessment'!$N$5:$R$1000,4,FALSE))</f>
        <v/>
      </c>
      <c r="K578" s="105" t="str">
        <f>IF(ISBLANK($G578),"",VLOOKUP($G578,'Chp 3 - Condition Assessment'!$N$5:$R$1000,5,FALSE))</f>
        <v/>
      </c>
      <c r="L578" s="32" t="str">
        <f t="shared" si="275"/>
        <v xml:space="preserve">  </v>
      </c>
      <c r="P578" t="b">
        <f t="shared" si="304"/>
        <v>0</v>
      </c>
      <c r="Q578" t="str">
        <f t="shared" si="306"/>
        <v/>
      </c>
      <c r="R578" s="53" t="str">
        <f t="shared" si="298"/>
        <v/>
      </c>
      <c r="S578" s="108" t="str">
        <f t="shared" si="299"/>
        <v/>
      </c>
      <c r="T578" s="81" t="str">
        <f t="shared" si="300"/>
        <v/>
      </c>
      <c r="U578" s="105" t="str">
        <f t="shared" ca="1" si="307"/>
        <v/>
      </c>
      <c r="V578" s="105" t="str">
        <f t="shared" ca="1" si="307"/>
        <v/>
      </c>
      <c r="W578" s="105" t="str">
        <f t="shared" ca="1" si="307"/>
        <v/>
      </c>
      <c r="X578" s="105" t="str">
        <f t="shared" ca="1" si="307"/>
        <v/>
      </c>
      <c r="Y578" s="105" t="str">
        <f t="shared" ca="1" si="307"/>
        <v/>
      </c>
      <c r="AB578" s="111" t="str">
        <f t="shared" si="301"/>
        <v xml:space="preserve"> </v>
      </c>
      <c r="AC578" s="135"/>
      <c r="AD578" s="136"/>
      <c r="AE578" s="118" t="str">
        <f t="shared" si="276"/>
        <v/>
      </c>
      <c r="AF578" s="135"/>
      <c r="AG578" s="136"/>
      <c r="AH578" s="118" t="str">
        <f t="shared" si="277"/>
        <v/>
      </c>
      <c r="AI578" s="135"/>
      <c r="AJ578" s="136"/>
      <c r="AK578" s="118" t="str">
        <f t="shared" si="278"/>
        <v/>
      </c>
      <c r="AL578" s="135"/>
      <c r="AM578" s="136"/>
      <c r="AN578" s="118" t="str">
        <f t="shared" si="279"/>
        <v/>
      </c>
      <c r="AO578" s="135"/>
      <c r="AP578" s="136"/>
      <c r="AQ578" s="118" t="str">
        <f t="shared" si="280"/>
        <v/>
      </c>
      <c r="AT578" s="111" t="str">
        <f t="shared" si="281"/>
        <v xml:space="preserve"> </v>
      </c>
      <c r="AU578" t="str">
        <f t="shared" ca="1" si="282"/>
        <v/>
      </c>
      <c r="AV578" s="53" t="str">
        <f t="shared" ca="1" si="283"/>
        <v/>
      </c>
      <c r="AW578" t="str">
        <f t="shared" ca="1" si="284"/>
        <v/>
      </c>
      <c r="AX578" s="121" t="str">
        <f t="shared" ca="1" si="285"/>
        <v/>
      </c>
      <c r="AY578" s="53" t="str">
        <f t="shared" ca="1" si="286"/>
        <v/>
      </c>
      <c r="AZ578" t="str">
        <f t="shared" ca="1" si="287"/>
        <v/>
      </c>
      <c r="BA578" s="121" t="str">
        <f t="shared" ca="1" si="288"/>
        <v/>
      </c>
      <c r="BB578" s="53" t="str">
        <f t="shared" ca="1" si="289"/>
        <v/>
      </c>
      <c r="BC578" t="str">
        <f t="shared" ca="1" si="290"/>
        <v/>
      </c>
      <c r="BD578" s="121" t="str">
        <f t="shared" ca="1" si="291"/>
        <v/>
      </c>
      <c r="BE578" s="53" t="str">
        <f t="shared" ca="1" si="292"/>
        <v/>
      </c>
      <c r="BF578" t="str">
        <f t="shared" ca="1" si="293"/>
        <v/>
      </c>
      <c r="BG578" s="121" t="str">
        <f t="shared" ca="1" si="294"/>
        <v/>
      </c>
      <c r="BH578" s="53" t="str">
        <f t="shared" ca="1" si="295"/>
        <v/>
      </c>
    </row>
    <row r="579" spans="1:60" ht="15.75" thickBot="1" x14ac:dyDescent="0.3">
      <c r="A579" s="48"/>
      <c r="B579" s="48"/>
      <c r="C579" s="48"/>
      <c r="D579" s="48"/>
      <c r="E579" s="48"/>
      <c r="F579" s="48"/>
      <c r="G579" s="48"/>
      <c r="H579" s="48"/>
      <c r="I579" s="48"/>
      <c r="J579" s="220" t="str">
        <f>IF(ISBLANK($G579),"",VLOOKUP($G579,'Chp 3 - Condition Assessment'!$N$5:$R$1000,4,FALSE))</f>
        <v/>
      </c>
      <c r="K579" s="105" t="str">
        <f>IF(ISBLANK($G579),"",VLOOKUP($G579,'Chp 3 - Condition Assessment'!$N$5:$R$1000,5,FALSE))</f>
        <v/>
      </c>
      <c r="L579" s="32" t="str">
        <f t="shared" si="275"/>
        <v xml:space="preserve">  </v>
      </c>
      <c r="P579" t="b">
        <f t="shared" si="304"/>
        <v>0</v>
      </c>
      <c r="Q579" t="str">
        <f t="shared" si="306"/>
        <v/>
      </c>
      <c r="R579" s="53" t="str">
        <f t="shared" si="298"/>
        <v/>
      </c>
      <c r="S579" s="108" t="str">
        <f t="shared" si="299"/>
        <v/>
      </c>
      <c r="T579" s="81" t="str">
        <f t="shared" si="300"/>
        <v/>
      </c>
      <c r="U579" s="105" t="str">
        <f t="shared" ca="1" si="307"/>
        <v/>
      </c>
      <c r="V579" s="105" t="str">
        <f t="shared" ca="1" si="307"/>
        <v/>
      </c>
      <c r="W579" s="105" t="str">
        <f t="shared" ca="1" si="307"/>
        <v/>
      </c>
      <c r="X579" s="105" t="str">
        <f t="shared" ca="1" si="307"/>
        <v/>
      </c>
      <c r="Y579" s="105" t="str">
        <f t="shared" ca="1" si="307"/>
        <v/>
      </c>
      <c r="AB579" s="111" t="str">
        <f t="shared" si="301"/>
        <v xml:space="preserve"> </v>
      </c>
      <c r="AC579" s="135"/>
      <c r="AD579" s="136"/>
      <c r="AE579" s="118" t="str">
        <f t="shared" si="276"/>
        <v/>
      </c>
      <c r="AF579" s="135"/>
      <c r="AG579" s="136"/>
      <c r="AH579" s="118" t="str">
        <f t="shared" si="277"/>
        <v/>
      </c>
      <c r="AI579" s="135"/>
      <c r="AJ579" s="136"/>
      <c r="AK579" s="118" t="str">
        <f t="shared" si="278"/>
        <v/>
      </c>
      <c r="AL579" s="135"/>
      <c r="AM579" s="136"/>
      <c r="AN579" s="118" t="str">
        <f t="shared" si="279"/>
        <v/>
      </c>
      <c r="AO579" s="135"/>
      <c r="AP579" s="136"/>
      <c r="AQ579" s="118" t="str">
        <f t="shared" si="280"/>
        <v/>
      </c>
      <c r="AT579" s="111" t="str">
        <f t="shared" si="281"/>
        <v xml:space="preserve"> </v>
      </c>
      <c r="AU579" t="str">
        <f t="shared" ca="1" si="282"/>
        <v/>
      </c>
      <c r="AV579" s="53" t="str">
        <f t="shared" ca="1" si="283"/>
        <v/>
      </c>
      <c r="AW579" t="str">
        <f t="shared" ca="1" si="284"/>
        <v/>
      </c>
      <c r="AX579" s="121" t="str">
        <f t="shared" ca="1" si="285"/>
        <v/>
      </c>
      <c r="AY579" s="53" t="str">
        <f t="shared" ca="1" si="286"/>
        <v/>
      </c>
      <c r="AZ579" t="str">
        <f t="shared" ca="1" si="287"/>
        <v/>
      </c>
      <c r="BA579" s="121" t="str">
        <f t="shared" ca="1" si="288"/>
        <v/>
      </c>
      <c r="BB579" s="53" t="str">
        <f t="shared" ca="1" si="289"/>
        <v/>
      </c>
      <c r="BC579" t="str">
        <f t="shared" ca="1" si="290"/>
        <v/>
      </c>
      <c r="BD579" s="121" t="str">
        <f t="shared" ca="1" si="291"/>
        <v/>
      </c>
      <c r="BE579" s="53" t="str">
        <f t="shared" ca="1" si="292"/>
        <v/>
      </c>
      <c r="BF579" t="str">
        <f t="shared" ca="1" si="293"/>
        <v/>
      </c>
      <c r="BG579" s="121" t="str">
        <f t="shared" ca="1" si="294"/>
        <v/>
      </c>
      <c r="BH579" s="53" t="str">
        <f t="shared" ca="1" si="295"/>
        <v/>
      </c>
    </row>
    <row r="580" spans="1:60" ht="15.75" thickBot="1" x14ac:dyDescent="0.3">
      <c r="A580" s="48"/>
      <c r="B580" s="48"/>
      <c r="C580" s="48"/>
      <c r="D580" s="48"/>
      <c r="E580" s="48"/>
      <c r="F580" s="48"/>
      <c r="G580" s="48"/>
      <c r="H580" s="48"/>
      <c r="I580" s="48"/>
      <c r="J580" s="220" t="str">
        <f>IF(ISBLANK($G580),"",VLOOKUP($G580,'Chp 3 - Condition Assessment'!$N$5:$R$1000,4,FALSE))</f>
        <v/>
      </c>
      <c r="K580" s="105" t="str">
        <f>IF(ISBLANK($G580),"",VLOOKUP($G580,'Chp 3 - Condition Assessment'!$N$5:$R$1000,5,FALSE))</f>
        <v/>
      </c>
      <c r="L580" s="32" t="str">
        <f t="shared" si="275"/>
        <v xml:space="preserve">  </v>
      </c>
      <c r="P580" t="b">
        <f t="shared" si="304"/>
        <v>0</v>
      </c>
      <c r="Q580" t="str">
        <f t="shared" si="306"/>
        <v/>
      </c>
      <c r="R580" s="53" t="str">
        <f t="shared" si="298"/>
        <v/>
      </c>
      <c r="S580" s="108" t="str">
        <f t="shared" si="299"/>
        <v/>
      </c>
      <c r="T580" s="81" t="str">
        <f t="shared" si="300"/>
        <v/>
      </c>
      <c r="U580" s="105" t="str">
        <f t="shared" ca="1" si="307"/>
        <v/>
      </c>
      <c r="V580" s="105" t="str">
        <f t="shared" ca="1" si="307"/>
        <v/>
      </c>
      <c r="W580" s="105" t="str">
        <f t="shared" ca="1" si="307"/>
        <v/>
      </c>
      <c r="X580" s="105" t="str">
        <f t="shared" ca="1" si="307"/>
        <v/>
      </c>
      <c r="Y580" s="105" t="str">
        <f t="shared" ca="1" si="307"/>
        <v/>
      </c>
      <c r="AB580" s="111" t="str">
        <f t="shared" si="301"/>
        <v xml:space="preserve"> </v>
      </c>
      <c r="AC580" s="135"/>
      <c r="AD580" s="136"/>
      <c r="AE580" s="118" t="str">
        <f t="shared" si="276"/>
        <v/>
      </c>
      <c r="AF580" s="135"/>
      <c r="AG580" s="136"/>
      <c r="AH580" s="118" t="str">
        <f t="shared" si="277"/>
        <v/>
      </c>
      <c r="AI580" s="135"/>
      <c r="AJ580" s="136"/>
      <c r="AK580" s="118" t="str">
        <f t="shared" si="278"/>
        <v/>
      </c>
      <c r="AL580" s="135"/>
      <c r="AM580" s="136"/>
      <c r="AN580" s="118" t="str">
        <f t="shared" si="279"/>
        <v/>
      </c>
      <c r="AO580" s="135"/>
      <c r="AP580" s="136"/>
      <c r="AQ580" s="118" t="str">
        <f t="shared" si="280"/>
        <v/>
      </c>
      <c r="AT580" s="111" t="str">
        <f t="shared" si="281"/>
        <v xml:space="preserve"> </v>
      </c>
      <c r="AU580" t="str">
        <f t="shared" ca="1" si="282"/>
        <v/>
      </c>
      <c r="AV580" s="53" t="str">
        <f t="shared" ca="1" si="283"/>
        <v/>
      </c>
      <c r="AW580" t="str">
        <f t="shared" ca="1" si="284"/>
        <v/>
      </c>
      <c r="AX580" s="121" t="str">
        <f t="shared" ca="1" si="285"/>
        <v/>
      </c>
      <c r="AY580" s="53" t="str">
        <f t="shared" ca="1" si="286"/>
        <v/>
      </c>
      <c r="AZ580" t="str">
        <f t="shared" ca="1" si="287"/>
        <v/>
      </c>
      <c r="BA580" s="121" t="str">
        <f t="shared" ca="1" si="288"/>
        <v/>
      </c>
      <c r="BB580" s="53" t="str">
        <f t="shared" ca="1" si="289"/>
        <v/>
      </c>
      <c r="BC580" t="str">
        <f t="shared" ca="1" si="290"/>
        <v/>
      </c>
      <c r="BD580" s="121" t="str">
        <f t="shared" ca="1" si="291"/>
        <v/>
      </c>
      <c r="BE580" s="53" t="str">
        <f t="shared" ca="1" si="292"/>
        <v/>
      </c>
      <c r="BF580" t="str">
        <f t="shared" ca="1" si="293"/>
        <v/>
      </c>
      <c r="BG580" s="121" t="str">
        <f t="shared" ca="1" si="294"/>
        <v/>
      </c>
      <c r="BH580" s="53" t="str">
        <f t="shared" ca="1" si="295"/>
        <v/>
      </c>
    </row>
    <row r="581" spans="1:60" ht="15.75" thickBot="1" x14ac:dyDescent="0.3">
      <c r="A581" s="48"/>
      <c r="B581" s="48"/>
      <c r="C581" s="48"/>
      <c r="D581" s="48"/>
      <c r="E581" s="48"/>
      <c r="F581" s="48"/>
      <c r="G581" s="48"/>
      <c r="H581" s="48"/>
      <c r="I581" s="48"/>
      <c r="J581" s="220" t="str">
        <f>IF(ISBLANK($G581),"",VLOOKUP($G581,'Chp 3 - Condition Assessment'!$N$5:$R$1000,4,FALSE))</f>
        <v/>
      </c>
      <c r="K581" s="105" t="str">
        <f>IF(ISBLANK($G581),"",VLOOKUP($G581,'Chp 3 - Condition Assessment'!$N$5:$R$1000,5,FALSE))</f>
        <v/>
      </c>
      <c r="L581" s="32" t="str">
        <f t="shared" si="275"/>
        <v xml:space="preserve">  </v>
      </c>
      <c r="P581" t="b">
        <f t="shared" si="304"/>
        <v>0</v>
      </c>
      <c r="Q581" t="str">
        <f t="shared" si="306"/>
        <v/>
      </c>
      <c r="R581" s="53" t="str">
        <f t="shared" si="298"/>
        <v/>
      </c>
      <c r="S581" s="108" t="str">
        <f t="shared" si="299"/>
        <v/>
      </c>
      <c r="T581" s="81" t="str">
        <f t="shared" si="300"/>
        <v/>
      </c>
      <c r="U581" s="105" t="str">
        <f t="shared" ca="1" si="307"/>
        <v/>
      </c>
      <c r="V581" s="105" t="str">
        <f t="shared" ca="1" si="307"/>
        <v/>
      </c>
      <c r="W581" s="105" t="str">
        <f t="shared" ca="1" si="307"/>
        <v/>
      </c>
      <c r="X581" s="105" t="str">
        <f t="shared" ca="1" si="307"/>
        <v/>
      </c>
      <c r="Y581" s="105" t="str">
        <f t="shared" ca="1" si="307"/>
        <v/>
      </c>
      <c r="AB581" s="111" t="str">
        <f t="shared" si="301"/>
        <v xml:space="preserve"> </v>
      </c>
      <c r="AC581" s="135"/>
      <c r="AD581" s="136"/>
      <c r="AE581" s="118" t="str">
        <f t="shared" si="276"/>
        <v/>
      </c>
      <c r="AF581" s="135"/>
      <c r="AG581" s="136"/>
      <c r="AH581" s="118" t="str">
        <f t="shared" si="277"/>
        <v/>
      </c>
      <c r="AI581" s="135"/>
      <c r="AJ581" s="136"/>
      <c r="AK581" s="118" t="str">
        <f t="shared" si="278"/>
        <v/>
      </c>
      <c r="AL581" s="135"/>
      <c r="AM581" s="136"/>
      <c r="AN581" s="118" t="str">
        <f t="shared" si="279"/>
        <v/>
      </c>
      <c r="AO581" s="135"/>
      <c r="AP581" s="136"/>
      <c r="AQ581" s="118" t="str">
        <f t="shared" si="280"/>
        <v/>
      </c>
      <c r="AT581" s="111" t="str">
        <f t="shared" si="281"/>
        <v xml:space="preserve"> </v>
      </c>
      <c r="AU581" t="str">
        <f t="shared" ca="1" si="282"/>
        <v/>
      </c>
      <c r="AV581" s="53" t="str">
        <f t="shared" ca="1" si="283"/>
        <v/>
      </c>
      <c r="AW581" t="str">
        <f t="shared" ca="1" si="284"/>
        <v/>
      </c>
      <c r="AX581" s="121" t="str">
        <f t="shared" ca="1" si="285"/>
        <v/>
      </c>
      <c r="AY581" s="53" t="str">
        <f t="shared" ca="1" si="286"/>
        <v/>
      </c>
      <c r="AZ581" t="str">
        <f t="shared" ca="1" si="287"/>
        <v/>
      </c>
      <c r="BA581" s="121" t="str">
        <f t="shared" ca="1" si="288"/>
        <v/>
      </c>
      <c r="BB581" s="53" t="str">
        <f t="shared" ca="1" si="289"/>
        <v/>
      </c>
      <c r="BC581" t="str">
        <f t="shared" ca="1" si="290"/>
        <v/>
      </c>
      <c r="BD581" s="121" t="str">
        <f t="shared" ca="1" si="291"/>
        <v/>
      </c>
      <c r="BE581" s="53" t="str">
        <f t="shared" ca="1" si="292"/>
        <v/>
      </c>
      <c r="BF581" t="str">
        <f t="shared" ca="1" si="293"/>
        <v/>
      </c>
      <c r="BG581" s="121" t="str">
        <f t="shared" ca="1" si="294"/>
        <v/>
      </c>
      <c r="BH581" s="53" t="str">
        <f t="shared" ca="1" si="295"/>
        <v/>
      </c>
    </row>
    <row r="582" spans="1:60" ht="15.75" thickBot="1" x14ac:dyDescent="0.3">
      <c r="A582" s="48"/>
      <c r="B582" s="48"/>
      <c r="C582" s="48"/>
      <c r="D582" s="48"/>
      <c r="E582" s="48"/>
      <c r="F582" s="48"/>
      <c r="G582" s="48"/>
      <c r="H582" s="48"/>
      <c r="I582" s="48"/>
      <c r="J582" s="220" t="str">
        <f>IF(ISBLANK($G582),"",VLOOKUP($G582,'Chp 3 - Condition Assessment'!$N$5:$R$1000,4,FALSE))</f>
        <v/>
      </c>
      <c r="K582" s="105" t="str">
        <f>IF(ISBLANK($G582),"",VLOOKUP($G582,'Chp 3 - Condition Assessment'!$N$5:$R$1000,5,FALSE))</f>
        <v/>
      </c>
      <c r="L582" s="32" t="str">
        <f t="shared" si="275"/>
        <v xml:space="preserve">  </v>
      </c>
      <c r="P582" t="b">
        <f t="shared" si="304"/>
        <v>0</v>
      </c>
      <c r="Q582" t="str">
        <f t="shared" si="306"/>
        <v/>
      </c>
      <c r="R582" s="53" t="str">
        <f t="shared" si="298"/>
        <v/>
      </c>
      <c r="S582" s="108" t="str">
        <f t="shared" si="299"/>
        <v/>
      </c>
      <c r="T582" s="81" t="str">
        <f t="shared" si="300"/>
        <v/>
      </c>
      <c r="U582" s="105" t="str">
        <f t="shared" ca="1" si="307"/>
        <v/>
      </c>
      <c r="V582" s="105" t="str">
        <f t="shared" ca="1" si="307"/>
        <v/>
      </c>
      <c r="W582" s="105" t="str">
        <f t="shared" ca="1" si="307"/>
        <v/>
      </c>
      <c r="X582" s="105" t="str">
        <f t="shared" ca="1" si="307"/>
        <v/>
      </c>
      <c r="Y582" s="105" t="str">
        <f t="shared" ca="1" si="307"/>
        <v/>
      </c>
      <c r="AB582" s="111" t="str">
        <f t="shared" si="301"/>
        <v xml:space="preserve"> </v>
      </c>
      <c r="AC582" s="135"/>
      <c r="AD582" s="136"/>
      <c r="AE582" s="118" t="str">
        <f t="shared" si="276"/>
        <v/>
      </c>
      <c r="AF582" s="135"/>
      <c r="AG582" s="136"/>
      <c r="AH582" s="118" t="str">
        <f t="shared" si="277"/>
        <v/>
      </c>
      <c r="AI582" s="135"/>
      <c r="AJ582" s="136"/>
      <c r="AK582" s="118" t="str">
        <f t="shared" si="278"/>
        <v/>
      </c>
      <c r="AL582" s="135"/>
      <c r="AM582" s="136"/>
      <c r="AN582" s="118" t="str">
        <f t="shared" si="279"/>
        <v/>
      </c>
      <c r="AO582" s="135"/>
      <c r="AP582" s="136"/>
      <c r="AQ582" s="118" t="str">
        <f t="shared" si="280"/>
        <v/>
      </c>
      <c r="AT582" s="111" t="str">
        <f t="shared" si="281"/>
        <v xml:space="preserve"> </v>
      </c>
      <c r="AU582" t="str">
        <f t="shared" ca="1" si="282"/>
        <v/>
      </c>
      <c r="AV582" s="53" t="str">
        <f t="shared" ca="1" si="283"/>
        <v/>
      </c>
      <c r="AW582" t="str">
        <f t="shared" ca="1" si="284"/>
        <v/>
      </c>
      <c r="AX582" s="121" t="str">
        <f t="shared" ca="1" si="285"/>
        <v/>
      </c>
      <c r="AY582" s="53" t="str">
        <f t="shared" ca="1" si="286"/>
        <v/>
      </c>
      <c r="AZ582" t="str">
        <f t="shared" ca="1" si="287"/>
        <v/>
      </c>
      <c r="BA582" s="121" t="str">
        <f t="shared" ca="1" si="288"/>
        <v/>
      </c>
      <c r="BB582" s="53" t="str">
        <f t="shared" ca="1" si="289"/>
        <v/>
      </c>
      <c r="BC582" t="str">
        <f t="shared" ca="1" si="290"/>
        <v/>
      </c>
      <c r="BD582" s="121" t="str">
        <f t="shared" ca="1" si="291"/>
        <v/>
      </c>
      <c r="BE582" s="53" t="str">
        <f t="shared" ca="1" si="292"/>
        <v/>
      </c>
      <c r="BF582" t="str">
        <f t="shared" ca="1" si="293"/>
        <v/>
      </c>
      <c r="BG582" s="121" t="str">
        <f t="shared" ca="1" si="294"/>
        <v/>
      </c>
      <c r="BH582" s="53" t="str">
        <f t="shared" ca="1" si="295"/>
        <v/>
      </c>
    </row>
    <row r="583" spans="1:60" ht="15.75" thickBot="1" x14ac:dyDescent="0.3">
      <c r="A583" s="48"/>
      <c r="B583" s="48"/>
      <c r="C583" s="48"/>
      <c r="D583" s="48"/>
      <c r="E583" s="48"/>
      <c r="F583" s="48"/>
      <c r="G583" s="48"/>
      <c r="H583" s="48"/>
      <c r="I583" s="48"/>
      <c r="J583" s="220" t="str">
        <f>IF(ISBLANK($G583),"",VLOOKUP($G583,'Chp 3 - Condition Assessment'!$N$5:$R$1000,4,FALSE))</f>
        <v/>
      </c>
      <c r="K583" s="105" t="str">
        <f>IF(ISBLANK($G583),"",VLOOKUP($G583,'Chp 3 - Condition Assessment'!$N$5:$R$1000,5,FALSE))</f>
        <v/>
      </c>
      <c r="L583" s="32" t="str">
        <f t="shared" si="275"/>
        <v xml:space="preserve">  </v>
      </c>
      <c r="P583" t="b">
        <f t="shared" si="304"/>
        <v>0</v>
      </c>
      <c r="Q583" t="str">
        <f t="shared" si="306"/>
        <v/>
      </c>
      <c r="R583" s="53" t="str">
        <f t="shared" si="298"/>
        <v/>
      </c>
      <c r="S583" s="108" t="str">
        <f t="shared" si="299"/>
        <v/>
      </c>
      <c r="T583" s="81" t="str">
        <f t="shared" si="300"/>
        <v/>
      </c>
      <c r="U583" s="105" t="str">
        <f t="shared" ca="1" si="307"/>
        <v/>
      </c>
      <c r="V583" s="105" t="str">
        <f t="shared" ca="1" si="307"/>
        <v/>
      </c>
      <c r="W583" s="105" t="str">
        <f t="shared" ca="1" si="307"/>
        <v/>
      </c>
      <c r="X583" s="105" t="str">
        <f t="shared" ca="1" si="307"/>
        <v/>
      </c>
      <c r="Y583" s="105" t="str">
        <f t="shared" ca="1" si="307"/>
        <v/>
      </c>
      <c r="AB583" s="111" t="str">
        <f t="shared" si="301"/>
        <v xml:space="preserve"> </v>
      </c>
      <c r="AC583" s="135"/>
      <c r="AD583" s="136"/>
      <c r="AE583" s="118" t="str">
        <f t="shared" si="276"/>
        <v/>
      </c>
      <c r="AF583" s="135"/>
      <c r="AG583" s="136"/>
      <c r="AH583" s="118" t="str">
        <f t="shared" si="277"/>
        <v/>
      </c>
      <c r="AI583" s="135"/>
      <c r="AJ583" s="136"/>
      <c r="AK583" s="118" t="str">
        <f t="shared" si="278"/>
        <v/>
      </c>
      <c r="AL583" s="135"/>
      <c r="AM583" s="136"/>
      <c r="AN583" s="118" t="str">
        <f t="shared" si="279"/>
        <v/>
      </c>
      <c r="AO583" s="135"/>
      <c r="AP583" s="136"/>
      <c r="AQ583" s="118" t="str">
        <f t="shared" si="280"/>
        <v/>
      </c>
      <c r="AT583" s="111" t="str">
        <f t="shared" si="281"/>
        <v xml:space="preserve"> </v>
      </c>
      <c r="AU583" t="str">
        <f t="shared" ca="1" si="282"/>
        <v/>
      </c>
      <c r="AV583" s="53" t="str">
        <f t="shared" ca="1" si="283"/>
        <v/>
      </c>
      <c r="AW583" t="str">
        <f t="shared" ca="1" si="284"/>
        <v/>
      </c>
      <c r="AX583" s="121" t="str">
        <f t="shared" ca="1" si="285"/>
        <v/>
      </c>
      <c r="AY583" s="53" t="str">
        <f t="shared" ca="1" si="286"/>
        <v/>
      </c>
      <c r="AZ583" t="str">
        <f t="shared" ca="1" si="287"/>
        <v/>
      </c>
      <c r="BA583" s="121" t="str">
        <f t="shared" ca="1" si="288"/>
        <v/>
      </c>
      <c r="BB583" s="53" t="str">
        <f t="shared" ca="1" si="289"/>
        <v/>
      </c>
      <c r="BC583" t="str">
        <f t="shared" ca="1" si="290"/>
        <v/>
      </c>
      <c r="BD583" s="121" t="str">
        <f t="shared" ca="1" si="291"/>
        <v/>
      </c>
      <c r="BE583" s="53" t="str">
        <f t="shared" ca="1" si="292"/>
        <v/>
      </c>
      <c r="BF583" t="str">
        <f t="shared" ca="1" si="293"/>
        <v/>
      </c>
      <c r="BG583" s="121" t="str">
        <f t="shared" ca="1" si="294"/>
        <v/>
      </c>
      <c r="BH583" s="53" t="str">
        <f t="shared" ca="1" si="295"/>
        <v/>
      </c>
    </row>
    <row r="584" spans="1:60" ht="15.75" thickBot="1" x14ac:dyDescent="0.3">
      <c r="A584" s="48"/>
      <c r="B584" s="48"/>
      <c r="C584" s="48"/>
      <c r="D584" s="48"/>
      <c r="E584" s="48"/>
      <c r="F584" s="48"/>
      <c r="G584" s="48"/>
      <c r="H584" s="48"/>
      <c r="I584" s="48"/>
      <c r="J584" s="220" t="str">
        <f>IF(ISBLANK($G584),"",VLOOKUP($G584,'Chp 3 - Condition Assessment'!$N$5:$R$1000,4,FALSE))</f>
        <v/>
      </c>
      <c r="K584" s="105" t="str">
        <f>IF(ISBLANK($G584),"",VLOOKUP($G584,'Chp 3 - Condition Assessment'!$N$5:$R$1000,5,FALSE))</f>
        <v/>
      </c>
      <c r="L584" s="32" t="str">
        <f t="shared" si="275"/>
        <v xml:space="preserve">  </v>
      </c>
      <c r="P584" t="b">
        <f t="shared" si="304"/>
        <v>0</v>
      </c>
      <c r="Q584" t="str">
        <f t="shared" si="306"/>
        <v/>
      </c>
      <c r="R584" s="53" t="str">
        <f t="shared" si="298"/>
        <v/>
      </c>
      <c r="S584" s="108" t="str">
        <f t="shared" si="299"/>
        <v/>
      </c>
      <c r="T584" s="81" t="str">
        <f t="shared" si="300"/>
        <v/>
      </c>
      <c r="U584" s="105" t="str">
        <f t="shared" ca="1" si="307"/>
        <v/>
      </c>
      <c r="V584" s="105" t="str">
        <f t="shared" ca="1" si="307"/>
        <v/>
      </c>
      <c r="W584" s="105" t="str">
        <f t="shared" ca="1" si="307"/>
        <v/>
      </c>
      <c r="X584" s="105" t="str">
        <f t="shared" ca="1" si="307"/>
        <v/>
      </c>
      <c r="Y584" s="105" t="str">
        <f t="shared" ca="1" si="307"/>
        <v/>
      </c>
      <c r="AB584" s="111" t="str">
        <f t="shared" si="301"/>
        <v xml:space="preserve"> </v>
      </c>
      <c r="AC584" s="135"/>
      <c r="AD584" s="136"/>
      <c r="AE584" s="118" t="str">
        <f t="shared" si="276"/>
        <v/>
      </c>
      <c r="AF584" s="135"/>
      <c r="AG584" s="136"/>
      <c r="AH584" s="118" t="str">
        <f t="shared" si="277"/>
        <v/>
      </c>
      <c r="AI584" s="135"/>
      <c r="AJ584" s="136"/>
      <c r="AK584" s="118" t="str">
        <f t="shared" si="278"/>
        <v/>
      </c>
      <c r="AL584" s="135"/>
      <c r="AM584" s="136"/>
      <c r="AN584" s="118" t="str">
        <f t="shared" si="279"/>
        <v/>
      </c>
      <c r="AO584" s="135"/>
      <c r="AP584" s="136"/>
      <c r="AQ584" s="118" t="str">
        <f t="shared" si="280"/>
        <v/>
      </c>
      <c r="AT584" s="111" t="str">
        <f t="shared" si="281"/>
        <v xml:space="preserve"> </v>
      </c>
      <c r="AU584" t="str">
        <f t="shared" ca="1" si="282"/>
        <v/>
      </c>
      <c r="AV584" s="53" t="str">
        <f t="shared" ca="1" si="283"/>
        <v/>
      </c>
      <c r="AW584" t="str">
        <f t="shared" ca="1" si="284"/>
        <v/>
      </c>
      <c r="AX584" s="121" t="str">
        <f t="shared" ca="1" si="285"/>
        <v/>
      </c>
      <c r="AY584" s="53" t="str">
        <f t="shared" ca="1" si="286"/>
        <v/>
      </c>
      <c r="AZ584" t="str">
        <f t="shared" ca="1" si="287"/>
        <v/>
      </c>
      <c r="BA584" s="121" t="str">
        <f t="shared" ca="1" si="288"/>
        <v/>
      </c>
      <c r="BB584" s="53" t="str">
        <f t="shared" ca="1" si="289"/>
        <v/>
      </c>
      <c r="BC584" t="str">
        <f t="shared" ca="1" si="290"/>
        <v/>
      </c>
      <c r="BD584" s="121" t="str">
        <f t="shared" ca="1" si="291"/>
        <v/>
      </c>
      <c r="BE584" s="53" t="str">
        <f t="shared" ca="1" si="292"/>
        <v/>
      </c>
      <c r="BF584" t="str">
        <f t="shared" ca="1" si="293"/>
        <v/>
      </c>
      <c r="BG584" s="121" t="str">
        <f t="shared" ca="1" si="294"/>
        <v/>
      </c>
      <c r="BH584" s="53" t="str">
        <f t="shared" ca="1" si="295"/>
        <v/>
      </c>
    </row>
    <row r="585" spans="1:60" ht="15.75" thickBot="1" x14ac:dyDescent="0.3">
      <c r="A585" s="48"/>
      <c r="B585" s="48"/>
      <c r="C585" s="48"/>
      <c r="D585" s="48"/>
      <c r="E585" s="48"/>
      <c r="F585" s="48"/>
      <c r="G585" s="48"/>
      <c r="H585" s="48"/>
      <c r="I585" s="48"/>
      <c r="J585" s="220" t="str">
        <f>IF(ISBLANK($G585),"",VLOOKUP($G585,'Chp 3 - Condition Assessment'!$N$5:$R$1000,4,FALSE))</f>
        <v/>
      </c>
      <c r="K585" s="105" t="str">
        <f>IF(ISBLANK($G585),"",VLOOKUP($G585,'Chp 3 - Condition Assessment'!$N$5:$R$1000,5,FALSE))</f>
        <v/>
      </c>
      <c r="L585" s="32" t="str">
        <f t="shared" si="275"/>
        <v xml:space="preserve">  </v>
      </c>
      <c r="P585" t="b">
        <f t="shared" si="304"/>
        <v>0</v>
      </c>
      <c r="Q585" t="str">
        <f t="shared" si="306"/>
        <v/>
      </c>
      <c r="R585" s="53" t="str">
        <f t="shared" si="298"/>
        <v/>
      </c>
      <c r="S585" s="108" t="str">
        <f t="shared" si="299"/>
        <v/>
      </c>
      <c r="T585" s="81" t="str">
        <f t="shared" si="300"/>
        <v/>
      </c>
      <c r="U585" s="105" t="str">
        <f t="shared" ca="1" si="307"/>
        <v/>
      </c>
      <c r="V585" s="105" t="str">
        <f t="shared" ca="1" si="307"/>
        <v/>
      </c>
      <c r="W585" s="105" t="str">
        <f t="shared" ca="1" si="307"/>
        <v/>
      </c>
      <c r="X585" s="105" t="str">
        <f t="shared" ca="1" si="307"/>
        <v/>
      </c>
      <c r="Y585" s="105" t="str">
        <f t="shared" ca="1" si="307"/>
        <v/>
      </c>
      <c r="AB585" s="111" t="str">
        <f t="shared" si="301"/>
        <v xml:space="preserve"> </v>
      </c>
      <c r="AC585" s="135"/>
      <c r="AD585" s="136"/>
      <c r="AE585" s="118" t="str">
        <f t="shared" si="276"/>
        <v/>
      </c>
      <c r="AF585" s="135"/>
      <c r="AG585" s="136"/>
      <c r="AH585" s="118" t="str">
        <f t="shared" si="277"/>
        <v/>
      </c>
      <c r="AI585" s="135"/>
      <c r="AJ585" s="136"/>
      <c r="AK585" s="118" t="str">
        <f t="shared" si="278"/>
        <v/>
      </c>
      <c r="AL585" s="135"/>
      <c r="AM585" s="136"/>
      <c r="AN585" s="118" t="str">
        <f t="shared" si="279"/>
        <v/>
      </c>
      <c r="AO585" s="135"/>
      <c r="AP585" s="136"/>
      <c r="AQ585" s="118" t="str">
        <f t="shared" si="280"/>
        <v/>
      </c>
      <c r="AT585" s="111" t="str">
        <f t="shared" si="281"/>
        <v xml:space="preserve"> </v>
      </c>
      <c r="AU585" t="str">
        <f t="shared" ca="1" si="282"/>
        <v/>
      </c>
      <c r="AV585" s="53" t="str">
        <f t="shared" ca="1" si="283"/>
        <v/>
      </c>
      <c r="AW585" t="str">
        <f t="shared" ca="1" si="284"/>
        <v/>
      </c>
      <c r="AX585" s="121" t="str">
        <f t="shared" ca="1" si="285"/>
        <v/>
      </c>
      <c r="AY585" s="53" t="str">
        <f t="shared" ca="1" si="286"/>
        <v/>
      </c>
      <c r="AZ585" t="str">
        <f t="shared" ca="1" si="287"/>
        <v/>
      </c>
      <c r="BA585" s="121" t="str">
        <f t="shared" ca="1" si="288"/>
        <v/>
      </c>
      <c r="BB585" s="53" t="str">
        <f t="shared" ca="1" si="289"/>
        <v/>
      </c>
      <c r="BC585" t="str">
        <f t="shared" ca="1" si="290"/>
        <v/>
      </c>
      <c r="BD585" s="121" t="str">
        <f t="shared" ca="1" si="291"/>
        <v/>
      </c>
      <c r="BE585" s="53" t="str">
        <f t="shared" ca="1" si="292"/>
        <v/>
      </c>
      <c r="BF585" t="str">
        <f t="shared" ca="1" si="293"/>
        <v/>
      </c>
      <c r="BG585" s="121" t="str">
        <f t="shared" ca="1" si="294"/>
        <v/>
      </c>
      <c r="BH585" s="53" t="str">
        <f t="shared" ca="1" si="295"/>
        <v/>
      </c>
    </row>
    <row r="586" spans="1:60" ht="15.75" thickBot="1" x14ac:dyDescent="0.3">
      <c r="A586" s="48"/>
      <c r="B586" s="48"/>
      <c r="C586" s="48"/>
      <c r="D586" s="48"/>
      <c r="E586" s="48"/>
      <c r="F586" s="48"/>
      <c r="G586" s="48"/>
      <c r="H586" s="48"/>
      <c r="I586" s="48"/>
      <c r="J586" s="220" t="str">
        <f>IF(ISBLANK($G586),"",VLOOKUP($G586,'Chp 3 - Condition Assessment'!$N$5:$R$1000,4,FALSE))</f>
        <v/>
      </c>
      <c r="K586" s="105" t="str">
        <f>IF(ISBLANK($G586),"",VLOOKUP($G586,'Chp 3 - Condition Assessment'!$N$5:$R$1000,5,FALSE))</f>
        <v/>
      </c>
      <c r="L586" s="32" t="str">
        <f t="shared" si="275"/>
        <v xml:space="preserve">  </v>
      </c>
      <c r="P586" t="b">
        <f t="shared" si="304"/>
        <v>0</v>
      </c>
      <c r="Q586" t="str">
        <f t="shared" si="306"/>
        <v/>
      </c>
      <c r="R586" s="53" t="str">
        <f t="shared" si="298"/>
        <v/>
      </c>
      <c r="S586" s="108" t="str">
        <f t="shared" si="299"/>
        <v/>
      </c>
      <c r="T586" s="81" t="str">
        <f t="shared" si="300"/>
        <v/>
      </c>
      <c r="U586" s="105" t="str">
        <f t="shared" ref="U586:Y595" ca="1" si="308">IFERROR(IF((U$10-$S586)&lt;=$T586,$Q586,0),"")</f>
        <v/>
      </c>
      <c r="V586" s="105" t="str">
        <f t="shared" ca="1" si="308"/>
        <v/>
      </c>
      <c r="W586" s="105" t="str">
        <f t="shared" ca="1" si="308"/>
        <v/>
      </c>
      <c r="X586" s="105" t="str">
        <f t="shared" ca="1" si="308"/>
        <v/>
      </c>
      <c r="Y586" s="105" t="str">
        <f t="shared" ca="1" si="308"/>
        <v/>
      </c>
      <c r="AB586" s="111" t="str">
        <f t="shared" si="301"/>
        <v xml:space="preserve"> </v>
      </c>
      <c r="AC586" s="135"/>
      <c r="AD586" s="136"/>
      <c r="AE586" s="118" t="str">
        <f t="shared" si="276"/>
        <v/>
      </c>
      <c r="AF586" s="135"/>
      <c r="AG586" s="136"/>
      <c r="AH586" s="118" t="str">
        <f t="shared" si="277"/>
        <v/>
      </c>
      <c r="AI586" s="135"/>
      <c r="AJ586" s="136"/>
      <c r="AK586" s="118" t="str">
        <f t="shared" si="278"/>
        <v/>
      </c>
      <c r="AL586" s="135"/>
      <c r="AM586" s="136"/>
      <c r="AN586" s="118" t="str">
        <f t="shared" si="279"/>
        <v/>
      </c>
      <c r="AO586" s="135"/>
      <c r="AP586" s="136"/>
      <c r="AQ586" s="118" t="str">
        <f t="shared" si="280"/>
        <v/>
      </c>
      <c r="AT586" s="111" t="str">
        <f t="shared" si="281"/>
        <v xml:space="preserve"> </v>
      </c>
      <c r="AU586" t="str">
        <f t="shared" ca="1" si="282"/>
        <v/>
      </c>
      <c r="AV586" s="53" t="str">
        <f t="shared" ca="1" si="283"/>
        <v/>
      </c>
      <c r="AW586" t="str">
        <f t="shared" ca="1" si="284"/>
        <v/>
      </c>
      <c r="AX586" s="121" t="str">
        <f t="shared" ca="1" si="285"/>
        <v/>
      </c>
      <c r="AY586" s="53" t="str">
        <f t="shared" ca="1" si="286"/>
        <v/>
      </c>
      <c r="AZ586" t="str">
        <f t="shared" ca="1" si="287"/>
        <v/>
      </c>
      <c r="BA586" s="121" t="str">
        <f t="shared" ca="1" si="288"/>
        <v/>
      </c>
      <c r="BB586" s="53" t="str">
        <f t="shared" ca="1" si="289"/>
        <v/>
      </c>
      <c r="BC586" t="str">
        <f t="shared" ca="1" si="290"/>
        <v/>
      </c>
      <c r="BD586" s="121" t="str">
        <f t="shared" ca="1" si="291"/>
        <v/>
      </c>
      <c r="BE586" s="53" t="str">
        <f t="shared" ca="1" si="292"/>
        <v/>
      </c>
      <c r="BF586" t="str">
        <f t="shared" ca="1" si="293"/>
        <v/>
      </c>
      <c r="BG586" s="121" t="str">
        <f t="shared" ca="1" si="294"/>
        <v/>
      </c>
      <c r="BH586" s="53" t="str">
        <f t="shared" ca="1" si="295"/>
        <v/>
      </c>
    </row>
    <row r="587" spans="1:60" ht="15.75" thickBot="1" x14ac:dyDescent="0.3">
      <c r="A587" s="48"/>
      <c r="B587" s="48"/>
      <c r="C587" s="48"/>
      <c r="D587" s="48"/>
      <c r="E587" s="48"/>
      <c r="F587" s="48"/>
      <c r="G587" s="48"/>
      <c r="H587" s="48"/>
      <c r="I587" s="48"/>
      <c r="J587" s="220" t="str">
        <f>IF(ISBLANK($G587),"",VLOOKUP($G587,'Chp 3 - Condition Assessment'!$N$5:$R$1000,4,FALSE))</f>
        <v/>
      </c>
      <c r="K587" s="105" t="str">
        <f>IF(ISBLANK($G587),"",VLOOKUP($G587,'Chp 3 - Condition Assessment'!$N$5:$R$1000,5,FALSE))</f>
        <v/>
      </c>
      <c r="L587" s="32" t="str">
        <f t="shared" si="275"/>
        <v xml:space="preserve">  </v>
      </c>
      <c r="P587" t="b">
        <f t="shared" si="304"/>
        <v>0</v>
      </c>
      <c r="Q587" t="str">
        <f t="shared" si="306"/>
        <v/>
      </c>
      <c r="R587" s="53" t="str">
        <f t="shared" si="298"/>
        <v/>
      </c>
      <c r="S587" s="108" t="str">
        <f t="shared" si="299"/>
        <v/>
      </c>
      <c r="T587" s="81" t="str">
        <f t="shared" si="300"/>
        <v/>
      </c>
      <c r="U587" s="105" t="str">
        <f t="shared" ca="1" si="308"/>
        <v/>
      </c>
      <c r="V587" s="105" t="str">
        <f t="shared" ca="1" si="308"/>
        <v/>
      </c>
      <c r="W587" s="105" t="str">
        <f t="shared" ca="1" si="308"/>
        <v/>
      </c>
      <c r="X587" s="105" t="str">
        <f t="shared" ca="1" si="308"/>
        <v/>
      </c>
      <c r="Y587" s="105" t="str">
        <f t="shared" ca="1" si="308"/>
        <v/>
      </c>
      <c r="AB587" s="111" t="str">
        <f t="shared" si="301"/>
        <v xml:space="preserve"> </v>
      </c>
      <c r="AC587" s="135"/>
      <c r="AD587" s="136"/>
      <c r="AE587" s="118" t="str">
        <f t="shared" si="276"/>
        <v/>
      </c>
      <c r="AF587" s="135"/>
      <c r="AG587" s="136"/>
      <c r="AH587" s="118" t="str">
        <f t="shared" si="277"/>
        <v/>
      </c>
      <c r="AI587" s="135"/>
      <c r="AJ587" s="136"/>
      <c r="AK587" s="118" t="str">
        <f t="shared" si="278"/>
        <v/>
      </c>
      <c r="AL587" s="135"/>
      <c r="AM587" s="136"/>
      <c r="AN587" s="118" t="str">
        <f t="shared" si="279"/>
        <v/>
      </c>
      <c r="AO587" s="135"/>
      <c r="AP587" s="136"/>
      <c r="AQ587" s="118" t="str">
        <f t="shared" si="280"/>
        <v/>
      </c>
      <c r="AT587" s="111" t="str">
        <f t="shared" si="281"/>
        <v xml:space="preserve"> </v>
      </c>
      <c r="AU587" t="str">
        <f t="shared" ca="1" si="282"/>
        <v/>
      </c>
      <c r="AV587" s="53" t="str">
        <f t="shared" ca="1" si="283"/>
        <v/>
      </c>
      <c r="AW587" t="str">
        <f t="shared" ca="1" si="284"/>
        <v/>
      </c>
      <c r="AX587" s="121" t="str">
        <f t="shared" ca="1" si="285"/>
        <v/>
      </c>
      <c r="AY587" s="53" t="str">
        <f t="shared" ca="1" si="286"/>
        <v/>
      </c>
      <c r="AZ587" t="str">
        <f t="shared" ca="1" si="287"/>
        <v/>
      </c>
      <c r="BA587" s="121" t="str">
        <f t="shared" ca="1" si="288"/>
        <v/>
      </c>
      <c r="BB587" s="53" t="str">
        <f t="shared" ca="1" si="289"/>
        <v/>
      </c>
      <c r="BC587" t="str">
        <f t="shared" ca="1" si="290"/>
        <v/>
      </c>
      <c r="BD587" s="121" t="str">
        <f t="shared" ca="1" si="291"/>
        <v/>
      </c>
      <c r="BE587" s="53" t="str">
        <f t="shared" ca="1" si="292"/>
        <v/>
      </c>
      <c r="BF587" t="str">
        <f t="shared" ca="1" si="293"/>
        <v/>
      </c>
      <c r="BG587" s="121" t="str">
        <f t="shared" ca="1" si="294"/>
        <v/>
      </c>
      <c r="BH587" s="53" t="str">
        <f t="shared" ca="1" si="295"/>
        <v/>
      </c>
    </row>
    <row r="588" spans="1:60" ht="15.75" thickBot="1" x14ac:dyDescent="0.3">
      <c r="A588" s="48"/>
      <c r="B588" s="48"/>
      <c r="C588" s="48"/>
      <c r="D588" s="48"/>
      <c r="E588" s="48"/>
      <c r="F588" s="48"/>
      <c r="G588" s="48"/>
      <c r="H588" s="48"/>
      <c r="I588" s="48"/>
      <c r="J588" s="220" t="str">
        <f>IF(ISBLANK($G588),"",VLOOKUP($G588,'Chp 3 - Condition Assessment'!$N$5:$R$1000,4,FALSE))</f>
        <v/>
      </c>
      <c r="K588" s="105" t="str">
        <f>IF(ISBLANK($G588),"",VLOOKUP($G588,'Chp 3 - Condition Assessment'!$N$5:$R$1000,5,FALSE))</f>
        <v/>
      </c>
      <c r="L588" s="32" t="str">
        <f t="shared" ref="L588:L651" si="309">CONCATENATE(I588," ",D588," ",E588)</f>
        <v xml:space="preserve">  </v>
      </c>
      <c r="P588" t="b">
        <f t="shared" si="304"/>
        <v>0</v>
      </c>
      <c r="Q588" t="str">
        <f t="shared" si="306"/>
        <v/>
      </c>
      <c r="R588" s="53" t="str">
        <f t="shared" si="298"/>
        <v/>
      </c>
      <c r="S588" s="108" t="str">
        <f t="shared" si="299"/>
        <v/>
      </c>
      <c r="T588" s="81" t="str">
        <f t="shared" si="300"/>
        <v/>
      </c>
      <c r="U588" s="105" t="str">
        <f t="shared" ca="1" si="308"/>
        <v/>
      </c>
      <c r="V588" s="105" t="str">
        <f t="shared" ca="1" si="308"/>
        <v/>
      </c>
      <c r="W588" s="105" t="str">
        <f t="shared" ca="1" si="308"/>
        <v/>
      </c>
      <c r="X588" s="105" t="str">
        <f t="shared" ca="1" si="308"/>
        <v/>
      </c>
      <c r="Y588" s="105" t="str">
        <f t="shared" ca="1" si="308"/>
        <v/>
      </c>
      <c r="AB588" s="111" t="str">
        <f t="shared" si="301"/>
        <v xml:space="preserve"> </v>
      </c>
      <c r="AC588" s="135"/>
      <c r="AD588" s="136"/>
      <c r="AE588" s="118" t="str">
        <f t="shared" ref="AE588:AE651" si="310">IF(AB588=" ","",CEILING(AC588*(1+AD588),1))</f>
        <v/>
      </c>
      <c r="AF588" s="135"/>
      <c r="AG588" s="136"/>
      <c r="AH588" s="118" t="str">
        <f t="shared" ref="AH588:AH651" si="311">IF(AB588=" ","",CEILING(AF588*(1+AG588),1))</f>
        <v/>
      </c>
      <c r="AI588" s="135"/>
      <c r="AJ588" s="136"/>
      <c r="AK588" s="118" t="str">
        <f t="shared" ref="AK588:AK651" si="312">IF(AB588=" ","",CEILING(AI588*(1+AJ588),1))</f>
        <v/>
      </c>
      <c r="AL588" s="135"/>
      <c r="AM588" s="136"/>
      <c r="AN588" s="118" t="str">
        <f t="shared" ref="AN588:AN651" si="313">IF(AB588=" ","",CEILING(AL588*(1+AM588),1))</f>
        <v/>
      </c>
      <c r="AO588" s="135"/>
      <c r="AP588" s="136"/>
      <c r="AQ588" s="118" t="str">
        <f t="shared" ref="AQ588:AQ651" si="314">IF(AB588=" ","",CEILING(AO588*(1+AP588),1))</f>
        <v/>
      </c>
      <c r="AT588" s="111" t="str">
        <f t="shared" ref="AT588:AT651" si="315">IF(OR(ISBLANK(AB588),AB588="Grand Total"),"",AB588)</f>
        <v xml:space="preserve"> </v>
      </c>
      <c r="AU588" t="str">
        <f t="shared" ref="AU588:AU651" ca="1" si="316">IFERROR(IF((AE588-U588)&lt;0,0,AE588-U588),"")</f>
        <v/>
      </c>
      <c r="AV588" s="53" t="str">
        <f t="shared" ref="AV588:AV651" ca="1" si="317">IFERROR(AU588*$R588,"")</f>
        <v/>
      </c>
      <c r="AW588" t="str">
        <f t="shared" ref="AW588:AW651" ca="1" si="318">IFERROR(IF(($AW$9-$AU$9)&lt;$T588,AU588,0),"")</f>
        <v/>
      </c>
      <c r="AX588" s="121" t="str">
        <f t="shared" ref="AX588:AX651" ca="1" si="319">IFERROR(IF(AH588-V588-AW588&lt;0,0,AH588-V588-AW588),"")</f>
        <v/>
      </c>
      <c r="AY588" s="53" t="str">
        <f t="shared" ref="AY588:AY651" ca="1" si="320">IFERROR(AX588*$R588,"")</f>
        <v/>
      </c>
      <c r="AZ588" t="str">
        <f t="shared" ref="AZ588:AZ651" ca="1" si="321">IFERROR(IF(($AZ$9-$AU$9)&lt;$T588,AU588,0)+IF(($AZ$9-$AW$9)&lt;$T588,AX588,0),"")</f>
        <v/>
      </c>
      <c r="BA588" s="121" t="str">
        <f t="shared" ref="BA588:BA651" ca="1" si="322">IFERROR(IF(AK588-W588-AZ588&lt;0,0,AK588-W588-AZ588),"")</f>
        <v/>
      </c>
      <c r="BB588" s="53" t="str">
        <f t="shared" ref="BB588:BB651" ca="1" si="323">IFERROR(BA588*$R588,"")</f>
        <v/>
      </c>
      <c r="BC588" t="str">
        <f t="shared" ref="BC588:BC651" ca="1" si="324">IFERROR(IF(($BC$9-$AU$9)&lt;$T588,AU588,0)+IF(($BC$9-$AW$9)&lt;$T588,AX588,0)+IF(($BC$9-$AZ$9)&lt;$T588,BA588,0),"")</f>
        <v/>
      </c>
      <c r="BD588" s="121" t="str">
        <f t="shared" ref="BD588:BD651" ca="1" si="325">IFERROR(IF(AN588-X588-BC588&lt;0,0,AN588-X588-BC588),"")</f>
        <v/>
      </c>
      <c r="BE588" s="53" t="str">
        <f t="shared" ref="BE588:BE651" ca="1" si="326">IFERROR(BD588*$R588,"")</f>
        <v/>
      </c>
      <c r="BF588" t="str">
        <f t="shared" ref="BF588:BF651" ca="1" si="327">IFERROR(IF(($BF$9-$AU$9)&lt;$T588,AU588,0)+IF(($BF$9-$AW$9)&lt;$T588,AX588,0)+IF(($BF$9-$AZ$9)&lt;$T588,BA588,0)+IF(($BF$9-$BC$9)&lt;$T588,BD588,0),"")</f>
        <v/>
      </c>
      <c r="BG588" s="121" t="str">
        <f t="shared" ref="BG588:BG651" ca="1" si="328">IFERROR(IF(AQ588-Y588-BF588&lt;0,0,AQ588-Y588-BF588),"")</f>
        <v/>
      </c>
      <c r="BH588" s="53" t="str">
        <f t="shared" ref="BH588:BH651" ca="1" si="329">IFERROR(BG588*$R588,"")</f>
        <v/>
      </c>
    </row>
    <row r="589" spans="1:60" ht="15.75" thickBot="1" x14ac:dyDescent="0.3">
      <c r="A589" s="48"/>
      <c r="B589" s="48"/>
      <c r="C589" s="48"/>
      <c r="D589" s="48"/>
      <c r="E589" s="48"/>
      <c r="F589" s="48"/>
      <c r="G589" s="48"/>
      <c r="H589" s="48"/>
      <c r="I589" s="48"/>
      <c r="J589" s="220" t="str">
        <f>IF(ISBLANK($G589),"",VLOOKUP($G589,'Chp 3 - Condition Assessment'!$N$5:$R$1000,4,FALSE))</f>
        <v/>
      </c>
      <c r="K589" s="105" t="str">
        <f>IF(ISBLANK($G589),"",VLOOKUP($G589,'Chp 3 - Condition Assessment'!$N$5:$R$1000,5,FALSE))</f>
        <v/>
      </c>
      <c r="L589" s="32" t="str">
        <f t="shared" si="309"/>
        <v xml:space="preserve">  </v>
      </c>
      <c r="P589" t="b">
        <f t="shared" si="304"/>
        <v>0</v>
      </c>
      <c r="Q589" t="str">
        <f t="shared" si="306"/>
        <v/>
      </c>
      <c r="R589" s="53" t="str">
        <f t="shared" si="298"/>
        <v/>
      </c>
      <c r="S589" s="108" t="str">
        <f t="shared" si="299"/>
        <v/>
      </c>
      <c r="T589" s="81" t="str">
        <f t="shared" si="300"/>
        <v/>
      </c>
      <c r="U589" s="105" t="str">
        <f t="shared" ca="1" si="308"/>
        <v/>
      </c>
      <c r="V589" s="105" t="str">
        <f t="shared" ca="1" si="308"/>
        <v/>
      </c>
      <c r="W589" s="105" t="str">
        <f t="shared" ca="1" si="308"/>
        <v/>
      </c>
      <c r="X589" s="105" t="str">
        <f t="shared" ca="1" si="308"/>
        <v/>
      </c>
      <c r="Y589" s="105" t="str">
        <f t="shared" ca="1" si="308"/>
        <v/>
      </c>
      <c r="AB589" s="111" t="str">
        <f t="shared" si="301"/>
        <v xml:space="preserve"> </v>
      </c>
      <c r="AC589" s="135"/>
      <c r="AD589" s="136"/>
      <c r="AE589" s="118" t="str">
        <f t="shared" si="310"/>
        <v/>
      </c>
      <c r="AF589" s="135"/>
      <c r="AG589" s="136"/>
      <c r="AH589" s="118" t="str">
        <f t="shared" si="311"/>
        <v/>
      </c>
      <c r="AI589" s="135"/>
      <c r="AJ589" s="136"/>
      <c r="AK589" s="118" t="str">
        <f t="shared" si="312"/>
        <v/>
      </c>
      <c r="AL589" s="135"/>
      <c r="AM589" s="136"/>
      <c r="AN589" s="118" t="str">
        <f t="shared" si="313"/>
        <v/>
      </c>
      <c r="AO589" s="135"/>
      <c r="AP589" s="136"/>
      <c r="AQ589" s="118" t="str">
        <f t="shared" si="314"/>
        <v/>
      </c>
      <c r="AT589" s="111" t="str">
        <f t="shared" si="315"/>
        <v xml:space="preserve"> </v>
      </c>
      <c r="AU589" t="str">
        <f t="shared" ca="1" si="316"/>
        <v/>
      </c>
      <c r="AV589" s="53" t="str">
        <f t="shared" ca="1" si="317"/>
        <v/>
      </c>
      <c r="AW589" t="str">
        <f t="shared" ca="1" si="318"/>
        <v/>
      </c>
      <c r="AX589" s="121" t="str">
        <f t="shared" ca="1" si="319"/>
        <v/>
      </c>
      <c r="AY589" s="53" t="str">
        <f t="shared" ca="1" si="320"/>
        <v/>
      </c>
      <c r="AZ589" t="str">
        <f t="shared" ca="1" si="321"/>
        <v/>
      </c>
      <c r="BA589" s="121" t="str">
        <f t="shared" ca="1" si="322"/>
        <v/>
      </c>
      <c r="BB589" s="53" t="str">
        <f t="shared" ca="1" si="323"/>
        <v/>
      </c>
      <c r="BC589" t="str">
        <f t="shared" ca="1" si="324"/>
        <v/>
      </c>
      <c r="BD589" s="121" t="str">
        <f t="shared" ca="1" si="325"/>
        <v/>
      </c>
      <c r="BE589" s="53" t="str">
        <f t="shared" ca="1" si="326"/>
        <v/>
      </c>
      <c r="BF589" t="str">
        <f t="shared" ca="1" si="327"/>
        <v/>
      </c>
      <c r="BG589" s="121" t="str">
        <f t="shared" ca="1" si="328"/>
        <v/>
      </c>
      <c r="BH589" s="53" t="str">
        <f t="shared" ca="1" si="329"/>
        <v/>
      </c>
    </row>
    <row r="590" spans="1:60" ht="15.75" thickBot="1" x14ac:dyDescent="0.3">
      <c r="A590" s="48"/>
      <c r="B590" s="48"/>
      <c r="C590" s="48"/>
      <c r="D590" s="48"/>
      <c r="E590" s="48"/>
      <c r="F590" s="48"/>
      <c r="G590" s="48"/>
      <c r="H590" s="48"/>
      <c r="I590" s="48"/>
      <c r="J590" s="220" t="str">
        <f>IF(ISBLANK($G590),"",VLOOKUP($G590,'Chp 3 - Condition Assessment'!$N$5:$R$1000,4,FALSE))</f>
        <v/>
      </c>
      <c r="K590" s="105" t="str">
        <f>IF(ISBLANK($G590),"",VLOOKUP($G590,'Chp 3 - Condition Assessment'!$N$5:$R$1000,5,FALSE))</f>
        <v/>
      </c>
      <c r="L590" s="32" t="str">
        <f t="shared" si="309"/>
        <v xml:space="preserve">  </v>
      </c>
      <c r="P590" t="b">
        <f t="shared" si="304"/>
        <v>0</v>
      </c>
      <c r="Q590" t="str">
        <f t="shared" si="306"/>
        <v/>
      </c>
      <c r="R590" s="53" t="str">
        <f t="shared" si="298"/>
        <v/>
      </c>
      <c r="S590" s="108" t="str">
        <f t="shared" si="299"/>
        <v/>
      </c>
      <c r="T590" s="81" t="str">
        <f t="shared" si="300"/>
        <v/>
      </c>
      <c r="U590" s="105" t="str">
        <f t="shared" ca="1" si="308"/>
        <v/>
      </c>
      <c r="V590" s="105" t="str">
        <f t="shared" ca="1" si="308"/>
        <v/>
      </c>
      <c r="W590" s="105" t="str">
        <f t="shared" ca="1" si="308"/>
        <v/>
      </c>
      <c r="X590" s="105" t="str">
        <f t="shared" ca="1" si="308"/>
        <v/>
      </c>
      <c r="Y590" s="105" t="str">
        <f t="shared" ca="1" si="308"/>
        <v/>
      </c>
      <c r="AB590" s="111" t="str">
        <f t="shared" si="301"/>
        <v xml:space="preserve"> </v>
      </c>
      <c r="AC590" s="135"/>
      <c r="AD590" s="136"/>
      <c r="AE590" s="118" t="str">
        <f t="shared" si="310"/>
        <v/>
      </c>
      <c r="AF590" s="135"/>
      <c r="AG590" s="136"/>
      <c r="AH590" s="118" t="str">
        <f t="shared" si="311"/>
        <v/>
      </c>
      <c r="AI590" s="135"/>
      <c r="AJ590" s="136"/>
      <c r="AK590" s="118" t="str">
        <f t="shared" si="312"/>
        <v/>
      </c>
      <c r="AL590" s="135"/>
      <c r="AM590" s="136"/>
      <c r="AN590" s="118" t="str">
        <f t="shared" si="313"/>
        <v/>
      </c>
      <c r="AO590" s="135"/>
      <c r="AP590" s="136"/>
      <c r="AQ590" s="118" t="str">
        <f t="shared" si="314"/>
        <v/>
      </c>
      <c r="AT590" s="111" t="str">
        <f t="shared" si="315"/>
        <v xml:space="preserve"> </v>
      </c>
      <c r="AU590" t="str">
        <f t="shared" ca="1" si="316"/>
        <v/>
      </c>
      <c r="AV590" s="53" t="str">
        <f t="shared" ca="1" si="317"/>
        <v/>
      </c>
      <c r="AW590" t="str">
        <f t="shared" ca="1" si="318"/>
        <v/>
      </c>
      <c r="AX590" s="121" t="str">
        <f t="shared" ca="1" si="319"/>
        <v/>
      </c>
      <c r="AY590" s="53" t="str">
        <f t="shared" ca="1" si="320"/>
        <v/>
      </c>
      <c r="AZ590" t="str">
        <f t="shared" ca="1" si="321"/>
        <v/>
      </c>
      <c r="BA590" s="121" t="str">
        <f t="shared" ca="1" si="322"/>
        <v/>
      </c>
      <c r="BB590" s="53" t="str">
        <f t="shared" ca="1" si="323"/>
        <v/>
      </c>
      <c r="BC590" t="str">
        <f t="shared" ca="1" si="324"/>
        <v/>
      </c>
      <c r="BD590" s="121" t="str">
        <f t="shared" ca="1" si="325"/>
        <v/>
      </c>
      <c r="BE590" s="53" t="str">
        <f t="shared" ca="1" si="326"/>
        <v/>
      </c>
      <c r="BF590" t="str">
        <f t="shared" ca="1" si="327"/>
        <v/>
      </c>
      <c r="BG590" s="121" t="str">
        <f t="shared" ca="1" si="328"/>
        <v/>
      </c>
      <c r="BH590" s="53" t="str">
        <f t="shared" ca="1" si="329"/>
        <v/>
      </c>
    </row>
    <row r="591" spans="1:60" ht="15.75" thickBot="1" x14ac:dyDescent="0.3">
      <c r="A591" s="48"/>
      <c r="B591" s="48"/>
      <c r="C591" s="48"/>
      <c r="D591" s="48"/>
      <c r="E591" s="48"/>
      <c r="F591" s="48"/>
      <c r="G591" s="48"/>
      <c r="H591" s="48"/>
      <c r="I591" s="48"/>
      <c r="J591" s="220" t="str">
        <f>IF(ISBLANK($G591),"",VLOOKUP($G591,'Chp 3 - Condition Assessment'!$N$5:$R$1000,4,FALSE))</f>
        <v/>
      </c>
      <c r="K591" s="105" t="str">
        <f>IF(ISBLANK($G591),"",VLOOKUP($G591,'Chp 3 - Condition Assessment'!$N$5:$R$1000,5,FALSE))</f>
        <v/>
      </c>
      <c r="L591" s="32" t="str">
        <f t="shared" si="309"/>
        <v xml:space="preserve">  </v>
      </c>
      <c r="P591" t="b">
        <f t="shared" si="304"/>
        <v>0</v>
      </c>
      <c r="Q591" t="str">
        <f t="shared" si="306"/>
        <v/>
      </c>
      <c r="R591" s="53" t="str">
        <f t="shared" si="298"/>
        <v/>
      </c>
      <c r="S591" s="108" t="str">
        <f t="shared" si="299"/>
        <v/>
      </c>
      <c r="T591" s="81" t="str">
        <f t="shared" si="300"/>
        <v/>
      </c>
      <c r="U591" s="105" t="str">
        <f t="shared" ca="1" si="308"/>
        <v/>
      </c>
      <c r="V591" s="105" t="str">
        <f t="shared" ca="1" si="308"/>
        <v/>
      </c>
      <c r="W591" s="105" t="str">
        <f t="shared" ca="1" si="308"/>
        <v/>
      </c>
      <c r="X591" s="105" t="str">
        <f t="shared" ca="1" si="308"/>
        <v/>
      </c>
      <c r="Y591" s="105" t="str">
        <f t="shared" ca="1" si="308"/>
        <v/>
      </c>
      <c r="AB591" s="111" t="str">
        <f t="shared" si="301"/>
        <v xml:space="preserve"> </v>
      </c>
      <c r="AC591" s="135"/>
      <c r="AD591" s="136"/>
      <c r="AE591" s="118" t="str">
        <f t="shared" si="310"/>
        <v/>
      </c>
      <c r="AF591" s="135"/>
      <c r="AG591" s="136"/>
      <c r="AH591" s="118" t="str">
        <f t="shared" si="311"/>
        <v/>
      </c>
      <c r="AI591" s="135"/>
      <c r="AJ591" s="136"/>
      <c r="AK591" s="118" t="str">
        <f t="shared" si="312"/>
        <v/>
      </c>
      <c r="AL591" s="135"/>
      <c r="AM591" s="136"/>
      <c r="AN591" s="118" t="str">
        <f t="shared" si="313"/>
        <v/>
      </c>
      <c r="AO591" s="135"/>
      <c r="AP591" s="136"/>
      <c r="AQ591" s="118" t="str">
        <f t="shared" si="314"/>
        <v/>
      </c>
      <c r="AT591" s="111" t="str">
        <f t="shared" si="315"/>
        <v xml:space="preserve"> </v>
      </c>
      <c r="AU591" t="str">
        <f t="shared" ca="1" si="316"/>
        <v/>
      </c>
      <c r="AV591" s="53" t="str">
        <f t="shared" ca="1" si="317"/>
        <v/>
      </c>
      <c r="AW591" t="str">
        <f t="shared" ca="1" si="318"/>
        <v/>
      </c>
      <c r="AX591" s="121" t="str">
        <f t="shared" ca="1" si="319"/>
        <v/>
      </c>
      <c r="AY591" s="53" t="str">
        <f t="shared" ca="1" si="320"/>
        <v/>
      </c>
      <c r="AZ591" t="str">
        <f t="shared" ca="1" si="321"/>
        <v/>
      </c>
      <c r="BA591" s="121" t="str">
        <f t="shared" ca="1" si="322"/>
        <v/>
      </c>
      <c r="BB591" s="53" t="str">
        <f t="shared" ca="1" si="323"/>
        <v/>
      </c>
      <c r="BC591" t="str">
        <f t="shared" ca="1" si="324"/>
        <v/>
      </c>
      <c r="BD591" s="121" t="str">
        <f t="shared" ca="1" si="325"/>
        <v/>
      </c>
      <c r="BE591" s="53" t="str">
        <f t="shared" ca="1" si="326"/>
        <v/>
      </c>
      <c r="BF591" t="str">
        <f t="shared" ca="1" si="327"/>
        <v/>
      </c>
      <c r="BG591" s="121" t="str">
        <f t="shared" ca="1" si="328"/>
        <v/>
      </c>
      <c r="BH591" s="53" t="str">
        <f t="shared" ca="1" si="329"/>
        <v/>
      </c>
    </row>
    <row r="592" spans="1:60" ht="15.75" thickBot="1" x14ac:dyDescent="0.3">
      <c r="A592" s="48"/>
      <c r="B592" s="48"/>
      <c r="C592" s="48"/>
      <c r="D592" s="48"/>
      <c r="E592" s="48"/>
      <c r="F592" s="48"/>
      <c r="G592" s="48"/>
      <c r="H592" s="48"/>
      <c r="I592" s="48"/>
      <c r="J592" s="220" t="str">
        <f>IF(ISBLANK($G592),"",VLOOKUP($G592,'Chp 3 - Condition Assessment'!$N$5:$R$1000,4,FALSE))</f>
        <v/>
      </c>
      <c r="K592" s="105" t="str">
        <f>IF(ISBLANK($G592),"",VLOOKUP($G592,'Chp 3 - Condition Assessment'!$N$5:$R$1000,5,FALSE))</f>
        <v/>
      </c>
      <c r="L592" s="32" t="str">
        <f t="shared" si="309"/>
        <v xml:space="preserve">  </v>
      </c>
      <c r="P592" t="b">
        <f t="shared" si="304"/>
        <v>0</v>
      </c>
      <c r="Q592" t="str">
        <f t="shared" si="306"/>
        <v/>
      </c>
      <c r="R592" s="53" t="str">
        <f t="shared" si="298"/>
        <v/>
      </c>
      <c r="S592" s="108" t="str">
        <f t="shared" si="299"/>
        <v/>
      </c>
      <c r="T592" s="81" t="str">
        <f t="shared" si="300"/>
        <v/>
      </c>
      <c r="U592" s="105" t="str">
        <f t="shared" ca="1" si="308"/>
        <v/>
      </c>
      <c r="V592" s="105" t="str">
        <f t="shared" ca="1" si="308"/>
        <v/>
      </c>
      <c r="W592" s="105" t="str">
        <f t="shared" ca="1" si="308"/>
        <v/>
      </c>
      <c r="X592" s="105" t="str">
        <f t="shared" ca="1" si="308"/>
        <v/>
      </c>
      <c r="Y592" s="105" t="str">
        <f t="shared" ca="1" si="308"/>
        <v/>
      </c>
      <c r="AB592" s="111" t="str">
        <f t="shared" si="301"/>
        <v xml:space="preserve"> </v>
      </c>
      <c r="AC592" s="135"/>
      <c r="AD592" s="136"/>
      <c r="AE592" s="118" t="str">
        <f t="shared" si="310"/>
        <v/>
      </c>
      <c r="AF592" s="135"/>
      <c r="AG592" s="136"/>
      <c r="AH592" s="118" t="str">
        <f t="shared" si="311"/>
        <v/>
      </c>
      <c r="AI592" s="135"/>
      <c r="AJ592" s="136"/>
      <c r="AK592" s="118" t="str">
        <f t="shared" si="312"/>
        <v/>
      </c>
      <c r="AL592" s="135"/>
      <c r="AM592" s="136"/>
      <c r="AN592" s="118" t="str">
        <f t="shared" si="313"/>
        <v/>
      </c>
      <c r="AO592" s="135"/>
      <c r="AP592" s="136"/>
      <c r="AQ592" s="118" t="str">
        <f t="shared" si="314"/>
        <v/>
      </c>
      <c r="AT592" s="111" t="str">
        <f t="shared" si="315"/>
        <v xml:space="preserve"> </v>
      </c>
      <c r="AU592" t="str">
        <f t="shared" ca="1" si="316"/>
        <v/>
      </c>
      <c r="AV592" s="53" t="str">
        <f t="shared" ca="1" si="317"/>
        <v/>
      </c>
      <c r="AW592" t="str">
        <f t="shared" ca="1" si="318"/>
        <v/>
      </c>
      <c r="AX592" s="121" t="str">
        <f t="shared" ca="1" si="319"/>
        <v/>
      </c>
      <c r="AY592" s="53" t="str">
        <f t="shared" ca="1" si="320"/>
        <v/>
      </c>
      <c r="AZ592" t="str">
        <f t="shared" ca="1" si="321"/>
        <v/>
      </c>
      <c r="BA592" s="121" t="str">
        <f t="shared" ca="1" si="322"/>
        <v/>
      </c>
      <c r="BB592" s="53" t="str">
        <f t="shared" ca="1" si="323"/>
        <v/>
      </c>
      <c r="BC592" t="str">
        <f t="shared" ca="1" si="324"/>
        <v/>
      </c>
      <c r="BD592" s="121" t="str">
        <f t="shared" ca="1" si="325"/>
        <v/>
      </c>
      <c r="BE592" s="53" t="str">
        <f t="shared" ca="1" si="326"/>
        <v/>
      </c>
      <c r="BF592" t="str">
        <f t="shared" ca="1" si="327"/>
        <v/>
      </c>
      <c r="BG592" s="121" t="str">
        <f t="shared" ca="1" si="328"/>
        <v/>
      </c>
      <c r="BH592" s="53" t="str">
        <f t="shared" ca="1" si="329"/>
        <v/>
      </c>
    </row>
    <row r="593" spans="1:60" ht="15.75" thickBot="1" x14ac:dyDescent="0.3">
      <c r="A593" s="48"/>
      <c r="B593" s="48"/>
      <c r="C593" s="48"/>
      <c r="D593" s="48"/>
      <c r="E593" s="48"/>
      <c r="F593" s="48"/>
      <c r="G593" s="48"/>
      <c r="H593" s="48"/>
      <c r="I593" s="48"/>
      <c r="J593" s="220" t="str">
        <f>IF(ISBLANK($G593),"",VLOOKUP($G593,'Chp 3 - Condition Assessment'!$N$5:$R$1000,4,FALSE))</f>
        <v/>
      </c>
      <c r="K593" s="105" t="str">
        <f>IF(ISBLANK($G593),"",VLOOKUP($G593,'Chp 3 - Condition Assessment'!$N$5:$R$1000,5,FALSE))</f>
        <v/>
      </c>
      <c r="L593" s="32" t="str">
        <f t="shared" si="309"/>
        <v xml:space="preserve">  </v>
      </c>
      <c r="P593" t="b">
        <f t="shared" si="304"/>
        <v>0</v>
      </c>
      <c r="Q593" t="str">
        <f t="shared" si="306"/>
        <v/>
      </c>
      <c r="R593" s="53" t="str">
        <f t="shared" si="298"/>
        <v/>
      </c>
      <c r="S593" s="108" t="str">
        <f t="shared" si="299"/>
        <v/>
      </c>
      <c r="T593" s="81" t="str">
        <f t="shared" si="300"/>
        <v/>
      </c>
      <c r="U593" s="105" t="str">
        <f t="shared" ca="1" si="308"/>
        <v/>
      </c>
      <c r="V593" s="105" t="str">
        <f t="shared" ca="1" si="308"/>
        <v/>
      </c>
      <c r="W593" s="105" t="str">
        <f t="shared" ca="1" si="308"/>
        <v/>
      </c>
      <c r="X593" s="105" t="str">
        <f t="shared" ca="1" si="308"/>
        <v/>
      </c>
      <c r="Y593" s="105" t="str">
        <f t="shared" ca="1" si="308"/>
        <v/>
      </c>
      <c r="AB593" s="111" t="str">
        <f t="shared" si="301"/>
        <v xml:space="preserve"> </v>
      </c>
      <c r="AC593" s="135"/>
      <c r="AD593" s="136"/>
      <c r="AE593" s="118" t="str">
        <f t="shared" si="310"/>
        <v/>
      </c>
      <c r="AF593" s="135"/>
      <c r="AG593" s="136"/>
      <c r="AH593" s="118" t="str">
        <f t="shared" si="311"/>
        <v/>
      </c>
      <c r="AI593" s="135"/>
      <c r="AJ593" s="136"/>
      <c r="AK593" s="118" t="str">
        <f t="shared" si="312"/>
        <v/>
      </c>
      <c r="AL593" s="135"/>
      <c r="AM593" s="136"/>
      <c r="AN593" s="118" t="str">
        <f t="shared" si="313"/>
        <v/>
      </c>
      <c r="AO593" s="135"/>
      <c r="AP593" s="136"/>
      <c r="AQ593" s="118" t="str">
        <f t="shared" si="314"/>
        <v/>
      </c>
      <c r="AT593" s="111" t="str">
        <f t="shared" si="315"/>
        <v xml:space="preserve"> </v>
      </c>
      <c r="AU593" t="str">
        <f t="shared" ca="1" si="316"/>
        <v/>
      </c>
      <c r="AV593" s="53" t="str">
        <f t="shared" ca="1" si="317"/>
        <v/>
      </c>
      <c r="AW593" t="str">
        <f t="shared" ca="1" si="318"/>
        <v/>
      </c>
      <c r="AX593" s="121" t="str">
        <f t="shared" ca="1" si="319"/>
        <v/>
      </c>
      <c r="AY593" s="53" t="str">
        <f t="shared" ca="1" si="320"/>
        <v/>
      </c>
      <c r="AZ593" t="str">
        <f t="shared" ca="1" si="321"/>
        <v/>
      </c>
      <c r="BA593" s="121" t="str">
        <f t="shared" ca="1" si="322"/>
        <v/>
      </c>
      <c r="BB593" s="53" t="str">
        <f t="shared" ca="1" si="323"/>
        <v/>
      </c>
      <c r="BC593" t="str">
        <f t="shared" ca="1" si="324"/>
        <v/>
      </c>
      <c r="BD593" s="121" t="str">
        <f t="shared" ca="1" si="325"/>
        <v/>
      </c>
      <c r="BE593" s="53" t="str">
        <f t="shared" ca="1" si="326"/>
        <v/>
      </c>
      <c r="BF593" t="str">
        <f t="shared" ca="1" si="327"/>
        <v/>
      </c>
      <c r="BG593" s="121" t="str">
        <f t="shared" ca="1" si="328"/>
        <v/>
      </c>
      <c r="BH593" s="53" t="str">
        <f t="shared" ca="1" si="329"/>
        <v/>
      </c>
    </row>
    <row r="594" spans="1:60" ht="15.75" thickBot="1" x14ac:dyDescent="0.3">
      <c r="A594" s="48"/>
      <c r="B594" s="48"/>
      <c r="C594" s="48"/>
      <c r="D594" s="48"/>
      <c r="E594" s="48"/>
      <c r="F594" s="48"/>
      <c r="G594" s="48"/>
      <c r="H594" s="48"/>
      <c r="I594" s="48"/>
      <c r="J594" s="220" t="str">
        <f>IF(ISBLANK($G594),"",VLOOKUP($G594,'Chp 3 - Condition Assessment'!$N$5:$R$1000,4,FALSE))</f>
        <v/>
      </c>
      <c r="K594" s="105" t="str">
        <f>IF(ISBLANK($G594),"",VLOOKUP($G594,'Chp 3 - Condition Assessment'!$N$5:$R$1000,5,FALSE))</f>
        <v/>
      </c>
      <c r="L594" s="32" t="str">
        <f t="shared" si="309"/>
        <v xml:space="preserve">  </v>
      </c>
      <c r="P594" t="b">
        <f t="shared" si="304"/>
        <v>0</v>
      </c>
      <c r="Q594" t="str">
        <f t="shared" si="306"/>
        <v/>
      </c>
      <c r="R594" s="53" t="str">
        <f t="shared" si="298"/>
        <v/>
      </c>
      <c r="S594" s="108" t="str">
        <f t="shared" si="299"/>
        <v/>
      </c>
      <c r="T594" s="81" t="str">
        <f t="shared" si="300"/>
        <v/>
      </c>
      <c r="U594" s="105" t="str">
        <f t="shared" ca="1" si="308"/>
        <v/>
      </c>
      <c r="V594" s="105" t="str">
        <f t="shared" ca="1" si="308"/>
        <v/>
      </c>
      <c r="W594" s="105" t="str">
        <f t="shared" ca="1" si="308"/>
        <v/>
      </c>
      <c r="X594" s="105" t="str">
        <f t="shared" ca="1" si="308"/>
        <v/>
      </c>
      <c r="Y594" s="105" t="str">
        <f t="shared" ca="1" si="308"/>
        <v/>
      </c>
      <c r="AB594" s="111" t="str">
        <f t="shared" si="301"/>
        <v xml:space="preserve"> </v>
      </c>
      <c r="AC594" s="135"/>
      <c r="AD594" s="136"/>
      <c r="AE594" s="118" t="str">
        <f t="shared" si="310"/>
        <v/>
      </c>
      <c r="AF594" s="135"/>
      <c r="AG594" s="136"/>
      <c r="AH594" s="118" t="str">
        <f t="shared" si="311"/>
        <v/>
      </c>
      <c r="AI594" s="135"/>
      <c r="AJ594" s="136"/>
      <c r="AK594" s="118" t="str">
        <f t="shared" si="312"/>
        <v/>
      </c>
      <c r="AL594" s="135"/>
      <c r="AM594" s="136"/>
      <c r="AN594" s="118" t="str">
        <f t="shared" si="313"/>
        <v/>
      </c>
      <c r="AO594" s="135"/>
      <c r="AP594" s="136"/>
      <c r="AQ594" s="118" t="str">
        <f t="shared" si="314"/>
        <v/>
      </c>
      <c r="AT594" s="111" t="str">
        <f t="shared" si="315"/>
        <v xml:space="preserve"> </v>
      </c>
      <c r="AU594" t="str">
        <f t="shared" ca="1" si="316"/>
        <v/>
      </c>
      <c r="AV594" s="53" t="str">
        <f t="shared" ca="1" si="317"/>
        <v/>
      </c>
      <c r="AW594" t="str">
        <f t="shared" ca="1" si="318"/>
        <v/>
      </c>
      <c r="AX594" s="121" t="str">
        <f t="shared" ca="1" si="319"/>
        <v/>
      </c>
      <c r="AY594" s="53" t="str">
        <f t="shared" ca="1" si="320"/>
        <v/>
      </c>
      <c r="AZ594" t="str">
        <f t="shared" ca="1" si="321"/>
        <v/>
      </c>
      <c r="BA594" s="121" t="str">
        <f t="shared" ca="1" si="322"/>
        <v/>
      </c>
      <c r="BB594" s="53" t="str">
        <f t="shared" ca="1" si="323"/>
        <v/>
      </c>
      <c r="BC594" t="str">
        <f t="shared" ca="1" si="324"/>
        <v/>
      </c>
      <c r="BD594" s="121" t="str">
        <f t="shared" ca="1" si="325"/>
        <v/>
      </c>
      <c r="BE594" s="53" t="str">
        <f t="shared" ca="1" si="326"/>
        <v/>
      </c>
      <c r="BF594" t="str">
        <f t="shared" ca="1" si="327"/>
        <v/>
      </c>
      <c r="BG594" s="121" t="str">
        <f t="shared" ca="1" si="328"/>
        <v/>
      </c>
      <c r="BH594" s="53" t="str">
        <f t="shared" ca="1" si="329"/>
        <v/>
      </c>
    </row>
    <row r="595" spans="1:60" ht="15.75" thickBot="1" x14ac:dyDescent="0.3">
      <c r="A595" s="48"/>
      <c r="B595" s="48"/>
      <c r="C595" s="48"/>
      <c r="D595" s="48"/>
      <c r="E595" s="48"/>
      <c r="F595" s="48"/>
      <c r="G595" s="48"/>
      <c r="H595" s="48"/>
      <c r="I595" s="48"/>
      <c r="J595" s="220" t="str">
        <f>IF(ISBLANK($G595),"",VLOOKUP($G595,'Chp 3 - Condition Assessment'!$N$5:$R$1000,4,FALSE))</f>
        <v/>
      </c>
      <c r="K595" s="105" t="str">
        <f>IF(ISBLANK($G595),"",VLOOKUP($G595,'Chp 3 - Condition Assessment'!$N$5:$R$1000,5,FALSE))</f>
        <v/>
      </c>
      <c r="L595" s="32" t="str">
        <f t="shared" si="309"/>
        <v xml:space="preserve">  </v>
      </c>
      <c r="P595" t="b">
        <f t="shared" si="304"/>
        <v>0</v>
      </c>
      <c r="Q595" t="str">
        <f t="shared" si="306"/>
        <v/>
      </c>
      <c r="R595" s="53" t="str">
        <f t="shared" si="298"/>
        <v/>
      </c>
      <c r="S595" s="108" t="str">
        <f t="shared" si="299"/>
        <v/>
      </c>
      <c r="T595" s="81" t="str">
        <f t="shared" si="300"/>
        <v/>
      </c>
      <c r="U595" s="105" t="str">
        <f t="shared" ca="1" si="308"/>
        <v/>
      </c>
      <c r="V595" s="105" t="str">
        <f t="shared" ca="1" si="308"/>
        <v/>
      </c>
      <c r="W595" s="105" t="str">
        <f t="shared" ca="1" si="308"/>
        <v/>
      </c>
      <c r="X595" s="105" t="str">
        <f t="shared" ca="1" si="308"/>
        <v/>
      </c>
      <c r="Y595" s="105" t="str">
        <f t="shared" ca="1" si="308"/>
        <v/>
      </c>
      <c r="AB595" s="111" t="str">
        <f t="shared" si="301"/>
        <v xml:space="preserve"> </v>
      </c>
      <c r="AC595" s="135"/>
      <c r="AD595" s="136"/>
      <c r="AE595" s="118" t="str">
        <f t="shared" si="310"/>
        <v/>
      </c>
      <c r="AF595" s="135"/>
      <c r="AG595" s="136"/>
      <c r="AH595" s="118" t="str">
        <f t="shared" si="311"/>
        <v/>
      </c>
      <c r="AI595" s="135"/>
      <c r="AJ595" s="136"/>
      <c r="AK595" s="118" t="str">
        <f t="shared" si="312"/>
        <v/>
      </c>
      <c r="AL595" s="135"/>
      <c r="AM595" s="136"/>
      <c r="AN595" s="118" t="str">
        <f t="shared" si="313"/>
        <v/>
      </c>
      <c r="AO595" s="135"/>
      <c r="AP595" s="136"/>
      <c r="AQ595" s="118" t="str">
        <f t="shared" si="314"/>
        <v/>
      </c>
      <c r="AT595" s="111" t="str">
        <f t="shared" si="315"/>
        <v xml:space="preserve"> </v>
      </c>
      <c r="AU595" t="str">
        <f t="shared" ca="1" si="316"/>
        <v/>
      </c>
      <c r="AV595" s="53" t="str">
        <f t="shared" ca="1" si="317"/>
        <v/>
      </c>
      <c r="AW595" t="str">
        <f t="shared" ca="1" si="318"/>
        <v/>
      </c>
      <c r="AX595" s="121" t="str">
        <f t="shared" ca="1" si="319"/>
        <v/>
      </c>
      <c r="AY595" s="53" t="str">
        <f t="shared" ca="1" si="320"/>
        <v/>
      </c>
      <c r="AZ595" t="str">
        <f t="shared" ca="1" si="321"/>
        <v/>
      </c>
      <c r="BA595" s="121" t="str">
        <f t="shared" ca="1" si="322"/>
        <v/>
      </c>
      <c r="BB595" s="53" t="str">
        <f t="shared" ca="1" si="323"/>
        <v/>
      </c>
      <c r="BC595" t="str">
        <f t="shared" ca="1" si="324"/>
        <v/>
      </c>
      <c r="BD595" s="121" t="str">
        <f t="shared" ca="1" si="325"/>
        <v/>
      </c>
      <c r="BE595" s="53" t="str">
        <f t="shared" ca="1" si="326"/>
        <v/>
      </c>
      <c r="BF595" t="str">
        <f t="shared" ca="1" si="327"/>
        <v/>
      </c>
      <c r="BG595" s="121" t="str">
        <f t="shared" ca="1" si="328"/>
        <v/>
      </c>
      <c r="BH595" s="53" t="str">
        <f t="shared" ca="1" si="329"/>
        <v/>
      </c>
    </row>
    <row r="596" spans="1:60" ht="15.75" thickBot="1" x14ac:dyDescent="0.3">
      <c r="A596" s="48"/>
      <c r="B596" s="48"/>
      <c r="C596" s="48"/>
      <c r="D596" s="48"/>
      <c r="E596" s="48"/>
      <c r="F596" s="48"/>
      <c r="G596" s="48"/>
      <c r="H596" s="48"/>
      <c r="I596" s="48"/>
      <c r="J596" s="220" t="str">
        <f>IF(ISBLANK($G596),"",VLOOKUP($G596,'Chp 3 - Condition Assessment'!$N$5:$R$1000,4,FALSE))</f>
        <v/>
      </c>
      <c r="K596" s="105" t="str">
        <f>IF(ISBLANK($G596),"",VLOOKUP($G596,'Chp 3 - Condition Assessment'!$N$5:$R$1000,5,FALSE))</f>
        <v/>
      </c>
      <c r="L596" s="32" t="str">
        <f t="shared" si="309"/>
        <v xml:space="preserve">  </v>
      </c>
      <c r="P596" t="b">
        <f t="shared" si="304"/>
        <v>0</v>
      </c>
      <c r="Q596" t="str">
        <f t="shared" si="306"/>
        <v/>
      </c>
      <c r="R596" s="53" t="str">
        <f t="shared" si="298"/>
        <v/>
      </c>
      <c r="S596" s="108" t="str">
        <f t="shared" si="299"/>
        <v/>
      </c>
      <c r="T596" s="81" t="str">
        <f t="shared" si="300"/>
        <v/>
      </c>
      <c r="U596" s="105" t="str">
        <f t="shared" ref="U596:Y605" ca="1" si="330">IFERROR(IF((U$10-$S596)&lt;=$T596,$Q596,0),"")</f>
        <v/>
      </c>
      <c r="V596" s="105" t="str">
        <f t="shared" ca="1" si="330"/>
        <v/>
      </c>
      <c r="W596" s="105" t="str">
        <f t="shared" ca="1" si="330"/>
        <v/>
      </c>
      <c r="X596" s="105" t="str">
        <f t="shared" ca="1" si="330"/>
        <v/>
      </c>
      <c r="Y596" s="105" t="str">
        <f t="shared" ca="1" si="330"/>
        <v/>
      </c>
      <c r="AB596" s="111" t="str">
        <f t="shared" si="301"/>
        <v xml:space="preserve"> </v>
      </c>
      <c r="AC596" s="135"/>
      <c r="AD596" s="136"/>
      <c r="AE596" s="118" t="str">
        <f t="shared" si="310"/>
        <v/>
      </c>
      <c r="AF596" s="135"/>
      <c r="AG596" s="136"/>
      <c r="AH596" s="118" t="str">
        <f t="shared" si="311"/>
        <v/>
      </c>
      <c r="AI596" s="135"/>
      <c r="AJ596" s="136"/>
      <c r="AK596" s="118" t="str">
        <f t="shared" si="312"/>
        <v/>
      </c>
      <c r="AL596" s="135"/>
      <c r="AM596" s="136"/>
      <c r="AN596" s="118" t="str">
        <f t="shared" si="313"/>
        <v/>
      </c>
      <c r="AO596" s="135"/>
      <c r="AP596" s="136"/>
      <c r="AQ596" s="118" t="str">
        <f t="shared" si="314"/>
        <v/>
      </c>
      <c r="AT596" s="111" t="str">
        <f t="shared" si="315"/>
        <v xml:space="preserve"> </v>
      </c>
      <c r="AU596" t="str">
        <f t="shared" ca="1" si="316"/>
        <v/>
      </c>
      <c r="AV596" s="53" t="str">
        <f t="shared" ca="1" si="317"/>
        <v/>
      </c>
      <c r="AW596" t="str">
        <f t="shared" ca="1" si="318"/>
        <v/>
      </c>
      <c r="AX596" s="121" t="str">
        <f t="shared" ca="1" si="319"/>
        <v/>
      </c>
      <c r="AY596" s="53" t="str">
        <f t="shared" ca="1" si="320"/>
        <v/>
      </c>
      <c r="AZ596" t="str">
        <f t="shared" ca="1" si="321"/>
        <v/>
      </c>
      <c r="BA596" s="121" t="str">
        <f t="shared" ca="1" si="322"/>
        <v/>
      </c>
      <c r="BB596" s="53" t="str">
        <f t="shared" ca="1" si="323"/>
        <v/>
      </c>
      <c r="BC596" t="str">
        <f t="shared" ca="1" si="324"/>
        <v/>
      </c>
      <c r="BD596" s="121" t="str">
        <f t="shared" ca="1" si="325"/>
        <v/>
      </c>
      <c r="BE596" s="53" t="str">
        <f t="shared" ca="1" si="326"/>
        <v/>
      </c>
      <c r="BF596" t="str">
        <f t="shared" ca="1" si="327"/>
        <v/>
      </c>
      <c r="BG596" s="121" t="str">
        <f t="shared" ca="1" si="328"/>
        <v/>
      </c>
      <c r="BH596" s="53" t="str">
        <f t="shared" ca="1" si="329"/>
        <v/>
      </c>
    </row>
    <row r="597" spans="1:60" ht="15.75" thickBot="1" x14ac:dyDescent="0.3">
      <c r="A597" s="48"/>
      <c r="B597" s="48"/>
      <c r="C597" s="48"/>
      <c r="D597" s="48"/>
      <c r="E597" s="48"/>
      <c r="F597" s="48"/>
      <c r="G597" s="48"/>
      <c r="H597" s="48"/>
      <c r="I597" s="48"/>
      <c r="J597" s="220" t="str">
        <f>IF(ISBLANK($G597),"",VLOOKUP($G597,'Chp 3 - Condition Assessment'!$N$5:$R$1000,4,FALSE))</f>
        <v/>
      </c>
      <c r="K597" s="105" t="str">
        <f>IF(ISBLANK($G597),"",VLOOKUP($G597,'Chp 3 - Condition Assessment'!$N$5:$R$1000,5,FALSE))</f>
        <v/>
      </c>
      <c r="L597" s="32" t="str">
        <f t="shared" si="309"/>
        <v xml:space="preserve">  </v>
      </c>
      <c r="P597" t="b">
        <f t="shared" si="304"/>
        <v>0</v>
      </c>
      <c r="Q597" t="str">
        <f t="shared" si="306"/>
        <v/>
      </c>
      <c r="R597" s="53" t="str">
        <f t="shared" si="298"/>
        <v/>
      </c>
      <c r="S597" s="108" t="str">
        <f t="shared" si="299"/>
        <v/>
      </c>
      <c r="T597" s="81" t="str">
        <f t="shared" si="300"/>
        <v/>
      </c>
      <c r="U597" s="105" t="str">
        <f t="shared" ca="1" si="330"/>
        <v/>
      </c>
      <c r="V597" s="105" t="str">
        <f t="shared" ca="1" si="330"/>
        <v/>
      </c>
      <c r="W597" s="105" t="str">
        <f t="shared" ca="1" si="330"/>
        <v/>
      </c>
      <c r="X597" s="105" t="str">
        <f t="shared" ca="1" si="330"/>
        <v/>
      </c>
      <c r="Y597" s="105" t="str">
        <f t="shared" ca="1" si="330"/>
        <v/>
      </c>
      <c r="AB597" s="111" t="str">
        <f t="shared" si="301"/>
        <v xml:space="preserve"> </v>
      </c>
      <c r="AC597" s="135"/>
      <c r="AD597" s="136"/>
      <c r="AE597" s="118" t="str">
        <f t="shared" si="310"/>
        <v/>
      </c>
      <c r="AF597" s="135"/>
      <c r="AG597" s="136"/>
      <c r="AH597" s="118" t="str">
        <f t="shared" si="311"/>
        <v/>
      </c>
      <c r="AI597" s="135"/>
      <c r="AJ597" s="136"/>
      <c r="AK597" s="118" t="str">
        <f t="shared" si="312"/>
        <v/>
      </c>
      <c r="AL597" s="135"/>
      <c r="AM597" s="136"/>
      <c r="AN597" s="118" t="str">
        <f t="shared" si="313"/>
        <v/>
      </c>
      <c r="AO597" s="135"/>
      <c r="AP597" s="136"/>
      <c r="AQ597" s="118" t="str">
        <f t="shared" si="314"/>
        <v/>
      </c>
      <c r="AT597" s="111" t="str">
        <f t="shared" si="315"/>
        <v xml:space="preserve"> </v>
      </c>
      <c r="AU597" t="str">
        <f t="shared" ca="1" si="316"/>
        <v/>
      </c>
      <c r="AV597" s="53" t="str">
        <f t="shared" ca="1" si="317"/>
        <v/>
      </c>
      <c r="AW597" t="str">
        <f t="shared" ca="1" si="318"/>
        <v/>
      </c>
      <c r="AX597" s="121" t="str">
        <f t="shared" ca="1" si="319"/>
        <v/>
      </c>
      <c r="AY597" s="53" t="str">
        <f t="shared" ca="1" si="320"/>
        <v/>
      </c>
      <c r="AZ597" t="str">
        <f t="shared" ca="1" si="321"/>
        <v/>
      </c>
      <c r="BA597" s="121" t="str">
        <f t="shared" ca="1" si="322"/>
        <v/>
      </c>
      <c r="BB597" s="53" t="str">
        <f t="shared" ca="1" si="323"/>
        <v/>
      </c>
      <c r="BC597" t="str">
        <f t="shared" ca="1" si="324"/>
        <v/>
      </c>
      <c r="BD597" s="121" t="str">
        <f t="shared" ca="1" si="325"/>
        <v/>
      </c>
      <c r="BE597" s="53" t="str">
        <f t="shared" ca="1" si="326"/>
        <v/>
      </c>
      <c r="BF597" t="str">
        <f t="shared" ca="1" si="327"/>
        <v/>
      </c>
      <c r="BG597" s="121" t="str">
        <f t="shared" ca="1" si="328"/>
        <v/>
      </c>
      <c r="BH597" s="53" t="str">
        <f t="shared" ca="1" si="329"/>
        <v/>
      </c>
    </row>
    <row r="598" spans="1:60" ht="15.75" thickBot="1" x14ac:dyDescent="0.3">
      <c r="A598" s="48"/>
      <c r="B598" s="48"/>
      <c r="C598" s="48"/>
      <c r="D598" s="48"/>
      <c r="E598" s="48"/>
      <c r="F598" s="48"/>
      <c r="G598" s="48"/>
      <c r="H598" s="48"/>
      <c r="I598" s="48"/>
      <c r="J598" s="220" t="str">
        <f>IF(ISBLANK($G598),"",VLOOKUP($G598,'Chp 3 - Condition Assessment'!$N$5:$R$1000,4,FALSE))</f>
        <v/>
      </c>
      <c r="K598" s="105" t="str">
        <f>IF(ISBLANK($G598),"",VLOOKUP($G598,'Chp 3 - Condition Assessment'!$N$5:$R$1000,5,FALSE))</f>
        <v/>
      </c>
      <c r="L598" s="32" t="str">
        <f t="shared" si="309"/>
        <v xml:space="preserve">  </v>
      </c>
      <c r="P598" t="b">
        <f t="shared" si="304"/>
        <v>0</v>
      </c>
      <c r="Q598" t="str">
        <f t="shared" si="306"/>
        <v/>
      </c>
      <c r="R598" s="53" t="str">
        <f t="shared" si="298"/>
        <v/>
      </c>
      <c r="S598" s="108" t="str">
        <f t="shared" si="299"/>
        <v/>
      </c>
      <c r="T598" s="81" t="str">
        <f t="shared" si="300"/>
        <v/>
      </c>
      <c r="U598" s="105" t="str">
        <f t="shared" ca="1" si="330"/>
        <v/>
      </c>
      <c r="V598" s="105" t="str">
        <f t="shared" ca="1" si="330"/>
        <v/>
      </c>
      <c r="W598" s="105" t="str">
        <f t="shared" ca="1" si="330"/>
        <v/>
      </c>
      <c r="X598" s="105" t="str">
        <f t="shared" ca="1" si="330"/>
        <v/>
      </c>
      <c r="Y598" s="105" t="str">
        <f t="shared" ca="1" si="330"/>
        <v/>
      </c>
      <c r="AB598" s="111" t="str">
        <f t="shared" si="301"/>
        <v xml:space="preserve"> </v>
      </c>
      <c r="AC598" s="135"/>
      <c r="AD598" s="136"/>
      <c r="AE598" s="118" t="str">
        <f t="shared" si="310"/>
        <v/>
      </c>
      <c r="AF598" s="135"/>
      <c r="AG598" s="136"/>
      <c r="AH598" s="118" t="str">
        <f t="shared" si="311"/>
        <v/>
      </c>
      <c r="AI598" s="135"/>
      <c r="AJ598" s="136"/>
      <c r="AK598" s="118" t="str">
        <f t="shared" si="312"/>
        <v/>
      </c>
      <c r="AL598" s="135"/>
      <c r="AM598" s="136"/>
      <c r="AN598" s="118" t="str">
        <f t="shared" si="313"/>
        <v/>
      </c>
      <c r="AO598" s="135"/>
      <c r="AP598" s="136"/>
      <c r="AQ598" s="118" t="str">
        <f t="shared" si="314"/>
        <v/>
      </c>
      <c r="AT598" s="111" t="str">
        <f t="shared" si="315"/>
        <v xml:space="preserve"> </v>
      </c>
      <c r="AU598" t="str">
        <f t="shared" ca="1" si="316"/>
        <v/>
      </c>
      <c r="AV598" s="53" t="str">
        <f t="shared" ca="1" si="317"/>
        <v/>
      </c>
      <c r="AW598" t="str">
        <f t="shared" ca="1" si="318"/>
        <v/>
      </c>
      <c r="AX598" s="121" t="str">
        <f t="shared" ca="1" si="319"/>
        <v/>
      </c>
      <c r="AY598" s="53" t="str">
        <f t="shared" ca="1" si="320"/>
        <v/>
      </c>
      <c r="AZ598" t="str">
        <f t="shared" ca="1" si="321"/>
        <v/>
      </c>
      <c r="BA598" s="121" t="str">
        <f t="shared" ca="1" si="322"/>
        <v/>
      </c>
      <c r="BB598" s="53" t="str">
        <f t="shared" ca="1" si="323"/>
        <v/>
      </c>
      <c r="BC598" t="str">
        <f t="shared" ca="1" si="324"/>
        <v/>
      </c>
      <c r="BD598" s="121" t="str">
        <f t="shared" ca="1" si="325"/>
        <v/>
      </c>
      <c r="BE598" s="53" t="str">
        <f t="shared" ca="1" si="326"/>
        <v/>
      </c>
      <c r="BF598" t="str">
        <f t="shared" ca="1" si="327"/>
        <v/>
      </c>
      <c r="BG598" s="121" t="str">
        <f t="shared" ca="1" si="328"/>
        <v/>
      </c>
      <c r="BH598" s="53" t="str">
        <f t="shared" ca="1" si="329"/>
        <v/>
      </c>
    </row>
    <row r="599" spans="1:60" ht="15.75" thickBot="1" x14ac:dyDescent="0.3">
      <c r="A599" s="48"/>
      <c r="B599" s="48"/>
      <c r="C599" s="48"/>
      <c r="D599" s="48"/>
      <c r="E599" s="48"/>
      <c r="F599" s="48"/>
      <c r="G599" s="48"/>
      <c r="H599" s="48"/>
      <c r="I599" s="48"/>
      <c r="J599" s="220" t="str">
        <f>IF(ISBLANK($G599),"",VLOOKUP($G599,'Chp 3 - Condition Assessment'!$N$5:$R$1000,4,FALSE))</f>
        <v/>
      </c>
      <c r="K599" s="105" t="str">
        <f>IF(ISBLANK($G599),"",VLOOKUP($G599,'Chp 3 - Condition Assessment'!$N$5:$R$1000,5,FALSE))</f>
        <v/>
      </c>
      <c r="L599" s="32" t="str">
        <f t="shared" si="309"/>
        <v xml:space="preserve">  </v>
      </c>
      <c r="P599" t="b">
        <f t="shared" si="304"/>
        <v>0</v>
      </c>
      <c r="Q599" t="str">
        <f t="shared" si="306"/>
        <v/>
      </c>
      <c r="R599" s="53" t="str">
        <f t="shared" si="298"/>
        <v/>
      </c>
      <c r="S599" s="108" t="str">
        <f t="shared" si="299"/>
        <v/>
      </c>
      <c r="T599" s="81" t="str">
        <f t="shared" si="300"/>
        <v/>
      </c>
      <c r="U599" s="105" t="str">
        <f t="shared" ca="1" si="330"/>
        <v/>
      </c>
      <c r="V599" s="105" t="str">
        <f t="shared" ca="1" si="330"/>
        <v/>
      </c>
      <c r="W599" s="105" t="str">
        <f t="shared" ca="1" si="330"/>
        <v/>
      </c>
      <c r="X599" s="105" t="str">
        <f t="shared" ca="1" si="330"/>
        <v/>
      </c>
      <c r="Y599" s="105" t="str">
        <f t="shared" ca="1" si="330"/>
        <v/>
      </c>
      <c r="AB599" s="111" t="str">
        <f t="shared" si="301"/>
        <v xml:space="preserve"> </v>
      </c>
      <c r="AC599" s="135"/>
      <c r="AD599" s="136"/>
      <c r="AE599" s="118" t="str">
        <f t="shared" si="310"/>
        <v/>
      </c>
      <c r="AF599" s="135"/>
      <c r="AG599" s="136"/>
      <c r="AH599" s="118" t="str">
        <f t="shared" si="311"/>
        <v/>
      </c>
      <c r="AI599" s="135"/>
      <c r="AJ599" s="136"/>
      <c r="AK599" s="118" t="str">
        <f t="shared" si="312"/>
        <v/>
      </c>
      <c r="AL599" s="135"/>
      <c r="AM599" s="136"/>
      <c r="AN599" s="118" t="str">
        <f t="shared" si="313"/>
        <v/>
      </c>
      <c r="AO599" s="135"/>
      <c r="AP599" s="136"/>
      <c r="AQ599" s="118" t="str">
        <f t="shared" si="314"/>
        <v/>
      </c>
      <c r="AT599" s="111" t="str">
        <f t="shared" si="315"/>
        <v xml:space="preserve"> </v>
      </c>
      <c r="AU599" t="str">
        <f t="shared" ca="1" si="316"/>
        <v/>
      </c>
      <c r="AV599" s="53" t="str">
        <f t="shared" ca="1" si="317"/>
        <v/>
      </c>
      <c r="AW599" t="str">
        <f t="shared" ca="1" si="318"/>
        <v/>
      </c>
      <c r="AX599" s="121" t="str">
        <f t="shared" ca="1" si="319"/>
        <v/>
      </c>
      <c r="AY599" s="53" t="str">
        <f t="shared" ca="1" si="320"/>
        <v/>
      </c>
      <c r="AZ599" t="str">
        <f t="shared" ca="1" si="321"/>
        <v/>
      </c>
      <c r="BA599" s="121" t="str">
        <f t="shared" ca="1" si="322"/>
        <v/>
      </c>
      <c r="BB599" s="53" t="str">
        <f t="shared" ca="1" si="323"/>
        <v/>
      </c>
      <c r="BC599" t="str">
        <f t="shared" ca="1" si="324"/>
        <v/>
      </c>
      <c r="BD599" s="121" t="str">
        <f t="shared" ca="1" si="325"/>
        <v/>
      </c>
      <c r="BE599" s="53" t="str">
        <f t="shared" ca="1" si="326"/>
        <v/>
      </c>
      <c r="BF599" t="str">
        <f t="shared" ca="1" si="327"/>
        <v/>
      </c>
      <c r="BG599" s="121" t="str">
        <f t="shared" ca="1" si="328"/>
        <v/>
      </c>
      <c r="BH599" s="53" t="str">
        <f t="shared" ca="1" si="329"/>
        <v/>
      </c>
    </row>
    <row r="600" spans="1:60" ht="15.75" thickBot="1" x14ac:dyDescent="0.3">
      <c r="A600" s="48"/>
      <c r="B600" s="48"/>
      <c r="C600" s="48"/>
      <c r="D600" s="48"/>
      <c r="E600" s="48"/>
      <c r="F600" s="48"/>
      <c r="G600" s="48"/>
      <c r="H600" s="48"/>
      <c r="I600" s="48"/>
      <c r="J600" s="220" t="str">
        <f>IF(ISBLANK($G600),"",VLOOKUP($G600,'Chp 3 - Condition Assessment'!$N$5:$R$1000,4,FALSE))</f>
        <v/>
      </c>
      <c r="K600" s="105" t="str">
        <f>IF(ISBLANK($G600),"",VLOOKUP($G600,'Chp 3 - Condition Assessment'!$N$5:$R$1000,5,FALSE))</f>
        <v/>
      </c>
      <c r="L600" s="32" t="str">
        <f t="shared" si="309"/>
        <v xml:space="preserve">  </v>
      </c>
      <c r="P600" t="b">
        <f t="shared" si="304"/>
        <v>0</v>
      </c>
      <c r="Q600" t="str">
        <f t="shared" si="306"/>
        <v/>
      </c>
      <c r="R600" s="53" t="str">
        <f t="shared" si="298"/>
        <v/>
      </c>
      <c r="S600" s="108" t="str">
        <f t="shared" si="299"/>
        <v/>
      </c>
      <c r="T600" s="81" t="str">
        <f t="shared" si="300"/>
        <v/>
      </c>
      <c r="U600" s="105" t="str">
        <f t="shared" ca="1" si="330"/>
        <v/>
      </c>
      <c r="V600" s="105" t="str">
        <f t="shared" ca="1" si="330"/>
        <v/>
      </c>
      <c r="W600" s="105" t="str">
        <f t="shared" ca="1" si="330"/>
        <v/>
      </c>
      <c r="X600" s="105" t="str">
        <f t="shared" ca="1" si="330"/>
        <v/>
      </c>
      <c r="Y600" s="105" t="str">
        <f t="shared" ca="1" si="330"/>
        <v/>
      </c>
      <c r="AB600" s="111" t="str">
        <f t="shared" si="301"/>
        <v xml:space="preserve"> </v>
      </c>
      <c r="AC600" s="135"/>
      <c r="AD600" s="136"/>
      <c r="AE600" s="118" t="str">
        <f t="shared" si="310"/>
        <v/>
      </c>
      <c r="AF600" s="135"/>
      <c r="AG600" s="136"/>
      <c r="AH600" s="118" t="str">
        <f t="shared" si="311"/>
        <v/>
      </c>
      <c r="AI600" s="135"/>
      <c r="AJ600" s="136"/>
      <c r="AK600" s="118" t="str">
        <f t="shared" si="312"/>
        <v/>
      </c>
      <c r="AL600" s="135"/>
      <c r="AM600" s="136"/>
      <c r="AN600" s="118" t="str">
        <f t="shared" si="313"/>
        <v/>
      </c>
      <c r="AO600" s="135"/>
      <c r="AP600" s="136"/>
      <c r="AQ600" s="118" t="str">
        <f t="shared" si="314"/>
        <v/>
      </c>
      <c r="AT600" s="111" t="str">
        <f t="shared" si="315"/>
        <v xml:space="preserve"> </v>
      </c>
      <c r="AU600" t="str">
        <f t="shared" ca="1" si="316"/>
        <v/>
      </c>
      <c r="AV600" s="53" t="str">
        <f t="shared" ca="1" si="317"/>
        <v/>
      </c>
      <c r="AW600" t="str">
        <f t="shared" ca="1" si="318"/>
        <v/>
      </c>
      <c r="AX600" s="121" t="str">
        <f t="shared" ca="1" si="319"/>
        <v/>
      </c>
      <c r="AY600" s="53" t="str">
        <f t="shared" ca="1" si="320"/>
        <v/>
      </c>
      <c r="AZ600" t="str">
        <f t="shared" ca="1" si="321"/>
        <v/>
      </c>
      <c r="BA600" s="121" t="str">
        <f t="shared" ca="1" si="322"/>
        <v/>
      </c>
      <c r="BB600" s="53" t="str">
        <f t="shared" ca="1" si="323"/>
        <v/>
      </c>
      <c r="BC600" t="str">
        <f t="shared" ca="1" si="324"/>
        <v/>
      </c>
      <c r="BD600" s="121" t="str">
        <f t="shared" ca="1" si="325"/>
        <v/>
      </c>
      <c r="BE600" s="53" t="str">
        <f t="shared" ca="1" si="326"/>
        <v/>
      </c>
      <c r="BF600" t="str">
        <f t="shared" ca="1" si="327"/>
        <v/>
      </c>
      <c r="BG600" s="121" t="str">
        <f t="shared" ca="1" si="328"/>
        <v/>
      </c>
      <c r="BH600" s="53" t="str">
        <f t="shared" ca="1" si="329"/>
        <v/>
      </c>
    </row>
    <row r="601" spans="1:60" ht="15.75" thickBot="1" x14ac:dyDescent="0.3">
      <c r="A601" s="48"/>
      <c r="B601" s="48"/>
      <c r="C601" s="48"/>
      <c r="D601" s="48"/>
      <c r="E601" s="48"/>
      <c r="F601" s="48"/>
      <c r="G601" s="48"/>
      <c r="H601" s="48"/>
      <c r="I601" s="48"/>
      <c r="J601" s="220" t="str">
        <f>IF(ISBLANK($G601),"",VLOOKUP($G601,'Chp 3 - Condition Assessment'!$N$5:$R$1000,4,FALSE))</f>
        <v/>
      </c>
      <c r="K601" s="105" t="str">
        <f>IF(ISBLANK($G601),"",VLOOKUP($G601,'Chp 3 - Condition Assessment'!$N$5:$R$1000,5,FALSE))</f>
        <v/>
      </c>
      <c r="L601" s="32" t="str">
        <f t="shared" si="309"/>
        <v xml:space="preserve">  </v>
      </c>
      <c r="P601" t="b">
        <f t="shared" si="304"/>
        <v>0</v>
      </c>
      <c r="Q601" t="str">
        <f t="shared" si="306"/>
        <v/>
      </c>
      <c r="R601" s="53" t="str">
        <f t="shared" si="298"/>
        <v/>
      </c>
      <c r="S601" s="108" t="str">
        <f t="shared" si="299"/>
        <v/>
      </c>
      <c r="T601" s="81" t="str">
        <f t="shared" si="300"/>
        <v/>
      </c>
      <c r="U601" s="105" t="str">
        <f t="shared" ca="1" si="330"/>
        <v/>
      </c>
      <c r="V601" s="105" t="str">
        <f t="shared" ca="1" si="330"/>
        <v/>
      </c>
      <c r="W601" s="105" t="str">
        <f t="shared" ca="1" si="330"/>
        <v/>
      </c>
      <c r="X601" s="105" t="str">
        <f t="shared" ca="1" si="330"/>
        <v/>
      </c>
      <c r="Y601" s="105" t="str">
        <f t="shared" ca="1" si="330"/>
        <v/>
      </c>
      <c r="AB601" s="111" t="str">
        <f t="shared" si="301"/>
        <v xml:space="preserve"> </v>
      </c>
      <c r="AC601" s="135"/>
      <c r="AD601" s="136"/>
      <c r="AE601" s="118" t="str">
        <f t="shared" si="310"/>
        <v/>
      </c>
      <c r="AF601" s="135"/>
      <c r="AG601" s="136"/>
      <c r="AH601" s="118" t="str">
        <f t="shared" si="311"/>
        <v/>
      </c>
      <c r="AI601" s="135"/>
      <c r="AJ601" s="136"/>
      <c r="AK601" s="118" t="str">
        <f t="shared" si="312"/>
        <v/>
      </c>
      <c r="AL601" s="135"/>
      <c r="AM601" s="136"/>
      <c r="AN601" s="118" t="str">
        <f t="shared" si="313"/>
        <v/>
      </c>
      <c r="AO601" s="135"/>
      <c r="AP601" s="136"/>
      <c r="AQ601" s="118" t="str">
        <f t="shared" si="314"/>
        <v/>
      </c>
      <c r="AT601" s="111" t="str">
        <f t="shared" si="315"/>
        <v xml:space="preserve"> </v>
      </c>
      <c r="AU601" t="str">
        <f t="shared" ca="1" si="316"/>
        <v/>
      </c>
      <c r="AV601" s="53" t="str">
        <f t="shared" ca="1" si="317"/>
        <v/>
      </c>
      <c r="AW601" t="str">
        <f t="shared" ca="1" si="318"/>
        <v/>
      </c>
      <c r="AX601" s="121" t="str">
        <f t="shared" ca="1" si="319"/>
        <v/>
      </c>
      <c r="AY601" s="53" t="str">
        <f t="shared" ca="1" si="320"/>
        <v/>
      </c>
      <c r="AZ601" t="str">
        <f t="shared" ca="1" si="321"/>
        <v/>
      </c>
      <c r="BA601" s="121" t="str">
        <f t="shared" ca="1" si="322"/>
        <v/>
      </c>
      <c r="BB601" s="53" t="str">
        <f t="shared" ca="1" si="323"/>
        <v/>
      </c>
      <c r="BC601" t="str">
        <f t="shared" ca="1" si="324"/>
        <v/>
      </c>
      <c r="BD601" s="121" t="str">
        <f t="shared" ca="1" si="325"/>
        <v/>
      </c>
      <c r="BE601" s="53" t="str">
        <f t="shared" ca="1" si="326"/>
        <v/>
      </c>
      <c r="BF601" t="str">
        <f t="shared" ca="1" si="327"/>
        <v/>
      </c>
      <c r="BG601" s="121" t="str">
        <f t="shared" ca="1" si="328"/>
        <v/>
      </c>
      <c r="BH601" s="53" t="str">
        <f t="shared" ca="1" si="329"/>
        <v/>
      </c>
    </row>
    <row r="602" spans="1:60" ht="15.75" thickBot="1" x14ac:dyDescent="0.3">
      <c r="A602" s="48"/>
      <c r="B602" s="48"/>
      <c r="C602" s="48"/>
      <c r="D602" s="48"/>
      <c r="E602" s="48"/>
      <c r="F602" s="48"/>
      <c r="G602" s="48"/>
      <c r="H602" s="48"/>
      <c r="I602" s="48"/>
      <c r="J602" s="220" t="str">
        <f>IF(ISBLANK($G602),"",VLOOKUP($G602,'Chp 3 - Condition Assessment'!$N$5:$R$1000,4,FALSE))</f>
        <v/>
      </c>
      <c r="K602" s="105" t="str">
        <f>IF(ISBLANK($G602),"",VLOOKUP($G602,'Chp 3 - Condition Assessment'!$N$5:$R$1000,5,FALSE))</f>
        <v/>
      </c>
      <c r="L602" s="32" t="str">
        <f t="shared" si="309"/>
        <v xml:space="preserve">  </v>
      </c>
      <c r="P602" t="b">
        <f t="shared" si="304"/>
        <v>0</v>
      </c>
      <c r="Q602" t="str">
        <f t="shared" si="306"/>
        <v/>
      </c>
      <c r="R602" s="53" t="str">
        <f t="shared" ref="R602:R665" si="331">IFERROR(IF(OR(ISBLANK(O602),O602="Grand Total"),"",AVERAGEIF(L:L,O602,J:J)),"")</f>
        <v/>
      </c>
      <c r="S602" s="108" t="str">
        <f t="shared" ref="S602:S665" si="332">IF(OR(ISBLANK(O602),O602="Grand Total"),"",LEFT(O602,4))</f>
        <v/>
      </c>
      <c r="T602" s="81" t="str">
        <f t="shared" ref="T602:T665" si="333">IFERROR(IF(ISBLANK(O602),"",AVERAGEIF(L:L,O602,K:K)),"")</f>
        <v/>
      </c>
      <c r="U602" s="105" t="str">
        <f t="shared" ca="1" si="330"/>
        <v/>
      </c>
      <c r="V602" s="105" t="str">
        <f t="shared" ca="1" si="330"/>
        <v/>
      </c>
      <c r="W602" s="105" t="str">
        <f t="shared" ca="1" si="330"/>
        <v/>
      </c>
      <c r="X602" s="105" t="str">
        <f t="shared" ca="1" si="330"/>
        <v/>
      </c>
      <c r="Y602" s="105" t="str">
        <f t="shared" ca="1" si="330"/>
        <v/>
      </c>
      <c r="AB602" s="111" t="str">
        <f t="shared" si="301"/>
        <v xml:space="preserve"> </v>
      </c>
      <c r="AC602" s="135"/>
      <c r="AD602" s="136"/>
      <c r="AE602" s="118" t="str">
        <f t="shared" si="310"/>
        <v/>
      </c>
      <c r="AF602" s="135"/>
      <c r="AG602" s="136"/>
      <c r="AH602" s="118" t="str">
        <f t="shared" si="311"/>
        <v/>
      </c>
      <c r="AI602" s="135"/>
      <c r="AJ602" s="136"/>
      <c r="AK602" s="118" t="str">
        <f t="shared" si="312"/>
        <v/>
      </c>
      <c r="AL602" s="135"/>
      <c r="AM602" s="136"/>
      <c r="AN602" s="118" t="str">
        <f t="shared" si="313"/>
        <v/>
      </c>
      <c r="AO602" s="135"/>
      <c r="AP602" s="136"/>
      <c r="AQ602" s="118" t="str">
        <f t="shared" si="314"/>
        <v/>
      </c>
      <c r="AT602" s="111" t="str">
        <f t="shared" si="315"/>
        <v xml:space="preserve"> </v>
      </c>
      <c r="AU602" t="str">
        <f t="shared" ca="1" si="316"/>
        <v/>
      </c>
      <c r="AV602" s="53" t="str">
        <f t="shared" ca="1" si="317"/>
        <v/>
      </c>
      <c r="AW602" t="str">
        <f t="shared" ca="1" si="318"/>
        <v/>
      </c>
      <c r="AX602" s="121" t="str">
        <f t="shared" ca="1" si="319"/>
        <v/>
      </c>
      <c r="AY602" s="53" t="str">
        <f t="shared" ca="1" si="320"/>
        <v/>
      </c>
      <c r="AZ602" t="str">
        <f t="shared" ca="1" si="321"/>
        <v/>
      </c>
      <c r="BA602" s="121" t="str">
        <f t="shared" ca="1" si="322"/>
        <v/>
      </c>
      <c r="BB602" s="53" t="str">
        <f t="shared" ca="1" si="323"/>
        <v/>
      </c>
      <c r="BC602" t="str">
        <f t="shared" ca="1" si="324"/>
        <v/>
      </c>
      <c r="BD602" s="121" t="str">
        <f t="shared" ca="1" si="325"/>
        <v/>
      </c>
      <c r="BE602" s="53" t="str">
        <f t="shared" ca="1" si="326"/>
        <v/>
      </c>
      <c r="BF602" t="str">
        <f t="shared" ca="1" si="327"/>
        <v/>
      </c>
      <c r="BG602" s="121" t="str">
        <f t="shared" ca="1" si="328"/>
        <v/>
      </c>
      <c r="BH602" s="53" t="str">
        <f t="shared" ca="1" si="329"/>
        <v/>
      </c>
    </row>
    <row r="603" spans="1:60" ht="15.75" thickBot="1" x14ac:dyDescent="0.3">
      <c r="A603" s="48"/>
      <c r="B603" s="48"/>
      <c r="C603" s="48"/>
      <c r="D603" s="48"/>
      <c r="E603" s="48"/>
      <c r="F603" s="48"/>
      <c r="G603" s="48"/>
      <c r="H603" s="48"/>
      <c r="I603" s="48"/>
      <c r="J603" s="220" t="str">
        <f>IF(ISBLANK($G603),"",VLOOKUP($G603,'Chp 3 - Condition Assessment'!$N$5:$R$1000,4,FALSE))</f>
        <v/>
      </c>
      <c r="K603" s="105" t="str">
        <f>IF(ISBLANK($G603),"",VLOOKUP($G603,'Chp 3 - Condition Assessment'!$N$5:$R$1000,5,FALSE))</f>
        <v/>
      </c>
      <c r="L603" s="32" t="str">
        <f t="shared" si="309"/>
        <v xml:space="preserve">  </v>
      </c>
      <c r="P603" t="b">
        <f t="shared" si="304"/>
        <v>0</v>
      </c>
      <c r="Q603" t="str">
        <f t="shared" si="306"/>
        <v/>
      </c>
      <c r="R603" s="53" t="str">
        <f t="shared" si="331"/>
        <v/>
      </c>
      <c r="S603" s="108" t="str">
        <f t="shared" si="332"/>
        <v/>
      </c>
      <c r="T603" s="81" t="str">
        <f t="shared" si="333"/>
        <v/>
      </c>
      <c r="U603" s="105" t="str">
        <f t="shared" ca="1" si="330"/>
        <v/>
      </c>
      <c r="V603" s="105" t="str">
        <f t="shared" ca="1" si="330"/>
        <v/>
      </c>
      <c r="W603" s="105" t="str">
        <f t="shared" ca="1" si="330"/>
        <v/>
      </c>
      <c r="X603" s="105" t="str">
        <f t="shared" ca="1" si="330"/>
        <v/>
      </c>
      <c r="Y603" s="105" t="str">
        <f t="shared" ca="1" si="330"/>
        <v/>
      </c>
      <c r="AB603" s="111" t="str">
        <f t="shared" si="301"/>
        <v xml:space="preserve"> </v>
      </c>
      <c r="AC603" s="135"/>
      <c r="AD603" s="136"/>
      <c r="AE603" s="118" t="str">
        <f t="shared" si="310"/>
        <v/>
      </c>
      <c r="AF603" s="135"/>
      <c r="AG603" s="136"/>
      <c r="AH603" s="118" t="str">
        <f t="shared" si="311"/>
        <v/>
      </c>
      <c r="AI603" s="135"/>
      <c r="AJ603" s="136"/>
      <c r="AK603" s="118" t="str">
        <f t="shared" si="312"/>
        <v/>
      </c>
      <c r="AL603" s="135"/>
      <c r="AM603" s="136"/>
      <c r="AN603" s="118" t="str">
        <f t="shared" si="313"/>
        <v/>
      </c>
      <c r="AO603" s="135"/>
      <c r="AP603" s="136"/>
      <c r="AQ603" s="118" t="str">
        <f t="shared" si="314"/>
        <v/>
      </c>
      <c r="AT603" s="111" t="str">
        <f t="shared" si="315"/>
        <v xml:space="preserve"> </v>
      </c>
      <c r="AU603" t="str">
        <f t="shared" ca="1" si="316"/>
        <v/>
      </c>
      <c r="AV603" s="53" t="str">
        <f t="shared" ca="1" si="317"/>
        <v/>
      </c>
      <c r="AW603" t="str">
        <f t="shared" ca="1" si="318"/>
        <v/>
      </c>
      <c r="AX603" s="121" t="str">
        <f t="shared" ca="1" si="319"/>
        <v/>
      </c>
      <c r="AY603" s="53" t="str">
        <f t="shared" ca="1" si="320"/>
        <v/>
      </c>
      <c r="AZ603" t="str">
        <f t="shared" ca="1" si="321"/>
        <v/>
      </c>
      <c r="BA603" s="121" t="str">
        <f t="shared" ca="1" si="322"/>
        <v/>
      </c>
      <c r="BB603" s="53" t="str">
        <f t="shared" ca="1" si="323"/>
        <v/>
      </c>
      <c r="BC603" t="str">
        <f t="shared" ca="1" si="324"/>
        <v/>
      </c>
      <c r="BD603" s="121" t="str">
        <f t="shared" ca="1" si="325"/>
        <v/>
      </c>
      <c r="BE603" s="53" t="str">
        <f t="shared" ca="1" si="326"/>
        <v/>
      </c>
      <c r="BF603" t="str">
        <f t="shared" ca="1" si="327"/>
        <v/>
      </c>
      <c r="BG603" s="121" t="str">
        <f t="shared" ca="1" si="328"/>
        <v/>
      </c>
      <c r="BH603" s="53" t="str">
        <f t="shared" ca="1" si="329"/>
        <v/>
      </c>
    </row>
    <row r="604" spans="1:60" ht="15.75" thickBot="1" x14ac:dyDescent="0.3">
      <c r="A604" s="48"/>
      <c r="B604" s="48"/>
      <c r="C604" s="48"/>
      <c r="D604" s="48"/>
      <c r="E604" s="48"/>
      <c r="F604" s="48"/>
      <c r="G604" s="48"/>
      <c r="H604" s="48"/>
      <c r="I604" s="48"/>
      <c r="J604" s="220" t="str">
        <f>IF(ISBLANK($G604),"",VLOOKUP($G604,'Chp 3 - Condition Assessment'!$N$5:$R$1000,4,FALSE))</f>
        <v/>
      </c>
      <c r="K604" s="105" t="str">
        <f>IF(ISBLANK($G604),"",VLOOKUP($G604,'Chp 3 - Condition Assessment'!$N$5:$R$1000,5,FALSE))</f>
        <v/>
      </c>
      <c r="L604" s="32" t="str">
        <f t="shared" si="309"/>
        <v xml:space="preserve">  </v>
      </c>
      <c r="P604" t="b">
        <f t="shared" si="304"/>
        <v>0</v>
      </c>
      <c r="Q604" t="str">
        <f t="shared" si="306"/>
        <v/>
      </c>
      <c r="R604" s="53" t="str">
        <f t="shared" si="331"/>
        <v/>
      </c>
      <c r="S604" s="108" t="str">
        <f t="shared" si="332"/>
        <v/>
      </c>
      <c r="T604" s="81" t="str">
        <f t="shared" si="333"/>
        <v/>
      </c>
      <c r="U604" s="105" t="str">
        <f t="shared" ca="1" si="330"/>
        <v/>
      </c>
      <c r="V604" s="105" t="str">
        <f t="shared" ca="1" si="330"/>
        <v/>
      </c>
      <c r="W604" s="105" t="str">
        <f t="shared" ca="1" si="330"/>
        <v/>
      </c>
      <c r="X604" s="105" t="str">
        <f t="shared" ca="1" si="330"/>
        <v/>
      </c>
      <c r="Y604" s="105" t="str">
        <f t="shared" ca="1" si="330"/>
        <v/>
      </c>
      <c r="AB604" s="111" t="str">
        <f t="shared" si="301"/>
        <v xml:space="preserve"> </v>
      </c>
      <c r="AC604" s="135"/>
      <c r="AD604" s="136"/>
      <c r="AE604" s="118" t="str">
        <f t="shared" si="310"/>
        <v/>
      </c>
      <c r="AF604" s="135"/>
      <c r="AG604" s="136"/>
      <c r="AH604" s="118" t="str">
        <f t="shared" si="311"/>
        <v/>
      </c>
      <c r="AI604" s="135"/>
      <c r="AJ604" s="136"/>
      <c r="AK604" s="118" t="str">
        <f t="shared" si="312"/>
        <v/>
      </c>
      <c r="AL604" s="135"/>
      <c r="AM604" s="136"/>
      <c r="AN604" s="118" t="str">
        <f t="shared" si="313"/>
        <v/>
      </c>
      <c r="AO604" s="135"/>
      <c r="AP604" s="136"/>
      <c r="AQ604" s="118" t="str">
        <f t="shared" si="314"/>
        <v/>
      </c>
      <c r="AT604" s="111" t="str">
        <f t="shared" si="315"/>
        <v xml:space="preserve"> </v>
      </c>
      <c r="AU604" t="str">
        <f t="shared" ca="1" si="316"/>
        <v/>
      </c>
      <c r="AV604" s="53" t="str">
        <f t="shared" ca="1" si="317"/>
        <v/>
      </c>
      <c r="AW604" t="str">
        <f t="shared" ca="1" si="318"/>
        <v/>
      </c>
      <c r="AX604" s="121" t="str">
        <f t="shared" ca="1" si="319"/>
        <v/>
      </c>
      <c r="AY604" s="53" t="str">
        <f t="shared" ca="1" si="320"/>
        <v/>
      </c>
      <c r="AZ604" t="str">
        <f t="shared" ca="1" si="321"/>
        <v/>
      </c>
      <c r="BA604" s="121" t="str">
        <f t="shared" ca="1" si="322"/>
        <v/>
      </c>
      <c r="BB604" s="53" t="str">
        <f t="shared" ca="1" si="323"/>
        <v/>
      </c>
      <c r="BC604" t="str">
        <f t="shared" ca="1" si="324"/>
        <v/>
      </c>
      <c r="BD604" s="121" t="str">
        <f t="shared" ca="1" si="325"/>
        <v/>
      </c>
      <c r="BE604" s="53" t="str">
        <f t="shared" ca="1" si="326"/>
        <v/>
      </c>
      <c r="BF604" t="str">
        <f t="shared" ca="1" si="327"/>
        <v/>
      </c>
      <c r="BG604" s="121" t="str">
        <f t="shared" ca="1" si="328"/>
        <v/>
      </c>
      <c r="BH604" s="53" t="str">
        <f t="shared" ca="1" si="329"/>
        <v/>
      </c>
    </row>
    <row r="605" spans="1:60" ht="15.75" thickBot="1" x14ac:dyDescent="0.3">
      <c r="A605" s="48"/>
      <c r="B605" s="48"/>
      <c r="C605" s="48"/>
      <c r="D605" s="48"/>
      <c r="E605" s="48"/>
      <c r="F605" s="48"/>
      <c r="G605" s="48"/>
      <c r="H605" s="48"/>
      <c r="I605" s="48"/>
      <c r="J605" s="220" t="str">
        <f>IF(ISBLANK($G605),"",VLOOKUP($G605,'Chp 3 - Condition Assessment'!$N$5:$R$1000,4,FALSE))</f>
        <v/>
      </c>
      <c r="K605" s="105" t="str">
        <f>IF(ISBLANK($G605),"",VLOOKUP($G605,'Chp 3 - Condition Assessment'!$N$5:$R$1000,5,FALSE))</f>
        <v/>
      </c>
      <c r="L605" s="32" t="str">
        <f t="shared" si="309"/>
        <v xml:space="preserve">  </v>
      </c>
      <c r="P605" t="b">
        <f t="shared" si="304"/>
        <v>0</v>
      </c>
      <c r="Q605" t="str">
        <f t="shared" si="306"/>
        <v/>
      </c>
      <c r="R605" s="53" t="str">
        <f t="shared" si="331"/>
        <v/>
      </c>
      <c r="S605" s="108" t="str">
        <f t="shared" si="332"/>
        <v/>
      </c>
      <c r="T605" s="81" t="str">
        <f t="shared" si="333"/>
        <v/>
      </c>
      <c r="U605" s="105" t="str">
        <f t="shared" ca="1" si="330"/>
        <v/>
      </c>
      <c r="V605" s="105" t="str">
        <f t="shared" ca="1" si="330"/>
        <v/>
      </c>
      <c r="W605" s="105" t="str">
        <f t="shared" ca="1" si="330"/>
        <v/>
      </c>
      <c r="X605" s="105" t="str">
        <f t="shared" ca="1" si="330"/>
        <v/>
      </c>
      <c r="Y605" s="105" t="str">
        <f t="shared" ca="1" si="330"/>
        <v/>
      </c>
      <c r="AB605" s="111" t="str">
        <f t="shared" ref="AB605:AB668" si="334">IF(OR(ISBLANK(O605),O605="Grand Total")," ",O605)</f>
        <v xml:space="preserve"> </v>
      </c>
      <c r="AC605" s="135"/>
      <c r="AD605" s="136"/>
      <c r="AE605" s="118" t="str">
        <f t="shared" si="310"/>
        <v/>
      </c>
      <c r="AF605" s="135"/>
      <c r="AG605" s="136"/>
      <c r="AH605" s="118" t="str">
        <f t="shared" si="311"/>
        <v/>
      </c>
      <c r="AI605" s="135"/>
      <c r="AJ605" s="136"/>
      <c r="AK605" s="118" t="str">
        <f t="shared" si="312"/>
        <v/>
      </c>
      <c r="AL605" s="135"/>
      <c r="AM605" s="136"/>
      <c r="AN605" s="118" t="str">
        <f t="shared" si="313"/>
        <v/>
      </c>
      <c r="AO605" s="135"/>
      <c r="AP605" s="136"/>
      <c r="AQ605" s="118" t="str">
        <f t="shared" si="314"/>
        <v/>
      </c>
      <c r="AT605" s="111" t="str">
        <f t="shared" si="315"/>
        <v xml:space="preserve"> </v>
      </c>
      <c r="AU605" t="str">
        <f t="shared" ca="1" si="316"/>
        <v/>
      </c>
      <c r="AV605" s="53" t="str">
        <f t="shared" ca="1" si="317"/>
        <v/>
      </c>
      <c r="AW605" t="str">
        <f t="shared" ca="1" si="318"/>
        <v/>
      </c>
      <c r="AX605" s="121" t="str">
        <f t="shared" ca="1" si="319"/>
        <v/>
      </c>
      <c r="AY605" s="53" t="str">
        <f t="shared" ca="1" si="320"/>
        <v/>
      </c>
      <c r="AZ605" t="str">
        <f t="shared" ca="1" si="321"/>
        <v/>
      </c>
      <c r="BA605" s="121" t="str">
        <f t="shared" ca="1" si="322"/>
        <v/>
      </c>
      <c r="BB605" s="53" t="str">
        <f t="shared" ca="1" si="323"/>
        <v/>
      </c>
      <c r="BC605" t="str">
        <f t="shared" ca="1" si="324"/>
        <v/>
      </c>
      <c r="BD605" s="121" t="str">
        <f t="shared" ca="1" si="325"/>
        <v/>
      </c>
      <c r="BE605" s="53" t="str">
        <f t="shared" ca="1" si="326"/>
        <v/>
      </c>
      <c r="BF605" t="str">
        <f t="shared" ca="1" si="327"/>
        <v/>
      </c>
      <c r="BG605" s="121" t="str">
        <f t="shared" ca="1" si="328"/>
        <v/>
      </c>
      <c r="BH605" s="53" t="str">
        <f t="shared" ca="1" si="329"/>
        <v/>
      </c>
    </row>
    <row r="606" spans="1:60" ht="15.75" thickBot="1" x14ac:dyDescent="0.3">
      <c r="A606" s="48"/>
      <c r="B606" s="48"/>
      <c r="C606" s="48"/>
      <c r="D606" s="48"/>
      <c r="E606" s="48"/>
      <c r="F606" s="48"/>
      <c r="G606" s="48"/>
      <c r="H606" s="48"/>
      <c r="I606" s="48"/>
      <c r="J606" s="220" t="str">
        <f>IF(ISBLANK($G606),"",VLOOKUP($G606,'Chp 3 - Condition Assessment'!$N$5:$R$1000,4,FALSE))</f>
        <v/>
      </c>
      <c r="K606" s="105" t="str">
        <f>IF(ISBLANK($G606),"",VLOOKUP($G606,'Chp 3 - Condition Assessment'!$N$5:$R$1000,5,FALSE))</f>
        <v/>
      </c>
      <c r="L606" s="32" t="str">
        <f t="shared" si="309"/>
        <v xml:space="preserve">  </v>
      </c>
      <c r="P606" t="b">
        <f t="shared" si="304"/>
        <v>0</v>
      </c>
      <c r="Q606" t="str">
        <f t="shared" si="306"/>
        <v/>
      </c>
      <c r="R606" s="53" t="str">
        <f t="shared" si="331"/>
        <v/>
      </c>
      <c r="S606" s="108" t="str">
        <f t="shared" si="332"/>
        <v/>
      </c>
      <c r="T606" s="81" t="str">
        <f t="shared" si="333"/>
        <v/>
      </c>
      <c r="U606" s="105" t="str">
        <f t="shared" ref="U606:Y615" ca="1" si="335">IFERROR(IF((U$10-$S606)&lt;=$T606,$Q606,0),"")</f>
        <v/>
      </c>
      <c r="V606" s="105" t="str">
        <f t="shared" ca="1" si="335"/>
        <v/>
      </c>
      <c r="W606" s="105" t="str">
        <f t="shared" ca="1" si="335"/>
        <v/>
      </c>
      <c r="X606" s="105" t="str">
        <f t="shared" ca="1" si="335"/>
        <v/>
      </c>
      <c r="Y606" s="105" t="str">
        <f t="shared" ca="1" si="335"/>
        <v/>
      </c>
      <c r="AB606" s="111" t="str">
        <f t="shared" si="334"/>
        <v xml:space="preserve"> </v>
      </c>
      <c r="AC606" s="135"/>
      <c r="AD606" s="136"/>
      <c r="AE606" s="118" t="str">
        <f t="shared" si="310"/>
        <v/>
      </c>
      <c r="AF606" s="135"/>
      <c r="AG606" s="136"/>
      <c r="AH606" s="118" t="str">
        <f t="shared" si="311"/>
        <v/>
      </c>
      <c r="AI606" s="135"/>
      <c r="AJ606" s="136"/>
      <c r="AK606" s="118" t="str">
        <f t="shared" si="312"/>
        <v/>
      </c>
      <c r="AL606" s="135"/>
      <c r="AM606" s="136"/>
      <c r="AN606" s="118" t="str">
        <f t="shared" si="313"/>
        <v/>
      </c>
      <c r="AO606" s="135"/>
      <c r="AP606" s="136"/>
      <c r="AQ606" s="118" t="str">
        <f t="shared" si="314"/>
        <v/>
      </c>
      <c r="AT606" s="111" t="str">
        <f t="shared" si="315"/>
        <v xml:space="preserve"> </v>
      </c>
      <c r="AU606" t="str">
        <f t="shared" ca="1" si="316"/>
        <v/>
      </c>
      <c r="AV606" s="53" t="str">
        <f t="shared" ca="1" si="317"/>
        <v/>
      </c>
      <c r="AW606" t="str">
        <f t="shared" ca="1" si="318"/>
        <v/>
      </c>
      <c r="AX606" s="121" t="str">
        <f t="shared" ca="1" si="319"/>
        <v/>
      </c>
      <c r="AY606" s="53" t="str">
        <f t="shared" ca="1" si="320"/>
        <v/>
      </c>
      <c r="AZ606" t="str">
        <f t="shared" ca="1" si="321"/>
        <v/>
      </c>
      <c r="BA606" s="121" t="str">
        <f t="shared" ca="1" si="322"/>
        <v/>
      </c>
      <c r="BB606" s="53" t="str">
        <f t="shared" ca="1" si="323"/>
        <v/>
      </c>
      <c r="BC606" t="str">
        <f t="shared" ca="1" si="324"/>
        <v/>
      </c>
      <c r="BD606" s="121" t="str">
        <f t="shared" ca="1" si="325"/>
        <v/>
      </c>
      <c r="BE606" s="53" t="str">
        <f t="shared" ca="1" si="326"/>
        <v/>
      </c>
      <c r="BF606" t="str">
        <f t="shared" ca="1" si="327"/>
        <v/>
      </c>
      <c r="BG606" s="121" t="str">
        <f t="shared" ca="1" si="328"/>
        <v/>
      </c>
      <c r="BH606" s="53" t="str">
        <f t="shared" ca="1" si="329"/>
        <v/>
      </c>
    </row>
    <row r="607" spans="1:60" ht="15.75" thickBot="1" x14ac:dyDescent="0.3">
      <c r="A607" s="48"/>
      <c r="B607" s="48"/>
      <c r="C607" s="48"/>
      <c r="D607" s="48"/>
      <c r="E607" s="48"/>
      <c r="F607" s="48"/>
      <c r="G607" s="48"/>
      <c r="H607" s="48"/>
      <c r="I607" s="48"/>
      <c r="J607" s="220" t="str">
        <f>IF(ISBLANK($G607),"",VLOOKUP($G607,'Chp 3 - Condition Assessment'!$N$5:$R$1000,4,FALSE))</f>
        <v/>
      </c>
      <c r="K607" s="105" t="str">
        <f>IF(ISBLANK($G607),"",VLOOKUP($G607,'Chp 3 - Condition Assessment'!$N$5:$R$1000,5,FALSE))</f>
        <v/>
      </c>
      <c r="L607" s="32" t="str">
        <f t="shared" si="309"/>
        <v xml:space="preserve">  </v>
      </c>
      <c r="P607" t="b">
        <f t="shared" si="304"/>
        <v>0</v>
      </c>
      <c r="Q607" t="str">
        <f t="shared" si="306"/>
        <v/>
      </c>
      <c r="R607" s="53" t="str">
        <f t="shared" si="331"/>
        <v/>
      </c>
      <c r="S607" s="108" t="str">
        <f t="shared" si="332"/>
        <v/>
      </c>
      <c r="T607" s="81" t="str">
        <f t="shared" si="333"/>
        <v/>
      </c>
      <c r="U607" s="105" t="str">
        <f t="shared" ca="1" si="335"/>
        <v/>
      </c>
      <c r="V607" s="105" t="str">
        <f t="shared" ca="1" si="335"/>
        <v/>
      </c>
      <c r="W607" s="105" t="str">
        <f t="shared" ca="1" si="335"/>
        <v/>
      </c>
      <c r="X607" s="105" t="str">
        <f t="shared" ca="1" si="335"/>
        <v/>
      </c>
      <c r="Y607" s="105" t="str">
        <f t="shared" ca="1" si="335"/>
        <v/>
      </c>
      <c r="AB607" s="111" t="str">
        <f t="shared" si="334"/>
        <v xml:space="preserve"> </v>
      </c>
      <c r="AC607" s="135"/>
      <c r="AD607" s="136"/>
      <c r="AE607" s="118" t="str">
        <f t="shared" si="310"/>
        <v/>
      </c>
      <c r="AF607" s="135"/>
      <c r="AG607" s="136"/>
      <c r="AH607" s="118" t="str">
        <f t="shared" si="311"/>
        <v/>
      </c>
      <c r="AI607" s="135"/>
      <c r="AJ607" s="136"/>
      <c r="AK607" s="118" t="str">
        <f t="shared" si="312"/>
        <v/>
      </c>
      <c r="AL607" s="135"/>
      <c r="AM607" s="136"/>
      <c r="AN607" s="118" t="str">
        <f t="shared" si="313"/>
        <v/>
      </c>
      <c r="AO607" s="135"/>
      <c r="AP607" s="136"/>
      <c r="AQ607" s="118" t="str">
        <f t="shared" si="314"/>
        <v/>
      </c>
      <c r="AT607" s="111" t="str">
        <f t="shared" si="315"/>
        <v xml:space="preserve"> </v>
      </c>
      <c r="AU607" t="str">
        <f t="shared" ca="1" si="316"/>
        <v/>
      </c>
      <c r="AV607" s="53" t="str">
        <f t="shared" ca="1" si="317"/>
        <v/>
      </c>
      <c r="AW607" t="str">
        <f t="shared" ca="1" si="318"/>
        <v/>
      </c>
      <c r="AX607" s="121" t="str">
        <f t="shared" ca="1" si="319"/>
        <v/>
      </c>
      <c r="AY607" s="53" t="str">
        <f t="shared" ca="1" si="320"/>
        <v/>
      </c>
      <c r="AZ607" t="str">
        <f t="shared" ca="1" si="321"/>
        <v/>
      </c>
      <c r="BA607" s="121" t="str">
        <f t="shared" ca="1" si="322"/>
        <v/>
      </c>
      <c r="BB607" s="53" t="str">
        <f t="shared" ca="1" si="323"/>
        <v/>
      </c>
      <c r="BC607" t="str">
        <f t="shared" ca="1" si="324"/>
        <v/>
      </c>
      <c r="BD607" s="121" t="str">
        <f t="shared" ca="1" si="325"/>
        <v/>
      </c>
      <c r="BE607" s="53" t="str">
        <f t="shared" ca="1" si="326"/>
        <v/>
      </c>
      <c r="BF607" t="str">
        <f t="shared" ca="1" si="327"/>
        <v/>
      </c>
      <c r="BG607" s="121" t="str">
        <f t="shared" ca="1" si="328"/>
        <v/>
      </c>
      <c r="BH607" s="53" t="str">
        <f t="shared" ca="1" si="329"/>
        <v/>
      </c>
    </row>
    <row r="608" spans="1:60" ht="15.75" thickBot="1" x14ac:dyDescent="0.3">
      <c r="A608" s="48"/>
      <c r="B608" s="48"/>
      <c r="C608" s="48"/>
      <c r="D608" s="48"/>
      <c r="E608" s="48"/>
      <c r="F608" s="48"/>
      <c r="G608" s="48"/>
      <c r="H608" s="48"/>
      <c r="I608" s="48"/>
      <c r="J608" s="220" t="str">
        <f>IF(ISBLANK($G608),"",VLOOKUP($G608,'Chp 3 - Condition Assessment'!$N$5:$R$1000,4,FALSE))</f>
        <v/>
      </c>
      <c r="K608" s="105" t="str">
        <f>IF(ISBLANK($G608),"",VLOOKUP($G608,'Chp 3 - Condition Assessment'!$N$5:$R$1000,5,FALSE))</f>
        <v/>
      </c>
      <c r="L608" s="32" t="str">
        <f t="shared" si="309"/>
        <v xml:space="preserve">  </v>
      </c>
      <c r="P608" t="b">
        <f t="shared" si="304"/>
        <v>0</v>
      </c>
      <c r="Q608" t="str">
        <f t="shared" si="306"/>
        <v/>
      </c>
      <c r="R608" s="53" t="str">
        <f t="shared" si="331"/>
        <v/>
      </c>
      <c r="S608" s="108" t="str">
        <f t="shared" si="332"/>
        <v/>
      </c>
      <c r="T608" s="81" t="str">
        <f t="shared" si="333"/>
        <v/>
      </c>
      <c r="U608" s="105" t="str">
        <f t="shared" ca="1" si="335"/>
        <v/>
      </c>
      <c r="V608" s="105" t="str">
        <f t="shared" ca="1" si="335"/>
        <v/>
      </c>
      <c r="W608" s="105" t="str">
        <f t="shared" ca="1" si="335"/>
        <v/>
      </c>
      <c r="X608" s="105" t="str">
        <f t="shared" ca="1" si="335"/>
        <v/>
      </c>
      <c r="Y608" s="105" t="str">
        <f t="shared" ca="1" si="335"/>
        <v/>
      </c>
      <c r="AB608" s="111" t="str">
        <f t="shared" si="334"/>
        <v xml:space="preserve"> </v>
      </c>
      <c r="AC608" s="135"/>
      <c r="AD608" s="136"/>
      <c r="AE608" s="118" t="str">
        <f t="shared" si="310"/>
        <v/>
      </c>
      <c r="AF608" s="135"/>
      <c r="AG608" s="136"/>
      <c r="AH608" s="118" t="str">
        <f t="shared" si="311"/>
        <v/>
      </c>
      <c r="AI608" s="135"/>
      <c r="AJ608" s="136"/>
      <c r="AK608" s="118" t="str">
        <f t="shared" si="312"/>
        <v/>
      </c>
      <c r="AL608" s="135"/>
      <c r="AM608" s="136"/>
      <c r="AN608" s="118" t="str">
        <f t="shared" si="313"/>
        <v/>
      </c>
      <c r="AO608" s="135"/>
      <c r="AP608" s="136"/>
      <c r="AQ608" s="118" t="str">
        <f t="shared" si="314"/>
        <v/>
      </c>
      <c r="AT608" s="111" t="str">
        <f t="shared" si="315"/>
        <v xml:space="preserve"> </v>
      </c>
      <c r="AU608" t="str">
        <f t="shared" ca="1" si="316"/>
        <v/>
      </c>
      <c r="AV608" s="53" t="str">
        <f t="shared" ca="1" si="317"/>
        <v/>
      </c>
      <c r="AW608" t="str">
        <f t="shared" ca="1" si="318"/>
        <v/>
      </c>
      <c r="AX608" s="121" t="str">
        <f t="shared" ca="1" si="319"/>
        <v/>
      </c>
      <c r="AY608" s="53" t="str">
        <f t="shared" ca="1" si="320"/>
        <v/>
      </c>
      <c r="AZ608" t="str">
        <f t="shared" ca="1" si="321"/>
        <v/>
      </c>
      <c r="BA608" s="121" t="str">
        <f t="shared" ca="1" si="322"/>
        <v/>
      </c>
      <c r="BB608" s="53" t="str">
        <f t="shared" ca="1" si="323"/>
        <v/>
      </c>
      <c r="BC608" t="str">
        <f t="shared" ca="1" si="324"/>
        <v/>
      </c>
      <c r="BD608" s="121" t="str">
        <f t="shared" ca="1" si="325"/>
        <v/>
      </c>
      <c r="BE608" s="53" t="str">
        <f t="shared" ca="1" si="326"/>
        <v/>
      </c>
      <c r="BF608" t="str">
        <f t="shared" ca="1" si="327"/>
        <v/>
      </c>
      <c r="BG608" s="121" t="str">
        <f t="shared" ca="1" si="328"/>
        <v/>
      </c>
      <c r="BH608" s="53" t="str">
        <f t="shared" ca="1" si="329"/>
        <v/>
      </c>
    </row>
    <row r="609" spans="1:60" ht="15.75" thickBot="1" x14ac:dyDescent="0.3">
      <c r="A609" s="48"/>
      <c r="B609" s="48"/>
      <c r="C609" s="48"/>
      <c r="D609" s="48"/>
      <c r="E609" s="48"/>
      <c r="F609" s="48"/>
      <c r="G609" s="48"/>
      <c r="H609" s="48"/>
      <c r="I609" s="48"/>
      <c r="J609" s="220" t="str">
        <f>IF(ISBLANK($G609),"",VLOOKUP($G609,'Chp 3 - Condition Assessment'!$N$5:$R$1000,4,FALSE))</f>
        <v/>
      </c>
      <c r="K609" s="105" t="str">
        <f>IF(ISBLANK($G609),"",VLOOKUP($G609,'Chp 3 - Condition Assessment'!$N$5:$R$1000,5,FALSE))</f>
        <v/>
      </c>
      <c r="L609" s="32" t="str">
        <f t="shared" si="309"/>
        <v xml:space="preserve">  </v>
      </c>
      <c r="P609" t="b">
        <f t="shared" si="304"/>
        <v>0</v>
      </c>
      <c r="Q609" t="str">
        <f t="shared" si="306"/>
        <v/>
      </c>
      <c r="R609" s="53" t="str">
        <f t="shared" si="331"/>
        <v/>
      </c>
      <c r="S609" s="108" t="str">
        <f t="shared" si="332"/>
        <v/>
      </c>
      <c r="T609" s="81" t="str">
        <f t="shared" si="333"/>
        <v/>
      </c>
      <c r="U609" s="105" t="str">
        <f t="shared" ca="1" si="335"/>
        <v/>
      </c>
      <c r="V609" s="105" t="str">
        <f t="shared" ca="1" si="335"/>
        <v/>
      </c>
      <c r="W609" s="105" t="str">
        <f t="shared" ca="1" si="335"/>
        <v/>
      </c>
      <c r="X609" s="105" t="str">
        <f t="shared" ca="1" si="335"/>
        <v/>
      </c>
      <c r="Y609" s="105" t="str">
        <f t="shared" ca="1" si="335"/>
        <v/>
      </c>
      <c r="AB609" s="111" t="str">
        <f t="shared" si="334"/>
        <v xml:space="preserve"> </v>
      </c>
      <c r="AC609" s="135"/>
      <c r="AD609" s="136"/>
      <c r="AE609" s="118" t="str">
        <f t="shared" si="310"/>
        <v/>
      </c>
      <c r="AF609" s="135"/>
      <c r="AG609" s="136"/>
      <c r="AH609" s="118" t="str">
        <f t="shared" si="311"/>
        <v/>
      </c>
      <c r="AI609" s="135"/>
      <c r="AJ609" s="136"/>
      <c r="AK609" s="118" t="str">
        <f t="shared" si="312"/>
        <v/>
      </c>
      <c r="AL609" s="135"/>
      <c r="AM609" s="136"/>
      <c r="AN609" s="118" t="str">
        <f t="shared" si="313"/>
        <v/>
      </c>
      <c r="AO609" s="135"/>
      <c r="AP609" s="136"/>
      <c r="AQ609" s="118" t="str">
        <f t="shared" si="314"/>
        <v/>
      </c>
      <c r="AT609" s="111" t="str">
        <f t="shared" si="315"/>
        <v xml:space="preserve"> </v>
      </c>
      <c r="AU609" t="str">
        <f t="shared" ca="1" si="316"/>
        <v/>
      </c>
      <c r="AV609" s="53" t="str">
        <f t="shared" ca="1" si="317"/>
        <v/>
      </c>
      <c r="AW609" t="str">
        <f t="shared" ca="1" si="318"/>
        <v/>
      </c>
      <c r="AX609" s="121" t="str">
        <f t="shared" ca="1" si="319"/>
        <v/>
      </c>
      <c r="AY609" s="53" t="str">
        <f t="shared" ca="1" si="320"/>
        <v/>
      </c>
      <c r="AZ609" t="str">
        <f t="shared" ca="1" si="321"/>
        <v/>
      </c>
      <c r="BA609" s="121" t="str">
        <f t="shared" ca="1" si="322"/>
        <v/>
      </c>
      <c r="BB609" s="53" t="str">
        <f t="shared" ca="1" si="323"/>
        <v/>
      </c>
      <c r="BC609" t="str">
        <f t="shared" ca="1" si="324"/>
        <v/>
      </c>
      <c r="BD609" s="121" t="str">
        <f t="shared" ca="1" si="325"/>
        <v/>
      </c>
      <c r="BE609" s="53" t="str">
        <f t="shared" ca="1" si="326"/>
        <v/>
      </c>
      <c r="BF609" t="str">
        <f t="shared" ca="1" si="327"/>
        <v/>
      </c>
      <c r="BG609" s="121" t="str">
        <f t="shared" ca="1" si="328"/>
        <v/>
      </c>
      <c r="BH609" s="53" t="str">
        <f t="shared" ca="1" si="329"/>
        <v/>
      </c>
    </row>
    <row r="610" spans="1:60" ht="15.75" thickBot="1" x14ac:dyDescent="0.3">
      <c r="A610" s="48"/>
      <c r="B610" s="48"/>
      <c r="C610" s="48"/>
      <c r="D610" s="48"/>
      <c r="E610" s="48"/>
      <c r="F610" s="48"/>
      <c r="G610" s="48"/>
      <c r="H610" s="48"/>
      <c r="I610" s="48"/>
      <c r="J610" s="220" t="str">
        <f>IF(ISBLANK($G610),"",VLOOKUP($G610,'Chp 3 - Condition Assessment'!$N$5:$R$1000,4,FALSE))</f>
        <v/>
      </c>
      <c r="K610" s="105" t="str">
        <f>IF(ISBLANK($G610),"",VLOOKUP($G610,'Chp 3 - Condition Assessment'!$N$5:$R$1000,5,FALSE))</f>
        <v/>
      </c>
      <c r="L610" s="32" t="str">
        <f t="shared" si="309"/>
        <v xml:space="preserve">  </v>
      </c>
      <c r="P610" t="b">
        <f t="shared" si="304"/>
        <v>0</v>
      </c>
      <c r="Q610" t="str">
        <f t="shared" si="306"/>
        <v/>
      </c>
      <c r="R610" s="53" t="str">
        <f t="shared" si="331"/>
        <v/>
      </c>
      <c r="S610" s="108" t="str">
        <f t="shared" si="332"/>
        <v/>
      </c>
      <c r="T610" s="81" t="str">
        <f t="shared" si="333"/>
        <v/>
      </c>
      <c r="U610" s="105" t="str">
        <f t="shared" ca="1" si="335"/>
        <v/>
      </c>
      <c r="V610" s="105" t="str">
        <f t="shared" ca="1" si="335"/>
        <v/>
      </c>
      <c r="W610" s="105" t="str">
        <f t="shared" ca="1" si="335"/>
        <v/>
      </c>
      <c r="X610" s="105" t="str">
        <f t="shared" ca="1" si="335"/>
        <v/>
      </c>
      <c r="Y610" s="105" t="str">
        <f t="shared" ca="1" si="335"/>
        <v/>
      </c>
      <c r="AB610" s="111" t="str">
        <f t="shared" si="334"/>
        <v xml:space="preserve"> </v>
      </c>
      <c r="AC610" s="135"/>
      <c r="AD610" s="136"/>
      <c r="AE610" s="118" t="str">
        <f t="shared" si="310"/>
        <v/>
      </c>
      <c r="AF610" s="135"/>
      <c r="AG610" s="136"/>
      <c r="AH610" s="118" t="str">
        <f t="shared" si="311"/>
        <v/>
      </c>
      <c r="AI610" s="135"/>
      <c r="AJ610" s="136"/>
      <c r="AK610" s="118" t="str">
        <f t="shared" si="312"/>
        <v/>
      </c>
      <c r="AL610" s="135"/>
      <c r="AM610" s="136"/>
      <c r="AN610" s="118" t="str">
        <f t="shared" si="313"/>
        <v/>
      </c>
      <c r="AO610" s="135"/>
      <c r="AP610" s="136"/>
      <c r="AQ610" s="118" t="str">
        <f t="shared" si="314"/>
        <v/>
      </c>
      <c r="AT610" s="111" t="str">
        <f t="shared" si="315"/>
        <v xml:space="preserve"> </v>
      </c>
      <c r="AU610" t="str">
        <f t="shared" ca="1" si="316"/>
        <v/>
      </c>
      <c r="AV610" s="53" t="str">
        <f t="shared" ca="1" si="317"/>
        <v/>
      </c>
      <c r="AW610" t="str">
        <f t="shared" ca="1" si="318"/>
        <v/>
      </c>
      <c r="AX610" s="121" t="str">
        <f t="shared" ca="1" si="319"/>
        <v/>
      </c>
      <c r="AY610" s="53" t="str">
        <f t="shared" ca="1" si="320"/>
        <v/>
      </c>
      <c r="AZ610" t="str">
        <f t="shared" ca="1" si="321"/>
        <v/>
      </c>
      <c r="BA610" s="121" t="str">
        <f t="shared" ca="1" si="322"/>
        <v/>
      </c>
      <c r="BB610" s="53" t="str">
        <f t="shared" ca="1" si="323"/>
        <v/>
      </c>
      <c r="BC610" t="str">
        <f t="shared" ca="1" si="324"/>
        <v/>
      </c>
      <c r="BD610" s="121" t="str">
        <f t="shared" ca="1" si="325"/>
        <v/>
      </c>
      <c r="BE610" s="53" t="str">
        <f t="shared" ca="1" si="326"/>
        <v/>
      </c>
      <c r="BF610" t="str">
        <f t="shared" ca="1" si="327"/>
        <v/>
      </c>
      <c r="BG610" s="121" t="str">
        <f t="shared" ca="1" si="328"/>
        <v/>
      </c>
      <c r="BH610" s="53" t="str">
        <f t="shared" ca="1" si="329"/>
        <v/>
      </c>
    </row>
    <row r="611" spans="1:60" ht="15.75" thickBot="1" x14ac:dyDescent="0.3">
      <c r="A611" s="48"/>
      <c r="B611" s="48"/>
      <c r="C611" s="48"/>
      <c r="D611" s="48"/>
      <c r="E611" s="48"/>
      <c r="F611" s="48"/>
      <c r="G611" s="48"/>
      <c r="H611" s="48"/>
      <c r="I611" s="48"/>
      <c r="J611" s="220" t="str">
        <f>IF(ISBLANK($G611),"",VLOOKUP($G611,'Chp 3 - Condition Assessment'!$N$5:$R$1000,4,FALSE))</f>
        <v/>
      </c>
      <c r="K611" s="105" t="str">
        <f>IF(ISBLANK($G611),"",VLOOKUP($G611,'Chp 3 - Condition Assessment'!$N$5:$R$1000,5,FALSE))</f>
        <v/>
      </c>
      <c r="L611" s="32" t="str">
        <f t="shared" si="309"/>
        <v xml:space="preserve">  </v>
      </c>
      <c r="P611" t="b">
        <f t="shared" si="304"/>
        <v>0</v>
      </c>
      <c r="Q611" t="str">
        <f t="shared" si="306"/>
        <v/>
      </c>
      <c r="R611" s="53" t="str">
        <f t="shared" si="331"/>
        <v/>
      </c>
      <c r="S611" s="108" t="str">
        <f t="shared" si="332"/>
        <v/>
      </c>
      <c r="T611" s="81" t="str">
        <f t="shared" si="333"/>
        <v/>
      </c>
      <c r="U611" s="105" t="str">
        <f t="shared" ca="1" si="335"/>
        <v/>
      </c>
      <c r="V611" s="105" t="str">
        <f t="shared" ca="1" si="335"/>
        <v/>
      </c>
      <c r="W611" s="105" t="str">
        <f t="shared" ca="1" si="335"/>
        <v/>
      </c>
      <c r="X611" s="105" t="str">
        <f t="shared" ca="1" si="335"/>
        <v/>
      </c>
      <c r="Y611" s="105" t="str">
        <f t="shared" ca="1" si="335"/>
        <v/>
      </c>
      <c r="AB611" s="111" t="str">
        <f t="shared" si="334"/>
        <v xml:space="preserve"> </v>
      </c>
      <c r="AC611" s="135"/>
      <c r="AD611" s="136"/>
      <c r="AE611" s="118" t="str">
        <f t="shared" si="310"/>
        <v/>
      </c>
      <c r="AF611" s="135"/>
      <c r="AG611" s="136"/>
      <c r="AH611" s="118" t="str">
        <f t="shared" si="311"/>
        <v/>
      </c>
      <c r="AI611" s="135"/>
      <c r="AJ611" s="136"/>
      <c r="AK611" s="118" t="str">
        <f t="shared" si="312"/>
        <v/>
      </c>
      <c r="AL611" s="135"/>
      <c r="AM611" s="136"/>
      <c r="AN611" s="118" t="str">
        <f t="shared" si="313"/>
        <v/>
      </c>
      <c r="AO611" s="135"/>
      <c r="AP611" s="136"/>
      <c r="AQ611" s="118" t="str">
        <f t="shared" si="314"/>
        <v/>
      </c>
      <c r="AT611" s="111" t="str">
        <f t="shared" si="315"/>
        <v xml:space="preserve"> </v>
      </c>
      <c r="AU611" t="str">
        <f t="shared" ca="1" si="316"/>
        <v/>
      </c>
      <c r="AV611" s="53" t="str">
        <f t="shared" ca="1" si="317"/>
        <v/>
      </c>
      <c r="AW611" t="str">
        <f t="shared" ca="1" si="318"/>
        <v/>
      </c>
      <c r="AX611" s="121" t="str">
        <f t="shared" ca="1" si="319"/>
        <v/>
      </c>
      <c r="AY611" s="53" t="str">
        <f t="shared" ca="1" si="320"/>
        <v/>
      </c>
      <c r="AZ611" t="str">
        <f t="shared" ca="1" si="321"/>
        <v/>
      </c>
      <c r="BA611" s="121" t="str">
        <f t="shared" ca="1" si="322"/>
        <v/>
      </c>
      <c r="BB611" s="53" t="str">
        <f t="shared" ca="1" si="323"/>
        <v/>
      </c>
      <c r="BC611" t="str">
        <f t="shared" ca="1" si="324"/>
        <v/>
      </c>
      <c r="BD611" s="121" t="str">
        <f t="shared" ca="1" si="325"/>
        <v/>
      </c>
      <c r="BE611" s="53" t="str">
        <f t="shared" ca="1" si="326"/>
        <v/>
      </c>
      <c r="BF611" t="str">
        <f t="shared" ca="1" si="327"/>
        <v/>
      </c>
      <c r="BG611" s="121" t="str">
        <f t="shared" ca="1" si="328"/>
        <v/>
      </c>
      <c r="BH611" s="53" t="str">
        <f t="shared" ca="1" si="329"/>
        <v/>
      </c>
    </row>
    <row r="612" spans="1:60" ht="15.75" thickBot="1" x14ac:dyDescent="0.3">
      <c r="A612" s="48"/>
      <c r="B612" s="48"/>
      <c r="C612" s="48"/>
      <c r="D612" s="48"/>
      <c r="E612" s="48"/>
      <c r="F612" s="48"/>
      <c r="G612" s="48"/>
      <c r="H612" s="48"/>
      <c r="I612" s="48"/>
      <c r="J612" s="220" t="str">
        <f>IF(ISBLANK($G612),"",VLOOKUP($G612,'Chp 3 - Condition Assessment'!$N$5:$R$1000,4,FALSE))</f>
        <v/>
      </c>
      <c r="K612" s="105" t="str">
        <f>IF(ISBLANK($G612),"",VLOOKUP($G612,'Chp 3 - Condition Assessment'!$N$5:$R$1000,5,FALSE))</f>
        <v/>
      </c>
      <c r="L612" s="32" t="str">
        <f t="shared" si="309"/>
        <v xml:space="preserve">  </v>
      </c>
      <c r="P612" t="b">
        <f t="shared" si="304"/>
        <v>0</v>
      </c>
      <c r="Q612" t="str">
        <f t="shared" si="306"/>
        <v/>
      </c>
      <c r="R612" s="53" t="str">
        <f t="shared" si="331"/>
        <v/>
      </c>
      <c r="S612" s="108" t="str">
        <f t="shared" si="332"/>
        <v/>
      </c>
      <c r="T612" s="81" t="str">
        <f t="shared" si="333"/>
        <v/>
      </c>
      <c r="U612" s="105" t="str">
        <f t="shared" ca="1" si="335"/>
        <v/>
      </c>
      <c r="V612" s="105" t="str">
        <f t="shared" ca="1" si="335"/>
        <v/>
      </c>
      <c r="W612" s="105" t="str">
        <f t="shared" ca="1" si="335"/>
        <v/>
      </c>
      <c r="X612" s="105" t="str">
        <f t="shared" ca="1" si="335"/>
        <v/>
      </c>
      <c r="Y612" s="105" t="str">
        <f t="shared" ca="1" si="335"/>
        <v/>
      </c>
      <c r="AB612" s="111" t="str">
        <f t="shared" si="334"/>
        <v xml:space="preserve"> </v>
      </c>
      <c r="AC612" s="135"/>
      <c r="AD612" s="136"/>
      <c r="AE612" s="118" t="str">
        <f t="shared" si="310"/>
        <v/>
      </c>
      <c r="AF612" s="135"/>
      <c r="AG612" s="136"/>
      <c r="AH612" s="118" t="str">
        <f t="shared" si="311"/>
        <v/>
      </c>
      <c r="AI612" s="135"/>
      <c r="AJ612" s="136"/>
      <c r="AK612" s="118" t="str">
        <f t="shared" si="312"/>
        <v/>
      </c>
      <c r="AL612" s="135"/>
      <c r="AM612" s="136"/>
      <c r="AN612" s="118" t="str">
        <f t="shared" si="313"/>
        <v/>
      </c>
      <c r="AO612" s="135"/>
      <c r="AP612" s="136"/>
      <c r="AQ612" s="118" t="str">
        <f t="shared" si="314"/>
        <v/>
      </c>
      <c r="AT612" s="111" t="str">
        <f t="shared" si="315"/>
        <v xml:space="preserve"> </v>
      </c>
      <c r="AU612" t="str">
        <f t="shared" ca="1" si="316"/>
        <v/>
      </c>
      <c r="AV612" s="53" t="str">
        <f t="shared" ca="1" si="317"/>
        <v/>
      </c>
      <c r="AW612" t="str">
        <f t="shared" ca="1" si="318"/>
        <v/>
      </c>
      <c r="AX612" s="121" t="str">
        <f t="shared" ca="1" si="319"/>
        <v/>
      </c>
      <c r="AY612" s="53" t="str">
        <f t="shared" ca="1" si="320"/>
        <v/>
      </c>
      <c r="AZ612" t="str">
        <f t="shared" ca="1" si="321"/>
        <v/>
      </c>
      <c r="BA612" s="121" t="str">
        <f t="shared" ca="1" si="322"/>
        <v/>
      </c>
      <c r="BB612" s="53" t="str">
        <f t="shared" ca="1" si="323"/>
        <v/>
      </c>
      <c r="BC612" t="str">
        <f t="shared" ca="1" si="324"/>
        <v/>
      </c>
      <c r="BD612" s="121" t="str">
        <f t="shared" ca="1" si="325"/>
        <v/>
      </c>
      <c r="BE612" s="53" t="str">
        <f t="shared" ca="1" si="326"/>
        <v/>
      </c>
      <c r="BF612" t="str">
        <f t="shared" ca="1" si="327"/>
        <v/>
      </c>
      <c r="BG612" s="121" t="str">
        <f t="shared" ca="1" si="328"/>
        <v/>
      </c>
      <c r="BH612" s="53" t="str">
        <f t="shared" ca="1" si="329"/>
        <v/>
      </c>
    </row>
    <row r="613" spans="1:60" ht="15.75" thickBot="1" x14ac:dyDescent="0.3">
      <c r="A613" s="48"/>
      <c r="B613" s="48"/>
      <c r="C613" s="48"/>
      <c r="D613" s="48"/>
      <c r="E613" s="48"/>
      <c r="F613" s="48"/>
      <c r="G613" s="48"/>
      <c r="H613" s="48"/>
      <c r="I613" s="48"/>
      <c r="J613" s="220" t="str">
        <f>IF(ISBLANK($G613),"",VLOOKUP($G613,'Chp 3 - Condition Assessment'!$N$5:$R$1000,4,FALSE))</f>
        <v/>
      </c>
      <c r="K613" s="105" t="str">
        <f>IF(ISBLANK($G613),"",VLOOKUP($G613,'Chp 3 - Condition Assessment'!$N$5:$R$1000,5,FALSE))</f>
        <v/>
      </c>
      <c r="L613" s="32" t="str">
        <f t="shared" si="309"/>
        <v xml:space="preserve">  </v>
      </c>
      <c r="P613" t="b">
        <f t="shared" si="304"/>
        <v>0</v>
      </c>
      <c r="Q613" t="str">
        <f t="shared" si="306"/>
        <v/>
      </c>
      <c r="R613" s="53" t="str">
        <f t="shared" si="331"/>
        <v/>
      </c>
      <c r="S613" s="108" t="str">
        <f t="shared" si="332"/>
        <v/>
      </c>
      <c r="T613" s="81" t="str">
        <f t="shared" si="333"/>
        <v/>
      </c>
      <c r="U613" s="105" t="str">
        <f t="shared" ca="1" si="335"/>
        <v/>
      </c>
      <c r="V613" s="105" t="str">
        <f t="shared" ca="1" si="335"/>
        <v/>
      </c>
      <c r="W613" s="105" t="str">
        <f t="shared" ca="1" si="335"/>
        <v/>
      </c>
      <c r="X613" s="105" t="str">
        <f t="shared" ca="1" si="335"/>
        <v/>
      </c>
      <c r="Y613" s="105" t="str">
        <f t="shared" ca="1" si="335"/>
        <v/>
      </c>
      <c r="AB613" s="111" t="str">
        <f t="shared" si="334"/>
        <v xml:space="preserve"> </v>
      </c>
      <c r="AC613" s="135"/>
      <c r="AD613" s="136"/>
      <c r="AE613" s="118" t="str">
        <f t="shared" si="310"/>
        <v/>
      </c>
      <c r="AF613" s="135"/>
      <c r="AG613" s="136"/>
      <c r="AH613" s="118" t="str">
        <f t="shared" si="311"/>
        <v/>
      </c>
      <c r="AI613" s="135"/>
      <c r="AJ613" s="136"/>
      <c r="AK613" s="118" t="str">
        <f t="shared" si="312"/>
        <v/>
      </c>
      <c r="AL613" s="135"/>
      <c r="AM613" s="136"/>
      <c r="AN613" s="118" t="str">
        <f t="shared" si="313"/>
        <v/>
      </c>
      <c r="AO613" s="135"/>
      <c r="AP613" s="136"/>
      <c r="AQ613" s="118" t="str">
        <f t="shared" si="314"/>
        <v/>
      </c>
      <c r="AT613" s="111" t="str">
        <f t="shared" si="315"/>
        <v xml:space="preserve"> </v>
      </c>
      <c r="AU613" t="str">
        <f t="shared" ca="1" si="316"/>
        <v/>
      </c>
      <c r="AV613" s="53" t="str">
        <f t="shared" ca="1" si="317"/>
        <v/>
      </c>
      <c r="AW613" t="str">
        <f t="shared" ca="1" si="318"/>
        <v/>
      </c>
      <c r="AX613" s="121" t="str">
        <f t="shared" ca="1" si="319"/>
        <v/>
      </c>
      <c r="AY613" s="53" t="str">
        <f t="shared" ca="1" si="320"/>
        <v/>
      </c>
      <c r="AZ613" t="str">
        <f t="shared" ca="1" si="321"/>
        <v/>
      </c>
      <c r="BA613" s="121" t="str">
        <f t="shared" ca="1" si="322"/>
        <v/>
      </c>
      <c r="BB613" s="53" t="str">
        <f t="shared" ca="1" si="323"/>
        <v/>
      </c>
      <c r="BC613" t="str">
        <f t="shared" ca="1" si="324"/>
        <v/>
      </c>
      <c r="BD613" s="121" t="str">
        <f t="shared" ca="1" si="325"/>
        <v/>
      </c>
      <c r="BE613" s="53" t="str">
        <f t="shared" ca="1" si="326"/>
        <v/>
      </c>
      <c r="BF613" t="str">
        <f t="shared" ca="1" si="327"/>
        <v/>
      </c>
      <c r="BG613" s="121" t="str">
        <f t="shared" ca="1" si="328"/>
        <v/>
      </c>
      <c r="BH613" s="53" t="str">
        <f t="shared" ca="1" si="329"/>
        <v/>
      </c>
    </row>
    <row r="614" spans="1:60" ht="15.75" thickBot="1" x14ac:dyDescent="0.3">
      <c r="A614" s="48"/>
      <c r="B614" s="48"/>
      <c r="C614" s="48"/>
      <c r="D614" s="48"/>
      <c r="E614" s="48"/>
      <c r="F614" s="48"/>
      <c r="G614" s="48"/>
      <c r="H614" s="48"/>
      <c r="I614" s="48"/>
      <c r="J614" s="220" t="str">
        <f>IF(ISBLANK($G614),"",VLOOKUP($G614,'Chp 3 - Condition Assessment'!$N$5:$R$1000,4,FALSE))</f>
        <v/>
      </c>
      <c r="K614" s="105" t="str">
        <f>IF(ISBLANK($G614),"",VLOOKUP($G614,'Chp 3 - Condition Assessment'!$N$5:$R$1000,5,FALSE))</f>
        <v/>
      </c>
      <c r="L614" s="32" t="str">
        <f t="shared" si="309"/>
        <v xml:space="preserve">  </v>
      </c>
      <c r="P614" t="b">
        <f t="shared" si="304"/>
        <v>0</v>
      </c>
      <c r="Q614" t="str">
        <f t="shared" si="306"/>
        <v/>
      </c>
      <c r="R614" s="53" t="str">
        <f t="shared" si="331"/>
        <v/>
      </c>
      <c r="S614" s="108" t="str">
        <f t="shared" si="332"/>
        <v/>
      </c>
      <c r="T614" s="81" t="str">
        <f t="shared" si="333"/>
        <v/>
      </c>
      <c r="U614" s="105" t="str">
        <f t="shared" ca="1" si="335"/>
        <v/>
      </c>
      <c r="V614" s="105" t="str">
        <f t="shared" ca="1" si="335"/>
        <v/>
      </c>
      <c r="W614" s="105" t="str">
        <f t="shared" ca="1" si="335"/>
        <v/>
      </c>
      <c r="X614" s="105" t="str">
        <f t="shared" ca="1" si="335"/>
        <v/>
      </c>
      <c r="Y614" s="105" t="str">
        <f t="shared" ca="1" si="335"/>
        <v/>
      </c>
      <c r="AB614" s="111" t="str">
        <f t="shared" si="334"/>
        <v xml:space="preserve"> </v>
      </c>
      <c r="AC614" s="135"/>
      <c r="AD614" s="136"/>
      <c r="AE614" s="118" t="str">
        <f t="shared" si="310"/>
        <v/>
      </c>
      <c r="AF614" s="135"/>
      <c r="AG614" s="136"/>
      <c r="AH614" s="118" t="str">
        <f t="shared" si="311"/>
        <v/>
      </c>
      <c r="AI614" s="135"/>
      <c r="AJ614" s="136"/>
      <c r="AK614" s="118" t="str">
        <f t="shared" si="312"/>
        <v/>
      </c>
      <c r="AL614" s="135"/>
      <c r="AM614" s="136"/>
      <c r="AN614" s="118" t="str">
        <f t="shared" si="313"/>
        <v/>
      </c>
      <c r="AO614" s="135"/>
      <c r="AP614" s="136"/>
      <c r="AQ614" s="118" t="str">
        <f t="shared" si="314"/>
        <v/>
      </c>
      <c r="AT614" s="111" t="str">
        <f t="shared" si="315"/>
        <v xml:space="preserve"> </v>
      </c>
      <c r="AU614" t="str">
        <f t="shared" ca="1" si="316"/>
        <v/>
      </c>
      <c r="AV614" s="53" t="str">
        <f t="shared" ca="1" si="317"/>
        <v/>
      </c>
      <c r="AW614" t="str">
        <f t="shared" ca="1" si="318"/>
        <v/>
      </c>
      <c r="AX614" s="121" t="str">
        <f t="shared" ca="1" si="319"/>
        <v/>
      </c>
      <c r="AY614" s="53" t="str">
        <f t="shared" ca="1" si="320"/>
        <v/>
      </c>
      <c r="AZ614" t="str">
        <f t="shared" ca="1" si="321"/>
        <v/>
      </c>
      <c r="BA614" s="121" t="str">
        <f t="shared" ca="1" si="322"/>
        <v/>
      </c>
      <c r="BB614" s="53" t="str">
        <f t="shared" ca="1" si="323"/>
        <v/>
      </c>
      <c r="BC614" t="str">
        <f t="shared" ca="1" si="324"/>
        <v/>
      </c>
      <c r="BD614" s="121" t="str">
        <f t="shared" ca="1" si="325"/>
        <v/>
      </c>
      <c r="BE614" s="53" t="str">
        <f t="shared" ca="1" si="326"/>
        <v/>
      </c>
      <c r="BF614" t="str">
        <f t="shared" ca="1" si="327"/>
        <v/>
      </c>
      <c r="BG614" s="121" t="str">
        <f t="shared" ca="1" si="328"/>
        <v/>
      </c>
      <c r="BH614" s="53" t="str">
        <f t="shared" ca="1" si="329"/>
        <v/>
      </c>
    </row>
    <row r="615" spans="1:60" ht="15.75" thickBot="1" x14ac:dyDescent="0.3">
      <c r="A615" s="48"/>
      <c r="B615" s="48"/>
      <c r="C615" s="48"/>
      <c r="D615" s="48"/>
      <c r="E615" s="48"/>
      <c r="F615" s="48"/>
      <c r="G615" s="48"/>
      <c r="H615" s="48"/>
      <c r="I615" s="48"/>
      <c r="J615" s="220" t="str">
        <f>IF(ISBLANK($G615),"",VLOOKUP($G615,'Chp 3 - Condition Assessment'!$N$5:$R$1000,4,FALSE))</f>
        <v/>
      </c>
      <c r="K615" s="105" t="str">
        <f>IF(ISBLANK($G615),"",VLOOKUP($G615,'Chp 3 - Condition Assessment'!$N$5:$R$1000,5,FALSE))</f>
        <v/>
      </c>
      <c r="L615" s="32" t="str">
        <f t="shared" si="309"/>
        <v xml:space="preserve">  </v>
      </c>
      <c r="P615" t="b">
        <f t="shared" si="304"/>
        <v>0</v>
      </c>
      <c r="Q615" t="str">
        <f t="shared" si="306"/>
        <v/>
      </c>
      <c r="R615" s="53" t="str">
        <f t="shared" si="331"/>
        <v/>
      </c>
      <c r="S615" s="108" t="str">
        <f t="shared" si="332"/>
        <v/>
      </c>
      <c r="T615" s="81" t="str">
        <f t="shared" si="333"/>
        <v/>
      </c>
      <c r="U615" s="105" t="str">
        <f t="shared" ca="1" si="335"/>
        <v/>
      </c>
      <c r="V615" s="105" t="str">
        <f t="shared" ca="1" si="335"/>
        <v/>
      </c>
      <c r="W615" s="105" t="str">
        <f t="shared" ca="1" si="335"/>
        <v/>
      </c>
      <c r="X615" s="105" t="str">
        <f t="shared" ca="1" si="335"/>
        <v/>
      </c>
      <c r="Y615" s="105" t="str">
        <f t="shared" ca="1" si="335"/>
        <v/>
      </c>
      <c r="AB615" s="111" t="str">
        <f t="shared" si="334"/>
        <v xml:space="preserve"> </v>
      </c>
      <c r="AC615" s="135"/>
      <c r="AD615" s="136"/>
      <c r="AE615" s="118" t="str">
        <f t="shared" si="310"/>
        <v/>
      </c>
      <c r="AF615" s="135"/>
      <c r="AG615" s="136"/>
      <c r="AH615" s="118" t="str">
        <f t="shared" si="311"/>
        <v/>
      </c>
      <c r="AI615" s="135"/>
      <c r="AJ615" s="136"/>
      <c r="AK615" s="118" t="str">
        <f t="shared" si="312"/>
        <v/>
      </c>
      <c r="AL615" s="135"/>
      <c r="AM615" s="136"/>
      <c r="AN615" s="118" t="str">
        <f t="shared" si="313"/>
        <v/>
      </c>
      <c r="AO615" s="135"/>
      <c r="AP615" s="136"/>
      <c r="AQ615" s="118" t="str">
        <f t="shared" si="314"/>
        <v/>
      </c>
      <c r="AT615" s="111" t="str">
        <f t="shared" si="315"/>
        <v xml:space="preserve"> </v>
      </c>
      <c r="AU615" t="str">
        <f t="shared" ca="1" si="316"/>
        <v/>
      </c>
      <c r="AV615" s="53" t="str">
        <f t="shared" ca="1" si="317"/>
        <v/>
      </c>
      <c r="AW615" t="str">
        <f t="shared" ca="1" si="318"/>
        <v/>
      </c>
      <c r="AX615" s="121" t="str">
        <f t="shared" ca="1" si="319"/>
        <v/>
      </c>
      <c r="AY615" s="53" t="str">
        <f t="shared" ca="1" si="320"/>
        <v/>
      </c>
      <c r="AZ615" t="str">
        <f t="shared" ca="1" si="321"/>
        <v/>
      </c>
      <c r="BA615" s="121" t="str">
        <f t="shared" ca="1" si="322"/>
        <v/>
      </c>
      <c r="BB615" s="53" t="str">
        <f t="shared" ca="1" si="323"/>
        <v/>
      </c>
      <c r="BC615" t="str">
        <f t="shared" ca="1" si="324"/>
        <v/>
      </c>
      <c r="BD615" s="121" t="str">
        <f t="shared" ca="1" si="325"/>
        <v/>
      </c>
      <c r="BE615" s="53" t="str">
        <f t="shared" ca="1" si="326"/>
        <v/>
      </c>
      <c r="BF615" t="str">
        <f t="shared" ca="1" si="327"/>
        <v/>
      </c>
      <c r="BG615" s="121" t="str">
        <f t="shared" ca="1" si="328"/>
        <v/>
      </c>
      <c r="BH615" s="53" t="str">
        <f t="shared" ca="1" si="329"/>
        <v/>
      </c>
    </row>
    <row r="616" spans="1:60" ht="15.75" thickBot="1" x14ac:dyDescent="0.3">
      <c r="A616" s="48"/>
      <c r="B616" s="48"/>
      <c r="C616" s="48"/>
      <c r="D616" s="48"/>
      <c r="E616" s="48"/>
      <c r="F616" s="48"/>
      <c r="G616" s="48"/>
      <c r="H616" s="48"/>
      <c r="I616" s="48"/>
      <c r="J616" s="220" t="str">
        <f>IF(ISBLANK($G616),"",VLOOKUP($G616,'Chp 3 - Condition Assessment'!$N$5:$R$1000,4,FALSE))</f>
        <v/>
      </c>
      <c r="K616" s="105" t="str">
        <f>IF(ISBLANK($G616),"",VLOOKUP($G616,'Chp 3 - Condition Assessment'!$N$5:$R$1000,5,FALSE))</f>
        <v/>
      </c>
      <c r="L616" s="32" t="str">
        <f t="shared" si="309"/>
        <v xml:space="preserve">  </v>
      </c>
      <c r="P616" t="b">
        <f t="shared" si="304"/>
        <v>0</v>
      </c>
      <c r="Q616" t="str">
        <f t="shared" si="306"/>
        <v/>
      </c>
      <c r="R616" s="53" t="str">
        <f t="shared" si="331"/>
        <v/>
      </c>
      <c r="S616" s="108" t="str">
        <f t="shared" si="332"/>
        <v/>
      </c>
      <c r="T616" s="81" t="str">
        <f t="shared" si="333"/>
        <v/>
      </c>
      <c r="U616" s="105" t="str">
        <f t="shared" ref="U616:Y625" ca="1" si="336">IFERROR(IF((U$10-$S616)&lt;=$T616,$Q616,0),"")</f>
        <v/>
      </c>
      <c r="V616" s="105" t="str">
        <f t="shared" ca="1" si="336"/>
        <v/>
      </c>
      <c r="W616" s="105" t="str">
        <f t="shared" ca="1" si="336"/>
        <v/>
      </c>
      <c r="X616" s="105" t="str">
        <f t="shared" ca="1" si="336"/>
        <v/>
      </c>
      <c r="Y616" s="105" t="str">
        <f t="shared" ca="1" si="336"/>
        <v/>
      </c>
      <c r="AB616" s="111" t="str">
        <f t="shared" si="334"/>
        <v xml:space="preserve"> </v>
      </c>
      <c r="AC616" s="135"/>
      <c r="AD616" s="136"/>
      <c r="AE616" s="118" t="str">
        <f t="shared" si="310"/>
        <v/>
      </c>
      <c r="AF616" s="135"/>
      <c r="AG616" s="136"/>
      <c r="AH616" s="118" t="str">
        <f t="shared" si="311"/>
        <v/>
      </c>
      <c r="AI616" s="135"/>
      <c r="AJ616" s="136"/>
      <c r="AK616" s="118" t="str">
        <f t="shared" si="312"/>
        <v/>
      </c>
      <c r="AL616" s="135"/>
      <c r="AM616" s="136"/>
      <c r="AN616" s="118" t="str">
        <f t="shared" si="313"/>
        <v/>
      </c>
      <c r="AO616" s="135"/>
      <c r="AP616" s="136"/>
      <c r="AQ616" s="118" t="str">
        <f t="shared" si="314"/>
        <v/>
      </c>
      <c r="AT616" s="111" t="str">
        <f t="shared" si="315"/>
        <v xml:space="preserve"> </v>
      </c>
      <c r="AU616" t="str">
        <f t="shared" ca="1" si="316"/>
        <v/>
      </c>
      <c r="AV616" s="53" t="str">
        <f t="shared" ca="1" si="317"/>
        <v/>
      </c>
      <c r="AW616" t="str">
        <f t="shared" ca="1" si="318"/>
        <v/>
      </c>
      <c r="AX616" s="121" t="str">
        <f t="shared" ca="1" si="319"/>
        <v/>
      </c>
      <c r="AY616" s="53" t="str">
        <f t="shared" ca="1" si="320"/>
        <v/>
      </c>
      <c r="AZ616" t="str">
        <f t="shared" ca="1" si="321"/>
        <v/>
      </c>
      <c r="BA616" s="121" t="str">
        <f t="shared" ca="1" si="322"/>
        <v/>
      </c>
      <c r="BB616" s="53" t="str">
        <f t="shared" ca="1" si="323"/>
        <v/>
      </c>
      <c r="BC616" t="str">
        <f t="shared" ca="1" si="324"/>
        <v/>
      </c>
      <c r="BD616" s="121" t="str">
        <f t="shared" ca="1" si="325"/>
        <v/>
      </c>
      <c r="BE616" s="53" t="str">
        <f t="shared" ca="1" si="326"/>
        <v/>
      </c>
      <c r="BF616" t="str">
        <f t="shared" ca="1" si="327"/>
        <v/>
      </c>
      <c r="BG616" s="121" t="str">
        <f t="shared" ca="1" si="328"/>
        <v/>
      </c>
      <c r="BH616" s="53" t="str">
        <f t="shared" ca="1" si="329"/>
        <v/>
      </c>
    </row>
    <row r="617" spans="1:60" ht="15.75" thickBot="1" x14ac:dyDescent="0.3">
      <c r="A617" s="48"/>
      <c r="B617" s="48"/>
      <c r="C617" s="48"/>
      <c r="D617" s="48"/>
      <c r="E617" s="48"/>
      <c r="F617" s="48"/>
      <c r="G617" s="48"/>
      <c r="H617" s="48"/>
      <c r="I617" s="48"/>
      <c r="J617" s="220" t="str">
        <f>IF(ISBLANK($G617),"",VLOOKUP($G617,'Chp 3 - Condition Assessment'!$N$5:$R$1000,4,FALSE))</f>
        <v/>
      </c>
      <c r="K617" s="105" t="str">
        <f>IF(ISBLANK($G617),"",VLOOKUP($G617,'Chp 3 - Condition Assessment'!$N$5:$R$1000,5,FALSE))</f>
        <v/>
      </c>
      <c r="L617" s="32" t="str">
        <f t="shared" si="309"/>
        <v xml:space="preserve">  </v>
      </c>
      <c r="P617" t="b">
        <f t="shared" si="304"/>
        <v>0</v>
      </c>
      <c r="Q617" t="str">
        <f t="shared" si="306"/>
        <v/>
      </c>
      <c r="R617" s="53" t="str">
        <f t="shared" si="331"/>
        <v/>
      </c>
      <c r="S617" s="108" t="str">
        <f t="shared" si="332"/>
        <v/>
      </c>
      <c r="T617" s="81" t="str">
        <f t="shared" si="333"/>
        <v/>
      </c>
      <c r="U617" s="105" t="str">
        <f t="shared" ca="1" si="336"/>
        <v/>
      </c>
      <c r="V617" s="105" t="str">
        <f t="shared" ca="1" si="336"/>
        <v/>
      </c>
      <c r="W617" s="105" t="str">
        <f t="shared" ca="1" si="336"/>
        <v/>
      </c>
      <c r="X617" s="105" t="str">
        <f t="shared" ca="1" si="336"/>
        <v/>
      </c>
      <c r="Y617" s="105" t="str">
        <f t="shared" ca="1" si="336"/>
        <v/>
      </c>
      <c r="AB617" s="111" t="str">
        <f t="shared" si="334"/>
        <v xml:space="preserve"> </v>
      </c>
      <c r="AC617" s="135"/>
      <c r="AD617" s="136"/>
      <c r="AE617" s="118" t="str">
        <f t="shared" si="310"/>
        <v/>
      </c>
      <c r="AF617" s="135"/>
      <c r="AG617" s="136"/>
      <c r="AH617" s="118" t="str">
        <f t="shared" si="311"/>
        <v/>
      </c>
      <c r="AI617" s="135"/>
      <c r="AJ617" s="136"/>
      <c r="AK617" s="118" t="str">
        <f t="shared" si="312"/>
        <v/>
      </c>
      <c r="AL617" s="135"/>
      <c r="AM617" s="136"/>
      <c r="AN617" s="118" t="str">
        <f t="shared" si="313"/>
        <v/>
      </c>
      <c r="AO617" s="135"/>
      <c r="AP617" s="136"/>
      <c r="AQ617" s="118" t="str">
        <f t="shared" si="314"/>
        <v/>
      </c>
      <c r="AT617" s="111" t="str">
        <f t="shared" si="315"/>
        <v xml:space="preserve"> </v>
      </c>
      <c r="AU617" t="str">
        <f t="shared" ca="1" si="316"/>
        <v/>
      </c>
      <c r="AV617" s="53" t="str">
        <f t="shared" ca="1" si="317"/>
        <v/>
      </c>
      <c r="AW617" t="str">
        <f t="shared" ca="1" si="318"/>
        <v/>
      </c>
      <c r="AX617" s="121" t="str">
        <f t="shared" ca="1" si="319"/>
        <v/>
      </c>
      <c r="AY617" s="53" t="str">
        <f t="shared" ca="1" si="320"/>
        <v/>
      </c>
      <c r="AZ617" t="str">
        <f t="shared" ca="1" si="321"/>
        <v/>
      </c>
      <c r="BA617" s="121" t="str">
        <f t="shared" ca="1" si="322"/>
        <v/>
      </c>
      <c r="BB617" s="53" t="str">
        <f t="shared" ca="1" si="323"/>
        <v/>
      </c>
      <c r="BC617" t="str">
        <f t="shared" ca="1" si="324"/>
        <v/>
      </c>
      <c r="BD617" s="121" t="str">
        <f t="shared" ca="1" si="325"/>
        <v/>
      </c>
      <c r="BE617" s="53" t="str">
        <f t="shared" ca="1" si="326"/>
        <v/>
      </c>
      <c r="BF617" t="str">
        <f t="shared" ca="1" si="327"/>
        <v/>
      </c>
      <c r="BG617" s="121" t="str">
        <f t="shared" ca="1" si="328"/>
        <v/>
      </c>
      <c r="BH617" s="53" t="str">
        <f t="shared" ca="1" si="329"/>
        <v/>
      </c>
    </row>
    <row r="618" spans="1:60" ht="15.75" thickBot="1" x14ac:dyDescent="0.3">
      <c r="A618" s="48"/>
      <c r="B618" s="48"/>
      <c r="C618" s="48"/>
      <c r="D618" s="48"/>
      <c r="E618" s="48"/>
      <c r="F618" s="48"/>
      <c r="G618" s="48"/>
      <c r="H618" s="48"/>
      <c r="I618" s="48"/>
      <c r="J618" s="220" t="str">
        <f>IF(ISBLANK($G618),"",VLOOKUP($G618,'Chp 3 - Condition Assessment'!$N$5:$R$1000,4,FALSE))</f>
        <v/>
      </c>
      <c r="K618" s="105" t="str">
        <f>IF(ISBLANK($G618),"",VLOOKUP($G618,'Chp 3 - Condition Assessment'!$N$5:$R$1000,5,FALSE))</f>
        <v/>
      </c>
      <c r="L618" s="32" t="str">
        <f t="shared" si="309"/>
        <v xml:space="preserve">  </v>
      </c>
      <c r="P618" t="b">
        <f t="shared" si="304"/>
        <v>0</v>
      </c>
      <c r="Q618" t="str">
        <f t="shared" si="306"/>
        <v/>
      </c>
      <c r="R618" s="53" t="str">
        <f t="shared" si="331"/>
        <v/>
      </c>
      <c r="S618" s="108" t="str">
        <f t="shared" si="332"/>
        <v/>
      </c>
      <c r="T618" s="81" t="str">
        <f t="shared" si="333"/>
        <v/>
      </c>
      <c r="U618" s="105" t="str">
        <f t="shared" ca="1" si="336"/>
        <v/>
      </c>
      <c r="V618" s="105" t="str">
        <f t="shared" ca="1" si="336"/>
        <v/>
      </c>
      <c r="W618" s="105" t="str">
        <f t="shared" ca="1" si="336"/>
        <v/>
      </c>
      <c r="X618" s="105" t="str">
        <f t="shared" ca="1" si="336"/>
        <v/>
      </c>
      <c r="Y618" s="105" t="str">
        <f t="shared" ca="1" si="336"/>
        <v/>
      </c>
      <c r="AB618" s="111" t="str">
        <f t="shared" si="334"/>
        <v xml:space="preserve"> </v>
      </c>
      <c r="AC618" s="135"/>
      <c r="AD618" s="136"/>
      <c r="AE618" s="118" t="str">
        <f t="shared" si="310"/>
        <v/>
      </c>
      <c r="AF618" s="135"/>
      <c r="AG618" s="136"/>
      <c r="AH618" s="118" t="str">
        <f t="shared" si="311"/>
        <v/>
      </c>
      <c r="AI618" s="135"/>
      <c r="AJ618" s="136"/>
      <c r="AK618" s="118" t="str">
        <f t="shared" si="312"/>
        <v/>
      </c>
      <c r="AL618" s="135"/>
      <c r="AM618" s="136"/>
      <c r="AN618" s="118" t="str">
        <f t="shared" si="313"/>
        <v/>
      </c>
      <c r="AO618" s="135"/>
      <c r="AP618" s="136"/>
      <c r="AQ618" s="118" t="str">
        <f t="shared" si="314"/>
        <v/>
      </c>
      <c r="AT618" s="111" t="str">
        <f t="shared" si="315"/>
        <v xml:space="preserve"> </v>
      </c>
      <c r="AU618" t="str">
        <f t="shared" ca="1" si="316"/>
        <v/>
      </c>
      <c r="AV618" s="53" t="str">
        <f t="shared" ca="1" si="317"/>
        <v/>
      </c>
      <c r="AW618" t="str">
        <f t="shared" ca="1" si="318"/>
        <v/>
      </c>
      <c r="AX618" s="121" t="str">
        <f t="shared" ca="1" si="319"/>
        <v/>
      </c>
      <c r="AY618" s="53" t="str">
        <f t="shared" ca="1" si="320"/>
        <v/>
      </c>
      <c r="AZ618" t="str">
        <f t="shared" ca="1" si="321"/>
        <v/>
      </c>
      <c r="BA618" s="121" t="str">
        <f t="shared" ca="1" si="322"/>
        <v/>
      </c>
      <c r="BB618" s="53" t="str">
        <f t="shared" ca="1" si="323"/>
        <v/>
      </c>
      <c r="BC618" t="str">
        <f t="shared" ca="1" si="324"/>
        <v/>
      </c>
      <c r="BD618" s="121" t="str">
        <f t="shared" ca="1" si="325"/>
        <v/>
      </c>
      <c r="BE618" s="53" t="str">
        <f t="shared" ca="1" si="326"/>
        <v/>
      </c>
      <c r="BF618" t="str">
        <f t="shared" ca="1" si="327"/>
        <v/>
      </c>
      <c r="BG618" s="121" t="str">
        <f t="shared" ca="1" si="328"/>
        <v/>
      </c>
      <c r="BH618" s="53" t="str">
        <f t="shared" ca="1" si="329"/>
        <v/>
      </c>
    </row>
    <row r="619" spans="1:60" ht="15.75" thickBot="1" x14ac:dyDescent="0.3">
      <c r="A619" s="48"/>
      <c r="B619" s="48"/>
      <c r="C619" s="48"/>
      <c r="D619" s="48"/>
      <c r="E619" s="48"/>
      <c r="F619" s="48"/>
      <c r="G619" s="48"/>
      <c r="H619" s="48"/>
      <c r="I619" s="48"/>
      <c r="J619" s="220" t="str">
        <f>IF(ISBLANK($G619),"",VLOOKUP($G619,'Chp 3 - Condition Assessment'!$N$5:$R$1000,4,FALSE))</f>
        <v/>
      </c>
      <c r="K619" s="105" t="str">
        <f>IF(ISBLANK($G619),"",VLOOKUP($G619,'Chp 3 - Condition Assessment'!$N$5:$R$1000,5,FALSE))</f>
        <v/>
      </c>
      <c r="L619" s="32" t="str">
        <f t="shared" si="309"/>
        <v xml:space="preserve">  </v>
      </c>
      <c r="P619" t="b">
        <f t="shared" si="304"/>
        <v>0</v>
      </c>
      <c r="Q619" t="str">
        <f t="shared" si="306"/>
        <v/>
      </c>
      <c r="R619" s="53" t="str">
        <f t="shared" si="331"/>
        <v/>
      </c>
      <c r="S619" s="108" t="str">
        <f t="shared" si="332"/>
        <v/>
      </c>
      <c r="T619" s="81" t="str">
        <f t="shared" si="333"/>
        <v/>
      </c>
      <c r="U619" s="105" t="str">
        <f t="shared" ca="1" si="336"/>
        <v/>
      </c>
      <c r="V619" s="105" t="str">
        <f t="shared" ca="1" si="336"/>
        <v/>
      </c>
      <c r="W619" s="105" t="str">
        <f t="shared" ca="1" si="336"/>
        <v/>
      </c>
      <c r="X619" s="105" t="str">
        <f t="shared" ca="1" si="336"/>
        <v/>
      </c>
      <c r="Y619" s="105" t="str">
        <f t="shared" ca="1" si="336"/>
        <v/>
      </c>
      <c r="AB619" s="111" t="str">
        <f t="shared" si="334"/>
        <v xml:space="preserve"> </v>
      </c>
      <c r="AC619" s="135"/>
      <c r="AD619" s="136"/>
      <c r="AE619" s="118" t="str">
        <f t="shared" si="310"/>
        <v/>
      </c>
      <c r="AF619" s="135"/>
      <c r="AG619" s="136"/>
      <c r="AH619" s="118" t="str">
        <f t="shared" si="311"/>
        <v/>
      </c>
      <c r="AI619" s="135"/>
      <c r="AJ619" s="136"/>
      <c r="AK619" s="118" t="str">
        <f t="shared" si="312"/>
        <v/>
      </c>
      <c r="AL619" s="135"/>
      <c r="AM619" s="136"/>
      <c r="AN619" s="118" t="str">
        <f t="shared" si="313"/>
        <v/>
      </c>
      <c r="AO619" s="135"/>
      <c r="AP619" s="136"/>
      <c r="AQ619" s="118" t="str">
        <f t="shared" si="314"/>
        <v/>
      </c>
      <c r="AT619" s="111" t="str">
        <f t="shared" si="315"/>
        <v xml:space="preserve"> </v>
      </c>
      <c r="AU619" t="str">
        <f t="shared" ca="1" si="316"/>
        <v/>
      </c>
      <c r="AV619" s="53" t="str">
        <f t="shared" ca="1" si="317"/>
        <v/>
      </c>
      <c r="AW619" t="str">
        <f t="shared" ca="1" si="318"/>
        <v/>
      </c>
      <c r="AX619" s="121" t="str">
        <f t="shared" ca="1" si="319"/>
        <v/>
      </c>
      <c r="AY619" s="53" t="str">
        <f t="shared" ca="1" si="320"/>
        <v/>
      </c>
      <c r="AZ619" t="str">
        <f t="shared" ca="1" si="321"/>
        <v/>
      </c>
      <c r="BA619" s="121" t="str">
        <f t="shared" ca="1" si="322"/>
        <v/>
      </c>
      <c r="BB619" s="53" t="str">
        <f t="shared" ca="1" si="323"/>
        <v/>
      </c>
      <c r="BC619" t="str">
        <f t="shared" ca="1" si="324"/>
        <v/>
      </c>
      <c r="BD619" s="121" t="str">
        <f t="shared" ca="1" si="325"/>
        <v/>
      </c>
      <c r="BE619" s="53" t="str">
        <f t="shared" ca="1" si="326"/>
        <v/>
      </c>
      <c r="BF619" t="str">
        <f t="shared" ca="1" si="327"/>
        <v/>
      </c>
      <c r="BG619" s="121" t="str">
        <f t="shared" ca="1" si="328"/>
        <v/>
      </c>
      <c r="BH619" s="53" t="str">
        <f t="shared" ca="1" si="329"/>
        <v/>
      </c>
    </row>
    <row r="620" spans="1:60" ht="15.75" thickBot="1" x14ac:dyDescent="0.3">
      <c r="A620" s="48"/>
      <c r="B620" s="48"/>
      <c r="C620" s="48"/>
      <c r="D620" s="48"/>
      <c r="E620" s="48"/>
      <c r="F620" s="48"/>
      <c r="G620" s="48"/>
      <c r="H620" s="48"/>
      <c r="I620" s="48"/>
      <c r="J620" s="220" t="str">
        <f>IF(ISBLANK($G620),"",VLOOKUP($G620,'Chp 3 - Condition Assessment'!$N$5:$R$1000,4,FALSE))</f>
        <v/>
      </c>
      <c r="K620" s="105" t="str">
        <f>IF(ISBLANK($G620),"",VLOOKUP($G620,'Chp 3 - Condition Assessment'!$N$5:$R$1000,5,FALSE))</f>
        <v/>
      </c>
      <c r="L620" s="32" t="str">
        <f t="shared" si="309"/>
        <v xml:space="preserve">  </v>
      </c>
      <c r="P620" t="b">
        <f t="shared" si="304"/>
        <v>0</v>
      </c>
      <c r="Q620" t="str">
        <f t="shared" si="306"/>
        <v/>
      </c>
      <c r="R620" s="53" t="str">
        <f t="shared" si="331"/>
        <v/>
      </c>
      <c r="S620" s="108" t="str">
        <f t="shared" si="332"/>
        <v/>
      </c>
      <c r="T620" s="81" t="str">
        <f t="shared" si="333"/>
        <v/>
      </c>
      <c r="U620" s="105" t="str">
        <f t="shared" ca="1" si="336"/>
        <v/>
      </c>
      <c r="V620" s="105" t="str">
        <f t="shared" ca="1" si="336"/>
        <v/>
      </c>
      <c r="W620" s="105" t="str">
        <f t="shared" ca="1" si="336"/>
        <v/>
      </c>
      <c r="X620" s="105" t="str">
        <f t="shared" ca="1" si="336"/>
        <v/>
      </c>
      <c r="Y620" s="105" t="str">
        <f t="shared" ca="1" si="336"/>
        <v/>
      </c>
      <c r="AB620" s="111" t="str">
        <f t="shared" si="334"/>
        <v xml:space="preserve"> </v>
      </c>
      <c r="AC620" s="135"/>
      <c r="AD620" s="136"/>
      <c r="AE620" s="118" t="str">
        <f t="shared" si="310"/>
        <v/>
      </c>
      <c r="AF620" s="135"/>
      <c r="AG620" s="136"/>
      <c r="AH620" s="118" t="str">
        <f t="shared" si="311"/>
        <v/>
      </c>
      <c r="AI620" s="135"/>
      <c r="AJ620" s="136"/>
      <c r="AK620" s="118" t="str">
        <f t="shared" si="312"/>
        <v/>
      </c>
      <c r="AL620" s="135"/>
      <c r="AM620" s="136"/>
      <c r="AN620" s="118" t="str">
        <f t="shared" si="313"/>
        <v/>
      </c>
      <c r="AO620" s="135"/>
      <c r="AP620" s="136"/>
      <c r="AQ620" s="118" t="str">
        <f t="shared" si="314"/>
        <v/>
      </c>
      <c r="AT620" s="111" t="str">
        <f t="shared" si="315"/>
        <v xml:space="preserve"> </v>
      </c>
      <c r="AU620" t="str">
        <f t="shared" ca="1" si="316"/>
        <v/>
      </c>
      <c r="AV620" s="53" t="str">
        <f t="shared" ca="1" si="317"/>
        <v/>
      </c>
      <c r="AW620" t="str">
        <f t="shared" ca="1" si="318"/>
        <v/>
      </c>
      <c r="AX620" s="121" t="str">
        <f t="shared" ca="1" si="319"/>
        <v/>
      </c>
      <c r="AY620" s="53" t="str">
        <f t="shared" ca="1" si="320"/>
        <v/>
      </c>
      <c r="AZ620" t="str">
        <f t="shared" ca="1" si="321"/>
        <v/>
      </c>
      <c r="BA620" s="121" t="str">
        <f t="shared" ca="1" si="322"/>
        <v/>
      </c>
      <c r="BB620" s="53" t="str">
        <f t="shared" ca="1" si="323"/>
        <v/>
      </c>
      <c r="BC620" t="str">
        <f t="shared" ca="1" si="324"/>
        <v/>
      </c>
      <c r="BD620" s="121" t="str">
        <f t="shared" ca="1" si="325"/>
        <v/>
      </c>
      <c r="BE620" s="53" t="str">
        <f t="shared" ca="1" si="326"/>
        <v/>
      </c>
      <c r="BF620" t="str">
        <f t="shared" ca="1" si="327"/>
        <v/>
      </c>
      <c r="BG620" s="121" t="str">
        <f t="shared" ca="1" si="328"/>
        <v/>
      </c>
      <c r="BH620" s="53" t="str">
        <f t="shared" ca="1" si="329"/>
        <v/>
      </c>
    </row>
    <row r="621" spans="1:60" ht="15.75" thickBot="1" x14ac:dyDescent="0.3">
      <c r="A621" s="48"/>
      <c r="B621" s="48"/>
      <c r="C621" s="48"/>
      <c r="D621" s="48"/>
      <c r="E621" s="48"/>
      <c r="F621" s="48"/>
      <c r="G621" s="48"/>
      <c r="H621" s="48"/>
      <c r="I621" s="48"/>
      <c r="J621" s="220" t="str">
        <f>IF(ISBLANK($G621),"",VLOOKUP($G621,'Chp 3 - Condition Assessment'!$N$5:$R$1000,4,FALSE))</f>
        <v/>
      </c>
      <c r="K621" s="105" t="str">
        <f>IF(ISBLANK($G621),"",VLOOKUP($G621,'Chp 3 - Condition Assessment'!$N$5:$R$1000,5,FALSE))</f>
        <v/>
      </c>
      <c r="L621" s="32" t="str">
        <f t="shared" si="309"/>
        <v xml:space="preserve">  </v>
      </c>
      <c r="P621" t="b">
        <f t="shared" si="304"/>
        <v>0</v>
      </c>
      <c r="Q621" t="str">
        <f t="shared" si="306"/>
        <v/>
      </c>
      <c r="R621" s="53" t="str">
        <f t="shared" si="331"/>
        <v/>
      </c>
      <c r="S621" s="108" t="str">
        <f t="shared" si="332"/>
        <v/>
      </c>
      <c r="T621" s="81" t="str">
        <f t="shared" si="333"/>
        <v/>
      </c>
      <c r="U621" s="105" t="str">
        <f t="shared" ca="1" si="336"/>
        <v/>
      </c>
      <c r="V621" s="105" t="str">
        <f t="shared" ca="1" si="336"/>
        <v/>
      </c>
      <c r="W621" s="105" t="str">
        <f t="shared" ca="1" si="336"/>
        <v/>
      </c>
      <c r="X621" s="105" t="str">
        <f t="shared" ca="1" si="336"/>
        <v/>
      </c>
      <c r="Y621" s="105" t="str">
        <f t="shared" ca="1" si="336"/>
        <v/>
      </c>
      <c r="AB621" s="111" t="str">
        <f t="shared" si="334"/>
        <v xml:space="preserve"> </v>
      </c>
      <c r="AC621" s="135"/>
      <c r="AD621" s="136"/>
      <c r="AE621" s="118" t="str">
        <f t="shared" si="310"/>
        <v/>
      </c>
      <c r="AF621" s="135"/>
      <c r="AG621" s="136"/>
      <c r="AH621" s="118" t="str">
        <f t="shared" si="311"/>
        <v/>
      </c>
      <c r="AI621" s="135"/>
      <c r="AJ621" s="136"/>
      <c r="AK621" s="118" t="str">
        <f t="shared" si="312"/>
        <v/>
      </c>
      <c r="AL621" s="135"/>
      <c r="AM621" s="136"/>
      <c r="AN621" s="118" t="str">
        <f t="shared" si="313"/>
        <v/>
      </c>
      <c r="AO621" s="135"/>
      <c r="AP621" s="136"/>
      <c r="AQ621" s="118" t="str">
        <f t="shared" si="314"/>
        <v/>
      </c>
      <c r="AT621" s="111" t="str">
        <f t="shared" si="315"/>
        <v xml:space="preserve"> </v>
      </c>
      <c r="AU621" t="str">
        <f t="shared" ca="1" si="316"/>
        <v/>
      </c>
      <c r="AV621" s="53" t="str">
        <f t="shared" ca="1" si="317"/>
        <v/>
      </c>
      <c r="AW621" t="str">
        <f t="shared" ca="1" si="318"/>
        <v/>
      </c>
      <c r="AX621" s="121" t="str">
        <f t="shared" ca="1" si="319"/>
        <v/>
      </c>
      <c r="AY621" s="53" t="str">
        <f t="shared" ca="1" si="320"/>
        <v/>
      </c>
      <c r="AZ621" t="str">
        <f t="shared" ca="1" si="321"/>
        <v/>
      </c>
      <c r="BA621" s="121" t="str">
        <f t="shared" ca="1" si="322"/>
        <v/>
      </c>
      <c r="BB621" s="53" t="str">
        <f t="shared" ca="1" si="323"/>
        <v/>
      </c>
      <c r="BC621" t="str">
        <f t="shared" ca="1" si="324"/>
        <v/>
      </c>
      <c r="BD621" s="121" t="str">
        <f t="shared" ca="1" si="325"/>
        <v/>
      </c>
      <c r="BE621" s="53" t="str">
        <f t="shared" ca="1" si="326"/>
        <v/>
      </c>
      <c r="BF621" t="str">
        <f t="shared" ca="1" si="327"/>
        <v/>
      </c>
      <c r="BG621" s="121" t="str">
        <f t="shared" ca="1" si="328"/>
        <v/>
      </c>
      <c r="BH621" s="53" t="str">
        <f t="shared" ca="1" si="329"/>
        <v/>
      </c>
    </row>
    <row r="622" spans="1:60" ht="15.75" thickBot="1" x14ac:dyDescent="0.3">
      <c r="A622" s="48"/>
      <c r="B622" s="48"/>
      <c r="C622" s="48"/>
      <c r="D622" s="48"/>
      <c r="E622" s="48"/>
      <c r="F622" s="48"/>
      <c r="G622" s="48"/>
      <c r="H622" s="48"/>
      <c r="I622" s="48"/>
      <c r="J622" s="220" t="str">
        <f>IF(ISBLANK($G622),"",VLOOKUP($G622,'Chp 3 - Condition Assessment'!$N$5:$R$1000,4,FALSE))</f>
        <v/>
      </c>
      <c r="K622" s="105" t="str">
        <f>IF(ISBLANK($G622),"",VLOOKUP($G622,'Chp 3 - Condition Assessment'!$N$5:$R$1000,5,FALSE))</f>
        <v/>
      </c>
      <c r="L622" s="32" t="str">
        <f t="shared" si="309"/>
        <v xml:space="preserve">  </v>
      </c>
      <c r="P622" t="b">
        <f t="shared" si="304"/>
        <v>0</v>
      </c>
      <c r="Q622" t="str">
        <f t="shared" si="306"/>
        <v/>
      </c>
      <c r="R622" s="53" t="str">
        <f t="shared" si="331"/>
        <v/>
      </c>
      <c r="S622" s="108" t="str">
        <f t="shared" si="332"/>
        <v/>
      </c>
      <c r="T622" s="81" t="str">
        <f t="shared" si="333"/>
        <v/>
      </c>
      <c r="U622" s="105" t="str">
        <f t="shared" ca="1" si="336"/>
        <v/>
      </c>
      <c r="V622" s="105" t="str">
        <f t="shared" ca="1" si="336"/>
        <v/>
      </c>
      <c r="W622" s="105" t="str">
        <f t="shared" ca="1" si="336"/>
        <v/>
      </c>
      <c r="X622" s="105" t="str">
        <f t="shared" ca="1" si="336"/>
        <v/>
      </c>
      <c r="Y622" s="105" t="str">
        <f t="shared" ca="1" si="336"/>
        <v/>
      </c>
      <c r="AB622" s="111" t="str">
        <f t="shared" si="334"/>
        <v xml:space="preserve"> </v>
      </c>
      <c r="AC622" s="135"/>
      <c r="AD622" s="136"/>
      <c r="AE622" s="118" t="str">
        <f t="shared" si="310"/>
        <v/>
      </c>
      <c r="AF622" s="135"/>
      <c r="AG622" s="136"/>
      <c r="AH622" s="118" t="str">
        <f t="shared" si="311"/>
        <v/>
      </c>
      <c r="AI622" s="135"/>
      <c r="AJ622" s="136"/>
      <c r="AK622" s="118" t="str">
        <f t="shared" si="312"/>
        <v/>
      </c>
      <c r="AL622" s="135"/>
      <c r="AM622" s="136"/>
      <c r="AN622" s="118" t="str">
        <f t="shared" si="313"/>
        <v/>
      </c>
      <c r="AO622" s="135"/>
      <c r="AP622" s="136"/>
      <c r="AQ622" s="118" t="str">
        <f t="shared" si="314"/>
        <v/>
      </c>
      <c r="AT622" s="111" t="str">
        <f t="shared" si="315"/>
        <v xml:space="preserve"> </v>
      </c>
      <c r="AU622" t="str">
        <f t="shared" ca="1" si="316"/>
        <v/>
      </c>
      <c r="AV622" s="53" t="str">
        <f t="shared" ca="1" si="317"/>
        <v/>
      </c>
      <c r="AW622" t="str">
        <f t="shared" ca="1" si="318"/>
        <v/>
      </c>
      <c r="AX622" s="121" t="str">
        <f t="shared" ca="1" si="319"/>
        <v/>
      </c>
      <c r="AY622" s="53" t="str">
        <f t="shared" ca="1" si="320"/>
        <v/>
      </c>
      <c r="AZ622" t="str">
        <f t="shared" ca="1" si="321"/>
        <v/>
      </c>
      <c r="BA622" s="121" t="str">
        <f t="shared" ca="1" si="322"/>
        <v/>
      </c>
      <c r="BB622" s="53" t="str">
        <f t="shared" ca="1" si="323"/>
        <v/>
      </c>
      <c r="BC622" t="str">
        <f t="shared" ca="1" si="324"/>
        <v/>
      </c>
      <c r="BD622" s="121" t="str">
        <f t="shared" ca="1" si="325"/>
        <v/>
      </c>
      <c r="BE622" s="53" t="str">
        <f t="shared" ca="1" si="326"/>
        <v/>
      </c>
      <c r="BF622" t="str">
        <f t="shared" ca="1" si="327"/>
        <v/>
      </c>
      <c r="BG622" s="121" t="str">
        <f t="shared" ca="1" si="328"/>
        <v/>
      </c>
      <c r="BH622" s="53" t="str">
        <f t="shared" ca="1" si="329"/>
        <v/>
      </c>
    </row>
    <row r="623" spans="1:60" ht="15.75" thickBot="1" x14ac:dyDescent="0.3">
      <c r="A623" s="48"/>
      <c r="B623" s="48"/>
      <c r="C623" s="48"/>
      <c r="D623" s="48"/>
      <c r="E623" s="48"/>
      <c r="F623" s="48"/>
      <c r="G623" s="48"/>
      <c r="H623" s="48"/>
      <c r="I623" s="48"/>
      <c r="J623" s="220" t="str">
        <f>IF(ISBLANK($G623),"",VLOOKUP($G623,'Chp 3 - Condition Assessment'!$N$5:$R$1000,4,FALSE))</f>
        <v/>
      </c>
      <c r="K623" s="105" t="str">
        <f>IF(ISBLANK($G623),"",VLOOKUP($G623,'Chp 3 - Condition Assessment'!$N$5:$R$1000,5,FALSE))</f>
        <v/>
      </c>
      <c r="L623" s="32" t="str">
        <f t="shared" si="309"/>
        <v xml:space="preserve">  </v>
      </c>
      <c r="P623" t="b">
        <f t="shared" si="304"/>
        <v>0</v>
      </c>
      <c r="Q623" t="str">
        <f t="shared" si="306"/>
        <v/>
      </c>
      <c r="R623" s="53" t="str">
        <f t="shared" si="331"/>
        <v/>
      </c>
      <c r="S623" s="108" t="str">
        <f t="shared" si="332"/>
        <v/>
      </c>
      <c r="T623" s="81" t="str">
        <f t="shared" si="333"/>
        <v/>
      </c>
      <c r="U623" s="105" t="str">
        <f t="shared" ca="1" si="336"/>
        <v/>
      </c>
      <c r="V623" s="105" t="str">
        <f t="shared" ca="1" si="336"/>
        <v/>
      </c>
      <c r="W623" s="105" t="str">
        <f t="shared" ca="1" si="336"/>
        <v/>
      </c>
      <c r="X623" s="105" t="str">
        <f t="shared" ca="1" si="336"/>
        <v/>
      </c>
      <c r="Y623" s="105" t="str">
        <f t="shared" ca="1" si="336"/>
        <v/>
      </c>
      <c r="AB623" s="111" t="str">
        <f t="shared" si="334"/>
        <v xml:space="preserve"> </v>
      </c>
      <c r="AC623" s="135"/>
      <c r="AD623" s="136"/>
      <c r="AE623" s="118" t="str">
        <f t="shared" si="310"/>
        <v/>
      </c>
      <c r="AF623" s="135"/>
      <c r="AG623" s="136"/>
      <c r="AH623" s="118" t="str">
        <f t="shared" si="311"/>
        <v/>
      </c>
      <c r="AI623" s="135"/>
      <c r="AJ623" s="136"/>
      <c r="AK623" s="118" t="str">
        <f t="shared" si="312"/>
        <v/>
      </c>
      <c r="AL623" s="135"/>
      <c r="AM623" s="136"/>
      <c r="AN623" s="118" t="str">
        <f t="shared" si="313"/>
        <v/>
      </c>
      <c r="AO623" s="135"/>
      <c r="AP623" s="136"/>
      <c r="AQ623" s="118" t="str">
        <f t="shared" si="314"/>
        <v/>
      </c>
      <c r="AT623" s="111" t="str">
        <f t="shared" si="315"/>
        <v xml:space="preserve"> </v>
      </c>
      <c r="AU623" t="str">
        <f t="shared" ca="1" si="316"/>
        <v/>
      </c>
      <c r="AV623" s="53" t="str">
        <f t="shared" ca="1" si="317"/>
        <v/>
      </c>
      <c r="AW623" t="str">
        <f t="shared" ca="1" si="318"/>
        <v/>
      </c>
      <c r="AX623" s="121" t="str">
        <f t="shared" ca="1" si="319"/>
        <v/>
      </c>
      <c r="AY623" s="53" t="str">
        <f t="shared" ca="1" si="320"/>
        <v/>
      </c>
      <c r="AZ623" t="str">
        <f t="shared" ca="1" si="321"/>
        <v/>
      </c>
      <c r="BA623" s="121" t="str">
        <f t="shared" ca="1" si="322"/>
        <v/>
      </c>
      <c r="BB623" s="53" t="str">
        <f t="shared" ca="1" si="323"/>
        <v/>
      </c>
      <c r="BC623" t="str">
        <f t="shared" ca="1" si="324"/>
        <v/>
      </c>
      <c r="BD623" s="121" t="str">
        <f t="shared" ca="1" si="325"/>
        <v/>
      </c>
      <c r="BE623" s="53" t="str">
        <f t="shared" ca="1" si="326"/>
        <v/>
      </c>
      <c r="BF623" t="str">
        <f t="shared" ca="1" si="327"/>
        <v/>
      </c>
      <c r="BG623" s="121" t="str">
        <f t="shared" ca="1" si="328"/>
        <v/>
      </c>
      <c r="BH623" s="53" t="str">
        <f t="shared" ca="1" si="329"/>
        <v/>
      </c>
    </row>
    <row r="624" spans="1:60" ht="15.75" thickBot="1" x14ac:dyDescent="0.3">
      <c r="A624" s="48"/>
      <c r="B624" s="48"/>
      <c r="C624" s="48"/>
      <c r="D624" s="48"/>
      <c r="E624" s="48"/>
      <c r="F624" s="48"/>
      <c r="G624" s="48"/>
      <c r="H624" s="48"/>
      <c r="I624" s="48"/>
      <c r="J624" s="220" t="str">
        <f>IF(ISBLANK($G624),"",VLOOKUP($G624,'Chp 3 - Condition Assessment'!$N$5:$R$1000,4,FALSE))</f>
        <v/>
      </c>
      <c r="K624" s="105" t="str">
        <f>IF(ISBLANK($G624),"",VLOOKUP($G624,'Chp 3 - Condition Assessment'!$N$5:$R$1000,5,FALSE))</f>
        <v/>
      </c>
      <c r="L624" s="32" t="str">
        <f t="shared" si="309"/>
        <v xml:space="preserve">  </v>
      </c>
      <c r="P624" t="b">
        <f t="shared" ref="P624:P687" si="337">IFERROR(OR(IF(ISBLANK(O624),O624="Grand Total"),"",COUNTIF(L:L,O624)),"")</f>
        <v>0</v>
      </c>
      <c r="Q624" t="str">
        <f t="shared" si="306"/>
        <v/>
      </c>
      <c r="R624" s="53" t="str">
        <f t="shared" si="331"/>
        <v/>
      </c>
      <c r="S624" s="108" t="str">
        <f t="shared" si="332"/>
        <v/>
      </c>
      <c r="T624" s="81" t="str">
        <f t="shared" si="333"/>
        <v/>
      </c>
      <c r="U624" s="105" t="str">
        <f t="shared" ca="1" si="336"/>
        <v/>
      </c>
      <c r="V624" s="105" t="str">
        <f t="shared" ca="1" si="336"/>
        <v/>
      </c>
      <c r="W624" s="105" t="str">
        <f t="shared" ca="1" si="336"/>
        <v/>
      </c>
      <c r="X624" s="105" t="str">
        <f t="shared" ca="1" si="336"/>
        <v/>
      </c>
      <c r="Y624" s="105" t="str">
        <f t="shared" ca="1" si="336"/>
        <v/>
      </c>
      <c r="AB624" s="111" t="str">
        <f t="shared" si="334"/>
        <v xml:space="preserve"> </v>
      </c>
      <c r="AC624" s="135"/>
      <c r="AD624" s="136"/>
      <c r="AE624" s="118" t="str">
        <f t="shared" si="310"/>
        <v/>
      </c>
      <c r="AF624" s="135"/>
      <c r="AG624" s="136"/>
      <c r="AH624" s="118" t="str">
        <f t="shared" si="311"/>
        <v/>
      </c>
      <c r="AI624" s="135"/>
      <c r="AJ624" s="136"/>
      <c r="AK624" s="118" t="str">
        <f t="shared" si="312"/>
        <v/>
      </c>
      <c r="AL624" s="135"/>
      <c r="AM624" s="136"/>
      <c r="AN624" s="118" t="str">
        <f t="shared" si="313"/>
        <v/>
      </c>
      <c r="AO624" s="135"/>
      <c r="AP624" s="136"/>
      <c r="AQ624" s="118" t="str">
        <f t="shared" si="314"/>
        <v/>
      </c>
      <c r="AT624" s="111" t="str">
        <f t="shared" si="315"/>
        <v xml:space="preserve"> </v>
      </c>
      <c r="AU624" t="str">
        <f t="shared" ca="1" si="316"/>
        <v/>
      </c>
      <c r="AV624" s="53" t="str">
        <f t="shared" ca="1" si="317"/>
        <v/>
      </c>
      <c r="AW624" t="str">
        <f t="shared" ca="1" si="318"/>
        <v/>
      </c>
      <c r="AX624" s="121" t="str">
        <f t="shared" ca="1" si="319"/>
        <v/>
      </c>
      <c r="AY624" s="53" t="str">
        <f t="shared" ca="1" si="320"/>
        <v/>
      </c>
      <c r="AZ624" t="str">
        <f t="shared" ca="1" si="321"/>
        <v/>
      </c>
      <c r="BA624" s="121" t="str">
        <f t="shared" ca="1" si="322"/>
        <v/>
      </c>
      <c r="BB624" s="53" t="str">
        <f t="shared" ca="1" si="323"/>
        <v/>
      </c>
      <c r="BC624" t="str">
        <f t="shared" ca="1" si="324"/>
        <v/>
      </c>
      <c r="BD624" s="121" t="str">
        <f t="shared" ca="1" si="325"/>
        <v/>
      </c>
      <c r="BE624" s="53" t="str">
        <f t="shared" ca="1" si="326"/>
        <v/>
      </c>
      <c r="BF624" t="str">
        <f t="shared" ca="1" si="327"/>
        <v/>
      </c>
      <c r="BG624" s="121" t="str">
        <f t="shared" ca="1" si="328"/>
        <v/>
      </c>
      <c r="BH624" s="53" t="str">
        <f t="shared" ca="1" si="329"/>
        <v/>
      </c>
    </row>
    <row r="625" spans="1:60" ht="15.75" thickBot="1" x14ac:dyDescent="0.3">
      <c r="A625" s="48"/>
      <c r="B625" s="48"/>
      <c r="C625" s="48"/>
      <c r="D625" s="48"/>
      <c r="E625" s="48"/>
      <c r="F625" s="48"/>
      <c r="G625" s="48"/>
      <c r="H625" s="48"/>
      <c r="I625" s="48"/>
      <c r="J625" s="220" t="str">
        <f>IF(ISBLANK($G625),"",VLOOKUP($G625,'Chp 3 - Condition Assessment'!$N$5:$R$1000,4,FALSE))</f>
        <v/>
      </c>
      <c r="K625" s="105" t="str">
        <f>IF(ISBLANK($G625),"",VLOOKUP($G625,'Chp 3 - Condition Assessment'!$N$5:$R$1000,5,FALSE))</f>
        <v/>
      </c>
      <c r="L625" s="32" t="str">
        <f t="shared" si="309"/>
        <v xml:space="preserve">  </v>
      </c>
      <c r="P625" t="b">
        <f t="shared" si="337"/>
        <v>0</v>
      </c>
      <c r="Q625" t="str">
        <f t="shared" si="306"/>
        <v/>
      </c>
      <c r="R625" s="53" t="str">
        <f t="shared" si="331"/>
        <v/>
      </c>
      <c r="S625" s="108" t="str">
        <f t="shared" si="332"/>
        <v/>
      </c>
      <c r="T625" s="81" t="str">
        <f t="shared" si="333"/>
        <v/>
      </c>
      <c r="U625" s="105" t="str">
        <f t="shared" ca="1" si="336"/>
        <v/>
      </c>
      <c r="V625" s="105" t="str">
        <f t="shared" ca="1" si="336"/>
        <v/>
      </c>
      <c r="W625" s="105" t="str">
        <f t="shared" ca="1" si="336"/>
        <v/>
      </c>
      <c r="X625" s="105" t="str">
        <f t="shared" ca="1" si="336"/>
        <v/>
      </c>
      <c r="Y625" s="105" t="str">
        <f t="shared" ca="1" si="336"/>
        <v/>
      </c>
      <c r="AB625" s="111" t="str">
        <f t="shared" si="334"/>
        <v xml:space="preserve"> </v>
      </c>
      <c r="AC625" s="135"/>
      <c r="AD625" s="136"/>
      <c r="AE625" s="118" t="str">
        <f t="shared" si="310"/>
        <v/>
      </c>
      <c r="AF625" s="135"/>
      <c r="AG625" s="136"/>
      <c r="AH625" s="118" t="str">
        <f t="shared" si="311"/>
        <v/>
      </c>
      <c r="AI625" s="135"/>
      <c r="AJ625" s="136"/>
      <c r="AK625" s="118" t="str">
        <f t="shared" si="312"/>
        <v/>
      </c>
      <c r="AL625" s="135"/>
      <c r="AM625" s="136"/>
      <c r="AN625" s="118" t="str">
        <f t="shared" si="313"/>
        <v/>
      </c>
      <c r="AO625" s="135"/>
      <c r="AP625" s="136"/>
      <c r="AQ625" s="118" t="str">
        <f t="shared" si="314"/>
        <v/>
      </c>
      <c r="AT625" s="111" t="str">
        <f t="shared" si="315"/>
        <v xml:space="preserve"> </v>
      </c>
      <c r="AU625" t="str">
        <f t="shared" ca="1" si="316"/>
        <v/>
      </c>
      <c r="AV625" s="53" t="str">
        <f t="shared" ca="1" si="317"/>
        <v/>
      </c>
      <c r="AW625" t="str">
        <f t="shared" ca="1" si="318"/>
        <v/>
      </c>
      <c r="AX625" s="121" t="str">
        <f t="shared" ca="1" si="319"/>
        <v/>
      </c>
      <c r="AY625" s="53" t="str">
        <f t="shared" ca="1" si="320"/>
        <v/>
      </c>
      <c r="AZ625" t="str">
        <f t="shared" ca="1" si="321"/>
        <v/>
      </c>
      <c r="BA625" s="121" t="str">
        <f t="shared" ca="1" si="322"/>
        <v/>
      </c>
      <c r="BB625" s="53" t="str">
        <f t="shared" ca="1" si="323"/>
        <v/>
      </c>
      <c r="BC625" t="str">
        <f t="shared" ca="1" si="324"/>
        <v/>
      </c>
      <c r="BD625" s="121" t="str">
        <f t="shared" ca="1" si="325"/>
        <v/>
      </c>
      <c r="BE625" s="53" t="str">
        <f t="shared" ca="1" si="326"/>
        <v/>
      </c>
      <c r="BF625" t="str">
        <f t="shared" ca="1" si="327"/>
        <v/>
      </c>
      <c r="BG625" s="121" t="str">
        <f t="shared" ca="1" si="328"/>
        <v/>
      </c>
      <c r="BH625" s="53" t="str">
        <f t="shared" ca="1" si="329"/>
        <v/>
      </c>
    </row>
    <row r="626" spans="1:60" ht="15.75" thickBot="1" x14ac:dyDescent="0.3">
      <c r="A626" s="48"/>
      <c r="B626" s="48"/>
      <c r="C626" s="48"/>
      <c r="D626" s="48"/>
      <c r="E626" s="48"/>
      <c r="F626" s="48"/>
      <c r="G626" s="48"/>
      <c r="H626" s="48"/>
      <c r="I626" s="48"/>
      <c r="J626" s="220" t="str">
        <f>IF(ISBLANK($G626),"",VLOOKUP($G626,'Chp 3 - Condition Assessment'!$N$5:$R$1000,4,FALSE))</f>
        <v/>
      </c>
      <c r="K626" s="105" t="str">
        <f>IF(ISBLANK($G626),"",VLOOKUP($G626,'Chp 3 - Condition Assessment'!$N$5:$R$1000,5,FALSE))</f>
        <v/>
      </c>
      <c r="L626" s="32" t="str">
        <f t="shared" si="309"/>
        <v xml:space="preserve">  </v>
      </c>
      <c r="P626" t="b">
        <f t="shared" si="337"/>
        <v>0</v>
      </c>
      <c r="Q626" t="str">
        <f t="shared" si="306"/>
        <v/>
      </c>
      <c r="R626" s="53" t="str">
        <f t="shared" si="331"/>
        <v/>
      </c>
      <c r="S626" s="108" t="str">
        <f t="shared" si="332"/>
        <v/>
      </c>
      <c r="T626" s="81" t="str">
        <f t="shared" si="333"/>
        <v/>
      </c>
      <c r="U626" s="105" t="str">
        <f t="shared" ref="U626:Y635" ca="1" si="338">IFERROR(IF((U$10-$S626)&lt;=$T626,$Q626,0),"")</f>
        <v/>
      </c>
      <c r="V626" s="105" t="str">
        <f t="shared" ca="1" si="338"/>
        <v/>
      </c>
      <c r="W626" s="105" t="str">
        <f t="shared" ca="1" si="338"/>
        <v/>
      </c>
      <c r="X626" s="105" t="str">
        <f t="shared" ca="1" si="338"/>
        <v/>
      </c>
      <c r="Y626" s="105" t="str">
        <f t="shared" ca="1" si="338"/>
        <v/>
      </c>
      <c r="AB626" s="111" t="str">
        <f t="shared" si="334"/>
        <v xml:space="preserve"> </v>
      </c>
      <c r="AC626" s="135"/>
      <c r="AD626" s="136"/>
      <c r="AE626" s="118" t="str">
        <f t="shared" si="310"/>
        <v/>
      </c>
      <c r="AF626" s="135"/>
      <c r="AG626" s="136"/>
      <c r="AH626" s="118" t="str">
        <f t="shared" si="311"/>
        <v/>
      </c>
      <c r="AI626" s="135"/>
      <c r="AJ626" s="136"/>
      <c r="AK626" s="118" t="str">
        <f t="shared" si="312"/>
        <v/>
      </c>
      <c r="AL626" s="135"/>
      <c r="AM626" s="136"/>
      <c r="AN626" s="118" t="str">
        <f t="shared" si="313"/>
        <v/>
      </c>
      <c r="AO626" s="135"/>
      <c r="AP626" s="136"/>
      <c r="AQ626" s="118" t="str">
        <f t="shared" si="314"/>
        <v/>
      </c>
      <c r="AT626" s="111" t="str">
        <f t="shared" si="315"/>
        <v xml:space="preserve"> </v>
      </c>
      <c r="AU626" t="str">
        <f t="shared" ca="1" si="316"/>
        <v/>
      </c>
      <c r="AV626" s="53" t="str">
        <f t="shared" ca="1" si="317"/>
        <v/>
      </c>
      <c r="AW626" t="str">
        <f t="shared" ca="1" si="318"/>
        <v/>
      </c>
      <c r="AX626" s="121" t="str">
        <f t="shared" ca="1" si="319"/>
        <v/>
      </c>
      <c r="AY626" s="53" t="str">
        <f t="shared" ca="1" si="320"/>
        <v/>
      </c>
      <c r="AZ626" t="str">
        <f t="shared" ca="1" si="321"/>
        <v/>
      </c>
      <c r="BA626" s="121" t="str">
        <f t="shared" ca="1" si="322"/>
        <v/>
      </c>
      <c r="BB626" s="53" t="str">
        <f t="shared" ca="1" si="323"/>
        <v/>
      </c>
      <c r="BC626" t="str">
        <f t="shared" ca="1" si="324"/>
        <v/>
      </c>
      <c r="BD626" s="121" t="str">
        <f t="shared" ca="1" si="325"/>
        <v/>
      </c>
      <c r="BE626" s="53" t="str">
        <f t="shared" ca="1" si="326"/>
        <v/>
      </c>
      <c r="BF626" t="str">
        <f t="shared" ca="1" si="327"/>
        <v/>
      </c>
      <c r="BG626" s="121" t="str">
        <f t="shared" ca="1" si="328"/>
        <v/>
      </c>
      <c r="BH626" s="53" t="str">
        <f t="shared" ca="1" si="329"/>
        <v/>
      </c>
    </row>
    <row r="627" spans="1:60" ht="15.75" thickBot="1" x14ac:dyDescent="0.3">
      <c r="A627" s="48"/>
      <c r="B627" s="48"/>
      <c r="C627" s="48"/>
      <c r="D627" s="48"/>
      <c r="E627" s="48"/>
      <c r="F627" s="48"/>
      <c r="G627" s="48"/>
      <c r="H627" s="48"/>
      <c r="I627" s="48"/>
      <c r="J627" s="220" t="str">
        <f>IF(ISBLANK($G627),"",VLOOKUP($G627,'Chp 3 - Condition Assessment'!$N$5:$R$1000,4,FALSE))</f>
        <v/>
      </c>
      <c r="K627" s="105" t="str">
        <f>IF(ISBLANK($G627),"",VLOOKUP($G627,'Chp 3 - Condition Assessment'!$N$5:$R$1000,5,FALSE))</f>
        <v/>
      </c>
      <c r="L627" s="32" t="str">
        <f t="shared" si="309"/>
        <v xml:space="preserve">  </v>
      </c>
      <c r="P627" t="b">
        <f t="shared" si="337"/>
        <v>0</v>
      </c>
      <c r="Q627" t="str">
        <f t="shared" si="306"/>
        <v/>
      </c>
      <c r="R627" s="53" t="str">
        <f t="shared" si="331"/>
        <v/>
      </c>
      <c r="S627" s="108" t="str">
        <f t="shared" si="332"/>
        <v/>
      </c>
      <c r="T627" s="81" t="str">
        <f t="shared" si="333"/>
        <v/>
      </c>
      <c r="U627" s="105" t="str">
        <f t="shared" ca="1" si="338"/>
        <v/>
      </c>
      <c r="V627" s="105" t="str">
        <f t="shared" ca="1" si="338"/>
        <v/>
      </c>
      <c r="W627" s="105" t="str">
        <f t="shared" ca="1" si="338"/>
        <v/>
      </c>
      <c r="X627" s="105" t="str">
        <f t="shared" ca="1" si="338"/>
        <v/>
      </c>
      <c r="Y627" s="105" t="str">
        <f t="shared" ca="1" si="338"/>
        <v/>
      </c>
      <c r="AB627" s="111" t="str">
        <f t="shared" si="334"/>
        <v xml:space="preserve"> </v>
      </c>
      <c r="AC627" s="135"/>
      <c r="AD627" s="136"/>
      <c r="AE627" s="118" t="str">
        <f t="shared" si="310"/>
        <v/>
      </c>
      <c r="AF627" s="135"/>
      <c r="AG627" s="136"/>
      <c r="AH627" s="118" t="str">
        <f t="shared" si="311"/>
        <v/>
      </c>
      <c r="AI627" s="135"/>
      <c r="AJ627" s="136"/>
      <c r="AK627" s="118" t="str">
        <f t="shared" si="312"/>
        <v/>
      </c>
      <c r="AL627" s="135"/>
      <c r="AM627" s="136"/>
      <c r="AN627" s="118" t="str">
        <f t="shared" si="313"/>
        <v/>
      </c>
      <c r="AO627" s="135"/>
      <c r="AP627" s="136"/>
      <c r="AQ627" s="118" t="str">
        <f t="shared" si="314"/>
        <v/>
      </c>
      <c r="AT627" s="111" t="str">
        <f t="shared" si="315"/>
        <v xml:space="preserve"> </v>
      </c>
      <c r="AU627" t="str">
        <f t="shared" ca="1" si="316"/>
        <v/>
      </c>
      <c r="AV627" s="53" t="str">
        <f t="shared" ca="1" si="317"/>
        <v/>
      </c>
      <c r="AW627" t="str">
        <f t="shared" ca="1" si="318"/>
        <v/>
      </c>
      <c r="AX627" s="121" t="str">
        <f t="shared" ca="1" si="319"/>
        <v/>
      </c>
      <c r="AY627" s="53" t="str">
        <f t="shared" ca="1" si="320"/>
        <v/>
      </c>
      <c r="AZ627" t="str">
        <f t="shared" ca="1" si="321"/>
        <v/>
      </c>
      <c r="BA627" s="121" t="str">
        <f t="shared" ca="1" si="322"/>
        <v/>
      </c>
      <c r="BB627" s="53" t="str">
        <f t="shared" ca="1" si="323"/>
        <v/>
      </c>
      <c r="BC627" t="str">
        <f t="shared" ca="1" si="324"/>
        <v/>
      </c>
      <c r="BD627" s="121" t="str">
        <f t="shared" ca="1" si="325"/>
        <v/>
      </c>
      <c r="BE627" s="53" t="str">
        <f t="shared" ca="1" si="326"/>
        <v/>
      </c>
      <c r="BF627" t="str">
        <f t="shared" ca="1" si="327"/>
        <v/>
      </c>
      <c r="BG627" s="121" t="str">
        <f t="shared" ca="1" si="328"/>
        <v/>
      </c>
      <c r="BH627" s="53" t="str">
        <f t="shared" ca="1" si="329"/>
        <v/>
      </c>
    </row>
    <row r="628" spans="1:60" ht="15.75" thickBot="1" x14ac:dyDescent="0.3">
      <c r="A628" s="48"/>
      <c r="B628" s="48"/>
      <c r="C628" s="48"/>
      <c r="D628" s="48"/>
      <c r="E628" s="48"/>
      <c r="F628" s="48"/>
      <c r="G628" s="48"/>
      <c r="H628" s="48"/>
      <c r="I628" s="48"/>
      <c r="J628" s="220" t="str">
        <f>IF(ISBLANK($G628),"",VLOOKUP($G628,'Chp 3 - Condition Assessment'!$N$5:$R$1000,4,FALSE))</f>
        <v/>
      </c>
      <c r="K628" s="105" t="str">
        <f>IF(ISBLANK($G628),"",VLOOKUP($G628,'Chp 3 - Condition Assessment'!$N$5:$R$1000,5,FALSE))</f>
        <v/>
      </c>
      <c r="L628" s="32" t="str">
        <f t="shared" si="309"/>
        <v xml:space="preserve">  </v>
      </c>
      <c r="P628" t="b">
        <f t="shared" si="337"/>
        <v>0</v>
      </c>
      <c r="Q628" t="str">
        <f t="shared" si="306"/>
        <v/>
      </c>
      <c r="R628" s="53" t="str">
        <f t="shared" si="331"/>
        <v/>
      </c>
      <c r="S628" s="108" t="str">
        <f t="shared" si="332"/>
        <v/>
      </c>
      <c r="T628" s="81" t="str">
        <f t="shared" si="333"/>
        <v/>
      </c>
      <c r="U628" s="105" t="str">
        <f t="shared" ca="1" si="338"/>
        <v/>
      </c>
      <c r="V628" s="105" t="str">
        <f t="shared" ca="1" si="338"/>
        <v/>
      </c>
      <c r="W628" s="105" t="str">
        <f t="shared" ca="1" si="338"/>
        <v/>
      </c>
      <c r="X628" s="105" t="str">
        <f t="shared" ca="1" si="338"/>
        <v/>
      </c>
      <c r="Y628" s="105" t="str">
        <f t="shared" ca="1" si="338"/>
        <v/>
      </c>
      <c r="AB628" s="111" t="str">
        <f t="shared" si="334"/>
        <v xml:space="preserve"> </v>
      </c>
      <c r="AC628" s="135"/>
      <c r="AD628" s="136"/>
      <c r="AE628" s="118" t="str">
        <f t="shared" si="310"/>
        <v/>
      </c>
      <c r="AF628" s="135"/>
      <c r="AG628" s="136"/>
      <c r="AH628" s="118" t="str">
        <f t="shared" si="311"/>
        <v/>
      </c>
      <c r="AI628" s="135"/>
      <c r="AJ628" s="136"/>
      <c r="AK628" s="118" t="str">
        <f t="shared" si="312"/>
        <v/>
      </c>
      <c r="AL628" s="135"/>
      <c r="AM628" s="136"/>
      <c r="AN628" s="118" t="str">
        <f t="shared" si="313"/>
        <v/>
      </c>
      <c r="AO628" s="135"/>
      <c r="AP628" s="136"/>
      <c r="AQ628" s="118" t="str">
        <f t="shared" si="314"/>
        <v/>
      </c>
      <c r="AT628" s="111" t="str">
        <f t="shared" si="315"/>
        <v xml:space="preserve"> </v>
      </c>
      <c r="AU628" t="str">
        <f t="shared" ca="1" si="316"/>
        <v/>
      </c>
      <c r="AV628" s="53" t="str">
        <f t="shared" ca="1" si="317"/>
        <v/>
      </c>
      <c r="AW628" t="str">
        <f t="shared" ca="1" si="318"/>
        <v/>
      </c>
      <c r="AX628" s="121" t="str">
        <f t="shared" ca="1" si="319"/>
        <v/>
      </c>
      <c r="AY628" s="53" t="str">
        <f t="shared" ca="1" si="320"/>
        <v/>
      </c>
      <c r="AZ628" t="str">
        <f t="shared" ca="1" si="321"/>
        <v/>
      </c>
      <c r="BA628" s="121" t="str">
        <f t="shared" ca="1" si="322"/>
        <v/>
      </c>
      <c r="BB628" s="53" t="str">
        <f t="shared" ca="1" si="323"/>
        <v/>
      </c>
      <c r="BC628" t="str">
        <f t="shared" ca="1" si="324"/>
        <v/>
      </c>
      <c r="BD628" s="121" t="str">
        <f t="shared" ca="1" si="325"/>
        <v/>
      </c>
      <c r="BE628" s="53" t="str">
        <f t="shared" ca="1" si="326"/>
        <v/>
      </c>
      <c r="BF628" t="str">
        <f t="shared" ca="1" si="327"/>
        <v/>
      </c>
      <c r="BG628" s="121" t="str">
        <f t="shared" ca="1" si="328"/>
        <v/>
      </c>
      <c r="BH628" s="53" t="str">
        <f t="shared" ca="1" si="329"/>
        <v/>
      </c>
    </row>
    <row r="629" spans="1:60" ht="15.75" thickBot="1" x14ac:dyDescent="0.3">
      <c r="A629" s="48"/>
      <c r="B629" s="48"/>
      <c r="C629" s="48"/>
      <c r="D629" s="48"/>
      <c r="E629" s="48"/>
      <c r="F629" s="48"/>
      <c r="G629" s="48"/>
      <c r="H629" s="48"/>
      <c r="I629" s="48"/>
      <c r="J629" s="220" t="str">
        <f>IF(ISBLANK($G629),"",VLOOKUP($G629,'Chp 3 - Condition Assessment'!$N$5:$R$1000,4,FALSE))</f>
        <v/>
      </c>
      <c r="K629" s="105" t="str">
        <f>IF(ISBLANK($G629),"",VLOOKUP($G629,'Chp 3 - Condition Assessment'!$N$5:$R$1000,5,FALSE))</f>
        <v/>
      </c>
      <c r="L629" s="32" t="str">
        <f t="shared" si="309"/>
        <v xml:space="preserve">  </v>
      </c>
      <c r="P629" t="b">
        <f t="shared" si="337"/>
        <v>0</v>
      </c>
      <c r="Q629" t="str">
        <f t="shared" si="306"/>
        <v/>
      </c>
      <c r="R629" s="53" t="str">
        <f t="shared" si="331"/>
        <v/>
      </c>
      <c r="S629" s="108" t="str">
        <f t="shared" si="332"/>
        <v/>
      </c>
      <c r="T629" s="81" t="str">
        <f t="shared" si="333"/>
        <v/>
      </c>
      <c r="U629" s="105" t="str">
        <f t="shared" ca="1" si="338"/>
        <v/>
      </c>
      <c r="V629" s="105" t="str">
        <f t="shared" ca="1" si="338"/>
        <v/>
      </c>
      <c r="W629" s="105" t="str">
        <f t="shared" ca="1" si="338"/>
        <v/>
      </c>
      <c r="X629" s="105" t="str">
        <f t="shared" ca="1" si="338"/>
        <v/>
      </c>
      <c r="Y629" s="105" t="str">
        <f t="shared" ca="1" si="338"/>
        <v/>
      </c>
      <c r="AB629" s="111" t="str">
        <f t="shared" si="334"/>
        <v xml:space="preserve"> </v>
      </c>
      <c r="AC629" s="135"/>
      <c r="AD629" s="136"/>
      <c r="AE629" s="118" t="str">
        <f t="shared" si="310"/>
        <v/>
      </c>
      <c r="AF629" s="135"/>
      <c r="AG629" s="136"/>
      <c r="AH629" s="118" t="str">
        <f t="shared" si="311"/>
        <v/>
      </c>
      <c r="AI629" s="135"/>
      <c r="AJ629" s="136"/>
      <c r="AK629" s="118" t="str">
        <f t="shared" si="312"/>
        <v/>
      </c>
      <c r="AL629" s="135"/>
      <c r="AM629" s="136"/>
      <c r="AN629" s="118" t="str">
        <f t="shared" si="313"/>
        <v/>
      </c>
      <c r="AO629" s="135"/>
      <c r="AP629" s="136"/>
      <c r="AQ629" s="118" t="str">
        <f t="shared" si="314"/>
        <v/>
      </c>
      <c r="AT629" s="111" t="str">
        <f t="shared" si="315"/>
        <v xml:space="preserve"> </v>
      </c>
      <c r="AU629" t="str">
        <f t="shared" ca="1" si="316"/>
        <v/>
      </c>
      <c r="AV629" s="53" t="str">
        <f t="shared" ca="1" si="317"/>
        <v/>
      </c>
      <c r="AW629" t="str">
        <f t="shared" ca="1" si="318"/>
        <v/>
      </c>
      <c r="AX629" s="121" t="str">
        <f t="shared" ca="1" si="319"/>
        <v/>
      </c>
      <c r="AY629" s="53" t="str">
        <f t="shared" ca="1" si="320"/>
        <v/>
      </c>
      <c r="AZ629" t="str">
        <f t="shared" ca="1" si="321"/>
        <v/>
      </c>
      <c r="BA629" s="121" t="str">
        <f t="shared" ca="1" si="322"/>
        <v/>
      </c>
      <c r="BB629" s="53" t="str">
        <f t="shared" ca="1" si="323"/>
        <v/>
      </c>
      <c r="BC629" t="str">
        <f t="shared" ca="1" si="324"/>
        <v/>
      </c>
      <c r="BD629" s="121" t="str">
        <f t="shared" ca="1" si="325"/>
        <v/>
      </c>
      <c r="BE629" s="53" t="str">
        <f t="shared" ca="1" si="326"/>
        <v/>
      </c>
      <c r="BF629" t="str">
        <f t="shared" ca="1" si="327"/>
        <v/>
      </c>
      <c r="BG629" s="121" t="str">
        <f t="shared" ca="1" si="328"/>
        <v/>
      </c>
      <c r="BH629" s="53" t="str">
        <f t="shared" ca="1" si="329"/>
        <v/>
      </c>
    </row>
    <row r="630" spans="1:60" ht="15.75" thickBot="1" x14ac:dyDescent="0.3">
      <c r="A630" s="48"/>
      <c r="B630" s="48"/>
      <c r="C630" s="48"/>
      <c r="D630" s="48"/>
      <c r="E630" s="48"/>
      <c r="F630" s="48"/>
      <c r="G630" s="48"/>
      <c r="H630" s="48"/>
      <c r="I630" s="48"/>
      <c r="J630" s="220" t="str">
        <f>IF(ISBLANK($G630),"",VLOOKUP($G630,'Chp 3 - Condition Assessment'!$N$5:$R$1000,4,FALSE))</f>
        <v/>
      </c>
      <c r="K630" s="105" t="str">
        <f>IF(ISBLANK($G630),"",VLOOKUP($G630,'Chp 3 - Condition Assessment'!$N$5:$R$1000,5,FALSE))</f>
        <v/>
      </c>
      <c r="L630" s="32" t="str">
        <f t="shared" si="309"/>
        <v xml:space="preserve">  </v>
      </c>
      <c r="P630" t="b">
        <f t="shared" si="337"/>
        <v>0</v>
      </c>
      <c r="Q630" t="str">
        <f t="shared" si="306"/>
        <v/>
      </c>
      <c r="R630" s="53" t="str">
        <f t="shared" si="331"/>
        <v/>
      </c>
      <c r="S630" s="108" t="str">
        <f t="shared" si="332"/>
        <v/>
      </c>
      <c r="T630" s="81" t="str">
        <f t="shared" si="333"/>
        <v/>
      </c>
      <c r="U630" s="105" t="str">
        <f t="shared" ca="1" si="338"/>
        <v/>
      </c>
      <c r="V630" s="105" t="str">
        <f t="shared" ca="1" si="338"/>
        <v/>
      </c>
      <c r="W630" s="105" t="str">
        <f t="shared" ca="1" si="338"/>
        <v/>
      </c>
      <c r="X630" s="105" t="str">
        <f t="shared" ca="1" si="338"/>
        <v/>
      </c>
      <c r="Y630" s="105" t="str">
        <f t="shared" ca="1" si="338"/>
        <v/>
      </c>
      <c r="AB630" s="111" t="str">
        <f t="shared" si="334"/>
        <v xml:space="preserve"> </v>
      </c>
      <c r="AC630" s="135"/>
      <c r="AD630" s="136"/>
      <c r="AE630" s="118" t="str">
        <f t="shared" si="310"/>
        <v/>
      </c>
      <c r="AF630" s="135"/>
      <c r="AG630" s="136"/>
      <c r="AH630" s="118" t="str">
        <f t="shared" si="311"/>
        <v/>
      </c>
      <c r="AI630" s="135"/>
      <c r="AJ630" s="136"/>
      <c r="AK630" s="118" t="str">
        <f t="shared" si="312"/>
        <v/>
      </c>
      <c r="AL630" s="135"/>
      <c r="AM630" s="136"/>
      <c r="AN630" s="118" t="str">
        <f t="shared" si="313"/>
        <v/>
      </c>
      <c r="AO630" s="135"/>
      <c r="AP630" s="136"/>
      <c r="AQ630" s="118" t="str">
        <f t="shared" si="314"/>
        <v/>
      </c>
      <c r="AT630" s="111" t="str">
        <f t="shared" si="315"/>
        <v xml:space="preserve"> </v>
      </c>
      <c r="AU630" t="str">
        <f t="shared" ca="1" si="316"/>
        <v/>
      </c>
      <c r="AV630" s="53" t="str">
        <f t="shared" ca="1" si="317"/>
        <v/>
      </c>
      <c r="AW630" t="str">
        <f t="shared" ca="1" si="318"/>
        <v/>
      </c>
      <c r="AX630" s="121" t="str">
        <f t="shared" ca="1" si="319"/>
        <v/>
      </c>
      <c r="AY630" s="53" t="str">
        <f t="shared" ca="1" si="320"/>
        <v/>
      </c>
      <c r="AZ630" t="str">
        <f t="shared" ca="1" si="321"/>
        <v/>
      </c>
      <c r="BA630" s="121" t="str">
        <f t="shared" ca="1" si="322"/>
        <v/>
      </c>
      <c r="BB630" s="53" t="str">
        <f t="shared" ca="1" si="323"/>
        <v/>
      </c>
      <c r="BC630" t="str">
        <f t="shared" ca="1" si="324"/>
        <v/>
      </c>
      <c r="BD630" s="121" t="str">
        <f t="shared" ca="1" si="325"/>
        <v/>
      </c>
      <c r="BE630" s="53" t="str">
        <f t="shared" ca="1" si="326"/>
        <v/>
      </c>
      <c r="BF630" t="str">
        <f t="shared" ca="1" si="327"/>
        <v/>
      </c>
      <c r="BG630" s="121" t="str">
        <f t="shared" ca="1" si="328"/>
        <v/>
      </c>
      <c r="BH630" s="53" t="str">
        <f t="shared" ca="1" si="329"/>
        <v/>
      </c>
    </row>
    <row r="631" spans="1:60" ht="15.75" thickBot="1" x14ac:dyDescent="0.3">
      <c r="A631" s="48"/>
      <c r="B631" s="48"/>
      <c r="C631" s="48"/>
      <c r="D631" s="48"/>
      <c r="E631" s="48"/>
      <c r="F631" s="48"/>
      <c r="G631" s="48"/>
      <c r="H631" s="48"/>
      <c r="I631" s="48"/>
      <c r="J631" s="220" t="str">
        <f>IF(ISBLANK($G631),"",VLOOKUP($G631,'Chp 3 - Condition Assessment'!$N$5:$R$1000,4,FALSE))</f>
        <v/>
      </c>
      <c r="K631" s="105" t="str">
        <f>IF(ISBLANK($G631),"",VLOOKUP($G631,'Chp 3 - Condition Assessment'!$N$5:$R$1000,5,FALSE))</f>
        <v/>
      </c>
      <c r="L631" s="32" t="str">
        <f t="shared" si="309"/>
        <v xml:space="preserve">  </v>
      </c>
      <c r="P631" t="b">
        <f t="shared" si="337"/>
        <v>0</v>
      </c>
      <c r="Q631" t="str">
        <f t="shared" si="306"/>
        <v/>
      </c>
      <c r="R631" s="53" t="str">
        <f t="shared" si="331"/>
        <v/>
      </c>
      <c r="S631" s="108" t="str">
        <f t="shared" si="332"/>
        <v/>
      </c>
      <c r="T631" s="81" t="str">
        <f t="shared" si="333"/>
        <v/>
      </c>
      <c r="U631" s="105" t="str">
        <f t="shared" ca="1" si="338"/>
        <v/>
      </c>
      <c r="V631" s="105" t="str">
        <f t="shared" ca="1" si="338"/>
        <v/>
      </c>
      <c r="W631" s="105" t="str">
        <f t="shared" ca="1" si="338"/>
        <v/>
      </c>
      <c r="X631" s="105" t="str">
        <f t="shared" ca="1" si="338"/>
        <v/>
      </c>
      <c r="Y631" s="105" t="str">
        <f t="shared" ca="1" si="338"/>
        <v/>
      </c>
      <c r="AB631" s="111" t="str">
        <f t="shared" si="334"/>
        <v xml:space="preserve"> </v>
      </c>
      <c r="AC631" s="135"/>
      <c r="AD631" s="136"/>
      <c r="AE631" s="118" t="str">
        <f t="shared" si="310"/>
        <v/>
      </c>
      <c r="AF631" s="135"/>
      <c r="AG631" s="136"/>
      <c r="AH631" s="118" t="str">
        <f t="shared" si="311"/>
        <v/>
      </c>
      <c r="AI631" s="135"/>
      <c r="AJ631" s="136"/>
      <c r="AK631" s="118" t="str">
        <f t="shared" si="312"/>
        <v/>
      </c>
      <c r="AL631" s="135"/>
      <c r="AM631" s="136"/>
      <c r="AN631" s="118" t="str">
        <f t="shared" si="313"/>
        <v/>
      </c>
      <c r="AO631" s="135"/>
      <c r="AP631" s="136"/>
      <c r="AQ631" s="118" t="str">
        <f t="shared" si="314"/>
        <v/>
      </c>
      <c r="AT631" s="111" t="str">
        <f t="shared" si="315"/>
        <v xml:space="preserve"> </v>
      </c>
      <c r="AU631" t="str">
        <f t="shared" ca="1" si="316"/>
        <v/>
      </c>
      <c r="AV631" s="53" t="str">
        <f t="shared" ca="1" si="317"/>
        <v/>
      </c>
      <c r="AW631" t="str">
        <f t="shared" ca="1" si="318"/>
        <v/>
      </c>
      <c r="AX631" s="121" t="str">
        <f t="shared" ca="1" si="319"/>
        <v/>
      </c>
      <c r="AY631" s="53" t="str">
        <f t="shared" ca="1" si="320"/>
        <v/>
      </c>
      <c r="AZ631" t="str">
        <f t="shared" ca="1" si="321"/>
        <v/>
      </c>
      <c r="BA631" s="121" t="str">
        <f t="shared" ca="1" si="322"/>
        <v/>
      </c>
      <c r="BB631" s="53" t="str">
        <f t="shared" ca="1" si="323"/>
        <v/>
      </c>
      <c r="BC631" t="str">
        <f t="shared" ca="1" si="324"/>
        <v/>
      </c>
      <c r="BD631" s="121" t="str">
        <f t="shared" ca="1" si="325"/>
        <v/>
      </c>
      <c r="BE631" s="53" t="str">
        <f t="shared" ca="1" si="326"/>
        <v/>
      </c>
      <c r="BF631" t="str">
        <f t="shared" ca="1" si="327"/>
        <v/>
      </c>
      <c r="BG631" s="121" t="str">
        <f t="shared" ca="1" si="328"/>
        <v/>
      </c>
      <c r="BH631" s="53" t="str">
        <f t="shared" ca="1" si="329"/>
        <v/>
      </c>
    </row>
    <row r="632" spans="1:60" ht="15.75" thickBot="1" x14ac:dyDescent="0.3">
      <c r="A632" s="48"/>
      <c r="B632" s="48"/>
      <c r="C632" s="48"/>
      <c r="D632" s="48"/>
      <c r="E632" s="48"/>
      <c r="F632" s="48"/>
      <c r="G632" s="48"/>
      <c r="H632" s="48"/>
      <c r="I632" s="48"/>
      <c r="J632" s="220" t="str">
        <f>IF(ISBLANK($G632),"",VLOOKUP($G632,'Chp 3 - Condition Assessment'!$N$5:$R$1000,4,FALSE))</f>
        <v/>
      </c>
      <c r="K632" s="105" t="str">
        <f>IF(ISBLANK($G632),"",VLOOKUP($G632,'Chp 3 - Condition Assessment'!$N$5:$R$1000,5,FALSE))</f>
        <v/>
      </c>
      <c r="L632" s="32" t="str">
        <f t="shared" si="309"/>
        <v xml:space="preserve">  </v>
      </c>
      <c r="P632" t="b">
        <f t="shared" si="337"/>
        <v>0</v>
      </c>
      <c r="Q632" t="str">
        <f t="shared" si="306"/>
        <v/>
      </c>
      <c r="R632" s="53" t="str">
        <f t="shared" si="331"/>
        <v/>
      </c>
      <c r="S632" s="108" t="str">
        <f t="shared" si="332"/>
        <v/>
      </c>
      <c r="T632" s="81" t="str">
        <f t="shared" si="333"/>
        <v/>
      </c>
      <c r="U632" s="105" t="str">
        <f t="shared" ca="1" si="338"/>
        <v/>
      </c>
      <c r="V632" s="105" t="str">
        <f t="shared" ca="1" si="338"/>
        <v/>
      </c>
      <c r="W632" s="105" t="str">
        <f t="shared" ca="1" si="338"/>
        <v/>
      </c>
      <c r="X632" s="105" t="str">
        <f t="shared" ca="1" si="338"/>
        <v/>
      </c>
      <c r="Y632" s="105" t="str">
        <f t="shared" ca="1" si="338"/>
        <v/>
      </c>
      <c r="AB632" s="111" t="str">
        <f t="shared" si="334"/>
        <v xml:space="preserve"> </v>
      </c>
      <c r="AC632" s="135"/>
      <c r="AD632" s="136"/>
      <c r="AE632" s="118" t="str">
        <f t="shared" si="310"/>
        <v/>
      </c>
      <c r="AF632" s="135"/>
      <c r="AG632" s="136"/>
      <c r="AH632" s="118" t="str">
        <f t="shared" si="311"/>
        <v/>
      </c>
      <c r="AI632" s="135"/>
      <c r="AJ632" s="136"/>
      <c r="AK632" s="118" t="str">
        <f t="shared" si="312"/>
        <v/>
      </c>
      <c r="AL632" s="135"/>
      <c r="AM632" s="136"/>
      <c r="AN632" s="118" t="str">
        <f t="shared" si="313"/>
        <v/>
      </c>
      <c r="AO632" s="135"/>
      <c r="AP632" s="136"/>
      <c r="AQ632" s="118" t="str">
        <f t="shared" si="314"/>
        <v/>
      </c>
      <c r="AT632" s="111" t="str">
        <f t="shared" si="315"/>
        <v xml:space="preserve"> </v>
      </c>
      <c r="AU632" t="str">
        <f t="shared" ca="1" si="316"/>
        <v/>
      </c>
      <c r="AV632" s="53" t="str">
        <f t="shared" ca="1" si="317"/>
        <v/>
      </c>
      <c r="AW632" t="str">
        <f t="shared" ca="1" si="318"/>
        <v/>
      </c>
      <c r="AX632" s="121" t="str">
        <f t="shared" ca="1" si="319"/>
        <v/>
      </c>
      <c r="AY632" s="53" t="str">
        <f t="shared" ca="1" si="320"/>
        <v/>
      </c>
      <c r="AZ632" t="str">
        <f t="shared" ca="1" si="321"/>
        <v/>
      </c>
      <c r="BA632" s="121" t="str">
        <f t="shared" ca="1" si="322"/>
        <v/>
      </c>
      <c r="BB632" s="53" t="str">
        <f t="shared" ca="1" si="323"/>
        <v/>
      </c>
      <c r="BC632" t="str">
        <f t="shared" ca="1" si="324"/>
        <v/>
      </c>
      <c r="BD632" s="121" t="str">
        <f t="shared" ca="1" si="325"/>
        <v/>
      </c>
      <c r="BE632" s="53" t="str">
        <f t="shared" ca="1" si="326"/>
        <v/>
      </c>
      <c r="BF632" t="str">
        <f t="shared" ca="1" si="327"/>
        <v/>
      </c>
      <c r="BG632" s="121" t="str">
        <f t="shared" ca="1" si="328"/>
        <v/>
      </c>
      <c r="BH632" s="53" t="str">
        <f t="shared" ca="1" si="329"/>
        <v/>
      </c>
    </row>
    <row r="633" spans="1:60" ht="15.75" thickBot="1" x14ac:dyDescent="0.3">
      <c r="A633" s="48"/>
      <c r="B633" s="48"/>
      <c r="C633" s="48"/>
      <c r="D633" s="48"/>
      <c r="E633" s="48"/>
      <c r="F633" s="48"/>
      <c r="G633" s="48"/>
      <c r="H633" s="48"/>
      <c r="I633" s="48"/>
      <c r="J633" s="220" t="str">
        <f>IF(ISBLANK($G633),"",VLOOKUP($G633,'Chp 3 - Condition Assessment'!$N$5:$R$1000,4,FALSE))</f>
        <v/>
      </c>
      <c r="K633" s="105" t="str">
        <f>IF(ISBLANK($G633),"",VLOOKUP($G633,'Chp 3 - Condition Assessment'!$N$5:$R$1000,5,FALSE))</f>
        <v/>
      </c>
      <c r="L633" s="32" t="str">
        <f t="shared" si="309"/>
        <v xml:space="preserve">  </v>
      </c>
      <c r="P633" t="b">
        <f t="shared" si="337"/>
        <v>0</v>
      </c>
      <c r="Q633" t="str">
        <f t="shared" si="306"/>
        <v/>
      </c>
      <c r="R633" s="53" t="str">
        <f t="shared" si="331"/>
        <v/>
      </c>
      <c r="S633" s="108" t="str">
        <f t="shared" si="332"/>
        <v/>
      </c>
      <c r="T633" s="81" t="str">
        <f t="shared" si="333"/>
        <v/>
      </c>
      <c r="U633" s="105" t="str">
        <f t="shared" ca="1" si="338"/>
        <v/>
      </c>
      <c r="V633" s="105" t="str">
        <f t="shared" ca="1" si="338"/>
        <v/>
      </c>
      <c r="W633" s="105" t="str">
        <f t="shared" ca="1" si="338"/>
        <v/>
      </c>
      <c r="X633" s="105" t="str">
        <f t="shared" ca="1" si="338"/>
        <v/>
      </c>
      <c r="Y633" s="105" t="str">
        <f t="shared" ca="1" si="338"/>
        <v/>
      </c>
      <c r="AB633" s="111" t="str">
        <f t="shared" si="334"/>
        <v xml:space="preserve"> </v>
      </c>
      <c r="AC633" s="135"/>
      <c r="AD633" s="136"/>
      <c r="AE633" s="118" t="str">
        <f t="shared" si="310"/>
        <v/>
      </c>
      <c r="AF633" s="135"/>
      <c r="AG633" s="136"/>
      <c r="AH633" s="118" t="str">
        <f t="shared" si="311"/>
        <v/>
      </c>
      <c r="AI633" s="135"/>
      <c r="AJ633" s="136"/>
      <c r="AK633" s="118" t="str">
        <f t="shared" si="312"/>
        <v/>
      </c>
      <c r="AL633" s="135"/>
      <c r="AM633" s="136"/>
      <c r="AN633" s="118" t="str">
        <f t="shared" si="313"/>
        <v/>
      </c>
      <c r="AO633" s="135"/>
      <c r="AP633" s="136"/>
      <c r="AQ633" s="118" t="str">
        <f t="shared" si="314"/>
        <v/>
      </c>
      <c r="AT633" s="111" t="str">
        <f t="shared" si="315"/>
        <v xml:space="preserve"> </v>
      </c>
      <c r="AU633" t="str">
        <f t="shared" ca="1" si="316"/>
        <v/>
      </c>
      <c r="AV633" s="53" t="str">
        <f t="shared" ca="1" si="317"/>
        <v/>
      </c>
      <c r="AW633" t="str">
        <f t="shared" ca="1" si="318"/>
        <v/>
      </c>
      <c r="AX633" s="121" t="str">
        <f t="shared" ca="1" si="319"/>
        <v/>
      </c>
      <c r="AY633" s="53" t="str">
        <f t="shared" ca="1" si="320"/>
        <v/>
      </c>
      <c r="AZ633" t="str">
        <f t="shared" ca="1" si="321"/>
        <v/>
      </c>
      <c r="BA633" s="121" t="str">
        <f t="shared" ca="1" si="322"/>
        <v/>
      </c>
      <c r="BB633" s="53" t="str">
        <f t="shared" ca="1" si="323"/>
        <v/>
      </c>
      <c r="BC633" t="str">
        <f t="shared" ca="1" si="324"/>
        <v/>
      </c>
      <c r="BD633" s="121" t="str">
        <f t="shared" ca="1" si="325"/>
        <v/>
      </c>
      <c r="BE633" s="53" t="str">
        <f t="shared" ca="1" si="326"/>
        <v/>
      </c>
      <c r="BF633" t="str">
        <f t="shared" ca="1" si="327"/>
        <v/>
      </c>
      <c r="BG633" s="121" t="str">
        <f t="shared" ca="1" si="328"/>
        <v/>
      </c>
      <c r="BH633" s="53" t="str">
        <f t="shared" ca="1" si="329"/>
        <v/>
      </c>
    </row>
    <row r="634" spans="1:60" ht="15.75" thickBot="1" x14ac:dyDescent="0.3">
      <c r="A634" s="48"/>
      <c r="B634" s="48"/>
      <c r="C634" s="48"/>
      <c r="D634" s="48"/>
      <c r="E634" s="48"/>
      <c r="F634" s="48"/>
      <c r="G634" s="48"/>
      <c r="H634" s="48"/>
      <c r="I634" s="48"/>
      <c r="J634" s="220" t="str">
        <f>IF(ISBLANK($G634),"",VLOOKUP($G634,'Chp 3 - Condition Assessment'!$N$5:$R$1000,4,FALSE))</f>
        <v/>
      </c>
      <c r="K634" s="105" t="str">
        <f>IF(ISBLANK($G634),"",VLOOKUP($G634,'Chp 3 - Condition Assessment'!$N$5:$R$1000,5,FALSE))</f>
        <v/>
      </c>
      <c r="L634" s="32" t="str">
        <f t="shared" si="309"/>
        <v xml:space="preserve">  </v>
      </c>
      <c r="P634" t="b">
        <f t="shared" si="337"/>
        <v>0</v>
      </c>
      <c r="Q634" t="str">
        <f t="shared" si="306"/>
        <v/>
      </c>
      <c r="R634" s="53" t="str">
        <f t="shared" si="331"/>
        <v/>
      </c>
      <c r="S634" s="108" t="str">
        <f t="shared" si="332"/>
        <v/>
      </c>
      <c r="T634" s="81" t="str">
        <f t="shared" si="333"/>
        <v/>
      </c>
      <c r="U634" s="105" t="str">
        <f t="shared" ca="1" si="338"/>
        <v/>
      </c>
      <c r="V634" s="105" t="str">
        <f t="shared" ca="1" si="338"/>
        <v/>
      </c>
      <c r="W634" s="105" t="str">
        <f t="shared" ca="1" si="338"/>
        <v/>
      </c>
      <c r="X634" s="105" t="str">
        <f t="shared" ca="1" si="338"/>
        <v/>
      </c>
      <c r="Y634" s="105" t="str">
        <f t="shared" ca="1" si="338"/>
        <v/>
      </c>
      <c r="AB634" s="111" t="str">
        <f t="shared" si="334"/>
        <v xml:space="preserve"> </v>
      </c>
      <c r="AC634" s="135"/>
      <c r="AD634" s="136"/>
      <c r="AE634" s="118" t="str">
        <f t="shared" si="310"/>
        <v/>
      </c>
      <c r="AF634" s="135"/>
      <c r="AG634" s="136"/>
      <c r="AH634" s="118" t="str">
        <f t="shared" si="311"/>
        <v/>
      </c>
      <c r="AI634" s="135"/>
      <c r="AJ634" s="136"/>
      <c r="AK634" s="118" t="str">
        <f t="shared" si="312"/>
        <v/>
      </c>
      <c r="AL634" s="135"/>
      <c r="AM634" s="136"/>
      <c r="AN634" s="118" t="str">
        <f t="shared" si="313"/>
        <v/>
      </c>
      <c r="AO634" s="135"/>
      <c r="AP634" s="136"/>
      <c r="AQ634" s="118" t="str">
        <f t="shared" si="314"/>
        <v/>
      </c>
      <c r="AT634" s="111" t="str">
        <f t="shared" si="315"/>
        <v xml:space="preserve"> </v>
      </c>
      <c r="AU634" t="str">
        <f t="shared" ca="1" si="316"/>
        <v/>
      </c>
      <c r="AV634" s="53" t="str">
        <f t="shared" ca="1" si="317"/>
        <v/>
      </c>
      <c r="AW634" t="str">
        <f t="shared" ca="1" si="318"/>
        <v/>
      </c>
      <c r="AX634" s="121" t="str">
        <f t="shared" ca="1" si="319"/>
        <v/>
      </c>
      <c r="AY634" s="53" t="str">
        <f t="shared" ca="1" si="320"/>
        <v/>
      </c>
      <c r="AZ634" t="str">
        <f t="shared" ca="1" si="321"/>
        <v/>
      </c>
      <c r="BA634" s="121" t="str">
        <f t="shared" ca="1" si="322"/>
        <v/>
      </c>
      <c r="BB634" s="53" t="str">
        <f t="shared" ca="1" si="323"/>
        <v/>
      </c>
      <c r="BC634" t="str">
        <f t="shared" ca="1" si="324"/>
        <v/>
      </c>
      <c r="BD634" s="121" t="str">
        <f t="shared" ca="1" si="325"/>
        <v/>
      </c>
      <c r="BE634" s="53" t="str">
        <f t="shared" ca="1" si="326"/>
        <v/>
      </c>
      <c r="BF634" t="str">
        <f t="shared" ca="1" si="327"/>
        <v/>
      </c>
      <c r="BG634" s="121" t="str">
        <f t="shared" ca="1" si="328"/>
        <v/>
      </c>
      <c r="BH634" s="53" t="str">
        <f t="shared" ca="1" si="329"/>
        <v/>
      </c>
    </row>
    <row r="635" spans="1:60" ht="15.75" thickBot="1" x14ac:dyDescent="0.3">
      <c r="A635" s="48"/>
      <c r="B635" s="48"/>
      <c r="C635" s="48"/>
      <c r="D635" s="48"/>
      <c r="E635" s="48"/>
      <c r="F635" s="48"/>
      <c r="G635" s="48"/>
      <c r="H635" s="48"/>
      <c r="I635" s="48"/>
      <c r="J635" s="220" t="str">
        <f>IF(ISBLANK($G635),"",VLOOKUP($G635,'Chp 3 - Condition Assessment'!$N$5:$R$1000,4,FALSE))</f>
        <v/>
      </c>
      <c r="K635" s="105" t="str">
        <f>IF(ISBLANK($G635),"",VLOOKUP($G635,'Chp 3 - Condition Assessment'!$N$5:$R$1000,5,FALSE))</f>
        <v/>
      </c>
      <c r="L635" s="32" t="str">
        <f t="shared" si="309"/>
        <v xml:space="preserve">  </v>
      </c>
      <c r="P635" t="b">
        <f t="shared" si="337"/>
        <v>0</v>
      </c>
      <c r="Q635" t="str">
        <f t="shared" si="306"/>
        <v/>
      </c>
      <c r="R635" s="53" t="str">
        <f t="shared" si="331"/>
        <v/>
      </c>
      <c r="S635" s="108" t="str">
        <f t="shared" si="332"/>
        <v/>
      </c>
      <c r="T635" s="81" t="str">
        <f t="shared" si="333"/>
        <v/>
      </c>
      <c r="U635" s="105" t="str">
        <f t="shared" ca="1" si="338"/>
        <v/>
      </c>
      <c r="V635" s="105" t="str">
        <f t="shared" ca="1" si="338"/>
        <v/>
      </c>
      <c r="W635" s="105" t="str">
        <f t="shared" ca="1" si="338"/>
        <v/>
      </c>
      <c r="X635" s="105" t="str">
        <f t="shared" ca="1" si="338"/>
        <v/>
      </c>
      <c r="Y635" s="105" t="str">
        <f t="shared" ca="1" si="338"/>
        <v/>
      </c>
      <c r="AB635" s="111" t="str">
        <f t="shared" si="334"/>
        <v xml:space="preserve"> </v>
      </c>
      <c r="AC635" s="135"/>
      <c r="AD635" s="136"/>
      <c r="AE635" s="118" t="str">
        <f t="shared" si="310"/>
        <v/>
      </c>
      <c r="AF635" s="135"/>
      <c r="AG635" s="136"/>
      <c r="AH635" s="118" t="str">
        <f t="shared" si="311"/>
        <v/>
      </c>
      <c r="AI635" s="135"/>
      <c r="AJ635" s="136"/>
      <c r="AK635" s="118" t="str">
        <f t="shared" si="312"/>
        <v/>
      </c>
      <c r="AL635" s="135"/>
      <c r="AM635" s="136"/>
      <c r="AN635" s="118" t="str">
        <f t="shared" si="313"/>
        <v/>
      </c>
      <c r="AO635" s="135"/>
      <c r="AP635" s="136"/>
      <c r="AQ635" s="118" t="str">
        <f t="shared" si="314"/>
        <v/>
      </c>
      <c r="AT635" s="111" t="str">
        <f t="shared" si="315"/>
        <v xml:space="preserve"> </v>
      </c>
      <c r="AU635" t="str">
        <f t="shared" ca="1" si="316"/>
        <v/>
      </c>
      <c r="AV635" s="53" t="str">
        <f t="shared" ca="1" si="317"/>
        <v/>
      </c>
      <c r="AW635" t="str">
        <f t="shared" ca="1" si="318"/>
        <v/>
      </c>
      <c r="AX635" s="121" t="str">
        <f t="shared" ca="1" si="319"/>
        <v/>
      </c>
      <c r="AY635" s="53" t="str">
        <f t="shared" ca="1" si="320"/>
        <v/>
      </c>
      <c r="AZ635" t="str">
        <f t="shared" ca="1" si="321"/>
        <v/>
      </c>
      <c r="BA635" s="121" t="str">
        <f t="shared" ca="1" si="322"/>
        <v/>
      </c>
      <c r="BB635" s="53" t="str">
        <f t="shared" ca="1" si="323"/>
        <v/>
      </c>
      <c r="BC635" t="str">
        <f t="shared" ca="1" si="324"/>
        <v/>
      </c>
      <c r="BD635" s="121" t="str">
        <f t="shared" ca="1" si="325"/>
        <v/>
      </c>
      <c r="BE635" s="53" t="str">
        <f t="shared" ca="1" si="326"/>
        <v/>
      </c>
      <c r="BF635" t="str">
        <f t="shared" ca="1" si="327"/>
        <v/>
      </c>
      <c r="BG635" s="121" t="str">
        <f t="shared" ca="1" si="328"/>
        <v/>
      </c>
      <c r="BH635" s="53" t="str">
        <f t="shared" ca="1" si="329"/>
        <v/>
      </c>
    </row>
    <row r="636" spans="1:60" ht="15.75" thickBot="1" x14ac:dyDescent="0.3">
      <c r="A636" s="48"/>
      <c r="B636" s="48"/>
      <c r="C636" s="48"/>
      <c r="D636" s="48"/>
      <c r="E636" s="48"/>
      <c r="F636" s="48"/>
      <c r="G636" s="48"/>
      <c r="H636" s="48"/>
      <c r="I636" s="48"/>
      <c r="J636" s="220" t="str">
        <f>IF(ISBLANK($G636),"",VLOOKUP($G636,'Chp 3 - Condition Assessment'!$N$5:$R$1000,4,FALSE))</f>
        <v/>
      </c>
      <c r="K636" s="105" t="str">
        <f>IF(ISBLANK($G636),"",VLOOKUP($G636,'Chp 3 - Condition Assessment'!$N$5:$R$1000,5,FALSE))</f>
        <v/>
      </c>
      <c r="L636" s="32" t="str">
        <f t="shared" si="309"/>
        <v xml:space="preserve">  </v>
      </c>
      <c r="P636" t="b">
        <f t="shared" si="337"/>
        <v>0</v>
      </c>
      <c r="Q636" t="str">
        <f t="shared" ref="Q636:Q699" si="339">IFERROR(IF(OR(ISBLANK(O636),O636="Grand Total"),"",SUMIF(L:L,O636,F:F)),"")</f>
        <v/>
      </c>
      <c r="R636" s="53" t="str">
        <f t="shared" si="331"/>
        <v/>
      </c>
      <c r="S636" s="108" t="str">
        <f t="shared" si="332"/>
        <v/>
      </c>
      <c r="T636" s="81" t="str">
        <f t="shared" si="333"/>
        <v/>
      </c>
      <c r="U636" s="105" t="str">
        <f t="shared" ref="U636:Y645" ca="1" si="340">IFERROR(IF((U$10-$S636)&lt;=$T636,$Q636,0),"")</f>
        <v/>
      </c>
      <c r="V636" s="105" t="str">
        <f t="shared" ca="1" si="340"/>
        <v/>
      </c>
      <c r="W636" s="105" t="str">
        <f t="shared" ca="1" si="340"/>
        <v/>
      </c>
      <c r="X636" s="105" t="str">
        <f t="shared" ca="1" si="340"/>
        <v/>
      </c>
      <c r="Y636" s="105" t="str">
        <f t="shared" ca="1" si="340"/>
        <v/>
      </c>
      <c r="AB636" s="111" t="str">
        <f t="shared" si="334"/>
        <v xml:space="preserve"> </v>
      </c>
      <c r="AC636" s="135"/>
      <c r="AD636" s="136"/>
      <c r="AE636" s="118" t="str">
        <f t="shared" si="310"/>
        <v/>
      </c>
      <c r="AF636" s="135"/>
      <c r="AG636" s="136"/>
      <c r="AH636" s="118" t="str">
        <f t="shared" si="311"/>
        <v/>
      </c>
      <c r="AI636" s="135"/>
      <c r="AJ636" s="136"/>
      <c r="AK636" s="118" t="str">
        <f t="shared" si="312"/>
        <v/>
      </c>
      <c r="AL636" s="135"/>
      <c r="AM636" s="136"/>
      <c r="AN636" s="118" t="str">
        <f t="shared" si="313"/>
        <v/>
      </c>
      <c r="AO636" s="135"/>
      <c r="AP636" s="136"/>
      <c r="AQ636" s="118" t="str">
        <f t="shared" si="314"/>
        <v/>
      </c>
      <c r="AT636" s="111" t="str">
        <f t="shared" si="315"/>
        <v xml:space="preserve"> </v>
      </c>
      <c r="AU636" t="str">
        <f t="shared" ca="1" si="316"/>
        <v/>
      </c>
      <c r="AV636" s="53" t="str">
        <f t="shared" ca="1" si="317"/>
        <v/>
      </c>
      <c r="AW636" t="str">
        <f t="shared" ca="1" si="318"/>
        <v/>
      </c>
      <c r="AX636" s="121" t="str">
        <f t="shared" ca="1" si="319"/>
        <v/>
      </c>
      <c r="AY636" s="53" t="str">
        <f t="shared" ca="1" si="320"/>
        <v/>
      </c>
      <c r="AZ636" t="str">
        <f t="shared" ca="1" si="321"/>
        <v/>
      </c>
      <c r="BA636" s="121" t="str">
        <f t="shared" ca="1" si="322"/>
        <v/>
      </c>
      <c r="BB636" s="53" t="str">
        <f t="shared" ca="1" si="323"/>
        <v/>
      </c>
      <c r="BC636" t="str">
        <f t="shared" ca="1" si="324"/>
        <v/>
      </c>
      <c r="BD636" s="121" t="str">
        <f t="shared" ca="1" si="325"/>
        <v/>
      </c>
      <c r="BE636" s="53" t="str">
        <f t="shared" ca="1" si="326"/>
        <v/>
      </c>
      <c r="BF636" t="str">
        <f t="shared" ca="1" si="327"/>
        <v/>
      </c>
      <c r="BG636" s="121" t="str">
        <f t="shared" ca="1" si="328"/>
        <v/>
      </c>
      <c r="BH636" s="53" t="str">
        <f t="shared" ca="1" si="329"/>
        <v/>
      </c>
    </row>
    <row r="637" spans="1:60" ht="15.75" thickBot="1" x14ac:dyDescent="0.3">
      <c r="A637" s="48"/>
      <c r="B637" s="48"/>
      <c r="C637" s="48"/>
      <c r="D637" s="48"/>
      <c r="E637" s="48"/>
      <c r="F637" s="48"/>
      <c r="G637" s="48"/>
      <c r="H637" s="48"/>
      <c r="I637" s="48"/>
      <c r="J637" s="220" t="str">
        <f>IF(ISBLANK($G637),"",VLOOKUP($G637,'Chp 3 - Condition Assessment'!$N$5:$R$1000,4,FALSE))</f>
        <v/>
      </c>
      <c r="K637" s="105" t="str">
        <f>IF(ISBLANK($G637),"",VLOOKUP($G637,'Chp 3 - Condition Assessment'!$N$5:$R$1000,5,FALSE))</f>
        <v/>
      </c>
      <c r="L637" s="32" t="str">
        <f t="shared" si="309"/>
        <v xml:space="preserve">  </v>
      </c>
      <c r="P637" t="b">
        <f t="shared" si="337"/>
        <v>0</v>
      </c>
      <c r="Q637" t="str">
        <f t="shared" si="339"/>
        <v/>
      </c>
      <c r="R637" s="53" t="str">
        <f t="shared" si="331"/>
        <v/>
      </c>
      <c r="S637" s="108" t="str">
        <f t="shared" si="332"/>
        <v/>
      </c>
      <c r="T637" s="81" t="str">
        <f t="shared" si="333"/>
        <v/>
      </c>
      <c r="U637" s="105" t="str">
        <f t="shared" ca="1" si="340"/>
        <v/>
      </c>
      <c r="V637" s="105" t="str">
        <f t="shared" ca="1" si="340"/>
        <v/>
      </c>
      <c r="W637" s="105" t="str">
        <f t="shared" ca="1" si="340"/>
        <v/>
      </c>
      <c r="X637" s="105" t="str">
        <f t="shared" ca="1" si="340"/>
        <v/>
      </c>
      <c r="Y637" s="105" t="str">
        <f t="shared" ca="1" si="340"/>
        <v/>
      </c>
      <c r="AB637" s="111" t="str">
        <f t="shared" si="334"/>
        <v xml:space="preserve"> </v>
      </c>
      <c r="AC637" s="135"/>
      <c r="AD637" s="136"/>
      <c r="AE637" s="118" t="str">
        <f t="shared" si="310"/>
        <v/>
      </c>
      <c r="AF637" s="135"/>
      <c r="AG637" s="136"/>
      <c r="AH637" s="118" t="str">
        <f t="shared" si="311"/>
        <v/>
      </c>
      <c r="AI637" s="135"/>
      <c r="AJ637" s="136"/>
      <c r="AK637" s="118" t="str">
        <f t="shared" si="312"/>
        <v/>
      </c>
      <c r="AL637" s="135"/>
      <c r="AM637" s="136"/>
      <c r="AN637" s="118" t="str">
        <f t="shared" si="313"/>
        <v/>
      </c>
      <c r="AO637" s="135"/>
      <c r="AP637" s="136"/>
      <c r="AQ637" s="118" t="str">
        <f t="shared" si="314"/>
        <v/>
      </c>
      <c r="AT637" s="111" t="str">
        <f t="shared" si="315"/>
        <v xml:space="preserve"> </v>
      </c>
      <c r="AU637" t="str">
        <f t="shared" ca="1" si="316"/>
        <v/>
      </c>
      <c r="AV637" s="53" t="str">
        <f t="shared" ca="1" si="317"/>
        <v/>
      </c>
      <c r="AW637" t="str">
        <f t="shared" ca="1" si="318"/>
        <v/>
      </c>
      <c r="AX637" s="121" t="str">
        <f t="shared" ca="1" si="319"/>
        <v/>
      </c>
      <c r="AY637" s="53" t="str">
        <f t="shared" ca="1" si="320"/>
        <v/>
      </c>
      <c r="AZ637" t="str">
        <f t="shared" ca="1" si="321"/>
        <v/>
      </c>
      <c r="BA637" s="121" t="str">
        <f t="shared" ca="1" si="322"/>
        <v/>
      </c>
      <c r="BB637" s="53" t="str">
        <f t="shared" ca="1" si="323"/>
        <v/>
      </c>
      <c r="BC637" t="str">
        <f t="shared" ca="1" si="324"/>
        <v/>
      </c>
      <c r="BD637" s="121" t="str">
        <f t="shared" ca="1" si="325"/>
        <v/>
      </c>
      <c r="BE637" s="53" t="str">
        <f t="shared" ca="1" si="326"/>
        <v/>
      </c>
      <c r="BF637" t="str">
        <f t="shared" ca="1" si="327"/>
        <v/>
      </c>
      <c r="BG637" s="121" t="str">
        <f t="shared" ca="1" si="328"/>
        <v/>
      </c>
      <c r="BH637" s="53" t="str">
        <f t="shared" ca="1" si="329"/>
        <v/>
      </c>
    </row>
    <row r="638" spans="1:60" ht="15.75" thickBot="1" x14ac:dyDescent="0.3">
      <c r="A638" s="48"/>
      <c r="B638" s="48"/>
      <c r="C638" s="48"/>
      <c r="D638" s="48"/>
      <c r="E638" s="48"/>
      <c r="F638" s="48"/>
      <c r="G638" s="48"/>
      <c r="H638" s="48"/>
      <c r="I638" s="48"/>
      <c r="J638" s="220" t="str">
        <f>IF(ISBLANK($G638),"",VLOOKUP($G638,'Chp 3 - Condition Assessment'!$N$5:$R$1000,4,FALSE))</f>
        <v/>
      </c>
      <c r="K638" s="105" t="str">
        <f>IF(ISBLANK($G638),"",VLOOKUP($G638,'Chp 3 - Condition Assessment'!$N$5:$R$1000,5,FALSE))</f>
        <v/>
      </c>
      <c r="L638" s="32" t="str">
        <f t="shared" si="309"/>
        <v xml:space="preserve">  </v>
      </c>
      <c r="P638" t="b">
        <f t="shared" si="337"/>
        <v>0</v>
      </c>
      <c r="Q638" t="str">
        <f t="shared" si="339"/>
        <v/>
      </c>
      <c r="R638" s="53" t="str">
        <f t="shared" si="331"/>
        <v/>
      </c>
      <c r="S638" s="108" t="str">
        <f t="shared" si="332"/>
        <v/>
      </c>
      <c r="T638" s="81" t="str">
        <f t="shared" si="333"/>
        <v/>
      </c>
      <c r="U638" s="105" t="str">
        <f t="shared" ca="1" si="340"/>
        <v/>
      </c>
      <c r="V638" s="105" t="str">
        <f t="shared" ca="1" si="340"/>
        <v/>
      </c>
      <c r="W638" s="105" t="str">
        <f t="shared" ca="1" si="340"/>
        <v/>
      </c>
      <c r="X638" s="105" t="str">
        <f t="shared" ca="1" si="340"/>
        <v/>
      </c>
      <c r="Y638" s="105" t="str">
        <f t="shared" ca="1" si="340"/>
        <v/>
      </c>
      <c r="AB638" s="111" t="str">
        <f t="shared" si="334"/>
        <v xml:space="preserve"> </v>
      </c>
      <c r="AC638" s="135"/>
      <c r="AD638" s="136"/>
      <c r="AE638" s="118" t="str">
        <f t="shared" si="310"/>
        <v/>
      </c>
      <c r="AF638" s="135"/>
      <c r="AG638" s="136"/>
      <c r="AH638" s="118" t="str">
        <f t="shared" si="311"/>
        <v/>
      </c>
      <c r="AI638" s="135"/>
      <c r="AJ638" s="136"/>
      <c r="AK638" s="118" t="str">
        <f t="shared" si="312"/>
        <v/>
      </c>
      <c r="AL638" s="135"/>
      <c r="AM638" s="136"/>
      <c r="AN638" s="118" t="str">
        <f t="shared" si="313"/>
        <v/>
      </c>
      <c r="AO638" s="135"/>
      <c r="AP638" s="136"/>
      <c r="AQ638" s="118" t="str">
        <f t="shared" si="314"/>
        <v/>
      </c>
      <c r="AT638" s="111" t="str">
        <f t="shared" si="315"/>
        <v xml:space="preserve"> </v>
      </c>
      <c r="AU638" t="str">
        <f t="shared" ca="1" si="316"/>
        <v/>
      </c>
      <c r="AV638" s="53" t="str">
        <f t="shared" ca="1" si="317"/>
        <v/>
      </c>
      <c r="AW638" t="str">
        <f t="shared" ca="1" si="318"/>
        <v/>
      </c>
      <c r="AX638" s="121" t="str">
        <f t="shared" ca="1" si="319"/>
        <v/>
      </c>
      <c r="AY638" s="53" t="str">
        <f t="shared" ca="1" si="320"/>
        <v/>
      </c>
      <c r="AZ638" t="str">
        <f t="shared" ca="1" si="321"/>
        <v/>
      </c>
      <c r="BA638" s="121" t="str">
        <f t="shared" ca="1" si="322"/>
        <v/>
      </c>
      <c r="BB638" s="53" t="str">
        <f t="shared" ca="1" si="323"/>
        <v/>
      </c>
      <c r="BC638" t="str">
        <f t="shared" ca="1" si="324"/>
        <v/>
      </c>
      <c r="BD638" s="121" t="str">
        <f t="shared" ca="1" si="325"/>
        <v/>
      </c>
      <c r="BE638" s="53" t="str">
        <f t="shared" ca="1" si="326"/>
        <v/>
      </c>
      <c r="BF638" t="str">
        <f t="shared" ca="1" si="327"/>
        <v/>
      </c>
      <c r="BG638" s="121" t="str">
        <f t="shared" ca="1" si="328"/>
        <v/>
      </c>
      <c r="BH638" s="53" t="str">
        <f t="shared" ca="1" si="329"/>
        <v/>
      </c>
    </row>
    <row r="639" spans="1:60" ht="15.75" thickBot="1" x14ac:dyDescent="0.3">
      <c r="A639" s="48"/>
      <c r="B639" s="48"/>
      <c r="C639" s="48"/>
      <c r="D639" s="48"/>
      <c r="E639" s="48"/>
      <c r="F639" s="48"/>
      <c r="G639" s="48"/>
      <c r="H639" s="48"/>
      <c r="I639" s="48"/>
      <c r="J639" s="220" t="str">
        <f>IF(ISBLANK($G639),"",VLOOKUP($G639,'Chp 3 - Condition Assessment'!$N$5:$R$1000,4,FALSE))</f>
        <v/>
      </c>
      <c r="K639" s="105" t="str">
        <f>IF(ISBLANK($G639),"",VLOOKUP($G639,'Chp 3 - Condition Assessment'!$N$5:$R$1000,5,FALSE))</f>
        <v/>
      </c>
      <c r="L639" s="32" t="str">
        <f t="shared" si="309"/>
        <v xml:space="preserve">  </v>
      </c>
      <c r="P639" t="b">
        <f t="shared" si="337"/>
        <v>0</v>
      </c>
      <c r="Q639" t="str">
        <f t="shared" si="339"/>
        <v/>
      </c>
      <c r="R639" s="53" t="str">
        <f t="shared" si="331"/>
        <v/>
      </c>
      <c r="S639" s="108" t="str">
        <f t="shared" si="332"/>
        <v/>
      </c>
      <c r="T639" s="81" t="str">
        <f t="shared" si="333"/>
        <v/>
      </c>
      <c r="U639" s="105" t="str">
        <f t="shared" ca="1" si="340"/>
        <v/>
      </c>
      <c r="V639" s="105" t="str">
        <f t="shared" ca="1" si="340"/>
        <v/>
      </c>
      <c r="W639" s="105" t="str">
        <f t="shared" ca="1" si="340"/>
        <v/>
      </c>
      <c r="X639" s="105" t="str">
        <f t="shared" ca="1" si="340"/>
        <v/>
      </c>
      <c r="Y639" s="105" t="str">
        <f t="shared" ca="1" si="340"/>
        <v/>
      </c>
      <c r="AB639" s="111" t="str">
        <f t="shared" si="334"/>
        <v xml:space="preserve"> </v>
      </c>
      <c r="AC639" s="135"/>
      <c r="AD639" s="136"/>
      <c r="AE639" s="118" t="str">
        <f t="shared" si="310"/>
        <v/>
      </c>
      <c r="AF639" s="135"/>
      <c r="AG639" s="136"/>
      <c r="AH639" s="118" t="str">
        <f t="shared" si="311"/>
        <v/>
      </c>
      <c r="AI639" s="135"/>
      <c r="AJ639" s="136"/>
      <c r="AK639" s="118" t="str">
        <f t="shared" si="312"/>
        <v/>
      </c>
      <c r="AL639" s="135"/>
      <c r="AM639" s="136"/>
      <c r="AN639" s="118" t="str">
        <f t="shared" si="313"/>
        <v/>
      </c>
      <c r="AO639" s="135"/>
      <c r="AP639" s="136"/>
      <c r="AQ639" s="118" t="str">
        <f t="shared" si="314"/>
        <v/>
      </c>
      <c r="AT639" s="111" t="str">
        <f t="shared" si="315"/>
        <v xml:space="preserve"> </v>
      </c>
      <c r="AU639" t="str">
        <f t="shared" ca="1" si="316"/>
        <v/>
      </c>
      <c r="AV639" s="53" t="str">
        <f t="shared" ca="1" si="317"/>
        <v/>
      </c>
      <c r="AW639" t="str">
        <f t="shared" ca="1" si="318"/>
        <v/>
      </c>
      <c r="AX639" s="121" t="str">
        <f t="shared" ca="1" si="319"/>
        <v/>
      </c>
      <c r="AY639" s="53" t="str">
        <f t="shared" ca="1" si="320"/>
        <v/>
      </c>
      <c r="AZ639" t="str">
        <f t="shared" ca="1" si="321"/>
        <v/>
      </c>
      <c r="BA639" s="121" t="str">
        <f t="shared" ca="1" si="322"/>
        <v/>
      </c>
      <c r="BB639" s="53" t="str">
        <f t="shared" ca="1" si="323"/>
        <v/>
      </c>
      <c r="BC639" t="str">
        <f t="shared" ca="1" si="324"/>
        <v/>
      </c>
      <c r="BD639" s="121" t="str">
        <f t="shared" ca="1" si="325"/>
        <v/>
      </c>
      <c r="BE639" s="53" t="str">
        <f t="shared" ca="1" si="326"/>
        <v/>
      </c>
      <c r="BF639" t="str">
        <f t="shared" ca="1" si="327"/>
        <v/>
      </c>
      <c r="BG639" s="121" t="str">
        <f t="shared" ca="1" si="328"/>
        <v/>
      </c>
      <c r="BH639" s="53" t="str">
        <f t="shared" ca="1" si="329"/>
        <v/>
      </c>
    </row>
    <row r="640" spans="1:60" ht="15.75" thickBot="1" x14ac:dyDescent="0.3">
      <c r="A640" s="48"/>
      <c r="B640" s="48"/>
      <c r="C640" s="48"/>
      <c r="D640" s="48"/>
      <c r="E640" s="48"/>
      <c r="F640" s="48"/>
      <c r="G640" s="48"/>
      <c r="H640" s="48"/>
      <c r="I640" s="48"/>
      <c r="J640" s="220" t="str">
        <f>IF(ISBLANK($G640),"",VLOOKUP($G640,'Chp 3 - Condition Assessment'!$N$5:$R$1000,4,FALSE))</f>
        <v/>
      </c>
      <c r="K640" s="105" t="str">
        <f>IF(ISBLANK($G640),"",VLOOKUP($G640,'Chp 3 - Condition Assessment'!$N$5:$R$1000,5,FALSE))</f>
        <v/>
      </c>
      <c r="L640" s="32" t="str">
        <f t="shared" si="309"/>
        <v xml:space="preserve">  </v>
      </c>
      <c r="P640" t="b">
        <f t="shared" si="337"/>
        <v>0</v>
      </c>
      <c r="Q640" t="str">
        <f t="shared" si="339"/>
        <v/>
      </c>
      <c r="R640" s="53" t="str">
        <f t="shared" si="331"/>
        <v/>
      </c>
      <c r="S640" s="108" t="str">
        <f t="shared" si="332"/>
        <v/>
      </c>
      <c r="T640" s="81" t="str">
        <f t="shared" si="333"/>
        <v/>
      </c>
      <c r="U640" s="105" t="str">
        <f t="shared" ca="1" si="340"/>
        <v/>
      </c>
      <c r="V640" s="105" t="str">
        <f t="shared" ca="1" si="340"/>
        <v/>
      </c>
      <c r="W640" s="105" t="str">
        <f t="shared" ca="1" si="340"/>
        <v/>
      </c>
      <c r="X640" s="105" t="str">
        <f t="shared" ca="1" si="340"/>
        <v/>
      </c>
      <c r="Y640" s="105" t="str">
        <f t="shared" ca="1" si="340"/>
        <v/>
      </c>
      <c r="AB640" s="111" t="str">
        <f t="shared" si="334"/>
        <v xml:space="preserve"> </v>
      </c>
      <c r="AC640" s="135"/>
      <c r="AD640" s="136"/>
      <c r="AE640" s="118" t="str">
        <f t="shared" si="310"/>
        <v/>
      </c>
      <c r="AF640" s="135"/>
      <c r="AG640" s="136"/>
      <c r="AH640" s="118" t="str">
        <f t="shared" si="311"/>
        <v/>
      </c>
      <c r="AI640" s="135"/>
      <c r="AJ640" s="136"/>
      <c r="AK640" s="118" t="str">
        <f t="shared" si="312"/>
        <v/>
      </c>
      <c r="AL640" s="135"/>
      <c r="AM640" s="136"/>
      <c r="AN640" s="118" t="str">
        <f t="shared" si="313"/>
        <v/>
      </c>
      <c r="AO640" s="135"/>
      <c r="AP640" s="136"/>
      <c r="AQ640" s="118" t="str">
        <f t="shared" si="314"/>
        <v/>
      </c>
      <c r="AT640" s="111" t="str">
        <f t="shared" si="315"/>
        <v xml:space="preserve"> </v>
      </c>
      <c r="AU640" t="str">
        <f t="shared" ca="1" si="316"/>
        <v/>
      </c>
      <c r="AV640" s="53" t="str">
        <f t="shared" ca="1" si="317"/>
        <v/>
      </c>
      <c r="AW640" t="str">
        <f t="shared" ca="1" si="318"/>
        <v/>
      </c>
      <c r="AX640" s="121" t="str">
        <f t="shared" ca="1" si="319"/>
        <v/>
      </c>
      <c r="AY640" s="53" t="str">
        <f t="shared" ca="1" si="320"/>
        <v/>
      </c>
      <c r="AZ640" t="str">
        <f t="shared" ca="1" si="321"/>
        <v/>
      </c>
      <c r="BA640" s="121" t="str">
        <f t="shared" ca="1" si="322"/>
        <v/>
      </c>
      <c r="BB640" s="53" t="str">
        <f t="shared" ca="1" si="323"/>
        <v/>
      </c>
      <c r="BC640" t="str">
        <f t="shared" ca="1" si="324"/>
        <v/>
      </c>
      <c r="BD640" s="121" t="str">
        <f t="shared" ca="1" si="325"/>
        <v/>
      </c>
      <c r="BE640" s="53" t="str">
        <f t="shared" ca="1" si="326"/>
        <v/>
      </c>
      <c r="BF640" t="str">
        <f t="shared" ca="1" si="327"/>
        <v/>
      </c>
      <c r="BG640" s="121" t="str">
        <f t="shared" ca="1" si="328"/>
        <v/>
      </c>
      <c r="BH640" s="53" t="str">
        <f t="shared" ca="1" si="329"/>
        <v/>
      </c>
    </row>
    <row r="641" spans="1:60" ht="15.75" thickBot="1" x14ac:dyDescent="0.3">
      <c r="A641" s="48"/>
      <c r="B641" s="48"/>
      <c r="C641" s="48"/>
      <c r="D641" s="48"/>
      <c r="E641" s="48"/>
      <c r="F641" s="48"/>
      <c r="G641" s="48"/>
      <c r="H641" s="48"/>
      <c r="I641" s="48"/>
      <c r="J641" s="220" t="str">
        <f>IF(ISBLANK($G641),"",VLOOKUP($G641,'Chp 3 - Condition Assessment'!$N$5:$R$1000,4,FALSE))</f>
        <v/>
      </c>
      <c r="K641" s="105" t="str">
        <f>IF(ISBLANK($G641),"",VLOOKUP($G641,'Chp 3 - Condition Assessment'!$N$5:$R$1000,5,FALSE))</f>
        <v/>
      </c>
      <c r="L641" s="32" t="str">
        <f t="shared" si="309"/>
        <v xml:space="preserve">  </v>
      </c>
      <c r="P641" t="b">
        <f t="shared" si="337"/>
        <v>0</v>
      </c>
      <c r="Q641" t="str">
        <f t="shared" si="339"/>
        <v/>
      </c>
      <c r="R641" s="53" t="str">
        <f t="shared" si="331"/>
        <v/>
      </c>
      <c r="S641" s="108" t="str">
        <f t="shared" si="332"/>
        <v/>
      </c>
      <c r="T641" s="81" t="str">
        <f t="shared" si="333"/>
        <v/>
      </c>
      <c r="U641" s="105" t="str">
        <f t="shared" ca="1" si="340"/>
        <v/>
      </c>
      <c r="V641" s="105" t="str">
        <f t="shared" ca="1" si="340"/>
        <v/>
      </c>
      <c r="W641" s="105" t="str">
        <f t="shared" ca="1" si="340"/>
        <v/>
      </c>
      <c r="X641" s="105" t="str">
        <f t="shared" ca="1" si="340"/>
        <v/>
      </c>
      <c r="Y641" s="105" t="str">
        <f t="shared" ca="1" si="340"/>
        <v/>
      </c>
      <c r="AB641" s="111" t="str">
        <f t="shared" si="334"/>
        <v xml:space="preserve"> </v>
      </c>
      <c r="AC641" s="135"/>
      <c r="AD641" s="136"/>
      <c r="AE641" s="118" t="str">
        <f t="shared" si="310"/>
        <v/>
      </c>
      <c r="AF641" s="135"/>
      <c r="AG641" s="136"/>
      <c r="AH641" s="118" t="str">
        <f t="shared" si="311"/>
        <v/>
      </c>
      <c r="AI641" s="135"/>
      <c r="AJ641" s="136"/>
      <c r="AK641" s="118" t="str">
        <f t="shared" si="312"/>
        <v/>
      </c>
      <c r="AL641" s="135"/>
      <c r="AM641" s="136"/>
      <c r="AN641" s="118" t="str">
        <f t="shared" si="313"/>
        <v/>
      </c>
      <c r="AO641" s="135"/>
      <c r="AP641" s="136"/>
      <c r="AQ641" s="118" t="str">
        <f t="shared" si="314"/>
        <v/>
      </c>
      <c r="AT641" s="111" t="str">
        <f t="shared" si="315"/>
        <v xml:space="preserve"> </v>
      </c>
      <c r="AU641" t="str">
        <f t="shared" ca="1" si="316"/>
        <v/>
      </c>
      <c r="AV641" s="53" t="str">
        <f t="shared" ca="1" si="317"/>
        <v/>
      </c>
      <c r="AW641" t="str">
        <f t="shared" ca="1" si="318"/>
        <v/>
      </c>
      <c r="AX641" s="121" t="str">
        <f t="shared" ca="1" si="319"/>
        <v/>
      </c>
      <c r="AY641" s="53" t="str">
        <f t="shared" ca="1" si="320"/>
        <v/>
      </c>
      <c r="AZ641" t="str">
        <f t="shared" ca="1" si="321"/>
        <v/>
      </c>
      <c r="BA641" s="121" t="str">
        <f t="shared" ca="1" si="322"/>
        <v/>
      </c>
      <c r="BB641" s="53" t="str">
        <f t="shared" ca="1" si="323"/>
        <v/>
      </c>
      <c r="BC641" t="str">
        <f t="shared" ca="1" si="324"/>
        <v/>
      </c>
      <c r="BD641" s="121" t="str">
        <f t="shared" ca="1" si="325"/>
        <v/>
      </c>
      <c r="BE641" s="53" t="str">
        <f t="shared" ca="1" si="326"/>
        <v/>
      </c>
      <c r="BF641" t="str">
        <f t="shared" ca="1" si="327"/>
        <v/>
      </c>
      <c r="BG641" s="121" t="str">
        <f t="shared" ca="1" si="328"/>
        <v/>
      </c>
      <c r="BH641" s="53" t="str">
        <f t="shared" ca="1" si="329"/>
        <v/>
      </c>
    </row>
    <row r="642" spans="1:60" ht="15.75" thickBot="1" x14ac:dyDescent="0.3">
      <c r="A642" s="48"/>
      <c r="B642" s="48"/>
      <c r="C642" s="48"/>
      <c r="D642" s="48"/>
      <c r="E642" s="48"/>
      <c r="F642" s="48"/>
      <c r="G642" s="48"/>
      <c r="H642" s="48"/>
      <c r="I642" s="48"/>
      <c r="J642" s="220" t="str">
        <f>IF(ISBLANK($G642),"",VLOOKUP($G642,'Chp 3 - Condition Assessment'!$N$5:$R$1000,4,FALSE))</f>
        <v/>
      </c>
      <c r="K642" s="105" t="str">
        <f>IF(ISBLANK($G642),"",VLOOKUP($G642,'Chp 3 - Condition Assessment'!$N$5:$R$1000,5,FALSE))</f>
        <v/>
      </c>
      <c r="L642" s="32" t="str">
        <f t="shared" si="309"/>
        <v xml:space="preserve">  </v>
      </c>
      <c r="P642" t="b">
        <f t="shared" si="337"/>
        <v>0</v>
      </c>
      <c r="Q642" t="str">
        <f t="shared" si="339"/>
        <v/>
      </c>
      <c r="R642" s="53" t="str">
        <f t="shared" si="331"/>
        <v/>
      </c>
      <c r="S642" s="108" t="str">
        <f t="shared" si="332"/>
        <v/>
      </c>
      <c r="T642" s="81" t="str">
        <f t="shared" si="333"/>
        <v/>
      </c>
      <c r="U642" s="105" t="str">
        <f t="shared" ca="1" si="340"/>
        <v/>
      </c>
      <c r="V642" s="105" t="str">
        <f t="shared" ca="1" si="340"/>
        <v/>
      </c>
      <c r="W642" s="105" t="str">
        <f t="shared" ca="1" si="340"/>
        <v/>
      </c>
      <c r="X642" s="105" t="str">
        <f t="shared" ca="1" si="340"/>
        <v/>
      </c>
      <c r="Y642" s="105" t="str">
        <f t="shared" ca="1" si="340"/>
        <v/>
      </c>
      <c r="AB642" s="111" t="str">
        <f t="shared" si="334"/>
        <v xml:space="preserve"> </v>
      </c>
      <c r="AC642" s="135"/>
      <c r="AD642" s="136"/>
      <c r="AE642" s="118" t="str">
        <f t="shared" si="310"/>
        <v/>
      </c>
      <c r="AF642" s="135"/>
      <c r="AG642" s="136"/>
      <c r="AH642" s="118" t="str">
        <f t="shared" si="311"/>
        <v/>
      </c>
      <c r="AI642" s="135"/>
      <c r="AJ642" s="136"/>
      <c r="AK642" s="118" t="str">
        <f t="shared" si="312"/>
        <v/>
      </c>
      <c r="AL642" s="135"/>
      <c r="AM642" s="136"/>
      <c r="AN642" s="118" t="str">
        <f t="shared" si="313"/>
        <v/>
      </c>
      <c r="AO642" s="135"/>
      <c r="AP642" s="136"/>
      <c r="AQ642" s="118" t="str">
        <f t="shared" si="314"/>
        <v/>
      </c>
      <c r="AT642" s="111" t="str">
        <f t="shared" si="315"/>
        <v xml:space="preserve"> </v>
      </c>
      <c r="AU642" t="str">
        <f t="shared" ca="1" si="316"/>
        <v/>
      </c>
      <c r="AV642" s="53" t="str">
        <f t="shared" ca="1" si="317"/>
        <v/>
      </c>
      <c r="AW642" t="str">
        <f t="shared" ca="1" si="318"/>
        <v/>
      </c>
      <c r="AX642" s="121" t="str">
        <f t="shared" ca="1" si="319"/>
        <v/>
      </c>
      <c r="AY642" s="53" t="str">
        <f t="shared" ca="1" si="320"/>
        <v/>
      </c>
      <c r="AZ642" t="str">
        <f t="shared" ca="1" si="321"/>
        <v/>
      </c>
      <c r="BA642" s="121" t="str">
        <f t="shared" ca="1" si="322"/>
        <v/>
      </c>
      <c r="BB642" s="53" t="str">
        <f t="shared" ca="1" si="323"/>
        <v/>
      </c>
      <c r="BC642" t="str">
        <f t="shared" ca="1" si="324"/>
        <v/>
      </c>
      <c r="BD642" s="121" t="str">
        <f t="shared" ca="1" si="325"/>
        <v/>
      </c>
      <c r="BE642" s="53" t="str">
        <f t="shared" ca="1" si="326"/>
        <v/>
      </c>
      <c r="BF642" t="str">
        <f t="shared" ca="1" si="327"/>
        <v/>
      </c>
      <c r="BG642" s="121" t="str">
        <f t="shared" ca="1" si="328"/>
        <v/>
      </c>
      <c r="BH642" s="53" t="str">
        <f t="shared" ca="1" si="329"/>
        <v/>
      </c>
    </row>
    <row r="643" spans="1:60" ht="15.75" thickBot="1" x14ac:dyDescent="0.3">
      <c r="A643" s="48"/>
      <c r="B643" s="48"/>
      <c r="C643" s="48"/>
      <c r="D643" s="48"/>
      <c r="E643" s="48"/>
      <c r="F643" s="48"/>
      <c r="G643" s="48"/>
      <c r="H643" s="48"/>
      <c r="I643" s="48"/>
      <c r="J643" s="220" t="str">
        <f>IF(ISBLANK($G643),"",VLOOKUP($G643,'Chp 3 - Condition Assessment'!$N$5:$R$1000,4,FALSE))</f>
        <v/>
      </c>
      <c r="K643" s="105" t="str">
        <f>IF(ISBLANK($G643),"",VLOOKUP($G643,'Chp 3 - Condition Assessment'!$N$5:$R$1000,5,FALSE))</f>
        <v/>
      </c>
      <c r="L643" s="32" t="str">
        <f t="shared" si="309"/>
        <v xml:space="preserve">  </v>
      </c>
      <c r="P643" t="b">
        <f t="shared" si="337"/>
        <v>0</v>
      </c>
      <c r="Q643" t="str">
        <f t="shared" si="339"/>
        <v/>
      </c>
      <c r="R643" s="53" t="str">
        <f t="shared" si="331"/>
        <v/>
      </c>
      <c r="S643" s="108" t="str">
        <f t="shared" si="332"/>
        <v/>
      </c>
      <c r="T643" s="81" t="str">
        <f t="shared" si="333"/>
        <v/>
      </c>
      <c r="U643" s="105" t="str">
        <f t="shared" ca="1" si="340"/>
        <v/>
      </c>
      <c r="V643" s="105" t="str">
        <f t="shared" ca="1" si="340"/>
        <v/>
      </c>
      <c r="W643" s="105" t="str">
        <f t="shared" ca="1" si="340"/>
        <v/>
      </c>
      <c r="X643" s="105" t="str">
        <f t="shared" ca="1" si="340"/>
        <v/>
      </c>
      <c r="Y643" s="105" t="str">
        <f t="shared" ca="1" si="340"/>
        <v/>
      </c>
      <c r="AB643" s="111" t="str">
        <f t="shared" si="334"/>
        <v xml:space="preserve"> </v>
      </c>
      <c r="AC643" s="135"/>
      <c r="AD643" s="136"/>
      <c r="AE643" s="118" t="str">
        <f t="shared" si="310"/>
        <v/>
      </c>
      <c r="AF643" s="135"/>
      <c r="AG643" s="136"/>
      <c r="AH643" s="118" t="str">
        <f t="shared" si="311"/>
        <v/>
      </c>
      <c r="AI643" s="135"/>
      <c r="AJ643" s="136"/>
      <c r="AK643" s="118" t="str">
        <f t="shared" si="312"/>
        <v/>
      </c>
      <c r="AL643" s="135"/>
      <c r="AM643" s="136"/>
      <c r="AN643" s="118" t="str">
        <f t="shared" si="313"/>
        <v/>
      </c>
      <c r="AO643" s="135"/>
      <c r="AP643" s="136"/>
      <c r="AQ643" s="118" t="str">
        <f t="shared" si="314"/>
        <v/>
      </c>
      <c r="AT643" s="111" t="str">
        <f t="shared" si="315"/>
        <v xml:space="preserve"> </v>
      </c>
      <c r="AU643" t="str">
        <f t="shared" ca="1" si="316"/>
        <v/>
      </c>
      <c r="AV643" s="53" t="str">
        <f t="shared" ca="1" si="317"/>
        <v/>
      </c>
      <c r="AW643" t="str">
        <f t="shared" ca="1" si="318"/>
        <v/>
      </c>
      <c r="AX643" s="121" t="str">
        <f t="shared" ca="1" si="319"/>
        <v/>
      </c>
      <c r="AY643" s="53" t="str">
        <f t="shared" ca="1" si="320"/>
        <v/>
      </c>
      <c r="AZ643" t="str">
        <f t="shared" ca="1" si="321"/>
        <v/>
      </c>
      <c r="BA643" s="121" t="str">
        <f t="shared" ca="1" si="322"/>
        <v/>
      </c>
      <c r="BB643" s="53" t="str">
        <f t="shared" ca="1" si="323"/>
        <v/>
      </c>
      <c r="BC643" t="str">
        <f t="shared" ca="1" si="324"/>
        <v/>
      </c>
      <c r="BD643" s="121" t="str">
        <f t="shared" ca="1" si="325"/>
        <v/>
      </c>
      <c r="BE643" s="53" t="str">
        <f t="shared" ca="1" si="326"/>
        <v/>
      </c>
      <c r="BF643" t="str">
        <f t="shared" ca="1" si="327"/>
        <v/>
      </c>
      <c r="BG643" s="121" t="str">
        <f t="shared" ca="1" si="328"/>
        <v/>
      </c>
      <c r="BH643" s="53" t="str">
        <f t="shared" ca="1" si="329"/>
        <v/>
      </c>
    </row>
    <row r="644" spans="1:60" ht="15.75" thickBot="1" x14ac:dyDescent="0.3">
      <c r="A644" s="48"/>
      <c r="B644" s="48"/>
      <c r="C644" s="48"/>
      <c r="D644" s="48"/>
      <c r="E644" s="48"/>
      <c r="F644" s="48"/>
      <c r="G644" s="48"/>
      <c r="H644" s="48"/>
      <c r="I644" s="48"/>
      <c r="J644" s="220" t="str">
        <f>IF(ISBLANK($G644),"",VLOOKUP($G644,'Chp 3 - Condition Assessment'!$N$5:$R$1000,4,FALSE))</f>
        <v/>
      </c>
      <c r="K644" s="105" t="str">
        <f>IF(ISBLANK($G644),"",VLOOKUP($G644,'Chp 3 - Condition Assessment'!$N$5:$R$1000,5,FALSE))</f>
        <v/>
      </c>
      <c r="L644" s="32" t="str">
        <f t="shared" si="309"/>
        <v xml:space="preserve">  </v>
      </c>
      <c r="P644" t="b">
        <f t="shared" si="337"/>
        <v>0</v>
      </c>
      <c r="Q644" t="str">
        <f t="shared" si="339"/>
        <v/>
      </c>
      <c r="R644" s="53" t="str">
        <f t="shared" si="331"/>
        <v/>
      </c>
      <c r="S644" s="108" t="str">
        <f t="shared" si="332"/>
        <v/>
      </c>
      <c r="T644" s="81" t="str">
        <f t="shared" si="333"/>
        <v/>
      </c>
      <c r="U644" s="105" t="str">
        <f t="shared" ca="1" si="340"/>
        <v/>
      </c>
      <c r="V644" s="105" t="str">
        <f t="shared" ca="1" si="340"/>
        <v/>
      </c>
      <c r="W644" s="105" t="str">
        <f t="shared" ca="1" si="340"/>
        <v/>
      </c>
      <c r="X644" s="105" t="str">
        <f t="shared" ca="1" si="340"/>
        <v/>
      </c>
      <c r="Y644" s="105" t="str">
        <f t="shared" ca="1" si="340"/>
        <v/>
      </c>
      <c r="AB644" s="111" t="str">
        <f t="shared" si="334"/>
        <v xml:space="preserve"> </v>
      </c>
      <c r="AC644" s="135"/>
      <c r="AD644" s="136"/>
      <c r="AE644" s="118" t="str">
        <f t="shared" si="310"/>
        <v/>
      </c>
      <c r="AF644" s="135"/>
      <c r="AG644" s="136"/>
      <c r="AH644" s="118" t="str">
        <f t="shared" si="311"/>
        <v/>
      </c>
      <c r="AI644" s="135"/>
      <c r="AJ644" s="136"/>
      <c r="AK644" s="118" t="str">
        <f t="shared" si="312"/>
        <v/>
      </c>
      <c r="AL644" s="135"/>
      <c r="AM644" s="136"/>
      <c r="AN644" s="118" t="str">
        <f t="shared" si="313"/>
        <v/>
      </c>
      <c r="AO644" s="135"/>
      <c r="AP644" s="136"/>
      <c r="AQ644" s="118" t="str">
        <f t="shared" si="314"/>
        <v/>
      </c>
      <c r="AT644" s="111" t="str">
        <f t="shared" si="315"/>
        <v xml:space="preserve"> </v>
      </c>
      <c r="AU644" t="str">
        <f t="shared" ca="1" si="316"/>
        <v/>
      </c>
      <c r="AV644" s="53" t="str">
        <f t="shared" ca="1" si="317"/>
        <v/>
      </c>
      <c r="AW644" t="str">
        <f t="shared" ca="1" si="318"/>
        <v/>
      </c>
      <c r="AX644" s="121" t="str">
        <f t="shared" ca="1" si="319"/>
        <v/>
      </c>
      <c r="AY644" s="53" t="str">
        <f t="shared" ca="1" si="320"/>
        <v/>
      </c>
      <c r="AZ644" t="str">
        <f t="shared" ca="1" si="321"/>
        <v/>
      </c>
      <c r="BA644" s="121" t="str">
        <f t="shared" ca="1" si="322"/>
        <v/>
      </c>
      <c r="BB644" s="53" t="str">
        <f t="shared" ca="1" si="323"/>
        <v/>
      </c>
      <c r="BC644" t="str">
        <f t="shared" ca="1" si="324"/>
        <v/>
      </c>
      <c r="BD644" s="121" t="str">
        <f t="shared" ca="1" si="325"/>
        <v/>
      </c>
      <c r="BE644" s="53" t="str">
        <f t="shared" ca="1" si="326"/>
        <v/>
      </c>
      <c r="BF644" t="str">
        <f t="shared" ca="1" si="327"/>
        <v/>
      </c>
      <c r="BG644" s="121" t="str">
        <f t="shared" ca="1" si="328"/>
        <v/>
      </c>
      <c r="BH644" s="53" t="str">
        <f t="shared" ca="1" si="329"/>
        <v/>
      </c>
    </row>
    <row r="645" spans="1:60" ht="15.75" thickBot="1" x14ac:dyDescent="0.3">
      <c r="A645" s="48"/>
      <c r="B645" s="48"/>
      <c r="C645" s="48"/>
      <c r="D645" s="48"/>
      <c r="E645" s="48"/>
      <c r="F645" s="48"/>
      <c r="G645" s="48"/>
      <c r="H645" s="48"/>
      <c r="I645" s="48"/>
      <c r="J645" s="220" t="str">
        <f>IF(ISBLANK($G645),"",VLOOKUP($G645,'Chp 3 - Condition Assessment'!$N$5:$R$1000,4,FALSE))</f>
        <v/>
      </c>
      <c r="K645" s="105" t="str">
        <f>IF(ISBLANK($G645),"",VLOOKUP($G645,'Chp 3 - Condition Assessment'!$N$5:$R$1000,5,FALSE))</f>
        <v/>
      </c>
      <c r="L645" s="32" t="str">
        <f t="shared" si="309"/>
        <v xml:space="preserve">  </v>
      </c>
      <c r="P645" t="b">
        <f t="shared" si="337"/>
        <v>0</v>
      </c>
      <c r="Q645" t="str">
        <f t="shared" si="339"/>
        <v/>
      </c>
      <c r="R645" s="53" t="str">
        <f t="shared" si="331"/>
        <v/>
      </c>
      <c r="S645" s="108" t="str">
        <f t="shared" si="332"/>
        <v/>
      </c>
      <c r="T645" s="81" t="str">
        <f t="shared" si="333"/>
        <v/>
      </c>
      <c r="U645" s="105" t="str">
        <f t="shared" ca="1" si="340"/>
        <v/>
      </c>
      <c r="V645" s="105" t="str">
        <f t="shared" ca="1" si="340"/>
        <v/>
      </c>
      <c r="W645" s="105" t="str">
        <f t="shared" ca="1" si="340"/>
        <v/>
      </c>
      <c r="X645" s="105" t="str">
        <f t="shared" ca="1" si="340"/>
        <v/>
      </c>
      <c r="Y645" s="105" t="str">
        <f t="shared" ca="1" si="340"/>
        <v/>
      </c>
      <c r="AB645" s="111" t="str">
        <f t="shared" si="334"/>
        <v xml:space="preserve"> </v>
      </c>
      <c r="AC645" s="135"/>
      <c r="AD645" s="136"/>
      <c r="AE645" s="118" t="str">
        <f t="shared" si="310"/>
        <v/>
      </c>
      <c r="AF645" s="135"/>
      <c r="AG645" s="136"/>
      <c r="AH645" s="118" t="str">
        <f t="shared" si="311"/>
        <v/>
      </c>
      <c r="AI645" s="135"/>
      <c r="AJ645" s="136"/>
      <c r="AK645" s="118" t="str">
        <f t="shared" si="312"/>
        <v/>
      </c>
      <c r="AL645" s="135"/>
      <c r="AM645" s="136"/>
      <c r="AN645" s="118" t="str">
        <f t="shared" si="313"/>
        <v/>
      </c>
      <c r="AO645" s="135"/>
      <c r="AP645" s="136"/>
      <c r="AQ645" s="118" t="str">
        <f t="shared" si="314"/>
        <v/>
      </c>
      <c r="AT645" s="111" t="str">
        <f t="shared" si="315"/>
        <v xml:space="preserve"> </v>
      </c>
      <c r="AU645" t="str">
        <f t="shared" ca="1" si="316"/>
        <v/>
      </c>
      <c r="AV645" s="53" t="str">
        <f t="shared" ca="1" si="317"/>
        <v/>
      </c>
      <c r="AW645" t="str">
        <f t="shared" ca="1" si="318"/>
        <v/>
      </c>
      <c r="AX645" s="121" t="str">
        <f t="shared" ca="1" si="319"/>
        <v/>
      </c>
      <c r="AY645" s="53" t="str">
        <f t="shared" ca="1" si="320"/>
        <v/>
      </c>
      <c r="AZ645" t="str">
        <f t="shared" ca="1" si="321"/>
        <v/>
      </c>
      <c r="BA645" s="121" t="str">
        <f t="shared" ca="1" si="322"/>
        <v/>
      </c>
      <c r="BB645" s="53" t="str">
        <f t="shared" ca="1" si="323"/>
        <v/>
      </c>
      <c r="BC645" t="str">
        <f t="shared" ca="1" si="324"/>
        <v/>
      </c>
      <c r="BD645" s="121" t="str">
        <f t="shared" ca="1" si="325"/>
        <v/>
      </c>
      <c r="BE645" s="53" t="str">
        <f t="shared" ca="1" si="326"/>
        <v/>
      </c>
      <c r="BF645" t="str">
        <f t="shared" ca="1" si="327"/>
        <v/>
      </c>
      <c r="BG645" s="121" t="str">
        <f t="shared" ca="1" si="328"/>
        <v/>
      </c>
      <c r="BH645" s="53" t="str">
        <f t="shared" ca="1" si="329"/>
        <v/>
      </c>
    </row>
    <row r="646" spans="1:60" ht="15.75" thickBot="1" x14ac:dyDescent="0.3">
      <c r="A646" s="48"/>
      <c r="B646" s="48"/>
      <c r="C646" s="48"/>
      <c r="D646" s="48"/>
      <c r="E646" s="48"/>
      <c r="F646" s="48"/>
      <c r="G646" s="48"/>
      <c r="H646" s="48"/>
      <c r="I646" s="48"/>
      <c r="J646" s="220" t="str">
        <f>IF(ISBLANK($G646),"",VLOOKUP($G646,'Chp 3 - Condition Assessment'!$N$5:$R$1000,4,FALSE))</f>
        <v/>
      </c>
      <c r="K646" s="105" t="str">
        <f>IF(ISBLANK($G646),"",VLOOKUP($G646,'Chp 3 - Condition Assessment'!$N$5:$R$1000,5,FALSE))</f>
        <v/>
      </c>
      <c r="L646" s="32" t="str">
        <f t="shared" si="309"/>
        <v xml:space="preserve">  </v>
      </c>
      <c r="P646" t="b">
        <f t="shared" si="337"/>
        <v>0</v>
      </c>
      <c r="Q646" t="str">
        <f t="shared" si="339"/>
        <v/>
      </c>
      <c r="R646" s="53" t="str">
        <f t="shared" si="331"/>
        <v/>
      </c>
      <c r="S646" s="108" t="str">
        <f t="shared" si="332"/>
        <v/>
      </c>
      <c r="T646" s="81" t="str">
        <f t="shared" si="333"/>
        <v/>
      </c>
      <c r="U646" s="105" t="str">
        <f t="shared" ref="U646:Y655" ca="1" si="341">IFERROR(IF((U$10-$S646)&lt;=$T646,$Q646,0),"")</f>
        <v/>
      </c>
      <c r="V646" s="105" t="str">
        <f t="shared" ca="1" si="341"/>
        <v/>
      </c>
      <c r="W646" s="105" t="str">
        <f t="shared" ca="1" si="341"/>
        <v/>
      </c>
      <c r="X646" s="105" t="str">
        <f t="shared" ca="1" si="341"/>
        <v/>
      </c>
      <c r="Y646" s="105" t="str">
        <f t="shared" ca="1" si="341"/>
        <v/>
      </c>
      <c r="AB646" s="111" t="str">
        <f t="shared" si="334"/>
        <v xml:space="preserve"> </v>
      </c>
      <c r="AC646" s="135"/>
      <c r="AD646" s="136"/>
      <c r="AE646" s="118" t="str">
        <f t="shared" si="310"/>
        <v/>
      </c>
      <c r="AF646" s="135"/>
      <c r="AG646" s="136"/>
      <c r="AH646" s="118" t="str">
        <f t="shared" si="311"/>
        <v/>
      </c>
      <c r="AI646" s="135"/>
      <c r="AJ646" s="136"/>
      <c r="AK646" s="118" t="str">
        <f t="shared" si="312"/>
        <v/>
      </c>
      <c r="AL646" s="135"/>
      <c r="AM646" s="136"/>
      <c r="AN646" s="118" t="str">
        <f t="shared" si="313"/>
        <v/>
      </c>
      <c r="AO646" s="135"/>
      <c r="AP646" s="136"/>
      <c r="AQ646" s="118" t="str">
        <f t="shared" si="314"/>
        <v/>
      </c>
      <c r="AT646" s="111" t="str">
        <f t="shared" si="315"/>
        <v xml:space="preserve"> </v>
      </c>
      <c r="AU646" t="str">
        <f t="shared" ca="1" si="316"/>
        <v/>
      </c>
      <c r="AV646" s="53" t="str">
        <f t="shared" ca="1" si="317"/>
        <v/>
      </c>
      <c r="AW646" t="str">
        <f t="shared" ca="1" si="318"/>
        <v/>
      </c>
      <c r="AX646" s="121" t="str">
        <f t="shared" ca="1" si="319"/>
        <v/>
      </c>
      <c r="AY646" s="53" t="str">
        <f t="shared" ca="1" si="320"/>
        <v/>
      </c>
      <c r="AZ646" t="str">
        <f t="shared" ca="1" si="321"/>
        <v/>
      </c>
      <c r="BA646" s="121" t="str">
        <f t="shared" ca="1" si="322"/>
        <v/>
      </c>
      <c r="BB646" s="53" t="str">
        <f t="shared" ca="1" si="323"/>
        <v/>
      </c>
      <c r="BC646" t="str">
        <f t="shared" ca="1" si="324"/>
        <v/>
      </c>
      <c r="BD646" s="121" t="str">
        <f t="shared" ca="1" si="325"/>
        <v/>
      </c>
      <c r="BE646" s="53" t="str">
        <f t="shared" ca="1" si="326"/>
        <v/>
      </c>
      <c r="BF646" t="str">
        <f t="shared" ca="1" si="327"/>
        <v/>
      </c>
      <c r="BG646" s="121" t="str">
        <f t="shared" ca="1" si="328"/>
        <v/>
      </c>
      <c r="BH646" s="53" t="str">
        <f t="shared" ca="1" si="329"/>
        <v/>
      </c>
    </row>
    <row r="647" spans="1:60" ht="15.75" thickBot="1" x14ac:dyDescent="0.3">
      <c r="A647" s="48"/>
      <c r="B647" s="48"/>
      <c r="C647" s="48"/>
      <c r="D647" s="48"/>
      <c r="E647" s="48"/>
      <c r="F647" s="48"/>
      <c r="G647" s="48"/>
      <c r="H647" s="48"/>
      <c r="I647" s="48"/>
      <c r="J647" s="220" t="str">
        <f>IF(ISBLANK($G647),"",VLOOKUP($G647,'Chp 3 - Condition Assessment'!$N$5:$R$1000,4,FALSE))</f>
        <v/>
      </c>
      <c r="K647" s="105" t="str">
        <f>IF(ISBLANK($G647),"",VLOOKUP($G647,'Chp 3 - Condition Assessment'!$N$5:$R$1000,5,FALSE))</f>
        <v/>
      </c>
      <c r="L647" s="32" t="str">
        <f t="shared" si="309"/>
        <v xml:space="preserve">  </v>
      </c>
      <c r="P647" t="b">
        <f t="shared" si="337"/>
        <v>0</v>
      </c>
      <c r="Q647" t="str">
        <f t="shared" si="339"/>
        <v/>
      </c>
      <c r="R647" s="53" t="str">
        <f t="shared" si="331"/>
        <v/>
      </c>
      <c r="S647" s="108" t="str">
        <f t="shared" si="332"/>
        <v/>
      </c>
      <c r="T647" s="81" t="str">
        <f t="shared" si="333"/>
        <v/>
      </c>
      <c r="U647" s="105" t="str">
        <f t="shared" ca="1" si="341"/>
        <v/>
      </c>
      <c r="V647" s="105" t="str">
        <f t="shared" ca="1" si="341"/>
        <v/>
      </c>
      <c r="W647" s="105" t="str">
        <f t="shared" ca="1" si="341"/>
        <v/>
      </c>
      <c r="X647" s="105" t="str">
        <f t="shared" ca="1" si="341"/>
        <v/>
      </c>
      <c r="Y647" s="105" t="str">
        <f t="shared" ca="1" si="341"/>
        <v/>
      </c>
      <c r="AB647" s="111" t="str">
        <f t="shared" si="334"/>
        <v xml:space="preserve"> </v>
      </c>
      <c r="AC647" s="135"/>
      <c r="AD647" s="136"/>
      <c r="AE647" s="118" t="str">
        <f t="shared" si="310"/>
        <v/>
      </c>
      <c r="AF647" s="135"/>
      <c r="AG647" s="136"/>
      <c r="AH647" s="118" t="str">
        <f t="shared" si="311"/>
        <v/>
      </c>
      <c r="AI647" s="135"/>
      <c r="AJ647" s="136"/>
      <c r="AK647" s="118" t="str">
        <f t="shared" si="312"/>
        <v/>
      </c>
      <c r="AL647" s="135"/>
      <c r="AM647" s="136"/>
      <c r="AN647" s="118" t="str">
        <f t="shared" si="313"/>
        <v/>
      </c>
      <c r="AO647" s="135"/>
      <c r="AP647" s="136"/>
      <c r="AQ647" s="118" t="str">
        <f t="shared" si="314"/>
        <v/>
      </c>
      <c r="AT647" s="111" t="str">
        <f t="shared" si="315"/>
        <v xml:space="preserve"> </v>
      </c>
      <c r="AU647" t="str">
        <f t="shared" ca="1" si="316"/>
        <v/>
      </c>
      <c r="AV647" s="53" t="str">
        <f t="shared" ca="1" si="317"/>
        <v/>
      </c>
      <c r="AW647" t="str">
        <f t="shared" ca="1" si="318"/>
        <v/>
      </c>
      <c r="AX647" s="121" t="str">
        <f t="shared" ca="1" si="319"/>
        <v/>
      </c>
      <c r="AY647" s="53" t="str">
        <f t="shared" ca="1" si="320"/>
        <v/>
      </c>
      <c r="AZ647" t="str">
        <f t="shared" ca="1" si="321"/>
        <v/>
      </c>
      <c r="BA647" s="121" t="str">
        <f t="shared" ca="1" si="322"/>
        <v/>
      </c>
      <c r="BB647" s="53" t="str">
        <f t="shared" ca="1" si="323"/>
        <v/>
      </c>
      <c r="BC647" t="str">
        <f t="shared" ca="1" si="324"/>
        <v/>
      </c>
      <c r="BD647" s="121" t="str">
        <f t="shared" ca="1" si="325"/>
        <v/>
      </c>
      <c r="BE647" s="53" t="str">
        <f t="shared" ca="1" si="326"/>
        <v/>
      </c>
      <c r="BF647" t="str">
        <f t="shared" ca="1" si="327"/>
        <v/>
      </c>
      <c r="BG647" s="121" t="str">
        <f t="shared" ca="1" si="328"/>
        <v/>
      </c>
      <c r="BH647" s="53" t="str">
        <f t="shared" ca="1" si="329"/>
        <v/>
      </c>
    </row>
    <row r="648" spans="1:60" ht="15.75" thickBot="1" x14ac:dyDescent="0.3">
      <c r="A648" s="48"/>
      <c r="B648" s="48"/>
      <c r="C648" s="48"/>
      <c r="D648" s="48"/>
      <c r="E648" s="48"/>
      <c r="F648" s="48"/>
      <c r="G648" s="48"/>
      <c r="H648" s="48"/>
      <c r="I648" s="48"/>
      <c r="J648" s="220" t="str">
        <f>IF(ISBLANK($G648),"",VLOOKUP($G648,'Chp 3 - Condition Assessment'!$N$5:$R$1000,4,FALSE))</f>
        <v/>
      </c>
      <c r="K648" s="105" t="str">
        <f>IF(ISBLANK($G648),"",VLOOKUP($G648,'Chp 3 - Condition Assessment'!$N$5:$R$1000,5,FALSE))</f>
        <v/>
      </c>
      <c r="L648" s="32" t="str">
        <f t="shared" si="309"/>
        <v xml:space="preserve">  </v>
      </c>
      <c r="P648" t="b">
        <f t="shared" si="337"/>
        <v>0</v>
      </c>
      <c r="Q648" t="str">
        <f t="shared" si="339"/>
        <v/>
      </c>
      <c r="R648" s="53" t="str">
        <f t="shared" si="331"/>
        <v/>
      </c>
      <c r="S648" s="108" t="str">
        <f t="shared" si="332"/>
        <v/>
      </c>
      <c r="T648" s="81" t="str">
        <f t="shared" si="333"/>
        <v/>
      </c>
      <c r="U648" s="105" t="str">
        <f t="shared" ca="1" si="341"/>
        <v/>
      </c>
      <c r="V648" s="105" t="str">
        <f t="shared" ca="1" si="341"/>
        <v/>
      </c>
      <c r="W648" s="105" t="str">
        <f t="shared" ca="1" si="341"/>
        <v/>
      </c>
      <c r="X648" s="105" t="str">
        <f t="shared" ca="1" si="341"/>
        <v/>
      </c>
      <c r="Y648" s="105" t="str">
        <f t="shared" ca="1" si="341"/>
        <v/>
      </c>
      <c r="AB648" s="111" t="str">
        <f t="shared" si="334"/>
        <v xml:space="preserve"> </v>
      </c>
      <c r="AC648" s="135"/>
      <c r="AD648" s="136"/>
      <c r="AE648" s="118" t="str">
        <f t="shared" si="310"/>
        <v/>
      </c>
      <c r="AF648" s="135"/>
      <c r="AG648" s="136"/>
      <c r="AH648" s="118" t="str">
        <f t="shared" si="311"/>
        <v/>
      </c>
      <c r="AI648" s="135"/>
      <c r="AJ648" s="136"/>
      <c r="AK648" s="118" t="str">
        <f t="shared" si="312"/>
        <v/>
      </c>
      <c r="AL648" s="135"/>
      <c r="AM648" s="136"/>
      <c r="AN648" s="118" t="str">
        <f t="shared" si="313"/>
        <v/>
      </c>
      <c r="AO648" s="135"/>
      <c r="AP648" s="136"/>
      <c r="AQ648" s="118" t="str">
        <f t="shared" si="314"/>
        <v/>
      </c>
      <c r="AT648" s="111" t="str">
        <f t="shared" si="315"/>
        <v xml:space="preserve"> </v>
      </c>
      <c r="AU648" t="str">
        <f t="shared" ca="1" si="316"/>
        <v/>
      </c>
      <c r="AV648" s="53" t="str">
        <f t="shared" ca="1" si="317"/>
        <v/>
      </c>
      <c r="AW648" t="str">
        <f t="shared" ca="1" si="318"/>
        <v/>
      </c>
      <c r="AX648" s="121" t="str">
        <f t="shared" ca="1" si="319"/>
        <v/>
      </c>
      <c r="AY648" s="53" t="str">
        <f t="shared" ca="1" si="320"/>
        <v/>
      </c>
      <c r="AZ648" t="str">
        <f t="shared" ca="1" si="321"/>
        <v/>
      </c>
      <c r="BA648" s="121" t="str">
        <f t="shared" ca="1" si="322"/>
        <v/>
      </c>
      <c r="BB648" s="53" t="str">
        <f t="shared" ca="1" si="323"/>
        <v/>
      </c>
      <c r="BC648" t="str">
        <f t="shared" ca="1" si="324"/>
        <v/>
      </c>
      <c r="BD648" s="121" t="str">
        <f t="shared" ca="1" si="325"/>
        <v/>
      </c>
      <c r="BE648" s="53" t="str">
        <f t="shared" ca="1" si="326"/>
        <v/>
      </c>
      <c r="BF648" t="str">
        <f t="shared" ca="1" si="327"/>
        <v/>
      </c>
      <c r="BG648" s="121" t="str">
        <f t="shared" ca="1" si="328"/>
        <v/>
      </c>
      <c r="BH648" s="53" t="str">
        <f t="shared" ca="1" si="329"/>
        <v/>
      </c>
    </row>
    <row r="649" spans="1:60" ht="15.75" thickBot="1" x14ac:dyDescent="0.3">
      <c r="A649" s="48"/>
      <c r="B649" s="48"/>
      <c r="C649" s="48"/>
      <c r="D649" s="48"/>
      <c r="E649" s="48"/>
      <c r="F649" s="48"/>
      <c r="G649" s="48"/>
      <c r="H649" s="48"/>
      <c r="I649" s="48"/>
      <c r="J649" s="220" t="str">
        <f>IF(ISBLANK($G649),"",VLOOKUP($G649,'Chp 3 - Condition Assessment'!$N$5:$R$1000,4,FALSE))</f>
        <v/>
      </c>
      <c r="K649" s="105" t="str">
        <f>IF(ISBLANK($G649),"",VLOOKUP($G649,'Chp 3 - Condition Assessment'!$N$5:$R$1000,5,FALSE))</f>
        <v/>
      </c>
      <c r="L649" s="32" t="str">
        <f t="shared" si="309"/>
        <v xml:space="preserve">  </v>
      </c>
      <c r="P649" t="b">
        <f t="shared" si="337"/>
        <v>0</v>
      </c>
      <c r="Q649" t="str">
        <f t="shared" si="339"/>
        <v/>
      </c>
      <c r="R649" s="53" t="str">
        <f t="shared" si="331"/>
        <v/>
      </c>
      <c r="S649" s="108" t="str">
        <f t="shared" si="332"/>
        <v/>
      </c>
      <c r="T649" s="81" t="str">
        <f t="shared" si="333"/>
        <v/>
      </c>
      <c r="U649" s="105" t="str">
        <f t="shared" ca="1" si="341"/>
        <v/>
      </c>
      <c r="V649" s="105" t="str">
        <f t="shared" ca="1" si="341"/>
        <v/>
      </c>
      <c r="W649" s="105" t="str">
        <f t="shared" ca="1" si="341"/>
        <v/>
      </c>
      <c r="X649" s="105" t="str">
        <f t="shared" ca="1" si="341"/>
        <v/>
      </c>
      <c r="Y649" s="105" t="str">
        <f t="shared" ca="1" si="341"/>
        <v/>
      </c>
      <c r="AB649" s="111" t="str">
        <f t="shared" si="334"/>
        <v xml:space="preserve"> </v>
      </c>
      <c r="AC649" s="135"/>
      <c r="AD649" s="136"/>
      <c r="AE649" s="118" t="str">
        <f t="shared" si="310"/>
        <v/>
      </c>
      <c r="AF649" s="135"/>
      <c r="AG649" s="136"/>
      <c r="AH649" s="118" t="str">
        <f t="shared" si="311"/>
        <v/>
      </c>
      <c r="AI649" s="135"/>
      <c r="AJ649" s="136"/>
      <c r="AK649" s="118" t="str">
        <f t="shared" si="312"/>
        <v/>
      </c>
      <c r="AL649" s="135"/>
      <c r="AM649" s="136"/>
      <c r="AN649" s="118" t="str">
        <f t="shared" si="313"/>
        <v/>
      </c>
      <c r="AO649" s="135"/>
      <c r="AP649" s="136"/>
      <c r="AQ649" s="118" t="str">
        <f t="shared" si="314"/>
        <v/>
      </c>
      <c r="AT649" s="111" t="str">
        <f t="shared" si="315"/>
        <v xml:space="preserve"> </v>
      </c>
      <c r="AU649" t="str">
        <f t="shared" ca="1" si="316"/>
        <v/>
      </c>
      <c r="AV649" s="53" t="str">
        <f t="shared" ca="1" si="317"/>
        <v/>
      </c>
      <c r="AW649" t="str">
        <f t="shared" ca="1" si="318"/>
        <v/>
      </c>
      <c r="AX649" s="121" t="str">
        <f t="shared" ca="1" si="319"/>
        <v/>
      </c>
      <c r="AY649" s="53" t="str">
        <f t="shared" ca="1" si="320"/>
        <v/>
      </c>
      <c r="AZ649" t="str">
        <f t="shared" ca="1" si="321"/>
        <v/>
      </c>
      <c r="BA649" s="121" t="str">
        <f t="shared" ca="1" si="322"/>
        <v/>
      </c>
      <c r="BB649" s="53" t="str">
        <f t="shared" ca="1" si="323"/>
        <v/>
      </c>
      <c r="BC649" t="str">
        <f t="shared" ca="1" si="324"/>
        <v/>
      </c>
      <c r="BD649" s="121" t="str">
        <f t="shared" ca="1" si="325"/>
        <v/>
      </c>
      <c r="BE649" s="53" t="str">
        <f t="shared" ca="1" si="326"/>
        <v/>
      </c>
      <c r="BF649" t="str">
        <f t="shared" ca="1" si="327"/>
        <v/>
      </c>
      <c r="BG649" s="121" t="str">
        <f t="shared" ca="1" si="328"/>
        <v/>
      </c>
      <c r="BH649" s="53" t="str">
        <f t="shared" ca="1" si="329"/>
        <v/>
      </c>
    </row>
    <row r="650" spans="1:60" ht="15.75" thickBot="1" x14ac:dyDescent="0.3">
      <c r="A650" s="48"/>
      <c r="B650" s="48"/>
      <c r="C650" s="48"/>
      <c r="D650" s="48"/>
      <c r="E650" s="48"/>
      <c r="F650" s="48"/>
      <c r="G650" s="48"/>
      <c r="H650" s="48"/>
      <c r="I650" s="48"/>
      <c r="J650" s="220" t="str">
        <f>IF(ISBLANK($G650),"",VLOOKUP($G650,'Chp 3 - Condition Assessment'!$N$5:$R$1000,4,FALSE))</f>
        <v/>
      </c>
      <c r="K650" s="105" t="str">
        <f>IF(ISBLANK($G650),"",VLOOKUP($G650,'Chp 3 - Condition Assessment'!$N$5:$R$1000,5,FALSE))</f>
        <v/>
      </c>
      <c r="L650" s="32" t="str">
        <f t="shared" si="309"/>
        <v xml:space="preserve">  </v>
      </c>
      <c r="P650" t="b">
        <f t="shared" si="337"/>
        <v>0</v>
      </c>
      <c r="Q650" t="str">
        <f t="shared" si="339"/>
        <v/>
      </c>
      <c r="R650" s="53" t="str">
        <f t="shared" si="331"/>
        <v/>
      </c>
      <c r="S650" s="108" t="str">
        <f t="shared" si="332"/>
        <v/>
      </c>
      <c r="T650" s="81" t="str">
        <f t="shared" si="333"/>
        <v/>
      </c>
      <c r="U650" s="105" t="str">
        <f t="shared" ca="1" si="341"/>
        <v/>
      </c>
      <c r="V650" s="105" t="str">
        <f t="shared" ca="1" si="341"/>
        <v/>
      </c>
      <c r="W650" s="105" t="str">
        <f t="shared" ca="1" si="341"/>
        <v/>
      </c>
      <c r="X650" s="105" t="str">
        <f t="shared" ca="1" si="341"/>
        <v/>
      </c>
      <c r="Y650" s="105" t="str">
        <f t="shared" ca="1" si="341"/>
        <v/>
      </c>
      <c r="AB650" s="111" t="str">
        <f t="shared" si="334"/>
        <v xml:space="preserve"> </v>
      </c>
      <c r="AC650" s="135"/>
      <c r="AD650" s="136"/>
      <c r="AE650" s="118" t="str">
        <f t="shared" si="310"/>
        <v/>
      </c>
      <c r="AF650" s="135"/>
      <c r="AG650" s="136"/>
      <c r="AH650" s="118" t="str">
        <f t="shared" si="311"/>
        <v/>
      </c>
      <c r="AI650" s="135"/>
      <c r="AJ650" s="136"/>
      <c r="AK650" s="118" t="str">
        <f t="shared" si="312"/>
        <v/>
      </c>
      <c r="AL650" s="135"/>
      <c r="AM650" s="136"/>
      <c r="AN650" s="118" t="str">
        <f t="shared" si="313"/>
        <v/>
      </c>
      <c r="AO650" s="135"/>
      <c r="AP650" s="136"/>
      <c r="AQ650" s="118" t="str">
        <f t="shared" si="314"/>
        <v/>
      </c>
      <c r="AT650" s="111" t="str">
        <f t="shared" si="315"/>
        <v xml:space="preserve"> </v>
      </c>
      <c r="AU650" t="str">
        <f t="shared" ca="1" si="316"/>
        <v/>
      </c>
      <c r="AV650" s="53" t="str">
        <f t="shared" ca="1" si="317"/>
        <v/>
      </c>
      <c r="AW650" t="str">
        <f t="shared" ca="1" si="318"/>
        <v/>
      </c>
      <c r="AX650" s="121" t="str">
        <f t="shared" ca="1" si="319"/>
        <v/>
      </c>
      <c r="AY650" s="53" t="str">
        <f t="shared" ca="1" si="320"/>
        <v/>
      </c>
      <c r="AZ650" t="str">
        <f t="shared" ca="1" si="321"/>
        <v/>
      </c>
      <c r="BA650" s="121" t="str">
        <f t="shared" ca="1" si="322"/>
        <v/>
      </c>
      <c r="BB650" s="53" t="str">
        <f t="shared" ca="1" si="323"/>
        <v/>
      </c>
      <c r="BC650" t="str">
        <f t="shared" ca="1" si="324"/>
        <v/>
      </c>
      <c r="BD650" s="121" t="str">
        <f t="shared" ca="1" si="325"/>
        <v/>
      </c>
      <c r="BE650" s="53" t="str">
        <f t="shared" ca="1" si="326"/>
        <v/>
      </c>
      <c r="BF650" t="str">
        <f t="shared" ca="1" si="327"/>
        <v/>
      </c>
      <c r="BG650" s="121" t="str">
        <f t="shared" ca="1" si="328"/>
        <v/>
      </c>
      <c r="BH650" s="53" t="str">
        <f t="shared" ca="1" si="329"/>
        <v/>
      </c>
    </row>
    <row r="651" spans="1:60" ht="15.75" thickBot="1" x14ac:dyDescent="0.3">
      <c r="A651" s="48"/>
      <c r="B651" s="48"/>
      <c r="C651" s="48"/>
      <c r="D651" s="48"/>
      <c r="E651" s="48"/>
      <c r="F651" s="48"/>
      <c r="G651" s="48"/>
      <c r="H651" s="48"/>
      <c r="I651" s="48"/>
      <c r="J651" s="220" t="str">
        <f>IF(ISBLANK($G651),"",VLOOKUP($G651,'Chp 3 - Condition Assessment'!$N$5:$R$1000,4,FALSE))</f>
        <v/>
      </c>
      <c r="K651" s="105" t="str">
        <f>IF(ISBLANK($G651),"",VLOOKUP($G651,'Chp 3 - Condition Assessment'!$N$5:$R$1000,5,FALSE))</f>
        <v/>
      </c>
      <c r="L651" s="32" t="str">
        <f t="shared" si="309"/>
        <v xml:space="preserve">  </v>
      </c>
      <c r="P651" t="b">
        <f t="shared" si="337"/>
        <v>0</v>
      </c>
      <c r="Q651" t="str">
        <f t="shared" si="339"/>
        <v/>
      </c>
      <c r="R651" s="53" t="str">
        <f t="shared" si="331"/>
        <v/>
      </c>
      <c r="S651" s="108" t="str">
        <f t="shared" si="332"/>
        <v/>
      </c>
      <c r="T651" s="81" t="str">
        <f t="shared" si="333"/>
        <v/>
      </c>
      <c r="U651" s="105" t="str">
        <f t="shared" ca="1" si="341"/>
        <v/>
      </c>
      <c r="V651" s="105" t="str">
        <f t="shared" ca="1" si="341"/>
        <v/>
      </c>
      <c r="W651" s="105" t="str">
        <f t="shared" ca="1" si="341"/>
        <v/>
      </c>
      <c r="X651" s="105" t="str">
        <f t="shared" ca="1" si="341"/>
        <v/>
      </c>
      <c r="Y651" s="105" t="str">
        <f t="shared" ca="1" si="341"/>
        <v/>
      </c>
      <c r="AB651" s="111" t="str">
        <f t="shared" si="334"/>
        <v xml:space="preserve"> </v>
      </c>
      <c r="AC651" s="135"/>
      <c r="AD651" s="136"/>
      <c r="AE651" s="118" t="str">
        <f t="shared" si="310"/>
        <v/>
      </c>
      <c r="AF651" s="135"/>
      <c r="AG651" s="136"/>
      <c r="AH651" s="118" t="str">
        <f t="shared" si="311"/>
        <v/>
      </c>
      <c r="AI651" s="135"/>
      <c r="AJ651" s="136"/>
      <c r="AK651" s="118" t="str">
        <f t="shared" si="312"/>
        <v/>
      </c>
      <c r="AL651" s="135"/>
      <c r="AM651" s="136"/>
      <c r="AN651" s="118" t="str">
        <f t="shared" si="313"/>
        <v/>
      </c>
      <c r="AO651" s="135"/>
      <c r="AP651" s="136"/>
      <c r="AQ651" s="118" t="str">
        <f t="shared" si="314"/>
        <v/>
      </c>
      <c r="AT651" s="111" t="str">
        <f t="shared" si="315"/>
        <v xml:space="preserve"> </v>
      </c>
      <c r="AU651" t="str">
        <f t="shared" ca="1" si="316"/>
        <v/>
      </c>
      <c r="AV651" s="53" t="str">
        <f t="shared" ca="1" si="317"/>
        <v/>
      </c>
      <c r="AW651" t="str">
        <f t="shared" ca="1" si="318"/>
        <v/>
      </c>
      <c r="AX651" s="121" t="str">
        <f t="shared" ca="1" si="319"/>
        <v/>
      </c>
      <c r="AY651" s="53" t="str">
        <f t="shared" ca="1" si="320"/>
        <v/>
      </c>
      <c r="AZ651" t="str">
        <f t="shared" ca="1" si="321"/>
        <v/>
      </c>
      <c r="BA651" s="121" t="str">
        <f t="shared" ca="1" si="322"/>
        <v/>
      </c>
      <c r="BB651" s="53" t="str">
        <f t="shared" ca="1" si="323"/>
        <v/>
      </c>
      <c r="BC651" t="str">
        <f t="shared" ca="1" si="324"/>
        <v/>
      </c>
      <c r="BD651" s="121" t="str">
        <f t="shared" ca="1" si="325"/>
        <v/>
      </c>
      <c r="BE651" s="53" t="str">
        <f t="shared" ca="1" si="326"/>
        <v/>
      </c>
      <c r="BF651" t="str">
        <f t="shared" ca="1" si="327"/>
        <v/>
      </c>
      <c r="BG651" s="121" t="str">
        <f t="shared" ca="1" si="328"/>
        <v/>
      </c>
      <c r="BH651" s="53" t="str">
        <f t="shared" ca="1" si="329"/>
        <v/>
      </c>
    </row>
    <row r="652" spans="1:60" ht="15.75" thickBot="1" x14ac:dyDescent="0.3">
      <c r="A652" s="48"/>
      <c r="B652" s="48"/>
      <c r="C652" s="48"/>
      <c r="D652" s="48"/>
      <c r="E652" s="48"/>
      <c r="F652" s="48"/>
      <c r="G652" s="48"/>
      <c r="H652" s="48"/>
      <c r="I652" s="48"/>
      <c r="J652" s="220" t="str">
        <f>IF(ISBLANK($G652),"",VLOOKUP($G652,'Chp 3 - Condition Assessment'!$N$5:$R$1000,4,FALSE))</f>
        <v/>
      </c>
      <c r="K652" s="105" t="str">
        <f>IF(ISBLANK($G652),"",VLOOKUP($G652,'Chp 3 - Condition Assessment'!$N$5:$R$1000,5,FALSE))</f>
        <v/>
      </c>
      <c r="L652" s="32" t="str">
        <f t="shared" ref="L652:L715" si="342">CONCATENATE(I652," ",D652," ",E652)</f>
        <v xml:space="preserve">  </v>
      </c>
      <c r="P652" t="b">
        <f t="shared" si="337"/>
        <v>0</v>
      </c>
      <c r="Q652" t="str">
        <f t="shared" si="339"/>
        <v/>
      </c>
      <c r="R652" s="53" t="str">
        <f t="shared" si="331"/>
        <v/>
      </c>
      <c r="S652" s="108" t="str">
        <f t="shared" si="332"/>
        <v/>
      </c>
      <c r="T652" s="81" t="str">
        <f t="shared" si="333"/>
        <v/>
      </c>
      <c r="U652" s="105" t="str">
        <f t="shared" ca="1" si="341"/>
        <v/>
      </c>
      <c r="V652" s="105" t="str">
        <f t="shared" ca="1" si="341"/>
        <v/>
      </c>
      <c r="W652" s="105" t="str">
        <f t="shared" ca="1" si="341"/>
        <v/>
      </c>
      <c r="X652" s="105" t="str">
        <f t="shared" ca="1" si="341"/>
        <v/>
      </c>
      <c r="Y652" s="105" t="str">
        <f t="shared" ca="1" si="341"/>
        <v/>
      </c>
      <c r="AB652" s="111" t="str">
        <f t="shared" si="334"/>
        <v xml:space="preserve"> </v>
      </c>
      <c r="AC652" s="135"/>
      <c r="AD652" s="136"/>
      <c r="AE652" s="118" t="str">
        <f t="shared" ref="AE652:AE715" si="343">IF(AB652=" ","",CEILING(AC652*(1+AD652),1))</f>
        <v/>
      </c>
      <c r="AF652" s="135"/>
      <c r="AG652" s="136"/>
      <c r="AH652" s="118" t="str">
        <f t="shared" ref="AH652:AH715" si="344">IF(AB652=" ","",CEILING(AF652*(1+AG652),1))</f>
        <v/>
      </c>
      <c r="AI652" s="135"/>
      <c r="AJ652" s="136"/>
      <c r="AK652" s="118" t="str">
        <f t="shared" ref="AK652:AK715" si="345">IF(AB652=" ","",CEILING(AI652*(1+AJ652),1))</f>
        <v/>
      </c>
      <c r="AL652" s="135"/>
      <c r="AM652" s="136"/>
      <c r="AN652" s="118" t="str">
        <f t="shared" ref="AN652:AN715" si="346">IF(AB652=" ","",CEILING(AL652*(1+AM652),1))</f>
        <v/>
      </c>
      <c r="AO652" s="135"/>
      <c r="AP652" s="136"/>
      <c r="AQ652" s="118" t="str">
        <f t="shared" ref="AQ652:AQ715" si="347">IF(AB652=" ","",CEILING(AO652*(1+AP652),1))</f>
        <v/>
      </c>
      <c r="AT652" s="111" t="str">
        <f t="shared" ref="AT652:AT715" si="348">IF(OR(ISBLANK(AB652),AB652="Grand Total"),"",AB652)</f>
        <v xml:space="preserve"> </v>
      </c>
      <c r="AU652" t="str">
        <f t="shared" ref="AU652:AU715" ca="1" si="349">IFERROR(IF((AE652-U652)&lt;0,0,AE652-U652),"")</f>
        <v/>
      </c>
      <c r="AV652" s="53" t="str">
        <f t="shared" ref="AV652:AV715" ca="1" si="350">IFERROR(AU652*$R652,"")</f>
        <v/>
      </c>
      <c r="AW652" t="str">
        <f t="shared" ref="AW652:AW715" ca="1" si="351">IFERROR(IF(($AW$9-$AU$9)&lt;$T652,AU652,0),"")</f>
        <v/>
      </c>
      <c r="AX652" s="121" t="str">
        <f t="shared" ref="AX652:AX715" ca="1" si="352">IFERROR(IF(AH652-V652-AW652&lt;0,0,AH652-V652-AW652),"")</f>
        <v/>
      </c>
      <c r="AY652" s="53" t="str">
        <f t="shared" ref="AY652:AY715" ca="1" si="353">IFERROR(AX652*$R652,"")</f>
        <v/>
      </c>
      <c r="AZ652" t="str">
        <f t="shared" ref="AZ652:AZ715" ca="1" si="354">IFERROR(IF(($AZ$9-$AU$9)&lt;$T652,AU652,0)+IF(($AZ$9-$AW$9)&lt;$T652,AX652,0),"")</f>
        <v/>
      </c>
      <c r="BA652" s="121" t="str">
        <f t="shared" ref="BA652:BA715" ca="1" si="355">IFERROR(IF(AK652-W652-AZ652&lt;0,0,AK652-W652-AZ652),"")</f>
        <v/>
      </c>
      <c r="BB652" s="53" t="str">
        <f t="shared" ref="BB652:BB715" ca="1" si="356">IFERROR(BA652*$R652,"")</f>
        <v/>
      </c>
      <c r="BC652" t="str">
        <f t="shared" ref="BC652:BC715" ca="1" si="357">IFERROR(IF(($BC$9-$AU$9)&lt;$T652,AU652,0)+IF(($BC$9-$AW$9)&lt;$T652,AX652,0)+IF(($BC$9-$AZ$9)&lt;$T652,BA652,0),"")</f>
        <v/>
      </c>
      <c r="BD652" s="121" t="str">
        <f t="shared" ref="BD652:BD715" ca="1" si="358">IFERROR(IF(AN652-X652-BC652&lt;0,0,AN652-X652-BC652),"")</f>
        <v/>
      </c>
      <c r="BE652" s="53" t="str">
        <f t="shared" ref="BE652:BE715" ca="1" si="359">IFERROR(BD652*$R652,"")</f>
        <v/>
      </c>
      <c r="BF652" t="str">
        <f t="shared" ref="BF652:BF715" ca="1" si="360">IFERROR(IF(($BF$9-$AU$9)&lt;$T652,AU652,0)+IF(($BF$9-$AW$9)&lt;$T652,AX652,0)+IF(($BF$9-$AZ$9)&lt;$T652,BA652,0)+IF(($BF$9-$BC$9)&lt;$T652,BD652,0),"")</f>
        <v/>
      </c>
      <c r="BG652" s="121" t="str">
        <f t="shared" ref="BG652:BG715" ca="1" si="361">IFERROR(IF(AQ652-Y652-BF652&lt;0,0,AQ652-Y652-BF652),"")</f>
        <v/>
      </c>
      <c r="BH652" s="53" t="str">
        <f t="shared" ref="BH652:BH715" ca="1" si="362">IFERROR(BG652*$R652,"")</f>
        <v/>
      </c>
    </row>
    <row r="653" spans="1:60" ht="15.75" thickBot="1" x14ac:dyDescent="0.3">
      <c r="A653" s="48"/>
      <c r="B653" s="48"/>
      <c r="C653" s="48"/>
      <c r="D653" s="48"/>
      <c r="E653" s="48"/>
      <c r="F653" s="48"/>
      <c r="G653" s="48"/>
      <c r="H653" s="48"/>
      <c r="I653" s="48"/>
      <c r="J653" s="220" t="str">
        <f>IF(ISBLANK($G653),"",VLOOKUP($G653,'Chp 3 - Condition Assessment'!$N$5:$R$1000,4,FALSE))</f>
        <v/>
      </c>
      <c r="K653" s="105" t="str">
        <f>IF(ISBLANK($G653),"",VLOOKUP($G653,'Chp 3 - Condition Assessment'!$N$5:$R$1000,5,FALSE))</f>
        <v/>
      </c>
      <c r="L653" s="32" t="str">
        <f t="shared" si="342"/>
        <v xml:space="preserve">  </v>
      </c>
      <c r="P653" t="b">
        <f t="shared" si="337"/>
        <v>0</v>
      </c>
      <c r="Q653" t="str">
        <f t="shared" si="339"/>
        <v/>
      </c>
      <c r="R653" s="53" t="str">
        <f t="shared" si="331"/>
        <v/>
      </c>
      <c r="S653" s="108" t="str">
        <f t="shared" si="332"/>
        <v/>
      </c>
      <c r="T653" s="81" t="str">
        <f t="shared" si="333"/>
        <v/>
      </c>
      <c r="U653" s="105" t="str">
        <f t="shared" ca="1" si="341"/>
        <v/>
      </c>
      <c r="V653" s="105" t="str">
        <f t="shared" ca="1" si="341"/>
        <v/>
      </c>
      <c r="W653" s="105" t="str">
        <f t="shared" ca="1" si="341"/>
        <v/>
      </c>
      <c r="X653" s="105" t="str">
        <f t="shared" ca="1" si="341"/>
        <v/>
      </c>
      <c r="Y653" s="105" t="str">
        <f t="shared" ca="1" si="341"/>
        <v/>
      </c>
      <c r="AB653" s="111" t="str">
        <f t="shared" si="334"/>
        <v xml:space="preserve"> </v>
      </c>
      <c r="AC653" s="135"/>
      <c r="AD653" s="136"/>
      <c r="AE653" s="118" t="str">
        <f t="shared" si="343"/>
        <v/>
      </c>
      <c r="AF653" s="135"/>
      <c r="AG653" s="136"/>
      <c r="AH653" s="118" t="str">
        <f t="shared" si="344"/>
        <v/>
      </c>
      <c r="AI653" s="135"/>
      <c r="AJ653" s="136"/>
      <c r="AK653" s="118" t="str">
        <f t="shared" si="345"/>
        <v/>
      </c>
      <c r="AL653" s="135"/>
      <c r="AM653" s="136"/>
      <c r="AN653" s="118" t="str">
        <f t="shared" si="346"/>
        <v/>
      </c>
      <c r="AO653" s="135"/>
      <c r="AP653" s="136"/>
      <c r="AQ653" s="118" t="str">
        <f t="shared" si="347"/>
        <v/>
      </c>
      <c r="AT653" s="111" t="str">
        <f t="shared" si="348"/>
        <v xml:space="preserve"> </v>
      </c>
      <c r="AU653" t="str">
        <f t="shared" ca="1" si="349"/>
        <v/>
      </c>
      <c r="AV653" s="53" t="str">
        <f t="shared" ca="1" si="350"/>
        <v/>
      </c>
      <c r="AW653" t="str">
        <f t="shared" ca="1" si="351"/>
        <v/>
      </c>
      <c r="AX653" s="121" t="str">
        <f t="shared" ca="1" si="352"/>
        <v/>
      </c>
      <c r="AY653" s="53" t="str">
        <f t="shared" ca="1" si="353"/>
        <v/>
      </c>
      <c r="AZ653" t="str">
        <f t="shared" ca="1" si="354"/>
        <v/>
      </c>
      <c r="BA653" s="121" t="str">
        <f t="shared" ca="1" si="355"/>
        <v/>
      </c>
      <c r="BB653" s="53" t="str">
        <f t="shared" ca="1" si="356"/>
        <v/>
      </c>
      <c r="BC653" t="str">
        <f t="shared" ca="1" si="357"/>
        <v/>
      </c>
      <c r="BD653" s="121" t="str">
        <f t="shared" ca="1" si="358"/>
        <v/>
      </c>
      <c r="BE653" s="53" t="str">
        <f t="shared" ca="1" si="359"/>
        <v/>
      </c>
      <c r="BF653" t="str">
        <f t="shared" ca="1" si="360"/>
        <v/>
      </c>
      <c r="BG653" s="121" t="str">
        <f t="shared" ca="1" si="361"/>
        <v/>
      </c>
      <c r="BH653" s="53" t="str">
        <f t="shared" ca="1" si="362"/>
        <v/>
      </c>
    </row>
    <row r="654" spans="1:60" ht="15.75" thickBot="1" x14ac:dyDescent="0.3">
      <c r="A654" s="48"/>
      <c r="B654" s="48"/>
      <c r="C654" s="48"/>
      <c r="D654" s="48"/>
      <c r="E654" s="48"/>
      <c r="F654" s="48"/>
      <c r="G654" s="48"/>
      <c r="H654" s="48"/>
      <c r="I654" s="48"/>
      <c r="J654" s="220" t="str">
        <f>IF(ISBLANK($G654),"",VLOOKUP($G654,'Chp 3 - Condition Assessment'!$N$5:$R$1000,4,FALSE))</f>
        <v/>
      </c>
      <c r="K654" s="105" t="str">
        <f>IF(ISBLANK($G654),"",VLOOKUP($G654,'Chp 3 - Condition Assessment'!$N$5:$R$1000,5,FALSE))</f>
        <v/>
      </c>
      <c r="L654" s="32" t="str">
        <f t="shared" si="342"/>
        <v xml:space="preserve">  </v>
      </c>
      <c r="P654" t="b">
        <f t="shared" si="337"/>
        <v>0</v>
      </c>
      <c r="Q654" t="str">
        <f t="shared" si="339"/>
        <v/>
      </c>
      <c r="R654" s="53" t="str">
        <f t="shared" si="331"/>
        <v/>
      </c>
      <c r="S654" s="108" t="str">
        <f t="shared" si="332"/>
        <v/>
      </c>
      <c r="T654" s="81" t="str">
        <f t="shared" si="333"/>
        <v/>
      </c>
      <c r="U654" s="105" t="str">
        <f t="shared" ca="1" si="341"/>
        <v/>
      </c>
      <c r="V654" s="105" t="str">
        <f t="shared" ca="1" si="341"/>
        <v/>
      </c>
      <c r="W654" s="105" t="str">
        <f t="shared" ca="1" si="341"/>
        <v/>
      </c>
      <c r="X654" s="105" t="str">
        <f t="shared" ca="1" si="341"/>
        <v/>
      </c>
      <c r="Y654" s="105" t="str">
        <f t="shared" ca="1" si="341"/>
        <v/>
      </c>
      <c r="AB654" s="111" t="str">
        <f t="shared" si="334"/>
        <v xml:space="preserve"> </v>
      </c>
      <c r="AC654" s="135"/>
      <c r="AD654" s="136"/>
      <c r="AE654" s="118" t="str">
        <f t="shared" si="343"/>
        <v/>
      </c>
      <c r="AF654" s="135"/>
      <c r="AG654" s="136"/>
      <c r="AH654" s="118" t="str">
        <f t="shared" si="344"/>
        <v/>
      </c>
      <c r="AI654" s="135"/>
      <c r="AJ654" s="136"/>
      <c r="AK654" s="118" t="str">
        <f t="shared" si="345"/>
        <v/>
      </c>
      <c r="AL654" s="135"/>
      <c r="AM654" s="136"/>
      <c r="AN654" s="118" t="str">
        <f t="shared" si="346"/>
        <v/>
      </c>
      <c r="AO654" s="135"/>
      <c r="AP654" s="136"/>
      <c r="AQ654" s="118" t="str">
        <f t="shared" si="347"/>
        <v/>
      </c>
      <c r="AT654" s="111" t="str">
        <f t="shared" si="348"/>
        <v xml:space="preserve"> </v>
      </c>
      <c r="AU654" t="str">
        <f t="shared" ca="1" si="349"/>
        <v/>
      </c>
      <c r="AV654" s="53" t="str">
        <f t="shared" ca="1" si="350"/>
        <v/>
      </c>
      <c r="AW654" t="str">
        <f t="shared" ca="1" si="351"/>
        <v/>
      </c>
      <c r="AX654" s="121" t="str">
        <f t="shared" ca="1" si="352"/>
        <v/>
      </c>
      <c r="AY654" s="53" t="str">
        <f t="shared" ca="1" si="353"/>
        <v/>
      </c>
      <c r="AZ654" t="str">
        <f t="shared" ca="1" si="354"/>
        <v/>
      </c>
      <c r="BA654" s="121" t="str">
        <f t="shared" ca="1" si="355"/>
        <v/>
      </c>
      <c r="BB654" s="53" t="str">
        <f t="shared" ca="1" si="356"/>
        <v/>
      </c>
      <c r="BC654" t="str">
        <f t="shared" ca="1" si="357"/>
        <v/>
      </c>
      <c r="BD654" s="121" t="str">
        <f t="shared" ca="1" si="358"/>
        <v/>
      </c>
      <c r="BE654" s="53" t="str">
        <f t="shared" ca="1" si="359"/>
        <v/>
      </c>
      <c r="BF654" t="str">
        <f t="shared" ca="1" si="360"/>
        <v/>
      </c>
      <c r="BG654" s="121" t="str">
        <f t="shared" ca="1" si="361"/>
        <v/>
      </c>
      <c r="BH654" s="53" t="str">
        <f t="shared" ca="1" si="362"/>
        <v/>
      </c>
    </row>
    <row r="655" spans="1:60" ht="15.75" thickBot="1" x14ac:dyDescent="0.3">
      <c r="A655" s="48"/>
      <c r="B655" s="48"/>
      <c r="C655" s="48"/>
      <c r="D655" s="48"/>
      <c r="E655" s="48"/>
      <c r="F655" s="48"/>
      <c r="G655" s="48"/>
      <c r="H655" s="48"/>
      <c r="I655" s="48"/>
      <c r="J655" s="220" t="str">
        <f>IF(ISBLANK($G655),"",VLOOKUP($G655,'Chp 3 - Condition Assessment'!$N$5:$R$1000,4,FALSE))</f>
        <v/>
      </c>
      <c r="K655" s="105" t="str">
        <f>IF(ISBLANK($G655),"",VLOOKUP($G655,'Chp 3 - Condition Assessment'!$N$5:$R$1000,5,FALSE))</f>
        <v/>
      </c>
      <c r="L655" s="32" t="str">
        <f t="shared" si="342"/>
        <v xml:space="preserve">  </v>
      </c>
      <c r="P655" t="b">
        <f t="shared" si="337"/>
        <v>0</v>
      </c>
      <c r="Q655" t="str">
        <f t="shared" si="339"/>
        <v/>
      </c>
      <c r="R655" s="53" t="str">
        <f t="shared" si="331"/>
        <v/>
      </c>
      <c r="S655" s="108" t="str">
        <f t="shared" si="332"/>
        <v/>
      </c>
      <c r="T655" s="81" t="str">
        <f t="shared" si="333"/>
        <v/>
      </c>
      <c r="U655" s="105" t="str">
        <f t="shared" ca="1" si="341"/>
        <v/>
      </c>
      <c r="V655" s="105" t="str">
        <f t="shared" ca="1" si="341"/>
        <v/>
      </c>
      <c r="W655" s="105" t="str">
        <f t="shared" ca="1" si="341"/>
        <v/>
      </c>
      <c r="X655" s="105" t="str">
        <f t="shared" ca="1" si="341"/>
        <v/>
      </c>
      <c r="Y655" s="105" t="str">
        <f t="shared" ca="1" si="341"/>
        <v/>
      </c>
      <c r="AB655" s="111" t="str">
        <f t="shared" si="334"/>
        <v xml:space="preserve"> </v>
      </c>
      <c r="AC655" s="135"/>
      <c r="AD655" s="136"/>
      <c r="AE655" s="118" t="str">
        <f t="shared" si="343"/>
        <v/>
      </c>
      <c r="AF655" s="135"/>
      <c r="AG655" s="136"/>
      <c r="AH655" s="118" t="str">
        <f t="shared" si="344"/>
        <v/>
      </c>
      <c r="AI655" s="135"/>
      <c r="AJ655" s="136"/>
      <c r="AK655" s="118" t="str">
        <f t="shared" si="345"/>
        <v/>
      </c>
      <c r="AL655" s="135"/>
      <c r="AM655" s="136"/>
      <c r="AN655" s="118" t="str">
        <f t="shared" si="346"/>
        <v/>
      </c>
      <c r="AO655" s="135"/>
      <c r="AP655" s="136"/>
      <c r="AQ655" s="118" t="str">
        <f t="shared" si="347"/>
        <v/>
      </c>
      <c r="AT655" s="111" t="str">
        <f t="shared" si="348"/>
        <v xml:space="preserve"> </v>
      </c>
      <c r="AU655" t="str">
        <f t="shared" ca="1" si="349"/>
        <v/>
      </c>
      <c r="AV655" s="53" t="str">
        <f t="shared" ca="1" si="350"/>
        <v/>
      </c>
      <c r="AW655" t="str">
        <f t="shared" ca="1" si="351"/>
        <v/>
      </c>
      <c r="AX655" s="121" t="str">
        <f t="shared" ca="1" si="352"/>
        <v/>
      </c>
      <c r="AY655" s="53" t="str">
        <f t="shared" ca="1" si="353"/>
        <v/>
      </c>
      <c r="AZ655" t="str">
        <f t="shared" ca="1" si="354"/>
        <v/>
      </c>
      <c r="BA655" s="121" t="str">
        <f t="shared" ca="1" si="355"/>
        <v/>
      </c>
      <c r="BB655" s="53" t="str">
        <f t="shared" ca="1" si="356"/>
        <v/>
      </c>
      <c r="BC655" t="str">
        <f t="shared" ca="1" si="357"/>
        <v/>
      </c>
      <c r="BD655" s="121" t="str">
        <f t="shared" ca="1" si="358"/>
        <v/>
      </c>
      <c r="BE655" s="53" t="str">
        <f t="shared" ca="1" si="359"/>
        <v/>
      </c>
      <c r="BF655" t="str">
        <f t="shared" ca="1" si="360"/>
        <v/>
      </c>
      <c r="BG655" s="121" t="str">
        <f t="shared" ca="1" si="361"/>
        <v/>
      </c>
      <c r="BH655" s="53" t="str">
        <f t="shared" ca="1" si="362"/>
        <v/>
      </c>
    </row>
    <row r="656" spans="1:60" ht="15.75" thickBot="1" x14ac:dyDescent="0.3">
      <c r="A656" s="48"/>
      <c r="B656" s="48"/>
      <c r="C656" s="48"/>
      <c r="D656" s="48"/>
      <c r="E656" s="48"/>
      <c r="F656" s="48"/>
      <c r="G656" s="48"/>
      <c r="H656" s="48"/>
      <c r="I656" s="48"/>
      <c r="J656" s="220" t="str">
        <f>IF(ISBLANK($G656),"",VLOOKUP($G656,'Chp 3 - Condition Assessment'!$N$5:$R$1000,4,FALSE))</f>
        <v/>
      </c>
      <c r="K656" s="105" t="str">
        <f>IF(ISBLANK($G656),"",VLOOKUP($G656,'Chp 3 - Condition Assessment'!$N$5:$R$1000,5,FALSE))</f>
        <v/>
      </c>
      <c r="L656" s="32" t="str">
        <f t="shared" si="342"/>
        <v xml:space="preserve">  </v>
      </c>
      <c r="P656" t="b">
        <f t="shared" si="337"/>
        <v>0</v>
      </c>
      <c r="Q656" t="str">
        <f t="shared" si="339"/>
        <v/>
      </c>
      <c r="R656" s="53" t="str">
        <f t="shared" si="331"/>
        <v/>
      </c>
      <c r="S656" s="108" t="str">
        <f t="shared" si="332"/>
        <v/>
      </c>
      <c r="T656" s="81" t="str">
        <f t="shared" si="333"/>
        <v/>
      </c>
      <c r="U656" s="105" t="str">
        <f t="shared" ref="U656:Y665" ca="1" si="363">IFERROR(IF((U$10-$S656)&lt;=$T656,$Q656,0),"")</f>
        <v/>
      </c>
      <c r="V656" s="105" t="str">
        <f t="shared" ca="1" si="363"/>
        <v/>
      </c>
      <c r="W656" s="105" t="str">
        <f t="shared" ca="1" si="363"/>
        <v/>
      </c>
      <c r="X656" s="105" t="str">
        <f t="shared" ca="1" si="363"/>
        <v/>
      </c>
      <c r="Y656" s="105" t="str">
        <f t="shared" ca="1" si="363"/>
        <v/>
      </c>
      <c r="AB656" s="111" t="str">
        <f t="shared" si="334"/>
        <v xml:space="preserve"> </v>
      </c>
      <c r="AC656" s="135"/>
      <c r="AD656" s="136"/>
      <c r="AE656" s="118" t="str">
        <f t="shared" si="343"/>
        <v/>
      </c>
      <c r="AF656" s="135"/>
      <c r="AG656" s="136"/>
      <c r="AH656" s="118" t="str">
        <f t="shared" si="344"/>
        <v/>
      </c>
      <c r="AI656" s="135"/>
      <c r="AJ656" s="136"/>
      <c r="AK656" s="118" t="str">
        <f t="shared" si="345"/>
        <v/>
      </c>
      <c r="AL656" s="135"/>
      <c r="AM656" s="136"/>
      <c r="AN656" s="118" t="str">
        <f t="shared" si="346"/>
        <v/>
      </c>
      <c r="AO656" s="135"/>
      <c r="AP656" s="136"/>
      <c r="AQ656" s="118" t="str">
        <f t="shared" si="347"/>
        <v/>
      </c>
      <c r="AT656" s="111" t="str">
        <f t="shared" si="348"/>
        <v xml:space="preserve"> </v>
      </c>
      <c r="AU656" t="str">
        <f t="shared" ca="1" si="349"/>
        <v/>
      </c>
      <c r="AV656" s="53" t="str">
        <f t="shared" ca="1" si="350"/>
        <v/>
      </c>
      <c r="AW656" t="str">
        <f t="shared" ca="1" si="351"/>
        <v/>
      </c>
      <c r="AX656" s="121" t="str">
        <f t="shared" ca="1" si="352"/>
        <v/>
      </c>
      <c r="AY656" s="53" t="str">
        <f t="shared" ca="1" si="353"/>
        <v/>
      </c>
      <c r="AZ656" t="str">
        <f t="shared" ca="1" si="354"/>
        <v/>
      </c>
      <c r="BA656" s="121" t="str">
        <f t="shared" ca="1" si="355"/>
        <v/>
      </c>
      <c r="BB656" s="53" t="str">
        <f t="shared" ca="1" si="356"/>
        <v/>
      </c>
      <c r="BC656" t="str">
        <f t="shared" ca="1" si="357"/>
        <v/>
      </c>
      <c r="BD656" s="121" t="str">
        <f t="shared" ca="1" si="358"/>
        <v/>
      </c>
      <c r="BE656" s="53" t="str">
        <f t="shared" ca="1" si="359"/>
        <v/>
      </c>
      <c r="BF656" t="str">
        <f t="shared" ca="1" si="360"/>
        <v/>
      </c>
      <c r="BG656" s="121" t="str">
        <f t="shared" ca="1" si="361"/>
        <v/>
      </c>
      <c r="BH656" s="53" t="str">
        <f t="shared" ca="1" si="362"/>
        <v/>
      </c>
    </row>
    <row r="657" spans="1:60" ht="15.75" thickBot="1" x14ac:dyDescent="0.3">
      <c r="A657" s="48"/>
      <c r="B657" s="48"/>
      <c r="C657" s="48"/>
      <c r="D657" s="48"/>
      <c r="E657" s="48"/>
      <c r="F657" s="48"/>
      <c r="G657" s="48"/>
      <c r="H657" s="48"/>
      <c r="I657" s="48"/>
      <c r="J657" s="220" t="str">
        <f>IF(ISBLANK($G657),"",VLOOKUP($G657,'Chp 3 - Condition Assessment'!$N$5:$R$1000,4,FALSE))</f>
        <v/>
      </c>
      <c r="K657" s="105" t="str">
        <f>IF(ISBLANK($G657),"",VLOOKUP($G657,'Chp 3 - Condition Assessment'!$N$5:$R$1000,5,FALSE))</f>
        <v/>
      </c>
      <c r="L657" s="32" t="str">
        <f t="shared" si="342"/>
        <v xml:space="preserve">  </v>
      </c>
      <c r="P657" t="b">
        <f t="shared" si="337"/>
        <v>0</v>
      </c>
      <c r="Q657" t="str">
        <f t="shared" si="339"/>
        <v/>
      </c>
      <c r="R657" s="53" t="str">
        <f t="shared" si="331"/>
        <v/>
      </c>
      <c r="S657" s="108" t="str">
        <f t="shared" si="332"/>
        <v/>
      </c>
      <c r="T657" s="81" t="str">
        <f t="shared" si="333"/>
        <v/>
      </c>
      <c r="U657" s="105" t="str">
        <f t="shared" ca="1" si="363"/>
        <v/>
      </c>
      <c r="V657" s="105" t="str">
        <f t="shared" ca="1" si="363"/>
        <v/>
      </c>
      <c r="W657" s="105" t="str">
        <f t="shared" ca="1" si="363"/>
        <v/>
      </c>
      <c r="X657" s="105" t="str">
        <f t="shared" ca="1" si="363"/>
        <v/>
      </c>
      <c r="Y657" s="105" t="str">
        <f t="shared" ca="1" si="363"/>
        <v/>
      </c>
      <c r="AB657" s="111" t="str">
        <f t="shared" si="334"/>
        <v xml:space="preserve"> </v>
      </c>
      <c r="AC657" s="135"/>
      <c r="AD657" s="136"/>
      <c r="AE657" s="118" t="str">
        <f t="shared" si="343"/>
        <v/>
      </c>
      <c r="AF657" s="135"/>
      <c r="AG657" s="136"/>
      <c r="AH657" s="118" t="str">
        <f t="shared" si="344"/>
        <v/>
      </c>
      <c r="AI657" s="135"/>
      <c r="AJ657" s="136"/>
      <c r="AK657" s="118" t="str">
        <f t="shared" si="345"/>
        <v/>
      </c>
      <c r="AL657" s="135"/>
      <c r="AM657" s="136"/>
      <c r="AN657" s="118" t="str">
        <f t="shared" si="346"/>
        <v/>
      </c>
      <c r="AO657" s="135"/>
      <c r="AP657" s="136"/>
      <c r="AQ657" s="118" t="str">
        <f t="shared" si="347"/>
        <v/>
      </c>
      <c r="AT657" s="111" t="str">
        <f t="shared" si="348"/>
        <v xml:space="preserve"> </v>
      </c>
      <c r="AU657" t="str">
        <f t="shared" ca="1" si="349"/>
        <v/>
      </c>
      <c r="AV657" s="53" t="str">
        <f t="shared" ca="1" si="350"/>
        <v/>
      </c>
      <c r="AW657" t="str">
        <f t="shared" ca="1" si="351"/>
        <v/>
      </c>
      <c r="AX657" s="121" t="str">
        <f t="shared" ca="1" si="352"/>
        <v/>
      </c>
      <c r="AY657" s="53" t="str">
        <f t="shared" ca="1" si="353"/>
        <v/>
      </c>
      <c r="AZ657" t="str">
        <f t="shared" ca="1" si="354"/>
        <v/>
      </c>
      <c r="BA657" s="121" t="str">
        <f t="shared" ca="1" si="355"/>
        <v/>
      </c>
      <c r="BB657" s="53" t="str">
        <f t="shared" ca="1" si="356"/>
        <v/>
      </c>
      <c r="BC657" t="str">
        <f t="shared" ca="1" si="357"/>
        <v/>
      </c>
      <c r="BD657" s="121" t="str">
        <f t="shared" ca="1" si="358"/>
        <v/>
      </c>
      <c r="BE657" s="53" t="str">
        <f t="shared" ca="1" si="359"/>
        <v/>
      </c>
      <c r="BF657" t="str">
        <f t="shared" ca="1" si="360"/>
        <v/>
      </c>
      <c r="BG657" s="121" t="str">
        <f t="shared" ca="1" si="361"/>
        <v/>
      </c>
      <c r="BH657" s="53" t="str">
        <f t="shared" ca="1" si="362"/>
        <v/>
      </c>
    </row>
    <row r="658" spans="1:60" ht="15.75" thickBot="1" x14ac:dyDescent="0.3">
      <c r="A658" s="48"/>
      <c r="B658" s="48"/>
      <c r="C658" s="48"/>
      <c r="D658" s="48"/>
      <c r="E658" s="48"/>
      <c r="F658" s="48"/>
      <c r="G658" s="48"/>
      <c r="H658" s="48"/>
      <c r="I658" s="48"/>
      <c r="J658" s="220" t="str">
        <f>IF(ISBLANK($G658),"",VLOOKUP($G658,'Chp 3 - Condition Assessment'!$N$5:$R$1000,4,FALSE))</f>
        <v/>
      </c>
      <c r="K658" s="105" t="str">
        <f>IF(ISBLANK($G658),"",VLOOKUP($G658,'Chp 3 - Condition Assessment'!$N$5:$R$1000,5,FALSE))</f>
        <v/>
      </c>
      <c r="L658" s="32" t="str">
        <f t="shared" si="342"/>
        <v xml:space="preserve">  </v>
      </c>
      <c r="P658" t="b">
        <f t="shared" si="337"/>
        <v>0</v>
      </c>
      <c r="Q658" t="str">
        <f t="shared" si="339"/>
        <v/>
      </c>
      <c r="R658" s="53" t="str">
        <f t="shared" si="331"/>
        <v/>
      </c>
      <c r="S658" s="108" t="str">
        <f t="shared" si="332"/>
        <v/>
      </c>
      <c r="T658" s="81" t="str">
        <f t="shared" si="333"/>
        <v/>
      </c>
      <c r="U658" s="105" t="str">
        <f t="shared" ca="1" si="363"/>
        <v/>
      </c>
      <c r="V658" s="105" t="str">
        <f t="shared" ca="1" si="363"/>
        <v/>
      </c>
      <c r="W658" s="105" t="str">
        <f t="shared" ca="1" si="363"/>
        <v/>
      </c>
      <c r="X658" s="105" t="str">
        <f t="shared" ca="1" si="363"/>
        <v/>
      </c>
      <c r="Y658" s="105" t="str">
        <f t="shared" ca="1" si="363"/>
        <v/>
      </c>
      <c r="AB658" s="111" t="str">
        <f t="shared" si="334"/>
        <v xml:space="preserve"> </v>
      </c>
      <c r="AC658" s="135"/>
      <c r="AD658" s="136"/>
      <c r="AE658" s="118" t="str">
        <f t="shared" si="343"/>
        <v/>
      </c>
      <c r="AF658" s="135"/>
      <c r="AG658" s="136"/>
      <c r="AH658" s="118" t="str">
        <f t="shared" si="344"/>
        <v/>
      </c>
      <c r="AI658" s="135"/>
      <c r="AJ658" s="136"/>
      <c r="AK658" s="118" t="str">
        <f t="shared" si="345"/>
        <v/>
      </c>
      <c r="AL658" s="135"/>
      <c r="AM658" s="136"/>
      <c r="AN658" s="118" t="str">
        <f t="shared" si="346"/>
        <v/>
      </c>
      <c r="AO658" s="135"/>
      <c r="AP658" s="136"/>
      <c r="AQ658" s="118" t="str">
        <f t="shared" si="347"/>
        <v/>
      </c>
      <c r="AT658" s="111" t="str">
        <f t="shared" si="348"/>
        <v xml:space="preserve"> </v>
      </c>
      <c r="AU658" t="str">
        <f t="shared" ca="1" si="349"/>
        <v/>
      </c>
      <c r="AV658" s="53" t="str">
        <f t="shared" ca="1" si="350"/>
        <v/>
      </c>
      <c r="AW658" t="str">
        <f t="shared" ca="1" si="351"/>
        <v/>
      </c>
      <c r="AX658" s="121" t="str">
        <f t="shared" ca="1" si="352"/>
        <v/>
      </c>
      <c r="AY658" s="53" t="str">
        <f t="shared" ca="1" si="353"/>
        <v/>
      </c>
      <c r="AZ658" t="str">
        <f t="shared" ca="1" si="354"/>
        <v/>
      </c>
      <c r="BA658" s="121" t="str">
        <f t="shared" ca="1" si="355"/>
        <v/>
      </c>
      <c r="BB658" s="53" t="str">
        <f t="shared" ca="1" si="356"/>
        <v/>
      </c>
      <c r="BC658" t="str">
        <f t="shared" ca="1" si="357"/>
        <v/>
      </c>
      <c r="BD658" s="121" t="str">
        <f t="shared" ca="1" si="358"/>
        <v/>
      </c>
      <c r="BE658" s="53" t="str">
        <f t="shared" ca="1" si="359"/>
        <v/>
      </c>
      <c r="BF658" t="str">
        <f t="shared" ca="1" si="360"/>
        <v/>
      </c>
      <c r="BG658" s="121" t="str">
        <f t="shared" ca="1" si="361"/>
        <v/>
      </c>
      <c r="BH658" s="53" t="str">
        <f t="shared" ca="1" si="362"/>
        <v/>
      </c>
    </row>
    <row r="659" spans="1:60" ht="15.75" thickBot="1" x14ac:dyDescent="0.3">
      <c r="A659" s="48"/>
      <c r="B659" s="48"/>
      <c r="C659" s="48"/>
      <c r="D659" s="48"/>
      <c r="E659" s="48"/>
      <c r="F659" s="48"/>
      <c r="G659" s="48"/>
      <c r="H659" s="48"/>
      <c r="I659" s="48"/>
      <c r="J659" s="220" t="str">
        <f>IF(ISBLANK($G659),"",VLOOKUP($G659,'Chp 3 - Condition Assessment'!$N$5:$R$1000,4,FALSE))</f>
        <v/>
      </c>
      <c r="K659" s="105" t="str">
        <f>IF(ISBLANK($G659),"",VLOOKUP($G659,'Chp 3 - Condition Assessment'!$N$5:$R$1000,5,FALSE))</f>
        <v/>
      </c>
      <c r="L659" s="32" t="str">
        <f t="shared" si="342"/>
        <v xml:space="preserve">  </v>
      </c>
      <c r="P659" t="b">
        <f t="shared" si="337"/>
        <v>0</v>
      </c>
      <c r="Q659" t="str">
        <f t="shared" si="339"/>
        <v/>
      </c>
      <c r="R659" s="53" t="str">
        <f t="shared" si="331"/>
        <v/>
      </c>
      <c r="S659" s="108" t="str">
        <f t="shared" si="332"/>
        <v/>
      </c>
      <c r="T659" s="81" t="str">
        <f t="shared" si="333"/>
        <v/>
      </c>
      <c r="U659" s="105" t="str">
        <f t="shared" ca="1" si="363"/>
        <v/>
      </c>
      <c r="V659" s="105" t="str">
        <f t="shared" ca="1" si="363"/>
        <v/>
      </c>
      <c r="W659" s="105" t="str">
        <f t="shared" ca="1" si="363"/>
        <v/>
      </c>
      <c r="X659" s="105" t="str">
        <f t="shared" ca="1" si="363"/>
        <v/>
      </c>
      <c r="Y659" s="105" t="str">
        <f t="shared" ca="1" si="363"/>
        <v/>
      </c>
      <c r="AB659" s="111" t="str">
        <f t="shared" si="334"/>
        <v xml:space="preserve"> </v>
      </c>
      <c r="AC659" s="135"/>
      <c r="AD659" s="136"/>
      <c r="AE659" s="118" t="str">
        <f t="shared" si="343"/>
        <v/>
      </c>
      <c r="AF659" s="135"/>
      <c r="AG659" s="136"/>
      <c r="AH659" s="118" t="str">
        <f t="shared" si="344"/>
        <v/>
      </c>
      <c r="AI659" s="135"/>
      <c r="AJ659" s="136"/>
      <c r="AK659" s="118" t="str">
        <f t="shared" si="345"/>
        <v/>
      </c>
      <c r="AL659" s="135"/>
      <c r="AM659" s="136"/>
      <c r="AN659" s="118" t="str">
        <f t="shared" si="346"/>
        <v/>
      </c>
      <c r="AO659" s="135"/>
      <c r="AP659" s="136"/>
      <c r="AQ659" s="118" t="str">
        <f t="shared" si="347"/>
        <v/>
      </c>
      <c r="AT659" s="111" t="str">
        <f t="shared" si="348"/>
        <v xml:space="preserve"> </v>
      </c>
      <c r="AU659" t="str">
        <f t="shared" ca="1" si="349"/>
        <v/>
      </c>
      <c r="AV659" s="53" t="str">
        <f t="shared" ca="1" si="350"/>
        <v/>
      </c>
      <c r="AW659" t="str">
        <f t="shared" ca="1" si="351"/>
        <v/>
      </c>
      <c r="AX659" s="121" t="str">
        <f t="shared" ca="1" si="352"/>
        <v/>
      </c>
      <c r="AY659" s="53" t="str">
        <f t="shared" ca="1" si="353"/>
        <v/>
      </c>
      <c r="AZ659" t="str">
        <f t="shared" ca="1" si="354"/>
        <v/>
      </c>
      <c r="BA659" s="121" t="str">
        <f t="shared" ca="1" si="355"/>
        <v/>
      </c>
      <c r="BB659" s="53" t="str">
        <f t="shared" ca="1" si="356"/>
        <v/>
      </c>
      <c r="BC659" t="str">
        <f t="shared" ca="1" si="357"/>
        <v/>
      </c>
      <c r="BD659" s="121" t="str">
        <f t="shared" ca="1" si="358"/>
        <v/>
      </c>
      <c r="BE659" s="53" t="str">
        <f t="shared" ca="1" si="359"/>
        <v/>
      </c>
      <c r="BF659" t="str">
        <f t="shared" ca="1" si="360"/>
        <v/>
      </c>
      <c r="BG659" s="121" t="str">
        <f t="shared" ca="1" si="361"/>
        <v/>
      </c>
      <c r="BH659" s="53" t="str">
        <f t="shared" ca="1" si="362"/>
        <v/>
      </c>
    </row>
    <row r="660" spans="1:60" ht="15.75" thickBot="1" x14ac:dyDescent="0.3">
      <c r="A660" s="48"/>
      <c r="B660" s="48"/>
      <c r="C660" s="48"/>
      <c r="D660" s="48"/>
      <c r="E660" s="48"/>
      <c r="F660" s="48"/>
      <c r="G660" s="48"/>
      <c r="H660" s="48"/>
      <c r="I660" s="48"/>
      <c r="J660" s="220" t="str">
        <f>IF(ISBLANK($G660),"",VLOOKUP($G660,'Chp 3 - Condition Assessment'!$N$5:$R$1000,4,FALSE))</f>
        <v/>
      </c>
      <c r="K660" s="105" t="str">
        <f>IF(ISBLANK($G660),"",VLOOKUP($G660,'Chp 3 - Condition Assessment'!$N$5:$R$1000,5,FALSE))</f>
        <v/>
      </c>
      <c r="L660" s="32" t="str">
        <f t="shared" si="342"/>
        <v xml:space="preserve">  </v>
      </c>
      <c r="P660" t="b">
        <f t="shared" si="337"/>
        <v>0</v>
      </c>
      <c r="Q660" t="str">
        <f t="shared" si="339"/>
        <v/>
      </c>
      <c r="R660" s="53" t="str">
        <f t="shared" si="331"/>
        <v/>
      </c>
      <c r="S660" s="108" t="str">
        <f t="shared" si="332"/>
        <v/>
      </c>
      <c r="T660" s="81" t="str">
        <f t="shared" si="333"/>
        <v/>
      </c>
      <c r="U660" s="105" t="str">
        <f t="shared" ca="1" si="363"/>
        <v/>
      </c>
      <c r="V660" s="105" t="str">
        <f t="shared" ca="1" si="363"/>
        <v/>
      </c>
      <c r="W660" s="105" t="str">
        <f t="shared" ca="1" si="363"/>
        <v/>
      </c>
      <c r="X660" s="105" t="str">
        <f t="shared" ca="1" si="363"/>
        <v/>
      </c>
      <c r="Y660" s="105" t="str">
        <f t="shared" ca="1" si="363"/>
        <v/>
      </c>
      <c r="AB660" s="111" t="str">
        <f t="shared" si="334"/>
        <v xml:space="preserve"> </v>
      </c>
      <c r="AC660" s="135"/>
      <c r="AD660" s="136"/>
      <c r="AE660" s="118" t="str">
        <f t="shared" si="343"/>
        <v/>
      </c>
      <c r="AF660" s="135"/>
      <c r="AG660" s="136"/>
      <c r="AH660" s="118" t="str">
        <f t="shared" si="344"/>
        <v/>
      </c>
      <c r="AI660" s="135"/>
      <c r="AJ660" s="136"/>
      <c r="AK660" s="118" t="str">
        <f t="shared" si="345"/>
        <v/>
      </c>
      <c r="AL660" s="135"/>
      <c r="AM660" s="136"/>
      <c r="AN660" s="118" t="str">
        <f t="shared" si="346"/>
        <v/>
      </c>
      <c r="AO660" s="135"/>
      <c r="AP660" s="136"/>
      <c r="AQ660" s="118" t="str">
        <f t="shared" si="347"/>
        <v/>
      </c>
      <c r="AT660" s="111" t="str">
        <f t="shared" si="348"/>
        <v xml:space="preserve"> </v>
      </c>
      <c r="AU660" t="str">
        <f t="shared" ca="1" si="349"/>
        <v/>
      </c>
      <c r="AV660" s="53" t="str">
        <f t="shared" ca="1" si="350"/>
        <v/>
      </c>
      <c r="AW660" t="str">
        <f t="shared" ca="1" si="351"/>
        <v/>
      </c>
      <c r="AX660" s="121" t="str">
        <f t="shared" ca="1" si="352"/>
        <v/>
      </c>
      <c r="AY660" s="53" t="str">
        <f t="shared" ca="1" si="353"/>
        <v/>
      </c>
      <c r="AZ660" t="str">
        <f t="shared" ca="1" si="354"/>
        <v/>
      </c>
      <c r="BA660" s="121" t="str">
        <f t="shared" ca="1" si="355"/>
        <v/>
      </c>
      <c r="BB660" s="53" t="str">
        <f t="shared" ca="1" si="356"/>
        <v/>
      </c>
      <c r="BC660" t="str">
        <f t="shared" ca="1" si="357"/>
        <v/>
      </c>
      <c r="BD660" s="121" t="str">
        <f t="shared" ca="1" si="358"/>
        <v/>
      </c>
      <c r="BE660" s="53" t="str">
        <f t="shared" ca="1" si="359"/>
        <v/>
      </c>
      <c r="BF660" t="str">
        <f t="shared" ca="1" si="360"/>
        <v/>
      </c>
      <c r="BG660" s="121" t="str">
        <f t="shared" ca="1" si="361"/>
        <v/>
      </c>
      <c r="BH660" s="53" t="str">
        <f t="shared" ca="1" si="362"/>
        <v/>
      </c>
    </row>
    <row r="661" spans="1:60" ht="15.75" thickBot="1" x14ac:dyDescent="0.3">
      <c r="A661" s="48"/>
      <c r="B661" s="48"/>
      <c r="C661" s="48"/>
      <c r="D661" s="48"/>
      <c r="E661" s="48"/>
      <c r="F661" s="48"/>
      <c r="G661" s="48"/>
      <c r="H661" s="48"/>
      <c r="I661" s="48"/>
      <c r="J661" s="220" t="str">
        <f>IF(ISBLANK($G661),"",VLOOKUP($G661,'Chp 3 - Condition Assessment'!$N$5:$R$1000,4,FALSE))</f>
        <v/>
      </c>
      <c r="K661" s="105" t="str">
        <f>IF(ISBLANK($G661),"",VLOOKUP($G661,'Chp 3 - Condition Assessment'!$N$5:$R$1000,5,FALSE))</f>
        <v/>
      </c>
      <c r="L661" s="32" t="str">
        <f t="shared" si="342"/>
        <v xml:space="preserve">  </v>
      </c>
      <c r="P661" t="b">
        <f t="shared" si="337"/>
        <v>0</v>
      </c>
      <c r="Q661" t="str">
        <f t="shared" si="339"/>
        <v/>
      </c>
      <c r="R661" s="53" t="str">
        <f t="shared" si="331"/>
        <v/>
      </c>
      <c r="S661" s="108" t="str">
        <f t="shared" si="332"/>
        <v/>
      </c>
      <c r="T661" s="81" t="str">
        <f t="shared" si="333"/>
        <v/>
      </c>
      <c r="U661" s="105" t="str">
        <f t="shared" ca="1" si="363"/>
        <v/>
      </c>
      <c r="V661" s="105" t="str">
        <f t="shared" ca="1" si="363"/>
        <v/>
      </c>
      <c r="W661" s="105" t="str">
        <f t="shared" ca="1" si="363"/>
        <v/>
      </c>
      <c r="X661" s="105" t="str">
        <f t="shared" ca="1" si="363"/>
        <v/>
      </c>
      <c r="Y661" s="105" t="str">
        <f t="shared" ca="1" si="363"/>
        <v/>
      </c>
      <c r="AB661" s="111" t="str">
        <f t="shared" si="334"/>
        <v xml:space="preserve"> </v>
      </c>
      <c r="AC661" s="135"/>
      <c r="AD661" s="136"/>
      <c r="AE661" s="118" t="str">
        <f t="shared" si="343"/>
        <v/>
      </c>
      <c r="AF661" s="135"/>
      <c r="AG661" s="136"/>
      <c r="AH661" s="118" t="str">
        <f t="shared" si="344"/>
        <v/>
      </c>
      <c r="AI661" s="135"/>
      <c r="AJ661" s="136"/>
      <c r="AK661" s="118" t="str">
        <f t="shared" si="345"/>
        <v/>
      </c>
      <c r="AL661" s="135"/>
      <c r="AM661" s="136"/>
      <c r="AN661" s="118" t="str">
        <f t="shared" si="346"/>
        <v/>
      </c>
      <c r="AO661" s="135"/>
      <c r="AP661" s="136"/>
      <c r="AQ661" s="118" t="str">
        <f t="shared" si="347"/>
        <v/>
      </c>
      <c r="AT661" s="111" t="str">
        <f t="shared" si="348"/>
        <v xml:space="preserve"> </v>
      </c>
      <c r="AU661" t="str">
        <f t="shared" ca="1" si="349"/>
        <v/>
      </c>
      <c r="AV661" s="53" t="str">
        <f t="shared" ca="1" si="350"/>
        <v/>
      </c>
      <c r="AW661" t="str">
        <f t="shared" ca="1" si="351"/>
        <v/>
      </c>
      <c r="AX661" s="121" t="str">
        <f t="shared" ca="1" si="352"/>
        <v/>
      </c>
      <c r="AY661" s="53" t="str">
        <f t="shared" ca="1" si="353"/>
        <v/>
      </c>
      <c r="AZ661" t="str">
        <f t="shared" ca="1" si="354"/>
        <v/>
      </c>
      <c r="BA661" s="121" t="str">
        <f t="shared" ca="1" si="355"/>
        <v/>
      </c>
      <c r="BB661" s="53" t="str">
        <f t="shared" ca="1" si="356"/>
        <v/>
      </c>
      <c r="BC661" t="str">
        <f t="shared" ca="1" si="357"/>
        <v/>
      </c>
      <c r="BD661" s="121" t="str">
        <f t="shared" ca="1" si="358"/>
        <v/>
      </c>
      <c r="BE661" s="53" t="str">
        <f t="shared" ca="1" si="359"/>
        <v/>
      </c>
      <c r="BF661" t="str">
        <f t="shared" ca="1" si="360"/>
        <v/>
      </c>
      <c r="BG661" s="121" t="str">
        <f t="shared" ca="1" si="361"/>
        <v/>
      </c>
      <c r="BH661" s="53" t="str">
        <f t="shared" ca="1" si="362"/>
        <v/>
      </c>
    </row>
    <row r="662" spans="1:60" ht="15.75" thickBot="1" x14ac:dyDescent="0.3">
      <c r="A662" s="48"/>
      <c r="B662" s="48"/>
      <c r="C662" s="48"/>
      <c r="D662" s="48"/>
      <c r="E662" s="48"/>
      <c r="F662" s="48"/>
      <c r="G662" s="48"/>
      <c r="H662" s="48"/>
      <c r="I662" s="48"/>
      <c r="J662" s="220" t="str">
        <f>IF(ISBLANK($G662),"",VLOOKUP($G662,'Chp 3 - Condition Assessment'!$N$5:$R$1000,4,FALSE))</f>
        <v/>
      </c>
      <c r="K662" s="105" t="str">
        <f>IF(ISBLANK($G662),"",VLOOKUP($G662,'Chp 3 - Condition Assessment'!$N$5:$R$1000,5,FALSE))</f>
        <v/>
      </c>
      <c r="L662" s="32" t="str">
        <f t="shared" si="342"/>
        <v xml:space="preserve">  </v>
      </c>
      <c r="P662" t="b">
        <f t="shared" si="337"/>
        <v>0</v>
      </c>
      <c r="Q662" t="str">
        <f t="shared" si="339"/>
        <v/>
      </c>
      <c r="R662" s="53" t="str">
        <f t="shared" si="331"/>
        <v/>
      </c>
      <c r="S662" s="108" t="str">
        <f t="shared" si="332"/>
        <v/>
      </c>
      <c r="T662" s="81" t="str">
        <f t="shared" si="333"/>
        <v/>
      </c>
      <c r="U662" s="105" t="str">
        <f t="shared" ca="1" si="363"/>
        <v/>
      </c>
      <c r="V662" s="105" t="str">
        <f t="shared" ca="1" si="363"/>
        <v/>
      </c>
      <c r="W662" s="105" t="str">
        <f t="shared" ca="1" si="363"/>
        <v/>
      </c>
      <c r="X662" s="105" t="str">
        <f t="shared" ca="1" si="363"/>
        <v/>
      </c>
      <c r="Y662" s="105" t="str">
        <f t="shared" ca="1" si="363"/>
        <v/>
      </c>
      <c r="AB662" s="111" t="str">
        <f t="shared" si="334"/>
        <v xml:space="preserve"> </v>
      </c>
      <c r="AC662" s="135"/>
      <c r="AD662" s="136"/>
      <c r="AE662" s="118" t="str">
        <f t="shared" si="343"/>
        <v/>
      </c>
      <c r="AF662" s="135"/>
      <c r="AG662" s="136"/>
      <c r="AH662" s="118" t="str">
        <f t="shared" si="344"/>
        <v/>
      </c>
      <c r="AI662" s="135"/>
      <c r="AJ662" s="136"/>
      <c r="AK662" s="118" t="str">
        <f t="shared" si="345"/>
        <v/>
      </c>
      <c r="AL662" s="135"/>
      <c r="AM662" s="136"/>
      <c r="AN662" s="118" t="str">
        <f t="shared" si="346"/>
        <v/>
      </c>
      <c r="AO662" s="135"/>
      <c r="AP662" s="136"/>
      <c r="AQ662" s="118" t="str">
        <f t="shared" si="347"/>
        <v/>
      </c>
      <c r="AT662" s="111" t="str">
        <f t="shared" si="348"/>
        <v xml:space="preserve"> </v>
      </c>
      <c r="AU662" t="str">
        <f t="shared" ca="1" si="349"/>
        <v/>
      </c>
      <c r="AV662" s="53" t="str">
        <f t="shared" ca="1" si="350"/>
        <v/>
      </c>
      <c r="AW662" t="str">
        <f t="shared" ca="1" si="351"/>
        <v/>
      </c>
      <c r="AX662" s="121" t="str">
        <f t="shared" ca="1" si="352"/>
        <v/>
      </c>
      <c r="AY662" s="53" t="str">
        <f t="shared" ca="1" si="353"/>
        <v/>
      </c>
      <c r="AZ662" t="str">
        <f t="shared" ca="1" si="354"/>
        <v/>
      </c>
      <c r="BA662" s="121" t="str">
        <f t="shared" ca="1" si="355"/>
        <v/>
      </c>
      <c r="BB662" s="53" t="str">
        <f t="shared" ca="1" si="356"/>
        <v/>
      </c>
      <c r="BC662" t="str">
        <f t="shared" ca="1" si="357"/>
        <v/>
      </c>
      <c r="BD662" s="121" t="str">
        <f t="shared" ca="1" si="358"/>
        <v/>
      </c>
      <c r="BE662" s="53" t="str">
        <f t="shared" ca="1" si="359"/>
        <v/>
      </c>
      <c r="BF662" t="str">
        <f t="shared" ca="1" si="360"/>
        <v/>
      </c>
      <c r="BG662" s="121" t="str">
        <f t="shared" ca="1" si="361"/>
        <v/>
      </c>
      <c r="BH662" s="53" t="str">
        <f t="shared" ca="1" si="362"/>
        <v/>
      </c>
    </row>
    <row r="663" spans="1:60" ht="15.75" thickBot="1" x14ac:dyDescent="0.3">
      <c r="A663" s="48"/>
      <c r="B663" s="48"/>
      <c r="C663" s="48"/>
      <c r="D663" s="48"/>
      <c r="E663" s="48"/>
      <c r="F663" s="48"/>
      <c r="G663" s="48"/>
      <c r="H663" s="48"/>
      <c r="I663" s="48"/>
      <c r="J663" s="220" t="str">
        <f>IF(ISBLANK($G663),"",VLOOKUP($G663,'Chp 3 - Condition Assessment'!$N$5:$R$1000,4,FALSE))</f>
        <v/>
      </c>
      <c r="K663" s="105" t="str">
        <f>IF(ISBLANK($G663),"",VLOOKUP($G663,'Chp 3 - Condition Assessment'!$N$5:$R$1000,5,FALSE))</f>
        <v/>
      </c>
      <c r="L663" s="32" t="str">
        <f t="shared" si="342"/>
        <v xml:space="preserve">  </v>
      </c>
      <c r="P663" t="b">
        <f t="shared" si="337"/>
        <v>0</v>
      </c>
      <c r="Q663" t="str">
        <f t="shared" si="339"/>
        <v/>
      </c>
      <c r="R663" s="53" t="str">
        <f t="shared" si="331"/>
        <v/>
      </c>
      <c r="S663" s="108" t="str">
        <f t="shared" si="332"/>
        <v/>
      </c>
      <c r="T663" s="81" t="str">
        <f t="shared" si="333"/>
        <v/>
      </c>
      <c r="U663" s="105" t="str">
        <f t="shared" ca="1" si="363"/>
        <v/>
      </c>
      <c r="V663" s="105" t="str">
        <f t="shared" ca="1" si="363"/>
        <v/>
      </c>
      <c r="W663" s="105" t="str">
        <f t="shared" ca="1" si="363"/>
        <v/>
      </c>
      <c r="X663" s="105" t="str">
        <f t="shared" ca="1" si="363"/>
        <v/>
      </c>
      <c r="Y663" s="105" t="str">
        <f t="shared" ca="1" si="363"/>
        <v/>
      </c>
      <c r="AB663" s="111" t="str">
        <f t="shared" si="334"/>
        <v xml:space="preserve"> </v>
      </c>
      <c r="AC663" s="135"/>
      <c r="AD663" s="136"/>
      <c r="AE663" s="118" t="str">
        <f t="shared" si="343"/>
        <v/>
      </c>
      <c r="AF663" s="135"/>
      <c r="AG663" s="136"/>
      <c r="AH663" s="118" t="str">
        <f t="shared" si="344"/>
        <v/>
      </c>
      <c r="AI663" s="135"/>
      <c r="AJ663" s="136"/>
      <c r="AK663" s="118" t="str">
        <f t="shared" si="345"/>
        <v/>
      </c>
      <c r="AL663" s="135"/>
      <c r="AM663" s="136"/>
      <c r="AN663" s="118" t="str">
        <f t="shared" si="346"/>
        <v/>
      </c>
      <c r="AO663" s="135"/>
      <c r="AP663" s="136"/>
      <c r="AQ663" s="118" t="str">
        <f t="shared" si="347"/>
        <v/>
      </c>
      <c r="AT663" s="111" t="str">
        <f t="shared" si="348"/>
        <v xml:space="preserve"> </v>
      </c>
      <c r="AU663" t="str">
        <f t="shared" ca="1" si="349"/>
        <v/>
      </c>
      <c r="AV663" s="53" t="str">
        <f t="shared" ca="1" si="350"/>
        <v/>
      </c>
      <c r="AW663" t="str">
        <f t="shared" ca="1" si="351"/>
        <v/>
      </c>
      <c r="AX663" s="121" t="str">
        <f t="shared" ca="1" si="352"/>
        <v/>
      </c>
      <c r="AY663" s="53" t="str">
        <f t="shared" ca="1" si="353"/>
        <v/>
      </c>
      <c r="AZ663" t="str">
        <f t="shared" ca="1" si="354"/>
        <v/>
      </c>
      <c r="BA663" s="121" t="str">
        <f t="shared" ca="1" si="355"/>
        <v/>
      </c>
      <c r="BB663" s="53" t="str">
        <f t="shared" ca="1" si="356"/>
        <v/>
      </c>
      <c r="BC663" t="str">
        <f t="shared" ca="1" si="357"/>
        <v/>
      </c>
      <c r="BD663" s="121" t="str">
        <f t="shared" ca="1" si="358"/>
        <v/>
      </c>
      <c r="BE663" s="53" t="str">
        <f t="shared" ca="1" si="359"/>
        <v/>
      </c>
      <c r="BF663" t="str">
        <f t="shared" ca="1" si="360"/>
        <v/>
      </c>
      <c r="BG663" s="121" t="str">
        <f t="shared" ca="1" si="361"/>
        <v/>
      </c>
      <c r="BH663" s="53" t="str">
        <f t="shared" ca="1" si="362"/>
        <v/>
      </c>
    </row>
    <row r="664" spans="1:60" ht="15.75" thickBot="1" x14ac:dyDescent="0.3">
      <c r="A664" s="48"/>
      <c r="B664" s="48"/>
      <c r="C664" s="48"/>
      <c r="D664" s="48"/>
      <c r="E664" s="48"/>
      <c r="F664" s="48"/>
      <c r="G664" s="48"/>
      <c r="H664" s="48"/>
      <c r="I664" s="48"/>
      <c r="J664" s="220" t="str">
        <f>IF(ISBLANK($G664),"",VLOOKUP($G664,'Chp 3 - Condition Assessment'!$N$5:$R$1000,4,FALSE))</f>
        <v/>
      </c>
      <c r="K664" s="105" t="str">
        <f>IF(ISBLANK($G664),"",VLOOKUP($G664,'Chp 3 - Condition Assessment'!$N$5:$R$1000,5,FALSE))</f>
        <v/>
      </c>
      <c r="L664" s="32" t="str">
        <f t="shared" si="342"/>
        <v xml:space="preserve">  </v>
      </c>
      <c r="P664" t="b">
        <f t="shared" si="337"/>
        <v>0</v>
      </c>
      <c r="Q664" t="str">
        <f t="shared" si="339"/>
        <v/>
      </c>
      <c r="R664" s="53" t="str">
        <f t="shared" si="331"/>
        <v/>
      </c>
      <c r="S664" s="108" t="str">
        <f t="shared" si="332"/>
        <v/>
      </c>
      <c r="T664" s="81" t="str">
        <f t="shared" si="333"/>
        <v/>
      </c>
      <c r="U664" s="105" t="str">
        <f t="shared" ca="1" si="363"/>
        <v/>
      </c>
      <c r="V664" s="105" t="str">
        <f t="shared" ca="1" si="363"/>
        <v/>
      </c>
      <c r="W664" s="105" t="str">
        <f t="shared" ca="1" si="363"/>
        <v/>
      </c>
      <c r="X664" s="105" t="str">
        <f t="shared" ca="1" si="363"/>
        <v/>
      </c>
      <c r="Y664" s="105" t="str">
        <f t="shared" ca="1" si="363"/>
        <v/>
      </c>
      <c r="AB664" s="111" t="str">
        <f t="shared" si="334"/>
        <v xml:space="preserve"> </v>
      </c>
      <c r="AC664" s="135"/>
      <c r="AD664" s="136"/>
      <c r="AE664" s="118" t="str">
        <f t="shared" si="343"/>
        <v/>
      </c>
      <c r="AF664" s="135"/>
      <c r="AG664" s="136"/>
      <c r="AH664" s="118" t="str">
        <f t="shared" si="344"/>
        <v/>
      </c>
      <c r="AI664" s="135"/>
      <c r="AJ664" s="136"/>
      <c r="AK664" s="118" t="str">
        <f t="shared" si="345"/>
        <v/>
      </c>
      <c r="AL664" s="135"/>
      <c r="AM664" s="136"/>
      <c r="AN664" s="118" t="str">
        <f t="shared" si="346"/>
        <v/>
      </c>
      <c r="AO664" s="135"/>
      <c r="AP664" s="136"/>
      <c r="AQ664" s="118" t="str">
        <f t="shared" si="347"/>
        <v/>
      </c>
      <c r="AT664" s="111" t="str">
        <f t="shared" si="348"/>
        <v xml:space="preserve"> </v>
      </c>
      <c r="AU664" t="str">
        <f t="shared" ca="1" si="349"/>
        <v/>
      </c>
      <c r="AV664" s="53" t="str">
        <f t="shared" ca="1" si="350"/>
        <v/>
      </c>
      <c r="AW664" t="str">
        <f t="shared" ca="1" si="351"/>
        <v/>
      </c>
      <c r="AX664" s="121" t="str">
        <f t="shared" ca="1" si="352"/>
        <v/>
      </c>
      <c r="AY664" s="53" t="str">
        <f t="shared" ca="1" si="353"/>
        <v/>
      </c>
      <c r="AZ664" t="str">
        <f t="shared" ca="1" si="354"/>
        <v/>
      </c>
      <c r="BA664" s="121" t="str">
        <f t="shared" ca="1" si="355"/>
        <v/>
      </c>
      <c r="BB664" s="53" t="str">
        <f t="shared" ca="1" si="356"/>
        <v/>
      </c>
      <c r="BC664" t="str">
        <f t="shared" ca="1" si="357"/>
        <v/>
      </c>
      <c r="BD664" s="121" t="str">
        <f t="shared" ca="1" si="358"/>
        <v/>
      </c>
      <c r="BE664" s="53" t="str">
        <f t="shared" ca="1" si="359"/>
        <v/>
      </c>
      <c r="BF664" t="str">
        <f t="shared" ca="1" si="360"/>
        <v/>
      </c>
      <c r="BG664" s="121" t="str">
        <f t="shared" ca="1" si="361"/>
        <v/>
      </c>
      <c r="BH664" s="53" t="str">
        <f t="shared" ca="1" si="362"/>
        <v/>
      </c>
    </row>
    <row r="665" spans="1:60" ht="15.75" thickBot="1" x14ac:dyDescent="0.3">
      <c r="A665" s="48"/>
      <c r="B665" s="48"/>
      <c r="C665" s="48"/>
      <c r="D665" s="48"/>
      <c r="E665" s="48"/>
      <c r="F665" s="48"/>
      <c r="G665" s="48"/>
      <c r="H665" s="48"/>
      <c r="I665" s="48"/>
      <c r="J665" s="220" t="str">
        <f>IF(ISBLANK($G665),"",VLOOKUP($G665,'Chp 3 - Condition Assessment'!$N$5:$R$1000,4,FALSE))</f>
        <v/>
      </c>
      <c r="K665" s="105" t="str">
        <f>IF(ISBLANK($G665),"",VLOOKUP($G665,'Chp 3 - Condition Assessment'!$N$5:$R$1000,5,FALSE))</f>
        <v/>
      </c>
      <c r="L665" s="32" t="str">
        <f t="shared" si="342"/>
        <v xml:space="preserve">  </v>
      </c>
      <c r="P665" t="b">
        <f t="shared" si="337"/>
        <v>0</v>
      </c>
      <c r="Q665" t="str">
        <f t="shared" si="339"/>
        <v/>
      </c>
      <c r="R665" s="53" t="str">
        <f t="shared" si="331"/>
        <v/>
      </c>
      <c r="S665" s="108" t="str">
        <f t="shared" si="332"/>
        <v/>
      </c>
      <c r="T665" s="81" t="str">
        <f t="shared" si="333"/>
        <v/>
      </c>
      <c r="U665" s="105" t="str">
        <f t="shared" ca="1" si="363"/>
        <v/>
      </c>
      <c r="V665" s="105" t="str">
        <f t="shared" ca="1" si="363"/>
        <v/>
      </c>
      <c r="W665" s="105" t="str">
        <f t="shared" ca="1" si="363"/>
        <v/>
      </c>
      <c r="X665" s="105" t="str">
        <f t="shared" ca="1" si="363"/>
        <v/>
      </c>
      <c r="Y665" s="105" t="str">
        <f t="shared" ca="1" si="363"/>
        <v/>
      </c>
      <c r="AB665" s="111" t="str">
        <f t="shared" si="334"/>
        <v xml:space="preserve"> </v>
      </c>
      <c r="AC665" s="135"/>
      <c r="AD665" s="136"/>
      <c r="AE665" s="118" t="str">
        <f t="shared" si="343"/>
        <v/>
      </c>
      <c r="AF665" s="135"/>
      <c r="AG665" s="136"/>
      <c r="AH665" s="118" t="str">
        <f t="shared" si="344"/>
        <v/>
      </c>
      <c r="AI665" s="135"/>
      <c r="AJ665" s="136"/>
      <c r="AK665" s="118" t="str">
        <f t="shared" si="345"/>
        <v/>
      </c>
      <c r="AL665" s="135"/>
      <c r="AM665" s="136"/>
      <c r="AN665" s="118" t="str">
        <f t="shared" si="346"/>
        <v/>
      </c>
      <c r="AO665" s="135"/>
      <c r="AP665" s="136"/>
      <c r="AQ665" s="118" t="str">
        <f t="shared" si="347"/>
        <v/>
      </c>
      <c r="AT665" s="111" t="str">
        <f t="shared" si="348"/>
        <v xml:space="preserve"> </v>
      </c>
      <c r="AU665" t="str">
        <f t="shared" ca="1" si="349"/>
        <v/>
      </c>
      <c r="AV665" s="53" t="str">
        <f t="shared" ca="1" si="350"/>
        <v/>
      </c>
      <c r="AW665" t="str">
        <f t="shared" ca="1" si="351"/>
        <v/>
      </c>
      <c r="AX665" s="121" t="str">
        <f t="shared" ca="1" si="352"/>
        <v/>
      </c>
      <c r="AY665" s="53" t="str">
        <f t="shared" ca="1" si="353"/>
        <v/>
      </c>
      <c r="AZ665" t="str">
        <f t="shared" ca="1" si="354"/>
        <v/>
      </c>
      <c r="BA665" s="121" t="str">
        <f t="shared" ca="1" si="355"/>
        <v/>
      </c>
      <c r="BB665" s="53" t="str">
        <f t="shared" ca="1" si="356"/>
        <v/>
      </c>
      <c r="BC665" t="str">
        <f t="shared" ca="1" si="357"/>
        <v/>
      </c>
      <c r="BD665" s="121" t="str">
        <f t="shared" ca="1" si="358"/>
        <v/>
      </c>
      <c r="BE665" s="53" t="str">
        <f t="shared" ca="1" si="359"/>
        <v/>
      </c>
      <c r="BF665" t="str">
        <f t="shared" ca="1" si="360"/>
        <v/>
      </c>
      <c r="BG665" s="121" t="str">
        <f t="shared" ca="1" si="361"/>
        <v/>
      </c>
      <c r="BH665" s="53" t="str">
        <f t="shared" ca="1" si="362"/>
        <v/>
      </c>
    </row>
    <row r="666" spans="1:60" ht="15.75" thickBot="1" x14ac:dyDescent="0.3">
      <c r="A666" s="48"/>
      <c r="B666" s="48"/>
      <c r="C666" s="48"/>
      <c r="D666" s="48"/>
      <c r="E666" s="48"/>
      <c r="F666" s="48"/>
      <c r="G666" s="48"/>
      <c r="H666" s="48"/>
      <c r="I666" s="48"/>
      <c r="J666" s="220" t="str">
        <f>IF(ISBLANK($G666),"",VLOOKUP($G666,'Chp 3 - Condition Assessment'!$N$5:$R$1000,4,FALSE))</f>
        <v/>
      </c>
      <c r="K666" s="105" t="str">
        <f>IF(ISBLANK($G666),"",VLOOKUP($G666,'Chp 3 - Condition Assessment'!$N$5:$R$1000,5,FALSE))</f>
        <v/>
      </c>
      <c r="L666" s="32" t="str">
        <f t="shared" si="342"/>
        <v xml:space="preserve">  </v>
      </c>
      <c r="P666" t="b">
        <f t="shared" si="337"/>
        <v>0</v>
      </c>
      <c r="Q666" t="str">
        <f t="shared" si="339"/>
        <v/>
      </c>
      <c r="R666" s="53" t="str">
        <f t="shared" ref="R666:R729" si="364">IFERROR(IF(OR(ISBLANK(O666),O666="Grand Total"),"",AVERAGEIF(L:L,O666,J:J)),"")</f>
        <v/>
      </c>
      <c r="S666" s="108" t="str">
        <f t="shared" ref="S666:S729" si="365">IF(OR(ISBLANK(O666),O666="Grand Total"),"",LEFT(O666,4))</f>
        <v/>
      </c>
      <c r="T666" s="81" t="str">
        <f t="shared" ref="T666:T729" si="366">IFERROR(IF(ISBLANK(O666),"",AVERAGEIF(L:L,O666,K:K)),"")</f>
        <v/>
      </c>
      <c r="U666" s="105" t="str">
        <f t="shared" ref="U666:Y675" ca="1" si="367">IFERROR(IF((U$10-$S666)&lt;=$T666,$Q666,0),"")</f>
        <v/>
      </c>
      <c r="V666" s="105" t="str">
        <f t="shared" ca="1" si="367"/>
        <v/>
      </c>
      <c r="W666" s="105" t="str">
        <f t="shared" ca="1" si="367"/>
        <v/>
      </c>
      <c r="X666" s="105" t="str">
        <f t="shared" ca="1" si="367"/>
        <v/>
      </c>
      <c r="Y666" s="105" t="str">
        <f t="shared" ca="1" si="367"/>
        <v/>
      </c>
      <c r="AB666" s="111" t="str">
        <f t="shared" si="334"/>
        <v xml:space="preserve"> </v>
      </c>
      <c r="AC666" s="135"/>
      <c r="AD666" s="136"/>
      <c r="AE666" s="118" t="str">
        <f t="shared" si="343"/>
        <v/>
      </c>
      <c r="AF666" s="135"/>
      <c r="AG666" s="136"/>
      <c r="AH666" s="118" t="str">
        <f t="shared" si="344"/>
        <v/>
      </c>
      <c r="AI666" s="135"/>
      <c r="AJ666" s="136"/>
      <c r="AK666" s="118" t="str">
        <f t="shared" si="345"/>
        <v/>
      </c>
      <c r="AL666" s="135"/>
      <c r="AM666" s="136"/>
      <c r="AN666" s="118" t="str">
        <f t="shared" si="346"/>
        <v/>
      </c>
      <c r="AO666" s="135"/>
      <c r="AP666" s="136"/>
      <c r="AQ666" s="118" t="str">
        <f t="shared" si="347"/>
        <v/>
      </c>
      <c r="AT666" s="111" t="str">
        <f t="shared" si="348"/>
        <v xml:space="preserve"> </v>
      </c>
      <c r="AU666" t="str">
        <f t="shared" ca="1" si="349"/>
        <v/>
      </c>
      <c r="AV666" s="53" t="str">
        <f t="shared" ca="1" si="350"/>
        <v/>
      </c>
      <c r="AW666" t="str">
        <f t="shared" ca="1" si="351"/>
        <v/>
      </c>
      <c r="AX666" s="121" t="str">
        <f t="shared" ca="1" si="352"/>
        <v/>
      </c>
      <c r="AY666" s="53" t="str">
        <f t="shared" ca="1" si="353"/>
        <v/>
      </c>
      <c r="AZ666" t="str">
        <f t="shared" ca="1" si="354"/>
        <v/>
      </c>
      <c r="BA666" s="121" t="str">
        <f t="shared" ca="1" si="355"/>
        <v/>
      </c>
      <c r="BB666" s="53" t="str">
        <f t="shared" ca="1" si="356"/>
        <v/>
      </c>
      <c r="BC666" t="str">
        <f t="shared" ca="1" si="357"/>
        <v/>
      </c>
      <c r="BD666" s="121" t="str">
        <f t="shared" ca="1" si="358"/>
        <v/>
      </c>
      <c r="BE666" s="53" t="str">
        <f t="shared" ca="1" si="359"/>
        <v/>
      </c>
      <c r="BF666" t="str">
        <f t="shared" ca="1" si="360"/>
        <v/>
      </c>
      <c r="BG666" s="121" t="str">
        <f t="shared" ca="1" si="361"/>
        <v/>
      </c>
      <c r="BH666" s="53" t="str">
        <f t="shared" ca="1" si="362"/>
        <v/>
      </c>
    </row>
    <row r="667" spans="1:60" ht="15.75" thickBot="1" x14ac:dyDescent="0.3">
      <c r="A667" s="48"/>
      <c r="B667" s="48"/>
      <c r="C667" s="48"/>
      <c r="D667" s="48"/>
      <c r="E667" s="48"/>
      <c r="F667" s="48"/>
      <c r="G667" s="48"/>
      <c r="H667" s="48"/>
      <c r="I667" s="48"/>
      <c r="J667" s="220" t="str">
        <f>IF(ISBLANK($G667),"",VLOOKUP($G667,'Chp 3 - Condition Assessment'!$N$5:$R$1000,4,FALSE))</f>
        <v/>
      </c>
      <c r="K667" s="105" t="str">
        <f>IF(ISBLANK($G667),"",VLOOKUP($G667,'Chp 3 - Condition Assessment'!$N$5:$R$1000,5,FALSE))</f>
        <v/>
      </c>
      <c r="L667" s="32" t="str">
        <f t="shared" si="342"/>
        <v xml:space="preserve">  </v>
      </c>
      <c r="P667" t="b">
        <f t="shared" si="337"/>
        <v>0</v>
      </c>
      <c r="Q667" t="str">
        <f t="shared" si="339"/>
        <v/>
      </c>
      <c r="R667" s="53" t="str">
        <f t="shared" si="364"/>
        <v/>
      </c>
      <c r="S667" s="108" t="str">
        <f t="shared" si="365"/>
        <v/>
      </c>
      <c r="T667" s="81" t="str">
        <f t="shared" si="366"/>
        <v/>
      </c>
      <c r="U667" s="105" t="str">
        <f t="shared" ca="1" si="367"/>
        <v/>
      </c>
      <c r="V667" s="105" t="str">
        <f t="shared" ca="1" si="367"/>
        <v/>
      </c>
      <c r="W667" s="105" t="str">
        <f t="shared" ca="1" si="367"/>
        <v/>
      </c>
      <c r="X667" s="105" t="str">
        <f t="shared" ca="1" si="367"/>
        <v/>
      </c>
      <c r="Y667" s="105" t="str">
        <f t="shared" ca="1" si="367"/>
        <v/>
      </c>
      <c r="AB667" s="111" t="str">
        <f t="shared" si="334"/>
        <v xml:space="preserve"> </v>
      </c>
      <c r="AC667" s="135"/>
      <c r="AD667" s="136"/>
      <c r="AE667" s="118" t="str">
        <f t="shared" si="343"/>
        <v/>
      </c>
      <c r="AF667" s="135"/>
      <c r="AG667" s="136"/>
      <c r="AH667" s="118" t="str">
        <f t="shared" si="344"/>
        <v/>
      </c>
      <c r="AI667" s="135"/>
      <c r="AJ667" s="136"/>
      <c r="AK667" s="118" t="str">
        <f t="shared" si="345"/>
        <v/>
      </c>
      <c r="AL667" s="135"/>
      <c r="AM667" s="136"/>
      <c r="AN667" s="118" t="str">
        <f t="shared" si="346"/>
        <v/>
      </c>
      <c r="AO667" s="135"/>
      <c r="AP667" s="136"/>
      <c r="AQ667" s="118" t="str">
        <f t="shared" si="347"/>
        <v/>
      </c>
      <c r="AT667" s="111" t="str">
        <f t="shared" si="348"/>
        <v xml:space="preserve"> </v>
      </c>
      <c r="AU667" t="str">
        <f t="shared" ca="1" si="349"/>
        <v/>
      </c>
      <c r="AV667" s="53" t="str">
        <f t="shared" ca="1" si="350"/>
        <v/>
      </c>
      <c r="AW667" t="str">
        <f t="shared" ca="1" si="351"/>
        <v/>
      </c>
      <c r="AX667" s="121" t="str">
        <f t="shared" ca="1" si="352"/>
        <v/>
      </c>
      <c r="AY667" s="53" t="str">
        <f t="shared" ca="1" si="353"/>
        <v/>
      </c>
      <c r="AZ667" t="str">
        <f t="shared" ca="1" si="354"/>
        <v/>
      </c>
      <c r="BA667" s="121" t="str">
        <f t="shared" ca="1" si="355"/>
        <v/>
      </c>
      <c r="BB667" s="53" t="str">
        <f t="shared" ca="1" si="356"/>
        <v/>
      </c>
      <c r="BC667" t="str">
        <f t="shared" ca="1" si="357"/>
        <v/>
      </c>
      <c r="BD667" s="121" t="str">
        <f t="shared" ca="1" si="358"/>
        <v/>
      </c>
      <c r="BE667" s="53" t="str">
        <f t="shared" ca="1" si="359"/>
        <v/>
      </c>
      <c r="BF667" t="str">
        <f t="shared" ca="1" si="360"/>
        <v/>
      </c>
      <c r="BG667" s="121" t="str">
        <f t="shared" ca="1" si="361"/>
        <v/>
      </c>
      <c r="BH667" s="53" t="str">
        <f t="shared" ca="1" si="362"/>
        <v/>
      </c>
    </row>
    <row r="668" spans="1:60" ht="15.75" thickBot="1" x14ac:dyDescent="0.3">
      <c r="A668" s="48"/>
      <c r="B668" s="48"/>
      <c r="C668" s="48"/>
      <c r="D668" s="48"/>
      <c r="E668" s="48"/>
      <c r="F668" s="48"/>
      <c r="G668" s="48"/>
      <c r="H668" s="48"/>
      <c r="I668" s="48"/>
      <c r="J668" s="220" t="str">
        <f>IF(ISBLANK($G668),"",VLOOKUP($G668,'Chp 3 - Condition Assessment'!$N$5:$R$1000,4,FALSE))</f>
        <v/>
      </c>
      <c r="K668" s="105" t="str">
        <f>IF(ISBLANK($G668),"",VLOOKUP($G668,'Chp 3 - Condition Assessment'!$N$5:$R$1000,5,FALSE))</f>
        <v/>
      </c>
      <c r="L668" s="32" t="str">
        <f t="shared" si="342"/>
        <v xml:space="preserve">  </v>
      </c>
      <c r="P668" t="b">
        <f t="shared" si="337"/>
        <v>0</v>
      </c>
      <c r="Q668" t="str">
        <f t="shared" si="339"/>
        <v/>
      </c>
      <c r="R668" s="53" t="str">
        <f t="shared" si="364"/>
        <v/>
      </c>
      <c r="S668" s="108" t="str">
        <f t="shared" si="365"/>
        <v/>
      </c>
      <c r="T668" s="81" t="str">
        <f t="shared" si="366"/>
        <v/>
      </c>
      <c r="U668" s="105" t="str">
        <f t="shared" ca="1" si="367"/>
        <v/>
      </c>
      <c r="V668" s="105" t="str">
        <f t="shared" ca="1" si="367"/>
        <v/>
      </c>
      <c r="W668" s="105" t="str">
        <f t="shared" ca="1" si="367"/>
        <v/>
      </c>
      <c r="X668" s="105" t="str">
        <f t="shared" ca="1" si="367"/>
        <v/>
      </c>
      <c r="Y668" s="105" t="str">
        <f t="shared" ca="1" si="367"/>
        <v/>
      </c>
      <c r="AB668" s="111" t="str">
        <f t="shared" si="334"/>
        <v xml:space="preserve"> </v>
      </c>
      <c r="AC668" s="135"/>
      <c r="AD668" s="136"/>
      <c r="AE668" s="118" t="str">
        <f t="shared" si="343"/>
        <v/>
      </c>
      <c r="AF668" s="135"/>
      <c r="AG668" s="136"/>
      <c r="AH668" s="118" t="str">
        <f t="shared" si="344"/>
        <v/>
      </c>
      <c r="AI668" s="135"/>
      <c r="AJ668" s="136"/>
      <c r="AK668" s="118" t="str">
        <f t="shared" si="345"/>
        <v/>
      </c>
      <c r="AL668" s="135"/>
      <c r="AM668" s="136"/>
      <c r="AN668" s="118" t="str">
        <f t="shared" si="346"/>
        <v/>
      </c>
      <c r="AO668" s="135"/>
      <c r="AP668" s="136"/>
      <c r="AQ668" s="118" t="str">
        <f t="shared" si="347"/>
        <v/>
      </c>
      <c r="AT668" s="111" t="str">
        <f t="shared" si="348"/>
        <v xml:space="preserve"> </v>
      </c>
      <c r="AU668" t="str">
        <f t="shared" ca="1" si="349"/>
        <v/>
      </c>
      <c r="AV668" s="53" t="str">
        <f t="shared" ca="1" si="350"/>
        <v/>
      </c>
      <c r="AW668" t="str">
        <f t="shared" ca="1" si="351"/>
        <v/>
      </c>
      <c r="AX668" s="121" t="str">
        <f t="shared" ca="1" si="352"/>
        <v/>
      </c>
      <c r="AY668" s="53" t="str">
        <f t="shared" ca="1" si="353"/>
        <v/>
      </c>
      <c r="AZ668" t="str">
        <f t="shared" ca="1" si="354"/>
        <v/>
      </c>
      <c r="BA668" s="121" t="str">
        <f t="shared" ca="1" si="355"/>
        <v/>
      </c>
      <c r="BB668" s="53" t="str">
        <f t="shared" ca="1" si="356"/>
        <v/>
      </c>
      <c r="BC668" t="str">
        <f t="shared" ca="1" si="357"/>
        <v/>
      </c>
      <c r="BD668" s="121" t="str">
        <f t="shared" ca="1" si="358"/>
        <v/>
      </c>
      <c r="BE668" s="53" t="str">
        <f t="shared" ca="1" si="359"/>
        <v/>
      </c>
      <c r="BF668" t="str">
        <f t="shared" ca="1" si="360"/>
        <v/>
      </c>
      <c r="BG668" s="121" t="str">
        <f t="shared" ca="1" si="361"/>
        <v/>
      </c>
      <c r="BH668" s="53" t="str">
        <f t="shared" ca="1" si="362"/>
        <v/>
      </c>
    </row>
    <row r="669" spans="1:60" ht="15.75" thickBot="1" x14ac:dyDescent="0.3">
      <c r="A669" s="48"/>
      <c r="B669" s="48"/>
      <c r="C669" s="48"/>
      <c r="D669" s="48"/>
      <c r="E669" s="48"/>
      <c r="F669" s="48"/>
      <c r="G669" s="48"/>
      <c r="H669" s="48"/>
      <c r="I669" s="48"/>
      <c r="J669" s="220" t="str">
        <f>IF(ISBLANK($G669),"",VLOOKUP($G669,'Chp 3 - Condition Assessment'!$N$5:$R$1000,4,FALSE))</f>
        <v/>
      </c>
      <c r="K669" s="105" t="str">
        <f>IF(ISBLANK($G669),"",VLOOKUP($G669,'Chp 3 - Condition Assessment'!$N$5:$R$1000,5,FALSE))</f>
        <v/>
      </c>
      <c r="L669" s="32" t="str">
        <f t="shared" si="342"/>
        <v xml:space="preserve">  </v>
      </c>
      <c r="P669" t="b">
        <f t="shared" si="337"/>
        <v>0</v>
      </c>
      <c r="Q669" t="str">
        <f t="shared" si="339"/>
        <v/>
      </c>
      <c r="R669" s="53" t="str">
        <f t="shared" si="364"/>
        <v/>
      </c>
      <c r="S669" s="108" t="str">
        <f t="shared" si="365"/>
        <v/>
      </c>
      <c r="T669" s="81" t="str">
        <f t="shared" si="366"/>
        <v/>
      </c>
      <c r="U669" s="105" t="str">
        <f t="shared" ca="1" si="367"/>
        <v/>
      </c>
      <c r="V669" s="105" t="str">
        <f t="shared" ca="1" si="367"/>
        <v/>
      </c>
      <c r="W669" s="105" t="str">
        <f t="shared" ca="1" si="367"/>
        <v/>
      </c>
      <c r="X669" s="105" t="str">
        <f t="shared" ca="1" si="367"/>
        <v/>
      </c>
      <c r="Y669" s="105" t="str">
        <f t="shared" ca="1" si="367"/>
        <v/>
      </c>
      <c r="AB669" s="111" t="str">
        <f t="shared" ref="AB669:AB732" si="368">IF(OR(ISBLANK(O669),O669="Grand Total")," ",O669)</f>
        <v xml:space="preserve"> </v>
      </c>
      <c r="AC669" s="135"/>
      <c r="AD669" s="136"/>
      <c r="AE669" s="118" t="str">
        <f t="shared" si="343"/>
        <v/>
      </c>
      <c r="AF669" s="135"/>
      <c r="AG669" s="136"/>
      <c r="AH669" s="118" t="str">
        <f t="shared" si="344"/>
        <v/>
      </c>
      <c r="AI669" s="135"/>
      <c r="AJ669" s="136"/>
      <c r="AK669" s="118" t="str">
        <f t="shared" si="345"/>
        <v/>
      </c>
      <c r="AL669" s="135"/>
      <c r="AM669" s="136"/>
      <c r="AN669" s="118" t="str">
        <f t="shared" si="346"/>
        <v/>
      </c>
      <c r="AO669" s="135"/>
      <c r="AP669" s="136"/>
      <c r="AQ669" s="118" t="str">
        <f t="shared" si="347"/>
        <v/>
      </c>
      <c r="AT669" s="111" t="str">
        <f t="shared" si="348"/>
        <v xml:space="preserve"> </v>
      </c>
      <c r="AU669" t="str">
        <f t="shared" ca="1" si="349"/>
        <v/>
      </c>
      <c r="AV669" s="53" t="str">
        <f t="shared" ca="1" si="350"/>
        <v/>
      </c>
      <c r="AW669" t="str">
        <f t="shared" ca="1" si="351"/>
        <v/>
      </c>
      <c r="AX669" s="121" t="str">
        <f t="shared" ca="1" si="352"/>
        <v/>
      </c>
      <c r="AY669" s="53" t="str">
        <f t="shared" ca="1" si="353"/>
        <v/>
      </c>
      <c r="AZ669" t="str">
        <f t="shared" ca="1" si="354"/>
        <v/>
      </c>
      <c r="BA669" s="121" t="str">
        <f t="shared" ca="1" si="355"/>
        <v/>
      </c>
      <c r="BB669" s="53" t="str">
        <f t="shared" ca="1" si="356"/>
        <v/>
      </c>
      <c r="BC669" t="str">
        <f t="shared" ca="1" si="357"/>
        <v/>
      </c>
      <c r="BD669" s="121" t="str">
        <f t="shared" ca="1" si="358"/>
        <v/>
      </c>
      <c r="BE669" s="53" t="str">
        <f t="shared" ca="1" si="359"/>
        <v/>
      </c>
      <c r="BF669" t="str">
        <f t="shared" ca="1" si="360"/>
        <v/>
      </c>
      <c r="BG669" s="121" t="str">
        <f t="shared" ca="1" si="361"/>
        <v/>
      </c>
      <c r="BH669" s="53" t="str">
        <f t="shared" ca="1" si="362"/>
        <v/>
      </c>
    </row>
    <row r="670" spans="1:60" ht="15.75" thickBot="1" x14ac:dyDescent="0.3">
      <c r="A670" s="48"/>
      <c r="B670" s="48"/>
      <c r="C670" s="48"/>
      <c r="D670" s="48"/>
      <c r="E670" s="48"/>
      <c r="F670" s="48"/>
      <c r="G670" s="48"/>
      <c r="H670" s="48"/>
      <c r="I670" s="48"/>
      <c r="J670" s="220" t="str">
        <f>IF(ISBLANK($G670),"",VLOOKUP($G670,'Chp 3 - Condition Assessment'!$N$5:$R$1000,4,FALSE))</f>
        <v/>
      </c>
      <c r="K670" s="105" t="str">
        <f>IF(ISBLANK($G670),"",VLOOKUP($G670,'Chp 3 - Condition Assessment'!$N$5:$R$1000,5,FALSE))</f>
        <v/>
      </c>
      <c r="L670" s="32" t="str">
        <f t="shared" si="342"/>
        <v xml:space="preserve">  </v>
      </c>
      <c r="P670" t="b">
        <f t="shared" si="337"/>
        <v>0</v>
      </c>
      <c r="Q670" t="str">
        <f t="shared" si="339"/>
        <v/>
      </c>
      <c r="R670" s="53" t="str">
        <f t="shared" si="364"/>
        <v/>
      </c>
      <c r="S670" s="108" t="str">
        <f t="shared" si="365"/>
        <v/>
      </c>
      <c r="T670" s="81" t="str">
        <f t="shared" si="366"/>
        <v/>
      </c>
      <c r="U670" s="105" t="str">
        <f t="shared" ca="1" si="367"/>
        <v/>
      </c>
      <c r="V670" s="105" t="str">
        <f t="shared" ca="1" si="367"/>
        <v/>
      </c>
      <c r="W670" s="105" t="str">
        <f t="shared" ca="1" si="367"/>
        <v/>
      </c>
      <c r="X670" s="105" t="str">
        <f t="shared" ca="1" si="367"/>
        <v/>
      </c>
      <c r="Y670" s="105" t="str">
        <f t="shared" ca="1" si="367"/>
        <v/>
      </c>
      <c r="AB670" s="111" t="str">
        <f t="shared" si="368"/>
        <v xml:space="preserve"> </v>
      </c>
      <c r="AC670" s="135"/>
      <c r="AD670" s="136"/>
      <c r="AE670" s="118" t="str">
        <f t="shared" si="343"/>
        <v/>
      </c>
      <c r="AF670" s="135"/>
      <c r="AG670" s="136"/>
      <c r="AH670" s="118" t="str">
        <f t="shared" si="344"/>
        <v/>
      </c>
      <c r="AI670" s="135"/>
      <c r="AJ670" s="136"/>
      <c r="AK670" s="118" t="str">
        <f t="shared" si="345"/>
        <v/>
      </c>
      <c r="AL670" s="135"/>
      <c r="AM670" s="136"/>
      <c r="AN670" s="118" t="str">
        <f t="shared" si="346"/>
        <v/>
      </c>
      <c r="AO670" s="135"/>
      <c r="AP670" s="136"/>
      <c r="AQ670" s="118" t="str">
        <f t="shared" si="347"/>
        <v/>
      </c>
      <c r="AT670" s="111" t="str">
        <f t="shared" si="348"/>
        <v xml:space="preserve"> </v>
      </c>
      <c r="AU670" t="str">
        <f t="shared" ca="1" si="349"/>
        <v/>
      </c>
      <c r="AV670" s="53" t="str">
        <f t="shared" ca="1" si="350"/>
        <v/>
      </c>
      <c r="AW670" t="str">
        <f t="shared" ca="1" si="351"/>
        <v/>
      </c>
      <c r="AX670" s="121" t="str">
        <f t="shared" ca="1" si="352"/>
        <v/>
      </c>
      <c r="AY670" s="53" t="str">
        <f t="shared" ca="1" si="353"/>
        <v/>
      </c>
      <c r="AZ670" t="str">
        <f t="shared" ca="1" si="354"/>
        <v/>
      </c>
      <c r="BA670" s="121" t="str">
        <f t="shared" ca="1" si="355"/>
        <v/>
      </c>
      <c r="BB670" s="53" t="str">
        <f t="shared" ca="1" si="356"/>
        <v/>
      </c>
      <c r="BC670" t="str">
        <f t="shared" ca="1" si="357"/>
        <v/>
      </c>
      <c r="BD670" s="121" t="str">
        <f t="shared" ca="1" si="358"/>
        <v/>
      </c>
      <c r="BE670" s="53" t="str">
        <f t="shared" ca="1" si="359"/>
        <v/>
      </c>
      <c r="BF670" t="str">
        <f t="shared" ca="1" si="360"/>
        <v/>
      </c>
      <c r="BG670" s="121" t="str">
        <f t="shared" ca="1" si="361"/>
        <v/>
      </c>
      <c r="BH670" s="53" t="str">
        <f t="shared" ca="1" si="362"/>
        <v/>
      </c>
    </row>
    <row r="671" spans="1:60" ht="15.75" thickBot="1" x14ac:dyDescent="0.3">
      <c r="A671" s="48"/>
      <c r="B671" s="48"/>
      <c r="C671" s="48"/>
      <c r="D671" s="48"/>
      <c r="E671" s="48"/>
      <c r="F671" s="48"/>
      <c r="G671" s="48"/>
      <c r="H671" s="48"/>
      <c r="I671" s="48"/>
      <c r="J671" s="220" t="str">
        <f>IF(ISBLANK($G671),"",VLOOKUP($G671,'Chp 3 - Condition Assessment'!$N$5:$R$1000,4,FALSE))</f>
        <v/>
      </c>
      <c r="K671" s="105" t="str">
        <f>IF(ISBLANK($G671),"",VLOOKUP($G671,'Chp 3 - Condition Assessment'!$N$5:$R$1000,5,FALSE))</f>
        <v/>
      </c>
      <c r="L671" s="32" t="str">
        <f t="shared" si="342"/>
        <v xml:space="preserve">  </v>
      </c>
      <c r="P671" t="b">
        <f t="shared" si="337"/>
        <v>0</v>
      </c>
      <c r="Q671" t="str">
        <f t="shared" si="339"/>
        <v/>
      </c>
      <c r="R671" s="53" t="str">
        <f t="shared" si="364"/>
        <v/>
      </c>
      <c r="S671" s="108" t="str">
        <f t="shared" si="365"/>
        <v/>
      </c>
      <c r="T671" s="81" t="str">
        <f t="shared" si="366"/>
        <v/>
      </c>
      <c r="U671" s="105" t="str">
        <f t="shared" ca="1" si="367"/>
        <v/>
      </c>
      <c r="V671" s="105" t="str">
        <f t="shared" ca="1" si="367"/>
        <v/>
      </c>
      <c r="W671" s="105" t="str">
        <f t="shared" ca="1" si="367"/>
        <v/>
      </c>
      <c r="X671" s="105" t="str">
        <f t="shared" ca="1" si="367"/>
        <v/>
      </c>
      <c r="Y671" s="105" t="str">
        <f t="shared" ca="1" si="367"/>
        <v/>
      </c>
      <c r="AB671" s="111" t="str">
        <f t="shared" si="368"/>
        <v xml:space="preserve"> </v>
      </c>
      <c r="AC671" s="135"/>
      <c r="AD671" s="136"/>
      <c r="AE671" s="118" t="str">
        <f t="shared" si="343"/>
        <v/>
      </c>
      <c r="AF671" s="135"/>
      <c r="AG671" s="136"/>
      <c r="AH671" s="118" t="str">
        <f t="shared" si="344"/>
        <v/>
      </c>
      <c r="AI671" s="135"/>
      <c r="AJ671" s="136"/>
      <c r="AK671" s="118" t="str">
        <f t="shared" si="345"/>
        <v/>
      </c>
      <c r="AL671" s="135"/>
      <c r="AM671" s="136"/>
      <c r="AN671" s="118" t="str">
        <f t="shared" si="346"/>
        <v/>
      </c>
      <c r="AO671" s="135"/>
      <c r="AP671" s="136"/>
      <c r="AQ671" s="118" t="str">
        <f t="shared" si="347"/>
        <v/>
      </c>
      <c r="AT671" s="111" t="str">
        <f t="shared" si="348"/>
        <v xml:space="preserve"> </v>
      </c>
      <c r="AU671" t="str">
        <f t="shared" ca="1" si="349"/>
        <v/>
      </c>
      <c r="AV671" s="53" t="str">
        <f t="shared" ca="1" si="350"/>
        <v/>
      </c>
      <c r="AW671" t="str">
        <f t="shared" ca="1" si="351"/>
        <v/>
      </c>
      <c r="AX671" s="121" t="str">
        <f t="shared" ca="1" si="352"/>
        <v/>
      </c>
      <c r="AY671" s="53" t="str">
        <f t="shared" ca="1" si="353"/>
        <v/>
      </c>
      <c r="AZ671" t="str">
        <f t="shared" ca="1" si="354"/>
        <v/>
      </c>
      <c r="BA671" s="121" t="str">
        <f t="shared" ca="1" si="355"/>
        <v/>
      </c>
      <c r="BB671" s="53" t="str">
        <f t="shared" ca="1" si="356"/>
        <v/>
      </c>
      <c r="BC671" t="str">
        <f t="shared" ca="1" si="357"/>
        <v/>
      </c>
      <c r="BD671" s="121" t="str">
        <f t="shared" ca="1" si="358"/>
        <v/>
      </c>
      <c r="BE671" s="53" t="str">
        <f t="shared" ca="1" si="359"/>
        <v/>
      </c>
      <c r="BF671" t="str">
        <f t="shared" ca="1" si="360"/>
        <v/>
      </c>
      <c r="BG671" s="121" t="str">
        <f t="shared" ca="1" si="361"/>
        <v/>
      </c>
      <c r="BH671" s="53" t="str">
        <f t="shared" ca="1" si="362"/>
        <v/>
      </c>
    </row>
    <row r="672" spans="1:60" ht="15.75" thickBot="1" x14ac:dyDescent="0.3">
      <c r="A672" s="48"/>
      <c r="B672" s="48"/>
      <c r="C672" s="48"/>
      <c r="D672" s="48"/>
      <c r="E672" s="48"/>
      <c r="F672" s="48"/>
      <c r="G672" s="48"/>
      <c r="H672" s="48"/>
      <c r="I672" s="48"/>
      <c r="J672" s="220" t="str">
        <f>IF(ISBLANK($G672),"",VLOOKUP($G672,'Chp 3 - Condition Assessment'!$N$5:$R$1000,4,FALSE))</f>
        <v/>
      </c>
      <c r="K672" s="105" t="str">
        <f>IF(ISBLANK($G672),"",VLOOKUP($G672,'Chp 3 - Condition Assessment'!$N$5:$R$1000,5,FALSE))</f>
        <v/>
      </c>
      <c r="L672" s="32" t="str">
        <f t="shared" si="342"/>
        <v xml:space="preserve">  </v>
      </c>
      <c r="P672" t="b">
        <f t="shared" si="337"/>
        <v>0</v>
      </c>
      <c r="Q672" t="str">
        <f t="shared" si="339"/>
        <v/>
      </c>
      <c r="R672" s="53" t="str">
        <f t="shared" si="364"/>
        <v/>
      </c>
      <c r="S672" s="108" t="str">
        <f t="shared" si="365"/>
        <v/>
      </c>
      <c r="T672" s="81" t="str">
        <f t="shared" si="366"/>
        <v/>
      </c>
      <c r="U672" s="105" t="str">
        <f t="shared" ca="1" si="367"/>
        <v/>
      </c>
      <c r="V672" s="105" t="str">
        <f t="shared" ca="1" si="367"/>
        <v/>
      </c>
      <c r="W672" s="105" t="str">
        <f t="shared" ca="1" si="367"/>
        <v/>
      </c>
      <c r="X672" s="105" t="str">
        <f t="shared" ca="1" si="367"/>
        <v/>
      </c>
      <c r="Y672" s="105" t="str">
        <f t="shared" ca="1" si="367"/>
        <v/>
      </c>
      <c r="AB672" s="111" t="str">
        <f t="shared" si="368"/>
        <v xml:space="preserve"> </v>
      </c>
      <c r="AC672" s="135"/>
      <c r="AD672" s="136"/>
      <c r="AE672" s="118" t="str">
        <f t="shared" si="343"/>
        <v/>
      </c>
      <c r="AF672" s="135"/>
      <c r="AG672" s="136"/>
      <c r="AH672" s="118" t="str">
        <f t="shared" si="344"/>
        <v/>
      </c>
      <c r="AI672" s="135"/>
      <c r="AJ672" s="136"/>
      <c r="AK672" s="118" t="str">
        <f t="shared" si="345"/>
        <v/>
      </c>
      <c r="AL672" s="135"/>
      <c r="AM672" s="136"/>
      <c r="AN672" s="118" t="str">
        <f t="shared" si="346"/>
        <v/>
      </c>
      <c r="AO672" s="135"/>
      <c r="AP672" s="136"/>
      <c r="AQ672" s="118" t="str">
        <f t="shared" si="347"/>
        <v/>
      </c>
      <c r="AT672" s="111" t="str">
        <f t="shared" si="348"/>
        <v xml:space="preserve"> </v>
      </c>
      <c r="AU672" t="str">
        <f t="shared" ca="1" si="349"/>
        <v/>
      </c>
      <c r="AV672" s="53" t="str">
        <f t="shared" ca="1" si="350"/>
        <v/>
      </c>
      <c r="AW672" t="str">
        <f t="shared" ca="1" si="351"/>
        <v/>
      </c>
      <c r="AX672" s="121" t="str">
        <f t="shared" ca="1" si="352"/>
        <v/>
      </c>
      <c r="AY672" s="53" t="str">
        <f t="shared" ca="1" si="353"/>
        <v/>
      </c>
      <c r="AZ672" t="str">
        <f t="shared" ca="1" si="354"/>
        <v/>
      </c>
      <c r="BA672" s="121" t="str">
        <f t="shared" ca="1" si="355"/>
        <v/>
      </c>
      <c r="BB672" s="53" t="str">
        <f t="shared" ca="1" si="356"/>
        <v/>
      </c>
      <c r="BC672" t="str">
        <f t="shared" ca="1" si="357"/>
        <v/>
      </c>
      <c r="BD672" s="121" t="str">
        <f t="shared" ca="1" si="358"/>
        <v/>
      </c>
      <c r="BE672" s="53" t="str">
        <f t="shared" ca="1" si="359"/>
        <v/>
      </c>
      <c r="BF672" t="str">
        <f t="shared" ca="1" si="360"/>
        <v/>
      </c>
      <c r="BG672" s="121" t="str">
        <f t="shared" ca="1" si="361"/>
        <v/>
      </c>
      <c r="BH672" s="53" t="str">
        <f t="shared" ca="1" si="362"/>
        <v/>
      </c>
    </row>
    <row r="673" spans="1:60" ht="15.75" thickBot="1" x14ac:dyDescent="0.3">
      <c r="A673" s="48"/>
      <c r="B673" s="48"/>
      <c r="C673" s="48"/>
      <c r="D673" s="48"/>
      <c r="E673" s="48"/>
      <c r="F673" s="48"/>
      <c r="G673" s="48"/>
      <c r="H673" s="48"/>
      <c r="I673" s="48"/>
      <c r="J673" s="220" t="str">
        <f>IF(ISBLANK($G673),"",VLOOKUP($G673,'Chp 3 - Condition Assessment'!$N$5:$R$1000,4,FALSE))</f>
        <v/>
      </c>
      <c r="K673" s="105" t="str">
        <f>IF(ISBLANK($G673),"",VLOOKUP($G673,'Chp 3 - Condition Assessment'!$N$5:$R$1000,5,FALSE))</f>
        <v/>
      </c>
      <c r="L673" s="32" t="str">
        <f t="shared" si="342"/>
        <v xml:space="preserve">  </v>
      </c>
      <c r="P673" t="b">
        <f t="shared" si="337"/>
        <v>0</v>
      </c>
      <c r="Q673" t="str">
        <f t="shared" si="339"/>
        <v/>
      </c>
      <c r="R673" s="53" t="str">
        <f t="shared" si="364"/>
        <v/>
      </c>
      <c r="S673" s="108" t="str">
        <f t="shared" si="365"/>
        <v/>
      </c>
      <c r="T673" s="81" t="str">
        <f t="shared" si="366"/>
        <v/>
      </c>
      <c r="U673" s="105" t="str">
        <f t="shared" ca="1" si="367"/>
        <v/>
      </c>
      <c r="V673" s="105" t="str">
        <f t="shared" ca="1" si="367"/>
        <v/>
      </c>
      <c r="W673" s="105" t="str">
        <f t="shared" ca="1" si="367"/>
        <v/>
      </c>
      <c r="X673" s="105" t="str">
        <f t="shared" ca="1" si="367"/>
        <v/>
      </c>
      <c r="Y673" s="105" t="str">
        <f t="shared" ca="1" si="367"/>
        <v/>
      </c>
      <c r="AB673" s="111" t="str">
        <f t="shared" si="368"/>
        <v xml:space="preserve"> </v>
      </c>
      <c r="AC673" s="135"/>
      <c r="AD673" s="136"/>
      <c r="AE673" s="118" t="str">
        <f t="shared" si="343"/>
        <v/>
      </c>
      <c r="AF673" s="135"/>
      <c r="AG673" s="136"/>
      <c r="AH673" s="118" t="str">
        <f t="shared" si="344"/>
        <v/>
      </c>
      <c r="AI673" s="135"/>
      <c r="AJ673" s="136"/>
      <c r="AK673" s="118" t="str">
        <f t="shared" si="345"/>
        <v/>
      </c>
      <c r="AL673" s="135"/>
      <c r="AM673" s="136"/>
      <c r="AN673" s="118" t="str">
        <f t="shared" si="346"/>
        <v/>
      </c>
      <c r="AO673" s="135"/>
      <c r="AP673" s="136"/>
      <c r="AQ673" s="118" t="str">
        <f t="shared" si="347"/>
        <v/>
      </c>
      <c r="AT673" s="111" t="str">
        <f t="shared" si="348"/>
        <v xml:space="preserve"> </v>
      </c>
      <c r="AU673" t="str">
        <f t="shared" ca="1" si="349"/>
        <v/>
      </c>
      <c r="AV673" s="53" t="str">
        <f t="shared" ca="1" si="350"/>
        <v/>
      </c>
      <c r="AW673" t="str">
        <f t="shared" ca="1" si="351"/>
        <v/>
      </c>
      <c r="AX673" s="121" t="str">
        <f t="shared" ca="1" si="352"/>
        <v/>
      </c>
      <c r="AY673" s="53" t="str">
        <f t="shared" ca="1" si="353"/>
        <v/>
      </c>
      <c r="AZ673" t="str">
        <f t="shared" ca="1" si="354"/>
        <v/>
      </c>
      <c r="BA673" s="121" t="str">
        <f t="shared" ca="1" si="355"/>
        <v/>
      </c>
      <c r="BB673" s="53" t="str">
        <f t="shared" ca="1" si="356"/>
        <v/>
      </c>
      <c r="BC673" t="str">
        <f t="shared" ca="1" si="357"/>
        <v/>
      </c>
      <c r="BD673" s="121" t="str">
        <f t="shared" ca="1" si="358"/>
        <v/>
      </c>
      <c r="BE673" s="53" t="str">
        <f t="shared" ca="1" si="359"/>
        <v/>
      </c>
      <c r="BF673" t="str">
        <f t="shared" ca="1" si="360"/>
        <v/>
      </c>
      <c r="BG673" s="121" t="str">
        <f t="shared" ca="1" si="361"/>
        <v/>
      </c>
      <c r="BH673" s="53" t="str">
        <f t="shared" ca="1" si="362"/>
        <v/>
      </c>
    </row>
    <row r="674" spans="1:60" ht="15.75" thickBot="1" x14ac:dyDescent="0.3">
      <c r="A674" s="48"/>
      <c r="B674" s="48"/>
      <c r="C674" s="48"/>
      <c r="D674" s="48"/>
      <c r="E674" s="48"/>
      <c r="F674" s="48"/>
      <c r="G674" s="48"/>
      <c r="H674" s="48"/>
      <c r="I674" s="48"/>
      <c r="J674" s="220" t="str">
        <f>IF(ISBLANK($G674),"",VLOOKUP($G674,'Chp 3 - Condition Assessment'!$N$5:$R$1000,4,FALSE))</f>
        <v/>
      </c>
      <c r="K674" s="105" t="str">
        <f>IF(ISBLANK($G674),"",VLOOKUP($G674,'Chp 3 - Condition Assessment'!$N$5:$R$1000,5,FALSE))</f>
        <v/>
      </c>
      <c r="L674" s="32" t="str">
        <f t="shared" si="342"/>
        <v xml:space="preserve">  </v>
      </c>
      <c r="P674" t="b">
        <f t="shared" si="337"/>
        <v>0</v>
      </c>
      <c r="Q674" t="str">
        <f t="shared" si="339"/>
        <v/>
      </c>
      <c r="R674" s="53" t="str">
        <f t="shared" si="364"/>
        <v/>
      </c>
      <c r="S674" s="108" t="str">
        <f t="shared" si="365"/>
        <v/>
      </c>
      <c r="T674" s="81" t="str">
        <f t="shared" si="366"/>
        <v/>
      </c>
      <c r="U674" s="105" t="str">
        <f t="shared" ca="1" si="367"/>
        <v/>
      </c>
      <c r="V674" s="105" t="str">
        <f t="shared" ca="1" si="367"/>
        <v/>
      </c>
      <c r="W674" s="105" t="str">
        <f t="shared" ca="1" si="367"/>
        <v/>
      </c>
      <c r="X674" s="105" t="str">
        <f t="shared" ca="1" si="367"/>
        <v/>
      </c>
      <c r="Y674" s="105" t="str">
        <f t="shared" ca="1" si="367"/>
        <v/>
      </c>
      <c r="AB674" s="111" t="str">
        <f t="shared" si="368"/>
        <v xml:space="preserve"> </v>
      </c>
      <c r="AC674" s="135"/>
      <c r="AD674" s="136"/>
      <c r="AE674" s="118" t="str">
        <f t="shared" si="343"/>
        <v/>
      </c>
      <c r="AF674" s="135"/>
      <c r="AG674" s="136"/>
      <c r="AH674" s="118" t="str">
        <f t="shared" si="344"/>
        <v/>
      </c>
      <c r="AI674" s="135"/>
      <c r="AJ674" s="136"/>
      <c r="AK674" s="118" t="str">
        <f t="shared" si="345"/>
        <v/>
      </c>
      <c r="AL674" s="135"/>
      <c r="AM674" s="136"/>
      <c r="AN674" s="118" t="str">
        <f t="shared" si="346"/>
        <v/>
      </c>
      <c r="AO674" s="135"/>
      <c r="AP674" s="136"/>
      <c r="AQ674" s="118" t="str">
        <f t="shared" si="347"/>
        <v/>
      </c>
      <c r="AT674" s="111" t="str">
        <f t="shared" si="348"/>
        <v xml:space="preserve"> </v>
      </c>
      <c r="AU674" t="str">
        <f t="shared" ca="1" si="349"/>
        <v/>
      </c>
      <c r="AV674" s="53" t="str">
        <f t="shared" ca="1" si="350"/>
        <v/>
      </c>
      <c r="AW674" t="str">
        <f t="shared" ca="1" si="351"/>
        <v/>
      </c>
      <c r="AX674" s="121" t="str">
        <f t="shared" ca="1" si="352"/>
        <v/>
      </c>
      <c r="AY674" s="53" t="str">
        <f t="shared" ca="1" si="353"/>
        <v/>
      </c>
      <c r="AZ674" t="str">
        <f t="shared" ca="1" si="354"/>
        <v/>
      </c>
      <c r="BA674" s="121" t="str">
        <f t="shared" ca="1" si="355"/>
        <v/>
      </c>
      <c r="BB674" s="53" t="str">
        <f t="shared" ca="1" si="356"/>
        <v/>
      </c>
      <c r="BC674" t="str">
        <f t="shared" ca="1" si="357"/>
        <v/>
      </c>
      <c r="BD674" s="121" t="str">
        <f t="shared" ca="1" si="358"/>
        <v/>
      </c>
      <c r="BE674" s="53" t="str">
        <f t="shared" ca="1" si="359"/>
        <v/>
      </c>
      <c r="BF674" t="str">
        <f t="shared" ca="1" si="360"/>
        <v/>
      </c>
      <c r="BG674" s="121" t="str">
        <f t="shared" ca="1" si="361"/>
        <v/>
      </c>
      <c r="BH674" s="53" t="str">
        <f t="shared" ca="1" si="362"/>
        <v/>
      </c>
    </row>
    <row r="675" spans="1:60" ht="15.75" thickBot="1" x14ac:dyDescent="0.3">
      <c r="A675" s="48"/>
      <c r="B675" s="48"/>
      <c r="C675" s="48"/>
      <c r="D675" s="48"/>
      <c r="E675" s="48"/>
      <c r="F675" s="48"/>
      <c r="G675" s="48"/>
      <c r="H675" s="48"/>
      <c r="I675" s="48"/>
      <c r="J675" s="220" t="str">
        <f>IF(ISBLANK($G675),"",VLOOKUP($G675,'Chp 3 - Condition Assessment'!$N$5:$R$1000,4,FALSE))</f>
        <v/>
      </c>
      <c r="K675" s="105" t="str">
        <f>IF(ISBLANK($G675),"",VLOOKUP($G675,'Chp 3 - Condition Assessment'!$N$5:$R$1000,5,FALSE))</f>
        <v/>
      </c>
      <c r="L675" s="32" t="str">
        <f t="shared" si="342"/>
        <v xml:space="preserve">  </v>
      </c>
      <c r="P675" t="b">
        <f t="shared" si="337"/>
        <v>0</v>
      </c>
      <c r="Q675" t="str">
        <f t="shared" si="339"/>
        <v/>
      </c>
      <c r="R675" s="53" t="str">
        <f t="shared" si="364"/>
        <v/>
      </c>
      <c r="S675" s="108" t="str">
        <f t="shared" si="365"/>
        <v/>
      </c>
      <c r="T675" s="81" t="str">
        <f t="shared" si="366"/>
        <v/>
      </c>
      <c r="U675" s="105" t="str">
        <f t="shared" ca="1" si="367"/>
        <v/>
      </c>
      <c r="V675" s="105" t="str">
        <f t="shared" ca="1" si="367"/>
        <v/>
      </c>
      <c r="W675" s="105" t="str">
        <f t="shared" ca="1" si="367"/>
        <v/>
      </c>
      <c r="X675" s="105" t="str">
        <f t="shared" ca="1" si="367"/>
        <v/>
      </c>
      <c r="Y675" s="105" t="str">
        <f t="shared" ca="1" si="367"/>
        <v/>
      </c>
      <c r="AB675" s="111" t="str">
        <f t="shared" si="368"/>
        <v xml:space="preserve"> </v>
      </c>
      <c r="AC675" s="135"/>
      <c r="AD675" s="136"/>
      <c r="AE675" s="118" t="str">
        <f t="shared" si="343"/>
        <v/>
      </c>
      <c r="AF675" s="135"/>
      <c r="AG675" s="136"/>
      <c r="AH675" s="118" t="str">
        <f t="shared" si="344"/>
        <v/>
      </c>
      <c r="AI675" s="135"/>
      <c r="AJ675" s="136"/>
      <c r="AK675" s="118" t="str">
        <f t="shared" si="345"/>
        <v/>
      </c>
      <c r="AL675" s="135"/>
      <c r="AM675" s="136"/>
      <c r="AN675" s="118" t="str">
        <f t="shared" si="346"/>
        <v/>
      </c>
      <c r="AO675" s="135"/>
      <c r="AP675" s="136"/>
      <c r="AQ675" s="118" t="str">
        <f t="shared" si="347"/>
        <v/>
      </c>
      <c r="AT675" s="111" t="str">
        <f t="shared" si="348"/>
        <v xml:space="preserve"> </v>
      </c>
      <c r="AU675" t="str">
        <f t="shared" ca="1" si="349"/>
        <v/>
      </c>
      <c r="AV675" s="53" t="str">
        <f t="shared" ca="1" si="350"/>
        <v/>
      </c>
      <c r="AW675" t="str">
        <f t="shared" ca="1" si="351"/>
        <v/>
      </c>
      <c r="AX675" s="121" t="str">
        <f t="shared" ca="1" si="352"/>
        <v/>
      </c>
      <c r="AY675" s="53" t="str">
        <f t="shared" ca="1" si="353"/>
        <v/>
      </c>
      <c r="AZ675" t="str">
        <f t="shared" ca="1" si="354"/>
        <v/>
      </c>
      <c r="BA675" s="121" t="str">
        <f t="shared" ca="1" si="355"/>
        <v/>
      </c>
      <c r="BB675" s="53" t="str">
        <f t="shared" ca="1" si="356"/>
        <v/>
      </c>
      <c r="BC675" t="str">
        <f t="shared" ca="1" si="357"/>
        <v/>
      </c>
      <c r="BD675" s="121" t="str">
        <f t="shared" ca="1" si="358"/>
        <v/>
      </c>
      <c r="BE675" s="53" t="str">
        <f t="shared" ca="1" si="359"/>
        <v/>
      </c>
      <c r="BF675" t="str">
        <f t="shared" ca="1" si="360"/>
        <v/>
      </c>
      <c r="BG675" s="121" t="str">
        <f t="shared" ca="1" si="361"/>
        <v/>
      </c>
      <c r="BH675" s="53" t="str">
        <f t="shared" ca="1" si="362"/>
        <v/>
      </c>
    </row>
    <row r="676" spans="1:60" ht="15.75" thickBot="1" x14ac:dyDescent="0.3">
      <c r="A676" s="48"/>
      <c r="B676" s="48"/>
      <c r="C676" s="48"/>
      <c r="D676" s="48"/>
      <c r="E676" s="48"/>
      <c r="F676" s="48"/>
      <c r="G676" s="48"/>
      <c r="H676" s="48"/>
      <c r="I676" s="48"/>
      <c r="J676" s="220" t="str">
        <f>IF(ISBLANK($G676),"",VLOOKUP($G676,'Chp 3 - Condition Assessment'!$N$5:$R$1000,4,FALSE))</f>
        <v/>
      </c>
      <c r="K676" s="105" t="str">
        <f>IF(ISBLANK($G676),"",VLOOKUP($G676,'Chp 3 - Condition Assessment'!$N$5:$R$1000,5,FALSE))</f>
        <v/>
      </c>
      <c r="L676" s="32" t="str">
        <f t="shared" si="342"/>
        <v xml:space="preserve">  </v>
      </c>
      <c r="P676" t="b">
        <f t="shared" si="337"/>
        <v>0</v>
      </c>
      <c r="Q676" t="str">
        <f t="shared" si="339"/>
        <v/>
      </c>
      <c r="R676" s="53" t="str">
        <f t="shared" si="364"/>
        <v/>
      </c>
      <c r="S676" s="108" t="str">
        <f t="shared" si="365"/>
        <v/>
      </c>
      <c r="T676" s="81" t="str">
        <f t="shared" si="366"/>
        <v/>
      </c>
      <c r="U676" s="105" t="str">
        <f t="shared" ref="U676:Y685" ca="1" si="369">IFERROR(IF((U$10-$S676)&lt;=$T676,$Q676,0),"")</f>
        <v/>
      </c>
      <c r="V676" s="105" t="str">
        <f t="shared" ca="1" si="369"/>
        <v/>
      </c>
      <c r="W676" s="105" t="str">
        <f t="shared" ca="1" si="369"/>
        <v/>
      </c>
      <c r="X676" s="105" t="str">
        <f t="shared" ca="1" si="369"/>
        <v/>
      </c>
      <c r="Y676" s="105" t="str">
        <f t="shared" ca="1" si="369"/>
        <v/>
      </c>
      <c r="AB676" s="111" t="str">
        <f t="shared" si="368"/>
        <v xml:space="preserve"> </v>
      </c>
      <c r="AC676" s="135"/>
      <c r="AD676" s="136"/>
      <c r="AE676" s="118" t="str">
        <f t="shared" si="343"/>
        <v/>
      </c>
      <c r="AF676" s="135"/>
      <c r="AG676" s="136"/>
      <c r="AH676" s="118" t="str">
        <f t="shared" si="344"/>
        <v/>
      </c>
      <c r="AI676" s="135"/>
      <c r="AJ676" s="136"/>
      <c r="AK676" s="118" t="str">
        <f t="shared" si="345"/>
        <v/>
      </c>
      <c r="AL676" s="135"/>
      <c r="AM676" s="136"/>
      <c r="AN676" s="118" t="str">
        <f t="shared" si="346"/>
        <v/>
      </c>
      <c r="AO676" s="135"/>
      <c r="AP676" s="136"/>
      <c r="AQ676" s="118" t="str">
        <f t="shared" si="347"/>
        <v/>
      </c>
      <c r="AT676" s="111" t="str">
        <f t="shared" si="348"/>
        <v xml:space="preserve"> </v>
      </c>
      <c r="AU676" t="str">
        <f t="shared" ca="1" si="349"/>
        <v/>
      </c>
      <c r="AV676" s="53" t="str">
        <f t="shared" ca="1" si="350"/>
        <v/>
      </c>
      <c r="AW676" t="str">
        <f t="shared" ca="1" si="351"/>
        <v/>
      </c>
      <c r="AX676" s="121" t="str">
        <f t="shared" ca="1" si="352"/>
        <v/>
      </c>
      <c r="AY676" s="53" t="str">
        <f t="shared" ca="1" si="353"/>
        <v/>
      </c>
      <c r="AZ676" t="str">
        <f t="shared" ca="1" si="354"/>
        <v/>
      </c>
      <c r="BA676" s="121" t="str">
        <f t="shared" ca="1" si="355"/>
        <v/>
      </c>
      <c r="BB676" s="53" t="str">
        <f t="shared" ca="1" si="356"/>
        <v/>
      </c>
      <c r="BC676" t="str">
        <f t="shared" ca="1" si="357"/>
        <v/>
      </c>
      <c r="BD676" s="121" t="str">
        <f t="shared" ca="1" si="358"/>
        <v/>
      </c>
      <c r="BE676" s="53" t="str">
        <f t="shared" ca="1" si="359"/>
        <v/>
      </c>
      <c r="BF676" t="str">
        <f t="shared" ca="1" si="360"/>
        <v/>
      </c>
      <c r="BG676" s="121" t="str">
        <f t="shared" ca="1" si="361"/>
        <v/>
      </c>
      <c r="BH676" s="53" t="str">
        <f t="shared" ca="1" si="362"/>
        <v/>
      </c>
    </row>
    <row r="677" spans="1:60" ht="15.75" thickBot="1" x14ac:dyDescent="0.3">
      <c r="A677" s="48"/>
      <c r="B677" s="48"/>
      <c r="C677" s="48"/>
      <c r="D677" s="48"/>
      <c r="E677" s="48"/>
      <c r="F677" s="48"/>
      <c r="G677" s="48"/>
      <c r="H677" s="48"/>
      <c r="I677" s="48"/>
      <c r="J677" s="220" t="str">
        <f>IF(ISBLANK($G677),"",VLOOKUP($G677,'Chp 3 - Condition Assessment'!$N$5:$R$1000,4,FALSE))</f>
        <v/>
      </c>
      <c r="K677" s="105" t="str">
        <f>IF(ISBLANK($G677),"",VLOOKUP($G677,'Chp 3 - Condition Assessment'!$N$5:$R$1000,5,FALSE))</f>
        <v/>
      </c>
      <c r="L677" s="32" t="str">
        <f t="shared" si="342"/>
        <v xml:space="preserve">  </v>
      </c>
      <c r="P677" t="b">
        <f t="shared" si="337"/>
        <v>0</v>
      </c>
      <c r="Q677" t="str">
        <f t="shared" si="339"/>
        <v/>
      </c>
      <c r="R677" s="53" t="str">
        <f t="shared" si="364"/>
        <v/>
      </c>
      <c r="S677" s="108" t="str">
        <f t="shared" si="365"/>
        <v/>
      </c>
      <c r="T677" s="81" t="str">
        <f t="shared" si="366"/>
        <v/>
      </c>
      <c r="U677" s="105" t="str">
        <f t="shared" ca="1" si="369"/>
        <v/>
      </c>
      <c r="V677" s="105" t="str">
        <f t="shared" ca="1" si="369"/>
        <v/>
      </c>
      <c r="W677" s="105" t="str">
        <f t="shared" ca="1" si="369"/>
        <v/>
      </c>
      <c r="X677" s="105" t="str">
        <f t="shared" ca="1" si="369"/>
        <v/>
      </c>
      <c r="Y677" s="105" t="str">
        <f t="shared" ca="1" si="369"/>
        <v/>
      </c>
      <c r="AB677" s="111" t="str">
        <f t="shared" si="368"/>
        <v xml:space="preserve"> </v>
      </c>
      <c r="AC677" s="135"/>
      <c r="AD677" s="136"/>
      <c r="AE677" s="118" t="str">
        <f t="shared" si="343"/>
        <v/>
      </c>
      <c r="AF677" s="135"/>
      <c r="AG677" s="136"/>
      <c r="AH677" s="118" t="str">
        <f t="shared" si="344"/>
        <v/>
      </c>
      <c r="AI677" s="135"/>
      <c r="AJ677" s="136"/>
      <c r="AK677" s="118" t="str">
        <f t="shared" si="345"/>
        <v/>
      </c>
      <c r="AL677" s="135"/>
      <c r="AM677" s="136"/>
      <c r="AN677" s="118" t="str">
        <f t="shared" si="346"/>
        <v/>
      </c>
      <c r="AO677" s="135"/>
      <c r="AP677" s="136"/>
      <c r="AQ677" s="118" t="str">
        <f t="shared" si="347"/>
        <v/>
      </c>
      <c r="AT677" s="111" t="str">
        <f t="shared" si="348"/>
        <v xml:space="preserve"> </v>
      </c>
      <c r="AU677" t="str">
        <f t="shared" ca="1" si="349"/>
        <v/>
      </c>
      <c r="AV677" s="53" t="str">
        <f t="shared" ca="1" si="350"/>
        <v/>
      </c>
      <c r="AW677" t="str">
        <f t="shared" ca="1" si="351"/>
        <v/>
      </c>
      <c r="AX677" s="121" t="str">
        <f t="shared" ca="1" si="352"/>
        <v/>
      </c>
      <c r="AY677" s="53" t="str">
        <f t="shared" ca="1" si="353"/>
        <v/>
      </c>
      <c r="AZ677" t="str">
        <f t="shared" ca="1" si="354"/>
        <v/>
      </c>
      <c r="BA677" s="121" t="str">
        <f t="shared" ca="1" si="355"/>
        <v/>
      </c>
      <c r="BB677" s="53" t="str">
        <f t="shared" ca="1" si="356"/>
        <v/>
      </c>
      <c r="BC677" t="str">
        <f t="shared" ca="1" si="357"/>
        <v/>
      </c>
      <c r="BD677" s="121" t="str">
        <f t="shared" ca="1" si="358"/>
        <v/>
      </c>
      <c r="BE677" s="53" t="str">
        <f t="shared" ca="1" si="359"/>
        <v/>
      </c>
      <c r="BF677" t="str">
        <f t="shared" ca="1" si="360"/>
        <v/>
      </c>
      <c r="BG677" s="121" t="str">
        <f t="shared" ca="1" si="361"/>
        <v/>
      </c>
      <c r="BH677" s="53" t="str">
        <f t="shared" ca="1" si="362"/>
        <v/>
      </c>
    </row>
    <row r="678" spans="1:60" ht="15.75" thickBot="1" x14ac:dyDescent="0.3">
      <c r="A678" s="48"/>
      <c r="B678" s="48"/>
      <c r="C678" s="48"/>
      <c r="D678" s="48"/>
      <c r="E678" s="48"/>
      <c r="F678" s="48"/>
      <c r="G678" s="48"/>
      <c r="H678" s="48"/>
      <c r="I678" s="48"/>
      <c r="J678" s="220" t="str">
        <f>IF(ISBLANK($G678),"",VLOOKUP($G678,'Chp 3 - Condition Assessment'!$N$5:$R$1000,4,FALSE))</f>
        <v/>
      </c>
      <c r="K678" s="105" t="str">
        <f>IF(ISBLANK($G678),"",VLOOKUP($G678,'Chp 3 - Condition Assessment'!$N$5:$R$1000,5,FALSE))</f>
        <v/>
      </c>
      <c r="L678" s="32" t="str">
        <f t="shared" si="342"/>
        <v xml:space="preserve">  </v>
      </c>
      <c r="P678" t="b">
        <f t="shared" si="337"/>
        <v>0</v>
      </c>
      <c r="Q678" t="str">
        <f t="shared" si="339"/>
        <v/>
      </c>
      <c r="R678" s="53" t="str">
        <f t="shared" si="364"/>
        <v/>
      </c>
      <c r="S678" s="108" t="str">
        <f t="shared" si="365"/>
        <v/>
      </c>
      <c r="T678" s="81" t="str">
        <f t="shared" si="366"/>
        <v/>
      </c>
      <c r="U678" s="105" t="str">
        <f t="shared" ca="1" si="369"/>
        <v/>
      </c>
      <c r="V678" s="105" t="str">
        <f t="shared" ca="1" si="369"/>
        <v/>
      </c>
      <c r="W678" s="105" t="str">
        <f t="shared" ca="1" si="369"/>
        <v/>
      </c>
      <c r="X678" s="105" t="str">
        <f t="shared" ca="1" si="369"/>
        <v/>
      </c>
      <c r="Y678" s="105" t="str">
        <f t="shared" ca="1" si="369"/>
        <v/>
      </c>
      <c r="AB678" s="111" t="str">
        <f t="shared" si="368"/>
        <v xml:space="preserve"> </v>
      </c>
      <c r="AC678" s="135"/>
      <c r="AD678" s="136"/>
      <c r="AE678" s="118" t="str">
        <f t="shared" si="343"/>
        <v/>
      </c>
      <c r="AF678" s="135"/>
      <c r="AG678" s="136"/>
      <c r="AH678" s="118" t="str">
        <f t="shared" si="344"/>
        <v/>
      </c>
      <c r="AI678" s="135"/>
      <c r="AJ678" s="136"/>
      <c r="AK678" s="118" t="str">
        <f t="shared" si="345"/>
        <v/>
      </c>
      <c r="AL678" s="135"/>
      <c r="AM678" s="136"/>
      <c r="AN678" s="118" t="str">
        <f t="shared" si="346"/>
        <v/>
      </c>
      <c r="AO678" s="135"/>
      <c r="AP678" s="136"/>
      <c r="AQ678" s="118" t="str">
        <f t="shared" si="347"/>
        <v/>
      </c>
      <c r="AT678" s="111" t="str">
        <f t="shared" si="348"/>
        <v xml:space="preserve"> </v>
      </c>
      <c r="AU678" t="str">
        <f t="shared" ca="1" si="349"/>
        <v/>
      </c>
      <c r="AV678" s="53" t="str">
        <f t="shared" ca="1" si="350"/>
        <v/>
      </c>
      <c r="AW678" t="str">
        <f t="shared" ca="1" si="351"/>
        <v/>
      </c>
      <c r="AX678" s="121" t="str">
        <f t="shared" ca="1" si="352"/>
        <v/>
      </c>
      <c r="AY678" s="53" t="str">
        <f t="shared" ca="1" si="353"/>
        <v/>
      </c>
      <c r="AZ678" t="str">
        <f t="shared" ca="1" si="354"/>
        <v/>
      </c>
      <c r="BA678" s="121" t="str">
        <f t="shared" ca="1" si="355"/>
        <v/>
      </c>
      <c r="BB678" s="53" t="str">
        <f t="shared" ca="1" si="356"/>
        <v/>
      </c>
      <c r="BC678" t="str">
        <f t="shared" ca="1" si="357"/>
        <v/>
      </c>
      <c r="BD678" s="121" t="str">
        <f t="shared" ca="1" si="358"/>
        <v/>
      </c>
      <c r="BE678" s="53" t="str">
        <f t="shared" ca="1" si="359"/>
        <v/>
      </c>
      <c r="BF678" t="str">
        <f t="shared" ca="1" si="360"/>
        <v/>
      </c>
      <c r="BG678" s="121" t="str">
        <f t="shared" ca="1" si="361"/>
        <v/>
      </c>
      <c r="BH678" s="53" t="str">
        <f t="shared" ca="1" si="362"/>
        <v/>
      </c>
    </row>
    <row r="679" spans="1:60" ht="15.75" thickBot="1" x14ac:dyDescent="0.3">
      <c r="A679" s="48"/>
      <c r="B679" s="48"/>
      <c r="C679" s="48"/>
      <c r="D679" s="48"/>
      <c r="E679" s="48"/>
      <c r="F679" s="48"/>
      <c r="G679" s="48"/>
      <c r="H679" s="48"/>
      <c r="I679" s="48"/>
      <c r="J679" s="220" t="str">
        <f>IF(ISBLANK($G679),"",VLOOKUP($G679,'Chp 3 - Condition Assessment'!$N$5:$R$1000,4,FALSE))</f>
        <v/>
      </c>
      <c r="K679" s="105" t="str">
        <f>IF(ISBLANK($G679),"",VLOOKUP($G679,'Chp 3 - Condition Assessment'!$N$5:$R$1000,5,FALSE))</f>
        <v/>
      </c>
      <c r="L679" s="32" t="str">
        <f t="shared" si="342"/>
        <v xml:space="preserve">  </v>
      </c>
      <c r="P679" t="b">
        <f t="shared" si="337"/>
        <v>0</v>
      </c>
      <c r="Q679" t="str">
        <f t="shared" si="339"/>
        <v/>
      </c>
      <c r="R679" s="53" t="str">
        <f t="shared" si="364"/>
        <v/>
      </c>
      <c r="S679" s="108" t="str">
        <f t="shared" si="365"/>
        <v/>
      </c>
      <c r="T679" s="81" t="str">
        <f t="shared" si="366"/>
        <v/>
      </c>
      <c r="U679" s="105" t="str">
        <f t="shared" ca="1" si="369"/>
        <v/>
      </c>
      <c r="V679" s="105" t="str">
        <f t="shared" ca="1" si="369"/>
        <v/>
      </c>
      <c r="W679" s="105" t="str">
        <f t="shared" ca="1" si="369"/>
        <v/>
      </c>
      <c r="X679" s="105" t="str">
        <f t="shared" ca="1" si="369"/>
        <v/>
      </c>
      <c r="Y679" s="105" t="str">
        <f t="shared" ca="1" si="369"/>
        <v/>
      </c>
      <c r="AB679" s="111" t="str">
        <f t="shared" si="368"/>
        <v xml:space="preserve"> </v>
      </c>
      <c r="AC679" s="135"/>
      <c r="AD679" s="136"/>
      <c r="AE679" s="118" t="str">
        <f t="shared" si="343"/>
        <v/>
      </c>
      <c r="AF679" s="135"/>
      <c r="AG679" s="136"/>
      <c r="AH679" s="118" t="str">
        <f t="shared" si="344"/>
        <v/>
      </c>
      <c r="AI679" s="135"/>
      <c r="AJ679" s="136"/>
      <c r="AK679" s="118" t="str">
        <f t="shared" si="345"/>
        <v/>
      </c>
      <c r="AL679" s="135"/>
      <c r="AM679" s="136"/>
      <c r="AN679" s="118" t="str">
        <f t="shared" si="346"/>
        <v/>
      </c>
      <c r="AO679" s="135"/>
      <c r="AP679" s="136"/>
      <c r="AQ679" s="118" t="str">
        <f t="shared" si="347"/>
        <v/>
      </c>
      <c r="AT679" s="111" t="str">
        <f t="shared" si="348"/>
        <v xml:space="preserve"> </v>
      </c>
      <c r="AU679" t="str">
        <f t="shared" ca="1" si="349"/>
        <v/>
      </c>
      <c r="AV679" s="53" t="str">
        <f t="shared" ca="1" si="350"/>
        <v/>
      </c>
      <c r="AW679" t="str">
        <f t="shared" ca="1" si="351"/>
        <v/>
      </c>
      <c r="AX679" s="121" t="str">
        <f t="shared" ca="1" si="352"/>
        <v/>
      </c>
      <c r="AY679" s="53" t="str">
        <f t="shared" ca="1" si="353"/>
        <v/>
      </c>
      <c r="AZ679" t="str">
        <f t="shared" ca="1" si="354"/>
        <v/>
      </c>
      <c r="BA679" s="121" t="str">
        <f t="shared" ca="1" si="355"/>
        <v/>
      </c>
      <c r="BB679" s="53" t="str">
        <f t="shared" ca="1" si="356"/>
        <v/>
      </c>
      <c r="BC679" t="str">
        <f t="shared" ca="1" si="357"/>
        <v/>
      </c>
      <c r="BD679" s="121" t="str">
        <f t="shared" ca="1" si="358"/>
        <v/>
      </c>
      <c r="BE679" s="53" t="str">
        <f t="shared" ca="1" si="359"/>
        <v/>
      </c>
      <c r="BF679" t="str">
        <f t="shared" ca="1" si="360"/>
        <v/>
      </c>
      <c r="BG679" s="121" t="str">
        <f t="shared" ca="1" si="361"/>
        <v/>
      </c>
      <c r="BH679" s="53" t="str">
        <f t="shared" ca="1" si="362"/>
        <v/>
      </c>
    </row>
    <row r="680" spans="1:60" ht="15.75" thickBot="1" x14ac:dyDescent="0.3">
      <c r="A680" s="48"/>
      <c r="B680" s="48"/>
      <c r="C680" s="48"/>
      <c r="D680" s="48"/>
      <c r="E680" s="48"/>
      <c r="F680" s="48"/>
      <c r="G680" s="48"/>
      <c r="H680" s="48"/>
      <c r="I680" s="48"/>
      <c r="J680" s="220" t="str">
        <f>IF(ISBLANK($G680),"",VLOOKUP($G680,'Chp 3 - Condition Assessment'!$N$5:$R$1000,4,FALSE))</f>
        <v/>
      </c>
      <c r="K680" s="105" t="str">
        <f>IF(ISBLANK($G680),"",VLOOKUP($G680,'Chp 3 - Condition Assessment'!$N$5:$R$1000,5,FALSE))</f>
        <v/>
      </c>
      <c r="L680" s="32" t="str">
        <f t="shared" si="342"/>
        <v xml:space="preserve">  </v>
      </c>
      <c r="P680" t="b">
        <f t="shared" si="337"/>
        <v>0</v>
      </c>
      <c r="Q680" t="str">
        <f t="shared" si="339"/>
        <v/>
      </c>
      <c r="R680" s="53" t="str">
        <f t="shared" si="364"/>
        <v/>
      </c>
      <c r="S680" s="108" t="str">
        <f t="shared" si="365"/>
        <v/>
      </c>
      <c r="T680" s="81" t="str">
        <f t="shared" si="366"/>
        <v/>
      </c>
      <c r="U680" s="105" t="str">
        <f t="shared" ca="1" si="369"/>
        <v/>
      </c>
      <c r="V680" s="105" t="str">
        <f t="shared" ca="1" si="369"/>
        <v/>
      </c>
      <c r="W680" s="105" t="str">
        <f t="shared" ca="1" si="369"/>
        <v/>
      </c>
      <c r="X680" s="105" t="str">
        <f t="shared" ca="1" si="369"/>
        <v/>
      </c>
      <c r="Y680" s="105" t="str">
        <f t="shared" ca="1" si="369"/>
        <v/>
      </c>
      <c r="AB680" s="111" t="str">
        <f t="shared" si="368"/>
        <v xml:space="preserve"> </v>
      </c>
      <c r="AC680" s="135"/>
      <c r="AD680" s="136"/>
      <c r="AE680" s="118" t="str">
        <f t="shared" si="343"/>
        <v/>
      </c>
      <c r="AF680" s="135"/>
      <c r="AG680" s="136"/>
      <c r="AH680" s="118" t="str">
        <f t="shared" si="344"/>
        <v/>
      </c>
      <c r="AI680" s="135"/>
      <c r="AJ680" s="136"/>
      <c r="AK680" s="118" t="str">
        <f t="shared" si="345"/>
        <v/>
      </c>
      <c r="AL680" s="135"/>
      <c r="AM680" s="136"/>
      <c r="AN680" s="118" t="str">
        <f t="shared" si="346"/>
        <v/>
      </c>
      <c r="AO680" s="135"/>
      <c r="AP680" s="136"/>
      <c r="AQ680" s="118" t="str">
        <f t="shared" si="347"/>
        <v/>
      </c>
      <c r="AT680" s="111" t="str">
        <f t="shared" si="348"/>
        <v xml:space="preserve"> </v>
      </c>
      <c r="AU680" t="str">
        <f t="shared" ca="1" si="349"/>
        <v/>
      </c>
      <c r="AV680" s="53" t="str">
        <f t="shared" ca="1" si="350"/>
        <v/>
      </c>
      <c r="AW680" t="str">
        <f t="shared" ca="1" si="351"/>
        <v/>
      </c>
      <c r="AX680" s="121" t="str">
        <f t="shared" ca="1" si="352"/>
        <v/>
      </c>
      <c r="AY680" s="53" t="str">
        <f t="shared" ca="1" si="353"/>
        <v/>
      </c>
      <c r="AZ680" t="str">
        <f t="shared" ca="1" si="354"/>
        <v/>
      </c>
      <c r="BA680" s="121" t="str">
        <f t="shared" ca="1" si="355"/>
        <v/>
      </c>
      <c r="BB680" s="53" t="str">
        <f t="shared" ca="1" si="356"/>
        <v/>
      </c>
      <c r="BC680" t="str">
        <f t="shared" ca="1" si="357"/>
        <v/>
      </c>
      <c r="BD680" s="121" t="str">
        <f t="shared" ca="1" si="358"/>
        <v/>
      </c>
      <c r="BE680" s="53" t="str">
        <f t="shared" ca="1" si="359"/>
        <v/>
      </c>
      <c r="BF680" t="str">
        <f t="shared" ca="1" si="360"/>
        <v/>
      </c>
      <c r="BG680" s="121" t="str">
        <f t="shared" ca="1" si="361"/>
        <v/>
      </c>
      <c r="BH680" s="53" t="str">
        <f t="shared" ca="1" si="362"/>
        <v/>
      </c>
    </row>
    <row r="681" spans="1:60" ht="15.75" thickBot="1" x14ac:dyDescent="0.3">
      <c r="A681" s="48"/>
      <c r="B681" s="48"/>
      <c r="C681" s="48"/>
      <c r="D681" s="48"/>
      <c r="E681" s="48"/>
      <c r="F681" s="48"/>
      <c r="G681" s="48"/>
      <c r="H681" s="48"/>
      <c r="I681" s="48"/>
      <c r="J681" s="220" t="str">
        <f>IF(ISBLANK($G681),"",VLOOKUP($G681,'Chp 3 - Condition Assessment'!$N$5:$R$1000,4,FALSE))</f>
        <v/>
      </c>
      <c r="K681" s="105" t="str">
        <f>IF(ISBLANK($G681),"",VLOOKUP($G681,'Chp 3 - Condition Assessment'!$N$5:$R$1000,5,FALSE))</f>
        <v/>
      </c>
      <c r="L681" s="32" t="str">
        <f t="shared" si="342"/>
        <v xml:space="preserve">  </v>
      </c>
      <c r="P681" t="b">
        <f t="shared" si="337"/>
        <v>0</v>
      </c>
      <c r="Q681" t="str">
        <f t="shared" si="339"/>
        <v/>
      </c>
      <c r="R681" s="53" t="str">
        <f t="shared" si="364"/>
        <v/>
      </c>
      <c r="S681" s="108" t="str">
        <f t="shared" si="365"/>
        <v/>
      </c>
      <c r="T681" s="81" t="str">
        <f t="shared" si="366"/>
        <v/>
      </c>
      <c r="U681" s="105" t="str">
        <f t="shared" ca="1" si="369"/>
        <v/>
      </c>
      <c r="V681" s="105" t="str">
        <f t="shared" ca="1" si="369"/>
        <v/>
      </c>
      <c r="W681" s="105" t="str">
        <f t="shared" ca="1" si="369"/>
        <v/>
      </c>
      <c r="X681" s="105" t="str">
        <f t="shared" ca="1" si="369"/>
        <v/>
      </c>
      <c r="Y681" s="105" t="str">
        <f t="shared" ca="1" si="369"/>
        <v/>
      </c>
      <c r="AB681" s="111" t="str">
        <f t="shared" si="368"/>
        <v xml:space="preserve"> </v>
      </c>
      <c r="AC681" s="135"/>
      <c r="AD681" s="136"/>
      <c r="AE681" s="118" t="str">
        <f t="shared" si="343"/>
        <v/>
      </c>
      <c r="AF681" s="135"/>
      <c r="AG681" s="136"/>
      <c r="AH681" s="118" t="str">
        <f t="shared" si="344"/>
        <v/>
      </c>
      <c r="AI681" s="135"/>
      <c r="AJ681" s="136"/>
      <c r="AK681" s="118" t="str">
        <f t="shared" si="345"/>
        <v/>
      </c>
      <c r="AL681" s="135"/>
      <c r="AM681" s="136"/>
      <c r="AN681" s="118" t="str">
        <f t="shared" si="346"/>
        <v/>
      </c>
      <c r="AO681" s="135"/>
      <c r="AP681" s="136"/>
      <c r="AQ681" s="118" t="str">
        <f t="shared" si="347"/>
        <v/>
      </c>
      <c r="AT681" s="111" t="str">
        <f t="shared" si="348"/>
        <v xml:space="preserve"> </v>
      </c>
      <c r="AU681" t="str">
        <f t="shared" ca="1" si="349"/>
        <v/>
      </c>
      <c r="AV681" s="53" t="str">
        <f t="shared" ca="1" si="350"/>
        <v/>
      </c>
      <c r="AW681" t="str">
        <f t="shared" ca="1" si="351"/>
        <v/>
      </c>
      <c r="AX681" s="121" t="str">
        <f t="shared" ca="1" si="352"/>
        <v/>
      </c>
      <c r="AY681" s="53" t="str">
        <f t="shared" ca="1" si="353"/>
        <v/>
      </c>
      <c r="AZ681" t="str">
        <f t="shared" ca="1" si="354"/>
        <v/>
      </c>
      <c r="BA681" s="121" t="str">
        <f t="shared" ca="1" si="355"/>
        <v/>
      </c>
      <c r="BB681" s="53" t="str">
        <f t="shared" ca="1" si="356"/>
        <v/>
      </c>
      <c r="BC681" t="str">
        <f t="shared" ca="1" si="357"/>
        <v/>
      </c>
      <c r="BD681" s="121" t="str">
        <f t="shared" ca="1" si="358"/>
        <v/>
      </c>
      <c r="BE681" s="53" t="str">
        <f t="shared" ca="1" si="359"/>
        <v/>
      </c>
      <c r="BF681" t="str">
        <f t="shared" ca="1" si="360"/>
        <v/>
      </c>
      <c r="BG681" s="121" t="str">
        <f t="shared" ca="1" si="361"/>
        <v/>
      </c>
      <c r="BH681" s="53" t="str">
        <f t="shared" ca="1" si="362"/>
        <v/>
      </c>
    </row>
    <row r="682" spans="1:60" ht="15.75" thickBot="1" x14ac:dyDescent="0.3">
      <c r="A682" s="48"/>
      <c r="B682" s="48"/>
      <c r="C682" s="48"/>
      <c r="D682" s="48"/>
      <c r="E682" s="48"/>
      <c r="F682" s="48"/>
      <c r="G682" s="48"/>
      <c r="H682" s="48"/>
      <c r="I682" s="48"/>
      <c r="J682" s="220" t="str">
        <f>IF(ISBLANK($G682),"",VLOOKUP($G682,'Chp 3 - Condition Assessment'!$N$5:$R$1000,4,FALSE))</f>
        <v/>
      </c>
      <c r="K682" s="105" t="str">
        <f>IF(ISBLANK($G682),"",VLOOKUP($G682,'Chp 3 - Condition Assessment'!$N$5:$R$1000,5,FALSE))</f>
        <v/>
      </c>
      <c r="L682" s="32" t="str">
        <f t="shared" si="342"/>
        <v xml:space="preserve">  </v>
      </c>
      <c r="P682" t="b">
        <f t="shared" si="337"/>
        <v>0</v>
      </c>
      <c r="Q682" t="str">
        <f t="shared" si="339"/>
        <v/>
      </c>
      <c r="R682" s="53" t="str">
        <f t="shared" si="364"/>
        <v/>
      </c>
      <c r="S682" s="108" t="str">
        <f t="shared" si="365"/>
        <v/>
      </c>
      <c r="T682" s="81" t="str">
        <f t="shared" si="366"/>
        <v/>
      </c>
      <c r="U682" s="105" t="str">
        <f t="shared" ca="1" si="369"/>
        <v/>
      </c>
      <c r="V682" s="105" t="str">
        <f t="shared" ca="1" si="369"/>
        <v/>
      </c>
      <c r="W682" s="105" t="str">
        <f t="shared" ca="1" si="369"/>
        <v/>
      </c>
      <c r="X682" s="105" t="str">
        <f t="shared" ca="1" si="369"/>
        <v/>
      </c>
      <c r="Y682" s="105" t="str">
        <f t="shared" ca="1" si="369"/>
        <v/>
      </c>
      <c r="AB682" s="111" t="str">
        <f t="shared" si="368"/>
        <v xml:space="preserve"> </v>
      </c>
      <c r="AC682" s="135"/>
      <c r="AD682" s="136"/>
      <c r="AE682" s="118" t="str">
        <f t="shared" si="343"/>
        <v/>
      </c>
      <c r="AF682" s="135"/>
      <c r="AG682" s="136"/>
      <c r="AH682" s="118" t="str">
        <f t="shared" si="344"/>
        <v/>
      </c>
      <c r="AI682" s="135"/>
      <c r="AJ682" s="136"/>
      <c r="AK682" s="118" t="str">
        <f t="shared" si="345"/>
        <v/>
      </c>
      <c r="AL682" s="135"/>
      <c r="AM682" s="136"/>
      <c r="AN682" s="118" t="str">
        <f t="shared" si="346"/>
        <v/>
      </c>
      <c r="AO682" s="135"/>
      <c r="AP682" s="136"/>
      <c r="AQ682" s="118" t="str">
        <f t="shared" si="347"/>
        <v/>
      </c>
      <c r="AT682" s="111" t="str">
        <f t="shared" si="348"/>
        <v xml:space="preserve"> </v>
      </c>
      <c r="AU682" t="str">
        <f t="shared" ca="1" si="349"/>
        <v/>
      </c>
      <c r="AV682" s="53" t="str">
        <f t="shared" ca="1" si="350"/>
        <v/>
      </c>
      <c r="AW682" t="str">
        <f t="shared" ca="1" si="351"/>
        <v/>
      </c>
      <c r="AX682" s="121" t="str">
        <f t="shared" ca="1" si="352"/>
        <v/>
      </c>
      <c r="AY682" s="53" t="str">
        <f t="shared" ca="1" si="353"/>
        <v/>
      </c>
      <c r="AZ682" t="str">
        <f t="shared" ca="1" si="354"/>
        <v/>
      </c>
      <c r="BA682" s="121" t="str">
        <f t="shared" ca="1" si="355"/>
        <v/>
      </c>
      <c r="BB682" s="53" t="str">
        <f t="shared" ca="1" si="356"/>
        <v/>
      </c>
      <c r="BC682" t="str">
        <f t="shared" ca="1" si="357"/>
        <v/>
      </c>
      <c r="BD682" s="121" t="str">
        <f t="shared" ca="1" si="358"/>
        <v/>
      </c>
      <c r="BE682" s="53" t="str">
        <f t="shared" ca="1" si="359"/>
        <v/>
      </c>
      <c r="BF682" t="str">
        <f t="shared" ca="1" si="360"/>
        <v/>
      </c>
      <c r="BG682" s="121" t="str">
        <f t="shared" ca="1" si="361"/>
        <v/>
      </c>
      <c r="BH682" s="53" t="str">
        <f t="shared" ca="1" si="362"/>
        <v/>
      </c>
    </row>
    <row r="683" spans="1:60" ht="15.75" thickBot="1" x14ac:dyDescent="0.3">
      <c r="A683" s="48"/>
      <c r="B683" s="48"/>
      <c r="C683" s="48"/>
      <c r="D683" s="48"/>
      <c r="E683" s="48"/>
      <c r="F683" s="48"/>
      <c r="G683" s="48"/>
      <c r="H683" s="48"/>
      <c r="I683" s="48"/>
      <c r="J683" s="220" t="str">
        <f>IF(ISBLANK($G683),"",VLOOKUP($G683,'Chp 3 - Condition Assessment'!$N$5:$R$1000,4,FALSE))</f>
        <v/>
      </c>
      <c r="K683" s="105" t="str">
        <f>IF(ISBLANK($G683),"",VLOOKUP($G683,'Chp 3 - Condition Assessment'!$N$5:$R$1000,5,FALSE))</f>
        <v/>
      </c>
      <c r="L683" s="32" t="str">
        <f t="shared" si="342"/>
        <v xml:space="preserve">  </v>
      </c>
      <c r="P683" t="b">
        <f t="shared" si="337"/>
        <v>0</v>
      </c>
      <c r="Q683" t="str">
        <f t="shared" si="339"/>
        <v/>
      </c>
      <c r="R683" s="53" t="str">
        <f t="shared" si="364"/>
        <v/>
      </c>
      <c r="S683" s="108" t="str">
        <f t="shared" si="365"/>
        <v/>
      </c>
      <c r="T683" s="81" t="str">
        <f t="shared" si="366"/>
        <v/>
      </c>
      <c r="U683" s="105" t="str">
        <f t="shared" ca="1" si="369"/>
        <v/>
      </c>
      <c r="V683" s="105" t="str">
        <f t="shared" ca="1" si="369"/>
        <v/>
      </c>
      <c r="W683" s="105" t="str">
        <f t="shared" ca="1" si="369"/>
        <v/>
      </c>
      <c r="X683" s="105" t="str">
        <f t="shared" ca="1" si="369"/>
        <v/>
      </c>
      <c r="Y683" s="105" t="str">
        <f t="shared" ca="1" si="369"/>
        <v/>
      </c>
      <c r="AB683" s="111" t="str">
        <f t="shared" si="368"/>
        <v xml:space="preserve"> </v>
      </c>
      <c r="AC683" s="135"/>
      <c r="AD683" s="136"/>
      <c r="AE683" s="118" t="str">
        <f t="shared" si="343"/>
        <v/>
      </c>
      <c r="AF683" s="135"/>
      <c r="AG683" s="136"/>
      <c r="AH683" s="118" t="str">
        <f t="shared" si="344"/>
        <v/>
      </c>
      <c r="AI683" s="135"/>
      <c r="AJ683" s="136"/>
      <c r="AK683" s="118" t="str">
        <f t="shared" si="345"/>
        <v/>
      </c>
      <c r="AL683" s="135"/>
      <c r="AM683" s="136"/>
      <c r="AN683" s="118" t="str">
        <f t="shared" si="346"/>
        <v/>
      </c>
      <c r="AO683" s="135"/>
      <c r="AP683" s="136"/>
      <c r="AQ683" s="118" t="str">
        <f t="shared" si="347"/>
        <v/>
      </c>
      <c r="AT683" s="111" t="str">
        <f t="shared" si="348"/>
        <v xml:space="preserve"> </v>
      </c>
      <c r="AU683" t="str">
        <f t="shared" ca="1" si="349"/>
        <v/>
      </c>
      <c r="AV683" s="53" t="str">
        <f t="shared" ca="1" si="350"/>
        <v/>
      </c>
      <c r="AW683" t="str">
        <f t="shared" ca="1" si="351"/>
        <v/>
      </c>
      <c r="AX683" s="121" t="str">
        <f t="shared" ca="1" si="352"/>
        <v/>
      </c>
      <c r="AY683" s="53" t="str">
        <f t="shared" ca="1" si="353"/>
        <v/>
      </c>
      <c r="AZ683" t="str">
        <f t="shared" ca="1" si="354"/>
        <v/>
      </c>
      <c r="BA683" s="121" t="str">
        <f t="shared" ca="1" si="355"/>
        <v/>
      </c>
      <c r="BB683" s="53" t="str">
        <f t="shared" ca="1" si="356"/>
        <v/>
      </c>
      <c r="BC683" t="str">
        <f t="shared" ca="1" si="357"/>
        <v/>
      </c>
      <c r="BD683" s="121" t="str">
        <f t="shared" ca="1" si="358"/>
        <v/>
      </c>
      <c r="BE683" s="53" t="str">
        <f t="shared" ca="1" si="359"/>
        <v/>
      </c>
      <c r="BF683" t="str">
        <f t="shared" ca="1" si="360"/>
        <v/>
      </c>
      <c r="BG683" s="121" t="str">
        <f t="shared" ca="1" si="361"/>
        <v/>
      </c>
      <c r="BH683" s="53" t="str">
        <f t="shared" ca="1" si="362"/>
        <v/>
      </c>
    </row>
    <row r="684" spans="1:60" ht="15.75" thickBot="1" x14ac:dyDescent="0.3">
      <c r="A684" s="48"/>
      <c r="B684" s="48"/>
      <c r="C684" s="48"/>
      <c r="D684" s="48"/>
      <c r="E684" s="48"/>
      <c r="F684" s="48"/>
      <c r="G684" s="48"/>
      <c r="H684" s="48"/>
      <c r="I684" s="48"/>
      <c r="J684" s="220" t="str">
        <f>IF(ISBLANK($G684),"",VLOOKUP($G684,'Chp 3 - Condition Assessment'!$N$5:$R$1000,4,FALSE))</f>
        <v/>
      </c>
      <c r="K684" s="105" t="str">
        <f>IF(ISBLANK($G684),"",VLOOKUP($G684,'Chp 3 - Condition Assessment'!$N$5:$R$1000,5,FALSE))</f>
        <v/>
      </c>
      <c r="L684" s="32" t="str">
        <f t="shared" si="342"/>
        <v xml:space="preserve">  </v>
      </c>
      <c r="P684" t="b">
        <f t="shared" si="337"/>
        <v>0</v>
      </c>
      <c r="Q684" t="str">
        <f t="shared" si="339"/>
        <v/>
      </c>
      <c r="R684" s="53" t="str">
        <f t="shared" si="364"/>
        <v/>
      </c>
      <c r="S684" s="108" t="str">
        <f t="shared" si="365"/>
        <v/>
      </c>
      <c r="T684" s="81" t="str">
        <f t="shared" si="366"/>
        <v/>
      </c>
      <c r="U684" s="105" t="str">
        <f t="shared" ca="1" si="369"/>
        <v/>
      </c>
      <c r="V684" s="105" t="str">
        <f t="shared" ca="1" si="369"/>
        <v/>
      </c>
      <c r="W684" s="105" t="str">
        <f t="shared" ca="1" si="369"/>
        <v/>
      </c>
      <c r="X684" s="105" t="str">
        <f t="shared" ca="1" si="369"/>
        <v/>
      </c>
      <c r="Y684" s="105" t="str">
        <f t="shared" ca="1" si="369"/>
        <v/>
      </c>
      <c r="AB684" s="111" t="str">
        <f t="shared" si="368"/>
        <v xml:space="preserve"> </v>
      </c>
      <c r="AC684" s="135"/>
      <c r="AD684" s="136"/>
      <c r="AE684" s="118" t="str">
        <f t="shared" si="343"/>
        <v/>
      </c>
      <c r="AF684" s="135"/>
      <c r="AG684" s="136"/>
      <c r="AH684" s="118" t="str">
        <f t="shared" si="344"/>
        <v/>
      </c>
      <c r="AI684" s="135"/>
      <c r="AJ684" s="136"/>
      <c r="AK684" s="118" t="str">
        <f t="shared" si="345"/>
        <v/>
      </c>
      <c r="AL684" s="135"/>
      <c r="AM684" s="136"/>
      <c r="AN684" s="118" t="str">
        <f t="shared" si="346"/>
        <v/>
      </c>
      <c r="AO684" s="135"/>
      <c r="AP684" s="136"/>
      <c r="AQ684" s="118" t="str">
        <f t="shared" si="347"/>
        <v/>
      </c>
      <c r="AT684" s="111" t="str">
        <f t="shared" si="348"/>
        <v xml:space="preserve"> </v>
      </c>
      <c r="AU684" t="str">
        <f t="shared" ca="1" si="349"/>
        <v/>
      </c>
      <c r="AV684" s="53" t="str">
        <f t="shared" ca="1" si="350"/>
        <v/>
      </c>
      <c r="AW684" t="str">
        <f t="shared" ca="1" si="351"/>
        <v/>
      </c>
      <c r="AX684" s="121" t="str">
        <f t="shared" ca="1" si="352"/>
        <v/>
      </c>
      <c r="AY684" s="53" t="str">
        <f t="shared" ca="1" si="353"/>
        <v/>
      </c>
      <c r="AZ684" t="str">
        <f t="shared" ca="1" si="354"/>
        <v/>
      </c>
      <c r="BA684" s="121" t="str">
        <f t="shared" ca="1" si="355"/>
        <v/>
      </c>
      <c r="BB684" s="53" t="str">
        <f t="shared" ca="1" si="356"/>
        <v/>
      </c>
      <c r="BC684" t="str">
        <f t="shared" ca="1" si="357"/>
        <v/>
      </c>
      <c r="BD684" s="121" t="str">
        <f t="shared" ca="1" si="358"/>
        <v/>
      </c>
      <c r="BE684" s="53" t="str">
        <f t="shared" ca="1" si="359"/>
        <v/>
      </c>
      <c r="BF684" t="str">
        <f t="shared" ca="1" si="360"/>
        <v/>
      </c>
      <c r="BG684" s="121" t="str">
        <f t="shared" ca="1" si="361"/>
        <v/>
      </c>
      <c r="BH684" s="53" t="str">
        <f t="shared" ca="1" si="362"/>
        <v/>
      </c>
    </row>
    <row r="685" spans="1:60" ht="15.75" thickBot="1" x14ac:dyDescent="0.3">
      <c r="A685" s="48"/>
      <c r="B685" s="48"/>
      <c r="C685" s="48"/>
      <c r="D685" s="48"/>
      <c r="E685" s="48"/>
      <c r="F685" s="48"/>
      <c r="G685" s="48"/>
      <c r="H685" s="48"/>
      <c r="I685" s="48"/>
      <c r="J685" s="220" t="str">
        <f>IF(ISBLANK($G685),"",VLOOKUP($G685,'Chp 3 - Condition Assessment'!$N$5:$R$1000,4,FALSE))</f>
        <v/>
      </c>
      <c r="K685" s="105" t="str">
        <f>IF(ISBLANK($G685),"",VLOOKUP($G685,'Chp 3 - Condition Assessment'!$N$5:$R$1000,5,FALSE))</f>
        <v/>
      </c>
      <c r="L685" s="32" t="str">
        <f t="shared" si="342"/>
        <v xml:space="preserve">  </v>
      </c>
      <c r="P685" t="b">
        <f t="shared" si="337"/>
        <v>0</v>
      </c>
      <c r="Q685" t="str">
        <f t="shared" si="339"/>
        <v/>
      </c>
      <c r="R685" s="53" t="str">
        <f t="shared" si="364"/>
        <v/>
      </c>
      <c r="S685" s="108" t="str">
        <f t="shared" si="365"/>
        <v/>
      </c>
      <c r="T685" s="81" t="str">
        <f t="shared" si="366"/>
        <v/>
      </c>
      <c r="U685" s="105" t="str">
        <f t="shared" ca="1" si="369"/>
        <v/>
      </c>
      <c r="V685" s="105" t="str">
        <f t="shared" ca="1" si="369"/>
        <v/>
      </c>
      <c r="W685" s="105" t="str">
        <f t="shared" ca="1" si="369"/>
        <v/>
      </c>
      <c r="X685" s="105" t="str">
        <f t="shared" ca="1" si="369"/>
        <v/>
      </c>
      <c r="Y685" s="105" t="str">
        <f t="shared" ca="1" si="369"/>
        <v/>
      </c>
      <c r="AB685" s="111" t="str">
        <f t="shared" si="368"/>
        <v xml:space="preserve"> </v>
      </c>
      <c r="AC685" s="135"/>
      <c r="AD685" s="136"/>
      <c r="AE685" s="118" t="str">
        <f t="shared" si="343"/>
        <v/>
      </c>
      <c r="AF685" s="135"/>
      <c r="AG685" s="136"/>
      <c r="AH685" s="118" t="str">
        <f t="shared" si="344"/>
        <v/>
      </c>
      <c r="AI685" s="135"/>
      <c r="AJ685" s="136"/>
      <c r="AK685" s="118" t="str">
        <f t="shared" si="345"/>
        <v/>
      </c>
      <c r="AL685" s="135"/>
      <c r="AM685" s="136"/>
      <c r="AN685" s="118" t="str">
        <f t="shared" si="346"/>
        <v/>
      </c>
      <c r="AO685" s="135"/>
      <c r="AP685" s="136"/>
      <c r="AQ685" s="118" t="str">
        <f t="shared" si="347"/>
        <v/>
      </c>
      <c r="AT685" s="111" t="str">
        <f t="shared" si="348"/>
        <v xml:space="preserve"> </v>
      </c>
      <c r="AU685" t="str">
        <f t="shared" ca="1" si="349"/>
        <v/>
      </c>
      <c r="AV685" s="53" t="str">
        <f t="shared" ca="1" si="350"/>
        <v/>
      </c>
      <c r="AW685" t="str">
        <f t="shared" ca="1" si="351"/>
        <v/>
      </c>
      <c r="AX685" s="121" t="str">
        <f t="shared" ca="1" si="352"/>
        <v/>
      </c>
      <c r="AY685" s="53" t="str">
        <f t="shared" ca="1" si="353"/>
        <v/>
      </c>
      <c r="AZ685" t="str">
        <f t="shared" ca="1" si="354"/>
        <v/>
      </c>
      <c r="BA685" s="121" t="str">
        <f t="shared" ca="1" si="355"/>
        <v/>
      </c>
      <c r="BB685" s="53" t="str">
        <f t="shared" ca="1" si="356"/>
        <v/>
      </c>
      <c r="BC685" t="str">
        <f t="shared" ca="1" si="357"/>
        <v/>
      </c>
      <c r="BD685" s="121" t="str">
        <f t="shared" ca="1" si="358"/>
        <v/>
      </c>
      <c r="BE685" s="53" t="str">
        <f t="shared" ca="1" si="359"/>
        <v/>
      </c>
      <c r="BF685" t="str">
        <f t="shared" ca="1" si="360"/>
        <v/>
      </c>
      <c r="BG685" s="121" t="str">
        <f t="shared" ca="1" si="361"/>
        <v/>
      </c>
      <c r="BH685" s="53" t="str">
        <f t="shared" ca="1" si="362"/>
        <v/>
      </c>
    </row>
    <row r="686" spans="1:60" ht="15.75" thickBot="1" x14ac:dyDescent="0.3">
      <c r="A686" s="48"/>
      <c r="B686" s="48"/>
      <c r="C686" s="48"/>
      <c r="D686" s="48"/>
      <c r="E686" s="48"/>
      <c r="F686" s="48"/>
      <c r="G686" s="48"/>
      <c r="H686" s="48"/>
      <c r="I686" s="48"/>
      <c r="J686" s="220" t="str">
        <f>IF(ISBLANK($G686),"",VLOOKUP($G686,'Chp 3 - Condition Assessment'!$N$5:$R$1000,4,FALSE))</f>
        <v/>
      </c>
      <c r="K686" s="105" t="str">
        <f>IF(ISBLANK($G686),"",VLOOKUP($G686,'Chp 3 - Condition Assessment'!$N$5:$R$1000,5,FALSE))</f>
        <v/>
      </c>
      <c r="L686" s="32" t="str">
        <f t="shared" si="342"/>
        <v xml:space="preserve">  </v>
      </c>
      <c r="P686" t="b">
        <f t="shared" si="337"/>
        <v>0</v>
      </c>
      <c r="Q686" t="str">
        <f t="shared" si="339"/>
        <v/>
      </c>
      <c r="R686" s="53" t="str">
        <f t="shared" si="364"/>
        <v/>
      </c>
      <c r="S686" s="108" t="str">
        <f t="shared" si="365"/>
        <v/>
      </c>
      <c r="T686" s="81" t="str">
        <f t="shared" si="366"/>
        <v/>
      </c>
      <c r="U686" s="105" t="str">
        <f t="shared" ref="U686:Y695" ca="1" si="370">IFERROR(IF((U$10-$S686)&lt;=$T686,$Q686,0),"")</f>
        <v/>
      </c>
      <c r="V686" s="105" t="str">
        <f t="shared" ca="1" si="370"/>
        <v/>
      </c>
      <c r="W686" s="105" t="str">
        <f t="shared" ca="1" si="370"/>
        <v/>
      </c>
      <c r="X686" s="105" t="str">
        <f t="shared" ca="1" si="370"/>
        <v/>
      </c>
      <c r="Y686" s="105" t="str">
        <f t="shared" ca="1" si="370"/>
        <v/>
      </c>
      <c r="AB686" s="111" t="str">
        <f t="shared" si="368"/>
        <v xml:space="preserve"> </v>
      </c>
      <c r="AC686" s="135"/>
      <c r="AD686" s="136"/>
      <c r="AE686" s="118" t="str">
        <f t="shared" si="343"/>
        <v/>
      </c>
      <c r="AF686" s="135"/>
      <c r="AG686" s="136"/>
      <c r="AH686" s="118" t="str">
        <f t="shared" si="344"/>
        <v/>
      </c>
      <c r="AI686" s="135"/>
      <c r="AJ686" s="136"/>
      <c r="AK686" s="118" t="str">
        <f t="shared" si="345"/>
        <v/>
      </c>
      <c r="AL686" s="135"/>
      <c r="AM686" s="136"/>
      <c r="AN686" s="118" t="str">
        <f t="shared" si="346"/>
        <v/>
      </c>
      <c r="AO686" s="135"/>
      <c r="AP686" s="136"/>
      <c r="AQ686" s="118" t="str">
        <f t="shared" si="347"/>
        <v/>
      </c>
      <c r="AT686" s="111" t="str">
        <f t="shared" si="348"/>
        <v xml:space="preserve"> </v>
      </c>
      <c r="AU686" t="str">
        <f t="shared" ca="1" si="349"/>
        <v/>
      </c>
      <c r="AV686" s="53" t="str">
        <f t="shared" ca="1" si="350"/>
        <v/>
      </c>
      <c r="AW686" t="str">
        <f t="shared" ca="1" si="351"/>
        <v/>
      </c>
      <c r="AX686" s="121" t="str">
        <f t="shared" ca="1" si="352"/>
        <v/>
      </c>
      <c r="AY686" s="53" t="str">
        <f t="shared" ca="1" si="353"/>
        <v/>
      </c>
      <c r="AZ686" t="str">
        <f t="shared" ca="1" si="354"/>
        <v/>
      </c>
      <c r="BA686" s="121" t="str">
        <f t="shared" ca="1" si="355"/>
        <v/>
      </c>
      <c r="BB686" s="53" t="str">
        <f t="shared" ca="1" si="356"/>
        <v/>
      </c>
      <c r="BC686" t="str">
        <f t="shared" ca="1" si="357"/>
        <v/>
      </c>
      <c r="BD686" s="121" t="str">
        <f t="shared" ca="1" si="358"/>
        <v/>
      </c>
      <c r="BE686" s="53" t="str">
        <f t="shared" ca="1" si="359"/>
        <v/>
      </c>
      <c r="BF686" t="str">
        <f t="shared" ca="1" si="360"/>
        <v/>
      </c>
      <c r="BG686" s="121" t="str">
        <f t="shared" ca="1" si="361"/>
        <v/>
      </c>
      <c r="BH686" s="53" t="str">
        <f t="shared" ca="1" si="362"/>
        <v/>
      </c>
    </row>
    <row r="687" spans="1:60" ht="15.75" thickBot="1" x14ac:dyDescent="0.3">
      <c r="A687" s="48"/>
      <c r="B687" s="48"/>
      <c r="C687" s="48"/>
      <c r="D687" s="48"/>
      <c r="E687" s="48"/>
      <c r="F687" s="48"/>
      <c r="G687" s="48"/>
      <c r="H687" s="48"/>
      <c r="I687" s="48"/>
      <c r="J687" s="220" t="str">
        <f>IF(ISBLANK($G687),"",VLOOKUP($G687,'Chp 3 - Condition Assessment'!$N$5:$R$1000,4,FALSE))</f>
        <v/>
      </c>
      <c r="K687" s="105" t="str">
        <f>IF(ISBLANK($G687),"",VLOOKUP($G687,'Chp 3 - Condition Assessment'!$N$5:$R$1000,5,FALSE))</f>
        <v/>
      </c>
      <c r="L687" s="32" t="str">
        <f t="shared" si="342"/>
        <v xml:space="preserve">  </v>
      </c>
      <c r="P687" t="b">
        <f t="shared" si="337"/>
        <v>0</v>
      </c>
      <c r="Q687" t="str">
        <f t="shared" si="339"/>
        <v/>
      </c>
      <c r="R687" s="53" t="str">
        <f t="shared" si="364"/>
        <v/>
      </c>
      <c r="S687" s="108" t="str">
        <f t="shared" si="365"/>
        <v/>
      </c>
      <c r="T687" s="81" t="str">
        <f t="shared" si="366"/>
        <v/>
      </c>
      <c r="U687" s="105" t="str">
        <f t="shared" ca="1" si="370"/>
        <v/>
      </c>
      <c r="V687" s="105" t="str">
        <f t="shared" ca="1" si="370"/>
        <v/>
      </c>
      <c r="W687" s="105" t="str">
        <f t="shared" ca="1" si="370"/>
        <v/>
      </c>
      <c r="X687" s="105" t="str">
        <f t="shared" ca="1" si="370"/>
        <v/>
      </c>
      <c r="Y687" s="105" t="str">
        <f t="shared" ca="1" si="370"/>
        <v/>
      </c>
      <c r="AB687" s="111" t="str">
        <f t="shared" si="368"/>
        <v xml:space="preserve"> </v>
      </c>
      <c r="AC687" s="135"/>
      <c r="AD687" s="136"/>
      <c r="AE687" s="118" t="str">
        <f t="shared" si="343"/>
        <v/>
      </c>
      <c r="AF687" s="135"/>
      <c r="AG687" s="136"/>
      <c r="AH687" s="118" t="str">
        <f t="shared" si="344"/>
        <v/>
      </c>
      <c r="AI687" s="135"/>
      <c r="AJ687" s="136"/>
      <c r="AK687" s="118" t="str">
        <f t="shared" si="345"/>
        <v/>
      </c>
      <c r="AL687" s="135"/>
      <c r="AM687" s="136"/>
      <c r="AN687" s="118" t="str">
        <f t="shared" si="346"/>
        <v/>
      </c>
      <c r="AO687" s="135"/>
      <c r="AP687" s="136"/>
      <c r="AQ687" s="118" t="str">
        <f t="shared" si="347"/>
        <v/>
      </c>
      <c r="AT687" s="111" t="str">
        <f t="shared" si="348"/>
        <v xml:space="preserve"> </v>
      </c>
      <c r="AU687" t="str">
        <f t="shared" ca="1" si="349"/>
        <v/>
      </c>
      <c r="AV687" s="53" t="str">
        <f t="shared" ca="1" si="350"/>
        <v/>
      </c>
      <c r="AW687" t="str">
        <f t="shared" ca="1" si="351"/>
        <v/>
      </c>
      <c r="AX687" s="121" t="str">
        <f t="shared" ca="1" si="352"/>
        <v/>
      </c>
      <c r="AY687" s="53" t="str">
        <f t="shared" ca="1" si="353"/>
        <v/>
      </c>
      <c r="AZ687" t="str">
        <f t="shared" ca="1" si="354"/>
        <v/>
      </c>
      <c r="BA687" s="121" t="str">
        <f t="shared" ca="1" si="355"/>
        <v/>
      </c>
      <c r="BB687" s="53" t="str">
        <f t="shared" ca="1" si="356"/>
        <v/>
      </c>
      <c r="BC687" t="str">
        <f t="shared" ca="1" si="357"/>
        <v/>
      </c>
      <c r="BD687" s="121" t="str">
        <f t="shared" ca="1" si="358"/>
        <v/>
      </c>
      <c r="BE687" s="53" t="str">
        <f t="shared" ca="1" si="359"/>
        <v/>
      </c>
      <c r="BF687" t="str">
        <f t="shared" ca="1" si="360"/>
        <v/>
      </c>
      <c r="BG687" s="121" t="str">
        <f t="shared" ca="1" si="361"/>
        <v/>
      </c>
      <c r="BH687" s="53" t="str">
        <f t="shared" ca="1" si="362"/>
        <v/>
      </c>
    </row>
    <row r="688" spans="1:60" ht="15.75" thickBot="1" x14ac:dyDescent="0.3">
      <c r="A688" s="48"/>
      <c r="B688" s="48"/>
      <c r="C688" s="48"/>
      <c r="D688" s="48"/>
      <c r="E688" s="48"/>
      <c r="F688" s="48"/>
      <c r="G688" s="48"/>
      <c r="H688" s="48"/>
      <c r="I688" s="48"/>
      <c r="J688" s="220" t="str">
        <f>IF(ISBLANK($G688),"",VLOOKUP($G688,'Chp 3 - Condition Assessment'!$N$5:$R$1000,4,FALSE))</f>
        <v/>
      </c>
      <c r="K688" s="105" t="str">
        <f>IF(ISBLANK($G688),"",VLOOKUP($G688,'Chp 3 - Condition Assessment'!$N$5:$R$1000,5,FALSE))</f>
        <v/>
      </c>
      <c r="L688" s="32" t="str">
        <f t="shared" si="342"/>
        <v xml:space="preserve">  </v>
      </c>
      <c r="P688" t="b">
        <f t="shared" ref="P688:P751" si="371">IFERROR(OR(IF(ISBLANK(O688),O688="Grand Total"),"",COUNTIF(L:L,O688)),"")</f>
        <v>0</v>
      </c>
      <c r="Q688" t="str">
        <f t="shared" si="339"/>
        <v/>
      </c>
      <c r="R688" s="53" t="str">
        <f t="shared" si="364"/>
        <v/>
      </c>
      <c r="S688" s="108" t="str">
        <f t="shared" si="365"/>
        <v/>
      </c>
      <c r="T688" s="81" t="str">
        <f t="shared" si="366"/>
        <v/>
      </c>
      <c r="U688" s="105" t="str">
        <f t="shared" ca="1" si="370"/>
        <v/>
      </c>
      <c r="V688" s="105" t="str">
        <f t="shared" ca="1" si="370"/>
        <v/>
      </c>
      <c r="W688" s="105" t="str">
        <f t="shared" ca="1" si="370"/>
        <v/>
      </c>
      <c r="X688" s="105" t="str">
        <f t="shared" ca="1" si="370"/>
        <v/>
      </c>
      <c r="Y688" s="105" t="str">
        <f t="shared" ca="1" si="370"/>
        <v/>
      </c>
      <c r="AB688" s="111" t="str">
        <f t="shared" si="368"/>
        <v xml:space="preserve"> </v>
      </c>
      <c r="AC688" s="135"/>
      <c r="AD688" s="136"/>
      <c r="AE688" s="118" t="str">
        <f t="shared" si="343"/>
        <v/>
      </c>
      <c r="AF688" s="135"/>
      <c r="AG688" s="136"/>
      <c r="AH688" s="118" t="str">
        <f t="shared" si="344"/>
        <v/>
      </c>
      <c r="AI688" s="135"/>
      <c r="AJ688" s="136"/>
      <c r="AK688" s="118" t="str">
        <f t="shared" si="345"/>
        <v/>
      </c>
      <c r="AL688" s="135"/>
      <c r="AM688" s="136"/>
      <c r="AN688" s="118" t="str">
        <f t="shared" si="346"/>
        <v/>
      </c>
      <c r="AO688" s="135"/>
      <c r="AP688" s="136"/>
      <c r="AQ688" s="118" t="str">
        <f t="shared" si="347"/>
        <v/>
      </c>
      <c r="AT688" s="111" t="str">
        <f t="shared" si="348"/>
        <v xml:space="preserve"> </v>
      </c>
      <c r="AU688" t="str">
        <f t="shared" ca="1" si="349"/>
        <v/>
      </c>
      <c r="AV688" s="53" t="str">
        <f t="shared" ca="1" si="350"/>
        <v/>
      </c>
      <c r="AW688" t="str">
        <f t="shared" ca="1" si="351"/>
        <v/>
      </c>
      <c r="AX688" s="121" t="str">
        <f t="shared" ca="1" si="352"/>
        <v/>
      </c>
      <c r="AY688" s="53" t="str">
        <f t="shared" ca="1" si="353"/>
        <v/>
      </c>
      <c r="AZ688" t="str">
        <f t="shared" ca="1" si="354"/>
        <v/>
      </c>
      <c r="BA688" s="121" t="str">
        <f t="shared" ca="1" si="355"/>
        <v/>
      </c>
      <c r="BB688" s="53" t="str">
        <f t="shared" ca="1" si="356"/>
        <v/>
      </c>
      <c r="BC688" t="str">
        <f t="shared" ca="1" si="357"/>
        <v/>
      </c>
      <c r="BD688" s="121" t="str">
        <f t="shared" ca="1" si="358"/>
        <v/>
      </c>
      <c r="BE688" s="53" t="str">
        <f t="shared" ca="1" si="359"/>
        <v/>
      </c>
      <c r="BF688" t="str">
        <f t="shared" ca="1" si="360"/>
        <v/>
      </c>
      <c r="BG688" s="121" t="str">
        <f t="shared" ca="1" si="361"/>
        <v/>
      </c>
      <c r="BH688" s="53" t="str">
        <f t="shared" ca="1" si="362"/>
        <v/>
      </c>
    </row>
    <row r="689" spans="1:60" ht="15.75" thickBot="1" x14ac:dyDescent="0.3">
      <c r="A689" s="48"/>
      <c r="B689" s="48"/>
      <c r="C689" s="48"/>
      <c r="D689" s="48"/>
      <c r="E689" s="48"/>
      <c r="F689" s="48"/>
      <c r="G689" s="48"/>
      <c r="H689" s="48"/>
      <c r="I689" s="48"/>
      <c r="J689" s="220" t="str">
        <f>IF(ISBLANK($G689),"",VLOOKUP($G689,'Chp 3 - Condition Assessment'!$N$5:$R$1000,4,FALSE))</f>
        <v/>
      </c>
      <c r="K689" s="105" t="str">
        <f>IF(ISBLANK($G689),"",VLOOKUP($G689,'Chp 3 - Condition Assessment'!$N$5:$R$1000,5,FALSE))</f>
        <v/>
      </c>
      <c r="L689" s="32" t="str">
        <f t="shared" si="342"/>
        <v xml:space="preserve">  </v>
      </c>
      <c r="P689" t="b">
        <f t="shared" si="371"/>
        <v>0</v>
      </c>
      <c r="Q689" t="str">
        <f t="shared" si="339"/>
        <v/>
      </c>
      <c r="R689" s="53" t="str">
        <f t="shared" si="364"/>
        <v/>
      </c>
      <c r="S689" s="108" t="str">
        <f t="shared" si="365"/>
        <v/>
      </c>
      <c r="T689" s="81" t="str">
        <f t="shared" si="366"/>
        <v/>
      </c>
      <c r="U689" s="105" t="str">
        <f t="shared" ca="1" si="370"/>
        <v/>
      </c>
      <c r="V689" s="105" t="str">
        <f t="shared" ca="1" si="370"/>
        <v/>
      </c>
      <c r="W689" s="105" t="str">
        <f t="shared" ca="1" si="370"/>
        <v/>
      </c>
      <c r="X689" s="105" t="str">
        <f t="shared" ca="1" si="370"/>
        <v/>
      </c>
      <c r="Y689" s="105" t="str">
        <f t="shared" ca="1" si="370"/>
        <v/>
      </c>
      <c r="AB689" s="111" t="str">
        <f t="shared" si="368"/>
        <v xml:space="preserve"> </v>
      </c>
      <c r="AC689" s="135"/>
      <c r="AD689" s="136"/>
      <c r="AE689" s="118" t="str">
        <f t="shared" si="343"/>
        <v/>
      </c>
      <c r="AF689" s="135"/>
      <c r="AG689" s="136"/>
      <c r="AH689" s="118" t="str">
        <f t="shared" si="344"/>
        <v/>
      </c>
      <c r="AI689" s="135"/>
      <c r="AJ689" s="136"/>
      <c r="AK689" s="118" t="str">
        <f t="shared" si="345"/>
        <v/>
      </c>
      <c r="AL689" s="135"/>
      <c r="AM689" s="136"/>
      <c r="AN689" s="118" t="str">
        <f t="shared" si="346"/>
        <v/>
      </c>
      <c r="AO689" s="135"/>
      <c r="AP689" s="136"/>
      <c r="AQ689" s="118" t="str">
        <f t="shared" si="347"/>
        <v/>
      </c>
      <c r="AT689" s="111" t="str">
        <f t="shared" si="348"/>
        <v xml:space="preserve"> </v>
      </c>
      <c r="AU689" t="str">
        <f t="shared" ca="1" si="349"/>
        <v/>
      </c>
      <c r="AV689" s="53" t="str">
        <f t="shared" ca="1" si="350"/>
        <v/>
      </c>
      <c r="AW689" t="str">
        <f t="shared" ca="1" si="351"/>
        <v/>
      </c>
      <c r="AX689" s="121" t="str">
        <f t="shared" ca="1" si="352"/>
        <v/>
      </c>
      <c r="AY689" s="53" t="str">
        <f t="shared" ca="1" si="353"/>
        <v/>
      </c>
      <c r="AZ689" t="str">
        <f t="shared" ca="1" si="354"/>
        <v/>
      </c>
      <c r="BA689" s="121" t="str">
        <f t="shared" ca="1" si="355"/>
        <v/>
      </c>
      <c r="BB689" s="53" t="str">
        <f t="shared" ca="1" si="356"/>
        <v/>
      </c>
      <c r="BC689" t="str">
        <f t="shared" ca="1" si="357"/>
        <v/>
      </c>
      <c r="BD689" s="121" t="str">
        <f t="shared" ca="1" si="358"/>
        <v/>
      </c>
      <c r="BE689" s="53" t="str">
        <f t="shared" ca="1" si="359"/>
        <v/>
      </c>
      <c r="BF689" t="str">
        <f t="shared" ca="1" si="360"/>
        <v/>
      </c>
      <c r="BG689" s="121" t="str">
        <f t="shared" ca="1" si="361"/>
        <v/>
      </c>
      <c r="BH689" s="53" t="str">
        <f t="shared" ca="1" si="362"/>
        <v/>
      </c>
    </row>
    <row r="690" spans="1:60" ht="15.75" thickBot="1" x14ac:dyDescent="0.3">
      <c r="A690" s="48"/>
      <c r="B690" s="48"/>
      <c r="C690" s="48"/>
      <c r="D690" s="48"/>
      <c r="E690" s="48"/>
      <c r="F690" s="48"/>
      <c r="G690" s="48"/>
      <c r="H690" s="48"/>
      <c r="I690" s="48"/>
      <c r="J690" s="220" t="str">
        <f>IF(ISBLANK($G690),"",VLOOKUP($G690,'Chp 3 - Condition Assessment'!$N$5:$R$1000,4,FALSE))</f>
        <v/>
      </c>
      <c r="K690" s="105" t="str">
        <f>IF(ISBLANK($G690),"",VLOOKUP($G690,'Chp 3 - Condition Assessment'!$N$5:$R$1000,5,FALSE))</f>
        <v/>
      </c>
      <c r="L690" s="32" t="str">
        <f t="shared" si="342"/>
        <v xml:space="preserve">  </v>
      </c>
      <c r="P690" t="b">
        <f t="shared" si="371"/>
        <v>0</v>
      </c>
      <c r="Q690" t="str">
        <f t="shared" si="339"/>
        <v/>
      </c>
      <c r="R690" s="53" t="str">
        <f t="shared" si="364"/>
        <v/>
      </c>
      <c r="S690" s="108" t="str">
        <f t="shared" si="365"/>
        <v/>
      </c>
      <c r="T690" s="81" t="str">
        <f t="shared" si="366"/>
        <v/>
      </c>
      <c r="U690" s="105" t="str">
        <f t="shared" ca="1" si="370"/>
        <v/>
      </c>
      <c r="V690" s="105" t="str">
        <f t="shared" ca="1" si="370"/>
        <v/>
      </c>
      <c r="W690" s="105" t="str">
        <f t="shared" ca="1" si="370"/>
        <v/>
      </c>
      <c r="X690" s="105" t="str">
        <f t="shared" ca="1" si="370"/>
        <v/>
      </c>
      <c r="Y690" s="105" t="str">
        <f t="shared" ca="1" si="370"/>
        <v/>
      </c>
      <c r="AB690" s="111" t="str">
        <f t="shared" si="368"/>
        <v xml:space="preserve"> </v>
      </c>
      <c r="AC690" s="135"/>
      <c r="AD690" s="136"/>
      <c r="AE690" s="118" t="str">
        <f t="shared" si="343"/>
        <v/>
      </c>
      <c r="AF690" s="135"/>
      <c r="AG690" s="136"/>
      <c r="AH690" s="118" t="str">
        <f t="shared" si="344"/>
        <v/>
      </c>
      <c r="AI690" s="135"/>
      <c r="AJ690" s="136"/>
      <c r="AK690" s="118" t="str">
        <f t="shared" si="345"/>
        <v/>
      </c>
      <c r="AL690" s="135"/>
      <c r="AM690" s="136"/>
      <c r="AN690" s="118" t="str">
        <f t="shared" si="346"/>
        <v/>
      </c>
      <c r="AO690" s="135"/>
      <c r="AP690" s="136"/>
      <c r="AQ690" s="118" t="str">
        <f t="shared" si="347"/>
        <v/>
      </c>
      <c r="AT690" s="111" t="str">
        <f t="shared" si="348"/>
        <v xml:space="preserve"> </v>
      </c>
      <c r="AU690" t="str">
        <f t="shared" ca="1" si="349"/>
        <v/>
      </c>
      <c r="AV690" s="53" t="str">
        <f t="shared" ca="1" si="350"/>
        <v/>
      </c>
      <c r="AW690" t="str">
        <f t="shared" ca="1" si="351"/>
        <v/>
      </c>
      <c r="AX690" s="121" t="str">
        <f t="shared" ca="1" si="352"/>
        <v/>
      </c>
      <c r="AY690" s="53" t="str">
        <f t="shared" ca="1" si="353"/>
        <v/>
      </c>
      <c r="AZ690" t="str">
        <f t="shared" ca="1" si="354"/>
        <v/>
      </c>
      <c r="BA690" s="121" t="str">
        <f t="shared" ca="1" si="355"/>
        <v/>
      </c>
      <c r="BB690" s="53" t="str">
        <f t="shared" ca="1" si="356"/>
        <v/>
      </c>
      <c r="BC690" t="str">
        <f t="shared" ca="1" si="357"/>
        <v/>
      </c>
      <c r="BD690" s="121" t="str">
        <f t="shared" ca="1" si="358"/>
        <v/>
      </c>
      <c r="BE690" s="53" t="str">
        <f t="shared" ca="1" si="359"/>
        <v/>
      </c>
      <c r="BF690" t="str">
        <f t="shared" ca="1" si="360"/>
        <v/>
      </c>
      <c r="BG690" s="121" t="str">
        <f t="shared" ca="1" si="361"/>
        <v/>
      </c>
      <c r="BH690" s="53" t="str">
        <f t="shared" ca="1" si="362"/>
        <v/>
      </c>
    </row>
    <row r="691" spans="1:60" ht="15.75" thickBot="1" x14ac:dyDescent="0.3">
      <c r="A691" s="48"/>
      <c r="B691" s="48"/>
      <c r="C691" s="48"/>
      <c r="D691" s="48"/>
      <c r="E691" s="48"/>
      <c r="F691" s="48"/>
      <c r="G691" s="48"/>
      <c r="H691" s="48"/>
      <c r="I691" s="48"/>
      <c r="J691" s="220" t="str">
        <f>IF(ISBLANK($G691),"",VLOOKUP($G691,'Chp 3 - Condition Assessment'!$N$5:$R$1000,4,FALSE))</f>
        <v/>
      </c>
      <c r="K691" s="105" t="str">
        <f>IF(ISBLANK($G691),"",VLOOKUP($G691,'Chp 3 - Condition Assessment'!$N$5:$R$1000,5,FALSE))</f>
        <v/>
      </c>
      <c r="L691" s="32" t="str">
        <f t="shared" si="342"/>
        <v xml:space="preserve">  </v>
      </c>
      <c r="P691" t="b">
        <f t="shared" si="371"/>
        <v>0</v>
      </c>
      <c r="Q691" t="str">
        <f t="shared" si="339"/>
        <v/>
      </c>
      <c r="R691" s="53" t="str">
        <f t="shared" si="364"/>
        <v/>
      </c>
      <c r="S691" s="108" t="str">
        <f t="shared" si="365"/>
        <v/>
      </c>
      <c r="T691" s="81" t="str">
        <f t="shared" si="366"/>
        <v/>
      </c>
      <c r="U691" s="105" t="str">
        <f t="shared" ca="1" si="370"/>
        <v/>
      </c>
      <c r="V691" s="105" t="str">
        <f t="shared" ca="1" si="370"/>
        <v/>
      </c>
      <c r="W691" s="105" t="str">
        <f t="shared" ca="1" si="370"/>
        <v/>
      </c>
      <c r="X691" s="105" t="str">
        <f t="shared" ca="1" si="370"/>
        <v/>
      </c>
      <c r="Y691" s="105" t="str">
        <f t="shared" ca="1" si="370"/>
        <v/>
      </c>
      <c r="AB691" s="111" t="str">
        <f t="shared" si="368"/>
        <v xml:space="preserve"> </v>
      </c>
      <c r="AC691" s="135"/>
      <c r="AD691" s="136"/>
      <c r="AE691" s="118" t="str">
        <f t="shared" si="343"/>
        <v/>
      </c>
      <c r="AF691" s="135"/>
      <c r="AG691" s="136"/>
      <c r="AH691" s="118" t="str">
        <f t="shared" si="344"/>
        <v/>
      </c>
      <c r="AI691" s="135"/>
      <c r="AJ691" s="136"/>
      <c r="AK691" s="118" t="str">
        <f t="shared" si="345"/>
        <v/>
      </c>
      <c r="AL691" s="135"/>
      <c r="AM691" s="136"/>
      <c r="AN691" s="118" t="str">
        <f t="shared" si="346"/>
        <v/>
      </c>
      <c r="AO691" s="135"/>
      <c r="AP691" s="136"/>
      <c r="AQ691" s="118" t="str">
        <f t="shared" si="347"/>
        <v/>
      </c>
      <c r="AT691" s="111" t="str">
        <f t="shared" si="348"/>
        <v xml:space="preserve"> </v>
      </c>
      <c r="AU691" t="str">
        <f t="shared" ca="1" si="349"/>
        <v/>
      </c>
      <c r="AV691" s="53" t="str">
        <f t="shared" ca="1" si="350"/>
        <v/>
      </c>
      <c r="AW691" t="str">
        <f t="shared" ca="1" si="351"/>
        <v/>
      </c>
      <c r="AX691" s="121" t="str">
        <f t="shared" ca="1" si="352"/>
        <v/>
      </c>
      <c r="AY691" s="53" t="str">
        <f t="shared" ca="1" si="353"/>
        <v/>
      </c>
      <c r="AZ691" t="str">
        <f t="shared" ca="1" si="354"/>
        <v/>
      </c>
      <c r="BA691" s="121" t="str">
        <f t="shared" ca="1" si="355"/>
        <v/>
      </c>
      <c r="BB691" s="53" t="str">
        <f t="shared" ca="1" si="356"/>
        <v/>
      </c>
      <c r="BC691" t="str">
        <f t="shared" ca="1" si="357"/>
        <v/>
      </c>
      <c r="BD691" s="121" t="str">
        <f t="shared" ca="1" si="358"/>
        <v/>
      </c>
      <c r="BE691" s="53" t="str">
        <f t="shared" ca="1" si="359"/>
        <v/>
      </c>
      <c r="BF691" t="str">
        <f t="shared" ca="1" si="360"/>
        <v/>
      </c>
      <c r="BG691" s="121" t="str">
        <f t="shared" ca="1" si="361"/>
        <v/>
      </c>
      <c r="BH691" s="53" t="str">
        <f t="shared" ca="1" si="362"/>
        <v/>
      </c>
    </row>
    <row r="692" spans="1:60" ht="15.75" thickBot="1" x14ac:dyDescent="0.3">
      <c r="A692" s="48"/>
      <c r="B692" s="48"/>
      <c r="C692" s="48"/>
      <c r="D692" s="48"/>
      <c r="E692" s="48"/>
      <c r="F692" s="48"/>
      <c r="G692" s="48"/>
      <c r="H692" s="48"/>
      <c r="I692" s="48"/>
      <c r="J692" s="220" t="str">
        <f>IF(ISBLANK($G692),"",VLOOKUP($G692,'Chp 3 - Condition Assessment'!$N$5:$R$1000,4,FALSE))</f>
        <v/>
      </c>
      <c r="K692" s="105" t="str">
        <f>IF(ISBLANK($G692),"",VLOOKUP($G692,'Chp 3 - Condition Assessment'!$N$5:$R$1000,5,FALSE))</f>
        <v/>
      </c>
      <c r="L692" s="32" t="str">
        <f t="shared" si="342"/>
        <v xml:space="preserve">  </v>
      </c>
      <c r="P692" t="b">
        <f t="shared" si="371"/>
        <v>0</v>
      </c>
      <c r="Q692" t="str">
        <f t="shared" si="339"/>
        <v/>
      </c>
      <c r="R692" s="53" t="str">
        <f t="shared" si="364"/>
        <v/>
      </c>
      <c r="S692" s="108" t="str">
        <f t="shared" si="365"/>
        <v/>
      </c>
      <c r="T692" s="81" t="str">
        <f t="shared" si="366"/>
        <v/>
      </c>
      <c r="U692" s="105" t="str">
        <f t="shared" ca="1" si="370"/>
        <v/>
      </c>
      <c r="V692" s="105" t="str">
        <f t="shared" ca="1" si="370"/>
        <v/>
      </c>
      <c r="W692" s="105" t="str">
        <f t="shared" ca="1" si="370"/>
        <v/>
      </c>
      <c r="X692" s="105" t="str">
        <f t="shared" ca="1" si="370"/>
        <v/>
      </c>
      <c r="Y692" s="105" t="str">
        <f t="shared" ca="1" si="370"/>
        <v/>
      </c>
      <c r="AB692" s="111" t="str">
        <f t="shared" si="368"/>
        <v xml:space="preserve"> </v>
      </c>
      <c r="AC692" s="135"/>
      <c r="AD692" s="136"/>
      <c r="AE692" s="118" t="str">
        <f t="shared" si="343"/>
        <v/>
      </c>
      <c r="AF692" s="135"/>
      <c r="AG692" s="136"/>
      <c r="AH692" s="118" t="str">
        <f t="shared" si="344"/>
        <v/>
      </c>
      <c r="AI692" s="135"/>
      <c r="AJ692" s="136"/>
      <c r="AK692" s="118" t="str">
        <f t="shared" si="345"/>
        <v/>
      </c>
      <c r="AL692" s="135"/>
      <c r="AM692" s="136"/>
      <c r="AN692" s="118" t="str">
        <f t="shared" si="346"/>
        <v/>
      </c>
      <c r="AO692" s="135"/>
      <c r="AP692" s="136"/>
      <c r="AQ692" s="118" t="str">
        <f t="shared" si="347"/>
        <v/>
      </c>
      <c r="AT692" s="111" t="str">
        <f t="shared" si="348"/>
        <v xml:space="preserve"> </v>
      </c>
      <c r="AU692" t="str">
        <f t="shared" ca="1" si="349"/>
        <v/>
      </c>
      <c r="AV692" s="53" t="str">
        <f t="shared" ca="1" si="350"/>
        <v/>
      </c>
      <c r="AW692" t="str">
        <f t="shared" ca="1" si="351"/>
        <v/>
      </c>
      <c r="AX692" s="121" t="str">
        <f t="shared" ca="1" si="352"/>
        <v/>
      </c>
      <c r="AY692" s="53" t="str">
        <f t="shared" ca="1" si="353"/>
        <v/>
      </c>
      <c r="AZ692" t="str">
        <f t="shared" ca="1" si="354"/>
        <v/>
      </c>
      <c r="BA692" s="121" t="str">
        <f t="shared" ca="1" si="355"/>
        <v/>
      </c>
      <c r="BB692" s="53" t="str">
        <f t="shared" ca="1" si="356"/>
        <v/>
      </c>
      <c r="BC692" t="str">
        <f t="shared" ca="1" si="357"/>
        <v/>
      </c>
      <c r="BD692" s="121" t="str">
        <f t="shared" ca="1" si="358"/>
        <v/>
      </c>
      <c r="BE692" s="53" t="str">
        <f t="shared" ca="1" si="359"/>
        <v/>
      </c>
      <c r="BF692" t="str">
        <f t="shared" ca="1" si="360"/>
        <v/>
      </c>
      <c r="BG692" s="121" t="str">
        <f t="shared" ca="1" si="361"/>
        <v/>
      </c>
      <c r="BH692" s="53" t="str">
        <f t="shared" ca="1" si="362"/>
        <v/>
      </c>
    </row>
    <row r="693" spans="1:60" ht="15.75" thickBot="1" x14ac:dyDescent="0.3">
      <c r="A693" s="48"/>
      <c r="B693" s="48"/>
      <c r="C693" s="48"/>
      <c r="D693" s="48"/>
      <c r="E693" s="48"/>
      <c r="F693" s="48"/>
      <c r="G693" s="48"/>
      <c r="H693" s="48"/>
      <c r="I693" s="48"/>
      <c r="J693" s="220" t="str">
        <f>IF(ISBLANK($G693),"",VLOOKUP($G693,'Chp 3 - Condition Assessment'!$N$5:$R$1000,4,FALSE))</f>
        <v/>
      </c>
      <c r="K693" s="105" t="str">
        <f>IF(ISBLANK($G693),"",VLOOKUP($G693,'Chp 3 - Condition Assessment'!$N$5:$R$1000,5,FALSE))</f>
        <v/>
      </c>
      <c r="L693" s="32" t="str">
        <f t="shared" si="342"/>
        <v xml:space="preserve">  </v>
      </c>
      <c r="P693" t="b">
        <f t="shared" si="371"/>
        <v>0</v>
      </c>
      <c r="Q693" t="str">
        <f t="shared" si="339"/>
        <v/>
      </c>
      <c r="R693" s="53" t="str">
        <f t="shared" si="364"/>
        <v/>
      </c>
      <c r="S693" s="108" t="str">
        <f t="shared" si="365"/>
        <v/>
      </c>
      <c r="T693" s="81" t="str">
        <f t="shared" si="366"/>
        <v/>
      </c>
      <c r="U693" s="105" t="str">
        <f t="shared" ca="1" si="370"/>
        <v/>
      </c>
      <c r="V693" s="105" t="str">
        <f t="shared" ca="1" si="370"/>
        <v/>
      </c>
      <c r="W693" s="105" t="str">
        <f t="shared" ca="1" si="370"/>
        <v/>
      </c>
      <c r="X693" s="105" t="str">
        <f t="shared" ca="1" si="370"/>
        <v/>
      </c>
      <c r="Y693" s="105" t="str">
        <f t="shared" ca="1" si="370"/>
        <v/>
      </c>
      <c r="AB693" s="111" t="str">
        <f t="shared" si="368"/>
        <v xml:space="preserve"> </v>
      </c>
      <c r="AC693" s="135"/>
      <c r="AD693" s="136"/>
      <c r="AE693" s="118" t="str">
        <f t="shared" si="343"/>
        <v/>
      </c>
      <c r="AF693" s="135"/>
      <c r="AG693" s="136"/>
      <c r="AH693" s="118" t="str">
        <f t="shared" si="344"/>
        <v/>
      </c>
      <c r="AI693" s="135"/>
      <c r="AJ693" s="136"/>
      <c r="AK693" s="118" t="str">
        <f t="shared" si="345"/>
        <v/>
      </c>
      <c r="AL693" s="135"/>
      <c r="AM693" s="136"/>
      <c r="AN693" s="118" t="str">
        <f t="shared" si="346"/>
        <v/>
      </c>
      <c r="AO693" s="135"/>
      <c r="AP693" s="136"/>
      <c r="AQ693" s="118" t="str">
        <f t="shared" si="347"/>
        <v/>
      </c>
      <c r="AT693" s="111" t="str">
        <f t="shared" si="348"/>
        <v xml:space="preserve"> </v>
      </c>
      <c r="AU693" t="str">
        <f t="shared" ca="1" si="349"/>
        <v/>
      </c>
      <c r="AV693" s="53" t="str">
        <f t="shared" ca="1" si="350"/>
        <v/>
      </c>
      <c r="AW693" t="str">
        <f t="shared" ca="1" si="351"/>
        <v/>
      </c>
      <c r="AX693" s="121" t="str">
        <f t="shared" ca="1" si="352"/>
        <v/>
      </c>
      <c r="AY693" s="53" t="str">
        <f t="shared" ca="1" si="353"/>
        <v/>
      </c>
      <c r="AZ693" t="str">
        <f t="shared" ca="1" si="354"/>
        <v/>
      </c>
      <c r="BA693" s="121" t="str">
        <f t="shared" ca="1" si="355"/>
        <v/>
      </c>
      <c r="BB693" s="53" t="str">
        <f t="shared" ca="1" si="356"/>
        <v/>
      </c>
      <c r="BC693" t="str">
        <f t="shared" ca="1" si="357"/>
        <v/>
      </c>
      <c r="BD693" s="121" t="str">
        <f t="shared" ca="1" si="358"/>
        <v/>
      </c>
      <c r="BE693" s="53" t="str">
        <f t="shared" ca="1" si="359"/>
        <v/>
      </c>
      <c r="BF693" t="str">
        <f t="shared" ca="1" si="360"/>
        <v/>
      </c>
      <c r="BG693" s="121" t="str">
        <f t="shared" ca="1" si="361"/>
        <v/>
      </c>
      <c r="BH693" s="53" t="str">
        <f t="shared" ca="1" si="362"/>
        <v/>
      </c>
    </row>
    <row r="694" spans="1:60" ht="15.75" thickBot="1" x14ac:dyDescent="0.3">
      <c r="A694" s="48"/>
      <c r="B694" s="48"/>
      <c r="C694" s="48"/>
      <c r="D694" s="48"/>
      <c r="E694" s="48"/>
      <c r="F694" s="48"/>
      <c r="G694" s="48"/>
      <c r="H694" s="48"/>
      <c r="I694" s="48"/>
      <c r="J694" s="220" t="str">
        <f>IF(ISBLANK($G694),"",VLOOKUP($G694,'Chp 3 - Condition Assessment'!$N$5:$R$1000,4,FALSE))</f>
        <v/>
      </c>
      <c r="K694" s="105" t="str">
        <f>IF(ISBLANK($G694),"",VLOOKUP($G694,'Chp 3 - Condition Assessment'!$N$5:$R$1000,5,FALSE))</f>
        <v/>
      </c>
      <c r="L694" s="32" t="str">
        <f t="shared" si="342"/>
        <v xml:space="preserve">  </v>
      </c>
      <c r="P694" t="b">
        <f t="shared" si="371"/>
        <v>0</v>
      </c>
      <c r="Q694" t="str">
        <f t="shared" si="339"/>
        <v/>
      </c>
      <c r="R694" s="53" t="str">
        <f t="shared" si="364"/>
        <v/>
      </c>
      <c r="S694" s="108" t="str">
        <f t="shared" si="365"/>
        <v/>
      </c>
      <c r="T694" s="81" t="str">
        <f t="shared" si="366"/>
        <v/>
      </c>
      <c r="U694" s="105" t="str">
        <f t="shared" ca="1" si="370"/>
        <v/>
      </c>
      <c r="V694" s="105" t="str">
        <f t="shared" ca="1" si="370"/>
        <v/>
      </c>
      <c r="W694" s="105" t="str">
        <f t="shared" ca="1" si="370"/>
        <v/>
      </c>
      <c r="X694" s="105" t="str">
        <f t="shared" ca="1" si="370"/>
        <v/>
      </c>
      <c r="Y694" s="105" t="str">
        <f t="shared" ca="1" si="370"/>
        <v/>
      </c>
      <c r="AB694" s="111" t="str">
        <f t="shared" si="368"/>
        <v xml:space="preserve"> </v>
      </c>
      <c r="AC694" s="135"/>
      <c r="AD694" s="136"/>
      <c r="AE694" s="118" t="str">
        <f t="shared" si="343"/>
        <v/>
      </c>
      <c r="AF694" s="135"/>
      <c r="AG694" s="136"/>
      <c r="AH694" s="118" t="str">
        <f t="shared" si="344"/>
        <v/>
      </c>
      <c r="AI694" s="135"/>
      <c r="AJ694" s="136"/>
      <c r="AK694" s="118" t="str">
        <f t="shared" si="345"/>
        <v/>
      </c>
      <c r="AL694" s="135"/>
      <c r="AM694" s="136"/>
      <c r="AN694" s="118" t="str">
        <f t="shared" si="346"/>
        <v/>
      </c>
      <c r="AO694" s="135"/>
      <c r="AP694" s="136"/>
      <c r="AQ694" s="118" t="str">
        <f t="shared" si="347"/>
        <v/>
      </c>
      <c r="AT694" s="111" t="str">
        <f t="shared" si="348"/>
        <v xml:space="preserve"> </v>
      </c>
      <c r="AU694" t="str">
        <f t="shared" ca="1" si="349"/>
        <v/>
      </c>
      <c r="AV694" s="53" t="str">
        <f t="shared" ca="1" si="350"/>
        <v/>
      </c>
      <c r="AW694" t="str">
        <f t="shared" ca="1" si="351"/>
        <v/>
      </c>
      <c r="AX694" s="121" t="str">
        <f t="shared" ca="1" si="352"/>
        <v/>
      </c>
      <c r="AY694" s="53" t="str">
        <f t="shared" ca="1" si="353"/>
        <v/>
      </c>
      <c r="AZ694" t="str">
        <f t="shared" ca="1" si="354"/>
        <v/>
      </c>
      <c r="BA694" s="121" t="str">
        <f t="shared" ca="1" si="355"/>
        <v/>
      </c>
      <c r="BB694" s="53" t="str">
        <f t="shared" ca="1" si="356"/>
        <v/>
      </c>
      <c r="BC694" t="str">
        <f t="shared" ca="1" si="357"/>
        <v/>
      </c>
      <c r="BD694" s="121" t="str">
        <f t="shared" ca="1" si="358"/>
        <v/>
      </c>
      <c r="BE694" s="53" t="str">
        <f t="shared" ca="1" si="359"/>
        <v/>
      </c>
      <c r="BF694" t="str">
        <f t="shared" ca="1" si="360"/>
        <v/>
      </c>
      <c r="BG694" s="121" t="str">
        <f t="shared" ca="1" si="361"/>
        <v/>
      </c>
      <c r="BH694" s="53" t="str">
        <f t="shared" ca="1" si="362"/>
        <v/>
      </c>
    </row>
    <row r="695" spans="1:60" ht="15.75" thickBot="1" x14ac:dyDescent="0.3">
      <c r="A695" s="48"/>
      <c r="B695" s="48"/>
      <c r="C695" s="48"/>
      <c r="D695" s="48"/>
      <c r="E695" s="48"/>
      <c r="F695" s="48"/>
      <c r="G695" s="48"/>
      <c r="H695" s="48"/>
      <c r="I695" s="48"/>
      <c r="J695" s="220" t="str">
        <f>IF(ISBLANK($G695),"",VLOOKUP($G695,'Chp 3 - Condition Assessment'!$N$5:$R$1000,4,FALSE))</f>
        <v/>
      </c>
      <c r="K695" s="105" t="str">
        <f>IF(ISBLANK($G695),"",VLOOKUP($G695,'Chp 3 - Condition Assessment'!$N$5:$R$1000,5,FALSE))</f>
        <v/>
      </c>
      <c r="L695" s="32" t="str">
        <f t="shared" si="342"/>
        <v xml:space="preserve">  </v>
      </c>
      <c r="P695" t="b">
        <f t="shared" si="371"/>
        <v>0</v>
      </c>
      <c r="Q695" t="str">
        <f t="shared" si="339"/>
        <v/>
      </c>
      <c r="R695" s="53" t="str">
        <f t="shared" si="364"/>
        <v/>
      </c>
      <c r="S695" s="108" t="str">
        <f t="shared" si="365"/>
        <v/>
      </c>
      <c r="T695" s="81" t="str">
        <f t="shared" si="366"/>
        <v/>
      </c>
      <c r="U695" s="105" t="str">
        <f t="shared" ca="1" si="370"/>
        <v/>
      </c>
      <c r="V695" s="105" t="str">
        <f t="shared" ca="1" si="370"/>
        <v/>
      </c>
      <c r="W695" s="105" t="str">
        <f t="shared" ca="1" si="370"/>
        <v/>
      </c>
      <c r="X695" s="105" t="str">
        <f t="shared" ca="1" si="370"/>
        <v/>
      </c>
      <c r="Y695" s="105" t="str">
        <f t="shared" ca="1" si="370"/>
        <v/>
      </c>
      <c r="AB695" s="111" t="str">
        <f t="shared" si="368"/>
        <v xml:space="preserve"> </v>
      </c>
      <c r="AC695" s="135"/>
      <c r="AD695" s="136"/>
      <c r="AE695" s="118" t="str">
        <f t="shared" si="343"/>
        <v/>
      </c>
      <c r="AF695" s="135"/>
      <c r="AG695" s="136"/>
      <c r="AH695" s="118" t="str">
        <f t="shared" si="344"/>
        <v/>
      </c>
      <c r="AI695" s="135"/>
      <c r="AJ695" s="136"/>
      <c r="AK695" s="118" t="str">
        <f t="shared" si="345"/>
        <v/>
      </c>
      <c r="AL695" s="135"/>
      <c r="AM695" s="136"/>
      <c r="AN695" s="118" t="str">
        <f t="shared" si="346"/>
        <v/>
      </c>
      <c r="AO695" s="135"/>
      <c r="AP695" s="136"/>
      <c r="AQ695" s="118" t="str">
        <f t="shared" si="347"/>
        <v/>
      </c>
      <c r="AT695" s="111" t="str">
        <f t="shared" si="348"/>
        <v xml:space="preserve"> </v>
      </c>
      <c r="AU695" t="str">
        <f t="shared" ca="1" si="349"/>
        <v/>
      </c>
      <c r="AV695" s="53" t="str">
        <f t="shared" ca="1" si="350"/>
        <v/>
      </c>
      <c r="AW695" t="str">
        <f t="shared" ca="1" si="351"/>
        <v/>
      </c>
      <c r="AX695" s="121" t="str">
        <f t="shared" ca="1" si="352"/>
        <v/>
      </c>
      <c r="AY695" s="53" t="str">
        <f t="shared" ca="1" si="353"/>
        <v/>
      </c>
      <c r="AZ695" t="str">
        <f t="shared" ca="1" si="354"/>
        <v/>
      </c>
      <c r="BA695" s="121" t="str">
        <f t="shared" ca="1" si="355"/>
        <v/>
      </c>
      <c r="BB695" s="53" t="str">
        <f t="shared" ca="1" si="356"/>
        <v/>
      </c>
      <c r="BC695" t="str">
        <f t="shared" ca="1" si="357"/>
        <v/>
      </c>
      <c r="BD695" s="121" t="str">
        <f t="shared" ca="1" si="358"/>
        <v/>
      </c>
      <c r="BE695" s="53" t="str">
        <f t="shared" ca="1" si="359"/>
        <v/>
      </c>
      <c r="BF695" t="str">
        <f t="shared" ca="1" si="360"/>
        <v/>
      </c>
      <c r="BG695" s="121" t="str">
        <f t="shared" ca="1" si="361"/>
        <v/>
      </c>
      <c r="BH695" s="53" t="str">
        <f t="shared" ca="1" si="362"/>
        <v/>
      </c>
    </row>
    <row r="696" spans="1:60" ht="15.75" thickBot="1" x14ac:dyDescent="0.3">
      <c r="A696" s="48"/>
      <c r="B696" s="48"/>
      <c r="C696" s="48"/>
      <c r="D696" s="48"/>
      <c r="E696" s="48"/>
      <c r="F696" s="48"/>
      <c r="G696" s="48"/>
      <c r="H696" s="48"/>
      <c r="I696" s="48"/>
      <c r="J696" s="220" t="str">
        <f>IF(ISBLANK($G696),"",VLOOKUP($G696,'Chp 3 - Condition Assessment'!$N$5:$R$1000,4,FALSE))</f>
        <v/>
      </c>
      <c r="K696" s="105" t="str">
        <f>IF(ISBLANK($G696),"",VLOOKUP($G696,'Chp 3 - Condition Assessment'!$N$5:$R$1000,5,FALSE))</f>
        <v/>
      </c>
      <c r="L696" s="32" t="str">
        <f t="shared" si="342"/>
        <v xml:space="preserve">  </v>
      </c>
      <c r="P696" t="b">
        <f t="shared" si="371"/>
        <v>0</v>
      </c>
      <c r="Q696" t="str">
        <f t="shared" si="339"/>
        <v/>
      </c>
      <c r="R696" s="53" t="str">
        <f t="shared" si="364"/>
        <v/>
      </c>
      <c r="S696" s="108" t="str">
        <f t="shared" si="365"/>
        <v/>
      </c>
      <c r="T696" s="81" t="str">
        <f t="shared" si="366"/>
        <v/>
      </c>
      <c r="U696" s="105" t="str">
        <f t="shared" ref="U696:Y705" ca="1" si="372">IFERROR(IF((U$10-$S696)&lt;=$T696,$Q696,0),"")</f>
        <v/>
      </c>
      <c r="V696" s="105" t="str">
        <f t="shared" ca="1" si="372"/>
        <v/>
      </c>
      <c r="W696" s="105" t="str">
        <f t="shared" ca="1" si="372"/>
        <v/>
      </c>
      <c r="X696" s="105" t="str">
        <f t="shared" ca="1" si="372"/>
        <v/>
      </c>
      <c r="Y696" s="105" t="str">
        <f t="shared" ca="1" si="372"/>
        <v/>
      </c>
      <c r="AB696" s="111" t="str">
        <f t="shared" si="368"/>
        <v xml:space="preserve"> </v>
      </c>
      <c r="AC696" s="135"/>
      <c r="AD696" s="136"/>
      <c r="AE696" s="118" t="str">
        <f t="shared" si="343"/>
        <v/>
      </c>
      <c r="AF696" s="135"/>
      <c r="AG696" s="136"/>
      <c r="AH696" s="118" t="str">
        <f t="shared" si="344"/>
        <v/>
      </c>
      <c r="AI696" s="135"/>
      <c r="AJ696" s="136"/>
      <c r="AK696" s="118" t="str">
        <f t="shared" si="345"/>
        <v/>
      </c>
      <c r="AL696" s="135"/>
      <c r="AM696" s="136"/>
      <c r="AN696" s="118" t="str">
        <f t="shared" si="346"/>
        <v/>
      </c>
      <c r="AO696" s="135"/>
      <c r="AP696" s="136"/>
      <c r="AQ696" s="118" t="str">
        <f t="shared" si="347"/>
        <v/>
      </c>
      <c r="AT696" s="111" t="str">
        <f t="shared" si="348"/>
        <v xml:space="preserve"> </v>
      </c>
      <c r="AU696" t="str">
        <f t="shared" ca="1" si="349"/>
        <v/>
      </c>
      <c r="AV696" s="53" t="str">
        <f t="shared" ca="1" si="350"/>
        <v/>
      </c>
      <c r="AW696" t="str">
        <f t="shared" ca="1" si="351"/>
        <v/>
      </c>
      <c r="AX696" s="121" t="str">
        <f t="shared" ca="1" si="352"/>
        <v/>
      </c>
      <c r="AY696" s="53" t="str">
        <f t="shared" ca="1" si="353"/>
        <v/>
      </c>
      <c r="AZ696" t="str">
        <f t="shared" ca="1" si="354"/>
        <v/>
      </c>
      <c r="BA696" s="121" t="str">
        <f t="shared" ca="1" si="355"/>
        <v/>
      </c>
      <c r="BB696" s="53" t="str">
        <f t="shared" ca="1" si="356"/>
        <v/>
      </c>
      <c r="BC696" t="str">
        <f t="shared" ca="1" si="357"/>
        <v/>
      </c>
      <c r="BD696" s="121" t="str">
        <f t="shared" ca="1" si="358"/>
        <v/>
      </c>
      <c r="BE696" s="53" t="str">
        <f t="shared" ca="1" si="359"/>
        <v/>
      </c>
      <c r="BF696" t="str">
        <f t="shared" ca="1" si="360"/>
        <v/>
      </c>
      <c r="BG696" s="121" t="str">
        <f t="shared" ca="1" si="361"/>
        <v/>
      </c>
      <c r="BH696" s="53" t="str">
        <f t="shared" ca="1" si="362"/>
        <v/>
      </c>
    </row>
    <row r="697" spans="1:60" ht="15.75" thickBot="1" x14ac:dyDescent="0.3">
      <c r="A697" s="48"/>
      <c r="B697" s="48"/>
      <c r="C697" s="48"/>
      <c r="D697" s="48"/>
      <c r="E697" s="48"/>
      <c r="F697" s="48"/>
      <c r="G697" s="48"/>
      <c r="H697" s="48"/>
      <c r="I697" s="48"/>
      <c r="J697" s="220" t="str">
        <f>IF(ISBLANK($G697),"",VLOOKUP($G697,'Chp 3 - Condition Assessment'!$N$5:$R$1000,4,FALSE))</f>
        <v/>
      </c>
      <c r="K697" s="105" t="str">
        <f>IF(ISBLANK($G697),"",VLOOKUP($G697,'Chp 3 - Condition Assessment'!$N$5:$R$1000,5,FALSE))</f>
        <v/>
      </c>
      <c r="L697" s="32" t="str">
        <f t="shared" si="342"/>
        <v xml:space="preserve">  </v>
      </c>
      <c r="P697" t="b">
        <f t="shared" si="371"/>
        <v>0</v>
      </c>
      <c r="Q697" t="str">
        <f t="shared" si="339"/>
        <v/>
      </c>
      <c r="R697" s="53" t="str">
        <f t="shared" si="364"/>
        <v/>
      </c>
      <c r="S697" s="108" t="str">
        <f t="shared" si="365"/>
        <v/>
      </c>
      <c r="T697" s="81" t="str">
        <f t="shared" si="366"/>
        <v/>
      </c>
      <c r="U697" s="105" t="str">
        <f t="shared" ca="1" si="372"/>
        <v/>
      </c>
      <c r="V697" s="105" t="str">
        <f t="shared" ca="1" si="372"/>
        <v/>
      </c>
      <c r="W697" s="105" t="str">
        <f t="shared" ca="1" si="372"/>
        <v/>
      </c>
      <c r="X697" s="105" t="str">
        <f t="shared" ca="1" si="372"/>
        <v/>
      </c>
      <c r="Y697" s="105" t="str">
        <f t="shared" ca="1" si="372"/>
        <v/>
      </c>
      <c r="AB697" s="111" t="str">
        <f t="shared" si="368"/>
        <v xml:space="preserve"> </v>
      </c>
      <c r="AC697" s="135"/>
      <c r="AD697" s="136"/>
      <c r="AE697" s="118" t="str">
        <f t="shared" si="343"/>
        <v/>
      </c>
      <c r="AF697" s="135"/>
      <c r="AG697" s="136"/>
      <c r="AH697" s="118" t="str">
        <f t="shared" si="344"/>
        <v/>
      </c>
      <c r="AI697" s="135"/>
      <c r="AJ697" s="136"/>
      <c r="AK697" s="118" t="str">
        <f t="shared" si="345"/>
        <v/>
      </c>
      <c r="AL697" s="135"/>
      <c r="AM697" s="136"/>
      <c r="AN697" s="118" t="str">
        <f t="shared" si="346"/>
        <v/>
      </c>
      <c r="AO697" s="135"/>
      <c r="AP697" s="136"/>
      <c r="AQ697" s="118" t="str">
        <f t="shared" si="347"/>
        <v/>
      </c>
      <c r="AT697" s="111" t="str">
        <f t="shared" si="348"/>
        <v xml:space="preserve"> </v>
      </c>
      <c r="AU697" t="str">
        <f t="shared" ca="1" si="349"/>
        <v/>
      </c>
      <c r="AV697" s="53" t="str">
        <f t="shared" ca="1" si="350"/>
        <v/>
      </c>
      <c r="AW697" t="str">
        <f t="shared" ca="1" si="351"/>
        <v/>
      </c>
      <c r="AX697" s="121" t="str">
        <f t="shared" ca="1" si="352"/>
        <v/>
      </c>
      <c r="AY697" s="53" t="str">
        <f t="shared" ca="1" si="353"/>
        <v/>
      </c>
      <c r="AZ697" t="str">
        <f t="shared" ca="1" si="354"/>
        <v/>
      </c>
      <c r="BA697" s="121" t="str">
        <f t="shared" ca="1" si="355"/>
        <v/>
      </c>
      <c r="BB697" s="53" t="str">
        <f t="shared" ca="1" si="356"/>
        <v/>
      </c>
      <c r="BC697" t="str">
        <f t="shared" ca="1" si="357"/>
        <v/>
      </c>
      <c r="BD697" s="121" t="str">
        <f t="shared" ca="1" si="358"/>
        <v/>
      </c>
      <c r="BE697" s="53" t="str">
        <f t="shared" ca="1" si="359"/>
        <v/>
      </c>
      <c r="BF697" t="str">
        <f t="shared" ca="1" si="360"/>
        <v/>
      </c>
      <c r="BG697" s="121" t="str">
        <f t="shared" ca="1" si="361"/>
        <v/>
      </c>
      <c r="BH697" s="53" t="str">
        <f t="shared" ca="1" si="362"/>
        <v/>
      </c>
    </row>
    <row r="698" spans="1:60" ht="15.75" thickBot="1" x14ac:dyDescent="0.3">
      <c r="A698" s="48"/>
      <c r="B698" s="48"/>
      <c r="C698" s="48"/>
      <c r="D698" s="48"/>
      <c r="E698" s="48"/>
      <c r="F698" s="48"/>
      <c r="G698" s="48"/>
      <c r="H698" s="48"/>
      <c r="I698" s="48"/>
      <c r="J698" s="220" t="str">
        <f>IF(ISBLANK($G698),"",VLOOKUP($G698,'Chp 3 - Condition Assessment'!$N$5:$R$1000,4,FALSE))</f>
        <v/>
      </c>
      <c r="K698" s="105" t="str">
        <f>IF(ISBLANK($G698),"",VLOOKUP($G698,'Chp 3 - Condition Assessment'!$N$5:$R$1000,5,FALSE))</f>
        <v/>
      </c>
      <c r="L698" s="32" t="str">
        <f t="shared" si="342"/>
        <v xml:space="preserve">  </v>
      </c>
      <c r="P698" t="b">
        <f t="shared" si="371"/>
        <v>0</v>
      </c>
      <c r="Q698" t="str">
        <f t="shared" si="339"/>
        <v/>
      </c>
      <c r="R698" s="53" t="str">
        <f t="shared" si="364"/>
        <v/>
      </c>
      <c r="S698" s="108" t="str">
        <f t="shared" si="365"/>
        <v/>
      </c>
      <c r="T698" s="81" t="str">
        <f t="shared" si="366"/>
        <v/>
      </c>
      <c r="U698" s="105" t="str">
        <f t="shared" ca="1" si="372"/>
        <v/>
      </c>
      <c r="V698" s="105" t="str">
        <f t="shared" ca="1" si="372"/>
        <v/>
      </c>
      <c r="W698" s="105" t="str">
        <f t="shared" ca="1" si="372"/>
        <v/>
      </c>
      <c r="X698" s="105" t="str">
        <f t="shared" ca="1" si="372"/>
        <v/>
      </c>
      <c r="Y698" s="105" t="str">
        <f t="shared" ca="1" si="372"/>
        <v/>
      </c>
      <c r="AB698" s="111" t="str">
        <f t="shared" si="368"/>
        <v xml:space="preserve"> </v>
      </c>
      <c r="AC698" s="135"/>
      <c r="AD698" s="136"/>
      <c r="AE698" s="118" t="str">
        <f t="shared" si="343"/>
        <v/>
      </c>
      <c r="AF698" s="135"/>
      <c r="AG698" s="136"/>
      <c r="AH698" s="118" t="str">
        <f t="shared" si="344"/>
        <v/>
      </c>
      <c r="AI698" s="135"/>
      <c r="AJ698" s="136"/>
      <c r="AK698" s="118" t="str">
        <f t="shared" si="345"/>
        <v/>
      </c>
      <c r="AL698" s="135"/>
      <c r="AM698" s="136"/>
      <c r="AN698" s="118" t="str">
        <f t="shared" si="346"/>
        <v/>
      </c>
      <c r="AO698" s="135"/>
      <c r="AP698" s="136"/>
      <c r="AQ698" s="118" t="str">
        <f t="shared" si="347"/>
        <v/>
      </c>
      <c r="AT698" s="111" t="str">
        <f t="shared" si="348"/>
        <v xml:space="preserve"> </v>
      </c>
      <c r="AU698" t="str">
        <f t="shared" ca="1" si="349"/>
        <v/>
      </c>
      <c r="AV698" s="53" t="str">
        <f t="shared" ca="1" si="350"/>
        <v/>
      </c>
      <c r="AW698" t="str">
        <f t="shared" ca="1" si="351"/>
        <v/>
      </c>
      <c r="AX698" s="121" t="str">
        <f t="shared" ca="1" si="352"/>
        <v/>
      </c>
      <c r="AY698" s="53" t="str">
        <f t="shared" ca="1" si="353"/>
        <v/>
      </c>
      <c r="AZ698" t="str">
        <f t="shared" ca="1" si="354"/>
        <v/>
      </c>
      <c r="BA698" s="121" t="str">
        <f t="shared" ca="1" si="355"/>
        <v/>
      </c>
      <c r="BB698" s="53" t="str">
        <f t="shared" ca="1" si="356"/>
        <v/>
      </c>
      <c r="BC698" t="str">
        <f t="shared" ca="1" si="357"/>
        <v/>
      </c>
      <c r="BD698" s="121" t="str">
        <f t="shared" ca="1" si="358"/>
        <v/>
      </c>
      <c r="BE698" s="53" t="str">
        <f t="shared" ca="1" si="359"/>
        <v/>
      </c>
      <c r="BF698" t="str">
        <f t="shared" ca="1" si="360"/>
        <v/>
      </c>
      <c r="BG698" s="121" t="str">
        <f t="shared" ca="1" si="361"/>
        <v/>
      </c>
      <c r="BH698" s="53" t="str">
        <f t="shared" ca="1" si="362"/>
        <v/>
      </c>
    </row>
    <row r="699" spans="1:60" ht="15.75" thickBot="1" x14ac:dyDescent="0.3">
      <c r="A699" s="48"/>
      <c r="B699" s="48"/>
      <c r="C699" s="48"/>
      <c r="D699" s="48"/>
      <c r="E699" s="48"/>
      <c r="F699" s="48"/>
      <c r="G699" s="48"/>
      <c r="H699" s="48"/>
      <c r="I699" s="48"/>
      <c r="J699" s="220" t="str">
        <f>IF(ISBLANK($G699),"",VLOOKUP($G699,'Chp 3 - Condition Assessment'!$N$5:$R$1000,4,FALSE))</f>
        <v/>
      </c>
      <c r="K699" s="105" t="str">
        <f>IF(ISBLANK($G699),"",VLOOKUP($G699,'Chp 3 - Condition Assessment'!$N$5:$R$1000,5,FALSE))</f>
        <v/>
      </c>
      <c r="L699" s="32" t="str">
        <f t="shared" si="342"/>
        <v xml:space="preserve">  </v>
      </c>
      <c r="P699" t="b">
        <f t="shared" si="371"/>
        <v>0</v>
      </c>
      <c r="Q699" t="str">
        <f t="shared" si="339"/>
        <v/>
      </c>
      <c r="R699" s="53" t="str">
        <f t="shared" si="364"/>
        <v/>
      </c>
      <c r="S699" s="108" t="str">
        <f t="shared" si="365"/>
        <v/>
      </c>
      <c r="T699" s="81" t="str">
        <f t="shared" si="366"/>
        <v/>
      </c>
      <c r="U699" s="105" t="str">
        <f t="shared" ca="1" si="372"/>
        <v/>
      </c>
      <c r="V699" s="105" t="str">
        <f t="shared" ca="1" si="372"/>
        <v/>
      </c>
      <c r="W699" s="105" t="str">
        <f t="shared" ca="1" si="372"/>
        <v/>
      </c>
      <c r="X699" s="105" t="str">
        <f t="shared" ca="1" si="372"/>
        <v/>
      </c>
      <c r="Y699" s="105" t="str">
        <f t="shared" ca="1" si="372"/>
        <v/>
      </c>
      <c r="AB699" s="111" t="str">
        <f t="shared" si="368"/>
        <v xml:space="preserve"> </v>
      </c>
      <c r="AC699" s="135"/>
      <c r="AD699" s="136"/>
      <c r="AE699" s="118" t="str">
        <f t="shared" si="343"/>
        <v/>
      </c>
      <c r="AF699" s="135"/>
      <c r="AG699" s="136"/>
      <c r="AH699" s="118" t="str">
        <f t="shared" si="344"/>
        <v/>
      </c>
      <c r="AI699" s="135"/>
      <c r="AJ699" s="136"/>
      <c r="AK699" s="118" t="str">
        <f t="shared" si="345"/>
        <v/>
      </c>
      <c r="AL699" s="135"/>
      <c r="AM699" s="136"/>
      <c r="AN699" s="118" t="str">
        <f t="shared" si="346"/>
        <v/>
      </c>
      <c r="AO699" s="135"/>
      <c r="AP699" s="136"/>
      <c r="AQ699" s="118" t="str">
        <f t="shared" si="347"/>
        <v/>
      </c>
      <c r="AT699" s="111" t="str">
        <f t="shared" si="348"/>
        <v xml:space="preserve"> </v>
      </c>
      <c r="AU699" t="str">
        <f t="shared" ca="1" si="349"/>
        <v/>
      </c>
      <c r="AV699" s="53" t="str">
        <f t="shared" ca="1" si="350"/>
        <v/>
      </c>
      <c r="AW699" t="str">
        <f t="shared" ca="1" si="351"/>
        <v/>
      </c>
      <c r="AX699" s="121" t="str">
        <f t="shared" ca="1" si="352"/>
        <v/>
      </c>
      <c r="AY699" s="53" t="str">
        <f t="shared" ca="1" si="353"/>
        <v/>
      </c>
      <c r="AZ699" t="str">
        <f t="shared" ca="1" si="354"/>
        <v/>
      </c>
      <c r="BA699" s="121" t="str">
        <f t="shared" ca="1" si="355"/>
        <v/>
      </c>
      <c r="BB699" s="53" t="str">
        <f t="shared" ca="1" si="356"/>
        <v/>
      </c>
      <c r="BC699" t="str">
        <f t="shared" ca="1" si="357"/>
        <v/>
      </c>
      <c r="BD699" s="121" t="str">
        <f t="shared" ca="1" si="358"/>
        <v/>
      </c>
      <c r="BE699" s="53" t="str">
        <f t="shared" ca="1" si="359"/>
        <v/>
      </c>
      <c r="BF699" t="str">
        <f t="shared" ca="1" si="360"/>
        <v/>
      </c>
      <c r="BG699" s="121" t="str">
        <f t="shared" ca="1" si="361"/>
        <v/>
      </c>
      <c r="BH699" s="53" t="str">
        <f t="shared" ca="1" si="362"/>
        <v/>
      </c>
    </row>
    <row r="700" spans="1:60" ht="15.75" thickBot="1" x14ac:dyDescent="0.3">
      <c r="A700" s="48"/>
      <c r="B700" s="48"/>
      <c r="C700" s="48"/>
      <c r="D700" s="48"/>
      <c r="E700" s="48"/>
      <c r="F700" s="48"/>
      <c r="G700" s="48"/>
      <c r="H700" s="48"/>
      <c r="I700" s="48"/>
      <c r="J700" s="220" t="str">
        <f>IF(ISBLANK($G700),"",VLOOKUP($G700,'Chp 3 - Condition Assessment'!$N$5:$R$1000,4,FALSE))</f>
        <v/>
      </c>
      <c r="K700" s="105" t="str">
        <f>IF(ISBLANK($G700),"",VLOOKUP($G700,'Chp 3 - Condition Assessment'!$N$5:$R$1000,5,FALSE))</f>
        <v/>
      </c>
      <c r="L700" s="32" t="str">
        <f t="shared" si="342"/>
        <v xml:space="preserve">  </v>
      </c>
      <c r="P700" t="b">
        <f t="shared" si="371"/>
        <v>0</v>
      </c>
      <c r="Q700" t="str">
        <f t="shared" ref="Q700:Q763" si="373">IFERROR(IF(OR(ISBLANK(O700),O700="Grand Total"),"",SUMIF(L:L,O700,F:F)),"")</f>
        <v/>
      </c>
      <c r="R700" s="53" t="str">
        <f t="shared" si="364"/>
        <v/>
      </c>
      <c r="S700" s="108" t="str">
        <f t="shared" si="365"/>
        <v/>
      </c>
      <c r="T700" s="81" t="str">
        <f t="shared" si="366"/>
        <v/>
      </c>
      <c r="U700" s="105" t="str">
        <f t="shared" ca="1" si="372"/>
        <v/>
      </c>
      <c r="V700" s="105" t="str">
        <f t="shared" ca="1" si="372"/>
        <v/>
      </c>
      <c r="W700" s="105" t="str">
        <f t="shared" ca="1" si="372"/>
        <v/>
      </c>
      <c r="X700" s="105" t="str">
        <f t="shared" ca="1" si="372"/>
        <v/>
      </c>
      <c r="Y700" s="105" t="str">
        <f t="shared" ca="1" si="372"/>
        <v/>
      </c>
      <c r="AB700" s="111" t="str">
        <f t="shared" si="368"/>
        <v xml:space="preserve"> </v>
      </c>
      <c r="AC700" s="135"/>
      <c r="AD700" s="136"/>
      <c r="AE700" s="118" t="str">
        <f t="shared" si="343"/>
        <v/>
      </c>
      <c r="AF700" s="135"/>
      <c r="AG700" s="136"/>
      <c r="AH700" s="118" t="str">
        <f t="shared" si="344"/>
        <v/>
      </c>
      <c r="AI700" s="135"/>
      <c r="AJ700" s="136"/>
      <c r="AK700" s="118" t="str">
        <f t="shared" si="345"/>
        <v/>
      </c>
      <c r="AL700" s="135"/>
      <c r="AM700" s="136"/>
      <c r="AN700" s="118" t="str">
        <f t="shared" si="346"/>
        <v/>
      </c>
      <c r="AO700" s="135"/>
      <c r="AP700" s="136"/>
      <c r="AQ700" s="118" t="str">
        <f t="shared" si="347"/>
        <v/>
      </c>
      <c r="AT700" s="111" t="str">
        <f t="shared" si="348"/>
        <v xml:space="preserve"> </v>
      </c>
      <c r="AU700" t="str">
        <f t="shared" ca="1" si="349"/>
        <v/>
      </c>
      <c r="AV700" s="53" t="str">
        <f t="shared" ca="1" si="350"/>
        <v/>
      </c>
      <c r="AW700" t="str">
        <f t="shared" ca="1" si="351"/>
        <v/>
      </c>
      <c r="AX700" s="121" t="str">
        <f t="shared" ca="1" si="352"/>
        <v/>
      </c>
      <c r="AY700" s="53" t="str">
        <f t="shared" ca="1" si="353"/>
        <v/>
      </c>
      <c r="AZ700" t="str">
        <f t="shared" ca="1" si="354"/>
        <v/>
      </c>
      <c r="BA700" s="121" t="str">
        <f t="shared" ca="1" si="355"/>
        <v/>
      </c>
      <c r="BB700" s="53" t="str">
        <f t="shared" ca="1" si="356"/>
        <v/>
      </c>
      <c r="BC700" t="str">
        <f t="shared" ca="1" si="357"/>
        <v/>
      </c>
      <c r="BD700" s="121" t="str">
        <f t="shared" ca="1" si="358"/>
        <v/>
      </c>
      <c r="BE700" s="53" t="str">
        <f t="shared" ca="1" si="359"/>
        <v/>
      </c>
      <c r="BF700" t="str">
        <f t="shared" ca="1" si="360"/>
        <v/>
      </c>
      <c r="BG700" s="121" t="str">
        <f t="shared" ca="1" si="361"/>
        <v/>
      </c>
      <c r="BH700" s="53" t="str">
        <f t="shared" ca="1" si="362"/>
        <v/>
      </c>
    </row>
    <row r="701" spans="1:60" ht="15.75" thickBot="1" x14ac:dyDescent="0.3">
      <c r="A701" s="48"/>
      <c r="B701" s="48"/>
      <c r="C701" s="48"/>
      <c r="D701" s="48"/>
      <c r="E701" s="48"/>
      <c r="F701" s="48"/>
      <c r="G701" s="48"/>
      <c r="H701" s="48"/>
      <c r="I701" s="48"/>
      <c r="J701" s="220" t="str">
        <f>IF(ISBLANK($G701),"",VLOOKUP($G701,'Chp 3 - Condition Assessment'!$N$5:$R$1000,4,FALSE))</f>
        <v/>
      </c>
      <c r="K701" s="105" t="str">
        <f>IF(ISBLANK($G701),"",VLOOKUP($G701,'Chp 3 - Condition Assessment'!$N$5:$R$1000,5,FALSE))</f>
        <v/>
      </c>
      <c r="L701" s="32" t="str">
        <f t="shared" si="342"/>
        <v xml:space="preserve">  </v>
      </c>
      <c r="P701" t="b">
        <f t="shared" si="371"/>
        <v>0</v>
      </c>
      <c r="Q701" t="str">
        <f t="shared" si="373"/>
        <v/>
      </c>
      <c r="R701" s="53" t="str">
        <f t="shared" si="364"/>
        <v/>
      </c>
      <c r="S701" s="108" t="str">
        <f t="shared" si="365"/>
        <v/>
      </c>
      <c r="T701" s="81" t="str">
        <f t="shared" si="366"/>
        <v/>
      </c>
      <c r="U701" s="105" t="str">
        <f t="shared" ca="1" si="372"/>
        <v/>
      </c>
      <c r="V701" s="105" t="str">
        <f t="shared" ca="1" si="372"/>
        <v/>
      </c>
      <c r="W701" s="105" t="str">
        <f t="shared" ca="1" si="372"/>
        <v/>
      </c>
      <c r="X701" s="105" t="str">
        <f t="shared" ca="1" si="372"/>
        <v/>
      </c>
      <c r="Y701" s="105" t="str">
        <f t="shared" ca="1" si="372"/>
        <v/>
      </c>
      <c r="AB701" s="111" t="str">
        <f t="shared" si="368"/>
        <v xml:space="preserve"> </v>
      </c>
      <c r="AC701" s="135"/>
      <c r="AD701" s="136"/>
      <c r="AE701" s="118" t="str">
        <f t="shared" si="343"/>
        <v/>
      </c>
      <c r="AF701" s="135"/>
      <c r="AG701" s="136"/>
      <c r="AH701" s="118" t="str">
        <f t="shared" si="344"/>
        <v/>
      </c>
      <c r="AI701" s="135"/>
      <c r="AJ701" s="136"/>
      <c r="AK701" s="118" t="str">
        <f t="shared" si="345"/>
        <v/>
      </c>
      <c r="AL701" s="135"/>
      <c r="AM701" s="136"/>
      <c r="AN701" s="118" t="str">
        <f t="shared" si="346"/>
        <v/>
      </c>
      <c r="AO701" s="135"/>
      <c r="AP701" s="136"/>
      <c r="AQ701" s="118" t="str">
        <f t="shared" si="347"/>
        <v/>
      </c>
      <c r="AT701" s="111" t="str">
        <f t="shared" si="348"/>
        <v xml:space="preserve"> </v>
      </c>
      <c r="AU701" t="str">
        <f t="shared" ca="1" si="349"/>
        <v/>
      </c>
      <c r="AV701" s="53" t="str">
        <f t="shared" ca="1" si="350"/>
        <v/>
      </c>
      <c r="AW701" t="str">
        <f t="shared" ca="1" si="351"/>
        <v/>
      </c>
      <c r="AX701" s="121" t="str">
        <f t="shared" ca="1" si="352"/>
        <v/>
      </c>
      <c r="AY701" s="53" t="str">
        <f t="shared" ca="1" si="353"/>
        <v/>
      </c>
      <c r="AZ701" t="str">
        <f t="shared" ca="1" si="354"/>
        <v/>
      </c>
      <c r="BA701" s="121" t="str">
        <f t="shared" ca="1" si="355"/>
        <v/>
      </c>
      <c r="BB701" s="53" t="str">
        <f t="shared" ca="1" si="356"/>
        <v/>
      </c>
      <c r="BC701" t="str">
        <f t="shared" ca="1" si="357"/>
        <v/>
      </c>
      <c r="BD701" s="121" t="str">
        <f t="shared" ca="1" si="358"/>
        <v/>
      </c>
      <c r="BE701" s="53" t="str">
        <f t="shared" ca="1" si="359"/>
        <v/>
      </c>
      <c r="BF701" t="str">
        <f t="shared" ca="1" si="360"/>
        <v/>
      </c>
      <c r="BG701" s="121" t="str">
        <f t="shared" ca="1" si="361"/>
        <v/>
      </c>
      <c r="BH701" s="53" t="str">
        <f t="shared" ca="1" si="362"/>
        <v/>
      </c>
    </row>
    <row r="702" spans="1:60" ht="15.75" thickBot="1" x14ac:dyDescent="0.3">
      <c r="A702" s="48"/>
      <c r="B702" s="48"/>
      <c r="C702" s="48"/>
      <c r="D702" s="48"/>
      <c r="E702" s="48"/>
      <c r="F702" s="48"/>
      <c r="G702" s="48"/>
      <c r="H702" s="48"/>
      <c r="I702" s="48"/>
      <c r="J702" s="220" t="str">
        <f>IF(ISBLANK($G702),"",VLOOKUP($G702,'Chp 3 - Condition Assessment'!$N$5:$R$1000,4,FALSE))</f>
        <v/>
      </c>
      <c r="K702" s="105" t="str">
        <f>IF(ISBLANK($G702),"",VLOOKUP($G702,'Chp 3 - Condition Assessment'!$N$5:$R$1000,5,FALSE))</f>
        <v/>
      </c>
      <c r="L702" s="32" t="str">
        <f t="shared" si="342"/>
        <v xml:space="preserve">  </v>
      </c>
      <c r="P702" t="b">
        <f t="shared" si="371"/>
        <v>0</v>
      </c>
      <c r="Q702" t="str">
        <f t="shared" si="373"/>
        <v/>
      </c>
      <c r="R702" s="53" t="str">
        <f t="shared" si="364"/>
        <v/>
      </c>
      <c r="S702" s="108" t="str">
        <f t="shared" si="365"/>
        <v/>
      </c>
      <c r="T702" s="81" t="str">
        <f t="shared" si="366"/>
        <v/>
      </c>
      <c r="U702" s="105" t="str">
        <f t="shared" ca="1" si="372"/>
        <v/>
      </c>
      <c r="V702" s="105" t="str">
        <f t="shared" ca="1" si="372"/>
        <v/>
      </c>
      <c r="W702" s="105" t="str">
        <f t="shared" ca="1" si="372"/>
        <v/>
      </c>
      <c r="X702" s="105" t="str">
        <f t="shared" ca="1" si="372"/>
        <v/>
      </c>
      <c r="Y702" s="105" t="str">
        <f t="shared" ca="1" si="372"/>
        <v/>
      </c>
      <c r="AB702" s="111" t="str">
        <f t="shared" si="368"/>
        <v xml:space="preserve"> </v>
      </c>
      <c r="AC702" s="135"/>
      <c r="AD702" s="136"/>
      <c r="AE702" s="118" t="str">
        <f t="shared" si="343"/>
        <v/>
      </c>
      <c r="AF702" s="135"/>
      <c r="AG702" s="136"/>
      <c r="AH702" s="118" t="str">
        <f t="shared" si="344"/>
        <v/>
      </c>
      <c r="AI702" s="135"/>
      <c r="AJ702" s="136"/>
      <c r="AK702" s="118" t="str">
        <f t="shared" si="345"/>
        <v/>
      </c>
      <c r="AL702" s="135"/>
      <c r="AM702" s="136"/>
      <c r="AN702" s="118" t="str">
        <f t="shared" si="346"/>
        <v/>
      </c>
      <c r="AO702" s="135"/>
      <c r="AP702" s="136"/>
      <c r="AQ702" s="118" t="str">
        <f t="shared" si="347"/>
        <v/>
      </c>
      <c r="AT702" s="111" t="str">
        <f t="shared" si="348"/>
        <v xml:space="preserve"> </v>
      </c>
      <c r="AU702" t="str">
        <f t="shared" ca="1" si="349"/>
        <v/>
      </c>
      <c r="AV702" s="53" t="str">
        <f t="shared" ca="1" si="350"/>
        <v/>
      </c>
      <c r="AW702" t="str">
        <f t="shared" ca="1" si="351"/>
        <v/>
      </c>
      <c r="AX702" s="121" t="str">
        <f t="shared" ca="1" si="352"/>
        <v/>
      </c>
      <c r="AY702" s="53" t="str">
        <f t="shared" ca="1" si="353"/>
        <v/>
      </c>
      <c r="AZ702" t="str">
        <f t="shared" ca="1" si="354"/>
        <v/>
      </c>
      <c r="BA702" s="121" t="str">
        <f t="shared" ca="1" si="355"/>
        <v/>
      </c>
      <c r="BB702" s="53" t="str">
        <f t="shared" ca="1" si="356"/>
        <v/>
      </c>
      <c r="BC702" t="str">
        <f t="shared" ca="1" si="357"/>
        <v/>
      </c>
      <c r="BD702" s="121" t="str">
        <f t="shared" ca="1" si="358"/>
        <v/>
      </c>
      <c r="BE702" s="53" t="str">
        <f t="shared" ca="1" si="359"/>
        <v/>
      </c>
      <c r="BF702" t="str">
        <f t="shared" ca="1" si="360"/>
        <v/>
      </c>
      <c r="BG702" s="121" t="str">
        <f t="shared" ca="1" si="361"/>
        <v/>
      </c>
      <c r="BH702" s="53" t="str">
        <f t="shared" ca="1" si="362"/>
        <v/>
      </c>
    </row>
    <row r="703" spans="1:60" ht="15.75" thickBot="1" x14ac:dyDescent="0.3">
      <c r="A703" s="48"/>
      <c r="B703" s="48"/>
      <c r="C703" s="48"/>
      <c r="D703" s="48"/>
      <c r="E703" s="48"/>
      <c r="F703" s="48"/>
      <c r="G703" s="48"/>
      <c r="H703" s="48"/>
      <c r="I703" s="48"/>
      <c r="J703" s="220" t="str">
        <f>IF(ISBLANK($G703),"",VLOOKUP($G703,'Chp 3 - Condition Assessment'!$N$5:$R$1000,4,FALSE))</f>
        <v/>
      </c>
      <c r="K703" s="105" t="str">
        <f>IF(ISBLANK($G703),"",VLOOKUP($G703,'Chp 3 - Condition Assessment'!$N$5:$R$1000,5,FALSE))</f>
        <v/>
      </c>
      <c r="L703" s="32" t="str">
        <f t="shared" si="342"/>
        <v xml:space="preserve">  </v>
      </c>
      <c r="P703" t="b">
        <f t="shared" si="371"/>
        <v>0</v>
      </c>
      <c r="Q703" t="str">
        <f t="shared" si="373"/>
        <v/>
      </c>
      <c r="R703" s="53" t="str">
        <f t="shared" si="364"/>
        <v/>
      </c>
      <c r="S703" s="108" t="str">
        <f t="shared" si="365"/>
        <v/>
      </c>
      <c r="T703" s="81" t="str">
        <f t="shared" si="366"/>
        <v/>
      </c>
      <c r="U703" s="105" t="str">
        <f t="shared" ca="1" si="372"/>
        <v/>
      </c>
      <c r="V703" s="105" t="str">
        <f t="shared" ca="1" si="372"/>
        <v/>
      </c>
      <c r="W703" s="105" t="str">
        <f t="shared" ca="1" si="372"/>
        <v/>
      </c>
      <c r="X703" s="105" t="str">
        <f t="shared" ca="1" si="372"/>
        <v/>
      </c>
      <c r="Y703" s="105" t="str">
        <f t="shared" ca="1" si="372"/>
        <v/>
      </c>
      <c r="AB703" s="111" t="str">
        <f t="shared" si="368"/>
        <v xml:space="preserve"> </v>
      </c>
      <c r="AC703" s="135"/>
      <c r="AD703" s="136"/>
      <c r="AE703" s="118" t="str">
        <f t="shared" si="343"/>
        <v/>
      </c>
      <c r="AF703" s="135"/>
      <c r="AG703" s="136"/>
      <c r="AH703" s="118" t="str">
        <f t="shared" si="344"/>
        <v/>
      </c>
      <c r="AI703" s="135"/>
      <c r="AJ703" s="136"/>
      <c r="AK703" s="118" t="str">
        <f t="shared" si="345"/>
        <v/>
      </c>
      <c r="AL703" s="135"/>
      <c r="AM703" s="136"/>
      <c r="AN703" s="118" t="str">
        <f t="shared" si="346"/>
        <v/>
      </c>
      <c r="AO703" s="135"/>
      <c r="AP703" s="136"/>
      <c r="AQ703" s="118" t="str">
        <f t="shared" si="347"/>
        <v/>
      </c>
      <c r="AT703" s="111" t="str">
        <f t="shared" si="348"/>
        <v xml:space="preserve"> </v>
      </c>
      <c r="AU703" t="str">
        <f t="shared" ca="1" si="349"/>
        <v/>
      </c>
      <c r="AV703" s="53" t="str">
        <f t="shared" ca="1" si="350"/>
        <v/>
      </c>
      <c r="AW703" t="str">
        <f t="shared" ca="1" si="351"/>
        <v/>
      </c>
      <c r="AX703" s="121" t="str">
        <f t="shared" ca="1" si="352"/>
        <v/>
      </c>
      <c r="AY703" s="53" t="str">
        <f t="shared" ca="1" si="353"/>
        <v/>
      </c>
      <c r="AZ703" t="str">
        <f t="shared" ca="1" si="354"/>
        <v/>
      </c>
      <c r="BA703" s="121" t="str">
        <f t="shared" ca="1" si="355"/>
        <v/>
      </c>
      <c r="BB703" s="53" t="str">
        <f t="shared" ca="1" si="356"/>
        <v/>
      </c>
      <c r="BC703" t="str">
        <f t="shared" ca="1" si="357"/>
        <v/>
      </c>
      <c r="BD703" s="121" t="str">
        <f t="shared" ca="1" si="358"/>
        <v/>
      </c>
      <c r="BE703" s="53" t="str">
        <f t="shared" ca="1" si="359"/>
        <v/>
      </c>
      <c r="BF703" t="str">
        <f t="shared" ca="1" si="360"/>
        <v/>
      </c>
      <c r="BG703" s="121" t="str">
        <f t="shared" ca="1" si="361"/>
        <v/>
      </c>
      <c r="BH703" s="53" t="str">
        <f t="shared" ca="1" si="362"/>
        <v/>
      </c>
    </row>
    <row r="704" spans="1:60" ht="15.75" thickBot="1" x14ac:dyDescent="0.3">
      <c r="A704" s="48"/>
      <c r="B704" s="48"/>
      <c r="C704" s="48"/>
      <c r="D704" s="48"/>
      <c r="E704" s="48"/>
      <c r="F704" s="48"/>
      <c r="G704" s="48"/>
      <c r="H704" s="48"/>
      <c r="I704" s="48"/>
      <c r="J704" s="220" t="str">
        <f>IF(ISBLANK($G704),"",VLOOKUP($G704,'Chp 3 - Condition Assessment'!$N$5:$R$1000,4,FALSE))</f>
        <v/>
      </c>
      <c r="K704" s="105" t="str">
        <f>IF(ISBLANK($G704),"",VLOOKUP($G704,'Chp 3 - Condition Assessment'!$N$5:$R$1000,5,FALSE))</f>
        <v/>
      </c>
      <c r="L704" s="32" t="str">
        <f t="shared" si="342"/>
        <v xml:space="preserve">  </v>
      </c>
      <c r="P704" t="b">
        <f t="shared" si="371"/>
        <v>0</v>
      </c>
      <c r="Q704" t="str">
        <f t="shared" si="373"/>
        <v/>
      </c>
      <c r="R704" s="53" t="str">
        <f t="shared" si="364"/>
        <v/>
      </c>
      <c r="S704" s="108" t="str">
        <f t="shared" si="365"/>
        <v/>
      </c>
      <c r="T704" s="81" t="str">
        <f t="shared" si="366"/>
        <v/>
      </c>
      <c r="U704" s="105" t="str">
        <f t="shared" ca="1" si="372"/>
        <v/>
      </c>
      <c r="V704" s="105" t="str">
        <f t="shared" ca="1" si="372"/>
        <v/>
      </c>
      <c r="W704" s="105" t="str">
        <f t="shared" ca="1" si="372"/>
        <v/>
      </c>
      <c r="X704" s="105" t="str">
        <f t="shared" ca="1" si="372"/>
        <v/>
      </c>
      <c r="Y704" s="105" t="str">
        <f t="shared" ca="1" si="372"/>
        <v/>
      </c>
      <c r="AB704" s="111" t="str">
        <f t="shared" si="368"/>
        <v xml:space="preserve"> </v>
      </c>
      <c r="AC704" s="135"/>
      <c r="AD704" s="136"/>
      <c r="AE704" s="118" t="str">
        <f t="shared" si="343"/>
        <v/>
      </c>
      <c r="AF704" s="135"/>
      <c r="AG704" s="136"/>
      <c r="AH704" s="118" t="str">
        <f t="shared" si="344"/>
        <v/>
      </c>
      <c r="AI704" s="135"/>
      <c r="AJ704" s="136"/>
      <c r="AK704" s="118" t="str">
        <f t="shared" si="345"/>
        <v/>
      </c>
      <c r="AL704" s="135"/>
      <c r="AM704" s="136"/>
      <c r="AN704" s="118" t="str">
        <f t="shared" si="346"/>
        <v/>
      </c>
      <c r="AO704" s="135"/>
      <c r="AP704" s="136"/>
      <c r="AQ704" s="118" t="str">
        <f t="shared" si="347"/>
        <v/>
      </c>
      <c r="AT704" s="111" t="str">
        <f t="shared" si="348"/>
        <v xml:space="preserve"> </v>
      </c>
      <c r="AU704" t="str">
        <f t="shared" ca="1" si="349"/>
        <v/>
      </c>
      <c r="AV704" s="53" t="str">
        <f t="shared" ca="1" si="350"/>
        <v/>
      </c>
      <c r="AW704" t="str">
        <f t="shared" ca="1" si="351"/>
        <v/>
      </c>
      <c r="AX704" s="121" t="str">
        <f t="shared" ca="1" si="352"/>
        <v/>
      </c>
      <c r="AY704" s="53" t="str">
        <f t="shared" ca="1" si="353"/>
        <v/>
      </c>
      <c r="AZ704" t="str">
        <f t="shared" ca="1" si="354"/>
        <v/>
      </c>
      <c r="BA704" s="121" t="str">
        <f t="shared" ca="1" si="355"/>
        <v/>
      </c>
      <c r="BB704" s="53" t="str">
        <f t="shared" ca="1" si="356"/>
        <v/>
      </c>
      <c r="BC704" t="str">
        <f t="shared" ca="1" si="357"/>
        <v/>
      </c>
      <c r="BD704" s="121" t="str">
        <f t="shared" ca="1" si="358"/>
        <v/>
      </c>
      <c r="BE704" s="53" t="str">
        <f t="shared" ca="1" si="359"/>
        <v/>
      </c>
      <c r="BF704" t="str">
        <f t="shared" ca="1" si="360"/>
        <v/>
      </c>
      <c r="BG704" s="121" t="str">
        <f t="shared" ca="1" si="361"/>
        <v/>
      </c>
      <c r="BH704" s="53" t="str">
        <f t="shared" ca="1" si="362"/>
        <v/>
      </c>
    </row>
    <row r="705" spans="1:60" ht="15.75" thickBot="1" x14ac:dyDescent="0.3">
      <c r="A705" s="48"/>
      <c r="B705" s="48"/>
      <c r="C705" s="48"/>
      <c r="D705" s="48"/>
      <c r="E705" s="48"/>
      <c r="F705" s="48"/>
      <c r="G705" s="48"/>
      <c r="H705" s="48"/>
      <c r="I705" s="48"/>
      <c r="J705" s="220" t="str">
        <f>IF(ISBLANK($G705),"",VLOOKUP($G705,'Chp 3 - Condition Assessment'!$N$5:$R$1000,4,FALSE))</f>
        <v/>
      </c>
      <c r="K705" s="105" t="str">
        <f>IF(ISBLANK($G705),"",VLOOKUP($G705,'Chp 3 - Condition Assessment'!$N$5:$R$1000,5,FALSE))</f>
        <v/>
      </c>
      <c r="L705" s="32" t="str">
        <f t="shared" si="342"/>
        <v xml:space="preserve">  </v>
      </c>
      <c r="P705" t="b">
        <f t="shared" si="371"/>
        <v>0</v>
      </c>
      <c r="Q705" t="str">
        <f t="shared" si="373"/>
        <v/>
      </c>
      <c r="R705" s="53" t="str">
        <f t="shared" si="364"/>
        <v/>
      </c>
      <c r="S705" s="108" t="str">
        <f t="shared" si="365"/>
        <v/>
      </c>
      <c r="T705" s="81" t="str">
        <f t="shared" si="366"/>
        <v/>
      </c>
      <c r="U705" s="105" t="str">
        <f t="shared" ca="1" si="372"/>
        <v/>
      </c>
      <c r="V705" s="105" t="str">
        <f t="shared" ca="1" si="372"/>
        <v/>
      </c>
      <c r="W705" s="105" t="str">
        <f t="shared" ca="1" si="372"/>
        <v/>
      </c>
      <c r="X705" s="105" t="str">
        <f t="shared" ca="1" si="372"/>
        <v/>
      </c>
      <c r="Y705" s="105" t="str">
        <f t="shared" ca="1" si="372"/>
        <v/>
      </c>
      <c r="AB705" s="111" t="str">
        <f t="shared" si="368"/>
        <v xml:space="preserve"> </v>
      </c>
      <c r="AC705" s="135"/>
      <c r="AD705" s="136"/>
      <c r="AE705" s="118" t="str">
        <f t="shared" si="343"/>
        <v/>
      </c>
      <c r="AF705" s="135"/>
      <c r="AG705" s="136"/>
      <c r="AH705" s="118" t="str">
        <f t="shared" si="344"/>
        <v/>
      </c>
      <c r="AI705" s="135"/>
      <c r="AJ705" s="136"/>
      <c r="AK705" s="118" t="str">
        <f t="shared" si="345"/>
        <v/>
      </c>
      <c r="AL705" s="135"/>
      <c r="AM705" s="136"/>
      <c r="AN705" s="118" t="str">
        <f t="shared" si="346"/>
        <v/>
      </c>
      <c r="AO705" s="135"/>
      <c r="AP705" s="136"/>
      <c r="AQ705" s="118" t="str">
        <f t="shared" si="347"/>
        <v/>
      </c>
      <c r="AT705" s="111" t="str">
        <f t="shared" si="348"/>
        <v xml:space="preserve"> </v>
      </c>
      <c r="AU705" t="str">
        <f t="shared" ca="1" si="349"/>
        <v/>
      </c>
      <c r="AV705" s="53" t="str">
        <f t="shared" ca="1" si="350"/>
        <v/>
      </c>
      <c r="AW705" t="str">
        <f t="shared" ca="1" si="351"/>
        <v/>
      </c>
      <c r="AX705" s="121" t="str">
        <f t="shared" ca="1" si="352"/>
        <v/>
      </c>
      <c r="AY705" s="53" t="str">
        <f t="shared" ca="1" si="353"/>
        <v/>
      </c>
      <c r="AZ705" t="str">
        <f t="shared" ca="1" si="354"/>
        <v/>
      </c>
      <c r="BA705" s="121" t="str">
        <f t="shared" ca="1" si="355"/>
        <v/>
      </c>
      <c r="BB705" s="53" t="str">
        <f t="shared" ca="1" si="356"/>
        <v/>
      </c>
      <c r="BC705" t="str">
        <f t="shared" ca="1" si="357"/>
        <v/>
      </c>
      <c r="BD705" s="121" t="str">
        <f t="shared" ca="1" si="358"/>
        <v/>
      </c>
      <c r="BE705" s="53" t="str">
        <f t="shared" ca="1" si="359"/>
        <v/>
      </c>
      <c r="BF705" t="str">
        <f t="shared" ca="1" si="360"/>
        <v/>
      </c>
      <c r="BG705" s="121" t="str">
        <f t="shared" ca="1" si="361"/>
        <v/>
      </c>
      <c r="BH705" s="53" t="str">
        <f t="shared" ca="1" si="362"/>
        <v/>
      </c>
    </row>
    <row r="706" spans="1:60" ht="15.75" thickBot="1" x14ac:dyDescent="0.3">
      <c r="A706" s="48"/>
      <c r="B706" s="48"/>
      <c r="C706" s="48"/>
      <c r="D706" s="48"/>
      <c r="E706" s="48"/>
      <c r="F706" s="48"/>
      <c r="G706" s="48"/>
      <c r="H706" s="48"/>
      <c r="I706" s="48"/>
      <c r="J706" s="220" t="str">
        <f>IF(ISBLANK($G706),"",VLOOKUP($G706,'Chp 3 - Condition Assessment'!$N$5:$R$1000,4,FALSE))</f>
        <v/>
      </c>
      <c r="K706" s="105" t="str">
        <f>IF(ISBLANK($G706),"",VLOOKUP($G706,'Chp 3 - Condition Assessment'!$N$5:$R$1000,5,FALSE))</f>
        <v/>
      </c>
      <c r="L706" s="32" t="str">
        <f t="shared" si="342"/>
        <v xml:space="preserve">  </v>
      </c>
      <c r="P706" t="b">
        <f t="shared" si="371"/>
        <v>0</v>
      </c>
      <c r="Q706" t="str">
        <f t="shared" si="373"/>
        <v/>
      </c>
      <c r="R706" s="53" t="str">
        <f t="shared" si="364"/>
        <v/>
      </c>
      <c r="S706" s="108" t="str">
        <f t="shared" si="365"/>
        <v/>
      </c>
      <c r="T706" s="81" t="str">
        <f t="shared" si="366"/>
        <v/>
      </c>
      <c r="U706" s="105" t="str">
        <f t="shared" ref="U706:Y715" ca="1" si="374">IFERROR(IF((U$10-$S706)&lt;=$T706,$Q706,0),"")</f>
        <v/>
      </c>
      <c r="V706" s="105" t="str">
        <f t="shared" ca="1" si="374"/>
        <v/>
      </c>
      <c r="W706" s="105" t="str">
        <f t="shared" ca="1" si="374"/>
        <v/>
      </c>
      <c r="X706" s="105" t="str">
        <f t="shared" ca="1" si="374"/>
        <v/>
      </c>
      <c r="Y706" s="105" t="str">
        <f t="shared" ca="1" si="374"/>
        <v/>
      </c>
      <c r="AB706" s="111" t="str">
        <f t="shared" si="368"/>
        <v xml:space="preserve"> </v>
      </c>
      <c r="AC706" s="135"/>
      <c r="AD706" s="136"/>
      <c r="AE706" s="118" t="str">
        <f t="shared" si="343"/>
        <v/>
      </c>
      <c r="AF706" s="135"/>
      <c r="AG706" s="136"/>
      <c r="AH706" s="118" t="str">
        <f t="shared" si="344"/>
        <v/>
      </c>
      <c r="AI706" s="135"/>
      <c r="AJ706" s="136"/>
      <c r="AK706" s="118" t="str">
        <f t="shared" si="345"/>
        <v/>
      </c>
      <c r="AL706" s="135"/>
      <c r="AM706" s="136"/>
      <c r="AN706" s="118" t="str">
        <f t="shared" si="346"/>
        <v/>
      </c>
      <c r="AO706" s="135"/>
      <c r="AP706" s="136"/>
      <c r="AQ706" s="118" t="str">
        <f t="shared" si="347"/>
        <v/>
      </c>
      <c r="AT706" s="111" t="str">
        <f t="shared" si="348"/>
        <v xml:space="preserve"> </v>
      </c>
      <c r="AU706" t="str">
        <f t="shared" ca="1" si="349"/>
        <v/>
      </c>
      <c r="AV706" s="53" t="str">
        <f t="shared" ca="1" si="350"/>
        <v/>
      </c>
      <c r="AW706" t="str">
        <f t="shared" ca="1" si="351"/>
        <v/>
      </c>
      <c r="AX706" s="121" t="str">
        <f t="shared" ca="1" si="352"/>
        <v/>
      </c>
      <c r="AY706" s="53" t="str">
        <f t="shared" ca="1" si="353"/>
        <v/>
      </c>
      <c r="AZ706" t="str">
        <f t="shared" ca="1" si="354"/>
        <v/>
      </c>
      <c r="BA706" s="121" t="str">
        <f t="shared" ca="1" si="355"/>
        <v/>
      </c>
      <c r="BB706" s="53" t="str">
        <f t="shared" ca="1" si="356"/>
        <v/>
      </c>
      <c r="BC706" t="str">
        <f t="shared" ca="1" si="357"/>
        <v/>
      </c>
      <c r="BD706" s="121" t="str">
        <f t="shared" ca="1" si="358"/>
        <v/>
      </c>
      <c r="BE706" s="53" t="str">
        <f t="shared" ca="1" si="359"/>
        <v/>
      </c>
      <c r="BF706" t="str">
        <f t="shared" ca="1" si="360"/>
        <v/>
      </c>
      <c r="BG706" s="121" t="str">
        <f t="shared" ca="1" si="361"/>
        <v/>
      </c>
      <c r="BH706" s="53" t="str">
        <f t="shared" ca="1" si="362"/>
        <v/>
      </c>
    </row>
    <row r="707" spans="1:60" ht="15.75" thickBot="1" x14ac:dyDescent="0.3">
      <c r="A707" s="48"/>
      <c r="B707" s="48"/>
      <c r="C707" s="48"/>
      <c r="D707" s="48"/>
      <c r="E707" s="48"/>
      <c r="F707" s="48"/>
      <c r="G707" s="48"/>
      <c r="H707" s="48"/>
      <c r="I707" s="48"/>
      <c r="J707" s="220" t="str">
        <f>IF(ISBLANK($G707),"",VLOOKUP($G707,'Chp 3 - Condition Assessment'!$N$5:$R$1000,4,FALSE))</f>
        <v/>
      </c>
      <c r="K707" s="105" t="str">
        <f>IF(ISBLANK($G707),"",VLOOKUP($G707,'Chp 3 - Condition Assessment'!$N$5:$R$1000,5,FALSE))</f>
        <v/>
      </c>
      <c r="L707" s="32" t="str">
        <f t="shared" si="342"/>
        <v xml:space="preserve">  </v>
      </c>
      <c r="P707" t="b">
        <f t="shared" si="371"/>
        <v>0</v>
      </c>
      <c r="Q707" t="str">
        <f t="shared" si="373"/>
        <v/>
      </c>
      <c r="R707" s="53" t="str">
        <f t="shared" si="364"/>
        <v/>
      </c>
      <c r="S707" s="108" t="str">
        <f t="shared" si="365"/>
        <v/>
      </c>
      <c r="T707" s="81" t="str">
        <f t="shared" si="366"/>
        <v/>
      </c>
      <c r="U707" s="105" t="str">
        <f t="shared" ca="1" si="374"/>
        <v/>
      </c>
      <c r="V707" s="105" t="str">
        <f t="shared" ca="1" si="374"/>
        <v/>
      </c>
      <c r="W707" s="105" t="str">
        <f t="shared" ca="1" si="374"/>
        <v/>
      </c>
      <c r="X707" s="105" t="str">
        <f t="shared" ca="1" si="374"/>
        <v/>
      </c>
      <c r="Y707" s="105" t="str">
        <f t="shared" ca="1" si="374"/>
        <v/>
      </c>
      <c r="AB707" s="111" t="str">
        <f t="shared" si="368"/>
        <v xml:space="preserve"> </v>
      </c>
      <c r="AC707" s="135"/>
      <c r="AD707" s="136"/>
      <c r="AE707" s="118" t="str">
        <f t="shared" si="343"/>
        <v/>
      </c>
      <c r="AF707" s="135"/>
      <c r="AG707" s="136"/>
      <c r="AH707" s="118" t="str">
        <f t="shared" si="344"/>
        <v/>
      </c>
      <c r="AI707" s="135"/>
      <c r="AJ707" s="136"/>
      <c r="AK707" s="118" t="str">
        <f t="shared" si="345"/>
        <v/>
      </c>
      <c r="AL707" s="135"/>
      <c r="AM707" s="136"/>
      <c r="AN707" s="118" t="str">
        <f t="shared" si="346"/>
        <v/>
      </c>
      <c r="AO707" s="135"/>
      <c r="AP707" s="136"/>
      <c r="AQ707" s="118" t="str">
        <f t="shared" si="347"/>
        <v/>
      </c>
      <c r="AT707" s="111" t="str">
        <f t="shared" si="348"/>
        <v xml:space="preserve"> </v>
      </c>
      <c r="AU707" t="str">
        <f t="shared" ca="1" si="349"/>
        <v/>
      </c>
      <c r="AV707" s="53" t="str">
        <f t="shared" ca="1" si="350"/>
        <v/>
      </c>
      <c r="AW707" t="str">
        <f t="shared" ca="1" si="351"/>
        <v/>
      </c>
      <c r="AX707" s="121" t="str">
        <f t="shared" ca="1" si="352"/>
        <v/>
      </c>
      <c r="AY707" s="53" t="str">
        <f t="shared" ca="1" si="353"/>
        <v/>
      </c>
      <c r="AZ707" t="str">
        <f t="shared" ca="1" si="354"/>
        <v/>
      </c>
      <c r="BA707" s="121" t="str">
        <f t="shared" ca="1" si="355"/>
        <v/>
      </c>
      <c r="BB707" s="53" t="str">
        <f t="shared" ca="1" si="356"/>
        <v/>
      </c>
      <c r="BC707" t="str">
        <f t="shared" ca="1" si="357"/>
        <v/>
      </c>
      <c r="BD707" s="121" t="str">
        <f t="shared" ca="1" si="358"/>
        <v/>
      </c>
      <c r="BE707" s="53" t="str">
        <f t="shared" ca="1" si="359"/>
        <v/>
      </c>
      <c r="BF707" t="str">
        <f t="shared" ca="1" si="360"/>
        <v/>
      </c>
      <c r="BG707" s="121" t="str">
        <f t="shared" ca="1" si="361"/>
        <v/>
      </c>
      <c r="BH707" s="53" t="str">
        <f t="shared" ca="1" si="362"/>
        <v/>
      </c>
    </row>
    <row r="708" spans="1:60" ht="15.75" thickBot="1" x14ac:dyDescent="0.3">
      <c r="A708" s="48"/>
      <c r="B708" s="48"/>
      <c r="C708" s="48"/>
      <c r="D708" s="48"/>
      <c r="E708" s="48"/>
      <c r="F708" s="48"/>
      <c r="G708" s="48"/>
      <c r="H708" s="48"/>
      <c r="I708" s="48"/>
      <c r="J708" s="220" t="str">
        <f>IF(ISBLANK($G708),"",VLOOKUP($G708,'Chp 3 - Condition Assessment'!$N$5:$R$1000,4,FALSE))</f>
        <v/>
      </c>
      <c r="K708" s="105" t="str">
        <f>IF(ISBLANK($G708),"",VLOOKUP($G708,'Chp 3 - Condition Assessment'!$N$5:$R$1000,5,FALSE))</f>
        <v/>
      </c>
      <c r="L708" s="32" t="str">
        <f t="shared" si="342"/>
        <v xml:space="preserve">  </v>
      </c>
      <c r="P708" t="b">
        <f t="shared" si="371"/>
        <v>0</v>
      </c>
      <c r="Q708" t="str">
        <f t="shared" si="373"/>
        <v/>
      </c>
      <c r="R708" s="53" t="str">
        <f t="shared" si="364"/>
        <v/>
      </c>
      <c r="S708" s="108" t="str">
        <f t="shared" si="365"/>
        <v/>
      </c>
      <c r="T708" s="81" t="str">
        <f t="shared" si="366"/>
        <v/>
      </c>
      <c r="U708" s="105" t="str">
        <f t="shared" ca="1" si="374"/>
        <v/>
      </c>
      <c r="V708" s="105" t="str">
        <f t="shared" ca="1" si="374"/>
        <v/>
      </c>
      <c r="W708" s="105" t="str">
        <f t="shared" ca="1" si="374"/>
        <v/>
      </c>
      <c r="X708" s="105" t="str">
        <f t="shared" ca="1" si="374"/>
        <v/>
      </c>
      <c r="Y708" s="105" t="str">
        <f t="shared" ca="1" si="374"/>
        <v/>
      </c>
      <c r="AB708" s="111" t="str">
        <f t="shared" si="368"/>
        <v xml:space="preserve"> </v>
      </c>
      <c r="AC708" s="135"/>
      <c r="AD708" s="136"/>
      <c r="AE708" s="118" t="str">
        <f t="shared" si="343"/>
        <v/>
      </c>
      <c r="AF708" s="135"/>
      <c r="AG708" s="136"/>
      <c r="AH708" s="118" t="str">
        <f t="shared" si="344"/>
        <v/>
      </c>
      <c r="AI708" s="135"/>
      <c r="AJ708" s="136"/>
      <c r="AK708" s="118" t="str">
        <f t="shared" si="345"/>
        <v/>
      </c>
      <c r="AL708" s="135"/>
      <c r="AM708" s="136"/>
      <c r="AN708" s="118" t="str">
        <f t="shared" si="346"/>
        <v/>
      </c>
      <c r="AO708" s="135"/>
      <c r="AP708" s="136"/>
      <c r="AQ708" s="118" t="str">
        <f t="shared" si="347"/>
        <v/>
      </c>
      <c r="AT708" s="111" t="str">
        <f t="shared" si="348"/>
        <v xml:space="preserve"> </v>
      </c>
      <c r="AU708" t="str">
        <f t="shared" ca="1" si="349"/>
        <v/>
      </c>
      <c r="AV708" s="53" t="str">
        <f t="shared" ca="1" si="350"/>
        <v/>
      </c>
      <c r="AW708" t="str">
        <f t="shared" ca="1" si="351"/>
        <v/>
      </c>
      <c r="AX708" s="121" t="str">
        <f t="shared" ca="1" si="352"/>
        <v/>
      </c>
      <c r="AY708" s="53" t="str">
        <f t="shared" ca="1" si="353"/>
        <v/>
      </c>
      <c r="AZ708" t="str">
        <f t="shared" ca="1" si="354"/>
        <v/>
      </c>
      <c r="BA708" s="121" t="str">
        <f t="shared" ca="1" si="355"/>
        <v/>
      </c>
      <c r="BB708" s="53" t="str">
        <f t="shared" ca="1" si="356"/>
        <v/>
      </c>
      <c r="BC708" t="str">
        <f t="shared" ca="1" si="357"/>
        <v/>
      </c>
      <c r="BD708" s="121" t="str">
        <f t="shared" ca="1" si="358"/>
        <v/>
      </c>
      <c r="BE708" s="53" t="str">
        <f t="shared" ca="1" si="359"/>
        <v/>
      </c>
      <c r="BF708" t="str">
        <f t="shared" ca="1" si="360"/>
        <v/>
      </c>
      <c r="BG708" s="121" t="str">
        <f t="shared" ca="1" si="361"/>
        <v/>
      </c>
      <c r="BH708" s="53" t="str">
        <f t="shared" ca="1" si="362"/>
        <v/>
      </c>
    </row>
    <row r="709" spans="1:60" ht="15.75" thickBot="1" x14ac:dyDescent="0.3">
      <c r="A709" s="48"/>
      <c r="B709" s="48"/>
      <c r="C709" s="48"/>
      <c r="D709" s="48"/>
      <c r="E709" s="48"/>
      <c r="F709" s="48"/>
      <c r="G709" s="48"/>
      <c r="H709" s="48"/>
      <c r="I709" s="48"/>
      <c r="J709" s="220" t="str">
        <f>IF(ISBLANK($G709),"",VLOOKUP($G709,'Chp 3 - Condition Assessment'!$N$5:$R$1000,4,FALSE))</f>
        <v/>
      </c>
      <c r="K709" s="105" t="str">
        <f>IF(ISBLANK($G709),"",VLOOKUP($G709,'Chp 3 - Condition Assessment'!$N$5:$R$1000,5,FALSE))</f>
        <v/>
      </c>
      <c r="L709" s="32" t="str">
        <f t="shared" si="342"/>
        <v xml:space="preserve">  </v>
      </c>
      <c r="P709" t="b">
        <f t="shared" si="371"/>
        <v>0</v>
      </c>
      <c r="Q709" t="str">
        <f t="shared" si="373"/>
        <v/>
      </c>
      <c r="R709" s="53" t="str">
        <f t="shared" si="364"/>
        <v/>
      </c>
      <c r="S709" s="108" t="str">
        <f t="shared" si="365"/>
        <v/>
      </c>
      <c r="T709" s="81" t="str">
        <f t="shared" si="366"/>
        <v/>
      </c>
      <c r="U709" s="105" t="str">
        <f t="shared" ca="1" si="374"/>
        <v/>
      </c>
      <c r="V709" s="105" t="str">
        <f t="shared" ca="1" si="374"/>
        <v/>
      </c>
      <c r="W709" s="105" t="str">
        <f t="shared" ca="1" si="374"/>
        <v/>
      </c>
      <c r="X709" s="105" t="str">
        <f t="shared" ca="1" si="374"/>
        <v/>
      </c>
      <c r="Y709" s="105" t="str">
        <f t="shared" ca="1" si="374"/>
        <v/>
      </c>
      <c r="AB709" s="111" t="str">
        <f t="shared" si="368"/>
        <v xml:space="preserve"> </v>
      </c>
      <c r="AC709" s="135"/>
      <c r="AD709" s="136"/>
      <c r="AE709" s="118" t="str">
        <f t="shared" si="343"/>
        <v/>
      </c>
      <c r="AF709" s="135"/>
      <c r="AG709" s="136"/>
      <c r="AH709" s="118" t="str">
        <f t="shared" si="344"/>
        <v/>
      </c>
      <c r="AI709" s="135"/>
      <c r="AJ709" s="136"/>
      <c r="AK709" s="118" t="str">
        <f t="shared" si="345"/>
        <v/>
      </c>
      <c r="AL709" s="135"/>
      <c r="AM709" s="136"/>
      <c r="AN709" s="118" t="str">
        <f t="shared" si="346"/>
        <v/>
      </c>
      <c r="AO709" s="135"/>
      <c r="AP709" s="136"/>
      <c r="AQ709" s="118" t="str">
        <f t="shared" si="347"/>
        <v/>
      </c>
      <c r="AT709" s="111" t="str">
        <f t="shared" si="348"/>
        <v xml:space="preserve"> </v>
      </c>
      <c r="AU709" t="str">
        <f t="shared" ca="1" si="349"/>
        <v/>
      </c>
      <c r="AV709" s="53" t="str">
        <f t="shared" ca="1" si="350"/>
        <v/>
      </c>
      <c r="AW709" t="str">
        <f t="shared" ca="1" si="351"/>
        <v/>
      </c>
      <c r="AX709" s="121" t="str">
        <f t="shared" ca="1" si="352"/>
        <v/>
      </c>
      <c r="AY709" s="53" t="str">
        <f t="shared" ca="1" si="353"/>
        <v/>
      </c>
      <c r="AZ709" t="str">
        <f t="shared" ca="1" si="354"/>
        <v/>
      </c>
      <c r="BA709" s="121" t="str">
        <f t="shared" ca="1" si="355"/>
        <v/>
      </c>
      <c r="BB709" s="53" t="str">
        <f t="shared" ca="1" si="356"/>
        <v/>
      </c>
      <c r="BC709" t="str">
        <f t="shared" ca="1" si="357"/>
        <v/>
      </c>
      <c r="BD709" s="121" t="str">
        <f t="shared" ca="1" si="358"/>
        <v/>
      </c>
      <c r="BE709" s="53" t="str">
        <f t="shared" ca="1" si="359"/>
        <v/>
      </c>
      <c r="BF709" t="str">
        <f t="shared" ca="1" si="360"/>
        <v/>
      </c>
      <c r="BG709" s="121" t="str">
        <f t="shared" ca="1" si="361"/>
        <v/>
      </c>
      <c r="BH709" s="53" t="str">
        <f t="shared" ca="1" si="362"/>
        <v/>
      </c>
    </row>
    <row r="710" spans="1:60" ht="15.75" thickBot="1" x14ac:dyDescent="0.3">
      <c r="A710" s="48"/>
      <c r="B710" s="48"/>
      <c r="C710" s="48"/>
      <c r="D710" s="48"/>
      <c r="E710" s="48"/>
      <c r="F710" s="48"/>
      <c r="G710" s="48"/>
      <c r="H710" s="48"/>
      <c r="I710" s="48"/>
      <c r="J710" s="220" t="str">
        <f>IF(ISBLANK($G710),"",VLOOKUP($G710,'Chp 3 - Condition Assessment'!$N$5:$R$1000,4,FALSE))</f>
        <v/>
      </c>
      <c r="K710" s="105" t="str">
        <f>IF(ISBLANK($G710),"",VLOOKUP($G710,'Chp 3 - Condition Assessment'!$N$5:$R$1000,5,FALSE))</f>
        <v/>
      </c>
      <c r="L710" s="32" t="str">
        <f t="shared" si="342"/>
        <v xml:space="preserve">  </v>
      </c>
      <c r="P710" t="b">
        <f t="shared" si="371"/>
        <v>0</v>
      </c>
      <c r="Q710" t="str">
        <f t="shared" si="373"/>
        <v/>
      </c>
      <c r="R710" s="53" t="str">
        <f t="shared" si="364"/>
        <v/>
      </c>
      <c r="S710" s="108" t="str">
        <f t="shared" si="365"/>
        <v/>
      </c>
      <c r="T710" s="81" t="str">
        <f t="shared" si="366"/>
        <v/>
      </c>
      <c r="U710" s="105" t="str">
        <f t="shared" ca="1" si="374"/>
        <v/>
      </c>
      <c r="V710" s="105" t="str">
        <f t="shared" ca="1" si="374"/>
        <v/>
      </c>
      <c r="W710" s="105" t="str">
        <f t="shared" ca="1" si="374"/>
        <v/>
      </c>
      <c r="X710" s="105" t="str">
        <f t="shared" ca="1" si="374"/>
        <v/>
      </c>
      <c r="Y710" s="105" t="str">
        <f t="shared" ca="1" si="374"/>
        <v/>
      </c>
      <c r="AB710" s="111" t="str">
        <f t="shared" si="368"/>
        <v xml:space="preserve"> </v>
      </c>
      <c r="AC710" s="135"/>
      <c r="AD710" s="136"/>
      <c r="AE710" s="118" t="str">
        <f t="shared" si="343"/>
        <v/>
      </c>
      <c r="AF710" s="135"/>
      <c r="AG710" s="136"/>
      <c r="AH710" s="118" t="str">
        <f t="shared" si="344"/>
        <v/>
      </c>
      <c r="AI710" s="135"/>
      <c r="AJ710" s="136"/>
      <c r="AK710" s="118" t="str">
        <f t="shared" si="345"/>
        <v/>
      </c>
      <c r="AL710" s="135"/>
      <c r="AM710" s="136"/>
      <c r="AN710" s="118" t="str">
        <f t="shared" si="346"/>
        <v/>
      </c>
      <c r="AO710" s="135"/>
      <c r="AP710" s="136"/>
      <c r="AQ710" s="118" t="str">
        <f t="shared" si="347"/>
        <v/>
      </c>
      <c r="AT710" s="111" t="str">
        <f t="shared" si="348"/>
        <v xml:space="preserve"> </v>
      </c>
      <c r="AU710" t="str">
        <f t="shared" ca="1" si="349"/>
        <v/>
      </c>
      <c r="AV710" s="53" t="str">
        <f t="shared" ca="1" si="350"/>
        <v/>
      </c>
      <c r="AW710" t="str">
        <f t="shared" ca="1" si="351"/>
        <v/>
      </c>
      <c r="AX710" s="121" t="str">
        <f t="shared" ca="1" si="352"/>
        <v/>
      </c>
      <c r="AY710" s="53" t="str">
        <f t="shared" ca="1" si="353"/>
        <v/>
      </c>
      <c r="AZ710" t="str">
        <f t="shared" ca="1" si="354"/>
        <v/>
      </c>
      <c r="BA710" s="121" t="str">
        <f t="shared" ca="1" si="355"/>
        <v/>
      </c>
      <c r="BB710" s="53" t="str">
        <f t="shared" ca="1" si="356"/>
        <v/>
      </c>
      <c r="BC710" t="str">
        <f t="shared" ca="1" si="357"/>
        <v/>
      </c>
      <c r="BD710" s="121" t="str">
        <f t="shared" ca="1" si="358"/>
        <v/>
      </c>
      <c r="BE710" s="53" t="str">
        <f t="shared" ca="1" si="359"/>
        <v/>
      </c>
      <c r="BF710" t="str">
        <f t="shared" ca="1" si="360"/>
        <v/>
      </c>
      <c r="BG710" s="121" t="str">
        <f t="shared" ca="1" si="361"/>
        <v/>
      </c>
      <c r="BH710" s="53" t="str">
        <f t="shared" ca="1" si="362"/>
        <v/>
      </c>
    </row>
    <row r="711" spans="1:60" ht="15.75" thickBot="1" x14ac:dyDescent="0.3">
      <c r="A711" s="48"/>
      <c r="B711" s="48"/>
      <c r="C711" s="48"/>
      <c r="D711" s="48"/>
      <c r="E711" s="48"/>
      <c r="F711" s="48"/>
      <c r="G711" s="48"/>
      <c r="H711" s="48"/>
      <c r="I711" s="48"/>
      <c r="J711" s="220" t="str">
        <f>IF(ISBLANK($G711),"",VLOOKUP($G711,'Chp 3 - Condition Assessment'!$N$5:$R$1000,4,FALSE))</f>
        <v/>
      </c>
      <c r="K711" s="105" t="str">
        <f>IF(ISBLANK($G711),"",VLOOKUP($G711,'Chp 3 - Condition Assessment'!$N$5:$R$1000,5,FALSE))</f>
        <v/>
      </c>
      <c r="L711" s="32" t="str">
        <f t="shared" si="342"/>
        <v xml:space="preserve">  </v>
      </c>
      <c r="P711" t="b">
        <f t="shared" si="371"/>
        <v>0</v>
      </c>
      <c r="Q711" t="str">
        <f t="shared" si="373"/>
        <v/>
      </c>
      <c r="R711" s="53" t="str">
        <f t="shared" si="364"/>
        <v/>
      </c>
      <c r="S711" s="108" t="str">
        <f t="shared" si="365"/>
        <v/>
      </c>
      <c r="T711" s="81" t="str">
        <f t="shared" si="366"/>
        <v/>
      </c>
      <c r="U711" s="105" t="str">
        <f t="shared" ca="1" si="374"/>
        <v/>
      </c>
      <c r="V711" s="105" t="str">
        <f t="shared" ca="1" si="374"/>
        <v/>
      </c>
      <c r="W711" s="105" t="str">
        <f t="shared" ca="1" si="374"/>
        <v/>
      </c>
      <c r="X711" s="105" t="str">
        <f t="shared" ca="1" si="374"/>
        <v/>
      </c>
      <c r="Y711" s="105" t="str">
        <f t="shared" ca="1" si="374"/>
        <v/>
      </c>
      <c r="AB711" s="111" t="str">
        <f t="shared" si="368"/>
        <v xml:space="preserve"> </v>
      </c>
      <c r="AC711" s="135"/>
      <c r="AD711" s="136"/>
      <c r="AE711" s="118" t="str">
        <f t="shared" si="343"/>
        <v/>
      </c>
      <c r="AF711" s="135"/>
      <c r="AG711" s="136"/>
      <c r="AH711" s="118" t="str">
        <f t="shared" si="344"/>
        <v/>
      </c>
      <c r="AI711" s="135"/>
      <c r="AJ711" s="136"/>
      <c r="AK711" s="118" t="str">
        <f t="shared" si="345"/>
        <v/>
      </c>
      <c r="AL711" s="135"/>
      <c r="AM711" s="136"/>
      <c r="AN711" s="118" t="str">
        <f t="shared" si="346"/>
        <v/>
      </c>
      <c r="AO711" s="135"/>
      <c r="AP711" s="136"/>
      <c r="AQ711" s="118" t="str">
        <f t="shared" si="347"/>
        <v/>
      </c>
      <c r="AT711" s="111" t="str">
        <f t="shared" si="348"/>
        <v xml:space="preserve"> </v>
      </c>
      <c r="AU711" t="str">
        <f t="shared" ca="1" si="349"/>
        <v/>
      </c>
      <c r="AV711" s="53" t="str">
        <f t="shared" ca="1" si="350"/>
        <v/>
      </c>
      <c r="AW711" t="str">
        <f t="shared" ca="1" si="351"/>
        <v/>
      </c>
      <c r="AX711" s="121" t="str">
        <f t="shared" ca="1" si="352"/>
        <v/>
      </c>
      <c r="AY711" s="53" t="str">
        <f t="shared" ca="1" si="353"/>
        <v/>
      </c>
      <c r="AZ711" t="str">
        <f t="shared" ca="1" si="354"/>
        <v/>
      </c>
      <c r="BA711" s="121" t="str">
        <f t="shared" ca="1" si="355"/>
        <v/>
      </c>
      <c r="BB711" s="53" t="str">
        <f t="shared" ca="1" si="356"/>
        <v/>
      </c>
      <c r="BC711" t="str">
        <f t="shared" ca="1" si="357"/>
        <v/>
      </c>
      <c r="BD711" s="121" t="str">
        <f t="shared" ca="1" si="358"/>
        <v/>
      </c>
      <c r="BE711" s="53" t="str">
        <f t="shared" ca="1" si="359"/>
        <v/>
      </c>
      <c r="BF711" t="str">
        <f t="shared" ca="1" si="360"/>
        <v/>
      </c>
      <c r="BG711" s="121" t="str">
        <f t="shared" ca="1" si="361"/>
        <v/>
      </c>
      <c r="BH711" s="53" t="str">
        <f t="shared" ca="1" si="362"/>
        <v/>
      </c>
    </row>
    <row r="712" spans="1:60" ht="15.75" thickBot="1" x14ac:dyDescent="0.3">
      <c r="A712" s="48"/>
      <c r="B712" s="48"/>
      <c r="C712" s="48"/>
      <c r="D712" s="48"/>
      <c r="E712" s="48"/>
      <c r="F712" s="48"/>
      <c r="G712" s="48"/>
      <c r="H712" s="48"/>
      <c r="I712" s="48"/>
      <c r="J712" s="220" t="str">
        <f>IF(ISBLANK($G712),"",VLOOKUP($G712,'Chp 3 - Condition Assessment'!$N$5:$R$1000,4,FALSE))</f>
        <v/>
      </c>
      <c r="K712" s="105" t="str">
        <f>IF(ISBLANK($G712),"",VLOOKUP($G712,'Chp 3 - Condition Assessment'!$N$5:$R$1000,5,FALSE))</f>
        <v/>
      </c>
      <c r="L712" s="32" t="str">
        <f t="shared" si="342"/>
        <v xml:space="preserve">  </v>
      </c>
      <c r="P712" t="b">
        <f t="shared" si="371"/>
        <v>0</v>
      </c>
      <c r="Q712" t="str">
        <f t="shared" si="373"/>
        <v/>
      </c>
      <c r="R712" s="53" t="str">
        <f t="shared" si="364"/>
        <v/>
      </c>
      <c r="S712" s="108" t="str">
        <f t="shared" si="365"/>
        <v/>
      </c>
      <c r="T712" s="81" t="str">
        <f t="shared" si="366"/>
        <v/>
      </c>
      <c r="U712" s="105" t="str">
        <f t="shared" ca="1" si="374"/>
        <v/>
      </c>
      <c r="V712" s="105" t="str">
        <f t="shared" ca="1" si="374"/>
        <v/>
      </c>
      <c r="W712" s="105" t="str">
        <f t="shared" ca="1" si="374"/>
        <v/>
      </c>
      <c r="X712" s="105" t="str">
        <f t="shared" ca="1" si="374"/>
        <v/>
      </c>
      <c r="Y712" s="105" t="str">
        <f t="shared" ca="1" si="374"/>
        <v/>
      </c>
      <c r="AB712" s="111" t="str">
        <f t="shared" si="368"/>
        <v xml:space="preserve"> </v>
      </c>
      <c r="AC712" s="135"/>
      <c r="AD712" s="136"/>
      <c r="AE712" s="118" t="str">
        <f t="shared" si="343"/>
        <v/>
      </c>
      <c r="AF712" s="135"/>
      <c r="AG712" s="136"/>
      <c r="AH712" s="118" t="str">
        <f t="shared" si="344"/>
        <v/>
      </c>
      <c r="AI712" s="135"/>
      <c r="AJ712" s="136"/>
      <c r="AK712" s="118" t="str">
        <f t="shared" si="345"/>
        <v/>
      </c>
      <c r="AL712" s="135"/>
      <c r="AM712" s="136"/>
      <c r="AN712" s="118" t="str">
        <f t="shared" si="346"/>
        <v/>
      </c>
      <c r="AO712" s="135"/>
      <c r="AP712" s="136"/>
      <c r="AQ712" s="118" t="str">
        <f t="shared" si="347"/>
        <v/>
      </c>
      <c r="AT712" s="111" t="str">
        <f t="shared" si="348"/>
        <v xml:space="preserve"> </v>
      </c>
      <c r="AU712" t="str">
        <f t="shared" ca="1" si="349"/>
        <v/>
      </c>
      <c r="AV712" s="53" t="str">
        <f t="shared" ca="1" si="350"/>
        <v/>
      </c>
      <c r="AW712" t="str">
        <f t="shared" ca="1" si="351"/>
        <v/>
      </c>
      <c r="AX712" s="121" t="str">
        <f t="shared" ca="1" si="352"/>
        <v/>
      </c>
      <c r="AY712" s="53" t="str">
        <f t="shared" ca="1" si="353"/>
        <v/>
      </c>
      <c r="AZ712" t="str">
        <f t="shared" ca="1" si="354"/>
        <v/>
      </c>
      <c r="BA712" s="121" t="str">
        <f t="shared" ca="1" si="355"/>
        <v/>
      </c>
      <c r="BB712" s="53" t="str">
        <f t="shared" ca="1" si="356"/>
        <v/>
      </c>
      <c r="BC712" t="str">
        <f t="shared" ca="1" si="357"/>
        <v/>
      </c>
      <c r="BD712" s="121" t="str">
        <f t="shared" ca="1" si="358"/>
        <v/>
      </c>
      <c r="BE712" s="53" t="str">
        <f t="shared" ca="1" si="359"/>
        <v/>
      </c>
      <c r="BF712" t="str">
        <f t="shared" ca="1" si="360"/>
        <v/>
      </c>
      <c r="BG712" s="121" t="str">
        <f t="shared" ca="1" si="361"/>
        <v/>
      </c>
      <c r="BH712" s="53" t="str">
        <f t="shared" ca="1" si="362"/>
        <v/>
      </c>
    </row>
    <row r="713" spans="1:60" ht="15.75" thickBot="1" x14ac:dyDescent="0.3">
      <c r="A713" s="48"/>
      <c r="B713" s="48"/>
      <c r="C713" s="48"/>
      <c r="D713" s="48"/>
      <c r="E713" s="48"/>
      <c r="F713" s="48"/>
      <c r="G713" s="48"/>
      <c r="H713" s="48"/>
      <c r="I713" s="48"/>
      <c r="J713" s="220" t="str">
        <f>IF(ISBLANK($G713),"",VLOOKUP($G713,'Chp 3 - Condition Assessment'!$N$5:$R$1000,4,FALSE))</f>
        <v/>
      </c>
      <c r="K713" s="105" t="str">
        <f>IF(ISBLANK($G713),"",VLOOKUP($G713,'Chp 3 - Condition Assessment'!$N$5:$R$1000,5,FALSE))</f>
        <v/>
      </c>
      <c r="L713" s="32" t="str">
        <f t="shared" si="342"/>
        <v xml:space="preserve">  </v>
      </c>
      <c r="P713" t="b">
        <f t="shared" si="371"/>
        <v>0</v>
      </c>
      <c r="Q713" t="str">
        <f t="shared" si="373"/>
        <v/>
      </c>
      <c r="R713" s="53" t="str">
        <f t="shared" si="364"/>
        <v/>
      </c>
      <c r="S713" s="108" t="str">
        <f t="shared" si="365"/>
        <v/>
      </c>
      <c r="T713" s="81" t="str">
        <f t="shared" si="366"/>
        <v/>
      </c>
      <c r="U713" s="105" t="str">
        <f t="shared" ca="1" si="374"/>
        <v/>
      </c>
      <c r="V713" s="105" t="str">
        <f t="shared" ca="1" si="374"/>
        <v/>
      </c>
      <c r="W713" s="105" t="str">
        <f t="shared" ca="1" si="374"/>
        <v/>
      </c>
      <c r="X713" s="105" t="str">
        <f t="shared" ca="1" si="374"/>
        <v/>
      </c>
      <c r="Y713" s="105" t="str">
        <f t="shared" ca="1" si="374"/>
        <v/>
      </c>
      <c r="AB713" s="111" t="str">
        <f t="shared" si="368"/>
        <v xml:space="preserve"> </v>
      </c>
      <c r="AC713" s="135"/>
      <c r="AD713" s="136"/>
      <c r="AE713" s="118" t="str">
        <f t="shared" si="343"/>
        <v/>
      </c>
      <c r="AF713" s="135"/>
      <c r="AG713" s="136"/>
      <c r="AH713" s="118" t="str">
        <f t="shared" si="344"/>
        <v/>
      </c>
      <c r="AI713" s="135"/>
      <c r="AJ713" s="136"/>
      <c r="AK713" s="118" t="str">
        <f t="shared" si="345"/>
        <v/>
      </c>
      <c r="AL713" s="135"/>
      <c r="AM713" s="136"/>
      <c r="AN713" s="118" t="str">
        <f t="shared" si="346"/>
        <v/>
      </c>
      <c r="AO713" s="135"/>
      <c r="AP713" s="136"/>
      <c r="AQ713" s="118" t="str">
        <f t="shared" si="347"/>
        <v/>
      </c>
      <c r="AT713" s="111" t="str">
        <f t="shared" si="348"/>
        <v xml:space="preserve"> </v>
      </c>
      <c r="AU713" t="str">
        <f t="shared" ca="1" si="349"/>
        <v/>
      </c>
      <c r="AV713" s="53" t="str">
        <f t="shared" ca="1" si="350"/>
        <v/>
      </c>
      <c r="AW713" t="str">
        <f t="shared" ca="1" si="351"/>
        <v/>
      </c>
      <c r="AX713" s="121" t="str">
        <f t="shared" ca="1" si="352"/>
        <v/>
      </c>
      <c r="AY713" s="53" t="str">
        <f t="shared" ca="1" si="353"/>
        <v/>
      </c>
      <c r="AZ713" t="str">
        <f t="shared" ca="1" si="354"/>
        <v/>
      </c>
      <c r="BA713" s="121" t="str">
        <f t="shared" ca="1" si="355"/>
        <v/>
      </c>
      <c r="BB713" s="53" t="str">
        <f t="shared" ca="1" si="356"/>
        <v/>
      </c>
      <c r="BC713" t="str">
        <f t="shared" ca="1" si="357"/>
        <v/>
      </c>
      <c r="BD713" s="121" t="str">
        <f t="shared" ca="1" si="358"/>
        <v/>
      </c>
      <c r="BE713" s="53" t="str">
        <f t="shared" ca="1" si="359"/>
        <v/>
      </c>
      <c r="BF713" t="str">
        <f t="shared" ca="1" si="360"/>
        <v/>
      </c>
      <c r="BG713" s="121" t="str">
        <f t="shared" ca="1" si="361"/>
        <v/>
      </c>
      <c r="BH713" s="53" t="str">
        <f t="shared" ca="1" si="362"/>
        <v/>
      </c>
    </row>
    <row r="714" spans="1:60" ht="15.75" thickBot="1" x14ac:dyDescent="0.3">
      <c r="A714" s="48"/>
      <c r="B714" s="48"/>
      <c r="C714" s="48"/>
      <c r="D714" s="48"/>
      <c r="E714" s="48"/>
      <c r="F714" s="48"/>
      <c r="G714" s="48"/>
      <c r="H714" s="48"/>
      <c r="I714" s="48"/>
      <c r="J714" s="220" t="str">
        <f>IF(ISBLANK($G714),"",VLOOKUP($G714,'Chp 3 - Condition Assessment'!$N$5:$R$1000,4,FALSE))</f>
        <v/>
      </c>
      <c r="K714" s="105" t="str">
        <f>IF(ISBLANK($G714),"",VLOOKUP($G714,'Chp 3 - Condition Assessment'!$N$5:$R$1000,5,FALSE))</f>
        <v/>
      </c>
      <c r="L714" s="32" t="str">
        <f t="shared" si="342"/>
        <v xml:space="preserve">  </v>
      </c>
      <c r="P714" t="b">
        <f t="shared" si="371"/>
        <v>0</v>
      </c>
      <c r="Q714" t="str">
        <f t="shared" si="373"/>
        <v/>
      </c>
      <c r="R714" s="53" t="str">
        <f t="shared" si="364"/>
        <v/>
      </c>
      <c r="S714" s="108" t="str">
        <f t="shared" si="365"/>
        <v/>
      </c>
      <c r="T714" s="81" t="str">
        <f t="shared" si="366"/>
        <v/>
      </c>
      <c r="U714" s="105" t="str">
        <f t="shared" ca="1" si="374"/>
        <v/>
      </c>
      <c r="V714" s="105" t="str">
        <f t="shared" ca="1" si="374"/>
        <v/>
      </c>
      <c r="W714" s="105" t="str">
        <f t="shared" ca="1" si="374"/>
        <v/>
      </c>
      <c r="X714" s="105" t="str">
        <f t="shared" ca="1" si="374"/>
        <v/>
      </c>
      <c r="Y714" s="105" t="str">
        <f t="shared" ca="1" si="374"/>
        <v/>
      </c>
      <c r="AB714" s="111" t="str">
        <f t="shared" si="368"/>
        <v xml:space="preserve"> </v>
      </c>
      <c r="AC714" s="135"/>
      <c r="AD714" s="136"/>
      <c r="AE714" s="118" t="str">
        <f t="shared" si="343"/>
        <v/>
      </c>
      <c r="AF714" s="135"/>
      <c r="AG714" s="136"/>
      <c r="AH714" s="118" t="str">
        <f t="shared" si="344"/>
        <v/>
      </c>
      <c r="AI714" s="135"/>
      <c r="AJ714" s="136"/>
      <c r="AK714" s="118" t="str">
        <f t="shared" si="345"/>
        <v/>
      </c>
      <c r="AL714" s="135"/>
      <c r="AM714" s="136"/>
      <c r="AN714" s="118" t="str">
        <f t="shared" si="346"/>
        <v/>
      </c>
      <c r="AO714" s="135"/>
      <c r="AP714" s="136"/>
      <c r="AQ714" s="118" t="str">
        <f t="shared" si="347"/>
        <v/>
      </c>
      <c r="AT714" s="111" t="str">
        <f t="shared" si="348"/>
        <v xml:space="preserve"> </v>
      </c>
      <c r="AU714" t="str">
        <f t="shared" ca="1" si="349"/>
        <v/>
      </c>
      <c r="AV714" s="53" t="str">
        <f t="shared" ca="1" si="350"/>
        <v/>
      </c>
      <c r="AW714" t="str">
        <f t="shared" ca="1" si="351"/>
        <v/>
      </c>
      <c r="AX714" s="121" t="str">
        <f t="shared" ca="1" si="352"/>
        <v/>
      </c>
      <c r="AY714" s="53" t="str">
        <f t="shared" ca="1" si="353"/>
        <v/>
      </c>
      <c r="AZ714" t="str">
        <f t="shared" ca="1" si="354"/>
        <v/>
      </c>
      <c r="BA714" s="121" t="str">
        <f t="shared" ca="1" si="355"/>
        <v/>
      </c>
      <c r="BB714" s="53" t="str">
        <f t="shared" ca="1" si="356"/>
        <v/>
      </c>
      <c r="BC714" t="str">
        <f t="shared" ca="1" si="357"/>
        <v/>
      </c>
      <c r="BD714" s="121" t="str">
        <f t="shared" ca="1" si="358"/>
        <v/>
      </c>
      <c r="BE714" s="53" t="str">
        <f t="shared" ca="1" si="359"/>
        <v/>
      </c>
      <c r="BF714" t="str">
        <f t="shared" ca="1" si="360"/>
        <v/>
      </c>
      <c r="BG714" s="121" t="str">
        <f t="shared" ca="1" si="361"/>
        <v/>
      </c>
      <c r="BH714" s="53" t="str">
        <f t="shared" ca="1" si="362"/>
        <v/>
      </c>
    </row>
    <row r="715" spans="1:60" ht="15.75" thickBot="1" x14ac:dyDescent="0.3">
      <c r="A715" s="48"/>
      <c r="B715" s="48"/>
      <c r="C715" s="48"/>
      <c r="D715" s="48"/>
      <c r="E715" s="48"/>
      <c r="F715" s="48"/>
      <c r="G715" s="48"/>
      <c r="H715" s="48"/>
      <c r="I715" s="48"/>
      <c r="J715" s="220" t="str">
        <f>IF(ISBLANK($G715),"",VLOOKUP($G715,'Chp 3 - Condition Assessment'!$N$5:$R$1000,4,FALSE))</f>
        <v/>
      </c>
      <c r="K715" s="105" t="str">
        <f>IF(ISBLANK($G715),"",VLOOKUP($G715,'Chp 3 - Condition Assessment'!$N$5:$R$1000,5,FALSE))</f>
        <v/>
      </c>
      <c r="L715" s="32" t="str">
        <f t="shared" si="342"/>
        <v xml:space="preserve">  </v>
      </c>
      <c r="P715" t="b">
        <f t="shared" si="371"/>
        <v>0</v>
      </c>
      <c r="Q715" t="str">
        <f t="shared" si="373"/>
        <v/>
      </c>
      <c r="R715" s="53" t="str">
        <f t="shared" si="364"/>
        <v/>
      </c>
      <c r="S715" s="108" t="str">
        <f t="shared" si="365"/>
        <v/>
      </c>
      <c r="T715" s="81" t="str">
        <f t="shared" si="366"/>
        <v/>
      </c>
      <c r="U715" s="105" t="str">
        <f t="shared" ca="1" si="374"/>
        <v/>
      </c>
      <c r="V715" s="105" t="str">
        <f t="shared" ca="1" si="374"/>
        <v/>
      </c>
      <c r="W715" s="105" t="str">
        <f t="shared" ca="1" si="374"/>
        <v/>
      </c>
      <c r="X715" s="105" t="str">
        <f t="shared" ca="1" si="374"/>
        <v/>
      </c>
      <c r="Y715" s="105" t="str">
        <f t="shared" ca="1" si="374"/>
        <v/>
      </c>
      <c r="AB715" s="111" t="str">
        <f t="shared" si="368"/>
        <v xml:space="preserve"> </v>
      </c>
      <c r="AC715" s="135"/>
      <c r="AD715" s="136"/>
      <c r="AE715" s="118" t="str">
        <f t="shared" si="343"/>
        <v/>
      </c>
      <c r="AF715" s="135"/>
      <c r="AG715" s="136"/>
      <c r="AH715" s="118" t="str">
        <f t="shared" si="344"/>
        <v/>
      </c>
      <c r="AI715" s="135"/>
      <c r="AJ715" s="136"/>
      <c r="AK715" s="118" t="str">
        <f t="shared" si="345"/>
        <v/>
      </c>
      <c r="AL715" s="135"/>
      <c r="AM715" s="136"/>
      <c r="AN715" s="118" t="str">
        <f t="shared" si="346"/>
        <v/>
      </c>
      <c r="AO715" s="135"/>
      <c r="AP715" s="136"/>
      <c r="AQ715" s="118" t="str">
        <f t="shared" si="347"/>
        <v/>
      </c>
      <c r="AT715" s="111" t="str">
        <f t="shared" si="348"/>
        <v xml:space="preserve"> </v>
      </c>
      <c r="AU715" t="str">
        <f t="shared" ca="1" si="349"/>
        <v/>
      </c>
      <c r="AV715" s="53" t="str">
        <f t="shared" ca="1" si="350"/>
        <v/>
      </c>
      <c r="AW715" t="str">
        <f t="shared" ca="1" si="351"/>
        <v/>
      </c>
      <c r="AX715" s="121" t="str">
        <f t="shared" ca="1" si="352"/>
        <v/>
      </c>
      <c r="AY715" s="53" t="str">
        <f t="shared" ca="1" si="353"/>
        <v/>
      </c>
      <c r="AZ715" t="str">
        <f t="shared" ca="1" si="354"/>
        <v/>
      </c>
      <c r="BA715" s="121" t="str">
        <f t="shared" ca="1" si="355"/>
        <v/>
      </c>
      <c r="BB715" s="53" t="str">
        <f t="shared" ca="1" si="356"/>
        <v/>
      </c>
      <c r="BC715" t="str">
        <f t="shared" ca="1" si="357"/>
        <v/>
      </c>
      <c r="BD715" s="121" t="str">
        <f t="shared" ca="1" si="358"/>
        <v/>
      </c>
      <c r="BE715" s="53" t="str">
        <f t="shared" ca="1" si="359"/>
        <v/>
      </c>
      <c r="BF715" t="str">
        <f t="shared" ca="1" si="360"/>
        <v/>
      </c>
      <c r="BG715" s="121" t="str">
        <f t="shared" ca="1" si="361"/>
        <v/>
      </c>
      <c r="BH715" s="53" t="str">
        <f t="shared" ca="1" si="362"/>
        <v/>
      </c>
    </row>
    <row r="716" spans="1:60" ht="15.75" thickBot="1" x14ac:dyDescent="0.3">
      <c r="A716" s="48"/>
      <c r="B716" s="48"/>
      <c r="C716" s="48"/>
      <c r="D716" s="48"/>
      <c r="E716" s="48"/>
      <c r="F716" s="48"/>
      <c r="G716" s="48"/>
      <c r="H716" s="48"/>
      <c r="I716" s="48"/>
      <c r="J716" s="220" t="str">
        <f>IF(ISBLANK($G716),"",VLOOKUP($G716,'Chp 3 - Condition Assessment'!$N$5:$R$1000,4,FALSE))</f>
        <v/>
      </c>
      <c r="K716" s="105" t="str">
        <f>IF(ISBLANK($G716),"",VLOOKUP($G716,'Chp 3 - Condition Assessment'!$N$5:$R$1000,5,FALSE))</f>
        <v/>
      </c>
      <c r="L716" s="32" t="str">
        <f t="shared" ref="L716:L779" si="375">CONCATENATE(I716," ",D716," ",E716)</f>
        <v xml:space="preserve">  </v>
      </c>
      <c r="P716" t="b">
        <f t="shared" si="371"/>
        <v>0</v>
      </c>
      <c r="Q716" t="str">
        <f t="shared" si="373"/>
        <v/>
      </c>
      <c r="R716" s="53" t="str">
        <f t="shared" si="364"/>
        <v/>
      </c>
      <c r="S716" s="108" t="str">
        <f t="shared" si="365"/>
        <v/>
      </c>
      <c r="T716" s="81" t="str">
        <f t="shared" si="366"/>
        <v/>
      </c>
      <c r="U716" s="105" t="str">
        <f t="shared" ref="U716:Y725" ca="1" si="376">IFERROR(IF((U$10-$S716)&lt;=$T716,$Q716,0),"")</f>
        <v/>
      </c>
      <c r="V716" s="105" t="str">
        <f t="shared" ca="1" si="376"/>
        <v/>
      </c>
      <c r="W716" s="105" t="str">
        <f t="shared" ca="1" si="376"/>
        <v/>
      </c>
      <c r="X716" s="105" t="str">
        <f t="shared" ca="1" si="376"/>
        <v/>
      </c>
      <c r="Y716" s="105" t="str">
        <f t="shared" ca="1" si="376"/>
        <v/>
      </c>
      <c r="AB716" s="111" t="str">
        <f t="shared" si="368"/>
        <v xml:space="preserve"> </v>
      </c>
      <c r="AC716" s="135"/>
      <c r="AD716" s="136"/>
      <c r="AE716" s="118" t="str">
        <f t="shared" ref="AE716:AE779" si="377">IF(AB716=" ","",CEILING(AC716*(1+AD716),1))</f>
        <v/>
      </c>
      <c r="AF716" s="135"/>
      <c r="AG716" s="136"/>
      <c r="AH716" s="118" t="str">
        <f t="shared" ref="AH716:AH779" si="378">IF(AB716=" ","",CEILING(AF716*(1+AG716),1))</f>
        <v/>
      </c>
      <c r="AI716" s="135"/>
      <c r="AJ716" s="136"/>
      <c r="AK716" s="118" t="str">
        <f t="shared" ref="AK716:AK779" si="379">IF(AB716=" ","",CEILING(AI716*(1+AJ716),1))</f>
        <v/>
      </c>
      <c r="AL716" s="135"/>
      <c r="AM716" s="136"/>
      <c r="AN716" s="118" t="str">
        <f t="shared" ref="AN716:AN779" si="380">IF(AB716=" ","",CEILING(AL716*(1+AM716),1))</f>
        <v/>
      </c>
      <c r="AO716" s="135"/>
      <c r="AP716" s="136"/>
      <c r="AQ716" s="118" t="str">
        <f t="shared" ref="AQ716:AQ779" si="381">IF(AB716=" ","",CEILING(AO716*(1+AP716),1))</f>
        <v/>
      </c>
      <c r="AT716" s="111" t="str">
        <f t="shared" ref="AT716:AT779" si="382">IF(OR(ISBLANK(AB716),AB716="Grand Total"),"",AB716)</f>
        <v xml:space="preserve"> </v>
      </c>
      <c r="AU716" t="str">
        <f t="shared" ref="AU716:AU779" ca="1" si="383">IFERROR(IF((AE716-U716)&lt;0,0,AE716-U716),"")</f>
        <v/>
      </c>
      <c r="AV716" s="53" t="str">
        <f t="shared" ref="AV716:AV779" ca="1" si="384">IFERROR(AU716*$R716,"")</f>
        <v/>
      </c>
      <c r="AW716" t="str">
        <f t="shared" ref="AW716:AW779" ca="1" si="385">IFERROR(IF(($AW$9-$AU$9)&lt;$T716,AU716,0),"")</f>
        <v/>
      </c>
      <c r="AX716" s="121" t="str">
        <f t="shared" ref="AX716:AX779" ca="1" si="386">IFERROR(IF(AH716-V716-AW716&lt;0,0,AH716-V716-AW716),"")</f>
        <v/>
      </c>
      <c r="AY716" s="53" t="str">
        <f t="shared" ref="AY716:AY779" ca="1" si="387">IFERROR(AX716*$R716,"")</f>
        <v/>
      </c>
      <c r="AZ716" t="str">
        <f t="shared" ref="AZ716:AZ779" ca="1" si="388">IFERROR(IF(($AZ$9-$AU$9)&lt;$T716,AU716,0)+IF(($AZ$9-$AW$9)&lt;$T716,AX716,0),"")</f>
        <v/>
      </c>
      <c r="BA716" s="121" t="str">
        <f t="shared" ref="BA716:BA779" ca="1" si="389">IFERROR(IF(AK716-W716-AZ716&lt;0,0,AK716-W716-AZ716),"")</f>
        <v/>
      </c>
      <c r="BB716" s="53" t="str">
        <f t="shared" ref="BB716:BB779" ca="1" si="390">IFERROR(BA716*$R716,"")</f>
        <v/>
      </c>
      <c r="BC716" t="str">
        <f t="shared" ref="BC716:BC779" ca="1" si="391">IFERROR(IF(($BC$9-$AU$9)&lt;$T716,AU716,0)+IF(($BC$9-$AW$9)&lt;$T716,AX716,0)+IF(($BC$9-$AZ$9)&lt;$T716,BA716,0),"")</f>
        <v/>
      </c>
      <c r="BD716" s="121" t="str">
        <f t="shared" ref="BD716:BD779" ca="1" si="392">IFERROR(IF(AN716-X716-BC716&lt;0,0,AN716-X716-BC716),"")</f>
        <v/>
      </c>
      <c r="BE716" s="53" t="str">
        <f t="shared" ref="BE716:BE779" ca="1" si="393">IFERROR(BD716*$R716,"")</f>
        <v/>
      </c>
      <c r="BF716" t="str">
        <f t="shared" ref="BF716:BF779" ca="1" si="394">IFERROR(IF(($BF$9-$AU$9)&lt;$T716,AU716,0)+IF(($BF$9-$AW$9)&lt;$T716,AX716,0)+IF(($BF$9-$AZ$9)&lt;$T716,BA716,0)+IF(($BF$9-$BC$9)&lt;$T716,BD716,0),"")</f>
        <v/>
      </c>
      <c r="BG716" s="121" t="str">
        <f t="shared" ref="BG716:BG779" ca="1" si="395">IFERROR(IF(AQ716-Y716-BF716&lt;0,0,AQ716-Y716-BF716),"")</f>
        <v/>
      </c>
      <c r="BH716" s="53" t="str">
        <f t="shared" ref="BH716:BH779" ca="1" si="396">IFERROR(BG716*$R716,"")</f>
        <v/>
      </c>
    </row>
    <row r="717" spans="1:60" ht="15.75" thickBot="1" x14ac:dyDescent="0.3">
      <c r="A717" s="48"/>
      <c r="B717" s="48"/>
      <c r="C717" s="48"/>
      <c r="D717" s="48"/>
      <c r="E717" s="48"/>
      <c r="F717" s="48"/>
      <c r="G717" s="48"/>
      <c r="H717" s="48"/>
      <c r="I717" s="48"/>
      <c r="J717" s="220" t="str">
        <f>IF(ISBLANK($G717),"",VLOOKUP($G717,'Chp 3 - Condition Assessment'!$N$5:$R$1000,4,FALSE))</f>
        <v/>
      </c>
      <c r="K717" s="105" t="str">
        <f>IF(ISBLANK($G717),"",VLOOKUP($G717,'Chp 3 - Condition Assessment'!$N$5:$R$1000,5,FALSE))</f>
        <v/>
      </c>
      <c r="L717" s="32" t="str">
        <f t="shared" si="375"/>
        <v xml:space="preserve">  </v>
      </c>
      <c r="P717" t="b">
        <f t="shared" si="371"/>
        <v>0</v>
      </c>
      <c r="Q717" t="str">
        <f t="shared" si="373"/>
        <v/>
      </c>
      <c r="R717" s="53" t="str">
        <f t="shared" si="364"/>
        <v/>
      </c>
      <c r="S717" s="108" t="str">
        <f t="shared" si="365"/>
        <v/>
      </c>
      <c r="T717" s="81" t="str">
        <f t="shared" si="366"/>
        <v/>
      </c>
      <c r="U717" s="105" t="str">
        <f t="shared" ca="1" si="376"/>
        <v/>
      </c>
      <c r="V717" s="105" t="str">
        <f t="shared" ca="1" si="376"/>
        <v/>
      </c>
      <c r="W717" s="105" t="str">
        <f t="shared" ca="1" si="376"/>
        <v/>
      </c>
      <c r="X717" s="105" t="str">
        <f t="shared" ca="1" si="376"/>
        <v/>
      </c>
      <c r="Y717" s="105" t="str">
        <f t="shared" ca="1" si="376"/>
        <v/>
      </c>
      <c r="AB717" s="111" t="str">
        <f t="shared" si="368"/>
        <v xml:space="preserve"> </v>
      </c>
      <c r="AC717" s="135"/>
      <c r="AD717" s="136"/>
      <c r="AE717" s="118" t="str">
        <f t="shared" si="377"/>
        <v/>
      </c>
      <c r="AF717" s="135"/>
      <c r="AG717" s="136"/>
      <c r="AH717" s="118" t="str">
        <f t="shared" si="378"/>
        <v/>
      </c>
      <c r="AI717" s="135"/>
      <c r="AJ717" s="136"/>
      <c r="AK717" s="118" t="str">
        <f t="shared" si="379"/>
        <v/>
      </c>
      <c r="AL717" s="135"/>
      <c r="AM717" s="136"/>
      <c r="AN717" s="118" t="str">
        <f t="shared" si="380"/>
        <v/>
      </c>
      <c r="AO717" s="135"/>
      <c r="AP717" s="136"/>
      <c r="AQ717" s="118" t="str">
        <f t="shared" si="381"/>
        <v/>
      </c>
      <c r="AT717" s="111" t="str">
        <f t="shared" si="382"/>
        <v xml:space="preserve"> </v>
      </c>
      <c r="AU717" t="str">
        <f t="shared" ca="1" si="383"/>
        <v/>
      </c>
      <c r="AV717" s="53" t="str">
        <f t="shared" ca="1" si="384"/>
        <v/>
      </c>
      <c r="AW717" t="str">
        <f t="shared" ca="1" si="385"/>
        <v/>
      </c>
      <c r="AX717" s="121" t="str">
        <f t="shared" ca="1" si="386"/>
        <v/>
      </c>
      <c r="AY717" s="53" t="str">
        <f t="shared" ca="1" si="387"/>
        <v/>
      </c>
      <c r="AZ717" t="str">
        <f t="shared" ca="1" si="388"/>
        <v/>
      </c>
      <c r="BA717" s="121" t="str">
        <f t="shared" ca="1" si="389"/>
        <v/>
      </c>
      <c r="BB717" s="53" t="str">
        <f t="shared" ca="1" si="390"/>
        <v/>
      </c>
      <c r="BC717" t="str">
        <f t="shared" ca="1" si="391"/>
        <v/>
      </c>
      <c r="BD717" s="121" t="str">
        <f t="shared" ca="1" si="392"/>
        <v/>
      </c>
      <c r="BE717" s="53" t="str">
        <f t="shared" ca="1" si="393"/>
        <v/>
      </c>
      <c r="BF717" t="str">
        <f t="shared" ca="1" si="394"/>
        <v/>
      </c>
      <c r="BG717" s="121" t="str">
        <f t="shared" ca="1" si="395"/>
        <v/>
      </c>
      <c r="BH717" s="53" t="str">
        <f t="shared" ca="1" si="396"/>
        <v/>
      </c>
    </row>
    <row r="718" spans="1:60" ht="15.75" thickBot="1" x14ac:dyDescent="0.3">
      <c r="A718" s="48"/>
      <c r="B718" s="48"/>
      <c r="C718" s="48"/>
      <c r="D718" s="48"/>
      <c r="E718" s="48"/>
      <c r="F718" s="48"/>
      <c r="G718" s="48"/>
      <c r="H718" s="48"/>
      <c r="I718" s="48"/>
      <c r="J718" s="220" t="str">
        <f>IF(ISBLANK($G718),"",VLOOKUP($G718,'Chp 3 - Condition Assessment'!$N$5:$R$1000,4,FALSE))</f>
        <v/>
      </c>
      <c r="K718" s="105" t="str">
        <f>IF(ISBLANK($G718),"",VLOOKUP($G718,'Chp 3 - Condition Assessment'!$N$5:$R$1000,5,FALSE))</f>
        <v/>
      </c>
      <c r="L718" s="32" t="str">
        <f t="shared" si="375"/>
        <v xml:space="preserve">  </v>
      </c>
      <c r="P718" t="b">
        <f t="shared" si="371"/>
        <v>0</v>
      </c>
      <c r="Q718" t="str">
        <f t="shared" si="373"/>
        <v/>
      </c>
      <c r="R718" s="53" t="str">
        <f t="shared" si="364"/>
        <v/>
      </c>
      <c r="S718" s="108" t="str">
        <f t="shared" si="365"/>
        <v/>
      </c>
      <c r="T718" s="81" t="str">
        <f t="shared" si="366"/>
        <v/>
      </c>
      <c r="U718" s="105" t="str">
        <f t="shared" ca="1" si="376"/>
        <v/>
      </c>
      <c r="V718" s="105" t="str">
        <f t="shared" ca="1" si="376"/>
        <v/>
      </c>
      <c r="W718" s="105" t="str">
        <f t="shared" ca="1" si="376"/>
        <v/>
      </c>
      <c r="X718" s="105" t="str">
        <f t="shared" ca="1" si="376"/>
        <v/>
      </c>
      <c r="Y718" s="105" t="str">
        <f t="shared" ca="1" si="376"/>
        <v/>
      </c>
      <c r="AB718" s="111" t="str">
        <f t="shared" si="368"/>
        <v xml:space="preserve"> </v>
      </c>
      <c r="AC718" s="135"/>
      <c r="AD718" s="136"/>
      <c r="AE718" s="118" t="str">
        <f t="shared" si="377"/>
        <v/>
      </c>
      <c r="AF718" s="135"/>
      <c r="AG718" s="136"/>
      <c r="AH718" s="118" t="str">
        <f t="shared" si="378"/>
        <v/>
      </c>
      <c r="AI718" s="135"/>
      <c r="AJ718" s="136"/>
      <c r="AK718" s="118" t="str">
        <f t="shared" si="379"/>
        <v/>
      </c>
      <c r="AL718" s="135"/>
      <c r="AM718" s="136"/>
      <c r="AN718" s="118" t="str">
        <f t="shared" si="380"/>
        <v/>
      </c>
      <c r="AO718" s="135"/>
      <c r="AP718" s="136"/>
      <c r="AQ718" s="118" t="str">
        <f t="shared" si="381"/>
        <v/>
      </c>
      <c r="AT718" s="111" t="str">
        <f t="shared" si="382"/>
        <v xml:space="preserve"> </v>
      </c>
      <c r="AU718" t="str">
        <f t="shared" ca="1" si="383"/>
        <v/>
      </c>
      <c r="AV718" s="53" t="str">
        <f t="shared" ca="1" si="384"/>
        <v/>
      </c>
      <c r="AW718" t="str">
        <f t="shared" ca="1" si="385"/>
        <v/>
      </c>
      <c r="AX718" s="121" t="str">
        <f t="shared" ca="1" si="386"/>
        <v/>
      </c>
      <c r="AY718" s="53" t="str">
        <f t="shared" ca="1" si="387"/>
        <v/>
      </c>
      <c r="AZ718" t="str">
        <f t="shared" ca="1" si="388"/>
        <v/>
      </c>
      <c r="BA718" s="121" t="str">
        <f t="shared" ca="1" si="389"/>
        <v/>
      </c>
      <c r="BB718" s="53" t="str">
        <f t="shared" ca="1" si="390"/>
        <v/>
      </c>
      <c r="BC718" t="str">
        <f t="shared" ca="1" si="391"/>
        <v/>
      </c>
      <c r="BD718" s="121" t="str">
        <f t="shared" ca="1" si="392"/>
        <v/>
      </c>
      <c r="BE718" s="53" t="str">
        <f t="shared" ca="1" si="393"/>
        <v/>
      </c>
      <c r="BF718" t="str">
        <f t="shared" ca="1" si="394"/>
        <v/>
      </c>
      <c r="BG718" s="121" t="str">
        <f t="shared" ca="1" si="395"/>
        <v/>
      </c>
      <c r="BH718" s="53" t="str">
        <f t="shared" ca="1" si="396"/>
        <v/>
      </c>
    </row>
    <row r="719" spans="1:60" ht="15.75" thickBot="1" x14ac:dyDescent="0.3">
      <c r="A719" s="48"/>
      <c r="B719" s="48"/>
      <c r="C719" s="48"/>
      <c r="D719" s="48"/>
      <c r="E719" s="48"/>
      <c r="F719" s="48"/>
      <c r="G719" s="48"/>
      <c r="H719" s="48"/>
      <c r="I719" s="48"/>
      <c r="J719" s="220" t="str">
        <f>IF(ISBLANK($G719),"",VLOOKUP($G719,'Chp 3 - Condition Assessment'!$N$5:$R$1000,4,FALSE))</f>
        <v/>
      </c>
      <c r="K719" s="105" t="str">
        <f>IF(ISBLANK($G719),"",VLOOKUP($G719,'Chp 3 - Condition Assessment'!$N$5:$R$1000,5,FALSE))</f>
        <v/>
      </c>
      <c r="L719" s="32" t="str">
        <f t="shared" si="375"/>
        <v xml:space="preserve">  </v>
      </c>
      <c r="P719" t="b">
        <f t="shared" si="371"/>
        <v>0</v>
      </c>
      <c r="Q719" t="str">
        <f t="shared" si="373"/>
        <v/>
      </c>
      <c r="R719" s="53" t="str">
        <f t="shared" si="364"/>
        <v/>
      </c>
      <c r="S719" s="108" t="str">
        <f t="shared" si="365"/>
        <v/>
      </c>
      <c r="T719" s="81" t="str">
        <f t="shared" si="366"/>
        <v/>
      </c>
      <c r="U719" s="105" t="str">
        <f t="shared" ca="1" si="376"/>
        <v/>
      </c>
      <c r="V719" s="105" t="str">
        <f t="shared" ca="1" si="376"/>
        <v/>
      </c>
      <c r="W719" s="105" t="str">
        <f t="shared" ca="1" si="376"/>
        <v/>
      </c>
      <c r="X719" s="105" t="str">
        <f t="shared" ca="1" si="376"/>
        <v/>
      </c>
      <c r="Y719" s="105" t="str">
        <f t="shared" ca="1" si="376"/>
        <v/>
      </c>
      <c r="AB719" s="111" t="str">
        <f t="shared" si="368"/>
        <v xml:space="preserve"> </v>
      </c>
      <c r="AC719" s="135"/>
      <c r="AD719" s="136"/>
      <c r="AE719" s="118" t="str">
        <f t="shared" si="377"/>
        <v/>
      </c>
      <c r="AF719" s="135"/>
      <c r="AG719" s="136"/>
      <c r="AH719" s="118" t="str">
        <f t="shared" si="378"/>
        <v/>
      </c>
      <c r="AI719" s="135"/>
      <c r="AJ719" s="136"/>
      <c r="AK719" s="118" t="str">
        <f t="shared" si="379"/>
        <v/>
      </c>
      <c r="AL719" s="135"/>
      <c r="AM719" s="136"/>
      <c r="AN719" s="118" t="str">
        <f t="shared" si="380"/>
        <v/>
      </c>
      <c r="AO719" s="135"/>
      <c r="AP719" s="136"/>
      <c r="AQ719" s="118" t="str">
        <f t="shared" si="381"/>
        <v/>
      </c>
      <c r="AT719" s="111" t="str">
        <f t="shared" si="382"/>
        <v xml:space="preserve"> </v>
      </c>
      <c r="AU719" t="str">
        <f t="shared" ca="1" si="383"/>
        <v/>
      </c>
      <c r="AV719" s="53" t="str">
        <f t="shared" ca="1" si="384"/>
        <v/>
      </c>
      <c r="AW719" t="str">
        <f t="shared" ca="1" si="385"/>
        <v/>
      </c>
      <c r="AX719" s="121" t="str">
        <f t="shared" ca="1" si="386"/>
        <v/>
      </c>
      <c r="AY719" s="53" t="str">
        <f t="shared" ca="1" si="387"/>
        <v/>
      </c>
      <c r="AZ719" t="str">
        <f t="shared" ca="1" si="388"/>
        <v/>
      </c>
      <c r="BA719" s="121" t="str">
        <f t="shared" ca="1" si="389"/>
        <v/>
      </c>
      <c r="BB719" s="53" t="str">
        <f t="shared" ca="1" si="390"/>
        <v/>
      </c>
      <c r="BC719" t="str">
        <f t="shared" ca="1" si="391"/>
        <v/>
      </c>
      <c r="BD719" s="121" t="str">
        <f t="shared" ca="1" si="392"/>
        <v/>
      </c>
      <c r="BE719" s="53" t="str">
        <f t="shared" ca="1" si="393"/>
        <v/>
      </c>
      <c r="BF719" t="str">
        <f t="shared" ca="1" si="394"/>
        <v/>
      </c>
      <c r="BG719" s="121" t="str">
        <f t="shared" ca="1" si="395"/>
        <v/>
      </c>
      <c r="BH719" s="53" t="str">
        <f t="shared" ca="1" si="396"/>
        <v/>
      </c>
    </row>
    <row r="720" spans="1:60" ht="15.75" thickBot="1" x14ac:dyDescent="0.3">
      <c r="A720" s="48"/>
      <c r="B720" s="48"/>
      <c r="C720" s="48"/>
      <c r="D720" s="48"/>
      <c r="E720" s="48"/>
      <c r="F720" s="48"/>
      <c r="G720" s="48"/>
      <c r="H720" s="48"/>
      <c r="I720" s="48"/>
      <c r="J720" s="220" t="str">
        <f>IF(ISBLANK($G720),"",VLOOKUP($G720,'Chp 3 - Condition Assessment'!$N$5:$R$1000,4,FALSE))</f>
        <v/>
      </c>
      <c r="K720" s="105" t="str">
        <f>IF(ISBLANK($G720),"",VLOOKUP($G720,'Chp 3 - Condition Assessment'!$N$5:$R$1000,5,FALSE))</f>
        <v/>
      </c>
      <c r="L720" s="32" t="str">
        <f t="shared" si="375"/>
        <v xml:space="preserve">  </v>
      </c>
      <c r="P720" t="b">
        <f t="shared" si="371"/>
        <v>0</v>
      </c>
      <c r="Q720" t="str">
        <f t="shared" si="373"/>
        <v/>
      </c>
      <c r="R720" s="53" t="str">
        <f t="shared" si="364"/>
        <v/>
      </c>
      <c r="S720" s="108" t="str">
        <f t="shared" si="365"/>
        <v/>
      </c>
      <c r="T720" s="81" t="str">
        <f t="shared" si="366"/>
        <v/>
      </c>
      <c r="U720" s="105" t="str">
        <f t="shared" ca="1" si="376"/>
        <v/>
      </c>
      <c r="V720" s="105" t="str">
        <f t="shared" ca="1" si="376"/>
        <v/>
      </c>
      <c r="W720" s="105" t="str">
        <f t="shared" ca="1" si="376"/>
        <v/>
      </c>
      <c r="X720" s="105" t="str">
        <f t="shared" ca="1" si="376"/>
        <v/>
      </c>
      <c r="Y720" s="105" t="str">
        <f t="shared" ca="1" si="376"/>
        <v/>
      </c>
      <c r="AB720" s="111" t="str">
        <f t="shared" si="368"/>
        <v xml:space="preserve"> </v>
      </c>
      <c r="AC720" s="135"/>
      <c r="AD720" s="136"/>
      <c r="AE720" s="118" t="str">
        <f t="shared" si="377"/>
        <v/>
      </c>
      <c r="AF720" s="135"/>
      <c r="AG720" s="136"/>
      <c r="AH720" s="118" t="str">
        <f t="shared" si="378"/>
        <v/>
      </c>
      <c r="AI720" s="135"/>
      <c r="AJ720" s="136"/>
      <c r="AK720" s="118" t="str">
        <f t="shared" si="379"/>
        <v/>
      </c>
      <c r="AL720" s="135"/>
      <c r="AM720" s="136"/>
      <c r="AN720" s="118" t="str">
        <f t="shared" si="380"/>
        <v/>
      </c>
      <c r="AO720" s="135"/>
      <c r="AP720" s="136"/>
      <c r="AQ720" s="118" t="str">
        <f t="shared" si="381"/>
        <v/>
      </c>
      <c r="AT720" s="111" t="str">
        <f t="shared" si="382"/>
        <v xml:space="preserve"> </v>
      </c>
      <c r="AU720" t="str">
        <f t="shared" ca="1" si="383"/>
        <v/>
      </c>
      <c r="AV720" s="53" t="str">
        <f t="shared" ca="1" si="384"/>
        <v/>
      </c>
      <c r="AW720" t="str">
        <f t="shared" ca="1" si="385"/>
        <v/>
      </c>
      <c r="AX720" s="121" t="str">
        <f t="shared" ca="1" si="386"/>
        <v/>
      </c>
      <c r="AY720" s="53" t="str">
        <f t="shared" ca="1" si="387"/>
        <v/>
      </c>
      <c r="AZ720" t="str">
        <f t="shared" ca="1" si="388"/>
        <v/>
      </c>
      <c r="BA720" s="121" t="str">
        <f t="shared" ca="1" si="389"/>
        <v/>
      </c>
      <c r="BB720" s="53" t="str">
        <f t="shared" ca="1" si="390"/>
        <v/>
      </c>
      <c r="BC720" t="str">
        <f t="shared" ca="1" si="391"/>
        <v/>
      </c>
      <c r="BD720" s="121" t="str">
        <f t="shared" ca="1" si="392"/>
        <v/>
      </c>
      <c r="BE720" s="53" t="str">
        <f t="shared" ca="1" si="393"/>
        <v/>
      </c>
      <c r="BF720" t="str">
        <f t="shared" ca="1" si="394"/>
        <v/>
      </c>
      <c r="BG720" s="121" t="str">
        <f t="shared" ca="1" si="395"/>
        <v/>
      </c>
      <c r="BH720" s="53" t="str">
        <f t="shared" ca="1" si="396"/>
        <v/>
      </c>
    </row>
    <row r="721" spans="1:60" ht="15.75" thickBot="1" x14ac:dyDescent="0.3">
      <c r="A721" s="48"/>
      <c r="B721" s="48"/>
      <c r="C721" s="48"/>
      <c r="D721" s="48"/>
      <c r="E721" s="48"/>
      <c r="F721" s="48"/>
      <c r="G721" s="48"/>
      <c r="H721" s="48"/>
      <c r="I721" s="48"/>
      <c r="J721" s="220" t="str">
        <f>IF(ISBLANK($G721),"",VLOOKUP($G721,'Chp 3 - Condition Assessment'!$N$5:$R$1000,4,FALSE))</f>
        <v/>
      </c>
      <c r="K721" s="105" t="str">
        <f>IF(ISBLANK($G721),"",VLOOKUP($G721,'Chp 3 - Condition Assessment'!$N$5:$R$1000,5,FALSE))</f>
        <v/>
      </c>
      <c r="L721" s="32" t="str">
        <f t="shared" si="375"/>
        <v xml:space="preserve">  </v>
      </c>
      <c r="P721" t="b">
        <f t="shared" si="371"/>
        <v>0</v>
      </c>
      <c r="Q721" t="str">
        <f t="shared" si="373"/>
        <v/>
      </c>
      <c r="R721" s="53" t="str">
        <f t="shared" si="364"/>
        <v/>
      </c>
      <c r="S721" s="108" t="str">
        <f t="shared" si="365"/>
        <v/>
      </c>
      <c r="T721" s="81" t="str">
        <f t="shared" si="366"/>
        <v/>
      </c>
      <c r="U721" s="105" t="str">
        <f t="shared" ca="1" si="376"/>
        <v/>
      </c>
      <c r="V721" s="105" t="str">
        <f t="shared" ca="1" si="376"/>
        <v/>
      </c>
      <c r="W721" s="105" t="str">
        <f t="shared" ca="1" si="376"/>
        <v/>
      </c>
      <c r="X721" s="105" t="str">
        <f t="shared" ca="1" si="376"/>
        <v/>
      </c>
      <c r="Y721" s="105" t="str">
        <f t="shared" ca="1" si="376"/>
        <v/>
      </c>
      <c r="AB721" s="111" t="str">
        <f t="shared" si="368"/>
        <v xml:space="preserve"> </v>
      </c>
      <c r="AC721" s="135"/>
      <c r="AD721" s="136"/>
      <c r="AE721" s="118" t="str">
        <f t="shared" si="377"/>
        <v/>
      </c>
      <c r="AF721" s="135"/>
      <c r="AG721" s="136"/>
      <c r="AH721" s="118" t="str">
        <f t="shared" si="378"/>
        <v/>
      </c>
      <c r="AI721" s="135"/>
      <c r="AJ721" s="136"/>
      <c r="AK721" s="118" t="str">
        <f t="shared" si="379"/>
        <v/>
      </c>
      <c r="AL721" s="135"/>
      <c r="AM721" s="136"/>
      <c r="AN721" s="118" t="str">
        <f t="shared" si="380"/>
        <v/>
      </c>
      <c r="AO721" s="135"/>
      <c r="AP721" s="136"/>
      <c r="AQ721" s="118" t="str">
        <f t="shared" si="381"/>
        <v/>
      </c>
      <c r="AT721" s="111" t="str">
        <f t="shared" si="382"/>
        <v xml:space="preserve"> </v>
      </c>
      <c r="AU721" t="str">
        <f t="shared" ca="1" si="383"/>
        <v/>
      </c>
      <c r="AV721" s="53" t="str">
        <f t="shared" ca="1" si="384"/>
        <v/>
      </c>
      <c r="AW721" t="str">
        <f t="shared" ca="1" si="385"/>
        <v/>
      </c>
      <c r="AX721" s="121" t="str">
        <f t="shared" ca="1" si="386"/>
        <v/>
      </c>
      <c r="AY721" s="53" t="str">
        <f t="shared" ca="1" si="387"/>
        <v/>
      </c>
      <c r="AZ721" t="str">
        <f t="shared" ca="1" si="388"/>
        <v/>
      </c>
      <c r="BA721" s="121" t="str">
        <f t="shared" ca="1" si="389"/>
        <v/>
      </c>
      <c r="BB721" s="53" t="str">
        <f t="shared" ca="1" si="390"/>
        <v/>
      </c>
      <c r="BC721" t="str">
        <f t="shared" ca="1" si="391"/>
        <v/>
      </c>
      <c r="BD721" s="121" t="str">
        <f t="shared" ca="1" si="392"/>
        <v/>
      </c>
      <c r="BE721" s="53" t="str">
        <f t="shared" ca="1" si="393"/>
        <v/>
      </c>
      <c r="BF721" t="str">
        <f t="shared" ca="1" si="394"/>
        <v/>
      </c>
      <c r="BG721" s="121" t="str">
        <f t="shared" ca="1" si="395"/>
        <v/>
      </c>
      <c r="BH721" s="53" t="str">
        <f t="shared" ca="1" si="396"/>
        <v/>
      </c>
    </row>
    <row r="722" spans="1:60" ht="15.75" thickBot="1" x14ac:dyDescent="0.3">
      <c r="A722" s="48"/>
      <c r="B722" s="48"/>
      <c r="C722" s="48"/>
      <c r="D722" s="48"/>
      <c r="E722" s="48"/>
      <c r="F722" s="48"/>
      <c r="G722" s="48"/>
      <c r="H722" s="48"/>
      <c r="I722" s="48"/>
      <c r="J722" s="220" t="str">
        <f>IF(ISBLANK($G722),"",VLOOKUP($G722,'Chp 3 - Condition Assessment'!$N$5:$R$1000,4,FALSE))</f>
        <v/>
      </c>
      <c r="K722" s="105" t="str">
        <f>IF(ISBLANK($G722),"",VLOOKUP($G722,'Chp 3 - Condition Assessment'!$N$5:$R$1000,5,FALSE))</f>
        <v/>
      </c>
      <c r="L722" s="32" t="str">
        <f t="shared" si="375"/>
        <v xml:space="preserve">  </v>
      </c>
      <c r="P722" t="b">
        <f t="shared" si="371"/>
        <v>0</v>
      </c>
      <c r="Q722" t="str">
        <f t="shared" si="373"/>
        <v/>
      </c>
      <c r="R722" s="53" t="str">
        <f t="shared" si="364"/>
        <v/>
      </c>
      <c r="S722" s="108" t="str">
        <f t="shared" si="365"/>
        <v/>
      </c>
      <c r="T722" s="81" t="str">
        <f t="shared" si="366"/>
        <v/>
      </c>
      <c r="U722" s="105" t="str">
        <f t="shared" ca="1" si="376"/>
        <v/>
      </c>
      <c r="V722" s="105" t="str">
        <f t="shared" ca="1" si="376"/>
        <v/>
      </c>
      <c r="W722" s="105" t="str">
        <f t="shared" ca="1" si="376"/>
        <v/>
      </c>
      <c r="X722" s="105" t="str">
        <f t="shared" ca="1" si="376"/>
        <v/>
      </c>
      <c r="Y722" s="105" t="str">
        <f t="shared" ca="1" si="376"/>
        <v/>
      </c>
      <c r="AB722" s="111" t="str">
        <f t="shared" si="368"/>
        <v xml:space="preserve"> </v>
      </c>
      <c r="AC722" s="135"/>
      <c r="AD722" s="136"/>
      <c r="AE722" s="118" t="str">
        <f t="shared" si="377"/>
        <v/>
      </c>
      <c r="AF722" s="135"/>
      <c r="AG722" s="136"/>
      <c r="AH722" s="118" t="str">
        <f t="shared" si="378"/>
        <v/>
      </c>
      <c r="AI722" s="135"/>
      <c r="AJ722" s="136"/>
      <c r="AK722" s="118" t="str">
        <f t="shared" si="379"/>
        <v/>
      </c>
      <c r="AL722" s="135"/>
      <c r="AM722" s="136"/>
      <c r="AN722" s="118" t="str">
        <f t="shared" si="380"/>
        <v/>
      </c>
      <c r="AO722" s="135"/>
      <c r="AP722" s="136"/>
      <c r="AQ722" s="118" t="str">
        <f t="shared" si="381"/>
        <v/>
      </c>
      <c r="AT722" s="111" t="str">
        <f t="shared" si="382"/>
        <v xml:space="preserve"> </v>
      </c>
      <c r="AU722" t="str">
        <f t="shared" ca="1" si="383"/>
        <v/>
      </c>
      <c r="AV722" s="53" t="str">
        <f t="shared" ca="1" si="384"/>
        <v/>
      </c>
      <c r="AW722" t="str">
        <f t="shared" ca="1" si="385"/>
        <v/>
      </c>
      <c r="AX722" s="121" t="str">
        <f t="shared" ca="1" si="386"/>
        <v/>
      </c>
      <c r="AY722" s="53" t="str">
        <f t="shared" ca="1" si="387"/>
        <v/>
      </c>
      <c r="AZ722" t="str">
        <f t="shared" ca="1" si="388"/>
        <v/>
      </c>
      <c r="BA722" s="121" t="str">
        <f t="shared" ca="1" si="389"/>
        <v/>
      </c>
      <c r="BB722" s="53" t="str">
        <f t="shared" ca="1" si="390"/>
        <v/>
      </c>
      <c r="BC722" t="str">
        <f t="shared" ca="1" si="391"/>
        <v/>
      </c>
      <c r="BD722" s="121" t="str">
        <f t="shared" ca="1" si="392"/>
        <v/>
      </c>
      <c r="BE722" s="53" t="str">
        <f t="shared" ca="1" si="393"/>
        <v/>
      </c>
      <c r="BF722" t="str">
        <f t="shared" ca="1" si="394"/>
        <v/>
      </c>
      <c r="BG722" s="121" t="str">
        <f t="shared" ca="1" si="395"/>
        <v/>
      </c>
      <c r="BH722" s="53" t="str">
        <f t="shared" ca="1" si="396"/>
        <v/>
      </c>
    </row>
    <row r="723" spans="1:60" ht="15.75" thickBot="1" x14ac:dyDescent="0.3">
      <c r="A723" s="48"/>
      <c r="B723" s="48"/>
      <c r="C723" s="48"/>
      <c r="D723" s="48"/>
      <c r="E723" s="48"/>
      <c r="F723" s="48"/>
      <c r="G723" s="48"/>
      <c r="H723" s="48"/>
      <c r="I723" s="48"/>
      <c r="J723" s="220" t="str">
        <f>IF(ISBLANK($G723),"",VLOOKUP($G723,'Chp 3 - Condition Assessment'!$N$5:$R$1000,4,FALSE))</f>
        <v/>
      </c>
      <c r="K723" s="105" t="str">
        <f>IF(ISBLANK($G723),"",VLOOKUP($G723,'Chp 3 - Condition Assessment'!$N$5:$R$1000,5,FALSE))</f>
        <v/>
      </c>
      <c r="L723" s="32" t="str">
        <f t="shared" si="375"/>
        <v xml:space="preserve">  </v>
      </c>
      <c r="P723" t="b">
        <f t="shared" si="371"/>
        <v>0</v>
      </c>
      <c r="Q723" t="str">
        <f t="shared" si="373"/>
        <v/>
      </c>
      <c r="R723" s="53" t="str">
        <f t="shared" si="364"/>
        <v/>
      </c>
      <c r="S723" s="108" t="str">
        <f t="shared" si="365"/>
        <v/>
      </c>
      <c r="T723" s="81" t="str">
        <f t="shared" si="366"/>
        <v/>
      </c>
      <c r="U723" s="105" t="str">
        <f t="shared" ca="1" si="376"/>
        <v/>
      </c>
      <c r="V723" s="105" t="str">
        <f t="shared" ca="1" si="376"/>
        <v/>
      </c>
      <c r="W723" s="105" t="str">
        <f t="shared" ca="1" si="376"/>
        <v/>
      </c>
      <c r="X723" s="105" t="str">
        <f t="shared" ca="1" si="376"/>
        <v/>
      </c>
      <c r="Y723" s="105" t="str">
        <f t="shared" ca="1" si="376"/>
        <v/>
      </c>
      <c r="AB723" s="111" t="str">
        <f t="shared" si="368"/>
        <v xml:space="preserve"> </v>
      </c>
      <c r="AC723" s="135"/>
      <c r="AD723" s="136"/>
      <c r="AE723" s="118" t="str">
        <f t="shared" si="377"/>
        <v/>
      </c>
      <c r="AF723" s="135"/>
      <c r="AG723" s="136"/>
      <c r="AH723" s="118" t="str">
        <f t="shared" si="378"/>
        <v/>
      </c>
      <c r="AI723" s="135"/>
      <c r="AJ723" s="136"/>
      <c r="AK723" s="118" t="str">
        <f t="shared" si="379"/>
        <v/>
      </c>
      <c r="AL723" s="135"/>
      <c r="AM723" s="136"/>
      <c r="AN723" s="118" t="str">
        <f t="shared" si="380"/>
        <v/>
      </c>
      <c r="AO723" s="135"/>
      <c r="AP723" s="136"/>
      <c r="AQ723" s="118" t="str">
        <f t="shared" si="381"/>
        <v/>
      </c>
      <c r="AT723" s="111" t="str">
        <f t="shared" si="382"/>
        <v xml:space="preserve"> </v>
      </c>
      <c r="AU723" t="str">
        <f t="shared" ca="1" si="383"/>
        <v/>
      </c>
      <c r="AV723" s="53" t="str">
        <f t="shared" ca="1" si="384"/>
        <v/>
      </c>
      <c r="AW723" t="str">
        <f t="shared" ca="1" si="385"/>
        <v/>
      </c>
      <c r="AX723" s="121" t="str">
        <f t="shared" ca="1" si="386"/>
        <v/>
      </c>
      <c r="AY723" s="53" t="str">
        <f t="shared" ca="1" si="387"/>
        <v/>
      </c>
      <c r="AZ723" t="str">
        <f t="shared" ca="1" si="388"/>
        <v/>
      </c>
      <c r="BA723" s="121" t="str">
        <f t="shared" ca="1" si="389"/>
        <v/>
      </c>
      <c r="BB723" s="53" t="str">
        <f t="shared" ca="1" si="390"/>
        <v/>
      </c>
      <c r="BC723" t="str">
        <f t="shared" ca="1" si="391"/>
        <v/>
      </c>
      <c r="BD723" s="121" t="str">
        <f t="shared" ca="1" si="392"/>
        <v/>
      </c>
      <c r="BE723" s="53" t="str">
        <f t="shared" ca="1" si="393"/>
        <v/>
      </c>
      <c r="BF723" t="str">
        <f t="shared" ca="1" si="394"/>
        <v/>
      </c>
      <c r="BG723" s="121" t="str">
        <f t="shared" ca="1" si="395"/>
        <v/>
      </c>
      <c r="BH723" s="53" t="str">
        <f t="shared" ca="1" si="396"/>
        <v/>
      </c>
    </row>
    <row r="724" spans="1:60" ht="15.75" thickBot="1" x14ac:dyDescent="0.3">
      <c r="A724" s="48"/>
      <c r="B724" s="48"/>
      <c r="C724" s="48"/>
      <c r="D724" s="48"/>
      <c r="E724" s="48"/>
      <c r="F724" s="48"/>
      <c r="G724" s="48"/>
      <c r="H724" s="48"/>
      <c r="I724" s="48"/>
      <c r="J724" s="220" t="str">
        <f>IF(ISBLANK($G724),"",VLOOKUP($G724,'Chp 3 - Condition Assessment'!$N$5:$R$1000,4,FALSE))</f>
        <v/>
      </c>
      <c r="K724" s="105" t="str">
        <f>IF(ISBLANK($G724),"",VLOOKUP($G724,'Chp 3 - Condition Assessment'!$N$5:$R$1000,5,FALSE))</f>
        <v/>
      </c>
      <c r="L724" s="32" t="str">
        <f t="shared" si="375"/>
        <v xml:space="preserve">  </v>
      </c>
      <c r="P724" t="b">
        <f t="shared" si="371"/>
        <v>0</v>
      </c>
      <c r="Q724" t="str">
        <f t="shared" si="373"/>
        <v/>
      </c>
      <c r="R724" s="53" t="str">
        <f t="shared" si="364"/>
        <v/>
      </c>
      <c r="S724" s="108" t="str">
        <f t="shared" si="365"/>
        <v/>
      </c>
      <c r="T724" s="81" t="str">
        <f t="shared" si="366"/>
        <v/>
      </c>
      <c r="U724" s="105" t="str">
        <f t="shared" ca="1" si="376"/>
        <v/>
      </c>
      <c r="V724" s="105" t="str">
        <f t="shared" ca="1" si="376"/>
        <v/>
      </c>
      <c r="W724" s="105" t="str">
        <f t="shared" ca="1" si="376"/>
        <v/>
      </c>
      <c r="X724" s="105" t="str">
        <f t="shared" ca="1" si="376"/>
        <v/>
      </c>
      <c r="Y724" s="105" t="str">
        <f t="shared" ca="1" si="376"/>
        <v/>
      </c>
      <c r="AB724" s="111" t="str">
        <f t="shared" si="368"/>
        <v xml:space="preserve"> </v>
      </c>
      <c r="AC724" s="135"/>
      <c r="AD724" s="136"/>
      <c r="AE724" s="118" t="str">
        <f t="shared" si="377"/>
        <v/>
      </c>
      <c r="AF724" s="135"/>
      <c r="AG724" s="136"/>
      <c r="AH724" s="118" t="str">
        <f t="shared" si="378"/>
        <v/>
      </c>
      <c r="AI724" s="135"/>
      <c r="AJ724" s="136"/>
      <c r="AK724" s="118" t="str">
        <f t="shared" si="379"/>
        <v/>
      </c>
      <c r="AL724" s="135"/>
      <c r="AM724" s="136"/>
      <c r="AN724" s="118" t="str">
        <f t="shared" si="380"/>
        <v/>
      </c>
      <c r="AO724" s="135"/>
      <c r="AP724" s="136"/>
      <c r="AQ724" s="118" t="str">
        <f t="shared" si="381"/>
        <v/>
      </c>
      <c r="AT724" s="111" t="str">
        <f t="shared" si="382"/>
        <v xml:space="preserve"> </v>
      </c>
      <c r="AU724" t="str">
        <f t="shared" ca="1" si="383"/>
        <v/>
      </c>
      <c r="AV724" s="53" t="str">
        <f t="shared" ca="1" si="384"/>
        <v/>
      </c>
      <c r="AW724" t="str">
        <f t="shared" ca="1" si="385"/>
        <v/>
      </c>
      <c r="AX724" s="121" t="str">
        <f t="shared" ca="1" si="386"/>
        <v/>
      </c>
      <c r="AY724" s="53" t="str">
        <f t="shared" ca="1" si="387"/>
        <v/>
      </c>
      <c r="AZ724" t="str">
        <f t="shared" ca="1" si="388"/>
        <v/>
      </c>
      <c r="BA724" s="121" t="str">
        <f t="shared" ca="1" si="389"/>
        <v/>
      </c>
      <c r="BB724" s="53" t="str">
        <f t="shared" ca="1" si="390"/>
        <v/>
      </c>
      <c r="BC724" t="str">
        <f t="shared" ca="1" si="391"/>
        <v/>
      </c>
      <c r="BD724" s="121" t="str">
        <f t="shared" ca="1" si="392"/>
        <v/>
      </c>
      <c r="BE724" s="53" t="str">
        <f t="shared" ca="1" si="393"/>
        <v/>
      </c>
      <c r="BF724" t="str">
        <f t="shared" ca="1" si="394"/>
        <v/>
      </c>
      <c r="BG724" s="121" t="str">
        <f t="shared" ca="1" si="395"/>
        <v/>
      </c>
      <c r="BH724" s="53" t="str">
        <f t="shared" ca="1" si="396"/>
        <v/>
      </c>
    </row>
    <row r="725" spans="1:60" ht="15.75" thickBot="1" x14ac:dyDescent="0.3">
      <c r="A725" s="48"/>
      <c r="B725" s="48"/>
      <c r="C725" s="48"/>
      <c r="D725" s="48"/>
      <c r="E725" s="48"/>
      <c r="F725" s="48"/>
      <c r="G725" s="48"/>
      <c r="H725" s="48"/>
      <c r="I725" s="48"/>
      <c r="J725" s="220" t="str">
        <f>IF(ISBLANK($G725),"",VLOOKUP($G725,'Chp 3 - Condition Assessment'!$N$5:$R$1000,4,FALSE))</f>
        <v/>
      </c>
      <c r="K725" s="105" t="str">
        <f>IF(ISBLANK($G725),"",VLOOKUP($G725,'Chp 3 - Condition Assessment'!$N$5:$R$1000,5,FALSE))</f>
        <v/>
      </c>
      <c r="L725" s="32" t="str">
        <f t="shared" si="375"/>
        <v xml:space="preserve">  </v>
      </c>
      <c r="P725" t="b">
        <f t="shared" si="371"/>
        <v>0</v>
      </c>
      <c r="Q725" t="str">
        <f t="shared" si="373"/>
        <v/>
      </c>
      <c r="R725" s="53" t="str">
        <f t="shared" si="364"/>
        <v/>
      </c>
      <c r="S725" s="108" t="str">
        <f t="shared" si="365"/>
        <v/>
      </c>
      <c r="T725" s="81" t="str">
        <f t="shared" si="366"/>
        <v/>
      </c>
      <c r="U725" s="105" t="str">
        <f t="shared" ca="1" si="376"/>
        <v/>
      </c>
      <c r="V725" s="105" t="str">
        <f t="shared" ca="1" si="376"/>
        <v/>
      </c>
      <c r="W725" s="105" t="str">
        <f t="shared" ca="1" si="376"/>
        <v/>
      </c>
      <c r="X725" s="105" t="str">
        <f t="shared" ca="1" si="376"/>
        <v/>
      </c>
      <c r="Y725" s="105" t="str">
        <f t="shared" ca="1" si="376"/>
        <v/>
      </c>
      <c r="AB725" s="111" t="str">
        <f t="shared" si="368"/>
        <v xml:space="preserve"> </v>
      </c>
      <c r="AC725" s="135"/>
      <c r="AD725" s="136"/>
      <c r="AE725" s="118" t="str">
        <f t="shared" si="377"/>
        <v/>
      </c>
      <c r="AF725" s="135"/>
      <c r="AG725" s="136"/>
      <c r="AH725" s="118" t="str">
        <f t="shared" si="378"/>
        <v/>
      </c>
      <c r="AI725" s="135"/>
      <c r="AJ725" s="136"/>
      <c r="AK725" s="118" t="str">
        <f t="shared" si="379"/>
        <v/>
      </c>
      <c r="AL725" s="135"/>
      <c r="AM725" s="136"/>
      <c r="AN725" s="118" t="str">
        <f t="shared" si="380"/>
        <v/>
      </c>
      <c r="AO725" s="135"/>
      <c r="AP725" s="136"/>
      <c r="AQ725" s="118" t="str">
        <f t="shared" si="381"/>
        <v/>
      </c>
      <c r="AT725" s="111" t="str">
        <f t="shared" si="382"/>
        <v xml:space="preserve"> </v>
      </c>
      <c r="AU725" t="str">
        <f t="shared" ca="1" si="383"/>
        <v/>
      </c>
      <c r="AV725" s="53" t="str">
        <f t="shared" ca="1" si="384"/>
        <v/>
      </c>
      <c r="AW725" t="str">
        <f t="shared" ca="1" si="385"/>
        <v/>
      </c>
      <c r="AX725" s="121" t="str">
        <f t="shared" ca="1" si="386"/>
        <v/>
      </c>
      <c r="AY725" s="53" t="str">
        <f t="shared" ca="1" si="387"/>
        <v/>
      </c>
      <c r="AZ725" t="str">
        <f t="shared" ca="1" si="388"/>
        <v/>
      </c>
      <c r="BA725" s="121" t="str">
        <f t="shared" ca="1" si="389"/>
        <v/>
      </c>
      <c r="BB725" s="53" t="str">
        <f t="shared" ca="1" si="390"/>
        <v/>
      </c>
      <c r="BC725" t="str">
        <f t="shared" ca="1" si="391"/>
        <v/>
      </c>
      <c r="BD725" s="121" t="str">
        <f t="shared" ca="1" si="392"/>
        <v/>
      </c>
      <c r="BE725" s="53" t="str">
        <f t="shared" ca="1" si="393"/>
        <v/>
      </c>
      <c r="BF725" t="str">
        <f t="shared" ca="1" si="394"/>
        <v/>
      </c>
      <c r="BG725" s="121" t="str">
        <f t="shared" ca="1" si="395"/>
        <v/>
      </c>
      <c r="BH725" s="53" t="str">
        <f t="shared" ca="1" si="396"/>
        <v/>
      </c>
    </row>
    <row r="726" spans="1:60" ht="15.75" thickBot="1" x14ac:dyDescent="0.3">
      <c r="A726" s="48"/>
      <c r="B726" s="48"/>
      <c r="C726" s="48"/>
      <c r="D726" s="48"/>
      <c r="E726" s="48"/>
      <c r="F726" s="48"/>
      <c r="G726" s="48"/>
      <c r="H726" s="48"/>
      <c r="I726" s="48"/>
      <c r="J726" s="220" t="str">
        <f>IF(ISBLANK($G726),"",VLOOKUP($G726,'Chp 3 - Condition Assessment'!$N$5:$R$1000,4,FALSE))</f>
        <v/>
      </c>
      <c r="K726" s="105" t="str">
        <f>IF(ISBLANK($G726),"",VLOOKUP($G726,'Chp 3 - Condition Assessment'!$N$5:$R$1000,5,FALSE))</f>
        <v/>
      </c>
      <c r="L726" s="32" t="str">
        <f t="shared" si="375"/>
        <v xml:space="preserve">  </v>
      </c>
      <c r="P726" t="b">
        <f t="shared" si="371"/>
        <v>0</v>
      </c>
      <c r="Q726" t="str">
        <f t="shared" si="373"/>
        <v/>
      </c>
      <c r="R726" s="53" t="str">
        <f t="shared" si="364"/>
        <v/>
      </c>
      <c r="S726" s="108" t="str">
        <f t="shared" si="365"/>
        <v/>
      </c>
      <c r="T726" s="81" t="str">
        <f t="shared" si="366"/>
        <v/>
      </c>
      <c r="U726" s="105" t="str">
        <f t="shared" ref="U726:Y735" ca="1" si="397">IFERROR(IF((U$10-$S726)&lt;=$T726,$Q726,0),"")</f>
        <v/>
      </c>
      <c r="V726" s="105" t="str">
        <f t="shared" ca="1" si="397"/>
        <v/>
      </c>
      <c r="W726" s="105" t="str">
        <f t="shared" ca="1" si="397"/>
        <v/>
      </c>
      <c r="X726" s="105" t="str">
        <f t="shared" ca="1" si="397"/>
        <v/>
      </c>
      <c r="Y726" s="105" t="str">
        <f t="shared" ca="1" si="397"/>
        <v/>
      </c>
      <c r="AB726" s="111" t="str">
        <f t="shared" si="368"/>
        <v xml:space="preserve"> </v>
      </c>
      <c r="AC726" s="135"/>
      <c r="AD726" s="136"/>
      <c r="AE726" s="118" t="str">
        <f t="shared" si="377"/>
        <v/>
      </c>
      <c r="AF726" s="135"/>
      <c r="AG726" s="136"/>
      <c r="AH726" s="118" t="str">
        <f t="shared" si="378"/>
        <v/>
      </c>
      <c r="AI726" s="135"/>
      <c r="AJ726" s="136"/>
      <c r="AK726" s="118" t="str">
        <f t="shared" si="379"/>
        <v/>
      </c>
      <c r="AL726" s="135"/>
      <c r="AM726" s="136"/>
      <c r="AN726" s="118" t="str">
        <f t="shared" si="380"/>
        <v/>
      </c>
      <c r="AO726" s="135"/>
      <c r="AP726" s="136"/>
      <c r="AQ726" s="118" t="str">
        <f t="shared" si="381"/>
        <v/>
      </c>
      <c r="AT726" s="111" t="str">
        <f t="shared" si="382"/>
        <v xml:space="preserve"> </v>
      </c>
      <c r="AU726" t="str">
        <f t="shared" ca="1" si="383"/>
        <v/>
      </c>
      <c r="AV726" s="53" t="str">
        <f t="shared" ca="1" si="384"/>
        <v/>
      </c>
      <c r="AW726" t="str">
        <f t="shared" ca="1" si="385"/>
        <v/>
      </c>
      <c r="AX726" s="121" t="str">
        <f t="shared" ca="1" si="386"/>
        <v/>
      </c>
      <c r="AY726" s="53" t="str">
        <f t="shared" ca="1" si="387"/>
        <v/>
      </c>
      <c r="AZ726" t="str">
        <f t="shared" ca="1" si="388"/>
        <v/>
      </c>
      <c r="BA726" s="121" t="str">
        <f t="shared" ca="1" si="389"/>
        <v/>
      </c>
      <c r="BB726" s="53" t="str">
        <f t="shared" ca="1" si="390"/>
        <v/>
      </c>
      <c r="BC726" t="str">
        <f t="shared" ca="1" si="391"/>
        <v/>
      </c>
      <c r="BD726" s="121" t="str">
        <f t="shared" ca="1" si="392"/>
        <v/>
      </c>
      <c r="BE726" s="53" t="str">
        <f t="shared" ca="1" si="393"/>
        <v/>
      </c>
      <c r="BF726" t="str">
        <f t="shared" ca="1" si="394"/>
        <v/>
      </c>
      <c r="BG726" s="121" t="str">
        <f t="shared" ca="1" si="395"/>
        <v/>
      </c>
      <c r="BH726" s="53" t="str">
        <f t="shared" ca="1" si="396"/>
        <v/>
      </c>
    </row>
    <row r="727" spans="1:60" ht="15.75" thickBot="1" x14ac:dyDescent="0.3">
      <c r="A727" s="48"/>
      <c r="B727" s="48"/>
      <c r="C727" s="48"/>
      <c r="D727" s="48"/>
      <c r="E727" s="48"/>
      <c r="F727" s="48"/>
      <c r="G727" s="48"/>
      <c r="H727" s="48"/>
      <c r="I727" s="48"/>
      <c r="J727" s="220" t="str">
        <f>IF(ISBLANK($G727),"",VLOOKUP($G727,'Chp 3 - Condition Assessment'!$N$5:$R$1000,4,FALSE))</f>
        <v/>
      </c>
      <c r="K727" s="105" t="str">
        <f>IF(ISBLANK($G727),"",VLOOKUP($G727,'Chp 3 - Condition Assessment'!$N$5:$R$1000,5,FALSE))</f>
        <v/>
      </c>
      <c r="L727" s="32" t="str">
        <f t="shared" si="375"/>
        <v xml:space="preserve">  </v>
      </c>
      <c r="P727" t="b">
        <f t="shared" si="371"/>
        <v>0</v>
      </c>
      <c r="Q727" t="str">
        <f t="shared" si="373"/>
        <v/>
      </c>
      <c r="R727" s="53" t="str">
        <f t="shared" si="364"/>
        <v/>
      </c>
      <c r="S727" s="108" t="str">
        <f t="shared" si="365"/>
        <v/>
      </c>
      <c r="T727" s="81" t="str">
        <f t="shared" si="366"/>
        <v/>
      </c>
      <c r="U727" s="105" t="str">
        <f t="shared" ca="1" si="397"/>
        <v/>
      </c>
      <c r="V727" s="105" t="str">
        <f t="shared" ca="1" si="397"/>
        <v/>
      </c>
      <c r="W727" s="105" t="str">
        <f t="shared" ca="1" si="397"/>
        <v/>
      </c>
      <c r="X727" s="105" t="str">
        <f t="shared" ca="1" si="397"/>
        <v/>
      </c>
      <c r="Y727" s="105" t="str">
        <f t="shared" ca="1" si="397"/>
        <v/>
      </c>
      <c r="AB727" s="111" t="str">
        <f t="shared" si="368"/>
        <v xml:space="preserve"> </v>
      </c>
      <c r="AC727" s="135"/>
      <c r="AD727" s="136"/>
      <c r="AE727" s="118" t="str">
        <f t="shared" si="377"/>
        <v/>
      </c>
      <c r="AF727" s="135"/>
      <c r="AG727" s="136"/>
      <c r="AH727" s="118" t="str">
        <f t="shared" si="378"/>
        <v/>
      </c>
      <c r="AI727" s="135"/>
      <c r="AJ727" s="136"/>
      <c r="AK727" s="118" t="str">
        <f t="shared" si="379"/>
        <v/>
      </c>
      <c r="AL727" s="135"/>
      <c r="AM727" s="136"/>
      <c r="AN727" s="118" t="str">
        <f t="shared" si="380"/>
        <v/>
      </c>
      <c r="AO727" s="135"/>
      <c r="AP727" s="136"/>
      <c r="AQ727" s="118" t="str">
        <f t="shared" si="381"/>
        <v/>
      </c>
      <c r="AT727" s="111" t="str">
        <f t="shared" si="382"/>
        <v xml:space="preserve"> </v>
      </c>
      <c r="AU727" t="str">
        <f t="shared" ca="1" si="383"/>
        <v/>
      </c>
      <c r="AV727" s="53" t="str">
        <f t="shared" ca="1" si="384"/>
        <v/>
      </c>
      <c r="AW727" t="str">
        <f t="shared" ca="1" si="385"/>
        <v/>
      </c>
      <c r="AX727" s="121" t="str">
        <f t="shared" ca="1" si="386"/>
        <v/>
      </c>
      <c r="AY727" s="53" t="str">
        <f t="shared" ca="1" si="387"/>
        <v/>
      </c>
      <c r="AZ727" t="str">
        <f t="shared" ca="1" si="388"/>
        <v/>
      </c>
      <c r="BA727" s="121" t="str">
        <f t="shared" ca="1" si="389"/>
        <v/>
      </c>
      <c r="BB727" s="53" t="str">
        <f t="shared" ca="1" si="390"/>
        <v/>
      </c>
      <c r="BC727" t="str">
        <f t="shared" ca="1" si="391"/>
        <v/>
      </c>
      <c r="BD727" s="121" t="str">
        <f t="shared" ca="1" si="392"/>
        <v/>
      </c>
      <c r="BE727" s="53" t="str">
        <f t="shared" ca="1" si="393"/>
        <v/>
      </c>
      <c r="BF727" t="str">
        <f t="shared" ca="1" si="394"/>
        <v/>
      </c>
      <c r="BG727" s="121" t="str">
        <f t="shared" ca="1" si="395"/>
        <v/>
      </c>
      <c r="BH727" s="53" t="str">
        <f t="shared" ca="1" si="396"/>
        <v/>
      </c>
    </row>
    <row r="728" spans="1:60" ht="15.75" thickBot="1" x14ac:dyDescent="0.3">
      <c r="A728" s="48"/>
      <c r="B728" s="48"/>
      <c r="C728" s="48"/>
      <c r="D728" s="48"/>
      <c r="E728" s="48"/>
      <c r="F728" s="48"/>
      <c r="G728" s="48"/>
      <c r="H728" s="48"/>
      <c r="I728" s="48"/>
      <c r="J728" s="220" t="str">
        <f>IF(ISBLANK($G728),"",VLOOKUP($G728,'Chp 3 - Condition Assessment'!$N$5:$R$1000,4,FALSE))</f>
        <v/>
      </c>
      <c r="K728" s="105" t="str">
        <f>IF(ISBLANK($G728),"",VLOOKUP($G728,'Chp 3 - Condition Assessment'!$N$5:$R$1000,5,FALSE))</f>
        <v/>
      </c>
      <c r="L728" s="32" t="str">
        <f t="shared" si="375"/>
        <v xml:space="preserve">  </v>
      </c>
      <c r="P728" t="b">
        <f t="shared" si="371"/>
        <v>0</v>
      </c>
      <c r="Q728" t="str">
        <f t="shared" si="373"/>
        <v/>
      </c>
      <c r="R728" s="53" t="str">
        <f t="shared" si="364"/>
        <v/>
      </c>
      <c r="S728" s="108" t="str">
        <f t="shared" si="365"/>
        <v/>
      </c>
      <c r="T728" s="81" t="str">
        <f t="shared" si="366"/>
        <v/>
      </c>
      <c r="U728" s="105" t="str">
        <f t="shared" ca="1" si="397"/>
        <v/>
      </c>
      <c r="V728" s="105" t="str">
        <f t="shared" ca="1" si="397"/>
        <v/>
      </c>
      <c r="W728" s="105" t="str">
        <f t="shared" ca="1" si="397"/>
        <v/>
      </c>
      <c r="X728" s="105" t="str">
        <f t="shared" ca="1" si="397"/>
        <v/>
      </c>
      <c r="Y728" s="105" t="str">
        <f t="shared" ca="1" si="397"/>
        <v/>
      </c>
      <c r="AB728" s="111" t="str">
        <f t="shared" si="368"/>
        <v xml:space="preserve"> </v>
      </c>
      <c r="AC728" s="135"/>
      <c r="AD728" s="136"/>
      <c r="AE728" s="118" t="str">
        <f t="shared" si="377"/>
        <v/>
      </c>
      <c r="AF728" s="135"/>
      <c r="AG728" s="136"/>
      <c r="AH728" s="118" t="str">
        <f t="shared" si="378"/>
        <v/>
      </c>
      <c r="AI728" s="135"/>
      <c r="AJ728" s="136"/>
      <c r="AK728" s="118" t="str">
        <f t="shared" si="379"/>
        <v/>
      </c>
      <c r="AL728" s="135"/>
      <c r="AM728" s="136"/>
      <c r="AN728" s="118" t="str">
        <f t="shared" si="380"/>
        <v/>
      </c>
      <c r="AO728" s="135"/>
      <c r="AP728" s="136"/>
      <c r="AQ728" s="118" t="str">
        <f t="shared" si="381"/>
        <v/>
      </c>
      <c r="AT728" s="111" t="str">
        <f t="shared" si="382"/>
        <v xml:space="preserve"> </v>
      </c>
      <c r="AU728" t="str">
        <f t="shared" ca="1" si="383"/>
        <v/>
      </c>
      <c r="AV728" s="53" t="str">
        <f t="shared" ca="1" si="384"/>
        <v/>
      </c>
      <c r="AW728" t="str">
        <f t="shared" ca="1" si="385"/>
        <v/>
      </c>
      <c r="AX728" s="121" t="str">
        <f t="shared" ca="1" si="386"/>
        <v/>
      </c>
      <c r="AY728" s="53" t="str">
        <f t="shared" ca="1" si="387"/>
        <v/>
      </c>
      <c r="AZ728" t="str">
        <f t="shared" ca="1" si="388"/>
        <v/>
      </c>
      <c r="BA728" s="121" t="str">
        <f t="shared" ca="1" si="389"/>
        <v/>
      </c>
      <c r="BB728" s="53" t="str">
        <f t="shared" ca="1" si="390"/>
        <v/>
      </c>
      <c r="BC728" t="str">
        <f t="shared" ca="1" si="391"/>
        <v/>
      </c>
      <c r="BD728" s="121" t="str">
        <f t="shared" ca="1" si="392"/>
        <v/>
      </c>
      <c r="BE728" s="53" t="str">
        <f t="shared" ca="1" si="393"/>
        <v/>
      </c>
      <c r="BF728" t="str">
        <f t="shared" ca="1" si="394"/>
        <v/>
      </c>
      <c r="BG728" s="121" t="str">
        <f t="shared" ca="1" si="395"/>
        <v/>
      </c>
      <c r="BH728" s="53" t="str">
        <f t="shared" ca="1" si="396"/>
        <v/>
      </c>
    </row>
    <row r="729" spans="1:60" ht="15.75" thickBot="1" x14ac:dyDescent="0.3">
      <c r="A729" s="48"/>
      <c r="B729" s="48"/>
      <c r="C729" s="48"/>
      <c r="D729" s="48"/>
      <c r="E729" s="48"/>
      <c r="F729" s="48"/>
      <c r="G729" s="48"/>
      <c r="H729" s="48"/>
      <c r="I729" s="48"/>
      <c r="J729" s="220" t="str">
        <f>IF(ISBLANK($G729),"",VLOOKUP($G729,'Chp 3 - Condition Assessment'!$N$5:$R$1000,4,FALSE))</f>
        <v/>
      </c>
      <c r="K729" s="105" t="str">
        <f>IF(ISBLANK($G729),"",VLOOKUP($G729,'Chp 3 - Condition Assessment'!$N$5:$R$1000,5,FALSE))</f>
        <v/>
      </c>
      <c r="L729" s="32" t="str">
        <f t="shared" si="375"/>
        <v xml:space="preserve">  </v>
      </c>
      <c r="P729" t="b">
        <f t="shared" si="371"/>
        <v>0</v>
      </c>
      <c r="Q729" t="str">
        <f t="shared" si="373"/>
        <v/>
      </c>
      <c r="R729" s="53" t="str">
        <f t="shared" si="364"/>
        <v/>
      </c>
      <c r="S729" s="108" t="str">
        <f t="shared" si="365"/>
        <v/>
      </c>
      <c r="T729" s="81" t="str">
        <f t="shared" si="366"/>
        <v/>
      </c>
      <c r="U729" s="105" t="str">
        <f t="shared" ca="1" si="397"/>
        <v/>
      </c>
      <c r="V729" s="105" t="str">
        <f t="shared" ca="1" si="397"/>
        <v/>
      </c>
      <c r="W729" s="105" t="str">
        <f t="shared" ca="1" si="397"/>
        <v/>
      </c>
      <c r="X729" s="105" t="str">
        <f t="shared" ca="1" si="397"/>
        <v/>
      </c>
      <c r="Y729" s="105" t="str">
        <f t="shared" ca="1" si="397"/>
        <v/>
      </c>
      <c r="AB729" s="111" t="str">
        <f t="shared" si="368"/>
        <v xml:space="preserve"> </v>
      </c>
      <c r="AC729" s="135"/>
      <c r="AD729" s="136"/>
      <c r="AE729" s="118" t="str">
        <f t="shared" si="377"/>
        <v/>
      </c>
      <c r="AF729" s="135"/>
      <c r="AG729" s="136"/>
      <c r="AH729" s="118" t="str">
        <f t="shared" si="378"/>
        <v/>
      </c>
      <c r="AI729" s="135"/>
      <c r="AJ729" s="136"/>
      <c r="AK729" s="118" t="str">
        <f t="shared" si="379"/>
        <v/>
      </c>
      <c r="AL729" s="135"/>
      <c r="AM729" s="136"/>
      <c r="AN729" s="118" t="str">
        <f t="shared" si="380"/>
        <v/>
      </c>
      <c r="AO729" s="135"/>
      <c r="AP729" s="136"/>
      <c r="AQ729" s="118" t="str">
        <f t="shared" si="381"/>
        <v/>
      </c>
      <c r="AT729" s="111" t="str">
        <f t="shared" si="382"/>
        <v xml:space="preserve"> </v>
      </c>
      <c r="AU729" t="str">
        <f t="shared" ca="1" si="383"/>
        <v/>
      </c>
      <c r="AV729" s="53" t="str">
        <f t="shared" ca="1" si="384"/>
        <v/>
      </c>
      <c r="AW729" t="str">
        <f t="shared" ca="1" si="385"/>
        <v/>
      </c>
      <c r="AX729" s="121" t="str">
        <f t="shared" ca="1" si="386"/>
        <v/>
      </c>
      <c r="AY729" s="53" t="str">
        <f t="shared" ca="1" si="387"/>
        <v/>
      </c>
      <c r="AZ729" t="str">
        <f t="shared" ca="1" si="388"/>
        <v/>
      </c>
      <c r="BA729" s="121" t="str">
        <f t="shared" ca="1" si="389"/>
        <v/>
      </c>
      <c r="BB729" s="53" t="str">
        <f t="shared" ca="1" si="390"/>
        <v/>
      </c>
      <c r="BC729" t="str">
        <f t="shared" ca="1" si="391"/>
        <v/>
      </c>
      <c r="BD729" s="121" t="str">
        <f t="shared" ca="1" si="392"/>
        <v/>
      </c>
      <c r="BE729" s="53" t="str">
        <f t="shared" ca="1" si="393"/>
        <v/>
      </c>
      <c r="BF729" t="str">
        <f t="shared" ca="1" si="394"/>
        <v/>
      </c>
      <c r="BG729" s="121" t="str">
        <f t="shared" ca="1" si="395"/>
        <v/>
      </c>
      <c r="BH729" s="53" t="str">
        <f t="shared" ca="1" si="396"/>
        <v/>
      </c>
    </row>
    <row r="730" spans="1:60" ht="15.75" thickBot="1" x14ac:dyDescent="0.3">
      <c r="A730" s="48"/>
      <c r="B730" s="48"/>
      <c r="C730" s="48"/>
      <c r="D730" s="48"/>
      <c r="E730" s="48"/>
      <c r="F730" s="48"/>
      <c r="G730" s="48"/>
      <c r="H730" s="48"/>
      <c r="I730" s="48"/>
      <c r="J730" s="220" t="str">
        <f>IF(ISBLANK($G730),"",VLOOKUP($G730,'Chp 3 - Condition Assessment'!$N$5:$R$1000,4,FALSE))</f>
        <v/>
      </c>
      <c r="K730" s="105" t="str">
        <f>IF(ISBLANK($G730),"",VLOOKUP($G730,'Chp 3 - Condition Assessment'!$N$5:$R$1000,5,FALSE))</f>
        <v/>
      </c>
      <c r="L730" s="32" t="str">
        <f t="shared" si="375"/>
        <v xml:space="preserve">  </v>
      </c>
      <c r="P730" t="b">
        <f t="shared" si="371"/>
        <v>0</v>
      </c>
      <c r="Q730" t="str">
        <f t="shared" si="373"/>
        <v/>
      </c>
      <c r="R730" s="53" t="str">
        <f t="shared" ref="R730:R793" si="398">IFERROR(IF(OR(ISBLANK(O730),O730="Grand Total"),"",AVERAGEIF(L:L,O730,J:J)),"")</f>
        <v/>
      </c>
      <c r="S730" s="108" t="str">
        <f t="shared" ref="S730:S793" si="399">IF(OR(ISBLANK(O730),O730="Grand Total"),"",LEFT(O730,4))</f>
        <v/>
      </c>
      <c r="T730" s="81" t="str">
        <f t="shared" ref="T730:T793" si="400">IFERROR(IF(ISBLANK(O730),"",AVERAGEIF(L:L,O730,K:K)),"")</f>
        <v/>
      </c>
      <c r="U730" s="105" t="str">
        <f t="shared" ca="1" si="397"/>
        <v/>
      </c>
      <c r="V730" s="105" t="str">
        <f t="shared" ca="1" si="397"/>
        <v/>
      </c>
      <c r="W730" s="105" t="str">
        <f t="shared" ca="1" si="397"/>
        <v/>
      </c>
      <c r="X730" s="105" t="str">
        <f t="shared" ca="1" si="397"/>
        <v/>
      </c>
      <c r="Y730" s="105" t="str">
        <f t="shared" ca="1" si="397"/>
        <v/>
      </c>
      <c r="AB730" s="111" t="str">
        <f t="shared" si="368"/>
        <v xml:space="preserve"> </v>
      </c>
      <c r="AC730" s="135"/>
      <c r="AD730" s="136"/>
      <c r="AE730" s="118" t="str">
        <f t="shared" si="377"/>
        <v/>
      </c>
      <c r="AF730" s="135"/>
      <c r="AG730" s="136"/>
      <c r="AH730" s="118" t="str">
        <f t="shared" si="378"/>
        <v/>
      </c>
      <c r="AI730" s="135"/>
      <c r="AJ730" s="136"/>
      <c r="AK730" s="118" t="str">
        <f t="shared" si="379"/>
        <v/>
      </c>
      <c r="AL730" s="135"/>
      <c r="AM730" s="136"/>
      <c r="AN730" s="118" t="str">
        <f t="shared" si="380"/>
        <v/>
      </c>
      <c r="AO730" s="135"/>
      <c r="AP730" s="136"/>
      <c r="AQ730" s="118" t="str">
        <f t="shared" si="381"/>
        <v/>
      </c>
      <c r="AT730" s="111" t="str">
        <f t="shared" si="382"/>
        <v xml:space="preserve"> </v>
      </c>
      <c r="AU730" t="str">
        <f t="shared" ca="1" si="383"/>
        <v/>
      </c>
      <c r="AV730" s="53" t="str">
        <f t="shared" ca="1" si="384"/>
        <v/>
      </c>
      <c r="AW730" t="str">
        <f t="shared" ca="1" si="385"/>
        <v/>
      </c>
      <c r="AX730" s="121" t="str">
        <f t="shared" ca="1" si="386"/>
        <v/>
      </c>
      <c r="AY730" s="53" t="str">
        <f t="shared" ca="1" si="387"/>
        <v/>
      </c>
      <c r="AZ730" t="str">
        <f t="shared" ca="1" si="388"/>
        <v/>
      </c>
      <c r="BA730" s="121" t="str">
        <f t="shared" ca="1" si="389"/>
        <v/>
      </c>
      <c r="BB730" s="53" t="str">
        <f t="shared" ca="1" si="390"/>
        <v/>
      </c>
      <c r="BC730" t="str">
        <f t="shared" ca="1" si="391"/>
        <v/>
      </c>
      <c r="BD730" s="121" t="str">
        <f t="shared" ca="1" si="392"/>
        <v/>
      </c>
      <c r="BE730" s="53" t="str">
        <f t="shared" ca="1" si="393"/>
        <v/>
      </c>
      <c r="BF730" t="str">
        <f t="shared" ca="1" si="394"/>
        <v/>
      </c>
      <c r="BG730" s="121" t="str">
        <f t="shared" ca="1" si="395"/>
        <v/>
      </c>
      <c r="BH730" s="53" t="str">
        <f t="shared" ca="1" si="396"/>
        <v/>
      </c>
    </row>
    <row r="731" spans="1:60" ht="15.75" thickBot="1" x14ac:dyDescent="0.3">
      <c r="A731" s="48"/>
      <c r="B731" s="48"/>
      <c r="C731" s="48"/>
      <c r="D731" s="48"/>
      <c r="E731" s="48"/>
      <c r="F731" s="48"/>
      <c r="G731" s="48"/>
      <c r="H731" s="48"/>
      <c r="I731" s="48"/>
      <c r="J731" s="220" t="str">
        <f>IF(ISBLANK($G731),"",VLOOKUP($G731,'Chp 3 - Condition Assessment'!$N$5:$R$1000,4,FALSE))</f>
        <v/>
      </c>
      <c r="K731" s="105" t="str">
        <f>IF(ISBLANK($G731),"",VLOOKUP($G731,'Chp 3 - Condition Assessment'!$N$5:$R$1000,5,FALSE))</f>
        <v/>
      </c>
      <c r="L731" s="32" t="str">
        <f t="shared" si="375"/>
        <v xml:space="preserve">  </v>
      </c>
      <c r="P731" t="b">
        <f t="shared" si="371"/>
        <v>0</v>
      </c>
      <c r="Q731" t="str">
        <f t="shared" si="373"/>
        <v/>
      </c>
      <c r="R731" s="53" t="str">
        <f t="shared" si="398"/>
        <v/>
      </c>
      <c r="S731" s="108" t="str">
        <f t="shared" si="399"/>
        <v/>
      </c>
      <c r="T731" s="81" t="str">
        <f t="shared" si="400"/>
        <v/>
      </c>
      <c r="U731" s="105" t="str">
        <f t="shared" ca="1" si="397"/>
        <v/>
      </c>
      <c r="V731" s="105" t="str">
        <f t="shared" ca="1" si="397"/>
        <v/>
      </c>
      <c r="W731" s="105" t="str">
        <f t="shared" ca="1" si="397"/>
        <v/>
      </c>
      <c r="X731" s="105" t="str">
        <f t="shared" ca="1" si="397"/>
        <v/>
      </c>
      <c r="Y731" s="105" t="str">
        <f t="shared" ca="1" si="397"/>
        <v/>
      </c>
      <c r="AB731" s="111" t="str">
        <f t="shared" si="368"/>
        <v xml:space="preserve"> </v>
      </c>
      <c r="AC731" s="135"/>
      <c r="AD731" s="136"/>
      <c r="AE731" s="118" t="str">
        <f t="shared" si="377"/>
        <v/>
      </c>
      <c r="AF731" s="135"/>
      <c r="AG731" s="136"/>
      <c r="AH731" s="118" t="str">
        <f t="shared" si="378"/>
        <v/>
      </c>
      <c r="AI731" s="135"/>
      <c r="AJ731" s="136"/>
      <c r="AK731" s="118" t="str">
        <f t="shared" si="379"/>
        <v/>
      </c>
      <c r="AL731" s="135"/>
      <c r="AM731" s="136"/>
      <c r="AN731" s="118" t="str">
        <f t="shared" si="380"/>
        <v/>
      </c>
      <c r="AO731" s="135"/>
      <c r="AP731" s="136"/>
      <c r="AQ731" s="118" t="str">
        <f t="shared" si="381"/>
        <v/>
      </c>
      <c r="AT731" s="111" t="str">
        <f t="shared" si="382"/>
        <v xml:space="preserve"> </v>
      </c>
      <c r="AU731" t="str">
        <f t="shared" ca="1" si="383"/>
        <v/>
      </c>
      <c r="AV731" s="53" t="str">
        <f t="shared" ca="1" si="384"/>
        <v/>
      </c>
      <c r="AW731" t="str">
        <f t="shared" ca="1" si="385"/>
        <v/>
      </c>
      <c r="AX731" s="121" t="str">
        <f t="shared" ca="1" si="386"/>
        <v/>
      </c>
      <c r="AY731" s="53" t="str">
        <f t="shared" ca="1" si="387"/>
        <v/>
      </c>
      <c r="AZ731" t="str">
        <f t="shared" ca="1" si="388"/>
        <v/>
      </c>
      <c r="BA731" s="121" t="str">
        <f t="shared" ca="1" si="389"/>
        <v/>
      </c>
      <c r="BB731" s="53" t="str">
        <f t="shared" ca="1" si="390"/>
        <v/>
      </c>
      <c r="BC731" t="str">
        <f t="shared" ca="1" si="391"/>
        <v/>
      </c>
      <c r="BD731" s="121" t="str">
        <f t="shared" ca="1" si="392"/>
        <v/>
      </c>
      <c r="BE731" s="53" t="str">
        <f t="shared" ca="1" si="393"/>
        <v/>
      </c>
      <c r="BF731" t="str">
        <f t="shared" ca="1" si="394"/>
        <v/>
      </c>
      <c r="BG731" s="121" t="str">
        <f t="shared" ca="1" si="395"/>
        <v/>
      </c>
      <c r="BH731" s="53" t="str">
        <f t="shared" ca="1" si="396"/>
        <v/>
      </c>
    </row>
    <row r="732" spans="1:60" ht="15.75" thickBot="1" x14ac:dyDescent="0.3">
      <c r="A732" s="48"/>
      <c r="B732" s="48"/>
      <c r="C732" s="48"/>
      <c r="D732" s="48"/>
      <c r="E732" s="48"/>
      <c r="F732" s="48"/>
      <c r="G732" s="48"/>
      <c r="H732" s="48"/>
      <c r="I732" s="48"/>
      <c r="J732" s="220" t="str">
        <f>IF(ISBLANK($G732),"",VLOOKUP($G732,'Chp 3 - Condition Assessment'!$N$5:$R$1000,4,FALSE))</f>
        <v/>
      </c>
      <c r="K732" s="105" t="str">
        <f>IF(ISBLANK($G732),"",VLOOKUP($G732,'Chp 3 - Condition Assessment'!$N$5:$R$1000,5,FALSE))</f>
        <v/>
      </c>
      <c r="L732" s="32" t="str">
        <f t="shared" si="375"/>
        <v xml:space="preserve">  </v>
      </c>
      <c r="P732" t="b">
        <f t="shared" si="371"/>
        <v>0</v>
      </c>
      <c r="Q732" t="str">
        <f t="shared" si="373"/>
        <v/>
      </c>
      <c r="R732" s="53" t="str">
        <f t="shared" si="398"/>
        <v/>
      </c>
      <c r="S732" s="108" t="str">
        <f t="shared" si="399"/>
        <v/>
      </c>
      <c r="T732" s="81" t="str">
        <f t="shared" si="400"/>
        <v/>
      </c>
      <c r="U732" s="105" t="str">
        <f t="shared" ca="1" si="397"/>
        <v/>
      </c>
      <c r="V732" s="105" t="str">
        <f t="shared" ca="1" si="397"/>
        <v/>
      </c>
      <c r="W732" s="105" t="str">
        <f t="shared" ca="1" si="397"/>
        <v/>
      </c>
      <c r="X732" s="105" t="str">
        <f t="shared" ca="1" si="397"/>
        <v/>
      </c>
      <c r="Y732" s="105" t="str">
        <f t="shared" ca="1" si="397"/>
        <v/>
      </c>
      <c r="AB732" s="111" t="str">
        <f t="shared" si="368"/>
        <v xml:space="preserve"> </v>
      </c>
      <c r="AC732" s="135"/>
      <c r="AD732" s="136"/>
      <c r="AE732" s="118" t="str">
        <f t="shared" si="377"/>
        <v/>
      </c>
      <c r="AF732" s="135"/>
      <c r="AG732" s="136"/>
      <c r="AH732" s="118" t="str">
        <f t="shared" si="378"/>
        <v/>
      </c>
      <c r="AI732" s="135"/>
      <c r="AJ732" s="136"/>
      <c r="AK732" s="118" t="str">
        <f t="shared" si="379"/>
        <v/>
      </c>
      <c r="AL732" s="135"/>
      <c r="AM732" s="136"/>
      <c r="AN732" s="118" t="str">
        <f t="shared" si="380"/>
        <v/>
      </c>
      <c r="AO732" s="135"/>
      <c r="AP732" s="136"/>
      <c r="AQ732" s="118" t="str">
        <f t="shared" si="381"/>
        <v/>
      </c>
      <c r="AT732" s="111" t="str">
        <f t="shared" si="382"/>
        <v xml:space="preserve"> </v>
      </c>
      <c r="AU732" t="str">
        <f t="shared" ca="1" si="383"/>
        <v/>
      </c>
      <c r="AV732" s="53" t="str">
        <f t="shared" ca="1" si="384"/>
        <v/>
      </c>
      <c r="AW732" t="str">
        <f t="shared" ca="1" si="385"/>
        <v/>
      </c>
      <c r="AX732" s="121" t="str">
        <f t="shared" ca="1" si="386"/>
        <v/>
      </c>
      <c r="AY732" s="53" t="str">
        <f t="shared" ca="1" si="387"/>
        <v/>
      </c>
      <c r="AZ732" t="str">
        <f t="shared" ca="1" si="388"/>
        <v/>
      </c>
      <c r="BA732" s="121" t="str">
        <f t="shared" ca="1" si="389"/>
        <v/>
      </c>
      <c r="BB732" s="53" t="str">
        <f t="shared" ca="1" si="390"/>
        <v/>
      </c>
      <c r="BC732" t="str">
        <f t="shared" ca="1" si="391"/>
        <v/>
      </c>
      <c r="BD732" s="121" t="str">
        <f t="shared" ca="1" si="392"/>
        <v/>
      </c>
      <c r="BE732" s="53" t="str">
        <f t="shared" ca="1" si="393"/>
        <v/>
      </c>
      <c r="BF732" t="str">
        <f t="shared" ca="1" si="394"/>
        <v/>
      </c>
      <c r="BG732" s="121" t="str">
        <f t="shared" ca="1" si="395"/>
        <v/>
      </c>
      <c r="BH732" s="53" t="str">
        <f t="shared" ca="1" si="396"/>
        <v/>
      </c>
    </row>
    <row r="733" spans="1:60" ht="15.75" thickBot="1" x14ac:dyDescent="0.3">
      <c r="A733" s="48"/>
      <c r="B733" s="48"/>
      <c r="C733" s="48"/>
      <c r="D733" s="48"/>
      <c r="E733" s="48"/>
      <c r="F733" s="48"/>
      <c r="G733" s="48"/>
      <c r="H733" s="48"/>
      <c r="I733" s="48"/>
      <c r="J733" s="220" t="str">
        <f>IF(ISBLANK($G733),"",VLOOKUP($G733,'Chp 3 - Condition Assessment'!$N$5:$R$1000,4,FALSE))</f>
        <v/>
      </c>
      <c r="K733" s="105" t="str">
        <f>IF(ISBLANK($G733),"",VLOOKUP($G733,'Chp 3 - Condition Assessment'!$N$5:$R$1000,5,FALSE))</f>
        <v/>
      </c>
      <c r="L733" s="32" t="str">
        <f t="shared" si="375"/>
        <v xml:space="preserve">  </v>
      </c>
      <c r="P733" t="b">
        <f t="shared" si="371"/>
        <v>0</v>
      </c>
      <c r="Q733" t="str">
        <f t="shared" si="373"/>
        <v/>
      </c>
      <c r="R733" s="53" t="str">
        <f t="shared" si="398"/>
        <v/>
      </c>
      <c r="S733" s="108" t="str">
        <f t="shared" si="399"/>
        <v/>
      </c>
      <c r="T733" s="81" t="str">
        <f t="shared" si="400"/>
        <v/>
      </c>
      <c r="U733" s="105" t="str">
        <f t="shared" ca="1" si="397"/>
        <v/>
      </c>
      <c r="V733" s="105" t="str">
        <f t="shared" ca="1" si="397"/>
        <v/>
      </c>
      <c r="W733" s="105" t="str">
        <f t="shared" ca="1" si="397"/>
        <v/>
      </c>
      <c r="X733" s="105" t="str">
        <f t="shared" ca="1" si="397"/>
        <v/>
      </c>
      <c r="Y733" s="105" t="str">
        <f t="shared" ca="1" si="397"/>
        <v/>
      </c>
      <c r="AB733" s="111" t="str">
        <f t="shared" ref="AB733:AB796" si="401">IF(OR(ISBLANK(O733),O733="Grand Total")," ",O733)</f>
        <v xml:space="preserve"> </v>
      </c>
      <c r="AC733" s="135"/>
      <c r="AD733" s="136"/>
      <c r="AE733" s="118" t="str">
        <f t="shared" si="377"/>
        <v/>
      </c>
      <c r="AF733" s="135"/>
      <c r="AG733" s="136"/>
      <c r="AH733" s="118" t="str">
        <f t="shared" si="378"/>
        <v/>
      </c>
      <c r="AI733" s="135"/>
      <c r="AJ733" s="136"/>
      <c r="AK733" s="118" t="str">
        <f t="shared" si="379"/>
        <v/>
      </c>
      <c r="AL733" s="135"/>
      <c r="AM733" s="136"/>
      <c r="AN733" s="118" t="str">
        <f t="shared" si="380"/>
        <v/>
      </c>
      <c r="AO733" s="135"/>
      <c r="AP733" s="136"/>
      <c r="AQ733" s="118" t="str">
        <f t="shared" si="381"/>
        <v/>
      </c>
      <c r="AT733" s="111" t="str">
        <f t="shared" si="382"/>
        <v xml:space="preserve"> </v>
      </c>
      <c r="AU733" t="str">
        <f t="shared" ca="1" si="383"/>
        <v/>
      </c>
      <c r="AV733" s="53" t="str">
        <f t="shared" ca="1" si="384"/>
        <v/>
      </c>
      <c r="AW733" t="str">
        <f t="shared" ca="1" si="385"/>
        <v/>
      </c>
      <c r="AX733" s="121" t="str">
        <f t="shared" ca="1" si="386"/>
        <v/>
      </c>
      <c r="AY733" s="53" t="str">
        <f t="shared" ca="1" si="387"/>
        <v/>
      </c>
      <c r="AZ733" t="str">
        <f t="shared" ca="1" si="388"/>
        <v/>
      </c>
      <c r="BA733" s="121" t="str">
        <f t="shared" ca="1" si="389"/>
        <v/>
      </c>
      <c r="BB733" s="53" t="str">
        <f t="shared" ca="1" si="390"/>
        <v/>
      </c>
      <c r="BC733" t="str">
        <f t="shared" ca="1" si="391"/>
        <v/>
      </c>
      <c r="BD733" s="121" t="str">
        <f t="shared" ca="1" si="392"/>
        <v/>
      </c>
      <c r="BE733" s="53" t="str">
        <f t="shared" ca="1" si="393"/>
        <v/>
      </c>
      <c r="BF733" t="str">
        <f t="shared" ca="1" si="394"/>
        <v/>
      </c>
      <c r="BG733" s="121" t="str">
        <f t="shared" ca="1" si="395"/>
        <v/>
      </c>
      <c r="BH733" s="53" t="str">
        <f t="shared" ca="1" si="396"/>
        <v/>
      </c>
    </row>
    <row r="734" spans="1:60" ht="15.75" thickBot="1" x14ac:dyDescent="0.3">
      <c r="A734" s="48"/>
      <c r="B734" s="48"/>
      <c r="C734" s="48"/>
      <c r="D734" s="48"/>
      <c r="E734" s="48"/>
      <c r="F734" s="48"/>
      <c r="G734" s="48"/>
      <c r="H734" s="48"/>
      <c r="I734" s="48"/>
      <c r="J734" s="220" t="str">
        <f>IF(ISBLANK($G734),"",VLOOKUP($G734,'Chp 3 - Condition Assessment'!$N$5:$R$1000,4,FALSE))</f>
        <v/>
      </c>
      <c r="K734" s="105" t="str">
        <f>IF(ISBLANK($G734),"",VLOOKUP($G734,'Chp 3 - Condition Assessment'!$N$5:$R$1000,5,FALSE))</f>
        <v/>
      </c>
      <c r="L734" s="32" t="str">
        <f t="shared" si="375"/>
        <v xml:space="preserve">  </v>
      </c>
      <c r="P734" t="b">
        <f t="shared" si="371"/>
        <v>0</v>
      </c>
      <c r="Q734" t="str">
        <f t="shared" si="373"/>
        <v/>
      </c>
      <c r="R734" s="53" t="str">
        <f t="shared" si="398"/>
        <v/>
      </c>
      <c r="S734" s="108" t="str">
        <f t="shared" si="399"/>
        <v/>
      </c>
      <c r="T734" s="81" t="str">
        <f t="shared" si="400"/>
        <v/>
      </c>
      <c r="U734" s="105" t="str">
        <f t="shared" ca="1" si="397"/>
        <v/>
      </c>
      <c r="V734" s="105" t="str">
        <f t="shared" ca="1" si="397"/>
        <v/>
      </c>
      <c r="W734" s="105" t="str">
        <f t="shared" ca="1" si="397"/>
        <v/>
      </c>
      <c r="X734" s="105" t="str">
        <f t="shared" ca="1" si="397"/>
        <v/>
      </c>
      <c r="Y734" s="105" t="str">
        <f t="shared" ca="1" si="397"/>
        <v/>
      </c>
      <c r="AB734" s="111" t="str">
        <f t="shared" si="401"/>
        <v xml:space="preserve"> </v>
      </c>
      <c r="AC734" s="135"/>
      <c r="AD734" s="136"/>
      <c r="AE734" s="118" t="str">
        <f t="shared" si="377"/>
        <v/>
      </c>
      <c r="AF734" s="135"/>
      <c r="AG734" s="136"/>
      <c r="AH734" s="118" t="str">
        <f t="shared" si="378"/>
        <v/>
      </c>
      <c r="AI734" s="135"/>
      <c r="AJ734" s="136"/>
      <c r="AK734" s="118" t="str">
        <f t="shared" si="379"/>
        <v/>
      </c>
      <c r="AL734" s="135"/>
      <c r="AM734" s="136"/>
      <c r="AN734" s="118" t="str">
        <f t="shared" si="380"/>
        <v/>
      </c>
      <c r="AO734" s="135"/>
      <c r="AP734" s="136"/>
      <c r="AQ734" s="118" t="str">
        <f t="shared" si="381"/>
        <v/>
      </c>
      <c r="AT734" s="111" t="str">
        <f t="shared" si="382"/>
        <v xml:space="preserve"> </v>
      </c>
      <c r="AU734" t="str">
        <f t="shared" ca="1" si="383"/>
        <v/>
      </c>
      <c r="AV734" s="53" t="str">
        <f t="shared" ca="1" si="384"/>
        <v/>
      </c>
      <c r="AW734" t="str">
        <f t="shared" ca="1" si="385"/>
        <v/>
      </c>
      <c r="AX734" s="121" t="str">
        <f t="shared" ca="1" si="386"/>
        <v/>
      </c>
      <c r="AY734" s="53" t="str">
        <f t="shared" ca="1" si="387"/>
        <v/>
      </c>
      <c r="AZ734" t="str">
        <f t="shared" ca="1" si="388"/>
        <v/>
      </c>
      <c r="BA734" s="121" t="str">
        <f t="shared" ca="1" si="389"/>
        <v/>
      </c>
      <c r="BB734" s="53" t="str">
        <f t="shared" ca="1" si="390"/>
        <v/>
      </c>
      <c r="BC734" t="str">
        <f t="shared" ca="1" si="391"/>
        <v/>
      </c>
      <c r="BD734" s="121" t="str">
        <f t="shared" ca="1" si="392"/>
        <v/>
      </c>
      <c r="BE734" s="53" t="str">
        <f t="shared" ca="1" si="393"/>
        <v/>
      </c>
      <c r="BF734" t="str">
        <f t="shared" ca="1" si="394"/>
        <v/>
      </c>
      <c r="BG734" s="121" t="str">
        <f t="shared" ca="1" si="395"/>
        <v/>
      </c>
      <c r="BH734" s="53" t="str">
        <f t="shared" ca="1" si="396"/>
        <v/>
      </c>
    </row>
    <row r="735" spans="1:60" ht="15.75" thickBot="1" x14ac:dyDescent="0.3">
      <c r="A735" s="48"/>
      <c r="B735" s="48"/>
      <c r="C735" s="48"/>
      <c r="D735" s="48"/>
      <c r="E735" s="48"/>
      <c r="F735" s="48"/>
      <c r="G735" s="48"/>
      <c r="H735" s="48"/>
      <c r="I735" s="48"/>
      <c r="J735" s="220" t="str">
        <f>IF(ISBLANK($G735),"",VLOOKUP($G735,'Chp 3 - Condition Assessment'!$N$5:$R$1000,4,FALSE))</f>
        <v/>
      </c>
      <c r="K735" s="105" t="str">
        <f>IF(ISBLANK($G735),"",VLOOKUP($G735,'Chp 3 - Condition Assessment'!$N$5:$R$1000,5,FALSE))</f>
        <v/>
      </c>
      <c r="L735" s="32" t="str">
        <f t="shared" si="375"/>
        <v xml:space="preserve">  </v>
      </c>
      <c r="P735" t="b">
        <f t="shared" si="371"/>
        <v>0</v>
      </c>
      <c r="Q735" t="str">
        <f t="shared" si="373"/>
        <v/>
      </c>
      <c r="R735" s="53" t="str">
        <f t="shared" si="398"/>
        <v/>
      </c>
      <c r="S735" s="108" t="str">
        <f t="shared" si="399"/>
        <v/>
      </c>
      <c r="T735" s="81" t="str">
        <f t="shared" si="400"/>
        <v/>
      </c>
      <c r="U735" s="105" t="str">
        <f t="shared" ca="1" si="397"/>
        <v/>
      </c>
      <c r="V735" s="105" t="str">
        <f t="shared" ca="1" si="397"/>
        <v/>
      </c>
      <c r="W735" s="105" t="str">
        <f t="shared" ca="1" si="397"/>
        <v/>
      </c>
      <c r="X735" s="105" t="str">
        <f t="shared" ca="1" si="397"/>
        <v/>
      </c>
      <c r="Y735" s="105" t="str">
        <f t="shared" ca="1" si="397"/>
        <v/>
      </c>
      <c r="AB735" s="111" t="str">
        <f t="shared" si="401"/>
        <v xml:space="preserve"> </v>
      </c>
      <c r="AC735" s="135"/>
      <c r="AD735" s="136"/>
      <c r="AE735" s="118" t="str">
        <f t="shared" si="377"/>
        <v/>
      </c>
      <c r="AF735" s="135"/>
      <c r="AG735" s="136"/>
      <c r="AH735" s="118" t="str">
        <f t="shared" si="378"/>
        <v/>
      </c>
      <c r="AI735" s="135"/>
      <c r="AJ735" s="136"/>
      <c r="AK735" s="118" t="str">
        <f t="shared" si="379"/>
        <v/>
      </c>
      <c r="AL735" s="135"/>
      <c r="AM735" s="136"/>
      <c r="AN735" s="118" t="str">
        <f t="shared" si="380"/>
        <v/>
      </c>
      <c r="AO735" s="135"/>
      <c r="AP735" s="136"/>
      <c r="AQ735" s="118" t="str">
        <f t="shared" si="381"/>
        <v/>
      </c>
      <c r="AT735" s="111" t="str">
        <f t="shared" si="382"/>
        <v xml:space="preserve"> </v>
      </c>
      <c r="AU735" t="str">
        <f t="shared" ca="1" si="383"/>
        <v/>
      </c>
      <c r="AV735" s="53" t="str">
        <f t="shared" ca="1" si="384"/>
        <v/>
      </c>
      <c r="AW735" t="str">
        <f t="shared" ca="1" si="385"/>
        <v/>
      </c>
      <c r="AX735" s="121" t="str">
        <f t="shared" ca="1" si="386"/>
        <v/>
      </c>
      <c r="AY735" s="53" t="str">
        <f t="shared" ca="1" si="387"/>
        <v/>
      </c>
      <c r="AZ735" t="str">
        <f t="shared" ca="1" si="388"/>
        <v/>
      </c>
      <c r="BA735" s="121" t="str">
        <f t="shared" ca="1" si="389"/>
        <v/>
      </c>
      <c r="BB735" s="53" t="str">
        <f t="shared" ca="1" si="390"/>
        <v/>
      </c>
      <c r="BC735" t="str">
        <f t="shared" ca="1" si="391"/>
        <v/>
      </c>
      <c r="BD735" s="121" t="str">
        <f t="shared" ca="1" si="392"/>
        <v/>
      </c>
      <c r="BE735" s="53" t="str">
        <f t="shared" ca="1" si="393"/>
        <v/>
      </c>
      <c r="BF735" t="str">
        <f t="shared" ca="1" si="394"/>
        <v/>
      </c>
      <c r="BG735" s="121" t="str">
        <f t="shared" ca="1" si="395"/>
        <v/>
      </c>
      <c r="BH735" s="53" t="str">
        <f t="shared" ca="1" si="396"/>
        <v/>
      </c>
    </row>
    <row r="736" spans="1:60" ht="15.75" thickBot="1" x14ac:dyDescent="0.3">
      <c r="A736" s="48"/>
      <c r="B736" s="48"/>
      <c r="C736" s="48"/>
      <c r="D736" s="48"/>
      <c r="E736" s="48"/>
      <c r="F736" s="48"/>
      <c r="G736" s="48"/>
      <c r="H736" s="48"/>
      <c r="I736" s="48"/>
      <c r="J736" s="220" t="str">
        <f>IF(ISBLANK($G736),"",VLOOKUP($G736,'Chp 3 - Condition Assessment'!$N$5:$R$1000,4,FALSE))</f>
        <v/>
      </c>
      <c r="K736" s="105" t="str">
        <f>IF(ISBLANK($G736),"",VLOOKUP($G736,'Chp 3 - Condition Assessment'!$N$5:$R$1000,5,FALSE))</f>
        <v/>
      </c>
      <c r="L736" s="32" t="str">
        <f t="shared" si="375"/>
        <v xml:space="preserve">  </v>
      </c>
      <c r="P736" t="b">
        <f t="shared" si="371"/>
        <v>0</v>
      </c>
      <c r="Q736" t="str">
        <f t="shared" si="373"/>
        <v/>
      </c>
      <c r="R736" s="53" t="str">
        <f t="shared" si="398"/>
        <v/>
      </c>
      <c r="S736" s="108" t="str">
        <f t="shared" si="399"/>
        <v/>
      </c>
      <c r="T736" s="81" t="str">
        <f t="shared" si="400"/>
        <v/>
      </c>
      <c r="U736" s="105" t="str">
        <f t="shared" ref="U736:Y745" ca="1" si="402">IFERROR(IF((U$10-$S736)&lt;=$T736,$Q736,0),"")</f>
        <v/>
      </c>
      <c r="V736" s="105" t="str">
        <f t="shared" ca="1" si="402"/>
        <v/>
      </c>
      <c r="W736" s="105" t="str">
        <f t="shared" ca="1" si="402"/>
        <v/>
      </c>
      <c r="X736" s="105" t="str">
        <f t="shared" ca="1" si="402"/>
        <v/>
      </c>
      <c r="Y736" s="105" t="str">
        <f t="shared" ca="1" si="402"/>
        <v/>
      </c>
      <c r="AB736" s="111" t="str">
        <f t="shared" si="401"/>
        <v xml:space="preserve"> </v>
      </c>
      <c r="AC736" s="135"/>
      <c r="AD736" s="136"/>
      <c r="AE736" s="118" t="str">
        <f t="shared" si="377"/>
        <v/>
      </c>
      <c r="AF736" s="135"/>
      <c r="AG736" s="136"/>
      <c r="AH736" s="118" t="str">
        <f t="shared" si="378"/>
        <v/>
      </c>
      <c r="AI736" s="135"/>
      <c r="AJ736" s="136"/>
      <c r="AK736" s="118" t="str">
        <f t="shared" si="379"/>
        <v/>
      </c>
      <c r="AL736" s="135"/>
      <c r="AM736" s="136"/>
      <c r="AN736" s="118" t="str">
        <f t="shared" si="380"/>
        <v/>
      </c>
      <c r="AO736" s="135"/>
      <c r="AP736" s="136"/>
      <c r="AQ736" s="118" t="str">
        <f t="shared" si="381"/>
        <v/>
      </c>
      <c r="AT736" s="111" t="str">
        <f t="shared" si="382"/>
        <v xml:space="preserve"> </v>
      </c>
      <c r="AU736" t="str">
        <f t="shared" ca="1" si="383"/>
        <v/>
      </c>
      <c r="AV736" s="53" t="str">
        <f t="shared" ca="1" si="384"/>
        <v/>
      </c>
      <c r="AW736" t="str">
        <f t="shared" ca="1" si="385"/>
        <v/>
      </c>
      <c r="AX736" s="121" t="str">
        <f t="shared" ca="1" si="386"/>
        <v/>
      </c>
      <c r="AY736" s="53" t="str">
        <f t="shared" ca="1" si="387"/>
        <v/>
      </c>
      <c r="AZ736" t="str">
        <f t="shared" ca="1" si="388"/>
        <v/>
      </c>
      <c r="BA736" s="121" t="str">
        <f t="shared" ca="1" si="389"/>
        <v/>
      </c>
      <c r="BB736" s="53" t="str">
        <f t="shared" ca="1" si="390"/>
        <v/>
      </c>
      <c r="BC736" t="str">
        <f t="shared" ca="1" si="391"/>
        <v/>
      </c>
      <c r="BD736" s="121" t="str">
        <f t="shared" ca="1" si="392"/>
        <v/>
      </c>
      <c r="BE736" s="53" t="str">
        <f t="shared" ca="1" si="393"/>
        <v/>
      </c>
      <c r="BF736" t="str">
        <f t="shared" ca="1" si="394"/>
        <v/>
      </c>
      <c r="BG736" s="121" t="str">
        <f t="shared" ca="1" si="395"/>
        <v/>
      </c>
      <c r="BH736" s="53" t="str">
        <f t="shared" ca="1" si="396"/>
        <v/>
      </c>
    </row>
    <row r="737" spans="1:60" ht="15.75" thickBot="1" x14ac:dyDescent="0.3">
      <c r="A737" s="48"/>
      <c r="B737" s="48"/>
      <c r="C737" s="48"/>
      <c r="D737" s="48"/>
      <c r="E737" s="48"/>
      <c r="F737" s="48"/>
      <c r="G737" s="48"/>
      <c r="H737" s="48"/>
      <c r="I737" s="48"/>
      <c r="J737" s="220" t="str">
        <f>IF(ISBLANK($G737),"",VLOOKUP($G737,'Chp 3 - Condition Assessment'!$N$5:$R$1000,4,FALSE))</f>
        <v/>
      </c>
      <c r="K737" s="105" t="str">
        <f>IF(ISBLANK($G737),"",VLOOKUP($G737,'Chp 3 - Condition Assessment'!$N$5:$R$1000,5,FALSE))</f>
        <v/>
      </c>
      <c r="L737" s="32" t="str">
        <f t="shared" si="375"/>
        <v xml:space="preserve">  </v>
      </c>
      <c r="P737" t="b">
        <f t="shared" si="371"/>
        <v>0</v>
      </c>
      <c r="Q737" t="str">
        <f t="shared" si="373"/>
        <v/>
      </c>
      <c r="R737" s="53" t="str">
        <f t="shared" si="398"/>
        <v/>
      </c>
      <c r="S737" s="108" t="str">
        <f t="shared" si="399"/>
        <v/>
      </c>
      <c r="T737" s="81" t="str">
        <f t="shared" si="400"/>
        <v/>
      </c>
      <c r="U737" s="105" t="str">
        <f t="shared" ca="1" si="402"/>
        <v/>
      </c>
      <c r="V737" s="105" t="str">
        <f t="shared" ca="1" si="402"/>
        <v/>
      </c>
      <c r="W737" s="105" t="str">
        <f t="shared" ca="1" si="402"/>
        <v/>
      </c>
      <c r="X737" s="105" t="str">
        <f t="shared" ca="1" si="402"/>
        <v/>
      </c>
      <c r="Y737" s="105" t="str">
        <f t="shared" ca="1" si="402"/>
        <v/>
      </c>
      <c r="AB737" s="111" t="str">
        <f t="shared" si="401"/>
        <v xml:space="preserve"> </v>
      </c>
      <c r="AC737" s="135"/>
      <c r="AD737" s="136"/>
      <c r="AE737" s="118" t="str">
        <f t="shared" si="377"/>
        <v/>
      </c>
      <c r="AF737" s="135"/>
      <c r="AG737" s="136"/>
      <c r="AH737" s="118" t="str">
        <f t="shared" si="378"/>
        <v/>
      </c>
      <c r="AI737" s="135"/>
      <c r="AJ737" s="136"/>
      <c r="AK737" s="118" t="str">
        <f t="shared" si="379"/>
        <v/>
      </c>
      <c r="AL737" s="135"/>
      <c r="AM737" s="136"/>
      <c r="AN737" s="118" t="str">
        <f t="shared" si="380"/>
        <v/>
      </c>
      <c r="AO737" s="135"/>
      <c r="AP737" s="136"/>
      <c r="AQ737" s="118" t="str">
        <f t="shared" si="381"/>
        <v/>
      </c>
      <c r="AT737" s="111" t="str">
        <f t="shared" si="382"/>
        <v xml:space="preserve"> </v>
      </c>
      <c r="AU737" t="str">
        <f t="shared" ca="1" si="383"/>
        <v/>
      </c>
      <c r="AV737" s="53" t="str">
        <f t="shared" ca="1" si="384"/>
        <v/>
      </c>
      <c r="AW737" t="str">
        <f t="shared" ca="1" si="385"/>
        <v/>
      </c>
      <c r="AX737" s="121" t="str">
        <f t="shared" ca="1" si="386"/>
        <v/>
      </c>
      <c r="AY737" s="53" t="str">
        <f t="shared" ca="1" si="387"/>
        <v/>
      </c>
      <c r="AZ737" t="str">
        <f t="shared" ca="1" si="388"/>
        <v/>
      </c>
      <c r="BA737" s="121" t="str">
        <f t="shared" ca="1" si="389"/>
        <v/>
      </c>
      <c r="BB737" s="53" t="str">
        <f t="shared" ca="1" si="390"/>
        <v/>
      </c>
      <c r="BC737" t="str">
        <f t="shared" ca="1" si="391"/>
        <v/>
      </c>
      <c r="BD737" s="121" t="str">
        <f t="shared" ca="1" si="392"/>
        <v/>
      </c>
      <c r="BE737" s="53" t="str">
        <f t="shared" ca="1" si="393"/>
        <v/>
      </c>
      <c r="BF737" t="str">
        <f t="shared" ca="1" si="394"/>
        <v/>
      </c>
      <c r="BG737" s="121" t="str">
        <f t="shared" ca="1" si="395"/>
        <v/>
      </c>
      <c r="BH737" s="53" t="str">
        <f t="shared" ca="1" si="396"/>
        <v/>
      </c>
    </row>
    <row r="738" spans="1:60" ht="15.75" thickBot="1" x14ac:dyDescent="0.3">
      <c r="A738" s="48"/>
      <c r="B738" s="48"/>
      <c r="C738" s="48"/>
      <c r="D738" s="48"/>
      <c r="E738" s="48"/>
      <c r="F738" s="48"/>
      <c r="G738" s="48"/>
      <c r="H738" s="48"/>
      <c r="I738" s="48"/>
      <c r="J738" s="220" t="str">
        <f>IF(ISBLANK($G738),"",VLOOKUP($G738,'Chp 3 - Condition Assessment'!$N$5:$R$1000,4,FALSE))</f>
        <v/>
      </c>
      <c r="K738" s="105" t="str">
        <f>IF(ISBLANK($G738),"",VLOOKUP($G738,'Chp 3 - Condition Assessment'!$N$5:$R$1000,5,FALSE))</f>
        <v/>
      </c>
      <c r="L738" s="32" t="str">
        <f t="shared" si="375"/>
        <v xml:space="preserve">  </v>
      </c>
      <c r="P738" t="b">
        <f t="shared" si="371"/>
        <v>0</v>
      </c>
      <c r="Q738" t="str">
        <f t="shared" si="373"/>
        <v/>
      </c>
      <c r="R738" s="53" t="str">
        <f t="shared" si="398"/>
        <v/>
      </c>
      <c r="S738" s="108" t="str">
        <f t="shared" si="399"/>
        <v/>
      </c>
      <c r="T738" s="81" t="str">
        <f t="shared" si="400"/>
        <v/>
      </c>
      <c r="U738" s="105" t="str">
        <f t="shared" ca="1" si="402"/>
        <v/>
      </c>
      <c r="V738" s="105" t="str">
        <f t="shared" ca="1" si="402"/>
        <v/>
      </c>
      <c r="W738" s="105" t="str">
        <f t="shared" ca="1" si="402"/>
        <v/>
      </c>
      <c r="X738" s="105" t="str">
        <f t="shared" ca="1" si="402"/>
        <v/>
      </c>
      <c r="Y738" s="105" t="str">
        <f t="shared" ca="1" si="402"/>
        <v/>
      </c>
      <c r="AB738" s="111" t="str">
        <f t="shared" si="401"/>
        <v xml:space="preserve"> </v>
      </c>
      <c r="AC738" s="135"/>
      <c r="AD738" s="136"/>
      <c r="AE738" s="118" t="str">
        <f t="shared" si="377"/>
        <v/>
      </c>
      <c r="AF738" s="135"/>
      <c r="AG738" s="136"/>
      <c r="AH738" s="118" t="str">
        <f t="shared" si="378"/>
        <v/>
      </c>
      <c r="AI738" s="135"/>
      <c r="AJ738" s="136"/>
      <c r="AK738" s="118" t="str">
        <f t="shared" si="379"/>
        <v/>
      </c>
      <c r="AL738" s="135"/>
      <c r="AM738" s="136"/>
      <c r="AN738" s="118" t="str">
        <f t="shared" si="380"/>
        <v/>
      </c>
      <c r="AO738" s="135"/>
      <c r="AP738" s="136"/>
      <c r="AQ738" s="118" t="str">
        <f t="shared" si="381"/>
        <v/>
      </c>
      <c r="AT738" s="111" t="str">
        <f t="shared" si="382"/>
        <v xml:space="preserve"> </v>
      </c>
      <c r="AU738" t="str">
        <f t="shared" ca="1" si="383"/>
        <v/>
      </c>
      <c r="AV738" s="53" t="str">
        <f t="shared" ca="1" si="384"/>
        <v/>
      </c>
      <c r="AW738" t="str">
        <f t="shared" ca="1" si="385"/>
        <v/>
      </c>
      <c r="AX738" s="121" t="str">
        <f t="shared" ca="1" si="386"/>
        <v/>
      </c>
      <c r="AY738" s="53" t="str">
        <f t="shared" ca="1" si="387"/>
        <v/>
      </c>
      <c r="AZ738" t="str">
        <f t="shared" ca="1" si="388"/>
        <v/>
      </c>
      <c r="BA738" s="121" t="str">
        <f t="shared" ca="1" si="389"/>
        <v/>
      </c>
      <c r="BB738" s="53" t="str">
        <f t="shared" ca="1" si="390"/>
        <v/>
      </c>
      <c r="BC738" t="str">
        <f t="shared" ca="1" si="391"/>
        <v/>
      </c>
      <c r="BD738" s="121" t="str">
        <f t="shared" ca="1" si="392"/>
        <v/>
      </c>
      <c r="BE738" s="53" t="str">
        <f t="shared" ca="1" si="393"/>
        <v/>
      </c>
      <c r="BF738" t="str">
        <f t="shared" ca="1" si="394"/>
        <v/>
      </c>
      <c r="BG738" s="121" t="str">
        <f t="shared" ca="1" si="395"/>
        <v/>
      </c>
      <c r="BH738" s="53" t="str">
        <f t="shared" ca="1" si="396"/>
        <v/>
      </c>
    </row>
    <row r="739" spans="1:60" ht="15.75" thickBot="1" x14ac:dyDescent="0.3">
      <c r="A739" s="48"/>
      <c r="B739" s="48"/>
      <c r="C739" s="48"/>
      <c r="D739" s="48"/>
      <c r="E739" s="48"/>
      <c r="F739" s="48"/>
      <c r="G739" s="48"/>
      <c r="H739" s="48"/>
      <c r="I739" s="48"/>
      <c r="J739" s="220" t="str">
        <f>IF(ISBLANK($G739),"",VLOOKUP($G739,'Chp 3 - Condition Assessment'!$N$5:$R$1000,4,FALSE))</f>
        <v/>
      </c>
      <c r="K739" s="105" t="str">
        <f>IF(ISBLANK($G739),"",VLOOKUP($G739,'Chp 3 - Condition Assessment'!$N$5:$R$1000,5,FALSE))</f>
        <v/>
      </c>
      <c r="L739" s="32" t="str">
        <f t="shared" si="375"/>
        <v xml:space="preserve">  </v>
      </c>
      <c r="P739" t="b">
        <f t="shared" si="371"/>
        <v>0</v>
      </c>
      <c r="Q739" t="str">
        <f t="shared" si="373"/>
        <v/>
      </c>
      <c r="R739" s="53" t="str">
        <f t="shared" si="398"/>
        <v/>
      </c>
      <c r="S739" s="108" t="str">
        <f t="shared" si="399"/>
        <v/>
      </c>
      <c r="T739" s="81" t="str">
        <f t="shared" si="400"/>
        <v/>
      </c>
      <c r="U739" s="105" t="str">
        <f t="shared" ca="1" si="402"/>
        <v/>
      </c>
      <c r="V739" s="105" t="str">
        <f t="shared" ca="1" si="402"/>
        <v/>
      </c>
      <c r="W739" s="105" t="str">
        <f t="shared" ca="1" si="402"/>
        <v/>
      </c>
      <c r="X739" s="105" t="str">
        <f t="shared" ca="1" si="402"/>
        <v/>
      </c>
      <c r="Y739" s="105" t="str">
        <f t="shared" ca="1" si="402"/>
        <v/>
      </c>
      <c r="AB739" s="111" t="str">
        <f t="shared" si="401"/>
        <v xml:space="preserve"> </v>
      </c>
      <c r="AC739" s="135"/>
      <c r="AD739" s="136"/>
      <c r="AE739" s="118" t="str">
        <f t="shared" si="377"/>
        <v/>
      </c>
      <c r="AF739" s="135"/>
      <c r="AG739" s="136"/>
      <c r="AH739" s="118" t="str">
        <f t="shared" si="378"/>
        <v/>
      </c>
      <c r="AI739" s="135"/>
      <c r="AJ739" s="136"/>
      <c r="AK739" s="118" t="str">
        <f t="shared" si="379"/>
        <v/>
      </c>
      <c r="AL739" s="135"/>
      <c r="AM739" s="136"/>
      <c r="AN739" s="118" t="str">
        <f t="shared" si="380"/>
        <v/>
      </c>
      <c r="AO739" s="135"/>
      <c r="AP739" s="136"/>
      <c r="AQ739" s="118" t="str">
        <f t="shared" si="381"/>
        <v/>
      </c>
      <c r="AT739" s="111" t="str">
        <f t="shared" si="382"/>
        <v xml:space="preserve"> </v>
      </c>
      <c r="AU739" t="str">
        <f t="shared" ca="1" si="383"/>
        <v/>
      </c>
      <c r="AV739" s="53" t="str">
        <f t="shared" ca="1" si="384"/>
        <v/>
      </c>
      <c r="AW739" t="str">
        <f t="shared" ca="1" si="385"/>
        <v/>
      </c>
      <c r="AX739" s="121" t="str">
        <f t="shared" ca="1" si="386"/>
        <v/>
      </c>
      <c r="AY739" s="53" t="str">
        <f t="shared" ca="1" si="387"/>
        <v/>
      </c>
      <c r="AZ739" t="str">
        <f t="shared" ca="1" si="388"/>
        <v/>
      </c>
      <c r="BA739" s="121" t="str">
        <f t="shared" ca="1" si="389"/>
        <v/>
      </c>
      <c r="BB739" s="53" t="str">
        <f t="shared" ca="1" si="390"/>
        <v/>
      </c>
      <c r="BC739" t="str">
        <f t="shared" ca="1" si="391"/>
        <v/>
      </c>
      <c r="BD739" s="121" t="str">
        <f t="shared" ca="1" si="392"/>
        <v/>
      </c>
      <c r="BE739" s="53" t="str">
        <f t="shared" ca="1" si="393"/>
        <v/>
      </c>
      <c r="BF739" t="str">
        <f t="shared" ca="1" si="394"/>
        <v/>
      </c>
      <c r="BG739" s="121" t="str">
        <f t="shared" ca="1" si="395"/>
        <v/>
      </c>
      <c r="BH739" s="53" t="str">
        <f t="shared" ca="1" si="396"/>
        <v/>
      </c>
    </row>
    <row r="740" spans="1:60" ht="15.75" thickBot="1" x14ac:dyDescent="0.3">
      <c r="A740" s="48"/>
      <c r="B740" s="48"/>
      <c r="C740" s="48"/>
      <c r="D740" s="48"/>
      <c r="E740" s="48"/>
      <c r="F740" s="48"/>
      <c r="G740" s="48"/>
      <c r="H740" s="48"/>
      <c r="I740" s="48"/>
      <c r="J740" s="220" t="str">
        <f>IF(ISBLANK($G740),"",VLOOKUP($G740,'Chp 3 - Condition Assessment'!$N$5:$R$1000,4,FALSE))</f>
        <v/>
      </c>
      <c r="K740" s="105" t="str">
        <f>IF(ISBLANK($G740),"",VLOOKUP($G740,'Chp 3 - Condition Assessment'!$N$5:$R$1000,5,FALSE))</f>
        <v/>
      </c>
      <c r="L740" s="32" t="str">
        <f t="shared" si="375"/>
        <v xml:space="preserve">  </v>
      </c>
      <c r="P740" t="b">
        <f t="shared" si="371"/>
        <v>0</v>
      </c>
      <c r="Q740" t="str">
        <f t="shared" si="373"/>
        <v/>
      </c>
      <c r="R740" s="53" t="str">
        <f t="shared" si="398"/>
        <v/>
      </c>
      <c r="S740" s="108" t="str">
        <f t="shared" si="399"/>
        <v/>
      </c>
      <c r="T740" s="81" t="str">
        <f t="shared" si="400"/>
        <v/>
      </c>
      <c r="U740" s="105" t="str">
        <f t="shared" ca="1" si="402"/>
        <v/>
      </c>
      <c r="V740" s="105" t="str">
        <f t="shared" ca="1" si="402"/>
        <v/>
      </c>
      <c r="W740" s="105" t="str">
        <f t="shared" ca="1" si="402"/>
        <v/>
      </c>
      <c r="X740" s="105" t="str">
        <f t="shared" ca="1" si="402"/>
        <v/>
      </c>
      <c r="Y740" s="105" t="str">
        <f t="shared" ca="1" si="402"/>
        <v/>
      </c>
      <c r="AB740" s="111" t="str">
        <f t="shared" si="401"/>
        <v xml:space="preserve"> </v>
      </c>
      <c r="AC740" s="135"/>
      <c r="AD740" s="136"/>
      <c r="AE740" s="118" t="str">
        <f t="shared" si="377"/>
        <v/>
      </c>
      <c r="AF740" s="135"/>
      <c r="AG740" s="136"/>
      <c r="AH740" s="118" t="str">
        <f t="shared" si="378"/>
        <v/>
      </c>
      <c r="AI740" s="135"/>
      <c r="AJ740" s="136"/>
      <c r="AK740" s="118" t="str">
        <f t="shared" si="379"/>
        <v/>
      </c>
      <c r="AL740" s="135"/>
      <c r="AM740" s="136"/>
      <c r="AN740" s="118" t="str">
        <f t="shared" si="380"/>
        <v/>
      </c>
      <c r="AO740" s="135"/>
      <c r="AP740" s="136"/>
      <c r="AQ740" s="118" t="str">
        <f t="shared" si="381"/>
        <v/>
      </c>
      <c r="AT740" s="111" t="str">
        <f t="shared" si="382"/>
        <v xml:space="preserve"> </v>
      </c>
      <c r="AU740" t="str">
        <f t="shared" ca="1" si="383"/>
        <v/>
      </c>
      <c r="AV740" s="53" t="str">
        <f t="shared" ca="1" si="384"/>
        <v/>
      </c>
      <c r="AW740" t="str">
        <f t="shared" ca="1" si="385"/>
        <v/>
      </c>
      <c r="AX740" s="121" t="str">
        <f t="shared" ca="1" si="386"/>
        <v/>
      </c>
      <c r="AY740" s="53" t="str">
        <f t="shared" ca="1" si="387"/>
        <v/>
      </c>
      <c r="AZ740" t="str">
        <f t="shared" ca="1" si="388"/>
        <v/>
      </c>
      <c r="BA740" s="121" t="str">
        <f t="shared" ca="1" si="389"/>
        <v/>
      </c>
      <c r="BB740" s="53" t="str">
        <f t="shared" ca="1" si="390"/>
        <v/>
      </c>
      <c r="BC740" t="str">
        <f t="shared" ca="1" si="391"/>
        <v/>
      </c>
      <c r="BD740" s="121" t="str">
        <f t="shared" ca="1" si="392"/>
        <v/>
      </c>
      <c r="BE740" s="53" t="str">
        <f t="shared" ca="1" si="393"/>
        <v/>
      </c>
      <c r="BF740" t="str">
        <f t="shared" ca="1" si="394"/>
        <v/>
      </c>
      <c r="BG740" s="121" t="str">
        <f t="shared" ca="1" si="395"/>
        <v/>
      </c>
      <c r="BH740" s="53" t="str">
        <f t="shared" ca="1" si="396"/>
        <v/>
      </c>
    </row>
    <row r="741" spans="1:60" ht="15.75" thickBot="1" x14ac:dyDescent="0.3">
      <c r="A741" s="48"/>
      <c r="B741" s="48"/>
      <c r="C741" s="48"/>
      <c r="D741" s="48"/>
      <c r="E741" s="48"/>
      <c r="F741" s="48"/>
      <c r="G741" s="48"/>
      <c r="H741" s="48"/>
      <c r="I741" s="48"/>
      <c r="J741" s="220" t="str">
        <f>IF(ISBLANK($G741),"",VLOOKUP($G741,'Chp 3 - Condition Assessment'!$N$5:$R$1000,4,FALSE))</f>
        <v/>
      </c>
      <c r="K741" s="105" t="str">
        <f>IF(ISBLANK($G741),"",VLOOKUP($G741,'Chp 3 - Condition Assessment'!$N$5:$R$1000,5,FALSE))</f>
        <v/>
      </c>
      <c r="L741" s="32" t="str">
        <f t="shared" si="375"/>
        <v xml:space="preserve">  </v>
      </c>
      <c r="P741" t="b">
        <f t="shared" si="371"/>
        <v>0</v>
      </c>
      <c r="Q741" t="str">
        <f t="shared" si="373"/>
        <v/>
      </c>
      <c r="R741" s="53" t="str">
        <f t="shared" si="398"/>
        <v/>
      </c>
      <c r="S741" s="108" t="str">
        <f t="shared" si="399"/>
        <v/>
      </c>
      <c r="T741" s="81" t="str">
        <f t="shared" si="400"/>
        <v/>
      </c>
      <c r="U741" s="105" t="str">
        <f t="shared" ca="1" si="402"/>
        <v/>
      </c>
      <c r="V741" s="105" t="str">
        <f t="shared" ca="1" si="402"/>
        <v/>
      </c>
      <c r="W741" s="105" t="str">
        <f t="shared" ca="1" si="402"/>
        <v/>
      </c>
      <c r="X741" s="105" t="str">
        <f t="shared" ca="1" si="402"/>
        <v/>
      </c>
      <c r="Y741" s="105" t="str">
        <f t="shared" ca="1" si="402"/>
        <v/>
      </c>
      <c r="AB741" s="111" t="str">
        <f t="shared" si="401"/>
        <v xml:space="preserve"> </v>
      </c>
      <c r="AC741" s="135"/>
      <c r="AD741" s="136"/>
      <c r="AE741" s="118" t="str">
        <f t="shared" si="377"/>
        <v/>
      </c>
      <c r="AF741" s="135"/>
      <c r="AG741" s="136"/>
      <c r="AH741" s="118" t="str">
        <f t="shared" si="378"/>
        <v/>
      </c>
      <c r="AI741" s="135"/>
      <c r="AJ741" s="136"/>
      <c r="AK741" s="118" t="str">
        <f t="shared" si="379"/>
        <v/>
      </c>
      <c r="AL741" s="135"/>
      <c r="AM741" s="136"/>
      <c r="AN741" s="118" t="str">
        <f t="shared" si="380"/>
        <v/>
      </c>
      <c r="AO741" s="135"/>
      <c r="AP741" s="136"/>
      <c r="AQ741" s="118" t="str">
        <f t="shared" si="381"/>
        <v/>
      </c>
      <c r="AT741" s="111" t="str">
        <f t="shared" si="382"/>
        <v xml:space="preserve"> </v>
      </c>
      <c r="AU741" t="str">
        <f t="shared" ca="1" si="383"/>
        <v/>
      </c>
      <c r="AV741" s="53" t="str">
        <f t="shared" ca="1" si="384"/>
        <v/>
      </c>
      <c r="AW741" t="str">
        <f t="shared" ca="1" si="385"/>
        <v/>
      </c>
      <c r="AX741" s="121" t="str">
        <f t="shared" ca="1" si="386"/>
        <v/>
      </c>
      <c r="AY741" s="53" t="str">
        <f t="shared" ca="1" si="387"/>
        <v/>
      </c>
      <c r="AZ741" t="str">
        <f t="shared" ca="1" si="388"/>
        <v/>
      </c>
      <c r="BA741" s="121" t="str">
        <f t="shared" ca="1" si="389"/>
        <v/>
      </c>
      <c r="BB741" s="53" t="str">
        <f t="shared" ca="1" si="390"/>
        <v/>
      </c>
      <c r="BC741" t="str">
        <f t="shared" ca="1" si="391"/>
        <v/>
      </c>
      <c r="BD741" s="121" t="str">
        <f t="shared" ca="1" si="392"/>
        <v/>
      </c>
      <c r="BE741" s="53" t="str">
        <f t="shared" ca="1" si="393"/>
        <v/>
      </c>
      <c r="BF741" t="str">
        <f t="shared" ca="1" si="394"/>
        <v/>
      </c>
      <c r="BG741" s="121" t="str">
        <f t="shared" ca="1" si="395"/>
        <v/>
      </c>
      <c r="BH741" s="53" t="str">
        <f t="shared" ca="1" si="396"/>
        <v/>
      </c>
    </row>
    <row r="742" spans="1:60" ht="15.75" thickBot="1" x14ac:dyDescent="0.3">
      <c r="A742" s="48"/>
      <c r="B742" s="48"/>
      <c r="C742" s="48"/>
      <c r="D742" s="48"/>
      <c r="E742" s="48"/>
      <c r="F742" s="48"/>
      <c r="G742" s="48"/>
      <c r="H742" s="48"/>
      <c r="I742" s="48"/>
      <c r="J742" s="220" t="str">
        <f>IF(ISBLANK($G742),"",VLOOKUP($G742,'Chp 3 - Condition Assessment'!$N$5:$R$1000,4,FALSE))</f>
        <v/>
      </c>
      <c r="K742" s="105" t="str">
        <f>IF(ISBLANK($G742),"",VLOOKUP($G742,'Chp 3 - Condition Assessment'!$N$5:$R$1000,5,FALSE))</f>
        <v/>
      </c>
      <c r="L742" s="32" t="str">
        <f t="shared" si="375"/>
        <v xml:space="preserve">  </v>
      </c>
      <c r="P742" t="b">
        <f t="shared" si="371"/>
        <v>0</v>
      </c>
      <c r="Q742" t="str">
        <f t="shared" si="373"/>
        <v/>
      </c>
      <c r="R742" s="53" t="str">
        <f t="shared" si="398"/>
        <v/>
      </c>
      <c r="S742" s="108" t="str">
        <f t="shared" si="399"/>
        <v/>
      </c>
      <c r="T742" s="81" t="str">
        <f t="shared" si="400"/>
        <v/>
      </c>
      <c r="U742" s="105" t="str">
        <f t="shared" ca="1" si="402"/>
        <v/>
      </c>
      <c r="V742" s="105" t="str">
        <f t="shared" ca="1" si="402"/>
        <v/>
      </c>
      <c r="W742" s="105" t="str">
        <f t="shared" ca="1" si="402"/>
        <v/>
      </c>
      <c r="X742" s="105" t="str">
        <f t="shared" ca="1" si="402"/>
        <v/>
      </c>
      <c r="Y742" s="105" t="str">
        <f t="shared" ca="1" si="402"/>
        <v/>
      </c>
      <c r="AB742" s="111" t="str">
        <f t="shared" si="401"/>
        <v xml:space="preserve"> </v>
      </c>
      <c r="AC742" s="135"/>
      <c r="AD742" s="136"/>
      <c r="AE742" s="118" t="str">
        <f t="shared" si="377"/>
        <v/>
      </c>
      <c r="AF742" s="135"/>
      <c r="AG742" s="136"/>
      <c r="AH742" s="118" t="str">
        <f t="shared" si="378"/>
        <v/>
      </c>
      <c r="AI742" s="135"/>
      <c r="AJ742" s="136"/>
      <c r="AK742" s="118" t="str">
        <f t="shared" si="379"/>
        <v/>
      </c>
      <c r="AL742" s="135"/>
      <c r="AM742" s="136"/>
      <c r="AN742" s="118" t="str">
        <f t="shared" si="380"/>
        <v/>
      </c>
      <c r="AO742" s="135"/>
      <c r="AP742" s="136"/>
      <c r="AQ742" s="118" t="str">
        <f t="shared" si="381"/>
        <v/>
      </c>
      <c r="AT742" s="111" t="str">
        <f t="shared" si="382"/>
        <v xml:space="preserve"> </v>
      </c>
      <c r="AU742" t="str">
        <f t="shared" ca="1" si="383"/>
        <v/>
      </c>
      <c r="AV742" s="53" t="str">
        <f t="shared" ca="1" si="384"/>
        <v/>
      </c>
      <c r="AW742" t="str">
        <f t="shared" ca="1" si="385"/>
        <v/>
      </c>
      <c r="AX742" s="121" t="str">
        <f t="shared" ca="1" si="386"/>
        <v/>
      </c>
      <c r="AY742" s="53" t="str">
        <f t="shared" ca="1" si="387"/>
        <v/>
      </c>
      <c r="AZ742" t="str">
        <f t="shared" ca="1" si="388"/>
        <v/>
      </c>
      <c r="BA742" s="121" t="str">
        <f t="shared" ca="1" si="389"/>
        <v/>
      </c>
      <c r="BB742" s="53" t="str">
        <f t="shared" ca="1" si="390"/>
        <v/>
      </c>
      <c r="BC742" t="str">
        <f t="shared" ca="1" si="391"/>
        <v/>
      </c>
      <c r="BD742" s="121" t="str">
        <f t="shared" ca="1" si="392"/>
        <v/>
      </c>
      <c r="BE742" s="53" t="str">
        <f t="shared" ca="1" si="393"/>
        <v/>
      </c>
      <c r="BF742" t="str">
        <f t="shared" ca="1" si="394"/>
        <v/>
      </c>
      <c r="BG742" s="121" t="str">
        <f t="shared" ca="1" si="395"/>
        <v/>
      </c>
      <c r="BH742" s="53" t="str">
        <f t="shared" ca="1" si="396"/>
        <v/>
      </c>
    </row>
    <row r="743" spans="1:60" ht="15.75" thickBot="1" x14ac:dyDescent="0.3">
      <c r="A743" s="48"/>
      <c r="B743" s="48"/>
      <c r="C743" s="48"/>
      <c r="D743" s="48"/>
      <c r="E743" s="48"/>
      <c r="F743" s="48"/>
      <c r="G743" s="48"/>
      <c r="H743" s="48"/>
      <c r="I743" s="48"/>
      <c r="J743" s="220" t="str">
        <f>IF(ISBLANK($G743),"",VLOOKUP($G743,'Chp 3 - Condition Assessment'!$N$5:$R$1000,4,FALSE))</f>
        <v/>
      </c>
      <c r="K743" s="105" t="str">
        <f>IF(ISBLANK($G743),"",VLOOKUP($G743,'Chp 3 - Condition Assessment'!$N$5:$R$1000,5,FALSE))</f>
        <v/>
      </c>
      <c r="L743" s="32" t="str">
        <f t="shared" si="375"/>
        <v xml:space="preserve">  </v>
      </c>
      <c r="P743" t="b">
        <f t="shared" si="371"/>
        <v>0</v>
      </c>
      <c r="Q743" t="str">
        <f t="shared" si="373"/>
        <v/>
      </c>
      <c r="R743" s="53" t="str">
        <f t="shared" si="398"/>
        <v/>
      </c>
      <c r="S743" s="108" t="str">
        <f t="shared" si="399"/>
        <v/>
      </c>
      <c r="T743" s="81" t="str">
        <f t="shared" si="400"/>
        <v/>
      </c>
      <c r="U743" s="105" t="str">
        <f t="shared" ca="1" si="402"/>
        <v/>
      </c>
      <c r="V743" s="105" t="str">
        <f t="shared" ca="1" si="402"/>
        <v/>
      </c>
      <c r="W743" s="105" t="str">
        <f t="shared" ca="1" si="402"/>
        <v/>
      </c>
      <c r="X743" s="105" t="str">
        <f t="shared" ca="1" si="402"/>
        <v/>
      </c>
      <c r="Y743" s="105" t="str">
        <f t="shared" ca="1" si="402"/>
        <v/>
      </c>
      <c r="AB743" s="111" t="str">
        <f t="shared" si="401"/>
        <v xml:space="preserve"> </v>
      </c>
      <c r="AC743" s="135"/>
      <c r="AD743" s="136"/>
      <c r="AE743" s="118" t="str">
        <f t="shared" si="377"/>
        <v/>
      </c>
      <c r="AF743" s="135"/>
      <c r="AG743" s="136"/>
      <c r="AH743" s="118" t="str">
        <f t="shared" si="378"/>
        <v/>
      </c>
      <c r="AI743" s="135"/>
      <c r="AJ743" s="136"/>
      <c r="AK743" s="118" t="str">
        <f t="shared" si="379"/>
        <v/>
      </c>
      <c r="AL743" s="135"/>
      <c r="AM743" s="136"/>
      <c r="AN743" s="118" t="str">
        <f t="shared" si="380"/>
        <v/>
      </c>
      <c r="AO743" s="135"/>
      <c r="AP743" s="136"/>
      <c r="AQ743" s="118" t="str">
        <f t="shared" si="381"/>
        <v/>
      </c>
      <c r="AT743" s="111" t="str">
        <f t="shared" si="382"/>
        <v xml:space="preserve"> </v>
      </c>
      <c r="AU743" t="str">
        <f t="shared" ca="1" si="383"/>
        <v/>
      </c>
      <c r="AV743" s="53" t="str">
        <f t="shared" ca="1" si="384"/>
        <v/>
      </c>
      <c r="AW743" t="str">
        <f t="shared" ca="1" si="385"/>
        <v/>
      </c>
      <c r="AX743" s="121" t="str">
        <f t="shared" ca="1" si="386"/>
        <v/>
      </c>
      <c r="AY743" s="53" t="str">
        <f t="shared" ca="1" si="387"/>
        <v/>
      </c>
      <c r="AZ743" t="str">
        <f t="shared" ca="1" si="388"/>
        <v/>
      </c>
      <c r="BA743" s="121" t="str">
        <f t="shared" ca="1" si="389"/>
        <v/>
      </c>
      <c r="BB743" s="53" t="str">
        <f t="shared" ca="1" si="390"/>
        <v/>
      </c>
      <c r="BC743" t="str">
        <f t="shared" ca="1" si="391"/>
        <v/>
      </c>
      <c r="BD743" s="121" t="str">
        <f t="shared" ca="1" si="392"/>
        <v/>
      </c>
      <c r="BE743" s="53" t="str">
        <f t="shared" ca="1" si="393"/>
        <v/>
      </c>
      <c r="BF743" t="str">
        <f t="shared" ca="1" si="394"/>
        <v/>
      </c>
      <c r="BG743" s="121" t="str">
        <f t="shared" ca="1" si="395"/>
        <v/>
      </c>
      <c r="BH743" s="53" t="str">
        <f t="shared" ca="1" si="396"/>
        <v/>
      </c>
    </row>
    <row r="744" spans="1:60" ht="15.75" thickBot="1" x14ac:dyDescent="0.3">
      <c r="A744" s="48"/>
      <c r="B744" s="48"/>
      <c r="C744" s="48"/>
      <c r="D744" s="48"/>
      <c r="E744" s="48"/>
      <c r="F744" s="48"/>
      <c r="G744" s="48"/>
      <c r="H744" s="48"/>
      <c r="I744" s="48"/>
      <c r="J744" s="220" t="str">
        <f>IF(ISBLANK($G744),"",VLOOKUP($G744,'Chp 3 - Condition Assessment'!$N$5:$R$1000,4,FALSE))</f>
        <v/>
      </c>
      <c r="K744" s="105" t="str">
        <f>IF(ISBLANK($G744),"",VLOOKUP($G744,'Chp 3 - Condition Assessment'!$N$5:$R$1000,5,FALSE))</f>
        <v/>
      </c>
      <c r="L744" s="32" t="str">
        <f t="shared" si="375"/>
        <v xml:space="preserve">  </v>
      </c>
      <c r="P744" t="b">
        <f t="shared" si="371"/>
        <v>0</v>
      </c>
      <c r="Q744" t="str">
        <f t="shared" si="373"/>
        <v/>
      </c>
      <c r="R744" s="53" t="str">
        <f t="shared" si="398"/>
        <v/>
      </c>
      <c r="S744" s="108" t="str">
        <f t="shared" si="399"/>
        <v/>
      </c>
      <c r="T744" s="81" t="str">
        <f t="shared" si="400"/>
        <v/>
      </c>
      <c r="U744" s="105" t="str">
        <f t="shared" ca="1" si="402"/>
        <v/>
      </c>
      <c r="V744" s="105" t="str">
        <f t="shared" ca="1" si="402"/>
        <v/>
      </c>
      <c r="W744" s="105" t="str">
        <f t="shared" ca="1" si="402"/>
        <v/>
      </c>
      <c r="X744" s="105" t="str">
        <f t="shared" ca="1" si="402"/>
        <v/>
      </c>
      <c r="Y744" s="105" t="str">
        <f t="shared" ca="1" si="402"/>
        <v/>
      </c>
      <c r="AB744" s="111" t="str">
        <f t="shared" si="401"/>
        <v xml:space="preserve"> </v>
      </c>
      <c r="AC744" s="135"/>
      <c r="AD744" s="136"/>
      <c r="AE744" s="118" t="str">
        <f t="shared" si="377"/>
        <v/>
      </c>
      <c r="AF744" s="135"/>
      <c r="AG744" s="136"/>
      <c r="AH744" s="118" t="str">
        <f t="shared" si="378"/>
        <v/>
      </c>
      <c r="AI744" s="135"/>
      <c r="AJ744" s="136"/>
      <c r="AK744" s="118" t="str">
        <f t="shared" si="379"/>
        <v/>
      </c>
      <c r="AL744" s="135"/>
      <c r="AM744" s="136"/>
      <c r="AN744" s="118" t="str">
        <f t="shared" si="380"/>
        <v/>
      </c>
      <c r="AO744" s="135"/>
      <c r="AP744" s="136"/>
      <c r="AQ744" s="118" t="str">
        <f t="shared" si="381"/>
        <v/>
      </c>
      <c r="AT744" s="111" t="str">
        <f t="shared" si="382"/>
        <v xml:space="preserve"> </v>
      </c>
      <c r="AU744" t="str">
        <f t="shared" ca="1" si="383"/>
        <v/>
      </c>
      <c r="AV744" s="53" t="str">
        <f t="shared" ca="1" si="384"/>
        <v/>
      </c>
      <c r="AW744" t="str">
        <f t="shared" ca="1" si="385"/>
        <v/>
      </c>
      <c r="AX744" s="121" t="str">
        <f t="shared" ca="1" si="386"/>
        <v/>
      </c>
      <c r="AY744" s="53" t="str">
        <f t="shared" ca="1" si="387"/>
        <v/>
      </c>
      <c r="AZ744" t="str">
        <f t="shared" ca="1" si="388"/>
        <v/>
      </c>
      <c r="BA744" s="121" t="str">
        <f t="shared" ca="1" si="389"/>
        <v/>
      </c>
      <c r="BB744" s="53" t="str">
        <f t="shared" ca="1" si="390"/>
        <v/>
      </c>
      <c r="BC744" t="str">
        <f t="shared" ca="1" si="391"/>
        <v/>
      </c>
      <c r="BD744" s="121" t="str">
        <f t="shared" ca="1" si="392"/>
        <v/>
      </c>
      <c r="BE744" s="53" t="str">
        <f t="shared" ca="1" si="393"/>
        <v/>
      </c>
      <c r="BF744" t="str">
        <f t="shared" ca="1" si="394"/>
        <v/>
      </c>
      <c r="BG744" s="121" t="str">
        <f t="shared" ca="1" si="395"/>
        <v/>
      </c>
      <c r="BH744" s="53" t="str">
        <f t="shared" ca="1" si="396"/>
        <v/>
      </c>
    </row>
    <row r="745" spans="1:60" ht="15.75" thickBot="1" x14ac:dyDescent="0.3">
      <c r="A745" s="48"/>
      <c r="B745" s="48"/>
      <c r="C745" s="48"/>
      <c r="D745" s="48"/>
      <c r="E745" s="48"/>
      <c r="F745" s="48"/>
      <c r="G745" s="48"/>
      <c r="H745" s="48"/>
      <c r="I745" s="48"/>
      <c r="J745" s="220" t="str">
        <f>IF(ISBLANK($G745),"",VLOOKUP($G745,'Chp 3 - Condition Assessment'!$N$5:$R$1000,4,FALSE))</f>
        <v/>
      </c>
      <c r="K745" s="105" t="str">
        <f>IF(ISBLANK($G745),"",VLOOKUP($G745,'Chp 3 - Condition Assessment'!$N$5:$R$1000,5,FALSE))</f>
        <v/>
      </c>
      <c r="L745" s="32" t="str">
        <f t="shared" si="375"/>
        <v xml:space="preserve">  </v>
      </c>
      <c r="P745" t="b">
        <f t="shared" si="371"/>
        <v>0</v>
      </c>
      <c r="Q745" t="str">
        <f t="shared" si="373"/>
        <v/>
      </c>
      <c r="R745" s="53" t="str">
        <f t="shared" si="398"/>
        <v/>
      </c>
      <c r="S745" s="108" t="str">
        <f t="shared" si="399"/>
        <v/>
      </c>
      <c r="T745" s="81" t="str">
        <f t="shared" si="400"/>
        <v/>
      </c>
      <c r="U745" s="105" t="str">
        <f t="shared" ca="1" si="402"/>
        <v/>
      </c>
      <c r="V745" s="105" t="str">
        <f t="shared" ca="1" si="402"/>
        <v/>
      </c>
      <c r="W745" s="105" t="str">
        <f t="shared" ca="1" si="402"/>
        <v/>
      </c>
      <c r="X745" s="105" t="str">
        <f t="shared" ca="1" si="402"/>
        <v/>
      </c>
      <c r="Y745" s="105" t="str">
        <f t="shared" ca="1" si="402"/>
        <v/>
      </c>
      <c r="AB745" s="111" t="str">
        <f t="shared" si="401"/>
        <v xml:space="preserve"> </v>
      </c>
      <c r="AC745" s="135"/>
      <c r="AD745" s="136"/>
      <c r="AE745" s="118" t="str">
        <f t="shared" si="377"/>
        <v/>
      </c>
      <c r="AF745" s="135"/>
      <c r="AG745" s="136"/>
      <c r="AH745" s="118" t="str">
        <f t="shared" si="378"/>
        <v/>
      </c>
      <c r="AI745" s="135"/>
      <c r="AJ745" s="136"/>
      <c r="AK745" s="118" t="str">
        <f t="shared" si="379"/>
        <v/>
      </c>
      <c r="AL745" s="135"/>
      <c r="AM745" s="136"/>
      <c r="AN745" s="118" t="str">
        <f t="shared" si="380"/>
        <v/>
      </c>
      <c r="AO745" s="135"/>
      <c r="AP745" s="136"/>
      <c r="AQ745" s="118" t="str">
        <f t="shared" si="381"/>
        <v/>
      </c>
      <c r="AT745" s="111" t="str">
        <f t="shared" si="382"/>
        <v xml:space="preserve"> </v>
      </c>
      <c r="AU745" t="str">
        <f t="shared" ca="1" si="383"/>
        <v/>
      </c>
      <c r="AV745" s="53" t="str">
        <f t="shared" ca="1" si="384"/>
        <v/>
      </c>
      <c r="AW745" t="str">
        <f t="shared" ca="1" si="385"/>
        <v/>
      </c>
      <c r="AX745" s="121" t="str">
        <f t="shared" ca="1" si="386"/>
        <v/>
      </c>
      <c r="AY745" s="53" t="str">
        <f t="shared" ca="1" si="387"/>
        <v/>
      </c>
      <c r="AZ745" t="str">
        <f t="shared" ca="1" si="388"/>
        <v/>
      </c>
      <c r="BA745" s="121" t="str">
        <f t="shared" ca="1" si="389"/>
        <v/>
      </c>
      <c r="BB745" s="53" t="str">
        <f t="shared" ca="1" si="390"/>
        <v/>
      </c>
      <c r="BC745" t="str">
        <f t="shared" ca="1" si="391"/>
        <v/>
      </c>
      <c r="BD745" s="121" t="str">
        <f t="shared" ca="1" si="392"/>
        <v/>
      </c>
      <c r="BE745" s="53" t="str">
        <f t="shared" ca="1" si="393"/>
        <v/>
      </c>
      <c r="BF745" t="str">
        <f t="shared" ca="1" si="394"/>
        <v/>
      </c>
      <c r="BG745" s="121" t="str">
        <f t="shared" ca="1" si="395"/>
        <v/>
      </c>
      <c r="BH745" s="53" t="str">
        <f t="shared" ca="1" si="396"/>
        <v/>
      </c>
    </row>
    <row r="746" spans="1:60" ht="15.75" thickBot="1" x14ac:dyDescent="0.3">
      <c r="A746" s="48"/>
      <c r="B746" s="48"/>
      <c r="C746" s="48"/>
      <c r="D746" s="48"/>
      <c r="E746" s="48"/>
      <c r="F746" s="48"/>
      <c r="G746" s="48"/>
      <c r="H746" s="48"/>
      <c r="I746" s="48"/>
      <c r="J746" s="220" t="str">
        <f>IF(ISBLANK($G746),"",VLOOKUP($G746,'Chp 3 - Condition Assessment'!$N$5:$R$1000,4,FALSE))</f>
        <v/>
      </c>
      <c r="K746" s="105" t="str">
        <f>IF(ISBLANK($G746),"",VLOOKUP($G746,'Chp 3 - Condition Assessment'!$N$5:$R$1000,5,FALSE))</f>
        <v/>
      </c>
      <c r="L746" s="32" t="str">
        <f t="shared" si="375"/>
        <v xml:space="preserve">  </v>
      </c>
      <c r="P746" t="b">
        <f t="shared" si="371"/>
        <v>0</v>
      </c>
      <c r="Q746" t="str">
        <f t="shared" si="373"/>
        <v/>
      </c>
      <c r="R746" s="53" t="str">
        <f t="shared" si="398"/>
        <v/>
      </c>
      <c r="S746" s="108" t="str">
        <f t="shared" si="399"/>
        <v/>
      </c>
      <c r="T746" s="81" t="str">
        <f t="shared" si="400"/>
        <v/>
      </c>
      <c r="U746" s="105" t="str">
        <f t="shared" ref="U746:Y755" ca="1" si="403">IFERROR(IF((U$10-$S746)&lt;=$T746,$Q746,0),"")</f>
        <v/>
      </c>
      <c r="V746" s="105" t="str">
        <f t="shared" ca="1" si="403"/>
        <v/>
      </c>
      <c r="W746" s="105" t="str">
        <f t="shared" ca="1" si="403"/>
        <v/>
      </c>
      <c r="X746" s="105" t="str">
        <f t="shared" ca="1" si="403"/>
        <v/>
      </c>
      <c r="Y746" s="105" t="str">
        <f t="shared" ca="1" si="403"/>
        <v/>
      </c>
      <c r="AB746" s="111" t="str">
        <f t="shared" si="401"/>
        <v xml:space="preserve"> </v>
      </c>
      <c r="AC746" s="135"/>
      <c r="AD746" s="136"/>
      <c r="AE746" s="118" t="str">
        <f t="shared" si="377"/>
        <v/>
      </c>
      <c r="AF746" s="135"/>
      <c r="AG746" s="136"/>
      <c r="AH746" s="118" t="str">
        <f t="shared" si="378"/>
        <v/>
      </c>
      <c r="AI746" s="135"/>
      <c r="AJ746" s="136"/>
      <c r="AK746" s="118" t="str">
        <f t="shared" si="379"/>
        <v/>
      </c>
      <c r="AL746" s="135"/>
      <c r="AM746" s="136"/>
      <c r="AN746" s="118" t="str">
        <f t="shared" si="380"/>
        <v/>
      </c>
      <c r="AO746" s="135"/>
      <c r="AP746" s="136"/>
      <c r="AQ746" s="118" t="str">
        <f t="shared" si="381"/>
        <v/>
      </c>
      <c r="AT746" s="111" t="str">
        <f t="shared" si="382"/>
        <v xml:space="preserve"> </v>
      </c>
      <c r="AU746" t="str">
        <f t="shared" ca="1" si="383"/>
        <v/>
      </c>
      <c r="AV746" s="53" t="str">
        <f t="shared" ca="1" si="384"/>
        <v/>
      </c>
      <c r="AW746" t="str">
        <f t="shared" ca="1" si="385"/>
        <v/>
      </c>
      <c r="AX746" s="121" t="str">
        <f t="shared" ca="1" si="386"/>
        <v/>
      </c>
      <c r="AY746" s="53" t="str">
        <f t="shared" ca="1" si="387"/>
        <v/>
      </c>
      <c r="AZ746" t="str">
        <f t="shared" ca="1" si="388"/>
        <v/>
      </c>
      <c r="BA746" s="121" t="str">
        <f t="shared" ca="1" si="389"/>
        <v/>
      </c>
      <c r="BB746" s="53" t="str">
        <f t="shared" ca="1" si="390"/>
        <v/>
      </c>
      <c r="BC746" t="str">
        <f t="shared" ca="1" si="391"/>
        <v/>
      </c>
      <c r="BD746" s="121" t="str">
        <f t="shared" ca="1" si="392"/>
        <v/>
      </c>
      <c r="BE746" s="53" t="str">
        <f t="shared" ca="1" si="393"/>
        <v/>
      </c>
      <c r="BF746" t="str">
        <f t="shared" ca="1" si="394"/>
        <v/>
      </c>
      <c r="BG746" s="121" t="str">
        <f t="shared" ca="1" si="395"/>
        <v/>
      </c>
      <c r="BH746" s="53" t="str">
        <f t="shared" ca="1" si="396"/>
        <v/>
      </c>
    </row>
    <row r="747" spans="1:60" ht="15.75" thickBot="1" x14ac:dyDescent="0.3">
      <c r="A747" s="48"/>
      <c r="B747" s="48"/>
      <c r="C747" s="48"/>
      <c r="D747" s="48"/>
      <c r="E747" s="48"/>
      <c r="F747" s="48"/>
      <c r="G747" s="48"/>
      <c r="H747" s="48"/>
      <c r="I747" s="48"/>
      <c r="J747" s="220" t="str">
        <f>IF(ISBLANK($G747),"",VLOOKUP($G747,'Chp 3 - Condition Assessment'!$N$5:$R$1000,4,FALSE))</f>
        <v/>
      </c>
      <c r="K747" s="105" t="str">
        <f>IF(ISBLANK($G747),"",VLOOKUP($G747,'Chp 3 - Condition Assessment'!$N$5:$R$1000,5,FALSE))</f>
        <v/>
      </c>
      <c r="L747" s="32" t="str">
        <f t="shared" si="375"/>
        <v xml:space="preserve">  </v>
      </c>
      <c r="P747" t="b">
        <f t="shared" si="371"/>
        <v>0</v>
      </c>
      <c r="Q747" t="str">
        <f t="shared" si="373"/>
        <v/>
      </c>
      <c r="R747" s="53" t="str">
        <f t="shared" si="398"/>
        <v/>
      </c>
      <c r="S747" s="108" t="str">
        <f t="shared" si="399"/>
        <v/>
      </c>
      <c r="T747" s="81" t="str">
        <f t="shared" si="400"/>
        <v/>
      </c>
      <c r="U747" s="105" t="str">
        <f t="shared" ca="1" si="403"/>
        <v/>
      </c>
      <c r="V747" s="105" t="str">
        <f t="shared" ca="1" si="403"/>
        <v/>
      </c>
      <c r="W747" s="105" t="str">
        <f t="shared" ca="1" si="403"/>
        <v/>
      </c>
      <c r="X747" s="105" t="str">
        <f t="shared" ca="1" si="403"/>
        <v/>
      </c>
      <c r="Y747" s="105" t="str">
        <f t="shared" ca="1" si="403"/>
        <v/>
      </c>
      <c r="AB747" s="111" t="str">
        <f t="shared" si="401"/>
        <v xml:space="preserve"> </v>
      </c>
      <c r="AC747" s="135"/>
      <c r="AD747" s="136"/>
      <c r="AE747" s="118" t="str">
        <f t="shared" si="377"/>
        <v/>
      </c>
      <c r="AF747" s="135"/>
      <c r="AG747" s="136"/>
      <c r="AH747" s="118" t="str">
        <f t="shared" si="378"/>
        <v/>
      </c>
      <c r="AI747" s="135"/>
      <c r="AJ747" s="136"/>
      <c r="AK747" s="118" t="str">
        <f t="shared" si="379"/>
        <v/>
      </c>
      <c r="AL747" s="135"/>
      <c r="AM747" s="136"/>
      <c r="AN747" s="118" t="str">
        <f t="shared" si="380"/>
        <v/>
      </c>
      <c r="AO747" s="135"/>
      <c r="AP747" s="136"/>
      <c r="AQ747" s="118" t="str">
        <f t="shared" si="381"/>
        <v/>
      </c>
      <c r="AT747" s="111" t="str">
        <f t="shared" si="382"/>
        <v xml:space="preserve"> </v>
      </c>
      <c r="AU747" t="str">
        <f t="shared" ca="1" si="383"/>
        <v/>
      </c>
      <c r="AV747" s="53" t="str">
        <f t="shared" ca="1" si="384"/>
        <v/>
      </c>
      <c r="AW747" t="str">
        <f t="shared" ca="1" si="385"/>
        <v/>
      </c>
      <c r="AX747" s="121" t="str">
        <f t="shared" ca="1" si="386"/>
        <v/>
      </c>
      <c r="AY747" s="53" t="str">
        <f t="shared" ca="1" si="387"/>
        <v/>
      </c>
      <c r="AZ747" t="str">
        <f t="shared" ca="1" si="388"/>
        <v/>
      </c>
      <c r="BA747" s="121" t="str">
        <f t="shared" ca="1" si="389"/>
        <v/>
      </c>
      <c r="BB747" s="53" t="str">
        <f t="shared" ca="1" si="390"/>
        <v/>
      </c>
      <c r="BC747" t="str">
        <f t="shared" ca="1" si="391"/>
        <v/>
      </c>
      <c r="BD747" s="121" t="str">
        <f t="shared" ca="1" si="392"/>
        <v/>
      </c>
      <c r="BE747" s="53" t="str">
        <f t="shared" ca="1" si="393"/>
        <v/>
      </c>
      <c r="BF747" t="str">
        <f t="shared" ca="1" si="394"/>
        <v/>
      </c>
      <c r="BG747" s="121" t="str">
        <f t="shared" ca="1" si="395"/>
        <v/>
      </c>
      <c r="BH747" s="53" t="str">
        <f t="shared" ca="1" si="396"/>
        <v/>
      </c>
    </row>
    <row r="748" spans="1:60" ht="15.75" thickBot="1" x14ac:dyDescent="0.3">
      <c r="A748" s="48"/>
      <c r="B748" s="48"/>
      <c r="C748" s="48"/>
      <c r="D748" s="48"/>
      <c r="E748" s="48"/>
      <c r="F748" s="48"/>
      <c r="G748" s="48"/>
      <c r="H748" s="48"/>
      <c r="I748" s="48"/>
      <c r="J748" s="220" t="str">
        <f>IF(ISBLANK($G748),"",VLOOKUP($G748,'Chp 3 - Condition Assessment'!$N$5:$R$1000,4,FALSE))</f>
        <v/>
      </c>
      <c r="K748" s="105" t="str">
        <f>IF(ISBLANK($G748),"",VLOOKUP($G748,'Chp 3 - Condition Assessment'!$N$5:$R$1000,5,FALSE))</f>
        <v/>
      </c>
      <c r="L748" s="32" t="str">
        <f t="shared" si="375"/>
        <v xml:space="preserve">  </v>
      </c>
      <c r="P748" t="b">
        <f t="shared" si="371"/>
        <v>0</v>
      </c>
      <c r="Q748" t="str">
        <f t="shared" si="373"/>
        <v/>
      </c>
      <c r="R748" s="53" t="str">
        <f t="shared" si="398"/>
        <v/>
      </c>
      <c r="S748" s="108" t="str">
        <f t="shared" si="399"/>
        <v/>
      </c>
      <c r="T748" s="81" t="str">
        <f t="shared" si="400"/>
        <v/>
      </c>
      <c r="U748" s="105" t="str">
        <f t="shared" ca="1" si="403"/>
        <v/>
      </c>
      <c r="V748" s="105" t="str">
        <f t="shared" ca="1" si="403"/>
        <v/>
      </c>
      <c r="W748" s="105" t="str">
        <f t="shared" ca="1" si="403"/>
        <v/>
      </c>
      <c r="X748" s="105" t="str">
        <f t="shared" ca="1" si="403"/>
        <v/>
      </c>
      <c r="Y748" s="105" t="str">
        <f t="shared" ca="1" si="403"/>
        <v/>
      </c>
      <c r="AB748" s="111" t="str">
        <f t="shared" si="401"/>
        <v xml:space="preserve"> </v>
      </c>
      <c r="AC748" s="135"/>
      <c r="AD748" s="136"/>
      <c r="AE748" s="118" t="str">
        <f t="shared" si="377"/>
        <v/>
      </c>
      <c r="AF748" s="135"/>
      <c r="AG748" s="136"/>
      <c r="AH748" s="118" t="str">
        <f t="shared" si="378"/>
        <v/>
      </c>
      <c r="AI748" s="135"/>
      <c r="AJ748" s="136"/>
      <c r="AK748" s="118" t="str">
        <f t="shared" si="379"/>
        <v/>
      </c>
      <c r="AL748" s="135"/>
      <c r="AM748" s="136"/>
      <c r="AN748" s="118" t="str">
        <f t="shared" si="380"/>
        <v/>
      </c>
      <c r="AO748" s="135"/>
      <c r="AP748" s="136"/>
      <c r="AQ748" s="118" t="str">
        <f t="shared" si="381"/>
        <v/>
      </c>
      <c r="AT748" s="111" t="str">
        <f t="shared" si="382"/>
        <v xml:space="preserve"> </v>
      </c>
      <c r="AU748" t="str">
        <f t="shared" ca="1" si="383"/>
        <v/>
      </c>
      <c r="AV748" s="53" t="str">
        <f t="shared" ca="1" si="384"/>
        <v/>
      </c>
      <c r="AW748" t="str">
        <f t="shared" ca="1" si="385"/>
        <v/>
      </c>
      <c r="AX748" s="121" t="str">
        <f t="shared" ca="1" si="386"/>
        <v/>
      </c>
      <c r="AY748" s="53" t="str">
        <f t="shared" ca="1" si="387"/>
        <v/>
      </c>
      <c r="AZ748" t="str">
        <f t="shared" ca="1" si="388"/>
        <v/>
      </c>
      <c r="BA748" s="121" t="str">
        <f t="shared" ca="1" si="389"/>
        <v/>
      </c>
      <c r="BB748" s="53" t="str">
        <f t="shared" ca="1" si="390"/>
        <v/>
      </c>
      <c r="BC748" t="str">
        <f t="shared" ca="1" si="391"/>
        <v/>
      </c>
      <c r="BD748" s="121" t="str">
        <f t="shared" ca="1" si="392"/>
        <v/>
      </c>
      <c r="BE748" s="53" t="str">
        <f t="shared" ca="1" si="393"/>
        <v/>
      </c>
      <c r="BF748" t="str">
        <f t="shared" ca="1" si="394"/>
        <v/>
      </c>
      <c r="BG748" s="121" t="str">
        <f t="shared" ca="1" si="395"/>
        <v/>
      </c>
      <c r="BH748" s="53" t="str">
        <f t="shared" ca="1" si="396"/>
        <v/>
      </c>
    </row>
    <row r="749" spans="1:60" ht="15.75" thickBot="1" x14ac:dyDescent="0.3">
      <c r="A749" s="48"/>
      <c r="B749" s="48"/>
      <c r="C749" s="48"/>
      <c r="D749" s="48"/>
      <c r="E749" s="48"/>
      <c r="F749" s="48"/>
      <c r="G749" s="48"/>
      <c r="H749" s="48"/>
      <c r="I749" s="48"/>
      <c r="J749" s="220" t="str">
        <f>IF(ISBLANK($G749),"",VLOOKUP($G749,'Chp 3 - Condition Assessment'!$N$5:$R$1000,4,FALSE))</f>
        <v/>
      </c>
      <c r="K749" s="105" t="str">
        <f>IF(ISBLANK($G749),"",VLOOKUP($G749,'Chp 3 - Condition Assessment'!$N$5:$R$1000,5,FALSE))</f>
        <v/>
      </c>
      <c r="L749" s="32" t="str">
        <f t="shared" si="375"/>
        <v xml:space="preserve">  </v>
      </c>
      <c r="P749" t="b">
        <f t="shared" si="371"/>
        <v>0</v>
      </c>
      <c r="Q749" t="str">
        <f t="shared" si="373"/>
        <v/>
      </c>
      <c r="R749" s="53" t="str">
        <f t="shared" si="398"/>
        <v/>
      </c>
      <c r="S749" s="108" t="str">
        <f t="shared" si="399"/>
        <v/>
      </c>
      <c r="T749" s="81" t="str">
        <f t="shared" si="400"/>
        <v/>
      </c>
      <c r="U749" s="105" t="str">
        <f t="shared" ca="1" si="403"/>
        <v/>
      </c>
      <c r="V749" s="105" t="str">
        <f t="shared" ca="1" si="403"/>
        <v/>
      </c>
      <c r="W749" s="105" t="str">
        <f t="shared" ca="1" si="403"/>
        <v/>
      </c>
      <c r="X749" s="105" t="str">
        <f t="shared" ca="1" si="403"/>
        <v/>
      </c>
      <c r="Y749" s="105" t="str">
        <f t="shared" ca="1" si="403"/>
        <v/>
      </c>
      <c r="AB749" s="111" t="str">
        <f t="shared" si="401"/>
        <v xml:space="preserve"> </v>
      </c>
      <c r="AC749" s="135"/>
      <c r="AD749" s="136"/>
      <c r="AE749" s="118" t="str">
        <f t="shared" si="377"/>
        <v/>
      </c>
      <c r="AF749" s="135"/>
      <c r="AG749" s="136"/>
      <c r="AH749" s="118" t="str">
        <f t="shared" si="378"/>
        <v/>
      </c>
      <c r="AI749" s="135"/>
      <c r="AJ749" s="136"/>
      <c r="AK749" s="118" t="str">
        <f t="shared" si="379"/>
        <v/>
      </c>
      <c r="AL749" s="135"/>
      <c r="AM749" s="136"/>
      <c r="AN749" s="118" t="str">
        <f t="shared" si="380"/>
        <v/>
      </c>
      <c r="AO749" s="135"/>
      <c r="AP749" s="136"/>
      <c r="AQ749" s="118" t="str">
        <f t="shared" si="381"/>
        <v/>
      </c>
      <c r="AT749" s="111" t="str">
        <f t="shared" si="382"/>
        <v xml:space="preserve"> </v>
      </c>
      <c r="AU749" t="str">
        <f t="shared" ca="1" si="383"/>
        <v/>
      </c>
      <c r="AV749" s="53" t="str">
        <f t="shared" ca="1" si="384"/>
        <v/>
      </c>
      <c r="AW749" t="str">
        <f t="shared" ca="1" si="385"/>
        <v/>
      </c>
      <c r="AX749" s="121" t="str">
        <f t="shared" ca="1" si="386"/>
        <v/>
      </c>
      <c r="AY749" s="53" t="str">
        <f t="shared" ca="1" si="387"/>
        <v/>
      </c>
      <c r="AZ749" t="str">
        <f t="shared" ca="1" si="388"/>
        <v/>
      </c>
      <c r="BA749" s="121" t="str">
        <f t="shared" ca="1" si="389"/>
        <v/>
      </c>
      <c r="BB749" s="53" t="str">
        <f t="shared" ca="1" si="390"/>
        <v/>
      </c>
      <c r="BC749" t="str">
        <f t="shared" ca="1" si="391"/>
        <v/>
      </c>
      <c r="BD749" s="121" t="str">
        <f t="shared" ca="1" si="392"/>
        <v/>
      </c>
      <c r="BE749" s="53" t="str">
        <f t="shared" ca="1" si="393"/>
        <v/>
      </c>
      <c r="BF749" t="str">
        <f t="shared" ca="1" si="394"/>
        <v/>
      </c>
      <c r="BG749" s="121" t="str">
        <f t="shared" ca="1" si="395"/>
        <v/>
      </c>
      <c r="BH749" s="53" t="str">
        <f t="shared" ca="1" si="396"/>
        <v/>
      </c>
    </row>
    <row r="750" spans="1:60" ht="15.75" thickBot="1" x14ac:dyDescent="0.3">
      <c r="A750" s="48"/>
      <c r="B750" s="48"/>
      <c r="C750" s="48"/>
      <c r="D750" s="48"/>
      <c r="E750" s="48"/>
      <c r="F750" s="48"/>
      <c r="G750" s="48"/>
      <c r="H750" s="48"/>
      <c r="I750" s="48"/>
      <c r="J750" s="220" t="str">
        <f>IF(ISBLANK($G750),"",VLOOKUP($G750,'Chp 3 - Condition Assessment'!$N$5:$R$1000,4,FALSE))</f>
        <v/>
      </c>
      <c r="K750" s="105" t="str">
        <f>IF(ISBLANK($G750),"",VLOOKUP($G750,'Chp 3 - Condition Assessment'!$N$5:$R$1000,5,FALSE))</f>
        <v/>
      </c>
      <c r="L750" s="32" t="str">
        <f t="shared" si="375"/>
        <v xml:space="preserve">  </v>
      </c>
      <c r="P750" t="b">
        <f t="shared" si="371"/>
        <v>0</v>
      </c>
      <c r="Q750" t="str">
        <f t="shared" si="373"/>
        <v/>
      </c>
      <c r="R750" s="53" t="str">
        <f t="shared" si="398"/>
        <v/>
      </c>
      <c r="S750" s="108" t="str">
        <f t="shared" si="399"/>
        <v/>
      </c>
      <c r="T750" s="81" t="str">
        <f t="shared" si="400"/>
        <v/>
      </c>
      <c r="U750" s="105" t="str">
        <f t="shared" ca="1" si="403"/>
        <v/>
      </c>
      <c r="V750" s="105" t="str">
        <f t="shared" ca="1" si="403"/>
        <v/>
      </c>
      <c r="W750" s="105" t="str">
        <f t="shared" ca="1" si="403"/>
        <v/>
      </c>
      <c r="X750" s="105" t="str">
        <f t="shared" ca="1" si="403"/>
        <v/>
      </c>
      <c r="Y750" s="105" t="str">
        <f t="shared" ca="1" si="403"/>
        <v/>
      </c>
      <c r="AB750" s="111" t="str">
        <f t="shared" si="401"/>
        <v xml:space="preserve"> </v>
      </c>
      <c r="AC750" s="135"/>
      <c r="AD750" s="136"/>
      <c r="AE750" s="118" t="str">
        <f t="shared" si="377"/>
        <v/>
      </c>
      <c r="AF750" s="135"/>
      <c r="AG750" s="136"/>
      <c r="AH750" s="118" t="str">
        <f t="shared" si="378"/>
        <v/>
      </c>
      <c r="AI750" s="135"/>
      <c r="AJ750" s="136"/>
      <c r="AK750" s="118" t="str">
        <f t="shared" si="379"/>
        <v/>
      </c>
      <c r="AL750" s="135"/>
      <c r="AM750" s="136"/>
      <c r="AN750" s="118" t="str">
        <f t="shared" si="380"/>
        <v/>
      </c>
      <c r="AO750" s="135"/>
      <c r="AP750" s="136"/>
      <c r="AQ750" s="118" t="str">
        <f t="shared" si="381"/>
        <v/>
      </c>
      <c r="AT750" s="111" t="str">
        <f t="shared" si="382"/>
        <v xml:space="preserve"> </v>
      </c>
      <c r="AU750" t="str">
        <f t="shared" ca="1" si="383"/>
        <v/>
      </c>
      <c r="AV750" s="53" t="str">
        <f t="shared" ca="1" si="384"/>
        <v/>
      </c>
      <c r="AW750" t="str">
        <f t="shared" ca="1" si="385"/>
        <v/>
      </c>
      <c r="AX750" s="121" t="str">
        <f t="shared" ca="1" si="386"/>
        <v/>
      </c>
      <c r="AY750" s="53" t="str">
        <f t="shared" ca="1" si="387"/>
        <v/>
      </c>
      <c r="AZ750" t="str">
        <f t="shared" ca="1" si="388"/>
        <v/>
      </c>
      <c r="BA750" s="121" t="str">
        <f t="shared" ca="1" si="389"/>
        <v/>
      </c>
      <c r="BB750" s="53" t="str">
        <f t="shared" ca="1" si="390"/>
        <v/>
      </c>
      <c r="BC750" t="str">
        <f t="shared" ca="1" si="391"/>
        <v/>
      </c>
      <c r="BD750" s="121" t="str">
        <f t="shared" ca="1" si="392"/>
        <v/>
      </c>
      <c r="BE750" s="53" t="str">
        <f t="shared" ca="1" si="393"/>
        <v/>
      </c>
      <c r="BF750" t="str">
        <f t="shared" ca="1" si="394"/>
        <v/>
      </c>
      <c r="BG750" s="121" t="str">
        <f t="shared" ca="1" si="395"/>
        <v/>
      </c>
      <c r="BH750" s="53" t="str">
        <f t="shared" ca="1" si="396"/>
        <v/>
      </c>
    </row>
    <row r="751" spans="1:60" ht="15.75" thickBot="1" x14ac:dyDescent="0.3">
      <c r="A751" s="48"/>
      <c r="B751" s="48"/>
      <c r="C751" s="48"/>
      <c r="D751" s="48"/>
      <c r="E751" s="48"/>
      <c r="F751" s="48"/>
      <c r="G751" s="48"/>
      <c r="H751" s="48"/>
      <c r="I751" s="48"/>
      <c r="J751" s="220" t="str">
        <f>IF(ISBLANK($G751),"",VLOOKUP($G751,'Chp 3 - Condition Assessment'!$N$5:$R$1000,4,FALSE))</f>
        <v/>
      </c>
      <c r="K751" s="105" t="str">
        <f>IF(ISBLANK($G751),"",VLOOKUP($G751,'Chp 3 - Condition Assessment'!$N$5:$R$1000,5,FALSE))</f>
        <v/>
      </c>
      <c r="L751" s="32" t="str">
        <f t="shared" si="375"/>
        <v xml:space="preserve">  </v>
      </c>
      <c r="P751" t="b">
        <f t="shared" si="371"/>
        <v>0</v>
      </c>
      <c r="Q751" t="str">
        <f t="shared" si="373"/>
        <v/>
      </c>
      <c r="R751" s="53" t="str">
        <f t="shared" si="398"/>
        <v/>
      </c>
      <c r="S751" s="108" t="str">
        <f t="shared" si="399"/>
        <v/>
      </c>
      <c r="T751" s="81" t="str">
        <f t="shared" si="400"/>
        <v/>
      </c>
      <c r="U751" s="105" t="str">
        <f t="shared" ca="1" si="403"/>
        <v/>
      </c>
      <c r="V751" s="105" t="str">
        <f t="shared" ca="1" si="403"/>
        <v/>
      </c>
      <c r="W751" s="105" t="str">
        <f t="shared" ca="1" si="403"/>
        <v/>
      </c>
      <c r="X751" s="105" t="str">
        <f t="shared" ca="1" si="403"/>
        <v/>
      </c>
      <c r="Y751" s="105" t="str">
        <f t="shared" ca="1" si="403"/>
        <v/>
      </c>
      <c r="AB751" s="111" t="str">
        <f t="shared" si="401"/>
        <v xml:space="preserve"> </v>
      </c>
      <c r="AC751" s="135"/>
      <c r="AD751" s="136"/>
      <c r="AE751" s="118" t="str">
        <f t="shared" si="377"/>
        <v/>
      </c>
      <c r="AF751" s="135"/>
      <c r="AG751" s="136"/>
      <c r="AH751" s="118" t="str">
        <f t="shared" si="378"/>
        <v/>
      </c>
      <c r="AI751" s="135"/>
      <c r="AJ751" s="136"/>
      <c r="AK751" s="118" t="str">
        <f t="shared" si="379"/>
        <v/>
      </c>
      <c r="AL751" s="135"/>
      <c r="AM751" s="136"/>
      <c r="AN751" s="118" t="str">
        <f t="shared" si="380"/>
        <v/>
      </c>
      <c r="AO751" s="135"/>
      <c r="AP751" s="136"/>
      <c r="AQ751" s="118" t="str">
        <f t="shared" si="381"/>
        <v/>
      </c>
      <c r="AT751" s="111" t="str">
        <f t="shared" si="382"/>
        <v xml:space="preserve"> </v>
      </c>
      <c r="AU751" t="str">
        <f t="shared" ca="1" si="383"/>
        <v/>
      </c>
      <c r="AV751" s="53" t="str">
        <f t="shared" ca="1" si="384"/>
        <v/>
      </c>
      <c r="AW751" t="str">
        <f t="shared" ca="1" si="385"/>
        <v/>
      </c>
      <c r="AX751" s="121" t="str">
        <f t="shared" ca="1" si="386"/>
        <v/>
      </c>
      <c r="AY751" s="53" t="str">
        <f t="shared" ca="1" si="387"/>
        <v/>
      </c>
      <c r="AZ751" t="str">
        <f t="shared" ca="1" si="388"/>
        <v/>
      </c>
      <c r="BA751" s="121" t="str">
        <f t="shared" ca="1" si="389"/>
        <v/>
      </c>
      <c r="BB751" s="53" t="str">
        <f t="shared" ca="1" si="390"/>
        <v/>
      </c>
      <c r="BC751" t="str">
        <f t="shared" ca="1" si="391"/>
        <v/>
      </c>
      <c r="BD751" s="121" t="str">
        <f t="shared" ca="1" si="392"/>
        <v/>
      </c>
      <c r="BE751" s="53" t="str">
        <f t="shared" ca="1" si="393"/>
        <v/>
      </c>
      <c r="BF751" t="str">
        <f t="shared" ca="1" si="394"/>
        <v/>
      </c>
      <c r="BG751" s="121" t="str">
        <f t="shared" ca="1" si="395"/>
        <v/>
      </c>
      <c r="BH751" s="53" t="str">
        <f t="shared" ca="1" si="396"/>
        <v/>
      </c>
    </row>
    <row r="752" spans="1:60" ht="15.75" thickBot="1" x14ac:dyDescent="0.3">
      <c r="A752" s="48"/>
      <c r="B752" s="48"/>
      <c r="C752" s="48"/>
      <c r="D752" s="48"/>
      <c r="E752" s="48"/>
      <c r="F752" s="48"/>
      <c r="G752" s="48"/>
      <c r="H752" s="48"/>
      <c r="I752" s="48"/>
      <c r="J752" s="220" t="str">
        <f>IF(ISBLANK($G752),"",VLOOKUP($G752,'Chp 3 - Condition Assessment'!$N$5:$R$1000,4,FALSE))</f>
        <v/>
      </c>
      <c r="K752" s="105" t="str">
        <f>IF(ISBLANK($G752),"",VLOOKUP($G752,'Chp 3 - Condition Assessment'!$N$5:$R$1000,5,FALSE))</f>
        <v/>
      </c>
      <c r="L752" s="32" t="str">
        <f t="shared" si="375"/>
        <v xml:space="preserve">  </v>
      </c>
      <c r="P752" t="b">
        <f t="shared" ref="P752:P815" si="404">IFERROR(OR(IF(ISBLANK(O752),O752="Grand Total"),"",COUNTIF(L:L,O752)),"")</f>
        <v>0</v>
      </c>
      <c r="Q752" t="str">
        <f t="shared" si="373"/>
        <v/>
      </c>
      <c r="R752" s="53" t="str">
        <f t="shared" si="398"/>
        <v/>
      </c>
      <c r="S752" s="108" t="str">
        <f t="shared" si="399"/>
        <v/>
      </c>
      <c r="T752" s="81" t="str">
        <f t="shared" si="400"/>
        <v/>
      </c>
      <c r="U752" s="105" t="str">
        <f t="shared" ca="1" si="403"/>
        <v/>
      </c>
      <c r="V752" s="105" t="str">
        <f t="shared" ca="1" si="403"/>
        <v/>
      </c>
      <c r="W752" s="105" t="str">
        <f t="shared" ca="1" si="403"/>
        <v/>
      </c>
      <c r="X752" s="105" t="str">
        <f t="shared" ca="1" si="403"/>
        <v/>
      </c>
      <c r="Y752" s="105" t="str">
        <f t="shared" ca="1" si="403"/>
        <v/>
      </c>
      <c r="AB752" s="111" t="str">
        <f t="shared" si="401"/>
        <v xml:space="preserve"> </v>
      </c>
      <c r="AC752" s="135"/>
      <c r="AD752" s="136"/>
      <c r="AE752" s="118" t="str">
        <f t="shared" si="377"/>
        <v/>
      </c>
      <c r="AF752" s="135"/>
      <c r="AG752" s="136"/>
      <c r="AH752" s="118" t="str">
        <f t="shared" si="378"/>
        <v/>
      </c>
      <c r="AI752" s="135"/>
      <c r="AJ752" s="136"/>
      <c r="AK752" s="118" t="str">
        <f t="shared" si="379"/>
        <v/>
      </c>
      <c r="AL752" s="135"/>
      <c r="AM752" s="136"/>
      <c r="AN752" s="118" t="str">
        <f t="shared" si="380"/>
        <v/>
      </c>
      <c r="AO752" s="135"/>
      <c r="AP752" s="136"/>
      <c r="AQ752" s="118" t="str">
        <f t="shared" si="381"/>
        <v/>
      </c>
      <c r="AT752" s="111" t="str">
        <f t="shared" si="382"/>
        <v xml:space="preserve"> </v>
      </c>
      <c r="AU752" t="str">
        <f t="shared" ca="1" si="383"/>
        <v/>
      </c>
      <c r="AV752" s="53" t="str">
        <f t="shared" ca="1" si="384"/>
        <v/>
      </c>
      <c r="AW752" t="str">
        <f t="shared" ca="1" si="385"/>
        <v/>
      </c>
      <c r="AX752" s="121" t="str">
        <f t="shared" ca="1" si="386"/>
        <v/>
      </c>
      <c r="AY752" s="53" t="str">
        <f t="shared" ca="1" si="387"/>
        <v/>
      </c>
      <c r="AZ752" t="str">
        <f t="shared" ca="1" si="388"/>
        <v/>
      </c>
      <c r="BA752" s="121" t="str">
        <f t="shared" ca="1" si="389"/>
        <v/>
      </c>
      <c r="BB752" s="53" t="str">
        <f t="shared" ca="1" si="390"/>
        <v/>
      </c>
      <c r="BC752" t="str">
        <f t="shared" ca="1" si="391"/>
        <v/>
      </c>
      <c r="BD752" s="121" t="str">
        <f t="shared" ca="1" si="392"/>
        <v/>
      </c>
      <c r="BE752" s="53" t="str">
        <f t="shared" ca="1" si="393"/>
        <v/>
      </c>
      <c r="BF752" t="str">
        <f t="shared" ca="1" si="394"/>
        <v/>
      </c>
      <c r="BG752" s="121" t="str">
        <f t="shared" ca="1" si="395"/>
        <v/>
      </c>
      <c r="BH752" s="53" t="str">
        <f t="shared" ca="1" si="396"/>
        <v/>
      </c>
    </row>
    <row r="753" spans="1:60" ht="15.75" thickBot="1" x14ac:dyDescent="0.3">
      <c r="A753" s="48"/>
      <c r="B753" s="48"/>
      <c r="C753" s="48"/>
      <c r="D753" s="48"/>
      <c r="E753" s="48"/>
      <c r="F753" s="48"/>
      <c r="G753" s="48"/>
      <c r="H753" s="48"/>
      <c r="I753" s="48"/>
      <c r="J753" s="220" t="str">
        <f>IF(ISBLANK($G753),"",VLOOKUP($G753,'Chp 3 - Condition Assessment'!$N$5:$R$1000,4,FALSE))</f>
        <v/>
      </c>
      <c r="K753" s="105" t="str">
        <f>IF(ISBLANK($G753),"",VLOOKUP($G753,'Chp 3 - Condition Assessment'!$N$5:$R$1000,5,FALSE))</f>
        <v/>
      </c>
      <c r="L753" s="32" t="str">
        <f t="shared" si="375"/>
        <v xml:space="preserve">  </v>
      </c>
      <c r="P753" t="b">
        <f t="shared" si="404"/>
        <v>0</v>
      </c>
      <c r="Q753" t="str">
        <f t="shared" si="373"/>
        <v/>
      </c>
      <c r="R753" s="53" t="str">
        <f t="shared" si="398"/>
        <v/>
      </c>
      <c r="S753" s="108" t="str">
        <f t="shared" si="399"/>
        <v/>
      </c>
      <c r="T753" s="81" t="str">
        <f t="shared" si="400"/>
        <v/>
      </c>
      <c r="U753" s="105" t="str">
        <f t="shared" ca="1" si="403"/>
        <v/>
      </c>
      <c r="V753" s="105" t="str">
        <f t="shared" ca="1" si="403"/>
        <v/>
      </c>
      <c r="W753" s="105" t="str">
        <f t="shared" ca="1" si="403"/>
        <v/>
      </c>
      <c r="X753" s="105" t="str">
        <f t="shared" ca="1" si="403"/>
        <v/>
      </c>
      <c r="Y753" s="105" t="str">
        <f t="shared" ca="1" si="403"/>
        <v/>
      </c>
      <c r="AB753" s="111" t="str">
        <f t="shared" si="401"/>
        <v xml:space="preserve"> </v>
      </c>
      <c r="AC753" s="135"/>
      <c r="AD753" s="136"/>
      <c r="AE753" s="118" t="str">
        <f t="shared" si="377"/>
        <v/>
      </c>
      <c r="AF753" s="135"/>
      <c r="AG753" s="136"/>
      <c r="AH753" s="118" t="str">
        <f t="shared" si="378"/>
        <v/>
      </c>
      <c r="AI753" s="135"/>
      <c r="AJ753" s="136"/>
      <c r="AK753" s="118" t="str">
        <f t="shared" si="379"/>
        <v/>
      </c>
      <c r="AL753" s="135"/>
      <c r="AM753" s="136"/>
      <c r="AN753" s="118" t="str">
        <f t="shared" si="380"/>
        <v/>
      </c>
      <c r="AO753" s="135"/>
      <c r="AP753" s="136"/>
      <c r="AQ753" s="118" t="str">
        <f t="shared" si="381"/>
        <v/>
      </c>
      <c r="AT753" s="111" t="str">
        <f t="shared" si="382"/>
        <v xml:space="preserve"> </v>
      </c>
      <c r="AU753" t="str">
        <f t="shared" ca="1" si="383"/>
        <v/>
      </c>
      <c r="AV753" s="53" t="str">
        <f t="shared" ca="1" si="384"/>
        <v/>
      </c>
      <c r="AW753" t="str">
        <f t="shared" ca="1" si="385"/>
        <v/>
      </c>
      <c r="AX753" s="121" t="str">
        <f t="shared" ca="1" si="386"/>
        <v/>
      </c>
      <c r="AY753" s="53" t="str">
        <f t="shared" ca="1" si="387"/>
        <v/>
      </c>
      <c r="AZ753" t="str">
        <f t="shared" ca="1" si="388"/>
        <v/>
      </c>
      <c r="BA753" s="121" t="str">
        <f t="shared" ca="1" si="389"/>
        <v/>
      </c>
      <c r="BB753" s="53" t="str">
        <f t="shared" ca="1" si="390"/>
        <v/>
      </c>
      <c r="BC753" t="str">
        <f t="shared" ca="1" si="391"/>
        <v/>
      </c>
      <c r="BD753" s="121" t="str">
        <f t="shared" ca="1" si="392"/>
        <v/>
      </c>
      <c r="BE753" s="53" t="str">
        <f t="shared" ca="1" si="393"/>
        <v/>
      </c>
      <c r="BF753" t="str">
        <f t="shared" ca="1" si="394"/>
        <v/>
      </c>
      <c r="BG753" s="121" t="str">
        <f t="shared" ca="1" si="395"/>
        <v/>
      </c>
      <c r="BH753" s="53" t="str">
        <f t="shared" ca="1" si="396"/>
        <v/>
      </c>
    </row>
    <row r="754" spans="1:60" ht="15.75" thickBot="1" x14ac:dyDescent="0.3">
      <c r="A754" s="48"/>
      <c r="B754" s="48"/>
      <c r="C754" s="48"/>
      <c r="D754" s="48"/>
      <c r="E754" s="48"/>
      <c r="F754" s="48"/>
      <c r="G754" s="48"/>
      <c r="H754" s="48"/>
      <c r="I754" s="48"/>
      <c r="J754" s="220" t="str">
        <f>IF(ISBLANK($G754),"",VLOOKUP($G754,'Chp 3 - Condition Assessment'!$N$5:$R$1000,4,FALSE))</f>
        <v/>
      </c>
      <c r="K754" s="105" t="str">
        <f>IF(ISBLANK($G754),"",VLOOKUP($G754,'Chp 3 - Condition Assessment'!$N$5:$R$1000,5,FALSE))</f>
        <v/>
      </c>
      <c r="L754" s="32" t="str">
        <f t="shared" si="375"/>
        <v xml:space="preserve">  </v>
      </c>
      <c r="P754" t="b">
        <f t="shared" si="404"/>
        <v>0</v>
      </c>
      <c r="Q754" t="str">
        <f t="shared" si="373"/>
        <v/>
      </c>
      <c r="R754" s="53" t="str">
        <f t="shared" si="398"/>
        <v/>
      </c>
      <c r="S754" s="108" t="str">
        <f t="shared" si="399"/>
        <v/>
      </c>
      <c r="T754" s="81" t="str">
        <f t="shared" si="400"/>
        <v/>
      </c>
      <c r="U754" s="105" t="str">
        <f t="shared" ca="1" si="403"/>
        <v/>
      </c>
      <c r="V754" s="105" t="str">
        <f t="shared" ca="1" si="403"/>
        <v/>
      </c>
      <c r="W754" s="105" t="str">
        <f t="shared" ca="1" si="403"/>
        <v/>
      </c>
      <c r="X754" s="105" t="str">
        <f t="shared" ca="1" si="403"/>
        <v/>
      </c>
      <c r="Y754" s="105" t="str">
        <f t="shared" ca="1" si="403"/>
        <v/>
      </c>
      <c r="AB754" s="111" t="str">
        <f t="shared" si="401"/>
        <v xml:space="preserve"> </v>
      </c>
      <c r="AC754" s="135"/>
      <c r="AD754" s="136"/>
      <c r="AE754" s="118" t="str">
        <f t="shared" si="377"/>
        <v/>
      </c>
      <c r="AF754" s="135"/>
      <c r="AG754" s="136"/>
      <c r="AH754" s="118" t="str">
        <f t="shared" si="378"/>
        <v/>
      </c>
      <c r="AI754" s="135"/>
      <c r="AJ754" s="136"/>
      <c r="AK754" s="118" t="str">
        <f t="shared" si="379"/>
        <v/>
      </c>
      <c r="AL754" s="135"/>
      <c r="AM754" s="136"/>
      <c r="AN754" s="118" t="str">
        <f t="shared" si="380"/>
        <v/>
      </c>
      <c r="AO754" s="135"/>
      <c r="AP754" s="136"/>
      <c r="AQ754" s="118" t="str">
        <f t="shared" si="381"/>
        <v/>
      </c>
      <c r="AT754" s="111" t="str">
        <f t="shared" si="382"/>
        <v xml:space="preserve"> </v>
      </c>
      <c r="AU754" t="str">
        <f t="shared" ca="1" si="383"/>
        <v/>
      </c>
      <c r="AV754" s="53" t="str">
        <f t="shared" ca="1" si="384"/>
        <v/>
      </c>
      <c r="AW754" t="str">
        <f t="shared" ca="1" si="385"/>
        <v/>
      </c>
      <c r="AX754" s="121" t="str">
        <f t="shared" ca="1" si="386"/>
        <v/>
      </c>
      <c r="AY754" s="53" t="str">
        <f t="shared" ca="1" si="387"/>
        <v/>
      </c>
      <c r="AZ754" t="str">
        <f t="shared" ca="1" si="388"/>
        <v/>
      </c>
      <c r="BA754" s="121" t="str">
        <f t="shared" ca="1" si="389"/>
        <v/>
      </c>
      <c r="BB754" s="53" t="str">
        <f t="shared" ca="1" si="390"/>
        <v/>
      </c>
      <c r="BC754" t="str">
        <f t="shared" ca="1" si="391"/>
        <v/>
      </c>
      <c r="BD754" s="121" t="str">
        <f t="shared" ca="1" si="392"/>
        <v/>
      </c>
      <c r="BE754" s="53" t="str">
        <f t="shared" ca="1" si="393"/>
        <v/>
      </c>
      <c r="BF754" t="str">
        <f t="shared" ca="1" si="394"/>
        <v/>
      </c>
      <c r="BG754" s="121" t="str">
        <f t="shared" ca="1" si="395"/>
        <v/>
      </c>
      <c r="BH754" s="53" t="str">
        <f t="shared" ca="1" si="396"/>
        <v/>
      </c>
    </row>
    <row r="755" spans="1:60" ht="15.75" thickBot="1" x14ac:dyDescent="0.3">
      <c r="A755" s="48"/>
      <c r="B755" s="48"/>
      <c r="C755" s="48"/>
      <c r="D755" s="48"/>
      <c r="E755" s="48"/>
      <c r="F755" s="48"/>
      <c r="G755" s="48"/>
      <c r="H755" s="48"/>
      <c r="I755" s="48"/>
      <c r="J755" s="220" t="str">
        <f>IF(ISBLANK($G755),"",VLOOKUP($G755,'Chp 3 - Condition Assessment'!$N$5:$R$1000,4,FALSE))</f>
        <v/>
      </c>
      <c r="K755" s="105" t="str">
        <f>IF(ISBLANK($G755),"",VLOOKUP($G755,'Chp 3 - Condition Assessment'!$N$5:$R$1000,5,FALSE))</f>
        <v/>
      </c>
      <c r="L755" s="32" t="str">
        <f t="shared" si="375"/>
        <v xml:space="preserve">  </v>
      </c>
      <c r="P755" t="b">
        <f t="shared" si="404"/>
        <v>0</v>
      </c>
      <c r="Q755" t="str">
        <f t="shared" si="373"/>
        <v/>
      </c>
      <c r="R755" s="53" t="str">
        <f t="shared" si="398"/>
        <v/>
      </c>
      <c r="S755" s="108" t="str">
        <f t="shared" si="399"/>
        <v/>
      </c>
      <c r="T755" s="81" t="str">
        <f t="shared" si="400"/>
        <v/>
      </c>
      <c r="U755" s="105" t="str">
        <f t="shared" ca="1" si="403"/>
        <v/>
      </c>
      <c r="V755" s="105" t="str">
        <f t="shared" ca="1" si="403"/>
        <v/>
      </c>
      <c r="W755" s="105" t="str">
        <f t="shared" ca="1" si="403"/>
        <v/>
      </c>
      <c r="X755" s="105" t="str">
        <f t="shared" ca="1" si="403"/>
        <v/>
      </c>
      <c r="Y755" s="105" t="str">
        <f t="shared" ca="1" si="403"/>
        <v/>
      </c>
      <c r="AB755" s="111" t="str">
        <f t="shared" si="401"/>
        <v xml:space="preserve"> </v>
      </c>
      <c r="AC755" s="135"/>
      <c r="AD755" s="136"/>
      <c r="AE755" s="118" t="str">
        <f t="shared" si="377"/>
        <v/>
      </c>
      <c r="AF755" s="135"/>
      <c r="AG755" s="136"/>
      <c r="AH755" s="118" t="str">
        <f t="shared" si="378"/>
        <v/>
      </c>
      <c r="AI755" s="135"/>
      <c r="AJ755" s="136"/>
      <c r="AK755" s="118" t="str">
        <f t="shared" si="379"/>
        <v/>
      </c>
      <c r="AL755" s="135"/>
      <c r="AM755" s="136"/>
      <c r="AN755" s="118" t="str">
        <f t="shared" si="380"/>
        <v/>
      </c>
      <c r="AO755" s="135"/>
      <c r="AP755" s="136"/>
      <c r="AQ755" s="118" t="str">
        <f t="shared" si="381"/>
        <v/>
      </c>
      <c r="AT755" s="111" t="str">
        <f t="shared" si="382"/>
        <v xml:space="preserve"> </v>
      </c>
      <c r="AU755" t="str">
        <f t="shared" ca="1" si="383"/>
        <v/>
      </c>
      <c r="AV755" s="53" t="str">
        <f t="shared" ca="1" si="384"/>
        <v/>
      </c>
      <c r="AW755" t="str">
        <f t="shared" ca="1" si="385"/>
        <v/>
      </c>
      <c r="AX755" s="121" t="str">
        <f t="shared" ca="1" si="386"/>
        <v/>
      </c>
      <c r="AY755" s="53" t="str">
        <f t="shared" ca="1" si="387"/>
        <v/>
      </c>
      <c r="AZ755" t="str">
        <f t="shared" ca="1" si="388"/>
        <v/>
      </c>
      <c r="BA755" s="121" t="str">
        <f t="shared" ca="1" si="389"/>
        <v/>
      </c>
      <c r="BB755" s="53" t="str">
        <f t="shared" ca="1" si="390"/>
        <v/>
      </c>
      <c r="BC755" t="str">
        <f t="shared" ca="1" si="391"/>
        <v/>
      </c>
      <c r="BD755" s="121" t="str">
        <f t="shared" ca="1" si="392"/>
        <v/>
      </c>
      <c r="BE755" s="53" t="str">
        <f t="shared" ca="1" si="393"/>
        <v/>
      </c>
      <c r="BF755" t="str">
        <f t="shared" ca="1" si="394"/>
        <v/>
      </c>
      <c r="BG755" s="121" t="str">
        <f t="shared" ca="1" si="395"/>
        <v/>
      </c>
      <c r="BH755" s="53" t="str">
        <f t="shared" ca="1" si="396"/>
        <v/>
      </c>
    </row>
    <row r="756" spans="1:60" ht="15.75" thickBot="1" x14ac:dyDescent="0.3">
      <c r="A756" s="48"/>
      <c r="B756" s="48"/>
      <c r="C756" s="48"/>
      <c r="D756" s="48"/>
      <c r="E756" s="48"/>
      <c r="F756" s="48"/>
      <c r="G756" s="48"/>
      <c r="H756" s="48"/>
      <c r="I756" s="48"/>
      <c r="J756" s="220" t="str">
        <f>IF(ISBLANK($G756),"",VLOOKUP($G756,'Chp 3 - Condition Assessment'!$N$5:$R$1000,4,FALSE))</f>
        <v/>
      </c>
      <c r="K756" s="105" t="str">
        <f>IF(ISBLANK($G756),"",VLOOKUP($G756,'Chp 3 - Condition Assessment'!$N$5:$R$1000,5,FALSE))</f>
        <v/>
      </c>
      <c r="L756" s="32" t="str">
        <f t="shared" si="375"/>
        <v xml:space="preserve">  </v>
      </c>
      <c r="P756" t="b">
        <f t="shared" si="404"/>
        <v>0</v>
      </c>
      <c r="Q756" t="str">
        <f t="shared" si="373"/>
        <v/>
      </c>
      <c r="R756" s="53" t="str">
        <f t="shared" si="398"/>
        <v/>
      </c>
      <c r="S756" s="108" t="str">
        <f t="shared" si="399"/>
        <v/>
      </c>
      <c r="T756" s="81" t="str">
        <f t="shared" si="400"/>
        <v/>
      </c>
      <c r="U756" s="105" t="str">
        <f t="shared" ref="U756:Y765" ca="1" si="405">IFERROR(IF((U$10-$S756)&lt;=$T756,$Q756,0),"")</f>
        <v/>
      </c>
      <c r="V756" s="105" t="str">
        <f t="shared" ca="1" si="405"/>
        <v/>
      </c>
      <c r="W756" s="105" t="str">
        <f t="shared" ca="1" si="405"/>
        <v/>
      </c>
      <c r="X756" s="105" t="str">
        <f t="shared" ca="1" si="405"/>
        <v/>
      </c>
      <c r="Y756" s="105" t="str">
        <f t="shared" ca="1" si="405"/>
        <v/>
      </c>
      <c r="AB756" s="111" t="str">
        <f t="shared" si="401"/>
        <v xml:space="preserve"> </v>
      </c>
      <c r="AC756" s="135"/>
      <c r="AD756" s="136"/>
      <c r="AE756" s="118" t="str">
        <f t="shared" si="377"/>
        <v/>
      </c>
      <c r="AF756" s="135"/>
      <c r="AG756" s="136"/>
      <c r="AH756" s="118" t="str">
        <f t="shared" si="378"/>
        <v/>
      </c>
      <c r="AI756" s="135"/>
      <c r="AJ756" s="136"/>
      <c r="AK756" s="118" t="str">
        <f t="shared" si="379"/>
        <v/>
      </c>
      <c r="AL756" s="135"/>
      <c r="AM756" s="136"/>
      <c r="AN756" s="118" t="str">
        <f t="shared" si="380"/>
        <v/>
      </c>
      <c r="AO756" s="135"/>
      <c r="AP756" s="136"/>
      <c r="AQ756" s="118" t="str">
        <f t="shared" si="381"/>
        <v/>
      </c>
      <c r="AT756" s="111" t="str">
        <f t="shared" si="382"/>
        <v xml:space="preserve"> </v>
      </c>
      <c r="AU756" t="str">
        <f t="shared" ca="1" si="383"/>
        <v/>
      </c>
      <c r="AV756" s="53" t="str">
        <f t="shared" ca="1" si="384"/>
        <v/>
      </c>
      <c r="AW756" t="str">
        <f t="shared" ca="1" si="385"/>
        <v/>
      </c>
      <c r="AX756" s="121" t="str">
        <f t="shared" ca="1" si="386"/>
        <v/>
      </c>
      <c r="AY756" s="53" t="str">
        <f t="shared" ca="1" si="387"/>
        <v/>
      </c>
      <c r="AZ756" t="str">
        <f t="shared" ca="1" si="388"/>
        <v/>
      </c>
      <c r="BA756" s="121" t="str">
        <f t="shared" ca="1" si="389"/>
        <v/>
      </c>
      <c r="BB756" s="53" t="str">
        <f t="shared" ca="1" si="390"/>
        <v/>
      </c>
      <c r="BC756" t="str">
        <f t="shared" ca="1" si="391"/>
        <v/>
      </c>
      <c r="BD756" s="121" t="str">
        <f t="shared" ca="1" si="392"/>
        <v/>
      </c>
      <c r="BE756" s="53" t="str">
        <f t="shared" ca="1" si="393"/>
        <v/>
      </c>
      <c r="BF756" t="str">
        <f t="shared" ca="1" si="394"/>
        <v/>
      </c>
      <c r="BG756" s="121" t="str">
        <f t="shared" ca="1" si="395"/>
        <v/>
      </c>
      <c r="BH756" s="53" t="str">
        <f t="shared" ca="1" si="396"/>
        <v/>
      </c>
    </row>
    <row r="757" spans="1:60" ht="15.75" thickBot="1" x14ac:dyDescent="0.3">
      <c r="A757" s="48"/>
      <c r="B757" s="48"/>
      <c r="C757" s="48"/>
      <c r="D757" s="48"/>
      <c r="E757" s="48"/>
      <c r="F757" s="48"/>
      <c r="G757" s="48"/>
      <c r="H757" s="48"/>
      <c r="I757" s="48"/>
      <c r="J757" s="220" t="str">
        <f>IF(ISBLANK($G757),"",VLOOKUP($G757,'Chp 3 - Condition Assessment'!$N$5:$R$1000,4,FALSE))</f>
        <v/>
      </c>
      <c r="K757" s="105" t="str">
        <f>IF(ISBLANK($G757),"",VLOOKUP($G757,'Chp 3 - Condition Assessment'!$N$5:$R$1000,5,FALSE))</f>
        <v/>
      </c>
      <c r="L757" s="32" t="str">
        <f t="shared" si="375"/>
        <v xml:space="preserve">  </v>
      </c>
      <c r="P757" t="b">
        <f t="shared" si="404"/>
        <v>0</v>
      </c>
      <c r="Q757" t="str">
        <f t="shared" si="373"/>
        <v/>
      </c>
      <c r="R757" s="53" t="str">
        <f t="shared" si="398"/>
        <v/>
      </c>
      <c r="S757" s="108" t="str">
        <f t="shared" si="399"/>
        <v/>
      </c>
      <c r="T757" s="81" t="str">
        <f t="shared" si="400"/>
        <v/>
      </c>
      <c r="U757" s="105" t="str">
        <f t="shared" ca="1" si="405"/>
        <v/>
      </c>
      <c r="V757" s="105" t="str">
        <f t="shared" ca="1" si="405"/>
        <v/>
      </c>
      <c r="W757" s="105" t="str">
        <f t="shared" ca="1" si="405"/>
        <v/>
      </c>
      <c r="X757" s="105" t="str">
        <f t="shared" ca="1" si="405"/>
        <v/>
      </c>
      <c r="Y757" s="105" t="str">
        <f t="shared" ca="1" si="405"/>
        <v/>
      </c>
      <c r="AB757" s="111" t="str">
        <f t="shared" si="401"/>
        <v xml:space="preserve"> </v>
      </c>
      <c r="AC757" s="135"/>
      <c r="AD757" s="136"/>
      <c r="AE757" s="118" t="str">
        <f t="shared" si="377"/>
        <v/>
      </c>
      <c r="AF757" s="135"/>
      <c r="AG757" s="136"/>
      <c r="AH757" s="118" t="str">
        <f t="shared" si="378"/>
        <v/>
      </c>
      <c r="AI757" s="135"/>
      <c r="AJ757" s="136"/>
      <c r="AK757" s="118" t="str">
        <f t="shared" si="379"/>
        <v/>
      </c>
      <c r="AL757" s="135"/>
      <c r="AM757" s="136"/>
      <c r="AN757" s="118" t="str">
        <f t="shared" si="380"/>
        <v/>
      </c>
      <c r="AO757" s="135"/>
      <c r="AP757" s="136"/>
      <c r="AQ757" s="118" t="str">
        <f t="shared" si="381"/>
        <v/>
      </c>
      <c r="AT757" s="111" t="str">
        <f t="shared" si="382"/>
        <v xml:space="preserve"> </v>
      </c>
      <c r="AU757" t="str">
        <f t="shared" ca="1" si="383"/>
        <v/>
      </c>
      <c r="AV757" s="53" t="str">
        <f t="shared" ca="1" si="384"/>
        <v/>
      </c>
      <c r="AW757" t="str">
        <f t="shared" ca="1" si="385"/>
        <v/>
      </c>
      <c r="AX757" s="121" t="str">
        <f t="shared" ca="1" si="386"/>
        <v/>
      </c>
      <c r="AY757" s="53" t="str">
        <f t="shared" ca="1" si="387"/>
        <v/>
      </c>
      <c r="AZ757" t="str">
        <f t="shared" ca="1" si="388"/>
        <v/>
      </c>
      <c r="BA757" s="121" t="str">
        <f t="shared" ca="1" si="389"/>
        <v/>
      </c>
      <c r="BB757" s="53" t="str">
        <f t="shared" ca="1" si="390"/>
        <v/>
      </c>
      <c r="BC757" t="str">
        <f t="shared" ca="1" si="391"/>
        <v/>
      </c>
      <c r="BD757" s="121" t="str">
        <f t="shared" ca="1" si="392"/>
        <v/>
      </c>
      <c r="BE757" s="53" t="str">
        <f t="shared" ca="1" si="393"/>
        <v/>
      </c>
      <c r="BF757" t="str">
        <f t="shared" ca="1" si="394"/>
        <v/>
      </c>
      <c r="BG757" s="121" t="str">
        <f t="shared" ca="1" si="395"/>
        <v/>
      </c>
      <c r="BH757" s="53" t="str">
        <f t="shared" ca="1" si="396"/>
        <v/>
      </c>
    </row>
    <row r="758" spans="1:60" ht="15.75" thickBot="1" x14ac:dyDescent="0.3">
      <c r="A758" s="48"/>
      <c r="B758" s="48"/>
      <c r="C758" s="48"/>
      <c r="D758" s="48"/>
      <c r="E758" s="48"/>
      <c r="F758" s="48"/>
      <c r="G758" s="48"/>
      <c r="H758" s="48"/>
      <c r="I758" s="48"/>
      <c r="J758" s="220" t="str">
        <f>IF(ISBLANK($G758),"",VLOOKUP($G758,'Chp 3 - Condition Assessment'!$N$5:$R$1000,4,FALSE))</f>
        <v/>
      </c>
      <c r="K758" s="105" t="str">
        <f>IF(ISBLANK($G758),"",VLOOKUP($G758,'Chp 3 - Condition Assessment'!$N$5:$R$1000,5,FALSE))</f>
        <v/>
      </c>
      <c r="L758" s="32" t="str">
        <f t="shared" si="375"/>
        <v xml:space="preserve">  </v>
      </c>
      <c r="P758" t="b">
        <f t="shared" si="404"/>
        <v>0</v>
      </c>
      <c r="Q758" t="str">
        <f t="shared" si="373"/>
        <v/>
      </c>
      <c r="R758" s="53" t="str">
        <f t="shared" si="398"/>
        <v/>
      </c>
      <c r="S758" s="108" t="str">
        <f t="shared" si="399"/>
        <v/>
      </c>
      <c r="T758" s="81" t="str">
        <f t="shared" si="400"/>
        <v/>
      </c>
      <c r="U758" s="105" t="str">
        <f t="shared" ca="1" si="405"/>
        <v/>
      </c>
      <c r="V758" s="105" t="str">
        <f t="shared" ca="1" si="405"/>
        <v/>
      </c>
      <c r="W758" s="105" t="str">
        <f t="shared" ca="1" si="405"/>
        <v/>
      </c>
      <c r="X758" s="105" t="str">
        <f t="shared" ca="1" si="405"/>
        <v/>
      </c>
      <c r="Y758" s="105" t="str">
        <f t="shared" ca="1" si="405"/>
        <v/>
      </c>
      <c r="AB758" s="111" t="str">
        <f t="shared" si="401"/>
        <v xml:space="preserve"> </v>
      </c>
      <c r="AC758" s="135"/>
      <c r="AD758" s="136"/>
      <c r="AE758" s="118" t="str">
        <f t="shared" si="377"/>
        <v/>
      </c>
      <c r="AF758" s="135"/>
      <c r="AG758" s="136"/>
      <c r="AH758" s="118" t="str">
        <f t="shared" si="378"/>
        <v/>
      </c>
      <c r="AI758" s="135"/>
      <c r="AJ758" s="136"/>
      <c r="AK758" s="118" t="str">
        <f t="shared" si="379"/>
        <v/>
      </c>
      <c r="AL758" s="135"/>
      <c r="AM758" s="136"/>
      <c r="AN758" s="118" t="str">
        <f t="shared" si="380"/>
        <v/>
      </c>
      <c r="AO758" s="135"/>
      <c r="AP758" s="136"/>
      <c r="AQ758" s="118" t="str">
        <f t="shared" si="381"/>
        <v/>
      </c>
      <c r="AT758" s="111" t="str">
        <f t="shared" si="382"/>
        <v xml:space="preserve"> </v>
      </c>
      <c r="AU758" t="str">
        <f t="shared" ca="1" si="383"/>
        <v/>
      </c>
      <c r="AV758" s="53" t="str">
        <f t="shared" ca="1" si="384"/>
        <v/>
      </c>
      <c r="AW758" t="str">
        <f t="shared" ca="1" si="385"/>
        <v/>
      </c>
      <c r="AX758" s="121" t="str">
        <f t="shared" ca="1" si="386"/>
        <v/>
      </c>
      <c r="AY758" s="53" t="str">
        <f t="shared" ca="1" si="387"/>
        <v/>
      </c>
      <c r="AZ758" t="str">
        <f t="shared" ca="1" si="388"/>
        <v/>
      </c>
      <c r="BA758" s="121" t="str">
        <f t="shared" ca="1" si="389"/>
        <v/>
      </c>
      <c r="BB758" s="53" t="str">
        <f t="shared" ca="1" si="390"/>
        <v/>
      </c>
      <c r="BC758" t="str">
        <f t="shared" ca="1" si="391"/>
        <v/>
      </c>
      <c r="BD758" s="121" t="str">
        <f t="shared" ca="1" si="392"/>
        <v/>
      </c>
      <c r="BE758" s="53" t="str">
        <f t="shared" ca="1" si="393"/>
        <v/>
      </c>
      <c r="BF758" t="str">
        <f t="shared" ca="1" si="394"/>
        <v/>
      </c>
      <c r="BG758" s="121" t="str">
        <f t="shared" ca="1" si="395"/>
        <v/>
      </c>
      <c r="BH758" s="53" t="str">
        <f t="shared" ca="1" si="396"/>
        <v/>
      </c>
    </row>
    <row r="759" spans="1:60" ht="15.75" thickBot="1" x14ac:dyDescent="0.3">
      <c r="A759" s="48"/>
      <c r="B759" s="48"/>
      <c r="C759" s="48"/>
      <c r="D759" s="48"/>
      <c r="E759" s="48"/>
      <c r="F759" s="48"/>
      <c r="G759" s="48"/>
      <c r="H759" s="48"/>
      <c r="I759" s="48"/>
      <c r="J759" s="220" t="str">
        <f>IF(ISBLANK($G759),"",VLOOKUP($G759,'Chp 3 - Condition Assessment'!$N$5:$R$1000,4,FALSE))</f>
        <v/>
      </c>
      <c r="K759" s="105" t="str">
        <f>IF(ISBLANK($G759),"",VLOOKUP($G759,'Chp 3 - Condition Assessment'!$N$5:$R$1000,5,FALSE))</f>
        <v/>
      </c>
      <c r="L759" s="32" t="str">
        <f t="shared" si="375"/>
        <v xml:space="preserve">  </v>
      </c>
      <c r="P759" t="b">
        <f t="shared" si="404"/>
        <v>0</v>
      </c>
      <c r="Q759" t="str">
        <f t="shared" si="373"/>
        <v/>
      </c>
      <c r="R759" s="53" t="str">
        <f t="shared" si="398"/>
        <v/>
      </c>
      <c r="S759" s="108" t="str">
        <f t="shared" si="399"/>
        <v/>
      </c>
      <c r="T759" s="81" t="str">
        <f t="shared" si="400"/>
        <v/>
      </c>
      <c r="U759" s="105" t="str">
        <f t="shared" ca="1" si="405"/>
        <v/>
      </c>
      <c r="V759" s="105" t="str">
        <f t="shared" ca="1" si="405"/>
        <v/>
      </c>
      <c r="W759" s="105" t="str">
        <f t="shared" ca="1" si="405"/>
        <v/>
      </c>
      <c r="X759" s="105" t="str">
        <f t="shared" ca="1" si="405"/>
        <v/>
      </c>
      <c r="Y759" s="105" t="str">
        <f t="shared" ca="1" si="405"/>
        <v/>
      </c>
      <c r="AB759" s="111" t="str">
        <f t="shared" si="401"/>
        <v xml:space="preserve"> </v>
      </c>
      <c r="AC759" s="135"/>
      <c r="AD759" s="136"/>
      <c r="AE759" s="118" t="str">
        <f t="shared" si="377"/>
        <v/>
      </c>
      <c r="AF759" s="135"/>
      <c r="AG759" s="136"/>
      <c r="AH759" s="118" t="str">
        <f t="shared" si="378"/>
        <v/>
      </c>
      <c r="AI759" s="135"/>
      <c r="AJ759" s="136"/>
      <c r="AK759" s="118" t="str">
        <f t="shared" si="379"/>
        <v/>
      </c>
      <c r="AL759" s="135"/>
      <c r="AM759" s="136"/>
      <c r="AN759" s="118" t="str">
        <f t="shared" si="380"/>
        <v/>
      </c>
      <c r="AO759" s="135"/>
      <c r="AP759" s="136"/>
      <c r="AQ759" s="118" t="str">
        <f t="shared" si="381"/>
        <v/>
      </c>
      <c r="AT759" s="111" t="str">
        <f t="shared" si="382"/>
        <v xml:space="preserve"> </v>
      </c>
      <c r="AU759" t="str">
        <f t="shared" ca="1" si="383"/>
        <v/>
      </c>
      <c r="AV759" s="53" t="str">
        <f t="shared" ca="1" si="384"/>
        <v/>
      </c>
      <c r="AW759" t="str">
        <f t="shared" ca="1" si="385"/>
        <v/>
      </c>
      <c r="AX759" s="121" t="str">
        <f t="shared" ca="1" si="386"/>
        <v/>
      </c>
      <c r="AY759" s="53" t="str">
        <f t="shared" ca="1" si="387"/>
        <v/>
      </c>
      <c r="AZ759" t="str">
        <f t="shared" ca="1" si="388"/>
        <v/>
      </c>
      <c r="BA759" s="121" t="str">
        <f t="shared" ca="1" si="389"/>
        <v/>
      </c>
      <c r="BB759" s="53" t="str">
        <f t="shared" ca="1" si="390"/>
        <v/>
      </c>
      <c r="BC759" t="str">
        <f t="shared" ca="1" si="391"/>
        <v/>
      </c>
      <c r="BD759" s="121" t="str">
        <f t="shared" ca="1" si="392"/>
        <v/>
      </c>
      <c r="BE759" s="53" t="str">
        <f t="shared" ca="1" si="393"/>
        <v/>
      </c>
      <c r="BF759" t="str">
        <f t="shared" ca="1" si="394"/>
        <v/>
      </c>
      <c r="BG759" s="121" t="str">
        <f t="shared" ca="1" si="395"/>
        <v/>
      </c>
      <c r="BH759" s="53" t="str">
        <f t="shared" ca="1" si="396"/>
        <v/>
      </c>
    </row>
    <row r="760" spans="1:60" ht="15.75" thickBot="1" x14ac:dyDescent="0.3">
      <c r="A760" s="48"/>
      <c r="B760" s="48"/>
      <c r="C760" s="48"/>
      <c r="D760" s="48"/>
      <c r="E760" s="48"/>
      <c r="F760" s="48"/>
      <c r="G760" s="48"/>
      <c r="H760" s="48"/>
      <c r="I760" s="48"/>
      <c r="J760" s="220" t="str">
        <f>IF(ISBLANK($G760),"",VLOOKUP($G760,'Chp 3 - Condition Assessment'!$N$5:$R$1000,4,FALSE))</f>
        <v/>
      </c>
      <c r="K760" s="105" t="str">
        <f>IF(ISBLANK($G760),"",VLOOKUP($G760,'Chp 3 - Condition Assessment'!$N$5:$R$1000,5,FALSE))</f>
        <v/>
      </c>
      <c r="L760" s="32" t="str">
        <f t="shared" si="375"/>
        <v xml:space="preserve">  </v>
      </c>
      <c r="P760" t="b">
        <f t="shared" si="404"/>
        <v>0</v>
      </c>
      <c r="Q760" t="str">
        <f t="shared" si="373"/>
        <v/>
      </c>
      <c r="R760" s="53" t="str">
        <f t="shared" si="398"/>
        <v/>
      </c>
      <c r="S760" s="108" t="str">
        <f t="shared" si="399"/>
        <v/>
      </c>
      <c r="T760" s="81" t="str">
        <f t="shared" si="400"/>
        <v/>
      </c>
      <c r="U760" s="105" t="str">
        <f t="shared" ca="1" si="405"/>
        <v/>
      </c>
      <c r="V760" s="105" t="str">
        <f t="shared" ca="1" si="405"/>
        <v/>
      </c>
      <c r="W760" s="105" t="str">
        <f t="shared" ca="1" si="405"/>
        <v/>
      </c>
      <c r="X760" s="105" t="str">
        <f t="shared" ca="1" si="405"/>
        <v/>
      </c>
      <c r="Y760" s="105" t="str">
        <f t="shared" ca="1" si="405"/>
        <v/>
      </c>
      <c r="AB760" s="111" t="str">
        <f t="shared" si="401"/>
        <v xml:space="preserve"> </v>
      </c>
      <c r="AC760" s="135"/>
      <c r="AD760" s="136"/>
      <c r="AE760" s="118" t="str">
        <f t="shared" si="377"/>
        <v/>
      </c>
      <c r="AF760" s="135"/>
      <c r="AG760" s="136"/>
      <c r="AH760" s="118" t="str">
        <f t="shared" si="378"/>
        <v/>
      </c>
      <c r="AI760" s="135"/>
      <c r="AJ760" s="136"/>
      <c r="AK760" s="118" t="str">
        <f t="shared" si="379"/>
        <v/>
      </c>
      <c r="AL760" s="135"/>
      <c r="AM760" s="136"/>
      <c r="AN760" s="118" t="str">
        <f t="shared" si="380"/>
        <v/>
      </c>
      <c r="AO760" s="135"/>
      <c r="AP760" s="136"/>
      <c r="AQ760" s="118" t="str">
        <f t="shared" si="381"/>
        <v/>
      </c>
      <c r="AT760" s="111" t="str">
        <f t="shared" si="382"/>
        <v xml:space="preserve"> </v>
      </c>
      <c r="AU760" t="str">
        <f t="shared" ca="1" si="383"/>
        <v/>
      </c>
      <c r="AV760" s="53" t="str">
        <f t="shared" ca="1" si="384"/>
        <v/>
      </c>
      <c r="AW760" t="str">
        <f t="shared" ca="1" si="385"/>
        <v/>
      </c>
      <c r="AX760" s="121" t="str">
        <f t="shared" ca="1" si="386"/>
        <v/>
      </c>
      <c r="AY760" s="53" t="str">
        <f t="shared" ca="1" si="387"/>
        <v/>
      </c>
      <c r="AZ760" t="str">
        <f t="shared" ca="1" si="388"/>
        <v/>
      </c>
      <c r="BA760" s="121" t="str">
        <f t="shared" ca="1" si="389"/>
        <v/>
      </c>
      <c r="BB760" s="53" t="str">
        <f t="shared" ca="1" si="390"/>
        <v/>
      </c>
      <c r="BC760" t="str">
        <f t="shared" ca="1" si="391"/>
        <v/>
      </c>
      <c r="BD760" s="121" t="str">
        <f t="shared" ca="1" si="392"/>
        <v/>
      </c>
      <c r="BE760" s="53" t="str">
        <f t="shared" ca="1" si="393"/>
        <v/>
      </c>
      <c r="BF760" t="str">
        <f t="shared" ca="1" si="394"/>
        <v/>
      </c>
      <c r="BG760" s="121" t="str">
        <f t="shared" ca="1" si="395"/>
        <v/>
      </c>
      <c r="BH760" s="53" t="str">
        <f t="shared" ca="1" si="396"/>
        <v/>
      </c>
    </row>
    <row r="761" spans="1:60" ht="15.75" thickBot="1" x14ac:dyDescent="0.3">
      <c r="A761" s="48"/>
      <c r="B761" s="48"/>
      <c r="C761" s="48"/>
      <c r="D761" s="48"/>
      <c r="E761" s="48"/>
      <c r="F761" s="48"/>
      <c r="G761" s="48"/>
      <c r="H761" s="48"/>
      <c r="I761" s="48"/>
      <c r="J761" s="220" t="str">
        <f>IF(ISBLANK($G761),"",VLOOKUP($G761,'Chp 3 - Condition Assessment'!$N$5:$R$1000,4,FALSE))</f>
        <v/>
      </c>
      <c r="K761" s="105" t="str">
        <f>IF(ISBLANK($G761),"",VLOOKUP($G761,'Chp 3 - Condition Assessment'!$N$5:$R$1000,5,FALSE))</f>
        <v/>
      </c>
      <c r="L761" s="32" t="str">
        <f t="shared" si="375"/>
        <v xml:space="preserve">  </v>
      </c>
      <c r="P761" t="b">
        <f t="shared" si="404"/>
        <v>0</v>
      </c>
      <c r="Q761" t="str">
        <f t="shared" si="373"/>
        <v/>
      </c>
      <c r="R761" s="53" t="str">
        <f t="shared" si="398"/>
        <v/>
      </c>
      <c r="S761" s="108" t="str">
        <f t="shared" si="399"/>
        <v/>
      </c>
      <c r="T761" s="81" t="str">
        <f t="shared" si="400"/>
        <v/>
      </c>
      <c r="U761" s="105" t="str">
        <f t="shared" ca="1" si="405"/>
        <v/>
      </c>
      <c r="V761" s="105" t="str">
        <f t="shared" ca="1" si="405"/>
        <v/>
      </c>
      <c r="W761" s="105" t="str">
        <f t="shared" ca="1" si="405"/>
        <v/>
      </c>
      <c r="X761" s="105" t="str">
        <f t="shared" ca="1" si="405"/>
        <v/>
      </c>
      <c r="Y761" s="105" t="str">
        <f t="shared" ca="1" si="405"/>
        <v/>
      </c>
      <c r="AB761" s="111" t="str">
        <f t="shared" si="401"/>
        <v xml:space="preserve"> </v>
      </c>
      <c r="AC761" s="135"/>
      <c r="AD761" s="136"/>
      <c r="AE761" s="118" t="str">
        <f t="shared" si="377"/>
        <v/>
      </c>
      <c r="AF761" s="135"/>
      <c r="AG761" s="136"/>
      <c r="AH761" s="118" t="str">
        <f t="shared" si="378"/>
        <v/>
      </c>
      <c r="AI761" s="135"/>
      <c r="AJ761" s="136"/>
      <c r="AK761" s="118" t="str">
        <f t="shared" si="379"/>
        <v/>
      </c>
      <c r="AL761" s="135"/>
      <c r="AM761" s="136"/>
      <c r="AN761" s="118" t="str">
        <f t="shared" si="380"/>
        <v/>
      </c>
      <c r="AO761" s="135"/>
      <c r="AP761" s="136"/>
      <c r="AQ761" s="118" t="str">
        <f t="shared" si="381"/>
        <v/>
      </c>
      <c r="AT761" s="111" t="str">
        <f t="shared" si="382"/>
        <v xml:space="preserve"> </v>
      </c>
      <c r="AU761" t="str">
        <f t="shared" ca="1" si="383"/>
        <v/>
      </c>
      <c r="AV761" s="53" t="str">
        <f t="shared" ca="1" si="384"/>
        <v/>
      </c>
      <c r="AW761" t="str">
        <f t="shared" ca="1" si="385"/>
        <v/>
      </c>
      <c r="AX761" s="121" t="str">
        <f t="shared" ca="1" si="386"/>
        <v/>
      </c>
      <c r="AY761" s="53" t="str">
        <f t="shared" ca="1" si="387"/>
        <v/>
      </c>
      <c r="AZ761" t="str">
        <f t="shared" ca="1" si="388"/>
        <v/>
      </c>
      <c r="BA761" s="121" t="str">
        <f t="shared" ca="1" si="389"/>
        <v/>
      </c>
      <c r="BB761" s="53" t="str">
        <f t="shared" ca="1" si="390"/>
        <v/>
      </c>
      <c r="BC761" t="str">
        <f t="shared" ca="1" si="391"/>
        <v/>
      </c>
      <c r="BD761" s="121" t="str">
        <f t="shared" ca="1" si="392"/>
        <v/>
      </c>
      <c r="BE761" s="53" t="str">
        <f t="shared" ca="1" si="393"/>
        <v/>
      </c>
      <c r="BF761" t="str">
        <f t="shared" ca="1" si="394"/>
        <v/>
      </c>
      <c r="BG761" s="121" t="str">
        <f t="shared" ca="1" si="395"/>
        <v/>
      </c>
      <c r="BH761" s="53" t="str">
        <f t="shared" ca="1" si="396"/>
        <v/>
      </c>
    </row>
    <row r="762" spans="1:60" ht="15.75" thickBot="1" x14ac:dyDescent="0.3">
      <c r="A762" s="48"/>
      <c r="B762" s="48"/>
      <c r="C762" s="48"/>
      <c r="D762" s="48"/>
      <c r="E762" s="48"/>
      <c r="F762" s="48"/>
      <c r="G762" s="48"/>
      <c r="H762" s="48"/>
      <c r="I762" s="48"/>
      <c r="J762" s="220" t="str">
        <f>IF(ISBLANK($G762),"",VLOOKUP($G762,'Chp 3 - Condition Assessment'!$N$5:$R$1000,4,FALSE))</f>
        <v/>
      </c>
      <c r="K762" s="105" t="str">
        <f>IF(ISBLANK($G762),"",VLOOKUP($G762,'Chp 3 - Condition Assessment'!$N$5:$R$1000,5,FALSE))</f>
        <v/>
      </c>
      <c r="L762" s="32" t="str">
        <f t="shared" si="375"/>
        <v xml:space="preserve">  </v>
      </c>
      <c r="P762" t="b">
        <f t="shared" si="404"/>
        <v>0</v>
      </c>
      <c r="Q762" t="str">
        <f t="shared" si="373"/>
        <v/>
      </c>
      <c r="R762" s="53" t="str">
        <f t="shared" si="398"/>
        <v/>
      </c>
      <c r="S762" s="108" t="str">
        <f t="shared" si="399"/>
        <v/>
      </c>
      <c r="T762" s="81" t="str">
        <f t="shared" si="400"/>
        <v/>
      </c>
      <c r="U762" s="105" t="str">
        <f t="shared" ca="1" si="405"/>
        <v/>
      </c>
      <c r="V762" s="105" t="str">
        <f t="shared" ca="1" si="405"/>
        <v/>
      </c>
      <c r="W762" s="105" t="str">
        <f t="shared" ca="1" si="405"/>
        <v/>
      </c>
      <c r="X762" s="105" t="str">
        <f t="shared" ca="1" si="405"/>
        <v/>
      </c>
      <c r="Y762" s="105" t="str">
        <f t="shared" ca="1" si="405"/>
        <v/>
      </c>
      <c r="AB762" s="111" t="str">
        <f t="shared" si="401"/>
        <v xml:space="preserve"> </v>
      </c>
      <c r="AC762" s="135"/>
      <c r="AD762" s="136"/>
      <c r="AE762" s="118" t="str">
        <f t="shared" si="377"/>
        <v/>
      </c>
      <c r="AF762" s="135"/>
      <c r="AG762" s="136"/>
      <c r="AH762" s="118" t="str">
        <f t="shared" si="378"/>
        <v/>
      </c>
      <c r="AI762" s="135"/>
      <c r="AJ762" s="136"/>
      <c r="AK762" s="118" t="str">
        <f t="shared" si="379"/>
        <v/>
      </c>
      <c r="AL762" s="135"/>
      <c r="AM762" s="136"/>
      <c r="AN762" s="118" t="str">
        <f t="shared" si="380"/>
        <v/>
      </c>
      <c r="AO762" s="135"/>
      <c r="AP762" s="136"/>
      <c r="AQ762" s="118" t="str">
        <f t="shared" si="381"/>
        <v/>
      </c>
      <c r="AT762" s="111" t="str">
        <f t="shared" si="382"/>
        <v xml:space="preserve"> </v>
      </c>
      <c r="AU762" t="str">
        <f t="shared" ca="1" si="383"/>
        <v/>
      </c>
      <c r="AV762" s="53" t="str">
        <f t="shared" ca="1" si="384"/>
        <v/>
      </c>
      <c r="AW762" t="str">
        <f t="shared" ca="1" si="385"/>
        <v/>
      </c>
      <c r="AX762" s="121" t="str">
        <f t="shared" ca="1" si="386"/>
        <v/>
      </c>
      <c r="AY762" s="53" t="str">
        <f t="shared" ca="1" si="387"/>
        <v/>
      </c>
      <c r="AZ762" t="str">
        <f t="shared" ca="1" si="388"/>
        <v/>
      </c>
      <c r="BA762" s="121" t="str">
        <f t="shared" ca="1" si="389"/>
        <v/>
      </c>
      <c r="BB762" s="53" t="str">
        <f t="shared" ca="1" si="390"/>
        <v/>
      </c>
      <c r="BC762" t="str">
        <f t="shared" ca="1" si="391"/>
        <v/>
      </c>
      <c r="BD762" s="121" t="str">
        <f t="shared" ca="1" si="392"/>
        <v/>
      </c>
      <c r="BE762" s="53" t="str">
        <f t="shared" ca="1" si="393"/>
        <v/>
      </c>
      <c r="BF762" t="str">
        <f t="shared" ca="1" si="394"/>
        <v/>
      </c>
      <c r="BG762" s="121" t="str">
        <f t="shared" ca="1" si="395"/>
        <v/>
      </c>
      <c r="BH762" s="53" t="str">
        <f t="shared" ca="1" si="396"/>
        <v/>
      </c>
    </row>
    <row r="763" spans="1:60" ht="15.75" thickBot="1" x14ac:dyDescent="0.3">
      <c r="A763" s="48"/>
      <c r="B763" s="48"/>
      <c r="C763" s="48"/>
      <c r="D763" s="48"/>
      <c r="E763" s="48"/>
      <c r="F763" s="48"/>
      <c r="G763" s="48"/>
      <c r="H763" s="48"/>
      <c r="I763" s="48"/>
      <c r="J763" s="220" t="str">
        <f>IF(ISBLANK($G763),"",VLOOKUP($G763,'Chp 3 - Condition Assessment'!$N$5:$R$1000,4,FALSE))</f>
        <v/>
      </c>
      <c r="K763" s="105" t="str">
        <f>IF(ISBLANK($G763),"",VLOOKUP($G763,'Chp 3 - Condition Assessment'!$N$5:$R$1000,5,FALSE))</f>
        <v/>
      </c>
      <c r="L763" s="32" t="str">
        <f t="shared" si="375"/>
        <v xml:space="preserve">  </v>
      </c>
      <c r="P763" t="b">
        <f t="shared" si="404"/>
        <v>0</v>
      </c>
      <c r="Q763" t="str">
        <f t="shared" si="373"/>
        <v/>
      </c>
      <c r="R763" s="53" t="str">
        <f t="shared" si="398"/>
        <v/>
      </c>
      <c r="S763" s="108" t="str">
        <f t="shared" si="399"/>
        <v/>
      </c>
      <c r="T763" s="81" t="str">
        <f t="shared" si="400"/>
        <v/>
      </c>
      <c r="U763" s="105" t="str">
        <f t="shared" ca="1" si="405"/>
        <v/>
      </c>
      <c r="V763" s="105" t="str">
        <f t="shared" ca="1" si="405"/>
        <v/>
      </c>
      <c r="W763" s="105" t="str">
        <f t="shared" ca="1" si="405"/>
        <v/>
      </c>
      <c r="X763" s="105" t="str">
        <f t="shared" ca="1" si="405"/>
        <v/>
      </c>
      <c r="Y763" s="105" t="str">
        <f t="shared" ca="1" si="405"/>
        <v/>
      </c>
      <c r="AB763" s="111" t="str">
        <f t="shared" si="401"/>
        <v xml:space="preserve"> </v>
      </c>
      <c r="AC763" s="135"/>
      <c r="AD763" s="136"/>
      <c r="AE763" s="118" t="str">
        <f t="shared" si="377"/>
        <v/>
      </c>
      <c r="AF763" s="135"/>
      <c r="AG763" s="136"/>
      <c r="AH763" s="118" t="str">
        <f t="shared" si="378"/>
        <v/>
      </c>
      <c r="AI763" s="135"/>
      <c r="AJ763" s="136"/>
      <c r="AK763" s="118" t="str">
        <f t="shared" si="379"/>
        <v/>
      </c>
      <c r="AL763" s="135"/>
      <c r="AM763" s="136"/>
      <c r="AN763" s="118" t="str">
        <f t="shared" si="380"/>
        <v/>
      </c>
      <c r="AO763" s="135"/>
      <c r="AP763" s="136"/>
      <c r="AQ763" s="118" t="str">
        <f t="shared" si="381"/>
        <v/>
      </c>
      <c r="AT763" s="111" t="str">
        <f t="shared" si="382"/>
        <v xml:space="preserve"> </v>
      </c>
      <c r="AU763" t="str">
        <f t="shared" ca="1" si="383"/>
        <v/>
      </c>
      <c r="AV763" s="53" t="str">
        <f t="shared" ca="1" si="384"/>
        <v/>
      </c>
      <c r="AW763" t="str">
        <f t="shared" ca="1" si="385"/>
        <v/>
      </c>
      <c r="AX763" s="121" t="str">
        <f t="shared" ca="1" si="386"/>
        <v/>
      </c>
      <c r="AY763" s="53" t="str">
        <f t="shared" ca="1" si="387"/>
        <v/>
      </c>
      <c r="AZ763" t="str">
        <f t="shared" ca="1" si="388"/>
        <v/>
      </c>
      <c r="BA763" s="121" t="str">
        <f t="shared" ca="1" si="389"/>
        <v/>
      </c>
      <c r="BB763" s="53" t="str">
        <f t="shared" ca="1" si="390"/>
        <v/>
      </c>
      <c r="BC763" t="str">
        <f t="shared" ca="1" si="391"/>
        <v/>
      </c>
      <c r="BD763" s="121" t="str">
        <f t="shared" ca="1" si="392"/>
        <v/>
      </c>
      <c r="BE763" s="53" t="str">
        <f t="shared" ca="1" si="393"/>
        <v/>
      </c>
      <c r="BF763" t="str">
        <f t="shared" ca="1" si="394"/>
        <v/>
      </c>
      <c r="BG763" s="121" t="str">
        <f t="shared" ca="1" si="395"/>
        <v/>
      </c>
      <c r="BH763" s="53" t="str">
        <f t="shared" ca="1" si="396"/>
        <v/>
      </c>
    </row>
    <row r="764" spans="1:60" ht="15.75" thickBot="1" x14ac:dyDescent="0.3">
      <c r="A764" s="48"/>
      <c r="B764" s="48"/>
      <c r="C764" s="48"/>
      <c r="D764" s="48"/>
      <c r="E764" s="48"/>
      <c r="F764" s="48"/>
      <c r="G764" s="48"/>
      <c r="H764" s="48"/>
      <c r="I764" s="48"/>
      <c r="J764" s="220" t="str">
        <f>IF(ISBLANK($G764),"",VLOOKUP($G764,'Chp 3 - Condition Assessment'!$N$5:$R$1000,4,FALSE))</f>
        <v/>
      </c>
      <c r="K764" s="105" t="str">
        <f>IF(ISBLANK($G764),"",VLOOKUP($G764,'Chp 3 - Condition Assessment'!$N$5:$R$1000,5,FALSE))</f>
        <v/>
      </c>
      <c r="L764" s="32" t="str">
        <f t="shared" si="375"/>
        <v xml:space="preserve">  </v>
      </c>
      <c r="P764" t="b">
        <f t="shared" si="404"/>
        <v>0</v>
      </c>
      <c r="Q764" t="str">
        <f t="shared" ref="Q764:Q827" si="406">IFERROR(IF(OR(ISBLANK(O764),O764="Grand Total"),"",SUMIF(L:L,O764,F:F)),"")</f>
        <v/>
      </c>
      <c r="R764" s="53" t="str">
        <f t="shared" si="398"/>
        <v/>
      </c>
      <c r="S764" s="108" t="str">
        <f t="shared" si="399"/>
        <v/>
      </c>
      <c r="T764" s="81" t="str">
        <f t="shared" si="400"/>
        <v/>
      </c>
      <c r="U764" s="105" t="str">
        <f t="shared" ca="1" si="405"/>
        <v/>
      </c>
      <c r="V764" s="105" t="str">
        <f t="shared" ca="1" si="405"/>
        <v/>
      </c>
      <c r="W764" s="105" t="str">
        <f t="shared" ca="1" si="405"/>
        <v/>
      </c>
      <c r="X764" s="105" t="str">
        <f t="shared" ca="1" si="405"/>
        <v/>
      </c>
      <c r="Y764" s="105" t="str">
        <f t="shared" ca="1" si="405"/>
        <v/>
      </c>
      <c r="AB764" s="111" t="str">
        <f t="shared" si="401"/>
        <v xml:space="preserve"> </v>
      </c>
      <c r="AC764" s="135"/>
      <c r="AD764" s="136"/>
      <c r="AE764" s="118" t="str">
        <f t="shared" si="377"/>
        <v/>
      </c>
      <c r="AF764" s="135"/>
      <c r="AG764" s="136"/>
      <c r="AH764" s="118" t="str">
        <f t="shared" si="378"/>
        <v/>
      </c>
      <c r="AI764" s="135"/>
      <c r="AJ764" s="136"/>
      <c r="AK764" s="118" t="str">
        <f t="shared" si="379"/>
        <v/>
      </c>
      <c r="AL764" s="135"/>
      <c r="AM764" s="136"/>
      <c r="AN764" s="118" t="str">
        <f t="shared" si="380"/>
        <v/>
      </c>
      <c r="AO764" s="135"/>
      <c r="AP764" s="136"/>
      <c r="AQ764" s="118" t="str">
        <f t="shared" si="381"/>
        <v/>
      </c>
      <c r="AT764" s="111" t="str">
        <f t="shared" si="382"/>
        <v xml:space="preserve"> </v>
      </c>
      <c r="AU764" t="str">
        <f t="shared" ca="1" si="383"/>
        <v/>
      </c>
      <c r="AV764" s="53" t="str">
        <f t="shared" ca="1" si="384"/>
        <v/>
      </c>
      <c r="AW764" t="str">
        <f t="shared" ca="1" si="385"/>
        <v/>
      </c>
      <c r="AX764" s="121" t="str">
        <f t="shared" ca="1" si="386"/>
        <v/>
      </c>
      <c r="AY764" s="53" t="str">
        <f t="shared" ca="1" si="387"/>
        <v/>
      </c>
      <c r="AZ764" t="str">
        <f t="shared" ca="1" si="388"/>
        <v/>
      </c>
      <c r="BA764" s="121" t="str">
        <f t="shared" ca="1" si="389"/>
        <v/>
      </c>
      <c r="BB764" s="53" t="str">
        <f t="shared" ca="1" si="390"/>
        <v/>
      </c>
      <c r="BC764" t="str">
        <f t="shared" ca="1" si="391"/>
        <v/>
      </c>
      <c r="BD764" s="121" t="str">
        <f t="shared" ca="1" si="392"/>
        <v/>
      </c>
      <c r="BE764" s="53" t="str">
        <f t="shared" ca="1" si="393"/>
        <v/>
      </c>
      <c r="BF764" t="str">
        <f t="shared" ca="1" si="394"/>
        <v/>
      </c>
      <c r="BG764" s="121" t="str">
        <f t="shared" ca="1" si="395"/>
        <v/>
      </c>
      <c r="BH764" s="53" t="str">
        <f t="shared" ca="1" si="396"/>
        <v/>
      </c>
    </row>
    <row r="765" spans="1:60" ht="15.75" thickBot="1" x14ac:dyDescent="0.3">
      <c r="A765" s="48"/>
      <c r="B765" s="48"/>
      <c r="C765" s="48"/>
      <c r="D765" s="48"/>
      <c r="E765" s="48"/>
      <c r="F765" s="48"/>
      <c r="G765" s="48"/>
      <c r="H765" s="48"/>
      <c r="I765" s="48"/>
      <c r="J765" s="220" t="str">
        <f>IF(ISBLANK($G765),"",VLOOKUP($G765,'Chp 3 - Condition Assessment'!$N$5:$R$1000,4,FALSE))</f>
        <v/>
      </c>
      <c r="K765" s="105" t="str">
        <f>IF(ISBLANK($G765),"",VLOOKUP($G765,'Chp 3 - Condition Assessment'!$N$5:$R$1000,5,FALSE))</f>
        <v/>
      </c>
      <c r="L765" s="32" t="str">
        <f t="shared" si="375"/>
        <v xml:space="preserve">  </v>
      </c>
      <c r="P765" t="b">
        <f t="shared" si="404"/>
        <v>0</v>
      </c>
      <c r="Q765" t="str">
        <f t="shared" si="406"/>
        <v/>
      </c>
      <c r="R765" s="53" t="str">
        <f t="shared" si="398"/>
        <v/>
      </c>
      <c r="S765" s="108" t="str">
        <f t="shared" si="399"/>
        <v/>
      </c>
      <c r="T765" s="81" t="str">
        <f t="shared" si="400"/>
        <v/>
      </c>
      <c r="U765" s="105" t="str">
        <f t="shared" ca="1" si="405"/>
        <v/>
      </c>
      <c r="V765" s="105" t="str">
        <f t="shared" ca="1" si="405"/>
        <v/>
      </c>
      <c r="W765" s="105" t="str">
        <f t="shared" ca="1" si="405"/>
        <v/>
      </c>
      <c r="X765" s="105" t="str">
        <f t="shared" ca="1" si="405"/>
        <v/>
      </c>
      <c r="Y765" s="105" t="str">
        <f t="shared" ca="1" si="405"/>
        <v/>
      </c>
      <c r="AB765" s="111" t="str">
        <f t="shared" si="401"/>
        <v xml:space="preserve"> </v>
      </c>
      <c r="AC765" s="135"/>
      <c r="AD765" s="136"/>
      <c r="AE765" s="118" t="str">
        <f t="shared" si="377"/>
        <v/>
      </c>
      <c r="AF765" s="135"/>
      <c r="AG765" s="136"/>
      <c r="AH765" s="118" t="str">
        <f t="shared" si="378"/>
        <v/>
      </c>
      <c r="AI765" s="135"/>
      <c r="AJ765" s="136"/>
      <c r="AK765" s="118" t="str">
        <f t="shared" si="379"/>
        <v/>
      </c>
      <c r="AL765" s="135"/>
      <c r="AM765" s="136"/>
      <c r="AN765" s="118" t="str">
        <f t="shared" si="380"/>
        <v/>
      </c>
      <c r="AO765" s="135"/>
      <c r="AP765" s="136"/>
      <c r="AQ765" s="118" t="str">
        <f t="shared" si="381"/>
        <v/>
      </c>
      <c r="AT765" s="111" t="str">
        <f t="shared" si="382"/>
        <v xml:space="preserve"> </v>
      </c>
      <c r="AU765" t="str">
        <f t="shared" ca="1" si="383"/>
        <v/>
      </c>
      <c r="AV765" s="53" t="str">
        <f t="shared" ca="1" si="384"/>
        <v/>
      </c>
      <c r="AW765" t="str">
        <f t="shared" ca="1" si="385"/>
        <v/>
      </c>
      <c r="AX765" s="121" t="str">
        <f t="shared" ca="1" si="386"/>
        <v/>
      </c>
      <c r="AY765" s="53" t="str">
        <f t="shared" ca="1" si="387"/>
        <v/>
      </c>
      <c r="AZ765" t="str">
        <f t="shared" ca="1" si="388"/>
        <v/>
      </c>
      <c r="BA765" s="121" t="str">
        <f t="shared" ca="1" si="389"/>
        <v/>
      </c>
      <c r="BB765" s="53" t="str">
        <f t="shared" ca="1" si="390"/>
        <v/>
      </c>
      <c r="BC765" t="str">
        <f t="shared" ca="1" si="391"/>
        <v/>
      </c>
      <c r="BD765" s="121" t="str">
        <f t="shared" ca="1" si="392"/>
        <v/>
      </c>
      <c r="BE765" s="53" t="str">
        <f t="shared" ca="1" si="393"/>
        <v/>
      </c>
      <c r="BF765" t="str">
        <f t="shared" ca="1" si="394"/>
        <v/>
      </c>
      <c r="BG765" s="121" t="str">
        <f t="shared" ca="1" si="395"/>
        <v/>
      </c>
      <c r="BH765" s="53" t="str">
        <f t="shared" ca="1" si="396"/>
        <v/>
      </c>
    </row>
    <row r="766" spans="1:60" ht="15.75" thickBot="1" x14ac:dyDescent="0.3">
      <c r="A766" s="48"/>
      <c r="B766" s="48"/>
      <c r="C766" s="48"/>
      <c r="D766" s="48"/>
      <c r="E766" s="48"/>
      <c r="F766" s="48"/>
      <c r="G766" s="48"/>
      <c r="H766" s="48"/>
      <c r="I766" s="48"/>
      <c r="J766" s="220" t="str">
        <f>IF(ISBLANK($G766),"",VLOOKUP($G766,'Chp 3 - Condition Assessment'!$N$5:$R$1000,4,FALSE))</f>
        <v/>
      </c>
      <c r="K766" s="105" t="str">
        <f>IF(ISBLANK($G766),"",VLOOKUP($G766,'Chp 3 - Condition Assessment'!$N$5:$R$1000,5,FALSE))</f>
        <v/>
      </c>
      <c r="L766" s="32" t="str">
        <f t="shared" si="375"/>
        <v xml:space="preserve">  </v>
      </c>
      <c r="P766" t="b">
        <f t="shared" si="404"/>
        <v>0</v>
      </c>
      <c r="Q766" t="str">
        <f t="shared" si="406"/>
        <v/>
      </c>
      <c r="R766" s="53" t="str">
        <f t="shared" si="398"/>
        <v/>
      </c>
      <c r="S766" s="108" t="str">
        <f t="shared" si="399"/>
        <v/>
      </c>
      <c r="T766" s="81" t="str">
        <f t="shared" si="400"/>
        <v/>
      </c>
      <c r="U766" s="105" t="str">
        <f t="shared" ref="U766:Y775" ca="1" si="407">IFERROR(IF((U$10-$S766)&lt;=$T766,$Q766,0),"")</f>
        <v/>
      </c>
      <c r="V766" s="105" t="str">
        <f t="shared" ca="1" si="407"/>
        <v/>
      </c>
      <c r="W766" s="105" t="str">
        <f t="shared" ca="1" si="407"/>
        <v/>
      </c>
      <c r="X766" s="105" t="str">
        <f t="shared" ca="1" si="407"/>
        <v/>
      </c>
      <c r="Y766" s="105" t="str">
        <f t="shared" ca="1" si="407"/>
        <v/>
      </c>
      <c r="AB766" s="111" t="str">
        <f t="shared" si="401"/>
        <v xml:space="preserve"> </v>
      </c>
      <c r="AC766" s="135"/>
      <c r="AD766" s="136"/>
      <c r="AE766" s="118" t="str">
        <f t="shared" si="377"/>
        <v/>
      </c>
      <c r="AF766" s="135"/>
      <c r="AG766" s="136"/>
      <c r="AH766" s="118" t="str">
        <f t="shared" si="378"/>
        <v/>
      </c>
      <c r="AI766" s="135"/>
      <c r="AJ766" s="136"/>
      <c r="AK766" s="118" t="str">
        <f t="shared" si="379"/>
        <v/>
      </c>
      <c r="AL766" s="135"/>
      <c r="AM766" s="136"/>
      <c r="AN766" s="118" t="str">
        <f t="shared" si="380"/>
        <v/>
      </c>
      <c r="AO766" s="135"/>
      <c r="AP766" s="136"/>
      <c r="AQ766" s="118" t="str">
        <f t="shared" si="381"/>
        <v/>
      </c>
      <c r="AT766" s="111" t="str">
        <f t="shared" si="382"/>
        <v xml:space="preserve"> </v>
      </c>
      <c r="AU766" t="str">
        <f t="shared" ca="1" si="383"/>
        <v/>
      </c>
      <c r="AV766" s="53" t="str">
        <f t="shared" ca="1" si="384"/>
        <v/>
      </c>
      <c r="AW766" t="str">
        <f t="shared" ca="1" si="385"/>
        <v/>
      </c>
      <c r="AX766" s="121" t="str">
        <f t="shared" ca="1" si="386"/>
        <v/>
      </c>
      <c r="AY766" s="53" t="str">
        <f t="shared" ca="1" si="387"/>
        <v/>
      </c>
      <c r="AZ766" t="str">
        <f t="shared" ca="1" si="388"/>
        <v/>
      </c>
      <c r="BA766" s="121" t="str">
        <f t="shared" ca="1" si="389"/>
        <v/>
      </c>
      <c r="BB766" s="53" t="str">
        <f t="shared" ca="1" si="390"/>
        <v/>
      </c>
      <c r="BC766" t="str">
        <f t="shared" ca="1" si="391"/>
        <v/>
      </c>
      <c r="BD766" s="121" t="str">
        <f t="shared" ca="1" si="392"/>
        <v/>
      </c>
      <c r="BE766" s="53" t="str">
        <f t="shared" ca="1" si="393"/>
        <v/>
      </c>
      <c r="BF766" t="str">
        <f t="shared" ca="1" si="394"/>
        <v/>
      </c>
      <c r="BG766" s="121" t="str">
        <f t="shared" ca="1" si="395"/>
        <v/>
      </c>
      <c r="BH766" s="53" t="str">
        <f t="shared" ca="1" si="396"/>
        <v/>
      </c>
    </row>
    <row r="767" spans="1:60" ht="15.75" thickBot="1" x14ac:dyDescent="0.3">
      <c r="A767" s="48"/>
      <c r="B767" s="48"/>
      <c r="C767" s="48"/>
      <c r="D767" s="48"/>
      <c r="E767" s="48"/>
      <c r="F767" s="48"/>
      <c r="G767" s="48"/>
      <c r="H767" s="48"/>
      <c r="I767" s="48"/>
      <c r="J767" s="220" t="str">
        <f>IF(ISBLANK($G767),"",VLOOKUP($G767,'Chp 3 - Condition Assessment'!$N$5:$R$1000,4,FALSE))</f>
        <v/>
      </c>
      <c r="K767" s="105" t="str">
        <f>IF(ISBLANK($G767),"",VLOOKUP($G767,'Chp 3 - Condition Assessment'!$N$5:$R$1000,5,FALSE))</f>
        <v/>
      </c>
      <c r="L767" s="32" t="str">
        <f t="shared" si="375"/>
        <v xml:space="preserve">  </v>
      </c>
      <c r="P767" t="b">
        <f t="shared" si="404"/>
        <v>0</v>
      </c>
      <c r="Q767" t="str">
        <f t="shared" si="406"/>
        <v/>
      </c>
      <c r="R767" s="53" t="str">
        <f t="shared" si="398"/>
        <v/>
      </c>
      <c r="S767" s="108" t="str">
        <f t="shared" si="399"/>
        <v/>
      </c>
      <c r="T767" s="81" t="str">
        <f t="shared" si="400"/>
        <v/>
      </c>
      <c r="U767" s="105" t="str">
        <f t="shared" ca="1" si="407"/>
        <v/>
      </c>
      <c r="V767" s="105" t="str">
        <f t="shared" ca="1" si="407"/>
        <v/>
      </c>
      <c r="W767" s="105" t="str">
        <f t="shared" ca="1" si="407"/>
        <v/>
      </c>
      <c r="X767" s="105" t="str">
        <f t="shared" ca="1" si="407"/>
        <v/>
      </c>
      <c r="Y767" s="105" t="str">
        <f t="shared" ca="1" si="407"/>
        <v/>
      </c>
      <c r="AB767" s="111" t="str">
        <f t="shared" si="401"/>
        <v xml:space="preserve"> </v>
      </c>
      <c r="AC767" s="135"/>
      <c r="AD767" s="136"/>
      <c r="AE767" s="118" t="str">
        <f t="shared" si="377"/>
        <v/>
      </c>
      <c r="AF767" s="135"/>
      <c r="AG767" s="136"/>
      <c r="AH767" s="118" t="str">
        <f t="shared" si="378"/>
        <v/>
      </c>
      <c r="AI767" s="135"/>
      <c r="AJ767" s="136"/>
      <c r="AK767" s="118" t="str">
        <f t="shared" si="379"/>
        <v/>
      </c>
      <c r="AL767" s="135"/>
      <c r="AM767" s="136"/>
      <c r="AN767" s="118" t="str">
        <f t="shared" si="380"/>
        <v/>
      </c>
      <c r="AO767" s="135"/>
      <c r="AP767" s="136"/>
      <c r="AQ767" s="118" t="str">
        <f t="shared" si="381"/>
        <v/>
      </c>
      <c r="AT767" s="111" t="str">
        <f t="shared" si="382"/>
        <v xml:space="preserve"> </v>
      </c>
      <c r="AU767" t="str">
        <f t="shared" ca="1" si="383"/>
        <v/>
      </c>
      <c r="AV767" s="53" t="str">
        <f t="shared" ca="1" si="384"/>
        <v/>
      </c>
      <c r="AW767" t="str">
        <f t="shared" ca="1" si="385"/>
        <v/>
      </c>
      <c r="AX767" s="121" t="str">
        <f t="shared" ca="1" si="386"/>
        <v/>
      </c>
      <c r="AY767" s="53" t="str">
        <f t="shared" ca="1" si="387"/>
        <v/>
      </c>
      <c r="AZ767" t="str">
        <f t="shared" ca="1" si="388"/>
        <v/>
      </c>
      <c r="BA767" s="121" t="str">
        <f t="shared" ca="1" si="389"/>
        <v/>
      </c>
      <c r="BB767" s="53" t="str">
        <f t="shared" ca="1" si="390"/>
        <v/>
      </c>
      <c r="BC767" t="str">
        <f t="shared" ca="1" si="391"/>
        <v/>
      </c>
      <c r="BD767" s="121" t="str">
        <f t="shared" ca="1" si="392"/>
        <v/>
      </c>
      <c r="BE767" s="53" t="str">
        <f t="shared" ca="1" si="393"/>
        <v/>
      </c>
      <c r="BF767" t="str">
        <f t="shared" ca="1" si="394"/>
        <v/>
      </c>
      <c r="BG767" s="121" t="str">
        <f t="shared" ca="1" si="395"/>
        <v/>
      </c>
      <c r="BH767" s="53" t="str">
        <f t="shared" ca="1" si="396"/>
        <v/>
      </c>
    </row>
    <row r="768" spans="1:60" ht="15.75" thickBot="1" x14ac:dyDescent="0.3">
      <c r="A768" s="48"/>
      <c r="B768" s="48"/>
      <c r="C768" s="48"/>
      <c r="D768" s="48"/>
      <c r="E768" s="48"/>
      <c r="F768" s="48"/>
      <c r="G768" s="48"/>
      <c r="H768" s="48"/>
      <c r="I768" s="48"/>
      <c r="J768" s="220" t="str">
        <f>IF(ISBLANK($G768),"",VLOOKUP($G768,'Chp 3 - Condition Assessment'!$N$5:$R$1000,4,FALSE))</f>
        <v/>
      </c>
      <c r="K768" s="105" t="str">
        <f>IF(ISBLANK($G768),"",VLOOKUP($G768,'Chp 3 - Condition Assessment'!$N$5:$R$1000,5,FALSE))</f>
        <v/>
      </c>
      <c r="L768" s="32" t="str">
        <f t="shared" si="375"/>
        <v xml:space="preserve">  </v>
      </c>
      <c r="P768" t="b">
        <f t="shared" si="404"/>
        <v>0</v>
      </c>
      <c r="Q768" t="str">
        <f t="shared" si="406"/>
        <v/>
      </c>
      <c r="R768" s="53" t="str">
        <f t="shared" si="398"/>
        <v/>
      </c>
      <c r="S768" s="108" t="str">
        <f t="shared" si="399"/>
        <v/>
      </c>
      <c r="T768" s="81" t="str">
        <f t="shared" si="400"/>
        <v/>
      </c>
      <c r="U768" s="105" t="str">
        <f t="shared" ca="1" si="407"/>
        <v/>
      </c>
      <c r="V768" s="105" t="str">
        <f t="shared" ca="1" si="407"/>
        <v/>
      </c>
      <c r="W768" s="105" t="str">
        <f t="shared" ca="1" si="407"/>
        <v/>
      </c>
      <c r="X768" s="105" t="str">
        <f t="shared" ca="1" si="407"/>
        <v/>
      </c>
      <c r="Y768" s="105" t="str">
        <f t="shared" ca="1" si="407"/>
        <v/>
      </c>
      <c r="AB768" s="111" t="str">
        <f t="shared" si="401"/>
        <v xml:space="preserve"> </v>
      </c>
      <c r="AC768" s="135"/>
      <c r="AD768" s="136"/>
      <c r="AE768" s="118" t="str">
        <f t="shared" si="377"/>
        <v/>
      </c>
      <c r="AF768" s="135"/>
      <c r="AG768" s="136"/>
      <c r="AH768" s="118" t="str">
        <f t="shared" si="378"/>
        <v/>
      </c>
      <c r="AI768" s="135"/>
      <c r="AJ768" s="136"/>
      <c r="AK768" s="118" t="str">
        <f t="shared" si="379"/>
        <v/>
      </c>
      <c r="AL768" s="135"/>
      <c r="AM768" s="136"/>
      <c r="AN768" s="118" t="str">
        <f t="shared" si="380"/>
        <v/>
      </c>
      <c r="AO768" s="135"/>
      <c r="AP768" s="136"/>
      <c r="AQ768" s="118" t="str">
        <f t="shared" si="381"/>
        <v/>
      </c>
      <c r="AT768" s="111" t="str">
        <f t="shared" si="382"/>
        <v xml:space="preserve"> </v>
      </c>
      <c r="AU768" t="str">
        <f t="shared" ca="1" si="383"/>
        <v/>
      </c>
      <c r="AV768" s="53" t="str">
        <f t="shared" ca="1" si="384"/>
        <v/>
      </c>
      <c r="AW768" t="str">
        <f t="shared" ca="1" si="385"/>
        <v/>
      </c>
      <c r="AX768" s="121" t="str">
        <f t="shared" ca="1" si="386"/>
        <v/>
      </c>
      <c r="AY768" s="53" t="str">
        <f t="shared" ca="1" si="387"/>
        <v/>
      </c>
      <c r="AZ768" t="str">
        <f t="shared" ca="1" si="388"/>
        <v/>
      </c>
      <c r="BA768" s="121" t="str">
        <f t="shared" ca="1" si="389"/>
        <v/>
      </c>
      <c r="BB768" s="53" t="str">
        <f t="shared" ca="1" si="390"/>
        <v/>
      </c>
      <c r="BC768" t="str">
        <f t="shared" ca="1" si="391"/>
        <v/>
      </c>
      <c r="BD768" s="121" t="str">
        <f t="shared" ca="1" si="392"/>
        <v/>
      </c>
      <c r="BE768" s="53" t="str">
        <f t="shared" ca="1" si="393"/>
        <v/>
      </c>
      <c r="BF768" t="str">
        <f t="shared" ca="1" si="394"/>
        <v/>
      </c>
      <c r="BG768" s="121" t="str">
        <f t="shared" ca="1" si="395"/>
        <v/>
      </c>
      <c r="BH768" s="53" t="str">
        <f t="shared" ca="1" si="396"/>
        <v/>
      </c>
    </row>
    <row r="769" spans="1:60" ht="15.75" thickBot="1" x14ac:dyDescent="0.3">
      <c r="A769" s="48"/>
      <c r="B769" s="48"/>
      <c r="C769" s="48"/>
      <c r="D769" s="48"/>
      <c r="E769" s="48"/>
      <c r="F769" s="48"/>
      <c r="G769" s="48"/>
      <c r="H769" s="48"/>
      <c r="I769" s="48"/>
      <c r="J769" s="220" t="str">
        <f>IF(ISBLANK($G769),"",VLOOKUP($G769,'Chp 3 - Condition Assessment'!$N$5:$R$1000,4,FALSE))</f>
        <v/>
      </c>
      <c r="K769" s="105" t="str">
        <f>IF(ISBLANK($G769),"",VLOOKUP($G769,'Chp 3 - Condition Assessment'!$N$5:$R$1000,5,FALSE))</f>
        <v/>
      </c>
      <c r="L769" s="32" t="str">
        <f t="shared" si="375"/>
        <v xml:space="preserve">  </v>
      </c>
      <c r="P769" t="b">
        <f t="shared" si="404"/>
        <v>0</v>
      </c>
      <c r="Q769" t="str">
        <f t="shared" si="406"/>
        <v/>
      </c>
      <c r="R769" s="53" t="str">
        <f t="shared" si="398"/>
        <v/>
      </c>
      <c r="S769" s="108" t="str">
        <f t="shared" si="399"/>
        <v/>
      </c>
      <c r="T769" s="81" t="str">
        <f t="shared" si="400"/>
        <v/>
      </c>
      <c r="U769" s="105" t="str">
        <f t="shared" ca="1" si="407"/>
        <v/>
      </c>
      <c r="V769" s="105" t="str">
        <f t="shared" ca="1" si="407"/>
        <v/>
      </c>
      <c r="W769" s="105" t="str">
        <f t="shared" ca="1" si="407"/>
        <v/>
      </c>
      <c r="X769" s="105" t="str">
        <f t="shared" ca="1" si="407"/>
        <v/>
      </c>
      <c r="Y769" s="105" t="str">
        <f t="shared" ca="1" si="407"/>
        <v/>
      </c>
      <c r="AB769" s="111" t="str">
        <f t="shared" si="401"/>
        <v xml:space="preserve"> </v>
      </c>
      <c r="AC769" s="135"/>
      <c r="AD769" s="136"/>
      <c r="AE769" s="118" t="str">
        <f t="shared" si="377"/>
        <v/>
      </c>
      <c r="AF769" s="135"/>
      <c r="AG769" s="136"/>
      <c r="AH769" s="118" t="str">
        <f t="shared" si="378"/>
        <v/>
      </c>
      <c r="AI769" s="135"/>
      <c r="AJ769" s="136"/>
      <c r="AK769" s="118" t="str">
        <f t="shared" si="379"/>
        <v/>
      </c>
      <c r="AL769" s="135"/>
      <c r="AM769" s="136"/>
      <c r="AN769" s="118" t="str">
        <f t="shared" si="380"/>
        <v/>
      </c>
      <c r="AO769" s="135"/>
      <c r="AP769" s="136"/>
      <c r="AQ769" s="118" t="str">
        <f t="shared" si="381"/>
        <v/>
      </c>
      <c r="AT769" s="111" t="str">
        <f t="shared" si="382"/>
        <v xml:space="preserve"> </v>
      </c>
      <c r="AU769" t="str">
        <f t="shared" ca="1" si="383"/>
        <v/>
      </c>
      <c r="AV769" s="53" t="str">
        <f t="shared" ca="1" si="384"/>
        <v/>
      </c>
      <c r="AW769" t="str">
        <f t="shared" ca="1" si="385"/>
        <v/>
      </c>
      <c r="AX769" s="121" t="str">
        <f t="shared" ca="1" si="386"/>
        <v/>
      </c>
      <c r="AY769" s="53" t="str">
        <f t="shared" ca="1" si="387"/>
        <v/>
      </c>
      <c r="AZ769" t="str">
        <f t="shared" ca="1" si="388"/>
        <v/>
      </c>
      <c r="BA769" s="121" t="str">
        <f t="shared" ca="1" si="389"/>
        <v/>
      </c>
      <c r="BB769" s="53" t="str">
        <f t="shared" ca="1" si="390"/>
        <v/>
      </c>
      <c r="BC769" t="str">
        <f t="shared" ca="1" si="391"/>
        <v/>
      </c>
      <c r="BD769" s="121" t="str">
        <f t="shared" ca="1" si="392"/>
        <v/>
      </c>
      <c r="BE769" s="53" t="str">
        <f t="shared" ca="1" si="393"/>
        <v/>
      </c>
      <c r="BF769" t="str">
        <f t="shared" ca="1" si="394"/>
        <v/>
      </c>
      <c r="BG769" s="121" t="str">
        <f t="shared" ca="1" si="395"/>
        <v/>
      </c>
      <c r="BH769" s="53" t="str">
        <f t="shared" ca="1" si="396"/>
        <v/>
      </c>
    </row>
    <row r="770" spans="1:60" ht="15.75" thickBot="1" x14ac:dyDescent="0.3">
      <c r="A770" s="48"/>
      <c r="B770" s="48"/>
      <c r="C770" s="48"/>
      <c r="D770" s="48"/>
      <c r="E770" s="48"/>
      <c r="F770" s="48"/>
      <c r="G770" s="48"/>
      <c r="H770" s="48"/>
      <c r="I770" s="48"/>
      <c r="J770" s="220" t="str">
        <f>IF(ISBLANK($G770),"",VLOOKUP($G770,'Chp 3 - Condition Assessment'!$N$5:$R$1000,4,FALSE))</f>
        <v/>
      </c>
      <c r="K770" s="105" t="str">
        <f>IF(ISBLANK($G770),"",VLOOKUP($G770,'Chp 3 - Condition Assessment'!$N$5:$R$1000,5,FALSE))</f>
        <v/>
      </c>
      <c r="L770" s="32" t="str">
        <f t="shared" si="375"/>
        <v xml:space="preserve">  </v>
      </c>
      <c r="P770" t="b">
        <f t="shared" si="404"/>
        <v>0</v>
      </c>
      <c r="Q770" t="str">
        <f t="shared" si="406"/>
        <v/>
      </c>
      <c r="R770" s="53" t="str">
        <f t="shared" si="398"/>
        <v/>
      </c>
      <c r="S770" s="108" t="str">
        <f t="shared" si="399"/>
        <v/>
      </c>
      <c r="T770" s="81" t="str">
        <f t="shared" si="400"/>
        <v/>
      </c>
      <c r="U770" s="105" t="str">
        <f t="shared" ca="1" si="407"/>
        <v/>
      </c>
      <c r="V770" s="105" t="str">
        <f t="shared" ca="1" si="407"/>
        <v/>
      </c>
      <c r="W770" s="105" t="str">
        <f t="shared" ca="1" si="407"/>
        <v/>
      </c>
      <c r="X770" s="105" t="str">
        <f t="shared" ca="1" si="407"/>
        <v/>
      </c>
      <c r="Y770" s="105" t="str">
        <f t="shared" ca="1" si="407"/>
        <v/>
      </c>
      <c r="AB770" s="111" t="str">
        <f t="shared" si="401"/>
        <v xml:space="preserve"> </v>
      </c>
      <c r="AC770" s="135"/>
      <c r="AD770" s="136"/>
      <c r="AE770" s="118" t="str">
        <f t="shared" si="377"/>
        <v/>
      </c>
      <c r="AF770" s="135"/>
      <c r="AG770" s="136"/>
      <c r="AH770" s="118" t="str">
        <f t="shared" si="378"/>
        <v/>
      </c>
      <c r="AI770" s="135"/>
      <c r="AJ770" s="136"/>
      <c r="AK770" s="118" t="str">
        <f t="shared" si="379"/>
        <v/>
      </c>
      <c r="AL770" s="135"/>
      <c r="AM770" s="136"/>
      <c r="AN770" s="118" t="str">
        <f t="shared" si="380"/>
        <v/>
      </c>
      <c r="AO770" s="135"/>
      <c r="AP770" s="136"/>
      <c r="AQ770" s="118" t="str">
        <f t="shared" si="381"/>
        <v/>
      </c>
      <c r="AT770" s="111" t="str">
        <f t="shared" si="382"/>
        <v xml:space="preserve"> </v>
      </c>
      <c r="AU770" t="str">
        <f t="shared" ca="1" si="383"/>
        <v/>
      </c>
      <c r="AV770" s="53" t="str">
        <f t="shared" ca="1" si="384"/>
        <v/>
      </c>
      <c r="AW770" t="str">
        <f t="shared" ca="1" si="385"/>
        <v/>
      </c>
      <c r="AX770" s="121" t="str">
        <f t="shared" ca="1" si="386"/>
        <v/>
      </c>
      <c r="AY770" s="53" t="str">
        <f t="shared" ca="1" si="387"/>
        <v/>
      </c>
      <c r="AZ770" t="str">
        <f t="shared" ca="1" si="388"/>
        <v/>
      </c>
      <c r="BA770" s="121" t="str">
        <f t="shared" ca="1" si="389"/>
        <v/>
      </c>
      <c r="BB770" s="53" t="str">
        <f t="shared" ca="1" si="390"/>
        <v/>
      </c>
      <c r="BC770" t="str">
        <f t="shared" ca="1" si="391"/>
        <v/>
      </c>
      <c r="BD770" s="121" t="str">
        <f t="shared" ca="1" si="392"/>
        <v/>
      </c>
      <c r="BE770" s="53" t="str">
        <f t="shared" ca="1" si="393"/>
        <v/>
      </c>
      <c r="BF770" t="str">
        <f t="shared" ca="1" si="394"/>
        <v/>
      </c>
      <c r="BG770" s="121" t="str">
        <f t="shared" ca="1" si="395"/>
        <v/>
      </c>
      <c r="BH770" s="53" t="str">
        <f t="shared" ca="1" si="396"/>
        <v/>
      </c>
    </row>
    <row r="771" spans="1:60" ht="15.75" thickBot="1" x14ac:dyDescent="0.3">
      <c r="A771" s="48"/>
      <c r="B771" s="48"/>
      <c r="C771" s="48"/>
      <c r="D771" s="48"/>
      <c r="E771" s="48"/>
      <c r="F771" s="48"/>
      <c r="G771" s="48"/>
      <c r="H771" s="48"/>
      <c r="I771" s="48"/>
      <c r="J771" s="220" t="str">
        <f>IF(ISBLANK($G771),"",VLOOKUP($G771,'Chp 3 - Condition Assessment'!$N$5:$R$1000,4,FALSE))</f>
        <v/>
      </c>
      <c r="K771" s="105" t="str">
        <f>IF(ISBLANK($G771),"",VLOOKUP($G771,'Chp 3 - Condition Assessment'!$N$5:$R$1000,5,FALSE))</f>
        <v/>
      </c>
      <c r="L771" s="32" t="str">
        <f t="shared" si="375"/>
        <v xml:space="preserve">  </v>
      </c>
      <c r="P771" t="b">
        <f t="shared" si="404"/>
        <v>0</v>
      </c>
      <c r="Q771" t="str">
        <f t="shared" si="406"/>
        <v/>
      </c>
      <c r="R771" s="53" t="str">
        <f t="shared" si="398"/>
        <v/>
      </c>
      <c r="S771" s="108" t="str">
        <f t="shared" si="399"/>
        <v/>
      </c>
      <c r="T771" s="81" t="str">
        <f t="shared" si="400"/>
        <v/>
      </c>
      <c r="U771" s="105" t="str">
        <f t="shared" ca="1" si="407"/>
        <v/>
      </c>
      <c r="V771" s="105" t="str">
        <f t="shared" ca="1" si="407"/>
        <v/>
      </c>
      <c r="W771" s="105" t="str">
        <f t="shared" ca="1" si="407"/>
        <v/>
      </c>
      <c r="X771" s="105" t="str">
        <f t="shared" ca="1" si="407"/>
        <v/>
      </c>
      <c r="Y771" s="105" t="str">
        <f t="shared" ca="1" si="407"/>
        <v/>
      </c>
      <c r="AB771" s="111" t="str">
        <f t="shared" si="401"/>
        <v xml:space="preserve"> </v>
      </c>
      <c r="AC771" s="135"/>
      <c r="AD771" s="136"/>
      <c r="AE771" s="118" t="str">
        <f t="shared" si="377"/>
        <v/>
      </c>
      <c r="AF771" s="135"/>
      <c r="AG771" s="136"/>
      <c r="AH771" s="118" t="str">
        <f t="shared" si="378"/>
        <v/>
      </c>
      <c r="AI771" s="135"/>
      <c r="AJ771" s="136"/>
      <c r="AK771" s="118" t="str">
        <f t="shared" si="379"/>
        <v/>
      </c>
      <c r="AL771" s="135"/>
      <c r="AM771" s="136"/>
      <c r="AN771" s="118" t="str">
        <f t="shared" si="380"/>
        <v/>
      </c>
      <c r="AO771" s="135"/>
      <c r="AP771" s="136"/>
      <c r="AQ771" s="118" t="str">
        <f t="shared" si="381"/>
        <v/>
      </c>
      <c r="AT771" s="111" t="str">
        <f t="shared" si="382"/>
        <v xml:space="preserve"> </v>
      </c>
      <c r="AU771" t="str">
        <f t="shared" ca="1" si="383"/>
        <v/>
      </c>
      <c r="AV771" s="53" t="str">
        <f t="shared" ca="1" si="384"/>
        <v/>
      </c>
      <c r="AW771" t="str">
        <f t="shared" ca="1" si="385"/>
        <v/>
      </c>
      <c r="AX771" s="121" t="str">
        <f t="shared" ca="1" si="386"/>
        <v/>
      </c>
      <c r="AY771" s="53" t="str">
        <f t="shared" ca="1" si="387"/>
        <v/>
      </c>
      <c r="AZ771" t="str">
        <f t="shared" ca="1" si="388"/>
        <v/>
      </c>
      <c r="BA771" s="121" t="str">
        <f t="shared" ca="1" si="389"/>
        <v/>
      </c>
      <c r="BB771" s="53" t="str">
        <f t="shared" ca="1" si="390"/>
        <v/>
      </c>
      <c r="BC771" t="str">
        <f t="shared" ca="1" si="391"/>
        <v/>
      </c>
      <c r="BD771" s="121" t="str">
        <f t="shared" ca="1" si="392"/>
        <v/>
      </c>
      <c r="BE771" s="53" t="str">
        <f t="shared" ca="1" si="393"/>
        <v/>
      </c>
      <c r="BF771" t="str">
        <f t="shared" ca="1" si="394"/>
        <v/>
      </c>
      <c r="BG771" s="121" t="str">
        <f t="shared" ca="1" si="395"/>
        <v/>
      </c>
      <c r="BH771" s="53" t="str">
        <f t="shared" ca="1" si="396"/>
        <v/>
      </c>
    </row>
    <row r="772" spans="1:60" ht="15.75" thickBot="1" x14ac:dyDescent="0.3">
      <c r="A772" s="48"/>
      <c r="B772" s="48"/>
      <c r="C772" s="48"/>
      <c r="D772" s="48"/>
      <c r="E772" s="48"/>
      <c r="F772" s="48"/>
      <c r="G772" s="48"/>
      <c r="H772" s="48"/>
      <c r="I772" s="48"/>
      <c r="J772" s="220" t="str">
        <f>IF(ISBLANK($G772),"",VLOOKUP($G772,'Chp 3 - Condition Assessment'!$N$5:$R$1000,4,FALSE))</f>
        <v/>
      </c>
      <c r="K772" s="105" t="str">
        <f>IF(ISBLANK($G772),"",VLOOKUP($G772,'Chp 3 - Condition Assessment'!$N$5:$R$1000,5,FALSE))</f>
        <v/>
      </c>
      <c r="L772" s="32" t="str">
        <f t="shared" si="375"/>
        <v xml:space="preserve">  </v>
      </c>
      <c r="P772" t="b">
        <f t="shared" si="404"/>
        <v>0</v>
      </c>
      <c r="Q772" t="str">
        <f t="shared" si="406"/>
        <v/>
      </c>
      <c r="R772" s="53" t="str">
        <f t="shared" si="398"/>
        <v/>
      </c>
      <c r="S772" s="108" t="str">
        <f t="shared" si="399"/>
        <v/>
      </c>
      <c r="T772" s="81" t="str">
        <f t="shared" si="400"/>
        <v/>
      </c>
      <c r="U772" s="105" t="str">
        <f t="shared" ca="1" si="407"/>
        <v/>
      </c>
      <c r="V772" s="105" t="str">
        <f t="shared" ca="1" si="407"/>
        <v/>
      </c>
      <c r="W772" s="105" t="str">
        <f t="shared" ca="1" si="407"/>
        <v/>
      </c>
      <c r="X772" s="105" t="str">
        <f t="shared" ca="1" si="407"/>
        <v/>
      </c>
      <c r="Y772" s="105" t="str">
        <f t="shared" ca="1" si="407"/>
        <v/>
      </c>
      <c r="AB772" s="111" t="str">
        <f t="shared" si="401"/>
        <v xml:space="preserve"> </v>
      </c>
      <c r="AC772" s="135"/>
      <c r="AD772" s="136"/>
      <c r="AE772" s="118" t="str">
        <f t="shared" si="377"/>
        <v/>
      </c>
      <c r="AF772" s="135"/>
      <c r="AG772" s="136"/>
      <c r="AH772" s="118" t="str">
        <f t="shared" si="378"/>
        <v/>
      </c>
      <c r="AI772" s="135"/>
      <c r="AJ772" s="136"/>
      <c r="AK772" s="118" t="str">
        <f t="shared" si="379"/>
        <v/>
      </c>
      <c r="AL772" s="135"/>
      <c r="AM772" s="136"/>
      <c r="AN772" s="118" t="str">
        <f t="shared" si="380"/>
        <v/>
      </c>
      <c r="AO772" s="135"/>
      <c r="AP772" s="136"/>
      <c r="AQ772" s="118" t="str">
        <f t="shared" si="381"/>
        <v/>
      </c>
      <c r="AT772" s="111" t="str">
        <f t="shared" si="382"/>
        <v xml:space="preserve"> </v>
      </c>
      <c r="AU772" t="str">
        <f t="shared" ca="1" si="383"/>
        <v/>
      </c>
      <c r="AV772" s="53" t="str">
        <f t="shared" ca="1" si="384"/>
        <v/>
      </c>
      <c r="AW772" t="str">
        <f t="shared" ca="1" si="385"/>
        <v/>
      </c>
      <c r="AX772" s="121" t="str">
        <f t="shared" ca="1" si="386"/>
        <v/>
      </c>
      <c r="AY772" s="53" t="str">
        <f t="shared" ca="1" si="387"/>
        <v/>
      </c>
      <c r="AZ772" t="str">
        <f t="shared" ca="1" si="388"/>
        <v/>
      </c>
      <c r="BA772" s="121" t="str">
        <f t="shared" ca="1" si="389"/>
        <v/>
      </c>
      <c r="BB772" s="53" t="str">
        <f t="shared" ca="1" si="390"/>
        <v/>
      </c>
      <c r="BC772" t="str">
        <f t="shared" ca="1" si="391"/>
        <v/>
      </c>
      <c r="BD772" s="121" t="str">
        <f t="shared" ca="1" si="392"/>
        <v/>
      </c>
      <c r="BE772" s="53" t="str">
        <f t="shared" ca="1" si="393"/>
        <v/>
      </c>
      <c r="BF772" t="str">
        <f t="shared" ca="1" si="394"/>
        <v/>
      </c>
      <c r="BG772" s="121" t="str">
        <f t="shared" ca="1" si="395"/>
        <v/>
      </c>
      <c r="BH772" s="53" t="str">
        <f t="shared" ca="1" si="396"/>
        <v/>
      </c>
    </row>
    <row r="773" spans="1:60" ht="15.75" thickBot="1" x14ac:dyDescent="0.3">
      <c r="A773" s="48"/>
      <c r="B773" s="48"/>
      <c r="C773" s="48"/>
      <c r="D773" s="48"/>
      <c r="E773" s="48"/>
      <c r="F773" s="48"/>
      <c r="G773" s="48"/>
      <c r="H773" s="48"/>
      <c r="I773" s="48"/>
      <c r="J773" s="220" t="str">
        <f>IF(ISBLANK($G773),"",VLOOKUP($G773,'Chp 3 - Condition Assessment'!$N$5:$R$1000,4,FALSE))</f>
        <v/>
      </c>
      <c r="K773" s="105" t="str">
        <f>IF(ISBLANK($G773),"",VLOOKUP($G773,'Chp 3 - Condition Assessment'!$N$5:$R$1000,5,FALSE))</f>
        <v/>
      </c>
      <c r="L773" s="32" t="str">
        <f t="shared" si="375"/>
        <v xml:space="preserve">  </v>
      </c>
      <c r="P773" t="b">
        <f t="shared" si="404"/>
        <v>0</v>
      </c>
      <c r="Q773" t="str">
        <f t="shared" si="406"/>
        <v/>
      </c>
      <c r="R773" s="53" t="str">
        <f t="shared" si="398"/>
        <v/>
      </c>
      <c r="S773" s="108" t="str">
        <f t="shared" si="399"/>
        <v/>
      </c>
      <c r="T773" s="81" t="str">
        <f t="shared" si="400"/>
        <v/>
      </c>
      <c r="U773" s="105" t="str">
        <f t="shared" ca="1" si="407"/>
        <v/>
      </c>
      <c r="V773" s="105" t="str">
        <f t="shared" ca="1" si="407"/>
        <v/>
      </c>
      <c r="W773" s="105" t="str">
        <f t="shared" ca="1" si="407"/>
        <v/>
      </c>
      <c r="X773" s="105" t="str">
        <f t="shared" ca="1" si="407"/>
        <v/>
      </c>
      <c r="Y773" s="105" t="str">
        <f t="shared" ca="1" si="407"/>
        <v/>
      </c>
      <c r="AB773" s="111" t="str">
        <f t="shared" si="401"/>
        <v xml:space="preserve"> </v>
      </c>
      <c r="AC773" s="135"/>
      <c r="AD773" s="136"/>
      <c r="AE773" s="118" t="str">
        <f t="shared" si="377"/>
        <v/>
      </c>
      <c r="AF773" s="135"/>
      <c r="AG773" s="136"/>
      <c r="AH773" s="118" t="str">
        <f t="shared" si="378"/>
        <v/>
      </c>
      <c r="AI773" s="135"/>
      <c r="AJ773" s="136"/>
      <c r="AK773" s="118" t="str">
        <f t="shared" si="379"/>
        <v/>
      </c>
      <c r="AL773" s="135"/>
      <c r="AM773" s="136"/>
      <c r="AN773" s="118" t="str">
        <f t="shared" si="380"/>
        <v/>
      </c>
      <c r="AO773" s="135"/>
      <c r="AP773" s="136"/>
      <c r="AQ773" s="118" t="str">
        <f t="shared" si="381"/>
        <v/>
      </c>
      <c r="AT773" s="111" t="str">
        <f t="shared" si="382"/>
        <v xml:space="preserve"> </v>
      </c>
      <c r="AU773" t="str">
        <f t="shared" ca="1" si="383"/>
        <v/>
      </c>
      <c r="AV773" s="53" t="str">
        <f t="shared" ca="1" si="384"/>
        <v/>
      </c>
      <c r="AW773" t="str">
        <f t="shared" ca="1" si="385"/>
        <v/>
      </c>
      <c r="AX773" s="121" t="str">
        <f t="shared" ca="1" si="386"/>
        <v/>
      </c>
      <c r="AY773" s="53" t="str">
        <f t="shared" ca="1" si="387"/>
        <v/>
      </c>
      <c r="AZ773" t="str">
        <f t="shared" ca="1" si="388"/>
        <v/>
      </c>
      <c r="BA773" s="121" t="str">
        <f t="shared" ca="1" si="389"/>
        <v/>
      </c>
      <c r="BB773" s="53" t="str">
        <f t="shared" ca="1" si="390"/>
        <v/>
      </c>
      <c r="BC773" t="str">
        <f t="shared" ca="1" si="391"/>
        <v/>
      </c>
      <c r="BD773" s="121" t="str">
        <f t="shared" ca="1" si="392"/>
        <v/>
      </c>
      <c r="BE773" s="53" t="str">
        <f t="shared" ca="1" si="393"/>
        <v/>
      </c>
      <c r="BF773" t="str">
        <f t="shared" ca="1" si="394"/>
        <v/>
      </c>
      <c r="BG773" s="121" t="str">
        <f t="shared" ca="1" si="395"/>
        <v/>
      </c>
      <c r="BH773" s="53" t="str">
        <f t="shared" ca="1" si="396"/>
        <v/>
      </c>
    </row>
    <row r="774" spans="1:60" ht="15.75" thickBot="1" x14ac:dyDescent="0.3">
      <c r="A774" s="48"/>
      <c r="B774" s="48"/>
      <c r="C774" s="48"/>
      <c r="D774" s="48"/>
      <c r="E774" s="48"/>
      <c r="F774" s="48"/>
      <c r="G774" s="48"/>
      <c r="H774" s="48"/>
      <c r="I774" s="48"/>
      <c r="J774" s="220" t="str">
        <f>IF(ISBLANK($G774),"",VLOOKUP($G774,'Chp 3 - Condition Assessment'!$N$5:$R$1000,4,FALSE))</f>
        <v/>
      </c>
      <c r="K774" s="105" t="str">
        <f>IF(ISBLANK($G774),"",VLOOKUP($G774,'Chp 3 - Condition Assessment'!$N$5:$R$1000,5,FALSE))</f>
        <v/>
      </c>
      <c r="L774" s="32" t="str">
        <f t="shared" si="375"/>
        <v xml:space="preserve">  </v>
      </c>
      <c r="P774" t="b">
        <f t="shared" si="404"/>
        <v>0</v>
      </c>
      <c r="Q774" t="str">
        <f t="shared" si="406"/>
        <v/>
      </c>
      <c r="R774" s="53" t="str">
        <f t="shared" si="398"/>
        <v/>
      </c>
      <c r="S774" s="108" t="str">
        <f t="shared" si="399"/>
        <v/>
      </c>
      <c r="T774" s="81" t="str">
        <f t="shared" si="400"/>
        <v/>
      </c>
      <c r="U774" s="105" t="str">
        <f t="shared" ca="1" si="407"/>
        <v/>
      </c>
      <c r="V774" s="105" t="str">
        <f t="shared" ca="1" si="407"/>
        <v/>
      </c>
      <c r="W774" s="105" t="str">
        <f t="shared" ca="1" si="407"/>
        <v/>
      </c>
      <c r="X774" s="105" t="str">
        <f t="shared" ca="1" si="407"/>
        <v/>
      </c>
      <c r="Y774" s="105" t="str">
        <f t="shared" ca="1" si="407"/>
        <v/>
      </c>
      <c r="AB774" s="111" t="str">
        <f t="shared" si="401"/>
        <v xml:space="preserve"> </v>
      </c>
      <c r="AC774" s="135"/>
      <c r="AD774" s="136"/>
      <c r="AE774" s="118" t="str">
        <f t="shared" si="377"/>
        <v/>
      </c>
      <c r="AF774" s="135"/>
      <c r="AG774" s="136"/>
      <c r="AH774" s="118" t="str">
        <f t="shared" si="378"/>
        <v/>
      </c>
      <c r="AI774" s="135"/>
      <c r="AJ774" s="136"/>
      <c r="AK774" s="118" t="str">
        <f t="shared" si="379"/>
        <v/>
      </c>
      <c r="AL774" s="135"/>
      <c r="AM774" s="136"/>
      <c r="AN774" s="118" t="str">
        <f t="shared" si="380"/>
        <v/>
      </c>
      <c r="AO774" s="135"/>
      <c r="AP774" s="136"/>
      <c r="AQ774" s="118" t="str">
        <f t="shared" si="381"/>
        <v/>
      </c>
      <c r="AT774" s="111" t="str">
        <f t="shared" si="382"/>
        <v xml:space="preserve"> </v>
      </c>
      <c r="AU774" t="str">
        <f t="shared" ca="1" si="383"/>
        <v/>
      </c>
      <c r="AV774" s="53" t="str">
        <f t="shared" ca="1" si="384"/>
        <v/>
      </c>
      <c r="AW774" t="str">
        <f t="shared" ca="1" si="385"/>
        <v/>
      </c>
      <c r="AX774" s="121" t="str">
        <f t="shared" ca="1" si="386"/>
        <v/>
      </c>
      <c r="AY774" s="53" t="str">
        <f t="shared" ca="1" si="387"/>
        <v/>
      </c>
      <c r="AZ774" t="str">
        <f t="shared" ca="1" si="388"/>
        <v/>
      </c>
      <c r="BA774" s="121" t="str">
        <f t="shared" ca="1" si="389"/>
        <v/>
      </c>
      <c r="BB774" s="53" t="str">
        <f t="shared" ca="1" si="390"/>
        <v/>
      </c>
      <c r="BC774" t="str">
        <f t="shared" ca="1" si="391"/>
        <v/>
      </c>
      <c r="BD774" s="121" t="str">
        <f t="shared" ca="1" si="392"/>
        <v/>
      </c>
      <c r="BE774" s="53" t="str">
        <f t="shared" ca="1" si="393"/>
        <v/>
      </c>
      <c r="BF774" t="str">
        <f t="shared" ca="1" si="394"/>
        <v/>
      </c>
      <c r="BG774" s="121" t="str">
        <f t="shared" ca="1" si="395"/>
        <v/>
      </c>
      <c r="BH774" s="53" t="str">
        <f t="shared" ca="1" si="396"/>
        <v/>
      </c>
    </row>
    <row r="775" spans="1:60" ht="15.75" thickBot="1" x14ac:dyDescent="0.3">
      <c r="A775" s="48"/>
      <c r="B775" s="48"/>
      <c r="C775" s="48"/>
      <c r="D775" s="48"/>
      <c r="E775" s="48"/>
      <c r="F775" s="48"/>
      <c r="G775" s="48"/>
      <c r="H775" s="48"/>
      <c r="I775" s="48"/>
      <c r="J775" s="220" t="str">
        <f>IF(ISBLANK($G775),"",VLOOKUP($G775,'Chp 3 - Condition Assessment'!$N$5:$R$1000,4,FALSE))</f>
        <v/>
      </c>
      <c r="K775" s="105" t="str">
        <f>IF(ISBLANK($G775),"",VLOOKUP($G775,'Chp 3 - Condition Assessment'!$N$5:$R$1000,5,FALSE))</f>
        <v/>
      </c>
      <c r="L775" s="32" t="str">
        <f t="shared" si="375"/>
        <v xml:space="preserve">  </v>
      </c>
      <c r="P775" t="b">
        <f t="shared" si="404"/>
        <v>0</v>
      </c>
      <c r="Q775" t="str">
        <f t="shared" si="406"/>
        <v/>
      </c>
      <c r="R775" s="53" t="str">
        <f t="shared" si="398"/>
        <v/>
      </c>
      <c r="S775" s="108" t="str">
        <f t="shared" si="399"/>
        <v/>
      </c>
      <c r="T775" s="81" t="str">
        <f t="shared" si="400"/>
        <v/>
      </c>
      <c r="U775" s="105" t="str">
        <f t="shared" ca="1" si="407"/>
        <v/>
      </c>
      <c r="V775" s="105" t="str">
        <f t="shared" ca="1" si="407"/>
        <v/>
      </c>
      <c r="W775" s="105" t="str">
        <f t="shared" ca="1" si="407"/>
        <v/>
      </c>
      <c r="X775" s="105" t="str">
        <f t="shared" ca="1" si="407"/>
        <v/>
      </c>
      <c r="Y775" s="105" t="str">
        <f t="shared" ca="1" si="407"/>
        <v/>
      </c>
      <c r="AB775" s="111" t="str">
        <f t="shared" si="401"/>
        <v xml:space="preserve"> </v>
      </c>
      <c r="AC775" s="135"/>
      <c r="AD775" s="136"/>
      <c r="AE775" s="118" t="str">
        <f t="shared" si="377"/>
        <v/>
      </c>
      <c r="AF775" s="135"/>
      <c r="AG775" s="136"/>
      <c r="AH775" s="118" t="str">
        <f t="shared" si="378"/>
        <v/>
      </c>
      <c r="AI775" s="135"/>
      <c r="AJ775" s="136"/>
      <c r="AK775" s="118" t="str">
        <f t="shared" si="379"/>
        <v/>
      </c>
      <c r="AL775" s="135"/>
      <c r="AM775" s="136"/>
      <c r="AN775" s="118" t="str">
        <f t="shared" si="380"/>
        <v/>
      </c>
      <c r="AO775" s="135"/>
      <c r="AP775" s="136"/>
      <c r="AQ775" s="118" t="str">
        <f t="shared" si="381"/>
        <v/>
      </c>
      <c r="AT775" s="111" t="str">
        <f t="shared" si="382"/>
        <v xml:space="preserve"> </v>
      </c>
      <c r="AU775" t="str">
        <f t="shared" ca="1" si="383"/>
        <v/>
      </c>
      <c r="AV775" s="53" t="str">
        <f t="shared" ca="1" si="384"/>
        <v/>
      </c>
      <c r="AW775" t="str">
        <f t="shared" ca="1" si="385"/>
        <v/>
      </c>
      <c r="AX775" s="121" t="str">
        <f t="shared" ca="1" si="386"/>
        <v/>
      </c>
      <c r="AY775" s="53" t="str">
        <f t="shared" ca="1" si="387"/>
        <v/>
      </c>
      <c r="AZ775" t="str">
        <f t="shared" ca="1" si="388"/>
        <v/>
      </c>
      <c r="BA775" s="121" t="str">
        <f t="shared" ca="1" si="389"/>
        <v/>
      </c>
      <c r="BB775" s="53" t="str">
        <f t="shared" ca="1" si="390"/>
        <v/>
      </c>
      <c r="BC775" t="str">
        <f t="shared" ca="1" si="391"/>
        <v/>
      </c>
      <c r="BD775" s="121" t="str">
        <f t="shared" ca="1" si="392"/>
        <v/>
      </c>
      <c r="BE775" s="53" t="str">
        <f t="shared" ca="1" si="393"/>
        <v/>
      </c>
      <c r="BF775" t="str">
        <f t="shared" ca="1" si="394"/>
        <v/>
      </c>
      <c r="BG775" s="121" t="str">
        <f t="shared" ca="1" si="395"/>
        <v/>
      </c>
      <c r="BH775" s="53" t="str">
        <f t="shared" ca="1" si="396"/>
        <v/>
      </c>
    </row>
    <row r="776" spans="1:60" ht="15.75" thickBot="1" x14ac:dyDescent="0.3">
      <c r="A776" s="48"/>
      <c r="B776" s="48"/>
      <c r="C776" s="48"/>
      <c r="D776" s="48"/>
      <c r="E776" s="48"/>
      <c r="F776" s="48"/>
      <c r="G776" s="48"/>
      <c r="H776" s="48"/>
      <c r="I776" s="48"/>
      <c r="J776" s="220" t="str">
        <f>IF(ISBLANK($G776),"",VLOOKUP($G776,'Chp 3 - Condition Assessment'!$N$5:$R$1000,4,FALSE))</f>
        <v/>
      </c>
      <c r="K776" s="105" t="str">
        <f>IF(ISBLANK($G776),"",VLOOKUP($G776,'Chp 3 - Condition Assessment'!$N$5:$R$1000,5,FALSE))</f>
        <v/>
      </c>
      <c r="L776" s="32" t="str">
        <f t="shared" si="375"/>
        <v xml:space="preserve">  </v>
      </c>
      <c r="P776" t="b">
        <f t="shared" si="404"/>
        <v>0</v>
      </c>
      <c r="Q776" t="str">
        <f t="shared" si="406"/>
        <v/>
      </c>
      <c r="R776" s="53" t="str">
        <f t="shared" si="398"/>
        <v/>
      </c>
      <c r="S776" s="108" t="str">
        <f t="shared" si="399"/>
        <v/>
      </c>
      <c r="T776" s="81" t="str">
        <f t="shared" si="400"/>
        <v/>
      </c>
      <c r="U776" s="105" t="str">
        <f t="shared" ref="U776:Y785" ca="1" si="408">IFERROR(IF((U$10-$S776)&lt;=$T776,$Q776,0),"")</f>
        <v/>
      </c>
      <c r="V776" s="105" t="str">
        <f t="shared" ca="1" si="408"/>
        <v/>
      </c>
      <c r="W776" s="105" t="str">
        <f t="shared" ca="1" si="408"/>
        <v/>
      </c>
      <c r="X776" s="105" t="str">
        <f t="shared" ca="1" si="408"/>
        <v/>
      </c>
      <c r="Y776" s="105" t="str">
        <f t="shared" ca="1" si="408"/>
        <v/>
      </c>
      <c r="AB776" s="111" t="str">
        <f t="shared" si="401"/>
        <v xml:space="preserve"> </v>
      </c>
      <c r="AC776" s="135"/>
      <c r="AD776" s="136"/>
      <c r="AE776" s="118" t="str">
        <f t="shared" si="377"/>
        <v/>
      </c>
      <c r="AF776" s="135"/>
      <c r="AG776" s="136"/>
      <c r="AH776" s="118" t="str">
        <f t="shared" si="378"/>
        <v/>
      </c>
      <c r="AI776" s="135"/>
      <c r="AJ776" s="136"/>
      <c r="AK776" s="118" t="str">
        <f t="shared" si="379"/>
        <v/>
      </c>
      <c r="AL776" s="135"/>
      <c r="AM776" s="136"/>
      <c r="AN776" s="118" t="str">
        <f t="shared" si="380"/>
        <v/>
      </c>
      <c r="AO776" s="135"/>
      <c r="AP776" s="136"/>
      <c r="AQ776" s="118" t="str">
        <f t="shared" si="381"/>
        <v/>
      </c>
      <c r="AT776" s="111" t="str">
        <f t="shared" si="382"/>
        <v xml:space="preserve"> </v>
      </c>
      <c r="AU776" t="str">
        <f t="shared" ca="1" si="383"/>
        <v/>
      </c>
      <c r="AV776" s="53" t="str">
        <f t="shared" ca="1" si="384"/>
        <v/>
      </c>
      <c r="AW776" t="str">
        <f t="shared" ca="1" si="385"/>
        <v/>
      </c>
      <c r="AX776" s="121" t="str">
        <f t="shared" ca="1" si="386"/>
        <v/>
      </c>
      <c r="AY776" s="53" t="str">
        <f t="shared" ca="1" si="387"/>
        <v/>
      </c>
      <c r="AZ776" t="str">
        <f t="shared" ca="1" si="388"/>
        <v/>
      </c>
      <c r="BA776" s="121" t="str">
        <f t="shared" ca="1" si="389"/>
        <v/>
      </c>
      <c r="BB776" s="53" t="str">
        <f t="shared" ca="1" si="390"/>
        <v/>
      </c>
      <c r="BC776" t="str">
        <f t="shared" ca="1" si="391"/>
        <v/>
      </c>
      <c r="BD776" s="121" t="str">
        <f t="shared" ca="1" si="392"/>
        <v/>
      </c>
      <c r="BE776" s="53" t="str">
        <f t="shared" ca="1" si="393"/>
        <v/>
      </c>
      <c r="BF776" t="str">
        <f t="shared" ca="1" si="394"/>
        <v/>
      </c>
      <c r="BG776" s="121" t="str">
        <f t="shared" ca="1" si="395"/>
        <v/>
      </c>
      <c r="BH776" s="53" t="str">
        <f t="shared" ca="1" si="396"/>
        <v/>
      </c>
    </row>
    <row r="777" spans="1:60" ht="15.75" thickBot="1" x14ac:dyDescent="0.3">
      <c r="A777" s="48"/>
      <c r="B777" s="48"/>
      <c r="C777" s="48"/>
      <c r="D777" s="48"/>
      <c r="E777" s="48"/>
      <c r="F777" s="48"/>
      <c r="G777" s="48"/>
      <c r="H777" s="48"/>
      <c r="I777" s="48"/>
      <c r="J777" s="220" t="str">
        <f>IF(ISBLANK($G777),"",VLOOKUP($G777,'Chp 3 - Condition Assessment'!$N$5:$R$1000,4,FALSE))</f>
        <v/>
      </c>
      <c r="K777" s="105" t="str">
        <f>IF(ISBLANK($G777),"",VLOOKUP($G777,'Chp 3 - Condition Assessment'!$N$5:$R$1000,5,FALSE))</f>
        <v/>
      </c>
      <c r="L777" s="32" t="str">
        <f t="shared" si="375"/>
        <v xml:space="preserve">  </v>
      </c>
      <c r="P777" t="b">
        <f t="shared" si="404"/>
        <v>0</v>
      </c>
      <c r="Q777" t="str">
        <f t="shared" si="406"/>
        <v/>
      </c>
      <c r="R777" s="53" t="str">
        <f t="shared" si="398"/>
        <v/>
      </c>
      <c r="S777" s="108" t="str">
        <f t="shared" si="399"/>
        <v/>
      </c>
      <c r="T777" s="81" t="str">
        <f t="shared" si="400"/>
        <v/>
      </c>
      <c r="U777" s="105" t="str">
        <f t="shared" ca="1" si="408"/>
        <v/>
      </c>
      <c r="V777" s="105" t="str">
        <f t="shared" ca="1" si="408"/>
        <v/>
      </c>
      <c r="W777" s="105" t="str">
        <f t="shared" ca="1" si="408"/>
        <v/>
      </c>
      <c r="X777" s="105" t="str">
        <f t="shared" ca="1" si="408"/>
        <v/>
      </c>
      <c r="Y777" s="105" t="str">
        <f t="shared" ca="1" si="408"/>
        <v/>
      </c>
      <c r="AB777" s="111" t="str">
        <f t="shared" si="401"/>
        <v xml:space="preserve"> </v>
      </c>
      <c r="AC777" s="135"/>
      <c r="AD777" s="136"/>
      <c r="AE777" s="118" t="str">
        <f t="shared" si="377"/>
        <v/>
      </c>
      <c r="AF777" s="135"/>
      <c r="AG777" s="136"/>
      <c r="AH777" s="118" t="str">
        <f t="shared" si="378"/>
        <v/>
      </c>
      <c r="AI777" s="135"/>
      <c r="AJ777" s="136"/>
      <c r="AK777" s="118" t="str">
        <f t="shared" si="379"/>
        <v/>
      </c>
      <c r="AL777" s="135"/>
      <c r="AM777" s="136"/>
      <c r="AN777" s="118" t="str">
        <f t="shared" si="380"/>
        <v/>
      </c>
      <c r="AO777" s="135"/>
      <c r="AP777" s="136"/>
      <c r="AQ777" s="118" t="str">
        <f t="shared" si="381"/>
        <v/>
      </c>
      <c r="AT777" s="111" t="str">
        <f t="shared" si="382"/>
        <v xml:space="preserve"> </v>
      </c>
      <c r="AU777" t="str">
        <f t="shared" ca="1" si="383"/>
        <v/>
      </c>
      <c r="AV777" s="53" t="str">
        <f t="shared" ca="1" si="384"/>
        <v/>
      </c>
      <c r="AW777" t="str">
        <f t="shared" ca="1" si="385"/>
        <v/>
      </c>
      <c r="AX777" s="121" t="str">
        <f t="shared" ca="1" si="386"/>
        <v/>
      </c>
      <c r="AY777" s="53" t="str">
        <f t="shared" ca="1" si="387"/>
        <v/>
      </c>
      <c r="AZ777" t="str">
        <f t="shared" ca="1" si="388"/>
        <v/>
      </c>
      <c r="BA777" s="121" t="str">
        <f t="shared" ca="1" si="389"/>
        <v/>
      </c>
      <c r="BB777" s="53" t="str">
        <f t="shared" ca="1" si="390"/>
        <v/>
      </c>
      <c r="BC777" t="str">
        <f t="shared" ca="1" si="391"/>
        <v/>
      </c>
      <c r="BD777" s="121" t="str">
        <f t="shared" ca="1" si="392"/>
        <v/>
      </c>
      <c r="BE777" s="53" t="str">
        <f t="shared" ca="1" si="393"/>
        <v/>
      </c>
      <c r="BF777" t="str">
        <f t="shared" ca="1" si="394"/>
        <v/>
      </c>
      <c r="BG777" s="121" t="str">
        <f t="shared" ca="1" si="395"/>
        <v/>
      </c>
      <c r="BH777" s="53" t="str">
        <f t="shared" ca="1" si="396"/>
        <v/>
      </c>
    </row>
    <row r="778" spans="1:60" ht="15.75" thickBot="1" x14ac:dyDescent="0.3">
      <c r="A778" s="48"/>
      <c r="B778" s="48"/>
      <c r="C778" s="48"/>
      <c r="D778" s="48"/>
      <c r="E778" s="48"/>
      <c r="F778" s="48"/>
      <c r="G778" s="48"/>
      <c r="H778" s="48"/>
      <c r="I778" s="48"/>
      <c r="J778" s="220" t="str">
        <f>IF(ISBLANK($G778),"",VLOOKUP($G778,'Chp 3 - Condition Assessment'!$N$5:$R$1000,4,FALSE))</f>
        <v/>
      </c>
      <c r="K778" s="105" t="str">
        <f>IF(ISBLANK($G778),"",VLOOKUP($G778,'Chp 3 - Condition Assessment'!$N$5:$R$1000,5,FALSE))</f>
        <v/>
      </c>
      <c r="L778" s="32" t="str">
        <f t="shared" si="375"/>
        <v xml:space="preserve">  </v>
      </c>
      <c r="P778" t="b">
        <f t="shared" si="404"/>
        <v>0</v>
      </c>
      <c r="Q778" t="str">
        <f t="shared" si="406"/>
        <v/>
      </c>
      <c r="R778" s="53" t="str">
        <f t="shared" si="398"/>
        <v/>
      </c>
      <c r="S778" s="108" t="str">
        <f t="shared" si="399"/>
        <v/>
      </c>
      <c r="T778" s="81" t="str">
        <f t="shared" si="400"/>
        <v/>
      </c>
      <c r="U778" s="105" t="str">
        <f t="shared" ca="1" si="408"/>
        <v/>
      </c>
      <c r="V778" s="105" t="str">
        <f t="shared" ca="1" si="408"/>
        <v/>
      </c>
      <c r="W778" s="105" t="str">
        <f t="shared" ca="1" si="408"/>
        <v/>
      </c>
      <c r="X778" s="105" t="str">
        <f t="shared" ca="1" si="408"/>
        <v/>
      </c>
      <c r="Y778" s="105" t="str">
        <f t="shared" ca="1" si="408"/>
        <v/>
      </c>
      <c r="AB778" s="111" t="str">
        <f t="shared" si="401"/>
        <v xml:space="preserve"> </v>
      </c>
      <c r="AC778" s="135"/>
      <c r="AD778" s="136"/>
      <c r="AE778" s="118" t="str">
        <f t="shared" si="377"/>
        <v/>
      </c>
      <c r="AF778" s="135"/>
      <c r="AG778" s="136"/>
      <c r="AH778" s="118" t="str">
        <f t="shared" si="378"/>
        <v/>
      </c>
      <c r="AI778" s="135"/>
      <c r="AJ778" s="136"/>
      <c r="AK778" s="118" t="str">
        <f t="shared" si="379"/>
        <v/>
      </c>
      <c r="AL778" s="135"/>
      <c r="AM778" s="136"/>
      <c r="AN778" s="118" t="str">
        <f t="shared" si="380"/>
        <v/>
      </c>
      <c r="AO778" s="135"/>
      <c r="AP778" s="136"/>
      <c r="AQ778" s="118" t="str">
        <f t="shared" si="381"/>
        <v/>
      </c>
      <c r="AT778" s="111" t="str">
        <f t="shared" si="382"/>
        <v xml:space="preserve"> </v>
      </c>
      <c r="AU778" t="str">
        <f t="shared" ca="1" si="383"/>
        <v/>
      </c>
      <c r="AV778" s="53" t="str">
        <f t="shared" ca="1" si="384"/>
        <v/>
      </c>
      <c r="AW778" t="str">
        <f t="shared" ca="1" si="385"/>
        <v/>
      </c>
      <c r="AX778" s="121" t="str">
        <f t="shared" ca="1" si="386"/>
        <v/>
      </c>
      <c r="AY778" s="53" t="str">
        <f t="shared" ca="1" si="387"/>
        <v/>
      </c>
      <c r="AZ778" t="str">
        <f t="shared" ca="1" si="388"/>
        <v/>
      </c>
      <c r="BA778" s="121" t="str">
        <f t="shared" ca="1" si="389"/>
        <v/>
      </c>
      <c r="BB778" s="53" t="str">
        <f t="shared" ca="1" si="390"/>
        <v/>
      </c>
      <c r="BC778" t="str">
        <f t="shared" ca="1" si="391"/>
        <v/>
      </c>
      <c r="BD778" s="121" t="str">
        <f t="shared" ca="1" si="392"/>
        <v/>
      </c>
      <c r="BE778" s="53" t="str">
        <f t="shared" ca="1" si="393"/>
        <v/>
      </c>
      <c r="BF778" t="str">
        <f t="shared" ca="1" si="394"/>
        <v/>
      </c>
      <c r="BG778" s="121" t="str">
        <f t="shared" ca="1" si="395"/>
        <v/>
      </c>
      <c r="BH778" s="53" t="str">
        <f t="shared" ca="1" si="396"/>
        <v/>
      </c>
    </row>
    <row r="779" spans="1:60" ht="15.75" thickBot="1" x14ac:dyDescent="0.3">
      <c r="A779" s="48"/>
      <c r="B779" s="48"/>
      <c r="C779" s="48"/>
      <c r="D779" s="48"/>
      <c r="E779" s="48"/>
      <c r="F779" s="48"/>
      <c r="G779" s="48"/>
      <c r="H779" s="48"/>
      <c r="I779" s="48"/>
      <c r="J779" s="220" t="str">
        <f>IF(ISBLANK($G779),"",VLOOKUP($G779,'Chp 3 - Condition Assessment'!$N$5:$R$1000,4,FALSE))</f>
        <v/>
      </c>
      <c r="K779" s="105" t="str">
        <f>IF(ISBLANK($G779),"",VLOOKUP($G779,'Chp 3 - Condition Assessment'!$N$5:$R$1000,5,FALSE))</f>
        <v/>
      </c>
      <c r="L779" s="32" t="str">
        <f t="shared" si="375"/>
        <v xml:space="preserve">  </v>
      </c>
      <c r="P779" t="b">
        <f t="shared" si="404"/>
        <v>0</v>
      </c>
      <c r="Q779" t="str">
        <f t="shared" si="406"/>
        <v/>
      </c>
      <c r="R779" s="53" t="str">
        <f t="shared" si="398"/>
        <v/>
      </c>
      <c r="S779" s="108" t="str">
        <f t="shared" si="399"/>
        <v/>
      </c>
      <c r="T779" s="81" t="str">
        <f t="shared" si="400"/>
        <v/>
      </c>
      <c r="U779" s="105" t="str">
        <f t="shared" ca="1" si="408"/>
        <v/>
      </c>
      <c r="V779" s="105" t="str">
        <f t="shared" ca="1" si="408"/>
        <v/>
      </c>
      <c r="W779" s="105" t="str">
        <f t="shared" ca="1" si="408"/>
        <v/>
      </c>
      <c r="X779" s="105" t="str">
        <f t="shared" ca="1" si="408"/>
        <v/>
      </c>
      <c r="Y779" s="105" t="str">
        <f t="shared" ca="1" si="408"/>
        <v/>
      </c>
      <c r="AB779" s="111" t="str">
        <f t="shared" si="401"/>
        <v xml:space="preserve"> </v>
      </c>
      <c r="AC779" s="135"/>
      <c r="AD779" s="136"/>
      <c r="AE779" s="118" t="str">
        <f t="shared" si="377"/>
        <v/>
      </c>
      <c r="AF779" s="135"/>
      <c r="AG779" s="136"/>
      <c r="AH779" s="118" t="str">
        <f t="shared" si="378"/>
        <v/>
      </c>
      <c r="AI779" s="135"/>
      <c r="AJ779" s="136"/>
      <c r="AK779" s="118" t="str">
        <f t="shared" si="379"/>
        <v/>
      </c>
      <c r="AL779" s="135"/>
      <c r="AM779" s="136"/>
      <c r="AN779" s="118" t="str">
        <f t="shared" si="380"/>
        <v/>
      </c>
      <c r="AO779" s="135"/>
      <c r="AP779" s="136"/>
      <c r="AQ779" s="118" t="str">
        <f t="shared" si="381"/>
        <v/>
      </c>
      <c r="AT779" s="111" t="str">
        <f t="shared" si="382"/>
        <v xml:space="preserve"> </v>
      </c>
      <c r="AU779" t="str">
        <f t="shared" ca="1" si="383"/>
        <v/>
      </c>
      <c r="AV779" s="53" t="str">
        <f t="shared" ca="1" si="384"/>
        <v/>
      </c>
      <c r="AW779" t="str">
        <f t="shared" ca="1" si="385"/>
        <v/>
      </c>
      <c r="AX779" s="121" t="str">
        <f t="shared" ca="1" si="386"/>
        <v/>
      </c>
      <c r="AY779" s="53" t="str">
        <f t="shared" ca="1" si="387"/>
        <v/>
      </c>
      <c r="AZ779" t="str">
        <f t="shared" ca="1" si="388"/>
        <v/>
      </c>
      <c r="BA779" s="121" t="str">
        <f t="shared" ca="1" si="389"/>
        <v/>
      </c>
      <c r="BB779" s="53" t="str">
        <f t="shared" ca="1" si="390"/>
        <v/>
      </c>
      <c r="BC779" t="str">
        <f t="shared" ca="1" si="391"/>
        <v/>
      </c>
      <c r="BD779" s="121" t="str">
        <f t="shared" ca="1" si="392"/>
        <v/>
      </c>
      <c r="BE779" s="53" t="str">
        <f t="shared" ca="1" si="393"/>
        <v/>
      </c>
      <c r="BF779" t="str">
        <f t="shared" ca="1" si="394"/>
        <v/>
      </c>
      <c r="BG779" s="121" t="str">
        <f t="shared" ca="1" si="395"/>
        <v/>
      </c>
      <c r="BH779" s="53" t="str">
        <f t="shared" ca="1" si="396"/>
        <v/>
      </c>
    </row>
    <row r="780" spans="1:60" ht="15.75" thickBot="1" x14ac:dyDescent="0.3">
      <c r="A780" s="48"/>
      <c r="B780" s="48"/>
      <c r="C780" s="48"/>
      <c r="D780" s="48"/>
      <c r="E780" s="48"/>
      <c r="F780" s="48"/>
      <c r="G780" s="48"/>
      <c r="H780" s="48"/>
      <c r="I780" s="48"/>
      <c r="J780" s="220" t="str">
        <f>IF(ISBLANK($G780),"",VLOOKUP($G780,'Chp 3 - Condition Assessment'!$N$5:$R$1000,4,FALSE))</f>
        <v/>
      </c>
      <c r="K780" s="105" t="str">
        <f>IF(ISBLANK($G780),"",VLOOKUP($G780,'Chp 3 - Condition Assessment'!$N$5:$R$1000,5,FALSE))</f>
        <v/>
      </c>
      <c r="L780" s="32" t="str">
        <f t="shared" ref="L780:L843" si="409">CONCATENATE(I780," ",D780," ",E780)</f>
        <v xml:space="preserve">  </v>
      </c>
      <c r="P780" t="b">
        <f t="shared" si="404"/>
        <v>0</v>
      </c>
      <c r="Q780" t="str">
        <f t="shared" si="406"/>
        <v/>
      </c>
      <c r="R780" s="53" t="str">
        <f t="shared" si="398"/>
        <v/>
      </c>
      <c r="S780" s="108" t="str">
        <f t="shared" si="399"/>
        <v/>
      </c>
      <c r="T780" s="81" t="str">
        <f t="shared" si="400"/>
        <v/>
      </c>
      <c r="U780" s="105" t="str">
        <f t="shared" ca="1" si="408"/>
        <v/>
      </c>
      <c r="V780" s="105" t="str">
        <f t="shared" ca="1" si="408"/>
        <v/>
      </c>
      <c r="W780" s="105" t="str">
        <f t="shared" ca="1" si="408"/>
        <v/>
      </c>
      <c r="X780" s="105" t="str">
        <f t="shared" ca="1" si="408"/>
        <v/>
      </c>
      <c r="Y780" s="105" t="str">
        <f t="shared" ca="1" si="408"/>
        <v/>
      </c>
      <c r="AB780" s="111" t="str">
        <f t="shared" si="401"/>
        <v xml:space="preserve"> </v>
      </c>
      <c r="AC780" s="135"/>
      <c r="AD780" s="136"/>
      <c r="AE780" s="118" t="str">
        <f t="shared" ref="AE780:AE843" si="410">IF(AB780=" ","",CEILING(AC780*(1+AD780),1))</f>
        <v/>
      </c>
      <c r="AF780" s="135"/>
      <c r="AG780" s="136"/>
      <c r="AH780" s="118" t="str">
        <f t="shared" ref="AH780:AH843" si="411">IF(AB780=" ","",CEILING(AF780*(1+AG780),1))</f>
        <v/>
      </c>
      <c r="AI780" s="135"/>
      <c r="AJ780" s="136"/>
      <c r="AK780" s="118" t="str">
        <f t="shared" ref="AK780:AK843" si="412">IF(AB780=" ","",CEILING(AI780*(1+AJ780),1))</f>
        <v/>
      </c>
      <c r="AL780" s="135"/>
      <c r="AM780" s="136"/>
      <c r="AN780" s="118" t="str">
        <f t="shared" ref="AN780:AN843" si="413">IF(AB780=" ","",CEILING(AL780*(1+AM780),1))</f>
        <v/>
      </c>
      <c r="AO780" s="135"/>
      <c r="AP780" s="136"/>
      <c r="AQ780" s="118" t="str">
        <f t="shared" ref="AQ780:AQ843" si="414">IF(AB780=" ","",CEILING(AO780*(1+AP780),1))</f>
        <v/>
      </c>
      <c r="AT780" s="111" t="str">
        <f t="shared" ref="AT780:AT843" si="415">IF(OR(ISBLANK(AB780),AB780="Grand Total"),"",AB780)</f>
        <v xml:space="preserve"> </v>
      </c>
      <c r="AU780" t="str">
        <f t="shared" ref="AU780:AU843" ca="1" si="416">IFERROR(IF((AE780-U780)&lt;0,0,AE780-U780),"")</f>
        <v/>
      </c>
      <c r="AV780" s="53" t="str">
        <f t="shared" ref="AV780:AV843" ca="1" si="417">IFERROR(AU780*$R780,"")</f>
        <v/>
      </c>
      <c r="AW780" t="str">
        <f t="shared" ref="AW780:AW843" ca="1" si="418">IFERROR(IF(($AW$9-$AU$9)&lt;$T780,AU780,0),"")</f>
        <v/>
      </c>
      <c r="AX780" s="121" t="str">
        <f t="shared" ref="AX780:AX843" ca="1" si="419">IFERROR(IF(AH780-V780-AW780&lt;0,0,AH780-V780-AW780),"")</f>
        <v/>
      </c>
      <c r="AY780" s="53" t="str">
        <f t="shared" ref="AY780:AY843" ca="1" si="420">IFERROR(AX780*$R780,"")</f>
        <v/>
      </c>
      <c r="AZ780" t="str">
        <f t="shared" ref="AZ780:AZ843" ca="1" si="421">IFERROR(IF(($AZ$9-$AU$9)&lt;$T780,AU780,0)+IF(($AZ$9-$AW$9)&lt;$T780,AX780,0),"")</f>
        <v/>
      </c>
      <c r="BA780" s="121" t="str">
        <f t="shared" ref="BA780:BA843" ca="1" si="422">IFERROR(IF(AK780-W780-AZ780&lt;0,0,AK780-W780-AZ780),"")</f>
        <v/>
      </c>
      <c r="BB780" s="53" t="str">
        <f t="shared" ref="BB780:BB843" ca="1" si="423">IFERROR(BA780*$R780,"")</f>
        <v/>
      </c>
      <c r="BC780" t="str">
        <f t="shared" ref="BC780:BC843" ca="1" si="424">IFERROR(IF(($BC$9-$AU$9)&lt;$T780,AU780,0)+IF(($BC$9-$AW$9)&lt;$T780,AX780,0)+IF(($BC$9-$AZ$9)&lt;$T780,BA780,0),"")</f>
        <v/>
      </c>
      <c r="BD780" s="121" t="str">
        <f t="shared" ref="BD780:BD843" ca="1" si="425">IFERROR(IF(AN780-X780-BC780&lt;0,0,AN780-X780-BC780),"")</f>
        <v/>
      </c>
      <c r="BE780" s="53" t="str">
        <f t="shared" ref="BE780:BE843" ca="1" si="426">IFERROR(BD780*$R780,"")</f>
        <v/>
      </c>
      <c r="BF780" t="str">
        <f t="shared" ref="BF780:BF843" ca="1" si="427">IFERROR(IF(($BF$9-$AU$9)&lt;$T780,AU780,0)+IF(($BF$9-$AW$9)&lt;$T780,AX780,0)+IF(($BF$9-$AZ$9)&lt;$T780,BA780,0)+IF(($BF$9-$BC$9)&lt;$T780,BD780,0),"")</f>
        <v/>
      </c>
      <c r="BG780" s="121" t="str">
        <f t="shared" ref="BG780:BG843" ca="1" si="428">IFERROR(IF(AQ780-Y780-BF780&lt;0,0,AQ780-Y780-BF780),"")</f>
        <v/>
      </c>
      <c r="BH780" s="53" t="str">
        <f t="shared" ref="BH780:BH843" ca="1" si="429">IFERROR(BG780*$R780,"")</f>
        <v/>
      </c>
    </row>
    <row r="781" spans="1:60" ht="15.75" thickBot="1" x14ac:dyDescent="0.3">
      <c r="A781" s="48"/>
      <c r="B781" s="48"/>
      <c r="C781" s="48"/>
      <c r="D781" s="48"/>
      <c r="E781" s="48"/>
      <c r="F781" s="48"/>
      <c r="G781" s="48"/>
      <c r="H781" s="48"/>
      <c r="I781" s="48"/>
      <c r="J781" s="220" t="str">
        <f>IF(ISBLANK($G781),"",VLOOKUP($G781,'Chp 3 - Condition Assessment'!$N$5:$R$1000,4,FALSE))</f>
        <v/>
      </c>
      <c r="K781" s="105" t="str">
        <f>IF(ISBLANK($G781),"",VLOOKUP($G781,'Chp 3 - Condition Assessment'!$N$5:$R$1000,5,FALSE))</f>
        <v/>
      </c>
      <c r="L781" s="32" t="str">
        <f t="shared" si="409"/>
        <v xml:space="preserve">  </v>
      </c>
      <c r="P781" t="b">
        <f t="shared" si="404"/>
        <v>0</v>
      </c>
      <c r="Q781" t="str">
        <f t="shared" si="406"/>
        <v/>
      </c>
      <c r="R781" s="53" t="str">
        <f t="shared" si="398"/>
        <v/>
      </c>
      <c r="S781" s="108" t="str">
        <f t="shared" si="399"/>
        <v/>
      </c>
      <c r="T781" s="81" t="str">
        <f t="shared" si="400"/>
        <v/>
      </c>
      <c r="U781" s="105" t="str">
        <f t="shared" ca="1" si="408"/>
        <v/>
      </c>
      <c r="V781" s="105" t="str">
        <f t="shared" ca="1" si="408"/>
        <v/>
      </c>
      <c r="W781" s="105" t="str">
        <f t="shared" ca="1" si="408"/>
        <v/>
      </c>
      <c r="X781" s="105" t="str">
        <f t="shared" ca="1" si="408"/>
        <v/>
      </c>
      <c r="Y781" s="105" t="str">
        <f t="shared" ca="1" si="408"/>
        <v/>
      </c>
      <c r="AB781" s="111" t="str">
        <f t="shared" si="401"/>
        <v xml:space="preserve"> </v>
      </c>
      <c r="AC781" s="135"/>
      <c r="AD781" s="136"/>
      <c r="AE781" s="118" t="str">
        <f t="shared" si="410"/>
        <v/>
      </c>
      <c r="AF781" s="135"/>
      <c r="AG781" s="136"/>
      <c r="AH781" s="118" t="str">
        <f t="shared" si="411"/>
        <v/>
      </c>
      <c r="AI781" s="135"/>
      <c r="AJ781" s="136"/>
      <c r="AK781" s="118" t="str">
        <f t="shared" si="412"/>
        <v/>
      </c>
      <c r="AL781" s="135"/>
      <c r="AM781" s="136"/>
      <c r="AN781" s="118" t="str">
        <f t="shared" si="413"/>
        <v/>
      </c>
      <c r="AO781" s="135"/>
      <c r="AP781" s="136"/>
      <c r="AQ781" s="118" t="str">
        <f t="shared" si="414"/>
        <v/>
      </c>
      <c r="AT781" s="111" t="str">
        <f t="shared" si="415"/>
        <v xml:space="preserve"> </v>
      </c>
      <c r="AU781" t="str">
        <f t="shared" ca="1" si="416"/>
        <v/>
      </c>
      <c r="AV781" s="53" t="str">
        <f t="shared" ca="1" si="417"/>
        <v/>
      </c>
      <c r="AW781" t="str">
        <f t="shared" ca="1" si="418"/>
        <v/>
      </c>
      <c r="AX781" s="121" t="str">
        <f t="shared" ca="1" si="419"/>
        <v/>
      </c>
      <c r="AY781" s="53" t="str">
        <f t="shared" ca="1" si="420"/>
        <v/>
      </c>
      <c r="AZ781" t="str">
        <f t="shared" ca="1" si="421"/>
        <v/>
      </c>
      <c r="BA781" s="121" t="str">
        <f t="shared" ca="1" si="422"/>
        <v/>
      </c>
      <c r="BB781" s="53" t="str">
        <f t="shared" ca="1" si="423"/>
        <v/>
      </c>
      <c r="BC781" t="str">
        <f t="shared" ca="1" si="424"/>
        <v/>
      </c>
      <c r="BD781" s="121" t="str">
        <f t="shared" ca="1" si="425"/>
        <v/>
      </c>
      <c r="BE781" s="53" t="str">
        <f t="shared" ca="1" si="426"/>
        <v/>
      </c>
      <c r="BF781" t="str">
        <f t="shared" ca="1" si="427"/>
        <v/>
      </c>
      <c r="BG781" s="121" t="str">
        <f t="shared" ca="1" si="428"/>
        <v/>
      </c>
      <c r="BH781" s="53" t="str">
        <f t="shared" ca="1" si="429"/>
        <v/>
      </c>
    </row>
    <row r="782" spans="1:60" ht="15.75" thickBot="1" x14ac:dyDescent="0.3">
      <c r="A782" s="48"/>
      <c r="B782" s="48"/>
      <c r="C782" s="48"/>
      <c r="D782" s="48"/>
      <c r="E782" s="48"/>
      <c r="F782" s="48"/>
      <c r="G782" s="48"/>
      <c r="H782" s="48"/>
      <c r="I782" s="48"/>
      <c r="J782" s="220" t="str">
        <f>IF(ISBLANK($G782),"",VLOOKUP($G782,'Chp 3 - Condition Assessment'!$N$5:$R$1000,4,FALSE))</f>
        <v/>
      </c>
      <c r="K782" s="105" t="str">
        <f>IF(ISBLANK($G782),"",VLOOKUP($G782,'Chp 3 - Condition Assessment'!$N$5:$R$1000,5,FALSE))</f>
        <v/>
      </c>
      <c r="L782" s="32" t="str">
        <f t="shared" si="409"/>
        <v xml:space="preserve">  </v>
      </c>
      <c r="P782" t="b">
        <f t="shared" si="404"/>
        <v>0</v>
      </c>
      <c r="Q782" t="str">
        <f t="shared" si="406"/>
        <v/>
      </c>
      <c r="R782" s="53" t="str">
        <f t="shared" si="398"/>
        <v/>
      </c>
      <c r="S782" s="108" t="str">
        <f t="shared" si="399"/>
        <v/>
      </c>
      <c r="T782" s="81" t="str">
        <f t="shared" si="400"/>
        <v/>
      </c>
      <c r="U782" s="105" t="str">
        <f t="shared" ca="1" si="408"/>
        <v/>
      </c>
      <c r="V782" s="105" t="str">
        <f t="shared" ca="1" si="408"/>
        <v/>
      </c>
      <c r="W782" s="105" t="str">
        <f t="shared" ca="1" si="408"/>
        <v/>
      </c>
      <c r="X782" s="105" t="str">
        <f t="shared" ca="1" si="408"/>
        <v/>
      </c>
      <c r="Y782" s="105" t="str">
        <f t="shared" ca="1" si="408"/>
        <v/>
      </c>
      <c r="AB782" s="111" t="str">
        <f t="shared" si="401"/>
        <v xml:space="preserve"> </v>
      </c>
      <c r="AC782" s="135"/>
      <c r="AD782" s="136"/>
      <c r="AE782" s="118" t="str">
        <f t="shared" si="410"/>
        <v/>
      </c>
      <c r="AF782" s="135"/>
      <c r="AG782" s="136"/>
      <c r="AH782" s="118" t="str">
        <f t="shared" si="411"/>
        <v/>
      </c>
      <c r="AI782" s="135"/>
      <c r="AJ782" s="136"/>
      <c r="AK782" s="118" t="str">
        <f t="shared" si="412"/>
        <v/>
      </c>
      <c r="AL782" s="135"/>
      <c r="AM782" s="136"/>
      <c r="AN782" s="118" t="str">
        <f t="shared" si="413"/>
        <v/>
      </c>
      <c r="AO782" s="135"/>
      <c r="AP782" s="136"/>
      <c r="AQ782" s="118" t="str">
        <f t="shared" si="414"/>
        <v/>
      </c>
      <c r="AT782" s="111" t="str">
        <f t="shared" si="415"/>
        <v xml:space="preserve"> </v>
      </c>
      <c r="AU782" t="str">
        <f t="shared" ca="1" si="416"/>
        <v/>
      </c>
      <c r="AV782" s="53" t="str">
        <f t="shared" ca="1" si="417"/>
        <v/>
      </c>
      <c r="AW782" t="str">
        <f t="shared" ca="1" si="418"/>
        <v/>
      </c>
      <c r="AX782" s="121" t="str">
        <f t="shared" ca="1" si="419"/>
        <v/>
      </c>
      <c r="AY782" s="53" t="str">
        <f t="shared" ca="1" si="420"/>
        <v/>
      </c>
      <c r="AZ782" t="str">
        <f t="shared" ca="1" si="421"/>
        <v/>
      </c>
      <c r="BA782" s="121" t="str">
        <f t="shared" ca="1" si="422"/>
        <v/>
      </c>
      <c r="BB782" s="53" t="str">
        <f t="shared" ca="1" si="423"/>
        <v/>
      </c>
      <c r="BC782" t="str">
        <f t="shared" ca="1" si="424"/>
        <v/>
      </c>
      <c r="BD782" s="121" t="str">
        <f t="shared" ca="1" si="425"/>
        <v/>
      </c>
      <c r="BE782" s="53" t="str">
        <f t="shared" ca="1" si="426"/>
        <v/>
      </c>
      <c r="BF782" t="str">
        <f t="shared" ca="1" si="427"/>
        <v/>
      </c>
      <c r="BG782" s="121" t="str">
        <f t="shared" ca="1" si="428"/>
        <v/>
      </c>
      <c r="BH782" s="53" t="str">
        <f t="shared" ca="1" si="429"/>
        <v/>
      </c>
    </row>
    <row r="783" spans="1:60" ht="15.75" thickBot="1" x14ac:dyDescent="0.3">
      <c r="A783" s="48"/>
      <c r="B783" s="48"/>
      <c r="C783" s="48"/>
      <c r="D783" s="48"/>
      <c r="E783" s="48"/>
      <c r="F783" s="48"/>
      <c r="G783" s="48"/>
      <c r="H783" s="48"/>
      <c r="I783" s="48"/>
      <c r="J783" s="220" t="str">
        <f>IF(ISBLANK($G783),"",VLOOKUP($G783,'Chp 3 - Condition Assessment'!$N$5:$R$1000,4,FALSE))</f>
        <v/>
      </c>
      <c r="K783" s="105" t="str">
        <f>IF(ISBLANK($G783),"",VLOOKUP($G783,'Chp 3 - Condition Assessment'!$N$5:$R$1000,5,FALSE))</f>
        <v/>
      </c>
      <c r="L783" s="32" t="str">
        <f t="shared" si="409"/>
        <v xml:space="preserve">  </v>
      </c>
      <c r="P783" t="b">
        <f t="shared" si="404"/>
        <v>0</v>
      </c>
      <c r="Q783" t="str">
        <f t="shared" si="406"/>
        <v/>
      </c>
      <c r="R783" s="53" t="str">
        <f t="shared" si="398"/>
        <v/>
      </c>
      <c r="S783" s="108" t="str">
        <f t="shared" si="399"/>
        <v/>
      </c>
      <c r="T783" s="81" t="str">
        <f t="shared" si="400"/>
        <v/>
      </c>
      <c r="U783" s="105" t="str">
        <f t="shared" ca="1" si="408"/>
        <v/>
      </c>
      <c r="V783" s="105" t="str">
        <f t="shared" ca="1" si="408"/>
        <v/>
      </c>
      <c r="W783" s="105" t="str">
        <f t="shared" ca="1" si="408"/>
        <v/>
      </c>
      <c r="X783" s="105" t="str">
        <f t="shared" ca="1" si="408"/>
        <v/>
      </c>
      <c r="Y783" s="105" t="str">
        <f t="shared" ca="1" si="408"/>
        <v/>
      </c>
      <c r="AB783" s="111" t="str">
        <f t="shared" si="401"/>
        <v xml:space="preserve"> </v>
      </c>
      <c r="AC783" s="135"/>
      <c r="AD783" s="136"/>
      <c r="AE783" s="118" t="str">
        <f t="shared" si="410"/>
        <v/>
      </c>
      <c r="AF783" s="135"/>
      <c r="AG783" s="136"/>
      <c r="AH783" s="118" t="str">
        <f t="shared" si="411"/>
        <v/>
      </c>
      <c r="AI783" s="135"/>
      <c r="AJ783" s="136"/>
      <c r="AK783" s="118" t="str">
        <f t="shared" si="412"/>
        <v/>
      </c>
      <c r="AL783" s="135"/>
      <c r="AM783" s="136"/>
      <c r="AN783" s="118" t="str">
        <f t="shared" si="413"/>
        <v/>
      </c>
      <c r="AO783" s="135"/>
      <c r="AP783" s="136"/>
      <c r="AQ783" s="118" t="str">
        <f t="shared" si="414"/>
        <v/>
      </c>
      <c r="AT783" s="111" t="str">
        <f t="shared" si="415"/>
        <v xml:space="preserve"> </v>
      </c>
      <c r="AU783" t="str">
        <f t="shared" ca="1" si="416"/>
        <v/>
      </c>
      <c r="AV783" s="53" t="str">
        <f t="shared" ca="1" si="417"/>
        <v/>
      </c>
      <c r="AW783" t="str">
        <f t="shared" ca="1" si="418"/>
        <v/>
      </c>
      <c r="AX783" s="121" t="str">
        <f t="shared" ca="1" si="419"/>
        <v/>
      </c>
      <c r="AY783" s="53" t="str">
        <f t="shared" ca="1" si="420"/>
        <v/>
      </c>
      <c r="AZ783" t="str">
        <f t="shared" ca="1" si="421"/>
        <v/>
      </c>
      <c r="BA783" s="121" t="str">
        <f t="shared" ca="1" si="422"/>
        <v/>
      </c>
      <c r="BB783" s="53" t="str">
        <f t="shared" ca="1" si="423"/>
        <v/>
      </c>
      <c r="BC783" t="str">
        <f t="shared" ca="1" si="424"/>
        <v/>
      </c>
      <c r="BD783" s="121" t="str">
        <f t="shared" ca="1" si="425"/>
        <v/>
      </c>
      <c r="BE783" s="53" t="str">
        <f t="shared" ca="1" si="426"/>
        <v/>
      </c>
      <c r="BF783" t="str">
        <f t="shared" ca="1" si="427"/>
        <v/>
      </c>
      <c r="BG783" s="121" t="str">
        <f t="shared" ca="1" si="428"/>
        <v/>
      </c>
      <c r="BH783" s="53" t="str">
        <f t="shared" ca="1" si="429"/>
        <v/>
      </c>
    </row>
    <row r="784" spans="1:60" ht="15.75" thickBot="1" x14ac:dyDescent="0.3">
      <c r="A784" s="48"/>
      <c r="B784" s="48"/>
      <c r="C784" s="48"/>
      <c r="D784" s="48"/>
      <c r="E784" s="48"/>
      <c r="F784" s="48"/>
      <c r="G784" s="48"/>
      <c r="H784" s="48"/>
      <c r="I784" s="48"/>
      <c r="J784" s="220" t="str">
        <f>IF(ISBLANK($G784),"",VLOOKUP($G784,'Chp 3 - Condition Assessment'!$N$5:$R$1000,4,FALSE))</f>
        <v/>
      </c>
      <c r="K784" s="105" t="str">
        <f>IF(ISBLANK($G784),"",VLOOKUP($G784,'Chp 3 - Condition Assessment'!$N$5:$R$1000,5,FALSE))</f>
        <v/>
      </c>
      <c r="L784" s="32" t="str">
        <f t="shared" si="409"/>
        <v xml:space="preserve">  </v>
      </c>
      <c r="P784" t="b">
        <f t="shared" si="404"/>
        <v>0</v>
      </c>
      <c r="Q784" t="str">
        <f t="shared" si="406"/>
        <v/>
      </c>
      <c r="R784" s="53" t="str">
        <f t="shared" si="398"/>
        <v/>
      </c>
      <c r="S784" s="108" t="str">
        <f t="shared" si="399"/>
        <v/>
      </c>
      <c r="T784" s="81" t="str">
        <f t="shared" si="400"/>
        <v/>
      </c>
      <c r="U784" s="105" t="str">
        <f t="shared" ca="1" si="408"/>
        <v/>
      </c>
      <c r="V784" s="105" t="str">
        <f t="shared" ca="1" si="408"/>
        <v/>
      </c>
      <c r="W784" s="105" t="str">
        <f t="shared" ca="1" si="408"/>
        <v/>
      </c>
      <c r="X784" s="105" t="str">
        <f t="shared" ca="1" si="408"/>
        <v/>
      </c>
      <c r="Y784" s="105" t="str">
        <f t="shared" ca="1" si="408"/>
        <v/>
      </c>
      <c r="AB784" s="111" t="str">
        <f t="shared" si="401"/>
        <v xml:space="preserve"> </v>
      </c>
      <c r="AC784" s="135"/>
      <c r="AD784" s="136"/>
      <c r="AE784" s="118" t="str">
        <f t="shared" si="410"/>
        <v/>
      </c>
      <c r="AF784" s="135"/>
      <c r="AG784" s="136"/>
      <c r="AH784" s="118" t="str">
        <f t="shared" si="411"/>
        <v/>
      </c>
      <c r="AI784" s="135"/>
      <c r="AJ784" s="136"/>
      <c r="AK784" s="118" t="str">
        <f t="shared" si="412"/>
        <v/>
      </c>
      <c r="AL784" s="135"/>
      <c r="AM784" s="136"/>
      <c r="AN784" s="118" t="str">
        <f t="shared" si="413"/>
        <v/>
      </c>
      <c r="AO784" s="135"/>
      <c r="AP784" s="136"/>
      <c r="AQ784" s="118" t="str">
        <f t="shared" si="414"/>
        <v/>
      </c>
      <c r="AT784" s="111" t="str">
        <f t="shared" si="415"/>
        <v xml:space="preserve"> </v>
      </c>
      <c r="AU784" t="str">
        <f t="shared" ca="1" si="416"/>
        <v/>
      </c>
      <c r="AV784" s="53" t="str">
        <f t="shared" ca="1" si="417"/>
        <v/>
      </c>
      <c r="AW784" t="str">
        <f t="shared" ca="1" si="418"/>
        <v/>
      </c>
      <c r="AX784" s="121" t="str">
        <f t="shared" ca="1" si="419"/>
        <v/>
      </c>
      <c r="AY784" s="53" t="str">
        <f t="shared" ca="1" si="420"/>
        <v/>
      </c>
      <c r="AZ784" t="str">
        <f t="shared" ca="1" si="421"/>
        <v/>
      </c>
      <c r="BA784" s="121" t="str">
        <f t="shared" ca="1" si="422"/>
        <v/>
      </c>
      <c r="BB784" s="53" t="str">
        <f t="shared" ca="1" si="423"/>
        <v/>
      </c>
      <c r="BC784" t="str">
        <f t="shared" ca="1" si="424"/>
        <v/>
      </c>
      <c r="BD784" s="121" t="str">
        <f t="shared" ca="1" si="425"/>
        <v/>
      </c>
      <c r="BE784" s="53" t="str">
        <f t="shared" ca="1" si="426"/>
        <v/>
      </c>
      <c r="BF784" t="str">
        <f t="shared" ca="1" si="427"/>
        <v/>
      </c>
      <c r="BG784" s="121" t="str">
        <f t="shared" ca="1" si="428"/>
        <v/>
      </c>
      <c r="BH784" s="53" t="str">
        <f t="shared" ca="1" si="429"/>
        <v/>
      </c>
    </row>
    <row r="785" spans="1:60" ht="15.75" thickBot="1" x14ac:dyDescent="0.3">
      <c r="A785" s="48"/>
      <c r="B785" s="48"/>
      <c r="C785" s="48"/>
      <c r="D785" s="48"/>
      <c r="E785" s="48"/>
      <c r="F785" s="48"/>
      <c r="G785" s="48"/>
      <c r="H785" s="48"/>
      <c r="I785" s="48"/>
      <c r="J785" s="220" t="str">
        <f>IF(ISBLANK($G785),"",VLOOKUP($G785,'Chp 3 - Condition Assessment'!$N$5:$R$1000,4,FALSE))</f>
        <v/>
      </c>
      <c r="K785" s="105" t="str">
        <f>IF(ISBLANK($G785),"",VLOOKUP($G785,'Chp 3 - Condition Assessment'!$N$5:$R$1000,5,FALSE))</f>
        <v/>
      </c>
      <c r="L785" s="32" t="str">
        <f t="shared" si="409"/>
        <v xml:space="preserve">  </v>
      </c>
      <c r="P785" t="b">
        <f t="shared" si="404"/>
        <v>0</v>
      </c>
      <c r="Q785" t="str">
        <f t="shared" si="406"/>
        <v/>
      </c>
      <c r="R785" s="53" t="str">
        <f t="shared" si="398"/>
        <v/>
      </c>
      <c r="S785" s="108" t="str">
        <f t="shared" si="399"/>
        <v/>
      </c>
      <c r="T785" s="81" t="str">
        <f t="shared" si="400"/>
        <v/>
      </c>
      <c r="U785" s="105" t="str">
        <f t="shared" ca="1" si="408"/>
        <v/>
      </c>
      <c r="V785" s="105" t="str">
        <f t="shared" ca="1" si="408"/>
        <v/>
      </c>
      <c r="W785" s="105" t="str">
        <f t="shared" ca="1" si="408"/>
        <v/>
      </c>
      <c r="X785" s="105" t="str">
        <f t="shared" ca="1" si="408"/>
        <v/>
      </c>
      <c r="Y785" s="105" t="str">
        <f t="shared" ca="1" si="408"/>
        <v/>
      </c>
      <c r="AB785" s="111" t="str">
        <f t="shared" si="401"/>
        <v xml:space="preserve"> </v>
      </c>
      <c r="AC785" s="135"/>
      <c r="AD785" s="136"/>
      <c r="AE785" s="118" t="str">
        <f t="shared" si="410"/>
        <v/>
      </c>
      <c r="AF785" s="135"/>
      <c r="AG785" s="136"/>
      <c r="AH785" s="118" t="str">
        <f t="shared" si="411"/>
        <v/>
      </c>
      <c r="AI785" s="135"/>
      <c r="AJ785" s="136"/>
      <c r="AK785" s="118" t="str">
        <f t="shared" si="412"/>
        <v/>
      </c>
      <c r="AL785" s="135"/>
      <c r="AM785" s="136"/>
      <c r="AN785" s="118" t="str">
        <f t="shared" si="413"/>
        <v/>
      </c>
      <c r="AO785" s="135"/>
      <c r="AP785" s="136"/>
      <c r="AQ785" s="118" t="str">
        <f t="shared" si="414"/>
        <v/>
      </c>
      <c r="AT785" s="111" t="str">
        <f t="shared" si="415"/>
        <v xml:space="preserve"> </v>
      </c>
      <c r="AU785" t="str">
        <f t="shared" ca="1" si="416"/>
        <v/>
      </c>
      <c r="AV785" s="53" t="str">
        <f t="shared" ca="1" si="417"/>
        <v/>
      </c>
      <c r="AW785" t="str">
        <f t="shared" ca="1" si="418"/>
        <v/>
      </c>
      <c r="AX785" s="121" t="str">
        <f t="shared" ca="1" si="419"/>
        <v/>
      </c>
      <c r="AY785" s="53" t="str">
        <f t="shared" ca="1" si="420"/>
        <v/>
      </c>
      <c r="AZ785" t="str">
        <f t="shared" ca="1" si="421"/>
        <v/>
      </c>
      <c r="BA785" s="121" t="str">
        <f t="shared" ca="1" si="422"/>
        <v/>
      </c>
      <c r="BB785" s="53" t="str">
        <f t="shared" ca="1" si="423"/>
        <v/>
      </c>
      <c r="BC785" t="str">
        <f t="shared" ca="1" si="424"/>
        <v/>
      </c>
      <c r="BD785" s="121" t="str">
        <f t="shared" ca="1" si="425"/>
        <v/>
      </c>
      <c r="BE785" s="53" t="str">
        <f t="shared" ca="1" si="426"/>
        <v/>
      </c>
      <c r="BF785" t="str">
        <f t="shared" ca="1" si="427"/>
        <v/>
      </c>
      <c r="BG785" s="121" t="str">
        <f t="shared" ca="1" si="428"/>
        <v/>
      </c>
      <c r="BH785" s="53" t="str">
        <f t="shared" ca="1" si="429"/>
        <v/>
      </c>
    </row>
    <row r="786" spans="1:60" ht="15.75" thickBot="1" x14ac:dyDescent="0.3">
      <c r="A786" s="48"/>
      <c r="B786" s="48"/>
      <c r="C786" s="48"/>
      <c r="D786" s="48"/>
      <c r="E786" s="48"/>
      <c r="F786" s="48"/>
      <c r="G786" s="48"/>
      <c r="H786" s="48"/>
      <c r="I786" s="48"/>
      <c r="J786" s="220" t="str">
        <f>IF(ISBLANK($G786),"",VLOOKUP($G786,'Chp 3 - Condition Assessment'!$N$5:$R$1000,4,FALSE))</f>
        <v/>
      </c>
      <c r="K786" s="105" t="str">
        <f>IF(ISBLANK($G786),"",VLOOKUP($G786,'Chp 3 - Condition Assessment'!$N$5:$R$1000,5,FALSE))</f>
        <v/>
      </c>
      <c r="L786" s="32" t="str">
        <f t="shared" si="409"/>
        <v xml:space="preserve">  </v>
      </c>
      <c r="P786" t="b">
        <f t="shared" si="404"/>
        <v>0</v>
      </c>
      <c r="Q786" t="str">
        <f t="shared" si="406"/>
        <v/>
      </c>
      <c r="R786" s="53" t="str">
        <f t="shared" si="398"/>
        <v/>
      </c>
      <c r="S786" s="108" t="str">
        <f t="shared" si="399"/>
        <v/>
      </c>
      <c r="T786" s="81" t="str">
        <f t="shared" si="400"/>
        <v/>
      </c>
      <c r="U786" s="105" t="str">
        <f t="shared" ref="U786:Y795" ca="1" si="430">IFERROR(IF((U$10-$S786)&lt;=$T786,$Q786,0),"")</f>
        <v/>
      </c>
      <c r="V786" s="105" t="str">
        <f t="shared" ca="1" si="430"/>
        <v/>
      </c>
      <c r="W786" s="105" t="str">
        <f t="shared" ca="1" si="430"/>
        <v/>
      </c>
      <c r="X786" s="105" t="str">
        <f t="shared" ca="1" si="430"/>
        <v/>
      </c>
      <c r="Y786" s="105" t="str">
        <f t="shared" ca="1" si="430"/>
        <v/>
      </c>
      <c r="AB786" s="111" t="str">
        <f t="shared" si="401"/>
        <v xml:space="preserve"> </v>
      </c>
      <c r="AC786" s="135"/>
      <c r="AD786" s="136"/>
      <c r="AE786" s="118" t="str">
        <f t="shared" si="410"/>
        <v/>
      </c>
      <c r="AF786" s="135"/>
      <c r="AG786" s="136"/>
      <c r="AH786" s="118" t="str">
        <f t="shared" si="411"/>
        <v/>
      </c>
      <c r="AI786" s="135"/>
      <c r="AJ786" s="136"/>
      <c r="AK786" s="118" t="str">
        <f t="shared" si="412"/>
        <v/>
      </c>
      <c r="AL786" s="135"/>
      <c r="AM786" s="136"/>
      <c r="AN786" s="118" t="str">
        <f t="shared" si="413"/>
        <v/>
      </c>
      <c r="AO786" s="135"/>
      <c r="AP786" s="136"/>
      <c r="AQ786" s="118" t="str">
        <f t="shared" si="414"/>
        <v/>
      </c>
      <c r="AT786" s="111" t="str">
        <f t="shared" si="415"/>
        <v xml:space="preserve"> </v>
      </c>
      <c r="AU786" t="str">
        <f t="shared" ca="1" si="416"/>
        <v/>
      </c>
      <c r="AV786" s="53" t="str">
        <f t="shared" ca="1" si="417"/>
        <v/>
      </c>
      <c r="AW786" t="str">
        <f t="shared" ca="1" si="418"/>
        <v/>
      </c>
      <c r="AX786" s="121" t="str">
        <f t="shared" ca="1" si="419"/>
        <v/>
      </c>
      <c r="AY786" s="53" t="str">
        <f t="shared" ca="1" si="420"/>
        <v/>
      </c>
      <c r="AZ786" t="str">
        <f t="shared" ca="1" si="421"/>
        <v/>
      </c>
      <c r="BA786" s="121" t="str">
        <f t="shared" ca="1" si="422"/>
        <v/>
      </c>
      <c r="BB786" s="53" t="str">
        <f t="shared" ca="1" si="423"/>
        <v/>
      </c>
      <c r="BC786" t="str">
        <f t="shared" ca="1" si="424"/>
        <v/>
      </c>
      <c r="BD786" s="121" t="str">
        <f t="shared" ca="1" si="425"/>
        <v/>
      </c>
      <c r="BE786" s="53" t="str">
        <f t="shared" ca="1" si="426"/>
        <v/>
      </c>
      <c r="BF786" t="str">
        <f t="shared" ca="1" si="427"/>
        <v/>
      </c>
      <c r="BG786" s="121" t="str">
        <f t="shared" ca="1" si="428"/>
        <v/>
      </c>
      <c r="BH786" s="53" t="str">
        <f t="shared" ca="1" si="429"/>
        <v/>
      </c>
    </row>
    <row r="787" spans="1:60" ht="15.75" thickBot="1" x14ac:dyDescent="0.3">
      <c r="A787" s="48"/>
      <c r="B787" s="48"/>
      <c r="C787" s="48"/>
      <c r="D787" s="48"/>
      <c r="E787" s="48"/>
      <c r="F787" s="48"/>
      <c r="G787" s="48"/>
      <c r="H787" s="48"/>
      <c r="I787" s="48"/>
      <c r="J787" s="220" t="str">
        <f>IF(ISBLANK($G787),"",VLOOKUP($G787,'Chp 3 - Condition Assessment'!$N$5:$R$1000,4,FALSE))</f>
        <v/>
      </c>
      <c r="K787" s="105" t="str">
        <f>IF(ISBLANK($G787),"",VLOOKUP($G787,'Chp 3 - Condition Assessment'!$N$5:$R$1000,5,FALSE))</f>
        <v/>
      </c>
      <c r="L787" s="32" t="str">
        <f t="shared" si="409"/>
        <v xml:space="preserve">  </v>
      </c>
      <c r="P787" t="b">
        <f t="shared" si="404"/>
        <v>0</v>
      </c>
      <c r="Q787" t="str">
        <f t="shared" si="406"/>
        <v/>
      </c>
      <c r="R787" s="53" t="str">
        <f t="shared" si="398"/>
        <v/>
      </c>
      <c r="S787" s="108" t="str">
        <f t="shared" si="399"/>
        <v/>
      </c>
      <c r="T787" s="81" t="str">
        <f t="shared" si="400"/>
        <v/>
      </c>
      <c r="U787" s="105" t="str">
        <f t="shared" ca="1" si="430"/>
        <v/>
      </c>
      <c r="V787" s="105" t="str">
        <f t="shared" ca="1" si="430"/>
        <v/>
      </c>
      <c r="W787" s="105" t="str">
        <f t="shared" ca="1" si="430"/>
        <v/>
      </c>
      <c r="X787" s="105" t="str">
        <f t="shared" ca="1" si="430"/>
        <v/>
      </c>
      <c r="Y787" s="105" t="str">
        <f t="shared" ca="1" si="430"/>
        <v/>
      </c>
      <c r="AB787" s="111" t="str">
        <f t="shared" si="401"/>
        <v xml:space="preserve"> </v>
      </c>
      <c r="AC787" s="135"/>
      <c r="AD787" s="136"/>
      <c r="AE787" s="118" t="str">
        <f t="shared" si="410"/>
        <v/>
      </c>
      <c r="AF787" s="135"/>
      <c r="AG787" s="136"/>
      <c r="AH787" s="118" t="str">
        <f t="shared" si="411"/>
        <v/>
      </c>
      <c r="AI787" s="135"/>
      <c r="AJ787" s="136"/>
      <c r="AK787" s="118" t="str">
        <f t="shared" si="412"/>
        <v/>
      </c>
      <c r="AL787" s="135"/>
      <c r="AM787" s="136"/>
      <c r="AN787" s="118" t="str">
        <f t="shared" si="413"/>
        <v/>
      </c>
      <c r="AO787" s="135"/>
      <c r="AP787" s="136"/>
      <c r="AQ787" s="118" t="str">
        <f t="shared" si="414"/>
        <v/>
      </c>
      <c r="AT787" s="111" t="str">
        <f t="shared" si="415"/>
        <v xml:space="preserve"> </v>
      </c>
      <c r="AU787" t="str">
        <f t="shared" ca="1" si="416"/>
        <v/>
      </c>
      <c r="AV787" s="53" t="str">
        <f t="shared" ca="1" si="417"/>
        <v/>
      </c>
      <c r="AW787" t="str">
        <f t="shared" ca="1" si="418"/>
        <v/>
      </c>
      <c r="AX787" s="121" t="str">
        <f t="shared" ca="1" si="419"/>
        <v/>
      </c>
      <c r="AY787" s="53" t="str">
        <f t="shared" ca="1" si="420"/>
        <v/>
      </c>
      <c r="AZ787" t="str">
        <f t="shared" ca="1" si="421"/>
        <v/>
      </c>
      <c r="BA787" s="121" t="str">
        <f t="shared" ca="1" si="422"/>
        <v/>
      </c>
      <c r="BB787" s="53" t="str">
        <f t="shared" ca="1" si="423"/>
        <v/>
      </c>
      <c r="BC787" t="str">
        <f t="shared" ca="1" si="424"/>
        <v/>
      </c>
      <c r="BD787" s="121" t="str">
        <f t="shared" ca="1" si="425"/>
        <v/>
      </c>
      <c r="BE787" s="53" t="str">
        <f t="shared" ca="1" si="426"/>
        <v/>
      </c>
      <c r="BF787" t="str">
        <f t="shared" ca="1" si="427"/>
        <v/>
      </c>
      <c r="BG787" s="121" t="str">
        <f t="shared" ca="1" si="428"/>
        <v/>
      </c>
      <c r="BH787" s="53" t="str">
        <f t="shared" ca="1" si="429"/>
        <v/>
      </c>
    </row>
    <row r="788" spans="1:60" ht="15.75" thickBot="1" x14ac:dyDescent="0.3">
      <c r="A788" s="48"/>
      <c r="B788" s="48"/>
      <c r="C788" s="48"/>
      <c r="D788" s="48"/>
      <c r="E788" s="48"/>
      <c r="F788" s="48"/>
      <c r="G788" s="48"/>
      <c r="H788" s="48"/>
      <c r="I788" s="48"/>
      <c r="J788" s="220" t="str">
        <f>IF(ISBLANK($G788),"",VLOOKUP($G788,'Chp 3 - Condition Assessment'!$N$5:$R$1000,4,FALSE))</f>
        <v/>
      </c>
      <c r="K788" s="105" t="str">
        <f>IF(ISBLANK($G788),"",VLOOKUP($G788,'Chp 3 - Condition Assessment'!$N$5:$R$1000,5,FALSE))</f>
        <v/>
      </c>
      <c r="L788" s="32" t="str">
        <f t="shared" si="409"/>
        <v xml:space="preserve">  </v>
      </c>
      <c r="P788" t="b">
        <f t="shared" si="404"/>
        <v>0</v>
      </c>
      <c r="Q788" t="str">
        <f t="shared" si="406"/>
        <v/>
      </c>
      <c r="R788" s="53" t="str">
        <f t="shared" si="398"/>
        <v/>
      </c>
      <c r="S788" s="108" t="str">
        <f t="shared" si="399"/>
        <v/>
      </c>
      <c r="T788" s="81" t="str">
        <f t="shared" si="400"/>
        <v/>
      </c>
      <c r="U788" s="105" t="str">
        <f t="shared" ca="1" si="430"/>
        <v/>
      </c>
      <c r="V788" s="105" t="str">
        <f t="shared" ca="1" si="430"/>
        <v/>
      </c>
      <c r="W788" s="105" t="str">
        <f t="shared" ca="1" si="430"/>
        <v/>
      </c>
      <c r="X788" s="105" t="str">
        <f t="shared" ca="1" si="430"/>
        <v/>
      </c>
      <c r="Y788" s="105" t="str">
        <f t="shared" ca="1" si="430"/>
        <v/>
      </c>
      <c r="AB788" s="111" t="str">
        <f t="shared" si="401"/>
        <v xml:space="preserve"> </v>
      </c>
      <c r="AC788" s="135"/>
      <c r="AD788" s="136"/>
      <c r="AE788" s="118" t="str">
        <f t="shared" si="410"/>
        <v/>
      </c>
      <c r="AF788" s="135"/>
      <c r="AG788" s="136"/>
      <c r="AH788" s="118" t="str">
        <f t="shared" si="411"/>
        <v/>
      </c>
      <c r="AI788" s="135"/>
      <c r="AJ788" s="136"/>
      <c r="AK788" s="118" t="str">
        <f t="shared" si="412"/>
        <v/>
      </c>
      <c r="AL788" s="135"/>
      <c r="AM788" s="136"/>
      <c r="AN788" s="118" t="str">
        <f t="shared" si="413"/>
        <v/>
      </c>
      <c r="AO788" s="135"/>
      <c r="AP788" s="136"/>
      <c r="AQ788" s="118" t="str">
        <f t="shared" si="414"/>
        <v/>
      </c>
      <c r="AT788" s="111" t="str">
        <f t="shared" si="415"/>
        <v xml:space="preserve"> </v>
      </c>
      <c r="AU788" t="str">
        <f t="shared" ca="1" si="416"/>
        <v/>
      </c>
      <c r="AV788" s="53" t="str">
        <f t="shared" ca="1" si="417"/>
        <v/>
      </c>
      <c r="AW788" t="str">
        <f t="shared" ca="1" si="418"/>
        <v/>
      </c>
      <c r="AX788" s="121" t="str">
        <f t="shared" ca="1" si="419"/>
        <v/>
      </c>
      <c r="AY788" s="53" t="str">
        <f t="shared" ca="1" si="420"/>
        <v/>
      </c>
      <c r="AZ788" t="str">
        <f t="shared" ca="1" si="421"/>
        <v/>
      </c>
      <c r="BA788" s="121" t="str">
        <f t="shared" ca="1" si="422"/>
        <v/>
      </c>
      <c r="BB788" s="53" t="str">
        <f t="shared" ca="1" si="423"/>
        <v/>
      </c>
      <c r="BC788" t="str">
        <f t="shared" ca="1" si="424"/>
        <v/>
      </c>
      <c r="BD788" s="121" t="str">
        <f t="shared" ca="1" si="425"/>
        <v/>
      </c>
      <c r="BE788" s="53" t="str">
        <f t="shared" ca="1" si="426"/>
        <v/>
      </c>
      <c r="BF788" t="str">
        <f t="shared" ca="1" si="427"/>
        <v/>
      </c>
      <c r="BG788" s="121" t="str">
        <f t="shared" ca="1" si="428"/>
        <v/>
      </c>
      <c r="BH788" s="53" t="str">
        <f t="shared" ca="1" si="429"/>
        <v/>
      </c>
    </row>
    <row r="789" spans="1:60" ht="15.75" thickBot="1" x14ac:dyDescent="0.3">
      <c r="A789" s="48"/>
      <c r="B789" s="48"/>
      <c r="C789" s="48"/>
      <c r="D789" s="48"/>
      <c r="E789" s="48"/>
      <c r="F789" s="48"/>
      <c r="G789" s="48"/>
      <c r="H789" s="48"/>
      <c r="I789" s="48"/>
      <c r="J789" s="220" t="str">
        <f>IF(ISBLANK($G789),"",VLOOKUP($G789,'Chp 3 - Condition Assessment'!$N$5:$R$1000,4,FALSE))</f>
        <v/>
      </c>
      <c r="K789" s="105" t="str">
        <f>IF(ISBLANK($G789),"",VLOOKUP($G789,'Chp 3 - Condition Assessment'!$N$5:$R$1000,5,FALSE))</f>
        <v/>
      </c>
      <c r="L789" s="32" t="str">
        <f t="shared" si="409"/>
        <v xml:space="preserve">  </v>
      </c>
      <c r="P789" t="b">
        <f t="shared" si="404"/>
        <v>0</v>
      </c>
      <c r="Q789" t="str">
        <f t="shared" si="406"/>
        <v/>
      </c>
      <c r="R789" s="53" t="str">
        <f t="shared" si="398"/>
        <v/>
      </c>
      <c r="S789" s="108" t="str">
        <f t="shared" si="399"/>
        <v/>
      </c>
      <c r="T789" s="81" t="str">
        <f t="shared" si="400"/>
        <v/>
      </c>
      <c r="U789" s="105" t="str">
        <f t="shared" ca="1" si="430"/>
        <v/>
      </c>
      <c r="V789" s="105" t="str">
        <f t="shared" ca="1" si="430"/>
        <v/>
      </c>
      <c r="W789" s="105" t="str">
        <f t="shared" ca="1" si="430"/>
        <v/>
      </c>
      <c r="X789" s="105" t="str">
        <f t="shared" ca="1" si="430"/>
        <v/>
      </c>
      <c r="Y789" s="105" t="str">
        <f t="shared" ca="1" si="430"/>
        <v/>
      </c>
      <c r="AB789" s="111" t="str">
        <f t="shared" si="401"/>
        <v xml:space="preserve"> </v>
      </c>
      <c r="AC789" s="135"/>
      <c r="AD789" s="136"/>
      <c r="AE789" s="118" t="str">
        <f t="shared" si="410"/>
        <v/>
      </c>
      <c r="AF789" s="135"/>
      <c r="AG789" s="136"/>
      <c r="AH789" s="118" t="str">
        <f t="shared" si="411"/>
        <v/>
      </c>
      <c r="AI789" s="135"/>
      <c r="AJ789" s="136"/>
      <c r="AK789" s="118" t="str">
        <f t="shared" si="412"/>
        <v/>
      </c>
      <c r="AL789" s="135"/>
      <c r="AM789" s="136"/>
      <c r="AN789" s="118" t="str">
        <f t="shared" si="413"/>
        <v/>
      </c>
      <c r="AO789" s="135"/>
      <c r="AP789" s="136"/>
      <c r="AQ789" s="118" t="str">
        <f t="shared" si="414"/>
        <v/>
      </c>
      <c r="AT789" s="111" t="str">
        <f t="shared" si="415"/>
        <v xml:space="preserve"> </v>
      </c>
      <c r="AU789" t="str">
        <f t="shared" ca="1" si="416"/>
        <v/>
      </c>
      <c r="AV789" s="53" t="str">
        <f t="shared" ca="1" si="417"/>
        <v/>
      </c>
      <c r="AW789" t="str">
        <f t="shared" ca="1" si="418"/>
        <v/>
      </c>
      <c r="AX789" s="121" t="str">
        <f t="shared" ca="1" si="419"/>
        <v/>
      </c>
      <c r="AY789" s="53" t="str">
        <f t="shared" ca="1" si="420"/>
        <v/>
      </c>
      <c r="AZ789" t="str">
        <f t="shared" ca="1" si="421"/>
        <v/>
      </c>
      <c r="BA789" s="121" t="str">
        <f t="shared" ca="1" si="422"/>
        <v/>
      </c>
      <c r="BB789" s="53" t="str">
        <f t="shared" ca="1" si="423"/>
        <v/>
      </c>
      <c r="BC789" t="str">
        <f t="shared" ca="1" si="424"/>
        <v/>
      </c>
      <c r="BD789" s="121" t="str">
        <f t="shared" ca="1" si="425"/>
        <v/>
      </c>
      <c r="BE789" s="53" t="str">
        <f t="shared" ca="1" si="426"/>
        <v/>
      </c>
      <c r="BF789" t="str">
        <f t="shared" ca="1" si="427"/>
        <v/>
      </c>
      <c r="BG789" s="121" t="str">
        <f t="shared" ca="1" si="428"/>
        <v/>
      </c>
      <c r="BH789" s="53" t="str">
        <f t="shared" ca="1" si="429"/>
        <v/>
      </c>
    </row>
    <row r="790" spans="1:60" ht="15.75" thickBot="1" x14ac:dyDescent="0.3">
      <c r="A790" s="48"/>
      <c r="B790" s="48"/>
      <c r="C790" s="48"/>
      <c r="D790" s="48"/>
      <c r="E790" s="48"/>
      <c r="F790" s="48"/>
      <c r="G790" s="48"/>
      <c r="H790" s="48"/>
      <c r="I790" s="48"/>
      <c r="J790" s="220" t="str">
        <f>IF(ISBLANK($G790),"",VLOOKUP($G790,'Chp 3 - Condition Assessment'!$N$5:$R$1000,4,FALSE))</f>
        <v/>
      </c>
      <c r="K790" s="105" t="str">
        <f>IF(ISBLANK($G790),"",VLOOKUP($G790,'Chp 3 - Condition Assessment'!$N$5:$R$1000,5,FALSE))</f>
        <v/>
      </c>
      <c r="L790" s="32" t="str">
        <f t="shared" si="409"/>
        <v xml:space="preserve">  </v>
      </c>
      <c r="P790" t="b">
        <f t="shared" si="404"/>
        <v>0</v>
      </c>
      <c r="Q790" t="str">
        <f t="shared" si="406"/>
        <v/>
      </c>
      <c r="R790" s="53" t="str">
        <f t="shared" si="398"/>
        <v/>
      </c>
      <c r="S790" s="108" t="str">
        <f t="shared" si="399"/>
        <v/>
      </c>
      <c r="T790" s="81" t="str">
        <f t="shared" si="400"/>
        <v/>
      </c>
      <c r="U790" s="105" t="str">
        <f t="shared" ca="1" si="430"/>
        <v/>
      </c>
      <c r="V790" s="105" t="str">
        <f t="shared" ca="1" si="430"/>
        <v/>
      </c>
      <c r="W790" s="105" t="str">
        <f t="shared" ca="1" si="430"/>
        <v/>
      </c>
      <c r="X790" s="105" t="str">
        <f t="shared" ca="1" si="430"/>
        <v/>
      </c>
      <c r="Y790" s="105" t="str">
        <f t="shared" ca="1" si="430"/>
        <v/>
      </c>
      <c r="AB790" s="111" t="str">
        <f t="shared" si="401"/>
        <v xml:space="preserve"> </v>
      </c>
      <c r="AC790" s="135"/>
      <c r="AD790" s="136"/>
      <c r="AE790" s="118" t="str">
        <f t="shared" si="410"/>
        <v/>
      </c>
      <c r="AF790" s="135"/>
      <c r="AG790" s="136"/>
      <c r="AH790" s="118" t="str">
        <f t="shared" si="411"/>
        <v/>
      </c>
      <c r="AI790" s="135"/>
      <c r="AJ790" s="136"/>
      <c r="AK790" s="118" t="str">
        <f t="shared" si="412"/>
        <v/>
      </c>
      <c r="AL790" s="135"/>
      <c r="AM790" s="136"/>
      <c r="AN790" s="118" t="str">
        <f t="shared" si="413"/>
        <v/>
      </c>
      <c r="AO790" s="135"/>
      <c r="AP790" s="136"/>
      <c r="AQ790" s="118" t="str">
        <f t="shared" si="414"/>
        <v/>
      </c>
      <c r="AT790" s="111" t="str">
        <f t="shared" si="415"/>
        <v xml:space="preserve"> </v>
      </c>
      <c r="AU790" t="str">
        <f t="shared" ca="1" si="416"/>
        <v/>
      </c>
      <c r="AV790" s="53" t="str">
        <f t="shared" ca="1" si="417"/>
        <v/>
      </c>
      <c r="AW790" t="str">
        <f t="shared" ca="1" si="418"/>
        <v/>
      </c>
      <c r="AX790" s="121" t="str">
        <f t="shared" ca="1" si="419"/>
        <v/>
      </c>
      <c r="AY790" s="53" t="str">
        <f t="shared" ca="1" si="420"/>
        <v/>
      </c>
      <c r="AZ790" t="str">
        <f t="shared" ca="1" si="421"/>
        <v/>
      </c>
      <c r="BA790" s="121" t="str">
        <f t="shared" ca="1" si="422"/>
        <v/>
      </c>
      <c r="BB790" s="53" t="str">
        <f t="shared" ca="1" si="423"/>
        <v/>
      </c>
      <c r="BC790" t="str">
        <f t="shared" ca="1" si="424"/>
        <v/>
      </c>
      <c r="BD790" s="121" t="str">
        <f t="shared" ca="1" si="425"/>
        <v/>
      </c>
      <c r="BE790" s="53" t="str">
        <f t="shared" ca="1" si="426"/>
        <v/>
      </c>
      <c r="BF790" t="str">
        <f t="shared" ca="1" si="427"/>
        <v/>
      </c>
      <c r="BG790" s="121" t="str">
        <f t="shared" ca="1" si="428"/>
        <v/>
      </c>
      <c r="BH790" s="53" t="str">
        <f t="shared" ca="1" si="429"/>
        <v/>
      </c>
    </row>
    <row r="791" spans="1:60" ht="15.75" thickBot="1" x14ac:dyDescent="0.3">
      <c r="A791" s="48"/>
      <c r="B791" s="48"/>
      <c r="C791" s="48"/>
      <c r="D791" s="48"/>
      <c r="E791" s="48"/>
      <c r="F791" s="48"/>
      <c r="G791" s="48"/>
      <c r="H791" s="48"/>
      <c r="I791" s="48"/>
      <c r="J791" s="220" t="str">
        <f>IF(ISBLANK($G791),"",VLOOKUP($G791,'Chp 3 - Condition Assessment'!$N$5:$R$1000,4,FALSE))</f>
        <v/>
      </c>
      <c r="K791" s="105" t="str">
        <f>IF(ISBLANK($G791),"",VLOOKUP($G791,'Chp 3 - Condition Assessment'!$N$5:$R$1000,5,FALSE))</f>
        <v/>
      </c>
      <c r="L791" s="32" t="str">
        <f t="shared" si="409"/>
        <v xml:space="preserve">  </v>
      </c>
      <c r="P791" t="b">
        <f t="shared" si="404"/>
        <v>0</v>
      </c>
      <c r="Q791" t="str">
        <f t="shared" si="406"/>
        <v/>
      </c>
      <c r="R791" s="53" t="str">
        <f t="shared" si="398"/>
        <v/>
      </c>
      <c r="S791" s="108" t="str">
        <f t="shared" si="399"/>
        <v/>
      </c>
      <c r="T791" s="81" t="str">
        <f t="shared" si="400"/>
        <v/>
      </c>
      <c r="U791" s="105" t="str">
        <f t="shared" ca="1" si="430"/>
        <v/>
      </c>
      <c r="V791" s="105" t="str">
        <f t="shared" ca="1" si="430"/>
        <v/>
      </c>
      <c r="W791" s="105" t="str">
        <f t="shared" ca="1" si="430"/>
        <v/>
      </c>
      <c r="X791" s="105" t="str">
        <f t="shared" ca="1" si="430"/>
        <v/>
      </c>
      <c r="Y791" s="105" t="str">
        <f t="shared" ca="1" si="430"/>
        <v/>
      </c>
      <c r="AB791" s="111" t="str">
        <f t="shared" si="401"/>
        <v xml:space="preserve"> </v>
      </c>
      <c r="AC791" s="135"/>
      <c r="AD791" s="136"/>
      <c r="AE791" s="118" t="str">
        <f t="shared" si="410"/>
        <v/>
      </c>
      <c r="AF791" s="135"/>
      <c r="AG791" s="136"/>
      <c r="AH791" s="118" t="str">
        <f t="shared" si="411"/>
        <v/>
      </c>
      <c r="AI791" s="135"/>
      <c r="AJ791" s="136"/>
      <c r="AK791" s="118" t="str">
        <f t="shared" si="412"/>
        <v/>
      </c>
      <c r="AL791" s="135"/>
      <c r="AM791" s="136"/>
      <c r="AN791" s="118" t="str">
        <f t="shared" si="413"/>
        <v/>
      </c>
      <c r="AO791" s="135"/>
      <c r="AP791" s="136"/>
      <c r="AQ791" s="118" t="str">
        <f t="shared" si="414"/>
        <v/>
      </c>
      <c r="AT791" s="111" t="str">
        <f t="shared" si="415"/>
        <v xml:space="preserve"> </v>
      </c>
      <c r="AU791" t="str">
        <f t="shared" ca="1" si="416"/>
        <v/>
      </c>
      <c r="AV791" s="53" t="str">
        <f t="shared" ca="1" si="417"/>
        <v/>
      </c>
      <c r="AW791" t="str">
        <f t="shared" ca="1" si="418"/>
        <v/>
      </c>
      <c r="AX791" s="121" t="str">
        <f t="shared" ca="1" si="419"/>
        <v/>
      </c>
      <c r="AY791" s="53" t="str">
        <f t="shared" ca="1" si="420"/>
        <v/>
      </c>
      <c r="AZ791" t="str">
        <f t="shared" ca="1" si="421"/>
        <v/>
      </c>
      <c r="BA791" s="121" t="str">
        <f t="shared" ca="1" si="422"/>
        <v/>
      </c>
      <c r="BB791" s="53" t="str">
        <f t="shared" ca="1" si="423"/>
        <v/>
      </c>
      <c r="BC791" t="str">
        <f t="shared" ca="1" si="424"/>
        <v/>
      </c>
      <c r="BD791" s="121" t="str">
        <f t="shared" ca="1" si="425"/>
        <v/>
      </c>
      <c r="BE791" s="53" t="str">
        <f t="shared" ca="1" si="426"/>
        <v/>
      </c>
      <c r="BF791" t="str">
        <f t="shared" ca="1" si="427"/>
        <v/>
      </c>
      <c r="BG791" s="121" t="str">
        <f t="shared" ca="1" si="428"/>
        <v/>
      </c>
      <c r="BH791" s="53" t="str">
        <f t="shared" ca="1" si="429"/>
        <v/>
      </c>
    </row>
    <row r="792" spans="1:60" ht="15.75" thickBot="1" x14ac:dyDescent="0.3">
      <c r="A792" s="48"/>
      <c r="B792" s="48"/>
      <c r="C792" s="48"/>
      <c r="D792" s="48"/>
      <c r="E792" s="48"/>
      <c r="F792" s="48"/>
      <c r="G792" s="48"/>
      <c r="H792" s="48"/>
      <c r="I792" s="48"/>
      <c r="J792" s="220" t="str">
        <f>IF(ISBLANK($G792),"",VLOOKUP($G792,'Chp 3 - Condition Assessment'!$N$5:$R$1000,4,FALSE))</f>
        <v/>
      </c>
      <c r="K792" s="105" t="str">
        <f>IF(ISBLANK($G792),"",VLOOKUP($G792,'Chp 3 - Condition Assessment'!$N$5:$R$1000,5,FALSE))</f>
        <v/>
      </c>
      <c r="L792" s="32" t="str">
        <f t="shared" si="409"/>
        <v xml:space="preserve">  </v>
      </c>
      <c r="P792" t="b">
        <f t="shared" si="404"/>
        <v>0</v>
      </c>
      <c r="Q792" t="str">
        <f t="shared" si="406"/>
        <v/>
      </c>
      <c r="R792" s="53" t="str">
        <f t="shared" si="398"/>
        <v/>
      </c>
      <c r="S792" s="108" t="str">
        <f t="shared" si="399"/>
        <v/>
      </c>
      <c r="T792" s="81" t="str">
        <f t="shared" si="400"/>
        <v/>
      </c>
      <c r="U792" s="105" t="str">
        <f t="shared" ca="1" si="430"/>
        <v/>
      </c>
      <c r="V792" s="105" t="str">
        <f t="shared" ca="1" si="430"/>
        <v/>
      </c>
      <c r="W792" s="105" t="str">
        <f t="shared" ca="1" si="430"/>
        <v/>
      </c>
      <c r="X792" s="105" t="str">
        <f t="shared" ca="1" si="430"/>
        <v/>
      </c>
      <c r="Y792" s="105" t="str">
        <f t="shared" ca="1" si="430"/>
        <v/>
      </c>
      <c r="AB792" s="111" t="str">
        <f t="shared" si="401"/>
        <v xml:space="preserve"> </v>
      </c>
      <c r="AC792" s="135"/>
      <c r="AD792" s="136"/>
      <c r="AE792" s="118" t="str">
        <f t="shared" si="410"/>
        <v/>
      </c>
      <c r="AF792" s="135"/>
      <c r="AG792" s="136"/>
      <c r="AH792" s="118" t="str">
        <f t="shared" si="411"/>
        <v/>
      </c>
      <c r="AI792" s="135"/>
      <c r="AJ792" s="136"/>
      <c r="AK792" s="118" t="str">
        <f t="shared" si="412"/>
        <v/>
      </c>
      <c r="AL792" s="135"/>
      <c r="AM792" s="136"/>
      <c r="AN792" s="118" t="str">
        <f t="shared" si="413"/>
        <v/>
      </c>
      <c r="AO792" s="135"/>
      <c r="AP792" s="136"/>
      <c r="AQ792" s="118" t="str">
        <f t="shared" si="414"/>
        <v/>
      </c>
      <c r="AT792" s="111" t="str">
        <f t="shared" si="415"/>
        <v xml:space="preserve"> </v>
      </c>
      <c r="AU792" t="str">
        <f t="shared" ca="1" si="416"/>
        <v/>
      </c>
      <c r="AV792" s="53" t="str">
        <f t="shared" ca="1" si="417"/>
        <v/>
      </c>
      <c r="AW792" t="str">
        <f t="shared" ca="1" si="418"/>
        <v/>
      </c>
      <c r="AX792" s="121" t="str">
        <f t="shared" ca="1" si="419"/>
        <v/>
      </c>
      <c r="AY792" s="53" t="str">
        <f t="shared" ca="1" si="420"/>
        <v/>
      </c>
      <c r="AZ792" t="str">
        <f t="shared" ca="1" si="421"/>
        <v/>
      </c>
      <c r="BA792" s="121" t="str">
        <f t="shared" ca="1" si="422"/>
        <v/>
      </c>
      <c r="BB792" s="53" t="str">
        <f t="shared" ca="1" si="423"/>
        <v/>
      </c>
      <c r="BC792" t="str">
        <f t="shared" ca="1" si="424"/>
        <v/>
      </c>
      <c r="BD792" s="121" t="str">
        <f t="shared" ca="1" si="425"/>
        <v/>
      </c>
      <c r="BE792" s="53" t="str">
        <f t="shared" ca="1" si="426"/>
        <v/>
      </c>
      <c r="BF792" t="str">
        <f t="shared" ca="1" si="427"/>
        <v/>
      </c>
      <c r="BG792" s="121" t="str">
        <f t="shared" ca="1" si="428"/>
        <v/>
      </c>
      <c r="BH792" s="53" t="str">
        <f t="shared" ca="1" si="429"/>
        <v/>
      </c>
    </row>
    <row r="793" spans="1:60" ht="15.75" thickBot="1" x14ac:dyDescent="0.3">
      <c r="A793" s="48"/>
      <c r="B793" s="48"/>
      <c r="C793" s="48"/>
      <c r="D793" s="48"/>
      <c r="E793" s="48"/>
      <c r="F793" s="48"/>
      <c r="G793" s="48"/>
      <c r="H793" s="48"/>
      <c r="I793" s="48"/>
      <c r="J793" s="220" t="str">
        <f>IF(ISBLANK($G793),"",VLOOKUP($G793,'Chp 3 - Condition Assessment'!$N$5:$R$1000,4,FALSE))</f>
        <v/>
      </c>
      <c r="K793" s="105" t="str">
        <f>IF(ISBLANK($G793),"",VLOOKUP($G793,'Chp 3 - Condition Assessment'!$N$5:$R$1000,5,FALSE))</f>
        <v/>
      </c>
      <c r="L793" s="32" t="str">
        <f t="shared" si="409"/>
        <v xml:space="preserve">  </v>
      </c>
      <c r="P793" t="b">
        <f t="shared" si="404"/>
        <v>0</v>
      </c>
      <c r="Q793" t="str">
        <f t="shared" si="406"/>
        <v/>
      </c>
      <c r="R793" s="53" t="str">
        <f t="shared" si="398"/>
        <v/>
      </c>
      <c r="S793" s="108" t="str">
        <f t="shared" si="399"/>
        <v/>
      </c>
      <c r="T793" s="81" t="str">
        <f t="shared" si="400"/>
        <v/>
      </c>
      <c r="U793" s="105" t="str">
        <f t="shared" ca="1" si="430"/>
        <v/>
      </c>
      <c r="V793" s="105" t="str">
        <f t="shared" ca="1" si="430"/>
        <v/>
      </c>
      <c r="W793" s="105" t="str">
        <f t="shared" ca="1" si="430"/>
        <v/>
      </c>
      <c r="X793" s="105" t="str">
        <f t="shared" ca="1" si="430"/>
        <v/>
      </c>
      <c r="Y793" s="105" t="str">
        <f t="shared" ca="1" si="430"/>
        <v/>
      </c>
      <c r="AB793" s="111" t="str">
        <f t="shared" si="401"/>
        <v xml:space="preserve"> </v>
      </c>
      <c r="AC793" s="135"/>
      <c r="AD793" s="136"/>
      <c r="AE793" s="118" t="str">
        <f t="shared" si="410"/>
        <v/>
      </c>
      <c r="AF793" s="135"/>
      <c r="AG793" s="136"/>
      <c r="AH793" s="118" t="str">
        <f t="shared" si="411"/>
        <v/>
      </c>
      <c r="AI793" s="135"/>
      <c r="AJ793" s="136"/>
      <c r="AK793" s="118" t="str">
        <f t="shared" si="412"/>
        <v/>
      </c>
      <c r="AL793" s="135"/>
      <c r="AM793" s="136"/>
      <c r="AN793" s="118" t="str">
        <f t="shared" si="413"/>
        <v/>
      </c>
      <c r="AO793" s="135"/>
      <c r="AP793" s="136"/>
      <c r="AQ793" s="118" t="str">
        <f t="shared" si="414"/>
        <v/>
      </c>
      <c r="AT793" s="111" t="str">
        <f t="shared" si="415"/>
        <v xml:space="preserve"> </v>
      </c>
      <c r="AU793" t="str">
        <f t="shared" ca="1" si="416"/>
        <v/>
      </c>
      <c r="AV793" s="53" t="str">
        <f t="shared" ca="1" si="417"/>
        <v/>
      </c>
      <c r="AW793" t="str">
        <f t="shared" ca="1" si="418"/>
        <v/>
      </c>
      <c r="AX793" s="121" t="str">
        <f t="shared" ca="1" si="419"/>
        <v/>
      </c>
      <c r="AY793" s="53" t="str">
        <f t="shared" ca="1" si="420"/>
        <v/>
      </c>
      <c r="AZ793" t="str">
        <f t="shared" ca="1" si="421"/>
        <v/>
      </c>
      <c r="BA793" s="121" t="str">
        <f t="shared" ca="1" si="422"/>
        <v/>
      </c>
      <c r="BB793" s="53" t="str">
        <f t="shared" ca="1" si="423"/>
        <v/>
      </c>
      <c r="BC793" t="str">
        <f t="shared" ca="1" si="424"/>
        <v/>
      </c>
      <c r="BD793" s="121" t="str">
        <f t="shared" ca="1" si="425"/>
        <v/>
      </c>
      <c r="BE793" s="53" t="str">
        <f t="shared" ca="1" si="426"/>
        <v/>
      </c>
      <c r="BF793" t="str">
        <f t="shared" ca="1" si="427"/>
        <v/>
      </c>
      <c r="BG793" s="121" t="str">
        <f t="shared" ca="1" si="428"/>
        <v/>
      </c>
      <c r="BH793" s="53" t="str">
        <f t="shared" ca="1" si="429"/>
        <v/>
      </c>
    </row>
    <row r="794" spans="1:60" ht="15.75" thickBot="1" x14ac:dyDescent="0.3">
      <c r="A794" s="48"/>
      <c r="B794" s="48"/>
      <c r="C794" s="48"/>
      <c r="D794" s="48"/>
      <c r="E794" s="48"/>
      <c r="F794" s="48"/>
      <c r="G794" s="48"/>
      <c r="H794" s="48"/>
      <c r="I794" s="48"/>
      <c r="J794" s="220" t="str">
        <f>IF(ISBLANK($G794),"",VLOOKUP($G794,'Chp 3 - Condition Assessment'!$N$5:$R$1000,4,FALSE))</f>
        <v/>
      </c>
      <c r="K794" s="105" t="str">
        <f>IF(ISBLANK($G794),"",VLOOKUP($G794,'Chp 3 - Condition Assessment'!$N$5:$R$1000,5,FALSE))</f>
        <v/>
      </c>
      <c r="L794" s="32" t="str">
        <f t="shared" si="409"/>
        <v xml:space="preserve">  </v>
      </c>
      <c r="P794" t="b">
        <f t="shared" si="404"/>
        <v>0</v>
      </c>
      <c r="Q794" t="str">
        <f t="shared" si="406"/>
        <v/>
      </c>
      <c r="R794" s="53" t="str">
        <f t="shared" ref="R794:R857" si="431">IFERROR(IF(OR(ISBLANK(O794),O794="Grand Total"),"",AVERAGEIF(L:L,O794,J:J)),"")</f>
        <v/>
      </c>
      <c r="S794" s="108" t="str">
        <f t="shared" ref="S794:S857" si="432">IF(OR(ISBLANK(O794),O794="Grand Total"),"",LEFT(O794,4))</f>
        <v/>
      </c>
      <c r="T794" s="81" t="str">
        <f t="shared" ref="T794:T857" si="433">IFERROR(IF(ISBLANK(O794),"",AVERAGEIF(L:L,O794,K:K)),"")</f>
        <v/>
      </c>
      <c r="U794" s="105" t="str">
        <f t="shared" ca="1" si="430"/>
        <v/>
      </c>
      <c r="V794" s="105" t="str">
        <f t="shared" ca="1" si="430"/>
        <v/>
      </c>
      <c r="W794" s="105" t="str">
        <f t="shared" ca="1" si="430"/>
        <v/>
      </c>
      <c r="X794" s="105" t="str">
        <f t="shared" ca="1" si="430"/>
        <v/>
      </c>
      <c r="Y794" s="105" t="str">
        <f t="shared" ca="1" si="430"/>
        <v/>
      </c>
      <c r="AB794" s="111" t="str">
        <f t="shared" si="401"/>
        <v xml:space="preserve"> </v>
      </c>
      <c r="AC794" s="135"/>
      <c r="AD794" s="136"/>
      <c r="AE794" s="118" t="str">
        <f t="shared" si="410"/>
        <v/>
      </c>
      <c r="AF794" s="135"/>
      <c r="AG794" s="136"/>
      <c r="AH794" s="118" t="str">
        <f t="shared" si="411"/>
        <v/>
      </c>
      <c r="AI794" s="135"/>
      <c r="AJ794" s="136"/>
      <c r="AK794" s="118" t="str">
        <f t="shared" si="412"/>
        <v/>
      </c>
      <c r="AL794" s="135"/>
      <c r="AM794" s="136"/>
      <c r="AN794" s="118" t="str">
        <f t="shared" si="413"/>
        <v/>
      </c>
      <c r="AO794" s="135"/>
      <c r="AP794" s="136"/>
      <c r="AQ794" s="118" t="str">
        <f t="shared" si="414"/>
        <v/>
      </c>
      <c r="AT794" s="111" t="str">
        <f t="shared" si="415"/>
        <v xml:space="preserve"> </v>
      </c>
      <c r="AU794" t="str">
        <f t="shared" ca="1" si="416"/>
        <v/>
      </c>
      <c r="AV794" s="53" t="str">
        <f t="shared" ca="1" si="417"/>
        <v/>
      </c>
      <c r="AW794" t="str">
        <f t="shared" ca="1" si="418"/>
        <v/>
      </c>
      <c r="AX794" s="121" t="str">
        <f t="shared" ca="1" si="419"/>
        <v/>
      </c>
      <c r="AY794" s="53" t="str">
        <f t="shared" ca="1" si="420"/>
        <v/>
      </c>
      <c r="AZ794" t="str">
        <f t="shared" ca="1" si="421"/>
        <v/>
      </c>
      <c r="BA794" s="121" t="str">
        <f t="shared" ca="1" si="422"/>
        <v/>
      </c>
      <c r="BB794" s="53" t="str">
        <f t="shared" ca="1" si="423"/>
        <v/>
      </c>
      <c r="BC794" t="str">
        <f t="shared" ca="1" si="424"/>
        <v/>
      </c>
      <c r="BD794" s="121" t="str">
        <f t="shared" ca="1" si="425"/>
        <v/>
      </c>
      <c r="BE794" s="53" t="str">
        <f t="shared" ca="1" si="426"/>
        <v/>
      </c>
      <c r="BF794" t="str">
        <f t="shared" ca="1" si="427"/>
        <v/>
      </c>
      <c r="BG794" s="121" t="str">
        <f t="shared" ca="1" si="428"/>
        <v/>
      </c>
      <c r="BH794" s="53" t="str">
        <f t="shared" ca="1" si="429"/>
        <v/>
      </c>
    </row>
    <row r="795" spans="1:60" ht="15.75" thickBot="1" x14ac:dyDescent="0.3">
      <c r="A795" s="48"/>
      <c r="B795" s="48"/>
      <c r="C795" s="48"/>
      <c r="D795" s="48"/>
      <c r="E795" s="48"/>
      <c r="F795" s="48"/>
      <c r="G795" s="48"/>
      <c r="H795" s="48"/>
      <c r="I795" s="48"/>
      <c r="J795" s="220" t="str">
        <f>IF(ISBLANK($G795),"",VLOOKUP($G795,'Chp 3 - Condition Assessment'!$N$5:$R$1000,4,FALSE))</f>
        <v/>
      </c>
      <c r="K795" s="105" t="str">
        <f>IF(ISBLANK($G795),"",VLOOKUP($G795,'Chp 3 - Condition Assessment'!$N$5:$R$1000,5,FALSE))</f>
        <v/>
      </c>
      <c r="L795" s="32" t="str">
        <f t="shared" si="409"/>
        <v xml:space="preserve">  </v>
      </c>
      <c r="P795" t="b">
        <f t="shared" si="404"/>
        <v>0</v>
      </c>
      <c r="Q795" t="str">
        <f t="shared" si="406"/>
        <v/>
      </c>
      <c r="R795" s="53" t="str">
        <f t="shared" si="431"/>
        <v/>
      </c>
      <c r="S795" s="108" t="str">
        <f t="shared" si="432"/>
        <v/>
      </c>
      <c r="T795" s="81" t="str">
        <f t="shared" si="433"/>
        <v/>
      </c>
      <c r="U795" s="105" t="str">
        <f t="shared" ca="1" si="430"/>
        <v/>
      </c>
      <c r="V795" s="105" t="str">
        <f t="shared" ca="1" si="430"/>
        <v/>
      </c>
      <c r="W795" s="105" t="str">
        <f t="shared" ca="1" si="430"/>
        <v/>
      </c>
      <c r="X795" s="105" t="str">
        <f t="shared" ca="1" si="430"/>
        <v/>
      </c>
      <c r="Y795" s="105" t="str">
        <f t="shared" ca="1" si="430"/>
        <v/>
      </c>
      <c r="AB795" s="111" t="str">
        <f t="shared" si="401"/>
        <v xml:space="preserve"> </v>
      </c>
      <c r="AC795" s="135"/>
      <c r="AD795" s="136"/>
      <c r="AE795" s="118" t="str">
        <f t="shared" si="410"/>
        <v/>
      </c>
      <c r="AF795" s="135"/>
      <c r="AG795" s="136"/>
      <c r="AH795" s="118" t="str">
        <f t="shared" si="411"/>
        <v/>
      </c>
      <c r="AI795" s="135"/>
      <c r="AJ795" s="136"/>
      <c r="AK795" s="118" t="str">
        <f t="shared" si="412"/>
        <v/>
      </c>
      <c r="AL795" s="135"/>
      <c r="AM795" s="136"/>
      <c r="AN795" s="118" t="str">
        <f t="shared" si="413"/>
        <v/>
      </c>
      <c r="AO795" s="135"/>
      <c r="AP795" s="136"/>
      <c r="AQ795" s="118" t="str">
        <f t="shared" si="414"/>
        <v/>
      </c>
      <c r="AT795" s="111" t="str">
        <f t="shared" si="415"/>
        <v xml:space="preserve"> </v>
      </c>
      <c r="AU795" t="str">
        <f t="shared" ca="1" si="416"/>
        <v/>
      </c>
      <c r="AV795" s="53" t="str">
        <f t="shared" ca="1" si="417"/>
        <v/>
      </c>
      <c r="AW795" t="str">
        <f t="shared" ca="1" si="418"/>
        <v/>
      </c>
      <c r="AX795" s="121" t="str">
        <f t="shared" ca="1" si="419"/>
        <v/>
      </c>
      <c r="AY795" s="53" t="str">
        <f t="shared" ca="1" si="420"/>
        <v/>
      </c>
      <c r="AZ795" t="str">
        <f t="shared" ca="1" si="421"/>
        <v/>
      </c>
      <c r="BA795" s="121" t="str">
        <f t="shared" ca="1" si="422"/>
        <v/>
      </c>
      <c r="BB795" s="53" t="str">
        <f t="shared" ca="1" si="423"/>
        <v/>
      </c>
      <c r="BC795" t="str">
        <f t="shared" ca="1" si="424"/>
        <v/>
      </c>
      <c r="BD795" s="121" t="str">
        <f t="shared" ca="1" si="425"/>
        <v/>
      </c>
      <c r="BE795" s="53" t="str">
        <f t="shared" ca="1" si="426"/>
        <v/>
      </c>
      <c r="BF795" t="str">
        <f t="shared" ca="1" si="427"/>
        <v/>
      </c>
      <c r="BG795" s="121" t="str">
        <f t="shared" ca="1" si="428"/>
        <v/>
      </c>
      <c r="BH795" s="53" t="str">
        <f t="shared" ca="1" si="429"/>
        <v/>
      </c>
    </row>
    <row r="796" spans="1:60" ht="15.75" thickBot="1" x14ac:dyDescent="0.3">
      <c r="A796" s="48"/>
      <c r="B796" s="48"/>
      <c r="C796" s="48"/>
      <c r="D796" s="48"/>
      <c r="E796" s="48"/>
      <c r="F796" s="48"/>
      <c r="G796" s="48"/>
      <c r="H796" s="48"/>
      <c r="I796" s="48"/>
      <c r="J796" s="220" t="str">
        <f>IF(ISBLANK($G796),"",VLOOKUP($G796,'Chp 3 - Condition Assessment'!$N$5:$R$1000,4,FALSE))</f>
        <v/>
      </c>
      <c r="K796" s="105" t="str">
        <f>IF(ISBLANK($G796),"",VLOOKUP($G796,'Chp 3 - Condition Assessment'!$N$5:$R$1000,5,FALSE))</f>
        <v/>
      </c>
      <c r="L796" s="32" t="str">
        <f t="shared" si="409"/>
        <v xml:space="preserve">  </v>
      </c>
      <c r="P796" t="b">
        <f t="shared" si="404"/>
        <v>0</v>
      </c>
      <c r="Q796" t="str">
        <f t="shared" si="406"/>
        <v/>
      </c>
      <c r="R796" s="53" t="str">
        <f t="shared" si="431"/>
        <v/>
      </c>
      <c r="S796" s="108" t="str">
        <f t="shared" si="432"/>
        <v/>
      </c>
      <c r="T796" s="81" t="str">
        <f t="shared" si="433"/>
        <v/>
      </c>
      <c r="U796" s="105" t="str">
        <f t="shared" ref="U796:Y805" ca="1" si="434">IFERROR(IF((U$10-$S796)&lt;=$T796,$Q796,0),"")</f>
        <v/>
      </c>
      <c r="V796" s="105" t="str">
        <f t="shared" ca="1" si="434"/>
        <v/>
      </c>
      <c r="W796" s="105" t="str">
        <f t="shared" ca="1" si="434"/>
        <v/>
      </c>
      <c r="X796" s="105" t="str">
        <f t="shared" ca="1" si="434"/>
        <v/>
      </c>
      <c r="Y796" s="105" t="str">
        <f t="shared" ca="1" si="434"/>
        <v/>
      </c>
      <c r="AB796" s="111" t="str">
        <f t="shared" si="401"/>
        <v xml:space="preserve"> </v>
      </c>
      <c r="AC796" s="135"/>
      <c r="AD796" s="136"/>
      <c r="AE796" s="118" t="str">
        <f t="shared" si="410"/>
        <v/>
      </c>
      <c r="AF796" s="135"/>
      <c r="AG796" s="136"/>
      <c r="AH796" s="118" t="str">
        <f t="shared" si="411"/>
        <v/>
      </c>
      <c r="AI796" s="135"/>
      <c r="AJ796" s="136"/>
      <c r="AK796" s="118" t="str">
        <f t="shared" si="412"/>
        <v/>
      </c>
      <c r="AL796" s="135"/>
      <c r="AM796" s="136"/>
      <c r="AN796" s="118" t="str">
        <f t="shared" si="413"/>
        <v/>
      </c>
      <c r="AO796" s="135"/>
      <c r="AP796" s="136"/>
      <c r="AQ796" s="118" t="str">
        <f t="shared" si="414"/>
        <v/>
      </c>
      <c r="AT796" s="111" t="str">
        <f t="shared" si="415"/>
        <v xml:space="preserve"> </v>
      </c>
      <c r="AU796" t="str">
        <f t="shared" ca="1" si="416"/>
        <v/>
      </c>
      <c r="AV796" s="53" t="str">
        <f t="shared" ca="1" si="417"/>
        <v/>
      </c>
      <c r="AW796" t="str">
        <f t="shared" ca="1" si="418"/>
        <v/>
      </c>
      <c r="AX796" s="121" t="str">
        <f t="shared" ca="1" si="419"/>
        <v/>
      </c>
      <c r="AY796" s="53" t="str">
        <f t="shared" ca="1" si="420"/>
        <v/>
      </c>
      <c r="AZ796" t="str">
        <f t="shared" ca="1" si="421"/>
        <v/>
      </c>
      <c r="BA796" s="121" t="str">
        <f t="shared" ca="1" si="422"/>
        <v/>
      </c>
      <c r="BB796" s="53" t="str">
        <f t="shared" ca="1" si="423"/>
        <v/>
      </c>
      <c r="BC796" t="str">
        <f t="shared" ca="1" si="424"/>
        <v/>
      </c>
      <c r="BD796" s="121" t="str">
        <f t="shared" ca="1" si="425"/>
        <v/>
      </c>
      <c r="BE796" s="53" t="str">
        <f t="shared" ca="1" si="426"/>
        <v/>
      </c>
      <c r="BF796" t="str">
        <f t="shared" ca="1" si="427"/>
        <v/>
      </c>
      <c r="BG796" s="121" t="str">
        <f t="shared" ca="1" si="428"/>
        <v/>
      </c>
      <c r="BH796" s="53" t="str">
        <f t="shared" ca="1" si="429"/>
        <v/>
      </c>
    </row>
    <row r="797" spans="1:60" ht="15.75" thickBot="1" x14ac:dyDescent="0.3">
      <c r="A797" s="48"/>
      <c r="B797" s="48"/>
      <c r="C797" s="48"/>
      <c r="D797" s="48"/>
      <c r="E797" s="48"/>
      <c r="F797" s="48"/>
      <c r="G797" s="48"/>
      <c r="H797" s="48"/>
      <c r="I797" s="48"/>
      <c r="J797" s="220" t="str">
        <f>IF(ISBLANK($G797),"",VLOOKUP($G797,'Chp 3 - Condition Assessment'!$N$5:$R$1000,4,FALSE))</f>
        <v/>
      </c>
      <c r="K797" s="105" t="str">
        <f>IF(ISBLANK($G797),"",VLOOKUP($G797,'Chp 3 - Condition Assessment'!$N$5:$R$1000,5,FALSE))</f>
        <v/>
      </c>
      <c r="L797" s="32" t="str">
        <f t="shared" si="409"/>
        <v xml:space="preserve">  </v>
      </c>
      <c r="P797" t="b">
        <f t="shared" si="404"/>
        <v>0</v>
      </c>
      <c r="Q797" t="str">
        <f t="shared" si="406"/>
        <v/>
      </c>
      <c r="R797" s="53" t="str">
        <f t="shared" si="431"/>
        <v/>
      </c>
      <c r="S797" s="108" t="str">
        <f t="shared" si="432"/>
        <v/>
      </c>
      <c r="T797" s="81" t="str">
        <f t="shared" si="433"/>
        <v/>
      </c>
      <c r="U797" s="105" t="str">
        <f t="shared" ca="1" si="434"/>
        <v/>
      </c>
      <c r="V797" s="105" t="str">
        <f t="shared" ca="1" si="434"/>
        <v/>
      </c>
      <c r="W797" s="105" t="str">
        <f t="shared" ca="1" si="434"/>
        <v/>
      </c>
      <c r="X797" s="105" t="str">
        <f t="shared" ca="1" si="434"/>
        <v/>
      </c>
      <c r="Y797" s="105" t="str">
        <f t="shared" ca="1" si="434"/>
        <v/>
      </c>
      <c r="AB797" s="111" t="str">
        <f t="shared" ref="AB797:AB860" si="435">IF(OR(ISBLANK(O797),O797="Grand Total")," ",O797)</f>
        <v xml:space="preserve"> </v>
      </c>
      <c r="AC797" s="135"/>
      <c r="AD797" s="136"/>
      <c r="AE797" s="118" t="str">
        <f t="shared" si="410"/>
        <v/>
      </c>
      <c r="AF797" s="135"/>
      <c r="AG797" s="136"/>
      <c r="AH797" s="118" t="str">
        <f t="shared" si="411"/>
        <v/>
      </c>
      <c r="AI797" s="135"/>
      <c r="AJ797" s="136"/>
      <c r="AK797" s="118" t="str">
        <f t="shared" si="412"/>
        <v/>
      </c>
      <c r="AL797" s="135"/>
      <c r="AM797" s="136"/>
      <c r="AN797" s="118" t="str">
        <f t="shared" si="413"/>
        <v/>
      </c>
      <c r="AO797" s="135"/>
      <c r="AP797" s="136"/>
      <c r="AQ797" s="118" t="str">
        <f t="shared" si="414"/>
        <v/>
      </c>
      <c r="AT797" s="111" t="str">
        <f t="shared" si="415"/>
        <v xml:space="preserve"> </v>
      </c>
      <c r="AU797" t="str">
        <f t="shared" ca="1" si="416"/>
        <v/>
      </c>
      <c r="AV797" s="53" t="str">
        <f t="shared" ca="1" si="417"/>
        <v/>
      </c>
      <c r="AW797" t="str">
        <f t="shared" ca="1" si="418"/>
        <v/>
      </c>
      <c r="AX797" s="121" t="str">
        <f t="shared" ca="1" si="419"/>
        <v/>
      </c>
      <c r="AY797" s="53" t="str">
        <f t="shared" ca="1" si="420"/>
        <v/>
      </c>
      <c r="AZ797" t="str">
        <f t="shared" ca="1" si="421"/>
        <v/>
      </c>
      <c r="BA797" s="121" t="str">
        <f t="shared" ca="1" si="422"/>
        <v/>
      </c>
      <c r="BB797" s="53" t="str">
        <f t="shared" ca="1" si="423"/>
        <v/>
      </c>
      <c r="BC797" t="str">
        <f t="shared" ca="1" si="424"/>
        <v/>
      </c>
      <c r="BD797" s="121" t="str">
        <f t="shared" ca="1" si="425"/>
        <v/>
      </c>
      <c r="BE797" s="53" t="str">
        <f t="shared" ca="1" si="426"/>
        <v/>
      </c>
      <c r="BF797" t="str">
        <f t="shared" ca="1" si="427"/>
        <v/>
      </c>
      <c r="BG797" s="121" t="str">
        <f t="shared" ca="1" si="428"/>
        <v/>
      </c>
      <c r="BH797" s="53" t="str">
        <f t="shared" ca="1" si="429"/>
        <v/>
      </c>
    </row>
    <row r="798" spans="1:60" ht="15.75" thickBot="1" x14ac:dyDescent="0.3">
      <c r="A798" s="48"/>
      <c r="B798" s="48"/>
      <c r="C798" s="48"/>
      <c r="D798" s="48"/>
      <c r="E798" s="48"/>
      <c r="F798" s="48"/>
      <c r="G798" s="48"/>
      <c r="H798" s="48"/>
      <c r="I798" s="48"/>
      <c r="J798" s="220" t="str">
        <f>IF(ISBLANK($G798),"",VLOOKUP($G798,'Chp 3 - Condition Assessment'!$N$5:$R$1000,4,FALSE))</f>
        <v/>
      </c>
      <c r="K798" s="105" t="str">
        <f>IF(ISBLANK($G798),"",VLOOKUP($G798,'Chp 3 - Condition Assessment'!$N$5:$R$1000,5,FALSE))</f>
        <v/>
      </c>
      <c r="L798" s="32" t="str">
        <f t="shared" si="409"/>
        <v xml:space="preserve">  </v>
      </c>
      <c r="P798" t="b">
        <f t="shared" si="404"/>
        <v>0</v>
      </c>
      <c r="Q798" t="str">
        <f t="shared" si="406"/>
        <v/>
      </c>
      <c r="R798" s="53" t="str">
        <f t="shared" si="431"/>
        <v/>
      </c>
      <c r="S798" s="108" t="str">
        <f t="shared" si="432"/>
        <v/>
      </c>
      <c r="T798" s="81" t="str">
        <f t="shared" si="433"/>
        <v/>
      </c>
      <c r="U798" s="105" t="str">
        <f t="shared" ca="1" si="434"/>
        <v/>
      </c>
      <c r="V798" s="105" t="str">
        <f t="shared" ca="1" si="434"/>
        <v/>
      </c>
      <c r="W798" s="105" t="str">
        <f t="shared" ca="1" si="434"/>
        <v/>
      </c>
      <c r="X798" s="105" t="str">
        <f t="shared" ca="1" si="434"/>
        <v/>
      </c>
      <c r="Y798" s="105" t="str">
        <f t="shared" ca="1" si="434"/>
        <v/>
      </c>
      <c r="AB798" s="111" t="str">
        <f t="shared" si="435"/>
        <v xml:space="preserve"> </v>
      </c>
      <c r="AC798" s="135"/>
      <c r="AD798" s="136"/>
      <c r="AE798" s="118" t="str">
        <f t="shared" si="410"/>
        <v/>
      </c>
      <c r="AF798" s="135"/>
      <c r="AG798" s="136"/>
      <c r="AH798" s="118" t="str">
        <f t="shared" si="411"/>
        <v/>
      </c>
      <c r="AI798" s="135"/>
      <c r="AJ798" s="136"/>
      <c r="AK798" s="118" t="str">
        <f t="shared" si="412"/>
        <v/>
      </c>
      <c r="AL798" s="135"/>
      <c r="AM798" s="136"/>
      <c r="AN798" s="118" t="str">
        <f t="shared" si="413"/>
        <v/>
      </c>
      <c r="AO798" s="135"/>
      <c r="AP798" s="136"/>
      <c r="AQ798" s="118" t="str">
        <f t="shared" si="414"/>
        <v/>
      </c>
      <c r="AT798" s="111" t="str">
        <f t="shared" si="415"/>
        <v xml:space="preserve"> </v>
      </c>
      <c r="AU798" t="str">
        <f t="shared" ca="1" si="416"/>
        <v/>
      </c>
      <c r="AV798" s="53" t="str">
        <f t="shared" ca="1" si="417"/>
        <v/>
      </c>
      <c r="AW798" t="str">
        <f t="shared" ca="1" si="418"/>
        <v/>
      </c>
      <c r="AX798" s="121" t="str">
        <f t="shared" ca="1" si="419"/>
        <v/>
      </c>
      <c r="AY798" s="53" t="str">
        <f t="shared" ca="1" si="420"/>
        <v/>
      </c>
      <c r="AZ798" t="str">
        <f t="shared" ca="1" si="421"/>
        <v/>
      </c>
      <c r="BA798" s="121" t="str">
        <f t="shared" ca="1" si="422"/>
        <v/>
      </c>
      <c r="BB798" s="53" t="str">
        <f t="shared" ca="1" si="423"/>
        <v/>
      </c>
      <c r="BC798" t="str">
        <f t="shared" ca="1" si="424"/>
        <v/>
      </c>
      <c r="BD798" s="121" t="str">
        <f t="shared" ca="1" si="425"/>
        <v/>
      </c>
      <c r="BE798" s="53" t="str">
        <f t="shared" ca="1" si="426"/>
        <v/>
      </c>
      <c r="BF798" t="str">
        <f t="shared" ca="1" si="427"/>
        <v/>
      </c>
      <c r="BG798" s="121" t="str">
        <f t="shared" ca="1" si="428"/>
        <v/>
      </c>
      <c r="BH798" s="53" t="str">
        <f t="shared" ca="1" si="429"/>
        <v/>
      </c>
    </row>
    <row r="799" spans="1:60" ht="15.75" thickBot="1" x14ac:dyDescent="0.3">
      <c r="A799" s="48"/>
      <c r="B799" s="48"/>
      <c r="C799" s="48"/>
      <c r="D799" s="48"/>
      <c r="E799" s="48"/>
      <c r="F799" s="48"/>
      <c r="G799" s="48"/>
      <c r="H799" s="48"/>
      <c r="I799" s="48"/>
      <c r="J799" s="220" t="str">
        <f>IF(ISBLANK($G799),"",VLOOKUP($G799,'Chp 3 - Condition Assessment'!$N$5:$R$1000,4,FALSE))</f>
        <v/>
      </c>
      <c r="K799" s="105" t="str">
        <f>IF(ISBLANK($G799),"",VLOOKUP($G799,'Chp 3 - Condition Assessment'!$N$5:$R$1000,5,FALSE))</f>
        <v/>
      </c>
      <c r="L799" s="32" t="str">
        <f t="shared" si="409"/>
        <v xml:space="preserve">  </v>
      </c>
      <c r="P799" t="b">
        <f t="shared" si="404"/>
        <v>0</v>
      </c>
      <c r="Q799" t="str">
        <f t="shared" si="406"/>
        <v/>
      </c>
      <c r="R799" s="53" t="str">
        <f t="shared" si="431"/>
        <v/>
      </c>
      <c r="S799" s="108" t="str">
        <f t="shared" si="432"/>
        <v/>
      </c>
      <c r="T799" s="81" t="str">
        <f t="shared" si="433"/>
        <v/>
      </c>
      <c r="U799" s="105" t="str">
        <f t="shared" ca="1" si="434"/>
        <v/>
      </c>
      <c r="V799" s="105" t="str">
        <f t="shared" ca="1" si="434"/>
        <v/>
      </c>
      <c r="W799" s="105" t="str">
        <f t="shared" ca="1" si="434"/>
        <v/>
      </c>
      <c r="X799" s="105" t="str">
        <f t="shared" ca="1" si="434"/>
        <v/>
      </c>
      <c r="Y799" s="105" t="str">
        <f t="shared" ca="1" si="434"/>
        <v/>
      </c>
      <c r="AB799" s="111" t="str">
        <f t="shared" si="435"/>
        <v xml:space="preserve"> </v>
      </c>
      <c r="AC799" s="135"/>
      <c r="AD799" s="136"/>
      <c r="AE799" s="118" t="str">
        <f t="shared" si="410"/>
        <v/>
      </c>
      <c r="AF799" s="135"/>
      <c r="AG799" s="136"/>
      <c r="AH799" s="118" t="str">
        <f t="shared" si="411"/>
        <v/>
      </c>
      <c r="AI799" s="135"/>
      <c r="AJ799" s="136"/>
      <c r="AK799" s="118" t="str">
        <f t="shared" si="412"/>
        <v/>
      </c>
      <c r="AL799" s="135"/>
      <c r="AM799" s="136"/>
      <c r="AN799" s="118" t="str">
        <f t="shared" si="413"/>
        <v/>
      </c>
      <c r="AO799" s="135"/>
      <c r="AP799" s="136"/>
      <c r="AQ799" s="118" t="str">
        <f t="shared" si="414"/>
        <v/>
      </c>
      <c r="AT799" s="111" t="str">
        <f t="shared" si="415"/>
        <v xml:space="preserve"> </v>
      </c>
      <c r="AU799" t="str">
        <f t="shared" ca="1" si="416"/>
        <v/>
      </c>
      <c r="AV799" s="53" t="str">
        <f t="shared" ca="1" si="417"/>
        <v/>
      </c>
      <c r="AW799" t="str">
        <f t="shared" ca="1" si="418"/>
        <v/>
      </c>
      <c r="AX799" s="121" t="str">
        <f t="shared" ca="1" si="419"/>
        <v/>
      </c>
      <c r="AY799" s="53" t="str">
        <f t="shared" ca="1" si="420"/>
        <v/>
      </c>
      <c r="AZ799" t="str">
        <f t="shared" ca="1" si="421"/>
        <v/>
      </c>
      <c r="BA799" s="121" t="str">
        <f t="shared" ca="1" si="422"/>
        <v/>
      </c>
      <c r="BB799" s="53" t="str">
        <f t="shared" ca="1" si="423"/>
        <v/>
      </c>
      <c r="BC799" t="str">
        <f t="shared" ca="1" si="424"/>
        <v/>
      </c>
      <c r="BD799" s="121" t="str">
        <f t="shared" ca="1" si="425"/>
        <v/>
      </c>
      <c r="BE799" s="53" t="str">
        <f t="shared" ca="1" si="426"/>
        <v/>
      </c>
      <c r="BF799" t="str">
        <f t="shared" ca="1" si="427"/>
        <v/>
      </c>
      <c r="BG799" s="121" t="str">
        <f t="shared" ca="1" si="428"/>
        <v/>
      </c>
      <c r="BH799" s="53" t="str">
        <f t="shared" ca="1" si="429"/>
        <v/>
      </c>
    </row>
    <row r="800" spans="1:60" ht="15.75" thickBot="1" x14ac:dyDescent="0.3">
      <c r="A800" s="48"/>
      <c r="B800" s="48"/>
      <c r="C800" s="48"/>
      <c r="D800" s="48"/>
      <c r="E800" s="48"/>
      <c r="F800" s="48"/>
      <c r="G800" s="48"/>
      <c r="H800" s="48"/>
      <c r="I800" s="48"/>
      <c r="J800" s="220" t="str">
        <f>IF(ISBLANK($G800),"",VLOOKUP($G800,'Chp 3 - Condition Assessment'!$N$5:$R$1000,4,FALSE))</f>
        <v/>
      </c>
      <c r="K800" s="105" t="str">
        <f>IF(ISBLANK($G800),"",VLOOKUP($G800,'Chp 3 - Condition Assessment'!$N$5:$R$1000,5,FALSE))</f>
        <v/>
      </c>
      <c r="L800" s="32" t="str">
        <f t="shared" si="409"/>
        <v xml:space="preserve">  </v>
      </c>
      <c r="P800" t="b">
        <f t="shared" si="404"/>
        <v>0</v>
      </c>
      <c r="Q800" t="str">
        <f t="shared" si="406"/>
        <v/>
      </c>
      <c r="R800" s="53" t="str">
        <f t="shared" si="431"/>
        <v/>
      </c>
      <c r="S800" s="108" t="str">
        <f t="shared" si="432"/>
        <v/>
      </c>
      <c r="T800" s="81" t="str">
        <f t="shared" si="433"/>
        <v/>
      </c>
      <c r="U800" s="105" t="str">
        <f t="shared" ca="1" si="434"/>
        <v/>
      </c>
      <c r="V800" s="105" t="str">
        <f t="shared" ca="1" si="434"/>
        <v/>
      </c>
      <c r="W800" s="105" t="str">
        <f t="shared" ca="1" si="434"/>
        <v/>
      </c>
      <c r="X800" s="105" t="str">
        <f t="shared" ca="1" si="434"/>
        <v/>
      </c>
      <c r="Y800" s="105" t="str">
        <f t="shared" ca="1" si="434"/>
        <v/>
      </c>
      <c r="AB800" s="111" t="str">
        <f t="shared" si="435"/>
        <v xml:space="preserve"> </v>
      </c>
      <c r="AC800" s="135"/>
      <c r="AD800" s="136"/>
      <c r="AE800" s="118" t="str">
        <f t="shared" si="410"/>
        <v/>
      </c>
      <c r="AF800" s="135"/>
      <c r="AG800" s="136"/>
      <c r="AH800" s="118" t="str">
        <f t="shared" si="411"/>
        <v/>
      </c>
      <c r="AI800" s="135"/>
      <c r="AJ800" s="136"/>
      <c r="AK800" s="118" t="str">
        <f t="shared" si="412"/>
        <v/>
      </c>
      <c r="AL800" s="135"/>
      <c r="AM800" s="136"/>
      <c r="AN800" s="118" t="str">
        <f t="shared" si="413"/>
        <v/>
      </c>
      <c r="AO800" s="135"/>
      <c r="AP800" s="136"/>
      <c r="AQ800" s="118" t="str">
        <f t="shared" si="414"/>
        <v/>
      </c>
      <c r="AT800" s="111" t="str">
        <f t="shared" si="415"/>
        <v xml:space="preserve"> </v>
      </c>
      <c r="AU800" t="str">
        <f t="shared" ca="1" si="416"/>
        <v/>
      </c>
      <c r="AV800" s="53" t="str">
        <f t="shared" ca="1" si="417"/>
        <v/>
      </c>
      <c r="AW800" t="str">
        <f t="shared" ca="1" si="418"/>
        <v/>
      </c>
      <c r="AX800" s="121" t="str">
        <f t="shared" ca="1" si="419"/>
        <v/>
      </c>
      <c r="AY800" s="53" t="str">
        <f t="shared" ca="1" si="420"/>
        <v/>
      </c>
      <c r="AZ800" t="str">
        <f t="shared" ca="1" si="421"/>
        <v/>
      </c>
      <c r="BA800" s="121" t="str">
        <f t="shared" ca="1" si="422"/>
        <v/>
      </c>
      <c r="BB800" s="53" t="str">
        <f t="shared" ca="1" si="423"/>
        <v/>
      </c>
      <c r="BC800" t="str">
        <f t="shared" ca="1" si="424"/>
        <v/>
      </c>
      <c r="BD800" s="121" t="str">
        <f t="shared" ca="1" si="425"/>
        <v/>
      </c>
      <c r="BE800" s="53" t="str">
        <f t="shared" ca="1" si="426"/>
        <v/>
      </c>
      <c r="BF800" t="str">
        <f t="shared" ca="1" si="427"/>
        <v/>
      </c>
      <c r="BG800" s="121" t="str">
        <f t="shared" ca="1" si="428"/>
        <v/>
      </c>
      <c r="BH800" s="53" t="str">
        <f t="shared" ca="1" si="429"/>
        <v/>
      </c>
    </row>
    <row r="801" spans="1:60" ht="15.75" thickBot="1" x14ac:dyDescent="0.3">
      <c r="A801" s="48"/>
      <c r="B801" s="48"/>
      <c r="C801" s="48"/>
      <c r="D801" s="48"/>
      <c r="E801" s="48"/>
      <c r="F801" s="48"/>
      <c r="G801" s="48"/>
      <c r="H801" s="48"/>
      <c r="I801" s="48"/>
      <c r="J801" s="220" t="str">
        <f>IF(ISBLANK($G801),"",VLOOKUP($G801,'Chp 3 - Condition Assessment'!$N$5:$R$1000,4,FALSE))</f>
        <v/>
      </c>
      <c r="K801" s="105" t="str">
        <f>IF(ISBLANK($G801),"",VLOOKUP($G801,'Chp 3 - Condition Assessment'!$N$5:$R$1000,5,FALSE))</f>
        <v/>
      </c>
      <c r="L801" s="32" t="str">
        <f t="shared" si="409"/>
        <v xml:space="preserve">  </v>
      </c>
      <c r="P801" t="b">
        <f t="shared" si="404"/>
        <v>0</v>
      </c>
      <c r="Q801" t="str">
        <f t="shared" si="406"/>
        <v/>
      </c>
      <c r="R801" s="53" t="str">
        <f t="shared" si="431"/>
        <v/>
      </c>
      <c r="S801" s="108" t="str">
        <f t="shared" si="432"/>
        <v/>
      </c>
      <c r="T801" s="81" t="str">
        <f t="shared" si="433"/>
        <v/>
      </c>
      <c r="U801" s="105" t="str">
        <f t="shared" ca="1" si="434"/>
        <v/>
      </c>
      <c r="V801" s="105" t="str">
        <f t="shared" ca="1" si="434"/>
        <v/>
      </c>
      <c r="W801" s="105" t="str">
        <f t="shared" ca="1" si="434"/>
        <v/>
      </c>
      <c r="X801" s="105" t="str">
        <f t="shared" ca="1" si="434"/>
        <v/>
      </c>
      <c r="Y801" s="105" t="str">
        <f t="shared" ca="1" si="434"/>
        <v/>
      </c>
      <c r="AB801" s="111" t="str">
        <f t="shared" si="435"/>
        <v xml:space="preserve"> </v>
      </c>
      <c r="AC801" s="135"/>
      <c r="AD801" s="136"/>
      <c r="AE801" s="118" t="str">
        <f t="shared" si="410"/>
        <v/>
      </c>
      <c r="AF801" s="135"/>
      <c r="AG801" s="136"/>
      <c r="AH801" s="118" t="str">
        <f t="shared" si="411"/>
        <v/>
      </c>
      <c r="AI801" s="135"/>
      <c r="AJ801" s="136"/>
      <c r="AK801" s="118" t="str">
        <f t="shared" si="412"/>
        <v/>
      </c>
      <c r="AL801" s="135"/>
      <c r="AM801" s="136"/>
      <c r="AN801" s="118" t="str">
        <f t="shared" si="413"/>
        <v/>
      </c>
      <c r="AO801" s="135"/>
      <c r="AP801" s="136"/>
      <c r="AQ801" s="118" t="str">
        <f t="shared" si="414"/>
        <v/>
      </c>
      <c r="AT801" s="111" t="str">
        <f t="shared" si="415"/>
        <v xml:space="preserve"> </v>
      </c>
      <c r="AU801" t="str">
        <f t="shared" ca="1" si="416"/>
        <v/>
      </c>
      <c r="AV801" s="53" t="str">
        <f t="shared" ca="1" si="417"/>
        <v/>
      </c>
      <c r="AW801" t="str">
        <f t="shared" ca="1" si="418"/>
        <v/>
      </c>
      <c r="AX801" s="121" t="str">
        <f t="shared" ca="1" si="419"/>
        <v/>
      </c>
      <c r="AY801" s="53" t="str">
        <f t="shared" ca="1" si="420"/>
        <v/>
      </c>
      <c r="AZ801" t="str">
        <f t="shared" ca="1" si="421"/>
        <v/>
      </c>
      <c r="BA801" s="121" t="str">
        <f t="shared" ca="1" si="422"/>
        <v/>
      </c>
      <c r="BB801" s="53" t="str">
        <f t="shared" ca="1" si="423"/>
        <v/>
      </c>
      <c r="BC801" t="str">
        <f t="shared" ca="1" si="424"/>
        <v/>
      </c>
      <c r="BD801" s="121" t="str">
        <f t="shared" ca="1" si="425"/>
        <v/>
      </c>
      <c r="BE801" s="53" t="str">
        <f t="shared" ca="1" si="426"/>
        <v/>
      </c>
      <c r="BF801" t="str">
        <f t="shared" ca="1" si="427"/>
        <v/>
      </c>
      <c r="BG801" s="121" t="str">
        <f t="shared" ca="1" si="428"/>
        <v/>
      </c>
      <c r="BH801" s="53" t="str">
        <f t="shared" ca="1" si="429"/>
        <v/>
      </c>
    </row>
    <row r="802" spans="1:60" ht="15.75" thickBot="1" x14ac:dyDescent="0.3">
      <c r="A802" s="48"/>
      <c r="B802" s="48"/>
      <c r="C802" s="48"/>
      <c r="D802" s="48"/>
      <c r="E802" s="48"/>
      <c r="F802" s="48"/>
      <c r="G802" s="48"/>
      <c r="H802" s="48"/>
      <c r="I802" s="48"/>
      <c r="J802" s="220" t="str">
        <f>IF(ISBLANK($G802),"",VLOOKUP($G802,'Chp 3 - Condition Assessment'!$N$5:$R$1000,4,FALSE))</f>
        <v/>
      </c>
      <c r="K802" s="105" t="str">
        <f>IF(ISBLANK($G802),"",VLOOKUP($G802,'Chp 3 - Condition Assessment'!$N$5:$R$1000,5,FALSE))</f>
        <v/>
      </c>
      <c r="L802" s="32" t="str">
        <f t="shared" si="409"/>
        <v xml:space="preserve">  </v>
      </c>
      <c r="P802" t="b">
        <f t="shared" si="404"/>
        <v>0</v>
      </c>
      <c r="Q802" t="str">
        <f t="shared" si="406"/>
        <v/>
      </c>
      <c r="R802" s="53" t="str">
        <f t="shared" si="431"/>
        <v/>
      </c>
      <c r="S802" s="108" t="str">
        <f t="shared" si="432"/>
        <v/>
      </c>
      <c r="T802" s="81" t="str">
        <f t="shared" si="433"/>
        <v/>
      </c>
      <c r="U802" s="105" t="str">
        <f t="shared" ca="1" si="434"/>
        <v/>
      </c>
      <c r="V802" s="105" t="str">
        <f t="shared" ca="1" si="434"/>
        <v/>
      </c>
      <c r="W802" s="105" t="str">
        <f t="shared" ca="1" si="434"/>
        <v/>
      </c>
      <c r="X802" s="105" t="str">
        <f t="shared" ca="1" si="434"/>
        <v/>
      </c>
      <c r="Y802" s="105" t="str">
        <f t="shared" ca="1" si="434"/>
        <v/>
      </c>
      <c r="AB802" s="111" t="str">
        <f t="shared" si="435"/>
        <v xml:space="preserve"> </v>
      </c>
      <c r="AC802" s="135"/>
      <c r="AD802" s="136"/>
      <c r="AE802" s="118" t="str">
        <f t="shared" si="410"/>
        <v/>
      </c>
      <c r="AF802" s="135"/>
      <c r="AG802" s="136"/>
      <c r="AH802" s="118" t="str">
        <f t="shared" si="411"/>
        <v/>
      </c>
      <c r="AI802" s="135"/>
      <c r="AJ802" s="136"/>
      <c r="AK802" s="118" t="str">
        <f t="shared" si="412"/>
        <v/>
      </c>
      <c r="AL802" s="135"/>
      <c r="AM802" s="136"/>
      <c r="AN802" s="118" t="str">
        <f t="shared" si="413"/>
        <v/>
      </c>
      <c r="AO802" s="135"/>
      <c r="AP802" s="136"/>
      <c r="AQ802" s="118" t="str">
        <f t="shared" si="414"/>
        <v/>
      </c>
      <c r="AT802" s="111" t="str">
        <f t="shared" si="415"/>
        <v xml:space="preserve"> </v>
      </c>
      <c r="AU802" t="str">
        <f t="shared" ca="1" si="416"/>
        <v/>
      </c>
      <c r="AV802" s="53" t="str">
        <f t="shared" ca="1" si="417"/>
        <v/>
      </c>
      <c r="AW802" t="str">
        <f t="shared" ca="1" si="418"/>
        <v/>
      </c>
      <c r="AX802" s="121" t="str">
        <f t="shared" ca="1" si="419"/>
        <v/>
      </c>
      <c r="AY802" s="53" t="str">
        <f t="shared" ca="1" si="420"/>
        <v/>
      </c>
      <c r="AZ802" t="str">
        <f t="shared" ca="1" si="421"/>
        <v/>
      </c>
      <c r="BA802" s="121" t="str">
        <f t="shared" ca="1" si="422"/>
        <v/>
      </c>
      <c r="BB802" s="53" t="str">
        <f t="shared" ca="1" si="423"/>
        <v/>
      </c>
      <c r="BC802" t="str">
        <f t="shared" ca="1" si="424"/>
        <v/>
      </c>
      <c r="BD802" s="121" t="str">
        <f t="shared" ca="1" si="425"/>
        <v/>
      </c>
      <c r="BE802" s="53" t="str">
        <f t="shared" ca="1" si="426"/>
        <v/>
      </c>
      <c r="BF802" t="str">
        <f t="shared" ca="1" si="427"/>
        <v/>
      </c>
      <c r="BG802" s="121" t="str">
        <f t="shared" ca="1" si="428"/>
        <v/>
      </c>
      <c r="BH802" s="53" t="str">
        <f t="shared" ca="1" si="429"/>
        <v/>
      </c>
    </row>
    <row r="803" spans="1:60" ht="15.75" thickBot="1" x14ac:dyDescent="0.3">
      <c r="A803" s="48"/>
      <c r="B803" s="48"/>
      <c r="C803" s="48"/>
      <c r="D803" s="48"/>
      <c r="E803" s="48"/>
      <c r="F803" s="48"/>
      <c r="G803" s="48"/>
      <c r="H803" s="48"/>
      <c r="I803" s="48"/>
      <c r="J803" s="220" t="str">
        <f>IF(ISBLANK($G803),"",VLOOKUP($G803,'Chp 3 - Condition Assessment'!$N$5:$R$1000,4,FALSE))</f>
        <v/>
      </c>
      <c r="K803" s="105" t="str">
        <f>IF(ISBLANK($G803),"",VLOOKUP($G803,'Chp 3 - Condition Assessment'!$N$5:$R$1000,5,FALSE))</f>
        <v/>
      </c>
      <c r="L803" s="32" t="str">
        <f t="shared" si="409"/>
        <v xml:space="preserve">  </v>
      </c>
      <c r="P803" t="b">
        <f t="shared" si="404"/>
        <v>0</v>
      </c>
      <c r="Q803" t="str">
        <f t="shared" si="406"/>
        <v/>
      </c>
      <c r="R803" s="53" t="str">
        <f t="shared" si="431"/>
        <v/>
      </c>
      <c r="S803" s="108" t="str">
        <f t="shared" si="432"/>
        <v/>
      </c>
      <c r="T803" s="81" t="str">
        <f t="shared" si="433"/>
        <v/>
      </c>
      <c r="U803" s="105" t="str">
        <f t="shared" ca="1" si="434"/>
        <v/>
      </c>
      <c r="V803" s="105" t="str">
        <f t="shared" ca="1" si="434"/>
        <v/>
      </c>
      <c r="W803" s="105" t="str">
        <f t="shared" ca="1" si="434"/>
        <v/>
      </c>
      <c r="X803" s="105" t="str">
        <f t="shared" ca="1" si="434"/>
        <v/>
      </c>
      <c r="Y803" s="105" t="str">
        <f t="shared" ca="1" si="434"/>
        <v/>
      </c>
      <c r="AB803" s="111" t="str">
        <f t="shared" si="435"/>
        <v xml:space="preserve"> </v>
      </c>
      <c r="AC803" s="135"/>
      <c r="AD803" s="136"/>
      <c r="AE803" s="118" t="str">
        <f t="shared" si="410"/>
        <v/>
      </c>
      <c r="AF803" s="135"/>
      <c r="AG803" s="136"/>
      <c r="AH803" s="118" t="str">
        <f t="shared" si="411"/>
        <v/>
      </c>
      <c r="AI803" s="135"/>
      <c r="AJ803" s="136"/>
      <c r="AK803" s="118" t="str">
        <f t="shared" si="412"/>
        <v/>
      </c>
      <c r="AL803" s="135"/>
      <c r="AM803" s="136"/>
      <c r="AN803" s="118" t="str">
        <f t="shared" si="413"/>
        <v/>
      </c>
      <c r="AO803" s="135"/>
      <c r="AP803" s="136"/>
      <c r="AQ803" s="118" t="str">
        <f t="shared" si="414"/>
        <v/>
      </c>
      <c r="AT803" s="111" t="str">
        <f t="shared" si="415"/>
        <v xml:space="preserve"> </v>
      </c>
      <c r="AU803" t="str">
        <f t="shared" ca="1" si="416"/>
        <v/>
      </c>
      <c r="AV803" s="53" t="str">
        <f t="shared" ca="1" si="417"/>
        <v/>
      </c>
      <c r="AW803" t="str">
        <f t="shared" ca="1" si="418"/>
        <v/>
      </c>
      <c r="AX803" s="121" t="str">
        <f t="shared" ca="1" si="419"/>
        <v/>
      </c>
      <c r="AY803" s="53" t="str">
        <f t="shared" ca="1" si="420"/>
        <v/>
      </c>
      <c r="AZ803" t="str">
        <f t="shared" ca="1" si="421"/>
        <v/>
      </c>
      <c r="BA803" s="121" t="str">
        <f t="shared" ca="1" si="422"/>
        <v/>
      </c>
      <c r="BB803" s="53" t="str">
        <f t="shared" ca="1" si="423"/>
        <v/>
      </c>
      <c r="BC803" t="str">
        <f t="shared" ca="1" si="424"/>
        <v/>
      </c>
      <c r="BD803" s="121" t="str">
        <f t="shared" ca="1" si="425"/>
        <v/>
      </c>
      <c r="BE803" s="53" t="str">
        <f t="shared" ca="1" si="426"/>
        <v/>
      </c>
      <c r="BF803" t="str">
        <f t="shared" ca="1" si="427"/>
        <v/>
      </c>
      <c r="BG803" s="121" t="str">
        <f t="shared" ca="1" si="428"/>
        <v/>
      </c>
      <c r="BH803" s="53" t="str">
        <f t="shared" ca="1" si="429"/>
        <v/>
      </c>
    </row>
    <row r="804" spans="1:60" ht="15.75" thickBot="1" x14ac:dyDescent="0.3">
      <c r="A804" s="48"/>
      <c r="B804" s="48"/>
      <c r="C804" s="48"/>
      <c r="D804" s="48"/>
      <c r="E804" s="48"/>
      <c r="F804" s="48"/>
      <c r="G804" s="48"/>
      <c r="H804" s="48"/>
      <c r="I804" s="48"/>
      <c r="J804" s="220" t="str">
        <f>IF(ISBLANK($G804),"",VLOOKUP($G804,'Chp 3 - Condition Assessment'!$N$5:$R$1000,4,FALSE))</f>
        <v/>
      </c>
      <c r="K804" s="105" t="str">
        <f>IF(ISBLANK($G804),"",VLOOKUP($G804,'Chp 3 - Condition Assessment'!$N$5:$R$1000,5,FALSE))</f>
        <v/>
      </c>
      <c r="L804" s="32" t="str">
        <f t="shared" si="409"/>
        <v xml:space="preserve">  </v>
      </c>
      <c r="P804" t="b">
        <f t="shared" si="404"/>
        <v>0</v>
      </c>
      <c r="Q804" t="str">
        <f t="shared" si="406"/>
        <v/>
      </c>
      <c r="R804" s="53" t="str">
        <f t="shared" si="431"/>
        <v/>
      </c>
      <c r="S804" s="108" t="str">
        <f t="shared" si="432"/>
        <v/>
      </c>
      <c r="T804" s="81" t="str">
        <f t="shared" si="433"/>
        <v/>
      </c>
      <c r="U804" s="105" t="str">
        <f t="shared" ca="1" si="434"/>
        <v/>
      </c>
      <c r="V804" s="105" t="str">
        <f t="shared" ca="1" si="434"/>
        <v/>
      </c>
      <c r="W804" s="105" t="str">
        <f t="shared" ca="1" si="434"/>
        <v/>
      </c>
      <c r="X804" s="105" t="str">
        <f t="shared" ca="1" si="434"/>
        <v/>
      </c>
      <c r="Y804" s="105" t="str">
        <f t="shared" ca="1" si="434"/>
        <v/>
      </c>
      <c r="AB804" s="111" t="str">
        <f t="shared" si="435"/>
        <v xml:space="preserve"> </v>
      </c>
      <c r="AC804" s="135"/>
      <c r="AD804" s="136"/>
      <c r="AE804" s="118" t="str">
        <f t="shared" si="410"/>
        <v/>
      </c>
      <c r="AF804" s="135"/>
      <c r="AG804" s="136"/>
      <c r="AH804" s="118" t="str">
        <f t="shared" si="411"/>
        <v/>
      </c>
      <c r="AI804" s="135"/>
      <c r="AJ804" s="136"/>
      <c r="AK804" s="118" t="str">
        <f t="shared" si="412"/>
        <v/>
      </c>
      <c r="AL804" s="135"/>
      <c r="AM804" s="136"/>
      <c r="AN804" s="118" t="str">
        <f t="shared" si="413"/>
        <v/>
      </c>
      <c r="AO804" s="135"/>
      <c r="AP804" s="136"/>
      <c r="AQ804" s="118" t="str">
        <f t="shared" si="414"/>
        <v/>
      </c>
      <c r="AT804" s="111" t="str">
        <f t="shared" si="415"/>
        <v xml:space="preserve"> </v>
      </c>
      <c r="AU804" t="str">
        <f t="shared" ca="1" si="416"/>
        <v/>
      </c>
      <c r="AV804" s="53" t="str">
        <f t="shared" ca="1" si="417"/>
        <v/>
      </c>
      <c r="AW804" t="str">
        <f t="shared" ca="1" si="418"/>
        <v/>
      </c>
      <c r="AX804" s="121" t="str">
        <f t="shared" ca="1" si="419"/>
        <v/>
      </c>
      <c r="AY804" s="53" t="str">
        <f t="shared" ca="1" si="420"/>
        <v/>
      </c>
      <c r="AZ804" t="str">
        <f t="shared" ca="1" si="421"/>
        <v/>
      </c>
      <c r="BA804" s="121" t="str">
        <f t="shared" ca="1" si="422"/>
        <v/>
      </c>
      <c r="BB804" s="53" t="str">
        <f t="shared" ca="1" si="423"/>
        <v/>
      </c>
      <c r="BC804" t="str">
        <f t="shared" ca="1" si="424"/>
        <v/>
      </c>
      <c r="BD804" s="121" t="str">
        <f t="shared" ca="1" si="425"/>
        <v/>
      </c>
      <c r="BE804" s="53" t="str">
        <f t="shared" ca="1" si="426"/>
        <v/>
      </c>
      <c r="BF804" t="str">
        <f t="shared" ca="1" si="427"/>
        <v/>
      </c>
      <c r="BG804" s="121" t="str">
        <f t="shared" ca="1" si="428"/>
        <v/>
      </c>
      <c r="BH804" s="53" t="str">
        <f t="shared" ca="1" si="429"/>
        <v/>
      </c>
    </row>
    <row r="805" spans="1:60" ht="15.75" thickBot="1" x14ac:dyDescent="0.3">
      <c r="A805" s="48"/>
      <c r="B805" s="48"/>
      <c r="C805" s="48"/>
      <c r="D805" s="48"/>
      <c r="E805" s="48"/>
      <c r="F805" s="48"/>
      <c r="G805" s="48"/>
      <c r="H805" s="48"/>
      <c r="I805" s="48"/>
      <c r="J805" s="220" t="str">
        <f>IF(ISBLANK($G805),"",VLOOKUP($G805,'Chp 3 - Condition Assessment'!$N$5:$R$1000,4,FALSE))</f>
        <v/>
      </c>
      <c r="K805" s="105" t="str">
        <f>IF(ISBLANK($G805),"",VLOOKUP($G805,'Chp 3 - Condition Assessment'!$N$5:$R$1000,5,FALSE))</f>
        <v/>
      </c>
      <c r="L805" s="32" t="str">
        <f t="shared" si="409"/>
        <v xml:space="preserve">  </v>
      </c>
      <c r="P805" t="b">
        <f t="shared" si="404"/>
        <v>0</v>
      </c>
      <c r="Q805" t="str">
        <f t="shared" si="406"/>
        <v/>
      </c>
      <c r="R805" s="53" t="str">
        <f t="shared" si="431"/>
        <v/>
      </c>
      <c r="S805" s="108" t="str">
        <f t="shared" si="432"/>
        <v/>
      </c>
      <c r="T805" s="81" t="str">
        <f t="shared" si="433"/>
        <v/>
      </c>
      <c r="U805" s="105" t="str">
        <f t="shared" ca="1" si="434"/>
        <v/>
      </c>
      <c r="V805" s="105" t="str">
        <f t="shared" ca="1" si="434"/>
        <v/>
      </c>
      <c r="W805" s="105" t="str">
        <f t="shared" ca="1" si="434"/>
        <v/>
      </c>
      <c r="X805" s="105" t="str">
        <f t="shared" ca="1" si="434"/>
        <v/>
      </c>
      <c r="Y805" s="105" t="str">
        <f t="shared" ca="1" si="434"/>
        <v/>
      </c>
      <c r="AB805" s="111" t="str">
        <f t="shared" si="435"/>
        <v xml:space="preserve"> </v>
      </c>
      <c r="AC805" s="135"/>
      <c r="AD805" s="136"/>
      <c r="AE805" s="118" t="str">
        <f t="shared" si="410"/>
        <v/>
      </c>
      <c r="AF805" s="135"/>
      <c r="AG805" s="136"/>
      <c r="AH805" s="118" t="str">
        <f t="shared" si="411"/>
        <v/>
      </c>
      <c r="AI805" s="135"/>
      <c r="AJ805" s="136"/>
      <c r="AK805" s="118" t="str">
        <f t="shared" si="412"/>
        <v/>
      </c>
      <c r="AL805" s="135"/>
      <c r="AM805" s="136"/>
      <c r="AN805" s="118" t="str">
        <f t="shared" si="413"/>
        <v/>
      </c>
      <c r="AO805" s="135"/>
      <c r="AP805" s="136"/>
      <c r="AQ805" s="118" t="str">
        <f t="shared" si="414"/>
        <v/>
      </c>
      <c r="AT805" s="111" t="str">
        <f t="shared" si="415"/>
        <v xml:space="preserve"> </v>
      </c>
      <c r="AU805" t="str">
        <f t="shared" ca="1" si="416"/>
        <v/>
      </c>
      <c r="AV805" s="53" t="str">
        <f t="shared" ca="1" si="417"/>
        <v/>
      </c>
      <c r="AW805" t="str">
        <f t="shared" ca="1" si="418"/>
        <v/>
      </c>
      <c r="AX805" s="121" t="str">
        <f t="shared" ca="1" si="419"/>
        <v/>
      </c>
      <c r="AY805" s="53" t="str">
        <f t="shared" ca="1" si="420"/>
        <v/>
      </c>
      <c r="AZ805" t="str">
        <f t="shared" ca="1" si="421"/>
        <v/>
      </c>
      <c r="BA805" s="121" t="str">
        <f t="shared" ca="1" si="422"/>
        <v/>
      </c>
      <c r="BB805" s="53" t="str">
        <f t="shared" ca="1" si="423"/>
        <v/>
      </c>
      <c r="BC805" t="str">
        <f t="shared" ca="1" si="424"/>
        <v/>
      </c>
      <c r="BD805" s="121" t="str">
        <f t="shared" ca="1" si="425"/>
        <v/>
      </c>
      <c r="BE805" s="53" t="str">
        <f t="shared" ca="1" si="426"/>
        <v/>
      </c>
      <c r="BF805" t="str">
        <f t="shared" ca="1" si="427"/>
        <v/>
      </c>
      <c r="BG805" s="121" t="str">
        <f t="shared" ca="1" si="428"/>
        <v/>
      </c>
      <c r="BH805" s="53" t="str">
        <f t="shared" ca="1" si="429"/>
        <v/>
      </c>
    </row>
    <row r="806" spans="1:60" ht="15.75" thickBot="1" x14ac:dyDescent="0.3">
      <c r="A806" s="48"/>
      <c r="B806" s="48"/>
      <c r="C806" s="48"/>
      <c r="D806" s="48"/>
      <c r="E806" s="48"/>
      <c r="F806" s="48"/>
      <c r="G806" s="48"/>
      <c r="H806" s="48"/>
      <c r="I806" s="48"/>
      <c r="J806" s="220" t="str">
        <f>IF(ISBLANK($G806),"",VLOOKUP($G806,'Chp 3 - Condition Assessment'!$N$5:$R$1000,4,FALSE))</f>
        <v/>
      </c>
      <c r="K806" s="105" t="str">
        <f>IF(ISBLANK($G806),"",VLOOKUP($G806,'Chp 3 - Condition Assessment'!$N$5:$R$1000,5,FALSE))</f>
        <v/>
      </c>
      <c r="L806" s="32" t="str">
        <f t="shared" si="409"/>
        <v xml:space="preserve">  </v>
      </c>
      <c r="P806" t="b">
        <f t="shared" si="404"/>
        <v>0</v>
      </c>
      <c r="Q806" t="str">
        <f t="shared" si="406"/>
        <v/>
      </c>
      <c r="R806" s="53" t="str">
        <f t="shared" si="431"/>
        <v/>
      </c>
      <c r="S806" s="108" t="str">
        <f t="shared" si="432"/>
        <v/>
      </c>
      <c r="T806" s="81" t="str">
        <f t="shared" si="433"/>
        <v/>
      </c>
      <c r="U806" s="105" t="str">
        <f t="shared" ref="U806:Y815" ca="1" si="436">IFERROR(IF((U$10-$S806)&lt;=$T806,$Q806,0),"")</f>
        <v/>
      </c>
      <c r="V806" s="105" t="str">
        <f t="shared" ca="1" si="436"/>
        <v/>
      </c>
      <c r="W806" s="105" t="str">
        <f t="shared" ca="1" si="436"/>
        <v/>
      </c>
      <c r="X806" s="105" t="str">
        <f t="shared" ca="1" si="436"/>
        <v/>
      </c>
      <c r="Y806" s="105" t="str">
        <f t="shared" ca="1" si="436"/>
        <v/>
      </c>
      <c r="AB806" s="111" t="str">
        <f t="shared" si="435"/>
        <v xml:space="preserve"> </v>
      </c>
      <c r="AC806" s="135"/>
      <c r="AD806" s="136"/>
      <c r="AE806" s="118" t="str">
        <f t="shared" si="410"/>
        <v/>
      </c>
      <c r="AF806" s="135"/>
      <c r="AG806" s="136"/>
      <c r="AH806" s="118" t="str">
        <f t="shared" si="411"/>
        <v/>
      </c>
      <c r="AI806" s="135"/>
      <c r="AJ806" s="136"/>
      <c r="AK806" s="118" t="str">
        <f t="shared" si="412"/>
        <v/>
      </c>
      <c r="AL806" s="135"/>
      <c r="AM806" s="136"/>
      <c r="AN806" s="118" t="str">
        <f t="shared" si="413"/>
        <v/>
      </c>
      <c r="AO806" s="135"/>
      <c r="AP806" s="136"/>
      <c r="AQ806" s="118" t="str">
        <f t="shared" si="414"/>
        <v/>
      </c>
      <c r="AT806" s="111" t="str">
        <f t="shared" si="415"/>
        <v xml:space="preserve"> </v>
      </c>
      <c r="AU806" t="str">
        <f t="shared" ca="1" si="416"/>
        <v/>
      </c>
      <c r="AV806" s="53" t="str">
        <f t="shared" ca="1" si="417"/>
        <v/>
      </c>
      <c r="AW806" t="str">
        <f t="shared" ca="1" si="418"/>
        <v/>
      </c>
      <c r="AX806" s="121" t="str">
        <f t="shared" ca="1" si="419"/>
        <v/>
      </c>
      <c r="AY806" s="53" t="str">
        <f t="shared" ca="1" si="420"/>
        <v/>
      </c>
      <c r="AZ806" t="str">
        <f t="shared" ca="1" si="421"/>
        <v/>
      </c>
      <c r="BA806" s="121" t="str">
        <f t="shared" ca="1" si="422"/>
        <v/>
      </c>
      <c r="BB806" s="53" t="str">
        <f t="shared" ca="1" si="423"/>
        <v/>
      </c>
      <c r="BC806" t="str">
        <f t="shared" ca="1" si="424"/>
        <v/>
      </c>
      <c r="BD806" s="121" t="str">
        <f t="shared" ca="1" si="425"/>
        <v/>
      </c>
      <c r="BE806" s="53" t="str">
        <f t="shared" ca="1" si="426"/>
        <v/>
      </c>
      <c r="BF806" t="str">
        <f t="shared" ca="1" si="427"/>
        <v/>
      </c>
      <c r="BG806" s="121" t="str">
        <f t="shared" ca="1" si="428"/>
        <v/>
      </c>
      <c r="BH806" s="53" t="str">
        <f t="shared" ca="1" si="429"/>
        <v/>
      </c>
    </row>
    <row r="807" spans="1:60" ht="15.75" thickBot="1" x14ac:dyDescent="0.3">
      <c r="A807" s="48"/>
      <c r="B807" s="48"/>
      <c r="C807" s="48"/>
      <c r="D807" s="48"/>
      <c r="E807" s="48"/>
      <c r="F807" s="48"/>
      <c r="G807" s="48"/>
      <c r="H807" s="48"/>
      <c r="I807" s="48"/>
      <c r="J807" s="220" t="str">
        <f>IF(ISBLANK($G807),"",VLOOKUP($G807,'Chp 3 - Condition Assessment'!$N$5:$R$1000,4,FALSE))</f>
        <v/>
      </c>
      <c r="K807" s="105" t="str">
        <f>IF(ISBLANK($G807),"",VLOOKUP($G807,'Chp 3 - Condition Assessment'!$N$5:$R$1000,5,FALSE))</f>
        <v/>
      </c>
      <c r="L807" s="32" t="str">
        <f t="shared" si="409"/>
        <v xml:space="preserve">  </v>
      </c>
      <c r="P807" t="b">
        <f t="shared" si="404"/>
        <v>0</v>
      </c>
      <c r="Q807" t="str">
        <f t="shared" si="406"/>
        <v/>
      </c>
      <c r="R807" s="53" t="str">
        <f t="shared" si="431"/>
        <v/>
      </c>
      <c r="S807" s="108" t="str">
        <f t="shared" si="432"/>
        <v/>
      </c>
      <c r="T807" s="81" t="str">
        <f t="shared" si="433"/>
        <v/>
      </c>
      <c r="U807" s="105" t="str">
        <f t="shared" ca="1" si="436"/>
        <v/>
      </c>
      <c r="V807" s="105" t="str">
        <f t="shared" ca="1" si="436"/>
        <v/>
      </c>
      <c r="W807" s="105" t="str">
        <f t="shared" ca="1" si="436"/>
        <v/>
      </c>
      <c r="X807" s="105" t="str">
        <f t="shared" ca="1" si="436"/>
        <v/>
      </c>
      <c r="Y807" s="105" t="str">
        <f t="shared" ca="1" si="436"/>
        <v/>
      </c>
      <c r="AB807" s="111" t="str">
        <f t="shared" si="435"/>
        <v xml:space="preserve"> </v>
      </c>
      <c r="AC807" s="135"/>
      <c r="AD807" s="136"/>
      <c r="AE807" s="118" t="str">
        <f t="shared" si="410"/>
        <v/>
      </c>
      <c r="AF807" s="135"/>
      <c r="AG807" s="136"/>
      <c r="AH807" s="118" t="str">
        <f t="shared" si="411"/>
        <v/>
      </c>
      <c r="AI807" s="135"/>
      <c r="AJ807" s="136"/>
      <c r="AK807" s="118" t="str">
        <f t="shared" si="412"/>
        <v/>
      </c>
      <c r="AL807" s="135"/>
      <c r="AM807" s="136"/>
      <c r="AN807" s="118" t="str">
        <f t="shared" si="413"/>
        <v/>
      </c>
      <c r="AO807" s="135"/>
      <c r="AP807" s="136"/>
      <c r="AQ807" s="118" t="str">
        <f t="shared" si="414"/>
        <v/>
      </c>
      <c r="AT807" s="111" t="str">
        <f t="shared" si="415"/>
        <v xml:space="preserve"> </v>
      </c>
      <c r="AU807" t="str">
        <f t="shared" ca="1" si="416"/>
        <v/>
      </c>
      <c r="AV807" s="53" t="str">
        <f t="shared" ca="1" si="417"/>
        <v/>
      </c>
      <c r="AW807" t="str">
        <f t="shared" ca="1" si="418"/>
        <v/>
      </c>
      <c r="AX807" s="121" t="str">
        <f t="shared" ca="1" si="419"/>
        <v/>
      </c>
      <c r="AY807" s="53" t="str">
        <f t="shared" ca="1" si="420"/>
        <v/>
      </c>
      <c r="AZ807" t="str">
        <f t="shared" ca="1" si="421"/>
        <v/>
      </c>
      <c r="BA807" s="121" t="str">
        <f t="shared" ca="1" si="422"/>
        <v/>
      </c>
      <c r="BB807" s="53" t="str">
        <f t="shared" ca="1" si="423"/>
        <v/>
      </c>
      <c r="BC807" t="str">
        <f t="shared" ca="1" si="424"/>
        <v/>
      </c>
      <c r="BD807" s="121" t="str">
        <f t="shared" ca="1" si="425"/>
        <v/>
      </c>
      <c r="BE807" s="53" t="str">
        <f t="shared" ca="1" si="426"/>
        <v/>
      </c>
      <c r="BF807" t="str">
        <f t="shared" ca="1" si="427"/>
        <v/>
      </c>
      <c r="BG807" s="121" t="str">
        <f t="shared" ca="1" si="428"/>
        <v/>
      </c>
      <c r="BH807" s="53" t="str">
        <f t="shared" ca="1" si="429"/>
        <v/>
      </c>
    </row>
    <row r="808" spans="1:60" ht="15.75" thickBot="1" x14ac:dyDescent="0.3">
      <c r="A808" s="48"/>
      <c r="B808" s="48"/>
      <c r="C808" s="48"/>
      <c r="D808" s="48"/>
      <c r="E808" s="48"/>
      <c r="F808" s="48"/>
      <c r="G808" s="48"/>
      <c r="H808" s="48"/>
      <c r="I808" s="48"/>
      <c r="J808" s="220" t="str">
        <f>IF(ISBLANK($G808),"",VLOOKUP($G808,'Chp 3 - Condition Assessment'!$N$5:$R$1000,4,FALSE))</f>
        <v/>
      </c>
      <c r="K808" s="105" t="str">
        <f>IF(ISBLANK($G808),"",VLOOKUP($G808,'Chp 3 - Condition Assessment'!$N$5:$R$1000,5,FALSE))</f>
        <v/>
      </c>
      <c r="L808" s="32" t="str">
        <f t="shared" si="409"/>
        <v xml:space="preserve">  </v>
      </c>
      <c r="P808" t="b">
        <f t="shared" si="404"/>
        <v>0</v>
      </c>
      <c r="Q808" t="str">
        <f t="shared" si="406"/>
        <v/>
      </c>
      <c r="R808" s="53" t="str">
        <f t="shared" si="431"/>
        <v/>
      </c>
      <c r="S808" s="108" t="str">
        <f t="shared" si="432"/>
        <v/>
      </c>
      <c r="T808" s="81" t="str">
        <f t="shared" si="433"/>
        <v/>
      </c>
      <c r="U808" s="105" t="str">
        <f t="shared" ca="1" si="436"/>
        <v/>
      </c>
      <c r="V808" s="105" t="str">
        <f t="shared" ca="1" si="436"/>
        <v/>
      </c>
      <c r="W808" s="105" t="str">
        <f t="shared" ca="1" si="436"/>
        <v/>
      </c>
      <c r="X808" s="105" t="str">
        <f t="shared" ca="1" si="436"/>
        <v/>
      </c>
      <c r="Y808" s="105" t="str">
        <f t="shared" ca="1" si="436"/>
        <v/>
      </c>
      <c r="AB808" s="111" t="str">
        <f t="shared" si="435"/>
        <v xml:space="preserve"> </v>
      </c>
      <c r="AC808" s="135"/>
      <c r="AD808" s="136"/>
      <c r="AE808" s="118" t="str">
        <f t="shared" si="410"/>
        <v/>
      </c>
      <c r="AF808" s="135"/>
      <c r="AG808" s="136"/>
      <c r="AH808" s="118" t="str">
        <f t="shared" si="411"/>
        <v/>
      </c>
      <c r="AI808" s="135"/>
      <c r="AJ808" s="136"/>
      <c r="AK808" s="118" t="str">
        <f t="shared" si="412"/>
        <v/>
      </c>
      <c r="AL808" s="135"/>
      <c r="AM808" s="136"/>
      <c r="AN808" s="118" t="str">
        <f t="shared" si="413"/>
        <v/>
      </c>
      <c r="AO808" s="135"/>
      <c r="AP808" s="136"/>
      <c r="AQ808" s="118" t="str">
        <f t="shared" si="414"/>
        <v/>
      </c>
      <c r="AT808" s="111" t="str">
        <f t="shared" si="415"/>
        <v xml:space="preserve"> </v>
      </c>
      <c r="AU808" t="str">
        <f t="shared" ca="1" si="416"/>
        <v/>
      </c>
      <c r="AV808" s="53" t="str">
        <f t="shared" ca="1" si="417"/>
        <v/>
      </c>
      <c r="AW808" t="str">
        <f t="shared" ca="1" si="418"/>
        <v/>
      </c>
      <c r="AX808" s="121" t="str">
        <f t="shared" ca="1" si="419"/>
        <v/>
      </c>
      <c r="AY808" s="53" t="str">
        <f t="shared" ca="1" si="420"/>
        <v/>
      </c>
      <c r="AZ808" t="str">
        <f t="shared" ca="1" si="421"/>
        <v/>
      </c>
      <c r="BA808" s="121" t="str">
        <f t="shared" ca="1" si="422"/>
        <v/>
      </c>
      <c r="BB808" s="53" t="str">
        <f t="shared" ca="1" si="423"/>
        <v/>
      </c>
      <c r="BC808" t="str">
        <f t="shared" ca="1" si="424"/>
        <v/>
      </c>
      <c r="BD808" s="121" t="str">
        <f t="shared" ca="1" si="425"/>
        <v/>
      </c>
      <c r="BE808" s="53" t="str">
        <f t="shared" ca="1" si="426"/>
        <v/>
      </c>
      <c r="BF808" t="str">
        <f t="shared" ca="1" si="427"/>
        <v/>
      </c>
      <c r="BG808" s="121" t="str">
        <f t="shared" ca="1" si="428"/>
        <v/>
      </c>
      <c r="BH808" s="53" t="str">
        <f t="shared" ca="1" si="429"/>
        <v/>
      </c>
    </row>
    <row r="809" spans="1:60" ht="15.75" thickBot="1" x14ac:dyDescent="0.3">
      <c r="A809" s="48"/>
      <c r="B809" s="48"/>
      <c r="C809" s="48"/>
      <c r="D809" s="48"/>
      <c r="E809" s="48"/>
      <c r="F809" s="48"/>
      <c r="G809" s="48"/>
      <c r="H809" s="48"/>
      <c r="I809" s="48"/>
      <c r="J809" s="220" t="str">
        <f>IF(ISBLANK($G809),"",VLOOKUP($G809,'Chp 3 - Condition Assessment'!$N$5:$R$1000,4,FALSE))</f>
        <v/>
      </c>
      <c r="K809" s="105" t="str">
        <f>IF(ISBLANK($G809),"",VLOOKUP($G809,'Chp 3 - Condition Assessment'!$N$5:$R$1000,5,FALSE))</f>
        <v/>
      </c>
      <c r="L809" s="32" t="str">
        <f t="shared" si="409"/>
        <v xml:space="preserve">  </v>
      </c>
      <c r="P809" t="b">
        <f t="shared" si="404"/>
        <v>0</v>
      </c>
      <c r="Q809" t="str">
        <f t="shared" si="406"/>
        <v/>
      </c>
      <c r="R809" s="53" t="str">
        <f t="shared" si="431"/>
        <v/>
      </c>
      <c r="S809" s="108" t="str">
        <f t="shared" si="432"/>
        <v/>
      </c>
      <c r="T809" s="81" t="str">
        <f t="shared" si="433"/>
        <v/>
      </c>
      <c r="U809" s="105" t="str">
        <f t="shared" ca="1" si="436"/>
        <v/>
      </c>
      <c r="V809" s="105" t="str">
        <f t="shared" ca="1" si="436"/>
        <v/>
      </c>
      <c r="W809" s="105" t="str">
        <f t="shared" ca="1" si="436"/>
        <v/>
      </c>
      <c r="X809" s="105" t="str">
        <f t="shared" ca="1" si="436"/>
        <v/>
      </c>
      <c r="Y809" s="105" t="str">
        <f t="shared" ca="1" si="436"/>
        <v/>
      </c>
      <c r="AB809" s="111" t="str">
        <f t="shared" si="435"/>
        <v xml:space="preserve"> </v>
      </c>
      <c r="AC809" s="135"/>
      <c r="AD809" s="136"/>
      <c r="AE809" s="118" t="str">
        <f t="shared" si="410"/>
        <v/>
      </c>
      <c r="AF809" s="135"/>
      <c r="AG809" s="136"/>
      <c r="AH809" s="118" t="str">
        <f t="shared" si="411"/>
        <v/>
      </c>
      <c r="AI809" s="135"/>
      <c r="AJ809" s="136"/>
      <c r="AK809" s="118" t="str">
        <f t="shared" si="412"/>
        <v/>
      </c>
      <c r="AL809" s="135"/>
      <c r="AM809" s="136"/>
      <c r="AN809" s="118" t="str">
        <f t="shared" si="413"/>
        <v/>
      </c>
      <c r="AO809" s="135"/>
      <c r="AP809" s="136"/>
      <c r="AQ809" s="118" t="str">
        <f t="shared" si="414"/>
        <v/>
      </c>
      <c r="AT809" s="111" t="str">
        <f t="shared" si="415"/>
        <v xml:space="preserve"> </v>
      </c>
      <c r="AU809" t="str">
        <f t="shared" ca="1" si="416"/>
        <v/>
      </c>
      <c r="AV809" s="53" t="str">
        <f t="shared" ca="1" si="417"/>
        <v/>
      </c>
      <c r="AW809" t="str">
        <f t="shared" ca="1" si="418"/>
        <v/>
      </c>
      <c r="AX809" s="121" t="str">
        <f t="shared" ca="1" si="419"/>
        <v/>
      </c>
      <c r="AY809" s="53" t="str">
        <f t="shared" ca="1" si="420"/>
        <v/>
      </c>
      <c r="AZ809" t="str">
        <f t="shared" ca="1" si="421"/>
        <v/>
      </c>
      <c r="BA809" s="121" t="str">
        <f t="shared" ca="1" si="422"/>
        <v/>
      </c>
      <c r="BB809" s="53" t="str">
        <f t="shared" ca="1" si="423"/>
        <v/>
      </c>
      <c r="BC809" t="str">
        <f t="shared" ca="1" si="424"/>
        <v/>
      </c>
      <c r="BD809" s="121" t="str">
        <f t="shared" ca="1" si="425"/>
        <v/>
      </c>
      <c r="BE809" s="53" t="str">
        <f t="shared" ca="1" si="426"/>
        <v/>
      </c>
      <c r="BF809" t="str">
        <f t="shared" ca="1" si="427"/>
        <v/>
      </c>
      <c r="BG809" s="121" t="str">
        <f t="shared" ca="1" si="428"/>
        <v/>
      </c>
      <c r="BH809" s="53" t="str">
        <f t="shared" ca="1" si="429"/>
        <v/>
      </c>
    </row>
    <row r="810" spans="1:60" ht="15.75" thickBot="1" x14ac:dyDescent="0.3">
      <c r="A810" s="48"/>
      <c r="B810" s="48"/>
      <c r="C810" s="48"/>
      <c r="D810" s="48"/>
      <c r="E810" s="48"/>
      <c r="F810" s="48"/>
      <c r="G810" s="48"/>
      <c r="H810" s="48"/>
      <c r="I810" s="48"/>
      <c r="J810" s="220" t="str">
        <f>IF(ISBLANK($G810),"",VLOOKUP($G810,'Chp 3 - Condition Assessment'!$N$5:$R$1000,4,FALSE))</f>
        <v/>
      </c>
      <c r="K810" s="105" t="str">
        <f>IF(ISBLANK($G810),"",VLOOKUP($G810,'Chp 3 - Condition Assessment'!$N$5:$R$1000,5,FALSE))</f>
        <v/>
      </c>
      <c r="L810" s="32" t="str">
        <f t="shared" si="409"/>
        <v xml:space="preserve">  </v>
      </c>
      <c r="P810" t="b">
        <f t="shared" si="404"/>
        <v>0</v>
      </c>
      <c r="Q810" t="str">
        <f t="shared" si="406"/>
        <v/>
      </c>
      <c r="R810" s="53" t="str">
        <f t="shared" si="431"/>
        <v/>
      </c>
      <c r="S810" s="108" t="str">
        <f t="shared" si="432"/>
        <v/>
      </c>
      <c r="T810" s="81" t="str">
        <f t="shared" si="433"/>
        <v/>
      </c>
      <c r="U810" s="105" t="str">
        <f t="shared" ca="1" si="436"/>
        <v/>
      </c>
      <c r="V810" s="105" t="str">
        <f t="shared" ca="1" si="436"/>
        <v/>
      </c>
      <c r="W810" s="105" t="str">
        <f t="shared" ca="1" si="436"/>
        <v/>
      </c>
      <c r="X810" s="105" t="str">
        <f t="shared" ca="1" si="436"/>
        <v/>
      </c>
      <c r="Y810" s="105" t="str">
        <f t="shared" ca="1" si="436"/>
        <v/>
      </c>
      <c r="AB810" s="111" t="str">
        <f t="shared" si="435"/>
        <v xml:space="preserve"> </v>
      </c>
      <c r="AC810" s="135"/>
      <c r="AD810" s="136"/>
      <c r="AE810" s="118" t="str">
        <f t="shared" si="410"/>
        <v/>
      </c>
      <c r="AF810" s="135"/>
      <c r="AG810" s="136"/>
      <c r="AH810" s="118" t="str">
        <f t="shared" si="411"/>
        <v/>
      </c>
      <c r="AI810" s="135"/>
      <c r="AJ810" s="136"/>
      <c r="AK810" s="118" t="str">
        <f t="shared" si="412"/>
        <v/>
      </c>
      <c r="AL810" s="135"/>
      <c r="AM810" s="136"/>
      <c r="AN810" s="118" t="str">
        <f t="shared" si="413"/>
        <v/>
      </c>
      <c r="AO810" s="135"/>
      <c r="AP810" s="136"/>
      <c r="AQ810" s="118" t="str">
        <f t="shared" si="414"/>
        <v/>
      </c>
      <c r="AT810" s="111" t="str">
        <f t="shared" si="415"/>
        <v xml:space="preserve"> </v>
      </c>
      <c r="AU810" t="str">
        <f t="shared" ca="1" si="416"/>
        <v/>
      </c>
      <c r="AV810" s="53" t="str">
        <f t="shared" ca="1" si="417"/>
        <v/>
      </c>
      <c r="AW810" t="str">
        <f t="shared" ca="1" si="418"/>
        <v/>
      </c>
      <c r="AX810" s="121" t="str">
        <f t="shared" ca="1" si="419"/>
        <v/>
      </c>
      <c r="AY810" s="53" t="str">
        <f t="shared" ca="1" si="420"/>
        <v/>
      </c>
      <c r="AZ810" t="str">
        <f t="shared" ca="1" si="421"/>
        <v/>
      </c>
      <c r="BA810" s="121" t="str">
        <f t="shared" ca="1" si="422"/>
        <v/>
      </c>
      <c r="BB810" s="53" t="str">
        <f t="shared" ca="1" si="423"/>
        <v/>
      </c>
      <c r="BC810" t="str">
        <f t="shared" ca="1" si="424"/>
        <v/>
      </c>
      <c r="BD810" s="121" t="str">
        <f t="shared" ca="1" si="425"/>
        <v/>
      </c>
      <c r="BE810" s="53" t="str">
        <f t="shared" ca="1" si="426"/>
        <v/>
      </c>
      <c r="BF810" t="str">
        <f t="shared" ca="1" si="427"/>
        <v/>
      </c>
      <c r="BG810" s="121" t="str">
        <f t="shared" ca="1" si="428"/>
        <v/>
      </c>
      <c r="BH810" s="53" t="str">
        <f t="shared" ca="1" si="429"/>
        <v/>
      </c>
    </row>
    <row r="811" spans="1:60" ht="15.75" thickBot="1" x14ac:dyDescent="0.3">
      <c r="A811" s="48"/>
      <c r="B811" s="48"/>
      <c r="C811" s="48"/>
      <c r="D811" s="48"/>
      <c r="E811" s="48"/>
      <c r="F811" s="48"/>
      <c r="G811" s="48"/>
      <c r="H811" s="48"/>
      <c r="I811" s="48"/>
      <c r="J811" s="220" t="str">
        <f>IF(ISBLANK($G811),"",VLOOKUP($G811,'Chp 3 - Condition Assessment'!$N$5:$R$1000,4,FALSE))</f>
        <v/>
      </c>
      <c r="K811" s="105" t="str">
        <f>IF(ISBLANK($G811),"",VLOOKUP($G811,'Chp 3 - Condition Assessment'!$N$5:$R$1000,5,FALSE))</f>
        <v/>
      </c>
      <c r="L811" s="32" t="str">
        <f t="shared" si="409"/>
        <v xml:space="preserve">  </v>
      </c>
      <c r="P811" t="b">
        <f t="shared" si="404"/>
        <v>0</v>
      </c>
      <c r="Q811" t="str">
        <f t="shared" si="406"/>
        <v/>
      </c>
      <c r="R811" s="53" t="str">
        <f t="shared" si="431"/>
        <v/>
      </c>
      <c r="S811" s="108" t="str">
        <f t="shared" si="432"/>
        <v/>
      </c>
      <c r="T811" s="81" t="str">
        <f t="shared" si="433"/>
        <v/>
      </c>
      <c r="U811" s="105" t="str">
        <f t="shared" ca="1" si="436"/>
        <v/>
      </c>
      <c r="V811" s="105" t="str">
        <f t="shared" ca="1" si="436"/>
        <v/>
      </c>
      <c r="W811" s="105" t="str">
        <f t="shared" ca="1" si="436"/>
        <v/>
      </c>
      <c r="X811" s="105" t="str">
        <f t="shared" ca="1" si="436"/>
        <v/>
      </c>
      <c r="Y811" s="105" t="str">
        <f t="shared" ca="1" si="436"/>
        <v/>
      </c>
      <c r="AB811" s="111" t="str">
        <f t="shared" si="435"/>
        <v xml:space="preserve"> </v>
      </c>
      <c r="AC811" s="135"/>
      <c r="AD811" s="136"/>
      <c r="AE811" s="118" t="str">
        <f t="shared" si="410"/>
        <v/>
      </c>
      <c r="AF811" s="135"/>
      <c r="AG811" s="136"/>
      <c r="AH811" s="118" t="str">
        <f t="shared" si="411"/>
        <v/>
      </c>
      <c r="AI811" s="135"/>
      <c r="AJ811" s="136"/>
      <c r="AK811" s="118" t="str">
        <f t="shared" si="412"/>
        <v/>
      </c>
      <c r="AL811" s="135"/>
      <c r="AM811" s="136"/>
      <c r="AN811" s="118" t="str">
        <f t="shared" si="413"/>
        <v/>
      </c>
      <c r="AO811" s="135"/>
      <c r="AP811" s="136"/>
      <c r="AQ811" s="118" t="str">
        <f t="shared" si="414"/>
        <v/>
      </c>
      <c r="AT811" s="111" t="str">
        <f t="shared" si="415"/>
        <v xml:space="preserve"> </v>
      </c>
      <c r="AU811" t="str">
        <f t="shared" ca="1" si="416"/>
        <v/>
      </c>
      <c r="AV811" s="53" t="str">
        <f t="shared" ca="1" si="417"/>
        <v/>
      </c>
      <c r="AW811" t="str">
        <f t="shared" ca="1" si="418"/>
        <v/>
      </c>
      <c r="AX811" s="121" t="str">
        <f t="shared" ca="1" si="419"/>
        <v/>
      </c>
      <c r="AY811" s="53" t="str">
        <f t="shared" ca="1" si="420"/>
        <v/>
      </c>
      <c r="AZ811" t="str">
        <f t="shared" ca="1" si="421"/>
        <v/>
      </c>
      <c r="BA811" s="121" t="str">
        <f t="shared" ca="1" si="422"/>
        <v/>
      </c>
      <c r="BB811" s="53" t="str">
        <f t="shared" ca="1" si="423"/>
        <v/>
      </c>
      <c r="BC811" t="str">
        <f t="shared" ca="1" si="424"/>
        <v/>
      </c>
      <c r="BD811" s="121" t="str">
        <f t="shared" ca="1" si="425"/>
        <v/>
      </c>
      <c r="BE811" s="53" t="str">
        <f t="shared" ca="1" si="426"/>
        <v/>
      </c>
      <c r="BF811" t="str">
        <f t="shared" ca="1" si="427"/>
        <v/>
      </c>
      <c r="BG811" s="121" t="str">
        <f t="shared" ca="1" si="428"/>
        <v/>
      </c>
      <c r="BH811" s="53" t="str">
        <f t="shared" ca="1" si="429"/>
        <v/>
      </c>
    </row>
    <row r="812" spans="1:60" ht="15.75" thickBot="1" x14ac:dyDescent="0.3">
      <c r="A812" s="48"/>
      <c r="B812" s="48"/>
      <c r="C812" s="48"/>
      <c r="D812" s="48"/>
      <c r="E812" s="48"/>
      <c r="F812" s="48"/>
      <c r="G812" s="48"/>
      <c r="H812" s="48"/>
      <c r="I812" s="48"/>
      <c r="J812" s="220" t="str">
        <f>IF(ISBLANK($G812),"",VLOOKUP($G812,'Chp 3 - Condition Assessment'!$N$5:$R$1000,4,FALSE))</f>
        <v/>
      </c>
      <c r="K812" s="105" t="str">
        <f>IF(ISBLANK($G812),"",VLOOKUP($G812,'Chp 3 - Condition Assessment'!$N$5:$R$1000,5,FALSE))</f>
        <v/>
      </c>
      <c r="L812" s="32" t="str">
        <f t="shared" si="409"/>
        <v xml:space="preserve">  </v>
      </c>
      <c r="P812" t="b">
        <f t="shared" si="404"/>
        <v>0</v>
      </c>
      <c r="Q812" t="str">
        <f t="shared" si="406"/>
        <v/>
      </c>
      <c r="R812" s="53" t="str">
        <f t="shared" si="431"/>
        <v/>
      </c>
      <c r="S812" s="108" t="str">
        <f t="shared" si="432"/>
        <v/>
      </c>
      <c r="T812" s="81" t="str">
        <f t="shared" si="433"/>
        <v/>
      </c>
      <c r="U812" s="105" t="str">
        <f t="shared" ca="1" si="436"/>
        <v/>
      </c>
      <c r="V812" s="105" t="str">
        <f t="shared" ca="1" si="436"/>
        <v/>
      </c>
      <c r="W812" s="105" t="str">
        <f t="shared" ca="1" si="436"/>
        <v/>
      </c>
      <c r="X812" s="105" t="str">
        <f t="shared" ca="1" si="436"/>
        <v/>
      </c>
      <c r="Y812" s="105" t="str">
        <f t="shared" ca="1" si="436"/>
        <v/>
      </c>
      <c r="AB812" s="111" t="str">
        <f t="shared" si="435"/>
        <v xml:space="preserve"> </v>
      </c>
      <c r="AC812" s="135"/>
      <c r="AD812" s="136"/>
      <c r="AE812" s="118" t="str">
        <f t="shared" si="410"/>
        <v/>
      </c>
      <c r="AF812" s="135"/>
      <c r="AG812" s="136"/>
      <c r="AH812" s="118" t="str">
        <f t="shared" si="411"/>
        <v/>
      </c>
      <c r="AI812" s="135"/>
      <c r="AJ812" s="136"/>
      <c r="AK812" s="118" t="str">
        <f t="shared" si="412"/>
        <v/>
      </c>
      <c r="AL812" s="135"/>
      <c r="AM812" s="136"/>
      <c r="AN812" s="118" t="str">
        <f t="shared" si="413"/>
        <v/>
      </c>
      <c r="AO812" s="135"/>
      <c r="AP812" s="136"/>
      <c r="AQ812" s="118" t="str">
        <f t="shared" si="414"/>
        <v/>
      </c>
      <c r="AT812" s="111" t="str">
        <f t="shared" si="415"/>
        <v xml:space="preserve"> </v>
      </c>
      <c r="AU812" t="str">
        <f t="shared" ca="1" si="416"/>
        <v/>
      </c>
      <c r="AV812" s="53" t="str">
        <f t="shared" ca="1" si="417"/>
        <v/>
      </c>
      <c r="AW812" t="str">
        <f t="shared" ca="1" si="418"/>
        <v/>
      </c>
      <c r="AX812" s="121" t="str">
        <f t="shared" ca="1" si="419"/>
        <v/>
      </c>
      <c r="AY812" s="53" t="str">
        <f t="shared" ca="1" si="420"/>
        <v/>
      </c>
      <c r="AZ812" t="str">
        <f t="shared" ca="1" si="421"/>
        <v/>
      </c>
      <c r="BA812" s="121" t="str">
        <f t="shared" ca="1" si="422"/>
        <v/>
      </c>
      <c r="BB812" s="53" t="str">
        <f t="shared" ca="1" si="423"/>
        <v/>
      </c>
      <c r="BC812" t="str">
        <f t="shared" ca="1" si="424"/>
        <v/>
      </c>
      <c r="BD812" s="121" t="str">
        <f t="shared" ca="1" si="425"/>
        <v/>
      </c>
      <c r="BE812" s="53" t="str">
        <f t="shared" ca="1" si="426"/>
        <v/>
      </c>
      <c r="BF812" t="str">
        <f t="shared" ca="1" si="427"/>
        <v/>
      </c>
      <c r="BG812" s="121" t="str">
        <f t="shared" ca="1" si="428"/>
        <v/>
      </c>
      <c r="BH812" s="53" t="str">
        <f t="shared" ca="1" si="429"/>
        <v/>
      </c>
    </row>
    <row r="813" spans="1:60" ht="15.75" thickBot="1" x14ac:dyDescent="0.3">
      <c r="A813" s="48"/>
      <c r="B813" s="48"/>
      <c r="C813" s="48"/>
      <c r="D813" s="48"/>
      <c r="E813" s="48"/>
      <c r="F813" s="48"/>
      <c r="G813" s="48"/>
      <c r="H813" s="48"/>
      <c r="I813" s="48"/>
      <c r="J813" s="220" t="str">
        <f>IF(ISBLANK($G813),"",VLOOKUP($G813,'Chp 3 - Condition Assessment'!$N$5:$R$1000,4,FALSE))</f>
        <v/>
      </c>
      <c r="K813" s="105" t="str">
        <f>IF(ISBLANK($G813),"",VLOOKUP($G813,'Chp 3 - Condition Assessment'!$N$5:$R$1000,5,FALSE))</f>
        <v/>
      </c>
      <c r="L813" s="32" t="str">
        <f t="shared" si="409"/>
        <v xml:space="preserve">  </v>
      </c>
      <c r="P813" t="b">
        <f t="shared" si="404"/>
        <v>0</v>
      </c>
      <c r="Q813" t="str">
        <f t="shared" si="406"/>
        <v/>
      </c>
      <c r="R813" s="53" t="str">
        <f t="shared" si="431"/>
        <v/>
      </c>
      <c r="S813" s="108" t="str">
        <f t="shared" si="432"/>
        <v/>
      </c>
      <c r="T813" s="81" t="str">
        <f t="shared" si="433"/>
        <v/>
      </c>
      <c r="U813" s="105" t="str">
        <f t="shared" ca="1" si="436"/>
        <v/>
      </c>
      <c r="V813" s="105" t="str">
        <f t="shared" ca="1" si="436"/>
        <v/>
      </c>
      <c r="W813" s="105" t="str">
        <f t="shared" ca="1" si="436"/>
        <v/>
      </c>
      <c r="X813" s="105" t="str">
        <f t="shared" ca="1" si="436"/>
        <v/>
      </c>
      <c r="Y813" s="105" t="str">
        <f t="shared" ca="1" si="436"/>
        <v/>
      </c>
      <c r="AB813" s="111" t="str">
        <f t="shared" si="435"/>
        <v xml:space="preserve"> </v>
      </c>
      <c r="AC813" s="135"/>
      <c r="AD813" s="136"/>
      <c r="AE813" s="118" t="str">
        <f t="shared" si="410"/>
        <v/>
      </c>
      <c r="AF813" s="135"/>
      <c r="AG813" s="136"/>
      <c r="AH813" s="118" t="str">
        <f t="shared" si="411"/>
        <v/>
      </c>
      <c r="AI813" s="135"/>
      <c r="AJ813" s="136"/>
      <c r="AK813" s="118" t="str">
        <f t="shared" si="412"/>
        <v/>
      </c>
      <c r="AL813" s="135"/>
      <c r="AM813" s="136"/>
      <c r="AN813" s="118" t="str">
        <f t="shared" si="413"/>
        <v/>
      </c>
      <c r="AO813" s="135"/>
      <c r="AP813" s="136"/>
      <c r="AQ813" s="118" t="str">
        <f t="shared" si="414"/>
        <v/>
      </c>
      <c r="AT813" s="111" t="str">
        <f t="shared" si="415"/>
        <v xml:space="preserve"> </v>
      </c>
      <c r="AU813" t="str">
        <f t="shared" ca="1" si="416"/>
        <v/>
      </c>
      <c r="AV813" s="53" t="str">
        <f t="shared" ca="1" si="417"/>
        <v/>
      </c>
      <c r="AW813" t="str">
        <f t="shared" ca="1" si="418"/>
        <v/>
      </c>
      <c r="AX813" s="121" t="str">
        <f t="shared" ca="1" si="419"/>
        <v/>
      </c>
      <c r="AY813" s="53" t="str">
        <f t="shared" ca="1" si="420"/>
        <v/>
      </c>
      <c r="AZ813" t="str">
        <f t="shared" ca="1" si="421"/>
        <v/>
      </c>
      <c r="BA813" s="121" t="str">
        <f t="shared" ca="1" si="422"/>
        <v/>
      </c>
      <c r="BB813" s="53" t="str">
        <f t="shared" ca="1" si="423"/>
        <v/>
      </c>
      <c r="BC813" t="str">
        <f t="shared" ca="1" si="424"/>
        <v/>
      </c>
      <c r="BD813" s="121" t="str">
        <f t="shared" ca="1" si="425"/>
        <v/>
      </c>
      <c r="BE813" s="53" t="str">
        <f t="shared" ca="1" si="426"/>
        <v/>
      </c>
      <c r="BF813" t="str">
        <f t="shared" ca="1" si="427"/>
        <v/>
      </c>
      <c r="BG813" s="121" t="str">
        <f t="shared" ca="1" si="428"/>
        <v/>
      </c>
      <c r="BH813" s="53" t="str">
        <f t="shared" ca="1" si="429"/>
        <v/>
      </c>
    </row>
    <row r="814" spans="1:60" ht="15.75" thickBot="1" x14ac:dyDescent="0.3">
      <c r="A814" s="48"/>
      <c r="B814" s="48"/>
      <c r="C814" s="48"/>
      <c r="D814" s="48"/>
      <c r="E814" s="48"/>
      <c r="F814" s="48"/>
      <c r="G814" s="48"/>
      <c r="H814" s="48"/>
      <c r="I814" s="48"/>
      <c r="J814" s="220" t="str">
        <f>IF(ISBLANK($G814),"",VLOOKUP($G814,'Chp 3 - Condition Assessment'!$N$5:$R$1000,4,FALSE))</f>
        <v/>
      </c>
      <c r="K814" s="105" t="str">
        <f>IF(ISBLANK($G814),"",VLOOKUP($G814,'Chp 3 - Condition Assessment'!$N$5:$R$1000,5,FALSE))</f>
        <v/>
      </c>
      <c r="L814" s="32" t="str">
        <f t="shared" si="409"/>
        <v xml:space="preserve">  </v>
      </c>
      <c r="P814" t="b">
        <f t="shared" si="404"/>
        <v>0</v>
      </c>
      <c r="Q814" t="str">
        <f t="shared" si="406"/>
        <v/>
      </c>
      <c r="R814" s="53" t="str">
        <f t="shared" si="431"/>
        <v/>
      </c>
      <c r="S814" s="108" t="str">
        <f t="shared" si="432"/>
        <v/>
      </c>
      <c r="T814" s="81" t="str">
        <f t="shared" si="433"/>
        <v/>
      </c>
      <c r="U814" s="105" t="str">
        <f t="shared" ca="1" si="436"/>
        <v/>
      </c>
      <c r="V814" s="105" t="str">
        <f t="shared" ca="1" si="436"/>
        <v/>
      </c>
      <c r="W814" s="105" t="str">
        <f t="shared" ca="1" si="436"/>
        <v/>
      </c>
      <c r="X814" s="105" t="str">
        <f t="shared" ca="1" si="436"/>
        <v/>
      </c>
      <c r="Y814" s="105" t="str">
        <f t="shared" ca="1" si="436"/>
        <v/>
      </c>
      <c r="AB814" s="111" t="str">
        <f t="shared" si="435"/>
        <v xml:space="preserve"> </v>
      </c>
      <c r="AC814" s="135"/>
      <c r="AD814" s="136"/>
      <c r="AE814" s="118" t="str">
        <f t="shared" si="410"/>
        <v/>
      </c>
      <c r="AF814" s="135"/>
      <c r="AG814" s="136"/>
      <c r="AH814" s="118" t="str">
        <f t="shared" si="411"/>
        <v/>
      </c>
      <c r="AI814" s="135"/>
      <c r="AJ814" s="136"/>
      <c r="AK814" s="118" t="str">
        <f t="shared" si="412"/>
        <v/>
      </c>
      <c r="AL814" s="135"/>
      <c r="AM814" s="136"/>
      <c r="AN814" s="118" t="str">
        <f t="shared" si="413"/>
        <v/>
      </c>
      <c r="AO814" s="135"/>
      <c r="AP814" s="136"/>
      <c r="AQ814" s="118" t="str">
        <f t="shared" si="414"/>
        <v/>
      </c>
      <c r="AT814" s="111" t="str">
        <f t="shared" si="415"/>
        <v xml:space="preserve"> </v>
      </c>
      <c r="AU814" t="str">
        <f t="shared" ca="1" si="416"/>
        <v/>
      </c>
      <c r="AV814" s="53" t="str">
        <f t="shared" ca="1" si="417"/>
        <v/>
      </c>
      <c r="AW814" t="str">
        <f t="shared" ca="1" si="418"/>
        <v/>
      </c>
      <c r="AX814" s="121" t="str">
        <f t="shared" ca="1" si="419"/>
        <v/>
      </c>
      <c r="AY814" s="53" t="str">
        <f t="shared" ca="1" si="420"/>
        <v/>
      </c>
      <c r="AZ814" t="str">
        <f t="shared" ca="1" si="421"/>
        <v/>
      </c>
      <c r="BA814" s="121" t="str">
        <f t="shared" ca="1" si="422"/>
        <v/>
      </c>
      <c r="BB814" s="53" t="str">
        <f t="shared" ca="1" si="423"/>
        <v/>
      </c>
      <c r="BC814" t="str">
        <f t="shared" ca="1" si="424"/>
        <v/>
      </c>
      <c r="BD814" s="121" t="str">
        <f t="shared" ca="1" si="425"/>
        <v/>
      </c>
      <c r="BE814" s="53" t="str">
        <f t="shared" ca="1" si="426"/>
        <v/>
      </c>
      <c r="BF814" t="str">
        <f t="shared" ca="1" si="427"/>
        <v/>
      </c>
      <c r="BG814" s="121" t="str">
        <f t="shared" ca="1" si="428"/>
        <v/>
      </c>
      <c r="BH814" s="53" t="str">
        <f t="shared" ca="1" si="429"/>
        <v/>
      </c>
    </row>
    <row r="815" spans="1:60" ht="15.75" thickBot="1" x14ac:dyDescent="0.3">
      <c r="A815" s="48"/>
      <c r="B815" s="48"/>
      <c r="C815" s="48"/>
      <c r="D815" s="48"/>
      <c r="E815" s="48"/>
      <c r="F815" s="48"/>
      <c r="G815" s="48"/>
      <c r="H815" s="48"/>
      <c r="I815" s="48"/>
      <c r="J815" s="220" t="str">
        <f>IF(ISBLANK($G815),"",VLOOKUP($G815,'Chp 3 - Condition Assessment'!$N$5:$R$1000,4,FALSE))</f>
        <v/>
      </c>
      <c r="K815" s="105" t="str">
        <f>IF(ISBLANK($G815),"",VLOOKUP($G815,'Chp 3 - Condition Assessment'!$N$5:$R$1000,5,FALSE))</f>
        <v/>
      </c>
      <c r="L815" s="32" t="str">
        <f t="shared" si="409"/>
        <v xml:space="preserve">  </v>
      </c>
      <c r="P815" t="b">
        <f t="shared" si="404"/>
        <v>0</v>
      </c>
      <c r="Q815" t="str">
        <f t="shared" si="406"/>
        <v/>
      </c>
      <c r="R815" s="53" t="str">
        <f t="shared" si="431"/>
        <v/>
      </c>
      <c r="S815" s="108" t="str">
        <f t="shared" si="432"/>
        <v/>
      </c>
      <c r="T815" s="81" t="str">
        <f t="shared" si="433"/>
        <v/>
      </c>
      <c r="U815" s="105" t="str">
        <f t="shared" ca="1" si="436"/>
        <v/>
      </c>
      <c r="V815" s="105" t="str">
        <f t="shared" ca="1" si="436"/>
        <v/>
      </c>
      <c r="W815" s="105" t="str">
        <f t="shared" ca="1" si="436"/>
        <v/>
      </c>
      <c r="X815" s="105" t="str">
        <f t="shared" ca="1" si="436"/>
        <v/>
      </c>
      <c r="Y815" s="105" t="str">
        <f t="shared" ca="1" si="436"/>
        <v/>
      </c>
      <c r="AB815" s="111" t="str">
        <f t="shared" si="435"/>
        <v xml:space="preserve"> </v>
      </c>
      <c r="AC815" s="135"/>
      <c r="AD815" s="136"/>
      <c r="AE815" s="118" t="str">
        <f t="shared" si="410"/>
        <v/>
      </c>
      <c r="AF815" s="135"/>
      <c r="AG815" s="136"/>
      <c r="AH815" s="118" t="str">
        <f t="shared" si="411"/>
        <v/>
      </c>
      <c r="AI815" s="135"/>
      <c r="AJ815" s="136"/>
      <c r="AK815" s="118" t="str">
        <f t="shared" si="412"/>
        <v/>
      </c>
      <c r="AL815" s="135"/>
      <c r="AM815" s="136"/>
      <c r="AN815" s="118" t="str">
        <f t="shared" si="413"/>
        <v/>
      </c>
      <c r="AO815" s="135"/>
      <c r="AP815" s="136"/>
      <c r="AQ815" s="118" t="str">
        <f t="shared" si="414"/>
        <v/>
      </c>
      <c r="AT815" s="111" t="str">
        <f t="shared" si="415"/>
        <v xml:space="preserve"> </v>
      </c>
      <c r="AU815" t="str">
        <f t="shared" ca="1" si="416"/>
        <v/>
      </c>
      <c r="AV815" s="53" t="str">
        <f t="shared" ca="1" si="417"/>
        <v/>
      </c>
      <c r="AW815" t="str">
        <f t="shared" ca="1" si="418"/>
        <v/>
      </c>
      <c r="AX815" s="121" t="str">
        <f t="shared" ca="1" si="419"/>
        <v/>
      </c>
      <c r="AY815" s="53" t="str">
        <f t="shared" ca="1" si="420"/>
        <v/>
      </c>
      <c r="AZ815" t="str">
        <f t="shared" ca="1" si="421"/>
        <v/>
      </c>
      <c r="BA815" s="121" t="str">
        <f t="shared" ca="1" si="422"/>
        <v/>
      </c>
      <c r="BB815" s="53" t="str">
        <f t="shared" ca="1" si="423"/>
        <v/>
      </c>
      <c r="BC815" t="str">
        <f t="shared" ca="1" si="424"/>
        <v/>
      </c>
      <c r="BD815" s="121" t="str">
        <f t="shared" ca="1" si="425"/>
        <v/>
      </c>
      <c r="BE815" s="53" t="str">
        <f t="shared" ca="1" si="426"/>
        <v/>
      </c>
      <c r="BF815" t="str">
        <f t="shared" ca="1" si="427"/>
        <v/>
      </c>
      <c r="BG815" s="121" t="str">
        <f t="shared" ca="1" si="428"/>
        <v/>
      </c>
      <c r="BH815" s="53" t="str">
        <f t="shared" ca="1" si="429"/>
        <v/>
      </c>
    </row>
    <row r="816" spans="1:60" ht="15.75" thickBot="1" x14ac:dyDescent="0.3">
      <c r="A816" s="48"/>
      <c r="B816" s="48"/>
      <c r="C816" s="48"/>
      <c r="D816" s="48"/>
      <c r="E816" s="48"/>
      <c r="F816" s="48"/>
      <c r="G816" s="48"/>
      <c r="H816" s="48"/>
      <c r="I816" s="48"/>
      <c r="J816" s="220" t="str">
        <f>IF(ISBLANK($G816),"",VLOOKUP($G816,'Chp 3 - Condition Assessment'!$N$5:$R$1000,4,FALSE))</f>
        <v/>
      </c>
      <c r="K816" s="105" t="str">
        <f>IF(ISBLANK($G816),"",VLOOKUP($G816,'Chp 3 - Condition Assessment'!$N$5:$R$1000,5,FALSE))</f>
        <v/>
      </c>
      <c r="L816" s="32" t="str">
        <f t="shared" si="409"/>
        <v xml:space="preserve">  </v>
      </c>
      <c r="P816" t="b">
        <f t="shared" ref="P816:P879" si="437">IFERROR(OR(IF(ISBLANK(O816),O816="Grand Total"),"",COUNTIF(L:L,O816)),"")</f>
        <v>0</v>
      </c>
      <c r="Q816" t="str">
        <f t="shared" si="406"/>
        <v/>
      </c>
      <c r="R816" s="53" t="str">
        <f t="shared" si="431"/>
        <v/>
      </c>
      <c r="S816" s="108" t="str">
        <f t="shared" si="432"/>
        <v/>
      </c>
      <c r="T816" s="81" t="str">
        <f t="shared" si="433"/>
        <v/>
      </c>
      <c r="U816" s="105" t="str">
        <f t="shared" ref="U816:Y825" ca="1" si="438">IFERROR(IF((U$10-$S816)&lt;=$T816,$Q816,0),"")</f>
        <v/>
      </c>
      <c r="V816" s="105" t="str">
        <f t="shared" ca="1" si="438"/>
        <v/>
      </c>
      <c r="W816" s="105" t="str">
        <f t="shared" ca="1" si="438"/>
        <v/>
      </c>
      <c r="X816" s="105" t="str">
        <f t="shared" ca="1" si="438"/>
        <v/>
      </c>
      <c r="Y816" s="105" t="str">
        <f t="shared" ca="1" si="438"/>
        <v/>
      </c>
      <c r="AB816" s="111" t="str">
        <f t="shared" si="435"/>
        <v xml:space="preserve"> </v>
      </c>
      <c r="AC816" s="135"/>
      <c r="AD816" s="136"/>
      <c r="AE816" s="118" t="str">
        <f t="shared" si="410"/>
        <v/>
      </c>
      <c r="AF816" s="135"/>
      <c r="AG816" s="136"/>
      <c r="AH816" s="118" t="str">
        <f t="shared" si="411"/>
        <v/>
      </c>
      <c r="AI816" s="135"/>
      <c r="AJ816" s="136"/>
      <c r="AK816" s="118" t="str">
        <f t="shared" si="412"/>
        <v/>
      </c>
      <c r="AL816" s="135"/>
      <c r="AM816" s="136"/>
      <c r="AN816" s="118" t="str">
        <f t="shared" si="413"/>
        <v/>
      </c>
      <c r="AO816" s="135"/>
      <c r="AP816" s="136"/>
      <c r="AQ816" s="118" t="str">
        <f t="shared" si="414"/>
        <v/>
      </c>
      <c r="AT816" s="111" t="str">
        <f t="shared" si="415"/>
        <v xml:space="preserve"> </v>
      </c>
      <c r="AU816" t="str">
        <f t="shared" ca="1" si="416"/>
        <v/>
      </c>
      <c r="AV816" s="53" t="str">
        <f t="shared" ca="1" si="417"/>
        <v/>
      </c>
      <c r="AW816" t="str">
        <f t="shared" ca="1" si="418"/>
        <v/>
      </c>
      <c r="AX816" s="121" t="str">
        <f t="shared" ca="1" si="419"/>
        <v/>
      </c>
      <c r="AY816" s="53" t="str">
        <f t="shared" ca="1" si="420"/>
        <v/>
      </c>
      <c r="AZ816" t="str">
        <f t="shared" ca="1" si="421"/>
        <v/>
      </c>
      <c r="BA816" s="121" t="str">
        <f t="shared" ca="1" si="422"/>
        <v/>
      </c>
      <c r="BB816" s="53" t="str">
        <f t="shared" ca="1" si="423"/>
        <v/>
      </c>
      <c r="BC816" t="str">
        <f t="shared" ca="1" si="424"/>
        <v/>
      </c>
      <c r="BD816" s="121" t="str">
        <f t="shared" ca="1" si="425"/>
        <v/>
      </c>
      <c r="BE816" s="53" t="str">
        <f t="shared" ca="1" si="426"/>
        <v/>
      </c>
      <c r="BF816" t="str">
        <f t="shared" ca="1" si="427"/>
        <v/>
      </c>
      <c r="BG816" s="121" t="str">
        <f t="shared" ca="1" si="428"/>
        <v/>
      </c>
      <c r="BH816" s="53" t="str">
        <f t="shared" ca="1" si="429"/>
        <v/>
      </c>
    </row>
    <row r="817" spans="1:60" ht="15.75" thickBot="1" x14ac:dyDescent="0.3">
      <c r="A817" s="48"/>
      <c r="B817" s="48"/>
      <c r="C817" s="48"/>
      <c r="D817" s="48"/>
      <c r="E817" s="48"/>
      <c r="F817" s="48"/>
      <c r="G817" s="48"/>
      <c r="H817" s="48"/>
      <c r="I817" s="48"/>
      <c r="J817" s="220" t="str">
        <f>IF(ISBLANK($G817),"",VLOOKUP($G817,'Chp 3 - Condition Assessment'!$N$5:$R$1000,4,FALSE))</f>
        <v/>
      </c>
      <c r="K817" s="105" t="str">
        <f>IF(ISBLANK($G817),"",VLOOKUP($G817,'Chp 3 - Condition Assessment'!$N$5:$R$1000,5,FALSE))</f>
        <v/>
      </c>
      <c r="L817" s="32" t="str">
        <f t="shared" si="409"/>
        <v xml:space="preserve">  </v>
      </c>
      <c r="P817" t="b">
        <f t="shared" si="437"/>
        <v>0</v>
      </c>
      <c r="Q817" t="str">
        <f t="shared" si="406"/>
        <v/>
      </c>
      <c r="R817" s="53" t="str">
        <f t="shared" si="431"/>
        <v/>
      </c>
      <c r="S817" s="108" t="str">
        <f t="shared" si="432"/>
        <v/>
      </c>
      <c r="T817" s="81" t="str">
        <f t="shared" si="433"/>
        <v/>
      </c>
      <c r="U817" s="105" t="str">
        <f t="shared" ca="1" si="438"/>
        <v/>
      </c>
      <c r="V817" s="105" t="str">
        <f t="shared" ca="1" si="438"/>
        <v/>
      </c>
      <c r="W817" s="105" t="str">
        <f t="shared" ca="1" si="438"/>
        <v/>
      </c>
      <c r="X817" s="105" t="str">
        <f t="shared" ca="1" si="438"/>
        <v/>
      </c>
      <c r="Y817" s="105" t="str">
        <f t="shared" ca="1" si="438"/>
        <v/>
      </c>
      <c r="AB817" s="111" t="str">
        <f t="shared" si="435"/>
        <v xml:space="preserve"> </v>
      </c>
      <c r="AC817" s="135"/>
      <c r="AD817" s="136"/>
      <c r="AE817" s="118" t="str">
        <f t="shared" si="410"/>
        <v/>
      </c>
      <c r="AF817" s="135"/>
      <c r="AG817" s="136"/>
      <c r="AH817" s="118" t="str">
        <f t="shared" si="411"/>
        <v/>
      </c>
      <c r="AI817" s="135"/>
      <c r="AJ817" s="136"/>
      <c r="AK817" s="118" t="str">
        <f t="shared" si="412"/>
        <v/>
      </c>
      <c r="AL817" s="135"/>
      <c r="AM817" s="136"/>
      <c r="AN817" s="118" t="str">
        <f t="shared" si="413"/>
        <v/>
      </c>
      <c r="AO817" s="135"/>
      <c r="AP817" s="136"/>
      <c r="AQ817" s="118" t="str">
        <f t="shared" si="414"/>
        <v/>
      </c>
      <c r="AT817" s="111" t="str">
        <f t="shared" si="415"/>
        <v xml:space="preserve"> </v>
      </c>
      <c r="AU817" t="str">
        <f t="shared" ca="1" si="416"/>
        <v/>
      </c>
      <c r="AV817" s="53" t="str">
        <f t="shared" ca="1" si="417"/>
        <v/>
      </c>
      <c r="AW817" t="str">
        <f t="shared" ca="1" si="418"/>
        <v/>
      </c>
      <c r="AX817" s="121" t="str">
        <f t="shared" ca="1" si="419"/>
        <v/>
      </c>
      <c r="AY817" s="53" t="str">
        <f t="shared" ca="1" si="420"/>
        <v/>
      </c>
      <c r="AZ817" t="str">
        <f t="shared" ca="1" si="421"/>
        <v/>
      </c>
      <c r="BA817" s="121" t="str">
        <f t="shared" ca="1" si="422"/>
        <v/>
      </c>
      <c r="BB817" s="53" t="str">
        <f t="shared" ca="1" si="423"/>
        <v/>
      </c>
      <c r="BC817" t="str">
        <f t="shared" ca="1" si="424"/>
        <v/>
      </c>
      <c r="BD817" s="121" t="str">
        <f t="shared" ca="1" si="425"/>
        <v/>
      </c>
      <c r="BE817" s="53" t="str">
        <f t="shared" ca="1" si="426"/>
        <v/>
      </c>
      <c r="BF817" t="str">
        <f t="shared" ca="1" si="427"/>
        <v/>
      </c>
      <c r="BG817" s="121" t="str">
        <f t="shared" ca="1" si="428"/>
        <v/>
      </c>
      <c r="BH817" s="53" t="str">
        <f t="shared" ca="1" si="429"/>
        <v/>
      </c>
    </row>
    <row r="818" spans="1:60" ht="15.75" thickBot="1" x14ac:dyDescent="0.3">
      <c r="A818" s="48"/>
      <c r="B818" s="48"/>
      <c r="C818" s="48"/>
      <c r="D818" s="48"/>
      <c r="E818" s="48"/>
      <c r="F818" s="48"/>
      <c r="G818" s="48"/>
      <c r="H818" s="48"/>
      <c r="I818" s="48"/>
      <c r="J818" s="220" t="str">
        <f>IF(ISBLANK($G818),"",VLOOKUP($G818,'Chp 3 - Condition Assessment'!$N$5:$R$1000,4,FALSE))</f>
        <v/>
      </c>
      <c r="K818" s="105" t="str">
        <f>IF(ISBLANK($G818),"",VLOOKUP($G818,'Chp 3 - Condition Assessment'!$N$5:$R$1000,5,FALSE))</f>
        <v/>
      </c>
      <c r="L818" s="32" t="str">
        <f t="shared" si="409"/>
        <v xml:space="preserve">  </v>
      </c>
      <c r="P818" t="b">
        <f t="shared" si="437"/>
        <v>0</v>
      </c>
      <c r="Q818" t="str">
        <f t="shared" si="406"/>
        <v/>
      </c>
      <c r="R818" s="53" t="str">
        <f t="shared" si="431"/>
        <v/>
      </c>
      <c r="S818" s="108" t="str">
        <f t="shared" si="432"/>
        <v/>
      </c>
      <c r="T818" s="81" t="str">
        <f t="shared" si="433"/>
        <v/>
      </c>
      <c r="U818" s="105" t="str">
        <f t="shared" ca="1" si="438"/>
        <v/>
      </c>
      <c r="V818" s="105" t="str">
        <f t="shared" ca="1" si="438"/>
        <v/>
      </c>
      <c r="W818" s="105" t="str">
        <f t="shared" ca="1" si="438"/>
        <v/>
      </c>
      <c r="X818" s="105" t="str">
        <f t="shared" ca="1" si="438"/>
        <v/>
      </c>
      <c r="Y818" s="105" t="str">
        <f t="shared" ca="1" si="438"/>
        <v/>
      </c>
      <c r="AB818" s="111" t="str">
        <f t="shared" si="435"/>
        <v xml:space="preserve"> </v>
      </c>
      <c r="AC818" s="135"/>
      <c r="AD818" s="136"/>
      <c r="AE818" s="118" t="str">
        <f t="shared" si="410"/>
        <v/>
      </c>
      <c r="AF818" s="135"/>
      <c r="AG818" s="136"/>
      <c r="AH818" s="118" t="str">
        <f t="shared" si="411"/>
        <v/>
      </c>
      <c r="AI818" s="135"/>
      <c r="AJ818" s="136"/>
      <c r="AK818" s="118" t="str">
        <f t="shared" si="412"/>
        <v/>
      </c>
      <c r="AL818" s="135"/>
      <c r="AM818" s="136"/>
      <c r="AN818" s="118" t="str">
        <f t="shared" si="413"/>
        <v/>
      </c>
      <c r="AO818" s="135"/>
      <c r="AP818" s="136"/>
      <c r="AQ818" s="118" t="str">
        <f t="shared" si="414"/>
        <v/>
      </c>
      <c r="AT818" s="111" t="str">
        <f t="shared" si="415"/>
        <v xml:space="preserve"> </v>
      </c>
      <c r="AU818" t="str">
        <f t="shared" ca="1" si="416"/>
        <v/>
      </c>
      <c r="AV818" s="53" t="str">
        <f t="shared" ca="1" si="417"/>
        <v/>
      </c>
      <c r="AW818" t="str">
        <f t="shared" ca="1" si="418"/>
        <v/>
      </c>
      <c r="AX818" s="121" t="str">
        <f t="shared" ca="1" si="419"/>
        <v/>
      </c>
      <c r="AY818" s="53" t="str">
        <f t="shared" ca="1" si="420"/>
        <v/>
      </c>
      <c r="AZ818" t="str">
        <f t="shared" ca="1" si="421"/>
        <v/>
      </c>
      <c r="BA818" s="121" t="str">
        <f t="shared" ca="1" si="422"/>
        <v/>
      </c>
      <c r="BB818" s="53" t="str">
        <f t="shared" ca="1" si="423"/>
        <v/>
      </c>
      <c r="BC818" t="str">
        <f t="shared" ca="1" si="424"/>
        <v/>
      </c>
      <c r="BD818" s="121" t="str">
        <f t="shared" ca="1" si="425"/>
        <v/>
      </c>
      <c r="BE818" s="53" t="str">
        <f t="shared" ca="1" si="426"/>
        <v/>
      </c>
      <c r="BF818" t="str">
        <f t="shared" ca="1" si="427"/>
        <v/>
      </c>
      <c r="BG818" s="121" t="str">
        <f t="shared" ca="1" si="428"/>
        <v/>
      </c>
      <c r="BH818" s="53" t="str">
        <f t="shared" ca="1" si="429"/>
        <v/>
      </c>
    </row>
    <row r="819" spans="1:60" ht="15.75" thickBot="1" x14ac:dyDescent="0.3">
      <c r="A819" s="48"/>
      <c r="B819" s="48"/>
      <c r="C819" s="48"/>
      <c r="D819" s="48"/>
      <c r="E819" s="48"/>
      <c r="F819" s="48"/>
      <c r="G819" s="48"/>
      <c r="H819" s="48"/>
      <c r="I819" s="48"/>
      <c r="J819" s="220" t="str">
        <f>IF(ISBLANK($G819),"",VLOOKUP($G819,'Chp 3 - Condition Assessment'!$N$5:$R$1000,4,FALSE))</f>
        <v/>
      </c>
      <c r="K819" s="105" t="str">
        <f>IF(ISBLANK($G819),"",VLOOKUP($G819,'Chp 3 - Condition Assessment'!$N$5:$R$1000,5,FALSE))</f>
        <v/>
      </c>
      <c r="L819" s="32" t="str">
        <f t="shared" si="409"/>
        <v xml:space="preserve">  </v>
      </c>
      <c r="P819" t="b">
        <f t="shared" si="437"/>
        <v>0</v>
      </c>
      <c r="Q819" t="str">
        <f t="shared" si="406"/>
        <v/>
      </c>
      <c r="R819" s="53" t="str">
        <f t="shared" si="431"/>
        <v/>
      </c>
      <c r="S819" s="108" t="str">
        <f t="shared" si="432"/>
        <v/>
      </c>
      <c r="T819" s="81" t="str">
        <f t="shared" si="433"/>
        <v/>
      </c>
      <c r="U819" s="105" t="str">
        <f t="shared" ca="1" si="438"/>
        <v/>
      </c>
      <c r="V819" s="105" t="str">
        <f t="shared" ca="1" si="438"/>
        <v/>
      </c>
      <c r="W819" s="105" t="str">
        <f t="shared" ca="1" si="438"/>
        <v/>
      </c>
      <c r="X819" s="105" t="str">
        <f t="shared" ca="1" si="438"/>
        <v/>
      </c>
      <c r="Y819" s="105" t="str">
        <f t="shared" ca="1" si="438"/>
        <v/>
      </c>
      <c r="AB819" s="111" t="str">
        <f t="shared" si="435"/>
        <v xml:space="preserve"> </v>
      </c>
      <c r="AC819" s="135"/>
      <c r="AD819" s="136"/>
      <c r="AE819" s="118" t="str">
        <f t="shared" si="410"/>
        <v/>
      </c>
      <c r="AF819" s="135"/>
      <c r="AG819" s="136"/>
      <c r="AH819" s="118" t="str">
        <f t="shared" si="411"/>
        <v/>
      </c>
      <c r="AI819" s="135"/>
      <c r="AJ819" s="136"/>
      <c r="AK819" s="118" t="str">
        <f t="shared" si="412"/>
        <v/>
      </c>
      <c r="AL819" s="135"/>
      <c r="AM819" s="136"/>
      <c r="AN819" s="118" t="str">
        <f t="shared" si="413"/>
        <v/>
      </c>
      <c r="AO819" s="135"/>
      <c r="AP819" s="136"/>
      <c r="AQ819" s="118" t="str">
        <f t="shared" si="414"/>
        <v/>
      </c>
      <c r="AT819" s="111" t="str">
        <f t="shared" si="415"/>
        <v xml:space="preserve"> </v>
      </c>
      <c r="AU819" t="str">
        <f t="shared" ca="1" si="416"/>
        <v/>
      </c>
      <c r="AV819" s="53" t="str">
        <f t="shared" ca="1" si="417"/>
        <v/>
      </c>
      <c r="AW819" t="str">
        <f t="shared" ca="1" si="418"/>
        <v/>
      </c>
      <c r="AX819" s="121" t="str">
        <f t="shared" ca="1" si="419"/>
        <v/>
      </c>
      <c r="AY819" s="53" t="str">
        <f t="shared" ca="1" si="420"/>
        <v/>
      </c>
      <c r="AZ819" t="str">
        <f t="shared" ca="1" si="421"/>
        <v/>
      </c>
      <c r="BA819" s="121" t="str">
        <f t="shared" ca="1" si="422"/>
        <v/>
      </c>
      <c r="BB819" s="53" t="str">
        <f t="shared" ca="1" si="423"/>
        <v/>
      </c>
      <c r="BC819" t="str">
        <f t="shared" ca="1" si="424"/>
        <v/>
      </c>
      <c r="BD819" s="121" t="str">
        <f t="shared" ca="1" si="425"/>
        <v/>
      </c>
      <c r="BE819" s="53" t="str">
        <f t="shared" ca="1" si="426"/>
        <v/>
      </c>
      <c r="BF819" t="str">
        <f t="shared" ca="1" si="427"/>
        <v/>
      </c>
      <c r="BG819" s="121" t="str">
        <f t="shared" ca="1" si="428"/>
        <v/>
      </c>
      <c r="BH819" s="53" t="str">
        <f t="shared" ca="1" si="429"/>
        <v/>
      </c>
    </row>
    <row r="820" spans="1:60" ht="15.75" thickBot="1" x14ac:dyDescent="0.3">
      <c r="A820" s="48"/>
      <c r="B820" s="48"/>
      <c r="C820" s="48"/>
      <c r="D820" s="48"/>
      <c r="E820" s="48"/>
      <c r="F820" s="48"/>
      <c r="G820" s="48"/>
      <c r="H820" s="48"/>
      <c r="I820" s="48"/>
      <c r="J820" s="220" t="str">
        <f>IF(ISBLANK($G820),"",VLOOKUP($G820,'Chp 3 - Condition Assessment'!$N$5:$R$1000,4,FALSE))</f>
        <v/>
      </c>
      <c r="K820" s="105" t="str">
        <f>IF(ISBLANK($G820),"",VLOOKUP($G820,'Chp 3 - Condition Assessment'!$N$5:$R$1000,5,FALSE))</f>
        <v/>
      </c>
      <c r="L820" s="32" t="str">
        <f t="shared" si="409"/>
        <v xml:space="preserve">  </v>
      </c>
      <c r="P820" t="b">
        <f t="shared" si="437"/>
        <v>0</v>
      </c>
      <c r="Q820" t="str">
        <f t="shared" si="406"/>
        <v/>
      </c>
      <c r="R820" s="53" t="str">
        <f t="shared" si="431"/>
        <v/>
      </c>
      <c r="S820" s="108" t="str">
        <f t="shared" si="432"/>
        <v/>
      </c>
      <c r="T820" s="81" t="str">
        <f t="shared" si="433"/>
        <v/>
      </c>
      <c r="U820" s="105" t="str">
        <f t="shared" ca="1" si="438"/>
        <v/>
      </c>
      <c r="V820" s="105" t="str">
        <f t="shared" ca="1" si="438"/>
        <v/>
      </c>
      <c r="W820" s="105" t="str">
        <f t="shared" ca="1" si="438"/>
        <v/>
      </c>
      <c r="X820" s="105" t="str">
        <f t="shared" ca="1" si="438"/>
        <v/>
      </c>
      <c r="Y820" s="105" t="str">
        <f t="shared" ca="1" si="438"/>
        <v/>
      </c>
      <c r="AB820" s="111" t="str">
        <f t="shared" si="435"/>
        <v xml:space="preserve"> </v>
      </c>
      <c r="AC820" s="135"/>
      <c r="AD820" s="136"/>
      <c r="AE820" s="118" t="str">
        <f t="shared" si="410"/>
        <v/>
      </c>
      <c r="AF820" s="135"/>
      <c r="AG820" s="136"/>
      <c r="AH820" s="118" t="str">
        <f t="shared" si="411"/>
        <v/>
      </c>
      <c r="AI820" s="135"/>
      <c r="AJ820" s="136"/>
      <c r="AK820" s="118" t="str">
        <f t="shared" si="412"/>
        <v/>
      </c>
      <c r="AL820" s="135"/>
      <c r="AM820" s="136"/>
      <c r="AN820" s="118" t="str">
        <f t="shared" si="413"/>
        <v/>
      </c>
      <c r="AO820" s="135"/>
      <c r="AP820" s="136"/>
      <c r="AQ820" s="118" t="str">
        <f t="shared" si="414"/>
        <v/>
      </c>
      <c r="AT820" s="111" t="str">
        <f t="shared" si="415"/>
        <v xml:space="preserve"> </v>
      </c>
      <c r="AU820" t="str">
        <f t="shared" ca="1" si="416"/>
        <v/>
      </c>
      <c r="AV820" s="53" t="str">
        <f t="shared" ca="1" si="417"/>
        <v/>
      </c>
      <c r="AW820" t="str">
        <f t="shared" ca="1" si="418"/>
        <v/>
      </c>
      <c r="AX820" s="121" t="str">
        <f t="shared" ca="1" si="419"/>
        <v/>
      </c>
      <c r="AY820" s="53" t="str">
        <f t="shared" ca="1" si="420"/>
        <v/>
      </c>
      <c r="AZ820" t="str">
        <f t="shared" ca="1" si="421"/>
        <v/>
      </c>
      <c r="BA820" s="121" t="str">
        <f t="shared" ca="1" si="422"/>
        <v/>
      </c>
      <c r="BB820" s="53" t="str">
        <f t="shared" ca="1" si="423"/>
        <v/>
      </c>
      <c r="BC820" t="str">
        <f t="shared" ca="1" si="424"/>
        <v/>
      </c>
      <c r="BD820" s="121" t="str">
        <f t="shared" ca="1" si="425"/>
        <v/>
      </c>
      <c r="BE820" s="53" t="str">
        <f t="shared" ca="1" si="426"/>
        <v/>
      </c>
      <c r="BF820" t="str">
        <f t="shared" ca="1" si="427"/>
        <v/>
      </c>
      <c r="BG820" s="121" t="str">
        <f t="shared" ca="1" si="428"/>
        <v/>
      </c>
      <c r="BH820" s="53" t="str">
        <f t="shared" ca="1" si="429"/>
        <v/>
      </c>
    </row>
    <row r="821" spans="1:60" ht="15.75" thickBot="1" x14ac:dyDescent="0.3">
      <c r="A821" s="48"/>
      <c r="B821" s="48"/>
      <c r="C821" s="48"/>
      <c r="D821" s="48"/>
      <c r="E821" s="48"/>
      <c r="F821" s="48"/>
      <c r="G821" s="48"/>
      <c r="H821" s="48"/>
      <c r="I821" s="48"/>
      <c r="J821" s="220" t="str">
        <f>IF(ISBLANK($G821),"",VLOOKUP($G821,'Chp 3 - Condition Assessment'!$N$5:$R$1000,4,FALSE))</f>
        <v/>
      </c>
      <c r="K821" s="105" t="str">
        <f>IF(ISBLANK($G821),"",VLOOKUP($G821,'Chp 3 - Condition Assessment'!$N$5:$R$1000,5,FALSE))</f>
        <v/>
      </c>
      <c r="L821" s="32" t="str">
        <f t="shared" si="409"/>
        <v xml:space="preserve">  </v>
      </c>
      <c r="P821" t="b">
        <f t="shared" si="437"/>
        <v>0</v>
      </c>
      <c r="Q821" t="str">
        <f t="shared" si="406"/>
        <v/>
      </c>
      <c r="R821" s="53" t="str">
        <f t="shared" si="431"/>
        <v/>
      </c>
      <c r="S821" s="108" t="str">
        <f t="shared" si="432"/>
        <v/>
      </c>
      <c r="T821" s="81" t="str">
        <f t="shared" si="433"/>
        <v/>
      </c>
      <c r="U821" s="105" t="str">
        <f t="shared" ca="1" si="438"/>
        <v/>
      </c>
      <c r="V821" s="105" t="str">
        <f t="shared" ca="1" si="438"/>
        <v/>
      </c>
      <c r="W821" s="105" t="str">
        <f t="shared" ca="1" si="438"/>
        <v/>
      </c>
      <c r="X821" s="105" t="str">
        <f t="shared" ca="1" si="438"/>
        <v/>
      </c>
      <c r="Y821" s="105" t="str">
        <f t="shared" ca="1" si="438"/>
        <v/>
      </c>
      <c r="AB821" s="111" t="str">
        <f t="shared" si="435"/>
        <v xml:space="preserve"> </v>
      </c>
      <c r="AC821" s="135"/>
      <c r="AD821" s="136"/>
      <c r="AE821" s="118" t="str">
        <f t="shared" si="410"/>
        <v/>
      </c>
      <c r="AF821" s="135"/>
      <c r="AG821" s="136"/>
      <c r="AH821" s="118" t="str">
        <f t="shared" si="411"/>
        <v/>
      </c>
      <c r="AI821" s="135"/>
      <c r="AJ821" s="136"/>
      <c r="AK821" s="118" t="str">
        <f t="shared" si="412"/>
        <v/>
      </c>
      <c r="AL821" s="135"/>
      <c r="AM821" s="136"/>
      <c r="AN821" s="118" t="str">
        <f t="shared" si="413"/>
        <v/>
      </c>
      <c r="AO821" s="135"/>
      <c r="AP821" s="136"/>
      <c r="AQ821" s="118" t="str">
        <f t="shared" si="414"/>
        <v/>
      </c>
      <c r="AT821" s="111" t="str">
        <f t="shared" si="415"/>
        <v xml:space="preserve"> </v>
      </c>
      <c r="AU821" t="str">
        <f t="shared" ca="1" si="416"/>
        <v/>
      </c>
      <c r="AV821" s="53" t="str">
        <f t="shared" ca="1" si="417"/>
        <v/>
      </c>
      <c r="AW821" t="str">
        <f t="shared" ca="1" si="418"/>
        <v/>
      </c>
      <c r="AX821" s="121" t="str">
        <f t="shared" ca="1" si="419"/>
        <v/>
      </c>
      <c r="AY821" s="53" t="str">
        <f t="shared" ca="1" si="420"/>
        <v/>
      </c>
      <c r="AZ821" t="str">
        <f t="shared" ca="1" si="421"/>
        <v/>
      </c>
      <c r="BA821" s="121" t="str">
        <f t="shared" ca="1" si="422"/>
        <v/>
      </c>
      <c r="BB821" s="53" t="str">
        <f t="shared" ca="1" si="423"/>
        <v/>
      </c>
      <c r="BC821" t="str">
        <f t="shared" ca="1" si="424"/>
        <v/>
      </c>
      <c r="BD821" s="121" t="str">
        <f t="shared" ca="1" si="425"/>
        <v/>
      </c>
      <c r="BE821" s="53" t="str">
        <f t="shared" ca="1" si="426"/>
        <v/>
      </c>
      <c r="BF821" t="str">
        <f t="shared" ca="1" si="427"/>
        <v/>
      </c>
      <c r="BG821" s="121" t="str">
        <f t="shared" ca="1" si="428"/>
        <v/>
      </c>
      <c r="BH821" s="53" t="str">
        <f t="shared" ca="1" si="429"/>
        <v/>
      </c>
    </row>
    <row r="822" spans="1:60" ht="15.75" thickBot="1" x14ac:dyDescent="0.3">
      <c r="A822" s="48"/>
      <c r="B822" s="48"/>
      <c r="C822" s="48"/>
      <c r="D822" s="48"/>
      <c r="E822" s="48"/>
      <c r="F822" s="48"/>
      <c r="G822" s="48"/>
      <c r="H822" s="48"/>
      <c r="I822" s="48"/>
      <c r="J822" s="220" t="str">
        <f>IF(ISBLANK($G822),"",VLOOKUP($G822,'Chp 3 - Condition Assessment'!$N$5:$R$1000,4,FALSE))</f>
        <v/>
      </c>
      <c r="K822" s="105" t="str">
        <f>IF(ISBLANK($G822),"",VLOOKUP($G822,'Chp 3 - Condition Assessment'!$N$5:$R$1000,5,FALSE))</f>
        <v/>
      </c>
      <c r="L822" s="32" t="str">
        <f t="shared" si="409"/>
        <v xml:space="preserve">  </v>
      </c>
      <c r="P822" t="b">
        <f t="shared" si="437"/>
        <v>0</v>
      </c>
      <c r="Q822" t="str">
        <f t="shared" si="406"/>
        <v/>
      </c>
      <c r="R822" s="53" t="str">
        <f t="shared" si="431"/>
        <v/>
      </c>
      <c r="S822" s="108" t="str">
        <f t="shared" si="432"/>
        <v/>
      </c>
      <c r="T822" s="81" t="str">
        <f t="shared" si="433"/>
        <v/>
      </c>
      <c r="U822" s="105" t="str">
        <f t="shared" ca="1" si="438"/>
        <v/>
      </c>
      <c r="V822" s="105" t="str">
        <f t="shared" ca="1" si="438"/>
        <v/>
      </c>
      <c r="W822" s="105" t="str">
        <f t="shared" ca="1" si="438"/>
        <v/>
      </c>
      <c r="X822" s="105" t="str">
        <f t="shared" ca="1" si="438"/>
        <v/>
      </c>
      <c r="Y822" s="105" t="str">
        <f t="shared" ca="1" si="438"/>
        <v/>
      </c>
      <c r="AB822" s="111" t="str">
        <f t="shared" si="435"/>
        <v xml:space="preserve"> </v>
      </c>
      <c r="AC822" s="135"/>
      <c r="AD822" s="136"/>
      <c r="AE822" s="118" t="str">
        <f t="shared" si="410"/>
        <v/>
      </c>
      <c r="AF822" s="135"/>
      <c r="AG822" s="136"/>
      <c r="AH822" s="118" t="str">
        <f t="shared" si="411"/>
        <v/>
      </c>
      <c r="AI822" s="135"/>
      <c r="AJ822" s="136"/>
      <c r="AK822" s="118" t="str">
        <f t="shared" si="412"/>
        <v/>
      </c>
      <c r="AL822" s="135"/>
      <c r="AM822" s="136"/>
      <c r="AN822" s="118" t="str">
        <f t="shared" si="413"/>
        <v/>
      </c>
      <c r="AO822" s="135"/>
      <c r="AP822" s="136"/>
      <c r="AQ822" s="118" t="str">
        <f t="shared" si="414"/>
        <v/>
      </c>
      <c r="AT822" s="111" t="str">
        <f t="shared" si="415"/>
        <v xml:space="preserve"> </v>
      </c>
      <c r="AU822" t="str">
        <f t="shared" ca="1" si="416"/>
        <v/>
      </c>
      <c r="AV822" s="53" t="str">
        <f t="shared" ca="1" si="417"/>
        <v/>
      </c>
      <c r="AW822" t="str">
        <f t="shared" ca="1" si="418"/>
        <v/>
      </c>
      <c r="AX822" s="121" t="str">
        <f t="shared" ca="1" si="419"/>
        <v/>
      </c>
      <c r="AY822" s="53" t="str">
        <f t="shared" ca="1" si="420"/>
        <v/>
      </c>
      <c r="AZ822" t="str">
        <f t="shared" ca="1" si="421"/>
        <v/>
      </c>
      <c r="BA822" s="121" t="str">
        <f t="shared" ca="1" si="422"/>
        <v/>
      </c>
      <c r="BB822" s="53" t="str">
        <f t="shared" ca="1" si="423"/>
        <v/>
      </c>
      <c r="BC822" t="str">
        <f t="shared" ca="1" si="424"/>
        <v/>
      </c>
      <c r="BD822" s="121" t="str">
        <f t="shared" ca="1" si="425"/>
        <v/>
      </c>
      <c r="BE822" s="53" t="str">
        <f t="shared" ca="1" si="426"/>
        <v/>
      </c>
      <c r="BF822" t="str">
        <f t="shared" ca="1" si="427"/>
        <v/>
      </c>
      <c r="BG822" s="121" t="str">
        <f t="shared" ca="1" si="428"/>
        <v/>
      </c>
      <c r="BH822" s="53" t="str">
        <f t="shared" ca="1" si="429"/>
        <v/>
      </c>
    </row>
    <row r="823" spans="1:60" ht="15.75" thickBot="1" x14ac:dyDescent="0.3">
      <c r="A823" s="48"/>
      <c r="B823" s="48"/>
      <c r="C823" s="48"/>
      <c r="D823" s="48"/>
      <c r="E823" s="48"/>
      <c r="F823" s="48"/>
      <c r="G823" s="48"/>
      <c r="H823" s="48"/>
      <c r="I823" s="48"/>
      <c r="J823" s="220" t="str">
        <f>IF(ISBLANK($G823),"",VLOOKUP($G823,'Chp 3 - Condition Assessment'!$N$5:$R$1000,4,FALSE))</f>
        <v/>
      </c>
      <c r="K823" s="105" t="str">
        <f>IF(ISBLANK($G823),"",VLOOKUP($G823,'Chp 3 - Condition Assessment'!$N$5:$R$1000,5,FALSE))</f>
        <v/>
      </c>
      <c r="L823" s="32" t="str">
        <f t="shared" si="409"/>
        <v xml:space="preserve">  </v>
      </c>
      <c r="P823" t="b">
        <f t="shared" si="437"/>
        <v>0</v>
      </c>
      <c r="Q823" t="str">
        <f t="shared" si="406"/>
        <v/>
      </c>
      <c r="R823" s="53" t="str">
        <f t="shared" si="431"/>
        <v/>
      </c>
      <c r="S823" s="108" t="str">
        <f t="shared" si="432"/>
        <v/>
      </c>
      <c r="T823" s="81" t="str">
        <f t="shared" si="433"/>
        <v/>
      </c>
      <c r="U823" s="105" t="str">
        <f t="shared" ca="1" si="438"/>
        <v/>
      </c>
      <c r="V823" s="105" t="str">
        <f t="shared" ca="1" si="438"/>
        <v/>
      </c>
      <c r="W823" s="105" t="str">
        <f t="shared" ca="1" si="438"/>
        <v/>
      </c>
      <c r="X823" s="105" t="str">
        <f t="shared" ca="1" si="438"/>
        <v/>
      </c>
      <c r="Y823" s="105" t="str">
        <f t="shared" ca="1" si="438"/>
        <v/>
      </c>
      <c r="AB823" s="111" t="str">
        <f t="shared" si="435"/>
        <v xml:space="preserve"> </v>
      </c>
      <c r="AC823" s="135"/>
      <c r="AD823" s="136"/>
      <c r="AE823" s="118" t="str">
        <f t="shared" si="410"/>
        <v/>
      </c>
      <c r="AF823" s="135"/>
      <c r="AG823" s="136"/>
      <c r="AH823" s="118" t="str">
        <f t="shared" si="411"/>
        <v/>
      </c>
      <c r="AI823" s="135"/>
      <c r="AJ823" s="136"/>
      <c r="AK823" s="118" t="str">
        <f t="shared" si="412"/>
        <v/>
      </c>
      <c r="AL823" s="135"/>
      <c r="AM823" s="136"/>
      <c r="AN823" s="118" t="str">
        <f t="shared" si="413"/>
        <v/>
      </c>
      <c r="AO823" s="135"/>
      <c r="AP823" s="136"/>
      <c r="AQ823" s="118" t="str">
        <f t="shared" si="414"/>
        <v/>
      </c>
      <c r="AT823" s="111" t="str">
        <f t="shared" si="415"/>
        <v xml:space="preserve"> </v>
      </c>
      <c r="AU823" t="str">
        <f t="shared" ca="1" si="416"/>
        <v/>
      </c>
      <c r="AV823" s="53" t="str">
        <f t="shared" ca="1" si="417"/>
        <v/>
      </c>
      <c r="AW823" t="str">
        <f t="shared" ca="1" si="418"/>
        <v/>
      </c>
      <c r="AX823" s="121" t="str">
        <f t="shared" ca="1" si="419"/>
        <v/>
      </c>
      <c r="AY823" s="53" t="str">
        <f t="shared" ca="1" si="420"/>
        <v/>
      </c>
      <c r="AZ823" t="str">
        <f t="shared" ca="1" si="421"/>
        <v/>
      </c>
      <c r="BA823" s="121" t="str">
        <f t="shared" ca="1" si="422"/>
        <v/>
      </c>
      <c r="BB823" s="53" t="str">
        <f t="shared" ca="1" si="423"/>
        <v/>
      </c>
      <c r="BC823" t="str">
        <f t="shared" ca="1" si="424"/>
        <v/>
      </c>
      <c r="BD823" s="121" t="str">
        <f t="shared" ca="1" si="425"/>
        <v/>
      </c>
      <c r="BE823" s="53" t="str">
        <f t="shared" ca="1" si="426"/>
        <v/>
      </c>
      <c r="BF823" t="str">
        <f t="shared" ca="1" si="427"/>
        <v/>
      </c>
      <c r="BG823" s="121" t="str">
        <f t="shared" ca="1" si="428"/>
        <v/>
      </c>
      <c r="BH823" s="53" t="str">
        <f t="shared" ca="1" si="429"/>
        <v/>
      </c>
    </row>
    <row r="824" spans="1:60" ht="15.75" thickBot="1" x14ac:dyDescent="0.3">
      <c r="A824" s="48"/>
      <c r="B824" s="48"/>
      <c r="C824" s="48"/>
      <c r="D824" s="48"/>
      <c r="E824" s="48"/>
      <c r="F824" s="48"/>
      <c r="G824" s="48"/>
      <c r="H824" s="48"/>
      <c r="I824" s="48"/>
      <c r="J824" s="220" t="str">
        <f>IF(ISBLANK($G824),"",VLOOKUP($G824,'Chp 3 - Condition Assessment'!$N$5:$R$1000,4,FALSE))</f>
        <v/>
      </c>
      <c r="K824" s="105" t="str">
        <f>IF(ISBLANK($G824),"",VLOOKUP($G824,'Chp 3 - Condition Assessment'!$N$5:$R$1000,5,FALSE))</f>
        <v/>
      </c>
      <c r="L824" s="32" t="str">
        <f t="shared" si="409"/>
        <v xml:space="preserve">  </v>
      </c>
      <c r="P824" t="b">
        <f t="shared" si="437"/>
        <v>0</v>
      </c>
      <c r="Q824" t="str">
        <f t="shared" si="406"/>
        <v/>
      </c>
      <c r="R824" s="53" t="str">
        <f t="shared" si="431"/>
        <v/>
      </c>
      <c r="S824" s="108" t="str">
        <f t="shared" si="432"/>
        <v/>
      </c>
      <c r="T824" s="81" t="str">
        <f t="shared" si="433"/>
        <v/>
      </c>
      <c r="U824" s="105" t="str">
        <f t="shared" ca="1" si="438"/>
        <v/>
      </c>
      <c r="V824" s="105" t="str">
        <f t="shared" ca="1" si="438"/>
        <v/>
      </c>
      <c r="W824" s="105" t="str">
        <f t="shared" ca="1" si="438"/>
        <v/>
      </c>
      <c r="X824" s="105" t="str">
        <f t="shared" ca="1" si="438"/>
        <v/>
      </c>
      <c r="Y824" s="105" t="str">
        <f t="shared" ca="1" si="438"/>
        <v/>
      </c>
      <c r="AB824" s="111" t="str">
        <f t="shared" si="435"/>
        <v xml:space="preserve"> </v>
      </c>
      <c r="AC824" s="135"/>
      <c r="AD824" s="136"/>
      <c r="AE824" s="118" t="str">
        <f t="shared" si="410"/>
        <v/>
      </c>
      <c r="AF824" s="135"/>
      <c r="AG824" s="136"/>
      <c r="AH824" s="118" t="str">
        <f t="shared" si="411"/>
        <v/>
      </c>
      <c r="AI824" s="135"/>
      <c r="AJ824" s="136"/>
      <c r="AK824" s="118" t="str">
        <f t="shared" si="412"/>
        <v/>
      </c>
      <c r="AL824" s="135"/>
      <c r="AM824" s="136"/>
      <c r="AN824" s="118" t="str">
        <f t="shared" si="413"/>
        <v/>
      </c>
      <c r="AO824" s="135"/>
      <c r="AP824" s="136"/>
      <c r="AQ824" s="118" t="str">
        <f t="shared" si="414"/>
        <v/>
      </c>
      <c r="AT824" s="111" t="str">
        <f t="shared" si="415"/>
        <v xml:space="preserve"> </v>
      </c>
      <c r="AU824" t="str">
        <f t="shared" ca="1" si="416"/>
        <v/>
      </c>
      <c r="AV824" s="53" t="str">
        <f t="shared" ca="1" si="417"/>
        <v/>
      </c>
      <c r="AW824" t="str">
        <f t="shared" ca="1" si="418"/>
        <v/>
      </c>
      <c r="AX824" s="121" t="str">
        <f t="shared" ca="1" si="419"/>
        <v/>
      </c>
      <c r="AY824" s="53" t="str">
        <f t="shared" ca="1" si="420"/>
        <v/>
      </c>
      <c r="AZ824" t="str">
        <f t="shared" ca="1" si="421"/>
        <v/>
      </c>
      <c r="BA824" s="121" t="str">
        <f t="shared" ca="1" si="422"/>
        <v/>
      </c>
      <c r="BB824" s="53" t="str">
        <f t="shared" ca="1" si="423"/>
        <v/>
      </c>
      <c r="BC824" t="str">
        <f t="shared" ca="1" si="424"/>
        <v/>
      </c>
      <c r="BD824" s="121" t="str">
        <f t="shared" ca="1" si="425"/>
        <v/>
      </c>
      <c r="BE824" s="53" t="str">
        <f t="shared" ca="1" si="426"/>
        <v/>
      </c>
      <c r="BF824" t="str">
        <f t="shared" ca="1" si="427"/>
        <v/>
      </c>
      <c r="BG824" s="121" t="str">
        <f t="shared" ca="1" si="428"/>
        <v/>
      </c>
      <c r="BH824" s="53" t="str">
        <f t="shared" ca="1" si="429"/>
        <v/>
      </c>
    </row>
    <row r="825" spans="1:60" ht="15.75" thickBot="1" x14ac:dyDescent="0.3">
      <c r="A825" s="48"/>
      <c r="B825" s="48"/>
      <c r="C825" s="48"/>
      <c r="D825" s="48"/>
      <c r="E825" s="48"/>
      <c r="F825" s="48"/>
      <c r="G825" s="48"/>
      <c r="H825" s="48"/>
      <c r="I825" s="48"/>
      <c r="J825" s="220" t="str">
        <f>IF(ISBLANK($G825),"",VLOOKUP($G825,'Chp 3 - Condition Assessment'!$N$5:$R$1000,4,FALSE))</f>
        <v/>
      </c>
      <c r="K825" s="105" t="str">
        <f>IF(ISBLANK($G825),"",VLOOKUP($G825,'Chp 3 - Condition Assessment'!$N$5:$R$1000,5,FALSE))</f>
        <v/>
      </c>
      <c r="L825" s="32" t="str">
        <f t="shared" si="409"/>
        <v xml:space="preserve">  </v>
      </c>
      <c r="P825" t="b">
        <f t="shared" si="437"/>
        <v>0</v>
      </c>
      <c r="Q825" t="str">
        <f t="shared" si="406"/>
        <v/>
      </c>
      <c r="R825" s="53" t="str">
        <f t="shared" si="431"/>
        <v/>
      </c>
      <c r="S825" s="108" t="str">
        <f t="shared" si="432"/>
        <v/>
      </c>
      <c r="T825" s="81" t="str">
        <f t="shared" si="433"/>
        <v/>
      </c>
      <c r="U825" s="105" t="str">
        <f t="shared" ca="1" si="438"/>
        <v/>
      </c>
      <c r="V825" s="105" t="str">
        <f t="shared" ca="1" si="438"/>
        <v/>
      </c>
      <c r="W825" s="105" t="str">
        <f t="shared" ca="1" si="438"/>
        <v/>
      </c>
      <c r="X825" s="105" t="str">
        <f t="shared" ca="1" si="438"/>
        <v/>
      </c>
      <c r="Y825" s="105" t="str">
        <f t="shared" ca="1" si="438"/>
        <v/>
      </c>
      <c r="AB825" s="111" t="str">
        <f t="shared" si="435"/>
        <v xml:space="preserve"> </v>
      </c>
      <c r="AC825" s="135"/>
      <c r="AD825" s="136"/>
      <c r="AE825" s="118" t="str">
        <f t="shared" si="410"/>
        <v/>
      </c>
      <c r="AF825" s="135"/>
      <c r="AG825" s="136"/>
      <c r="AH825" s="118" t="str">
        <f t="shared" si="411"/>
        <v/>
      </c>
      <c r="AI825" s="135"/>
      <c r="AJ825" s="136"/>
      <c r="AK825" s="118" t="str">
        <f t="shared" si="412"/>
        <v/>
      </c>
      <c r="AL825" s="135"/>
      <c r="AM825" s="136"/>
      <c r="AN825" s="118" t="str">
        <f t="shared" si="413"/>
        <v/>
      </c>
      <c r="AO825" s="135"/>
      <c r="AP825" s="136"/>
      <c r="AQ825" s="118" t="str">
        <f t="shared" si="414"/>
        <v/>
      </c>
      <c r="AT825" s="111" t="str">
        <f t="shared" si="415"/>
        <v xml:space="preserve"> </v>
      </c>
      <c r="AU825" t="str">
        <f t="shared" ca="1" si="416"/>
        <v/>
      </c>
      <c r="AV825" s="53" t="str">
        <f t="shared" ca="1" si="417"/>
        <v/>
      </c>
      <c r="AW825" t="str">
        <f t="shared" ca="1" si="418"/>
        <v/>
      </c>
      <c r="AX825" s="121" t="str">
        <f t="shared" ca="1" si="419"/>
        <v/>
      </c>
      <c r="AY825" s="53" t="str">
        <f t="shared" ca="1" si="420"/>
        <v/>
      </c>
      <c r="AZ825" t="str">
        <f t="shared" ca="1" si="421"/>
        <v/>
      </c>
      <c r="BA825" s="121" t="str">
        <f t="shared" ca="1" si="422"/>
        <v/>
      </c>
      <c r="BB825" s="53" t="str">
        <f t="shared" ca="1" si="423"/>
        <v/>
      </c>
      <c r="BC825" t="str">
        <f t="shared" ca="1" si="424"/>
        <v/>
      </c>
      <c r="BD825" s="121" t="str">
        <f t="shared" ca="1" si="425"/>
        <v/>
      </c>
      <c r="BE825" s="53" t="str">
        <f t="shared" ca="1" si="426"/>
        <v/>
      </c>
      <c r="BF825" t="str">
        <f t="shared" ca="1" si="427"/>
        <v/>
      </c>
      <c r="BG825" s="121" t="str">
        <f t="shared" ca="1" si="428"/>
        <v/>
      </c>
      <c r="BH825" s="53" t="str">
        <f t="shared" ca="1" si="429"/>
        <v/>
      </c>
    </row>
    <row r="826" spans="1:60" ht="15.75" thickBot="1" x14ac:dyDescent="0.3">
      <c r="A826" s="48"/>
      <c r="B826" s="48"/>
      <c r="C826" s="48"/>
      <c r="D826" s="48"/>
      <c r="E826" s="48"/>
      <c r="F826" s="48"/>
      <c r="G826" s="48"/>
      <c r="H826" s="48"/>
      <c r="I826" s="48"/>
      <c r="J826" s="220" t="str">
        <f>IF(ISBLANK($G826),"",VLOOKUP($G826,'Chp 3 - Condition Assessment'!$N$5:$R$1000,4,FALSE))</f>
        <v/>
      </c>
      <c r="K826" s="105" t="str">
        <f>IF(ISBLANK($G826),"",VLOOKUP($G826,'Chp 3 - Condition Assessment'!$N$5:$R$1000,5,FALSE))</f>
        <v/>
      </c>
      <c r="L826" s="32" t="str">
        <f t="shared" si="409"/>
        <v xml:space="preserve">  </v>
      </c>
      <c r="P826" t="b">
        <f t="shared" si="437"/>
        <v>0</v>
      </c>
      <c r="Q826" t="str">
        <f t="shared" si="406"/>
        <v/>
      </c>
      <c r="R826" s="53" t="str">
        <f t="shared" si="431"/>
        <v/>
      </c>
      <c r="S826" s="108" t="str">
        <f t="shared" si="432"/>
        <v/>
      </c>
      <c r="T826" s="81" t="str">
        <f t="shared" si="433"/>
        <v/>
      </c>
      <c r="U826" s="105" t="str">
        <f t="shared" ref="U826:Y835" ca="1" si="439">IFERROR(IF((U$10-$S826)&lt;=$T826,$Q826,0),"")</f>
        <v/>
      </c>
      <c r="V826" s="105" t="str">
        <f t="shared" ca="1" si="439"/>
        <v/>
      </c>
      <c r="W826" s="105" t="str">
        <f t="shared" ca="1" si="439"/>
        <v/>
      </c>
      <c r="X826" s="105" t="str">
        <f t="shared" ca="1" si="439"/>
        <v/>
      </c>
      <c r="Y826" s="105" t="str">
        <f t="shared" ca="1" si="439"/>
        <v/>
      </c>
      <c r="AB826" s="111" t="str">
        <f t="shared" si="435"/>
        <v xml:space="preserve"> </v>
      </c>
      <c r="AC826" s="135"/>
      <c r="AD826" s="136"/>
      <c r="AE826" s="118" t="str">
        <f t="shared" si="410"/>
        <v/>
      </c>
      <c r="AF826" s="135"/>
      <c r="AG826" s="136"/>
      <c r="AH826" s="118" t="str">
        <f t="shared" si="411"/>
        <v/>
      </c>
      <c r="AI826" s="135"/>
      <c r="AJ826" s="136"/>
      <c r="AK826" s="118" t="str">
        <f t="shared" si="412"/>
        <v/>
      </c>
      <c r="AL826" s="135"/>
      <c r="AM826" s="136"/>
      <c r="AN826" s="118" t="str">
        <f t="shared" si="413"/>
        <v/>
      </c>
      <c r="AO826" s="135"/>
      <c r="AP826" s="136"/>
      <c r="AQ826" s="118" t="str">
        <f t="shared" si="414"/>
        <v/>
      </c>
      <c r="AT826" s="111" t="str">
        <f t="shared" si="415"/>
        <v xml:space="preserve"> </v>
      </c>
      <c r="AU826" t="str">
        <f t="shared" ca="1" si="416"/>
        <v/>
      </c>
      <c r="AV826" s="53" t="str">
        <f t="shared" ca="1" si="417"/>
        <v/>
      </c>
      <c r="AW826" t="str">
        <f t="shared" ca="1" si="418"/>
        <v/>
      </c>
      <c r="AX826" s="121" t="str">
        <f t="shared" ca="1" si="419"/>
        <v/>
      </c>
      <c r="AY826" s="53" t="str">
        <f t="shared" ca="1" si="420"/>
        <v/>
      </c>
      <c r="AZ826" t="str">
        <f t="shared" ca="1" si="421"/>
        <v/>
      </c>
      <c r="BA826" s="121" t="str">
        <f t="shared" ca="1" si="422"/>
        <v/>
      </c>
      <c r="BB826" s="53" t="str">
        <f t="shared" ca="1" si="423"/>
        <v/>
      </c>
      <c r="BC826" t="str">
        <f t="shared" ca="1" si="424"/>
        <v/>
      </c>
      <c r="BD826" s="121" t="str">
        <f t="shared" ca="1" si="425"/>
        <v/>
      </c>
      <c r="BE826" s="53" t="str">
        <f t="shared" ca="1" si="426"/>
        <v/>
      </c>
      <c r="BF826" t="str">
        <f t="shared" ca="1" si="427"/>
        <v/>
      </c>
      <c r="BG826" s="121" t="str">
        <f t="shared" ca="1" si="428"/>
        <v/>
      </c>
      <c r="BH826" s="53" t="str">
        <f t="shared" ca="1" si="429"/>
        <v/>
      </c>
    </row>
    <row r="827" spans="1:60" ht="15.75" thickBot="1" x14ac:dyDescent="0.3">
      <c r="A827" s="48"/>
      <c r="B827" s="48"/>
      <c r="C827" s="48"/>
      <c r="D827" s="48"/>
      <c r="E827" s="48"/>
      <c r="F827" s="48"/>
      <c r="G827" s="48"/>
      <c r="H827" s="48"/>
      <c r="I827" s="48"/>
      <c r="J827" s="220" t="str">
        <f>IF(ISBLANK($G827),"",VLOOKUP($G827,'Chp 3 - Condition Assessment'!$N$5:$R$1000,4,FALSE))</f>
        <v/>
      </c>
      <c r="K827" s="105" t="str">
        <f>IF(ISBLANK($G827),"",VLOOKUP($G827,'Chp 3 - Condition Assessment'!$N$5:$R$1000,5,FALSE))</f>
        <v/>
      </c>
      <c r="L827" s="32" t="str">
        <f t="shared" si="409"/>
        <v xml:space="preserve">  </v>
      </c>
      <c r="P827" t="b">
        <f t="shared" si="437"/>
        <v>0</v>
      </c>
      <c r="Q827" t="str">
        <f t="shared" si="406"/>
        <v/>
      </c>
      <c r="R827" s="53" t="str">
        <f t="shared" si="431"/>
        <v/>
      </c>
      <c r="S827" s="108" t="str">
        <f t="shared" si="432"/>
        <v/>
      </c>
      <c r="T827" s="81" t="str">
        <f t="shared" si="433"/>
        <v/>
      </c>
      <c r="U827" s="105" t="str">
        <f t="shared" ca="1" si="439"/>
        <v/>
      </c>
      <c r="V827" s="105" t="str">
        <f t="shared" ca="1" si="439"/>
        <v/>
      </c>
      <c r="W827" s="105" t="str">
        <f t="shared" ca="1" si="439"/>
        <v/>
      </c>
      <c r="X827" s="105" t="str">
        <f t="shared" ca="1" si="439"/>
        <v/>
      </c>
      <c r="Y827" s="105" t="str">
        <f t="shared" ca="1" si="439"/>
        <v/>
      </c>
      <c r="AB827" s="111" t="str">
        <f t="shared" si="435"/>
        <v xml:space="preserve"> </v>
      </c>
      <c r="AC827" s="135"/>
      <c r="AD827" s="136"/>
      <c r="AE827" s="118" t="str">
        <f t="shared" si="410"/>
        <v/>
      </c>
      <c r="AF827" s="135"/>
      <c r="AG827" s="136"/>
      <c r="AH827" s="118" t="str">
        <f t="shared" si="411"/>
        <v/>
      </c>
      <c r="AI827" s="135"/>
      <c r="AJ827" s="136"/>
      <c r="AK827" s="118" t="str">
        <f t="shared" si="412"/>
        <v/>
      </c>
      <c r="AL827" s="135"/>
      <c r="AM827" s="136"/>
      <c r="AN827" s="118" t="str">
        <f t="shared" si="413"/>
        <v/>
      </c>
      <c r="AO827" s="135"/>
      <c r="AP827" s="136"/>
      <c r="AQ827" s="118" t="str">
        <f t="shared" si="414"/>
        <v/>
      </c>
      <c r="AT827" s="111" t="str">
        <f t="shared" si="415"/>
        <v xml:space="preserve"> </v>
      </c>
      <c r="AU827" t="str">
        <f t="shared" ca="1" si="416"/>
        <v/>
      </c>
      <c r="AV827" s="53" t="str">
        <f t="shared" ca="1" si="417"/>
        <v/>
      </c>
      <c r="AW827" t="str">
        <f t="shared" ca="1" si="418"/>
        <v/>
      </c>
      <c r="AX827" s="121" t="str">
        <f t="shared" ca="1" si="419"/>
        <v/>
      </c>
      <c r="AY827" s="53" t="str">
        <f t="shared" ca="1" si="420"/>
        <v/>
      </c>
      <c r="AZ827" t="str">
        <f t="shared" ca="1" si="421"/>
        <v/>
      </c>
      <c r="BA827" s="121" t="str">
        <f t="shared" ca="1" si="422"/>
        <v/>
      </c>
      <c r="BB827" s="53" t="str">
        <f t="shared" ca="1" si="423"/>
        <v/>
      </c>
      <c r="BC827" t="str">
        <f t="shared" ca="1" si="424"/>
        <v/>
      </c>
      <c r="BD827" s="121" t="str">
        <f t="shared" ca="1" si="425"/>
        <v/>
      </c>
      <c r="BE827" s="53" t="str">
        <f t="shared" ca="1" si="426"/>
        <v/>
      </c>
      <c r="BF827" t="str">
        <f t="shared" ca="1" si="427"/>
        <v/>
      </c>
      <c r="BG827" s="121" t="str">
        <f t="shared" ca="1" si="428"/>
        <v/>
      </c>
      <c r="BH827" s="53" t="str">
        <f t="shared" ca="1" si="429"/>
        <v/>
      </c>
    </row>
    <row r="828" spans="1:60" ht="15.75" thickBot="1" x14ac:dyDescent="0.3">
      <c r="A828" s="48"/>
      <c r="B828" s="48"/>
      <c r="C828" s="48"/>
      <c r="D828" s="48"/>
      <c r="E828" s="48"/>
      <c r="F828" s="48"/>
      <c r="G828" s="48"/>
      <c r="H828" s="48"/>
      <c r="I828" s="48"/>
      <c r="J828" s="220" t="str">
        <f>IF(ISBLANK($G828),"",VLOOKUP($G828,'Chp 3 - Condition Assessment'!$N$5:$R$1000,4,FALSE))</f>
        <v/>
      </c>
      <c r="K828" s="105" t="str">
        <f>IF(ISBLANK($G828),"",VLOOKUP($G828,'Chp 3 - Condition Assessment'!$N$5:$R$1000,5,FALSE))</f>
        <v/>
      </c>
      <c r="L828" s="32" t="str">
        <f t="shared" si="409"/>
        <v xml:space="preserve">  </v>
      </c>
      <c r="P828" t="b">
        <f t="shared" si="437"/>
        <v>0</v>
      </c>
      <c r="Q828" t="str">
        <f t="shared" ref="Q828:Q891" si="440">IFERROR(IF(OR(ISBLANK(O828),O828="Grand Total"),"",SUMIF(L:L,O828,F:F)),"")</f>
        <v/>
      </c>
      <c r="R828" s="53" t="str">
        <f t="shared" si="431"/>
        <v/>
      </c>
      <c r="S828" s="108" t="str">
        <f t="shared" si="432"/>
        <v/>
      </c>
      <c r="T828" s="81" t="str">
        <f t="shared" si="433"/>
        <v/>
      </c>
      <c r="U828" s="105" t="str">
        <f t="shared" ca="1" si="439"/>
        <v/>
      </c>
      <c r="V828" s="105" t="str">
        <f t="shared" ca="1" si="439"/>
        <v/>
      </c>
      <c r="W828" s="105" t="str">
        <f t="shared" ca="1" si="439"/>
        <v/>
      </c>
      <c r="X828" s="105" t="str">
        <f t="shared" ca="1" si="439"/>
        <v/>
      </c>
      <c r="Y828" s="105" t="str">
        <f t="shared" ca="1" si="439"/>
        <v/>
      </c>
      <c r="AB828" s="111" t="str">
        <f t="shared" si="435"/>
        <v xml:space="preserve"> </v>
      </c>
      <c r="AC828" s="135"/>
      <c r="AD828" s="136"/>
      <c r="AE828" s="118" t="str">
        <f t="shared" si="410"/>
        <v/>
      </c>
      <c r="AF828" s="135"/>
      <c r="AG828" s="136"/>
      <c r="AH828" s="118" t="str">
        <f t="shared" si="411"/>
        <v/>
      </c>
      <c r="AI828" s="135"/>
      <c r="AJ828" s="136"/>
      <c r="AK828" s="118" t="str">
        <f t="shared" si="412"/>
        <v/>
      </c>
      <c r="AL828" s="135"/>
      <c r="AM828" s="136"/>
      <c r="AN828" s="118" t="str">
        <f t="shared" si="413"/>
        <v/>
      </c>
      <c r="AO828" s="135"/>
      <c r="AP828" s="136"/>
      <c r="AQ828" s="118" t="str">
        <f t="shared" si="414"/>
        <v/>
      </c>
      <c r="AT828" s="111" t="str">
        <f t="shared" si="415"/>
        <v xml:space="preserve"> </v>
      </c>
      <c r="AU828" t="str">
        <f t="shared" ca="1" si="416"/>
        <v/>
      </c>
      <c r="AV828" s="53" t="str">
        <f t="shared" ca="1" si="417"/>
        <v/>
      </c>
      <c r="AW828" t="str">
        <f t="shared" ca="1" si="418"/>
        <v/>
      </c>
      <c r="AX828" s="121" t="str">
        <f t="shared" ca="1" si="419"/>
        <v/>
      </c>
      <c r="AY828" s="53" t="str">
        <f t="shared" ca="1" si="420"/>
        <v/>
      </c>
      <c r="AZ828" t="str">
        <f t="shared" ca="1" si="421"/>
        <v/>
      </c>
      <c r="BA828" s="121" t="str">
        <f t="shared" ca="1" si="422"/>
        <v/>
      </c>
      <c r="BB828" s="53" t="str">
        <f t="shared" ca="1" si="423"/>
        <v/>
      </c>
      <c r="BC828" t="str">
        <f t="shared" ca="1" si="424"/>
        <v/>
      </c>
      <c r="BD828" s="121" t="str">
        <f t="shared" ca="1" si="425"/>
        <v/>
      </c>
      <c r="BE828" s="53" t="str">
        <f t="shared" ca="1" si="426"/>
        <v/>
      </c>
      <c r="BF828" t="str">
        <f t="shared" ca="1" si="427"/>
        <v/>
      </c>
      <c r="BG828" s="121" t="str">
        <f t="shared" ca="1" si="428"/>
        <v/>
      </c>
      <c r="BH828" s="53" t="str">
        <f t="shared" ca="1" si="429"/>
        <v/>
      </c>
    </row>
    <row r="829" spans="1:60" ht="15.75" thickBot="1" x14ac:dyDescent="0.3">
      <c r="A829" s="48"/>
      <c r="B829" s="48"/>
      <c r="C829" s="48"/>
      <c r="D829" s="48"/>
      <c r="E829" s="48"/>
      <c r="F829" s="48"/>
      <c r="G829" s="48"/>
      <c r="H829" s="48"/>
      <c r="I829" s="48"/>
      <c r="J829" s="220" t="str">
        <f>IF(ISBLANK($G829),"",VLOOKUP($G829,'Chp 3 - Condition Assessment'!$N$5:$R$1000,4,FALSE))</f>
        <v/>
      </c>
      <c r="K829" s="105" t="str">
        <f>IF(ISBLANK($G829),"",VLOOKUP($G829,'Chp 3 - Condition Assessment'!$N$5:$R$1000,5,FALSE))</f>
        <v/>
      </c>
      <c r="L829" s="32" t="str">
        <f t="shared" si="409"/>
        <v xml:space="preserve">  </v>
      </c>
      <c r="P829" t="b">
        <f t="shared" si="437"/>
        <v>0</v>
      </c>
      <c r="Q829" t="str">
        <f t="shared" si="440"/>
        <v/>
      </c>
      <c r="R829" s="53" t="str">
        <f t="shared" si="431"/>
        <v/>
      </c>
      <c r="S829" s="108" t="str">
        <f t="shared" si="432"/>
        <v/>
      </c>
      <c r="T829" s="81" t="str">
        <f t="shared" si="433"/>
        <v/>
      </c>
      <c r="U829" s="105" t="str">
        <f t="shared" ca="1" si="439"/>
        <v/>
      </c>
      <c r="V829" s="105" t="str">
        <f t="shared" ca="1" si="439"/>
        <v/>
      </c>
      <c r="W829" s="105" t="str">
        <f t="shared" ca="1" si="439"/>
        <v/>
      </c>
      <c r="X829" s="105" t="str">
        <f t="shared" ca="1" si="439"/>
        <v/>
      </c>
      <c r="Y829" s="105" t="str">
        <f t="shared" ca="1" si="439"/>
        <v/>
      </c>
      <c r="AB829" s="111" t="str">
        <f t="shared" si="435"/>
        <v xml:space="preserve"> </v>
      </c>
      <c r="AC829" s="135"/>
      <c r="AD829" s="136"/>
      <c r="AE829" s="118" t="str">
        <f t="shared" si="410"/>
        <v/>
      </c>
      <c r="AF829" s="135"/>
      <c r="AG829" s="136"/>
      <c r="AH829" s="118" t="str">
        <f t="shared" si="411"/>
        <v/>
      </c>
      <c r="AI829" s="135"/>
      <c r="AJ829" s="136"/>
      <c r="AK829" s="118" t="str">
        <f t="shared" si="412"/>
        <v/>
      </c>
      <c r="AL829" s="135"/>
      <c r="AM829" s="136"/>
      <c r="AN829" s="118" t="str">
        <f t="shared" si="413"/>
        <v/>
      </c>
      <c r="AO829" s="135"/>
      <c r="AP829" s="136"/>
      <c r="AQ829" s="118" t="str">
        <f t="shared" si="414"/>
        <v/>
      </c>
      <c r="AT829" s="111" t="str">
        <f t="shared" si="415"/>
        <v xml:space="preserve"> </v>
      </c>
      <c r="AU829" t="str">
        <f t="shared" ca="1" si="416"/>
        <v/>
      </c>
      <c r="AV829" s="53" t="str">
        <f t="shared" ca="1" si="417"/>
        <v/>
      </c>
      <c r="AW829" t="str">
        <f t="shared" ca="1" si="418"/>
        <v/>
      </c>
      <c r="AX829" s="121" t="str">
        <f t="shared" ca="1" si="419"/>
        <v/>
      </c>
      <c r="AY829" s="53" t="str">
        <f t="shared" ca="1" si="420"/>
        <v/>
      </c>
      <c r="AZ829" t="str">
        <f t="shared" ca="1" si="421"/>
        <v/>
      </c>
      <c r="BA829" s="121" t="str">
        <f t="shared" ca="1" si="422"/>
        <v/>
      </c>
      <c r="BB829" s="53" t="str">
        <f t="shared" ca="1" si="423"/>
        <v/>
      </c>
      <c r="BC829" t="str">
        <f t="shared" ca="1" si="424"/>
        <v/>
      </c>
      <c r="BD829" s="121" t="str">
        <f t="shared" ca="1" si="425"/>
        <v/>
      </c>
      <c r="BE829" s="53" t="str">
        <f t="shared" ca="1" si="426"/>
        <v/>
      </c>
      <c r="BF829" t="str">
        <f t="shared" ca="1" si="427"/>
        <v/>
      </c>
      <c r="BG829" s="121" t="str">
        <f t="shared" ca="1" si="428"/>
        <v/>
      </c>
      <c r="BH829" s="53" t="str">
        <f t="shared" ca="1" si="429"/>
        <v/>
      </c>
    </row>
    <row r="830" spans="1:60" ht="15.75" thickBot="1" x14ac:dyDescent="0.3">
      <c r="A830" s="48"/>
      <c r="B830" s="48"/>
      <c r="C830" s="48"/>
      <c r="D830" s="48"/>
      <c r="E830" s="48"/>
      <c r="F830" s="48"/>
      <c r="G830" s="48"/>
      <c r="H830" s="48"/>
      <c r="I830" s="48"/>
      <c r="J830" s="220" t="str">
        <f>IF(ISBLANK($G830),"",VLOOKUP($G830,'Chp 3 - Condition Assessment'!$N$5:$R$1000,4,FALSE))</f>
        <v/>
      </c>
      <c r="K830" s="105" t="str">
        <f>IF(ISBLANK($G830),"",VLOOKUP($G830,'Chp 3 - Condition Assessment'!$N$5:$R$1000,5,FALSE))</f>
        <v/>
      </c>
      <c r="L830" s="32" t="str">
        <f t="shared" si="409"/>
        <v xml:space="preserve">  </v>
      </c>
      <c r="P830" t="b">
        <f t="shared" si="437"/>
        <v>0</v>
      </c>
      <c r="Q830" t="str">
        <f t="shared" si="440"/>
        <v/>
      </c>
      <c r="R830" s="53" t="str">
        <f t="shared" si="431"/>
        <v/>
      </c>
      <c r="S830" s="108" t="str">
        <f t="shared" si="432"/>
        <v/>
      </c>
      <c r="T830" s="81" t="str">
        <f t="shared" si="433"/>
        <v/>
      </c>
      <c r="U830" s="105" t="str">
        <f t="shared" ca="1" si="439"/>
        <v/>
      </c>
      <c r="V830" s="105" t="str">
        <f t="shared" ca="1" si="439"/>
        <v/>
      </c>
      <c r="W830" s="105" t="str">
        <f t="shared" ca="1" si="439"/>
        <v/>
      </c>
      <c r="X830" s="105" t="str">
        <f t="shared" ca="1" si="439"/>
        <v/>
      </c>
      <c r="Y830" s="105" t="str">
        <f t="shared" ca="1" si="439"/>
        <v/>
      </c>
      <c r="AB830" s="111" t="str">
        <f t="shared" si="435"/>
        <v xml:space="preserve"> </v>
      </c>
      <c r="AC830" s="135"/>
      <c r="AD830" s="136"/>
      <c r="AE830" s="118" t="str">
        <f t="shared" si="410"/>
        <v/>
      </c>
      <c r="AF830" s="135"/>
      <c r="AG830" s="136"/>
      <c r="AH830" s="118" t="str">
        <f t="shared" si="411"/>
        <v/>
      </c>
      <c r="AI830" s="135"/>
      <c r="AJ830" s="136"/>
      <c r="AK830" s="118" t="str">
        <f t="shared" si="412"/>
        <v/>
      </c>
      <c r="AL830" s="135"/>
      <c r="AM830" s="136"/>
      <c r="AN830" s="118" t="str">
        <f t="shared" si="413"/>
        <v/>
      </c>
      <c r="AO830" s="135"/>
      <c r="AP830" s="136"/>
      <c r="AQ830" s="118" t="str">
        <f t="shared" si="414"/>
        <v/>
      </c>
      <c r="AT830" s="111" t="str">
        <f t="shared" si="415"/>
        <v xml:space="preserve"> </v>
      </c>
      <c r="AU830" t="str">
        <f t="shared" ca="1" si="416"/>
        <v/>
      </c>
      <c r="AV830" s="53" t="str">
        <f t="shared" ca="1" si="417"/>
        <v/>
      </c>
      <c r="AW830" t="str">
        <f t="shared" ca="1" si="418"/>
        <v/>
      </c>
      <c r="AX830" s="121" t="str">
        <f t="shared" ca="1" si="419"/>
        <v/>
      </c>
      <c r="AY830" s="53" t="str">
        <f t="shared" ca="1" si="420"/>
        <v/>
      </c>
      <c r="AZ830" t="str">
        <f t="shared" ca="1" si="421"/>
        <v/>
      </c>
      <c r="BA830" s="121" t="str">
        <f t="shared" ca="1" si="422"/>
        <v/>
      </c>
      <c r="BB830" s="53" t="str">
        <f t="shared" ca="1" si="423"/>
        <v/>
      </c>
      <c r="BC830" t="str">
        <f t="shared" ca="1" si="424"/>
        <v/>
      </c>
      <c r="BD830" s="121" t="str">
        <f t="shared" ca="1" si="425"/>
        <v/>
      </c>
      <c r="BE830" s="53" t="str">
        <f t="shared" ca="1" si="426"/>
        <v/>
      </c>
      <c r="BF830" t="str">
        <f t="shared" ca="1" si="427"/>
        <v/>
      </c>
      <c r="BG830" s="121" t="str">
        <f t="shared" ca="1" si="428"/>
        <v/>
      </c>
      <c r="BH830" s="53" t="str">
        <f t="shared" ca="1" si="429"/>
        <v/>
      </c>
    </row>
    <row r="831" spans="1:60" ht="15.75" thickBot="1" x14ac:dyDescent="0.3">
      <c r="A831" s="48"/>
      <c r="B831" s="48"/>
      <c r="C831" s="48"/>
      <c r="D831" s="48"/>
      <c r="E831" s="48"/>
      <c r="F831" s="48"/>
      <c r="G831" s="48"/>
      <c r="H831" s="48"/>
      <c r="I831" s="48"/>
      <c r="J831" s="220" t="str">
        <f>IF(ISBLANK($G831),"",VLOOKUP($G831,'Chp 3 - Condition Assessment'!$N$5:$R$1000,4,FALSE))</f>
        <v/>
      </c>
      <c r="K831" s="105" t="str">
        <f>IF(ISBLANK($G831),"",VLOOKUP($G831,'Chp 3 - Condition Assessment'!$N$5:$R$1000,5,FALSE))</f>
        <v/>
      </c>
      <c r="L831" s="32" t="str">
        <f t="shared" si="409"/>
        <v xml:space="preserve">  </v>
      </c>
      <c r="P831" t="b">
        <f t="shared" si="437"/>
        <v>0</v>
      </c>
      <c r="Q831" t="str">
        <f t="shared" si="440"/>
        <v/>
      </c>
      <c r="R831" s="53" t="str">
        <f t="shared" si="431"/>
        <v/>
      </c>
      <c r="S831" s="108" t="str">
        <f t="shared" si="432"/>
        <v/>
      </c>
      <c r="T831" s="81" t="str">
        <f t="shared" si="433"/>
        <v/>
      </c>
      <c r="U831" s="105" t="str">
        <f t="shared" ca="1" si="439"/>
        <v/>
      </c>
      <c r="V831" s="105" t="str">
        <f t="shared" ca="1" si="439"/>
        <v/>
      </c>
      <c r="W831" s="105" t="str">
        <f t="shared" ca="1" si="439"/>
        <v/>
      </c>
      <c r="X831" s="105" t="str">
        <f t="shared" ca="1" si="439"/>
        <v/>
      </c>
      <c r="Y831" s="105" t="str">
        <f t="shared" ca="1" si="439"/>
        <v/>
      </c>
      <c r="AB831" s="111" t="str">
        <f t="shared" si="435"/>
        <v xml:space="preserve"> </v>
      </c>
      <c r="AC831" s="135"/>
      <c r="AD831" s="136"/>
      <c r="AE831" s="118" t="str">
        <f t="shared" si="410"/>
        <v/>
      </c>
      <c r="AF831" s="135"/>
      <c r="AG831" s="136"/>
      <c r="AH831" s="118" t="str">
        <f t="shared" si="411"/>
        <v/>
      </c>
      <c r="AI831" s="135"/>
      <c r="AJ831" s="136"/>
      <c r="AK831" s="118" t="str">
        <f t="shared" si="412"/>
        <v/>
      </c>
      <c r="AL831" s="135"/>
      <c r="AM831" s="136"/>
      <c r="AN831" s="118" t="str">
        <f t="shared" si="413"/>
        <v/>
      </c>
      <c r="AO831" s="135"/>
      <c r="AP831" s="136"/>
      <c r="AQ831" s="118" t="str">
        <f t="shared" si="414"/>
        <v/>
      </c>
      <c r="AT831" s="111" t="str">
        <f t="shared" si="415"/>
        <v xml:space="preserve"> </v>
      </c>
      <c r="AU831" t="str">
        <f t="shared" ca="1" si="416"/>
        <v/>
      </c>
      <c r="AV831" s="53" t="str">
        <f t="shared" ca="1" si="417"/>
        <v/>
      </c>
      <c r="AW831" t="str">
        <f t="shared" ca="1" si="418"/>
        <v/>
      </c>
      <c r="AX831" s="121" t="str">
        <f t="shared" ca="1" si="419"/>
        <v/>
      </c>
      <c r="AY831" s="53" t="str">
        <f t="shared" ca="1" si="420"/>
        <v/>
      </c>
      <c r="AZ831" t="str">
        <f t="shared" ca="1" si="421"/>
        <v/>
      </c>
      <c r="BA831" s="121" t="str">
        <f t="shared" ca="1" si="422"/>
        <v/>
      </c>
      <c r="BB831" s="53" t="str">
        <f t="shared" ca="1" si="423"/>
        <v/>
      </c>
      <c r="BC831" t="str">
        <f t="shared" ca="1" si="424"/>
        <v/>
      </c>
      <c r="BD831" s="121" t="str">
        <f t="shared" ca="1" si="425"/>
        <v/>
      </c>
      <c r="BE831" s="53" t="str">
        <f t="shared" ca="1" si="426"/>
        <v/>
      </c>
      <c r="BF831" t="str">
        <f t="shared" ca="1" si="427"/>
        <v/>
      </c>
      <c r="BG831" s="121" t="str">
        <f t="shared" ca="1" si="428"/>
        <v/>
      </c>
      <c r="BH831" s="53" t="str">
        <f t="shared" ca="1" si="429"/>
        <v/>
      </c>
    </row>
    <row r="832" spans="1:60" ht="15.75" thickBot="1" x14ac:dyDescent="0.3">
      <c r="A832" s="48"/>
      <c r="B832" s="48"/>
      <c r="C832" s="48"/>
      <c r="D832" s="48"/>
      <c r="E832" s="48"/>
      <c r="F832" s="48"/>
      <c r="G832" s="48"/>
      <c r="H832" s="48"/>
      <c r="I832" s="48"/>
      <c r="J832" s="220" t="str">
        <f>IF(ISBLANK($G832),"",VLOOKUP($G832,'Chp 3 - Condition Assessment'!$N$5:$R$1000,4,FALSE))</f>
        <v/>
      </c>
      <c r="K832" s="105" t="str">
        <f>IF(ISBLANK($G832),"",VLOOKUP($G832,'Chp 3 - Condition Assessment'!$N$5:$R$1000,5,FALSE))</f>
        <v/>
      </c>
      <c r="L832" s="32" t="str">
        <f t="shared" si="409"/>
        <v xml:space="preserve">  </v>
      </c>
      <c r="P832" t="b">
        <f t="shared" si="437"/>
        <v>0</v>
      </c>
      <c r="Q832" t="str">
        <f t="shared" si="440"/>
        <v/>
      </c>
      <c r="R832" s="53" t="str">
        <f t="shared" si="431"/>
        <v/>
      </c>
      <c r="S832" s="108" t="str">
        <f t="shared" si="432"/>
        <v/>
      </c>
      <c r="T832" s="81" t="str">
        <f t="shared" si="433"/>
        <v/>
      </c>
      <c r="U832" s="105" t="str">
        <f t="shared" ca="1" si="439"/>
        <v/>
      </c>
      <c r="V832" s="105" t="str">
        <f t="shared" ca="1" si="439"/>
        <v/>
      </c>
      <c r="W832" s="105" t="str">
        <f t="shared" ca="1" si="439"/>
        <v/>
      </c>
      <c r="X832" s="105" t="str">
        <f t="shared" ca="1" si="439"/>
        <v/>
      </c>
      <c r="Y832" s="105" t="str">
        <f t="shared" ca="1" si="439"/>
        <v/>
      </c>
      <c r="AB832" s="111" t="str">
        <f t="shared" si="435"/>
        <v xml:space="preserve"> </v>
      </c>
      <c r="AC832" s="135"/>
      <c r="AD832" s="136"/>
      <c r="AE832" s="118" t="str">
        <f t="shared" si="410"/>
        <v/>
      </c>
      <c r="AF832" s="135"/>
      <c r="AG832" s="136"/>
      <c r="AH832" s="118" t="str">
        <f t="shared" si="411"/>
        <v/>
      </c>
      <c r="AI832" s="135"/>
      <c r="AJ832" s="136"/>
      <c r="AK832" s="118" t="str">
        <f t="shared" si="412"/>
        <v/>
      </c>
      <c r="AL832" s="135"/>
      <c r="AM832" s="136"/>
      <c r="AN832" s="118" t="str">
        <f t="shared" si="413"/>
        <v/>
      </c>
      <c r="AO832" s="135"/>
      <c r="AP832" s="136"/>
      <c r="AQ832" s="118" t="str">
        <f t="shared" si="414"/>
        <v/>
      </c>
      <c r="AT832" s="111" t="str">
        <f t="shared" si="415"/>
        <v xml:space="preserve"> </v>
      </c>
      <c r="AU832" t="str">
        <f t="shared" ca="1" si="416"/>
        <v/>
      </c>
      <c r="AV832" s="53" t="str">
        <f t="shared" ca="1" si="417"/>
        <v/>
      </c>
      <c r="AW832" t="str">
        <f t="shared" ca="1" si="418"/>
        <v/>
      </c>
      <c r="AX832" s="121" t="str">
        <f t="shared" ca="1" si="419"/>
        <v/>
      </c>
      <c r="AY832" s="53" t="str">
        <f t="shared" ca="1" si="420"/>
        <v/>
      </c>
      <c r="AZ832" t="str">
        <f t="shared" ca="1" si="421"/>
        <v/>
      </c>
      <c r="BA832" s="121" t="str">
        <f t="shared" ca="1" si="422"/>
        <v/>
      </c>
      <c r="BB832" s="53" t="str">
        <f t="shared" ca="1" si="423"/>
        <v/>
      </c>
      <c r="BC832" t="str">
        <f t="shared" ca="1" si="424"/>
        <v/>
      </c>
      <c r="BD832" s="121" t="str">
        <f t="shared" ca="1" si="425"/>
        <v/>
      </c>
      <c r="BE832" s="53" t="str">
        <f t="shared" ca="1" si="426"/>
        <v/>
      </c>
      <c r="BF832" t="str">
        <f t="shared" ca="1" si="427"/>
        <v/>
      </c>
      <c r="BG832" s="121" t="str">
        <f t="shared" ca="1" si="428"/>
        <v/>
      </c>
      <c r="BH832" s="53" t="str">
        <f t="shared" ca="1" si="429"/>
        <v/>
      </c>
    </row>
    <row r="833" spans="1:60" ht="15.75" thickBot="1" x14ac:dyDescent="0.3">
      <c r="A833" s="48"/>
      <c r="B833" s="48"/>
      <c r="C833" s="48"/>
      <c r="D833" s="48"/>
      <c r="E833" s="48"/>
      <c r="F833" s="48"/>
      <c r="G833" s="48"/>
      <c r="H833" s="48"/>
      <c r="I833" s="48"/>
      <c r="J833" s="220" t="str">
        <f>IF(ISBLANK($G833),"",VLOOKUP($G833,'Chp 3 - Condition Assessment'!$N$5:$R$1000,4,FALSE))</f>
        <v/>
      </c>
      <c r="K833" s="105" t="str">
        <f>IF(ISBLANK($G833),"",VLOOKUP($G833,'Chp 3 - Condition Assessment'!$N$5:$R$1000,5,FALSE))</f>
        <v/>
      </c>
      <c r="L833" s="32" t="str">
        <f t="shared" si="409"/>
        <v xml:space="preserve">  </v>
      </c>
      <c r="P833" t="b">
        <f t="shared" si="437"/>
        <v>0</v>
      </c>
      <c r="Q833" t="str">
        <f t="shared" si="440"/>
        <v/>
      </c>
      <c r="R833" s="53" t="str">
        <f t="shared" si="431"/>
        <v/>
      </c>
      <c r="S833" s="108" t="str">
        <f t="shared" si="432"/>
        <v/>
      </c>
      <c r="T833" s="81" t="str">
        <f t="shared" si="433"/>
        <v/>
      </c>
      <c r="U833" s="105" t="str">
        <f t="shared" ca="1" si="439"/>
        <v/>
      </c>
      <c r="V833" s="105" t="str">
        <f t="shared" ca="1" si="439"/>
        <v/>
      </c>
      <c r="W833" s="105" t="str">
        <f t="shared" ca="1" si="439"/>
        <v/>
      </c>
      <c r="X833" s="105" t="str">
        <f t="shared" ca="1" si="439"/>
        <v/>
      </c>
      <c r="Y833" s="105" t="str">
        <f t="shared" ca="1" si="439"/>
        <v/>
      </c>
      <c r="AB833" s="111" t="str">
        <f t="shared" si="435"/>
        <v xml:space="preserve"> </v>
      </c>
      <c r="AC833" s="135"/>
      <c r="AD833" s="136"/>
      <c r="AE833" s="118" t="str">
        <f t="shared" si="410"/>
        <v/>
      </c>
      <c r="AF833" s="135"/>
      <c r="AG833" s="136"/>
      <c r="AH833" s="118" t="str">
        <f t="shared" si="411"/>
        <v/>
      </c>
      <c r="AI833" s="135"/>
      <c r="AJ833" s="136"/>
      <c r="AK833" s="118" t="str">
        <f t="shared" si="412"/>
        <v/>
      </c>
      <c r="AL833" s="135"/>
      <c r="AM833" s="136"/>
      <c r="AN833" s="118" t="str">
        <f t="shared" si="413"/>
        <v/>
      </c>
      <c r="AO833" s="135"/>
      <c r="AP833" s="136"/>
      <c r="AQ833" s="118" t="str">
        <f t="shared" si="414"/>
        <v/>
      </c>
      <c r="AT833" s="111" t="str">
        <f t="shared" si="415"/>
        <v xml:space="preserve"> </v>
      </c>
      <c r="AU833" t="str">
        <f t="shared" ca="1" si="416"/>
        <v/>
      </c>
      <c r="AV833" s="53" t="str">
        <f t="shared" ca="1" si="417"/>
        <v/>
      </c>
      <c r="AW833" t="str">
        <f t="shared" ca="1" si="418"/>
        <v/>
      </c>
      <c r="AX833" s="121" t="str">
        <f t="shared" ca="1" si="419"/>
        <v/>
      </c>
      <c r="AY833" s="53" t="str">
        <f t="shared" ca="1" si="420"/>
        <v/>
      </c>
      <c r="AZ833" t="str">
        <f t="shared" ca="1" si="421"/>
        <v/>
      </c>
      <c r="BA833" s="121" t="str">
        <f t="shared" ca="1" si="422"/>
        <v/>
      </c>
      <c r="BB833" s="53" t="str">
        <f t="shared" ca="1" si="423"/>
        <v/>
      </c>
      <c r="BC833" t="str">
        <f t="shared" ca="1" si="424"/>
        <v/>
      </c>
      <c r="BD833" s="121" t="str">
        <f t="shared" ca="1" si="425"/>
        <v/>
      </c>
      <c r="BE833" s="53" t="str">
        <f t="shared" ca="1" si="426"/>
        <v/>
      </c>
      <c r="BF833" t="str">
        <f t="shared" ca="1" si="427"/>
        <v/>
      </c>
      <c r="BG833" s="121" t="str">
        <f t="shared" ca="1" si="428"/>
        <v/>
      </c>
      <c r="BH833" s="53" t="str">
        <f t="shared" ca="1" si="429"/>
        <v/>
      </c>
    </row>
    <row r="834" spans="1:60" ht="15.75" thickBot="1" x14ac:dyDescent="0.3">
      <c r="A834" s="48"/>
      <c r="B834" s="48"/>
      <c r="C834" s="48"/>
      <c r="D834" s="48"/>
      <c r="E834" s="48"/>
      <c r="F834" s="48"/>
      <c r="G834" s="48"/>
      <c r="H834" s="48"/>
      <c r="I834" s="48"/>
      <c r="J834" s="220" t="str">
        <f>IF(ISBLANK($G834),"",VLOOKUP($G834,'Chp 3 - Condition Assessment'!$N$5:$R$1000,4,FALSE))</f>
        <v/>
      </c>
      <c r="K834" s="105" t="str">
        <f>IF(ISBLANK($G834),"",VLOOKUP($G834,'Chp 3 - Condition Assessment'!$N$5:$R$1000,5,FALSE))</f>
        <v/>
      </c>
      <c r="L834" s="32" t="str">
        <f t="shared" si="409"/>
        <v xml:space="preserve">  </v>
      </c>
      <c r="P834" t="b">
        <f t="shared" si="437"/>
        <v>0</v>
      </c>
      <c r="Q834" t="str">
        <f t="shared" si="440"/>
        <v/>
      </c>
      <c r="R834" s="53" t="str">
        <f t="shared" si="431"/>
        <v/>
      </c>
      <c r="S834" s="108" t="str">
        <f t="shared" si="432"/>
        <v/>
      </c>
      <c r="T834" s="81" t="str">
        <f t="shared" si="433"/>
        <v/>
      </c>
      <c r="U834" s="105" t="str">
        <f t="shared" ca="1" si="439"/>
        <v/>
      </c>
      <c r="V834" s="105" t="str">
        <f t="shared" ca="1" si="439"/>
        <v/>
      </c>
      <c r="W834" s="105" t="str">
        <f t="shared" ca="1" si="439"/>
        <v/>
      </c>
      <c r="X834" s="105" t="str">
        <f t="shared" ca="1" si="439"/>
        <v/>
      </c>
      <c r="Y834" s="105" t="str">
        <f t="shared" ca="1" si="439"/>
        <v/>
      </c>
      <c r="AB834" s="111" t="str">
        <f t="shared" si="435"/>
        <v xml:space="preserve"> </v>
      </c>
      <c r="AC834" s="135"/>
      <c r="AD834" s="136"/>
      <c r="AE834" s="118" t="str">
        <f t="shared" si="410"/>
        <v/>
      </c>
      <c r="AF834" s="135"/>
      <c r="AG834" s="136"/>
      <c r="AH834" s="118" t="str">
        <f t="shared" si="411"/>
        <v/>
      </c>
      <c r="AI834" s="135"/>
      <c r="AJ834" s="136"/>
      <c r="AK834" s="118" t="str">
        <f t="shared" si="412"/>
        <v/>
      </c>
      <c r="AL834" s="135"/>
      <c r="AM834" s="136"/>
      <c r="AN834" s="118" t="str">
        <f t="shared" si="413"/>
        <v/>
      </c>
      <c r="AO834" s="135"/>
      <c r="AP834" s="136"/>
      <c r="AQ834" s="118" t="str">
        <f t="shared" si="414"/>
        <v/>
      </c>
      <c r="AT834" s="111" t="str">
        <f t="shared" si="415"/>
        <v xml:space="preserve"> </v>
      </c>
      <c r="AU834" t="str">
        <f t="shared" ca="1" si="416"/>
        <v/>
      </c>
      <c r="AV834" s="53" t="str">
        <f t="shared" ca="1" si="417"/>
        <v/>
      </c>
      <c r="AW834" t="str">
        <f t="shared" ca="1" si="418"/>
        <v/>
      </c>
      <c r="AX834" s="121" t="str">
        <f t="shared" ca="1" si="419"/>
        <v/>
      </c>
      <c r="AY834" s="53" t="str">
        <f t="shared" ca="1" si="420"/>
        <v/>
      </c>
      <c r="AZ834" t="str">
        <f t="shared" ca="1" si="421"/>
        <v/>
      </c>
      <c r="BA834" s="121" t="str">
        <f t="shared" ca="1" si="422"/>
        <v/>
      </c>
      <c r="BB834" s="53" t="str">
        <f t="shared" ca="1" si="423"/>
        <v/>
      </c>
      <c r="BC834" t="str">
        <f t="shared" ca="1" si="424"/>
        <v/>
      </c>
      <c r="BD834" s="121" t="str">
        <f t="shared" ca="1" si="425"/>
        <v/>
      </c>
      <c r="BE834" s="53" t="str">
        <f t="shared" ca="1" si="426"/>
        <v/>
      </c>
      <c r="BF834" t="str">
        <f t="shared" ca="1" si="427"/>
        <v/>
      </c>
      <c r="BG834" s="121" t="str">
        <f t="shared" ca="1" si="428"/>
        <v/>
      </c>
      <c r="BH834" s="53" t="str">
        <f t="shared" ca="1" si="429"/>
        <v/>
      </c>
    </row>
    <row r="835" spans="1:60" ht="15.75" thickBot="1" x14ac:dyDescent="0.3">
      <c r="A835" s="48"/>
      <c r="B835" s="48"/>
      <c r="C835" s="48"/>
      <c r="D835" s="48"/>
      <c r="E835" s="48"/>
      <c r="F835" s="48"/>
      <c r="G835" s="48"/>
      <c r="H835" s="48"/>
      <c r="I835" s="48"/>
      <c r="J835" s="220" t="str">
        <f>IF(ISBLANK($G835),"",VLOOKUP($G835,'Chp 3 - Condition Assessment'!$N$5:$R$1000,4,FALSE))</f>
        <v/>
      </c>
      <c r="K835" s="105" t="str">
        <f>IF(ISBLANK($G835),"",VLOOKUP($G835,'Chp 3 - Condition Assessment'!$N$5:$R$1000,5,FALSE))</f>
        <v/>
      </c>
      <c r="L835" s="32" t="str">
        <f t="shared" si="409"/>
        <v xml:space="preserve">  </v>
      </c>
      <c r="P835" t="b">
        <f t="shared" si="437"/>
        <v>0</v>
      </c>
      <c r="Q835" t="str">
        <f t="shared" si="440"/>
        <v/>
      </c>
      <c r="R835" s="53" t="str">
        <f t="shared" si="431"/>
        <v/>
      </c>
      <c r="S835" s="108" t="str">
        <f t="shared" si="432"/>
        <v/>
      </c>
      <c r="T835" s="81" t="str">
        <f t="shared" si="433"/>
        <v/>
      </c>
      <c r="U835" s="105" t="str">
        <f t="shared" ca="1" si="439"/>
        <v/>
      </c>
      <c r="V835" s="105" t="str">
        <f t="shared" ca="1" si="439"/>
        <v/>
      </c>
      <c r="W835" s="105" t="str">
        <f t="shared" ca="1" si="439"/>
        <v/>
      </c>
      <c r="X835" s="105" t="str">
        <f t="shared" ca="1" si="439"/>
        <v/>
      </c>
      <c r="Y835" s="105" t="str">
        <f t="shared" ca="1" si="439"/>
        <v/>
      </c>
      <c r="AB835" s="111" t="str">
        <f t="shared" si="435"/>
        <v xml:space="preserve"> </v>
      </c>
      <c r="AC835" s="135"/>
      <c r="AD835" s="136"/>
      <c r="AE835" s="118" t="str">
        <f t="shared" si="410"/>
        <v/>
      </c>
      <c r="AF835" s="135"/>
      <c r="AG835" s="136"/>
      <c r="AH835" s="118" t="str">
        <f t="shared" si="411"/>
        <v/>
      </c>
      <c r="AI835" s="135"/>
      <c r="AJ835" s="136"/>
      <c r="AK835" s="118" t="str">
        <f t="shared" si="412"/>
        <v/>
      </c>
      <c r="AL835" s="135"/>
      <c r="AM835" s="136"/>
      <c r="AN835" s="118" t="str">
        <f t="shared" si="413"/>
        <v/>
      </c>
      <c r="AO835" s="135"/>
      <c r="AP835" s="136"/>
      <c r="AQ835" s="118" t="str">
        <f t="shared" si="414"/>
        <v/>
      </c>
      <c r="AT835" s="111" t="str">
        <f t="shared" si="415"/>
        <v xml:space="preserve"> </v>
      </c>
      <c r="AU835" t="str">
        <f t="shared" ca="1" si="416"/>
        <v/>
      </c>
      <c r="AV835" s="53" t="str">
        <f t="shared" ca="1" si="417"/>
        <v/>
      </c>
      <c r="AW835" t="str">
        <f t="shared" ca="1" si="418"/>
        <v/>
      </c>
      <c r="AX835" s="121" t="str">
        <f t="shared" ca="1" si="419"/>
        <v/>
      </c>
      <c r="AY835" s="53" t="str">
        <f t="shared" ca="1" si="420"/>
        <v/>
      </c>
      <c r="AZ835" t="str">
        <f t="shared" ca="1" si="421"/>
        <v/>
      </c>
      <c r="BA835" s="121" t="str">
        <f t="shared" ca="1" si="422"/>
        <v/>
      </c>
      <c r="BB835" s="53" t="str">
        <f t="shared" ca="1" si="423"/>
        <v/>
      </c>
      <c r="BC835" t="str">
        <f t="shared" ca="1" si="424"/>
        <v/>
      </c>
      <c r="BD835" s="121" t="str">
        <f t="shared" ca="1" si="425"/>
        <v/>
      </c>
      <c r="BE835" s="53" t="str">
        <f t="shared" ca="1" si="426"/>
        <v/>
      </c>
      <c r="BF835" t="str">
        <f t="shared" ca="1" si="427"/>
        <v/>
      </c>
      <c r="BG835" s="121" t="str">
        <f t="shared" ca="1" si="428"/>
        <v/>
      </c>
      <c r="BH835" s="53" t="str">
        <f t="shared" ca="1" si="429"/>
        <v/>
      </c>
    </row>
    <row r="836" spans="1:60" ht="15.75" thickBot="1" x14ac:dyDescent="0.3">
      <c r="A836" s="48"/>
      <c r="B836" s="48"/>
      <c r="C836" s="48"/>
      <c r="D836" s="48"/>
      <c r="E836" s="48"/>
      <c r="F836" s="48"/>
      <c r="G836" s="48"/>
      <c r="H836" s="48"/>
      <c r="I836" s="48"/>
      <c r="J836" s="220" t="str">
        <f>IF(ISBLANK($G836),"",VLOOKUP($G836,'Chp 3 - Condition Assessment'!$N$5:$R$1000,4,FALSE))</f>
        <v/>
      </c>
      <c r="K836" s="105" t="str">
        <f>IF(ISBLANK($G836),"",VLOOKUP($G836,'Chp 3 - Condition Assessment'!$N$5:$R$1000,5,FALSE))</f>
        <v/>
      </c>
      <c r="L836" s="32" t="str">
        <f t="shared" si="409"/>
        <v xml:space="preserve">  </v>
      </c>
      <c r="P836" t="b">
        <f t="shared" si="437"/>
        <v>0</v>
      </c>
      <c r="Q836" t="str">
        <f t="shared" si="440"/>
        <v/>
      </c>
      <c r="R836" s="53" t="str">
        <f t="shared" si="431"/>
        <v/>
      </c>
      <c r="S836" s="108" t="str">
        <f t="shared" si="432"/>
        <v/>
      </c>
      <c r="T836" s="81" t="str">
        <f t="shared" si="433"/>
        <v/>
      </c>
      <c r="U836" s="105" t="str">
        <f t="shared" ref="U836:Y845" ca="1" si="441">IFERROR(IF((U$10-$S836)&lt;=$T836,$Q836,0),"")</f>
        <v/>
      </c>
      <c r="V836" s="105" t="str">
        <f t="shared" ca="1" si="441"/>
        <v/>
      </c>
      <c r="W836" s="105" t="str">
        <f t="shared" ca="1" si="441"/>
        <v/>
      </c>
      <c r="X836" s="105" t="str">
        <f t="shared" ca="1" si="441"/>
        <v/>
      </c>
      <c r="Y836" s="105" t="str">
        <f t="shared" ca="1" si="441"/>
        <v/>
      </c>
      <c r="AB836" s="111" t="str">
        <f t="shared" si="435"/>
        <v xml:space="preserve"> </v>
      </c>
      <c r="AC836" s="135"/>
      <c r="AD836" s="136"/>
      <c r="AE836" s="118" t="str">
        <f t="shared" si="410"/>
        <v/>
      </c>
      <c r="AF836" s="135"/>
      <c r="AG836" s="136"/>
      <c r="AH836" s="118" t="str">
        <f t="shared" si="411"/>
        <v/>
      </c>
      <c r="AI836" s="135"/>
      <c r="AJ836" s="136"/>
      <c r="AK836" s="118" t="str">
        <f t="shared" si="412"/>
        <v/>
      </c>
      <c r="AL836" s="135"/>
      <c r="AM836" s="136"/>
      <c r="AN836" s="118" t="str">
        <f t="shared" si="413"/>
        <v/>
      </c>
      <c r="AO836" s="135"/>
      <c r="AP836" s="136"/>
      <c r="AQ836" s="118" t="str">
        <f t="shared" si="414"/>
        <v/>
      </c>
      <c r="AT836" s="111" t="str">
        <f t="shared" si="415"/>
        <v xml:space="preserve"> </v>
      </c>
      <c r="AU836" t="str">
        <f t="shared" ca="1" si="416"/>
        <v/>
      </c>
      <c r="AV836" s="53" t="str">
        <f t="shared" ca="1" si="417"/>
        <v/>
      </c>
      <c r="AW836" t="str">
        <f t="shared" ca="1" si="418"/>
        <v/>
      </c>
      <c r="AX836" s="121" t="str">
        <f t="shared" ca="1" si="419"/>
        <v/>
      </c>
      <c r="AY836" s="53" t="str">
        <f t="shared" ca="1" si="420"/>
        <v/>
      </c>
      <c r="AZ836" t="str">
        <f t="shared" ca="1" si="421"/>
        <v/>
      </c>
      <c r="BA836" s="121" t="str">
        <f t="shared" ca="1" si="422"/>
        <v/>
      </c>
      <c r="BB836" s="53" t="str">
        <f t="shared" ca="1" si="423"/>
        <v/>
      </c>
      <c r="BC836" t="str">
        <f t="shared" ca="1" si="424"/>
        <v/>
      </c>
      <c r="BD836" s="121" t="str">
        <f t="shared" ca="1" si="425"/>
        <v/>
      </c>
      <c r="BE836" s="53" t="str">
        <f t="shared" ca="1" si="426"/>
        <v/>
      </c>
      <c r="BF836" t="str">
        <f t="shared" ca="1" si="427"/>
        <v/>
      </c>
      <c r="BG836" s="121" t="str">
        <f t="shared" ca="1" si="428"/>
        <v/>
      </c>
      <c r="BH836" s="53" t="str">
        <f t="shared" ca="1" si="429"/>
        <v/>
      </c>
    </row>
    <row r="837" spans="1:60" ht="15.75" thickBot="1" x14ac:dyDescent="0.3">
      <c r="A837" s="48"/>
      <c r="B837" s="48"/>
      <c r="C837" s="48"/>
      <c r="D837" s="48"/>
      <c r="E837" s="48"/>
      <c r="F837" s="48"/>
      <c r="G837" s="48"/>
      <c r="H837" s="48"/>
      <c r="I837" s="48"/>
      <c r="J837" s="220" t="str">
        <f>IF(ISBLANK($G837),"",VLOOKUP($G837,'Chp 3 - Condition Assessment'!$N$5:$R$1000,4,FALSE))</f>
        <v/>
      </c>
      <c r="K837" s="105" t="str">
        <f>IF(ISBLANK($G837),"",VLOOKUP($G837,'Chp 3 - Condition Assessment'!$N$5:$R$1000,5,FALSE))</f>
        <v/>
      </c>
      <c r="L837" s="32" t="str">
        <f t="shared" si="409"/>
        <v xml:space="preserve">  </v>
      </c>
      <c r="P837" t="b">
        <f t="shared" si="437"/>
        <v>0</v>
      </c>
      <c r="Q837" t="str">
        <f t="shared" si="440"/>
        <v/>
      </c>
      <c r="R837" s="53" t="str">
        <f t="shared" si="431"/>
        <v/>
      </c>
      <c r="S837" s="108" t="str">
        <f t="shared" si="432"/>
        <v/>
      </c>
      <c r="T837" s="81" t="str">
        <f t="shared" si="433"/>
        <v/>
      </c>
      <c r="U837" s="105" t="str">
        <f t="shared" ca="1" si="441"/>
        <v/>
      </c>
      <c r="V837" s="105" t="str">
        <f t="shared" ca="1" si="441"/>
        <v/>
      </c>
      <c r="W837" s="105" t="str">
        <f t="shared" ca="1" si="441"/>
        <v/>
      </c>
      <c r="X837" s="105" t="str">
        <f t="shared" ca="1" si="441"/>
        <v/>
      </c>
      <c r="Y837" s="105" t="str">
        <f t="shared" ca="1" si="441"/>
        <v/>
      </c>
      <c r="AB837" s="111" t="str">
        <f t="shared" si="435"/>
        <v xml:space="preserve"> </v>
      </c>
      <c r="AC837" s="135"/>
      <c r="AD837" s="136"/>
      <c r="AE837" s="118" t="str">
        <f t="shared" si="410"/>
        <v/>
      </c>
      <c r="AF837" s="135"/>
      <c r="AG837" s="136"/>
      <c r="AH837" s="118" t="str">
        <f t="shared" si="411"/>
        <v/>
      </c>
      <c r="AI837" s="135"/>
      <c r="AJ837" s="136"/>
      <c r="AK837" s="118" t="str">
        <f t="shared" si="412"/>
        <v/>
      </c>
      <c r="AL837" s="135"/>
      <c r="AM837" s="136"/>
      <c r="AN837" s="118" t="str">
        <f t="shared" si="413"/>
        <v/>
      </c>
      <c r="AO837" s="135"/>
      <c r="AP837" s="136"/>
      <c r="AQ837" s="118" t="str">
        <f t="shared" si="414"/>
        <v/>
      </c>
      <c r="AT837" s="111" t="str">
        <f t="shared" si="415"/>
        <v xml:space="preserve"> </v>
      </c>
      <c r="AU837" t="str">
        <f t="shared" ca="1" si="416"/>
        <v/>
      </c>
      <c r="AV837" s="53" t="str">
        <f t="shared" ca="1" si="417"/>
        <v/>
      </c>
      <c r="AW837" t="str">
        <f t="shared" ca="1" si="418"/>
        <v/>
      </c>
      <c r="AX837" s="121" t="str">
        <f t="shared" ca="1" si="419"/>
        <v/>
      </c>
      <c r="AY837" s="53" t="str">
        <f t="shared" ca="1" si="420"/>
        <v/>
      </c>
      <c r="AZ837" t="str">
        <f t="shared" ca="1" si="421"/>
        <v/>
      </c>
      <c r="BA837" s="121" t="str">
        <f t="shared" ca="1" si="422"/>
        <v/>
      </c>
      <c r="BB837" s="53" t="str">
        <f t="shared" ca="1" si="423"/>
        <v/>
      </c>
      <c r="BC837" t="str">
        <f t="shared" ca="1" si="424"/>
        <v/>
      </c>
      <c r="BD837" s="121" t="str">
        <f t="shared" ca="1" si="425"/>
        <v/>
      </c>
      <c r="BE837" s="53" t="str">
        <f t="shared" ca="1" si="426"/>
        <v/>
      </c>
      <c r="BF837" t="str">
        <f t="shared" ca="1" si="427"/>
        <v/>
      </c>
      <c r="BG837" s="121" t="str">
        <f t="shared" ca="1" si="428"/>
        <v/>
      </c>
      <c r="BH837" s="53" t="str">
        <f t="shared" ca="1" si="429"/>
        <v/>
      </c>
    </row>
    <row r="838" spans="1:60" ht="15.75" thickBot="1" x14ac:dyDescent="0.3">
      <c r="A838" s="48"/>
      <c r="B838" s="48"/>
      <c r="C838" s="48"/>
      <c r="D838" s="48"/>
      <c r="E838" s="48"/>
      <c r="F838" s="48"/>
      <c r="G838" s="48"/>
      <c r="H838" s="48"/>
      <c r="I838" s="48"/>
      <c r="J838" s="220" t="str">
        <f>IF(ISBLANK($G838),"",VLOOKUP($G838,'Chp 3 - Condition Assessment'!$N$5:$R$1000,4,FALSE))</f>
        <v/>
      </c>
      <c r="K838" s="105" t="str">
        <f>IF(ISBLANK($G838),"",VLOOKUP($G838,'Chp 3 - Condition Assessment'!$N$5:$R$1000,5,FALSE))</f>
        <v/>
      </c>
      <c r="L838" s="32" t="str">
        <f t="shared" si="409"/>
        <v xml:space="preserve">  </v>
      </c>
      <c r="P838" t="b">
        <f t="shared" si="437"/>
        <v>0</v>
      </c>
      <c r="Q838" t="str">
        <f t="shared" si="440"/>
        <v/>
      </c>
      <c r="R838" s="53" t="str">
        <f t="shared" si="431"/>
        <v/>
      </c>
      <c r="S838" s="108" t="str">
        <f t="shared" si="432"/>
        <v/>
      </c>
      <c r="T838" s="81" t="str">
        <f t="shared" si="433"/>
        <v/>
      </c>
      <c r="U838" s="105" t="str">
        <f t="shared" ca="1" si="441"/>
        <v/>
      </c>
      <c r="V838" s="105" t="str">
        <f t="shared" ca="1" si="441"/>
        <v/>
      </c>
      <c r="W838" s="105" t="str">
        <f t="shared" ca="1" si="441"/>
        <v/>
      </c>
      <c r="X838" s="105" t="str">
        <f t="shared" ca="1" si="441"/>
        <v/>
      </c>
      <c r="Y838" s="105" t="str">
        <f t="shared" ca="1" si="441"/>
        <v/>
      </c>
      <c r="AB838" s="111" t="str">
        <f t="shared" si="435"/>
        <v xml:space="preserve"> </v>
      </c>
      <c r="AC838" s="135"/>
      <c r="AD838" s="136"/>
      <c r="AE838" s="118" t="str">
        <f t="shared" si="410"/>
        <v/>
      </c>
      <c r="AF838" s="135"/>
      <c r="AG838" s="136"/>
      <c r="AH838" s="118" t="str">
        <f t="shared" si="411"/>
        <v/>
      </c>
      <c r="AI838" s="135"/>
      <c r="AJ838" s="136"/>
      <c r="AK838" s="118" t="str">
        <f t="shared" si="412"/>
        <v/>
      </c>
      <c r="AL838" s="135"/>
      <c r="AM838" s="136"/>
      <c r="AN838" s="118" t="str">
        <f t="shared" si="413"/>
        <v/>
      </c>
      <c r="AO838" s="135"/>
      <c r="AP838" s="136"/>
      <c r="AQ838" s="118" t="str">
        <f t="shared" si="414"/>
        <v/>
      </c>
      <c r="AT838" s="111" t="str">
        <f t="shared" si="415"/>
        <v xml:space="preserve"> </v>
      </c>
      <c r="AU838" t="str">
        <f t="shared" ca="1" si="416"/>
        <v/>
      </c>
      <c r="AV838" s="53" t="str">
        <f t="shared" ca="1" si="417"/>
        <v/>
      </c>
      <c r="AW838" t="str">
        <f t="shared" ca="1" si="418"/>
        <v/>
      </c>
      <c r="AX838" s="121" t="str">
        <f t="shared" ca="1" si="419"/>
        <v/>
      </c>
      <c r="AY838" s="53" t="str">
        <f t="shared" ca="1" si="420"/>
        <v/>
      </c>
      <c r="AZ838" t="str">
        <f t="shared" ca="1" si="421"/>
        <v/>
      </c>
      <c r="BA838" s="121" t="str">
        <f t="shared" ca="1" si="422"/>
        <v/>
      </c>
      <c r="BB838" s="53" t="str">
        <f t="shared" ca="1" si="423"/>
        <v/>
      </c>
      <c r="BC838" t="str">
        <f t="shared" ca="1" si="424"/>
        <v/>
      </c>
      <c r="BD838" s="121" t="str">
        <f t="shared" ca="1" si="425"/>
        <v/>
      </c>
      <c r="BE838" s="53" t="str">
        <f t="shared" ca="1" si="426"/>
        <v/>
      </c>
      <c r="BF838" t="str">
        <f t="shared" ca="1" si="427"/>
        <v/>
      </c>
      <c r="BG838" s="121" t="str">
        <f t="shared" ca="1" si="428"/>
        <v/>
      </c>
      <c r="BH838" s="53" t="str">
        <f t="shared" ca="1" si="429"/>
        <v/>
      </c>
    </row>
    <row r="839" spans="1:60" ht="15.75" thickBot="1" x14ac:dyDescent="0.3">
      <c r="A839" s="48"/>
      <c r="B839" s="48"/>
      <c r="C839" s="48"/>
      <c r="D839" s="48"/>
      <c r="E839" s="48"/>
      <c r="F839" s="48"/>
      <c r="G839" s="48"/>
      <c r="H839" s="48"/>
      <c r="I839" s="48"/>
      <c r="J839" s="220" t="str">
        <f>IF(ISBLANK($G839),"",VLOOKUP($G839,'Chp 3 - Condition Assessment'!$N$5:$R$1000,4,FALSE))</f>
        <v/>
      </c>
      <c r="K839" s="105" t="str">
        <f>IF(ISBLANK($G839),"",VLOOKUP($G839,'Chp 3 - Condition Assessment'!$N$5:$R$1000,5,FALSE))</f>
        <v/>
      </c>
      <c r="L839" s="32" t="str">
        <f t="shared" si="409"/>
        <v xml:space="preserve">  </v>
      </c>
      <c r="P839" t="b">
        <f t="shared" si="437"/>
        <v>0</v>
      </c>
      <c r="Q839" t="str">
        <f t="shared" si="440"/>
        <v/>
      </c>
      <c r="R839" s="53" t="str">
        <f t="shared" si="431"/>
        <v/>
      </c>
      <c r="S839" s="108" t="str">
        <f t="shared" si="432"/>
        <v/>
      </c>
      <c r="T839" s="81" t="str">
        <f t="shared" si="433"/>
        <v/>
      </c>
      <c r="U839" s="105" t="str">
        <f t="shared" ca="1" si="441"/>
        <v/>
      </c>
      <c r="V839" s="105" t="str">
        <f t="shared" ca="1" si="441"/>
        <v/>
      </c>
      <c r="W839" s="105" t="str">
        <f t="shared" ca="1" si="441"/>
        <v/>
      </c>
      <c r="X839" s="105" t="str">
        <f t="shared" ca="1" si="441"/>
        <v/>
      </c>
      <c r="Y839" s="105" t="str">
        <f t="shared" ca="1" si="441"/>
        <v/>
      </c>
      <c r="AB839" s="111" t="str">
        <f t="shared" si="435"/>
        <v xml:space="preserve"> </v>
      </c>
      <c r="AC839" s="135"/>
      <c r="AD839" s="136"/>
      <c r="AE839" s="118" t="str">
        <f t="shared" si="410"/>
        <v/>
      </c>
      <c r="AF839" s="135"/>
      <c r="AG839" s="136"/>
      <c r="AH839" s="118" t="str">
        <f t="shared" si="411"/>
        <v/>
      </c>
      <c r="AI839" s="135"/>
      <c r="AJ839" s="136"/>
      <c r="AK839" s="118" t="str">
        <f t="shared" si="412"/>
        <v/>
      </c>
      <c r="AL839" s="135"/>
      <c r="AM839" s="136"/>
      <c r="AN839" s="118" t="str">
        <f t="shared" si="413"/>
        <v/>
      </c>
      <c r="AO839" s="135"/>
      <c r="AP839" s="136"/>
      <c r="AQ839" s="118" t="str">
        <f t="shared" si="414"/>
        <v/>
      </c>
      <c r="AT839" s="111" t="str">
        <f t="shared" si="415"/>
        <v xml:space="preserve"> </v>
      </c>
      <c r="AU839" t="str">
        <f t="shared" ca="1" si="416"/>
        <v/>
      </c>
      <c r="AV839" s="53" t="str">
        <f t="shared" ca="1" si="417"/>
        <v/>
      </c>
      <c r="AW839" t="str">
        <f t="shared" ca="1" si="418"/>
        <v/>
      </c>
      <c r="AX839" s="121" t="str">
        <f t="shared" ca="1" si="419"/>
        <v/>
      </c>
      <c r="AY839" s="53" t="str">
        <f t="shared" ca="1" si="420"/>
        <v/>
      </c>
      <c r="AZ839" t="str">
        <f t="shared" ca="1" si="421"/>
        <v/>
      </c>
      <c r="BA839" s="121" t="str">
        <f t="shared" ca="1" si="422"/>
        <v/>
      </c>
      <c r="BB839" s="53" t="str">
        <f t="shared" ca="1" si="423"/>
        <v/>
      </c>
      <c r="BC839" t="str">
        <f t="shared" ca="1" si="424"/>
        <v/>
      </c>
      <c r="BD839" s="121" t="str">
        <f t="shared" ca="1" si="425"/>
        <v/>
      </c>
      <c r="BE839" s="53" t="str">
        <f t="shared" ca="1" si="426"/>
        <v/>
      </c>
      <c r="BF839" t="str">
        <f t="shared" ca="1" si="427"/>
        <v/>
      </c>
      <c r="BG839" s="121" t="str">
        <f t="shared" ca="1" si="428"/>
        <v/>
      </c>
      <c r="BH839" s="53" t="str">
        <f t="shared" ca="1" si="429"/>
        <v/>
      </c>
    </row>
    <row r="840" spans="1:60" ht="15.75" thickBot="1" x14ac:dyDescent="0.3">
      <c r="A840" s="48"/>
      <c r="B840" s="48"/>
      <c r="C840" s="48"/>
      <c r="D840" s="48"/>
      <c r="E840" s="48"/>
      <c r="F840" s="48"/>
      <c r="G840" s="48"/>
      <c r="H840" s="48"/>
      <c r="I840" s="48"/>
      <c r="J840" s="220" t="str">
        <f>IF(ISBLANK($G840),"",VLOOKUP($G840,'Chp 3 - Condition Assessment'!$N$5:$R$1000,4,FALSE))</f>
        <v/>
      </c>
      <c r="K840" s="105" t="str">
        <f>IF(ISBLANK($G840),"",VLOOKUP($G840,'Chp 3 - Condition Assessment'!$N$5:$R$1000,5,FALSE))</f>
        <v/>
      </c>
      <c r="L840" s="32" t="str">
        <f t="shared" si="409"/>
        <v xml:space="preserve">  </v>
      </c>
      <c r="P840" t="b">
        <f t="shared" si="437"/>
        <v>0</v>
      </c>
      <c r="Q840" t="str">
        <f t="shared" si="440"/>
        <v/>
      </c>
      <c r="R840" s="53" t="str">
        <f t="shared" si="431"/>
        <v/>
      </c>
      <c r="S840" s="108" t="str">
        <f t="shared" si="432"/>
        <v/>
      </c>
      <c r="T840" s="81" t="str">
        <f t="shared" si="433"/>
        <v/>
      </c>
      <c r="U840" s="105" t="str">
        <f t="shared" ca="1" si="441"/>
        <v/>
      </c>
      <c r="V840" s="105" t="str">
        <f t="shared" ca="1" si="441"/>
        <v/>
      </c>
      <c r="W840" s="105" t="str">
        <f t="shared" ca="1" si="441"/>
        <v/>
      </c>
      <c r="X840" s="105" t="str">
        <f t="shared" ca="1" si="441"/>
        <v/>
      </c>
      <c r="Y840" s="105" t="str">
        <f t="shared" ca="1" si="441"/>
        <v/>
      </c>
      <c r="AB840" s="111" t="str">
        <f t="shared" si="435"/>
        <v xml:space="preserve"> </v>
      </c>
      <c r="AC840" s="135"/>
      <c r="AD840" s="136"/>
      <c r="AE840" s="118" t="str">
        <f t="shared" si="410"/>
        <v/>
      </c>
      <c r="AF840" s="135"/>
      <c r="AG840" s="136"/>
      <c r="AH840" s="118" t="str">
        <f t="shared" si="411"/>
        <v/>
      </c>
      <c r="AI840" s="135"/>
      <c r="AJ840" s="136"/>
      <c r="AK840" s="118" t="str">
        <f t="shared" si="412"/>
        <v/>
      </c>
      <c r="AL840" s="135"/>
      <c r="AM840" s="136"/>
      <c r="AN840" s="118" t="str">
        <f t="shared" si="413"/>
        <v/>
      </c>
      <c r="AO840" s="135"/>
      <c r="AP840" s="136"/>
      <c r="AQ840" s="118" t="str">
        <f t="shared" si="414"/>
        <v/>
      </c>
      <c r="AT840" s="111" t="str">
        <f t="shared" si="415"/>
        <v xml:space="preserve"> </v>
      </c>
      <c r="AU840" t="str">
        <f t="shared" ca="1" si="416"/>
        <v/>
      </c>
      <c r="AV840" s="53" t="str">
        <f t="shared" ca="1" si="417"/>
        <v/>
      </c>
      <c r="AW840" t="str">
        <f t="shared" ca="1" si="418"/>
        <v/>
      </c>
      <c r="AX840" s="121" t="str">
        <f t="shared" ca="1" si="419"/>
        <v/>
      </c>
      <c r="AY840" s="53" t="str">
        <f t="shared" ca="1" si="420"/>
        <v/>
      </c>
      <c r="AZ840" t="str">
        <f t="shared" ca="1" si="421"/>
        <v/>
      </c>
      <c r="BA840" s="121" t="str">
        <f t="shared" ca="1" si="422"/>
        <v/>
      </c>
      <c r="BB840" s="53" t="str">
        <f t="shared" ca="1" si="423"/>
        <v/>
      </c>
      <c r="BC840" t="str">
        <f t="shared" ca="1" si="424"/>
        <v/>
      </c>
      <c r="BD840" s="121" t="str">
        <f t="shared" ca="1" si="425"/>
        <v/>
      </c>
      <c r="BE840" s="53" t="str">
        <f t="shared" ca="1" si="426"/>
        <v/>
      </c>
      <c r="BF840" t="str">
        <f t="shared" ca="1" si="427"/>
        <v/>
      </c>
      <c r="BG840" s="121" t="str">
        <f t="shared" ca="1" si="428"/>
        <v/>
      </c>
      <c r="BH840" s="53" t="str">
        <f t="shared" ca="1" si="429"/>
        <v/>
      </c>
    </row>
    <row r="841" spans="1:60" ht="15.75" thickBot="1" x14ac:dyDescent="0.3">
      <c r="A841" s="48"/>
      <c r="B841" s="48"/>
      <c r="C841" s="48"/>
      <c r="D841" s="48"/>
      <c r="E841" s="48"/>
      <c r="F841" s="48"/>
      <c r="G841" s="48"/>
      <c r="H841" s="48"/>
      <c r="I841" s="48"/>
      <c r="J841" s="220" t="str">
        <f>IF(ISBLANK($G841),"",VLOOKUP($G841,'Chp 3 - Condition Assessment'!$N$5:$R$1000,4,FALSE))</f>
        <v/>
      </c>
      <c r="K841" s="105" t="str">
        <f>IF(ISBLANK($G841),"",VLOOKUP($G841,'Chp 3 - Condition Assessment'!$N$5:$R$1000,5,FALSE))</f>
        <v/>
      </c>
      <c r="L841" s="32" t="str">
        <f t="shared" si="409"/>
        <v xml:space="preserve">  </v>
      </c>
      <c r="P841" t="b">
        <f t="shared" si="437"/>
        <v>0</v>
      </c>
      <c r="Q841" t="str">
        <f t="shared" si="440"/>
        <v/>
      </c>
      <c r="R841" s="53" t="str">
        <f t="shared" si="431"/>
        <v/>
      </c>
      <c r="S841" s="108" t="str">
        <f t="shared" si="432"/>
        <v/>
      </c>
      <c r="T841" s="81" t="str">
        <f t="shared" si="433"/>
        <v/>
      </c>
      <c r="U841" s="105" t="str">
        <f t="shared" ca="1" si="441"/>
        <v/>
      </c>
      <c r="V841" s="105" t="str">
        <f t="shared" ca="1" si="441"/>
        <v/>
      </c>
      <c r="W841" s="105" t="str">
        <f t="shared" ca="1" si="441"/>
        <v/>
      </c>
      <c r="X841" s="105" t="str">
        <f t="shared" ca="1" si="441"/>
        <v/>
      </c>
      <c r="Y841" s="105" t="str">
        <f t="shared" ca="1" si="441"/>
        <v/>
      </c>
      <c r="AB841" s="111" t="str">
        <f t="shared" si="435"/>
        <v xml:space="preserve"> </v>
      </c>
      <c r="AC841" s="135"/>
      <c r="AD841" s="136"/>
      <c r="AE841" s="118" t="str">
        <f t="shared" si="410"/>
        <v/>
      </c>
      <c r="AF841" s="135"/>
      <c r="AG841" s="136"/>
      <c r="AH841" s="118" t="str">
        <f t="shared" si="411"/>
        <v/>
      </c>
      <c r="AI841" s="135"/>
      <c r="AJ841" s="136"/>
      <c r="AK841" s="118" t="str">
        <f t="shared" si="412"/>
        <v/>
      </c>
      <c r="AL841" s="135"/>
      <c r="AM841" s="136"/>
      <c r="AN841" s="118" t="str">
        <f t="shared" si="413"/>
        <v/>
      </c>
      <c r="AO841" s="135"/>
      <c r="AP841" s="136"/>
      <c r="AQ841" s="118" t="str">
        <f t="shared" si="414"/>
        <v/>
      </c>
      <c r="AT841" s="111" t="str">
        <f t="shared" si="415"/>
        <v xml:space="preserve"> </v>
      </c>
      <c r="AU841" t="str">
        <f t="shared" ca="1" si="416"/>
        <v/>
      </c>
      <c r="AV841" s="53" t="str">
        <f t="shared" ca="1" si="417"/>
        <v/>
      </c>
      <c r="AW841" t="str">
        <f t="shared" ca="1" si="418"/>
        <v/>
      </c>
      <c r="AX841" s="121" t="str">
        <f t="shared" ca="1" si="419"/>
        <v/>
      </c>
      <c r="AY841" s="53" t="str">
        <f t="shared" ca="1" si="420"/>
        <v/>
      </c>
      <c r="AZ841" t="str">
        <f t="shared" ca="1" si="421"/>
        <v/>
      </c>
      <c r="BA841" s="121" t="str">
        <f t="shared" ca="1" si="422"/>
        <v/>
      </c>
      <c r="BB841" s="53" t="str">
        <f t="shared" ca="1" si="423"/>
        <v/>
      </c>
      <c r="BC841" t="str">
        <f t="shared" ca="1" si="424"/>
        <v/>
      </c>
      <c r="BD841" s="121" t="str">
        <f t="shared" ca="1" si="425"/>
        <v/>
      </c>
      <c r="BE841" s="53" t="str">
        <f t="shared" ca="1" si="426"/>
        <v/>
      </c>
      <c r="BF841" t="str">
        <f t="shared" ca="1" si="427"/>
        <v/>
      </c>
      <c r="BG841" s="121" t="str">
        <f t="shared" ca="1" si="428"/>
        <v/>
      </c>
      <c r="BH841" s="53" t="str">
        <f t="shared" ca="1" si="429"/>
        <v/>
      </c>
    </row>
    <row r="842" spans="1:60" ht="15.75" thickBot="1" x14ac:dyDescent="0.3">
      <c r="A842" s="48"/>
      <c r="B842" s="48"/>
      <c r="C842" s="48"/>
      <c r="D842" s="48"/>
      <c r="E842" s="48"/>
      <c r="F842" s="48"/>
      <c r="G842" s="48"/>
      <c r="H842" s="48"/>
      <c r="I842" s="48"/>
      <c r="J842" s="220" t="str">
        <f>IF(ISBLANK($G842),"",VLOOKUP($G842,'Chp 3 - Condition Assessment'!$N$5:$R$1000,4,FALSE))</f>
        <v/>
      </c>
      <c r="K842" s="105" t="str">
        <f>IF(ISBLANK($G842),"",VLOOKUP($G842,'Chp 3 - Condition Assessment'!$N$5:$R$1000,5,FALSE))</f>
        <v/>
      </c>
      <c r="L842" s="32" t="str">
        <f t="shared" si="409"/>
        <v xml:space="preserve">  </v>
      </c>
      <c r="P842" t="b">
        <f t="shared" si="437"/>
        <v>0</v>
      </c>
      <c r="Q842" t="str">
        <f t="shared" si="440"/>
        <v/>
      </c>
      <c r="R842" s="53" t="str">
        <f t="shared" si="431"/>
        <v/>
      </c>
      <c r="S842" s="108" t="str">
        <f t="shared" si="432"/>
        <v/>
      </c>
      <c r="T842" s="81" t="str">
        <f t="shared" si="433"/>
        <v/>
      </c>
      <c r="U842" s="105" t="str">
        <f t="shared" ca="1" si="441"/>
        <v/>
      </c>
      <c r="V842" s="105" t="str">
        <f t="shared" ca="1" si="441"/>
        <v/>
      </c>
      <c r="W842" s="105" t="str">
        <f t="shared" ca="1" si="441"/>
        <v/>
      </c>
      <c r="X842" s="105" t="str">
        <f t="shared" ca="1" si="441"/>
        <v/>
      </c>
      <c r="Y842" s="105" t="str">
        <f t="shared" ca="1" si="441"/>
        <v/>
      </c>
      <c r="AB842" s="111" t="str">
        <f t="shared" si="435"/>
        <v xml:space="preserve"> </v>
      </c>
      <c r="AC842" s="135"/>
      <c r="AD842" s="136"/>
      <c r="AE842" s="118" t="str">
        <f t="shared" si="410"/>
        <v/>
      </c>
      <c r="AF842" s="135"/>
      <c r="AG842" s="136"/>
      <c r="AH842" s="118" t="str">
        <f t="shared" si="411"/>
        <v/>
      </c>
      <c r="AI842" s="135"/>
      <c r="AJ842" s="136"/>
      <c r="AK842" s="118" t="str">
        <f t="shared" si="412"/>
        <v/>
      </c>
      <c r="AL842" s="135"/>
      <c r="AM842" s="136"/>
      <c r="AN842" s="118" t="str">
        <f t="shared" si="413"/>
        <v/>
      </c>
      <c r="AO842" s="135"/>
      <c r="AP842" s="136"/>
      <c r="AQ842" s="118" t="str">
        <f t="shared" si="414"/>
        <v/>
      </c>
      <c r="AT842" s="111" t="str">
        <f t="shared" si="415"/>
        <v xml:space="preserve"> </v>
      </c>
      <c r="AU842" t="str">
        <f t="shared" ca="1" si="416"/>
        <v/>
      </c>
      <c r="AV842" s="53" t="str">
        <f t="shared" ca="1" si="417"/>
        <v/>
      </c>
      <c r="AW842" t="str">
        <f t="shared" ca="1" si="418"/>
        <v/>
      </c>
      <c r="AX842" s="121" t="str">
        <f t="shared" ca="1" si="419"/>
        <v/>
      </c>
      <c r="AY842" s="53" t="str">
        <f t="shared" ca="1" si="420"/>
        <v/>
      </c>
      <c r="AZ842" t="str">
        <f t="shared" ca="1" si="421"/>
        <v/>
      </c>
      <c r="BA842" s="121" t="str">
        <f t="shared" ca="1" si="422"/>
        <v/>
      </c>
      <c r="BB842" s="53" t="str">
        <f t="shared" ca="1" si="423"/>
        <v/>
      </c>
      <c r="BC842" t="str">
        <f t="shared" ca="1" si="424"/>
        <v/>
      </c>
      <c r="BD842" s="121" t="str">
        <f t="shared" ca="1" si="425"/>
        <v/>
      </c>
      <c r="BE842" s="53" t="str">
        <f t="shared" ca="1" si="426"/>
        <v/>
      </c>
      <c r="BF842" t="str">
        <f t="shared" ca="1" si="427"/>
        <v/>
      </c>
      <c r="BG842" s="121" t="str">
        <f t="shared" ca="1" si="428"/>
        <v/>
      </c>
      <c r="BH842" s="53" t="str">
        <f t="shared" ca="1" si="429"/>
        <v/>
      </c>
    </row>
    <row r="843" spans="1:60" ht="15.75" thickBot="1" x14ac:dyDescent="0.3">
      <c r="A843" s="48"/>
      <c r="B843" s="48"/>
      <c r="C843" s="48"/>
      <c r="D843" s="48"/>
      <c r="E843" s="48"/>
      <c r="F843" s="48"/>
      <c r="G843" s="48"/>
      <c r="H843" s="48"/>
      <c r="I843" s="48"/>
      <c r="J843" s="220" t="str">
        <f>IF(ISBLANK($G843),"",VLOOKUP($G843,'Chp 3 - Condition Assessment'!$N$5:$R$1000,4,FALSE))</f>
        <v/>
      </c>
      <c r="K843" s="105" t="str">
        <f>IF(ISBLANK($G843),"",VLOOKUP($G843,'Chp 3 - Condition Assessment'!$N$5:$R$1000,5,FALSE))</f>
        <v/>
      </c>
      <c r="L843" s="32" t="str">
        <f t="shared" si="409"/>
        <v xml:space="preserve">  </v>
      </c>
      <c r="P843" t="b">
        <f t="shared" si="437"/>
        <v>0</v>
      </c>
      <c r="Q843" t="str">
        <f t="shared" si="440"/>
        <v/>
      </c>
      <c r="R843" s="53" t="str">
        <f t="shared" si="431"/>
        <v/>
      </c>
      <c r="S843" s="108" t="str">
        <f t="shared" si="432"/>
        <v/>
      </c>
      <c r="T843" s="81" t="str">
        <f t="shared" si="433"/>
        <v/>
      </c>
      <c r="U843" s="105" t="str">
        <f t="shared" ca="1" si="441"/>
        <v/>
      </c>
      <c r="V843" s="105" t="str">
        <f t="shared" ca="1" si="441"/>
        <v/>
      </c>
      <c r="W843" s="105" t="str">
        <f t="shared" ca="1" si="441"/>
        <v/>
      </c>
      <c r="X843" s="105" t="str">
        <f t="shared" ca="1" si="441"/>
        <v/>
      </c>
      <c r="Y843" s="105" t="str">
        <f t="shared" ca="1" si="441"/>
        <v/>
      </c>
      <c r="AB843" s="111" t="str">
        <f t="shared" si="435"/>
        <v xml:space="preserve"> </v>
      </c>
      <c r="AC843" s="135"/>
      <c r="AD843" s="136"/>
      <c r="AE843" s="118" t="str">
        <f t="shared" si="410"/>
        <v/>
      </c>
      <c r="AF843" s="135"/>
      <c r="AG843" s="136"/>
      <c r="AH843" s="118" t="str">
        <f t="shared" si="411"/>
        <v/>
      </c>
      <c r="AI843" s="135"/>
      <c r="AJ843" s="136"/>
      <c r="AK843" s="118" t="str">
        <f t="shared" si="412"/>
        <v/>
      </c>
      <c r="AL843" s="135"/>
      <c r="AM843" s="136"/>
      <c r="AN843" s="118" t="str">
        <f t="shared" si="413"/>
        <v/>
      </c>
      <c r="AO843" s="135"/>
      <c r="AP843" s="136"/>
      <c r="AQ843" s="118" t="str">
        <f t="shared" si="414"/>
        <v/>
      </c>
      <c r="AT843" s="111" t="str">
        <f t="shared" si="415"/>
        <v xml:space="preserve"> </v>
      </c>
      <c r="AU843" t="str">
        <f t="shared" ca="1" si="416"/>
        <v/>
      </c>
      <c r="AV843" s="53" t="str">
        <f t="shared" ca="1" si="417"/>
        <v/>
      </c>
      <c r="AW843" t="str">
        <f t="shared" ca="1" si="418"/>
        <v/>
      </c>
      <c r="AX843" s="121" t="str">
        <f t="shared" ca="1" si="419"/>
        <v/>
      </c>
      <c r="AY843" s="53" t="str">
        <f t="shared" ca="1" si="420"/>
        <v/>
      </c>
      <c r="AZ843" t="str">
        <f t="shared" ca="1" si="421"/>
        <v/>
      </c>
      <c r="BA843" s="121" t="str">
        <f t="shared" ca="1" si="422"/>
        <v/>
      </c>
      <c r="BB843" s="53" t="str">
        <f t="shared" ca="1" si="423"/>
        <v/>
      </c>
      <c r="BC843" t="str">
        <f t="shared" ca="1" si="424"/>
        <v/>
      </c>
      <c r="BD843" s="121" t="str">
        <f t="shared" ca="1" si="425"/>
        <v/>
      </c>
      <c r="BE843" s="53" t="str">
        <f t="shared" ca="1" si="426"/>
        <v/>
      </c>
      <c r="BF843" t="str">
        <f t="shared" ca="1" si="427"/>
        <v/>
      </c>
      <c r="BG843" s="121" t="str">
        <f t="shared" ca="1" si="428"/>
        <v/>
      </c>
      <c r="BH843" s="53" t="str">
        <f t="shared" ca="1" si="429"/>
        <v/>
      </c>
    </row>
    <row r="844" spans="1:60" ht="15.75" thickBot="1" x14ac:dyDescent="0.3">
      <c r="A844" s="48"/>
      <c r="B844" s="48"/>
      <c r="C844" s="48"/>
      <c r="D844" s="48"/>
      <c r="E844" s="48"/>
      <c r="F844" s="48"/>
      <c r="G844" s="48"/>
      <c r="H844" s="48"/>
      <c r="I844" s="48"/>
      <c r="J844" s="220" t="str">
        <f>IF(ISBLANK($G844),"",VLOOKUP($G844,'Chp 3 - Condition Assessment'!$N$5:$R$1000,4,FALSE))</f>
        <v/>
      </c>
      <c r="K844" s="105" t="str">
        <f>IF(ISBLANK($G844),"",VLOOKUP($G844,'Chp 3 - Condition Assessment'!$N$5:$R$1000,5,FALSE))</f>
        <v/>
      </c>
      <c r="L844" s="32" t="str">
        <f t="shared" ref="L844:L907" si="442">CONCATENATE(I844," ",D844," ",E844)</f>
        <v xml:space="preserve">  </v>
      </c>
      <c r="P844" t="b">
        <f t="shared" si="437"/>
        <v>0</v>
      </c>
      <c r="Q844" t="str">
        <f t="shared" si="440"/>
        <v/>
      </c>
      <c r="R844" s="53" t="str">
        <f t="shared" si="431"/>
        <v/>
      </c>
      <c r="S844" s="108" t="str">
        <f t="shared" si="432"/>
        <v/>
      </c>
      <c r="T844" s="81" t="str">
        <f t="shared" si="433"/>
        <v/>
      </c>
      <c r="U844" s="105" t="str">
        <f t="shared" ca="1" si="441"/>
        <v/>
      </c>
      <c r="V844" s="105" t="str">
        <f t="shared" ca="1" si="441"/>
        <v/>
      </c>
      <c r="W844" s="105" t="str">
        <f t="shared" ca="1" si="441"/>
        <v/>
      </c>
      <c r="X844" s="105" t="str">
        <f t="shared" ca="1" si="441"/>
        <v/>
      </c>
      <c r="Y844" s="105" t="str">
        <f t="shared" ca="1" si="441"/>
        <v/>
      </c>
      <c r="AB844" s="111" t="str">
        <f t="shared" si="435"/>
        <v xml:space="preserve"> </v>
      </c>
      <c r="AC844" s="135"/>
      <c r="AD844" s="136"/>
      <c r="AE844" s="118" t="str">
        <f t="shared" ref="AE844:AE907" si="443">IF(AB844=" ","",CEILING(AC844*(1+AD844),1))</f>
        <v/>
      </c>
      <c r="AF844" s="135"/>
      <c r="AG844" s="136"/>
      <c r="AH844" s="118" t="str">
        <f t="shared" ref="AH844:AH907" si="444">IF(AB844=" ","",CEILING(AF844*(1+AG844),1))</f>
        <v/>
      </c>
      <c r="AI844" s="135"/>
      <c r="AJ844" s="136"/>
      <c r="AK844" s="118" t="str">
        <f t="shared" ref="AK844:AK907" si="445">IF(AB844=" ","",CEILING(AI844*(1+AJ844),1))</f>
        <v/>
      </c>
      <c r="AL844" s="135"/>
      <c r="AM844" s="136"/>
      <c r="AN844" s="118" t="str">
        <f t="shared" ref="AN844:AN907" si="446">IF(AB844=" ","",CEILING(AL844*(1+AM844),1))</f>
        <v/>
      </c>
      <c r="AO844" s="135"/>
      <c r="AP844" s="136"/>
      <c r="AQ844" s="118" t="str">
        <f t="shared" ref="AQ844:AQ907" si="447">IF(AB844=" ","",CEILING(AO844*(1+AP844),1))</f>
        <v/>
      </c>
      <c r="AT844" s="111" t="str">
        <f t="shared" ref="AT844:AT907" si="448">IF(OR(ISBLANK(AB844),AB844="Grand Total"),"",AB844)</f>
        <v xml:space="preserve"> </v>
      </c>
      <c r="AU844" t="str">
        <f t="shared" ref="AU844:AU907" ca="1" si="449">IFERROR(IF((AE844-U844)&lt;0,0,AE844-U844),"")</f>
        <v/>
      </c>
      <c r="AV844" s="53" t="str">
        <f t="shared" ref="AV844:AV907" ca="1" si="450">IFERROR(AU844*$R844,"")</f>
        <v/>
      </c>
      <c r="AW844" t="str">
        <f t="shared" ref="AW844:AW907" ca="1" si="451">IFERROR(IF(($AW$9-$AU$9)&lt;$T844,AU844,0),"")</f>
        <v/>
      </c>
      <c r="AX844" s="121" t="str">
        <f t="shared" ref="AX844:AX907" ca="1" si="452">IFERROR(IF(AH844-V844-AW844&lt;0,0,AH844-V844-AW844),"")</f>
        <v/>
      </c>
      <c r="AY844" s="53" t="str">
        <f t="shared" ref="AY844:AY907" ca="1" si="453">IFERROR(AX844*$R844,"")</f>
        <v/>
      </c>
      <c r="AZ844" t="str">
        <f t="shared" ref="AZ844:AZ907" ca="1" si="454">IFERROR(IF(($AZ$9-$AU$9)&lt;$T844,AU844,0)+IF(($AZ$9-$AW$9)&lt;$T844,AX844,0),"")</f>
        <v/>
      </c>
      <c r="BA844" s="121" t="str">
        <f t="shared" ref="BA844:BA907" ca="1" si="455">IFERROR(IF(AK844-W844-AZ844&lt;0,0,AK844-W844-AZ844),"")</f>
        <v/>
      </c>
      <c r="BB844" s="53" t="str">
        <f t="shared" ref="BB844:BB907" ca="1" si="456">IFERROR(BA844*$R844,"")</f>
        <v/>
      </c>
      <c r="BC844" t="str">
        <f t="shared" ref="BC844:BC907" ca="1" si="457">IFERROR(IF(($BC$9-$AU$9)&lt;$T844,AU844,0)+IF(($BC$9-$AW$9)&lt;$T844,AX844,0)+IF(($BC$9-$AZ$9)&lt;$T844,BA844,0),"")</f>
        <v/>
      </c>
      <c r="BD844" s="121" t="str">
        <f t="shared" ref="BD844:BD907" ca="1" si="458">IFERROR(IF(AN844-X844-BC844&lt;0,0,AN844-X844-BC844),"")</f>
        <v/>
      </c>
      <c r="BE844" s="53" t="str">
        <f t="shared" ref="BE844:BE907" ca="1" si="459">IFERROR(BD844*$R844,"")</f>
        <v/>
      </c>
      <c r="BF844" t="str">
        <f t="shared" ref="BF844:BF907" ca="1" si="460">IFERROR(IF(($BF$9-$AU$9)&lt;$T844,AU844,0)+IF(($BF$9-$AW$9)&lt;$T844,AX844,0)+IF(($BF$9-$AZ$9)&lt;$T844,BA844,0)+IF(($BF$9-$BC$9)&lt;$T844,BD844,0),"")</f>
        <v/>
      </c>
      <c r="BG844" s="121" t="str">
        <f t="shared" ref="BG844:BG907" ca="1" si="461">IFERROR(IF(AQ844-Y844-BF844&lt;0,0,AQ844-Y844-BF844),"")</f>
        <v/>
      </c>
      <c r="BH844" s="53" t="str">
        <f t="shared" ref="BH844:BH907" ca="1" si="462">IFERROR(BG844*$R844,"")</f>
        <v/>
      </c>
    </row>
    <row r="845" spans="1:60" ht="15.75" thickBot="1" x14ac:dyDescent="0.3">
      <c r="A845" s="48"/>
      <c r="B845" s="48"/>
      <c r="C845" s="48"/>
      <c r="D845" s="48"/>
      <c r="E845" s="48"/>
      <c r="F845" s="48"/>
      <c r="G845" s="48"/>
      <c r="H845" s="48"/>
      <c r="I845" s="48"/>
      <c r="J845" s="220" t="str">
        <f>IF(ISBLANK($G845),"",VLOOKUP($G845,'Chp 3 - Condition Assessment'!$N$5:$R$1000,4,FALSE))</f>
        <v/>
      </c>
      <c r="K845" s="105" t="str">
        <f>IF(ISBLANK($G845),"",VLOOKUP($G845,'Chp 3 - Condition Assessment'!$N$5:$R$1000,5,FALSE))</f>
        <v/>
      </c>
      <c r="L845" s="32" t="str">
        <f t="shared" si="442"/>
        <v xml:space="preserve">  </v>
      </c>
      <c r="P845" t="b">
        <f t="shared" si="437"/>
        <v>0</v>
      </c>
      <c r="Q845" t="str">
        <f t="shared" si="440"/>
        <v/>
      </c>
      <c r="R845" s="53" t="str">
        <f t="shared" si="431"/>
        <v/>
      </c>
      <c r="S845" s="108" t="str">
        <f t="shared" si="432"/>
        <v/>
      </c>
      <c r="T845" s="81" t="str">
        <f t="shared" si="433"/>
        <v/>
      </c>
      <c r="U845" s="105" t="str">
        <f t="shared" ca="1" si="441"/>
        <v/>
      </c>
      <c r="V845" s="105" t="str">
        <f t="shared" ca="1" si="441"/>
        <v/>
      </c>
      <c r="W845" s="105" t="str">
        <f t="shared" ca="1" si="441"/>
        <v/>
      </c>
      <c r="X845" s="105" t="str">
        <f t="shared" ca="1" si="441"/>
        <v/>
      </c>
      <c r="Y845" s="105" t="str">
        <f t="shared" ca="1" si="441"/>
        <v/>
      </c>
      <c r="AB845" s="111" t="str">
        <f t="shared" si="435"/>
        <v xml:space="preserve"> </v>
      </c>
      <c r="AC845" s="135"/>
      <c r="AD845" s="136"/>
      <c r="AE845" s="118" t="str">
        <f t="shared" si="443"/>
        <v/>
      </c>
      <c r="AF845" s="135"/>
      <c r="AG845" s="136"/>
      <c r="AH845" s="118" t="str">
        <f t="shared" si="444"/>
        <v/>
      </c>
      <c r="AI845" s="135"/>
      <c r="AJ845" s="136"/>
      <c r="AK845" s="118" t="str">
        <f t="shared" si="445"/>
        <v/>
      </c>
      <c r="AL845" s="135"/>
      <c r="AM845" s="136"/>
      <c r="AN845" s="118" t="str">
        <f t="shared" si="446"/>
        <v/>
      </c>
      <c r="AO845" s="135"/>
      <c r="AP845" s="136"/>
      <c r="AQ845" s="118" t="str">
        <f t="shared" si="447"/>
        <v/>
      </c>
      <c r="AT845" s="111" t="str">
        <f t="shared" si="448"/>
        <v xml:space="preserve"> </v>
      </c>
      <c r="AU845" t="str">
        <f t="shared" ca="1" si="449"/>
        <v/>
      </c>
      <c r="AV845" s="53" t="str">
        <f t="shared" ca="1" si="450"/>
        <v/>
      </c>
      <c r="AW845" t="str">
        <f t="shared" ca="1" si="451"/>
        <v/>
      </c>
      <c r="AX845" s="121" t="str">
        <f t="shared" ca="1" si="452"/>
        <v/>
      </c>
      <c r="AY845" s="53" t="str">
        <f t="shared" ca="1" si="453"/>
        <v/>
      </c>
      <c r="AZ845" t="str">
        <f t="shared" ca="1" si="454"/>
        <v/>
      </c>
      <c r="BA845" s="121" t="str">
        <f t="shared" ca="1" si="455"/>
        <v/>
      </c>
      <c r="BB845" s="53" t="str">
        <f t="shared" ca="1" si="456"/>
        <v/>
      </c>
      <c r="BC845" t="str">
        <f t="shared" ca="1" si="457"/>
        <v/>
      </c>
      <c r="BD845" s="121" t="str">
        <f t="shared" ca="1" si="458"/>
        <v/>
      </c>
      <c r="BE845" s="53" t="str">
        <f t="shared" ca="1" si="459"/>
        <v/>
      </c>
      <c r="BF845" t="str">
        <f t="shared" ca="1" si="460"/>
        <v/>
      </c>
      <c r="BG845" s="121" t="str">
        <f t="shared" ca="1" si="461"/>
        <v/>
      </c>
      <c r="BH845" s="53" t="str">
        <f t="shared" ca="1" si="462"/>
        <v/>
      </c>
    </row>
    <row r="846" spans="1:60" ht="15.75" thickBot="1" x14ac:dyDescent="0.3">
      <c r="A846" s="48"/>
      <c r="B846" s="48"/>
      <c r="C846" s="48"/>
      <c r="D846" s="48"/>
      <c r="E846" s="48"/>
      <c r="F846" s="48"/>
      <c r="G846" s="48"/>
      <c r="H846" s="48"/>
      <c r="I846" s="48"/>
      <c r="J846" s="220" t="str">
        <f>IF(ISBLANK($G846),"",VLOOKUP($G846,'Chp 3 - Condition Assessment'!$N$5:$R$1000,4,FALSE))</f>
        <v/>
      </c>
      <c r="K846" s="105" t="str">
        <f>IF(ISBLANK($G846),"",VLOOKUP($G846,'Chp 3 - Condition Assessment'!$N$5:$R$1000,5,FALSE))</f>
        <v/>
      </c>
      <c r="L846" s="32" t="str">
        <f t="shared" si="442"/>
        <v xml:space="preserve">  </v>
      </c>
      <c r="P846" t="b">
        <f t="shared" si="437"/>
        <v>0</v>
      </c>
      <c r="Q846" t="str">
        <f t="shared" si="440"/>
        <v/>
      </c>
      <c r="R846" s="53" t="str">
        <f t="shared" si="431"/>
        <v/>
      </c>
      <c r="S846" s="108" t="str">
        <f t="shared" si="432"/>
        <v/>
      </c>
      <c r="T846" s="81" t="str">
        <f t="shared" si="433"/>
        <v/>
      </c>
      <c r="U846" s="105" t="str">
        <f t="shared" ref="U846:Y855" ca="1" si="463">IFERROR(IF((U$10-$S846)&lt;=$T846,$Q846,0),"")</f>
        <v/>
      </c>
      <c r="V846" s="105" t="str">
        <f t="shared" ca="1" si="463"/>
        <v/>
      </c>
      <c r="W846" s="105" t="str">
        <f t="shared" ca="1" si="463"/>
        <v/>
      </c>
      <c r="X846" s="105" t="str">
        <f t="shared" ca="1" si="463"/>
        <v/>
      </c>
      <c r="Y846" s="105" t="str">
        <f t="shared" ca="1" si="463"/>
        <v/>
      </c>
      <c r="AB846" s="111" t="str">
        <f t="shared" si="435"/>
        <v xml:space="preserve"> </v>
      </c>
      <c r="AC846" s="135"/>
      <c r="AD846" s="136"/>
      <c r="AE846" s="118" t="str">
        <f t="shared" si="443"/>
        <v/>
      </c>
      <c r="AF846" s="135"/>
      <c r="AG846" s="136"/>
      <c r="AH846" s="118" t="str">
        <f t="shared" si="444"/>
        <v/>
      </c>
      <c r="AI846" s="135"/>
      <c r="AJ846" s="136"/>
      <c r="AK846" s="118" t="str">
        <f t="shared" si="445"/>
        <v/>
      </c>
      <c r="AL846" s="135"/>
      <c r="AM846" s="136"/>
      <c r="AN846" s="118" t="str">
        <f t="shared" si="446"/>
        <v/>
      </c>
      <c r="AO846" s="135"/>
      <c r="AP846" s="136"/>
      <c r="AQ846" s="118" t="str">
        <f t="shared" si="447"/>
        <v/>
      </c>
      <c r="AT846" s="111" t="str">
        <f t="shared" si="448"/>
        <v xml:space="preserve"> </v>
      </c>
      <c r="AU846" t="str">
        <f t="shared" ca="1" si="449"/>
        <v/>
      </c>
      <c r="AV846" s="53" t="str">
        <f t="shared" ca="1" si="450"/>
        <v/>
      </c>
      <c r="AW846" t="str">
        <f t="shared" ca="1" si="451"/>
        <v/>
      </c>
      <c r="AX846" s="121" t="str">
        <f t="shared" ca="1" si="452"/>
        <v/>
      </c>
      <c r="AY846" s="53" t="str">
        <f t="shared" ca="1" si="453"/>
        <v/>
      </c>
      <c r="AZ846" t="str">
        <f t="shared" ca="1" si="454"/>
        <v/>
      </c>
      <c r="BA846" s="121" t="str">
        <f t="shared" ca="1" si="455"/>
        <v/>
      </c>
      <c r="BB846" s="53" t="str">
        <f t="shared" ca="1" si="456"/>
        <v/>
      </c>
      <c r="BC846" t="str">
        <f t="shared" ca="1" si="457"/>
        <v/>
      </c>
      <c r="BD846" s="121" t="str">
        <f t="shared" ca="1" si="458"/>
        <v/>
      </c>
      <c r="BE846" s="53" t="str">
        <f t="shared" ca="1" si="459"/>
        <v/>
      </c>
      <c r="BF846" t="str">
        <f t="shared" ca="1" si="460"/>
        <v/>
      </c>
      <c r="BG846" s="121" t="str">
        <f t="shared" ca="1" si="461"/>
        <v/>
      </c>
      <c r="BH846" s="53" t="str">
        <f t="shared" ca="1" si="462"/>
        <v/>
      </c>
    </row>
    <row r="847" spans="1:60" ht="15.75" thickBot="1" x14ac:dyDescent="0.3">
      <c r="A847" s="48"/>
      <c r="B847" s="48"/>
      <c r="C847" s="48"/>
      <c r="D847" s="48"/>
      <c r="E847" s="48"/>
      <c r="F847" s="48"/>
      <c r="G847" s="48"/>
      <c r="H847" s="48"/>
      <c r="I847" s="48"/>
      <c r="J847" s="220" t="str">
        <f>IF(ISBLANK($G847),"",VLOOKUP($G847,'Chp 3 - Condition Assessment'!$N$5:$R$1000,4,FALSE))</f>
        <v/>
      </c>
      <c r="K847" s="105" t="str">
        <f>IF(ISBLANK($G847),"",VLOOKUP($G847,'Chp 3 - Condition Assessment'!$N$5:$R$1000,5,FALSE))</f>
        <v/>
      </c>
      <c r="L847" s="32" t="str">
        <f t="shared" si="442"/>
        <v xml:space="preserve">  </v>
      </c>
      <c r="P847" t="b">
        <f t="shared" si="437"/>
        <v>0</v>
      </c>
      <c r="Q847" t="str">
        <f t="shared" si="440"/>
        <v/>
      </c>
      <c r="R847" s="53" t="str">
        <f t="shared" si="431"/>
        <v/>
      </c>
      <c r="S847" s="108" t="str">
        <f t="shared" si="432"/>
        <v/>
      </c>
      <c r="T847" s="81" t="str">
        <f t="shared" si="433"/>
        <v/>
      </c>
      <c r="U847" s="105" t="str">
        <f t="shared" ca="1" si="463"/>
        <v/>
      </c>
      <c r="V847" s="105" t="str">
        <f t="shared" ca="1" si="463"/>
        <v/>
      </c>
      <c r="W847" s="105" t="str">
        <f t="shared" ca="1" si="463"/>
        <v/>
      </c>
      <c r="X847" s="105" t="str">
        <f t="shared" ca="1" si="463"/>
        <v/>
      </c>
      <c r="Y847" s="105" t="str">
        <f t="shared" ca="1" si="463"/>
        <v/>
      </c>
      <c r="AB847" s="111" t="str">
        <f t="shared" si="435"/>
        <v xml:space="preserve"> </v>
      </c>
      <c r="AC847" s="135"/>
      <c r="AD847" s="136"/>
      <c r="AE847" s="118" t="str">
        <f t="shared" si="443"/>
        <v/>
      </c>
      <c r="AF847" s="135"/>
      <c r="AG847" s="136"/>
      <c r="AH847" s="118" t="str">
        <f t="shared" si="444"/>
        <v/>
      </c>
      <c r="AI847" s="135"/>
      <c r="AJ847" s="136"/>
      <c r="AK847" s="118" t="str">
        <f t="shared" si="445"/>
        <v/>
      </c>
      <c r="AL847" s="135"/>
      <c r="AM847" s="136"/>
      <c r="AN847" s="118" t="str">
        <f t="shared" si="446"/>
        <v/>
      </c>
      <c r="AO847" s="135"/>
      <c r="AP847" s="136"/>
      <c r="AQ847" s="118" t="str">
        <f t="shared" si="447"/>
        <v/>
      </c>
      <c r="AT847" s="111" t="str">
        <f t="shared" si="448"/>
        <v xml:space="preserve"> </v>
      </c>
      <c r="AU847" t="str">
        <f t="shared" ca="1" si="449"/>
        <v/>
      </c>
      <c r="AV847" s="53" t="str">
        <f t="shared" ca="1" si="450"/>
        <v/>
      </c>
      <c r="AW847" t="str">
        <f t="shared" ca="1" si="451"/>
        <v/>
      </c>
      <c r="AX847" s="121" t="str">
        <f t="shared" ca="1" si="452"/>
        <v/>
      </c>
      <c r="AY847" s="53" t="str">
        <f t="shared" ca="1" si="453"/>
        <v/>
      </c>
      <c r="AZ847" t="str">
        <f t="shared" ca="1" si="454"/>
        <v/>
      </c>
      <c r="BA847" s="121" t="str">
        <f t="shared" ca="1" si="455"/>
        <v/>
      </c>
      <c r="BB847" s="53" t="str">
        <f t="shared" ca="1" si="456"/>
        <v/>
      </c>
      <c r="BC847" t="str">
        <f t="shared" ca="1" si="457"/>
        <v/>
      </c>
      <c r="BD847" s="121" t="str">
        <f t="shared" ca="1" si="458"/>
        <v/>
      </c>
      <c r="BE847" s="53" t="str">
        <f t="shared" ca="1" si="459"/>
        <v/>
      </c>
      <c r="BF847" t="str">
        <f t="shared" ca="1" si="460"/>
        <v/>
      </c>
      <c r="BG847" s="121" t="str">
        <f t="shared" ca="1" si="461"/>
        <v/>
      </c>
      <c r="BH847" s="53" t="str">
        <f t="shared" ca="1" si="462"/>
        <v/>
      </c>
    </row>
    <row r="848" spans="1:60" ht="15.75" thickBot="1" x14ac:dyDescent="0.3">
      <c r="A848" s="48"/>
      <c r="B848" s="48"/>
      <c r="C848" s="48"/>
      <c r="D848" s="48"/>
      <c r="E848" s="48"/>
      <c r="F848" s="48"/>
      <c r="G848" s="48"/>
      <c r="H848" s="48"/>
      <c r="I848" s="48"/>
      <c r="J848" s="220" t="str">
        <f>IF(ISBLANK($G848),"",VLOOKUP($G848,'Chp 3 - Condition Assessment'!$N$5:$R$1000,4,FALSE))</f>
        <v/>
      </c>
      <c r="K848" s="105" t="str">
        <f>IF(ISBLANK($G848),"",VLOOKUP($G848,'Chp 3 - Condition Assessment'!$N$5:$R$1000,5,FALSE))</f>
        <v/>
      </c>
      <c r="L848" s="32" t="str">
        <f t="shared" si="442"/>
        <v xml:space="preserve">  </v>
      </c>
      <c r="P848" t="b">
        <f t="shared" si="437"/>
        <v>0</v>
      </c>
      <c r="Q848" t="str">
        <f t="shared" si="440"/>
        <v/>
      </c>
      <c r="R848" s="53" t="str">
        <f t="shared" si="431"/>
        <v/>
      </c>
      <c r="S848" s="108" t="str">
        <f t="shared" si="432"/>
        <v/>
      </c>
      <c r="T848" s="81" t="str">
        <f t="shared" si="433"/>
        <v/>
      </c>
      <c r="U848" s="105" t="str">
        <f t="shared" ca="1" si="463"/>
        <v/>
      </c>
      <c r="V848" s="105" t="str">
        <f t="shared" ca="1" si="463"/>
        <v/>
      </c>
      <c r="W848" s="105" t="str">
        <f t="shared" ca="1" si="463"/>
        <v/>
      </c>
      <c r="X848" s="105" t="str">
        <f t="shared" ca="1" si="463"/>
        <v/>
      </c>
      <c r="Y848" s="105" t="str">
        <f t="shared" ca="1" si="463"/>
        <v/>
      </c>
      <c r="AB848" s="111" t="str">
        <f t="shared" si="435"/>
        <v xml:space="preserve"> </v>
      </c>
      <c r="AC848" s="135"/>
      <c r="AD848" s="136"/>
      <c r="AE848" s="118" t="str">
        <f t="shared" si="443"/>
        <v/>
      </c>
      <c r="AF848" s="135"/>
      <c r="AG848" s="136"/>
      <c r="AH848" s="118" t="str">
        <f t="shared" si="444"/>
        <v/>
      </c>
      <c r="AI848" s="135"/>
      <c r="AJ848" s="136"/>
      <c r="AK848" s="118" t="str">
        <f t="shared" si="445"/>
        <v/>
      </c>
      <c r="AL848" s="135"/>
      <c r="AM848" s="136"/>
      <c r="AN848" s="118" t="str">
        <f t="shared" si="446"/>
        <v/>
      </c>
      <c r="AO848" s="135"/>
      <c r="AP848" s="136"/>
      <c r="AQ848" s="118" t="str">
        <f t="shared" si="447"/>
        <v/>
      </c>
      <c r="AT848" s="111" t="str">
        <f t="shared" si="448"/>
        <v xml:space="preserve"> </v>
      </c>
      <c r="AU848" t="str">
        <f t="shared" ca="1" si="449"/>
        <v/>
      </c>
      <c r="AV848" s="53" t="str">
        <f t="shared" ca="1" si="450"/>
        <v/>
      </c>
      <c r="AW848" t="str">
        <f t="shared" ca="1" si="451"/>
        <v/>
      </c>
      <c r="AX848" s="121" t="str">
        <f t="shared" ca="1" si="452"/>
        <v/>
      </c>
      <c r="AY848" s="53" t="str">
        <f t="shared" ca="1" si="453"/>
        <v/>
      </c>
      <c r="AZ848" t="str">
        <f t="shared" ca="1" si="454"/>
        <v/>
      </c>
      <c r="BA848" s="121" t="str">
        <f t="shared" ca="1" si="455"/>
        <v/>
      </c>
      <c r="BB848" s="53" t="str">
        <f t="shared" ca="1" si="456"/>
        <v/>
      </c>
      <c r="BC848" t="str">
        <f t="shared" ca="1" si="457"/>
        <v/>
      </c>
      <c r="BD848" s="121" t="str">
        <f t="shared" ca="1" si="458"/>
        <v/>
      </c>
      <c r="BE848" s="53" t="str">
        <f t="shared" ca="1" si="459"/>
        <v/>
      </c>
      <c r="BF848" t="str">
        <f t="shared" ca="1" si="460"/>
        <v/>
      </c>
      <c r="BG848" s="121" t="str">
        <f t="shared" ca="1" si="461"/>
        <v/>
      </c>
      <c r="BH848" s="53" t="str">
        <f t="shared" ca="1" si="462"/>
        <v/>
      </c>
    </row>
    <row r="849" spans="1:60" ht="15.75" thickBot="1" x14ac:dyDescent="0.3">
      <c r="A849" s="48"/>
      <c r="B849" s="48"/>
      <c r="C849" s="48"/>
      <c r="D849" s="48"/>
      <c r="E849" s="48"/>
      <c r="F849" s="48"/>
      <c r="G849" s="48"/>
      <c r="H849" s="48"/>
      <c r="I849" s="48"/>
      <c r="J849" s="220" t="str">
        <f>IF(ISBLANK($G849),"",VLOOKUP($G849,'Chp 3 - Condition Assessment'!$N$5:$R$1000,4,FALSE))</f>
        <v/>
      </c>
      <c r="K849" s="105" t="str">
        <f>IF(ISBLANK($G849),"",VLOOKUP($G849,'Chp 3 - Condition Assessment'!$N$5:$R$1000,5,FALSE))</f>
        <v/>
      </c>
      <c r="L849" s="32" t="str">
        <f t="shared" si="442"/>
        <v xml:space="preserve">  </v>
      </c>
      <c r="P849" t="b">
        <f t="shared" si="437"/>
        <v>0</v>
      </c>
      <c r="Q849" t="str">
        <f t="shared" si="440"/>
        <v/>
      </c>
      <c r="R849" s="53" t="str">
        <f t="shared" si="431"/>
        <v/>
      </c>
      <c r="S849" s="108" t="str">
        <f t="shared" si="432"/>
        <v/>
      </c>
      <c r="T849" s="81" t="str">
        <f t="shared" si="433"/>
        <v/>
      </c>
      <c r="U849" s="105" t="str">
        <f t="shared" ca="1" si="463"/>
        <v/>
      </c>
      <c r="V849" s="105" t="str">
        <f t="shared" ca="1" si="463"/>
        <v/>
      </c>
      <c r="W849" s="105" t="str">
        <f t="shared" ca="1" si="463"/>
        <v/>
      </c>
      <c r="X849" s="105" t="str">
        <f t="shared" ca="1" si="463"/>
        <v/>
      </c>
      <c r="Y849" s="105" t="str">
        <f t="shared" ca="1" si="463"/>
        <v/>
      </c>
      <c r="AB849" s="111" t="str">
        <f t="shared" si="435"/>
        <v xml:space="preserve"> </v>
      </c>
      <c r="AC849" s="135"/>
      <c r="AD849" s="136"/>
      <c r="AE849" s="118" t="str">
        <f t="shared" si="443"/>
        <v/>
      </c>
      <c r="AF849" s="135"/>
      <c r="AG849" s="136"/>
      <c r="AH849" s="118" t="str">
        <f t="shared" si="444"/>
        <v/>
      </c>
      <c r="AI849" s="135"/>
      <c r="AJ849" s="136"/>
      <c r="AK849" s="118" t="str">
        <f t="shared" si="445"/>
        <v/>
      </c>
      <c r="AL849" s="135"/>
      <c r="AM849" s="136"/>
      <c r="AN849" s="118" t="str">
        <f t="shared" si="446"/>
        <v/>
      </c>
      <c r="AO849" s="135"/>
      <c r="AP849" s="136"/>
      <c r="AQ849" s="118" t="str">
        <f t="shared" si="447"/>
        <v/>
      </c>
      <c r="AT849" s="111" t="str">
        <f t="shared" si="448"/>
        <v xml:space="preserve"> </v>
      </c>
      <c r="AU849" t="str">
        <f t="shared" ca="1" si="449"/>
        <v/>
      </c>
      <c r="AV849" s="53" t="str">
        <f t="shared" ca="1" si="450"/>
        <v/>
      </c>
      <c r="AW849" t="str">
        <f t="shared" ca="1" si="451"/>
        <v/>
      </c>
      <c r="AX849" s="121" t="str">
        <f t="shared" ca="1" si="452"/>
        <v/>
      </c>
      <c r="AY849" s="53" t="str">
        <f t="shared" ca="1" si="453"/>
        <v/>
      </c>
      <c r="AZ849" t="str">
        <f t="shared" ca="1" si="454"/>
        <v/>
      </c>
      <c r="BA849" s="121" t="str">
        <f t="shared" ca="1" si="455"/>
        <v/>
      </c>
      <c r="BB849" s="53" t="str">
        <f t="shared" ca="1" si="456"/>
        <v/>
      </c>
      <c r="BC849" t="str">
        <f t="shared" ca="1" si="457"/>
        <v/>
      </c>
      <c r="BD849" s="121" t="str">
        <f t="shared" ca="1" si="458"/>
        <v/>
      </c>
      <c r="BE849" s="53" t="str">
        <f t="shared" ca="1" si="459"/>
        <v/>
      </c>
      <c r="BF849" t="str">
        <f t="shared" ca="1" si="460"/>
        <v/>
      </c>
      <c r="BG849" s="121" t="str">
        <f t="shared" ca="1" si="461"/>
        <v/>
      </c>
      <c r="BH849" s="53" t="str">
        <f t="shared" ca="1" si="462"/>
        <v/>
      </c>
    </row>
    <row r="850" spans="1:60" ht="15.75" thickBot="1" x14ac:dyDescent="0.3">
      <c r="A850" s="48"/>
      <c r="B850" s="48"/>
      <c r="C850" s="48"/>
      <c r="D850" s="48"/>
      <c r="E850" s="48"/>
      <c r="F850" s="48"/>
      <c r="G850" s="48"/>
      <c r="H850" s="48"/>
      <c r="I850" s="48"/>
      <c r="J850" s="220" t="str">
        <f>IF(ISBLANK($G850),"",VLOOKUP($G850,'Chp 3 - Condition Assessment'!$N$5:$R$1000,4,FALSE))</f>
        <v/>
      </c>
      <c r="K850" s="105" t="str">
        <f>IF(ISBLANK($G850),"",VLOOKUP($G850,'Chp 3 - Condition Assessment'!$N$5:$R$1000,5,FALSE))</f>
        <v/>
      </c>
      <c r="L850" s="32" t="str">
        <f t="shared" si="442"/>
        <v xml:space="preserve">  </v>
      </c>
      <c r="P850" t="b">
        <f t="shared" si="437"/>
        <v>0</v>
      </c>
      <c r="Q850" t="str">
        <f t="shared" si="440"/>
        <v/>
      </c>
      <c r="R850" s="53" t="str">
        <f t="shared" si="431"/>
        <v/>
      </c>
      <c r="S850" s="108" t="str">
        <f t="shared" si="432"/>
        <v/>
      </c>
      <c r="T850" s="81" t="str">
        <f t="shared" si="433"/>
        <v/>
      </c>
      <c r="U850" s="105" t="str">
        <f t="shared" ca="1" si="463"/>
        <v/>
      </c>
      <c r="V850" s="105" t="str">
        <f t="shared" ca="1" si="463"/>
        <v/>
      </c>
      <c r="W850" s="105" t="str">
        <f t="shared" ca="1" si="463"/>
        <v/>
      </c>
      <c r="X850" s="105" t="str">
        <f t="shared" ca="1" si="463"/>
        <v/>
      </c>
      <c r="Y850" s="105" t="str">
        <f t="shared" ca="1" si="463"/>
        <v/>
      </c>
      <c r="AB850" s="111" t="str">
        <f t="shared" si="435"/>
        <v xml:space="preserve"> </v>
      </c>
      <c r="AC850" s="135"/>
      <c r="AD850" s="136"/>
      <c r="AE850" s="118" t="str">
        <f t="shared" si="443"/>
        <v/>
      </c>
      <c r="AF850" s="135"/>
      <c r="AG850" s="136"/>
      <c r="AH850" s="118" t="str">
        <f t="shared" si="444"/>
        <v/>
      </c>
      <c r="AI850" s="135"/>
      <c r="AJ850" s="136"/>
      <c r="AK850" s="118" t="str">
        <f t="shared" si="445"/>
        <v/>
      </c>
      <c r="AL850" s="135"/>
      <c r="AM850" s="136"/>
      <c r="AN850" s="118" t="str">
        <f t="shared" si="446"/>
        <v/>
      </c>
      <c r="AO850" s="135"/>
      <c r="AP850" s="136"/>
      <c r="AQ850" s="118" t="str">
        <f t="shared" si="447"/>
        <v/>
      </c>
      <c r="AT850" s="111" t="str">
        <f t="shared" si="448"/>
        <v xml:space="preserve"> </v>
      </c>
      <c r="AU850" t="str">
        <f t="shared" ca="1" si="449"/>
        <v/>
      </c>
      <c r="AV850" s="53" t="str">
        <f t="shared" ca="1" si="450"/>
        <v/>
      </c>
      <c r="AW850" t="str">
        <f t="shared" ca="1" si="451"/>
        <v/>
      </c>
      <c r="AX850" s="121" t="str">
        <f t="shared" ca="1" si="452"/>
        <v/>
      </c>
      <c r="AY850" s="53" t="str">
        <f t="shared" ca="1" si="453"/>
        <v/>
      </c>
      <c r="AZ850" t="str">
        <f t="shared" ca="1" si="454"/>
        <v/>
      </c>
      <c r="BA850" s="121" t="str">
        <f t="shared" ca="1" si="455"/>
        <v/>
      </c>
      <c r="BB850" s="53" t="str">
        <f t="shared" ca="1" si="456"/>
        <v/>
      </c>
      <c r="BC850" t="str">
        <f t="shared" ca="1" si="457"/>
        <v/>
      </c>
      <c r="BD850" s="121" t="str">
        <f t="shared" ca="1" si="458"/>
        <v/>
      </c>
      <c r="BE850" s="53" t="str">
        <f t="shared" ca="1" si="459"/>
        <v/>
      </c>
      <c r="BF850" t="str">
        <f t="shared" ca="1" si="460"/>
        <v/>
      </c>
      <c r="BG850" s="121" t="str">
        <f t="shared" ca="1" si="461"/>
        <v/>
      </c>
      <c r="BH850" s="53" t="str">
        <f t="shared" ca="1" si="462"/>
        <v/>
      </c>
    </row>
    <row r="851" spans="1:60" ht="15.75" thickBot="1" x14ac:dyDescent="0.3">
      <c r="A851" s="48"/>
      <c r="B851" s="48"/>
      <c r="C851" s="48"/>
      <c r="D851" s="48"/>
      <c r="E851" s="48"/>
      <c r="F851" s="48"/>
      <c r="G851" s="48"/>
      <c r="H851" s="48"/>
      <c r="I851" s="48"/>
      <c r="J851" s="220" t="str">
        <f>IF(ISBLANK($G851),"",VLOOKUP($G851,'Chp 3 - Condition Assessment'!$N$5:$R$1000,4,FALSE))</f>
        <v/>
      </c>
      <c r="K851" s="105" t="str">
        <f>IF(ISBLANK($G851),"",VLOOKUP($G851,'Chp 3 - Condition Assessment'!$N$5:$R$1000,5,FALSE))</f>
        <v/>
      </c>
      <c r="L851" s="32" t="str">
        <f t="shared" si="442"/>
        <v xml:space="preserve">  </v>
      </c>
      <c r="P851" t="b">
        <f t="shared" si="437"/>
        <v>0</v>
      </c>
      <c r="Q851" t="str">
        <f t="shared" si="440"/>
        <v/>
      </c>
      <c r="R851" s="53" t="str">
        <f t="shared" si="431"/>
        <v/>
      </c>
      <c r="S851" s="108" t="str">
        <f t="shared" si="432"/>
        <v/>
      </c>
      <c r="T851" s="81" t="str">
        <f t="shared" si="433"/>
        <v/>
      </c>
      <c r="U851" s="105" t="str">
        <f t="shared" ca="1" si="463"/>
        <v/>
      </c>
      <c r="V851" s="105" t="str">
        <f t="shared" ca="1" si="463"/>
        <v/>
      </c>
      <c r="W851" s="105" t="str">
        <f t="shared" ca="1" si="463"/>
        <v/>
      </c>
      <c r="X851" s="105" t="str">
        <f t="shared" ca="1" si="463"/>
        <v/>
      </c>
      <c r="Y851" s="105" t="str">
        <f t="shared" ca="1" si="463"/>
        <v/>
      </c>
      <c r="AB851" s="111" t="str">
        <f t="shared" si="435"/>
        <v xml:space="preserve"> </v>
      </c>
      <c r="AC851" s="135"/>
      <c r="AD851" s="136"/>
      <c r="AE851" s="118" t="str">
        <f t="shared" si="443"/>
        <v/>
      </c>
      <c r="AF851" s="135"/>
      <c r="AG851" s="136"/>
      <c r="AH851" s="118" t="str">
        <f t="shared" si="444"/>
        <v/>
      </c>
      <c r="AI851" s="135"/>
      <c r="AJ851" s="136"/>
      <c r="AK851" s="118" t="str">
        <f t="shared" si="445"/>
        <v/>
      </c>
      <c r="AL851" s="135"/>
      <c r="AM851" s="136"/>
      <c r="AN851" s="118" t="str">
        <f t="shared" si="446"/>
        <v/>
      </c>
      <c r="AO851" s="135"/>
      <c r="AP851" s="136"/>
      <c r="AQ851" s="118" t="str">
        <f t="shared" si="447"/>
        <v/>
      </c>
      <c r="AT851" s="111" t="str">
        <f t="shared" si="448"/>
        <v xml:space="preserve"> </v>
      </c>
      <c r="AU851" t="str">
        <f t="shared" ca="1" si="449"/>
        <v/>
      </c>
      <c r="AV851" s="53" t="str">
        <f t="shared" ca="1" si="450"/>
        <v/>
      </c>
      <c r="AW851" t="str">
        <f t="shared" ca="1" si="451"/>
        <v/>
      </c>
      <c r="AX851" s="121" t="str">
        <f t="shared" ca="1" si="452"/>
        <v/>
      </c>
      <c r="AY851" s="53" t="str">
        <f t="shared" ca="1" si="453"/>
        <v/>
      </c>
      <c r="AZ851" t="str">
        <f t="shared" ca="1" si="454"/>
        <v/>
      </c>
      <c r="BA851" s="121" t="str">
        <f t="shared" ca="1" si="455"/>
        <v/>
      </c>
      <c r="BB851" s="53" t="str">
        <f t="shared" ca="1" si="456"/>
        <v/>
      </c>
      <c r="BC851" t="str">
        <f t="shared" ca="1" si="457"/>
        <v/>
      </c>
      <c r="BD851" s="121" t="str">
        <f t="shared" ca="1" si="458"/>
        <v/>
      </c>
      <c r="BE851" s="53" t="str">
        <f t="shared" ca="1" si="459"/>
        <v/>
      </c>
      <c r="BF851" t="str">
        <f t="shared" ca="1" si="460"/>
        <v/>
      </c>
      <c r="BG851" s="121" t="str">
        <f t="shared" ca="1" si="461"/>
        <v/>
      </c>
      <c r="BH851" s="53" t="str">
        <f t="shared" ca="1" si="462"/>
        <v/>
      </c>
    </row>
    <row r="852" spans="1:60" ht="15.75" thickBot="1" x14ac:dyDescent="0.3">
      <c r="A852" s="48"/>
      <c r="B852" s="48"/>
      <c r="C852" s="48"/>
      <c r="D852" s="48"/>
      <c r="E852" s="48"/>
      <c r="F852" s="48"/>
      <c r="G852" s="48"/>
      <c r="H852" s="48"/>
      <c r="I852" s="48"/>
      <c r="J852" s="220" t="str">
        <f>IF(ISBLANK($G852),"",VLOOKUP($G852,'Chp 3 - Condition Assessment'!$N$5:$R$1000,4,FALSE))</f>
        <v/>
      </c>
      <c r="K852" s="105" t="str">
        <f>IF(ISBLANK($G852),"",VLOOKUP($G852,'Chp 3 - Condition Assessment'!$N$5:$R$1000,5,FALSE))</f>
        <v/>
      </c>
      <c r="L852" s="32" t="str">
        <f t="shared" si="442"/>
        <v xml:space="preserve">  </v>
      </c>
      <c r="P852" t="b">
        <f t="shared" si="437"/>
        <v>0</v>
      </c>
      <c r="Q852" t="str">
        <f t="shared" si="440"/>
        <v/>
      </c>
      <c r="R852" s="53" t="str">
        <f t="shared" si="431"/>
        <v/>
      </c>
      <c r="S852" s="108" t="str">
        <f t="shared" si="432"/>
        <v/>
      </c>
      <c r="T852" s="81" t="str">
        <f t="shared" si="433"/>
        <v/>
      </c>
      <c r="U852" s="105" t="str">
        <f t="shared" ca="1" si="463"/>
        <v/>
      </c>
      <c r="V852" s="105" t="str">
        <f t="shared" ca="1" si="463"/>
        <v/>
      </c>
      <c r="W852" s="105" t="str">
        <f t="shared" ca="1" si="463"/>
        <v/>
      </c>
      <c r="X852" s="105" t="str">
        <f t="shared" ca="1" si="463"/>
        <v/>
      </c>
      <c r="Y852" s="105" t="str">
        <f t="shared" ca="1" si="463"/>
        <v/>
      </c>
      <c r="AB852" s="111" t="str">
        <f t="shared" si="435"/>
        <v xml:space="preserve"> </v>
      </c>
      <c r="AC852" s="135"/>
      <c r="AD852" s="136"/>
      <c r="AE852" s="118" t="str">
        <f t="shared" si="443"/>
        <v/>
      </c>
      <c r="AF852" s="135"/>
      <c r="AG852" s="136"/>
      <c r="AH852" s="118" t="str">
        <f t="shared" si="444"/>
        <v/>
      </c>
      <c r="AI852" s="135"/>
      <c r="AJ852" s="136"/>
      <c r="AK852" s="118" t="str">
        <f t="shared" si="445"/>
        <v/>
      </c>
      <c r="AL852" s="135"/>
      <c r="AM852" s="136"/>
      <c r="AN852" s="118" t="str">
        <f t="shared" si="446"/>
        <v/>
      </c>
      <c r="AO852" s="135"/>
      <c r="AP852" s="136"/>
      <c r="AQ852" s="118" t="str">
        <f t="shared" si="447"/>
        <v/>
      </c>
      <c r="AT852" s="111" t="str">
        <f t="shared" si="448"/>
        <v xml:space="preserve"> </v>
      </c>
      <c r="AU852" t="str">
        <f t="shared" ca="1" si="449"/>
        <v/>
      </c>
      <c r="AV852" s="53" t="str">
        <f t="shared" ca="1" si="450"/>
        <v/>
      </c>
      <c r="AW852" t="str">
        <f t="shared" ca="1" si="451"/>
        <v/>
      </c>
      <c r="AX852" s="121" t="str">
        <f t="shared" ca="1" si="452"/>
        <v/>
      </c>
      <c r="AY852" s="53" t="str">
        <f t="shared" ca="1" si="453"/>
        <v/>
      </c>
      <c r="AZ852" t="str">
        <f t="shared" ca="1" si="454"/>
        <v/>
      </c>
      <c r="BA852" s="121" t="str">
        <f t="shared" ca="1" si="455"/>
        <v/>
      </c>
      <c r="BB852" s="53" t="str">
        <f t="shared" ca="1" si="456"/>
        <v/>
      </c>
      <c r="BC852" t="str">
        <f t="shared" ca="1" si="457"/>
        <v/>
      </c>
      <c r="BD852" s="121" t="str">
        <f t="shared" ca="1" si="458"/>
        <v/>
      </c>
      <c r="BE852" s="53" t="str">
        <f t="shared" ca="1" si="459"/>
        <v/>
      </c>
      <c r="BF852" t="str">
        <f t="shared" ca="1" si="460"/>
        <v/>
      </c>
      <c r="BG852" s="121" t="str">
        <f t="shared" ca="1" si="461"/>
        <v/>
      </c>
      <c r="BH852" s="53" t="str">
        <f t="shared" ca="1" si="462"/>
        <v/>
      </c>
    </row>
    <row r="853" spans="1:60" ht="15.75" thickBot="1" x14ac:dyDescent="0.3">
      <c r="A853" s="48"/>
      <c r="B853" s="48"/>
      <c r="C853" s="48"/>
      <c r="D853" s="48"/>
      <c r="E853" s="48"/>
      <c r="F853" s="48"/>
      <c r="G853" s="48"/>
      <c r="H853" s="48"/>
      <c r="I853" s="48"/>
      <c r="J853" s="220" t="str">
        <f>IF(ISBLANK($G853),"",VLOOKUP($G853,'Chp 3 - Condition Assessment'!$N$5:$R$1000,4,FALSE))</f>
        <v/>
      </c>
      <c r="K853" s="105" t="str">
        <f>IF(ISBLANK($G853),"",VLOOKUP($G853,'Chp 3 - Condition Assessment'!$N$5:$R$1000,5,FALSE))</f>
        <v/>
      </c>
      <c r="L853" s="32" t="str">
        <f t="shared" si="442"/>
        <v xml:space="preserve">  </v>
      </c>
      <c r="P853" t="b">
        <f t="shared" si="437"/>
        <v>0</v>
      </c>
      <c r="Q853" t="str">
        <f t="shared" si="440"/>
        <v/>
      </c>
      <c r="R853" s="53" t="str">
        <f t="shared" si="431"/>
        <v/>
      </c>
      <c r="S853" s="108" t="str">
        <f t="shared" si="432"/>
        <v/>
      </c>
      <c r="T853" s="81" t="str">
        <f t="shared" si="433"/>
        <v/>
      </c>
      <c r="U853" s="105" t="str">
        <f t="shared" ca="1" si="463"/>
        <v/>
      </c>
      <c r="V853" s="105" t="str">
        <f t="shared" ca="1" si="463"/>
        <v/>
      </c>
      <c r="W853" s="105" t="str">
        <f t="shared" ca="1" si="463"/>
        <v/>
      </c>
      <c r="X853" s="105" t="str">
        <f t="shared" ca="1" si="463"/>
        <v/>
      </c>
      <c r="Y853" s="105" t="str">
        <f t="shared" ca="1" si="463"/>
        <v/>
      </c>
      <c r="AB853" s="111" t="str">
        <f t="shared" si="435"/>
        <v xml:space="preserve"> </v>
      </c>
      <c r="AC853" s="135"/>
      <c r="AD853" s="136"/>
      <c r="AE853" s="118" t="str">
        <f t="shared" si="443"/>
        <v/>
      </c>
      <c r="AF853" s="135"/>
      <c r="AG853" s="136"/>
      <c r="AH853" s="118" t="str">
        <f t="shared" si="444"/>
        <v/>
      </c>
      <c r="AI853" s="135"/>
      <c r="AJ853" s="136"/>
      <c r="AK853" s="118" t="str">
        <f t="shared" si="445"/>
        <v/>
      </c>
      <c r="AL853" s="135"/>
      <c r="AM853" s="136"/>
      <c r="AN853" s="118" t="str">
        <f t="shared" si="446"/>
        <v/>
      </c>
      <c r="AO853" s="135"/>
      <c r="AP853" s="136"/>
      <c r="AQ853" s="118" t="str">
        <f t="shared" si="447"/>
        <v/>
      </c>
      <c r="AT853" s="111" t="str">
        <f t="shared" si="448"/>
        <v xml:space="preserve"> </v>
      </c>
      <c r="AU853" t="str">
        <f t="shared" ca="1" si="449"/>
        <v/>
      </c>
      <c r="AV853" s="53" t="str">
        <f t="shared" ca="1" si="450"/>
        <v/>
      </c>
      <c r="AW853" t="str">
        <f t="shared" ca="1" si="451"/>
        <v/>
      </c>
      <c r="AX853" s="121" t="str">
        <f t="shared" ca="1" si="452"/>
        <v/>
      </c>
      <c r="AY853" s="53" t="str">
        <f t="shared" ca="1" si="453"/>
        <v/>
      </c>
      <c r="AZ853" t="str">
        <f t="shared" ca="1" si="454"/>
        <v/>
      </c>
      <c r="BA853" s="121" t="str">
        <f t="shared" ca="1" si="455"/>
        <v/>
      </c>
      <c r="BB853" s="53" t="str">
        <f t="shared" ca="1" si="456"/>
        <v/>
      </c>
      <c r="BC853" t="str">
        <f t="shared" ca="1" si="457"/>
        <v/>
      </c>
      <c r="BD853" s="121" t="str">
        <f t="shared" ca="1" si="458"/>
        <v/>
      </c>
      <c r="BE853" s="53" t="str">
        <f t="shared" ca="1" si="459"/>
        <v/>
      </c>
      <c r="BF853" t="str">
        <f t="shared" ca="1" si="460"/>
        <v/>
      </c>
      <c r="BG853" s="121" t="str">
        <f t="shared" ca="1" si="461"/>
        <v/>
      </c>
      <c r="BH853" s="53" t="str">
        <f t="shared" ca="1" si="462"/>
        <v/>
      </c>
    </row>
    <row r="854" spans="1:60" ht="15.75" thickBot="1" x14ac:dyDescent="0.3">
      <c r="A854" s="48"/>
      <c r="B854" s="48"/>
      <c r="C854" s="48"/>
      <c r="D854" s="48"/>
      <c r="E854" s="48"/>
      <c r="F854" s="48"/>
      <c r="G854" s="48"/>
      <c r="H854" s="48"/>
      <c r="I854" s="48"/>
      <c r="J854" s="220" t="str">
        <f>IF(ISBLANK($G854),"",VLOOKUP($G854,'Chp 3 - Condition Assessment'!$N$5:$R$1000,4,FALSE))</f>
        <v/>
      </c>
      <c r="K854" s="105" t="str">
        <f>IF(ISBLANK($G854),"",VLOOKUP($G854,'Chp 3 - Condition Assessment'!$N$5:$R$1000,5,FALSE))</f>
        <v/>
      </c>
      <c r="L854" s="32" t="str">
        <f t="shared" si="442"/>
        <v xml:space="preserve">  </v>
      </c>
      <c r="P854" t="b">
        <f t="shared" si="437"/>
        <v>0</v>
      </c>
      <c r="Q854" t="str">
        <f t="shared" si="440"/>
        <v/>
      </c>
      <c r="R854" s="53" t="str">
        <f t="shared" si="431"/>
        <v/>
      </c>
      <c r="S854" s="108" t="str">
        <f t="shared" si="432"/>
        <v/>
      </c>
      <c r="T854" s="81" t="str">
        <f t="shared" si="433"/>
        <v/>
      </c>
      <c r="U854" s="105" t="str">
        <f t="shared" ca="1" si="463"/>
        <v/>
      </c>
      <c r="V854" s="105" t="str">
        <f t="shared" ca="1" si="463"/>
        <v/>
      </c>
      <c r="W854" s="105" t="str">
        <f t="shared" ca="1" si="463"/>
        <v/>
      </c>
      <c r="X854" s="105" t="str">
        <f t="shared" ca="1" si="463"/>
        <v/>
      </c>
      <c r="Y854" s="105" t="str">
        <f t="shared" ca="1" si="463"/>
        <v/>
      </c>
      <c r="AB854" s="111" t="str">
        <f t="shared" si="435"/>
        <v xml:space="preserve"> </v>
      </c>
      <c r="AC854" s="135"/>
      <c r="AD854" s="136"/>
      <c r="AE854" s="118" t="str">
        <f t="shared" si="443"/>
        <v/>
      </c>
      <c r="AF854" s="135"/>
      <c r="AG854" s="136"/>
      <c r="AH854" s="118" t="str">
        <f t="shared" si="444"/>
        <v/>
      </c>
      <c r="AI854" s="135"/>
      <c r="AJ854" s="136"/>
      <c r="AK854" s="118" t="str">
        <f t="shared" si="445"/>
        <v/>
      </c>
      <c r="AL854" s="135"/>
      <c r="AM854" s="136"/>
      <c r="AN854" s="118" t="str">
        <f t="shared" si="446"/>
        <v/>
      </c>
      <c r="AO854" s="135"/>
      <c r="AP854" s="136"/>
      <c r="AQ854" s="118" t="str">
        <f t="shared" si="447"/>
        <v/>
      </c>
      <c r="AT854" s="111" t="str">
        <f t="shared" si="448"/>
        <v xml:space="preserve"> </v>
      </c>
      <c r="AU854" t="str">
        <f t="shared" ca="1" si="449"/>
        <v/>
      </c>
      <c r="AV854" s="53" t="str">
        <f t="shared" ca="1" si="450"/>
        <v/>
      </c>
      <c r="AW854" t="str">
        <f t="shared" ca="1" si="451"/>
        <v/>
      </c>
      <c r="AX854" s="121" t="str">
        <f t="shared" ca="1" si="452"/>
        <v/>
      </c>
      <c r="AY854" s="53" t="str">
        <f t="shared" ca="1" si="453"/>
        <v/>
      </c>
      <c r="AZ854" t="str">
        <f t="shared" ca="1" si="454"/>
        <v/>
      </c>
      <c r="BA854" s="121" t="str">
        <f t="shared" ca="1" si="455"/>
        <v/>
      </c>
      <c r="BB854" s="53" t="str">
        <f t="shared" ca="1" si="456"/>
        <v/>
      </c>
      <c r="BC854" t="str">
        <f t="shared" ca="1" si="457"/>
        <v/>
      </c>
      <c r="BD854" s="121" t="str">
        <f t="shared" ca="1" si="458"/>
        <v/>
      </c>
      <c r="BE854" s="53" t="str">
        <f t="shared" ca="1" si="459"/>
        <v/>
      </c>
      <c r="BF854" t="str">
        <f t="shared" ca="1" si="460"/>
        <v/>
      </c>
      <c r="BG854" s="121" t="str">
        <f t="shared" ca="1" si="461"/>
        <v/>
      </c>
      <c r="BH854" s="53" t="str">
        <f t="shared" ca="1" si="462"/>
        <v/>
      </c>
    </row>
    <row r="855" spans="1:60" ht="15.75" thickBot="1" x14ac:dyDescent="0.3">
      <c r="A855" s="48"/>
      <c r="B855" s="48"/>
      <c r="C855" s="48"/>
      <c r="D855" s="48"/>
      <c r="E855" s="48"/>
      <c r="F855" s="48"/>
      <c r="G855" s="48"/>
      <c r="H855" s="48"/>
      <c r="I855" s="48"/>
      <c r="J855" s="220" t="str">
        <f>IF(ISBLANK($G855),"",VLOOKUP($G855,'Chp 3 - Condition Assessment'!$N$5:$R$1000,4,FALSE))</f>
        <v/>
      </c>
      <c r="K855" s="105" t="str">
        <f>IF(ISBLANK($G855),"",VLOOKUP($G855,'Chp 3 - Condition Assessment'!$N$5:$R$1000,5,FALSE))</f>
        <v/>
      </c>
      <c r="L855" s="32" t="str">
        <f t="shared" si="442"/>
        <v xml:space="preserve">  </v>
      </c>
      <c r="P855" t="b">
        <f t="shared" si="437"/>
        <v>0</v>
      </c>
      <c r="Q855" t="str">
        <f t="shared" si="440"/>
        <v/>
      </c>
      <c r="R855" s="53" t="str">
        <f t="shared" si="431"/>
        <v/>
      </c>
      <c r="S855" s="108" t="str">
        <f t="shared" si="432"/>
        <v/>
      </c>
      <c r="T855" s="81" t="str">
        <f t="shared" si="433"/>
        <v/>
      </c>
      <c r="U855" s="105" t="str">
        <f t="shared" ca="1" si="463"/>
        <v/>
      </c>
      <c r="V855" s="105" t="str">
        <f t="shared" ca="1" si="463"/>
        <v/>
      </c>
      <c r="W855" s="105" t="str">
        <f t="shared" ca="1" si="463"/>
        <v/>
      </c>
      <c r="X855" s="105" t="str">
        <f t="shared" ca="1" si="463"/>
        <v/>
      </c>
      <c r="Y855" s="105" t="str">
        <f t="shared" ca="1" si="463"/>
        <v/>
      </c>
      <c r="AB855" s="111" t="str">
        <f t="shared" si="435"/>
        <v xml:space="preserve"> </v>
      </c>
      <c r="AC855" s="135"/>
      <c r="AD855" s="136"/>
      <c r="AE855" s="118" t="str">
        <f t="shared" si="443"/>
        <v/>
      </c>
      <c r="AF855" s="135"/>
      <c r="AG855" s="136"/>
      <c r="AH855" s="118" t="str">
        <f t="shared" si="444"/>
        <v/>
      </c>
      <c r="AI855" s="135"/>
      <c r="AJ855" s="136"/>
      <c r="AK855" s="118" t="str">
        <f t="shared" si="445"/>
        <v/>
      </c>
      <c r="AL855" s="135"/>
      <c r="AM855" s="136"/>
      <c r="AN855" s="118" t="str">
        <f t="shared" si="446"/>
        <v/>
      </c>
      <c r="AO855" s="135"/>
      <c r="AP855" s="136"/>
      <c r="AQ855" s="118" t="str">
        <f t="shared" si="447"/>
        <v/>
      </c>
      <c r="AT855" s="111" t="str">
        <f t="shared" si="448"/>
        <v xml:space="preserve"> </v>
      </c>
      <c r="AU855" t="str">
        <f t="shared" ca="1" si="449"/>
        <v/>
      </c>
      <c r="AV855" s="53" t="str">
        <f t="shared" ca="1" si="450"/>
        <v/>
      </c>
      <c r="AW855" t="str">
        <f t="shared" ca="1" si="451"/>
        <v/>
      </c>
      <c r="AX855" s="121" t="str">
        <f t="shared" ca="1" si="452"/>
        <v/>
      </c>
      <c r="AY855" s="53" t="str">
        <f t="shared" ca="1" si="453"/>
        <v/>
      </c>
      <c r="AZ855" t="str">
        <f t="shared" ca="1" si="454"/>
        <v/>
      </c>
      <c r="BA855" s="121" t="str">
        <f t="shared" ca="1" si="455"/>
        <v/>
      </c>
      <c r="BB855" s="53" t="str">
        <f t="shared" ca="1" si="456"/>
        <v/>
      </c>
      <c r="BC855" t="str">
        <f t="shared" ca="1" si="457"/>
        <v/>
      </c>
      <c r="BD855" s="121" t="str">
        <f t="shared" ca="1" si="458"/>
        <v/>
      </c>
      <c r="BE855" s="53" t="str">
        <f t="shared" ca="1" si="459"/>
        <v/>
      </c>
      <c r="BF855" t="str">
        <f t="shared" ca="1" si="460"/>
        <v/>
      </c>
      <c r="BG855" s="121" t="str">
        <f t="shared" ca="1" si="461"/>
        <v/>
      </c>
      <c r="BH855" s="53" t="str">
        <f t="shared" ca="1" si="462"/>
        <v/>
      </c>
    </row>
    <row r="856" spans="1:60" ht="15.75" thickBot="1" x14ac:dyDescent="0.3">
      <c r="A856" s="48"/>
      <c r="B856" s="48"/>
      <c r="C856" s="48"/>
      <c r="D856" s="48"/>
      <c r="E856" s="48"/>
      <c r="F856" s="48"/>
      <c r="G856" s="48"/>
      <c r="H856" s="48"/>
      <c r="I856" s="48"/>
      <c r="J856" s="220" t="str">
        <f>IF(ISBLANK($G856),"",VLOOKUP($G856,'Chp 3 - Condition Assessment'!$N$5:$R$1000,4,FALSE))</f>
        <v/>
      </c>
      <c r="K856" s="105" t="str">
        <f>IF(ISBLANK($G856),"",VLOOKUP($G856,'Chp 3 - Condition Assessment'!$N$5:$R$1000,5,FALSE))</f>
        <v/>
      </c>
      <c r="L856" s="32" t="str">
        <f t="shared" si="442"/>
        <v xml:space="preserve">  </v>
      </c>
      <c r="P856" t="b">
        <f t="shared" si="437"/>
        <v>0</v>
      </c>
      <c r="Q856" t="str">
        <f t="shared" si="440"/>
        <v/>
      </c>
      <c r="R856" s="53" t="str">
        <f t="shared" si="431"/>
        <v/>
      </c>
      <c r="S856" s="108" t="str">
        <f t="shared" si="432"/>
        <v/>
      </c>
      <c r="T856" s="81" t="str">
        <f t="shared" si="433"/>
        <v/>
      </c>
      <c r="U856" s="105" t="str">
        <f t="shared" ref="U856:Y865" ca="1" si="464">IFERROR(IF((U$10-$S856)&lt;=$T856,$Q856,0),"")</f>
        <v/>
      </c>
      <c r="V856" s="105" t="str">
        <f t="shared" ca="1" si="464"/>
        <v/>
      </c>
      <c r="W856" s="105" t="str">
        <f t="shared" ca="1" si="464"/>
        <v/>
      </c>
      <c r="X856" s="105" t="str">
        <f t="shared" ca="1" si="464"/>
        <v/>
      </c>
      <c r="Y856" s="105" t="str">
        <f t="shared" ca="1" si="464"/>
        <v/>
      </c>
      <c r="AB856" s="111" t="str">
        <f t="shared" si="435"/>
        <v xml:space="preserve"> </v>
      </c>
      <c r="AC856" s="135"/>
      <c r="AD856" s="136"/>
      <c r="AE856" s="118" t="str">
        <f t="shared" si="443"/>
        <v/>
      </c>
      <c r="AF856" s="135"/>
      <c r="AG856" s="136"/>
      <c r="AH856" s="118" t="str">
        <f t="shared" si="444"/>
        <v/>
      </c>
      <c r="AI856" s="135"/>
      <c r="AJ856" s="136"/>
      <c r="AK856" s="118" t="str">
        <f t="shared" si="445"/>
        <v/>
      </c>
      <c r="AL856" s="135"/>
      <c r="AM856" s="136"/>
      <c r="AN856" s="118" t="str">
        <f t="shared" si="446"/>
        <v/>
      </c>
      <c r="AO856" s="135"/>
      <c r="AP856" s="136"/>
      <c r="AQ856" s="118" t="str">
        <f t="shared" si="447"/>
        <v/>
      </c>
      <c r="AT856" s="111" t="str">
        <f t="shared" si="448"/>
        <v xml:space="preserve"> </v>
      </c>
      <c r="AU856" t="str">
        <f t="shared" ca="1" si="449"/>
        <v/>
      </c>
      <c r="AV856" s="53" t="str">
        <f t="shared" ca="1" si="450"/>
        <v/>
      </c>
      <c r="AW856" t="str">
        <f t="shared" ca="1" si="451"/>
        <v/>
      </c>
      <c r="AX856" s="121" t="str">
        <f t="shared" ca="1" si="452"/>
        <v/>
      </c>
      <c r="AY856" s="53" t="str">
        <f t="shared" ca="1" si="453"/>
        <v/>
      </c>
      <c r="AZ856" t="str">
        <f t="shared" ca="1" si="454"/>
        <v/>
      </c>
      <c r="BA856" s="121" t="str">
        <f t="shared" ca="1" si="455"/>
        <v/>
      </c>
      <c r="BB856" s="53" t="str">
        <f t="shared" ca="1" si="456"/>
        <v/>
      </c>
      <c r="BC856" t="str">
        <f t="shared" ca="1" si="457"/>
        <v/>
      </c>
      <c r="BD856" s="121" t="str">
        <f t="shared" ca="1" si="458"/>
        <v/>
      </c>
      <c r="BE856" s="53" t="str">
        <f t="shared" ca="1" si="459"/>
        <v/>
      </c>
      <c r="BF856" t="str">
        <f t="shared" ca="1" si="460"/>
        <v/>
      </c>
      <c r="BG856" s="121" t="str">
        <f t="shared" ca="1" si="461"/>
        <v/>
      </c>
      <c r="BH856" s="53" t="str">
        <f t="shared" ca="1" si="462"/>
        <v/>
      </c>
    </row>
    <row r="857" spans="1:60" ht="15.75" thickBot="1" x14ac:dyDescent="0.3">
      <c r="A857" s="48"/>
      <c r="B857" s="48"/>
      <c r="C857" s="48"/>
      <c r="D857" s="48"/>
      <c r="E857" s="48"/>
      <c r="F857" s="48"/>
      <c r="G857" s="48"/>
      <c r="H857" s="48"/>
      <c r="I857" s="48"/>
      <c r="J857" s="220" t="str">
        <f>IF(ISBLANK($G857),"",VLOOKUP($G857,'Chp 3 - Condition Assessment'!$N$5:$R$1000,4,FALSE))</f>
        <v/>
      </c>
      <c r="K857" s="105" t="str">
        <f>IF(ISBLANK($G857),"",VLOOKUP($G857,'Chp 3 - Condition Assessment'!$N$5:$R$1000,5,FALSE))</f>
        <v/>
      </c>
      <c r="L857" s="32" t="str">
        <f t="shared" si="442"/>
        <v xml:space="preserve">  </v>
      </c>
      <c r="P857" t="b">
        <f t="shared" si="437"/>
        <v>0</v>
      </c>
      <c r="Q857" t="str">
        <f t="shared" si="440"/>
        <v/>
      </c>
      <c r="R857" s="53" t="str">
        <f t="shared" si="431"/>
        <v/>
      </c>
      <c r="S857" s="108" t="str">
        <f t="shared" si="432"/>
        <v/>
      </c>
      <c r="T857" s="81" t="str">
        <f t="shared" si="433"/>
        <v/>
      </c>
      <c r="U857" s="105" t="str">
        <f t="shared" ca="1" si="464"/>
        <v/>
      </c>
      <c r="V857" s="105" t="str">
        <f t="shared" ca="1" si="464"/>
        <v/>
      </c>
      <c r="W857" s="105" t="str">
        <f t="shared" ca="1" si="464"/>
        <v/>
      </c>
      <c r="X857" s="105" t="str">
        <f t="shared" ca="1" si="464"/>
        <v/>
      </c>
      <c r="Y857" s="105" t="str">
        <f t="shared" ca="1" si="464"/>
        <v/>
      </c>
      <c r="AB857" s="111" t="str">
        <f t="shared" si="435"/>
        <v xml:space="preserve"> </v>
      </c>
      <c r="AC857" s="135"/>
      <c r="AD857" s="136"/>
      <c r="AE857" s="118" t="str">
        <f t="shared" si="443"/>
        <v/>
      </c>
      <c r="AF857" s="135"/>
      <c r="AG857" s="136"/>
      <c r="AH857" s="118" t="str">
        <f t="shared" si="444"/>
        <v/>
      </c>
      <c r="AI857" s="135"/>
      <c r="AJ857" s="136"/>
      <c r="AK857" s="118" t="str">
        <f t="shared" si="445"/>
        <v/>
      </c>
      <c r="AL857" s="135"/>
      <c r="AM857" s="136"/>
      <c r="AN857" s="118" t="str">
        <f t="shared" si="446"/>
        <v/>
      </c>
      <c r="AO857" s="135"/>
      <c r="AP857" s="136"/>
      <c r="AQ857" s="118" t="str">
        <f t="shared" si="447"/>
        <v/>
      </c>
      <c r="AT857" s="111" t="str">
        <f t="shared" si="448"/>
        <v xml:space="preserve"> </v>
      </c>
      <c r="AU857" t="str">
        <f t="shared" ca="1" si="449"/>
        <v/>
      </c>
      <c r="AV857" s="53" t="str">
        <f t="shared" ca="1" si="450"/>
        <v/>
      </c>
      <c r="AW857" t="str">
        <f t="shared" ca="1" si="451"/>
        <v/>
      </c>
      <c r="AX857" s="121" t="str">
        <f t="shared" ca="1" si="452"/>
        <v/>
      </c>
      <c r="AY857" s="53" t="str">
        <f t="shared" ca="1" si="453"/>
        <v/>
      </c>
      <c r="AZ857" t="str">
        <f t="shared" ca="1" si="454"/>
        <v/>
      </c>
      <c r="BA857" s="121" t="str">
        <f t="shared" ca="1" si="455"/>
        <v/>
      </c>
      <c r="BB857" s="53" t="str">
        <f t="shared" ca="1" si="456"/>
        <v/>
      </c>
      <c r="BC857" t="str">
        <f t="shared" ca="1" si="457"/>
        <v/>
      </c>
      <c r="BD857" s="121" t="str">
        <f t="shared" ca="1" si="458"/>
        <v/>
      </c>
      <c r="BE857" s="53" t="str">
        <f t="shared" ca="1" si="459"/>
        <v/>
      </c>
      <c r="BF857" t="str">
        <f t="shared" ca="1" si="460"/>
        <v/>
      </c>
      <c r="BG857" s="121" t="str">
        <f t="shared" ca="1" si="461"/>
        <v/>
      </c>
      <c r="BH857" s="53" t="str">
        <f t="shared" ca="1" si="462"/>
        <v/>
      </c>
    </row>
    <row r="858" spans="1:60" ht="15.75" thickBot="1" x14ac:dyDescent="0.3">
      <c r="A858" s="48"/>
      <c r="B858" s="48"/>
      <c r="C858" s="48"/>
      <c r="D858" s="48"/>
      <c r="E858" s="48"/>
      <c r="F858" s="48"/>
      <c r="G858" s="48"/>
      <c r="H858" s="48"/>
      <c r="I858" s="48"/>
      <c r="J858" s="220" t="str">
        <f>IF(ISBLANK($G858),"",VLOOKUP($G858,'Chp 3 - Condition Assessment'!$N$5:$R$1000,4,FALSE))</f>
        <v/>
      </c>
      <c r="K858" s="105" t="str">
        <f>IF(ISBLANK($G858),"",VLOOKUP($G858,'Chp 3 - Condition Assessment'!$N$5:$R$1000,5,FALSE))</f>
        <v/>
      </c>
      <c r="L858" s="32" t="str">
        <f t="shared" si="442"/>
        <v xml:space="preserve">  </v>
      </c>
      <c r="P858" t="b">
        <f t="shared" si="437"/>
        <v>0</v>
      </c>
      <c r="Q858" t="str">
        <f t="shared" si="440"/>
        <v/>
      </c>
      <c r="R858" s="53" t="str">
        <f t="shared" ref="R858:R921" si="465">IFERROR(IF(OR(ISBLANK(O858),O858="Grand Total"),"",AVERAGEIF(L:L,O858,J:J)),"")</f>
        <v/>
      </c>
      <c r="S858" s="108" t="str">
        <f t="shared" ref="S858:S921" si="466">IF(OR(ISBLANK(O858),O858="Grand Total"),"",LEFT(O858,4))</f>
        <v/>
      </c>
      <c r="T858" s="81" t="str">
        <f t="shared" ref="T858:T921" si="467">IFERROR(IF(ISBLANK(O858),"",AVERAGEIF(L:L,O858,K:K)),"")</f>
        <v/>
      </c>
      <c r="U858" s="105" t="str">
        <f t="shared" ca="1" si="464"/>
        <v/>
      </c>
      <c r="V858" s="105" t="str">
        <f t="shared" ca="1" si="464"/>
        <v/>
      </c>
      <c r="W858" s="105" t="str">
        <f t="shared" ca="1" si="464"/>
        <v/>
      </c>
      <c r="X858" s="105" t="str">
        <f t="shared" ca="1" si="464"/>
        <v/>
      </c>
      <c r="Y858" s="105" t="str">
        <f t="shared" ca="1" si="464"/>
        <v/>
      </c>
      <c r="AB858" s="111" t="str">
        <f t="shared" si="435"/>
        <v xml:space="preserve"> </v>
      </c>
      <c r="AC858" s="135"/>
      <c r="AD858" s="136"/>
      <c r="AE858" s="118" t="str">
        <f t="shared" si="443"/>
        <v/>
      </c>
      <c r="AF858" s="135"/>
      <c r="AG858" s="136"/>
      <c r="AH858" s="118" t="str">
        <f t="shared" si="444"/>
        <v/>
      </c>
      <c r="AI858" s="135"/>
      <c r="AJ858" s="136"/>
      <c r="AK858" s="118" t="str">
        <f t="shared" si="445"/>
        <v/>
      </c>
      <c r="AL858" s="135"/>
      <c r="AM858" s="136"/>
      <c r="AN858" s="118" t="str">
        <f t="shared" si="446"/>
        <v/>
      </c>
      <c r="AO858" s="135"/>
      <c r="AP858" s="136"/>
      <c r="AQ858" s="118" t="str">
        <f t="shared" si="447"/>
        <v/>
      </c>
      <c r="AT858" s="111" t="str">
        <f t="shared" si="448"/>
        <v xml:space="preserve"> </v>
      </c>
      <c r="AU858" t="str">
        <f t="shared" ca="1" si="449"/>
        <v/>
      </c>
      <c r="AV858" s="53" t="str">
        <f t="shared" ca="1" si="450"/>
        <v/>
      </c>
      <c r="AW858" t="str">
        <f t="shared" ca="1" si="451"/>
        <v/>
      </c>
      <c r="AX858" s="121" t="str">
        <f t="shared" ca="1" si="452"/>
        <v/>
      </c>
      <c r="AY858" s="53" t="str">
        <f t="shared" ca="1" si="453"/>
        <v/>
      </c>
      <c r="AZ858" t="str">
        <f t="shared" ca="1" si="454"/>
        <v/>
      </c>
      <c r="BA858" s="121" t="str">
        <f t="shared" ca="1" si="455"/>
        <v/>
      </c>
      <c r="BB858" s="53" t="str">
        <f t="shared" ca="1" si="456"/>
        <v/>
      </c>
      <c r="BC858" t="str">
        <f t="shared" ca="1" si="457"/>
        <v/>
      </c>
      <c r="BD858" s="121" t="str">
        <f t="shared" ca="1" si="458"/>
        <v/>
      </c>
      <c r="BE858" s="53" t="str">
        <f t="shared" ca="1" si="459"/>
        <v/>
      </c>
      <c r="BF858" t="str">
        <f t="shared" ca="1" si="460"/>
        <v/>
      </c>
      <c r="BG858" s="121" t="str">
        <f t="shared" ca="1" si="461"/>
        <v/>
      </c>
      <c r="BH858" s="53" t="str">
        <f t="shared" ca="1" si="462"/>
        <v/>
      </c>
    </row>
    <row r="859" spans="1:60" ht="15.75" thickBot="1" x14ac:dyDescent="0.3">
      <c r="A859" s="48"/>
      <c r="B859" s="48"/>
      <c r="C859" s="48"/>
      <c r="D859" s="48"/>
      <c r="E859" s="48"/>
      <c r="F859" s="48"/>
      <c r="G859" s="48"/>
      <c r="H859" s="48"/>
      <c r="I859" s="48"/>
      <c r="J859" s="220" t="str">
        <f>IF(ISBLANK($G859),"",VLOOKUP($G859,'Chp 3 - Condition Assessment'!$N$5:$R$1000,4,FALSE))</f>
        <v/>
      </c>
      <c r="K859" s="105" t="str">
        <f>IF(ISBLANK($G859),"",VLOOKUP($G859,'Chp 3 - Condition Assessment'!$N$5:$R$1000,5,FALSE))</f>
        <v/>
      </c>
      <c r="L859" s="32" t="str">
        <f t="shared" si="442"/>
        <v xml:space="preserve">  </v>
      </c>
      <c r="P859" t="b">
        <f t="shared" si="437"/>
        <v>0</v>
      </c>
      <c r="Q859" t="str">
        <f t="shared" si="440"/>
        <v/>
      </c>
      <c r="R859" s="53" t="str">
        <f t="shared" si="465"/>
        <v/>
      </c>
      <c r="S859" s="108" t="str">
        <f t="shared" si="466"/>
        <v/>
      </c>
      <c r="T859" s="81" t="str">
        <f t="shared" si="467"/>
        <v/>
      </c>
      <c r="U859" s="105" t="str">
        <f t="shared" ca="1" si="464"/>
        <v/>
      </c>
      <c r="V859" s="105" t="str">
        <f t="shared" ca="1" si="464"/>
        <v/>
      </c>
      <c r="W859" s="105" t="str">
        <f t="shared" ca="1" si="464"/>
        <v/>
      </c>
      <c r="X859" s="105" t="str">
        <f t="shared" ca="1" si="464"/>
        <v/>
      </c>
      <c r="Y859" s="105" t="str">
        <f t="shared" ca="1" si="464"/>
        <v/>
      </c>
      <c r="AB859" s="111" t="str">
        <f t="shared" si="435"/>
        <v xml:space="preserve"> </v>
      </c>
      <c r="AC859" s="135"/>
      <c r="AD859" s="136"/>
      <c r="AE859" s="118" t="str">
        <f t="shared" si="443"/>
        <v/>
      </c>
      <c r="AF859" s="135"/>
      <c r="AG859" s="136"/>
      <c r="AH859" s="118" t="str">
        <f t="shared" si="444"/>
        <v/>
      </c>
      <c r="AI859" s="135"/>
      <c r="AJ859" s="136"/>
      <c r="AK859" s="118" t="str">
        <f t="shared" si="445"/>
        <v/>
      </c>
      <c r="AL859" s="135"/>
      <c r="AM859" s="136"/>
      <c r="AN859" s="118" t="str">
        <f t="shared" si="446"/>
        <v/>
      </c>
      <c r="AO859" s="135"/>
      <c r="AP859" s="136"/>
      <c r="AQ859" s="118" t="str">
        <f t="shared" si="447"/>
        <v/>
      </c>
      <c r="AT859" s="111" t="str">
        <f t="shared" si="448"/>
        <v xml:space="preserve"> </v>
      </c>
      <c r="AU859" t="str">
        <f t="shared" ca="1" si="449"/>
        <v/>
      </c>
      <c r="AV859" s="53" t="str">
        <f t="shared" ca="1" si="450"/>
        <v/>
      </c>
      <c r="AW859" t="str">
        <f t="shared" ca="1" si="451"/>
        <v/>
      </c>
      <c r="AX859" s="121" t="str">
        <f t="shared" ca="1" si="452"/>
        <v/>
      </c>
      <c r="AY859" s="53" t="str">
        <f t="shared" ca="1" si="453"/>
        <v/>
      </c>
      <c r="AZ859" t="str">
        <f t="shared" ca="1" si="454"/>
        <v/>
      </c>
      <c r="BA859" s="121" t="str">
        <f t="shared" ca="1" si="455"/>
        <v/>
      </c>
      <c r="BB859" s="53" t="str">
        <f t="shared" ca="1" si="456"/>
        <v/>
      </c>
      <c r="BC859" t="str">
        <f t="shared" ca="1" si="457"/>
        <v/>
      </c>
      <c r="BD859" s="121" t="str">
        <f t="shared" ca="1" si="458"/>
        <v/>
      </c>
      <c r="BE859" s="53" t="str">
        <f t="shared" ca="1" si="459"/>
        <v/>
      </c>
      <c r="BF859" t="str">
        <f t="shared" ca="1" si="460"/>
        <v/>
      </c>
      <c r="BG859" s="121" t="str">
        <f t="shared" ca="1" si="461"/>
        <v/>
      </c>
      <c r="BH859" s="53" t="str">
        <f t="shared" ca="1" si="462"/>
        <v/>
      </c>
    </row>
    <row r="860" spans="1:60" ht="15.75" thickBot="1" x14ac:dyDescent="0.3">
      <c r="A860" s="48"/>
      <c r="B860" s="48"/>
      <c r="C860" s="48"/>
      <c r="D860" s="48"/>
      <c r="E860" s="48"/>
      <c r="F860" s="48"/>
      <c r="G860" s="48"/>
      <c r="H860" s="48"/>
      <c r="I860" s="48"/>
      <c r="J860" s="220" t="str">
        <f>IF(ISBLANK($G860),"",VLOOKUP($G860,'Chp 3 - Condition Assessment'!$N$5:$R$1000,4,FALSE))</f>
        <v/>
      </c>
      <c r="K860" s="105" t="str">
        <f>IF(ISBLANK($G860),"",VLOOKUP($G860,'Chp 3 - Condition Assessment'!$N$5:$R$1000,5,FALSE))</f>
        <v/>
      </c>
      <c r="L860" s="32" t="str">
        <f t="shared" si="442"/>
        <v xml:space="preserve">  </v>
      </c>
      <c r="P860" t="b">
        <f t="shared" si="437"/>
        <v>0</v>
      </c>
      <c r="Q860" t="str">
        <f t="shared" si="440"/>
        <v/>
      </c>
      <c r="R860" s="53" t="str">
        <f t="shared" si="465"/>
        <v/>
      </c>
      <c r="S860" s="108" t="str">
        <f t="shared" si="466"/>
        <v/>
      </c>
      <c r="T860" s="81" t="str">
        <f t="shared" si="467"/>
        <v/>
      </c>
      <c r="U860" s="105" t="str">
        <f t="shared" ca="1" si="464"/>
        <v/>
      </c>
      <c r="V860" s="105" t="str">
        <f t="shared" ca="1" si="464"/>
        <v/>
      </c>
      <c r="W860" s="105" t="str">
        <f t="shared" ca="1" si="464"/>
        <v/>
      </c>
      <c r="X860" s="105" t="str">
        <f t="shared" ca="1" si="464"/>
        <v/>
      </c>
      <c r="Y860" s="105" t="str">
        <f t="shared" ca="1" si="464"/>
        <v/>
      </c>
      <c r="AB860" s="111" t="str">
        <f t="shared" si="435"/>
        <v xml:space="preserve"> </v>
      </c>
      <c r="AC860" s="135"/>
      <c r="AD860" s="136"/>
      <c r="AE860" s="118" t="str">
        <f t="shared" si="443"/>
        <v/>
      </c>
      <c r="AF860" s="135"/>
      <c r="AG860" s="136"/>
      <c r="AH860" s="118" t="str">
        <f t="shared" si="444"/>
        <v/>
      </c>
      <c r="AI860" s="135"/>
      <c r="AJ860" s="136"/>
      <c r="AK860" s="118" t="str">
        <f t="shared" si="445"/>
        <v/>
      </c>
      <c r="AL860" s="135"/>
      <c r="AM860" s="136"/>
      <c r="AN860" s="118" t="str">
        <f t="shared" si="446"/>
        <v/>
      </c>
      <c r="AO860" s="135"/>
      <c r="AP860" s="136"/>
      <c r="AQ860" s="118" t="str">
        <f t="shared" si="447"/>
        <v/>
      </c>
      <c r="AT860" s="111" t="str">
        <f t="shared" si="448"/>
        <v xml:space="preserve"> </v>
      </c>
      <c r="AU860" t="str">
        <f t="shared" ca="1" si="449"/>
        <v/>
      </c>
      <c r="AV860" s="53" t="str">
        <f t="shared" ca="1" si="450"/>
        <v/>
      </c>
      <c r="AW860" t="str">
        <f t="shared" ca="1" si="451"/>
        <v/>
      </c>
      <c r="AX860" s="121" t="str">
        <f t="shared" ca="1" si="452"/>
        <v/>
      </c>
      <c r="AY860" s="53" t="str">
        <f t="shared" ca="1" si="453"/>
        <v/>
      </c>
      <c r="AZ860" t="str">
        <f t="shared" ca="1" si="454"/>
        <v/>
      </c>
      <c r="BA860" s="121" t="str">
        <f t="shared" ca="1" si="455"/>
        <v/>
      </c>
      <c r="BB860" s="53" t="str">
        <f t="shared" ca="1" si="456"/>
        <v/>
      </c>
      <c r="BC860" t="str">
        <f t="shared" ca="1" si="457"/>
        <v/>
      </c>
      <c r="BD860" s="121" t="str">
        <f t="shared" ca="1" si="458"/>
        <v/>
      </c>
      <c r="BE860" s="53" t="str">
        <f t="shared" ca="1" si="459"/>
        <v/>
      </c>
      <c r="BF860" t="str">
        <f t="shared" ca="1" si="460"/>
        <v/>
      </c>
      <c r="BG860" s="121" t="str">
        <f t="shared" ca="1" si="461"/>
        <v/>
      </c>
      <c r="BH860" s="53" t="str">
        <f t="shared" ca="1" si="462"/>
        <v/>
      </c>
    </row>
    <row r="861" spans="1:60" ht="15.75" thickBot="1" x14ac:dyDescent="0.3">
      <c r="A861" s="48"/>
      <c r="B861" s="48"/>
      <c r="C861" s="48"/>
      <c r="D861" s="48"/>
      <c r="E861" s="48"/>
      <c r="F861" s="48"/>
      <c r="G861" s="48"/>
      <c r="H861" s="48"/>
      <c r="I861" s="48"/>
      <c r="J861" s="220" t="str">
        <f>IF(ISBLANK($G861),"",VLOOKUP($G861,'Chp 3 - Condition Assessment'!$N$5:$R$1000,4,FALSE))</f>
        <v/>
      </c>
      <c r="K861" s="105" t="str">
        <f>IF(ISBLANK($G861),"",VLOOKUP($G861,'Chp 3 - Condition Assessment'!$N$5:$R$1000,5,FALSE))</f>
        <v/>
      </c>
      <c r="L861" s="32" t="str">
        <f t="shared" si="442"/>
        <v xml:space="preserve">  </v>
      </c>
      <c r="P861" t="b">
        <f t="shared" si="437"/>
        <v>0</v>
      </c>
      <c r="Q861" t="str">
        <f t="shared" si="440"/>
        <v/>
      </c>
      <c r="R861" s="53" t="str">
        <f t="shared" si="465"/>
        <v/>
      </c>
      <c r="S861" s="108" t="str">
        <f t="shared" si="466"/>
        <v/>
      </c>
      <c r="T861" s="81" t="str">
        <f t="shared" si="467"/>
        <v/>
      </c>
      <c r="U861" s="105" t="str">
        <f t="shared" ca="1" si="464"/>
        <v/>
      </c>
      <c r="V861" s="105" t="str">
        <f t="shared" ca="1" si="464"/>
        <v/>
      </c>
      <c r="W861" s="105" t="str">
        <f t="shared" ca="1" si="464"/>
        <v/>
      </c>
      <c r="X861" s="105" t="str">
        <f t="shared" ca="1" si="464"/>
        <v/>
      </c>
      <c r="Y861" s="105" t="str">
        <f t="shared" ca="1" si="464"/>
        <v/>
      </c>
      <c r="AB861" s="111" t="str">
        <f t="shared" ref="AB861:AB924" si="468">IF(OR(ISBLANK(O861),O861="Grand Total")," ",O861)</f>
        <v xml:space="preserve"> </v>
      </c>
      <c r="AC861" s="135"/>
      <c r="AD861" s="136"/>
      <c r="AE861" s="118" t="str">
        <f t="shared" si="443"/>
        <v/>
      </c>
      <c r="AF861" s="135"/>
      <c r="AG861" s="136"/>
      <c r="AH861" s="118" t="str">
        <f t="shared" si="444"/>
        <v/>
      </c>
      <c r="AI861" s="135"/>
      <c r="AJ861" s="136"/>
      <c r="AK861" s="118" t="str">
        <f t="shared" si="445"/>
        <v/>
      </c>
      <c r="AL861" s="135"/>
      <c r="AM861" s="136"/>
      <c r="AN861" s="118" t="str">
        <f t="shared" si="446"/>
        <v/>
      </c>
      <c r="AO861" s="135"/>
      <c r="AP861" s="136"/>
      <c r="AQ861" s="118" t="str">
        <f t="shared" si="447"/>
        <v/>
      </c>
      <c r="AT861" s="111" t="str">
        <f t="shared" si="448"/>
        <v xml:space="preserve"> </v>
      </c>
      <c r="AU861" t="str">
        <f t="shared" ca="1" si="449"/>
        <v/>
      </c>
      <c r="AV861" s="53" t="str">
        <f t="shared" ca="1" si="450"/>
        <v/>
      </c>
      <c r="AW861" t="str">
        <f t="shared" ca="1" si="451"/>
        <v/>
      </c>
      <c r="AX861" s="121" t="str">
        <f t="shared" ca="1" si="452"/>
        <v/>
      </c>
      <c r="AY861" s="53" t="str">
        <f t="shared" ca="1" si="453"/>
        <v/>
      </c>
      <c r="AZ861" t="str">
        <f t="shared" ca="1" si="454"/>
        <v/>
      </c>
      <c r="BA861" s="121" t="str">
        <f t="shared" ca="1" si="455"/>
        <v/>
      </c>
      <c r="BB861" s="53" t="str">
        <f t="shared" ca="1" si="456"/>
        <v/>
      </c>
      <c r="BC861" t="str">
        <f t="shared" ca="1" si="457"/>
        <v/>
      </c>
      <c r="BD861" s="121" t="str">
        <f t="shared" ca="1" si="458"/>
        <v/>
      </c>
      <c r="BE861" s="53" t="str">
        <f t="shared" ca="1" si="459"/>
        <v/>
      </c>
      <c r="BF861" t="str">
        <f t="shared" ca="1" si="460"/>
        <v/>
      </c>
      <c r="BG861" s="121" t="str">
        <f t="shared" ca="1" si="461"/>
        <v/>
      </c>
      <c r="BH861" s="53" t="str">
        <f t="shared" ca="1" si="462"/>
        <v/>
      </c>
    </row>
    <row r="862" spans="1:60" ht="15.75" thickBot="1" x14ac:dyDescent="0.3">
      <c r="A862" s="48"/>
      <c r="B862" s="48"/>
      <c r="C862" s="48"/>
      <c r="D862" s="48"/>
      <c r="E862" s="48"/>
      <c r="F862" s="48"/>
      <c r="G862" s="48"/>
      <c r="H862" s="48"/>
      <c r="I862" s="48"/>
      <c r="J862" s="220" t="str">
        <f>IF(ISBLANK($G862),"",VLOOKUP($G862,'Chp 3 - Condition Assessment'!$N$5:$R$1000,4,FALSE))</f>
        <v/>
      </c>
      <c r="K862" s="105" t="str">
        <f>IF(ISBLANK($G862),"",VLOOKUP($G862,'Chp 3 - Condition Assessment'!$N$5:$R$1000,5,FALSE))</f>
        <v/>
      </c>
      <c r="L862" s="32" t="str">
        <f t="shared" si="442"/>
        <v xml:space="preserve">  </v>
      </c>
      <c r="P862" t="b">
        <f t="shared" si="437"/>
        <v>0</v>
      </c>
      <c r="Q862" t="str">
        <f t="shared" si="440"/>
        <v/>
      </c>
      <c r="R862" s="53" t="str">
        <f t="shared" si="465"/>
        <v/>
      </c>
      <c r="S862" s="108" t="str">
        <f t="shared" si="466"/>
        <v/>
      </c>
      <c r="T862" s="81" t="str">
        <f t="shared" si="467"/>
        <v/>
      </c>
      <c r="U862" s="105" t="str">
        <f t="shared" ca="1" si="464"/>
        <v/>
      </c>
      <c r="V862" s="105" t="str">
        <f t="shared" ca="1" si="464"/>
        <v/>
      </c>
      <c r="W862" s="105" t="str">
        <f t="shared" ca="1" si="464"/>
        <v/>
      </c>
      <c r="X862" s="105" t="str">
        <f t="shared" ca="1" si="464"/>
        <v/>
      </c>
      <c r="Y862" s="105" t="str">
        <f t="shared" ca="1" si="464"/>
        <v/>
      </c>
      <c r="AB862" s="111" t="str">
        <f t="shared" si="468"/>
        <v xml:space="preserve"> </v>
      </c>
      <c r="AC862" s="135"/>
      <c r="AD862" s="136"/>
      <c r="AE862" s="118" t="str">
        <f t="shared" si="443"/>
        <v/>
      </c>
      <c r="AF862" s="135"/>
      <c r="AG862" s="136"/>
      <c r="AH862" s="118" t="str">
        <f t="shared" si="444"/>
        <v/>
      </c>
      <c r="AI862" s="135"/>
      <c r="AJ862" s="136"/>
      <c r="AK862" s="118" t="str">
        <f t="shared" si="445"/>
        <v/>
      </c>
      <c r="AL862" s="135"/>
      <c r="AM862" s="136"/>
      <c r="AN862" s="118" t="str">
        <f t="shared" si="446"/>
        <v/>
      </c>
      <c r="AO862" s="135"/>
      <c r="AP862" s="136"/>
      <c r="AQ862" s="118" t="str">
        <f t="shared" si="447"/>
        <v/>
      </c>
      <c r="AT862" s="111" t="str">
        <f t="shared" si="448"/>
        <v xml:space="preserve"> </v>
      </c>
      <c r="AU862" t="str">
        <f t="shared" ca="1" si="449"/>
        <v/>
      </c>
      <c r="AV862" s="53" t="str">
        <f t="shared" ca="1" si="450"/>
        <v/>
      </c>
      <c r="AW862" t="str">
        <f t="shared" ca="1" si="451"/>
        <v/>
      </c>
      <c r="AX862" s="121" t="str">
        <f t="shared" ca="1" si="452"/>
        <v/>
      </c>
      <c r="AY862" s="53" t="str">
        <f t="shared" ca="1" si="453"/>
        <v/>
      </c>
      <c r="AZ862" t="str">
        <f t="shared" ca="1" si="454"/>
        <v/>
      </c>
      <c r="BA862" s="121" t="str">
        <f t="shared" ca="1" si="455"/>
        <v/>
      </c>
      <c r="BB862" s="53" t="str">
        <f t="shared" ca="1" si="456"/>
        <v/>
      </c>
      <c r="BC862" t="str">
        <f t="shared" ca="1" si="457"/>
        <v/>
      </c>
      <c r="BD862" s="121" t="str">
        <f t="shared" ca="1" si="458"/>
        <v/>
      </c>
      <c r="BE862" s="53" t="str">
        <f t="shared" ca="1" si="459"/>
        <v/>
      </c>
      <c r="BF862" t="str">
        <f t="shared" ca="1" si="460"/>
        <v/>
      </c>
      <c r="BG862" s="121" t="str">
        <f t="shared" ca="1" si="461"/>
        <v/>
      </c>
      <c r="BH862" s="53" t="str">
        <f t="shared" ca="1" si="462"/>
        <v/>
      </c>
    </row>
    <row r="863" spans="1:60" ht="15.75" thickBot="1" x14ac:dyDescent="0.3">
      <c r="A863" s="48"/>
      <c r="B863" s="48"/>
      <c r="C863" s="48"/>
      <c r="D863" s="48"/>
      <c r="E863" s="48"/>
      <c r="F863" s="48"/>
      <c r="G863" s="48"/>
      <c r="H863" s="48"/>
      <c r="I863" s="48"/>
      <c r="J863" s="220" t="str">
        <f>IF(ISBLANK($G863),"",VLOOKUP($G863,'Chp 3 - Condition Assessment'!$N$5:$R$1000,4,FALSE))</f>
        <v/>
      </c>
      <c r="K863" s="105" t="str">
        <f>IF(ISBLANK($G863),"",VLOOKUP($G863,'Chp 3 - Condition Assessment'!$N$5:$R$1000,5,FALSE))</f>
        <v/>
      </c>
      <c r="L863" s="32" t="str">
        <f t="shared" si="442"/>
        <v xml:space="preserve">  </v>
      </c>
      <c r="P863" t="b">
        <f t="shared" si="437"/>
        <v>0</v>
      </c>
      <c r="Q863" t="str">
        <f t="shared" si="440"/>
        <v/>
      </c>
      <c r="R863" s="53" t="str">
        <f t="shared" si="465"/>
        <v/>
      </c>
      <c r="S863" s="108" t="str">
        <f t="shared" si="466"/>
        <v/>
      </c>
      <c r="T863" s="81" t="str">
        <f t="shared" si="467"/>
        <v/>
      </c>
      <c r="U863" s="105" t="str">
        <f t="shared" ca="1" si="464"/>
        <v/>
      </c>
      <c r="V863" s="105" t="str">
        <f t="shared" ca="1" si="464"/>
        <v/>
      </c>
      <c r="W863" s="105" t="str">
        <f t="shared" ca="1" si="464"/>
        <v/>
      </c>
      <c r="X863" s="105" t="str">
        <f t="shared" ca="1" si="464"/>
        <v/>
      </c>
      <c r="Y863" s="105" t="str">
        <f t="shared" ca="1" si="464"/>
        <v/>
      </c>
      <c r="AB863" s="111" t="str">
        <f t="shared" si="468"/>
        <v xml:space="preserve"> </v>
      </c>
      <c r="AC863" s="135"/>
      <c r="AD863" s="136"/>
      <c r="AE863" s="118" t="str">
        <f t="shared" si="443"/>
        <v/>
      </c>
      <c r="AF863" s="135"/>
      <c r="AG863" s="136"/>
      <c r="AH863" s="118" t="str">
        <f t="shared" si="444"/>
        <v/>
      </c>
      <c r="AI863" s="135"/>
      <c r="AJ863" s="136"/>
      <c r="AK863" s="118" t="str">
        <f t="shared" si="445"/>
        <v/>
      </c>
      <c r="AL863" s="135"/>
      <c r="AM863" s="136"/>
      <c r="AN863" s="118" t="str">
        <f t="shared" si="446"/>
        <v/>
      </c>
      <c r="AO863" s="135"/>
      <c r="AP863" s="136"/>
      <c r="AQ863" s="118" t="str">
        <f t="shared" si="447"/>
        <v/>
      </c>
      <c r="AT863" s="111" t="str">
        <f t="shared" si="448"/>
        <v xml:space="preserve"> </v>
      </c>
      <c r="AU863" t="str">
        <f t="shared" ca="1" si="449"/>
        <v/>
      </c>
      <c r="AV863" s="53" t="str">
        <f t="shared" ca="1" si="450"/>
        <v/>
      </c>
      <c r="AW863" t="str">
        <f t="shared" ca="1" si="451"/>
        <v/>
      </c>
      <c r="AX863" s="121" t="str">
        <f t="shared" ca="1" si="452"/>
        <v/>
      </c>
      <c r="AY863" s="53" t="str">
        <f t="shared" ca="1" si="453"/>
        <v/>
      </c>
      <c r="AZ863" t="str">
        <f t="shared" ca="1" si="454"/>
        <v/>
      </c>
      <c r="BA863" s="121" t="str">
        <f t="shared" ca="1" si="455"/>
        <v/>
      </c>
      <c r="BB863" s="53" t="str">
        <f t="shared" ca="1" si="456"/>
        <v/>
      </c>
      <c r="BC863" t="str">
        <f t="shared" ca="1" si="457"/>
        <v/>
      </c>
      <c r="BD863" s="121" t="str">
        <f t="shared" ca="1" si="458"/>
        <v/>
      </c>
      <c r="BE863" s="53" t="str">
        <f t="shared" ca="1" si="459"/>
        <v/>
      </c>
      <c r="BF863" t="str">
        <f t="shared" ca="1" si="460"/>
        <v/>
      </c>
      <c r="BG863" s="121" t="str">
        <f t="shared" ca="1" si="461"/>
        <v/>
      </c>
      <c r="BH863" s="53" t="str">
        <f t="shared" ca="1" si="462"/>
        <v/>
      </c>
    </row>
    <row r="864" spans="1:60" ht="15.75" thickBot="1" x14ac:dyDescent="0.3">
      <c r="A864" s="48"/>
      <c r="B864" s="48"/>
      <c r="C864" s="48"/>
      <c r="D864" s="48"/>
      <c r="E864" s="48"/>
      <c r="F864" s="48"/>
      <c r="G864" s="48"/>
      <c r="H864" s="48"/>
      <c r="I864" s="48"/>
      <c r="J864" s="220" t="str">
        <f>IF(ISBLANK($G864),"",VLOOKUP($G864,'Chp 3 - Condition Assessment'!$N$5:$R$1000,4,FALSE))</f>
        <v/>
      </c>
      <c r="K864" s="105" t="str">
        <f>IF(ISBLANK($G864),"",VLOOKUP($G864,'Chp 3 - Condition Assessment'!$N$5:$R$1000,5,FALSE))</f>
        <v/>
      </c>
      <c r="L864" s="32" t="str">
        <f t="shared" si="442"/>
        <v xml:space="preserve">  </v>
      </c>
      <c r="P864" t="b">
        <f t="shared" si="437"/>
        <v>0</v>
      </c>
      <c r="Q864" t="str">
        <f t="shared" si="440"/>
        <v/>
      </c>
      <c r="R864" s="53" t="str">
        <f t="shared" si="465"/>
        <v/>
      </c>
      <c r="S864" s="108" t="str">
        <f t="shared" si="466"/>
        <v/>
      </c>
      <c r="T864" s="81" t="str">
        <f t="shared" si="467"/>
        <v/>
      </c>
      <c r="U864" s="105" t="str">
        <f t="shared" ca="1" si="464"/>
        <v/>
      </c>
      <c r="V864" s="105" t="str">
        <f t="shared" ca="1" si="464"/>
        <v/>
      </c>
      <c r="W864" s="105" t="str">
        <f t="shared" ca="1" si="464"/>
        <v/>
      </c>
      <c r="X864" s="105" t="str">
        <f t="shared" ca="1" si="464"/>
        <v/>
      </c>
      <c r="Y864" s="105" t="str">
        <f t="shared" ca="1" si="464"/>
        <v/>
      </c>
      <c r="AB864" s="111" t="str">
        <f t="shared" si="468"/>
        <v xml:space="preserve"> </v>
      </c>
      <c r="AC864" s="135"/>
      <c r="AD864" s="136"/>
      <c r="AE864" s="118" t="str">
        <f t="shared" si="443"/>
        <v/>
      </c>
      <c r="AF864" s="135"/>
      <c r="AG864" s="136"/>
      <c r="AH864" s="118" t="str">
        <f t="shared" si="444"/>
        <v/>
      </c>
      <c r="AI864" s="135"/>
      <c r="AJ864" s="136"/>
      <c r="AK864" s="118" t="str">
        <f t="shared" si="445"/>
        <v/>
      </c>
      <c r="AL864" s="135"/>
      <c r="AM864" s="136"/>
      <c r="AN864" s="118" t="str">
        <f t="shared" si="446"/>
        <v/>
      </c>
      <c r="AO864" s="135"/>
      <c r="AP864" s="136"/>
      <c r="AQ864" s="118" t="str">
        <f t="shared" si="447"/>
        <v/>
      </c>
      <c r="AT864" s="111" t="str">
        <f t="shared" si="448"/>
        <v xml:space="preserve"> </v>
      </c>
      <c r="AU864" t="str">
        <f t="shared" ca="1" si="449"/>
        <v/>
      </c>
      <c r="AV864" s="53" t="str">
        <f t="shared" ca="1" si="450"/>
        <v/>
      </c>
      <c r="AW864" t="str">
        <f t="shared" ca="1" si="451"/>
        <v/>
      </c>
      <c r="AX864" s="121" t="str">
        <f t="shared" ca="1" si="452"/>
        <v/>
      </c>
      <c r="AY864" s="53" t="str">
        <f t="shared" ca="1" si="453"/>
        <v/>
      </c>
      <c r="AZ864" t="str">
        <f t="shared" ca="1" si="454"/>
        <v/>
      </c>
      <c r="BA864" s="121" t="str">
        <f t="shared" ca="1" si="455"/>
        <v/>
      </c>
      <c r="BB864" s="53" t="str">
        <f t="shared" ca="1" si="456"/>
        <v/>
      </c>
      <c r="BC864" t="str">
        <f t="shared" ca="1" si="457"/>
        <v/>
      </c>
      <c r="BD864" s="121" t="str">
        <f t="shared" ca="1" si="458"/>
        <v/>
      </c>
      <c r="BE864" s="53" t="str">
        <f t="shared" ca="1" si="459"/>
        <v/>
      </c>
      <c r="BF864" t="str">
        <f t="shared" ca="1" si="460"/>
        <v/>
      </c>
      <c r="BG864" s="121" t="str">
        <f t="shared" ca="1" si="461"/>
        <v/>
      </c>
      <c r="BH864" s="53" t="str">
        <f t="shared" ca="1" si="462"/>
        <v/>
      </c>
    </row>
    <row r="865" spans="1:60" ht="15.75" thickBot="1" x14ac:dyDescent="0.3">
      <c r="A865" s="48"/>
      <c r="B865" s="48"/>
      <c r="C865" s="48"/>
      <c r="D865" s="48"/>
      <c r="E865" s="48"/>
      <c r="F865" s="48"/>
      <c r="G865" s="48"/>
      <c r="H865" s="48"/>
      <c r="I865" s="48"/>
      <c r="J865" s="220" t="str">
        <f>IF(ISBLANK($G865),"",VLOOKUP($G865,'Chp 3 - Condition Assessment'!$N$5:$R$1000,4,FALSE))</f>
        <v/>
      </c>
      <c r="K865" s="105" t="str">
        <f>IF(ISBLANK($G865),"",VLOOKUP($G865,'Chp 3 - Condition Assessment'!$N$5:$R$1000,5,FALSE))</f>
        <v/>
      </c>
      <c r="L865" s="32" t="str">
        <f t="shared" si="442"/>
        <v xml:space="preserve">  </v>
      </c>
      <c r="P865" t="b">
        <f t="shared" si="437"/>
        <v>0</v>
      </c>
      <c r="Q865" t="str">
        <f t="shared" si="440"/>
        <v/>
      </c>
      <c r="R865" s="53" t="str">
        <f t="shared" si="465"/>
        <v/>
      </c>
      <c r="S865" s="108" t="str">
        <f t="shared" si="466"/>
        <v/>
      </c>
      <c r="T865" s="81" t="str">
        <f t="shared" si="467"/>
        <v/>
      </c>
      <c r="U865" s="105" t="str">
        <f t="shared" ca="1" si="464"/>
        <v/>
      </c>
      <c r="V865" s="105" t="str">
        <f t="shared" ca="1" si="464"/>
        <v/>
      </c>
      <c r="W865" s="105" t="str">
        <f t="shared" ca="1" si="464"/>
        <v/>
      </c>
      <c r="X865" s="105" t="str">
        <f t="shared" ca="1" si="464"/>
        <v/>
      </c>
      <c r="Y865" s="105" t="str">
        <f t="shared" ca="1" si="464"/>
        <v/>
      </c>
      <c r="AB865" s="111" t="str">
        <f t="shared" si="468"/>
        <v xml:space="preserve"> </v>
      </c>
      <c r="AC865" s="135"/>
      <c r="AD865" s="136"/>
      <c r="AE865" s="118" t="str">
        <f t="shared" si="443"/>
        <v/>
      </c>
      <c r="AF865" s="135"/>
      <c r="AG865" s="136"/>
      <c r="AH865" s="118" t="str">
        <f t="shared" si="444"/>
        <v/>
      </c>
      <c r="AI865" s="135"/>
      <c r="AJ865" s="136"/>
      <c r="AK865" s="118" t="str">
        <f t="shared" si="445"/>
        <v/>
      </c>
      <c r="AL865" s="135"/>
      <c r="AM865" s="136"/>
      <c r="AN865" s="118" t="str">
        <f t="shared" si="446"/>
        <v/>
      </c>
      <c r="AO865" s="135"/>
      <c r="AP865" s="136"/>
      <c r="AQ865" s="118" t="str">
        <f t="shared" si="447"/>
        <v/>
      </c>
      <c r="AT865" s="111" t="str">
        <f t="shared" si="448"/>
        <v xml:space="preserve"> </v>
      </c>
      <c r="AU865" t="str">
        <f t="shared" ca="1" si="449"/>
        <v/>
      </c>
      <c r="AV865" s="53" t="str">
        <f t="shared" ca="1" si="450"/>
        <v/>
      </c>
      <c r="AW865" t="str">
        <f t="shared" ca="1" si="451"/>
        <v/>
      </c>
      <c r="AX865" s="121" t="str">
        <f t="shared" ca="1" si="452"/>
        <v/>
      </c>
      <c r="AY865" s="53" t="str">
        <f t="shared" ca="1" si="453"/>
        <v/>
      </c>
      <c r="AZ865" t="str">
        <f t="shared" ca="1" si="454"/>
        <v/>
      </c>
      <c r="BA865" s="121" t="str">
        <f t="shared" ca="1" si="455"/>
        <v/>
      </c>
      <c r="BB865" s="53" t="str">
        <f t="shared" ca="1" si="456"/>
        <v/>
      </c>
      <c r="BC865" t="str">
        <f t="shared" ca="1" si="457"/>
        <v/>
      </c>
      <c r="BD865" s="121" t="str">
        <f t="shared" ca="1" si="458"/>
        <v/>
      </c>
      <c r="BE865" s="53" t="str">
        <f t="shared" ca="1" si="459"/>
        <v/>
      </c>
      <c r="BF865" t="str">
        <f t="shared" ca="1" si="460"/>
        <v/>
      </c>
      <c r="BG865" s="121" t="str">
        <f t="shared" ca="1" si="461"/>
        <v/>
      </c>
      <c r="BH865" s="53" t="str">
        <f t="shared" ca="1" si="462"/>
        <v/>
      </c>
    </row>
    <row r="866" spans="1:60" ht="15.75" thickBot="1" x14ac:dyDescent="0.3">
      <c r="A866" s="48"/>
      <c r="B866" s="48"/>
      <c r="C866" s="48"/>
      <c r="D866" s="48"/>
      <c r="E866" s="48"/>
      <c r="F866" s="48"/>
      <c r="G866" s="48"/>
      <c r="H866" s="48"/>
      <c r="I866" s="48"/>
      <c r="J866" s="220" t="str">
        <f>IF(ISBLANK($G866),"",VLOOKUP($G866,'Chp 3 - Condition Assessment'!$N$5:$R$1000,4,FALSE))</f>
        <v/>
      </c>
      <c r="K866" s="105" t="str">
        <f>IF(ISBLANK($G866),"",VLOOKUP($G866,'Chp 3 - Condition Assessment'!$N$5:$R$1000,5,FALSE))</f>
        <v/>
      </c>
      <c r="L866" s="32" t="str">
        <f t="shared" si="442"/>
        <v xml:space="preserve">  </v>
      </c>
      <c r="P866" t="b">
        <f t="shared" si="437"/>
        <v>0</v>
      </c>
      <c r="Q866" t="str">
        <f t="shared" si="440"/>
        <v/>
      </c>
      <c r="R866" s="53" t="str">
        <f t="shared" si="465"/>
        <v/>
      </c>
      <c r="S866" s="108" t="str">
        <f t="shared" si="466"/>
        <v/>
      </c>
      <c r="T866" s="81" t="str">
        <f t="shared" si="467"/>
        <v/>
      </c>
      <c r="U866" s="105" t="str">
        <f t="shared" ref="U866:Y875" ca="1" si="469">IFERROR(IF((U$10-$S866)&lt;=$T866,$Q866,0),"")</f>
        <v/>
      </c>
      <c r="V866" s="105" t="str">
        <f t="shared" ca="1" si="469"/>
        <v/>
      </c>
      <c r="W866" s="105" t="str">
        <f t="shared" ca="1" si="469"/>
        <v/>
      </c>
      <c r="X866" s="105" t="str">
        <f t="shared" ca="1" si="469"/>
        <v/>
      </c>
      <c r="Y866" s="105" t="str">
        <f t="shared" ca="1" si="469"/>
        <v/>
      </c>
      <c r="AB866" s="111" t="str">
        <f t="shared" si="468"/>
        <v xml:space="preserve"> </v>
      </c>
      <c r="AC866" s="135"/>
      <c r="AD866" s="136"/>
      <c r="AE866" s="118" t="str">
        <f t="shared" si="443"/>
        <v/>
      </c>
      <c r="AF866" s="135"/>
      <c r="AG866" s="136"/>
      <c r="AH866" s="118" t="str">
        <f t="shared" si="444"/>
        <v/>
      </c>
      <c r="AI866" s="135"/>
      <c r="AJ866" s="136"/>
      <c r="AK866" s="118" t="str">
        <f t="shared" si="445"/>
        <v/>
      </c>
      <c r="AL866" s="135"/>
      <c r="AM866" s="136"/>
      <c r="AN866" s="118" t="str">
        <f t="shared" si="446"/>
        <v/>
      </c>
      <c r="AO866" s="135"/>
      <c r="AP866" s="136"/>
      <c r="AQ866" s="118" t="str">
        <f t="shared" si="447"/>
        <v/>
      </c>
      <c r="AT866" s="111" t="str">
        <f t="shared" si="448"/>
        <v xml:space="preserve"> </v>
      </c>
      <c r="AU866" t="str">
        <f t="shared" ca="1" si="449"/>
        <v/>
      </c>
      <c r="AV866" s="53" t="str">
        <f t="shared" ca="1" si="450"/>
        <v/>
      </c>
      <c r="AW866" t="str">
        <f t="shared" ca="1" si="451"/>
        <v/>
      </c>
      <c r="AX866" s="121" t="str">
        <f t="shared" ca="1" si="452"/>
        <v/>
      </c>
      <c r="AY866" s="53" t="str">
        <f t="shared" ca="1" si="453"/>
        <v/>
      </c>
      <c r="AZ866" t="str">
        <f t="shared" ca="1" si="454"/>
        <v/>
      </c>
      <c r="BA866" s="121" t="str">
        <f t="shared" ca="1" si="455"/>
        <v/>
      </c>
      <c r="BB866" s="53" t="str">
        <f t="shared" ca="1" si="456"/>
        <v/>
      </c>
      <c r="BC866" t="str">
        <f t="shared" ca="1" si="457"/>
        <v/>
      </c>
      <c r="BD866" s="121" t="str">
        <f t="shared" ca="1" si="458"/>
        <v/>
      </c>
      <c r="BE866" s="53" t="str">
        <f t="shared" ca="1" si="459"/>
        <v/>
      </c>
      <c r="BF866" t="str">
        <f t="shared" ca="1" si="460"/>
        <v/>
      </c>
      <c r="BG866" s="121" t="str">
        <f t="shared" ca="1" si="461"/>
        <v/>
      </c>
      <c r="BH866" s="53" t="str">
        <f t="shared" ca="1" si="462"/>
        <v/>
      </c>
    </row>
    <row r="867" spans="1:60" ht="15.75" thickBot="1" x14ac:dyDescent="0.3">
      <c r="A867" s="48"/>
      <c r="B867" s="48"/>
      <c r="C867" s="48"/>
      <c r="D867" s="48"/>
      <c r="E867" s="48"/>
      <c r="F867" s="48"/>
      <c r="G867" s="48"/>
      <c r="H867" s="48"/>
      <c r="I867" s="48"/>
      <c r="J867" s="220" t="str">
        <f>IF(ISBLANK($G867),"",VLOOKUP($G867,'Chp 3 - Condition Assessment'!$N$5:$R$1000,4,FALSE))</f>
        <v/>
      </c>
      <c r="K867" s="105" t="str">
        <f>IF(ISBLANK($G867),"",VLOOKUP($G867,'Chp 3 - Condition Assessment'!$N$5:$R$1000,5,FALSE))</f>
        <v/>
      </c>
      <c r="L867" s="32" t="str">
        <f t="shared" si="442"/>
        <v xml:space="preserve">  </v>
      </c>
      <c r="P867" t="b">
        <f t="shared" si="437"/>
        <v>0</v>
      </c>
      <c r="Q867" t="str">
        <f t="shared" si="440"/>
        <v/>
      </c>
      <c r="R867" s="53" t="str">
        <f t="shared" si="465"/>
        <v/>
      </c>
      <c r="S867" s="108" t="str">
        <f t="shared" si="466"/>
        <v/>
      </c>
      <c r="T867" s="81" t="str">
        <f t="shared" si="467"/>
        <v/>
      </c>
      <c r="U867" s="105" t="str">
        <f t="shared" ca="1" si="469"/>
        <v/>
      </c>
      <c r="V867" s="105" t="str">
        <f t="shared" ca="1" si="469"/>
        <v/>
      </c>
      <c r="W867" s="105" t="str">
        <f t="shared" ca="1" si="469"/>
        <v/>
      </c>
      <c r="X867" s="105" t="str">
        <f t="shared" ca="1" si="469"/>
        <v/>
      </c>
      <c r="Y867" s="105" t="str">
        <f t="shared" ca="1" si="469"/>
        <v/>
      </c>
      <c r="AB867" s="111" t="str">
        <f t="shared" si="468"/>
        <v xml:space="preserve"> </v>
      </c>
      <c r="AC867" s="135"/>
      <c r="AD867" s="136"/>
      <c r="AE867" s="118" t="str">
        <f t="shared" si="443"/>
        <v/>
      </c>
      <c r="AF867" s="135"/>
      <c r="AG867" s="136"/>
      <c r="AH867" s="118" t="str">
        <f t="shared" si="444"/>
        <v/>
      </c>
      <c r="AI867" s="135"/>
      <c r="AJ867" s="136"/>
      <c r="AK867" s="118" t="str">
        <f t="shared" si="445"/>
        <v/>
      </c>
      <c r="AL867" s="135"/>
      <c r="AM867" s="136"/>
      <c r="AN867" s="118" t="str">
        <f t="shared" si="446"/>
        <v/>
      </c>
      <c r="AO867" s="135"/>
      <c r="AP867" s="136"/>
      <c r="AQ867" s="118" t="str">
        <f t="shared" si="447"/>
        <v/>
      </c>
      <c r="AT867" s="111" t="str">
        <f t="shared" si="448"/>
        <v xml:space="preserve"> </v>
      </c>
      <c r="AU867" t="str">
        <f t="shared" ca="1" si="449"/>
        <v/>
      </c>
      <c r="AV867" s="53" t="str">
        <f t="shared" ca="1" si="450"/>
        <v/>
      </c>
      <c r="AW867" t="str">
        <f t="shared" ca="1" si="451"/>
        <v/>
      </c>
      <c r="AX867" s="121" t="str">
        <f t="shared" ca="1" si="452"/>
        <v/>
      </c>
      <c r="AY867" s="53" t="str">
        <f t="shared" ca="1" si="453"/>
        <v/>
      </c>
      <c r="AZ867" t="str">
        <f t="shared" ca="1" si="454"/>
        <v/>
      </c>
      <c r="BA867" s="121" t="str">
        <f t="shared" ca="1" si="455"/>
        <v/>
      </c>
      <c r="BB867" s="53" t="str">
        <f t="shared" ca="1" si="456"/>
        <v/>
      </c>
      <c r="BC867" t="str">
        <f t="shared" ca="1" si="457"/>
        <v/>
      </c>
      <c r="BD867" s="121" t="str">
        <f t="shared" ca="1" si="458"/>
        <v/>
      </c>
      <c r="BE867" s="53" t="str">
        <f t="shared" ca="1" si="459"/>
        <v/>
      </c>
      <c r="BF867" t="str">
        <f t="shared" ca="1" si="460"/>
        <v/>
      </c>
      <c r="BG867" s="121" t="str">
        <f t="shared" ca="1" si="461"/>
        <v/>
      </c>
      <c r="BH867" s="53" t="str">
        <f t="shared" ca="1" si="462"/>
        <v/>
      </c>
    </row>
    <row r="868" spans="1:60" ht="15.75" thickBot="1" x14ac:dyDescent="0.3">
      <c r="A868" s="48"/>
      <c r="B868" s="48"/>
      <c r="C868" s="48"/>
      <c r="D868" s="48"/>
      <c r="E868" s="48"/>
      <c r="F868" s="48"/>
      <c r="G868" s="48"/>
      <c r="H868" s="48"/>
      <c r="I868" s="48"/>
      <c r="J868" s="220" t="str">
        <f>IF(ISBLANK($G868),"",VLOOKUP($G868,'Chp 3 - Condition Assessment'!$N$5:$R$1000,4,FALSE))</f>
        <v/>
      </c>
      <c r="K868" s="105" t="str">
        <f>IF(ISBLANK($G868),"",VLOOKUP($G868,'Chp 3 - Condition Assessment'!$N$5:$R$1000,5,FALSE))</f>
        <v/>
      </c>
      <c r="L868" s="32" t="str">
        <f t="shared" si="442"/>
        <v xml:space="preserve">  </v>
      </c>
      <c r="P868" t="b">
        <f t="shared" si="437"/>
        <v>0</v>
      </c>
      <c r="Q868" t="str">
        <f t="shared" si="440"/>
        <v/>
      </c>
      <c r="R868" s="53" t="str">
        <f t="shared" si="465"/>
        <v/>
      </c>
      <c r="S868" s="108" t="str">
        <f t="shared" si="466"/>
        <v/>
      </c>
      <c r="T868" s="81" t="str">
        <f t="shared" si="467"/>
        <v/>
      </c>
      <c r="U868" s="105" t="str">
        <f t="shared" ca="1" si="469"/>
        <v/>
      </c>
      <c r="V868" s="105" t="str">
        <f t="shared" ca="1" si="469"/>
        <v/>
      </c>
      <c r="W868" s="105" t="str">
        <f t="shared" ca="1" si="469"/>
        <v/>
      </c>
      <c r="X868" s="105" t="str">
        <f t="shared" ca="1" si="469"/>
        <v/>
      </c>
      <c r="Y868" s="105" t="str">
        <f t="shared" ca="1" si="469"/>
        <v/>
      </c>
      <c r="AB868" s="111" t="str">
        <f t="shared" si="468"/>
        <v xml:space="preserve"> </v>
      </c>
      <c r="AC868" s="135"/>
      <c r="AD868" s="136"/>
      <c r="AE868" s="118" t="str">
        <f t="shared" si="443"/>
        <v/>
      </c>
      <c r="AF868" s="135"/>
      <c r="AG868" s="136"/>
      <c r="AH868" s="118" t="str">
        <f t="shared" si="444"/>
        <v/>
      </c>
      <c r="AI868" s="135"/>
      <c r="AJ868" s="136"/>
      <c r="AK868" s="118" t="str">
        <f t="shared" si="445"/>
        <v/>
      </c>
      <c r="AL868" s="135"/>
      <c r="AM868" s="136"/>
      <c r="AN868" s="118" t="str">
        <f t="shared" si="446"/>
        <v/>
      </c>
      <c r="AO868" s="135"/>
      <c r="AP868" s="136"/>
      <c r="AQ868" s="118" t="str">
        <f t="shared" si="447"/>
        <v/>
      </c>
      <c r="AT868" s="111" t="str">
        <f t="shared" si="448"/>
        <v xml:space="preserve"> </v>
      </c>
      <c r="AU868" t="str">
        <f t="shared" ca="1" si="449"/>
        <v/>
      </c>
      <c r="AV868" s="53" t="str">
        <f t="shared" ca="1" si="450"/>
        <v/>
      </c>
      <c r="AW868" t="str">
        <f t="shared" ca="1" si="451"/>
        <v/>
      </c>
      <c r="AX868" s="121" t="str">
        <f t="shared" ca="1" si="452"/>
        <v/>
      </c>
      <c r="AY868" s="53" t="str">
        <f t="shared" ca="1" si="453"/>
        <v/>
      </c>
      <c r="AZ868" t="str">
        <f t="shared" ca="1" si="454"/>
        <v/>
      </c>
      <c r="BA868" s="121" t="str">
        <f t="shared" ca="1" si="455"/>
        <v/>
      </c>
      <c r="BB868" s="53" t="str">
        <f t="shared" ca="1" si="456"/>
        <v/>
      </c>
      <c r="BC868" t="str">
        <f t="shared" ca="1" si="457"/>
        <v/>
      </c>
      <c r="BD868" s="121" t="str">
        <f t="shared" ca="1" si="458"/>
        <v/>
      </c>
      <c r="BE868" s="53" t="str">
        <f t="shared" ca="1" si="459"/>
        <v/>
      </c>
      <c r="BF868" t="str">
        <f t="shared" ca="1" si="460"/>
        <v/>
      </c>
      <c r="BG868" s="121" t="str">
        <f t="shared" ca="1" si="461"/>
        <v/>
      </c>
      <c r="BH868" s="53" t="str">
        <f t="shared" ca="1" si="462"/>
        <v/>
      </c>
    </row>
    <row r="869" spans="1:60" ht="15.75" thickBot="1" x14ac:dyDescent="0.3">
      <c r="A869" s="48"/>
      <c r="B869" s="48"/>
      <c r="C869" s="48"/>
      <c r="D869" s="48"/>
      <c r="E869" s="48"/>
      <c r="F869" s="48"/>
      <c r="G869" s="48"/>
      <c r="H869" s="48"/>
      <c r="I869" s="48"/>
      <c r="J869" s="220" t="str">
        <f>IF(ISBLANK($G869),"",VLOOKUP($G869,'Chp 3 - Condition Assessment'!$N$5:$R$1000,4,FALSE))</f>
        <v/>
      </c>
      <c r="K869" s="105" t="str">
        <f>IF(ISBLANK($G869),"",VLOOKUP($G869,'Chp 3 - Condition Assessment'!$N$5:$R$1000,5,FALSE))</f>
        <v/>
      </c>
      <c r="L869" s="32" t="str">
        <f t="shared" si="442"/>
        <v xml:space="preserve">  </v>
      </c>
      <c r="P869" t="b">
        <f t="shared" si="437"/>
        <v>0</v>
      </c>
      <c r="Q869" t="str">
        <f t="shared" si="440"/>
        <v/>
      </c>
      <c r="R869" s="53" t="str">
        <f t="shared" si="465"/>
        <v/>
      </c>
      <c r="S869" s="108" t="str">
        <f t="shared" si="466"/>
        <v/>
      </c>
      <c r="T869" s="81" t="str">
        <f t="shared" si="467"/>
        <v/>
      </c>
      <c r="U869" s="105" t="str">
        <f t="shared" ca="1" si="469"/>
        <v/>
      </c>
      <c r="V869" s="105" t="str">
        <f t="shared" ca="1" si="469"/>
        <v/>
      </c>
      <c r="W869" s="105" t="str">
        <f t="shared" ca="1" si="469"/>
        <v/>
      </c>
      <c r="X869" s="105" t="str">
        <f t="shared" ca="1" si="469"/>
        <v/>
      </c>
      <c r="Y869" s="105" t="str">
        <f t="shared" ca="1" si="469"/>
        <v/>
      </c>
      <c r="AB869" s="111" t="str">
        <f t="shared" si="468"/>
        <v xml:space="preserve"> </v>
      </c>
      <c r="AC869" s="135"/>
      <c r="AD869" s="136"/>
      <c r="AE869" s="118" t="str">
        <f t="shared" si="443"/>
        <v/>
      </c>
      <c r="AF869" s="135"/>
      <c r="AG869" s="136"/>
      <c r="AH869" s="118" t="str">
        <f t="shared" si="444"/>
        <v/>
      </c>
      <c r="AI869" s="135"/>
      <c r="AJ869" s="136"/>
      <c r="AK869" s="118" t="str">
        <f t="shared" si="445"/>
        <v/>
      </c>
      <c r="AL869" s="135"/>
      <c r="AM869" s="136"/>
      <c r="AN869" s="118" t="str">
        <f t="shared" si="446"/>
        <v/>
      </c>
      <c r="AO869" s="135"/>
      <c r="AP869" s="136"/>
      <c r="AQ869" s="118" t="str">
        <f t="shared" si="447"/>
        <v/>
      </c>
      <c r="AT869" s="111" t="str">
        <f t="shared" si="448"/>
        <v xml:space="preserve"> </v>
      </c>
      <c r="AU869" t="str">
        <f t="shared" ca="1" si="449"/>
        <v/>
      </c>
      <c r="AV869" s="53" t="str">
        <f t="shared" ca="1" si="450"/>
        <v/>
      </c>
      <c r="AW869" t="str">
        <f t="shared" ca="1" si="451"/>
        <v/>
      </c>
      <c r="AX869" s="121" t="str">
        <f t="shared" ca="1" si="452"/>
        <v/>
      </c>
      <c r="AY869" s="53" t="str">
        <f t="shared" ca="1" si="453"/>
        <v/>
      </c>
      <c r="AZ869" t="str">
        <f t="shared" ca="1" si="454"/>
        <v/>
      </c>
      <c r="BA869" s="121" t="str">
        <f t="shared" ca="1" si="455"/>
        <v/>
      </c>
      <c r="BB869" s="53" t="str">
        <f t="shared" ca="1" si="456"/>
        <v/>
      </c>
      <c r="BC869" t="str">
        <f t="shared" ca="1" si="457"/>
        <v/>
      </c>
      <c r="BD869" s="121" t="str">
        <f t="shared" ca="1" si="458"/>
        <v/>
      </c>
      <c r="BE869" s="53" t="str">
        <f t="shared" ca="1" si="459"/>
        <v/>
      </c>
      <c r="BF869" t="str">
        <f t="shared" ca="1" si="460"/>
        <v/>
      </c>
      <c r="BG869" s="121" t="str">
        <f t="shared" ca="1" si="461"/>
        <v/>
      </c>
      <c r="BH869" s="53" t="str">
        <f t="shared" ca="1" si="462"/>
        <v/>
      </c>
    </row>
    <row r="870" spans="1:60" ht="15.75" thickBot="1" x14ac:dyDescent="0.3">
      <c r="A870" s="48"/>
      <c r="B870" s="48"/>
      <c r="C870" s="48"/>
      <c r="D870" s="48"/>
      <c r="E870" s="48"/>
      <c r="F870" s="48"/>
      <c r="G870" s="48"/>
      <c r="H870" s="48"/>
      <c r="I870" s="48"/>
      <c r="J870" s="220" t="str">
        <f>IF(ISBLANK($G870),"",VLOOKUP($G870,'Chp 3 - Condition Assessment'!$N$5:$R$1000,4,FALSE))</f>
        <v/>
      </c>
      <c r="K870" s="105" t="str">
        <f>IF(ISBLANK($G870),"",VLOOKUP($G870,'Chp 3 - Condition Assessment'!$N$5:$R$1000,5,FALSE))</f>
        <v/>
      </c>
      <c r="L870" s="32" t="str">
        <f t="shared" si="442"/>
        <v xml:space="preserve">  </v>
      </c>
      <c r="P870" t="b">
        <f t="shared" si="437"/>
        <v>0</v>
      </c>
      <c r="Q870" t="str">
        <f t="shared" si="440"/>
        <v/>
      </c>
      <c r="R870" s="53" t="str">
        <f t="shared" si="465"/>
        <v/>
      </c>
      <c r="S870" s="108" t="str">
        <f t="shared" si="466"/>
        <v/>
      </c>
      <c r="T870" s="81" t="str">
        <f t="shared" si="467"/>
        <v/>
      </c>
      <c r="U870" s="105" t="str">
        <f t="shared" ca="1" si="469"/>
        <v/>
      </c>
      <c r="V870" s="105" t="str">
        <f t="shared" ca="1" si="469"/>
        <v/>
      </c>
      <c r="W870" s="105" t="str">
        <f t="shared" ca="1" si="469"/>
        <v/>
      </c>
      <c r="X870" s="105" t="str">
        <f t="shared" ca="1" si="469"/>
        <v/>
      </c>
      <c r="Y870" s="105" t="str">
        <f t="shared" ca="1" si="469"/>
        <v/>
      </c>
      <c r="AB870" s="111" t="str">
        <f t="shared" si="468"/>
        <v xml:space="preserve"> </v>
      </c>
      <c r="AC870" s="135"/>
      <c r="AD870" s="136"/>
      <c r="AE870" s="118" t="str">
        <f t="shared" si="443"/>
        <v/>
      </c>
      <c r="AF870" s="135"/>
      <c r="AG870" s="136"/>
      <c r="AH870" s="118" t="str">
        <f t="shared" si="444"/>
        <v/>
      </c>
      <c r="AI870" s="135"/>
      <c r="AJ870" s="136"/>
      <c r="AK870" s="118" t="str">
        <f t="shared" si="445"/>
        <v/>
      </c>
      <c r="AL870" s="135"/>
      <c r="AM870" s="136"/>
      <c r="AN870" s="118" t="str">
        <f t="shared" si="446"/>
        <v/>
      </c>
      <c r="AO870" s="135"/>
      <c r="AP870" s="136"/>
      <c r="AQ870" s="118" t="str">
        <f t="shared" si="447"/>
        <v/>
      </c>
      <c r="AT870" s="111" t="str">
        <f t="shared" si="448"/>
        <v xml:space="preserve"> </v>
      </c>
      <c r="AU870" t="str">
        <f t="shared" ca="1" si="449"/>
        <v/>
      </c>
      <c r="AV870" s="53" t="str">
        <f t="shared" ca="1" si="450"/>
        <v/>
      </c>
      <c r="AW870" t="str">
        <f t="shared" ca="1" si="451"/>
        <v/>
      </c>
      <c r="AX870" s="121" t="str">
        <f t="shared" ca="1" si="452"/>
        <v/>
      </c>
      <c r="AY870" s="53" t="str">
        <f t="shared" ca="1" si="453"/>
        <v/>
      </c>
      <c r="AZ870" t="str">
        <f t="shared" ca="1" si="454"/>
        <v/>
      </c>
      <c r="BA870" s="121" t="str">
        <f t="shared" ca="1" si="455"/>
        <v/>
      </c>
      <c r="BB870" s="53" t="str">
        <f t="shared" ca="1" si="456"/>
        <v/>
      </c>
      <c r="BC870" t="str">
        <f t="shared" ca="1" si="457"/>
        <v/>
      </c>
      <c r="BD870" s="121" t="str">
        <f t="shared" ca="1" si="458"/>
        <v/>
      </c>
      <c r="BE870" s="53" t="str">
        <f t="shared" ca="1" si="459"/>
        <v/>
      </c>
      <c r="BF870" t="str">
        <f t="shared" ca="1" si="460"/>
        <v/>
      </c>
      <c r="BG870" s="121" t="str">
        <f t="shared" ca="1" si="461"/>
        <v/>
      </c>
      <c r="BH870" s="53" t="str">
        <f t="shared" ca="1" si="462"/>
        <v/>
      </c>
    </row>
    <row r="871" spans="1:60" ht="15.75" thickBot="1" x14ac:dyDescent="0.3">
      <c r="A871" s="48"/>
      <c r="B871" s="48"/>
      <c r="C871" s="48"/>
      <c r="D871" s="48"/>
      <c r="E871" s="48"/>
      <c r="F871" s="48"/>
      <c r="G871" s="48"/>
      <c r="H871" s="48"/>
      <c r="I871" s="48"/>
      <c r="J871" s="220" t="str">
        <f>IF(ISBLANK($G871),"",VLOOKUP($G871,'Chp 3 - Condition Assessment'!$N$5:$R$1000,4,FALSE))</f>
        <v/>
      </c>
      <c r="K871" s="105" t="str">
        <f>IF(ISBLANK($G871),"",VLOOKUP($G871,'Chp 3 - Condition Assessment'!$N$5:$R$1000,5,FALSE))</f>
        <v/>
      </c>
      <c r="L871" s="32" t="str">
        <f t="shared" si="442"/>
        <v xml:space="preserve">  </v>
      </c>
      <c r="P871" t="b">
        <f t="shared" si="437"/>
        <v>0</v>
      </c>
      <c r="Q871" t="str">
        <f t="shared" si="440"/>
        <v/>
      </c>
      <c r="R871" s="53" t="str">
        <f t="shared" si="465"/>
        <v/>
      </c>
      <c r="S871" s="108" t="str">
        <f t="shared" si="466"/>
        <v/>
      </c>
      <c r="T871" s="81" t="str">
        <f t="shared" si="467"/>
        <v/>
      </c>
      <c r="U871" s="105" t="str">
        <f t="shared" ca="1" si="469"/>
        <v/>
      </c>
      <c r="V871" s="105" t="str">
        <f t="shared" ca="1" si="469"/>
        <v/>
      </c>
      <c r="W871" s="105" t="str">
        <f t="shared" ca="1" si="469"/>
        <v/>
      </c>
      <c r="X871" s="105" t="str">
        <f t="shared" ca="1" si="469"/>
        <v/>
      </c>
      <c r="Y871" s="105" t="str">
        <f t="shared" ca="1" si="469"/>
        <v/>
      </c>
      <c r="AB871" s="111" t="str">
        <f t="shared" si="468"/>
        <v xml:space="preserve"> </v>
      </c>
      <c r="AC871" s="135"/>
      <c r="AD871" s="136"/>
      <c r="AE871" s="118" t="str">
        <f t="shared" si="443"/>
        <v/>
      </c>
      <c r="AF871" s="135"/>
      <c r="AG871" s="136"/>
      <c r="AH871" s="118" t="str">
        <f t="shared" si="444"/>
        <v/>
      </c>
      <c r="AI871" s="135"/>
      <c r="AJ871" s="136"/>
      <c r="AK871" s="118" t="str">
        <f t="shared" si="445"/>
        <v/>
      </c>
      <c r="AL871" s="135"/>
      <c r="AM871" s="136"/>
      <c r="AN871" s="118" t="str">
        <f t="shared" si="446"/>
        <v/>
      </c>
      <c r="AO871" s="135"/>
      <c r="AP871" s="136"/>
      <c r="AQ871" s="118" t="str">
        <f t="shared" si="447"/>
        <v/>
      </c>
      <c r="AT871" s="111" t="str">
        <f t="shared" si="448"/>
        <v xml:space="preserve"> </v>
      </c>
      <c r="AU871" t="str">
        <f t="shared" ca="1" si="449"/>
        <v/>
      </c>
      <c r="AV871" s="53" t="str">
        <f t="shared" ca="1" si="450"/>
        <v/>
      </c>
      <c r="AW871" t="str">
        <f t="shared" ca="1" si="451"/>
        <v/>
      </c>
      <c r="AX871" s="121" t="str">
        <f t="shared" ca="1" si="452"/>
        <v/>
      </c>
      <c r="AY871" s="53" t="str">
        <f t="shared" ca="1" si="453"/>
        <v/>
      </c>
      <c r="AZ871" t="str">
        <f t="shared" ca="1" si="454"/>
        <v/>
      </c>
      <c r="BA871" s="121" t="str">
        <f t="shared" ca="1" si="455"/>
        <v/>
      </c>
      <c r="BB871" s="53" t="str">
        <f t="shared" ca="1" si="456"/>
        <v/>
      </c>
      <c r="BC871" t="str">
        <f t="shared" ca="1" si="457"/>
        <v/>
      </c>
      <c r="BD871" s="121" t="str">
        <f t="shared" ca="1" si="458"/>
        <v/>
      </c>
      <c r="BE871" s="53" t="str">
        <f t="shared" ca="1" si="459"/>
        <v/>
      </c>
      <c r="BF871" t="str">
        <f t="shared" ca="1" si="460"/>
        <v/>
      </c>
      <c r="BG871" s="121" t="str">
        <f t="shared" ca="1" si="461"/>
        <v/>
      </c>
      <c r="BH871" s="53" t="str">
        <f t="shared" ca="1" si="462"/>
        <v/>
      </c>
    </row>
    <row r="872" spans="1:60" ht="15.75" thickBot="1" x14ac:dyDescent="0.3">
      <c r="A872" s="48"/>
      <c r="B872" s="48"/>
      <c r="C872" s="48"/>
      <c r="D872" s="48"/>
      <c r="E872" s="48"/>
      <c r="F872" s="48"/>
      <c r="G872" s="48"/>
      <c r="H872" s="48"/>
      <c r="I872" s="48"/>
      <c r="J872" s="220" t="str">
        <f>IF(ISBLANK($G872),"",VLOOKUP($G872,'Chp 3 - Condition Assessment'!$N$5:$R$1000,4,FALSE))</f>
        <v/>
      </c>
      <c r="K872" s="105" t="str">
        <f>IF(ISBLANK($G872),"",VLOOKUP($G872,'Chp 3 - Condition Assessment'!$N$5:$R$1000,5,FALSE))</f>
        <v/>
      </c>
      <c r="L872" s="32" t="str">
        <f t="shared" si="442"/>
        <v xml:space="preserve">  </v>
      </c>
      <c r="P872" t="b">
        <f t="shared" si="437"/>
        <v>0</v>
      </c>
      <c r="Q872" t="str">
        <f t="shared" si="440"/>
        <v/>
      </c>
      <c r="R872" s="53" t="str">
        <f t="shared" si="465"/>
        <v/>
      </c>
      <c r="S872" s="108" t="str">
        <f t="shared" si="466"/>
        <v/>
      </c>
      <c r="T872" s="81" t="str">
        <f t="shared" si="467"/>
        <v/>
      </c>
      <c r="U872" s="105" t="str">
        <f t="shared" ca="1" si="469"/>
        <v/>
      </c>
      <c r="V872" s="105" t="str">
        <f t="shared" ca="1" si="469"/>
        <v/>
      </c>
      <c r="W872" s="105" t="str">
        <f t="shared" ca="1" si="469"/>
        <v/>
      </c>
      <c r="X872" s="105" t="str">
        <f t="shared" ca="1" si="469"/>
        <v/>
      </c>
      <c r="Y872" s="105" t="str">
        <f t="shared" ca="1" si="469"/>
        <v/>
      </c>
      <c r="AB872" s="111" t="str">
        <f t="shared" si="468"/>
        <v xml:space="preserve"> </v>
      </c>
      <c r="AC872" s="135"/>
      <c r="AD872" s="136"/>
      <c r="AE872" s="118" t="str">
        <f t="shared" si="443"/>
        <v/>
      </c>
      <c r="AF872" s="135"/>
      <c r="AG872" s="136"/>
      <c r="AH872" s="118" t="str">
        <f t="shared" si="444"/>
        <v/>
      </c>
      <c r="AI872" s="135"/>
      <c r="AJ872" s="136"/>
      <c r="AK872" s="118" t="str">
        <f t="shared" si="445"/>
        <v/>
      </c>
      <c r="AL872" s="135"/>
      <c r="AM872" s="136"/>
      <c r="AN872" s="118" t="str">
        <f t="shared" si="446"/>
        <v/>
      </c>
      <c r="AO872" s="135"/>
      <c r="AP872" s="136"/>
      <c r="AQ872" s="118" t="str">
        <f t="shared" si="447"/>
        <v/>
      </c>
      <c r="AT872" s="111" t="str">
        <f t="shared" si="448"/>
        <v xml:space="preserve"> </v>
      </c>
      <c r="AU872" t="str">
        <f t="shared" ca="1" si="449"/>
        <v/>
      </c>
      <c r="AV872" s="53" t="str">
        <f t="shared" ca="1" si="450"/>
        <v/>
      </c>
      <c r="AW872" t="str">
        <f t="shared" ca="1" si="451"/>
        <v/>
      </c>
      <c r="AX872" s="121" t="str">
        <f t="shared" ca="1" si="452"/>
        <v/>
      </c>
      <c r="AY872" s="53" t="str">
        <f t="shared" ca="1" si="453"/>
        <v/>
      </c>
      <c r="AZ872" t="str">
        <f t="shared" ca="1" si="454"/>
        <v/>
      </c>
      <c r="BA872" s="121" t="str">
        <f t="shared" ca="1" si="455"/>
        <v/>
      </c>
      <c r="BB872" s="53" t="str">
        <f t="shared" ca="1" si="456"/>
        <v/>
      </c>
      <c r="BC872" t="str">
        <f t="shared" ca="1" si="457"/>
        <v/>
      </c>
      <c r="BD872" s="121" t="str">
        <f t="shared" ca="1" si="458"/>
        <v/>
      </c>
      <c r="BE872" s="53" t="str">
        <f t="shared" ca="1" si="459"/>
        <v/>
      </c>
      <c r="BF872" t="str">
        <f t="shared" ca="1" si="460"/>
        <v/>
      </c>
      <c r="BG872" s="121" t="str">
        <f t="shared" ca="1" si="461"/>
        <v/>
      </c>
      <c r="BH872" s="53" t="str">
        <f t="shared" ca="1" si="462"/>
        <v/>
      </c>
    </row>
    <row r="873" spans="1:60" ht="15.75" thickBot="1" x14ac:dyDescent="0.3">
      <c r="A873" s="48"/>
      <c r="B873" s="48"/>
      <c r="C873" s="48"/>
      <c r="D873" s="48"/>
      <c r="E873" s="48"/>
      <c r="F873" s="48"/>
      <c r="G873" s="48"/>
      <c r="H873" s="48"/>
      <c r="I873" s="48"/>
      <c r="J873" s="220" t="str">
        <f>IF(ISBLANK($G873),"",VLOOKUP($G873,'Chp 3 - Condition Assessment'!$N$5:$R$1000,4,FALSE))</f>
        <v/>
      </c>
      <c r="K873" s="105" t="str">
        <f>IF(ISBLANK($G873),"",VLOOKUP($G873,'Chp 3 - Condition Assessment'!$N$5:$R$1000,5,FALSE))</f>
        <v/>
      </c>
      <c r="L873" s="32" t="str">
        <f t="shared" si="442"/>
        <v xml:space="preserve">  </v>
      </c>
      <c r="P873" t="b">
        <f t="shared" si="437"/>
        <v>0</v>
      </c>
      <c r="Q873" t="str">
        <f t="shared" si="440"/>
        <v/>
      </c>
      <c r="R873" s="53" t="str">
        <f t="shared" si="465"/>
        <v/>
      </c>
      <c r="S873" s="108" t="str">
        <f t="shared" si="466"/>
        <v/>
      </c>
      <c r="T873" s="81" t="str">
        <f t="shared" si="467"/>
        <v/>
      </c>
      <c r="U873" s="105" t="str">
        <f t="shared" ca="1" si="469"/>
        <v/>
      </c>
      <c r="V873" s="105" t="str">
        <f t="shared" ca="1" si="469"/>
        <v/>
      </c>
      <c r="W873" s="105" t="str">
        <f t="shared" ca="1" si="469"/>
        <v/>
      </c>
      <c r="X873" s="105" t="str">
        <f t="shared" ca="1" si="469"/>
        <v/>
      </c>
      <c r="Y873" s="105" t="str">
        <f t="shared" ca="1" si="469"/>
        <v/>
      </c>
      <c r="AB873" s="111" t="str">
        <f t="shared" si="468"/>
        <v xml:space="preserve"> </v>
      </c>
      <c r="AC873" s="135"/>
      <c r="AD873" s="136"/>
      <c r="AE873" s="118" t="str">
        <f t="shared" si="443"/>
        <v/>
      </c>
      <c r="AF873" s="135"/>
      <c r="AG873" s="136"/>
      <c r="AH873" s="118" t="str">
        <f t="shared" si="444"/>
        <v/>
      </c>
      <c r="AI873" s="135"/>
      <c r="AJ873" s="136"/>
      <c r="AK873" s="118" t="str">
        <f t="shared" si="445"/>
        <v/>
      </c>
      <c r="AL873" s="135"/>
      <c r="AM873" s="136"/>
      <c r="AN873" s="118" t="str">
        <f t="shared" si="446"/>
        <v/>
      </c>
      <c r="AO873" s="135"/>
      <c r="AP873" s="136"/>
      <c r="AQ873" s="118" t="str">
        <f t="shared" si="447"/>
        <v/>
      </c>
      <c r="AT873" s="111" t="str">
        <f t="shared" si="448"/>
        <v xml:space="preserve"> </v>
      </c>
      <c r="AU873" t="str">
        <f t="shared" ca="1" si="449"/>
        <v/>
      </c>
      <c r="AV873" s="53" t="str">
        <f t="shared" ca="1" si="450"/>
        <v/>
      </c>
      <c r="AW873" t="str">
        <f t="shared" ca="1" si="451"/>
        <v/>
      </c>
      <c r="AX873" s="121" t="str">
        <f t="shared" ca="1" si="452"/>
        <v/>
      </c>
      <c r="AY873" s="53" t="str">
        <f t="shared" ca="1" si="453"/>
        <v/>
      </c>
      <c r="AZ873" t="str">
        <f t="shared" ca="1" si="454"/>
        <v/>
      </c>
      <c r="BA873" s="121" t="str">
        <f t="shared" ca="1" si="455"/>
        <v/>
      </c>
      <c r="BB873" s="53" t="str">
        <f t="shared" ca="1" si="456"/>
        <v/>
      </c>
      <c r="BC873" t="str">
        <f t="shared" ca="1" si="457"/>
        <v/>
      </c>
      <c r="BD873" s="121" t="str">
        <f t="shared" ca="1" si="458"/>
        <v/>
      </c>
      <c r="BE873" s="53" t="str">
        <f t="shared" ca="1" si="459"/>
        <v/>
      </c>
      <c r="BF873" t="str">
        <f t="shared" ca="1" si="460"/>
        <v/>
      </c>
      <c r="BG873" s="121" t="str">
        <f t="shared" ca="1" si="461"/>
        <v/>
      </c>
      <c r="BH873" s="53" t="str">
        <f t="shared" ca="1" si="462"/>
        <v/>
      </c>
    </row>
    <row r="874" spans="1:60" ht="15.75" thickBot="1" x14ac:dyDescent="0.3">
      <c r="A874" s="48"/>
      <c r="B874" s="48"/>
      <c r="C874" s="48"/>
      <c r="D874" s="48"/>
      <c r="E874" s="48"/>
      <c r="F874" s="48"/>
      <c r="G874" s="48"/>
      <c r="H874" s="48"/>
      <c r="I874" s="48"/>
      <c r="J874" s="220" t="str">
        <f>IF(ISBLANK($G874),"",VLOOKUP($G874,'Chp 3 - Condition Assessment'!$N$5:$R$1000,4,FALSE))</f>
        <v/>
      </c>
      <c r="K874" s="105" t="str">
        <f>IF(ISBLANK($G874),"",VLOOKUP($G874,'Chp 3 - Condition Assessment'!$N$5:$R$1000,5,FALSE))</f>
        <v/>
      </c>
      <c r="L874" s="32" t="str">
        <f t="shared" si="442"/>
        <v xml:space="preserve">  </v>
      </c>
      <c r="P874" t="b">
        <f t="shared" si="437"/>
        <v>0</v>
      </c>
      <c r="Q874" t="str">
        <f t="shared" si="440"/>
        <v/>
      </c>
      <c r="R874" s="53" t="str">
        <f t="shared" si="465"/>
        <v/>
      </c>
      <c r="S874" s="108" t="str">
        <f t="shared" si="466"/>
        <v/>
      </c>
      <c r="T874" s="81" t="str">
        <f t="shared" si="467"/>
        <v/>
      </c>
      <c r="U874" s="105" t="str">
        <f t="shared" ca="1" si="469"/>
        <v/>
      </c>
      <c r="V874" s="105" t="str">
        <f t="shared" ca="1" si="469"/>
        <v/>
      </c>
      <c r="W874" s="105" t="str">
        <f t="shared" ca="1" si="469"/>
        <v/>
      </c>
      <c r="X874" s="105" t="str">
        <f t="shared" ca="1" si="469"/>
        <v/>
      </c>
      <c r="Y874" s="105" t="str">
        <f t="shared" ca="1" si="469"/>
        <v/>
      </c>
      <c r="AB874" s="111" t="str">
        <f t="shared" si="468"/>
        <v xml:space="preserve"> </v>
      </c>
      <c r="AC874" s="135"/>
      <c r="AD874" s="136"/>
      <c r="AE874" s="118" t="str">
        <f t="shared" si="443"/>
        <v/>
      </c>
      <c r="AF874" s="135"/>
      <c r="AG874" s="136"/>
      <c r="AH874" s="118" t="str">
        <f t="shared" si="444"/>
        <v/>
      </c>
      <c r="AI874" s="135"/>
      <c r="AJ874" s="136"/>
      <c r="AK874" s="118" t="str">
        <f t="shared" si="445"/>
        <v/>
      </c>
      <c r="AL874" s="135"/>
      <c r="AM874" s="136"/>
      <c r="AN874" s="118" t="str">
        <f t="shared" si="446"/>
        <v/>
      </c>
      <c r="AO874" s="135"/>
      <c r="AP874" s="136"/>
      <c r="AQ874" s="118" t="str">
        <f t="shared" si="447"/>
        <v/>
      </c>
      <c r="AT874" s="111" t="str">
        <f t="shared" si="448"/>
        <v xml:space="preserve"> </v>
      </c>
      <c r="AU874" t="str">
        <f t="shared" ca="1" si="449"/>
        <v/>
      </c>
      <c r="AV874" s="53" t="str">
        <f t="shared" ca="1" si="450"/>
        <v/>
      </c>
      <c r="AW874" t="str">
        <f t="shared" ca="1" si="451"/>
        <v/>
      </c>
      <c r="AX874" s="121" t="str">
        <f t="shared" ca="1" si="452"/>
        <v/>
      </c>
      <c r="AY874" s="53" t="str">
        <f t="shared" ca="1" si="453"/>
        <v/>
      </c>
      <c r="AZ874" t="str">
        <f t="shared" ca="1" si="454"/>
        <v/>
      </c>
      <c r="BA874" s="121" t="str">
        <f t="shared" ca="1" si="455"/>
        <v/>
      </c>
      <c r="BB874" s="53" t="str">
        <f t="shared" ca="1" si="456"/>
        <v/>
      </c>
      <c r="BC874" t="str">
        <f t="shared" ca="1" si="457"/>
        <v/>
      </c>
      <c r="BD874" s="121" t="str">
        <f t="shared" ca="1" si="458"/>
        <v/>
      </c>
      <c r="BE874" s="53" t="str">
        <f t="shared" ca="1" si="459"/>
        <v/>
      </c>
      <c r="BF874" t="str">
        <f t="shared" ca="1" si="460"/>
        <v/>
      </c>
      <c r="BG874" s="121" t="str">
        <f t="shared" ca="1" si="461"/>
        <v/>
      </c>
      <c r="BH874" s="53" t="str">
        <f t="shared" ca="1" si="462"/>
        <v/>
      </c>
    </row>
    <row r="875" spans="1:60" ht="15.75" thickBot="1" x14ac:dyDescent="0.3">
      <c r="A875" s="48"/>
      <c r="B875" s="48"/>
      <c r="C875" s="48"/>
      <c r="D875" s="48"/>
      <c r="E875" s="48"/>
      <c r="F875" s="48"/>
      <c r="G875" s="48"/>
      <c r="H875" s="48"/>
      <c r="I875" s="48"/>
      <c r="J875" s="220" t="str">
        <f>IF(ISBLANK($G875),"",VLOOKUP($G875,'Chp 3 - Condition Assessment'!$N$5:$R$1000,4,FALSE))</f>
        <v/>
      </c>
      <c r="K875" s="105" t="str">
        <f>IF(ISBLANK($G875),"",VLOOKUP($G875,'Chp 3 - Condition Assessment'!$N$5:$R$1000,5,FALSE))</f>
        <v/>
      </c>
      <c r="L875" s="32" t="str">
        <f t="shared" si="442"/>
        <v xml:space="preserve">  </v>
      </c>
      <c r="P875" t="b">
        <f t="shared" si="437"/>
        <v>0</v>
      </c>
      <c r="Q875" t="str">
        <f t="shared" si="440"/>
        <v/>
      </c>
      <c r="R875" s="53" t="str">
        <f t="shared" si="465"/>
        <v/>
      </c>
      <c r="S875" s="108" t="str">
        <f t="shared" si="466"/>
        <v/>
      </c>
      <c r="T875" s="81" t="str">
        <f t="shared" si="467"/>
        <v/>
      </c>
      <c r="U875" s="105" t="str">
        <f t="shared" ca="1" si="469"/>
        <v/>
      </c>
      <c r="V875" s="105" t="str">
        <f t="shared" ca="1" si="469"/>
        <v/>
      </c>
      <c r="W875" s="105" t="str">
        <f t="shared" ca="1" si="469"/>
        <v/>
      </c>
      <c r="X875" s="105" t="str">
        <f t="shared" ca="1" si="469"/>
        <v/>
      </c>
      <c r="Y875" s="105" t="str">
        <f t="shared" ca="1" si="469"/>
        <v/>
      </c>
      <c r="AB875" s="111" t="str">
        <f t="shared" si="468"/>
        <v xml:space="preserve"> </v>
      </c>
      <c r="AC875" s="135"/>
      <c r="AD875" s="136"/>
      <c r="AE875" s="118" t="str">
        <f t="shared" si="443"/>
        <v/>
      </c>
      <c r="AF875" s="135"/>
      <c r="AG875" s="136"/>
      <c r="AH875" s="118" t="str">
        <f t="shared" si="444"/>
        <v/>
      </c>
      <c r="AI875" s="135"/>
      <c r="AJ875" s="136"/>
      <c r="AK875" s="118" t="str">
        <f t="shared" si="445"/>
        <v/>
      </c>
      <c r="AL875" s="135"/>
      <c r="AM875" s="136"/>
      <c r="AN875" s="118" t="str">
        <f t="shared" si="446"/>
        <v/>
      </c>
      <c r="AO875" s="135"/>
      <c r="AP875" s="136"/>
      <c r="AQ875" s="118" t="str">
        <f t="shared" si="447"/>
        <v/>
      </c>
      <c r="AT875" s="111" t="str">
        <f t="shared" si="448"/>
        <v xml:space="preserve"> </v>
      </c>
      <c r="AU875" t="str">
        <f t="shared" ca="1" si="449"/>
        <v/>
      </c>
      <c r="AV875" s="53" t="str">
        <f t="shared" ca="1" si="450"/>
        <v/>
      </c>
      <c r="AW875" t="str">
        <f t="shared" ca="1" si="451"/>
        <v/>
      </c>
      <c r="AX875" s="121" t="str">
        <f t="shared" ca="1" si="452"/>
        <v/>
      </c>
      <c r="AY875" s="53" t="str">
        <f t="shared" ca="1" si="453"/>
        <v/>
      </c>
      <c r="AZ875" t="str">
        <f t="shared" ca="1" si="454"/>
        <v/>
      </c>
      <c r="BA875" s="121" t="str">
        <f t="shared" ca="1" si="455"/>
        <v/>
      </c>
      <c r="BB875" s="53" t="str">
        <f t="shared" ca="1" si="456"/>
        <v/>
      </c>
      <c r="BC875" t="str">
        <f t="shared" ca="1" si="457"/>
        <v/>
      </c>
      <c r="BD875" s="121" t="str">
        <f t="shared" ca="1" si="458"/>
        <v/>
      </c>
      <c r="BE875" s="53" t="str">
        <f t="shared" ca="1" si="459"/>
        <v/>
      </c>
      <c r="BF875" t="str">
        <f t="shared" ca="1" si="460"/>
        <v/>
      </c>
      <c r="BG875" s="121" t="str">
        <f t="shared" ca="1" si="461"/>
        <v/>
      </c>
      <c r="BH875" s="53" t="str">
        <f t="shared" ca="1" si="462"/>
        <v/>
      </c>
    </row>
    <row r="876" spans="1:60" ht="15.75" thickBot="1" x14ac:dyDescent="0.3">
      <c r="A876" s="48"/>
      <c r="B876" s="48"/>
      <c r="C876" s="48"/>
      <c r="D876" s="48"/>
      <c r="E876" s="48"/>
      <c r="F876" s="48"/>
      <c r="G876" s="48"/>
      <c r="H876" s="48"/>
      <c r="I876" s="48"/>
      <c r="J876" s="220" t="str">
        <f>IF(ISBLANK($G876),"",VLOOKUP($G876,'Chp 3 - Condition Assessment'!$N$5:$R$1000,4,FALSE))</f>
        <v/>
      </c>
      <c r="K876" s="105" t="str">
        <f>IF(ISBLANK($G876),"",VLOOKUP($G876,'Chp 3 - Condition Assessment'!$N$5:$R$1000,5,FALSE))</f>
        <v/>
      </c>
      <c r="L876" s="32" t="str">
        <f t="shared" si="442"/>
        <v xml:space="preserve">  </v>
      </c>
      <c r="P876" t="b">
        <f t="shared" si="437"/>
        <v>0</v>
      </c>
      <c r="Q876" t="str">
        <f t="shared" si="440"/>
        <v/>
      </c>
      <c r="R876" s="53" t="str">
        <f t="shared" si="465"/>
        <v/>
      </c>
      <c r="S876" s="108" t="str">
        <f t="shared" si="466"/>
        <v/>
      </c>
      <c r="T876" s="81" t="str">
        <f t="shared" si="467"/>
        <v/>
      </c>
      <c r="U876" s="105" t="str">
        <f t="shared" ref="U876:Y885" ca="1" si="470">IFERROR(IF((U$10-$S876)&lt;=$T876,$Q876,0),"")</f>
        <v/>
      </c>
      <c r="V876" s="105" t="str">
        <f t="shared" ca="1" si="470"/>
        <v/>
      </c>
      <c r="W876" s="105" t="str">
        <f t="shared" ca="1" si="470"/>
        <v/>
      </c>
      <c r="X876" s="105" t="str">
        <f t="shared" ca="1" si="470"/>
        <v/>
      </c>
      <c r="Y876" s="105" t="str">
        <f t="shared" ca="1" si="470"/>
        <v/>
      </c>
      <c r="AB876" s="111" t="str">
        <f t="shared" si="468"/>
        <v xml:space="preserve"> </v>
      </c>
      <c r="AC876" s="135"/>
      <c r="AD876" s="136"/>
      <c r="AE876" s="118" t="str">
        <f t="shared" si="443"/>
        <v/>
      </c>
      <c r="AF876" s="135"/>
      <c r="AG876" s="136"/>
      <c r="AH876" s="118" t="str">
        <f t="shared" si="444"/>
        <v/>
      </c>
      <c r="AI876" s="135"/>
      <c r="AJ876" s="136"/>
      <c r="AK876" s="118" t="str">
        <f t="shared" si="445"/>
        <v/>
      </c>
      <c r="AL876" s="135"/>
      <c r="AM876" s="136"/>
      <c r="AN876" s="118" t="str">
        <f t="shared" si="446"/>
        <v/>
      </c>
      <c r="AO876" s="135"/>
      <c r="AP876" s="136"/>
      <c r="AQ876" s="118" t="str">
        <f t="shared" si="447"/>
        <v/>
      </c>
      <c r="AT876" s="111" t="str">
        <f t="shared" si="448"/>
        <v xml:space="preserve"> </v>
      </c>
      <c r="AU876" t="str">
        <f t="shared" ca="1" si="449"/>
        <v/>
      </c>
      <c r="AV876" s="53" t="str">
        <f t="shared" ca="1" si="450"/>
        <v/>
      </c>
      <c r="AW876" t="str">
        <f t="shared" ca="1" si="451"/>
        <v/>
      </c>
      <c r="AX876" s="121" t="str">
        <f t="shared" ca="1" si="452"/>
        <v/>
      </c>
      <c r="AY876" s="53" t="str">
        <f t="shared" ca="1" si="453"/>
        <v/>
      </c>
      <c r="AZ876" t="str">
        <f t="shared" ca="1" si="454"/>
        <v/>
      </c>
      <c r="BA876" s="121" t="str">
        <f t="shared" ca="1" si="455"/>
        <v/>
      </c>
      <c r="BB876" s="53" t="str">
        <f t="shared" ca="1" si="456"/>
        <v/>
      </c>
      <c r="BC876" t="str">
        <f t="shared" ca="1" si="457"/>
        <v/>
      </c>
      <c r="BD876" s="121" t="str">
        <f t="shared" ca="1" si="458"/>
        <v/>
      </c>
      <c r="BE876" s="53" t="str">
        <f t="shared" ca="1" si="459"/>
        <v/>
      </c>
      <c r="BF876" t="str">
        <f t="shared" ca="1" si="460"/>
        <v/>
      </c>
      <c r="BG876" s="121" t="str">
        <f t="shared" ca="1" si="461"/>
        <v/>
      </c>
      <c r="BH876" s="53" t="str">
        <f t="shared" ca="1" si="462"/>
        <v/>
      </c>
    </row>
    <row r="877" spans="1:60" ht="15.75" thickBot="1" x14ac:dyDescent="0.3">
      <c r="A877" s="48"/>
      <c r="B877" s="48"/>
      <c r="C877" s="48"/>
      <c r="D877" s="48"/>
      <c r="E877" s="48"/>
      <c r="F877" s="48"/>
      <c r="G877" s="48"/>
      <c r="H877" s="48"/>
      <c r="I877" s="48"/>
      <c r="J877" s="220" t="str">
        <f>IF(ISBLANK($G877),"",VLOOKUP($G877,'Chp 3 - Condition Assessment'!$N$5:$R$1000,4,FALSE))</f>
        <v/>
      </c>
      <c r="K877" s="105" t="str">
        <f>IF(ISBLANK($G877),"",VLOOKUP($G877,'Chp 3 - Condition Assessment'!$N$5:$R$1000,5,FALSE))</f>
        <v/>
      </c>
      <c r="L877" s="32" t="str">
        <f t="shared" si="442"/>
        <v xml:space="preserve">  </v>
      </c>
      <c r="P877" t="b">
        <f t="shared" si="437"/>
        <v>0</v>
      </c>
      <c r="Q877" t="str">
        <f t="shared" si="440"/>
        <v/>
      </c>
      <c r="R877" s="53" t="str">
        <f t="shared" si="465"/>
        <v/>
      </c>
      <c r="S877" s="108" t="str">
        <f t="shared" si="466"/>
        <v/>
      </c>
      <c r="T877" s="81" t="str">
        <f t="shared" si="467"/>
        <v/>
      </c>
      <c r="U877" s="105" t="str">
        <f t="shared" ca="1" si="470"/>
        <v/>
      </c>
      <c r="V877" s="105" t="str">
        <f t="shared" ca="1" si="470"/>
        <v/>
      </c>
      <c r="W877" s="105" t="str">
        <f t="shared" ca="1" si="470"/>
        <v/>
      </c>
      <c r="X877" s="105" t="str">
        <f t="shared" ca="1" si="470"/>
        <v/>
      </c>
      <c r="Y877" s="105" t="str">
        <f t="shared" ca="1" si="470"/>
        <v/>
      </c>
      <c r="AB877" s="111" t="str">
        <f t="shared" si="468"/>
        <v xml:space="preserve"> </v>
      </c>
      <c r="AC877" s="135"/>
      <c r="AD877" s="136"/>
      <c r="AE877" s="118" t="str">
        <f t="shared" si="443"/>
        <v/>
      </c>
      <c r="AF877" s="135"/>
      <c r="AG877" s="136"/>
      <c r="AH877" s="118" t="str">
        <f t="shared" si="444"/>
        <v/>
      </c>
      <c r="AI877" s="135"/>
      <c r="AJ877" s="136"/>
      <c r="AK877" s="118" t="str">
        <f t="shared" si="445"/>
        <v/>
      </c>
      <c r="AL877" s="135"/>
      <c r="AM877" s="136"/>
      <c r="AN877" s="118" t="str">
        <f t="shared" si="446"/>
        <v/>
      </c>
      <c r="AO877" s="135"/>
      <c r="AP877" s="136"/>
      <c r="AQ877" s="118" t="str">
        <f t="shared" si="447"/>
        <v/>
      </c>
      <c r="AT877" s="111" t="str">
        <f t="shared" si="448"/>
        <v xml:space="preserve"> </v>
      </c>
      <c r="AU877" t="str">
        <f t="shared" ca="1" si="449"/>
        <v/>
      </c>
      <c r="AV877" s="53" t="str">
        <f t="shared" ca="1" si="450"/>
        <v/>
      </c>
      <c r="AW877" t="str">
        <f t="shared" ca="1" si="451"/>
        <v/>
      </c>
      <c r="AX877" s="121" t="str">
        <f t="shared" ca="1" si="452"/>
        <v/>
      </c>
      <c r="AY877" s="53" t="str">
        <f t="shared" ca="1" si="453"/>
        <v/>
      </c>
      <c r="AZ877" t="str">
        <f t="shared" ca="1" si="454"/>
        <v/>
      </c>
      <c r="BA877" s="121" t="str">
        <f t="shared" ca="1" si="455"/>
        <v/>
      </c>
      <c r="BB877" s="53" t="str">
        <f t="shared" ca="1" si="456"/>
        <v/>
      </c>
      <c r="BC877" t="str">
        <f t="shared" ca="1" si="457"/>
        <v/>
      </c>
      <c r="BD877" s="121" t="str">
        <f t="shared" ca="1" si="458"/>
        <v/>
      </c>
      <c r="BE877" s="53" t="str">
        <f t="shared" ca="1" si="459"/>
        <v/>
      </c>
      <c r="BF877" t="str">
        <f t="shared" ca="1" si="460"/>
        <v/>
      </c>
      <c r="BG877" s="121" t="str">
        <f t="shared" ca="1" si="461"/>
        <v/>
      </c>
      <c r="BH877" s="53" t="str">
        <f t="shared" ca="1" si="462"/>
        <v/>
      </c>
    </row>
    <row r="878" spans="1:60" ht="15.75" thickBot="1" x14ac:dyDescent="0.3">
      <c r="A878" s="48"/>
      <c r="B878" s="48"/>
      <c r="C878" s="48"/>
      <c r="D878" s="48"/>
      <c r="E878" s="48"/>
      <c r="F878" s="48"/>
      <c r="G878" s="48"/>
      <c r="H878" s="48"/>
      <c r="I878" s="48"/>
      <c r="J878" s="220" t="str">
        <f>IF(ISBLANK($G878),"",VLOOKUP($G878,'Chp 3 - Condition Assessment'!$N$5:$R$1000,4,FALSE))</f>
        <v/>
      </c>
      <c r="K878" s="105" t="str">
        <f>IF(ISBLANK($G878),"",VLOOKUP($G878,'Chp 3 - Condition Assessment'!$N$5:$R$1000,5,FALSE))</f>
        <v/>
      </c>
      <c r="L878" s="32" t="str">
        <f t="shared" si="442"/>
        <v xml:space="preserve">  </v>
      </c>
      <c r="P878" t="b">
        <f t="shared" si="437"/>
        <v>0</v>
      </c>
      <c r="Q878" t="str">
        <f t="shared" si="440"/>
        <v/>
      </c>
      <c r="R878" s="53" t="str">
        <f t="shared" si="465"/>
        <v/>
      </c>
      <c r="S878" s="108" t="str">
        <f t="shared" si="466"/>
        <v/>
      </c>
      <c r="T878" s="81" t="str">
        <f t="shared" si="467"/>
        <v/>
      </c>
      <c r="U878" s="105" t="str">
        <f t="shared" ca="1" si="470"/>
        <v/>
      </c>
      <c r="V878" s="105" t="str">
        <f t="shared" ca="1" si="470"/>
        <v/>
      </c>
      <c r="W878" s="105" t="str">
        <f t="shared" ca="1" si="470"/>
        <v/>
      </c>
      <c r="X878" s="105" t="str">
        <f t="shared" ca="1" si="470"/>
        <v/>
      </c>
      <c r="Y878" s="105" t="str">
        <f t="shared" ca="1" si="470"/>
        <v/>
      </c>
      <c r="AB878" s="111" t="str">
        <f t="shared" si="468"/>
        <v xml:space="preserve"> </v>
      </c>
      <c r="AC878" s="135"/>
      <c r="AD878" s="136"/>
      <c r="AE878" s="118" t="str">
        <f t="shared" si="443"/>
        <v/>
      </c>
      <c r="AF878" s="135"/>
      <c r="AG878" s="136"/>
      <c r="AH878" s="118" t="str">
        <f t="shared" si="444"/>
        <v/>
      </c>
      <c r="AI878" s="135"/>
      <c r="AJ878" s="136"/>
      <c r="AK878" s="118" t="str">
        <f t="shared" si="445"/>
        <v/>
      </c>
      <c r="AL878" s="135"/>
      <c r="AM878" s="136"/>
      <c r="AN878" s="118" t="str">
        <f t="shared" si="446"/>
        <v/>
      </c>
      <c r="AO878" s="135"/>
      <c r="AP878" s="136"/>
      <c r="AQ878" s="118" t="str">
        <f t="shared" si="447"/>
        <v/>
      </c>
      <c r="AT878" s="111" t="str">
        <f t="shared" si="448"/>
        <v xml:space="preserve"> </v>
      </c>
      <c r="AU878" t="str">
        <f t="shared" ca="1" si="449"/>
        <v/>
      </c>
      <c r="AV878" s="53" t="str">
        <f t="shared" ca="1" si="450"/>
        <v/>
      </c>
      <c r="AW878" t="str">
        <f t="shared" ca="1" si="451"/>
        <v/>
      </c>
      <c r="AX878" s="121" t="str">
        <f t="shared" ca="1" si="452"/>
        <v/>
      </c>
      <c r="AY878" s="53" t="str">
        <f t="shared" ca="1" si="453"/>
        <v/>
      </c>
      <c r="AZ878" t="str">
        <f t="shared" ca="1" si="454"/>
        <v/>
      </c>
      <c r="BA878" s="121" t="str">
        <f t="shared" ca="1" si="455"/>
        <v/>
      </c>
      <c r="BB878" s="53" t="str">
        <f t="shared" ca="1" si="456"/>
        <v/>
      </c>
      <c r="BC878" t="str">
        <f t="shared" ca="1" si="457"/>
        <v/>
      </c>
      <c r="BD878" s="121" t="str">
        <f t="shared" ca="1" si="458"/>
        <v/>
      </c>
      <c r="BE878" s="53" t="str">
        <f t="shared" ca="1" si="459"/>
        <v/>
      </c>
      <c r="BF878" t="str">
        <f t="shared" ca="1" si="460"/>
        <v/>
      </c>
      <c r="BG878" s="121" t="str">
        <f t="shared" ca="1" si="461"/>
        <v/>
      </c>
      <c r="BH878" s="53" t="str">
        <f t="shared" ca="1" si="462"/>
        <v/>
      </c>
    </row>
    <row r="879" spans="1:60" ht="15.75" thickBot="1" x14ac:dyDescent="0.3">
      <c r="A879" s="48"/>
      <c r="B879" s="48"/>
      <c r="C879" s="48"/>
      <c r="D879" s="48"/>
      <c r="E879" s="48"/>
      <c r="F879" s="48"/>
      <c r="G879" s="48"/>
      <c r="H879" s="48"/>
      <c r="I879" s="48"/>
      <c r="J879" s="220" t="str">
        <f>IF(ISBLANK($G879),"",VLOOKUP($G879,'Chp 3 - Condition Assessment'!$N$5:$R$1000,4,FALSE))</f>
        <v/>
      </c>
      <c r="K879" s="105" t="str">
        <f>IF(ISBLANK($G879),"",VLOOKUP($G879,'Chp 3 - Condition Assessment'!$N$5:$R$1000,5,FALSE))</f>
        <v/>
      </c>
      <c r="L879" s="32" t="str">
        <f t="shared" si="442"/>
        <v xml:space="preserve">  </v>
      </c>
      <c r="P879" t="b">
        <f t="shared" si="437"/>
        <v>0</v>
      </c>
      <c r="Q879" t="str">
        <f t="shared" si="440"/>
        <v/>
      </c>
      <c r="R879" s="53" t="str">
        <f t="shared" si="465"/>
        <v/>
      </c>
      <c r="S879" s="108" t="str">
        <f t="shared" si="466"/>
        <v/>
      </c>
      <c r="T879" s="81" t="str">
        <f t="shared" si="467"/>
        <v/>
      </c>
      <c r="U879" s="105" t="str">
        <f t="shared" ca="1" si="470"/>
        <v/>
      </c>
      <c r="V879" s="105" t="str">
        <f t="shared" ca="1" si="470"/>
        <v/>
      </c>
      <c r="W879" s="105" t="str">
        <f t="shared" ca="1" si="470"/>
        <v/>
      </c>
      <c r="X879" s="105" t="str">
        <f t="shared" ca="1" si="470"/>
        <v/>
      </c>
      <c r="Y879" s="105" t="str">
        <f t="shared" ca="1" si="470"/>
        <v/>
      </c>
      <c r="AB879" s="111" t="str">
        <f t="shared" si="468"/>
        <v xml:space="preserve"> </v>
      </c>
      <c r="AC879" s="135"/>
      <c r="AD879" s="136"/>
      <c r="AE879" s="118" t="str">
        <f t="shared" si="443"/>
        <v/>
      </c>
      <c r="AF879" s="135"/>
      <c r="AG879" s="136"/>
      <c r="AH879" s="118" t="str">
        <f t="shared" si="444"/>
        <v/>
      </c>
      <c r="AI879" s="135"/>
      <c r="AJ879" s="136"/>
      <c r="AK879" s="118" t="str">
        <f t="shared" si="445"/>
        <v/>
      </c>
      <c r="AL879" s="135"/>
      <c r="AM879" s="136"/>
      <c r="AN879" s="118" t="str">
        <f t="shared" si="446"/>
        <v/>
      </c>
      <c r="AO879" s="135"/>
      <c r="AP879" s="136"/>
      <c r="AQ879" s="118" t="str">
        <f t="shared" si="447"/>
        <v/>
      </c>
      <c r="AT879" s="111" t="str">
        <f t="shared" si="448"/>
        <v xml:space="preserve"> </v>
      </c>
      <c r="AU879" t="str">
        <f t="shared" ca="1" si="449"/>
        <v/>
      </c>
      <c r="AV879" s="53" t="str">
        <f t="shared" ca="1" si="450"/>
        <v/>
      </c>
      <c r="AW879" t="str">
        <f t="shared" ca="1" si="451"/>
        <v/>
      </c>
      <c r="AX879" s="121" t="str">
        <f t="shared" ca="1" si="452"/>
        <v/>
      </c>
      <c r="AY879" s="53" t="str">
        <f t="shared" ca="1" si="453"/>
        <v/>
      </c>
      <c r="AZ879" t="str">
        <f t="shared" ca="1" si="454"/>
        <v/>
      </c>
      <c r="BA879" s="121" t="str">
        <f t="shared" ca="1" si="455"/>
        <v/>
      </c>
      <c r="BB879" s="53" t="str">
        <f t="shared" ca="1" si="456"/>
        <v/>
      </c>
      <c r="BC879" t="str">
        <f t="shared" ca="1" si="457"/>
        <v/>
      </c>
      <c r="BD879" s="121" t="str">
        <f t="shared" ca="1" si="458"/>
        <v/>
      </c>
      <c r="BE879" s="53" t="str">
        <f t="shared" ca="1" si="459"/>
        <v/>
      </c>
      <c r="BF879" t="str">
        <f t="shared" ca="1" si="460"/>
        <v/>
      </c>
      <c r="BG879" s="121" t="str">
        <f t="shared" ca="1" si="461"/>
        <v/>
      </c>
      <c r="BH879" s="53" t="str">
        <f t="shared" ca="1" si="462"/>
        <v/>
      </c>
    </row>
    <row r="880" spans="1:60" ht="15.75" thickBot="1" x14ac:dyDescent="0.3">
      <c r="A880" s="48"/>
      <c r="B880" s="48"/>
      <c r="C880" s="48"/>
      <c r="D880" s="48"/>
      <c r="E880" s="48"/>
      <c r="F880" s="48"/>
      <c r="G880" s="48"/>
      <c r="H880" s="48"/>
      <c r="I880" s="48"/>
      <c r="J880" s="220" t="str">
        <f>IF(ISBLANK($G880),"",VLOOKUP($G880,'Chp 3 - Condition Assessment'!$N$5:$R$1000,4,FALSE))</f>
        <v/>
      </c>
      <c r="K880" s="105" t="str">
        <f>IF(ISBLANK($G880),"",VLOOKUP($G880,'Chp 3 - Condition Assessment'!$N$5:$R$1000,5,FALSE))</f>
        <v/>
      </c>
      <c r="L880" s="32" t="str">
        <f t="shared" si="442"/>
        <v xml:space="preserve">  </v>
      </c>
      <c r="P880" t="b">
        <f t="shared" ref="P880:P943" si="471">IFERROR(OR(IF(ISBLANK(O880),O880="Grand Total"),"",COUNTIF(L:L,O880)),"")</f>
        <v>0</v>
      </c>
      <c r="Q880" t="str">
        <f t="shared" si="440"/>
        <v/>
      </c>
      <c r="R880" s="53" t="str">
        <f t="shared" si="465"/>
        <v/>
      </c>
      <c r="S880" s="108" t="str">
        <f t="shared" si="466"/>
        <v/>
      </c>
      <c r="T880" s="81" t="str">
        <f t="shared" si="467"/>
        <v/>
      </c>
      <c r="U880" s="105" t="str">
        <f t="shared" ca="1" si="470"/>
        <v/>
      </c>
      <c r="V880" s="105" t="str">
        <f t="shared" ca="1" si="470"/>
        <v/>
      </c>
      <c r="W880" s="105" t="str">
        <f t="shared" ca="1" si="470"/>
        <v/>
      </c>
      <c r="X880" s="105" t="str">
        <f t="shared" ca="1" si="470"/>
        <v/>
      </c>
      <c r="Y880" s="105" t="str">
        <f t="shared" ca="1" si="470"/>
        <v/>
      </c>
      <c r="AB880" s="111" t="str">
        <f t="shared" si="468"/>
        <v xml:space="preserve"> </v>
      </c>
      <c r="AC880" s="135"/>
      <c r="AD880" s="136"/>
      <c r="AE880" s="118" t="str">
        <f t="shared" si="443"/>
        <v/>
      </c>
      <c r="AF880" s="135"/>
      <c r="AG880" s="136"/>
      <c r="AH880" s="118" t="str">
        <f t="shared" si="444"/>
        <v/>
      </c>
      <c r="AI880" s="135"/>
      <c r="AJ880" s="136"/>
      <c r="AK880" s="118" t="str">
        <f t="shared" si="445"/>
        <v/>
      </c>
      <c r="AL880" s="135"/>
      <c r="AM880" s="136"/>
      <c r="AN880" s="118" t="str">
        <f t="shared" si="446"/>
        <v/>
      </c>
      <c r="AO880" s="135"/>
      <c r="AP880" s="136"/>
      <c r="AQ880" s="118" t="str">
        <f t="shared" si="447"/>
        <v/>
      </c>
      <c r="AT880" s="111" t="str">
        <f t="shared" si="448"/>
        <v xml:space="preserve"> </v>
      </c>
      <c r="AU880" t="str">
        <f t="shared" ca="1" si="449"/>
        <v/>
      </c>
      <c r="AV880" s="53" t="str">
        <f t="shared" ca="1" si="450"/>
        <v/>
      </c>
      <c r="AW880" t="str">
        <f t="shared" ca="1" si="451"/>
        <v/>
      </c>
      <c r="AX880" s="121" t="str">
        <f t="shared" ca="1" si="452"/>
        <v/>
      </c>
      <c r="AY880" s="53" t="str">
        <f t="shared" ca="1" si="453"/>
        <v/>
      </c>
      <c r="AZ880" t="str">
        <f t="shared" ca="1" si="454"/>
        <v/>
      </c>
      <c r="BA880" s="121" t="str">
        <f t="shared" ca="1" si="455"/>
        <v/>
      </c>
      <c r="BB880" s="53" t="str">
        <f t="shared" ca="1" si="456"/>
        <v/>
      </c>
      <c r="BC880" t="str">
        <f t="shared" ca="1" si="457"/>
        <v/>
      </c>
      <c r="BD880" s="121" t="str">
        <f t="shared" ca="1" si="458"/>
        <v/>
      </c>
      <c r="BE880" s="53" t="str">
        <f t="shared" ca="1" si="459"/>
        <v/>
      </c>
      <c r="BF880" t="str">
        <f t="shared" ca="1" si="460"/>
        <v/>
      </c>
      <c r="BG880" s="121" t="str">
        <f t="shared" ca="1" si="461"/>
        <v/>
      </c>
      <c r="BH880" s="53" t="str">
        <f t="shared" ca="1" si="462"/>
        <v/>
      </c>
    </row>
    <row r="881" spans="1:60" ht="15.75" thickBot="1" x14ac:dyDescent="0.3">
      <c r="A881" s="48"/>
      <c r="B881" s="48"/>
      <c r="C881" s="48"/>
      <c r="D881" s="48"/>
      <c r="E881" s="48"/>
      <c r="F881" s="48"/>
      <c r="G881" s="48"/>
      <c r="H881" s="48"/>
      <c r="I881" s="48"/>
      <c r="J881" s="220" t="str">
        <f>IF(ISBLANK($G881),"",VLOOKUP($G881,'Chp 3 - Condition Assessment'!$N$5:$R$1000,4,FALSE))</f>
        <v/>
      </c>
      <c r="K881" s="105" t="str">
        <f>IF(ISBLANK($G881),"",VLOOKUP($G881,'Chp 3 - Condition Assessment'!$N$5:$R$1000,5,FALSE))</f>
        <v/>
      </c>
      <c r="L881" s="32" t="str">
        <f t="shared" si="442"/>
        <v xml:space="preserve">  </v>
      </c>
      <c r="P881" t="b">
        <f t="shared" si="471"/>
        <v>0</v>
      </c>
      <c r="Q881" t="str">
        <f t="shared" si="440"/>
        <v/>
      </c>
      <c r="R881" s="53" t="str">
        <f t="shared" si="465"/>
        <v/>
      </c>
      <c r="S881" s="108" t="str">
        <f t="shared" si="466"/>
        <v/>
      </c>
      <c r="T881" s="81" t="str">
        <f t="shared" si="467"/>
        <v/>
      </c>
      <c r="U881" s="105" t="str">
        <f t="shared" ca="1" si="470"/>
        <v/>
      </c>
      <c r="V881" s="105" t="str">
        <f t="shared" ca="1" si="470"/>
        <v/>
      </c>
      <c r="W881" s="105" t="str">
        <f t="shared" ca="1" si="470"/>
        <v/>
      </c>
      <c r="X881" s="105" t="str">
        <f t="shared" ca="1" si="470"/>
        <v/>
      </c>
      <c r="Y881" s="105" t="str">
        <f t="shared" ca="1" si="470"/>
        <v/>
      </c>
      <c r="AB881" s="111" t="str">
        <f t="shared" si="468"/>
        <v xml:space="preserve"> </v>
      </c>
      <c r="AC881" s="135"/>
      <c r="AD881" s="136"/>
      <c r="AE881" s="118" t="str">
        <f t="shared" si="443"/>
        <v/>
      </c>
      <c r="AF881" s="135"/>
      <c r="AG881" s="136"/>
      <c r="AH881" s="118" t="str">
        <f t="shared" si="444"/>
        <v/>
      </c>
      <c r="AI881" s="135"/>
      <c r="AJ881" s="136"/>
      <c r="AK881" s="118" t="str">
        <f t="shared" si="445"/>
        <v/>
      </c>
      <c r="AL881" s="135"/>
      <c r="AM881" s="136"/>
      <c r="AN881" s="118" t="str">
        <f t="shared" si="446"/>
        <v/>
      </c>
      <c r="AO881" s="135"/>
      <c r="AP881" s="136"/>
      <c r="AQ881" s="118" t="str">
        <f t="shared" si="447"/>
        <v/>
      </c>
      <c r="AT881" s="111" t="str">
        <f t="shared" si="448"/>
        <v xml:space="preserve"> </v>
      </c>
      <c r="AU881" t="str">
        <f t="shared" ca="1" si="449"/>
        <v/>
      </c>
      <c r="AV881" s="53" t="str">
        <f t="shared" ca="1" si="450"/>
        <v/>
      </c>
      <c r="AW881" t="str">
        <f t="shared" ca="1" si="451"/>
        <v/>
      </c>
      <c r="AX881" s="121" t="str">
        <f t="shared" ca="1" si="452"/>
        <v/>
      </c>
      <c r="AY881" s="53" t="str">
        <f t="shared" ca="1" si="453"/>
        <v/>
      </c>
      <c r="AZ881" t="str">
        <f t="shared" ca="1" si="454"/>
        <v/>
      </c>
      <c r="BA881" s="121" t="str">
        <f t="shared" ca="1" si="455"/>
        <v/>
      </c>
      <c r="BB881" s="53" t="str">
        <f t="shared" ca="1" si="456"/>
        <v/>
      </c>
      <c r="BC881" t="str">
        <f t="shared" ca="1" si="457"/>
        <v/>
      </c>
      <c r="BD881" s="121" t="str">
        <f t="shared" ca="1" si="458"/>
        <v/>
      </c>
      <c r="BE881" s="53" t="str">
        <f t="shared" ca="1" si="459"/>
        <v/>
      </c>
      <c r="BF881" t="str">
        <f t="shared" ca="1" si="460"/>
        <v/>
      </c>
      <c r="BG881" s="121" t="str">
        <f t="shared" ca="1" si="461"/>
        <v/>
      </c>
      <c r="BH881" s="53" t="str">
        <f t="shared" ca="1" si="462"/>
        <v/>
      </c>
    </row>
    <row r="882" spans="1:60" ht="15.75" thickBot="1" x14ac:dyDescent="0.3">
      <c r="A882" s="48"/>
      <c r="B882" s="48"/>
      <c r="C882" s="48"/>
      <c r="D882" s="48"/>
      <c r="E882" s="48"/>
      <c r="F882" s="48"/>
      <c r="G882" s="48"/>
      <c r="H882" s="48"/>
      <c r="I882" s="48"/>
      <c r="J882" s="220" t="str">
        <f>IF(ISBLANK($G882),"",VLOOKUP($G882,'Chp 3 - Condition Assessment'!$N$5:$R$1000,4,FALSE))</f>
        <v/>
      </c>
      <c r="K882" s="105" t="str">
        <f>IF(ISBLANK($G882),"",VLOOKUP($G882,'Chp 3 - Condition Assessment'!$N$5:$R$1000,5,FALSE))</f>
        <v/>
      </c>
      <c r="L882" s="32" t="str">
        <f t="shared" si="442"/>
        <v xml:space="preserve">  </v>
      </c>
      <c r="P882" t="b">
        <f t="shared" si="471"/>
        <v>0</v>
      </c>
      <c r="Q882" t="str">
        <f t="shared" si="440"/>
        <v/>
      </c>
      <c r="R882" s="53" t="str">
        <f t="shared" si="465"/>
        <v/>
      </c>
      <c r="S882" s="108" t="str">
        <f t="shared" si="466"/>
        <v/>
      </c>
      <c r="T882" s="81" t="str">
        <f t="shared" si="467"/>
        <v/>
      </c>
      <c r="U882" s="105" t="str">
        <f t="shared" ca="1" si="470"/>
        <v/>
      </c>
      <c r="V882" s="105" t="str">
        <f t="shared" ca="1" si="470"/>
        <v/>
      </c>
      <c r="W882" s="105" t="str">
        <f t="shared" ca="1" si="470"/>
        <v/>
      </c>
      <c r="X882" s="105" t="str">
        <f t="shared" ca="1" si="470"/>
        <v/>
      </c>
      <c r="Y882" s="105" t="str">
        <f t="shared" ca="1" si="470"/>
        <v/>
      </c>
      <c r="AB882" s="111" t="str">
        <f t="shared" si="468"/>
        <v xml:space="preserve"> </v>
      </c>
      <c r="AC882" s="135"/>
      <c r="AD882" s="136"/>
      <c r="AE882" s="118" t="str">
        <f t="shared" si="443"/>
        <v/>
      </c>
      <c r="AF882" s="135"/>
      <c r="AG882" s="136"/>
      <c r="AH882" s="118" t="str">
        <f t="shared" si="444"/>
        <v/>
      </c>
      <c r="AI882" s="135"/>
      <c r="AJ882" s="136"/>
      <c r="AK882" s="118" t="str">
        <f t="shared" si="445"/>
        <v/>
      </c>
      <c r="AL882" s="135"/>
      <c r="AM882" s="136"/>
      <c r="AN882" s="118" t="str">
        <f t="shared" si="446"/>
        <v/>
      </c>
      <c r="AO882" s="135"/>
      <c r="AP882" s="136"/>
      <c r="AQ882" s="118" t="str">
        <f t="shared" si="447"/>
        <v/>
      </c>
      <c r="AT882" s="111" t="str">
        <f t="shared" si="448"/>
        <v xml:space="preserve"> </v>
      </c>
      <c r="AU882" t="str">
        <f t="shared" ca="1" si="449"/>
        <v/>
      </c>
      <c r="AV882" s="53" t="str">
        <f t="shared" ca="1" si="450"/>
        <v/>
      </c>
      <c r="AW882" t="str">
        <f t="shared" ca="1" si="451"/>
        <v/>
      </c>
      <c r="AX882" s="121" t="str">
        <f t="shared" ca="1" si="452"/>
        <v/>
      </c>
      <c r="AY882" s="53" t="str">
        <f t="shared" ca="1" si="453"/>
        <v/>
      </c>
      <c r="AZ882" t="str">
        <f t="shared" ca="1" si="454"/>
        <v/>
      </c>
      <c r="BA882" s="121" t="str">
        <f t="shared" ca="1" si="455"/>
        <v/>
      </c>
      <c r="BB882" s="53" t="str">
        <f t="shared" ca="1" si="456"/>
        <v/>
      </c>
      <c r="BC882" t="str">
        <f t="shared" ca="1" si="457"/>
        <v/>
      </c>
      <c r="BD882" s="121" t="str">
        <f t="shared" ca="1" si="458"/>
        <v/>
      </c>
      <c r="BE882" s="53" t="str">
        <f t="shared" ca="1" si="459"/>
        <v/>
      </c>
      <c r="BF882" t="str">
        <f t="shared" ca="1" si="460"/>
        <v/>
      </c>
      <c r="BG882" s="121" t="str">
        <f t="shared" ca="1" si="461"/>
        <v/>
      </c>
      <c r="BH882" s="53" t="str">
        <f t="shared" ca="1" si="462"/>
        <v/>
      </c>
    </row>
    <row r="883" spans="1:60" ht="15.75" thickBot="1" x14ac:dyDescent="0.3">
      <c r="A883" s="48"/>
      <c r="B883" s="48"/>
      <c r="C883" s="48"/>
      <c r="D883" s="48"/>
      <c r="E883" s="48"/>
      <c r="F883" s="48"/>
      <c r="G883" s="48"/>
      <c r="H883" s="48"/>
      <c r="I883" s="48"/>
      <c r="J883" s="220" t="str">
        <f>IF(ISBLANK($G883),"",VLOOKUP($G883,'Chp 3 - Condition Assessment'!$N$5:$R$1000,4,FALSE))</f>
        <v/>
      </c>
      <c r="K883" s="105" t="str">
        <f>IF(ISBLANK($G883),"",VLOOKUP($G883,'Chp 3 - Condition Assessment'!$N$5:$R$1000,5,FALSE))</f>
        <v/>
      </c>
      <c r="L883" s="32" t="str">
        <f t="shared" si="442"/>
        <v xml:space="preserve">  </v>
      </c>
      <c r="P883" t="b">
        <f t="shared" si="471"/>
        <v>0</v>
      </c>
      <c r="Q883" t="str">
        <f t="shared" si="440"/>
        <v/>
      </c>
      <c r="R883" s="53" t="str">
        <f t="shared" si="465"/>
        <v/>
      </c>
      <c r="S883" s="108" t="str">
        <f t="shared" si="466"/>
        <v/>
      </c>
      <c r="T883" s="81" t="str">
        <f t="shared" si="467"/>
        <v/>
      </c>
      <c r="U883" s="105" t="str">
        <f t="shared" ca="1" si="470"/>
        <v/>
      </c>
      <c r="V883" s="105" t="str">
        <f t="shared" ca="1" si="470"/>
        <v/>
      </c>
      <c r="W883" s="105" t="str">
        <f t="shared" ca="1" si="470"/>
        <v/>
      </c>
      <c r="X883" s="105" t="str">
        <f t="shared" ca="1" si="470"/>
        <v/>
      </c>
      <c r="Y883" s="105" t="str">
        <f t="shared" ca="1" si="470"/>
        <v/>
      </c>
      <c r="AB883" s="111" t="str">
        <f t="shared" si="468"/>
        <v xml:space="preserve"> </v>
      </c>
      <c r="AC883" s="135"/>
      <c r="AD883" s="136"/>
      <c r="AE883" s="118" t="str">
        <f t="shared" si="443"/>
        <v/>
      </c>
      <c r="AF883" s="135"/>
      <c r="AG883" s="136"/>
      <c r="AH883" s="118" t="str">
        <f t="shared" si="444"/>
        <v/>
      </c>
      <c r="AI883" s="135"/>
      <c r="AJ883" s="136"/>
      <c r="AK883" s="118" t="str">
        <f t="shared" si="445"/>
        <v/>
      </c>
      <c r="AL883" s="135"/>
      <c r="AM883" s="136"/>
      <c r="AN883" s="118" t="str">
        <f t="shared" si="446"/>
        <v/>
      </c>
      <c r="AO883" s="135"/>
      <c r="AP883" s="136"/>
      <c r="AQ883" s="118" t="str">
        <f t="shared" si="447"/>
        <v/>
      </c>
      <c r="AT883" s="111" t="str">
        <f t="shared" si="448"/>
        <v xml:space="preserve"> </v>
      </c>
      <c r="AU883" t="str">
        <f t="shared" ca="1" si="449"/>
        <v/>
      </c>
      <c r="AV883" s="53" t="str">
        <f t="shared" ca="1" si="450"/>
        <v/>
      </c>
      <c r="AW883" t="str">
        <f t="shared" ca="1" si="451"/>
        <v/>
      </c>
      <c r="AX883" s="121" t="str">
        <f t="shared" ca="1" si="452"/>
        <v/>
      </c>
      <c r="AY883" s="53" t="str">
        <f t="shared" ca="1" si="453"/>
        <v/>
      </c>
      <c r="AZ883" t="str">
        <f t="shared" ca="1" si="454"/>
        <v/>
      </c>
      <c r="BA883" s="121" t="str">
        <f t="shared" ca="1" si="455"/>
        <v/>
      </c>
      <c r="BB883" s="53" t="str">
        <f t="shared" ca="1" si="456"/>
        <v/>
      </c>
      <c r="BC883" t="str">
        <f t="shared" ca="1" si="457"/>
        <v/>
      </c>
      <c r="BD883" s="121" t="str">
        <f t="shared" ca="1" si="458"/>
        <v/>
      </c>
      <c r="BE883" s="53" t="str">
        <f t="shared" ca="1" si="459"/>
        <v/>
      </c>
      <c r="BF883" t="str">
        <f t="shared" ca="1" si="460"/>
        <v/>
      </c>
      <c r="BG883" s="121" t="str">
        <f t="shared" ca="1" si="461"/>
        <v/>
      </c>
      <c r="BH883" s="53" t="str">
        <f t="shared" ca="1" si="462"/>
        <v/>
      </c>
    </row>
    <row r="884" spans="1:60" ht="15.75" thickBot="1" x14ac:dyDescent="0.3">
      <c r="A884" s="48"/>
      <c r="B884" s="48"/>
      <c r="C884" s="48"/>
      <c r="D884" s="48"/>
      <c r="E884" s="48"/>
      <c r="F884" s="48"/>
      <c r="G884" s="48"/>
      <c r="H884" s="48"/>
      <c r="I884" s="48"/>
      <c r="J884" s="220" t="str">
        <f>IF(ISBLANK($G884),"",VLOOKUP($G884,'Chp 3 - Condition Assessment'!$N$5:$R$1000,4,FALSE))</f>
        <v/>
      </c>
      <c r="K884" s="105" t="str">
        <f>IF(ISBLANK($G884),"",VLOOKUP($G884,'Chp 3 - Condition Assessment'!$N$5:$R$1000,5,FALSE))</f>
        <v/>
      </c>
      <c r="L884" s="32" t="str">
        <f t="shared" si="442"/>
        <v xml:space="preserve">  </v>
      </c>
      <c r="P884" t="b">
        <f t="shared" si="471"/>
        <v>0</v>
      </c>
      <c r="Q884" t="str">
        <f t="shared" si="440"/>
        <v/>
      </c>
      <c r="R884" s="53" t="str">
        <f t="shared" si="465"/>
        <v/>
      </c>
      <c r="S884" s="108" t="str">
        <f t="shared" si="466"/>
        <v/>
      </c>
      <c r="T884" s="81" t="str">
        <f t="shared" si="467"/>
        <v/>
      </c>
      <c r="U884" s="105" t="str">
        <f t="shared" ca="1" si="470"/>
        <v/>
      </c>
      <c r="V884" s="105" t="str">
        <f t="shared" ca="1" si="470"/>
        <v/>
      </c>
      <c r="W884" s="105" t="str">
        <f t="shared" ca="1" si="470"/>
        <v/>
      </c>
      <c r="X884" s="105" t="str">
        <f t="shared" ca="1" si="470"/>
        <v/>
      </c>
      <c r="Y884" s="105" t="str">
        <f t="shared" ca="1" si="470"/>
        <v/>
      </c>
      <c r="AB884" s="111" t="str">
        <f t="shared" si="468"/>
        <v xml:space="preserve"> </v>
      </c>
      <c r="AC884" s="135"/>
      <c r="AD884" s="136"/>
      <c r="AE884" s="118" t="str">
        <f t="shared" si="443"/>
        <v/>
      </c>
      <c r="AF884" s="135"/>
      <c r="AG884" s="136"/>
      <c r="AH884" s="118" t="str">
        <f t="shared" si="444"/>
        <v/>
      </c>
      <c r="AI884" s="135"/>
      <c r="AJ884" s="136"/>
      <c r="AK884" s="118" t="str">
        <f t="shared" si="445"/>
        <v/>
      </c>
      <c r="AL884" s="135"/>
      <c r="AM884" s="136"/>
      <c r="AN884" s="118" t="str">
        <f t="shared" si="446"/>
        <v/>
      </c>
      <c r="AO884" s="135"/>
      <c r="AP884" s="136"/>
      <c r="AQ884" s="118" t="str">
        <f t="shared" si="447"/>
        <v/>
      </c>
      <c r="AT884" s="111" t="str">
        <f t="shared" si="448"/>
        <v xml:space="preserve"> </v>
      </c>
      <c r="AU884" t="str">
        <f t="shared" ca="1" si="449"/>
        <v/>
      </c>
      <c r="AV884" s="53" t="str">
        <f t="shared" ca="1" si="450"/>
        <v/>
      </c>
      <c r="AW884" t="str">
        <f t="shared" ca="1" si="451"/>
        <v/>
      </c>
      <c r="AX884" s="121" t="str">
        <f t="shared" ca="1" si="452"/>
        <v/>
      </c>
      <c r="AY884" s="53" t="str">
        <f t="shared" ca="1" si="453"/>
        <v/>
      </c>
      <c r="AZ884" t="str">
        <f t="shared" ca="1" si="454"/>
        <v/>
      </c>
      <c r="BA884" s="121" t="str">
        <f t="shared" ca="1" si="455"/>
        <v/>
      </c>
      <c r="BB884" s="53" t="str">
        <f t="shared" ca="1" si="456"/>
        <v/>
      </c>
      <c r="BC884" t="str">
        <f t="shared" ca="1" si="457"/>
        <v/>
      </c>
      <c r="BD884" s="121" t="str">
        <f t="shared" ca="1" si="458"/>
        <v/>
      </c>
      <c r="BE884" s="53" t="str">
        <f t="shared" ca="1" si="459"/>
        <v/>
      </c>
      <c r="BF884" t="str">
        <f t="shared" ca="1" si="460"/>
        <v/>
      </c>
      <c r="BG884" s="121" t="str">
        <f t="shared" ca="1" si="461"/>
        <v/>
      </c>
      <c r="BH884" s="53" t="str">
        <f t="shared" ca="1" si="462"/>
        <v/>
      </c>
    </row>
    <row r="885" spans="1:60" ht="15.75" thickBot="1" x14ac:dyDescent="0.3">
      <c r="A885" s="48"/>
      <c r="B885" s="48"/>
      <c r="C885" s="48"/>
      <c r="D885" s="48"/>
      <c r="E885" s="48"/>
      <c r="F885" s="48"/>
      <c r="G885" s="48"/>
      <c r="H885" s="48"/>
      <c r="I885" s="48"/>
      <c r="J885" s="220" t="str">
        <f>IF(ISBLANK($G885),"",VLOOKUP($G885,'Chp 3 - Condition Assessment'!$N$5:$R$1000,4,FALSE))</f>
        <v/>
      </c>
      <c r="K885" s="105" t="str">
        <f>IF(ISBLANK($G885),"",VLOOKUP($G885,'Chp 3 - Condition Assessment'!$N$5:$R$1000,5,FALSE))</f>
        <v/>
      </c>
      <c r="L885" s="32" t="str">
        <f t="shared" si="442"/>
        <v xml:space="preserve">  </v>
      </c>
      <c r="P885" t="b">
        <f t="shared" si="471"/>
        <v>0</v>
      </c>
      <c r="Q885" t="str">
        <f t="shared" si="440"/>
        <v/>
      </c>
      <c r="R885" s="53" t="str">
        <f t="shared" si="465"/>
        <v/>
      </c>
      <c r="S885" s="108" t="str">
        <f t="shared" si="466"/>
        <v/>
      </c>
      <c r="T885" s="81" t="str">
        <f t="shared" si="467"/>
        <v/>
      </c>
      <c r="U885" s="105" t="str">
        <f t="shared" ca="1" si="470"/>
        <v/>
      </c>
      <c r="V885" s="105" t="str">
        <f t="shared" ca="1" si="470"/>
        <v/>
      </c>
      <c r="W885" s="105" t="str">
        <f t="shared" ca="1" si="470"/>
        <v/>
      </c>
      <c r="X885" s="105" t="str">
        <f t="shared" ca="1" si="470"/>
        <v/>
      </c>
      <c r="Y885" s="105" t="str">
        <f t="shared" ca="1" si="470"/>
        <v/>
      </c>
      <c r="AB885" s="111" t="str">
        <f t="shared" si="468"/>
        <v xml:space="preserve"> </v>
      </c>
      <c r="AC885" s="135"/>
      <c r="AD885" s="136"/>
      <c r="AE885" s="118" t="str">
        <f t="shared" si="443"/>
        <v/>
      </c>
      <c r="AF885" s="135"/>
      <c r="AG885" s="136"/>
      <c r="AH885" s="118" t="str">
        <f t="shared" si="444"/>
        <v/>
      </c>
      <c r="AI885" s="135"/>
      <c r="AJ885" s="136"/>
      <c r="AK885" s="118" t="str">
        <f t="shared" si="445"/>
        <v/>
      </c>
      <c r="AL885" s="135"/>
      <c r="AM885" s="136"/>
      <c r="AN885" s="118" t="str">
        <f t="shared" si="446"/>
        <v/>
      </c>
      <c r="AO885" s="135"/>
      <c r="AP885" s="136"/>
      <c r="AQ885" s="118" t="str">
        <f t="shared" si="447"/>
        <v/>
      </c>
      <c r="AT885" s="111" t="str">
        <f t="shared" si="448"/>
        <v xml:space="preserve"> </v>
      </c>
      <c r="AU885" t="str">
        <f t="shared" ca="1" si="449"/>
        <v/>
      </c>
      <c r="AV885" s="53" t="str">
        <f t="shared" ca="1" si="450"/>
        <v/>
      </c>
      <c r="AW885" t="str">
        <f t="shared" ca="1" si="451"/>
        <v/>
      </c>
      <c r="AX885" s="121" t="str">
        <f t="shared" ca="1" si="452"/>
        <v/>
      </c>
      <c r="AY885" s="53" t="str">
        <f t="shared" ca="1" si="453"/>
        <v/>
      </c>
      <c r="AZ885" t="str">
        <f t="shared" ca="1" si="454"/>
        <v/>
      </c>
      <c r="BA885" s="121" t="str">
        <f t="shared" ca="1" si="455"/>
        <v/>
      </c>
      <c r="BB885" s="53" t="str">
        <f t="shared" ca="1" si="456"/>
        <v/>
      </c>
      <c r="BC885" t="str">
        <f t="shared" ca="1" si="457"/>
        <v/>
      </c>
      <c r="BD885" s="121" t="str">
        <f t="shared" ca="1" si="458"/>
        <v/>
      </c>
      <c r="BE885" s="53" t="str">
        <f t="shared" ca="1" si="459"/>
        <v/>
      </c>
      <c r="BF885" t="str">
        <f t="shared" ca="1" si="460"/>
        <v/>
      </c>
      <c r="BG885" s="121" t="str">
        <f t="shared" ca="1" si="461"/>
        <v/>
      </c>
      <c r="BH885" s="53" t="str">
        <f t="shared" ca="1" si="462"/>
        <v/>
      </c>
    </row>
    <row r="886" spans="1:60" ht="15.75" thickBot="1" x14ac:dyDescent="0.3">
      <c r="A886" s="48"/>
      <c r="B886" s="48"/>
      <c r="C886" s="48"/>
      <c r="D886" s="48"/>
      <c r="E886" s="48"/>
      <c r="F886" s="48"/>
      <c r="G886" s="48"/>
      <c r="H886" s="48"/>
      <c r="I886" s="48"/>
      <c r="J886" s="220" t="str">
        <f>IF(ISBLANK($G886),"",VLOOKUP($G886,'Chp 3 - Condition Assessment'!$N$5:$R$1000,4,FALSE))</f>
        <v/>
      </c>
      <c r="K886" s="105" t="str">
        <f>IF(ISBLANK($G886),"",VLOOKUP($G886,'Chp 3 - Condition Assessment'!$N$5:$R$1000,5,FALSE))</f>
        <v/>
      </c>
      <c r="L886" s="32" t="str">
        <f t="shared" si="442"/>
        <v xml:space="preserve">  </v>
      </c>
      <c r="P886" t="b">
        <f t="shared" si="471"/>
        <v>0</v>
      </c>
      <c r="Q886" t="str">
        <f t="shared" si="440"/>
        <v/>
      </c>
      <c r="R886" s="53" t="str">
        <f t="shared" si="465"/>
        <v/>
      </c>
      <c r="S886" s="108" t="str">
        <f t="shared" si="466"/>
        <v/>
      </c>
      <c r="T886" s="81" t="str">
        <f t="shared" si="467"/>
        <v/>
      </c>
      <c r="U886" s="105" t="str">
        <f t="shared" ref="U886:Y895" ca="1" si="472">IFERROR(IF((U$10-$S886)&lt;=$T886,$Q886,0),"")</f>
        <v/>
      </c>
      <c r="V886" s="105" t="str">
        <f t="shared" ca="1" si="472"/>
        <v/>
      </c>
      <c r="W886" s="105" t="str">
        <f t="shared" ca="1" si="472"/>
        <v/>
      </c>
      <c r="X886" s="105" t="str">
        <f t="shared" ca="1" si="472"/>
        <v/>
      </c>
      <c r="Y886" s="105" t="str">
        <f t="shared" ca="1" si="472"/>
        <v/>
      </c>
      <c r="AB886" s="111" t="str">
        <f t="shared" si="468"/>
        <v xml:space="preserve"> </v>
      </c>
      <c r="AC886" s="135"/>
      <c r="AD886" s="136"/>
      <c r="AE886" s="118" t="str">
        <f t="shared" si="443"/>
        <v/>
      </c>
      <c r="AF886" s="135"/>
      <c r="AG886" s="136"/>
      <c r="AH886" s="118" t="str">
        <f t="shared" si="444"/>
        <v/>
      </c>
      <c r="AI886" s="135"/>
      <c r="AJ886" s="136"/>
      <c r="AK886" s="118" t="str">
        <f t="shared" si="445"/>
        <v/>
      </c>
      <c r="AL886" s="135"/>
      <c r="AM886" s="136"/>
      <c r="AN886" s="118" t="str">
        <f t="shared" si="446"/>
        <v/>
      </c>
      <c r="AO886" s="135"/>
      <c r="AP886" s="136"/>
      <c r="AQ886" s="118" t="str">
        <f t="shared" si="447"/>
        <v/>
      </c>
      <c r="AT886" s="111" t="str">
        <f t="shared" si="448"/>
        <v xml:space="preserve"> </v>
      </c>
      <c r="AU886" t="str">
        <f t="shared" ca="1" si="449"/>
        <v/>
      </c>
      <c r="AV886" s="53" t="str">
        <f t="shared" ca="1" si="450"/>
        <v/>
      </c>
      <c r="AW886" t="str">
        <f t="shared" ca="1" si="451"/>
        <v/>
      </c>
      <c r="AX886" s="121" t="str">
        <f t="shared" ca="1" si="452"/>
        <v/>
      </c>
      <c r="AY886" s="53" t="str">
        <f t="shared" ca="1" si="453"/>
        <v/>
      </c>
      <c r="AZ886" t="str">
        <f t="shared" ca="1" si="454"/>
        <v/>
      </c>
      <c r="BA886" s="121" t="str">
        <f t="shared" ca="1" si="455"/>
        <v/>
      </c>
      <c r="BB886" s="53" t="str">
        <f t="shared" ca="1" si="456"/>
        <v/>
      </c>
      <c r="BC886" t="str">
        <f t="shared" ca="1" si="457"/>
        <v/>
      </c>
      <c r="BD886" s="121" t="str">
        <f t="shared" ca="1" si="458"/>
        <v/>
      </c>
      <c r="BE886" s="53" t="str">
        <f t="shared" ca="1" si="459"/>
        <v/>
      </c>
      <c r="BF886" t="str">
        <f t="shared" ca="1" si="460"/>
        <v/>
      </c>
      <c r="BG886" s="121" t="str">
        <f t="shared" ca="1" si="461"/>
        <v/>
      </c>
      <c r="BH886" s="53" t="str">
        <f t="shared" ca="1" si="462"/>
        <v/>
      </c>
    </row>
    <row r="887" spans="1:60" ht="15.75" thickBot="1" x14ac:dyDescent="0.3">
      <c r="A887" s="48"/>
      <c r="B887" s="48"/>
      <c r="C887" s="48"/>
      <c r="D887" s="48"/>
      <c r="E887" s="48"/>
      <c r="F887" s="48"/>
      <c r="G887" s="48"/>
      <c r="H887" s="48"/>
      <c r="I887" s="48"/>
      <c r="J887" s="220" t="str">
        <f>IF(ISBLANK($G887),"",VLOOKUP($G887,'Chp 3 - Condition Assessment'!$N$5:$R$1000,4,FALSE))</f>
        <v/>
      </c>
      <c r="K887" s="105" t="str">
        <f>IF(ISBLANK($G887),"",VLOOKUP($G887,'Chp 3 - Condition Assessment'!$N$5:$R$1000,5,FALSE))</f>
        <v/>
      </c>
      <c r="L887" s="32" t="str">
        <f t="shared" si="442"/>
        <v xml:space="preserve">  </v>
      </c>
      <c r="P887" t="b">
        <f t="shared" si="471"/>
        <v>0</v>
      </c>
      <c r="Q887" t="str">
        <f t="shared" si="440"/>
        <v/>
      </c>
      <c r="R887" s="53" t="str">
        <f t="shared" si="465"/>
        <v/>
      </c>
      <c r="S887" s="108" t="str">
        <f t="shared" si="466"/>
        <v/>
      </c>
      <c r="T887" s="81" t="str">
        <f t="shared" si="467"/>
        <v/>
      </c>
      <c r="U887" s="105" t="str">
        <f t="shared" ca="1" si="472"/>
        <v/>
      </c>
      <c r="V887" s="105" t="str">
        <f t="shared" ca="1" si="472"/>
        <v/>
      </c>
      <c r="W887" s="105" t="str">
        <f t="shared" ca="1" si="472"/>
        <v/>
      </c>
      <c r="X887" s="105" t="str">
        <f t="shared" ca="1" si="472"/>
        <v/>
      </c>
      <c r="Y887" s="105" t="str">
        <f t="shared" ca="1" si="472"/>
        <v/>
      </c>
      <c r="AB887" s="111" t="str">
        <f t="shared" si="468"/>
        <v xml:space="preserve"> </v>
      </c>
      <c r="AC887" s="135"/>
      <c r="AD887" s="136"/>
      <c r="AE887" s="118" t="str">
        <f t="shared" si="443"/>
        <v/>
      </c>
      <c r="AF887" s="135"/>
      <c r="AG887" s="136"/>
      <c r="AH887" s="118" t="str">
        <f t="shared" si="444"/>
        <v/>
      </c>
      <c r="AI887" s="135"/>
      <c r="AJ887" s="136"/>
      <c r="AK887" s="118" t="str">
        <f t="shared" si="445"/>
        <v/>
      </c>
      <c r="AL887" s="135"/>
      <c r="AM887" s="136"/>
      <c r="AN887" s="118" t="str">
        <f t="shared" si="446"/>
        <v/>
      </c>
      <c r="AO887" s="135"/>
      <c r="AP887" s="136"/>
      <c r="AQ887" s="118" t="str">
        <f t="shared" si="447"/>
        <v/>
      </c>
      <c r="AT887" s="111" t="str">
        <f t="shared" si="448"/>
        <v xml:space="preserve"> </v>
      </c>
      <c r="AU887" t="str">
        <f t="shared" ca="1" si="449"/>
        <v/>
      </c>
      <c r="AV887" s="53" t="str">
        <f t="shared" ca="1" si="450"/>
        <v/>
      </c>
      <c r="AW887" t="str">
        <f t="shared" ca="1" si="451"/>
        <v/>
      </c>
      <c r="AX887" s="121" t="str">
        <f t="shared" ca="1" si="452"/>
        <v/>
      </c>
      <c r="AY887" s="53" t="str">
        <f t="shared" ca="1" si="453"/>
        <v/>
      </c>
      <c r="AZ887" t="str">
        <f t="shared" ca="1" si="454"/>
        <v/>
      </c>
      <c r="BA887" s="121" t="str">
        <f t="shared" ca="1" si="455"/>
        <v/>
      </c>
      <c r="BB887" s="53" t="str">
        <f t="shared" ca="1" si="456"/>
        <v/>
      </c>
      <c r="BC887" t="str">
        <f t="shared" ca="1" si="457"/>
        <v/>
      </c>
      <c r="BD887" s="121" t="str">
        <f t="shared" ca="1" si="458"/>
        <v/>
      </c>
      <c r="BE887" s="53" t="str">
        <f t="shared" ca="1" si="459"/>
        <v/>
      </c>
      <c r="BF887" t="str">
        <f t="shared" ca="1" si="460"/>
        <v/>
      </c>
      <c r="BG887" s="121" t="str">
        <f t="shared" ca="1" si="461"/>
        <v/>
      </c>
      <c r="BH887" s="53" t="str">
        <f t="shared" ca="1" si="462"/>
        <v/>
      </c>
    </row>
    <row r="888" spans="1:60" ht="15.75" thickBot="1" x14ac:dyDescent="0.3">
      <c r="A888" s="48"/>
      <c r="B888" s="48"/>
      <c r="C888" s="48"/>
      <c r="D888" s="48"/>
      <c r="E888" s="48"/>
      <c r="F888" s="48"/>
      <c r="G888" s="48"/>
      <c r="H888" s="48"/>
      <c r="I888" s="48"/>
      <c r="J888" s="220" t="str">
        <f>IF(ISBLANK($G888),"",VLOOKUP($G888,'Chp 3 - Condition Assessment'!$N$5:$R$1000,4,FALSE))</f>
        <v/>
      </c>
      <c r="K888" s="105" t="str">
        <f>IF(ISBLANK($G888),"",VLOOKUP($G888,'Chp 3 - Condition Assessment'!$N$5:$R$1000,5,FALSE))</f>
        <v/>
      </c>
      <c r="L888" s="32" t="str">
        <f t="shared" si="442"/>
        <v xml:space="preserve">  </v>
      </c>
      <c r="P888" t="b">
        <f t="shared" si="471"/>
        <v>0</v>
      </c>
      <c r="Q888" t="str">
        <f t="shared" si="440"/>
        <v/>
      </c>
      <c r="R888" s="53" t="str">
        <f t="shared" si="465"/>
        <v/>
      </c>
      <c r="S888" s="108" t="str">
        <f t="shared" si="466"/>
        <v/>
      </c>
      <c r="T888" s="81" t="str">
        <f t="shared" si="467"/>
        <v/>
      </c>
      <c r="U888" s="105" t="str">
        <f t="shared" ca="1" si="472"/>
        <v/>
      </c>
      <c r="V888" s="105" t="str">
        <f t="shared" ca="1" si="472"/>
        <v/>
      </c>
      <c r="W888" s="105" t="str">
        <f t="shared" ca="1" si="472"/>
        <v/>
      </c>
      <c r="X888" s="105" t="str">
        <f t="shared" ca="1" si="472"/>
        <v/>
      </c>
      <c r="Y888" s="105" t="str">
        <f t="shared" ca="1" si="472"/>
        <v/>
      </c>
      <c r="AB888" s="111" t="str">
        <f t="shared" si="468"/>
        <v xml:space="preserve"> </v>
      </c>
      <c r="AC888" s="135"/>
      <c r="AD888" s="136"/>
      <c r="AE888" s="118" t="str">
        <f t="shared" si="443"/>
        <v/>
      </c>
      <c r="AF888" s="135"/>
      <c r="AG888" s="136"/>
      <c r="AH888" s="118" t="str">
        <f t="shared" si="444"/>
        <v/>
      </c>
      <c r="AI888" s="135"/>
      <c r="AJ888" s="136"/>
      <c r="AK888" s="118" t="str">
        <f t="shared" si="445"/>
        <v/>
      </c>
      <c r="AL888" s="135"/>
      <c r="AM888" s="136"/>
      <c r="AN888" s="118" t="str">
        <f t="shared" si="446"/>
        <v/>
      </c>
      <c r="AO888" s="135"/>
      <c r="AP888" s="136"/>
      <c r="AQ888" s="118" t="str">
        <f t="shared" si="447"/>
        <v/>
      </c>
      <c r="AT888" s="111" t="str">
        <f t="shared" si="448"/>
        <v xml:space="preserve"> </v>
      </c>
      <c r="AU888" t="str">
        <f t="shared" ca="1" si="449"/>
        <v/>
      </c>
      <c r="AV888" s="53" t="str">
        <f t="shared" ca="1" si="450"/>
        <v/>
      </c>
      <c r="AW888" t="str">
        <f t="shared" ca="1" si="451"/>
        <v/>
      </c>
      <c r="AX888" s="121" t="str">
        <f t="shared" ca="1" si="452"/>
        <v/>
      </c>
      <c r="AY888" s="53" t="str">
        <f t="shared" ca="1" si="453"/>
        <v/>
      </c>
      <c r="AZ888" t="str">
        <f t="shared" ca="1" si="454"/>
        <v/>
      </c>
      <c r="BA888" s="121" t="str">
        <f t="shared" ca="1" si="455"/>
        <v/>
      </c>
      <c r="BB888" s="53" t="str">
        <f t="shared" ca="1" si="456"/>
        <v/>
      </c>
      <c r="BC888" t="str">
        <f t="shared" ca="1" si="457"/>
        <v/>
      </c>
      <c r="BD888" s="121" t="str">
        <f t="shared" ca="1" si="458"/>
        <v/>
      </c>
      <c r="BE888" s="53" t="str">
        <f t="shared" ca="1" si="459"/>
        <v/>
      </c>
      <c r="BF888" t="str">
        <f t="shared" ca="1" si="460"/>
        <v/>
      </c>
      <c r="BG888" s="121" t="str">
        <f t="shared" ca="1" si="461"/>
        <v/>
      </c>
      <c r="BH888" s="53" t="str">
        <f t="shared" ca="1" si="462"/>
        <v/>
      </c>
    </row>
    <row r="889" spans="1:60" ht="15.75" thickBot="1" x14ac:dyDescent="0.3">
      <c r="A889" s="48"/>
      <c r="B889" s="48"/>
      <c r="C889" s="48"/>
      <c r="D889" s="48"/>
      <c r="E889" s="48"/>
      <c r="F889" s="48"/>
      <c r="G889" s="48"/>
      <c r="H889" s="48"/>
      <c r="I889" s="48"/>
      <c r="J889" s="220" t="str">
        <f>IF(ISBLANK($G889),"",VLOOKUP($G889,'Chp 3 - Condition Assessment'!$N$5:$R$1000,4,FALSE))</f>
        <v/>
      </c>
      <c r="K889" s="105" t="str">
        <f>IF(ISBLANK($G889),"",VLOOKUP($G889,'Chp 3 - Condition Assessment'!$N$5:$R$1000,5,FALSE))</f>
        <v/>
      </c>
      <c r="L889" s="32" t="str">
        <f t="shared" si="442"/>
        <v xml:space="preserve">  </v>
      </c>
      <c r="P889" t="b">
        <f t="shared" si="471"/>
        <v>0</v>
      </c>
      <c r="Q889" t="str">
        <f t="shared" si="440"/>
        <v/>
      </c>
      <c r="R889" s="53" t="str">
        <f t="shared" si="465"/>
        <v/>
      </c>
      <c r="S889" s="108" t="str">
        <f t="shared" si="466"/>
        <v/>
      </c>
      <c r="T889" s="81" t="str">
        <f t="shared" si="467"/>
        <v/>
      </c>
      <c r="U889" s="105" t="str">
        <f t="shared" ca="1" si="472"/>
        <v/>
      </c>
      <c r="V889" s="105" t="str">
        <f t="shared" ca="1" si="472"/>
        <v/>
      </c>
      <c r="W889" s="105" t="str">
        <f t="shared" ca="1" si="472"/>
        <v/>
      </c>
      <c r="X889" s="105" t="str">
        <f t="shared" ca="1" si="472"/>
        <v/>
      </c>
      <c r="Y889" s="105" t="str">
        <f t="shared" ca="1" si="472"/>
        <v/>
      </c>
      <c r="AB889" s="111" t="str">
        <f t="shared" si="468"/>
        <v xml:space="preserve"> </v>
      </c>
      <c r="AC889" s="135"/>
      <c r="AD889" s="136"/>
      <c r="AE889" s="118" t="str">
        <f t="shared" si="443"/>
        <v/>
      </c>
      <c r="AF889" s="135"/>
      <c r="AG889" s="136"/>
      <c r="AH889" s="118" t="str">
        <f t="shared" si="444"/>
        <v/>
      </c>
      <c r="AI889" s="135"/>
      <c r="AJ889" s="136"/>
      <c r="AK889" s="118" t="str">
        <f t="shared" si="445"/>
        <v/>
      </c>
      <c r="AL889" s="135"/>
      <c r="AM889" s="136"/>
      <c r="AN889" s="118" t="str">
        <f t="shared" si="446"/>
        <v/>
      </c>
      <c r="AO889" s="135"/>
      <c r="AP889" s="136"/>
      <c r="AQ889" s="118" t="str">
        <f t="shared" si="447"/>
        <v/>
      </c>
      <c r="AT889" s="111" t="str">
        <f t="shared" si="448"/>
        <v xml:space="preserve"> </v>
      </c>
      <c r="AU889" t="str">
        <f t="shared" ca="1" si="449"/>
        <v/>
      </c>
      <c r="AV889" s="53" t="str">
        <f t="shared" ca="1" si="450"/>
        <v/>
      </c>
      <c r="AW889" t="str">
        <f t="shared" ca="1" si="451"/>
        <v/>
      </c>
      <c r="AX889" s="121" t="str">
        <f t="shared" ca="1" si="452"/>
        <v/>
      </c>
      <c r="AY889" s="53" t="str">
        <f t="shared" ca="1" si="453"/>
        <v/>
      </c>
      <c r="AZ889" t="str">
        <f t="shared" ca="1" si="454"/>
        <v/>
      </c>
      <c r="BA889" s="121" t="str">
        <f t="shared" ca="1" si="455"/>
        <v/>
      </c>
      <c r="BB889" s="53" t="str">
        <f t="shared" ca="1" si="456"/>
        <v/>
      </c>
      <c r="BC889" t="str">
        <f t="shared" ca="1" si="457"/>
        <v/>
      </c>
      <c r="BD889" s="121" t="str">
        <f t="shared" ca="1" si="458"/>
        <v/>
      </c>
      <c r="BE889" s="53" t="str">
        <f t="shared" ca="1" si="459"/>
        <v/>
      </c>
      <c r="BF889" t="str">
        <f t="shared" ca="1" si="460"/>
        <v/>
      </c>
      <c r="BG889" s="121" t="str">
        <f t="shared" ca="1" si="461"/>
        <v/>
      </c>
      <c r="BH889" s="53" t="str">
        <f t="shared" ca="1" si="462"/>
        <v/>
      </c>
    </row>
    <row r="890" spans="1:60" ht="15.75" thickBot="1" x14ac:dyDescent="0.3">
      <c r="A890" s="48"/>
      <c r="B890" s="48"/>
      <c r="C890" s="48"/>
      <c r="D890" s="48"/>
      <c r="E890" s="48"/>
      <c r="F890" s="48"/>
      <c r="G890" s="48"/>
      <c r="H890" s="48"/>
      <c r="I890" s="48"/>
      <c r="J890" s="220" t="str">
        <f>IF(ISBLANK($G890),"",VLOOKUP($G890,'Chp 3 - Condition Assessment'!$N$5:$R$1000,4,FALSE))</f>
        <v/>
      </c>
      <c r="K890" s="105" t="str">
        <f>IF(ISBLANK($G890),"",VLOOKUP($G890,'Chp 3 - Condition Assessment'!$N$5:$R$1000,5,FALSE))</f>
        <v/>
      </c>
      <c r="L890" s="32" t="str">
        <f t="shared" si="442"/>
        <v xml:space="preserve">  </v>
      </c>
      <c r="P890" t="b">
        <f t="shared" si="471"/>
        <v>0</v>
      </c>
      <c r="Q890" t="str">
        <f t="shared" si="440"/>
        <v/>
      </c>
      <c r="R890" s="53" t="str">
        <f t="shared" si="465"/>
        <v/>
      </c>
      <c r="S890" s="108" t="str">
        <f t="shared" si="466"/>
        <v/>
      </c>
      <c r="T890" s="81" t="str">
        <f t="shared" si="467"/>
        <v/>
      </c>
      <c r="U890" s="105" t="str">
        <f t="shared" ca="1" si="472"/>
        <v/>
      </c>
      <c r="V890" s="105" t="str">
        <f t="shared" ca="1" si="472"/>
        <v/>
      </c>
      <c r="W890" s="105" t="str">
        <f t="shared" ca="1" si="472"/>
        <v/>
      </c>
      <c r="X890" s="105" t="str">
        <f t="shared" ca="1" si="472"/>
        <v/>
      </c>
      <c r="Y890" s="105" t="str">
        <f t="shared" ca="1" si="472"/>
        <v/>
      </c>
      <c r="AB890" s="111" t="str">
        <f t="shared" si="468"/>
        <v xml:space="preserve"> </v>
      </c>
      <c r="AC890" s="135"/>
      <c r="AD890" s="136"/>
      <c r="AE890" s="118" t="str">
        <f t="shared" si="443"/>
        <v/>
      </c>
      <c r="AF890" s="135"/>
      <c r="AG890" s="136"/>
      <c r="AH890" s="118" t="str">
        <f t="shared" si="444"/>
        <v/>
      </c>
      <c r="AI890" s="135"/>
      <c r="AJ890" s="136"/>
      <c r="AK890" s="118" t="str">
        <f t="shared" si="445"/>
        <v/>
      </c>
      <c r="AL890" s="135"/>
      <c r="AM890" s="136"/>
      <c r="AN890" s="118" t="str">
        <f t="shared" si="446"/>
        <v/>
      </c>
      <c r="AO890" s="135"/>
      <c r="AP890" s="136"/>
      <c r="AQ890" s="118" t="str">
        <f t="shared" si="447"/>
        <v/>
      </c>
      <c r="AT890" s="111" t="str">
        <f t="shared" si="448"/>
        <v xml:space="preserve"> </v>
      </c>
      <c r="AU890" t="str">
        <f t="shared" ca="1" si="449"/>
        <v/>
      </c>
      <c r="AV890" s="53" t="str">
        <f t="shared" ca="1" si="450"/>
        <v/>
      </c>
      <c r="AW890" t="str">
        <f t="shared" ca="1" si="451"/>
        <v/>
      </c>
      <c r="AX890" s="121" t="str">
        <f t="shared" ca="1" si="452"/>
        <v/>
      </c>
      <c r="AY890" s="53" t="str">
        <f t="shared" ca="1" si="453"/>
        <v/>
      </c>
      <c r="AZ890" t="str">
        <f t="shared" ca="1" si="454"/>
        <v/>
      </c>
      <c r="BA890" s="121" t="str">
        <f t="shared" ca="1" si="455"/>
        <v/>
      </c>
      <c r="BB890" s="53" t="str">
        <f t="shared" ca="1" si="456"/>
        <v/>
      </c>
      <c r="BC890" t="str">
        <f t="shared" ca="1" si="457"/>
        <v/>
      </c>
      <c r="BD890" s="121" t="str">
        <f t="shared" ca="1" si="458"/>
        <v/>
      </c>
      <c r="BE890" s="53" t="str">
        <f t="shared" ca="1" si="459"/>
        <v/>
      </c>
      <c r="BF890" t="str">
        <f t="shared" ca="1" si="460"/>
        <v/>
      </c>
      <c r="BG890" s="121" t="str">
        <f t="shared" ca="1" si="461"/>
        <v/>
      </c>
      <c r="BH890" s="53" t="str">
        <f t="shared" ca="1" si="462"/>
        <v/>
      </c>
    </row>
    <row r="891" spans="1:60" ht="15.75" thickBot="1" x14ac:dyDescent="0.3">
      <c r="A891" s="48"/>
      <c r="B891" s="48"/>
      <c r="C891" s="48"/>
      <c r="D891" s="48"/>
      <c r="E891" s="48"/>
      <c r="F891" s="48"/>
      <c r="G891" s="48"/>
      <c r="H891" s="48"/>
      <c r="I891" s="48"/>
      <c r="J891" s="220" t="str">
        <f>IF(ISBLANK($G891),"",VLOOKUP($G891,'Chp 3 - Condition Assessment'!$N$5:$R$1000,4,FALSE))</f>
        <v/>
      </c>
      <c r="K891" s="105" t="str">
        <f>IF(ISBLANK($G891),"",VLOOKUP($G891,'Chp 3 - Condition Assessment'!$N$5:$R$1000,5,FALSE))</f>
        <v/>
      </c>
      <c r="L891" s="32" t="str">
        <f t="shared" si="442"/>
        <v xml:space="preserve">  </v>
      </c>
      <c r="P891" t="b">
        <f t="shared" si="471"/>
        <v>0</v>
      </c>
      <c r="Q891" t="str">
        <f t="shared" si="440"/>
        <v/>
      </c>
      <c r="R891" s="53" t="str">
        <f t="shared" si="465"/>
        <v/>
      </c>
      <c r="S891" s="108" t="str">
        <f t="shared" si="466"/>
        <v/>
      </c>
      <c r="T891" s="81" t="str">
        <f t="shared" si="467"/>
        <v/>
      </c>
      <c r="U891" s="105" t="str">
        <f t="shared" ca="1" si="472"/>
        <v/>
      </c>
      <c r="V891" s="105" t="str">
        <f t="shared" ca="1" si="472"/>
        <v/>
      </c>
      <c r="W891" s="105" t="str">
        <f t="shared" ca="1" si="472"/>
        <v/>
      </c>
      <c r="X891" s="105" t="str">
        <f t="shared" ca="1" si="472"/>
        <v/>
      </c>
      <c r="Y891" s="105" t="str">
        <f t="shared" ca="1" si="472"/>
        <v/>
      </c>
      <c r="AB891" s="111" t="str">
        <f t="shared" si="468"/>
        <v xml:space="preserve"> </v>
      </c>
      <c r="AC891" s="135"/>
      <c r="AD891" s="136"/>
      <c r="AE891" s="118" t="str">
        <f t="shared" si="443"/>
        <v/>
      </c>
      <c r="AF891" s="135"/>
      <c r="AG891" s="136"/>
      <c r="AH891" s="118" t="str">
        <f t="shared" si="444"/>
        <v/>
      </c>
      <c r="AI891" s="135"/>
      <c r="AJ891" s="136"/>
      <c r="AK891" s="118" t="str">
        <f t="shared" si="445"/>
        <v/>
      </c>
      <c r="AL891" s="135"/>
      <c r="AM891" s="136"/>
      <c r="AN891" s="118" t="str">
        <f t="shared" si="446"/>
        <v/>
      </c>
      <c r="AO891" s="135"/>
      <c r="AP891" s="136"/>
      <c r="AQ891" s="118" t="str">
        <f t="shared" si="447"/>
        <v/>
      </c>
      <c r="AT891" s="111" t="str">
        <f t="shared" si="448"/>
        <v xml:space="preserve"> </v>
      </c>
      <c r="AU891" t="str">
        <f t="shared" ca="1" si="449"/>
        <v/>
      </c>
      <c r="AV891" s="53" t="str">
        <f t="shared" ca="1" si="450"/>
        <v/>
      </c>
      <c r="AW891" t="str">
        <f t="shared" ca="1" si="451"/>
        <v/>
      </c>
      <c r="AX891" s="121" t="str">
        <f t="shared" ca="1" si="452"/>
        <v/>
      </c>
      <c r="AY891" s="53" t="str">
        <f t="shared" ca="1" si="453"/>
        <v/>
      </c>
      <c r="AZ891" t="str">
        <f t="shared" ca="1" si="454"/>
        <v/>
      </c>
      <c r="BA891" s="121" t="str">
        <f t="shared" ca="1" si="455"/>
        <v/>
      </c>
      <c r="BB891" s="53" t="str">
        <f t="shared" ca="1" si="456"/>
        <v/>
      </c>
      <c r="BC891" t="str">
        <f t="shared" ca="1" si="457"/>
        <v/>
      </c>
      <c r="BD891" s="121" t="str">
        <f t="shared" ca="1" si="458"/>
        <v/>
      </c>
      <c r="BE891" s="53" t="str">
        <f t="shared" ca="1" si="459"/>
        <v/>
      </c>
      <c r="BF891" t="str">
        <f t="shared" ca="1" si="460"/>
        <v/>
      </c>
      <c r="BG891" s="121" t="str">
        <f t="shared" ca="1" si="461"/>
        <v/>
      </c>
      <c r="BH891" s="53" t="str">
        <f t="shared" ca="1" si="462"/>
        <v/>
      </c>
    </row>
    <row r="892" spans="1:60" ht="15.75" thickBot="1" x14ac:dyDescent="0.3">
      <c r="A892" s="48"/>
      <c r="B892" s="48"/>
      <c r="C892" s="48"/>
      <c r="D892" s="48"/>
      <c r="E892" s="48"/>
      <c r="F892" s="48"/>
      <c r="G892" s="48"/>
      <c r="H892" s="48"/>
      <c r="I892" s="48"/>
      <c r="J892" s="220" t="str">
        <f>IF(ISBLANK($G892),"",VLOOKUP($G892,'Chp 3 - Condition Assessment'!$N$5:$R$1000,4,FALSE))</f>
        <v/>
      </c>
      <c r="K892" s="105" t="str">
        <f>IF(ISBLANK($G892),"",VLOOKUP($G892,'Chp 3 - Condition Assessment'!$N$5:$R$1000,5,FALSE))</f>
        <v/>
      </c>
      <c r="L892" s="32" t="str">
        <f t="shared" si="442"/>
        <v xml:space="preserve">  </v>
      </c>
      <c r="P892" t="b">
        <f t="shared" si="471"/>
        <v>0</v>
      </c>
      <c r="Q892" t="str">
        <f t="shared" ref="Q892:Q955" si="473">IFERROR(IF(OR(ISBLANK(O892),O892="Grand Total"),"",SUMIF(L:L,O892,F:F)),"")</f>
        <v/>
      </c>
      <c r="R892" s="53" t="str">
        <f t="shared" si="465"/>
        <v/>
      </c>
      <c r="S892" s="108" t="str">
        <f t="shared" si="466"/>
        <v/>
      </c>
      <c r="T892" s="81" t="str">
        <f t="shared" si="467"/>
        <v/>
      </c>
      <c r="U892" s="105" t="str">
        <f t="shared" ca="1" si="472"/>
        <v/>
      </c>
      <c r="V892" s="105" t="str">
        <f t="shared" ca="1" si="472"/>
        <v/>
      </c>
      <c r="W892" s="105" t="str">
        <f t="shared" ca="1" si="472"/>
        <v/>
      </c>
      <c r="X892" s="105" t="str">
        <f t="shared" ca="1" si="472"/>
        <v/>
      </c>
      <c r="Y892" s="105" t="str">
        <f t="shared" ca="1" si="472"/>
        <v/>
      </c>
      <c r="AB892" s="111" t="str">
        <f t="shared" si="468"/>
        <v xml:space="preserve"> </v>
      </c>
      <c r="AC892" s="135"/>
      <c r="AD892" s="136"/>
      <c r="AE892" s="118" t="str">
        <f t="shared" si="443"/>
        <v/>
      </c>
      <c r="AF892" s="135"/>
      <c r="AG892" s="136"/>
      <c r="AH892" s="118" t="str">
        <f t="shared" si="444"/>
        <v/>
      </c>
      <c r="AI892" s="135"/>
      <c r="AJ892" s="136"/>
      <c r="AK892" s="118" t="str">
        <f t="shared" si="445"/>
        <v/>
      </c>
      <c r="AL892" s="135"/>
      <c r="AM892" s="136"/>
      <c r="AN892" s="118" t="str">
        <f t="shared" si="446"/>
        <v/>
      </c>
      <c r="AO892" s="135"/>
      <c r="AP892" s="136"/>
      <c r="AQ892" s="118" t="str">
        <f t="shared" si="447"/>
        <v/>
      </c>
      <c r="AT892" s="111" t="str">
        <f t="shared" si="448"/>
        <v xml:space="preserve"> </v>
      </c>
      <c r="AU892" t="str">
        <f t="shared" ca="1" si="449"/>
        <v/>
      </c>
      <c r="AV892" s="53" t="str">
        <f t="shared" ca="1" si="450"/>
        <v/>
      </c>
      <c r="AW892" t="str">
        <f t="shared" ca="1" si="451"/>
        <v/>
      </c>
      <c r="AX892" s="121" t="str">
        <f t="shared" ca="1" si="452"/>
        <v/>
      </c>
      <c r="AY892" s="53" t="str">
        <f t="shared" ca="1" si="453"/>
        <v/>
      </c>
      <c r="AZ892" t="str">
        <f t="shared" ca="1" si="454"/>
        <v/>
      </c>
      <c r="BA892" s="121" t="str">
        <f t="shared" ca="1" si="455"/>
        <v/>
      </c>
      <c r="BB892" s="53" t="str">
        <f t="shared" ca="1" si="456"/>
        <v/>
      </c>
      <c r="BC892" t="str">
        <f t="shared" ca="1" si="457"/>
        <v/>
      </c>
      <c r="BD892" s="121" t="str">
        <f t="shared" ca="1" si="458"/>
        <v/>
      </c>
      <c r="BE892" s="53" t="str">
        <f t="shared" ca="1" si="459"/>
        <v/>
      </c>
      <c r="BF892" t="str">
        <f t="shared" ca="1" si="460"/>
        <v/>
      </c>
      <c r="BG892" s="121" t="str">
        <f t="shared" ca="1" si="461"/>
        <v/>
      </c>
      <c r="BH892" s="53" t="str">
        <f t="shared" ca="1" si="462"/>
        <v/>
      </c>
    </row>
    <row r="893" spans="1:60" ht="15.75" thickBot="1" x14ac:dyDescent="0.3">
      <c r="A893" s="48"/>
      <c r="B893" s="48"/>
      <c r="C893" s="48"/>
      <c r="D893" s="48"/>
      <c r="E893" s="48"/>
      <c r="F893" s="48"/>
      <c r="G893" s="48"/>
      <c r="H893" s="48"/>
      <c r="I893" s="48"/>
      <c r="J893" s="220" t="str">
        <f>IF(ISBLANK($G893),"",VLOOKUP($G893,'Chp 3 - Condition Assessment'!$N$5:$R$1000,4,FALSE))</f>
        <v/>
      </c>
      <c r="K893" s="105" t="str">
        <f>IF(ISBLANK($G893),"",VLOOKUP($G893,'Chp 3 - Condition Assessment'!$N$5:$R$1000,5,FALSE))</f>
        <v/>
      </c>
      <c r="L893" s="32" t="str">
        <f t="shared" si="442"/>
        <v xml:space="preserve">  </v>
      </c>
      <c r="P893" t="b">
        <f t="shared" si="471"/>
        <v>0</v>
      </c>
      <c r="Q893" t="str">
        <f t="shared" si="473"/>
        <v/>
      </c>
      <c r="R893" s="53" t="str">
        <f t="shared" si="465"/>
        <v/>
      </c>
      <c r="S893" s="108" t="str">
        <f t="shared" si="466"/>
        <v/>
      </c>
      <c r="T893" s="81" t="str">
        <f t="shared" si="467"/>
        <v/>
      </c>
      <c r="U893" s="105" t="str">
        <f t="shared" ca="1" si="472"/>
        <v/>
      </c>
      <c r="V893" s="105" t="str">
        <f t="shared" ca="1" si="472"/>
        <v/>
      </c>
      <c r="W893" s="105" t="str">
        <f t="shared" ca="1" si="472"/>
        <v/>
      </c>
      <c r="X893" s="105" t="str">
        <f t="shared" ca="1" si="472"/>
        <v/>
      </c>
      <c r="Y893" s="105" t="str">
        <f t="shared" ca="1" si="472"/>
        <v/>
      </c>
      <c r="AB893" s="111" t="str">
        <f t="shared" si="468"/>
        <v xml:space="preserve"> </v>
      </c>
      <c r="AC893" s="135"/>
      <c r="AD893" s="136"/>
      <c r="AE893" s="118" t="str">
        <f t="shared" si="443"/>
        <v/>
      </c>
      <c r="AF893" s="135"/>
      <c r="AG893" s="136"/>
      <c r="AH893" s="118" t="str">
        <f t="shared" si="444"/>
        <v/>
      </c>
      <c r="AI893" s="135"/>
      <c r="AJ893" s="136"/>
      <c r="AK893" s="118" t="str">
        <f t="shared" si="445"/>
        <v/>
      </c>
      <c r="AL893" s="135"/>
      <c r="AM893" s="136"/>
      <c r="AN893" s="118" t="str">
        <f t="shared" si="446"/>
        <v/>
      </c>
      <c r="AO893" s="135"/>
      <c r="AP893" s="136"/>
      <c r="AQ893" s="118" t="str">
        <f t="shared" si="447"/>
        <v/>
      </c>
      <c r="AT893" s="111" t="str">
        <f t="shared" si="448"/>
        <v xml:space="preserve"> </v>
      </c>
      <c r="AU893" t="str">
        <f t="shared" ca="1" si="449"/>
        <v/>
      </c>
      <c r="AV893" s="53" t="str">
        <f t="shared" ca="1" si="450"/>
        <v/>
      </c>
      <c r="AW893" t="str">
        <f t="shared" ca="1" si="451"/>
        <v/>
      </c>
      <c r="AX893" s="121" t="str">
        <f t="shared" ca="1" si="452"/>
        <v/>
      </c>
      <c r="AY893" s="53" t="str">
        <f t="shared" ca="1" si="453"/>
        <v/>
      </c>
      <c r="AZ893" t="str">
        <f t="shared" ca="1" si="454"/>
        <v/>
      </c>
      <c r="BA893" s="121" t="str">
        <f t="shared" ca="1" si="455"/>
        <v/>
      </c>
      <c r="BB893" s="53" t="str">
        <f t="shared" ca="1" si="456"/>
        <v/>
      </c>
      <c r="BC893" t="str">
        <f t="shared" ca="1" si="457"/>
        <v/>
      </c>
      <c r="BD893" s="121" t="str">
        <f t="shared" ca="1" si="458"/>
        <v/>
      </c>
      <c r="BE893" s="53" t="str">
        <f t="shared" ca="1" si="459"/>
        <v/>
      </c>
      <c r="BF893" t="str">
        <f t="shared" ca="1" si="460"/>
        <v/>
      </c>
      <c r="BG893" s="121" t="str">
        <f t="shared" ca="1" si="461"/>
        <v/>
      </c>
      <c r="BH893" s="53" t="str">
        <f t="shared" ca="1" si="462"/>
        <v/>
      </c>
    </row>
    <row r="894" spans="1:60" ht="15.75" thickBot="1" x14ac:dyDescent="0.3">
      <c r="A894" s="48"/>
      <c r="B894" s="48"/>
      <c r="C894" s="48"/>
      <c r="D894" s="48"/>
      <c r="E894" s="48"/>
      <c r="F894" s="48"/>
      <c r="G894" s="48"/>
      <c r="H894" s="48"/>
      <c r="I894" s="48"/>
      <c r="J894" s="220" t="str">
        <f>IF(ISBLANK($G894),"",VLOOKUP($G894,'Chp 3 - Condition Assessment'!$N$5:$R$1000,4,FALSE))</f>
        <v/>
      </c>
      <c r="K894" s="105" t="str">
        <f>IF(ISBLANK($G894),"",VLOOKUP($G894,'Chp 3 - Condition Assessment'!$N$5:$R$1000,5,FALSE))</f>
        <v/>
      </c>
      <c r="L894" s="32" t="str">
        <f t="shared" si="442"/>
        <v xml:space="preserve">  </v>
      </c>
      <c r="P894" t="b">
        <f t="shared" si="471"/>
        <v>0</v>
      </c>
      <c r="Q894" t="str">
        <f t="shared" si="473"/>
        <v/>
      </c>
      <c r="R894" s="53" t="str">
        <f t="shared" si="465"/>
        <v/>
      </c>
      <c r="S894" s="108" t="str">
        <f t="shared" si="466"/>
        <v/>
      </c>
      <c r="T894" s="81" t="str">
        <f t="shared" si="467"/>
        <v/>
      </c>
      <c r="U894" s="105" t="str">
        <f t="shared" ca="1" si="472"/>
        <v/>
      </c>
      <c r="V894" s="105" t="str">
        <f t="shared" ca="1" si="472"/>
        <v/>
      </c>
      <c r="W894" s="105" t="str">
        <f t="shared" ca="1" si="472"/>
        <v/>
      </c>
      <c r="X894" s="105" t="str">
        <f t="shared" ca="1" si="472"/>
        <v/>
      </c>
      <c r="Y894" s="105" t="str">
        <f t="shared" ca="1" si="472"/>
        <v/>
      </c>
      <c r="AB894" s="111" t="str">
        <f t="shared" si="468"/>
        <v xml:space="preserve"> </v>
      </c>
      <c r="AC894" s="135"/>
      <c r="AD894" s="136"/>
      <c r="AE894" s="118" t="str">
        <f t="shared" si="443"/>
        <v/>
      </c>
      <c r="AF894" s="135"/>
      <c r="AG894" s="136"/>
      <c r="AH894" s="118" t="str">
        <f t="shared" si="444"/>
        <v/>
      </c>
      <c r="AI894" s="135"/>
      <c r="AJ894" s="136"/>
      <c r="AK894" s="118" t="str">
        <f t="shared" si="445"/>
        <v/>
      </c>
      <c r="AL894" s="135"/>
      <c r="AM894" s="136"/>
      <c r="AN894" s="118" t="str">
        <f t="shared" si="446"/>
        <v/>
      </c>
      <c r="AO894" s="135"/>
      <c r="AP894" s="136"/>
      <c r="AQ894" s="118" t="str">
        <f t="shared" si="447"/>
        <v/>
      </c>
      <c r="AT894" s="111" t="str">
        <f t="shared" si="448"/>
        <v xml:space="preserve"> </v>
      </c>
      <c r="AU894" t="str">
        <f t="shared" ca="1" si="449"/>
        <v/>
      </c>
      <c r="AV894" s="53" t="str">
        <f t="shared" ca="1" si="450"/>
        <v/>
      </c>
      <c r="AW894" t="str">
        <f t="shared" ca="1" si="451"/>
        <v/>
      </c>
      <c r="AX894" s="121" t="str">
        <f t="shared" ca="1" si="452"/>
        <v/>
      </c>
      <c r="AY894" s="53" t="str">
        <f t="shared" ca="1" si="453"/>
        <v/>
      </c>
      <c r="AZ894" t="str">
        <f t="shared" ca="1" si="454"/>
        <v/>
      </c>
      <c r="BA894" s="121" t="str">
        <f t="shared" ca="1" si="455"/>
        <v/>
      </c>
      <c r="BB894" s="53" t="str">
        <f t="shared" ca="1" si="456"/>
        <v/>
      </c>
      <c r="BC894" t="str">
        <f t="shared" ca="1" si="457"/>
        <v/>
      </c>
      <c r="BD894" s="121" t="str">
        <f t="shared" ca="1" si="458"/>
        <v/>
      </c>
      <c r="BE894" s="53" t="str">
        <f t="shared" ca="1" si="459"/>
        <v/>
      </c>
      <c r="BF894" t="str">
        <f t="shared" ca="1" si="460"/>
        <v/>
      </c>
      <c r="BG894" s="121" t="str">
        <f t="shared" ca="1" si="461"/>
        <v/>
      </c>
      <c r="BH894" s="53" t="str">
        <f t="shared" ca="1" si="462"/>
        <v/>
      </c>
    </row>
    <row r="895" spans="1:60" ht="15.75" thickBot="1" x14ac:dyDescent="0.3">
      <c r="A895" s="48"/>
      <c r="B895" s="48"/>
      <c r="C895" s="48"/>
      <c r="D895" s="48"/>
      <c r="E895" s="48"/>
      <c r="F895" s="48"/>
      <c r="G895" s="48"/>
      <c r="H895" s="48"/>
      <c r="I895" s="48"/>
      <c r="J895" s="220" t="str">
        <f>IF(ISBLANK($G895),"",VLOOKUP($G895,'Chp 3 - Condition Assessment'!$N$5:$R$1000,4,FALSE))</f>
        <v/>
      </c>
      <c r="K895" s="105" t="str">
        <f>IF(ISBLANK($G895),"",VLOOKUP($G895,'Chp 3 - Condition Assessment'!$N$5:$R$1000,5,FALSE))</f>
        <v/>
      </c>
      <c r="L895" s="32" t="str">
        <f t="shared" si="442"/>
        <v xml:space="preserve">  </v>
      </c>
      <c r="P895" t="b">
        <f t="shared" si="471"/>
        <v>0</v>
      </c>
      <c r="Q895" t="str">
        <f t="shared" si="473"/>
        <v/>
      </c>
      <c r="R895" s="53" t="str">
        <f t="shared" si="465"/>
        <v/>
      </c>
      <c r="S895" s="108" t="str">
        <f t="shared" si="466"/>
        <v/>
      </c>
      <c r="T895" s="81" t="str">
        <f t="shared" si="467"/>
        <v/>
      </c>
      <c r="U895" s="105" t="str">
        <f t="shared" ca="1" si="472"/>
        <v/>
      </c>
      <c r="V895" s="105" t="str">
        <f t="shared" ca="1" si="472"/>
        <v/>
      </c>
      <c r="W895" s="105" t="str">
        <f t="shared" ca="1" si="472"/>
        <v/>
      </c>
      <c r="X895" s="105" t="str">
        <f t="shared" ca="1" si="472"/>
        <v/>
      </c>
      <c r="Y895" s="105" t="str">
        <f t="shared" ca="1" si="472"/>
        <v/>
      </c>
      <c r="AB895" s="111" t="str">
        <f t="shared" si="468"/>
        <v xml:space="preserve"> </v>
      </c>
      <c r="AC895" s="135"/>
      <c r="AD895" s="136"/>
      <c r="AE895" s="118" t="str">
        <f t="shared" si="443"/>
        <v/>
      </c>
      <c r="AF895" s="135"/>
      <c r="AG895" s="136"/>
      <c r="AH895" s="118" t="str">
        <f t="shared" si="444"/>
        <v/>
      </c>
      <c r="AI895" s="135"/>
      <c r="AJ895" s="136"/>
      <c r="AK895" s="118" t="str">
        <f t="shared" si="445"/>
        <v/>
      </c>
      <c r="AL895" s="135"/>
      <c r="AM895" s="136"/>
      <c r="AN895" s="118" t="str">
        <f t="shared" si="446"/>
        <v/>
      </c>
      <c r="AO895" s="135"/>
      <c r="AP895" s="136"/>
      <c r="AQ895" s="118" t="str">
        <f t="shared" si="447"/>
        <v/>
      </c>
      <c r="AT895" s="111" t="str">
        <f t="shared" si="448"/>
        <v xml:space="preserve"> </v>
      </c>
      <c r="AU895" t="str">
        <f t="shared" ca="1" si="449"/>
        <v/>
      </c>
      <c r="AV895" s="53" t="str">
        <f t="shared" ca="1" si="450"/>
        <v/>
      </c>
      <c r="AW895" t="str">
        <f t="shared" ca="1" si="451"/>
        <v/>
      </c>
      <c r="AX895" s="121" t="str">
        <f t="shared" ca="1" si="452"/>
        <v/>
      </c>
      <c r="AY895" s="53" t="str">
        <f t="shared" ca="1" si="453"/>
        <v/>
      </c>
      <c r="AZ895" t="str">
        <f t="shared" ca="1" si="454"/>
        <v/>
      </c>
      <c r="BA895" s="121" t="str">
        <f t="shared" ca="1" si="455"/>
        <v/>
      </c>
      <c r="BB895" s="53" t="str">
        <f t="shared" ca="1" si="456"/>
        <v/>
      </c>
      <c r="BC895" t="str">
        <f t="shared" ca="1" si="457"/>
        <v/>
      </c>
      <c r="BD895" s="121" t="str">
        <f t="shared" ca="1" si="458"/>
        <v/>
      </c>
      <c r="BE895" s="53" t="str">
        <f t="shared" ca="1" si="459"/>
        <v/>
      </c>
      <c r="BF895" t="str">
        <f t="shared" ca="1" si="460"/>
        <v/>
      </c>
      <c r="BG895" s="121" t="str">
        <f t="shared" ca="1" si="461"/>
        <v/>
      </c>
      <c r="BH895" s="53" t="str">
        <f t="shared" ca="1" si="462"/>
        <v/>
      </c>
    </row>
    <row r="896" spans="1:60" ht="15.75" thickBot="1" x14ac:dyDescent="0.3">
      <c r="A896" s="48"/>
      <c r="B896" s="48"/>
      <c r="C896" s="48"/>
      <c r="D896" s="48"/>
      <c r="E896" s="48"/>
      <c r="F896" s="48"/>
      <c r="G896" s="48"/>
      <c r="H896" s="48"/>
      <c r="I896" s="48"/>
      <c r="J896" s="220" t="str">
        <f>IF(ISBLANK($G896),"",VLOOKUP($G896,'Chp 3 - Condition Assessment'!$N$5:$R$1000,4,FALSE))</f>
        <v/>
      </c>
      <c r="K896" s="105" t="str">
        <f>IF(ISBLANK($G896),"",VLOOKUP($G896,'Chp 3 - Condition Assessment'!$N$5:$R$1000,5,FALSE))</f>
        <v/>
      </c>
      <c r="L896" s="32" t="str">
        <f t="shared" si="442"/>
        <v xml:space="preserve">  </v>
      </c>
      <c r="P896" t="b">
        <f t="shared" si="471"/>
        <v>0</v>
      </c>
      <c r="Q896" t="str">
        <f t="shared" si="473"/>
        <v/>
      </c>
      <c r="R896" s="53" t="str">
        <f t="shared" si="465"/>
        <v/>
      </c>
      <c r="S896" s="108" t="str">
        <f t="shared" si="466"/>
        <v/>
      </c>
      <c r="T896" s="81" t="str">
        <f t="shared" si="467"/>
        <v/>
      </c>
      <c r="U896" s="105" t="str">
        <f t="shared" ref="U896:Y905" ca="1" si="474">IFERROR(IF((U$10-$S896)&lt;=$T896,$Q896,0),"")</f>
        <v/>
      </c>
      <c r="V896" s="105" t="str">
        <f t="shared" ca="1" si="474"/>
        <v/>
      </c>
      <c r="W896" s="105" t="str">
        <f t="shared" ca="1" si="474"/>
        <v/>
      </c>
      <c r="X896" s="105" t="str">
        <f t="shared" ca="1" si="474"/>
        <v/>
      </c>
      <c r="Y896" s="105" t="str">
        <f t="shared" ca="1" si="474"/>
        <v/>
      </c>
      <c r="AB896" s="111" t="str">
        <f t="shared" si="468"/>
        <v xml:space="preserve"> </v>
      </c>
      <c r="AC896" s="135"/>
      <c r="AD896" s="136"/>
      <c r="AE896" s="118" t="str">
        <f t="shared" si="443"/>
        <v/>
      </c>
      <c r="AF896" s="135"/>
      <c r="AG896" s="136"/>
      <c r="AH896" s="118" t="str">
        <f t="shared" si="444"/>
        <v/>
      </c>
      <c r="AI896" s="135"/>
      <c r="AJ896" s="136"/>
      <c r="AK896" s="118" t="str">
        <f t="shared" si="445"/>
        <v/>
      </c>
      <c r="AL896" s="135"/>
      <c r="AM896" s="136"/>
      <c r="AN896" s="118" t="str">
        <f t="shared" si="446"/>
        <v/>
      </c>
      <c r="AO896" s="135"/>
      <c r="AP896" s="136"/>
      <c r="AQ896" s="118" t="str">
        <f t="shared" si="447"/>
        <v/>
      </c>
      <c r="AT896" s="111" t="str">
        <f t="shared" si="448"/>
        <v xml:space="preserve"> </v>
      </c>
      <c r="AU896" t="str">
        <f t="shared" ca="1" si="449"/>
        <v/>
      </c>
      <c r="AV896" s="53" t="str">
        <f t="shared" ca="1" si="450"/>
        <v/>
      </c>
      <c r="AW896" t="str">
        <f t="shared" ca="1" si="451"/>
        <v/>
      </c>
      <c r="AX896" s="121" t="str">
        <f t="shared" ca="1" si="452"/>
        <v/>
      </c>
      <c r="AY896" s="53" t="str">
        <f t="shared" ca="1" si="453"/>
        <v/>
      </c>
      <c r="AZ896" t="str">
        <f t="shared" ca="1" si="454"/>
        <v/>
      </c>
      <c r="BA896" s="121" t="str">
        <f t="shared" ca="1" si="455"/>
        <v/>
      </c>
      <c r="BB896" s="53" t="str">
        <f t="shared" ca="1" si="456"/>
        <v/>
      </c>
      <c r="BC896" t="str">
        <f t="shared" ca="1" si="457"/>
        <v/>
      </c>
      <c r="BD896" s="121" t="str">
        <f t="shared" ca="1" si="458"/>
        <v/>
      </c>
      <c r="BE896" s="53" t="str">
        <f t="shared" ca="1" si="459"/>
        <v/>
      </c>
      <c r="BF896" t="str">
        <f t="shared" ca="1" si="460"/>
        <v/>
      </c>
      <c r="BG896" s="121" t="str">
        <f t="shared" ca="1" si="461"/>
        <v/>
      </c>
      <c r="BH896" s="53" t="str">
        <f t="shared" ca="1" si="462"/>
        <v/>
      </c>
    </row>
    <row r="897" spans="1:60" ht="15.75" thickBot="1" x14ac:dyDescent="0.3">
      <c r="A897" s="48"/>
      <c r="B897" s="48"/>
      <c r="C897" s="48"/>
      <c r="D897" s="48"/>
      <c r="E897" s="48"/>
      <c r="F897" s="48"/>
      <c r="G897" s="48"/>
      <c r="H897" s="48"/>
      <c r="I897" s="48"/>
      <c r="J897" s="220" t="str">
        <f>IF(ISBLANK($G897),"",VLOOKUP($G897,'Chp 3 - Condition Assessment'!$N$5:$R$1000,4,FALSE))</f>
        <v/>
      </c>
      <c r="K897" s="105" t="str">
        <f>IF(ISBLANK($G897),"",VLOOKUP($G897,'Chp 3 - Condition Assessment'!$N$5:$R$1000,5,FALSE))</f>
        <v/>
      </c>
      <c r="L897" s="32" t="str">
        <f t="shared" si="442"/>
        <v xml:space="preserve">  </v>
      </c>
      <c r="P897" t="b">
        <f t="shared" si="471"/>
        <v>0</v>
      </c>
      <c r="Q897" t="str">
        <f t="shared" si="473"/>
        <v/>
      </c>
      <c r="R897" s="53" t="str">
        <f t="shared" si="465"/>
        <v/>
      </c>
      <c r="S897" s="108" t="str">
        <f t="shared" si="466"/>
        <v/>
      </c>
      <c r="T897" s="81" t="str">
        <f t="shared" si="467"/>
        <v/>
      </c>
      <c r="U897" s="105" t="str">
        <f t="shared" ca="1" si="474"/>
        <v/>
      </c>
      <c r="V897" s="105" t="str">
        <f t="shared" ca="1" si="474"/>
        <v/>
      </c>
      <c r="W897" s="105" t="str">
        <f t="shared" ca="1" si="474"/>
        <v/>
      </c>
      <c r="X897" s="105" t="str">
        <f t="shared" ca="1" si="474"/>
        <v/>
      </c>
      <c r="Y897" s="105" t="str">
        <f t="shared" ca="1" si="474"/>
        <v/>
      </c>
      <c r="AB897" s="111" t="str">
        <f t="shared" si="468"/>
        <v xml:space="preserve"> </v>
      </c>
      <c r="AC897" s="135"/>
      <c r="AD897" s="136"/>
      <c r="AE897" s="118" t="str">
        <f t="shared" si="443"/>
        <v/>
      </c>
      <c r="AF897" s="135"/>
      <c r="AG897" s="136"/>
      <c r="AH897" s="118" t="str">
        <f t="shared" si="444"/>
        <v/>
      </c>
      <c r="AI897" s="135"/>
      <c r="AJ897" s="136"/>
      <c r="AK897" s="118" t="str">
        <f t="shared" si="445"/>
        <v/>
      </c>
      <c r="AL897" s="135"/>
      <c r="AM897" s="136"/>
      <c r="AN897" s="118" t="str">
        <f t="shared" si="446"/>
        <v/>
      </c>
      <c r="AO897" s="135"/>
      <c r="AP897" s="136"/>
      <c r="AQ897" s="118" t="str">
        <f t="shared" si="447"/>
        <v/>
      </c>
      <c r="AT897" s="111" t="str">
        <f t="shared" si="448"/>
        <v xml:space="preserve"> </v>
      </c>
      <c r="AU897" t="str">
        <f t="shared" ca="1" si="449"/>
        <v/>
      </c>
      <c r="AV897" s="53" t="str">
        <f t="shared" ca="1" si="450"/>
        <v/>
      </c>
      <c r="AW897" t="str">
        <f t="shared" ca="1" si="451"/>
        <v/>
      </c>
      <c r="AX897" s="121" t="str">
        <f t="shared" ca="1" si="452"/>
        <v/>
      </c>
      <c r="AY897" s="53" t="str">
        <f t="shared" ca="1" si="453"/>
        <v/>
      </c>
      <c r="AZ897" t="str">
        <f t="shared" ca="1" si="454"/>
        <v/>
      </c>
      <c r="BA897" s="121" t="str">
        <f t="shared" ca="1" si="455"/>
        <v/>
      </c>
      <c r="BB897" s="53" t="str">
        <f t="shared" ca="1" si="456"/>
        <v/>
      </c>
      <c r="BC897" t="str">
        <f t="shared" ca="1" si="457"/>
        <v/>
      </c>
      <c r="BD897" s="121" t="str">
        <f t="shared" ca="1" si="458"/>
        <v/>
      </c>
      <c r="BE897" s="53" t="str">
        <f t="shared" ca="1" si="459"/>
        <v/>
      </c>
      <c r="BF897" t="str">
        <f t="shared" ca="1" si="460"/>
        <v/>
      </c>
      <c r="BG897" s="121" t="str">
        <f t="shared" ca="1" si="461"/>
        <v/>
      </c>
      <c r="BH897" s="53" t="str">
        <f t="shared" ca="1" si="462"/>
        <v/>
      </c>
    </row>
    <row r="898" spans="1:60" ht="15.75" thickBot="1" x14ac:dyDescent="0.3">
      <c r="A898" s="48"/>
      <c r="B898" s="48"/>
      <c r="C898" s="48"/>
      <c r="D898" s="48"/>
      <c r="E898" s="48"/>
      <c r="F898" s="48"/>
      <c r="G898" s="48"/>
      <c r="H898" s="48"/>
      <c r="I898" s="48"/>
      <c r="J898" s="220" t="str">
        <f>IF(ISBLANK($G898),"",VLOOKUP($G898,'Chp 3 - Condition Assessment'!$N$5:$R$1000,4,FALSE))</f>
        <v/>
      </c>
      <c r="K898" s="105" t="str">
        <f>IF(ISBLANK($G898),"",VLOOKUP($G898,'Chp 3 - Condition Assessment'!$N$5:$R$1000,5,FALSE))</f>
        <v/>
      </c>
      <c r="L898" s="32" t="str">
        <f t="shared" si="442"/>
        <v xml:space="preserve">  </v>
      </c>
      <c r="P898" t="b">
        <f t="shared" si="471"/>
        <v>0</v>
      </c>
      <c r="Q898" t="str">
        <f t="shared" si="473"/>
        <v/>
      </c>
      <c r="R898" s="53" t="str">
        <f t="shared" si="465"/>
        <v/>
      </c>
      <c r="S898" s="108" t="str">
        <f t="shared" si="466"/>
        <v/>
      </c>
      <c r="T898" s="81" t="str">
        <f t="shared" si="467"/>
        <v/>
      </c>
      <c r="U898" s="105" t="str">
        <f t="shared" ca="1" si="474"/>
        <v/>
      </c>
      <c r="V898" s="105" t="str">
        <f t="shared" ca="1" si="474"/>
        <v/>
      </c>
      <c r="W898" s="105" t="str">
        <f t="shared" ca="1" si="474"/>
        <v/>
      </c>
      <c r="X898" s="105" t="str">
        <f t="shared" ca="1" si="474"/>
        <v/>
      </c>
      <c r="Y898" s="105" t="str">
        <f t="shared" ca="1" si="474"/>
        <v/>
      </c>
      <c r="AB898" s="111" t="str">
        <f t="shared" si="468"/>
        <v xml:space="preserve"> </v>
      </c>
      <c r="AC898" s="135"/>
      <c r="AD898" s="136"/>
      <c r="AE898" s="118" t="str">
        <f t="shared" si="443"/>
        <v/>
      </c>
      <c r="AF898" s="135"/>
      <c r="AG898" s="136"/>
      <c r="AH898" s="118" t="str">
        <f t="shared" si="444"/>
        <v/>
      </c>
      <c r="AI898" s="135"/>
      <c r="AJ898" s="136"/>
      <c r="AK898" s="118" t="str">
        <f t="shared" si="445"/>
        <v/>
      </c>
      <c r="AL898" s="135"/>
      <c r="AM898" s="136"/>
      <c r="AN898" s="118" t="str">
        <f t="shared" si="446"/>
        <v/>
      </c>
      <c r="AO898" s="135"/>
      <c r="AP898" s="136"/>
      <c r="AQ898" s="118" t="str">
        <f t="shared" si="447"/>
        <v/>
      </c>
      <c r="AT898" s="111" t="str">
        <f t="shared" si="448"/>
        <v xml:space="preserve"> </v>
      </c>
      <c r="AU898" t="str">
        <f t="shared" ca="1" si="449"/>
        <v/>
      </c>
      <c r="AV898" s="53" t="str">
        <f t="shared" ca="1" si="450"/>
        <v/>
      </c>
      <c r="AW898" t="str">
        <f t="shared" ca="1" si="451"/>
        <v/>
      </c>
      <c r="AX898" s="121" t="str">
        <f t="shared" ca="1" si="452"/>
        <v/>
      </c>
      <c r="AY898" s="53" t="str">
        <f t="shared" ca="1" si="453"/>
        <v/>
      </c>
      <c r="AZ898" t="str">
        <f t="shared" ca="1" si="454"/>
        <v/>
      </c>
      <c r="BA898" s="121" t="str">
        <f t="shared" ca="1" si="455"/>
        <v/>
      </c>
      <c r="BB898" s="53" t="str">
        <f t="shared" ca="1" si="456"/>
        <v/>
      </c>
      <c r="BC898" t="str">
        <f t="shared" ca="1" si="457"/>
        <v/>
      </c>
      <c r="BD898" s="121" t="str">
        <f t="shared" ca="1" si="458"/>
        <v/>
      </c>
      <c r="BE898" s="53" t="str">
        <f t="shared" ca="1" si="459"/>
        <v/>
      </c>
      <c r="BF898" t="str">
        <f t="shared" ca="1" si="460"/>
        <v/>
      </c>
      <c r="BG898" s="121" t="str">
        <f t="shared" ca="1" si="461"/>
        <v/>
      </c>
      <c r="BH898" s="53" t="str">
        <f t="shared" ca="1" si="462"/>
        <v/>
      </c>
    </row>
    <row r="899" spans="1:60" ht="15.75" thickBot="1" x14ac:dyDescent="0.3">
      <c r="A899" s="48"/>
      <c r="B899" s="48"/>
      <c r="C899" s="48"/>
      <c r="D899" s="48"/>
      <c r="E899" s="48"/>
      <c r="F899" s="48"/>
      <c r="G899" s="48"/>
      <c r="H899" s="48"/>
      <c r="I899" s="48"/>
      <c r="J899" s="220" t="str">
        <f>IF(ISBLANK($G899),"",VLOOKUP($G899,'Chp 3 - Condition Assessment'!$N$5:$R$1000,4,FALSE))</f>
        <v/>
      </c>
      <c r="K899" s="105" t="str">
        <f>IF(ISBLANK($G899),"",VLOOKUP($G899,'Chp 3 - Condition Assessment'!$N$5:$R$1000,5,FALSE))</f>
        <v/>
      </c>
      <c r="L899" s="32" t="str">
        <f t="shared" si="442"/>
        <v xml:space="preserve">  </v>
      </c>
      <c r="P899" t="b">
        <f t="shared" si="471"/>
        <v>0</v>
      </c>
      <c r="Q899" t="str">
        <f t="shared" si="473"/>
        <v/>
      </c>
      <c r="R899" s="53" t="str">
        <f t="shared" si="465"/>
        <v/>
      </c>
      <c r="S899" s="108" t="str">
        <f t="shared" si="466"/>
        <v/>
      </c>
      <c r="T899" s="81" t="str">
        <f t="shared" si="467"/>
        <v/>
      </c>
      <c r="U899" s="105" t="str">
        <f t="shared" ca="1" si="474"/>
        <v/>
      </c>
      <c r="V899" s="105" t="str">
        <f t="shared" ca="1" si="474"/>
        <v/>
      </c>
      <c r="W899" s="105" t="str">
        <f t="shared" ca="1" si="474"/>
        <v/>
      </c>
      <c r="X899" s="105" t="str">
        <f t="shared" ca="1" si="474"/>
        <v/>
      </c>
      <c r="Y899" s="105" t="str">
        <f t="shared" ca="1" si="474"/>
        <v/>
      </c>
      <c r="AB899" s="111" t="str">
        <f t="shared" si="468"/>
        <v xml:space="preserve"> </v>
      </c>
      <c r="AC899" s="135"/>
      <c r="AD899" s="136"/>
      <c r="AE899" s="118" t="str">
        <f t="shared" si="443"/>
        <v/>
      </c>
      <c r="AF899" s="135"/>
      <c r="AG899" s="136"/>
      <c r="AH899" s="118" t="str">
        <f t="shared" si="444"/>
        <v/>
      </c>
      <c r="AI899" s="135"/>
      <c r="AJ899" s="136"/>
      <c r="AK899" s="118" t="str">
        <f t="shared" si="445"/>
        <v/>
      </c>
      <c r="AL899" s="135"/>
      <c r="AM899" s="136"/>
      <c r="AN899" s="118" t="str">
        <f t="shared" si="446"/>
        <v/>
      </c>
      <c r="AO899" s="135"/>
      <c r="AP899" s="136"/>
      <c r="AQ899" s="118" t="str">
        <f t="shared" si="447"/>
        <v/>
      </c>
      <c r="AT899" s="111" t="str">
        <f t="shared" si="448"/>
        <v xml:space="preserve"> </v>
      </c>
      <c r="AU899" t="str">
        <f t="shared" ca="1" si="449"/>
        <v/>
      </c>
      <c r="AV899" s="53" t="str">
        <f t="shared" ca="1" si="450"/>
        <v/>
      </c>
      <c r="AW899" t="str">
        <f t="shared" ca="1" si="451"/>
        <v/>
      </c>
      <c r="AX899" s="121" t="str">
        <f t="shared" ca="1" si="452"/>
        <v/>
      </c>
      <c r="AY899" s="53" t="str">
        <f t="shared" ca="1" si="453"/>
        <v/>
      </c>
      <c r="AZ899" t="str">
        <f t="shared" ca="1" si="454"/>
        <v/>
      </c>
      <c r="BA899" s="121" t="str">
        <f t="shared" ca="1" si="455"/>
        <v/>
      </c>
      <c r="BB899" s="53" t="str">
        <f t="shared" ca="1" si="456"/>
        <v/>
      </c>
      <c r="BC899" t="str">
        <f t="shared" ca="1" si="457"/>
        <v/>
      </c>
      <c r="BD899" s="121" t="str">
        <f t="shared" ca="1" si="458"/>
        <v/>
      </c>
      <c r="BE899" s="53" t="str">
        <f t="shared" ca="1" si="459"/>
        <v/>
      </c>
      <c r="BF899" t="str">
        <f t="shared" ca="1" si="460"/>
        <v/>
      </c>
      <c r="BG899" s="121" t="str">
        <f t="shared" ca="1" si="461"/>
        <v/>
      </c>
      <c r="BH899" s="53" t="str">
        <f t="shared" ca="1" si="462"/>
        <v/>
      </c>
    </row>
    <row r="900" spans="1:60" ht="15.75" thickBot="1" x14ac:dyDescent="0.3">
      <c r="A900" s="48"/>
      <c r="B900" s="48"/>
      <c r="C900" s="48"/>
      <c r="D900" s="48"/>
      <c r="E900" s="48"/>
      <c r="F900" s="48"/>
      <c r="G900" s="48"/>
      <c r="H900" s="48"/>
      <c r="I900" s="48"/>
      <c r="J900" s="220" t="str">
        <f>IF(ISBLANK($G900),"",VLOOKUP($G900,'Chp 3 - Condition Assessment'!$N$5:$R$1000,4,FALSE))</f>
        <v/>
      </c>
      <c r="K900" s="105" t="str">
        <f>IF(ISBLANK($G900),"",VLOOKUP($G900,'Chp 3 - Condition Assessment'!$N$5:$R$1000,5,FALSE))</f>
        <v/>
      </c>
      <c r="L900" s="32" t="str">
        <f t="shared" si="442"/>
        <v xml:space="preserve">  </v>
      </c>
      <c r="P900" t="b">
        <f t="shared" si="471"/>
        <v>0</v>
      </c>
      <c r="Q900" t="str">
        <f t="shared" si="473"/>
        <v/>
      </c>
      <c r="R900" s="53" t="str">
        <f t="shared" si="465"/>
        <v/>
      </c>
      <c r="S900" s="108" t="str">
        <f t="shared" si="466"/>
        <v/>
      </c>
      <c r="T900" s="81" t="str">
        <f t="shared" si="467"/>
        <v/>
      </c>
      <c r="U900" s="105" t="str">
        <f t="shared" ca="1" si="474"/>
        <v/>
      </c>
      <c r="V900" s="105" t="str">
        <f t="shared" ca="1" si="474"/>
        <v/>
      </c>
      <c r="W900" s="105" t="str">
        <f t="shared" ca="1" si="474"/>
        <v/>
      </c>
      <c r="X900" s="105" t="str">
        <f t="shared" ca="1" si="474"/>
        <v/>
      </c>
      <c r="Y900" s="105" t="str">
        <f t="shared" ca="1" si="474"/>
        <v/>
      </c>
      <c r="AB900" s="111" t="str">
        <f t="shared" si="468"/>
        <v xml:space="preserve"> </v>
      </c>
      <c r="AC900" s="135"/>
      <c r="AD900" s="136"/>
      <c r="AE900" s="118" t="str">
        <f t="shared" si="443"/>
        <v/>
      </c>
      <c r="AF900" s="135"/>
      <c r="AG900" s="136"/>
      <c r="AH900" s="118" t="str">
        <f t="shared" si="444"/>
        <v/>
      </c>
      <c r="AI900" s="135"/>
      <c r="AJ900" s="136"/>
      <c r="AK900" s="118" t="str">
        <f t="shared" si="445"/>
        <v/>
      </c>
      <c r="AL900" s="135"/>
      <c r="AM900" s="136"/>
      <c r="AN900" s="118" t="str">
        <f t="shared" si="446"/>
        <v/>
      </c>
      <c r="AO900" s="135"/>
      <c r="AP900" s="136"/>
      <c r="AQ900" s="118" t="str">
        <f t="shared" si="447"/>
        <v/>
      </c>
      <c r="AT900" s="111" t="str">
        <f t="shared" si="448"/>
        <v xml:space="preserve"> </v>
      </c>
      <c r="AU900" t="str">
        <f t="shared" ca="1" si="449"/>
        <v/>
      </c>
      <c r="AV900" s="53" t="str">
        <f t="shared" ca="1" si="450"/>
        <v/>
      </c>
      <c r="AW900" t="str">
        <f t="shared" ca="1" si="451"/>
        <v/>
      </c>
      <c r="AX900" s="121" t="str">
        <f t="shared" ca="1" si="452"/>
        <v/>
      </c>
      <c r="AY900" s="53" t="str">
        <f t="shared" ca="1" si="453"/>
        <v/>
      </c>
      <c r="AZ900" t="str">
        <f t="shared" ca="1" si="454"/>
        <v/>
      </c>
      <c r="BA900" s="121" t="str">
        <f t="shared" ca="1" si="455"/>
        <v/>
      </c>
      <c r="BB900" s="53" t="str">
        <f t="shared" ca="1" si="456"/>
        <v/>
      </c>
      <c r="BC900" t="str">
        <f t="shared" ca="1" si="457"/>
        <v/>
      </c>
      <c r="BD900" s="121" t="str">
        <f t="shared" ca="1" si="458"/>
        <v/>
      </c>
      <c r="BE900" s="53" t="str">
        <f t="shared" ca="1" si="459"/>
        <v/>
      </c>
      <c r="BF900" t="str">
        <f t="shared" ca="1" si="460"/>
        <v/>
      </c>
      <c r="BG900" s="121" t="str">
        <f t="shared" ca="1" si="461"/>
        <v/>
      </c>
      <c r="BH900" s="53" t="str">
        <f t="shared" ca="1" si="462"/>
        <v/>
      </c>
    </row>
    <row r="901" spans="1:60" ht="15.75" thickBot="1" x14ac:dyDescent="0.3">
      <c r="A901" s="48"/>
      <c r="B901" s="48"/>
      <c r="C901" s="48"/>
      <c r="D901" s="48"/>
      <c r="E901" s="48"/>
      <c r="F901" s="48"/>
      <c r="G901" s="48"/>
      <c r="H901" s="48"/>
      <c r="I901" s="48"/>
      <c r="J901" s="220" t="str">
        <f>IF(ISBLANK($G901),"",VLOOKUP($G901,'Chp 3 - Condition Assessment'!$N$5:$R$1000,4,FALSE))</f>
        <v/>
      </c>
      <c r="K901" s="105" t="str">
        <f>IF(ISBLANK($G901),"",VLOOKUP($G901,'Chp 3 - Condition Assessment'!$N$5:$R$1000,5,FALSE))</f>
        <v/>
      </c>
      <c r="L901" s="32" t="str">
        <f t="shared" si="442"/>
        <v xml:space="preserve">  </v>
      </c>
      <c r="P901" t="b">
        <f t="shared" si="471"/>
        <v>0</v>
      </c>
      <c r="Q901" t="str">
        <f t="shared" si="473"/>
        <v/>
      </c>
      <c r="R901" s="53" t="str">
        <f t="shared" si="465"/>
        <v/>
      </c>
      <c r="S901" s="108" t="str">
        <f t="shared" si="466"/>
        <v/>
      </c>
      <c r="T901" s="81" t="str">
        <f t="shared" si="467"/>
        <v/>
      </c>
      <c r="U901" s="105" t="str">
        <f t="shared" ca="1" si="474"/>
        <v/>
      </c>
      <c r="V901" s="105" t="str">
        <f t="shared" ca="1" si="474"/>
        <v/>
      </c>
      <c r="W901" s="105" t="str">
        <f t="shared" ca="1" si="474"/>
        <v/>
      </c>
      <c r="X901" s="105" t="str">
        <f t="shared" ca="1" si="474"/>
        <v/>
      </c>
      <c r="Y901" s="105" t="str">
        <f t="shared" ca="1" si="474"/>
        <v/>
      </c>
      <c r="AB901" s="111" t="str">
        <f t="shared" si="468"/>
        <v xml:space="preserve"> </v>
      </c>
      <c r="AC901" s="135"/>
      <c r="AD901" s="136"/>
      <c r="AE901" s="118" t="str">
        <f t="shared" si="443"/>
        <v/>
      </c>
      <c r="AF901" s="135"/>
      <c r="AG901" s="136"/>
      <c r="AH901" s="118" t="str">
        <f t="shared" si="444"/>
        <v/>
      </c>
      <c r="AI901" s="135"/>
      <c r="AJ901" s="136"/>
      <c r="AK901" s="118" t="str">
        <f t="shared" si="445"/>
        <v/>
      </c>
      <c r="AL901" s="135"/>
      <c r="AM901" s="136"/>
      <c r="AN901" s="118" t="str">
        <f t="shared" si="446"/>
        <v/>
      </c>
      <c r="AO901" s="135"/>
      <c r="AP901" s="136"/>
      <c r="AQ901" s="118" t="str">
        <f t="shared" si="447"/>
        <v/>
      </c>
      <c r="AT901" s="111" t="str">
        <f t="shared" si="448"/>
        <v xml:space="preserve"> </v>
      </c>
      <c r="AU901" t="str">
        <f t="shared" ca="1" si="449"/>
        <v/>
      </c>
      <c r="AV901" s="53" t="str">
        <f t="shared" ca="1" si="450"/>
        <v/>
      </c>
      <c r="AW901" t="str">
        <f t="shared" ca="1" si="451"/>
        <v/>
      </c>
      <c r="AX901" s="121" t="str">
        <f t="shared" ca="1" si="452"/>
        <v/>
      </c>
      <c r="AY901" s="53" t="str">
        <f t="shared" ca="1" si="453"/>
        <v/>
      </c>
      <c r="AZ901" t="str">
        <f t="shared" ca="1" si="454"/>
        <v/>
      </c>
      <c r="BA901" s="121" t="str">
        <f t="shared" ca="1" si="455"/>
        <v/>
      </c>
      <c r="BB901" s="53" t="str">
        <f t="shared" ca="1" si="456"/>
        <v/>
      </c>
      <c r="BC901" t="str">
        <f t="shared" ca="1" si="457"/>
        <v/>
      </c>
      <c r="BD901" s="121" t="str">
        <f t="shared" ca="1" si="458"/>
        <v/>
      </c>
      <c r="BE901" s="53" t="str">
        <f t="shared" ca="1" si="459"/>
        <v/>
      </c>
      <c r="BF901" t="str">
        <f t="shared" ca="1" si="460"/>
        <v/>
      </c>
      <c r="BG901" s="121" t="str">
        <f t="shared" ca="1" si="461"/>
        <v/>
      </c>
      <c r="BH901" s="53" t="str">
        <f t="shared" ca="1" si="462"/>
        <v/>
      </c>
    </row>
    <row r="902" spans="1:60" ht="15.75" thickBot="1" x14ac:dyDescent="0.3">
      <c r="A902" s="48"/>
      <c r="B902" s="48"/>
      <c r="C902" s="48"/>
      <c r="D902" s="48"/>
      <c r="E902" s="48"/>
      <c r="F902" s="48"/>
      <c r="G902" s="48"/>
      <c r="H902" s="48"/>
      <c r="I902" s="48"/>
      <c r="J902" s="220" t="str">
        <f>IF(ISBLANK($G902),"",VLOOKUP($G902,'Chp 3 - Condition Assessment'!$N$5:$R$1000,4,FALSE))</f>
        <v/>
      </c>
      <c r="K902" s="105" t="str">
        <f>IF(ISBLANK($G902),"",VLOOKUP($G902,'Chp 3 - Condition Assessment'!$N$5:$R$1000,5,FALSE))</f>
        <v/>
      </c>
      <c r="L902" s="32" t="str">
        <f t="shared" si="442"/>
        <v xml:space="preserve">  </v>
      </c>
      <c r="P902" t="b">
        <f t="shared" si="471"/>
        <v>0</v>
      </c>
      <c r="Q902" t="str">
        <f t="shared" si="473"/>
        <v/>
      </c>
      <c r="R902" s="53" t="str">
        <f t="shared" si="465"/>
        <v/>
      </c>
      <c r="S902" s="108" t="str">
        <f t="shared" si="466"/>
        <v/>
      </c>
      <c r="T902" s="81" t="str">
        <f t="shared" si="467"/>
        <v/>
      </c>
      <c r="U902" s="105" t="str">
        <f t="shared" ca="1" si="474"/>
        <v/>
      </c>
      <c r="V902" s="105" t="str">
        <f t="shared" ca="1" si="474"/>
        <v/>
      </c>
      <c r="W902" s="105" t="str">
        <f t="shared" ca="1" si="474"/>
        <v/>
      </c>
      <c r="X902" s="105" t="str">
        <f t="shared" ca="1" si="474"/>
        <v/>
      </c>
      <c r="Y902" s="105" t="str">
        <f t="shared" ca="1" si="474"/>
        <v/>
      </c>
      <c r="AB902" s="111" t="str">
        <f t="shared" si="468"/>
        <v xml:space="preserve"> </v>
      </c>
      <c r="AC902" s="135"/>
      <c r="AD902" s="136"/>
      <c r="AE902" s="118" t="str">
        <f t="shared" si="443"/>
        <v/>
      </c>
      <c r="AF902" s="135"/>
      <c r="AG902" s="136"/>
      <c r="AH902" s="118" t="str">
        <f t="shared" si="444"/>
        <v/>
      </c>
      <c r="AI902" s="135"/>
      <c r="AJ902" s="136"/>
      <c r="AK902" s="118" t="str">
        <f t="shared" si="445"/>
        <v/>
      </c>
      <c r="AL902" s="135"/>
      <c r="AM902" s="136"/>
      <c r="AN902" s="118" t="str">
        <f t="shared" si="446"/>
        <v/>
      </c>
      <c r="AO902" s="135"/>
      <c r="AP902" s="136"/>
      <c r="AQ902" s="118" t="str">
        <f t="shared" si="447"/>
        <v/>
      </c>
      <c r="AT902" s="111" t="str">
        <f t="shared" si="448"/>
        <v xml:space="preserve"> </v>
      </c>
      <c r="AU902" t="str">
        <f t="shared" ca="1" si="449"/>
        <v/>
      </c>
      <c r="AV902" s="53" t="str">
        <f t="shared" ca="1" si="450"/>
        <v/>
      </c>
      <c r="AW902" t="str">
        <f t="shared" ca="1" si="451"/>
        <v/>
      </c>
      <c r="AX902" s="121" t="str">
        <f t="shared" ca="1" si="452"/>
        <v/>
      </c>
      <c r="AY902" s="53" t="str">
        <f t="shared" ca="1" si="453"/>
        <v/>
      </c>
      <c r="AZ902" t="str">
        <f t="shared" ca="1" si="454"/>
        <v/>
      </c>
      <c r="BA902" s="121" t="str">
        <f t="shared" ca="1" si="455"/>
        <v/>
      </c>
      <c r="BB902" s="53" t="str">
        <f t="shared" ca="1" si="456"/>
        <v/>
      </c>
      <c r="BC902" t="str">
        <f t="shared" ca="1" si="457"/>
        <v/>
      </c>
      <c r="BD902" s="121" t="str">
        <f t="shared" ca="1" si="458"/>
        <v/>
      </c>
      <c r="BE902" s="53" t="str">
        <f t="shared" ca="1" si="459"/>
        <v/>
      </c>
      <c r="BF902" t="str">
        <f t="shared" ca="1" si="460"/>
        <v/>
      </c>
      <c r="BG902" s="121" t="str">
        <f t="shared" ca="1" si="461"/>
        <v/>
      </c>
      <c r="BH902" s="53" t="str">
        <f t="shared" ca="1" si="462"/>
        <v/>
      </c>
    </row>
    <row r="903" spans="1:60" ht="15.75" thickBot="1" x14ac:dyDescent="0.3">
      <c r="A903" s="48"/>
      <c r="B903" s="48"/>
      <c r="C903" s="48"/>
      <c r="D903" s="48"/>
      <c r="E903" s="48"/>
      <c r="F903" s="48"/>
      <c r="G903" s="48"/>
      <c r="H903" s="48"/>
      <c r="I903" s="48"/>
      <c r="J903" s="220" t="str">
        <f>IF(ISBLANK($G903),"",VLOOKUP($G903,'Chp 3 - Condition Assessment'!$N$5:$R$1000,4,FALSE))</f>
        <v/>
      </c>
      <c r="K903" s="105" t="str">
        <f>IF(ISBLANK($G903),"",VLOOKUP($G903,'Chp 3 - Condition Assessment'!$N$5:$R$1000,5,FALSE))</f>
        <v/>
      </c>
      <c r="L903" s="32" t="str">
        <f t="shared" si="442"/>
        <v xml:space="preserve">  </v>
      </c>
      <c r="P903" t="b">
        <f t="shared" si="471"/>
        <v>0</v>
      </c>
      <c r="Q903" t="str">
        <f t="shared" si="473"/>
        <v/>
      </c>
      <c r="R903" s="53" t="str">
        <f t="shared" si="465"/>
        <v/>
      </c>
      <c r="S903" s="108" t="str">
        <f t="shared" si="466"/>
        <v/>
      </c>
      <c r="T903" s="81" t="str">
        <f t="shared" si="467"/>
        <v/>
      </c>
      <c r="U903" s="105" t="str">
        <f t="shared" ca="1" si="474"/>
        <v/>
      </c>
      <c r="V903" s="105" t="str">
        <f t="shared" ca="1" si="474"/>
        <v/>
      </c>
      <c r="W903" s="105" t="str">
        <f t="shared" ca="1" si="474"/>
        <v/>
      </c>
      <c r="X903" s="105" t="str">
        <f t="shared" ca="1" si="474"/>
        <v/>
      </c>
      <c r="Y903" s="105" t="str">
        <f t="shared" ca="1" si="474"/>
        <v/>
      </c>
      <c r="AB903" s="111" t="str">
        <f t="shared" si="468"/>
        <v xml:space="preserve"> </v>
      </c>
      <c r="AC903" s="135"/>
      <c r="AD903" s="136"/>
      <c r="AE903" s="118" t="str">
        <f t="shared" si="443"/>
        <v/>
      </c>
      <c r="AF903" s="135"/>
      <c r="AG903" s="136"/>
      <c r="AH903" s="118" t="str">
        <f t="shared" si="444"/>
        <v/>
      </c>
      <c r="AI903" s="135"/>
      <c r="AJ903" s="136"/>
      <c r="AK903" s="118" t="str">
        <f t="shared" si="445"/>
        <v/>
      </c>
      <c r="AL903" s="135"/>
      <c r="AM903" s="136"/>
      <c r="AN903" s="118" t="str">
        <f t="shared" si="446"/>
        <v/>
      </c>
      <c r="AO903" s="135"/>
      <c r="AP903" s="136"/>
      <c r="AQ903" s="118" t="str">
        <f t="shared" si="447"/>
        <v/>
      </c>
      <c r="AT903" s="111" t="str">
        <f t="shared" si="448"/>
        <v xml:space="preserve"> </v>
      </c>
      <c r="AU903" t="str">
        <f t="shared" ca="1" si="449"/>
        <v/>
      </c>
      <c r="AV903" s="53" t="str">
        <f t="shared" ca="1" si="450"/>
        <v/>
      </c>
      <c r="AW903" t="str">
        <f t="shared" ca="1" si="451"/>
        <v/>
      </c>
      <c r="AX903" s="121" t="str">
        <f t="shared" ca="1" si="452"/>
        <v/>
      </c>
      <c r="AY903" s="53" t="str">
        <f t="shared" ca="1" si="453"/>
        <v/>
      </c>
      <c r="AZ903" t="str">
        <f t="shared" ca="1" si="454"/>
        <v/>
      </c>
      <c r="BA903" s="121" t="str">
        <f t="shared" ca="1" si="455"/>
        <v/>
      </c>
      <c r="BB903" s="53" t="str">
        <f t="shared" ca="1" si="456"/>
        <v/>
      </c>
      <c r="BC903" t="str">
        <f t="shared" ca="1" si="457"/>
        <v/>
      </c>
      <c r="BD903" s="121" t="str">
        <f t="shared" ca="1" si="458"/>
        <v/>
      </c>
      <c r="BE903" s="53" t="str">
        <f t="shared" ca="1" si="459"/>
        <v/>
      </c>
      <c r="BF903" t="str">
        <f t="shared" ca="1" si="460"/>
        <v/>
      </c>
      <c r="BG903" s="121" t="str">
        <f t="shared" ca="1" si="461"/>
        <v/>
      </c>
      <c r="BH903" s="53" t="str">
        <f t="shared" ca="1" si="462"/>
        <v/>
      </c>
    </row>
    <row r="904" spans="1:60" ht="15.75" thickBot="1" x14ac:dyDescent="0.3">
      <c r="A904" s="48"/>
      <c r="B904" s="48"/>
      <c r="C904" s="48"/>
      <c r="D904" s="48"/>
      <c r="E904" s="48"/>
      <c r="F904" s="48"/>
      <c r="G904" s="48"/>
      <c r="H904" s="48"/>
      <c r="I904" s="48"/>
      <c r="J904" s="220" t="str">
        <f>IF(ISBLANK($G904),"",VLOOKUP($G904,'Chp 3 - Condition Assessment'!$N$5:$R$1000,4,FALSE))</f>
        <v/>
      </c>
      <c r="K904" s="105" t="str">
        <f>IF(ISBLANK($G904),"",VLOOKUP($G904,'Chp 3 - Condition Assessment'!$N$5:$R$1000,5,FALSE))</f>
        <v/>
      </c>
      <c r="L904" s="32" t="str">
        <f t="shared" si="442"/>
        <v xml:space="preserve">  </v>
      </c>
      <c r="P904" t="b">
        <f t="shared" si="471"/>
        <v>0</v>
      </c>
      <c r="Q904" t="str">
        <f t="shared" si="473"/>
        <v/>
      </c>
      <c r="R904" s="53" t="str">
        <f t="shared" si="465"/>
        <v/>
      </c>
      <c r="S904" s="108" t="str">
        <f t="shared" si="466"/>
        <v/>
      </c>
      <c r="T904" s="81" t="str">
        <f t="shared" si="467"/>
        <v/>
      </c>
      <c r="U904" s="105" t="str">
        <f t="shared" ca="1" si="474"/>
        <v/>
      </c>
      <c r="V904" s="105" t="str">
        <f t="shared" ca="1" si="474"/>
        <v/>
      </c>
      <c r="W904" s="105" t="str">
        <f t="shared" ca="1" si="474"/>
        <v/>
      </c>
      <c r="X904" s="105" t="str">
        <f t="shared" ca="1" si="474"/>
        <v/>
      </c>
      <c r="Y904" s="105" t="str">
        <f t="shared" ca="1" si="474"/>
        <v/>
      </c>
      <c r="AB904" s="111" t="str">
        <f t="shared" si="468"/>
        <v xml:space="preserve"> </v>
      </c>
      <c r="AC904" s="135"/>
      <c r="AD904" s="136"/>
      <c r="AE904" s="118" t="str">
        <f t="shared" si="443"/>
        <v/>
      </c>
      <c r="AF904" s="135"/>
      <c r="AG904" s="136"/>
      <c r="AH904" s="118" t="str">
        <f t="shared" si="444"/>
        <v/>
      </c>
      <c r="AI904" s="135"/>
      <c r="AJ904" s="136"/>
      <c r="AK904" s="118" t="str">
        <f t="shared" si="445"/>
        <v/>
      </c>
      <c r="AL904" s="135"/>
      <c r="AM904" s="136"/>
      <c r="AN904" s="118" t="str">
        <f t="shared" si="446"/>
        <v/>
      </c>
      <c r="AO904" s="135"/>
      <c r="AP904" s="136"/>
      <c r="AQ904" s="118" t="str">
        <f t="shared" si="447"/>
        <v/>
      </c>
      <c r="AT904" s="111" t="str">
        <f t="shared" si="448"/>
        <v xml:space="preserve"> </v>
      </c>
      <c r="AU904" t="str">
        <f t="shared" ca="1" si="449"/>
        <v/>
      </c>
      <c r="AV904" s="53" t="str">
        <f t="shared" ca="1" si="450"/>
        <v/>
      </c>
      <c r="AW904" t="str">
        <f t="shared" ca="1" si="451"/>
        <v/>
      </c>
      <c r="AX904" s="121" t="str">
        <f t="shared" ca="1" si="452"/>
        <v/>
      </c>
      <c r="AY904" s="53" t="str">
        <f t="shared" ca="1" si="453"/>
        <v/>
      </c>
      <c r="AZ904" t="str">
        <f t="shared" ca="1" si="454"/>
        <v/>
      </c>
      <c r="BA904" s="121" t="str">
        <f t="shared" ca="1" si="455"/>
        <v/>
      </c>
      <c r="BB904" s="53" t="str">
        <f t="shared" ca="1" si="456"/>
        <v/>
      </c>
      <c r="BC904" t="str">
        <f t="shared" ca="1" si="457"/>
        <v/>
      </c>
      <c r="BD904" s="121" t="str">
        <f t="shared" ca="1" si="458"/>
        <v/>
      </c>
      <c r="BE904" s="53" t="str">
        <f t="shared" ca="1" si="459"/>
        <v/>
      </c>
      <c r="BF904" t="str">
        <f t="shared" ca="1" si="460"/>
        <v/>
      </c>
      <c r="BG904" s="121" t="str">
        <f t="shared" ca="1" si="461"/>
        <v/>
      </c>
      <c r="BH904" s="53" t="str">
        <f t="shared" ca="1" si="462"/>
        <v/>
      </c>
    </row>
    <row r="905" spans="1:60" ht="15.75" thickBot="1" x14ac:dyDescent="0.3">
      <c r="A905" s="48"/>
      <c r="B905" s="48"/>
      <c r="C905" s="48"/>
      <c r="D905" s="48"/>
      <c r="E905" s="48"/>
      <c r="F905" s="48"/>
      <c r="G905" s="48"/>
      <c r="H905" s="48"/>
      <c r="I905" s="48"/>
      <c r="J905" s="220" t="str">
        <f>IF(ISBLANK($G905),"",VLOOKUP($G905,'Chp 3 - Condition Assessment'!$N$5:$R$1000,4,FALSE))</f>
        <v/>
      </c>
      <c r="K905" s="105" t="str">
        <f>IF(ISBLANK($G905),"",VLOOKUP($G905,'Chp 3 - Condition Assessment'!$N$5:$R$1000,5,FALSE))</f>
        <v/>
      </c>
      <c r="L905" s="32" t="str">
        <f t="shared" si="442"/>
        <v xml:space="preserve">  </v>
      </c>
      <c r="P905" t="b">
        <f t="shared" si="471"/>
        <v>0</v>
      </c>
      <c r="Q905" t="str">
        <f t="shared" si="473"/>
        <v/>
      </c>
      <c r="R905" s="53" t="str">
        <f t="shared" si="465"/>
        <v/>
      </c>
      <c r="S905" s="108" t="str">
        <f t="shared" si="466"/>
        <v/>
      </c>
      <c r="T905" s="81" t="str">
        <f t="shared" si="467"/>
        <v/>
      </c>
      <c r="U905" s="105" t="str">
        <f t="shared" ca="1" si="474"/>
        <v/>
      </c>
      <c r="V905" s="105" t="str">
        <f t="shared" ca="1" si="474"/>
        <v/>
      </c>
      <c r="W905" s="105" t="str">
        <f t="shared" ca="1" si="474"/>
        <v/>
      </c>
      <c r="X905" s="105" t="str">
        <f t="shared" ca="1" si="474"/>
        <v/>
      </c>
      <c r="Y905" s="105" t="str">
        <f t="shared" ca="1" si="474"/>
        <v/>
      </c>
      <c r="AB905" s="111" t="str">
        <f t="shared" si="468"/>
        <v xml:space="preserve"> </v>
      </c>
      <c r="AC905" s="135"/>
      <c r="AD905" s="136"/>
      <c r="AE905" s="118" t="str">
        <f t="shared" si="443"/>
        <v/>
      </c>
      <c r="AF905" s="135"/>
      <c r="AG905" s="136"/>
      <c r="AH905" s="118" t="str">
        <f t="shared" si="444"/>
        <v/>
      </c>
      <c r="AI905" s="135"/>
      <c r="AJ905" s="136"/>
      <c r="AK905" s="118" t="str">
        <f t="shared" si="445"/>
        <v/>
      </c>
      <c r="AL905" s="135"/>
      <c r="AM905" s="136"/>
      <c r="AN905" s="118" t="str">
        <f t="shared" si="446"/>
        <v/>
      </c>
      <c r="AO905" s="135"/>
      <c r="AP905" s="136"/>
      <c r="AQ905" s="118" t="str">
        <f t="shared" si="447"/>
        <v/>
      </c>
      <c r="AT905" s="111" t="str">
        <f t="shared" si="448"/>
        <v xml:space="preserve"> </v>
      </c>
      <c r="AU905" t="str">
        <f t="shared" ca="1" si="449"/>
        <v/>
      </c>
      <c r="AV905" s="53" t="str">
        <f t="shared" ca="1" si="450"/>
        <v/>
      </c>
      <c r="AW905" t="str">
        <f t="shared" ca="1" si="451"/>
        <v/>
      </c>
      <c r="AX905" s="121" t="str">
        <f t="shared" ca="1" si="452"/>
        <v/>
      </c>
      <c r="AY905" s="53" t="str">
        <f t="shared" ca="1" si="453"/>
        <v/>
      </c>
      <c r="AZ905" t="str">
        <f t="shared" ca="1" si="454"/>
        <v/>
      </c>
      <c r="BA905" s="121" t="str">
        <f t="shared" ca="1" si="455"/>
        <v/>
      </c>
      <c r="BB905" s="53" t="str">
        <f t="shared" ca="1" si="456"/>
        <v/>
      </c>
      <c r="BC905" t="str">
        <f t="shared" ca="1" si="457"/>
        <v/>
      </c>
      <c r="BD905" s="121" t="str">
        <f t="shared" ca="1" si="458"/>
        <v/>
      </c>
      <c r="BE905" s="53" t="str">
        <f t="shared" ca="1" si="459"/>
        <v/>
      </c>
      <c r="BF905" t="str">
        <f t="shared" ca="1" si="460"/>
        <v/>
      </c>
      <c r="BG905" s="121" t="str">
        <f t="shared" ca="1" si="461"/>
        <v/>
      </c>
      <c r="BH905" s="53" t="str">
        <f t="shared" ca="1" si="462"/>
        <v/>
      </c>
    </row>
    <row r="906" spans="1:60" ht="15.75" thickBot="1" x14ac:dyDescent="0.3">
      <c r="A906" s="48"/>
      <c r="B906" s="48"/>
      <c r="C906" s="48"/>
      <c r="D906" s="48"/>
      <c r="E906" s="48"/>
      <c r="F906" s="48"/>
      <c r="G906" s="48"/>
      <c r="H906" s="48"/>
      <c r="I906" s="48"/>
      <c r="J906" s="220" t="str">
        <f>IF(ISBLANK($G906),"",VLOOKUP($G906,'Chp 3 - Condition Assessment'!$N$5:$R$1000,4,FALSE))</f>
        <v/>
      </c>
      <c r="K906" s="105" t="str">
        <f>IF(ISBLANK($G906),"",VLOOKUP($G906,'Chp 3 - Condition Assessment'!$N$5:$R$1000,5,FALSE))</f>
        <v/>
      </c>
      <c r="L906" s="32" t="str">
        <f t="shared" si="442"/>
        <v xml:space="preserve">  </v>
      </c>
      <c r="P906" t="b">
        <f t="shared" si="471"/>
        <v>0</v>
      </c>
      <c r="Q906" t="str">
        <f t="shared" si="473"/>
        <v/>
      </c>
      <c r="R906" s="53" t="str">
        <f t="shared" si="465"/>
        <v/>
      </c>
      <c r="S906" s="108" t="str">
        <f t="shared" si="466"/>
        <v/>
      </c>
      <c r="T906" s="81" t="str">
        <f t="shared" si="467"/>
        <v/>
      </c>
      <c r="U906" s="105" t="str">
        <f t="shared" ref="U906:Y915" ca="1" si="475">IFERROR(IF((U$10-$S906)&lt;=$T906,$Q906,0),"")</f>
        <v/>
      </c>
      <c r="V906" s="105" t="str">
        <f t="shared" ca="1" si="475"/>
        <v/>
      </c>
      <c r="W906" s="105" t="str">
        <f t="shared" ca="1" si="475"/>
        <v/>
      </c>
      <c r="X906" s="105" t="str">
        <f t="shared" ca="1" si="475"/>
        <v/>
      </c>
      <c r="Y906" s="105" t="str">
        <f t="shared" ca="1" si="475"/>
        <v/>
      </c>
      <c r="AB906" s="111" t="str">
        <f t="shared" si="468"/>
        <v xml:space="preserve"> </v>
      </c>
      <c r="AC906" s="135"/>
      <c r="AD906" s="136"/>
      <c r="AE906" s="118" t="str">
        <f t="shared" si="443"/>
        <v/>
      </c>
      <c r="AF906" s="135"/>
      <c r="AG906" s="136"/>
      <c r="AH906" s="118" t="str">
        <f t="shared" si="444"/>
        <v/>
      </c>
      <c r="AI906" s="135"/>
      <c r="AJ906" s="136"/>
      <c r="AK906" s="118" t="str">
        <f t="shared" si="445"/>
        <v/>
      </c>
      <c r="AL906" s="135"/>
      <c r="AM906" s="136"/>
      <c r="AN906" s="118" t="str">
        <f t="shared" si="446"/>
        <v/>
      </c>
      <c r="AO906" s="135"/>
      <c r="AP906" s="136"/>
      <c r="AQ906" s="118" t="str">
        <f t="shared" si="447"/>
        <v/>
      </c>
      <c r="AT906" s="111" t="str">
        <f t="shared" si="448"/>
        <v xml:space="preserve"> </v>
      </c>
      <c r="AU906" t="str">
        <f t="shared" ca="1" si="449"/>
        <v/>
      </c>
      <c r="AV906" s="53" t="str">
        <f t="shared" ca="1" si="450"/>
        <v/>
      </c>
      <c r="AW906" t="str">
        <f t="shared" ca="1" si="451"/>
        <v/>
      </c>
      <c r="AX906" s="121" t="str">
        <f t="shared" ca="1" si="452"/>
        <v/>
      </c>
      <c r="AY906" s="53" t="str">
        <f t="shared" ca="1" si="453"/>
        <v/>
      </c>
      <c r="AZ906" t="str">
        <f t="shared" ca="1" si="454"/>
        <v/>
      </c>
      <c r="BA906" s="121" t="str">
        <f t="shared" ca="1" si="455"/>
        <v/>
      </c>
      <c r="BB906" s="53" t="str">
        <f t="shared" ca="1" si="456"/>
        <v/>
      </c>
      <c r="BC906" t="str">
        <f t="shared" ca="1" si="457"/>
        <v/>
      </c>
      <c r="BD906" s="121" t="str">
        <f t="shared" ca="1" si="458"/>
        <v/>
      </c>
      <c r="BE906" s="53" t="str">
        <f t="shared" ca="1" si="459"/>
        <v/>
      </c>
      <c r="BF906" t="str">
        <f t="shared" ca="1" si="460"/>
        <v/>
      </c>
      <c r="BG906" s="121" t="str">
        <f t="shared" ca="1" si="461"/>
        <v/>
      </c>
      <c r="BH906" s="53" t="str">
        <f t="shared" ca="1" si="462"/>
        <v/>
      </c>
    </row>
    <row r="907" spans="1:60" ht="15.75" thickBot="1" x14ac:dyDescent="0.3">
      <c r="A907" s="48"/>
      <c r="B907" s="48"/>
      <c r="C907" s="48"/>
      <c r="D907" s="48"/>
      <c r="E907" s="48"/>
      <c r="F907" s="48"/>
      <c r="G907" s="48"/>
      <c r="H907" s="48"/>
      <c r="I907" s="48"/>
      <c r="J907" s="220" t="str">
        <f>IF(ISBLANK($G907),"",VLOOKUP($G907,'Chp 3 - Condition Assessment'!$N$5:$R$1000,4,FALSE))</f>
        <v/>
      </c>
      <c r="K907" s="105" t="str">
        <f>IF(ISBLANK($G907),"",VLOOKUP($G907,'Chp 3 - Condition Assessment'!$N$5:$R$1000,5,FALSE))</f>
        <v/>
      </c>
      <c r="L907" s="32" t="str">
        <f t="shared" si="442"/>
        <v xml:space="preserve">  </v>
      </c>
      <c r="P907" t="b">
        <f t="shared" si="471"/>
        <v>0</v>
      </c>
      <c r="Q907" t="str">
        <f t="shared" si="473"/>
        <v/>
      </c>
      <c r="R907" s="53" t="str">
        <f t="shared" si="465"/>
        <v/>
      </c>
      <c r="S907" s="108" t="str">
        <f t="shared" si="466"/>
        <v/>
      </c>
      <c r="T907" s="81" t="str">
        <f t="shared" si="467"/>
        <v/>
      </c>
      <c r="U907" s="105" t="str">
        <f t="shared" ca="1" si="475"/>
        <v/>
      </c>
      <c r="V907" s="105" t="str">
        <f t="shared" ca="1" si="475"/>
        <v/>
      </c>
      <c r="W907" s="105" t="str">
        <f t="shared" ca="1" si="475"/>
        <v/>
      </c>
      <c r="X907" s="105" t="str">
        <f t="shared" ca="1" si="475"/>
        <v/>
      </c>
      <c r="Y907" s="105" t="str">
        <f t="shared" ca="1" si="475"/>
        <v/>
      </c>
      <c r="AB907" s="111" t="str">
        <f t="shared" si="468"/>
        <v xml:space="preserve"> </v>
      </c>
      <c r="AC907" s="135"/>
      <c r="AD907" s="136"/>
      <c r="AE907" s="118" t="str">
        <f t="shared" si="443"/>
        <v/>
      </c>
      <c r="AF907" s="135"/>
      <c r="AG907" s="136"/>
      <c r="AH907" s="118" t="str">
        <f t="shared" si="444"/>
        <v/>
      </c>
      <c r="AI907" s="135"/>
      <c r="AJ907" s="136"/>
      <c r="AK907" s="118" t="str">
        <f t="shared" si="445"/>
        <v/>
      </c>
      <c r="AL907" s="135"/>
      <c r="AM907" s="136"/>
      <c r="AN907" s="118" t="str">
        <f t="shared" si="446"/>
        <v/>
      </c>
      <c r="AO907" s="135"/>
      <c r="AP907" s="136"/>
      <c r="AQ907" s="118" t="str">
        <f t="shared" si="447"/>
        <v/>
      </c>
      <c r="AT907" s="111" t="str">
        <f t="shared" si="448"/>
        <v xml:space="preserve"> </v>
      </c>
      <c r="AU907" t="str">
        <f t="shared" ca="1" si="449"/>
        <v/>
      </c>
      <c r="AV907" s="53" t="str">
        <f t="shared" ca="1" si="450"/>
        <v/>
      </c>
      <c r="AW907" t="str">
        <f t="shared" ca="1" si="451"/>
        <v/>
      </c>
      <c r="AX907" s="121" t="str">
        <f t="shared" ca="1" si="452"/>
        <v/>
      </c>
      <c r="AY907" s="53" t="str">
        <f t="shared" ca="1" si="453"/>
        <v/>
      </c>
      <c r="AZ907" t="str">
        <f t="shared" ca="1" si="454"/>
        <v/>
      </c>
      <c r="BA907" s="121" t="str">
        <f t="shared" ca="1" si="455"/>
        <v/>
      </c>
      <c r="BB907" s="53" t="str">
        <f t="shared" ca="1" si="456"/>
        <v/>
      </c>
      <c r="BC907" t="str">
        <f t="shared" ca="1" si="457"/>
        <v/>
      </c>
      <c r="BD907" s="121" t="str">
        <f t="shared" ca="1" si="458"/>
        <v/>
      </c>
      <c r="BE907" s="53" t="str">
        <f t="shared" ca="1" si="459"/>
        <v/>
      </c>
      <c r="BF907" t="str">
        <f t="shared" ca="1" si="460"/>
        <v/>
      </c>
      <c r="BG907" s="121" t="str">
        <f t="shared" ca="1" si="461"/>
        <v/>
      </c>
      <c r="BH907" s="53" t="str">
        <f t="shared" ca="1" si="462"/>
        <v/>
      </c>
    </row>
    <row r="908" spans="1:60" ht="15.75" thickBot="1" x14ac:dyDescent="0.3">
      <c r="A908" s="48"/>
      <c r="B908" s="48"/>
      <c r="C908" s="48"/>
      <c r="D908" s="48"/>
      <c r="E908" s="48"/>
      <c r="F908" s="48"/>
      <c r="G908" s="48"/>
      <c r="H908" s="48"/>
      <c r="I908" s="48"/>
      <c r="J908" s="220" t="str">
        <f>IF(ISBLANK($G908),"",VLOOKUP($G908,'Chp 3 - Condition Assessment'!$N$5:$R$1000,4,FALSE))</f>
        <v/>
      </c>
      <c r="K908" s="105" t="str">
        <f>IF(ISBLANK($G908),"",VLOOKUP($G908,'Chp 3 - Condition Assessment'!$N$5:$R$1000,5,FALSE))</f>
        <v/>
      </c>
      <c r="L908" s="32" t="str">
        <f t="shared" ref="L908:L971" si="476">CONCATENATE(I908," ",D908," ",E908)</f>
        <v xml:space="preserve">  </v>
      </c>
      <c r="P908" t="b">
        <f t="shared" si="471"/>
        <v>0</v>
      </c>
      <c r="Q908" t="str">
        <f t="shared" si="473"/>
        <v/>
      </c>
      <c r="R908" s="53" t="str">
        <f t="shared" si="465"/>
        <v/>
      </c>
      <c r="S908" s="108" t="str">
        <f t="shared" si="466"/>
        <v/>
      </c>
      <c r="T908" s="81" t="str">
        <f t="shared" si="467"/>
        <v/>
      </c>
      <c r="U908" s="105" t="str">
        <f t="shared" ca="1" si="475"/>
        <v/>
      </c>
      <c r="V908" s="105" t="str">
        <f t="shared" ca="1" si="475"/>
        <v/>
      </c>
      <c r="W908" s="105" t="str">
        <f t="shared" ca="1" si="475"/>
        <v/>
      </c>
      <c r="X908" s="105" t="str">
        <f t="shared" ca="1" si="475"/>
        <v/>
      </c>
      <c r="Y908" s="105" t="str">
        <f t="shared" ca="1" si="475"/>
        <v/>
      </c>
      <c r="AB908" s="111" t="str">
        <f t="shared" si="468"/>
        <v xml:space="preserve"> </v>
      </c>
      <c r="AC908" s="135"/>
      <c r="AD908" s="136"/>
      <c r="AE908" s="118" t="str">
        <f t="shared" ref="AE908:AE971" si="477">IF(AB908=" ","",CEILING(AC908*(1+AD908),1))</f>
        <v/>
      </c>
      <c r="AF908" s="135"/>
      <c r="AG908" s="136"/>
      <c r="AH908" s="118" t="str">
        <f t="shared" ref="AH908:AH971" si="478">IF(AB908=" ","",CEILING(AF908*(1+AG908),1))</f>
        <v/>
      </c>
      <c r="AI908" s="135"/>
      <c r="AJ908" s="136"/>
      <c r="AK908" s="118" t="str">
        <f t="shared" ref="AK908:AK971" si="479">IF(AB908=" ","",CEILING(AI908*(1+AJ908),1))</f>
        <v/>
      </c>
      <c r="AL908" s="135"/>
      <c r="AM908" s="136"/>
      <c r="AN908" s="118" t="str">
        <f t="shared" ref="AN908:AN971" si="480">IF(AB908=" ","",CEILING(AL908*(1+AM908),1))</f>
        <v/>
      </c>
      <c r="AO908" s="135"/>
      <c r="AP908" s="136"/>
      <c r="AQ908" s="118" t="str">
        <f t="shared" ref="AQ908:AQ971" si="481">IF(AB908=" ","",CEILING(AO908*(1+AP908),1))</f>
        <v/>
      </c>
      <c r="AT908" s="111" t="str">
        <f t="shared" ref="AT908:AT971" si="482">IF(OR(ISBLANK(AB908),AB908="Grand Total"),"",AB908)</f>
        <v xml:space="preserve"> </v>
      </c>
      <c r="AU908" t="str">
        <f t="shared" ref="AU908:AU971" ca="1" si="483">IFERROR(IF((AE908-U908)&lt;0,0,AE908-U908),"")</f>
        <v/>
      </c>
      <c r="AV908" s="53" t="str">
        <f t="shared" ref="AV908:AV971" ca="1" si="484">IFERROR(AU908*$R908,"")</f>
        <v/>
      </c>
      <c r="AW908" t="str">
        <f t="shared" ref="AW908:AW971" ca="1" si="485">IFERROR(IF(($AW$9-$AU$9)&lt;$T908,AU908,0),"")</f>
        <v/>
      </c>
      <c r="AX908" s="121" t="str">
        <f t="shared" ref="AX908:AX971" ca="1" si="486">IFERROR(IF(AH908-V908-AW908&lt;0,0,AH908-V908-AW908),"")</f>
        <v/>
      </c>
      <c r="AY908" s="53" t="str">
        <f t="shared" ref="AY908:AY971" ca="1" si="487">IFERROR(AX908*$R908,"")</f>
        <v/>
      </c>
      <c r="AZ908" t="str">
        <f t="shared" ref="AZ908:AZ971" ca="1" si="488">IFERROR(IF(($AZ$9-$AU$9)&lt;$T908,AU908,0)+IF(($AZ$9-$AW$9)&lt;$T908,AX908,0),"")</f>
        <v/>
      </c>
      <c r="BA908" s="121" t="str">
        <f t="shared" ref="BA908:BA971" ca="1" si="489">IFERROR(IF(AK908-W908-AZ908&lt;0,0,AK908-W908-AZ908),"")</f>
        <v/>
      </c>
      <c r="BB908" s="53" t="str">
        <f t="shared" ref="BB908:BB971" ca="1" si="490">IFERROR(BA908*$R908,"")</f>
        <v/>
      </c>
      <c r="BC908" t="str">
        <f t="shared" ref="BC908:BC971" ca="1" si="491">IFERROR(IF(($BC$9-$AU$9)&lt;$T908,AU908,0)+IF(($BC$9-$AW$9)&lt;$T908,AX908,0)+IF(($BC$9-$AZ$9)&lt;$T908,BA908,0),"")</f>
        <v/>
      </c>
      <c r="BD908" s="121" t="str">
        <f t="shared" ref="BD908:BD971" ca="1" si="492">IFERROR(IF(AN908-X908-BC908&lt;0,0,AN908-X908-BC908),"")</f>
        <v/>
      </c>
      <c r="BE908" s="53" t="str">
        <f t="shared" ref="BE908:BE971" ca="1" si="493">IFERROR(BD908*$R908,"")</f>
        <v/>
      </c>
      <c r="BF908" t="str">
        <f t="shared" ref="BF908:BF971" ca="1" si="494">IFERROR(IF(($BF$9-$AU$9)&lt;$T908,AU908,0)+IF(($BF$9-$AW$9)&lt;$T908,AX908,0)+IF(($BF$9-$AZ$9)&lt;$T908,BA908,0)+IF(($BF$9-$BC$9)&lt;$T908,BD908,0),"")</f>
        <v/>
      </c>
      <c r="BG908" s="121" t="str">
        <f t="shared" ref="BG908:BG971" ca="1" si="495">IFERROR(IF(AQ908-Y908-BF908&lt;0,0,AQ908-Y908-BF908),"")</f>
        <v/>
      </c>
      <c r="BH908" s="53" t="str">
        <f t="shared" ref="BH908:BH971" ca="1" si="496">IFERROR(BG908*$R908,"")</f>
        <v/>
      </c>
    </row>
    <row r="909" spans="1:60" ht="15.75" thickBot="1" x14ac:dyDescent="0.3">
      <c r="A909" s="48"/>
      <c r="B909" s="48"/>
      <c r="C909" s="48"/>
      <c r="D909" s="48"/>
      <c r="E909" s="48"/>
      <c r="F909" s="48"/>
      <c r="G909" s="48"/>
      <c r="H909" s="48"/>
      <c r="I909" s="48"/>
      <c r="J909" s="220" t="str">
        <f>IF(ISBLANK($G909),"",VLOOKUP($G909,'Chp 3 - Condition Assessment'!$N$5:$R$1000,4,FALSE))</f>
        <v/>
      </c>
      <c r="K909" s="105" t="str">
        <f>IF(ISBLANK($G909),"",VLOOKUP($G909,'Chp 3 - Condition Assessment'!$N$5:$R$1000,5,FALSE))</f>
        <v/>
      </c>
      <c r="L909" s="32" t="str">
        <f t="shared" si="476"/>
        <v xml:space="preserve">  </v>
      </c>
      <c r="P909" t="b">
        <f t="shared" si="471"/>
        <v>0</v>
      </c>
      <c r="Q909" t="str">
        <f t="shared" si="473"/>
        <v/>
      </c>
      <c r="R909" s="53" t="str">
        <f t="shared" si="465"/>
        <v/>
      </c>
      <c r="S909" s="108" t="str">
        <f t="shared" si="466"/>
        <v/>
      </c>
      <c r="T909" s="81" t="str">
        <f t="shared" si="467"/>
        <v/>
      </c>
      <c r="U909" s="105" t="str">
        <f t="shared" ca="1" si="475"/>
        <v/>
      </c>
      <c r="V909" s="105" t="str">
        <f t="shared" ca="1" si="475"/>
        <v/>
      </c>
      <c r="W909" s="105" t="str">
        <f t="shared" ca="1" si="475"/>
        <v/>
      </c>
      <c r="X909" s="105" t="str">
        <f t="shared" ca="1" si="475"/>
        <v/>
      </c>
      <c r="Y909" s="105" t="str">
        <f t="shared" ca="1" si="475"/>
        <v/>
      </c>
      <c r="AB909" s="111" t="str">
        <f t="shared" si="468"/>
        <v xml:space="preserve"> </v>
      </c>
      <c r="AC909" s="135"/>
      <c r="AD909" s="136"/>
      <c r="AE909" s="118" t="str">
        <f t="shared" si="477"/>
        <v/>
      </c>
      <c r="AF909" s="135"/>
      <c r="AG909" s="136"/>
      <c r="AH909" s="118" t="str">
        <f t="shared" si="478"/>
        <v/>
      </c>
      <c r="AI909" s="135"/>
      <c r="AJ909" s="136"/>
      <c r="AK909" s="118" t="str">
        <f t="shared" si="479"/>
        <v/>
      </c>
      <c r="AL909" s="135"/>
      <c r="AM909" s="136"/>
      <c r="AN909" s="118" t="str">
        <f t="shared" si="480"/>
        <v/>
      </c>
      <c r="AO909" s="135"/>
      <c r="AP909" s="136"/>
      <c r="AQ909" s="118" t="str">
        <f t="shared" si="481"/>
        <v/>
      </c>
      <c r="AT909" s="111" t="str">
        <f t="shared" si="482"/>
        <v xml:space="preserve"> </v>
      </c>
      <c r="AU909" t="str">
        <f t="shared" ca="1" si="483"/>
        <v/>
      </c>
      <c r="AV909" s="53" t="str">
        <f t="shared" ca="1" si="484"/>
        <v/>
      </c>
      <c r="AW909" t="str">
        <f t="shared" ca="1" si="485"/>
        <v/>
      </c>
      <c r="AX909" s="121" t="str">
        <f t="shared" ca="1" si="486"/>
        <v/>
      </c>
      <c r="AY909" s="53" t="str">
        <f t="shared" ca="1" si="487"/>
        <v/>
      </c>
      <c r="AZ909" t="str">
        <f t="shared" ca="1" si="488"/>
        <v/>
      </c>
      <c r="BA909" s="121" t="str">
        <f t="shared" ca="1" si="489"/>
        <v/>
      </c>
      <c r="BB909" s="53" t="str">
        <f t="shared" ca="1" si="490"/>
        <v/>
      </c>
      <c r="BC909" t="str">
        <f t="shared" ca="1" si="491"/>
        <v/>
      </c>
      <c r="BD909" s="121" t="str">
        <f t="shared" ca="1" si="492"/>
        <v/>
      </c>
      <c r="BE909" s="53" t="str">
        <f t="shared" ca="1" si="493"/>
        <v/>
      </c>
      <c r="BF909" t="str">
        <f t="shared" ca="1" si="494"/>
        <v/>
      </c>
      <c r="BG909" s="121" t="str">
        <f t="shared" ca="1" si="495"/>
        <v/>
      </c>
      <c r="BH909" s="53" t="str">
        <f t="shared" ca="1" si="496"/>
        <v/>
      </c>
    </row>
    <row r="910" spans="1:60" ht="15.75" thickBot="1" x14ac:dyDescent="0.3">
      <c r="A910" s="48"/>
      <c r="B910" s="48"/>
      <c r="C910" s="48"/>
      <c r="D910" s="48"/>
      <c r="E910" s="48"/>
      <c r="F910" s="48"/>
      <c r="G910" s="48"/>
      <c r="H910" s="48"/>
      <c r="I910" s="48"/>
      <c r="J910" s="220" t="str">
        <f>IF(ISBLANK($G910),"",VLOOKUP($G910,'Chp 3 - Condition Assessment'!$N$5:$R$1000,4,FALSE))</f>
        <v/>
      </c>
      <c r="K910" s="105" t="str">
        <f>IF(ISBLANK($G910),"",VLOOKUP($G910,'Chp 3 - Condition Assessment'!$N$5:$R$1000,5,FALSE))</f>
        <v/>
      </c>
      <c r="L910" s="32" t="str">
        <f t="shared" si="476"/>
        <v xml:space="preserve">  </v>
      </c>
      <c r="P910" t="b">
        <f t="shared" si="471"/>
        <v>0</v>
      </c>
      <c r="Q910" t="str">
        <f t="shared" si="473"/>
        <v/>
      </c>
      <c r="R910" s="53" t="str">
        <f t="shared" si="465"/>
        <v/>
      </c>
      <c r="S910" s="108" t="str">
        <f t="shared" si="466"/>
        <v/>
      </c>
      <c r="T910" s="81" t="str">
        <f t="shared" si="467"/>
        <v/>
      </c>
      <c r="U910" s="105" t="str">
        <f t="shared" ca="1" si="475"/>
        <v/>
      </c>
      <c r="V910" s="105" t="str">
        <f t="shared" ca="1" si="475"/>
        <v/>
      </c>
      <c r="W910" s="105" t="str">
        <f t="shared" ca="1" si="475"/>
        <v/>
      </c>
      <c r="X910" s="105" t="str">
        <f t="shared" ca="1" si="475"/>
        <v/>
      </c>
      <c r="Y910" s="105" t="str">
        <f t="shared" ca="1" si="475"/>
        <v/>
      </c>
      <c r="AB910" s="111" t="str">
        <f t="shared" si="468"/>
        <v xml:space="preserve"> </v>
      </c>
      <c r="AC910" s="135"/>
      <c r="AD910" s="136"/>
      <c r="AE910" s="118" t="str">
        <f t="shared" si="477"/>
        <v/>
      </c>
      <c r="AF910" s="135"/>
      <c r="AG910" s="136"/>
      <c r="AH910" s="118" t="str">
        <f t="shared" si="478"/>
        <v/>
      </c>
      <c r="AI910" s="135"/>
      <c r="AJ910" s="136"/>
      <c r="AK910" s="118" t="str">
        <f t="shared" si="479"/>
        <v/>
      </c>
      <c r="AL910" s="135"/>
      <c r="AM910" s="136"/>
      <c r="AN910" s="118" t="str">
        <f t="shared" si="480"/>
        <v/>
      </c>
      <c r="AO910" s="135"/>
      <c r="AP910" s="136"/>
      <c r="AQ910" s="118" t="str">
        <f t="shared" si="481"/>
        <v/>
      </c>
      <c r="AT910" s="111" t="str">
        <f t="shared" si="482"/>
        <v xml:space="preserve"> </v>
      </c>
      <c r="AU910" t="str">
        <f t="shared" ca="1" si="483"/>
        <v/>
      </c>
      <c r="AV910" s="53" t="str">
        <f t="shared" ca="1" si="484"/>
        <v/>
      </c>
      <c r="AW910" t="str">
        <f t="shared" ca="1" si="485"/>
        <v/>
      </c>
      <c r="AX910" s="121" t="str">
        <f t="shared" ca="1" si="486"/>
        <v/>
      </c>
      <c r="AY910" s="53" t="str">
        <f t="shared" ca="1" si="487"/>
        <v/>
      </c>
      <c r="AZ910" t="str">
        <f t="shared" ca="1" si="488"/>
        <v/>
      </c>
      <c r="BA910" s="121" t="str">
        <f t="shared" ca="1" si="489"/>
        <v/>
      </c>
      <c r="BB910" s="53" t="str">
        <f t="shared" ca="1" si="490"/>
        <v/>
      </c>
      <c r="BC910" t="str">
        <f t="shared" ca="1" si="491"/>
        <v/>
      </c>
      <c r="BD910" s="121" t="str">
        <f t="shared" ca="1" si="492"/>
        <v/>
      </c>
      <c r="BE910" s="53" t="str">
        <f t="shared" ca="1" si="493"/>
        <v/>
      </c>
      <c r="BF910" t="str">
        <f t="shared" ca="1" si="494"/>
        <v/>
      </c>
      <c r="BG910" s="121" t="str">
        <f t="shared" ca="1" si="495"/>
        <v/>
      </c>
      <c r="BH910" s="53" t="str">
        <f t="shared" ca="1" si="496"/>
        <v/>
      </c>
    </row>
    <row r="911" spans="1:60" ht="15.75" thickBot="1" x14ac:dyDescent="0.3">
      <c r="A911" s="48"/>
      <c r="B911" s="48"/>
      <c r="C911" s="48"/>
      <c r="D911" s="48"/>
      <c r="E911" s="48"/>
      <c r="F911" s="48"/>
      <c r="G911" s="48"/>
      <c r="H911" s="48"/>
      <c r="I911" s="48"/>
      <c r="J911" s="220" t="str">
        <f>IF(ISBLANK($G911),"",VLOOKUP($G911,'Chp 3 - Condition Assessment'!$N$5:$R$1000,4,FALSE))</f>
        <v/>
      </c>
      <c r="K911" s="105" t="str">
        <f>IF(ISBLANK($G911),"",VLOOKUP($G911,'Chp 3 - Condition Assessment'!$N$5:$R$1000,5,FALSE))</f>
        <v/>
      </c>
      <c r="L911" s="32" t="str">
        <f t="shared" si="476"/>
        <v xml:space="preserve">  </v>
      </c>
      <c r="P911" t="b">
        <f t="shared" si="471"/>
        <v>0</v>
      </c>
      <c r="Q911" t="str">
        <f t="shared" si="473"/>
        <v/>
      </c>
      <c r="R911" s="53" t="str">
        <f t="shared" si="465"/>
        <v/>
      </c>
      <c r="S911" s="108" t="str">
        <f t="shared" si="466"/>
        <v/>
      </c>
      <c r="T911" s="81" t="str">
        <f t="shared" si="467"/>
        <v/>
      </c>
      <c r="U911" s="105" t="str">
        <f t="shared" ca="1" si="475"/>
        <v/>
      </c>
      <c r="V911" s="105" t="str">
        <f t="shared" ca="1" si="475"/>
        <v/>
      </c>
      <c r="W911" s="105" t="str">
        <f t="shared" ca="1" si="475"/>
        <v/>
      </c>
      <c r="X911" s="105" t="str">
        <f t="shared" ca="1" si="475"/>
        <v/>
      </c>
      <c r="Y911" s="105" t="str">
        <f t="shared" ca="1" si="475"/>
        <v/>
      </c>
      <c r="AB911" s="111" t="str">
        <f t="shared" si="468"/>
        <v xml:space="preserve"> </v>
      </c>
      <c r="AC911" s="135"/>
      <c r="AD911" s="136"/>
      <c r="AE911" s="118" t="str">
        <f t="shared" si="477"/>
        <v/>
      </c>
      <c r="AF911" s="135"/>
      <c r="AG911" s="136"/>
      <c r="AH911" s="118" t="str">
        <f t="shared" si="478"/>
        <v/>
      </c>
      <c r="AI911" s="135"/>
      <c r="AJ911" s="136"/>
      <c r="AK911" s="118" t="str">
        <f t="shared" si="479"/>
        <v/>
      </c>
      <c r="AL911" s="135"/>
      <c r="AM911" s="136"/>
      <c r="AN911" s="118" t="str">
        <f t="shared" si="480"/>
        <v/>
      </c>
      <c r="AO911" s="135"/>
      <c r="AP911" s="136"/>
      <c r="AQ911" s="118" t="str">
        <f t="shared" si="481"/>
        <v/>
      </c>
      <c r="AT911" s="111" t="str">
        <f t="shared" si="482"/>
        <v xml:space="preserve"> </v>
      </c>
      <c r="AU911" t="str">
        <f t="shared" ca="1" si="483"/>
        <v/>
      </c>
      <c r="AV911" s="53" t="str">
        <f t="shared" ca="1" si="484"/>
        <v/>
      </c>
      <c r="AW911" t="str">
        <f t="shared" ca="1" si="485"/>
        <v/>
      </c>
      <c r="AX911" s="121" t="str">
        <f t="shared" ca="1" si="486"/>
        <v/>
      </c>
      <c r="AY911" s="53" t="str">
        <f t="shared" ca="1" si="487"/>
        <v/>
      </c>
      <c r="AZ911" t="str">
        <f t="shared" ca="1" si="488"/>
        <v/>
      </c>
      <c r="BA911" s="121" t="str">
        <f t="shared" ca="1" si="489"/>
        <v/>
      </c>
      <c r="BB911" s="53" t="str">
        <f t="shared" ca="1" si="490"/>
        <v/>
      </c>
      <c r="BC911" t="str">
        <f t="shared" ca="1" si="491"/>
        <v/>
      </c>
      <c r="BD911" s="121" t="str">
        <f t="shared" ca="1" si="492"/>
        <v/>
      </c>
      <c r="BE911" s="53" t="str">
        <f t="shared" ca="1" si="493"/>
        <v/>
      </c>
      <c r="BF911" t="str">
        <f t="shared" ca="1" si="494"/>
        <v/>
      </c>
      <c r="BG911" s="121" t="str">
        <f t="shared" ca="1" si="495"/>
        <v/>
      </c>
      <c r="BH911" s="53" t="str">
        <f t="shared" ca="1" si="496"/>
        <v/>
      </c>
    </row>
    <row r="912" spans="1:60" ht="15.75" thickBot="1" x14ac:dyDescent="0.3">
      <c r="A912" s="48"/>
      <c r="B912" s="48"/>
      <c r="C912" s="48"/>
      <c r="D912" s="48"/>
      <c r="E912" s="48"/>
      <c r="F912" s="48"/>
      <c r="G912" s="48"/>
      <c r="H912" s="48"/>
      <c r="I912" s="48"/>
      <c r="J912" s="220" t="str">
        <f>IF(ISBLANK($G912),"",VLOOKUP($G912,'Chp 3 - Condition Assessment'!$N$5:$R$1000,4,FALSE))</f>
        <v/>
      </c>
      <c r="K912" s="105" t="str">
        <f>IF(ISBLANK($G912),"",VLOOKUP($G912,'Chp 3 - Condition Assessment'!$N$5:$R$1000,5,FALSE))</f>
        <v/>
      </c>
      <c r="L912" s="32" t="str">
        <f t="shared" si="476"/>
        <v xml:space="preserve">  </v>
      </c>
      <c r="P912" t="b">
        <f t="shared" si="471"/>
        <v>0</v>
      </c>
      <c r="Q912" t="str">
        <f t="shared" si="473"/>
        <v/>
      </c>
      <c r="R912" s="53" t="str">
        <f t="shared" si="465"/>
        <v/>
      </c>
      <c r="S912" s="108" t="str">
        <f t="shared" si="466"/>
        <v/>
      </c>
      <c r="T912" s="81" t="str">
        <f t="shared" si="467"/>
        <v/>
      </c>
      <c r="U912" s="105" t="str">
        <f t="shared" ca="1" si="475"/>
        <v/>
      </c>
      <c r="V912" s="105" t="str">
        <f t="shared" ca="1" si="475"/>
        <v/>
      </c>
      <c r="W912" s="105" t="str">
        <f t="shared" ca="1" si="475"/>
        <v/>
      </c>
      <c r="X912" s="105" t="str">
        <f t="shared" ca="1" si="475"/>
        <v/>
      </c>
      <c r="Y912" s="105" t="str">
        <f t="shared" ca="1" si="475"/>
        <v/>
      </c>
      <c r="AB912" s="111" t="str">
        <f t="shared" si="468"/>
        <v xml:space="preserve"> </v>
      </c>
      <c r="AC912" s="135"/>
      <c r="AD912" s="136"/>
      <c r="AE912" s="118" t="str">
        <f t="shared" si="477"/>
        <v/>
      </c>
      <c r="AF912" s="135"/>
      <c r="AG912" s="136"/>
      <c r="AH912" s="118" t="str">
        <f t="shared" si="478"/>
        <v/>
      </c>
      <c r="AI912" s="135"/>
      <c r="AJ912" s="136"/>
      <c r="AK912" s="118" t="str">
        <f t="shared" si="479"/>
        <v/>
      </c>
      <c r="AL912" s="135"/>
      <c r="AM912" s="136"/>
      <c r="AN912" s="118" t="str">
        <f t="shared" si="480"/>
        <v/>
      </c>
      <c r="AO912" s="135"/>
      <c r="AP912" s="136"/>
      <c r="AQ912" s="118" t="str">
        <f t="shared" si="481"/>
        <v/>
      </c>
      <c r="AT912" s="111" t="str">
        <f t="shared" si="482"/>
        <v xml:space="preserve"> </v>
      </c>
      <c r="AU912" t="str">
        <f t="shared" ca="1" si="483"/>
        <v/>
      </c>
      <c r="AV912" s="53" t="str">
        <f t="shared" ca="1" si="484"/>
        <v/>
      </c>
      <c r="AW912" t="str">
        <f t="shared" ca="1" si="485"/>
        <v/>
      </c>
      <c r="AX912" s="121" t="str">
        <f t="shared" ca="1" si="486"/>
        <v/>
      </c>
      <c r="AY912" s="53" t="str">
        <f t="shared" ca="1" si="487"/>
        <v/>
      </c>
      <c r="AZ912" t="str">
        <f t="shared" ca="1" si="488"/>
        <v/>
      </c>
      <c r="BA912" s="121" t="str">
        <f t="shared" ca="1" si="489"/>
        <v/>
      </c>
      <c r="BB912" s="53" t="str">
        <f t="shared" ca="1" si="490"/>
        <v/>
      </c>
      <c r="BC912" t="str">
        <f t="shared" ca="1" si="491"/>
        <v/>
      </c>
      <c r="BD912" s="121" t="str">
        <f t="shared" ca="1" si="492"/>
        <v/>
      </c>
      <c r="BE912" s="53" t="str">
        <f t="shared" ca="1" si="493"/>
        <v/>
      </c>
      <c r="BF912" t="str">
        <f t="shared" ca="1" si="494"/>
        <v/>
      </c>
      <c r="BG912" s="121" t="str">
        <f t="shared" ca="1" si="495"/>
        <v/>
      </c>
      <c r="BH912" s="53" t="str">
        <f t="shared" ca="1" si="496"/>
        <v/>
      </c>
    </row>
    <row r="913" spans="1:60" ht="15.75" thickBot="1" x14ac:dyDescent="0.3">
      <c r="A913" s="48"/>
      <c r="B913" s="48"/>
      <c r="C913" s="48"/>
      <c r="D913" s="48"/>
      <c r="E913" s="48"/>
      <c r="F913" s="48"/>
      <c r="G913" s="48"/>
      <c r="H913" s="48"/>
      <c r="I913" s="48"/>
      <c r="J913" s="220" t="str">
        <f>IF(ISBLANK($G913),"",VLOOKUP($G913,'Chp 3 - Condition Assessment'!$N$5:$R$1000,4,FALSE))</f>
        <v/>
      </c>
      <c r="K913" s="105" t="str">
        <f>IF(ISBLANK($G913),"",VLOOKUP($G913,'Chp 3 - Condition Assessment'!$N$5:$R$1000,5,FALSE))</f>
        <v/>
      </c>
      <c r="L913" s="32" t="str">
        <f t="shared" si="476"/>
        <v xml:space="preserve">  </v>
      </c>
      <c r="P913" t="b">
        <f t="shared" si="471"/>
        <v>0</v>
      </c>
      <c r="Q913" t="str">
        <f t="shared" si="473"/>
        <v/>
      </c>
      <c r="R913" s="53" t="str">
        <f t="shared" si="465"/>
        <v/>
      </c>
      <c r="S913" s="108" t="str">
        <f t="shared" si="466"/>
        <v/>
      </c>
      <c r="T913" s="81" t="str">
        <f t="shared" si="467"/>
        <v/>
      </c>
      <c r="U913" s="105" t="str">
        <f t="shared" ca="1" si="475"/>
        <v/>
      </c>
      <c r="V913" s="105" t="str">
        <f t="shared" ca="1" si="475"/>
        <v/>
      </c>
      <c r="W913" s="105" t="str">
        <f t="shared" ca="1" si="475"/>
        <v/>
      </c>
      <c r="X913" s="105" t="str">
        <f t="shared" ca="1" si="475"/>
        <v/>
      </c>
      <c r="Y913" s="105" t="str">
        <f t="shared" ca="1" si="475"/>
        <v/>
      </c>
      <c r="AB913" s="111" t="str">
        <f t="shared" si="468"/>
        <v xml:space="preserve"> </v>
      </c>
      <c r="AC913" s="135"/>
      <c r="AD913" s="136"/>
      <c r="AE913" s="118" t="str">
        <f t="shared" si="477"/>
        <v/>
      </c>
      <c r="AF913" s="135"/>
      <c r="AG913" s="136"/>
      <c r="AH913" s="118" t="str">
        <f t="shared" si="478"/>
        <v/>
      </c>
      <c r="AI913" s="135"/>
      <c r="AJ913" s="136"/>
      <c r="AK913" s="118" t="str">
        <f t="shared" si="479"/>
        <v/>
      </c>
      <c r="AL913" s="135"/>
      <c r="AM913" s="136"/>
      <c r="AN913" s="118" t="str">
        <f t="shared" si="480"/>
        <v/>
      </c>
      <c r="AO913" s="135"/>
      <c r="AP913" s="136"/>
      <c r="AQ913" s="118" t="str">
        <f t="shared" si="481"/>
        <v/>
      </c>
      <c r="AT913" s="111" t="str">
        <f t="shared" si="482"/>
        <v xml:space="preserve"> </v>
      </c>
      <c r="AU913" t="str">
        <f t="shared" ca="1" si="483"/>
        <v/>
      </c>
      <c r="AV913" s="53" t="str">
        <f t="shared" ca="1" si="484"/>
        <v/>
      </c>
      <c r="AW913" t="str">
        <f t="shared" ca="1" si="485"/>
        <v/>
      </c>
      <c r="AX913" s="121" t="str">
        <f t="shared" ca="1" si="486"/>
        <v/>
      </c>
      <c r="AY913" s="53" t="str">
        <f t="shared" ca="1" si="487"/>
        <v/>
      </c>
      <c r="AZ913" t="str">
        <f t="shared" ca="1" si="488"/>
        <v/>
      </c>
      <c r="BA913" s="121" t="str">
        <f t="shared" ca="1" si="489"/>
        <v/>
      </c>
      <c r="BB913" s="53" t="str">
        <f t="shared" ca="1" si="490"/>
        <v/>
      </c>
      <c r="BC913" t="str">
        <f t="shared" ca="1" si="491"/>
        <v/>
      </c>
      <c r="BD913" s="121" t="str">
        <f t="shared" ca="1" si="492"/>
        <v/>
      </c>
      <c r="BE913" s="53" t="str">
        <f t="shared" ca="1" si="493"/>
        <v/>
      </c>
      <c r="BF913" t="str">
        <f t="shared" ca="1" si="494"/>
        <v/>
      </c>
      <c r="BG913" s="121" t="str">
        <f t="shared" ca="1" si="495"/>
        <v/>
      </c>
      <c r="BH913" s="53" t="str">
        <f t="shared" ca="1" si="496"/>
        <v/>
      </c>
    </row>
    <row r="914" spans="1:60" ht="15.75" thickBot="1" x14ac:dyDescent="0.3">
      <c r="A914" s="48"/>
      <c r="B914" s="48"/>
      <c r="C914" s="48"/>
      <c r="D914" s="48"/>
      <c r="E914" s="48"/>
      <c r="F914" s="48"/>
      <c r="G914" s="48"/>
      <c r="H914" s="48"/>
      <c r="I914" s="48"/>
      <c r="J914" s="220" t="str">
        <f>IF(ISBLANK($G914),"",VLOOKUP($G914,'Chp 3 - Condition Assessment'!$N$5:$R$1000,4,FALSE))</f>
        <v/>
      </c>
      <c r="K914" s="105" t="str">
        <f>IF(ISBLANK($G914),"",VLOOKUP($G914,'Chp 3 - Condition Assessment'!$N$5:$R$1000,5,FALSE))</f>
        <v/>
      </c>
      <c r="L914" s="32" t="str">
        <f t="shared" si="476"/>
        <v xml:space="preserve">  </v>
      </c>
      <c r="P914" t="b">
        <f t="shared" si="471"/>
        <v>0</v>
      </c>
      <c r="Q914" t="str">
        <f t="shared" si="473"/>
        <v/>
      </c>
      <c r="R914" s="53" t="str">
        <f t="shared" si="465"/>
        <v/>
      </c>
      <c r="S914" s="108" t="str">
        <f t="shared" si="466"/>
        <v/>
      </c>
      <c r="T914" s="81" t="str">
        <f t="shared" si="467"/>
        <v/>
      </c>
      <c r="U914" s="105" t="str">
        <f t="shared" ca="1" si="475"/>
        <v/>
      </c>
      <c r="V914" s="105" t="str">
        <f t="shared" ca="1" si="475"/>
        <v/>
      </c>
      <c r="W914" s="105" t="str">
        <f t="shared" ca="1" si="475"/>
        <v/>
      </c>
      <c r="X914" s="105" t="str">
        <f t="shared" ca="1" si="475"/>
        <v/>
      </c>
      <c r="Y914" s="105" t="str">
        <f t="shared" ca="1" si="475"/>
        <v/>
      </c>
      <c r="AB914" s="111" t="str">
        <f t="shared" si="468"/>
        <v xml:space="preserve"> </v>
      </c>
      <c r="AC914" s="135"/>
      <c r="AD914" s="136"/>
      <c r="AE914" s="118" t="str">
        <f t="shared" si="477"/>
        <v/>
      </c>
      <c r="AF914" s="135"/>
      <c r="AG914" s="136"/>
      <c r="AH914" s="118" t="str">
        <f t="shared" si="478"/>
        <v/>
      </c>
      <c r="AI914" s="135"/>
      <c r="AJ914" s="136"/>
      <c r="AK914" s="118" t="str">
        <f t="shared" si="479"/>
        <v/>
      </c>
      <c r="AL914" s="135"/>
      <c r="AM914" s="136"/>
      <c r="AN914" s="118" t="str">
        <f t="shared" si="480"/>
        <v/>
      </c>
      <c r="AO914" s="135"/>
      <c r="AP914" s="136"/>
      <c r="AQ914" s="118" t="str">
        <f t="shared" si="481"/>
        <v/>
      </c>
      <c r="AT914" s="111" t="str">
        <f t="shared" si="482"/>
        <v xml:space="preserve"> </v>
      </c>
      <c r="AU914" t="str">
        <f t="shared" ca="1" si="483"/>
        <v/>
      </c>
      <c r="AV914" s="53" t="str">
        <f t="shared" ca="1" si="484"/>
        <v/>
      </c>
      <c r="AW914" t="str">
        <f t="shared" ca="1" si="485"/>
        <v/>
      </c>
      <c r="AX914" s="121" t="str">
        <f t="shared" ca="1" si="486"/>
        <v/>
      </c>
      <c r="AY914" s="53" t="str">
        <f t="shared" ca="1" si="487"/>
        <v/>
      </c>
      <c r="AZ914" t="str">
        <f t="shared" ca="1" si="488"/>
        <v/>
      </c>
      <c r="BA914" s="121" t="str">
        <f t="shared" ca="1" si="489"/>
        <v/>
      </c>
      <c r="BB914" s="53" t="str">
        <f t="shared" ca="1" si="490"/>
        <v/>
      </c>
      <c r="BC914" t="str">
        <f t="shared" ca="1" si="491"/>
        <v/>
      </c>
      <c r="BD914" s="121" t="str">
        <f t="shared" ca="1" si="492"/>
        <v/>
      </c>
      <c r="BE914" s="53" t="str">
        <f t="shared" ca="1" si="493"/>
        <v/>
      </c>
      <c r="BF914" t="str">
        <f t="shared" ca="1" si="494"/>
        <v/>
      </c>
      <c r="BG914" s="121" t="str">
        <f t="shared" ca="1" si="495"/>
        <v/>
      </c>
      <c r="BH914" s="53" t="str">
        <f t="shared" ca="1" si="496"/>
        <v/>
      </c>
    </row>
    <row r="915" spans="1:60" ht="15.75" thickBot="1" x14ac:dyDescent="0.3">
      <c r="A915" s="48"/>
      <c r="B915" s="48"/>
      <c r="C915" s="48"/>
      <c r="D915" s="48"/>
      <c r="E915" s="48"/>
      <c r="F915" s="48"/>
      <c r="G915" s="48"/>
      <c r="H915" s="48"/>
      <c r="I915" s="48"/>
      <c r="J915" s="220" t="str">
        <f>IF(ISBLANK($G915),"",VLOOKUP($G915,'Chp 3 - Condition Assessment'!$N$5:$R$1000,4,FALSE))</f>
        <v/>
      </c>
      <c r="K915" s="105" t="str">
        <f>IF(ISBLANK($G915),"",VLOOKUP($G915,'Chp 3 - Condition Assessment'!$N$5:$R$1000,5,FALSE))</f>
        <v/>
      </c>
      <c r="L915" s="32" t="str">
        <f t="shared" si="476"/>
        <v xml:space="preserve">  </v>
      </c>
      <c r="P915" t="b">
        <f t="shared" si="471"/>
        <v>0</v>
      </c>
      <c r="Q915" t="str">
        <f t="shared" si="473"/>
        <v/>
      </c>
      <c r="R915" s="53" t="str">
        <f t="shared" si="465"/>
        <v/>
      </c>
      <c r="S915" s="108" t="str">
        <f t="shared" si="466"/>
        <v/>
      </c>
      <c r="T915" s="81" t="str">
        <f t="shared" si="467"/>
        <v/>
      </c>
      <c r="U915" s="105" t="str">
        <f t="shared" ca="1" si="475"/>
        <v/>
      </c>
      <c r="V915" s="105" t="str">
        <f t="shared" ca="1" si="475"/>
        <v/>
      </c>
      <c r="W915" s="105" t="str">
        <f t="shared" ca="1" si="475"/>
        <v/>
      </c>
      <c r="X915" s="105" t="str">
        <f t="shared" ca="1" si="475"/>
        <v/>
      </c>
      <c r="Y915" s="105" t="str">
        <f t="shared" ca="1" si="475"/>
        <v/>
      </c>
      <c r="AB915" s="111" t="str">
        <f t="shared" si="468"/>
        <v xml:space="preserve"> </v>
      </c>
      <c r="AC915" s="135"/>
      <c r="AD915" s="136"/>
      <c r="AE915" s="118" t="str">
        <f t="shared" si="477"/>
        <v/>
      </c>
      <c r="AF915" s="135"/>
      <c r="AG915" s="136"/>
      <c r="AH915" s="118" t="str">
        <f t="shared" si="478"/>
        <v/>
      </c>
      <c r="AI915" s="135"/>
      <c r="AJ915" s="136"/>
      <c r="AK915" s="118" t="str">
        <f t="shared" si="479"/>
        <v/>
      </c>
      <c r="AL915" s="135"/>
      <c r="AM915" s="136"/>
      <c r="AN915" s="118" t="str">
        <f t="shared" si="480"/>
        <v/>
      </c>
      <c r="AO915" s="135"/>
      <c r="AP915" s="136"/>
      <c r="AQ915" s="118" t="str">
        <f t="shared" si="481"/>
        <v/>
      </c>
      <c r="AT915" s="111" t="str">
        <f t="shared" si="482"/>
        <v xml:space="preserve"> </v>
      </c>
      <c r="AU915" t="str">
        <f t="shared" ca="1" si="483"/>
        <v/>
      </c>
      <c r="AV915" s="53" t="str">
        <f t="shared" ca="1" si="484"/>
        <v/>
      </c>
      <c r="AW915" t="str">
        <f t="shared" ca="1" si="485"/>
        <v/>
      </c>
      <c r="AX915" s="121" t="str">
        <f t="shared" ca="1" si="486"/>
        <v/>
      </c>
      <c r="AY915" s="53" t="str">
        <f t="shared" ca="1" si="487"/>
        <v/>
      </c>
      <c r="AZ915" t="str">
        <f t="shared" ca="1" si="488"/>
        <v/>
      </c>
      <c r="BA915" s="121" t="str">
        <f t="shared" ca="1" si="489"/>
        <v/>
      </c>
      <c r="BB915" s="53" t="str">
        <f t="shared" ca="1" si="490"/>
        <v/>
      </c>
      <c r="BC915" t="str">
        <f t="shared" ca="1" si="491"/>
        <v/>
      </c>
      <c r="BD915" s="121" t="str">
        <f t="shared" ca="1" si="492"/>
        <v/>
      </c>
      <c r="BE915" s="53" t="str">
        <f t="shared" ca="1" si="493"/>
        <v/>
      </c>
      <c r="BF915" t="str">
        <f t="shared" ca="1" si="494"/>
        <v/>
      </c>
      <c r="BG915" s="121" t="str">
        <f t="shared" ca="1" si="495"/>
        <v/>
      </c>
      <c r="BH915" s="53" t="str">
        <f t="shared" ca="1" si="496"/>
        <v/>
      </c>
    </row>
    <row r="916" spans="1:60" ht="15.75" thickBot="1" x14ac:dyDescent="0.3">
      <c r="A916" s="48"/>
      <c r="B916" s="48"/>
      <c r="C916" s="48"/>
      <c r="D916" s="48"/>
      <c r="E916" s="48"/>
      <c r="F916" s="48"/>
      <c r="G916" s="48"/>
      <c r="H916" s="48"/>
      <c r="I916" s="48"/>
      <c r="J916" s="220" t="str">
        <f>IF(ISBLANK($G916),"",VLOOKUP($G916,'Chp 3 - Condition Assessment'!$N$5:$R$1000,4,FALSE))</f>
        <v/>
      </c>
      <c r="K916" s="105" t="str">
        <f>IF(ISBLANK($G916),"",VLOOKUP($G916,'Chp 3 - Condition Assessment'!$N$5:$R$1000,5,FALSE))</f>
        <v/>
      </c>
      <c r="L916" s="32" t="str">
        <f t="shared" si="476"/>
        <v xml:space="preserve">  </v>
      </c>
      <c r="P916" t="b">
        <f t="shared" si="471"/>
        <v>0</v>
      </c>
      <c r="Q916" t="str">
        <f t="shared" si="473"/>
        <v/>
      </c>
      <c r="R916" s="53" t="str">
        <f t="shared" si="465"/>
        <v/>
      </c>
      <c r="S916" s="108" t="str">
        <f t="shared" si="466"/>
        <v/>
      </c>
      <c r="T916" s="81" t="str">
        <f t="shared" si="467"/>
        <v/>
      </c>
      <c r="U916" s="105" t="str">
        <f t="shared" ref="U916:Y925" ca="1" si="497">IFERROR(IF((U$10-$S916)&lt;=$T916,$Q916,0),"")</f>
        <v/>
      </c>
      <c r="V916" s="105" t="str">
        <f t="shared" ca="1" si="497"/>
        <v/>
      </c>
      <c r="W916" s="105" t="str">
        <f t="shared" ca="1" si="497"/>
        <v/>
      </c>
      <c r="X916" s="105" t="str">
        <f t="shared" ca="1" si="497"/>
        <v/>
      </c>
      <c r="Y916" s="105" t="str">
        <f t="shared" ca="1" si="497"/>
        <v/>
      </c>
      <c r="AB916" s="111" t="str">
        <f t="shared" si="468"/>
        <v xml:space="preserve"> </v>
      </c>
      <c r="AC916" s="135"/>
      <c r="AD916" s="136"/>
      <c r="AE916" s="118" t="str">
        <f t="shared" si="477"/>
        <v/>
      </c>
      <c r="AF916" s="135"/>
      <c r="AG916" s="136"/>
      <c r="AH916" s="118" t="str">
        <f t="shared" si="478"/>
        <v/>
      </c>
      <c r="AI916" s="135"/>
      <c r="AJ916" s="136"/>
      <c r="AK916" s="118" t="str">
        <f t="shared" si="479"/>
        <v/>
      </c>
      <c r="AL916" s="135"/>
      <c r="AM916" s="136"/>
      <c r="AN916" s="118" t="str">
        <f t="shared" si="480"/>
        <v/>
      </c>
      <c r="AO916" s="135"/>
      <c r="AP916" s="136"/>
      <c r="AQ916" s="118" t="str">
        <f t="shared" si="481"/>
        <v/>
      </c>
      <c r="AT916" s="111" t="str">
        <f t="shared" si="482"/>
        <v xml:space="preserve"> </v>
      </c>
      <c r="AU916" t="str">
        <f t="shared" ca="1" si="483"/>
        <v/>
      </c>
      <c r="AV916" s="53" t="str">
        <f t="shared" ca="1" si="484"/>
        <v/>
      </c>
      <c r="AW916" t="str">
        <f t="shared" ca="1" si="485"/>
        <v/>
      </c>
      <c r="AX916" s="121" t="str">
        <f t="shared" ca="1" si="486"/>
        <v/>
      </c>
      <c r="AY916" s="53" t="str">
        <f t="shared" ca="1" si="487"/>
        <v/>
      </c>
      <c r="AZ916" t="str">
        <f t="shared" ca="1" si="488"/>
        <v/>
      </c>
      <c r="BA916" s="121" t="str">
        <f t="shared" ca="1" si="489"/>
        <v/>
      </c>
      <c r="BB916" s="53" t="str">
        <f t="shared" ca="1" si="490"/>
        <v/>
      </c>
      <c r="BC916" t="str">
        <f t="shared" ca="1" si="491"/>
        <v/>
      </c>
      <c r="BD916" s="121" t="str">
        <f t="shared" ca="1" si="492"/>
        <v/>
      </c>
      <c r="BE916" s="53" t="str">
        <f t="shared" ca="1" si="493"/>
        <v/>
      </c>
      <c r="BF916" t="str">
        <f t="shared" ca="1" si="494"/>
        <v/>
      </c>
      <c r="BG916" s="121" t="str">
        <f t="shared" ca="1" si="495"/>
        <v/>
      </c>
      <c r="BH916" s="53" t="str">
        <f t="shared" ca="1" si="496"/>
        <v/>
      </c>
    </row>
    <row r="917" spans="1:60" ht="15.75" thickBot="1" x14ac:dyDescent="0.3">
      <c r="A917" s="48"/>
      <c r="B917" s="48"/>
      <c r="C917" s="48"/>
      <c r="D917" s="48"/>
      <c r="E917" s="48"/>
      <c r="F917" s="48"/>
      <c r="G917" s="48"/>
      <c r="H917" s="48"/>
      <c r="I917" s="48"/>
      <c r="J917" s="220" t="str">
        <f>IF(ISBLANK($G917),"",VLOOKUP($G917,'Chp 3 - Condition Assessment'!$N$5:$R$1000,4,FALSE))</f>
        <v/>
      </c>
      <c r="K917" s="105" t="str">
        <f>IF(ISBLANK($G917),"",VLOOKUP($G917,'Chp 3 - Condition Assessment'!$N$5:$R$1000,5,FALSE))</f>
        <v/>
      </c>
      <c r="L917" s="32" t="str">
        <f t="shared" si="476"/>
        <v xml:space="preserve">  </v>
      </c>
      <c r="P917" t="b">
        <f t="shared" si="471"/>
        <v>0</v>
      </c>
      <c r="Q917" t="str">
        <f t="shared" si="473"/>
        <v/>
      </c>
      <c r="R917" s="53" t="str">
        <f t="shared" si="465"/>
        <v/>
      </c>
      <c r="S917" s="108" t="str">
        <f t="shared" si="466"/>
        <v/>
      </c>
      <c r="T917" s="81" t="str">
        <f t="shared" si="467"/>
        <v/>
      </c>
      <c r="U917" s="105" t="str">
        <f t="shared" ca="1" si="497"/>
        <v/>
      </c>
      <c r="V917" s="105" t="str">
        <f t="shared" ca="1" si="497"/>
        <v/>
      </c>
      <c r="W917" s="105" t="str">
        <f t="shared" ca="1" si="497"/>
        <v/>
      </c>
      <c r="X917" s="105" t="str">
        <f t="shared" ca="1" si="497"/>
        <v/>
      </c>
      <c r="Y917" s="105" t="str">
        <f t="shared" ca="1" si="497"/>
        <v/>
      </c>
      <c r="AB917" s="111" t="str">
        <f t="shared" si="468"/>
        <v xml:space="preserve"> </v>
      </c>
      <c r="AC917" s="135"/>
      <c r="AD917" s="136"/>
      <c r="AE917" s="118" t="str">
        <f t="shared" si="477"/>
        <v/>
      </c>
      <c r="AF917" s="135"/>
      <c r="AG917" s="136"/>
      <c r="AH917" s="118" t="str">
        <f t="shared" si="478"/>
        <v/>
      </c>
      <c r="AI917" s="135"/>
      <c r="AJ917" s="136"/>
      <c r="AK917" s="118" t="str">
        <f t="shared" si="479"/>
        <v/>
      </c>
      <c r="AL917" s="135"/>
      <c r="AM917" s="136"/>
      <c r="AN917" s="118" t="str">
        <f t="shared" si="480"/>
        <v/>
      </c>
      <c r="AO917" s="135"/>
      <c r="AP917" s="136"/>
      <c r="AQ917" s="118" t="str">
        <f t="shared" si="481"/>
        <v/>
      </c>
      <c r="AT917" s="111" t="str">
        <f t="shared" si="482"/>
        <v xml:space="preserve"> </v>
      </c>
      <c r="AU917" t="str">
        <f t="shared" ca="1" si="483"/>
        <v/>
      </c>
      <c r="AV917" s="53" t="str">
        <f t="shared" ca="1" si="484"/>
        <v/>
      </c>
      <c r="AW917" t="str">
        <f t="shared" ca="1" si="485"/>
        <v/>
      </c>
      <c r="AX917" s="121" t="str">
        <f t="shared" ca="1" si="486"/>
        <v/>
      </c>
      <c r="AY917" s="53" t="str">
        <f t="shared" ca="1" si="487"/>
        <v/>
      </c>
      <c r="AZ917" t="str">
        <f t="shared" ca="1" si="488"/>
        <v/>
      </c>
      <c r="BA917" s="121" t="str">
        <f t="shared" ca="1" si="489"/>
        <v/>
      </c>
      <c r="BB917" s="53" t="str">
        <f t="shared" ca="1" si="490"/>
        <v/>
      </c>
      <c r="BC917" t="str">
        <f t="shared" ca="1" si="491"/>
        <v/>
      </c>
      <c r="BD917" s="121" t="str">
        <f t="shared" ca="1" si="492"/>
        <v/>
      </c>
      <c r="BE917" s="53" t="str">
        <f t="shared" ca="1" si="493"/>
        <v/>
      </c>
      <c r="BF917" t="str">
        <f t="shared" ca="1" si="494"/>
        <v/>
      </c>
      <c r="BG917" s="121" t="str">
        <f t="shared" ca="1" si="495"/>
        <v/>
      </c>
      <c r="BH917" s="53" t="str">
        <f t="shared" ca="1" si="496"/>
        <v/>
      </c>
    </row>
    <row r="918" spans="1:60" ht="15.75" thickBot="1" x14ac:dyDescent="0.3">
      <c r="A918" s="48"/>
      <c r="B918" s="48"/>
      <c r="C918" s="48"/>
      <c r="D918" s="48"/>
      <c r="E918" s="48"/>
      <c r="F918" s="48"/>
      <c r="G918" s="48"/>
      <c r="H918" s="48"/>
      <c r="I918" s="48"/>
      <c r="J918" s="220" t="str">
        <f>IF(ISBLANK($G918),"",VLOOKUP($G918,'Chp 3 - Condition Assessment'!$N$5:$R$1000,4,FALSE))</f>
        <v/>
      </c>
      <c r="K918" s="105" t="str">
        <f>IF(ISBLANK($G918),"",VLOOKUP($G918,'Chp 3 - Condition Assessment'!$N$5:$R$1000,5,FALSE))</f>
        <v/>
      </c>
      <c r="L918" s="32" t="str">
        <f t="shared" si="476"/>
        <v xml:space="preserve">  </v>
      </c>
      <c r="P918" t="b">
        <f t="shared" si="471"/>
        <v>0</v>
      </c>
      <c r="Q918" t="str">
        <f t="shared" si="473"/>
        <v/>
      </c>
      <c r="R918" s="53" t="str">
        <f t="shared" si="465"/>
        <v/>
      </c>
      <c r="S918" s="108" t="str">
        <f t="shared" si="466"/>
        <v/>
      </c>
      <c r="T918" s="81" t="str">
        <f t="shared" si="467"/>
        <v/>
      </c>
      <c r="U918" s="105" t="str">
        <f t="shared" ca="1" si="497"/>
        <v/>
      </c>
      <c r="V918" s="105" t="str">
        <f t="shared" ca="1" si="497"/>
        <v/>
      </c>
      <c r="W918" s="105" t="str">
        <f t="shared" ca="1" si="497"/>
        <v/>
      </c>
      <c r="X918" s="105" t="str">
        <f t="shared" ca="1" si="497"/>
        <v/>
      </c>
      <c r="Y918" s="105" t="str">
        <f t="shared" ca="1" si="497"/>
        <v/>
      </c>
      <c r="AB918" s="111" t="str">
        <f t="shared" si="468"/>
        <v xml:space="preserve"> </v>
      </c>
      <c r="AC918" s="135"/>
      <c r="AD918" s="136"/>
      <c r="AE918" s="118" t="str">
        <f t="shared" si="477"/>
        <v/>
      </c>
      <c r="AF918" s="135"/>
      <c r="AG918" s="136"/>
      <c r="AH918" s="118" t="str">
        <f t="shared" si="478"/>
        <v/>
      </c>
      <c r="AI918" s="135"/>
      <c r="AJ918" s="136"/>
      <c r="AK918" s="118" t="str">
        <f t="shared" si="479"/>
        <v/>
      </c>
      <c r="AL918" s="135"/>
      <c r="AM918" s="136"/>
      <c r="AN918" s="118" t="str">
        <f t="shared" si="480"/>
        <v/>
      </c>
      <c r="AO918" s="135"/>
      <c r="AP918" s="136"/>
      <c r="AQ918" s="118" t="str">
        <f t="shared" si="481"/>
        <v/>
      </c>
      <c r="AT918" s="111" t="str">
        <f t="shared" si="482"/>
        <v xml:space="preserve"> </v>
      </c>
      <c r="AU918" t="str">
        <f t="shared" ca="1" si="483"/>
        <v/>
      </c>
      <c r="AV918" s="53" t="str">
        <f t="shared" ca="1" si="484"/>
        <v/>
      </c>
      <c r="AW918" t="str">
        <f t="shared" ca="1" si="485"/>
        <v/>
      </c>
      <c r="AX918" s="121" t="str">
        <f t="shared" ca="1" si="486"/>
        <v/>
      </c>
      <c r="AY918" s="53" t="str">
        <f t="shared" ca="1" si="487"/>
        <v/>
      </c>
      <c r="AZ918" t="str">
        <f t="shared" ca="1" si="488"/>
        <v/>
      </c>
      <c r="BA918" s="121" t="str">
        <f t="shared" ca="1" si="489"/>
        <v/>
      </c>
      <c r="BB918" s="53" t="str">
        <f t="shared" ca="1" si="490"/>
        <v/>
      </c>
      <c r="BC918" t="str">
        <f t="shared" ca="1" si="491"/>
        <v/>
      </c>
      <c r="BD918" s="121" t="str">
        <f t="shared" ca="1" si="492"/>
        <v/>
      </c>
      <c r="BE918" s="53" t="str">
        <f t="shared" ca="1" si="493"/>
        <v/>
      </c>
      <c r="BF918" t="str">
        <f t="shared" ca="1" si="494"/>
        <v/>
      </c>
      <c r="BG918" s="121" t="str">
        <f t="shared" ca="1" si="495"/>
        <v/>
      </c>
      <c r="BH918" s="53" t="str">
        <f t="shared" ca="1" si="496"/>
        <v/>
      </c>
    </row>
    <row r="919" spans="1:60" ht="15.75" thickBot="1" x14ac:dyDescent="0.3">
      <c r="A919" s="48"/>
      <c r="B919" s="48"/>
      <c r="C919" s="48"/>
      <c r="D919" s="48"/>
      <c r="E919" s="48"/>
      <c r="F919" s="48"/>
      <c r="G919" s="48"/>
      <c r="H919" s="48"/>
      <c r="I919" s="48"/>
      <c r="J919" s="220" t="str">
        <f>IF(ISBLANK($G919),"",VLOOKUP($G919,'Chp 3 - Condition Assessment'!$N$5:$R$1000,4,FALSE))</f>
        <v/>
      </c>
      <c r="K919" s="105" t="str">
        <f>IF(ISBLANK($G919),"",VLOOKUP($G919,'Chp 3 - Condition Assessment'!$N$5:$R$1000,5,FALSE))</f>
        <v/>
      </c>
      <c r="L919" s="32" t="str">
        <f t="shared" si="476"/>
        <v xml:space="preserve">  </v>
      </c>
      <c r="P919" t="b">
        <f t="shared" si="471"/>
        <v>0</v>
      </c>
      <c r="Q919" t="str">
        <f t="shared" si="473"/>
        <v/>
      </c>
      <c r="R919" s="53" t="str">
        <f t="shared" si="465"/>
        <v/>
      </c>
      <c r="S919" s="108" t="str">
        <f t="shared" si="466"/>
        <v/>
      </c>
      <c r="T919" s="81" t="str">
        <f t="shared" si="467"/>
        <v/>
      </c>
      <c r="U919" s="105" t="str">
        <f t="shared" ca="1" si="497"/>
        <v/>
      </c>
      <c r="V919" s="105" t="str">
        <f t="shared" ca="1" si="497"/>
        <v/>
      </c>
      <c r="W919" s="105" t="str">
        <f t="shared" ca="1" si="497"/>
        <v/>
      </c>
      <c r="X919" s="105" t="str">
        <f t="shared" ca="1" si="497"/>
        <v/>
      </c>
      <c r="Y919" s="105" t="str">
        <f t="shared" ca="1" si="497"/>
        <v/>
      </c>
      <c r="AB919" s="111" t="str">
        <f t="shared" si="468"/>
        <v xml:space="preserve"> </v>
      </c>
      <c r="AC919" s="135"/>
      <c r="AD919" s="136"/>
      <c r="AE919" s="118" t="str">
        <f t="shared" si="477"/>
        <v/>
      </c>
      <c r="AF919" s="135"/>
      <c r="AG919" s="136"/>
      <c r="AH919" s="118" t="str">
        <f t="shared" si="478"/>
        <v/>
      </c>
      <c r="AI919" s="135"/>
      <c r="AJ919" s="136"/>
      <c r="AK919" s="118" t="str">
        <f t="shared" si="479"/>
        <v/>
      </c>
      <c r="AL919" s="135"/>
      <c r="AM919" s="136"/>
      <c r="AN919" s="118" t="str">
        <f t="shared" si="480"/>
        <v/>
      </c>
      <c r="AO919" s="135"/>
      <c r="AP919" s="136"/>
      <c r="AQ919" s="118" t="str">
        <f t="shared" si="481"/>
        <v/>
      </c>
      <c r="AT919" s="111" t="str">
        <f t="shared" si="482"/>
        <v xml:space="preserve"> </v>
      </c>
      <c r="AU919" t="str">
        <f t="shared" ca="1" si="483"/>
        <v/>
      </c>
      <c r="AV919" s="53" t="str">
        <f t="shared" ca="1" si="484"/>
        <v/>
      </c>
      <c r="AW919" t="str">
        <f t="shared" ca="1" si="485"/>
        <v/>
      </c>
      <c r="AX919" s="121" t="str">
        <f t="shared" ca="1" si="486"/>
        <v/>
      </c>
      <c r="AY919" s="53" t="str">
        <f t="shared" ca="1" si="487"/>
        <v/>
      </c>
      <c r="AZ919" t="str">
        <f t="shared" ca="1" si="488"/>
        <v/>
      </c>
      <c r="BA919" s="121" t="str">
        <f t="shared" ca="1" si="489"/>
        <v/>
      </c>
      <c r="BB919" s="53" t="str">
        <f t="shared" ca="1" si="490"/>
        <v/>
      </c>
      <c r="BC919" t="str">
        <f t="shared" ca="1" si="491"/>
        <v/>
      </c>
      <c r="BD919" s="121" t="str">
        <f t="shared" ca="1" si="492"/>
        <v/>
      </c>
      <c r="BE919" s="53" t="str">
        <f t="shared" ca="1" si="493"/>
        <v/>
      </c>
      <c r="BF919" t="str">
        <f t="shared" ca="1" si="494"/>
        <v/>
      </c>
      <c r="BG919" s="121" t="str">
        <f t="shared" ca="1" si="495"/>
        <v/>
      </c>
      <c r="BH919" s="53" t="str">
        <f t="shared" ca="1" si="496"/>
        <v/>
      </c>
    </row>
    <row r="920" spans="1:60" ht="15.75" thickBot="1" x14ac:dyDescent="0.3">
      <c r="A920" s="48"/>
      <c r="B920" s="48"/>
      <c r="C920" s="48"/>
      <c r="D920" s="48"/>
      <c r="E920" s="48"/>
      <c r="F920" s="48"/>
      <c r="G920" s="48"/>
      <c r="H920" s="48"/>
      <c r="I920" s="48"/>
      <c r="J920" s="220" t="str">
        <f>IF(ISBLANK($G920),"",VLOOKUP($G920,'Chp 3 - Condition Assessment'!$N$5:$R$1000,4,FALSE))</f>
        <v/>
      </c>
      <c r="K920" s="105" t="str">
        <f>IF(ISBLANK($G920),"",VLOOKUP($G920,'Chp 3 - Condition Assessment'!$N$5:$R$1000,5,FALSE))</f>
        <v/>
      </c>
      <c r="L920" s="32" t="str">
        <f t="shared" si="476"/>
        <v xml:space="preserve">  </v>
      </c>
      <c r="P920" t="b">
        <f t="shared" si="471"/>
        <v>0</v>
      </c>
      <c r="Q920" t="str">
        <f t="shared" si="473"/>
        <v/>
      </c>
      <c r="R920" s="53" t="str">
        <f t="shared" si="465"/>
        <v/>
      </c>
      <c r="S920" s="108" t="str">
        <f t="shared" si="466"/>
        <v/>
      </c>
      <c r="T920" s="81" t="str">
        <f t="shared" si="467"/>
        <v/>
      </c>
      <c r="U920" s="105" t="str">
        <f t="shared" ca="1" si="497"/>
        <v/>
      </c>
      <c r="V920" s="105" t="str">
        <f t="shared" ca="1" si="497"/>
        <v/>
      </c>
      <c r="W920" s="105" t="str">
        <f t="shared" ca="1" si="497"/>
        <v/>
      </c>
      <c r="X920" s="105" t="str">
        <f t="shared" ca="1" si="497"/>
        <v/>
      </c>
      <c r="Y920" s="105" t="str">
        <f t="shared" ca="1" si="497"/>
        <v/>
      </c>
      <c r="AB920" s="111" t="str">
        <f t="shared" si="468"/>
        <v xml:space="preserve"> </v>
      </c>
      <c r="AC920" s="135"/>
      <c r="AD920" s="136"/>
      <c r="AE920" s="118" t="str">
        <f t="shared" si="477"/>
        <v/>
      </c>
      <c r="AF920" s="135"/>
      <c r="AG920" s="136"/>
      <c r="AH920" s="118" t="str">
        <f t="shared" si="478"/>
        <v/>
      </c>
      <c r="AI920" s="135"/>
      <c r="AJ920" s="136"/>
      <c r="AK920" s="118" t="str">
        <f t="shared" si="479"/>
        <v/>
      </c>
      <c r="AL920" s="135"/>
      <c r="AM920" s="136"/>
      <c r="AN920" s="118" t="str">
        <f t="shared" si="480"/>
        <v/>
      </c>
      <c r="AO920" s="135"/>
      <c r="AP920" s="136"/>
      <c r="AQ920" s="118" t="str">
        <f t="shared" si="481"/>
        <v/>
      </c>
      <c r="AT920" s="111" t="str">
        <f t="shared" si="482"/>
        <v xml:space="preserve"> </v>
      </c>
      <c r="AU920" t="str">
        <f t="shared" ca="1" si="483"/>
        <v/>
      </c>
      <c r="AV920" s="53" t="str">
        <f t="shared" ca="1" si="484"/>
        <v/>
      </c>
      <c r="AW920" t="str">
        <f t="shared" ca="1" si="485"/>
        <v/>
      </c>
      <c r="AX920" s="121" t="str">
        <f t="shared" ca="1" si="486"/>
        <v/>
      </c>
      <c r="AY920" s="53" t="str">
        <f t="shared" ca="1" si="487"/>
        <v/>
      </c>
      <c r="AZ920" t="str">
        <f t="shared" ca="1" si="488"/>
        <v/>
      </c>
      <c r="BA920" s="121" t="str">
        <f t="shared" ca="1" si="489"/>
        <v/>
      </c>
      <c r="BB920" s="53" t="str">
        <f t="shared" ca="1" si="490"/>
        <v/>
      </c>
      <c r="BC920" t="str">
        <f t="shared" ca="1" si="491"/>
        <v/>
      </c>
      <c r="BD920" s="121" t="str">
        <f t="shared" ca="1" si="492"/>
        <v/>
      </c>
      <c r="BE920" s="53" t="str">
        <f t="shared" ca="1" si="493"/>
        <v/>
      </c>
      <c r="BF920" t="str">
        <f t="shared" ca="1" si="494"/>
        <v/>
      </c>
      <c r="BG920" s="121" t="str">
        <f t="shared" ca="1" si="495"/>
        <v/>
      </c>
      <c r="BH920" s="53" t="str">
        <f t="shared" ca="1" si="496"/>
        <v/>
      </c>
    </row>
    <row r="921" spans="1:60" ht="15.75" thickBot="1" x14ac:dyDescent="0.3">
      <c r="A921" s="48"/>
      <c r="B921" s="48"/>
      <c r="C921" s="48"/>
      <c r="D921" s="48"/>
      <c r="E921" s="48"/>
      <c r="F921" s="48"/>
      <c r="G921" s="48"/>
      <c r="H921" s="48"/>
      <c r="I921" s="48"/>
      <c r="J921" s="220" t="str">
        <f>IF(ISBLANK($G921),"",VLOOKUP($G921,'Chp 3 - Condition Assessment'!$N$5:$R$1000,4,FALSE))</f>
        <v/>
      </c>
      <c r="K921" s="105" t="str">
        <f>IF(ISBLANK($G921),"",VLOOKUP($G921,'Chp 3 - Condition Assessment'!$N$5:$R$1000,5,FALSE))</f>
        <v/>
      </c>
      <c r="L921" s="32" t="str">
        <f t="shared" si="476"/>
        <v xml:space="preserve">  </v>
      </c>
      <c r="P921" t="b">
        <f t="shared" si="471"/>
        <v>0</v>
      </c>
      <c r="Q921" t="str">
        <f t="shared" si="473"/>
        <v/>
      </c>
      <c r="R921" s="53" t="str">
        <f t="shared" si="465"/>
        <v/>
      </c>
      <c r="S921" s="108" t="str">
        <f t="shared" si="466"/>
        <v/>
      </c>
      <c r="T921" s="81" t="str">
        <f t="shared" si="467"/>
        <v/>
      </c>
      <c r="U921" s="105" t="str">
        <f t="shared" ca="1" si="497"/>
        <v/>
      </c>
      <c r="V921" s="105" t="str">
        <f t="shared" ca="1" si="497"/>
        <v/>
      </c>
      <c r="W921" s="105" t="str">
        <f t="shared" ca="1" si="497"/>
        <v/>
      </c>
      <c r="X921" s="105" t="str">
        <f t="shared" ca="1" si="497"/>
        <v/>
      </c>
      <c r="Y921" s="105" t="str">
        <f t="shared" ca="1" si="497"/>
        <v/>
      </c>
      <c r="AB921" s="111" t="str">
        <f t="shared" si="468"/>
        <v xml:space="preserve"> </v>
      </c>
      <c r="AC921" s="135"/>
      <c r="AD921" s="136"/>
      <c r="AE921" s="118" t="str">
        <f t="shared" si="477"/>
        <v/>
      </c>
      <c r="AF921" s="135"/>
      <c r="AG921" s="136"/>
      <c r="AH921" s="118" t="str">
        <f t="shared" si="478"/>
        <v/>
      </c>
      <c r="AI921" s="135"/>
      <c r="AJ921" s="136"/>
      <c r="AK921" s="118" t="str">
        <f t="shared" si="479"/>
        <v/>
      </c>
      <c r="AL921" s="135"/>
      <c r="AM921" s="136"/>
      <c r="AN921" s="118" t="str">
        <f t="shared" si="480"/>
        <v/>
      </c>
      <c r="AO921" s="135"/>
      <c r="AP921" s="136"/>
      <c r="AQ921" s="118" t="str">
        <f t="shared" si="481"/>
        <v/>
      </c>
      <c r="AT921" s="111" t="str">
        <f t="shared" si="482"/>
        <v xml:space="preserve"> </v>
      </c>
      <c r="AU921" t="str">
        <f t="shared" ca="1" si="483"/>
        <v/>
      </c>
      <c r="AV921" s="53" t="str">
        <f t="shared" ca="1" si="484"/>
        <v/>
      </c>
      <c r="AW921" t="str">
        <f t="shared" ca="1" si="485"/>
        <v/>
      </c>
      <c r="AX921" s="121" t="str">
        <f t="shared" ca="1" si="486"/>
        <v/>
      </c>
      <c r="AY921" s="53" t="str">
        <f t="shared" ca="1" si="487"/>
        <v/>
      </c>
      <c r="AZ921" t="str">
        <f t="shared" ca="1" si="488"/>
        <v/>
      </c>
      <c r="BA921" s="121" t="str">
        <f t="shared" ca="1" si="489"/>
        <v/>
      </c>
      <c r="BB921" s="53" t="str">
        <f t="shared" ca="1" si="490"/>
        <v/>
      </c>
      <c r="BC921" t="str">
        <f t="shared" ca="1" si="491"/>
        <v/>
      </c>
      <c r="BD921" s="121" t="str">
        <f t="shared" ca="1" si="492"/>
        <v/>
      </c>
      <c r="BE921" s="53" t="str">
        <f t="shared" ca="1" si="493"/>
        <v/>
      </c>
      <c r="BF921" t="str">
        <f t="shared" ca="1" si="494"/>
        <v/>
      </c>
      <c r="BG921" s="121" t="str">
        <f t="shared" ca="1" si="495"/>
        <v/>
      </c>
      <c r="BH921" s="53" t="str">
        <f t="shared" ca="1" si="496"/>
        <v/>
      </c>
    </row>
    <row r="922" spans="1:60" ht="15.75" thickBot="1" x14ac:dyDescent="0.3">
      <c r="A922" s="48"/>
      <c r="B922" s="48"/>
      <c r="C922" s="48"/>
      <c r="D922" s="48"/>
      <c r="E922" s="48"/>
      <c r="F922" s="48"/>
      <c r="G922" s="48"/>
      <c r="H922" s="48"/>
      <c r="I922" s="48"/>
      <c r="J922" s="220" t="str">
        <f>IF(ISBLANK($G922),"",VLOOKUP($G922,'Chp 3 - Condition Assessment'!$N$5:$R$1000,4,FALSE))</f>
        <v/>
      </c>
      <c r="K922" s="105" t="str">
        <f>IF(ISBLANK($G922),"",VLOOKUP($G922,'Chp 3 - Condition Assessment'!$N$5:$R$1000,5,FALSE))</f>
        <v/>
      </c>
      <c r="L922" s="32" t="str">
        <f t="shared" si="476"/>
        <v xml:space="preserve">  </v>
      </c>
      <c r="P922" t="b">
        <f t="shared" si="471"/>
        <v>0</v>
      </c>
      <c r="Q922" t="str">
        <f t="shared" si="473"/>
        <v/>
      </c>
      <c r="R922" s="53" t="str">
        <f t="shared" ref="R922:R985" si="498">IFERROR(IF(OR(ISBLANK(O922),O922="Grand Total"),"",AVERAGEIF(L:L,O922,J:J)),"")</f>
        <v/>
      </c>
      <c r="S922" s="108" t="str">
        <f t="shared" ref="S922:S985" si="499">IF(OR(ISBLANK(O922),O922="Grand Total"),"",LEFT(O922,4))</f>
        <v/>
      </c>
      <c r="T922" s="81" t="str">
        <f t="shared" ref="T922:T985" si="500">IFERROR(IF(ISBLANK(O922),"",AVERAGEIF(L:L,O922,K:K)),"")</f>
        <v/>
      </c>
      <c r="U922" s="105" t="str">
        <f t="shared" ca="1" si="497"/>
        <v/>
      </c>
      <c r="V922" s="105" t="str">
        <f t="shared" ca="1" si="497"/>
        <v/>
      </c>
      <c r="W922" s="105" t="str">
        <f t="shared" ca="1" si="497"/>
        <v/>
      </c>
      <c r="X922" s="105" t="str">
        <f t="shared" ca="1" si="497"/>
        <v/>
      </c>
      <c r="Y922" s="105" t="str">
        <f t="shared" ca="1" si="497"/>
        <v/>
      </c>
      <c r="AB922" s="111" t="str">
        <f t="shared" si="468"/>
        <v xml:space="preserve"> </v>
      </c>
      <c r="AC922" s="135"/>
      <c r="AD922" s="136"/>
      <c r="AE922" s="118" t="str">
        <f t="shared" si="477"/>
        <v/>
      </c>
      <c r="AF922" s="135"/>
      <c r="AG922" s="136"/>
      <c r="AH922" s="118" t="str">
        <f t="shared" si="478"/>
        <v/>
      </c>
      <c r="AI922" s="135"/>
      <c r="AJ922" s="136"/>
      <c r="AK922" s="118" t="str">
        <f t="shared" si="479"/>
        <v/>
      </c>
      <c r="AL922" s="135"/>
      <c r="AM922" s="136"/>
      <c r="AN922" s="118" t="str">
        <f t="shared" si="480"/>
        <v/>
      </c>
      <c r="AO922" s="135"/>
      <c r="AP922" s="136"/>
      <c r="AQ922" s="118" t="str">
        <f t="shared" si="481"/>
        <v/>
      </c>
      <c r="AT922" s="111" t="str">
        <f t="shared" si="482"/>
        <v xml:space="preserve"> </v>
      </c>
      <c r="AU922" t="str">
        <f t="shared" ca="1" si="483"/>
        <v/>
      </c>
      <c r="AV922" s="53" t="str">
        <f t="shared" ca="1" si="484"/>
        <v/>
      </c>
      <c r="AW922" t="str">
        <f t="shared" ca="1" si="485"/>
        <v/>
      </c>
      <c r="AX922" s="121" t="str">
        <f t="shared" ca="1" si="486"/>
        <v/>
      </c>
      <c r="AY922" s="53" t="str">
        <f t="shared" ca="1" si="487"/>
        <v/>
      </c>
      <c r="AZ922" t="str">
        <f t="shared" ca="1" si="488"/>
        <v/>
      </c>
      <c r="BA922" s="121" t="str">
        <f t="shared" ca="1" si="489"/>
        <v/>
      </c>
      <c r="BB922" s="53" t="str">
        <f t="shared" ca="1" si="490"/>
        <v/>
      </c>
      <c r="BC922" t="str">
        <f t="shared" ca="1" si="491"/>
        <v/>
      </c>
      <c r="BD922" s="121" t="str">
        <f t="shared" ca="1" si="492"/>
        <v/>
      </c>
      <c r="BE922" s="53" t="str">
        <f t="shared" ca="1" si="493"/>
        <v/>
      </c>
      <c r="BF922" t="str">
        <f t="shared" ca="1" si="494"/>
        <v/>
      </c>
      <c r="BG922" s="121" t="str">
        <f t="shared" ca="1" si="495"/>
        <v/>
      </c>
      <c r="BH922" s="53" t="str">
        <f t="shared" ca="1" si="496"/>
        <v/>
      </c>
    </row>
    <row r="923" spans="1:60" ht="15.75" thickBot="1" x14ac:dyDescent="0.3">
      <c r="A923" s="48"/>
      <c r="B923" s="48"/>
      <c r="C923" s="48"/>
      <c r="D923" s="48"/>
      <c r="E923" s="48"/>
      <c r="F923" s="48"/>
      <c r="G923" s="48"/>
      <c r="H923" s="48"/>
      <c r="I923" s="48"/>
      <c r="J923" s="220" t="str">
        <f>IF(ISBLANK($G923),"",VLOOKUP($G923,'Chp 3 - Condition Assessment'!$N$5:$R$1000,4,FALSE))</f>
        <v/>
      </c>
      <c r="K923" s="105" t="str">
        <f>IF(ISBLANK($G923),"",VLOOKUP($G923,'Chp 3 - Condition Assessment'!$N$5:$R$1000,5,FALSE))</f>
        <v/>
      </c>
      <c r="L923" s="32" t="str">
        <f t="shared" si="476"/>
        <v xml:space="preserve">  </v>
      </c>
      <c r="P923" t="b">
        <f t="shared" si="471"/>
        <v>0</v>
      </c>
      <c r="Q923" t="str">
        <f t="shared" si="473"/>
        <v/>
      </c>
      <c r="R923" s="53" t="str">
        <f t="shared" si="498"/>
        <v/>
      </c>
      <c r="S923" s="108" t="str">
        <f t="shared" si="499"/>
        <v/>
      </c>
      <c r="T923" s="81" t="str">
        <f t="shared" si="500"/>
        <v/>
      </c>
      <c r="U923" s="105" t="str">
        <f t="shared" ca="1" si="497"/>
        <v/>
      </c>
      <c r="V923" s="105" t="str">
        <f t="shared" ca="1" si="497"/>
        <v/>
      </c>
      <c r="W923" s="105" t="str">
        <f t="shared" ca="1" si="497"/>
        <v/>
      </c>
      <c r="X923" s="105" t="str">
        <f t="shared" ca="1" si="497"/>
        <v/>
      </c>
      <c r="Y923" s="105" t="str">
        <f t="shared" ca="1" si="497"/>
        <v/>
      </c>
      <c r="AB923" s="111" t="str">
        <f t="shared" si="468"/>
        <v xml:space="preserve"> </v>
      </c>
      <c r="AC923" s="135"/>
      <c r="AD923" s="136"/>
      <c r="AE923" s="118" t="str">
        <f t="shared" si="477"/>
        <v/>
      </c>
      <c r="AF923" s="135"/>
      <c r="AG923" s="136"/>
      <c r="AH923" s="118" t="str">
        <f t="shared" si="478"/>
        <v/>
      </c>
      <c r="AI923" s="135"/>
      <c r="AJ923" s="136"/>
      <c r="AK923" s="118" t="str">
        <f t="shared" si="479"/>
        <v/>
      </c>
      <c r="AL923" s="135"/>
      <c r="AM923" s="136"/>
      <c r="AN923" s="118" t="str">
        <f t="shared" si="480"/>
        <v/>
      </c>
      <c r="AO923" s="135"/>
      <c r="AP923" s="136"/>
      <c r="AQ923" s="118" t="str">
        <f t="shared" si="481"/>
        <v/>
      </c>
      <c r="AT923" s="111" t="str">
        <f t="shared" si="482"/>
        <v xml:space="preserve"> </v>
      </c>
      <c r="AU923" t="str">
        <f t="shared" ca="1" si="483"/>
        <v/>
      </c>
      <c r="AV923" s="53" t="str">
        <f t="shared" ca="1" si="484"/>
        <v/>
      </c>
      <c r="AW923" t="str">
        <f t="shared" ca="1" si="485"/>
        <v/>
      </c>
      <c r="AX923" s="121" t="str">
        <f t="shared" ca="1" si="486"/>
        <v/>
      </c>
      <c r="AY923" s="53" t="str">
        <f t="shared" ca="1" si="487"/>
        <v/>
      </c>
      <c r="AZ923" t="str">
        <f t="shared" ca="1" si="488"/>
        <v/>
      </c>
      <c r="BA923" s="121" t="str">
        <f t="shared" ca="1" si="489"/>
        <v/>
      </c>
      <c r="BB923" s="53" t="str">
        <f t="shared" ca="1" si="490"/>
        <v/>
      </c>
      <c r="BC923" t="str">
        <f t="shared" ca="1" si="491"/>
        <v/>
      </c>
      <c r="BD923" s="121" t="str">
        <f t="shared" ca="1" si="492"/>
        <v/>
      </c>
      <c r="BE923" s="53" t="str">
        <f t="shared" ca="1" si="493"/>
        <v/>
      </c>
      <c r="BF923" t="str">
        <f t="shared" ca="1" si="494"/>
        <v/>
      </c>
      <c r="BG923" s="121" t="str">
        <f t="shared" ca="1" si="495"/>
        <v/>
      </c>
      <c r="BH923" s="53" t="str">
        <f t="shared" ca="1" si="496"/>
        <v/>
      </c>
    </row>
    <row r="924" spans="1:60" ht="15.75" thickBot="1" x14ac:dyDescent="0.3">
      <c r="A924" s="48"/>
      <c r="B924" s="48"/>
      <c r="C924" s="48"/>
      <c r="D924" s="48"/>
      <c r="E924" s="48"/>
      <c r="F924" s="48"/>
      <c r="G924" s="48"/>
      <c r="H924" s="48"/>
      <c r="I924" s="48"/>
      <c r="J924" s="220" t="str">
        <f>IF(ISBLANK($G924),"",VLOOKUP($G924,'Chp 3 - Condition Assessment'!$N$5:$R$1000,4,FALSE))</f>
        <v/>
      </c>
      <c r="K924" s="105" t="str">
        <f>IF(ISBLANK($G924),"",VLOOKUP($G924,'Chp 3 - Condition Assessment'!$N$5:$R$1000,5,FALSE))</f>
        <v/>
      </c>
      <c r="L924" s="32" t="str">
        <f t="shared" si="476"/>
        <v xml:space="preserve">  </v>
      </c>
      <c r="P924" t="b">
        <f t="shared" si="471"/>
        <v>0</v>
      </c>
      <c r="Q924" t="str">
        <f t="shared" si="473"/>
        <v/>
      </c>
      <c r="R924" s="53" t="str">
        <f t="shared" si="498"/>
        <v/>
      </c>
      <c r="S924" s="108" t="str">
        <f t="shared" si="499"/>
        <v/>
      </c>
      <c r="T924" s="81" t="str">
        <f t="shared" si="500"/>
        <v/>
      </c>
      <c r="U924" s="105" t="str">
        <f t="shared" ca="1" si="497"/>
        <v/>
      </c>
      <c r="V924" s="105" t="str">
        <f t="shared" ca="1" si="497"/>
        <v/>
      </c>
      <c r="W924" s="105" t="str">
        <f t="shared" ca="1" si="497"/>
        <v/>
      </c>
      <c r="X924" s="105" t="str">
        <f t="shared" ca="1" si="497"/>
        <v/>
      </c>
      <c r="Y924" s="105" t="str">
        <f t="shared" ca="1" si="497"/>
        <v/>
      </c>
      <c r="AB924" s="111" t="str">
        <f t="shared" si="468"/>
        <v xml:space="preserve"> </v>
      </c>
      <c r="AC924" s="135"/>
      <c r="AD924" s="136"/>
      <c r="AE924" s="118" t="str">
        <f t="shared" si="477"/>
        <v/>
      </c>
      <c r="AF924" s="135"/>
      <c r="AG924" s="136"/>
      <c r="AH924" s="118" t="str">
        <f t="shared" si="478"/>
        <v/>
      </c>
      <c r="AI924" s="135"/>
      <c r="AJ924" s="136"/>
      <c r="AK924" s="118" t="str">
        <f t="shared" si="479"/>
        <v/>
      </c>
      <c r="AL924" s="135"/>
      <c r="AM924" s="136"/>
      <c r="AN924" s="118" t="str">
        <f t="shared" si="480"/>
        <v/>
      </c>
      <c r="AO924" s="135"/>
      <c r="AP924" s="136"/>
      <c r="AQ924" s="118" t="str">
        <f t="shared" si="481"/>
        <v/>
      </c>
      <c r="AT924" s="111" t="str">
        <f t="shared" si="482"/>
        <v xml:space="preserve"> </v>
      </c>
      <c r="AU924" t="str">
        <f t="shared" ca="1" si="483"/>
        <v/>
      </c>
      <c r="AV924" s="53" t="str">
        <f t="shared" ca="1" si="484"/>
        <v/>
      </c>
      <c r="AW924" t="str">
        <f t="shared" ca="1" si="485"/>
        <v/>
      </c>
      <c r="AX924" s="121" t="str">
        <f t="shared" ca="1" si="486"/>
        <v/>
      </c>
      <c r="AY924" s="53" t="str">
        <f t="shared" ca="1" si="487"/>
        <v/>
      </c>
      <c r="AZ924" t="str">
        <f t="shared" ca="1" si="488"/>
        <v/>
      </c>
      <c r="BA924" s="121" t="str">
        <f t="shared" ca="1" si="489"/>
        <v/>
      </c>
      <c r="BB924" s="53" t="str">
        <f t="shared" ca="1" si="490"/>
        <v/>
      </c>
      <c r="BC924" t="str">
        <f t="shared" ca="1" si="491"/>
        <v/>
      </c>
      <c r="BD924" s="121" t="str">
        <f t="shared" ca="1" si="492"/>
        <v/>
      </c>
      <c r="BE924" s="53" t="str">
        <f t="shared" ca="1" si="493"/>
        <v/>
      </c>
      <c r="BF924" t="str">
        <f t="shared" ca="1" si="494"/>
        <v/>
      </c>
      <c r="BG924" s="121" t="str">
        <f t="shared" ca="1" si="495"/>
        <v/>
      </c>
      <c r="BH924" s="53" t="str">
        <f t="shared" ca="1" si="496"/>
        <v/>
      </c>
    </row>
    <row r="925" spans="1:60" ht="15.75" thickBot="1" x14ac:dyDescent="0.3">
      <c r="A925" s="48"/>
      <c r="B925" s="48"/>
      <c r="C925" s="48"/>
      <c r="D925" s="48"/>
      <c r="E925" s="48"/>
      <c r="F925" s="48"/>
      <c r="G925" s="48"/>
      <c r="H925" s="48"/>
      <c r="I925" s="48"/>
      <c r="J925" s="220" t="str">
        <f>IF(ISBLANK($G925),"",VLOOKUP($G925,'Chp 3 - Condition Assessment'!$N$5:$R$1000,4,FALSE))</f>
        <v/>
      </c>
      <c r="K925" s="105" t="str">
        <f>IF(ISBLANK($G925),"",VLOOKUP($G925,'Chp 3 - Condition Assessment'!$N$5:$R$1000,5,FALSE))</f>
        <v/>
      </c>
      <c r="L925" s="32" t="str">
        <f t="shared" si="476"/>
        <v xml:space="preserve">  </v>
      </c>
      <c r="P925" t="b">
        <f t="shared" si="471"/>
        <v>0</v>
      </c>
      <c r="Q925" t="str">
        <f t="shared" si="473"/>
        <v/>
      </c>
      <c r="R925" s="53" t="str">
        <f t="shared" si="498"/>
        <v/>
      </c>
      <c r="S925" s="108" t="str">
        <f t="shared" si="499"/>
        <v/>
      </c>
      <c r="T925" s="81" t="str">
        <f t="shared" si="500"/>
        <v/>
      </c>
      <c r="U925" s="105" t="str">
        <f t="shared" ca="1" si="497"/>
        <v/>
      </c>
      <c r="V925" s="105" t="str">
        <f t="shared" ca="1" si="497"/>
        <v/>
      </c>
      <c r="W925" s="105" t="str">
        <f t="shared" ca="1" si="497"/>
        <v/>
      </c>
      <c r="X925" s="105" t="str">
        <f t="shared" ca="1" si="497"/>
        <v/>
      </c>
      <c r="Y925" s="105" t="str">
        <f t="shared" ca="1" si="497"/>
        <v/>
      </c>
      <c r="AB925" s="111" t="str">
        <f t="shared" ref="AB925:AB988" si="501">IF(OR(ISBLANK(O925),O925="Grand Total")," ",O925)</f>
        <v xml:space="preserve"> </v>
      </c>
      <c r="AC925" s="135"/>
      <c r="AD925" s="136"/>
      <c r="AE925" s="118" t="str">
        <f t="shared" si="477"/>
        <v/>
      </c>
      <c r="AF925" s="135"/>
      <c r="AG925" s="136"/>
      <c r="AH925" s="118" t="str">
        <f t="shared" si="478"/>
        <v/>
      </c>
      <c r="AI925" s="135"/>
      <c r="AJ925" s="136"/>
      <c r="AK925" s="118" t="str">
        <f t="shared" si="479"/>
        <v/>
      </c>
      <c r="AL925" s="135"/>
      <c r="AM925" s="136"/>
      <c r="AN925" s="118" t="str">
        <f t="shared" si="480"/>
        <v/>
      </c>
      <c r="AO925" s="135"/>
      <c r="AP925" s="136"/>
      <c r="AQ925" s="118" t="str">
        <f t="shared" si="481"/>
        <v/>
      </c>
      <c r="AT925" s="111" t="str">
        <f t="shared" si="482"/>
        <v xml:space="preserve"> </v>
      </c>
      <c r="AU925" t="str">
        <f t="shared" ca="1" si="483"/>
        <v/>
      </c>
      <c r="AV925" s="53" t="str">
        <f t="shared" ca="1" si="484"/>
        <v/>
      </c>
      <c r="AW925" t="str">
        <f t="shared" ca="1" si="485"/>
        <v/>
      </c>
      <c r="AX925" s="121" t="str">
        <f t="shared" ca="1" si="486"/>
        <v/>
      </c>
      <c r="AY925" s="53" t="str">
        <f t="shared" ca="1" si="487"/>
        <v/>
      </c>
      <c r="AZ925" t="str">
        <f t="shared" ca="1" si="488"/>
        <v/>
      </c>
      <c r="BA925" s="121" t="str">
        <f t="shared" ca="1" si="489"/>
        <v/>
      </c>
      <c r="BB925" s="53" t="str">
        <f t="shared" ca="1" si="490"/>
        <v/>
      </c>
      <c r="BC925" t="str">
        <f t="shared" ca="1" si="491"/>
        <v/>
      </c>
      <c r="BD925" s="121" t="str">
        <f t="shared" ca="1" si="492"/>
        <v/>
      </c>
      <c r="BE925" s="53" t="str">
        <f t="shared" ca="1" si="493"/>
        <v/>
      </c>
      <c r="BF925" t="str">
        <f t="shared" ca="1" si="494"/>
        <v/>
      </c>
      <c r="BG925" s="121" t="str">
        <f t="shared" ca="1" si="495"/>
        <v/>
      </c>
      <c r="BH925" s="53" t="str">
        <f t="shared" ca="1" si="496"/>
        <v/>
      </c>
    </row>
    <row r="926" spans="1:60" ht="15.75" thickBot="1" x14ac:dyDescent="0.3">
      <c r="A926" s="48"/>
      <c r="B926" s="48"/>
      <c r="C926" s="48"/>
      <c r="D926" s="48"/>
      <c r="E926" s="48"/>
      <c r="F926" s="48"/>
      <c r="G926" s="48"/>
      <c r="H926" s="48"/>
      <c r="I926" s="48"/>
      <c r="J926" s="220" t="str">
        <f>IF(ISBLANK($G926),"",VLOOKUP($G926,'Chp 3 - Condition Assessment'!$N$5:$R$1000,4,FALSE))</f>
        <v/>
      </c>
      <c r="K926" s="105" t="str">
        <f>IF(ISBLANK($G926),"",VLOOKUP($G926,'Chp 3 - Condition Assessment'!$N$5:$R$1000,5,FALSE))</f>
        <v/>
      </c>
      <c r="L926" s="32" t="str">
        <f t="shared" si="476"/>
        <v xml:space="preserve">  </v>
      </c>
      <c r="P926" t="b">
        <f t="shared" si="471"/>
        <v>0</v>
      </c>
      <c r="Q926" t="str">
        <f t="shared" si="473"/>
        <v/>
      </c>
      <c r="R926" s="53" t="str">
        <f t="shared" si="498"/>
        <v/>
      </c>
      <c r="S926" s="108" t="str">
        <f t="shared" si="499"/>
        <v/>
      </c>
      <c r="T926" s="81" t="str">
        <f t="shared" si="500"/>
        <v/>
      </c>
      <c r="U926" s="105" t="str">
        <f t="shared" ref="U926:Y935" ca="1" si="502">IFERROR(IF((U$10-$S926)&lt;=$T926,$Q926,0),"")</f>
        <v/>
      </c>
      <c r="V926" s="105" t="str">
        <f t="shared" ca="1" si="502"/>
        <v/>
      </c>
      <c r="W926" s="105" t="str">
        <f t="shared" ca="1" si="502"/>
        <v/>
      </c>
      <c r="X926" s="105" t="str">
        <f t="shared" ca="1" si="502"/>
        <v/>
      </c>
      <c r="Y926" s="105" t="str">
        <f t="shared" ca="1" si="502"/>
        <v/>
      </c>
      <c r="AB926" s="111" t="str">
        <f t="shared" si="501"/>
        <v xml:space="preserve"> </v>
      </c>
      <c r="AC926" s="135"/>
      <c r="AD926" s="136"/>
      <c r="AE926" s="118" t="str">
        <f t="shared" si="477"/>
        <v/>
      </c>
      <c r="AF926" s="135"/>
      <c r="AG926" s="136"/>
      <c r="AH926" s="118" t="str">
        <f t="shared" si="478"/>
        <v/>
      </c>
      <c r="AI926" s="135"/>
      <c r="AJ926" s="136"/>
      <c r="AK926" s="118" t="str">
        <f t="shared" si="479"/>
        <v/>
      </c>
      <c r="AL926" s="135"/>
      <c r="AM926" s="136"/>
      <c r="AN926" s="118" t="str">
        <f t="shared" si="480"/>
        <v/>
      </c>
      <c r="AO926" s="135"/>
      <c r="AP926" s="136"/>
      <c r="AQ926" s="118" t="str">
        <f t="shared" si="481"/>
        <v/>
      </c>
      <c r="AT926" s="111" t="str">
        <f t="shared" si="482"/>
        <v xml:space="preserve"> </v>
      </c>
      <c r="AU926" t="str">
        <f t="shared" ca="1" si="483"/>
        <v/>
      </c>
      <c r="AV926" s="53" t="str">
        <f t="shared" ca="1" si="484"/>
        <v/>
      </c>
      <c r="AW926" t="str">
        <f t="shared" ca="1" si="485"/>
        <v/>
      </c>
      <c r="AX926" s="121" t="str">
        <f t="shared" ca="1" si="486"/>
        <v/>
      </c>
      <c r="AY926" s="53" t="str">
        <f t="shared" ca="1" si="487"/>
        <v/>
      </c>
      <c r="AZ926" t="str">
        <f t="shared" ca="1" si="488"/>
        <v/>
      </c>
      <c r="BA926" s="121" t="str">
        <f t="shared" ca="1" si="489"/>
        <v/>
      </c>
      <c r="BB926" s="53" t="str">
        <f t="shared" ca="1" si="490"/>
        <v/>
      </c>
      <c r="BC926" t="str">
        <f t="shared" ca="1" si="491"/>
        <v/>
      </c>
      <c r="BD926" s="121" t="str">
        <f t="shared" ca="1" si="492"/>
        <v/>
      </c>
      <c r="BE926" s="53" t="str">
        <f t="shared" ca="1" si="493"/>
        <v/>
      </c>
      <c r="BF926" t="str">
        <f t="shared" ca="1" si="494"/>
        <v/>
      </c>
      <c r="BG926" s="121" t="str">
        <f t="shared" ca="1" si="495"/>
        <v/>
      </c>
      <c r="BH926" s="53" t="str">
        <f t="shared" ca="1" si="496"/>
        <v/>
      </c>
    </row>
    <row r="927" spans="1:60" ht="15.75" thickBot="1" x14ac:dyDescent="0.3">
      <c r="A927" s="48"/>
      <c r="B927" s="48"/>
      <c r="C927" s="48"/>
      <c r="D927" s="48"/>
      <c r="E927" s="48"/>
      <c r="F927" s="48"/>
      <c r="G927" s="48"/>
      <c r="H927" s="48"/>
      <c r="I927" s="48"/>
      <c r="J927" s="220" t="str">
        <f>IF(ISBLANK($G927),"",VLOOKUP($G927,'Chp 3 - Condition Assessment'!$N$5:$R$1000,4,FALSE))</f>
        <v/>
      </c>
      <c r="K927" s="105" t="str">
        <f>IF(ISBLANK($G927),"",VLOOKUP($G927,'Chp 3 - Condition Assessment'!$N$5:$R$1000,5,FALSE))</f>
        <v/>
      </c>
      <c r="L927" s="32" t="str">
        <f t="shared" si="476"/>
        <v xml:space="preserve">  </v>
      </c>
      <c r="P927" t="b">
        <f t="shared" si="471"/>
        <v>0</v>
      </c>
      <c r="Q927" t="str">
        <f t="shared" si="473"/>
        <v/>
      </c>
      <c r="R927" s="53" t="str">
        <f t="shared" si="498"/>
        <v/>
      </c>
      <c r="S927" s="108" t="str">
        <f t="shared" si="499"/>
        <v/>
      </c>
      <c r="T927" s="81" t="str">
        <f t="shared" si="500"/>
        <v/>
      </c>
      <c r="U927" s="105" t="str">
        <f t="shared" ca="1" si="502"/>
        <v/>
      </c>
      <c r="V927" s="105" t="str">
        <f t="shared" ca="1" si="502"/>
        <v/>
      </c>
      <c r="W927" s="105" t="str">
        <f t="shared" ca="1" si="502"/>
        <v/>
      </c>
      <c r="X927" s="105" t="str">
        <f t="shared" ca="1" si="502"/>
        <v/>
      </c>
      <c r="Y927" s="105" t="str">
        <f t="shared" ca="1" si="502"/>
        <v/>
      </c>
      <c r="AB927" s="111" t="str">
        <f t="shared" si="501"/>
        <v xml:space="preserve"> </v>
      </c>
      <c r="AC927" s="135"/>
      <c r="AD927" s="136"/>
      <c r="AE927" s="118" t="str">
        <f t="shared" si="477"/>
        <v/>
      </c>
      <c r="AF927" s="135"/>
      <c r="AG927" s="136"/>
      <c r="AH927" s="118" t="str">
        <f t="shared" si="478"/>
        <v/>
      </c>
      <c r="AI927" s="135"/>
      <c r="AJ927" s="136"/>
      <c r="AK927" s="118" t="str">
        <f t="shared" si="479"/>
        <v/>
      </c>
      <c r="AL927" s="135"/>
      <c r="AM927" s="136"/>
      <c r="AN927" s="118" t="str">
        <f t="shared" si="480"/>
        <v/>
      </c>
      <c r="AO927" s="135"/>
      <c r="AP927" s="136"/>
      <c r="AQ927" s="118" t="str">
        <f t="shared" si="481"/>
        <v/>
      </c>
      <c r="AT927" s="111" t="str">
        <f t="shared" si="482"/>
        <v xml:space="preserve"> </v>
      </c>
      <c r="AU927" t="str">
        <f t="shared" ca="1" si="483"/>
        <v/>
      </c>
      <c r="AV927" s="53" t="str">
        <f t="shared" ca="1" si="484"/>
        <v/>
      </c>
      <c r="AW927" t="str">
        <f t="shared" ca="1" si="485"/>
        <v/>
      </c>
      <c r="AX927" s="121" t="str">
        <f t="shared" ca="1" si="486"/>
        <v/>
      </c>
      <c r="AY927" s="53" t="str">
        <f t="shared" ca="1" si="487"/>
        <v/>
      </c>
      <c r="AZ927" t="str">
        <f t="shared" ca="1" si="488"/>
        <v/>
      </c>
      <c r="BA927" s="121" t="str">
        <f t="shared" ca="1" si="489"/>
        <v/>
      </c>
      <c r="BB927" s="53" t="str">
        <f t="shared" ca="1" si="490"/>
        <v/>
      </c>
      <c r="BC927" t="str">
        <f t="shared" ca="1" si="491"/>
        <v/>
      </c>
      <c r="BD927" s="121" t="str">
        <f t="shared" ca="1" si="492"/>
        <v/>
      </c>
      <c r="BE927" s="53" t="str">
        <f t="shared" ca="1" si="493"/>
        <v/>
      </c>
      <c r="BF927" t="str">
        <f t="shared" ca="1" si="494"/>
        <v/>
      </c>
      <c r="BG927" s="121" t="str">
        <f t="shared" ca="1" si="495"/>
        <v/>
      </c>
      <c r="BH927" s="53" t="str">
        <f t="shared" ca="1" si="496"/>
        <v/>
      </c>
    </row>
    <row r="928" spans="1:60" ht="15.75" thickBot="1" x14ac:dyDescent="0.3">
      <c r="A928" s="48"/>
      <c r="B928" s="48"/>
      <c r="C928" s="48"/>
      <c r="D928" s="48"/>
      <c r="E928" s="48"/>
      <c r="F928" s="48"/>
      <c r="G928" s="48"/>
      <c r="H928" s="48"/>
      <c r="I928" s="48"/>
      <c r="J928" s="220" t="str">
        <f>IF(ISBLANK($G928),"",VLOOKUP($G928,'Chp 3 - Condition Assessment'!$N$5:$R$1000,4,FALSE))</f>
        <v/>
      </c>
      <c r="K928" s="105" t="str">
        <f>IF(ISBLANK($G928),"",VLOOKUP($G928,'Chp 3 - Condition Assessment'!$N$5:$R$1000,5,FALSE))</f>
        <v/>
      </c>
      <c r="L928" s="32" t="str">
        <f t="shared" si="476"/>
        <v xml:space="preserve">  </v>
      </c>
      <c r="P928" t="b">
        <f t="shared" si="471"/>
        <v>0</v>
      </c>
      <c r="Q928" t="str">
        <f t="shared" si="473"/>
        <v/>
      </c>
      <c r="R928" s="53" t="str">
        <f t="shared" si="498"/>
        <v/>
      </c>
      <c r="S928" s="108" t="str">
        <f t="shared" si="499"/>
        <v/>
      </c>
      <c r="T928" s="81" t="str">
        <f t="shared" si="500"/>
        <v/>
      </c>
      <c r="U928" s="105" t="str">
        <f t="shared" ca="1" si="502"/>
        <v/>
      </c>
      <c r="V928" s="105" t="str">
        <f t="shared" ca="1" si="502"/>
        <v/>
      </c>
      <c r="W928" s="105" t="str">
        <f t="shared" ca="1" si="502"/>
        <v/>
      </c>
      <c r="X928" s="105" t="str">
        <f t="shared" ca="1" si="502"/>
        <v/>
      </c>
      <c r="Y928" s="105" t="str">
        <f t="shared" ca="1" si="502"/>
        <v/>
      </c>
      <c r="AB928" s="111" t="str">
        <f t="shared" si="501"/>
        <v xml:space="preserve"> </v>
      </c>
      <c r="AC928" s="135"/>
      <c r="AD928" s="136"/>
      <c r="AE928" s="118" t="str">
        <f t="shared" si="477"/>
        <v/>
      </c>
      <c r="AF928" s="135"/>
      <c r="AG928" s="136"/>
      <c r="AH928" s="118" t="str">
        <f t="shared" si="478"/>
        <v/>
      </c>
      <c r="AI928" s="135"/>
      <c r="AJ928" s="136"/>
      <c r="AK928" s="118" t="str">
        <f t="shared" si="479"/>
        <v/>
      </c>
      <c r="AL928" s="135"/>
      <c r="AM928" s="136"/>
      <c r="AN928" s="118" t="str">
        <f t="shared" si="480"/>
        <v/>
      </c>
      <c r="AO928" s="135"/>
      <c r="AP928" s="136"/>
      <c r="AQ928" s="118" t="str">
        <f t="shared" si="481"/>
        <v/>
      </c>
      <c r="AT928" s="111" t="str">
        <f t="shared" si="482"/>
        <v xml:space="preserve"> </v>
      </c>
      <c r="AU928" t="str">
        <f t="shared" ca="1" si="483"/>
        <v/>
      </c>
      <c r="AV928" s="53" t="str">
        <f t="shared" ca="1" si="484"/>
        <v/>
      </c>
      <c r="AW928" t="str">
        <f t="shared" ca="1" si="485"/>
        <v/>
      </c>
      <c r="AX928" s="121" t="str">
        <f t="shared" ca="1" si="486"/>
        <v/>
      </c>
      <c r="AY928" s="53" t="str">
        <f t="shared" ca="1" si="487"/>
        <v/>
      </c>
      <c r="AZ928" t="str">
        <f t="shared" ca="1" si="488"/>
        <v/>
      </c>
      <c r="BA928" s="121" t="str">
        <f t="shared" ca="1" si="489"/>
        <v/>
      </c>
      <c r="BB928" s="53" t="str">
        <f t="shared" ca="1" si="490"/>
        <v/>
      </c>
      <c r="BC928" t="str">
        <f t="shared" ca="1" si="491"/>
        <v/>
      </c>
      <c r="BD928" s="121" t="str">
        <f t="shared" ca="1" si="492"/>
        <v/>
      </c>
      <c r="BE928" s="53" t="str">
        <f t="shared" ca="1" si="493"/>
        <v/>
      </c>
      <c r="BF928" t="str">
        <f t="shared" ca="1" si="494"/>
        <v/>
      </c>
      <c r="BG928" s="121" t="str">
        <f t="shared" ca="1" si="495"/>
        <v/>
      </c>
      <c r="BH928" s="53" t="str">
        <f t="shared" ca="1" si="496"/>
        <v/>
      </c>
    </row>
    <row r="929" spans="1:60" ht="15.75" thickBot="1" x14ac:dyDescent="0.3">
      <c r="A929" s="48"/>
      <c r="B929" s="48"/>
      <c r="C929" s="48"/>
      <c r="D929" s="48"/>
      <c r="E929" s="48"/>
      <c r="F929" s="48"/>
      <c r="G929" s="48"/>
      <c r="H929" s="48"/>
      <c r="I929" s="48"/>
      <c r="J929" s="220" t="str">
        <f>IF(ISBLANK($G929),"",VLOOKUP($G929,'Chp 3 - Condition Assessment'!$N$5:$R$1000,4,FALSE))</f>
        <v/>
      </c>
      <c r="K929" s="105" t="str">
        <f>IF(ISBLANK($G929),"",VLOOKUP($G929,'Chp 3 - Condition Assessment'!$N$5:$R$1000,5,FALSE))</f>
        <v/>
      </c>
      <c r="L929" s="32" t="str">
        <f t="shared" si="476"/>
        <v xml:space="preserve">  </v>
      </c>
      <c r="P929" t="b">
        <f t="shared" si="471"/>
        <v>0</v>
      </c>
      <c r="Q929" t="str">
        <f t="shared" si="473"/>
        <v/>
      </c>
      <c r="R929" s="53" t="str">
        <f t="shared" si="498"/>
        <v/>
      </c>
      <c r="S929" s="108" t="str">
        <f t="shared" si="499"/>
        <v/>
      </c>
      <c r="T929" s="81" t="str">
        <f t="shared" si="500"/>
        <v/>
      </c>
      <c r="U929" s="105" t="str">
        <f t="shared" ca="1" si="502"/>
        <v/>
      </c>
      <c r="V929" s="105" t="str">
        <f t="shared" ca="1" si="502"/>
        <v/>
      </c>
      <c r="W929" s="105" t="str">
        <f t="shared" ca="1" si="502"/>
        <v/>
      </c>
      <c r="X929" s="105" t="str">
        <f t="shared" ca="1" si="502"/>
        <v/>
      </c>
      <c r="Y929" s="105" t="str">
        <f t="shared" ca="1" si="502"/>
        <v/>
      </c>
      <c r="AB929" s="111" t="str">
        <f t="shared" si="501"/>
        <v xml:space="preserve"> </v>
      </c>
      <c r="AC929" s="135"/>
      <c r="AD929" s="136"/>
      <c r="AE929" s="118" t="str">
        <f t="shared" si="477"/>
        <v/>
      </c>
      <c r="AF929" s="135"/>
      <c r="AG929" s="136"/>
      <c r="AH929" s="118" t="str">
        <f t="shared" si="478"/>
        <v/>
      </c>
      <c r="AI929" s="135"/>
      <c r="AJ929" s="136"/>
      <c r="AK929" s="118" t="str">
        <f t="shared" si="479"/>
        <v/>
      </c>
      <c r="AL929" s="135"/>
      <c r="AM929" s="136"/>
      <c r="AN929" s="118" t="str">
        <f t="shared" si="480"/>
        <v/>
      </c>
      <c r="AO929" s="135"/>
      <c r="AP929" s="136"/>
      <c r="AQ929" s="118" t="str">
        <f t="shared" si="481"/>
        <v/>
      </c>
      <c r="AT929" s="111" t="str">
        <f t="shared" si="482"/>
        <v xml:space="preserve"> </v>
      </c>
      <c r="AU929" t="str">
        <f t="shared" ca="1" si="483"/>
        <v/>
      </c>
      <c r="AV929" s="53" t="str">
        <f t="shared" ca="1" si="484"/>
        <v/>
      </c>
      <c r="AW929" t="str">
        <f t="shared" ca="1" si="485"/>
        <v/>
      </c>
      <c r="AX929" s="121" t="str">
        <f t="shared" ca="1" si="486"/>
        <v/>
      </c>
      <c r="AY929" s="53" t="str">
        <f t="shared" ca="1" si="487"/>
        <v/>
      </c>
      <c r="AZ929" t="str">
        <f t="shared" ca="1" si="488"/>
        <v/>
      </c>
      <c r="BA929" s="121" t="str">
        <f t="shared" ca="1" si="489"/>
        <v/>
      </c>
      <c r="BB929" s="53" t="str">
        <f t="shared" ca="1" si="490"/>
        <v/>
      </c>
      <c r="BC929" t="str">
        <f t="shared" ca="1" si="491"/>
        <v/>
      </c>
      <c r="BD929" s="121" t="str">
        <f t="shared" ca="1" si="492"/>
        <v/>
      </c>
      <c r="BE929" s="53" t="str">
        <f t="shared" ca="1" si="493"/>
        <v/>
      </c>
      <c r="BF929" t="str">
        <f t="shared" ca="1" si="494"/>
        <v/>
      </c>
      <c r="BG929" s="121" t="str">
        <f t="shared" ca="1" si="495"/>
        <v/>
      </c>
      <c r="BH929" s="53" t="str">
        <f t="shared" ca="1" si="496"/>
        <v/>
      </c>
    </row>
    <row r="930" spans="1:60" ht="15.75" thickBot="1" x14ac:dyDescent="0.3">
      <c r="A930" s="48"/>
      <c r="B930" s="48"/>
      <c r="C930" s="48"/>
      <c r="D930" s="48"/>
      <c r="E930" s="48"/>
      <c r="F930" s="48"/>
      <c r="G930" s="48"/>
      <c r="H930" s="48"/>
      <c r="I930" s="48"/>
      <c r="J930" s="220" t="str">
        <f>IF(ISBLANK($G930),"",VLOOKUP($G930,'Chp 3 - Condition Assessment'!$N$5:$R$1000,4,FALSE))</f>
        <v/>
      </c>
      <c r="K930" s="105" t="str">
        <f>IF(ISBLANK($G930),"",VLOOKUP($G930,'Chp 3 - Condition Assessment'!$N$5:$R$1000,5,FALSE))</f>
        <v/>
      </c>
      <c r="L930" s="32" t="str">
        <f t="shared" si="476"/>
        <v xml:space="preserve">  </v>
      </c>
      <c r="P930" t="b">
        <f t="shared" si="471"/>
        <v>0</v>
      </c>
      <c r="Q930" t="str">
        <f t="shared" si="473"/>
        <v/>
      </c>
      <c r="R930" s="53" t="str">
        <f t="shared" si="498"/>
        <v/>
      </c>
      <c r="S930" s="108" t="str">
        <f t="shared" si="499"/>
        <v/>
      </c>
      <c r="T930" s="81" t="str">
        <f t="shared" si="500"/>
        <v/>
      </c>
      <c r="U930" s="105" t="str">
        <f t="shared" ca="1" si="502"/>
        <v/>
      </c>
      <c r="V930" s="105" t="str">
        <f t="shared" ca="1" si="502"/>
        <v/>
      </c>
      <c r="W930" s="105" t="str">
        <f t="shared" ca="1" si="502"/>
        <v/>
      </c>
      <c r="X930" s="105" t="str">
        <f t="shared" ca="1" si="502"/>
        <v/>
      </c>
      <c r="Y930" s="105" t="str">
        <f t="shared" ca="1" si="502"/>
        <v/>
      </c>
      <c r="AB930" s="111" t="str">
        <f t="shared" si="501"/>
        <v xml:space="preserve"> </v>
      </c>
      <c r="AC930" s="135"/>
      <c r="AD930" s="136"/>
      <c r="AE930" s="118" t="str">
        <f t="shared" si="477"/>
        <v/>
      </c>
      <c r="AF930" s="135"/>
      <c r="AG930" s="136"/>
      <c r="AH930" s="118" t="str">
        <f t="shared" si="478"/>
        <v/>
      </c>
      <c r="AI930" s="135"/>
      <c r="AJ930" s="136"/>
      <c r="AK930" s="118" t="str">
        <f t="shared" si="479"/>
        <v/>
      </c>
      <c r="AL930" s="135"/>
      <c r="AM930" s="136"/>
      <c r="AN930" s="118" t="str">
        <f t="shared" si="480"/>
        <v/>
      </c>
      <c r="AO930" s="135"/>
      <c r="AP930" s="136"/>
      <c r="AQ930" s="118" t="str">
        <f t="shared" si="481"/>
        <v/>
      </c>
      <c r="AT930" s="111" t="str">
        <f t="shared" si="482"/>
        <v xml:space="preserve"> </v>
      </c>
      <c r="AU930" t="str">
        <f t="shared" ca="1" si="483"/>
        <v/>
      </c>
      <c r="AV930" s="53" t="str">
        <f t="shared" ca="1" si="484"/>
        <v/>
      </c>
      <c r="AW930" t="str">
        <f t="shared" ca="1" si="485"/>
        <v/>
      </c>
      <c r="AX930" s="121" t="str">
        <f t="shared" ca="1" si="486"/>
        <v/>
      </c>
      <c r="AY930" s="53" t="str">
        <f t="shared" ca="1" si="487"/>
        <v/>
      </c>
      <c r="AZ930" t="str">
        <f t="shared" ca="1" si="488"/>
        <v/>
      </c>
      <c r="BA930" s="121" t="str">
        <f t="shared" ca="1" si="489"/>
        <v/>
      </c>
      <c r="BB930" s="53" t="str">
        <f t="shared" ca="1" si="490"/>
        <v/>
      </c>
      <c r="BC930" t="str">
        <f t="shared" ca="1" si="491"/>
        <v/>
      </c>
      <c r="BD930" s="121" t="str">
        <f t="shared" ca="1" si="492"/>
        <v/>
      </c>
      <c r="BE930" s="53" t="str">
        <f t="shared" ca="1" si="493"/>
        <v/>
      </c>
      <c r="BF930" t="str">
        <f t="shared" ca="1" si="494"/>
        <v/>
      </c>
      <c r="BG930" s="121" t="str">
        <f t="shared" ca="1" si="495"/>
        <v/>
      </c>
      <c r="BH930" s="53" t="str">
        <f t="shared" ca="1" si="496"/>
        <v/>
      </c>
    </row>
    <row r="931" spans="1:60" ht="15.75" thickBot="1" x14ac:dyDescent="0.3">
      <c r="A931" s="48"/>
      <c r="B931" s="48"/>
      <c r="C931" s="48"/>
      <c r="D931" s="48"/>
      <c r="E931" s="48"/>
      <c r="F931" s="48"/>
      <c r="G931" s="48"/>
      <c r="H931" s="48"/>
      <c r="I931" s="48"/>
      <c r="J931" s="220" t="str">
        <f>IF(ISBLANK($G931),"",VLOOKUP($G931,'Chp 3 - Condition Assessment'!$N$5:$R$1000,4,FALSE))</f>
        <v/>
      </c>
      <c r="K931" s="105" t="str">
        <f>IF(ISBLANK($G931),"",VLOOKUP($G931,'Chp 3 - Condition Assessment'!$N$5:$R$1000,5,FALSE))</f>
        <v/>
      </c>
      <c r="L931" s="32" t="str">
        <f t="shared" si="476"/>
        <v xml:space="preserve">  </v>
      </c>
      <c r="P931" t="b">
        <f t="shared" si="471"/>
        <v>0</v>
      </c>
      <c r="Q931" t="str">
        <f t="shared" si="473"/>
        <v/>
      </c>
      <c r="R931" s="53" t="str">
        <f t="shared" si="498"/>
        <v/>
      </c>
      <c r="S931" s="108" t="str">
        <f t="shared" si="499"/>
        <v/>
      </c>
      <c r="T931" s="81" t="str">
        <f t="shared" si="500"/>
        <v/>
      </c>
      <c r="U931" s="105" t="str">
        <f t="shared" ca="1" si="502"/>
        <v/>
      </c>
      <c r="V931" s="105" t="str">
        <f t="shared" ca="1" si="502"/>
        <v/>
      </c>
      <c r="W931" s="105" t="str">
        <f t="shared" ca="1" si="502"/>
        <v/>
      </c>
      <c r="X931" s="105" t="str">
        <f t="shared" ca="1" si="502"/>
        <v/>
      </c>
      <c r="Y931" s="105" t="str">
        <f t="shared" ca="1" si="502"/>
        <v/>
      </c>
      <c r="AB931" s="111" t="str">
        <f t="shared" si="501"/>
        <v xml:space="preserve"> </v>
      </c>
      <c r="AC931" s="135"/>
      <c r="AD931" s="136"/>
      <c r="AE931" s="118" t="str">
        <f t="shared" si="477"/>
        <v/>
      </c>
      <c r="AF931" s="135"/>
      <c r="AG931" s="136"/>
      <c r="AH931" s="118" t="str">
        <f t="shared" si="478"/>
        <v/>
      </c>
      <c r="AI931" s="135"/>
      <c r="AJ931" s="136"/>
      <c r="AK931" s="118" t="str">
        <f t="shared" si="479"/>
        <v/>
      </c>
      <c r="AL931" s="135"/>
      <c r="AM931" s="136"/>
      <c r="AN931" s="118" t="str">
        <f t="shared" si="480"/>
        <v/>
      </c>
      <c r="AO931" s="135"/>
      <c r="AP931" s="136"/>
      <c r="AQ931" s="118" t="str">
        <f t="shared" si="481"/>
        <v/>
      </c>
      <c r="AT931" s="111" t="str">
        <f t="shared" si="482"/>
        <v xml:space="preserve"> </v>
      </c>
      <c r="AU931" t="str">
        <f t="shared" ca="1" si="483"/>
        <v/>
      </c>
      <c r="AV931" s="53" t="str">
        <f t="shared" ca="1" si="484"/>
        <v/>
      </c>
      <c r="AW931" t="str">
        <f t="shared" ca="1" si="485"/>
        <v/>
      </c>
      <c r="AX931" s="121" t="str">
        <f t="shared" ca="1" si="486"/>
        <v/>
      </c>
      <c r="AY931" s="53" t="str">
        <f t="shared" ca="1" si="487"/>
        <v/>
      </c>
      <c r="AZ931" t="str">
        <f t="shared" ca="1" si="488"/>
        <v/>
      </c>
      <c r="BA931" s="121" t="str">
        <f t="shared" ca="1" si="489"/>
        <v/>
      </c>
      <c r="BB931" s="53" t="str">
        <f t="shared" ca="1" si="490"/>
        <v/>
      </c>
      <c r="BC931" t="str">
        <f t="shared" ca="1" si="491"/>
        <v/>
      </c>
      <c r="BD931" s="121" t="str">
        <f t="shared" ca="1" si="492"/>
        <v/>
      </c>
      <c r="BE931" s="53" t="str">
        <f t="shared" ca="1" si="493"/>
        <v/>
      </c>
      <c r="BF931" t="str">
        <f t="shared" ca="1" si="494"/>
        <v/>
      </c>
      <c r="BG931" s="121" t="str">
        <f t="shared" ca="1" si="495"/>
        <v/>
      </c>
      <c r="BH931" s="53" t="str">
        <f t="shared" ca="1" si="496"/>
        <v/>
      </c>
    </row>
    <row r="932" spans="1:60" ht="15.75" thickBot="1" x14ac:dyDescent="0.3">
      <c r="A932" s="48"/>
      <c r="B932" s="48"/>
      <c r="C932" s="48"/>
      <c r="D932" s="48"/>
      <c r="E932" s="48"/>
      <c r="F932" s="48"/>
      <c r="G932" s="48"/>
      <c r="H932" s="48"/>
      <c r="I932" s="48"/>
      <c r="J932" s="220" t="str">
        <f>IF(ISBLANK($G932),"",VLOOKUP($G932,'Chp 3 - Condition Assessment'!$N$5:$R$1000,4,FALSE))</f>
        <v/>
      </c>
      <c r="K932" s="105" t="str">
        <f>IF(ISBLANK($G932),"",VLOOKUP($G932,'Chp 3 - Condition Assessment'!$N$5:$R$1000,5,FALSE))</f>
        <v/>
      </c>
      <c r="L932" s="32" t="str">
        <f t="shared" si="476"/>
        <v xml:space="preserve">  </v>
      </c>
      <c r="P932" t="b">
        <f t="shared" si="471"/>
        <v>0</v>
      </c>
      <c r="Q932" t="str">
        <f t="shared" si="473"/>
        <v/>
      </c>
      <c r="R932" s="53" t="str">
        <f t="shared" si="498"/>
        <v/>
      </c>
      <c r="S932" s="108" t="str">
        <f t="shared" si="499"/>
        <v/>
      </c>
      <c r="T932" s="81" t="str">
        <f t="shared" si="500"/>
        <v/>
      </c>
      <c r="U932" s="105" t="str">
        <f t="shared" ca="1" si="502"/>
        <v/>
      </c>
      <c r="V932" s="105" t="str">
        <f t="shared" ca="1" si="502"/>
        <v/>
      </c>
      <c r="W932" s="105" t="str">
        <f t="shared" ca="1" si="502"/>
        <v/>
      </c>
      <c r="X932" s="105" t="str">
        <f t="shared" ca="1" si="502"/>
        <v/>
      </c>
      <c r="Y932" s="105" t="str">
        <f t="shared" ca="1" si="502"/>
        <v/>
      </c>
      <c r="AB932" s="111" t="str">
        <f t="shared" si="501"/>
        <v xml:space="preserve"> </v>
      </c>
      <c r="AC932" s="135"/>
      <c r="AD932" s="136"/>
      <c r="AE932" s="118" t="str">
        <f t="shared" si="477"/>
        <v/>
      </c>
      <c r="AF932" s="135"/>
      <c r="AG932" s="136"/>
      <c r="AH932" s="118" t="str">
        <f t="shared" si="478"/>
        <v/>
      </c>
      <c r="AI932" s="135"/>
      <c r="AJ932" s="136"/>
      <c r="AK932" s="118" t="str">
        <f t="shared" si="479"/>
        <v/>
      </c>
      <c r="AL932" s="135"/>
      <c r="AM932" s="136"/>
      <c r="AN932" s="118" t="str">
        <f t="shared" si="480"/>
        <v/>
      </c>
      <c r="AO932" s="135"/>
      <c r="AP932" s="136"/>
      <c r="AQ932" s="118" t="str">
        <f t="shared" si="481"/>
        <v/>
      </c>
      <c r="AT932" s="111" t="str">
        <f t="shared" si="482"/>
        <v xml:space="preserve"> </v>
      </c>
      <c r="AU932" t="str">
        <f t="shared" ca="1" si="483"/>
        <v/>
      </c>
      <c r="AV932" s="53" t="str">
        <f t="shared" ca="1" si="484"/>
        <v/>
      </c>
      <c r="AW932" t="str">
        <f t="shared" ca="1" si="485"/>
        <v/>
      </c>
      <c r="AX932" s="121" t="str">
        <f t="shared" ca="1" si="486"/>
        <v/>
      </c>
      <c r="AY932" s="53" t="str">
        <f t="shared" ca="1" si="487"/>
        <v/>
      </c>
      <c r="AZ932" t="str">
        <f t="shared" ca="1" si="488"/>
        <v/>
      </c>
      <c r="BA932" s="121" t="str">
        <f t="shared" ca="1" si="489"/>
        <v/>
      </c>
      <c r="BB932" s="53" t="str">
        <f t="shared" ca="1" si="490"/>
        <v/>
      </c>
      <c r="BC932" t="str">
        <f t="shared" ca="1" si="491"/>
        <v/>
      </c>
      <c r="BD932" s="121" t="str">
        <f t="shared" ca="1" si="492"/>
        <v/>
      </c>
      <c r="BE932" s="53" t="str">
        <f t="shared" ca="1" si="493"/>
        <v/>
      </c>
      <c r="BF932" t="str">
        <f t="shared" ca="1" si="494"/>
        <v/>
      </c>
      <c r="BG932" s="121" t="str">
        <f t="shared" ca="1" si="495"/>
        <v/>
      </c>
      <c r="BH932" s="53" t="str">
        <f t="shared" ca="1" si="496"/>
        <v/>
      </c>
    </row>
    <row r="933" spans="1:60" ht="15.75" thickBot="1" x14ac:dyDescent="0.3">
      <c r="A933" s="48"/>
      <c r="B933" s="48"/>
      <c r="C933" s="48"/>
      <c r="D933" s="48"/>
      <c r="E933" s="48"/>
      <c r="F933" s="48"/>
      <c r="G933" s="48"/>
      <c r="H933" s="48"/>
      <c r="I933" s="48"/>
      <c r="J933" s="220" t="str">
        <f>IF(ISBLANK($G933),"",VLOOKUP($G933,'Chp 3 - Condition Assessment'!$N$5:$R$1000,4,FALSE))</f>
        <v/>
      </c>
      <c r="K933" s="105" t="str">
        <f>IF(ISBLANK($G933),"",VLOOKUP($G933,'Chp 3 - Condition Assessment'!$N$5:$R$1000,5,FALSE))</f>
        <v/>
      </c>
      <c r="L933" s="32" t="str">
        <f t="shared" si="476"/>
        <v xml:space="preserve">  </v>
      </c>
      <c r="P933" t="b">
        <f t="shared" si="471"/>
        <v>0</v>
      </c>
      <c r="Q933" t="str">
        <f t="shared" si="473"/>
        <v/>
      </c>
      <c r="R933" s="53" t="str">
        <f t="shared" si="498"/>
        <v/>
      </c>
      <c r="S933" s="108" t="str">
        <f t="shared" si="499"/>
        <v/>
      </c>
      <c r="T933" s="81" t="str">
        <f t="shared" si="500"/>
        <v/>
      </c>
      <c r="U933" s="105" t="str">
        <f t="shared" ca="1" si="502"/>
        <v/>
      </c>
      <c r="V933" s="105" t="str">
        <f t="shared" ca="1" si="502"/>
        <v/>
      </c>
      <c r="W933" s="105" t="str">
        <f t="shared" ca="1" si="502"/>
        <v/>
      </c>
      <c r="X933" s="105" t="str">
        <f t="shared" ca="1" si="502"/>
        <v/>
      </c>
      <c r="Y933" s="105" t="str">
        <f t="shared" ca="1" si="502"/>
        <v/>
      </c>
      <c r="AB933" s="111" t="str">
        <f t="shared" si="501"/>
        <v xml:space="preserve"> </v>
      </c>
      <c r="AC933" s="135"/>
      <c r="AD933" s="136"/>
      <c r="AE933" s="118" t="str">
        <f t="shared" si="477"/>
        <v/>
      </c>
      <c r="AF933" s="135"/>
      <c r="AG933" s="136"/>
      <c r="AH933" s="118" t="str">
        <f t="shared" si="478"/>
        <v/>
      </c>
      <c r="AI933" s="135"/>
      <c r="AJ933" s="136"/>
      <c r="AK933" s="118" t="str">
        <f t="shared" si="479"/>
        <v/>
      </c>
      <c r="AL933" s="135"/>
      <c r="AM933" s="136"/>
      <c r="AN933" s="118" t="str">
        <f t="shared" si="480"/>
        <v/>
      </c>
      <c r="AO933" s="135"/>
      <c r="AP933" s="136"/>
      <c r="AQ933" s="118" t="str">
        <f t="shared" si="481"/>
        <v/>
      </c>
      <c r="AT933" s="111" t="str">
        <f t="shared" si="482"/>
        <v xml:space="preserve"> </v>
      </c>
      <c r="AU933" t="str">
        <f t="shared" ca="1" si="483"/>
        <v/>
      </c>
      <c r="AV933" s="53" t="str">
        <f t="shared" ca="1" si="484"/>
        <v/>
      </c>
      <c r="AW933" t="str">
        <f t="shared" ca="1" si="485"/>
        <v/>
      </c>
      <c r="AX933" s="121" t="str">
        <f t="shared" ca="1" si="486"/>
        <v/>
      </c>
      <c r="AY933" s="53" t="str">
        <f t="shared" ca="1" si="487"/>
        <v/>
      </c>
      <c r="AZ933" t="str">
        <f t="shared" ca="1" si="488"/>
        <v/>
      </c>
      <c r="BA933" s="121" t="str">
        <f t="shared" ca="1" si="489"/>
        <v/>
      </c>
      <c r="BB933" s="53" t="str">
        <f t="shared" ca="1" si="490"/>
        <v/>
      </c>
      <c r="BC933" t="str">
        <f t="shared" ca="1" si="491"/>
        <v/>
      </c>
      <c r="BD933" s="121" t="str">
        <f t="shared" ca="1" si="492"/>
        <v/>
      </c>
      <c r="BE933" s="53" t="str">
        <f t="shared" ca="1" si="493"/>
        <v/>
      </c>
      <c r="BF933" t="str">
        <f t="shared" ca="1" si="494"/>
        <v/>
      </c>
      <c r="BG933" s="121" t="str">
        <f t="shared" ca="1" si="495"/>
        <v/>
      </c>
      <c r="BH933" s="53" t="str">
        <f t="shared" ca="1" si="496"/>
        <v/>
      </c>
    </row>
    <row r="934" spans="1:60" ht="15.75" thickBot="1" x14ac:dyDescent="0.3">
      <c r="A934" s="48"/>
      <c r="B934" s="48"/>
      <c r="C934" s="48"/>
      <c r="D934" s="48"/>
      <c r="E934" s="48"/>
      <c r="F934" s="48"/>
      <c r="G934" s="48"/>
      <c r="H934" s="48"/>
      <c r="I934" s="48"/>
      <c r="J934" s="220" t="str">
        <f>IF(ISBLANK($G934),"",VLOOKUP($G934,'Chp 3 - Condition Assessment'!$N$5:$R$1000,4,FALSE))</f>
        <v/>
      </c>
      <c r="K934" s="105" t="str">
        <f>IF(ISBLANK($G934),"",VLOOKUP($G934,'Chp 3 - Condition Assessment'!$N$5:$R$1000,5,FALSE))</f>
        <v/>
      </c>
      <c r="L934" s="32" t="str">
        <f t="shared" si="476"/>
        <v xml:space="preserve">  </v>
      </c>
      <c r="P934" t="b">
        <f t="shared" si="471"/>
        <v>0</v>
      </c>
      <c r="Q934" t="str">
        <f t="shared" si="473"/>
        <v/>
      </c>
      <c r="R934" s="53" t="str">
        <f t="shared" si="498"/>
        <v/>
      </c>
      <c r="S934" s="108" t="str">
        <f t="shared" si="499"/>
        <v/>
      </c>
      <c r="T934" s="81" t="str">
        <f t="shared" si="500"/>
        <v/>
      </c>
      <c r="U934" s="105" t="str">
        <f t="shared" ca="1" si="502"/>
        <v/>
      </c>
      <c r="V934" s="105" t="str">
        <f t="shared" ca="1" si="502"/>
        <v/>
      </c>
      <c r="W934" s="105" t="str">
        <f t="shared" ca="1" si="502"/>
        <v/>
      </c>
      <c r="X934" s="105" t="str">
        <f t="shared" ca="1" si="502"/>
        <v/>
      </c>
      <c r="Y934" s="105" t="str">
        <f t="shared" ca="1" si="502"/>
        <v/>
      </c>
      <c r="AB934" s="111" t="str">
        <f t="shared" si="501"/>
        <v xml:space="preserve"> </v>
      </c>
      <c r="AC934" s="135"/>
      <c r="AD934" s="136"/>
      <c r="AE934" s="118" t="str">
        <f t="shared" si="477"/>
        <v/>
      </c>
      <c r="AF934" s="135"/>
      <c r="AG934" s="136"/>
      <c r="AH934" s="118" t="str">
        <f t="shared" si="478"/>
        <v/>
      </c>
      <c r="AI934" s="135"/>
      <c r="AJ934" s="136"/>
      <c r="AK934" s="118" t="str">
        <f t="shared" si="479"/>
        <v/>
      </c>
      <c r="AL934" s="135"/>
      <c r="AM934" s="136"/>
      <c r="AN934" s="118" t="str">
        <f t="shared" si="480"/>
        <v/>
      </c>
      <c r="AO934" s="135"/>
      <c r="AP934" s="136"/>
      <c r="AQ934" s="118" t="str">
        <f t="shared" si="481"/>
        <v/>
      </c>
      <c r="AT934" s="111" t="str">
        <f t="shared" si="482"/>
        <v xml:space="preserve"> </v>
      </c>
      <c r="AU934" t="str">
        <f t="shared" ca="1" si="483"/>
        <v/>
      </c>
      <c r="AV934" s="53" t="str">
        <f t="shared" ca="1" si="484"/>
        <v/>
      </c>
      <c r="AW934" t="str">
        <f t="shared" ca="1" si="485"/>
        <v/>
      </c>
      <c r="AX934" s="121" t="str">
        <f t="shared" ca="1" si="486"/>
        <v/>
      </c>
      <c r="AY934" s="53" t="str">
        <f t="shared" ca="1" si="487"/>
        <v/>
      </c>
      <c r="AZ934" t="str">
        <f t="shared" ca="1" si="488"/>
        <v/>
      </c>
      <c r="BA934" s="121" t="str">
        <f t="shared" ca="1" si="489"/>
        <v/>
      </c>
      <c r="BB934" s="53" t="str">
        <f t="shared" ca="1" si="490"/>
        <v/>
      </c>
      <c r="BC934" t="str">
        <f t="shared" ca="1" si="491"/>
        <v/>
      </c>
      <c r="BD934" s="121" t="str">
        <f t="shared" ca="1" si="492"/>
        <v/>
      </c>
      <c r="BE934" s="53" t="str">
        <f t="shared" ca="1" si="493"/>
        <v/>
      </c>
      <c r="BF934" t="str">
        <f t="shared" ca="1" si="494"/>
        <v/>
      </c>
      <c r="BG934" s="121" t="str">
        <f t="shared" ca="1" si="495"/>
        <v/>
      </c>
      <c r="BH934" s="53" t="str">
        <f t="shared" ca="1" si="496"/>
        <v/>
      </c>
    </row>
    <row r="935" spans="1:60" ht="15.75" thickBot="1" x14ac:dyDescent="0.3">
      <c r="A935" s="48"/>
      <c r="B935" s="48"/>
      <c r="C935" s="48"/>
      <c r="D935" s="48"/>
      <c r="E935" s="48"/>
      <c r="F935" s="48"/>
      <c r="G935" s="48"/>
      <c r="H935" s="48"/>
      <c r="I935" s="48"/>
      <c r="J935" s="220" t="str">
        <f>IF(ISBLANK($G935),"",VLOOKUP($G935,'Chp 3 - Condition Assessment'!$N$5:$R$1000,4,FALSE))</f>
        <v/>
      </c>
      <c r="K935" s="105" t="str">
        <f>IF(ISBLANK($G935),"",VLOOKUP($G935,'Chp 3 - Condition Assessment'!$N$5:$R$1000,5,FALSE))</f>
        <v/>
      </c>
      <c r="L935" s="32" t="str">
        <f t="shared" si="476"/>
        <v xml:space="preserve">  </v>
      </c>
      <c r="P935" t="b">
        <f t="shared" si="471"/>
        <v>0</v>
      </c>
      <c r="Q935" t="str">
        <f t="shared" si="473"/>
        <v/>
      </c>
      <c r="R935" s="53" t="str">
        <f t="shared" si="498"/>
        <v/>
      </c>
      <c r="S935" s="108" t="str">
        <f t="shared" si="499"/>
        <v/>
      </c>
      <c r="T935" s="81" t="str">
        <f t="shared" si="500"/>
        <v/>
      </c>
      <c r="U935" s="105" t="str">
        <f t="shared" ca="1" si="502"/>
        <v/>
      </c>
      <c r="V935" s="105" t="str">
        <f t="shared" ca="1" si="502"/>
        <v/>
      </c>
      <c r="W935" s="105" t="str">
        <f t="shared" ca="1" si="502"/>
        <v/>
      </c>
      <c r="X935" s="105" t="str">
        <f t="shared" ca="1" si="502"/>
        <v/>
      </c>
      <c r="Y935" s="105" t="str">
        <f t="shared" ca="1" si="502"/>
        <v/>
      </c>
      <c r="AB935" s="111" t="str">
        <f t="shared" si="501"/>
        <v xml:space="preserve"> </v>
      </c>
      <c r="AC935" s="135"/>
      <c r="AD935" s="136"/>
      <c r="AE935" s="118" t="str">
        <f t="shared" si="477"/>
        <v/>
      </c>
      <c r="AF935" s="135"/>
      <c r="AG935" s="136"/>
      <c r="AH935" s="118" t="str">
        <f t="shared" si="478"/>
        <v/>
      </c>
      <c r="AI935" s="135"/>
      <c r="AJ935" s="136"/>
      <c r="AK935" s="118" t="str">
        <f t="shared" si="479"/>
        <v/>
      </c>
      <c r="AL935" s="135"/>
      <c r="AM935" s="136"/>
      <c r="AN935" s="118" t="str">
        <f t="shared" si="480"/>
        <v/>
      </c>
      <c r="AO935" s="135"/>
      <c r="AP935" s="136"/>
      <c r="AQ935" s="118" t="str">
        <f t="shared" si="481"/>
        <v/>
      </c>
      <c r="AT935" s="111" t="str">
        <f t="shared" si="482"/>
        <v xml:space="preserve"> </v>
      </c>
      <c r="AU935" t="str">
        <f t="shared" ca="1" si="483"/>
        <v/>
      </c>
      <c r="AV935" s="53" t="str">
        <f t="shared" ca="1" si="484"/>
        <v/>
      </c>
      <c r="AW935" t="str">
        <f t="shared" ca="1" si="485"/>
        <v/>
      </c>
      <c r="AX935" s="121" t="str">
        <f t="shared" ca="1" si="486"/>
        <v/>
      </c>
      <c r="AY935" s="53" t="str">
        <f t="shared" ca="1" si="487"/>
        <v/>
      </c>
      <c r="AZ935" t="str">
        <f t="shared" ca="1" si="488"/>
        <v/>
      </c>
      <c r="BA935" s="121" t="str">
        <f t="shared" ca="1" si="489"/>
        <v/>
      </c>
      <c r="BB935" s="53" t="str">
        <f t="shared" ca="1" si="490"/>
        <v/>
      </c>
      <c r="BC935" t="str">
        <f t="shared" ca="1" si="491"/>
        <v/>
      </c>
      <c r="BD935" s="121" t="str">
        <f t="shared" ca="1" si="492"/>
        <v/>
      </c>
      <c r="BE935" s="53" t="str">
        <f t="shared" ca="1" si="493"/>
        <v/>
      </c>
      <c r="BF935" t="str">
        <f t="shared" ca="1" si="494"/>
        <v/>
      </c>
      <c r="BG935" s="121" t="str">
        <f t="shared" ca="1" si="495"/>
        <v/>
      </c>
      <c r="BH935" s="53" t="str">
        <f t="shared" ca="1" si="496"/>
        <v/>
      </c>
    </row>
    <row r="936" spans="1:60" ht="15.75" thickBot="1" x14ac:dyDescent="0.3">
      <c r="A936" s="48"/>
      <c r="B936" s="48"/>
      <c r="C936" s="48"/>
      <c r="D936" s="48"/>
      <c r="E936" s="48"/>
      <c r="F936" s="48"/>
      <c r="G936" s="48"/>
      <c r="H936" s="48"/>
      <c r="I936" s="48"/>
      <c r="J936" s="220" t="str">
        <f>IF(ISBLANK($G936),"",VLOOKUP($G936,'Chp 3 - Condition Assessment'!$N$5:$R$1000,4,FALSE))</f>
        <v/>
      </c>
      <c r="K936" s="105" t="str">
        <f>IF(ISBLANK($G936),"",VLOOKUP($G936,'Chp 3 - Condition Assessment'!$N$5:$R$1000,5,FALSE))</f>
        <v/>
      </c>
      <c r="L936" s="32" t="str">
        <f t="shared" si="476"/>
        <v xml:space="preserve">  </v>
      </c>
      <c r="P936" t="b">
        <f t="shared" si="471"/>
        <v>0</v>
      </c>
      <c r="Q936" t="str">
        <f t="shared" si="473"/>
        <v/>
      </c>
      <c r="R936" s="53" t="str">
        <f t="shared" si="498"/>
        <v/>
      </c>
      <c r="S936" s="108" t="str">
        <f t="shared" si="499"/>
        <v/>
      </c>
      <c r="T936" s="81" t="str">
        <f t="shared" si="500"/>
        <v/>
      </c>
      <c r="U936" s="105" t="str">
        <f t="shared" ref="U936:Y945" ca="1" si="503">IFERROR(IF((U$10-$S936)&lt;=$T936,$Q936,0),"")</f>
        <v/>
      </c>
      <c r="V936" s="105" t="str">
        <f t="shared" ca="1" si="503"/>
        <v/>
      </c>
      <c r="W936" s="105" t="str">
        <f t="shared" ca="1" si="503"/>
        <v/>
      </c>
      <c r="X936" s="105" t="str">
        <f t="shared" ca="1" si="503"/>
        <v/>
      </c>
      <c r="Y936" s="105" t="str">
        <f t="shared" ca="1" si="503"/>
        <v/>
      </c>
      <c r="AB936" s="111" t="str">
        <f t="shared" si="501"/>
        <v xml:space="preserve"> </v>
      </c>
      <c r="AC936" s="135"/>
      <c r="AD936" s="136"/>
      <c r="AE936" s="118" t="str">
        <f t="shared" si="477"/>
        <v/>
      </c>
      <c r="AF936" s="135"/>
      <c r="AG936" s="136"/>
      <c r="AH936" s="118" t="str">
        <f t="shared" si="478"/>
        <v/>
      </c>
      <c r="AI936" s="135"/>
      <c r="AJ936" s="136"/>
      <c r="AK936" s="118" t="str">
        <f t="shared" si="479"/>
        <v/>
      </c>
      <c r="AL936" s="135"/>
      <c r="AM936" s="136"/>
      <c r="AN936" s="118" t="str">
        <f t="shared" si="480"/>
        <v/>
      </c>
      <c r="AO936" s="135"/>
      <c r="AP936" s="136"/>
      <c r="AQ936" s="118" t="str">
        <f t="shared" si="481"/>
        <v/>
      </c>
      <c r="AT936" s="111" t="str">
        <f t="shared" si="482"/>
        <v xml:space="preserve"> </v>
      </c>
      <c r="AU936" t="str">
        <f t="shared" ca="1" si="483"/>
        <v/>
      </c>
      <c r="AV936" s="53" t="str">
        <f t="shared" ca="1" si="484"/>
        <v/>
      </c>
      <c r="AW936" t="str">
        <f t="shared" ca="1" si="485"/>
        <v/>
      </c>
      <c r="AX936" s="121" t="str">
        <f t="shared" ca="1" si="486"/>
        <v/>
      </c>
      <c r="AY936" s="53" t="str">
        <f t="shared" ca="1" si="487"/>
        <v/>
      </c>
      <c r="AZ936" t="str">
        <f t="shared" ca="1" si="488"/>
        <v/>
      </c>
      <c r="BA936" s="121" t="str">
        <f t="shared" ca="1" si="489"/>
        <v/>
      </c>
      <c r="BB936" s="53" t="str">
        <f t="shared" ca="1" si="490"/>
        <v/>
      </c>
      <c r="BC936" t="str">
        <f t="shared" ca="1" si="491"/>
        <v/>
      </c>
      <c r="BD936" s="121" t="str">
        <f t="shared" ca="1" si="492"/>
        <v/>
      </c>
      <c r="BE936" s="53" t="str">
        <f t="shared" ca="1" si="493"/>
        <v/>
      </c>
      <c r="BF936" t="str">
        <f t="shared" ca="1" si="494"/>
        <v/>
      </c>
      <c r="BG936" s="121" t="str">
        <f t="shared" ca="1" si="495"/>
        <v/>
      </c>
      <c r="BH936" s="53" t="str">
        <f t="shared" ca="1" si="496"/>
        <v/>
      </c>
    </row>
    <row r="937" spans="1:60" ht="15.75" thickBot="1" x14ac:dyDescent="0.3">
      <c r="A937" s="48"/>
      <c r="B937" s="48"/>
      <c r="C937" s="48"/>
      <c r="D937" s="48"/>
      <c r="E937" s="48"/>
      <c r="F937" s="48"/>
      <c r="G937" s="48"/>
      <c r="H937" s="48"/>
      <c r="I937" s="48"/>
      <c r="J937" s="220" t="str">
        <f>IF(ISBLANK($G937),"",VLOOKUP($G937,'Chp 3 - Condition Assessment'!$N$5:$R$1000,4,FALSE))</f>
        <v/>
      </c>
      <c r="K937" s="105" t="str">
        <f>IF(ISBLANK($G937),"",VLOOKUP($G937,'Chp 3 - Condition Assessment'!$N$5:$R$1000,5,FALSE))</f>
        <v/>
      </c>
      <c r="L937" s="32" t="str">
        <f t="shared" si="476"/>
        <v xml:space="preserve">  </v>
      </c>
      <c r="P937" t="b">
        <f t="shared" si="471"/>
        <v>0</v>
      </c>
      <c r="Q937" t="str">
        <f t="shared" si="473"/>
        <v/>
      </c>
      <c r="R937" s="53" t="str">
        <f t="shared" si="498"/>
        <v/>
      </c>
      <c r="S937" s="108" t="str">
        <f t="shared" si="499"/>
        <v/>
      </c>
      <c r="T937" s="81" t="str">
        <f t="shared" si="500"/>
        <v/>
      </c>
      <c r="U937" s="105" t="str">
        <f t="shared" ca="1" si="503"/>
        <v/>
      </c>
      <c r="V937" s="105" t="str">
        <f t="shared" ca="1" si="503"/>
        <v/>
      </c>
      <c r="W937" s="105" t="str">
        <f t="shared" ca="1" si="503"/>
        <v/>
      </c>
      <c r="X937" s="105" t="str">
        <f t="shared" ca="1" si="503"/>
        <v/>
      </c>
      <c r="Y937" s="105" t="str">
        <f t="shared" ca="1" si="503"/>
        <v/>
      </c>
      <c r="AB937" s="111" t="str">
        <f t="shared" si="501"/>
        <v xml:space="preserve"> </v>
      </c>
      <c r="AC937" s="135"/>
      <c r="AD937" s="136"/>
      <c r="AE937" s="118" t="str">
        <f t="shared" si="477"/>
        <v/>
      </c>
      <c r="AF937" s="135"/>
      <c r="AG937" s="136"/>
      <c r="AH937" s="118" t="str">
        <f t="shared" si="478"/>
        <v/>
      </c>
      <c r="AI937" s="135"/>
      <c r="AJ937" s="136"/>
      <c r="AK937" s="118" t="str">
        <f t="shared" si="479"/>
        <v/>
      </c>
      <c r="AL937" s="135"/>
      <c r="AM937" s="136"/>
      <c r="AN937" s="118" t="str">
        <f t="shared" si="480"/>
        <v/>
      </c>
      <c r="AO937" s="135"/>
      <c r="AP937" s="136"/>
      <c r="AQ937" s="118" t="str">
        <f t="shared" si="481"/>
        <v/>
      </c>
      <c r="AT937" s="111" t="str">
        <f t="shared" si="482"/>
        <v xml:space="preserve"> </v>
      </c>
      <c r="AU937" t="str">
        <f t="shared" ca="1" si="483"/>
        <v/>
      </c>
      <c r="AV937" s="53" t="str">
        <f t="shared" ca="1" si="484"/>
        <v/>
      </c>
      <c r="AW937" t="str">
        <f t="shared" ca="1" si="485"/>
        <v/>
      </c>
      <c r="AX937" s="121" t="str">
        <f t="shared" ca="1" si="486"/>
        <v/>
      </c>
      <c r="AY937" s="53" t="str">
        <f t="shared" ca="1" si="487"/>
        <v/>
      </c>
      <c r="AZ937" t="str">
        <f t="shared" ca="1" si="488"/>
        <v/>
      </c>
      <c r="BA937" s="121" t="str">
        <f t="shared" ca="1" si="489"/>
        <v/>
      </c>
      <c r="BB937" s="53" t="str">
        <f t="shared" ca="1" si="490"/>
        <v/>
      </c>
      <c r="BC937" t="str">
        <f t="shared" ca="1" si="491"/>
        <v/>
      </c>
      <c r="BD937" s="121" t="str">
        <f t="shared" ca="1" si="492"/>
        <v/>
      </c>
      <c r="BE937" s="53" t="str">
        <f t="shared" ca="1" si="493"/>
        <v/>
      </c>
      <c r="BF937" t="str">
        <f t="shared" ca="1" si="494"/>
        <v/>
      </c>
      <c r="BG937" s="121" t="str">
        <f t="shared" ca="1" si="495"/>
        <v/>
      </c>
      <c r="BH937" s="53" t="str">
        <f t="shared" ca="1" si="496"/>
        <v/>
      </c>
    </row>
    <row r="938" spans="1:60" ht="15.75" thickBot="1" x14ac:dyDescent="0.3">
      <c r="A938" s="48"/>
      <c r="B938" s="48"/>
      <c r="C938" s="48"/>
      <c r="D938" s="48"/>
      <c r="E938" s="48"/>
      <c r="F938" s="48"/>
      <c r="G938" s="48"/>
      <c r="H938" s="48"/>
      <c r="I938" s="48"/>
      <c r="J938" s="220" t="str">
        <f>IF(ISBLANK($G938),"",VLOOKUP($G938,'Chp 3 - Condition Assessment'!$N$5:$R$1000,4,FALSE))</f>
        <v/>
      </c>
      <c r="K938" s="105" t="str">
        <f>IF(ISBLANK($G938),"",VLOOKUP($G938,'Chp 3 - Condition Assessment'!$N$5:$R$1000,5,FALSE))</f>
        <v/>
      </c>
      <c r="L938" s="32" t="str">
        <f t="shared" si="476"/>
        <v xml:space="preserve">  </v>
      </c>
      <c r="P938" t="b">
        <f t="shared" si="471"/>
        <v>0</v>
      </c>
      <c r="Q938" t="str">
        <f t="shared" si="473"/>
        <v/>
      </c>
      <c r="R938" s="53" t="str">
        <f t="shared" si="498"/>
        <v/>
      </c>
      <c r="S938" s="108" t="str">
        <f t="shared" si="499"/>
        <v/>
      </c>
      <c r="T938" s="81" t="str">
        <f t="shared" si="500"/>
        <v/>
      </c>
      <c r="U938" s="105" t="str">
        <f t="shared" ca="1" si="503"/>
        <v/>
      </c>
      <c r="V938" s="105" t="str">
        <f t="shared" ca="1" si="503"/>
        <v/>
      </c>
      <c r="W938" s="105" t="str">
        <f t="shared" ca="1" si="503"/>
        <v/>
      </c>
      <c r="X938" s="105" t="str">
        <f t="shared" ca="1" si="503"/>
        <v/>
      </c>
      <c r="Y938" s="105" t="str">
        <f t="shared" ca="1" si="503"/>
        <v/>
      </c>
      <c r="AB938" s="111" t="str">
        <f t="shared" si="501"/>
        <v xml:space="preserve"> </v>
      </c>
      <c r="AC938" s="135"/>
      <c r="AD938" s="136"/>
      <c r="AE938" s="118" t="str">
        <f t="shared" si="477"/>
        <v/>
      </c>
      <c r="AF938" s="135"/>
      <c r="AG938" s="136"/>
      <c r="AH938" s="118" t="str">
        <f t="shared" si="478"/>
        <v/>
      </c>
      <c r="AI938" s="135"/>
      <c r="AJ938" s="136"/>
      <c r="AK938" s="118" t="str">
        <f t="shared" si="479"/>
        <v/>
      </c>
      <c r="AL938" s="135"/>
      <c r="AM938" s="136"/>
      <c r="AN938" s="118" t="str">
        <f t="shared" si="480"/>
        <v/>
      </c>
      <c r="AO938" s="135"/>
      <c r="AP938" s="136"/>
      <c r="AQ938" s="118" t="str">
        <f t="shared" si="481"/>
        <v/>
      </c>
      <c r="AT938" s="111" t="str">
        <f t="shared" si="482"/>
        <v xml:space="preserve"> </v>
      </c>
      <c r="AU938" t="str">
        <f t="shared" ca="1" si="483"/>
        <v/>
      </c>
      <c r="AV938" s="53" t="str">
        <f t="shared" ca="1" si="484"/>
        <v/>
      </c>
      <c r="AW938" t="str">
        <f t="shared" ca="1" si="485"/>
        <v/>
      </c>
      <c r="AX938" s="121" t="str">
        <f t="shared" ca="1" si="486"/>
        <v/>
      </c>
      <c r="AY938" s="53" t="str">
        <f t="shared" ca="1" si="487"/>
        <v/>
      </c>
      <c r="AZ938" t="str">
        <f t="shared" ca="1" si="488"/>
        <v/>
      </c>
      <c r="BA938" s="121" t="str">
        <f t="shared" ca="1" si="489"/>
        <v/>
      </c>
      <c r="BB938" s="53" t="str">
        <f t="shared" ca="1" si="490"/>
        <v/>
      </c>
      <c r="BC938" t="str">
        <f t="shared" ca="1" si="491"/>
        <v/>
      </c>
      <c r="BD938" s="121" t="str">
        <f t="shared" ca="1" si="492"/>
        <v/>
      </c>
      <c r="BE938" s="53" t="str">
        <f t="shared" ca="1" si="493"/>
        <v/>
      </c>
      <c r="BF938" t="str">
        <f t="shared" ca="1" si="494"/>
        <v/>
      </c>
      <c r="BG938" s="121" t="str">
        <f t="shared" ca="1" si="495"/>
        <v/>
      </c>
      <c r="BH938" s="53" t="str">
        <f t="shared" ca="1" si="496"/>
        <v/>
      </c>
    </row>
    <row r="939" spans="1:60" ht="15.75" thickBot="1" x14ac:dyDescent="0.3">
      <c r="A939" s="48"/>
      <c r="B939" s="48"/>
      <c r="C939" s="48"/>
      <c r="D939" s="48"/>
      <c r="E939" s="48"/>
      <c r="F939" s="48"/>
      <c r="G939" s="48"/>
      <c r="H939" s="48"/>
      <c r="I939" s="48"/>
      <c r="J939" s="220" t="str">
        <f>IF(ISBLANK($G939),"",VLOOKUP($G939,'Chp 3 - Condition Assessment'!$N$5:$R$1000,4,FALSE))</f>
        <v/>
      </c>
      <c r="K939" s="105" t="str">
        <f>IF(ISBLANK($G939),"",VLOOKUP($G939,'Chp 3 - Condition Assessment'!$N$5:$R$1000,5,FALSE))</f>
        <v/>
      </c>
      <c r="L939" s="32" t="str">
        <f t="shared" si="476"/>
        <v xml:space="preserve">  </v>
      </c>
      <c r="P939" t="b">
        <f t="shared" si="471"/>
        <v>0</v>
      </c>
      <c r="Q939" t="str">
        <f t="shared" si="473"/>
        <v/>
      </c>
      <c r="R939" s="53" t="str">
        <f t="shared" si="498"/>
        <v/>
      </c>
      <c r="S939" s="108" t="str">
        <f t="shared" si="499"/>
        <v/>
      </c>
      <c r="T939" s="81" t="str">
        <f t="shared" si="500"/>
        <v/>
      </c>
      <c r="U939" s="105" t="str">
        <f t="shared" ca="1" si="503"/>
        <v/>
      </c>
      <c r="V939" s="105" t="str">
        <f t="shared" ca="1" si="503"/>
        <v/>
      </c>
      <c r="W939" s="105" t="str">
        <f t="shared" ca="1" si="503"/>
        <v/>
      </c>
      <c r="X939" s="105" t="str">
        <f t="shared" ca="1" si="503"/>
        <v/>
      </c>
      <c r="Y939" s="105" t="str">
        <f t="shared" ca="1" si="503"/>
        <v/>
      </c>
      <c r="AB939" s="111" t="str">
        <f t="shared" si="501"/>
        <v xml:space="preserve"> </v>
      </c>
      <c r="AC939" s="135"/>
      <c r="AD939" s="136"/>
      <c r="AE939" s="118" t="str">
        <f t="shared" si="477"/>
        <v/>
      </c>
      <c r="AF939" s="135"/>
      <c r="AG939" s="136"/>
      <c r="AH939" s="118" t="str">
        <f t="shared" si="478"/>
        <v/>
      </c>
      <c r="AI939" s="135"/>
      <c r="AJ939" s="136"/>
      <c r="AK939" s="118" t="str">
        <f t="shared" si="479"/>
        <v/>
      </c>
      <c r="AL939" s="135"/>
      <c r="AM939" s="136"/>
      <c r="AN939" s="118" t="str">
        <f t="shared" si="480"/>
        <v/>
      </c>
      <c r="AO939" s="135"/>
      <c r="AP939" s="136"/>
      <c r="AQ939" s="118" t="str">
        <f t="shared" si="481"/>
        <v/>
      </c>
      <c r="AT939" s="111" t="str">
        <f t="shared" si="482"/>
        <v xml:space="preserve"> </v>
      </c>
      <c r="AU939" t="str">
        <f t="shared" ca="1" si="483"/>
        <v/>
      </c>
      <c r="AV939" s="53" t="str">
        <f t="shared" ca="1" si="484"/>
        <v/>
      </c>
      <c r="AW939" t="str">
        <f t="shared" ca="1" si="485"/>
        <v/>
      </c>
      <c r="AX939" s="121" t="str">
        <f t="shared" ca="1" si="486"/>
        <v/>
      </c>
      <c r="AY939" s="53" t="str">
        <f t="shared" ca="1" si="487"/>
        <v/>
      </c>
      <c r="AZ939" t="str">
        <f t="shared" ca="1" si="488"/>
        <v/>
      </c>
      <c r="BA939" s="121" t="str">
        <f t="shared" ca="1" si="489"/>
        <v/>
      </c>
      <c r="BB939" s="53" t="str">
        <f t="shared" ca="1" si="490"/>
        <v/>
      </c>
      <c r="BC939" t="str">
        <f t="shared" ca="1" si="491"/>
        <v/>
      </c>
      <c r="BD939" s="121" t="str">
        <f t="shared" ca="1" si="492"/>
        <v/>
      </c>
      <c r="BE939" s="53" t="str">
        <f t="shared" ca="1" si="493"/>
        <v/>
      </c>
      <c r="BF939" t="str">
        <f t="shared" ca="1" si="494"/>
        <v/>
      </c>
      <c r="BG939" s="121" t="str">
        <f t="shared" ca="1" si="495"/>
        <v/>
      </c>
      <c r="BH939" s="53" t="str">
        <f t="shared" ca="1" si="496"/>
        <v/>
      </c>
    </row>
    <row r="940" spans="1:60" ht="15.75" thickBot="1" x14ac:dyDescent="0.3">
      <c r="A940" s="48"/>
      <c r="B940" s="48"/>
      <c r="C940" s="48"/>
      <c r="D940" s="48"/>
      <c r="E940" s="48"/>
      <c r="F940" s="48"/>
      <c r="G940" s="48"/>
      <c r="H940" s="48"/>
      <c r="I940" s="48"/>
      <c r="J940" s="220" t="str">
        <f>IF(ISBLANK($G940),"",VLOOKUP($G940,'Chp 3 - Condition Assessment'!$N$5:$R$1000,4,FALSE))</f>
        <v/>
      </c>
      <c r="K940" s="105" t="str">
        <f>IF(ISBLANK($G940),"",VLOOKUP($G940,'Chp 3 - Condition Assessment'!$N$5:$R$1000,5,FALSE))</f>
        <v/>
      </c>
      <c r="L940" s="32" t="str">
        <f t="shared" si="476"/>
        <v xml:space="preserve">  </v>
      </c>
      <c r="P940" t="b">
        <f t="shared" si="471"/>
        <v>0</v>
      </c>
      <c r="Q940" t="str">
        <f t="shared" si="473"/>
        <v/>
      </c>
      <c r="R940" s="53" t="str">
        <f t="shared" si="498"/>
        <v/>
      </c>
      <c r="S940" s="108" t="str">
        <f t="shared" si="499"/>
        <v/>
      </c>
      <c r="T940" s="81" t="str">
        <f t="shared" si="500"/>
        <v/>
      </c>
      <c r="U940" s="105" t="str">
        <f t="shared" ca="1" si="503"/>
        <v/>
      </c>
      <c r="V940" s="105" t="str">
        <f t="shared" ca="1" si="503"/>
        <v/>
      </c>
      <c r="W940" s="105" t="str">
        <f t="shared" ca="1" si="503"/>
        <v/>
      </c>
      <c r="X940" s="105" t="str">
        <f t="shared" ca="1" si="503"/>
        <v/>
      </c>
      <c r="Y940" s="105" t="str">
        <f t="shared" ca="1" si="503"/>
        <v/>
      </c>
      <c r="AB940" s="111" t="str">
        <f t="shared" si="501"/>
        <v xml:space="preserve"> </v>
      </c>
      <c r="AC940" s="135"/>
      <c r="AD940" s="136"/>
      <c r="AE940" s="118" t="str">
        <f t="shared" si="477"/>
        <v/>
      </c>
      <c r="AF940" s="135"/>
      <c r="AG940" s="136"/>
      <c r="AH940" s="118" t="str">
        <f t="shared" si="478"/>
        <v/>
      </c>
      <c r="AI940" s="135"/>
      <c r="AJ940" s="136"/>
      <c r="AK940" s="118" t="str">
        <f t="shared" si="479"/>
        <v/>
      </c>
      <c r="AL940" s="135"/>
      <c r="AM940" s="136"/>
      <c r="AN940" s="118" t="str">
        <f t="shared" si="480"/>
        <v/>
      </c>
      <c r="AO940" s="135"/>
      <c r="AP940" s="136"/>
      <c r="AQ940" s="118" t="str">
        <f t="shared" si="481"/>
        <v/>
      </c>
      <c r="AT940" s="111" t="str">
        <f t="shared" si="482"/>
        <v xml:space="preserve"> </v>
      </c>
      <c r="AU940" t="str">
        <f t="shared" ca="1" si="483"/>
        <v/>
      </c>
      <c r="AV940" s="53" t="str">
        <f t="shared" ca="1" si="484"/>
        <v/>
      </c>
      <c r="AW940" t="str">
        <f t="shared" ca="1" si="485"/>
        <v/>
      </c>
      <c r="AX940" s="121" t="str">
        <f t="shared" ca="1" si="486"/>
        <v/>
      </c>
      <c r="AY940" s="53" t="str">
        <f t="shared" ca="1" si="487"/>
        <v/>
      </c>
      <c r="AZ940" t="str">
        <f t="shared" ca="1" si="488"/>
        <v/>
      </c>
      <c r="BA940" s="121" t="str">
        <f t="shared" ca="1" si="489"/>
        <v/>
      </c>
      <c r="BB940" s="53" t="str">
        <f t="shared" ca="1" si="490"/>
        <v/>
      </c>
      <c r="BC940" t="str">
        <f t="shared" ca="1" si="491"/>
        <v/>
      </c>
      <c r="BD940" s="121" t="str">
        <f t="shared" ca="1" si="492"/>
        <v/>
      </c>
      <c r="BE940" s="53" t="str">
        <f t="shared" ca="1" si="493"/>
        <v/>
      </c>
      <c r="BF940" t="str">
        <f t="shared" ca="1" si="494"/>
        <v/>
      </c>
      <c r="BG940" s="121" t="str">
        <f t="shared" ca="1" si="495"/>
        <v/>
      </c>
      <c r="BH940" s="53" t="str">
        <f t="shared" ca="1" si="496"/>
        <v/>
      </c>
    </row>
    <row r="941" spans="1:60" ht="15.75" thickBot="1" x14ac:dyDescent="0.3">
      <c r="A941" s="48"/>
      <c r="B941" s="48"/>
      <c r="C941" s="48"/>
      <c r="D941" s="48"/>
      <c r="E941" s="48"/>
      <c r="F941" s="48"/>
      <c r="G941" s="48"/>
      <c r="H941" s="48"/>
      <c r="I941" s="48"/>
      <c r="J941" s="220" t="str">
        <f>IF(ISBLANK($G941),"",VLOOKUP($G941,'Chp 3 - Condition Assessment'!$N$5:$R$1000,4,FALSE))</f>
        <v/>
      </c>
      <c r="K941" s="105" t="str">
        <f>IF(ISBLANK($G941),"",VLOOKUP($G941,'Chp 3 - Condition Assessment'!$N$5:$R$1000,5,FALSE))</f>
        <v/>
      </c>
      <c r="L941" s="32" t="str">
        <f t="shared" si="476"/>
        <v xml:space="preserve">  </v>
      </c>
      <c r="P941" t="b">
        <f t="shared" si="471"/>
        <v>0</v>
      </c>
      <c r="Q941" t="str">
        <f t="shared" si="473"/>
        <v/>
      </c>
      <c r="R941" s="53" t="str">
        <f t="shared" si="498"/>
        <v/>
      </c>
      <c r="S941" s="108" t="str">
        <f t="shared" si="499"/>
        <v/>
      </c>
      <c r="T941" s="81" t="str">
        <f t="shared" si="500"/>
        <v/>
      </c>
      <c r="U941" s="105" t="str">
        <f t="shared" ca="1" si="503"/>
        <v/>
      </c>
      <c r="V941" s="105" t="str">
        <f t="shared" ca="1" si="503"/>
        <v/>
      </c>
      <c r="W941" s="105" t="str">
        <f t="shared" ca="1" si="503"/>
        <v/>
      </c>
      <c r="X941" s="105" t="str">
        <f t="shared" ca="1" si="503"/>
        <v/>
      </c>
      <c r="Y941" s="105" t="str">
        <f t="shared" ca="1" si="503"/>
        <v/>
      </c>
      <c r="AB941" s="111" t="str">
        <f t="shared" si="501"/>
        <v xml:space="preserve"> </v>
      </c>
      <c r="AC941" s="135"/>
      <c r="AD941" s="136"/>
      <c r="AE941" s="118" t="str">
        <f t="shared" si="477"/>
        <v/>
      </c>
      <c r="AF941" s="135"/>
      <c r="AG941" s="136"/>
      <c r="AH941" s="118" t="str">
        <f t="shared" si="478"/>
        <v/>
      </c>
      <c r="AI941" s="135"/>
      <c r="AJ941" s="136"/>
      <c r="AK941" s="118" t="str">
        <f t="shared" si="479"/>
        <v/>
      </c>
      <c r="AL941" s="135"/>
      <c r="AM941" s="136"/>
      <c r="AN941" s="118" t="str">
        <f t="shared" si="480"/>
        <v/>
      </c>
      <c r="AO941" s="135"/>
      <c r="AP941" s="136"/>
      <c r="AQ941" s="118" t="str">
        <f t="shared" si="481"/>
        <v/>
      </c>
      <c r="AT941" s="111" t="str">
        <f t="shared" si="482"/>
        <v xml:space="preserve"> </v>
      </c>
      <c r="AU941" t="str">
        <f t="shared" ca="1" si="483"/>
        <v/>
      </c>
      <c r="AV941" s="53" t="str">
        <f t="shared" ca="1" si="484"/>
        <v/>
      </c>
      <c r="AW941" t="str">
        <f t="shared" ca="1" si="485"/>
        <v/>
      </c>
      <c r="AX941" s="121" t="str">
        <f t="shared" ca="1" si="486"/>
        <v/>
      </c>
      <c r="AY941" s="53" t="str">
        <f t="shared" ca="1" si="487"/>
        <v/>
      </c>
      <c r="AZ941" t="str">
        <f t="shared" ca="1" si="488"/>
        <v/>
      </c>
      <c r="BA941" s="121" t="str">
        <f t="shared" ca="1" si="489"/>
        <v/>
      </c>
      <c r="BB941" s="53" t="str">
        <f t="shared" ca="1" si="490"/>
        <v/>
      </c>
      <c r="BC941" t="str">
        <f t="shared" ca="1" si="491"/>
        <v/>
      </c>
      <c r="BD941" s="121" t="str">
        <f t="shared" ca="1" si="492"/>
        <v/>
      </c>
      <c r="BE941" s="53" t="str">
        <f t="shared" ca="1" si="493"/>
        <v/>
      </c>
      <c r="BF941" t="str">
        <f t="shared" ca="1" si="494"/>
        <v/>
      </c>
      <c r="BG941" s="121" t="str">
        <f t="shared" ca="1" si="495"/>
        <v/>
      </c>
      <c r="BH941" s="53" t="str">
        <f t="shared" ca="1" si="496"/>
        <v/>
      </c>
    </row>
    <row r="942" spans="1:60" ht="15.75" thickBot="1" x14ac:dyDescent="0.3">
      <c r="A942" s="48"/>
      <c r="B942" s="48"/>
      <c r="C942" s="48"/>
      <c r="D942" s="48"/>
      <c r="E942" s="48"/>
      <c r="F942" s="48"/>
      <c r="G942" s="48"/>
      <c r="H942" s="48"/>
      <c r="I942" s="48"/>
      <c r="J942" s="220" t="str">
        <f>IF(ISBLANK($G942),"",VLOOKUP($G942,'Chp 3 - Condition Assessment'!$N$5:$R$1000,4,FALSE))</f>
        <v/>
      </c>
      <c r="K942" s="105" t="str">
        <f>IF(ISBLANK($G942),"",VLOOKUP($G942,'Chp 3 - Condition Assessment'!$N$5:$R$1000,5,FALSE))</f>
        <v/>
      </c>
      <c r="L942" s="32" t="str">
        <f t="shared" si="476"/>
        <v xml:space="preserve">  </v>
      </c>
      <c r="P942" t="b">
        <f t="shared" si="471"/>
        <v>0</v>
      </c>
      <c r="Q942" t="str">
        <f t="shared" si="473"/>
        <v/>
      </c>
      <c r="R942" s="53" t="str">
        <f t="shared" si="498"/>
        <v/>
      </c>
      <c r="S942" s="108" t="str">
        <f t="shared" si="499"/>
        <v/>
      </c>
      <c r="T942" s="81" t="str">
        <f t="shared" si="500"/>
        <v/>
      </c>
      <c r="U942" s="105" t="str">
        <f t="shared" ca="1" si="503"/>
        <v/>
      </c>
      <c r="V942" s="105" t="str">
        <f t="shared" ca="1" si="503"/>
        <v/>
      </c>
      <c r="W942" s="105" t="str">
        <f t="shared" ca="1" si="503"/>
        <v/>
      </c>
      <c r="X942" s="105" t="str">
        <f t="shared" ca="1" si="503"/>
        <v/>
      </c>
      <c r="Y942" s="105" t="str">
        <f t="shared" ca="1" si="503"/>
        <v/>
      </c>
      <c r="AB942" s="111" t="str">
        <f t="shared" si="501"/>
        <v xml:space="preserve"> </v>
      </c>
      <c r="AC942" s="135"/>
      <c r="AD942" s="136"/>
      <c r="AE942" s="118" t="str">
        <f t="shared" si="477"/>
        <v/>
      </c>
      <c r="AF942" s="135"/>
      <c r="AG942" s="136"/>
      <c r="AH942" s="118" t="str">
        <f t="shared" si="478"/>
        <v/>
      </c>
      <c r="AI942" s="135"/>
      <c r="AJ942" s="136"/>
      <c r="AK942" s="118" t="str">
        <f t="shared" si="479"/>
        <v/>
      </c>
      <c r="AL942" s="135"/>
      <c r="AM942" s="136"/>
      <c r="AN942" s="118" t="str">
        <f t="shared" si="480"/>
        <v/>
      </c>
      <c r="AO942" s="135"/>
      <c r="AP942" s="136"/>
      <c r="AQ942" s="118" t="str">
        <f t="shared" si="481"/>
        <v/>
      </c>
      <c r="AT942" s="111" t="str">
        <f t="shared" si="482"/>
        <v xml:space="preserve"> </v>
      </c>
      <c r="AU942" t="str">
        <f t="shared" ca="1" si="483"/>
        <v/>
      </c>
      <c r="AV942" s="53" t="str">
        <f t="shared" ca="1" si="484"/>
        <v/>
      </c>
      <c r="AW942" t="str">
        <f t="shared" ca="1" si="485"/>
        <v/>
      </c>
      <c r="AX942" s="121" t="str">
        <f t="shared" ca="1" si="486"/>
        <v/>
      </c>
      <c r="AY942" s="53" t="str">
        <f t="shared" ca="1" si="487"/>
        <v/>
      </c>
      <c r="AZ942" t="str">
        <f t="shared" ca="1" si="488"/>
        <v/>
      </c>
      <c r="BA942" s="121" t="str">
        <f t="shared" ca="1" si="489"/>
        <v/>
      </c>
      <c r="BB942" s="53" t="str">
        <f t="shared" ca="1" si="490"/>
        <v/>
      </c>
      <c r="BC942" t="str">
        <f t="shared" ca="1" si="491"/>
        <v/>
      </c>
      <c r="BD942" s="121" t="str">
        <f t="shared" ca="1" si="492"/>
        <v/>
      </c>
      <c r="BE942" s="53" t="str">
        <f t="shared" ca="1" si="493"/>
        <v/>
      </c>
      <c r="BF942" t="str">
        <f t="shared" ca="1" si="494"/>
        <v/>
      </c>
      <c r="BG942" s="121" t="str">
        <f t="shared" ca="1" si="495"/>
        <v/>
      </c>
      <c r="BH942" s="53" t="str">
        <f t="shared" ca="1" si="496"/>
        <v/>
      </c>
    </row>
    <row r="943" spans="1:60" ht="15.75" thickBot="1" x14ac:dyDescent="0.3">
      <c r="A943" s="48"/>
      <c r="B943" s="48"/>
      <c r="C943" s="48"/>
      <c r="D943" s="48"/>
      <c r="E943" s="48"/>
      <c r="F943" s="48"/>
      <c r="G943" s="48"/>
      <c r="H943" s="48"/>
      <c r="I943" s="48"/>
      <c r="J943" s="220" t="str">
        <f>IF(ISBLANK($G943),"",VLOOKUP($G943,'Chp 3 - Condition Assessment'!$N$5:$R$1000,4,FALSE))</f>
        <v/>
      </c>
      <c r="K943" s="105" t="str">
        <f>IF(ISBLANK($G943),"",VLOOKUP($G943,'Chp 3 - Condition Assessment'!$N$5:$R$1000,5,FALSE))</f>
        <v/>
      </c>
      <c r="L943" s="32" t="str">
        <f t="shared" si="476"/>
        <v xml:space="preserve">  </v>
      </c>
      <c r="P943" t="b">
        <f t="shared" si="471"/>
        <v>0</v>
      </c>
      <c r="Q943" t="str">
        <f t="shared" si="473"/>
        <v/>
      </c>
      <c r="R943" s="53" t="str">
        <f t="shared" si="498"/>
        <v/>
      </c>
      <c r="S943" s="108" t="str">
        <f t="shared" si="499"/>
        <v/>
      </c>
      <c r="T943" s="81" t="str">
        <f t="shared" si="500"/>
        <v/>
      </c>
      <c r="U943" s="105" t="str">
        <f t="shared" ca="1" si="503"/>
        <v/>
      </c>
      <c r="V943" s="105" t="str">
        <f t="shared" ca="1" si="503"/>
        <v/>
      </c>
      <c r="W943" s="105" t="str">
        <f t="shared" ca="1" si="503"/>
        <v/>
      </c>
      <c r="X943" s="105" t="str">
        <f t="shared" ca="1" si="503"/>
        <v/>
      </c>
      <c r="Y943" s="105" t="str">
        <f t="shared" ca="1" si="503"/>
        <v/>
      </c>
      <c r="AB943" s="111" t="str">
        <f t="shared" si="501"/>
        <v xml:space="preserve"> </v>
      </c>
      <c r="AC943" s="135"/>
      <c r="AD943" s="136"/>
      <c r="AE943" s="118" t="str">
        <f t="shared" si="477"/>
        <v/>
      </c>
      <c r="AF943" s="135"/>
      <c r="AG943" s="136"/>
      <c r="AH943" s="118" t="str">
        <f t="shared" si="478"/>
        <v/>
      </c>
      <c r="AI943" s="135"/>
      <c r="AJ943" s="136"/>
      <c r="AK943" s="118" t="str">
        <f t="shared" si="479"/>
        <v/>
      </c>
      <c r="AL943" s="135"/>
      <c r="AM943" s="136"/>
      <c r="AN943" s="118" t="str">
        <f t="shared" si="480"/>
        <v/>
      </c>
      <c r="AO943" s="135"/>
      <c r="AP943" s="136"/>
      <c r="AQ943" s="118" t="str">
        <f t="shared" si="481"/>
        <v/>
      </c>
      <c r="AT943" s="111" t="str">
        <f t="shared" si="482"/>
        <v xml:space="preserve"> </v>
      </c>
      <c r="AU943" t="str">
        <f t="shared" ca="1" si="483"/>
        <v/>
      </c>
      <c r="AV943" s="53" t="str">
        <f t="shared" ca="1" si="484"/>
        <v/>
      </c>
      <c r="AW943" t="str">
        <f t="shared" ca="1" si="485"/>
        <v/>
      </c>
      <c r="AX943" s="121" t="str">
        <f t="shared" ca="1" si="486"/>
        <v/>
      </c>
      <c r="AY943" s="53" t="str">
        <f t="shared" ca="1" si="487"/>
        <v/>
      </c>
      <c r="AZ943" t="str">
        <f t="shared" ca="1" si="488"/>
        <v/>
      </c>
      <c r="BA943" s="121" t="str">
        <f t="shared" ca="1" si="489"/>
        <v/>
      </c>
      <c r="BB943" s="53" t="str">
        <f t="shared" ca="1" si="490"/>
        <v/>
      </c>
      <c r="BC943" t="str">
        <f t="shared" ca="1" si="491"/>
        <v/>
      </c>
      <c r="BD943" s="121" t="str">
        <f t="shared" ca="1" si="492"/>
        <v/>
      </c>
      <c r="BE943" s="53" t="str">
        <f t="shared" ca="1" si="493"/>
        <v/>
      </c>
      <c r="BF943" t="str">
        <f t="shared" ca="1" si="494"/>
        <v/>
      </c>
      <c r="BG943" s="121" t="str">
        <f t="shared" ca="1" si="495"/>
        <v/>
      </c>
      <c r="BH943" s="53" t="str">
        <f t="shared" ca="1" si="496"/>
        <v/>
      </c>
    </row>
    <row r="944" spans="1:60" ht="15.75" thickBot="1" x14ac:dyDescent="0.3">
      <c r="A944" s="48"/>
      <c r="B944" s="48"/>
      <c r="C944" s="48"/>
      <c r="D944" s="48"/>
      <c r="E944" s="48"/>
      <c r="F944" s="48"/>
      <c r="G944" s="48"/>
      <c r="H944" s="48"/>
      <c r="I944" s="48"/>
      <c r="J944" s="220" t="str">
        <f>IF(ISBLANK($G944),"",VLOOKUP($G944,'Chp 3 - Condition Assessment'!$N$5:$R$1000,4,FALSE))</f>
        <v/>
      </c>
      <c r="K944" s="105" t="str">
        <f>IF(ISBLANK($G944),"",VLOOKUP($G944,'Chp 3 - Condition Assessment'!$N$5:$R$1000,5,FALSE))</f>
        <v/>
      </c>
      <c r="L944" s="32" t="str">
        <f t="shared" si="476"/>
        <v xml:space="preserve">  </v>
      </c>
      <c r="P944" t="b">
        <f t="shared" ref="P944:P1007" si="504">IFERROR(OR(IF(ISBLANK(O944),O944="Grand Total"),"",COUNTIF(L:L,O944)),"")</f>
        <v>0</v>
      </c>
      <c r="Q944" t="str">
        <f t="shared" si="473"/>
        <v/>
      </c>
      <c r="R944" s="53" t="str">
        <f t="shared" si="498"/>
        <v/>
      </c>
      <c r="S944" s="108" t="str">
        <f t="shared" si="499"/>
        <v/>
      </c>
      <c r="T944" s="81" t="str">
        <f t="shared" si="500"/>
        <v/>
      </c>
      <c r="U944" s="105" t="str">
        <f t="shared" ca="1" si="503"/>
        <v/>
      </c>
      <c r="V944" s="105" t="str">
        <f t="shared" ca="1" si="503"/>
        <v/>
      </c>
      <c r="W944" s="105" t="str">
        <f t="shared" ca="1" si="503"/>
        <v/>
      </c>
      <c r="X944" s="105" t="str">
        <f t="shared" ca="1" si="503"/>
        <v/>
      </c>
      <c r="Y944" s="105" t="str">
        <f t="shared" ca="1" si="503"/>
        <v/>
      </c>
      <c r="AB944" s="111" t="str">
        <f t="shared" si="501"/>
        <v xml:space="preserve"> </v>
      </c>
      <c r="AC944" s="135"/>
      <c r="AD944" s="136"/>
      <c r="AE944" s="118" t="str">
        <f t="shared" si="477"/>
        <v/>
      </c>
      <c r="AF944" s="135"/>
      <c r="AG944" s="136"/>
      <c r="AH944" s="118" t="str">
        <f t="shared" si="478"/>
        <v/>
      </c>
      <c r="AI944" s="135"/>
      <c r="AJ944" s="136"/>
      <c r="AK944" s="118" t="str">
        <f t="shared" si="479"/>
        <v/>
      </c>
      <c r="AL944" s="135"/>
      <c r="AM944" s="136"/>
      <c r="AN944" s="118" t="str">
        <f t="shared" si="480"/>
        <v/>
      </c>
      <c r="AO944" s="135"/>
      <c r="AP944" s="136"/>
      <c r="AQ944" s="118" t="str">
        <f t="shared" si="481"/>
        <v/>
      </c>
      <c r="AT944" s="111" t="str">
        <f t="shared" si="482"/>
        <v xml:space="preserve"> </v>
      </c>
      <c r="AU944" t="str">
        <f t="shared" ca="1" si="483"/>
        <v/>
      </c>
      <c r="AV944" s="53" t="str">
        <f t="shared" ca="1" si="484"/>
        <v/>
      </c>
      <c r="AW944" t="str">
        <f t="shared" ca="1" si="485"/>
        <v/>
      </c>
      <c r="AX944" s="121" t="str">
        <f t="shared" ca="1" si="486"/>
        <v/>
      </c>
      <c r="AY944" s="53" t="str">
        <f t="shared" ca="1" si="487"/>
        <v/>
      </c>
      <c r="AZ944" t="str">
        <f t="shared" ca="1" si="488"/>
        <v/>
      </c>
      <c r="BA944" s="121" t="str">
        <f t="shared" ca="1" si="489"/>
        <v/>
      </c>
      <c r="BB944" s="53" t="str">
        <f t="shared" ca="1" si="490"/>
        <v/>
      </c>
      <c r="BC944" t="str">
        <f t="shared" ca="1" si="491"/>
        <v/>
      </c>
      <c r="BD944" s="121" t="str">
        <f t="shared" ca="1" si="492"/>
        <v/>
      </c>
      <c r="BE944" s="53" t="str">
        <f t="shared" ca="1" si="493"/>
        <v/>
      </c>
      <c r="BF944" t="str">
        <f t="shared" ca="1" si="494"/>
        <v/>
      </c>
      <c r="BG944" s="121" t="str">
        <f t="shared" ca="1" si="495"/>
        <v/>
      </c>
      <c r="BH944" s="53" t="str">
        <f t="shared" ca="1" si="496"/>
        <v/>
      </c>
    </row>
    <row r="945" spans="1:60" ht="15.75" thickBot="1" x14ac:dyDescent="0.3">
      <c r="A945" s="48"/>
      <c r="B945" s="48"/>
      <c r="C945" s="48"/>
      <c r="D945" s="48"/>
      <c r="E945" s="48"/>
      <c r="F945" s="48"/>
      <c r="G945" s="48"/>
      <c r="H945" s="48"/>
      <c r="I945" s="48"/>
      <c r="J945" s="220" t="str">
        <f>IF(ISBLANK($G945),"",VLOOKUP($G945,'Chp 3 - Condition Assessment'!$N$5:$R$1000,4,FALSE))</f>
        <v/>
      </c>
      <c r="K945" s="105" t="str">
        <f>IF(ISBLANK($G945),"",VLOOKUP($G945,'Chp 3 - Condition Assessment'!$N$5:$R$1000,5,FALSE))</f>
        <v/>
      </c>
      <c r="L945" s="32" t="str">
        <f t="shared" si="476"/>
        <v xml:space="preserve">  </v>
      </c>
      <c r="P945" t="b">
        <f t="shared" si="504"/>
        <v>0</v>
      </c>
      <c r="Q945" t="str">
        <f t="shared" si="473"/>
        <v/>
      </c>
      <c r="R945" s="53" t="str">
        <f t="shared" si="498"/>
        <v/>
      </c>
      <c r="S945" s="108" t="str">
        <f t="shared" si="499"/>
        <v/>
      </c>
      <c r="T945" s="81" t="str">
        <f t="shared" si="500"/>
        <v/>
      </c>
      <c r="U945" s="105" t="str">
        <f t="shared" ca="1" si="503"/>
        <v/>
      </c>
      <c r="V945" s="105" t="str">
        <f t="shared" ca="1" si="503"/>
        <v/>
      </c>
      <c r="W945" s="105" t="str">
        <f t="shared" ca="1" si="503"/>
        <v/>
      </c>
      <c r="X945" s="105" t="str">
        <f t="shared" ca="1" si="503"/>
        <v/>
      </c>
      <c r="Y945" s="105" t="str">
        <f t="shared" ca="1" si="503"/>
        <v/>
      </c>
      <c r="AB945" s="111" t="str">
        <f t="shared" si="501"/>
        <v xml:space="preserve"> </v>
      </c>
      <c r="AC945" s="135"/>
      <c r="AD945" s="136"/>
      <c r="AE945" s="118" t="str">
        <f t="shared" si="477"/>
        <v/>
      </c>
      <c r="AF945" s="135"/>
      <c r="AG945" s="136"/>
      <c r="AH945" s="118" t="str">
        <f t="shared" si="478"/>
        <v/>
      </c>
      <c r="AI945" s="135"/>
      <c r="AJ945" s="136"/>
      <c r="AK945" s="118" t="str">
        <f t="shared" si="479"/>
        <v/>
      </c>
      <c r="AL945" s="135"/>
      <c r="AM945" s="136"/>
      <c r="AN945" s="118" t="str">
        <f t="shared" si="480"/>
        <v/>
      </c>
      <c r="AO945" s="135"/>
      <c r="AP945" s="136"/>
      <c r="AQ945" s="118" t="str">
        <f t="shared" si="481"/>
        <v/>
      </c>
      <c r="AT945" s="111" t="str">
        <f t="shared" si="482"/>
        <v xml:space="preserve"> </v>
      </c>
      <c r="AU945" t="str">
        <f t="shared" ca="1" si="483"/>
        <v/>
      </c>
      <c r="AV945" s="53" t="str">
        <f t="shared" ca="1" si="484"/>
        <v/>
      </c>
      <c r="AW945" t="str">
        <f t="shared" ca="1" si="485"/>
        <v/>
      </c>
      <c r="AX945" s="121" t="str">
        <f t="shared" ca="1" si="486"/>
        <v/>
      </c>
      <c r="AY945" s="53" t="str">
        <f t="shared" ca="1" si="487"/>
        <v/>
      </c>
      <c r="AZ945" t="str">
        <f t="shared" ca="1" si="488"/>
        <v/>
      </c>
      <c r="BA945" s="121" t="str">
        <f t="shared" ca="1" si="489"/>
        <v/>
      </c>
      <c r="BB945" s="53" t="str">
        <f t="shared" ca="1" si="490"/>
        <v/>
      </c>
      <c r="BC945" t="str">
        <f t="shared" ca="1" si="491"/>
        <v/>
      </c>
      <c r="BD945" s="121" t="str">
        <f t="shared" ca="1" si="492"/>
        <v/>
      </c>
      <c r="BE945" s="53" t="str">
        <f t="shared" ca="1" si="493"/>
        <v/>
      </c>
      <c r="BF945" t="str">
        <f t="shared" ca="1" si="494"/>
        <v/>
      </c>
      <c r="BG945" s="121" t="str">
        <f t="shared" ca="1" si="495"/>
        <v/>
      </c>
      <c r="BH945" s="53" t="str">
        <f t="shared" ca="1" si="496"/>
        <v/>
      </c>
    </row>
    <row r="946" spans="1:60" ht="15.75" thickBot="1" x14ac:dyDescent="0.3">
      <c r="A946" s="48"/>
      <c r="B946" s="48"/>
      <c r="C946" s="48"/>
      <c r="D946" s="48"/>
      <c r="E946" s="48"/>
      <c r="F946" s="48"/>
      <c r="G946" s="48"/>
      <c r="H946" s="48"/>
      <c r="I946" s="48"/>
      <c r="J946" s="220" t="str">
        <f>IF(ISBLANK($G946),"",VLOOKUP($G946,'Chp 3 - Condition Assessment'!$N$5:$R$1000,4,FALSE))</f>
        <v/>
      </c>
      <c r="K946" s="105" t="str">
        <f>IF(ISBLANK($G946),"",VLOOKUP($G946,'Chp 3 - Condition Assessment'!$N$5:$R$1000,5,FALSE))</f>
        <v/>
      </c>
      <c r="L946" s="32" t="str">
        <f t="shared" si="476"/>
        <v xml:space="preserve">  </v>
      </c>
      <c r="P946" t="b">
        <f t="shared" si="504"/>
        <v>0</v>
      </c>
      <c r="Q946" t="str">
        <f t="shared" si="473"/>
        <v/>
      </c>
      <c r="R946" s="53" t="str">
        <f t="shared" si="498"/>
        <v/>
      </c>
      <c r="S946" s="108" t="str">
        <f t="shared" si="499"/>
        <v/>
      </c>
      <c r="T946" s="81" t="str">
        <f t="shared" si="500"/>
        <v/>
      </c>
      <c r="U946" s="105" t="str">
        <f t="shared" ref="U946:Y955" ca="1" si="505">IFERROR(IF((U$10-$S946)&lt;=$T946,$Q946,0),"")</f>
        <v/>
      </c>
      <c r="V946" s="105" t="str">
        <f t="shared" ca="1" si="505"/>
        <v/>
      </c>
      <c r="W946" s="105" t="str">
        <f t="shared" ca="1" si="505"/>
        <v/>
      </c>
      <c r="X946" s="105" t="str">
        <f t="shared" ca="1" si="505"/>
        <v/>
      </c>
      <c r="Y946" s="105" t="str">
        <f t="shared" ca="1" si="505"/>
        <v/>
      </c>
      <c r="AB946" s="111" t="str">
        <f t="shared" si="501"/>
        <v xml:space="preserve"> </v>
      </c>
      <c r="AC946" s="135"/>
      <c r="AD946" s="136"/>
      <c r="AE946" s="118" t="str">
        <f t="shared" si="477"/>
        <v/>
      </c>
      <c r="AF946" s="135"/>
      <c r="AG946" s="136"/>
      <c r="AH946" s="118" t="str">
        <f t="shared" si="478"/>
        <v/>
      </c>
      <c r="AI946" s="135"/>
      <c r="AJ946" s="136"/>
      <c r="AK946" s="118" t="str">
        <f t="shared" si="479"/>
        <v/>
      </c>
      <c r="AL946" s="135"/>
      <c r="AM946" s="136"/>
      <c r="AN946" s="118" t="str">
        <f t="shared" si="480"/>
        <v/>
      </c>
      <c r="AO946" s="135"/>
      <c r="AP946" s="136"/>
      <c r="AQ946" s="118" t="str">
        <f t="shared" si="481"/>
        <v/>
      </c>
      <c r="AT946" s="111" t="str">
        <f t="shared" si="482"/>
        <v xml:space="preserve"> </v>
      </c>
      <c r="AU946" t="str">
        <f t="shared" ca="1" si="483"/>
        <v/>
      </c>
      <c r="AV946" s="53" t="str">
        <f t="shared" ca="1" si="484"/>
        <v/>
      </c>
      <c r="AW946" t="str">
        <f t="shared" ca="1" si="485"/>
        <v/>
      </c>
      <c r="AX946" s="121" t="str">
        <f t="shared" ca="1" si="486"/>
        <v/>
      </c>
      <c r="AY946" s="53" t="str">
        <f t="shared" ca="1" si="487"/>
        <v/>
      </c>
      <c r="AZ946" t="str">
        <f t="shared" ca="1" si="488"/>
        <v/>
      </c>
      <c r="BA946" s="121" t="str">
        <f t="shared" ca="1" si="489"/>
        <v/>
      </c>
      <c r="BB946" s="53" t="str">
        <f t="shared" ca="1" si="490"/>
        <v/>
      </c>
      <c r="BC946" t="str">
        <f t="shared" ca="1" si="491"/>
        <v/>
      </c>
      <c r="BD946" s="121" t="str">
        <f t="shared" ca="1" si="492"/>
        <v/>
      </c>
      <c r="BE946" s="53" t="str">
        <f t="shared" ca="1" si="493"/>
        <v/>
      </c>
      <c r="BF946" t="str">
        <f t="shared" ca="1" si="494"/>
        <v/>
      </c>
      <c r="BG946" s="121" t="str">
        <f t="shared" ca="1" si="495"/>
        <v/>
      </c>
      <c r="BH946" s="53" t="str">
        <f t="shared" ca="1" si="496"/>
        <v/>
      </c>
    </row>
    <row r="947" spans="1:60" ht="15.75" thickBot="1" x14ac:dyDescent="0.3">
      <c r="A947" s="48"/>
      <c r="B947" s="48"/>
      <c r="C947" s="48"/>
      <c r="D947" s="48"/>
      <c r="E947" s="48"/>
      <c r="F947" s="48"/>
      <c r="G947" s="48"/>
      <c r="H947" s="48"/>
      <c r="I947" s="48"/>
      <c r="J947" s="220" t="str">
        <f>IF(ISBLANK($G947),"",VLOOKUP($G947,'Chp 3 - Condition Assessment'!$N$5:$R$1000,4,FALSE))</f>
        <v/>
      </c>
      <c r="K947" s="105" t="str">
        <f>IF(ISBLANK($G947),"",VLOOKUP($G947,'Chp 3 - Condition Assessment'!$N$5:$R$1000,5,FALSE))</f>
        <v/>
      </c>
      <c r="L947" s="32" t="str">
        <f t="shared" si="476"/>
        <v xml:space="preserve">  </v>
      </c>
      <c r="P947" t="b">
        <f t="shared" si="504"/>
        <v>0</v>
      </c>
      <c r="Q947" t="str">
        <f t="shared" si="473"/>
        <v/>
      </c>
      <c r="R947" s="53" t="str">
        <f t="shared" si="498"/>
        <v/>
      </c>
      <c r="S947" s="108" t="str">
        <f t="shared" si="499"/>
        <v/>
      </c>
      <c r="T947" s="81" t="str">
        <f t="shared" si="500"/>
        <v/>
      </c>
      <c r="U947" s="105" t="str">
        <f t="shared" ca="1" si="505"/>
        <v/>
      </c>
      <c r="V947" s="105" t="str">
        <f t="shared" ca="1" si="505"/>
        <v/>
      </c>
      <c r="W947" s="105" t="str">
        <f t="shared" ca="1" si="505"/>
        <v/>
      </c>
      <c r="X947" s="105" t="str">
        <f t="shared" ca="1" si="505"/>
        <v/>
      </c>
      <c r="Y947" s="105" t="str">
        <f t="shared" ca="1" si="505"/>
        <v/>
      </c>
      <c r="AB947" s="111" t="str">
        <f t="shared" si="501"/>
        <v xml:space="preserve"> </v>
      </c>
      <c r="AC947" s="135"/>
      <c r="AD947" s="136"/>
      <c r="AE947" s="118" t="str">
        <f t="shared" si="477"/>
        <v/>
      </c>
      <c r="AF947" s="135"/>
      <c r="AG947" s="136"/>
      <c r="AH947" s="118" t="str">
        <f t="shared" si="478"/>
        <v/>
      </c>
      <c r="AI947" s="135"/>
      <c r="AJ947" s="136"/>
      <c r="AK947" s="118" t="str">
        <f t="shared" si="479"/>
        <v/>
      </c>
      <c r="AL947" s="135"/>
      <c r="AM947" s="136"/>
      <c r="AN947" s="118" t="str">
        <f t="shared" si="480"/>
        <v/>
      </c>
      <c r="AO947" s="135"/>
      <c r="AP947" s="136"/>
      <c r="AQ947" s="118" t="str">
        <f t="shared" si="481"/>
        <v/>
      </c>
      <c r="AT947" s="111" t="str">
        <f t="shared" si="482"/>
        <v xml:space="preserve"> </v>
      </c>
      <c r="AU947" t="str">
        <f t="shared" ca="1" si="483"/>
        <v/>
      </c>
      <c r="AV947" s="53" t="str">
        <f t="shared" ca="1" si="484"/>
        <v/>
      </c>
      <c r="AW947" t="str">
        <f t="shared" ca="1" si="485"/>
        <v/>
      </c>
      <c r="AX947" s="121" t="str">
        <f t="shared" ca="1" si="486"/>
        <v/>
      </c>
      <c r="AY947" s="53" t="str">
        <f t="shared" ca="1" si="487"/>
        <v/>
      </c>
      <c r="AZ947" t="str">
        <f t="shared" ca="1" si="488"/>
        <v/>
      </c>
      <c r="BA947" s="121" t="str">
        <f t="shared" ca="1" si="489"/>
        <v/>
      </c>
      <c r="BB947" s="53" t="str">
        <f t="shared" ca="1" si="490"/>
        <v/>
      </c>
      <c r="BC947" t="str">
        <f t="shared" ca="1" si="491"/>
        <v/>
      </c>
      <c r="BD947" s="121" t="str">
        <f t="shared" ca="1" si="492"/>
        <v/>
      </c>
      <c r="BE947" s="53" t="str">
        <f t="shared" ca="1" si="493"/>
        <v/>
      </c>
      <c r="BF947" t="str">
        <f t="shared" ca="1" si="494"/>
        <v/>
      </c>
      <c r="BG947" s="121" t="str">
        <f t="shared" ca="1" si="495"/>
        <v/>
      </c>
      <c r="BH947" s="53" t="str">
        <f t="shared" ca="1" si="496"/>
        <v/>
      </c>
    </row>
    <row r="948" spans="1:60" ht="15.75" thickBot="1" x14ac:dyDescent="0.3">
      <c r="A948" s="48"/>
      <c r="B948" s="48"/>
      <c r="C948" s="48"/>
      <c r="D948" s="48"/>
      <c r="E948" s="48"/>
      <c r="F948" s="48"/>
      <c r="G948" s="48"/>
      <c r="H948" s="48"/>
      <c r="I948" s="48"/>
      <c r="J948" s="220" t="str">
        <f>IF(ISBLANK($G948),"",VLOOKUP($G948,'Chp 3 - Condition Assessment'!$N$5:$R$1000,4,FALSE))</f>
        <v/>
      </c>
      <c r="K948" s="105" t="str">
        <f>IF(ISBLANK($G948),"",VLOOKUP($G948,'Chp 3 - Condition Assessment'!$N$5:$R$1000,5,FALSE))</f>
        <v/>
      </c>
      <c r="L948" s="32" t="str">
        <f t="shared" si="476"/>
        <v xml:space="preserve">  </v>
      </c>
      <c r="P948" t="b">
        <f t="shared" si="504"/>
        <v>0</v>
      </c>
      <c r="Q948" t="str">
        <f t="shared" si="473"/>
        <v/>
      </c>
      <c r="R948" s="53" t="str">
        <f t="shared" si="498"/>
        <v/>
      </c>
      <c r="S948" s="108" t="str">
        <f t="shared" si="499"/>
        <v/>
      </c>
      <c r="T948" s="81" t="str">
        <f t="shared" si="500"/>
        <v/>
      </c>
      <c r="U948" s="105" t="str">
        <f t="shared" ca="1" si="505"/>
        <v/>
      </c>
      <c r="V948" s="105" t="str">
        <f t="shared" ca="1" si="505"/>
        <v/>
      </c>
      <c r="W948" s="105" t="str">
        <f t="shared" ca="1" si="505"/>
        <v/>
      </c>
      <c r="X948" s="105" t="str">
        <f t="shared" ca="1" si="505"/>
        <v/>
      </c>
      <c r="Y948" s="105" t="str">
        <f t="shared" ca="1" si="505"/>
        <v/>
      </c>
      <c r="AB948" s="111" t="str">
        <f t="shared" si="501"/>
        <v xml:space="preserve"> </v>
      </c>
      <c r="AC948" s="135"/>
      <c r="AD948" s="136"/>
      <c r="AE948" s="118" t="str">
        <f t="shared" si="477"/>
        <v/>
      </c>
      <c r="AF948" s="135"/>
      <c r="AG948" s="136"/>
      <c r="AH948" s="118" t="str">
        <f t="shared" si="478"/>
        <v/>
      </c>
      <c r="AI948" s="135"/>
      <c r="AJ948" s="136"/>
      <c r="AK948" s="118" t="str">
        <f t="shared" si="479"/>
        <v/>
      </c>
      <c r="AL948" s="135"/>
      <c r="AM948" s="136"/>
      <c r="AN948" s="118" t="str">
        <f t="shared" si="480"/>
        <v/>
      </c>
      <c r="AO948" s="135"/>
      <c r="AP948" s="136"/>
      <c r="AQ948" s="118" t="str">
        <f t="shared" si="481"/>
        <v/>
      </c>
      <c r="AT948" s="111" t="str">
        <f t="shared" si="482"/>
        <v xml:space="preserve"> </v>
      </c>
      <c r="AU948" t="str">
        <f t="shared" ca="1" si="483"/>
        <v/>
      </c>
      <c r="AV948" s="53" t="str">
        <f t="shared" ca="1" si="484"/>
        <v/>
      </c>
      <c r="AW948" t="str">
        <f t="shared" ca="1" si="485"/>
        <v/>
      </c>
      <c r="AX948" s="121" t="str">
        <f t="shared" ca="1" si="486"/>
        <v/>
      </c>
      <c r="AY948" s="53" t="str">
        <f t="shared" ca="1" si="487"/>
        <v/>
      </c>
      <c r="AZ948" t="str">
        <f t="shared" ca="1" si="488"/>
        <v/>
      </c>
      <c r="BA948" s="121" t="str">
        <f t="shared" ca="1" si="489"/>
        <v/>
      </c>
      <c r="BB948" s="53" t="str">
        <f t="shared" ca="1" si="490"/>
        <v/>
      </c>
      <c r="BC948" t="str">
        <f t="shared" ca="1" si="491"/>
        <v/>
      </c>
      <c r="BD948" s="121" t="str">
        <f t="shared" ca="1" si="492"/>
        <v/>
      </c>
      <c r="BE948" s="53" t="str">
        <f t="shared" ca="1" si="493"/>
        <v/>
      </c>
      <c r="BF948" t="str">
        <f t="shared" ca="1" si="494"/>
        <v/>
      </c>
      <c r="BG948" s="121" t="str">
        <f t="shared" ca="1" si="495"/>
        <v/>
      </c>
      <c r="BH948" s="53" t="str">
        <f t="shared" ca="1" si="496"/>
        <v/>
      </c>
    </row>
    <row r="949" spans="1:60" ht="15.75" thickBot="1" x14ac:dyDescent="0.3">
      <c r="A949" s="48"/>
      <c r="B949" s="48"/>
      <c r="C949" s="48"/>
      <c r="D949" s="48"/>
      <c r="E949" s="48"/>
      <c r="F949" s="48"/>
      <c r="G949" s="48"/>
      <c r="H949" s="48"/>
      <c r="I949" s="48"/>
      <c r="J949" s="220" t="str">
        <f>IF(ISBLANK($G949),"",VLOOKUP($G949,'Chp 3 - Condition Assessment'!$N$5:$R$1000,4,FALSE))</f>
        <v/>
      </c>
      <c r="K949" s="105" t="str">
        <f>IF(ISBLANK($G949),"",VLOOKUP($G949,'Chp 3 - Condition Assessment'!$N$5:$R$1000,5,FALSE))</f>
        <v/>
      </c>
      <c r="L949" s="32" t="str">
        <f t="shared" si="476"/>
        <v xml:space="preserve">  </v>
      </c>
      <c r="P949" t="b">
        <f t="shared" si="504"/>
        <v>0</v>
      </c>
      <c r="Q949" t="str">
        <f t="shared" si="473"/>
        <v/>
      </c>
      <c r="R949" s="53" t="str">
        <f t="shared" si="498"/>
        <v/>
      </c>
      <c r="S949" s="108" t="str">
        <f t="shared" si="499"/>
        <v/>
      </c>
      <c r="T949" s="81" t="str">
        <f t="shared" si="500"/>
        <v/>
      </c>
      <c r="U949" s="105" t="str">
        <f t="shared" ca="1" si="505"/>
        <v/>
      </c>
      <c r="V949" s="105" t="str">
        <f t="shared" ca="1" si="505"/>
        <v/>
      </c>
      <c r="W949" s="105" t="str">
        <f t="shared" ca="1" si="505"/>
        <v/>
      </c>
      <c r="X949" s="105" t="str">
        <f t="shared" ca="1" si="505"/>
        <v/>
      </c>
      <c r="Y949" s="105" t="str">
        <f t="shared" ca="1" si="505"/>
        <v/>
      </c>
      <c r="AB949" s="111" t="str">
        <f t="shared" si="501"/>
        <v xml:space="preserve"> </v>
      </c>
      <c r="AC949" s="135"/>
      <c r="AD949" s="136"/>
      <c r="AE949" s="118" t="str">
        <f t="shared" si="477"/>
        <v/>
      </c>
      <c r="AF949" s="135"/>
      <c r="AG949" s="136"/>
      <c r="AH949" s="118" t="str">
        <f t="shared" si="478"/>
        <v/>
      </c>
      <c r="AI949" s="135"/>
      <c r="AJ949" s="136"/>
      <c r="AK949" s="118" t="str">
        <f t="shared" si="479"/>
        <v/>
      </c>
      <c r="AL949" s="135"/>
      <c r="AM949" s="136"/>
      <c r="AN949" s="118" t="str">
        <f t="shared" si="480"/>
        <v/>
      </c>
      <c r="AO949" s="135"/>
      <c r="AP949" s="136"/>
      <c r="AQ949" s="118" t="str">
        <f t="shared" si="481"/>
        <v/>
      </c>
      <c r="AT949" s="111" t="str">
        <f t="shared" si="482"/>
        <v xml:space="preserve"> </v>
      </c>
      <c r="AU949" t="str">
        <f t="shared" ca="1" si="483"/>
        <v/>
      </c>
      <c r="AV949" s="53" t="str">
        <f t="shared" ca="1" si="484"/>
        <v/>
      </c>
      <c r="AW949" t="str">
        <f t="shared" ca="1" si="485"/>
        <v/>
      </c>
      <c r="AX949" s="121" t="str">
        <f t="shared" ca="1" si="486"/>
        <v/>
      </c>
      <c r="AY949" s="53" t="str">
        <f t="shared" ca="1" si="487"/>
        <v/>
      </c>
      <c r="AZ949" t="str">
        <f t="shared" ca="1" si="488"/>
        <v/>
      </c>
      <c r="BA949" s="121" t="str">
        <f t="shared" ca="1" si="489"/>
        <v/>
      </c>
      <c r="BB949" s="53" t="str">
        <f t="shared" ca="1" si="490"/>
        <v/>
      </c>
      <c r="BC949" t="str">
        <f t="shared" ca="1" si="491"/>
        <v/>
      </c>
      <c r="BD949" s="121" t="str">
        <f t="shared" ca="1" si="492"/>
        <v/>
      </c>
      <c r="BE949" s="53" t="str">
        <f t="shared" ca="1" si="493"/>
        <v/>
      </c>
      <c r="BF949" t="str">
        <f t="shared" ca="1" si="494"/>
        <v/>
      </c>
      <c r="BG949" s="121" t="str">
        <f t="shared" ca="1" si="495"/>
        <v/>
      </c>
      <c r="BH949" s="53" t="str">
        <f t="shared" ca="1" si="496"/>
        <v/>
      </c>
    </row>
    <row r="950" spans="1:60" ht="15.75" thickBot="1" x14ac:dyDescent="0.3">
      <c r="A950" s="48"/>
      <c r="B950" s="48"/>
      <c r="C950" s="48"/>
      <c r="D950" s="48"/>
      <c r="E950" s="48"/>
      <c r="F950" s="48"/>
      <c r="G950" s="48"/>
      <c r="H950" s="48"/>
      <c r="I950" s="48"/>
      <c r="J950" s="220" t="str">
        <f>IF(ISBLANK($G950),"",VLOOKUP($G950,'Chp 3 - Condition Assessment'!$N$5:$R$1000,4,FALSE))</f>
        <v/>
      </c>
      <c r="K950" s="105" t="str">
        <f>IF(ISBLANK($G950),"",VLOOKUP($G950,'Chp 3 - Condition Assessment'!$N$5:$R$1000,5,FALSE))</f>
        <v/>
      </c>
      <c r="L950" s="32" t="str">
        <f t="shared" si="476"/>
        <v xml:space="preserve">  </v>
      </c>
      <c r="P950" t="b">
        <f t="shared" si="504"/>
        <v>0</v>
      </c>
      <c r="Q950" t="str">
        <f t="shared" si="473"/>
        <v/>
      </c>
      <c r="R950" s="53" t="str">
        <f t="shared" si="498"/>
        <v/>
      </c>
      <c r="S950" s="108" t="str">
        <f t="shared" si="499"/>
        <v/>
      </c>
      <c r="T950" s="81" t="str">
        <f t="shared" si="500"/>
        <v/>
      </c>
      <c r="U950" s="105" t="str">
        <f t="shared" ca="1" si="505"/>
        <v/>
      </c>
      <c r="V950" s="105" t="str">
        <f t="shared" ca="1" si="505"/>
        <v/>
      </c>
      <c r="W950" s="105" t="str">
        <f t="shared" ca="1" si="505"/>
        <v/>
      </c>
      <c r="X950" s="105" t="str">
        <f t="shared" ca="1" si="505"/>
        <v/>
      </c>
      <c r="Y950" s="105" t="str">
        <f t="shared" ca="1" si="505"/>
        <v/>
      </c>
      <c r="AB950" s="111" t="str">
        <f t="shared" si="501"/>
        <v xml:space="preserve"> </v>
      </c>
      <c r="AC950" s="135"/>
      <c r="AD950" s="136"/>
      <c r="AE950" s="118" t="str">
        <f t="shared" si="477"/>
        <v/>
      </c>
      <c r="AF950" s="135"/>
      <c r="AG950" s="136"/>
      <c r="AH950" s="118" t="str">
        <f t="shared" si="478"/>
        <v/>
      </c>
      <c r="AI950" s="135"/>
      <c r="AJ950" s="136"/>
      <c r="AK950" s="118" t="str">
        <f t="shared" si="479"/>
        <v/>
      </c>
      <c r="AL950" s="135"/>
      <c r="AM950" s="136"/>
      <c r="AN950" s="118" t="str">
        <f t="shared" si="480"/>
        <v/>
      </c>
      <c r="AO950" s="135"/>
      <c r="AP950" s="136"/>
      <c r="AQ950" s="118" t="str">
        <f t="shared" si="481"/>
        <v/>
      </c>
      <c r="AT950" s="111" t="str">
        <f t="shared" si="482"/>
        <v xml:space="preserve"> </v>
      </c>
      <c r="AU950" t="str">
        <f t="shared" ca="1" si="483"/>
        <v/>
      </c>
      <c r="AV950" s="53" t="str">
        <f t="shared" ca="1" si="484"/>
        <v/>
      </c>
      <c r="AW950" t="str">
        <f t="shared" ca="1" si="485"/>
        <v/>
      </c>
      <c r="AX950" s="121" t="str">
        <f t="shared" ca="1" si="486"/>
        <v/>
      </c>
      <c r="AY950" s="53" t="str">
        <f t="shared" ca="1" si="487"/>
        <v/>
      </c>
      <c r="AZ950" t="str">
        <f t="shared" ca="1" si="488"/>
        <v/>
      </c>
      <c r="BA950" s="121" t="str">
        <f t="shared" ca="1" si="489"/>
        <v/>
      </c>
      <c r="BB950" s="53" t="str">
        <f t="shared" ca="1" si="490"/>
        <v/>
      </c>
      <c r="BC950" t="str">
        <f t="shared" ca="1" si="491"/>
        <v/>
      </c>
      <c r="BD950" s="121" t="str">
        <f t="shared" ca="1" si="492"/>
        <v/>
      </c>
      <c r="BE950" s="53" t="str">
        <f t="shared" ca="1" si="493"/>
        <v/>
      </c>
      <c r="BF950" t="str">
        <f t="shared" ca="1" si="494"/>
        <v/>
      </c>
      <c r="BG950" s="121" t="str">
        <f t="shared" ca="1" si="495"/>
        <v/>
      </c>
      <c r="BH950" s="53" t="str">
        <f t="shared" ca="1" si="496"/>
        <v/>
      </c>
    </row>
    <row r="951" spans="1:60" ht="15.75" thickBot="1" x14ac:dyDescent="0.3">
      <c r="A951" s="48"/>
      <c r="B951" s="48"/>
      <c r="C951" s="48"/>
      <c r="D951" s="48"/>
      <c r="E951" s="48"/>
      <c r="F951" s="48"/>
      <c r="G951" s="48"/>
      <c r="H951" s="48"/>
      <c r="I951" s="48"/>
      <c r="J951" s="220" t="str">
        <f>IF(ISBLANK($G951),"",VLOOKUP($G951,'Chp 3 - Condition Assessment'!$N$5:$R$1000,4,FALSE))</f>
        <v/>
      </c>
      <c r="K951" s="105" t="str">
        <f>IF(ISBLANK($G951),"",VLOOKUP($G951,'Chp 3 - Condition Assessment'!$N$5:$R$1000,5,FALSE))</f>
        <v/>
      </c>
      <c r="L951" s="32" t="str">
        <f t="shared" si="476"/>
        <v xml:space="preserve">  </v>
      </c>
      <c r="P951" t="b">
        <f t="shared" si="504"/>
        <v>0</v>
      </c>
      <c r="Q951" t="str">
        <f t="shared" si="473"/>
        <v/>
      </c>
      <c r="R951" s="53" t="str">
        <f t="shared" si="498"/>
        <v/>
      </c>
      <c r="S951" s="108" t="str">
        <f t="shared" si="499"/>
        <v/>
      </c>
      <c r="T951" s="81" t="str">
        <f t="shared" si="500"/>
        <v/>
      </c>
      <c r="U951" s="105" t="str">
        <f t="shared" ca="1" si="505"/>
        <v/>
      </c>
      <c r="V951" s="105" t="str">
        <f t="shared" ca="1" si="505"/>
        <v/>
      </c>
      <c r="W951" s="105" t="str">
        <f t="shared" ca="1" si="505"/>
        <v/>
      </c>
      <c r="X951" s="105" t="str">
        <f t="shared" ca="1" si="505"/>
        <v/>
      </c>
      <c r="Y951" s="105" t="str">
        <f t="shared" ca="1" si="505"/>
        <v/>
      </c>
      <c r="AB951" s="111" t="str">
        <f t="shared" si="501"/>
        <v xml:space="preserve"> </v>
      </c>
      <c r="AC951" s="135"/>
      <c r="AD951" s="136"/>
      <c r="AE951" s="118" t="str">
        <f t="shared" si="477"/>
        <v/>
      </c>
      <c r="AF951" s="135"/>
      <c r="AG951" s="136"/>
      <c r="AH951" s="118" t="str">
        <f t="shared" si="478"/>
        <v/>
      </c>
      <c r="AI951" s="135"/>
      <c r="AJ951" s="136"/>
      <c r="AK951" s="118" t="str">
        <f t="shared" si="479"/>
        <v/>
      </c>
      <c r="AL951" s="135"/>
      <c r="AM951" s="136"/>
      <c r="AN951" s="118" t="str">
        <f t="shared" si="480"/>
        <v/>
      </c>
      <c r="AO951" s="135"/>
      <c r="AP951" s="136"/>
      <c r="AQ951" s="118" t="str">
        <f t="shared" si="481"/>
        <v/>
      </c>
      <c r="AT951" s="111" t="str">
        <f t="shared" si="482"/>
        <v xml:space="preserve"> </v>
      </c>
      <c r="AU951" t="str">
        <f t="shared" ca="1" si="483"/>
        <v/>
      </c>
      <c r="AV951" s="53" t="str">
        <f t="shared" ca="1" si="484"/>
        <v/>
      </c>
      <c r="AW951" t="str">
        <f t="shared" ca="1" si="485"/>
        <v/>
      </c>
      <c r="AX951" s="121" t="str">
        <f t="shared" ca="1" si="486"/>
        <v/>
      </c>
      <c r="AY951" s="53" t="str">
        <f t="shared" ca="1" si="487"/>
        <v/>
      </c>
      <c r="AZ951" t="str">
        <f t="shared" ca="1" si="488"/>
        <v/>
      </c>
      <c r="BA951" s="121" t="str">
        <f t="shared" ca="1" si="489"/>
        <v/>
      </c>
      <c r="BB951" s="53" t="str">
        <f t="shared" ca="1" si="490"/>
        <v/>
      </c>
      <c r="BC951" t="str">
        <f t="shared" ca="1" si="491"/>
        <v/>
      </c>
      <c r="BD951" s="121" t="str">
        <f t="shared" ca="1" si="492"/>
        <v/>
      </c>
      <c r="BE951" s="53" t="str">
        <f t="shared" ca="1" si="493"/>
        <v/>
      </c>
      <c r="BF951" t="str">
        <f t="shared" ca="1" si="494"/>
        <v/>
      </c>
      <c r="BG951" s="121" t="str">
        <f t="shared" ca="1" si="495"/>
        <v/>
      </c>
      <c r="BH951" s="53" t="str">
        <f t="shared" ca="1" si="496"/>
        <v/>
      </c>
    </row>
    <row r="952" spans="1:60" ht="15.75" thickBot="1" x14ac:dyDescent="0.3">
      <c r="A952" s="48"/>
      <c r="B952" s="48"/>
      <c r="C952" s="48"/>
      <c r="D952" s="48"/>
      <c r="E952" s="48"/>
      <c r="F952" s="48"/>
      <c r="G952" s="48"/>
      <c r="H952" s="48"/>
      <c r="I952" s="48"/>
      <c r="J952" s="220" t="str">
        <f>IF(ISBLANK($G952),"",VLOOKUP($G952,'Chp 3 - Condition Assessment'!$N$5:$R$1000,4,FALSE))</f>
        <v/>
      </c>
      <c r="K952" s="105" t="str">
        <f>IF(ISBLANK($G952),"",VLOOKUP($G952,'Chp 3 - Condition Assessment'!$N$5:$R$1000,5,FALSE))</f>
        <v/>
      </c>
      <c r="L952" s="32" t="str">
        <f t="shared" si="476"/>
        <v xml:space="preserve">  </v>
      </c>
      <c r="P952" t="b">
        <f t="shared" si="504"/>
        <v>0</v>
      </c>
      <c r="Q952" t="str">
        <f t="shared" si="473"/>
        <v/>
      </c>
      <c r="R952" s="53" t="str">
        <f t="shared" si="498"/>
        <v/>
      </c>
      <c r="S952" s="108" t="str">
        <f t="shared" si="499"/>
        <v/>
      </c>
      <c r="T952" s="81" t="str">
        <f t="shared" si="500"/>
        <v/>
      </c>
      <c r="U952" s="105" t="str">
        <f t="shared" ca="1" si="505"/>
        <v/>
      </c>
      <c r="V952" s="105" t="str">
        <f t="shared" ca="1" si="505"/>
        <v/>
      </c>
      <c r="W952" s="105" t="str">
        <f t="shared" ca="1" si="505"/>
        <v/>
      </c>
      <c r="X952" s="105" t="str">
        <f t="shared" ca="1" si="505"/>
        <v/>
      </c>
      <c r="Y952" s="105" t="str">
        <f t="shared" ca="1" si="505"/>
        <v/>
      </c>
      <c r="AB952" s="111" t="str">
        <f t="shared" si="501"/>
        <v xml:space="preserve"> </v>
      </c>
      <c r="AC952" s="135"/>
      <c r="AD952" s="136"/>
      <c r="AE952" s="118" t="str">
        <f t="shared" si="477"/>
        <v/>
      </c>
      <c r="AF952" s="135"/>
      <c r="AG952" s="136"/>
      <c r="AH952" s="118" t="str">
        <f t="shared" si="478"/>
        <v/>
      </c>
      <c r="AI952" s="135"/>
      <c r="AJ952" s="136"/>
      <c r="AK952" s="118" t="str">
        <f t="shared" si="479"/>
        <v/>
      </c>
      <c r="AL952" s="135"/>
      <c r="AM952" s="136"/>
      <c r="AN952" s="118" t="str">
        <f t="shared" si="480"/>
        <v/>
      </c>
      <c r="AO952" s="135"/>
      <c r="AP952" s="136"/>
      <c r="AQ952" s="118" t="str">
        <f t="shared" si="481"/>
        <v/>
      </c>
      <c r="AT952" s="111" t="str">
        <f t="shared" si="482"/>
        <v xml:space="preserve"> </v>
      </c>
      <c r="AU952" t="str">
        <f t="shared" ca="1" si="483"/>
        <v/>
      </c>
      <c r="AV952" s="53" t="str">
        <f t="shared" ca="1" si="484"/>
        <v/>
      </c>
      <c r="AW952" t="str">
        <f t="shared" ca="1" si="485"/>
        <v/>
      </c>
      <c r="AX952" s="121" t="str">
        <f t="shared" ca="1" si="486"/>
        <v/>
      </c>
      <c r="AY952" s="53" t="str">
        <f t="shared" ca="1" si="487"/>
        <v/>
      </c>
      <c r="AZ952" t="str">
        <f t="shared" ca="1" si="488"/>
        <v/>
      </c>
      <c r="BA952" s="121" t="str">
        <f t="shared" ca="1" si="489"/>
        <v/>
      </c>
      <c r="BB952" s="53" t="str">
        <f t="shared" ca="1" si="490"/>
        <v/>
      </c>
      <c r="BC952" t="str">
        <f t="shared" ca="1" si="491"/>
        <v/>
      </c>
      <c r="BD952" s="121" t="str">
        <f t="shared" ca="1" si="492"/>
        <v/>
      </c>
      <c r="BE952" s="53" t="str">
        <f t="shared" ca="1" si="493"/>
        <v/>
      </c>
      <c r="BF952" t="str">
        <f t="shared" ca="1" si="494"/>
        <v/>
      </c>
      <c r="BG952" s="121" t="str">
        <f t="shared" ca="1" si="495"/>
        <v/>
      </c>
      <c r="BH952" s="53" t="str">
        <f t="shared" ca="1" si="496"/>
        <v/>
      </c>
    </row>
    <row r="953" spans="1:60" ht="15.75" thickBot="1" x14ac:dyDescent="0.3">
      <c r="A953" s="48"/>
      <c r="B953" s="48"/>
      <c r="C953" s="48"/>
      <c r="D953" s="48"/>
      <c r="E953" s="48"/>
      <c r="F953" s="48"/>
      <c r="G953" s="48"/>
      <c r="H953" s="48"/>
      <c r="I953" s="48"/>
      <c r="J953" s="220" t="str">
        <f>IF(ISBLANK($G953),"",VLOOKUP($G953,'Chp 3 - Condition Assessment'!$N$5:$R$1000,4,FALSE))</f>
        <v/>
      </c>
      <c r="K953" s="105" t="str">
        <f>IF(ISBLANK($G953),"",VLOOKUP($G953,'Chp 3 - Condition Assessment'!$N$5:$R$1000,5,FALSE))</f>
        <v/>
      </c>
      <c r="L953" s="32" t="str">
        <f t="shared" si="476"/>
        <v xml:space="preserve">  </v>
      </c>
      <c r="P953" t="b">
        <f t="shared" si="504"/>
        <v>0</v>
      </c>
      <c r="Q953" t="str">
        <f t="shared" si="473"/>
        <v/>
      </c>
      <c r="R953" s="53" t="str">
        <f t="shared" si="498"/>
        <v/>
      </c>
      <c r="S953" s="108" t="str">
        <f t="shared" si="499"/>
        <v/>
      </c>
      <c r="T953" s="81" t="str">
        <f t="shared" si="500"/>
        <v/>
      </c>
      <c r="U953" s="105" t="str">
        <f t="shared" ca="1" si="505"/>
        <v/>
      </c>
      <c r="V953" s="105" t="str">
        <f t="shared" ca="1" si="505"/>
        <v/>
      </c>
      <c r="W953" s="105" t="str">
        <f t="shared" ca="1" si="505"/>
        <v/>
      </c>
      <c r="X953" s="105" t="str">
        <f t="shared" ca="1" si="505"/>
        <v/>
      </c>
      <c r="Y953" s="105" t="str">
        <f t="shared" ca="1" si="505"/>
        <v/>
      </c>
      <c r="AB953" s="111" t="str">
        <f t="shared" si="501"/>
        <v xml:space="preserve"> </v>
      </c>
      <c r="AC953" s="135"/>
      <c r="AD953" s="136"/>
      <c r="AE953" s="118" t="str">
        <f t="shared" si="477"/>
        <v/>
      </c>
      <c r="AF953" s="135"/>
      <c r="AG953" s="136"/>
      <c r="AH953" s="118" t="str">
        <f t="shared" si="478"/>
        <v/>
      </c>
      <c r="AI953" s="135"/>
      <c r="AJ953" s="136"/>
      <c r="AK953" s="118" t="str">
        <f t="shared" si="479"/>
        <v/>
      </c>
      <c r="AL953" s="135"/>
      <c r="AM953" s="136"/>
      <c r="AN953" s="118" t="str">
        <f t="shared" si="480"/>
        <v/>
      </c>
      <c r="AO953" s="135"/>
      <c r="AP953" s="136"/>
      <c r="AQ953" s="118" t="str">
        <f t="shared" si="481"/>
        <v/>
      </c>
      <c r="AT953" s="111" t="str">
        <f t="shared" si="482"/>
        <v xml:space="preserve"> </v>
      </c>
      <c r="AU953" t="str">
        <f t="shared" ca="1" si="483"/>
        <v/>
      </c>
      <c r="AV953" s="53" t="str">
        <f t="shared" ca="1" si="484"/>
        <v/>
      </c>
      <c r="AW953" t="str">
        <f t="shared" ca="1" si="485"/>
        <v/>
      </c>
      <c r="AX953" s="121" t="str">
        <f t="shared" ca="1" si="486"/>
        <v/>
      </c>
      <c r="AY953" s="53" t="str">
        <f t="shared" ca="1" si="487"/>
        <v/>
      </c>
      <c r="AZ953" t="str">
        <f t="shared" ca="1" si="488"/>
        <v/>
      </c>
      <c r="BA953" s="121" t="str">
        <f t="shared" ca="1" si="489"/>
        <v/>
      </c>
      <c r="BB953" s="53" t="str">
        <f t="shared" ca="1" si="490"/>
        <v/>
      </c>
      <c r="BC953" t="str">
        <f t="shared" ca="1" si="491"/>
        <v/>
      </c>
      <c r="BD953" s="121" t="str">
        <f t="shared" ca="1" si="492"/>
        <v/>
      </c>
      <c r="BE953" s="53" t="str">
        <f t="shared" ca="1" si="493"/>
        <v/>
      </c>
      <c r="BF953" t="str">
        <f t="shared" ca="1" si="494"/>
        <v/>
      </c>
      <c r="BG953" s="121" t="str">
        <f t="shared" ca="1" si="495"/>
        <v/>
      </c>
      <c r="BH953" s="53" t="str">
        <f t="shared" ca="1" si="496"/>
        <v/>
      </c>
    </row>
    <row r="954" spans="1:60" ht="15.75" thickBot="1" x14ac:dyDescent="0.3">
      <c r="A954" s="48"/>
      <c r="B954" s="48"/>
      <c r="C954" s="48"/>
      <c r="D954" s="48"/>
      <c r="E954" s="48"/>
      <c r="F954" s="48"/>
      <c r="G954" s="48"/>
      <c r="H954" s="48"/>
      <c r="I954" s="48"/>
      <c r="J954" s="220" t="str">
        <f>IF(ISBLANK($G954),"",VLOOKUP($G954,'Chp 3 - Condition Assessment'!$N$5:$R$1000,4,FALSE))</f>
        <v/>
      </c>
      <c r="K954" s="105" t="str">
        <f>IF(ISBLANK($G954),"",VLOOKUP($G954,'Chp 3 - Condition Assessment'!$N$5:$R$1000,5,FALSE))</f>
        <v/>
      </c>
      <c r="L954" s="32" t="str">
        <f t="shared" si="476"/>
        <v xml:space="preserve">  </v>
      </c>
      <c r="P954" t="b">
        <f t="shared" si="504"/>
        <v>0</v>
      </c>
      <c r="Q954" t="str">
        <f t="shared" si="473"/>
        <v/>
      </c>
      <c r="R954" s="53" t="str">
        <f t="shared" si="498"/>
        <v/>
      </c>
      <c r="S954" s="108" t="str">
        <f t="shared" si="499"/>
        <v/>
      </c>
      <c r="T954" s="81" t="str">
        <f t="shared" si="500"/>
        <v/>
      </c>
      <c r="U954" s="105" t="str">
        <f t="shared" ca="1" si="505"/>
        <v/>
      </c>
      <c r="V954" s="105" t="str">
        <f t="shared" ca="1" si="505"/>
        <v/>
      </c>
      <c r="W954" s="105" t="str">
        <f t="shared" ca="1" si="505"/>
        <v/>
      </c>
      <c r="X954" s="105" t="str">
        <f t="shared" ca="1" si="505"/>
        <v/>
      </c>
      <c r="Y954" s="105" t="str">
        <f t="shared" ca="1" si="505"/>
        <v/>
      </c>
      <c r="AB954" s="111" t="str">
        <f t="shared" si="501"/>
        <v xml:space="preserve"> </v>
      </c>
      <c r="AC954" s="135"/>
      <c r="AD954" s="136"/>
      <c r="AE954" s="118" t="str">
        <f t="shared" si="477"/>
        <v/>
      </c>
      <c r="AF954" s="135"/>
      <c r="AG954" s="136"/>
      <c r="AH954" s="118" t="str">
        <f t="shared" si="478"/>
        <v/>
      </c>
      <c r="AI954" s="135"/>
      <c r="AJ954" s="136"/>
      <c r="AK954" s="118" t="str">
        <f t="shared" si="479"/>
        <v/>
      </c>
      <c r="AL954" s="135"/>
      <c r="AM954" s="136"/>
      <c r="AN954" s="118" t="str">
        <f t="shared" si="480"/>
        <v/>
      </c>
      <c r="AO954" s="135"/>
      <c r="AP954" s="136"/>
      <c r="AQ954" s="118" t="str">
        <f t="shared" si="481"/>
        <v/>
      </c>
      <c r="AT954" s="111" t="str">
        <f t="shared" si="482"/>
        <v xml:space="preserve"> </v>
      </c>
      <c r="AU954" t="str">
        <f t="shared" ca="1" si="483"/>
        <v/>
      </c>
      <c r="AV954" s="53" t="str">
        <f t="shared" ca="1" si="484"/>
        <v/>
      </c>
      <c r="AW954" t="str">
        <f t="shared" ca="1" si="485"/>
        <v/>
      </c>
      <c r="AX954" s="121" t="str">
        <f t="shared" ca="1" si="486"/>
        <v/>
      </c>
      <c r="AY954" s="53" t="str">
        <f t="shared" ca="1" si="487"/>
        <v/>
      </c>
      <c r="AZ954" t="str">
        <f t="shared" ca="1" si="488"/>
        <v/>
      </c>
      <c r="BA954" s="121" t="str">
        <f t="shared" ca="1" si="489"/>
        <v/>
      </c>
      <c r="BB954" s="53" t="str">
        <f t="shared" ca="1" si="490"/>
        <v/>
      </c>
      <c r="BC954" t="str">
        <f t="shared" ca="1" si="491"/>
        <v/>
      </c>
      <c r="BD954" s="121" t="str">
        <f t="shared" ca="1" si="492"/>
        <v/>
      </c>
      <c r="BE954" s="53" t="str">
        <f t="shared" ca="1" si="493"/>
        <v/>
      </c>
      <c r="BF954" t="str">
        <f t="shared" ca="1" si="494"/>
        <v/>
      </c>
      <c r="BG954" s="121" t="str">
        <f t="shared" ca="1" si="495"/>
        <v/>
      </c>
      <c r="BH954" s="53" t="str">
        <f t="shared" ca="1" si="496"/>
        <v/>
      </c>
    </row>
    <row r="955" spans="1:60" ht="15.75" thickBot="1" x14ac:dyDescent="0.3">
      <c r="A955" s="48"/>
      <c r="B955" s="48"/>
      <c r="C955" s="48"/>
      <c r="D955" s="48"/>
      <c r="E955" s="48"/>
      <c r="F955" s="48"/>
      <c r="G955" s="48"/>
      <c r="H955" s="48"/>
      <c r="I955" s="48"/>
      <c r="J955" s="220" t="str">
        <f>IF(ISBLANK($G955),"",VLOOKUP($G955,'Chp 3 - Condition Assessment'!$N$5:$R$1000,4,FALSE))</f>
        <v/>
      </c>
      <c r="K955" s="105" t="str">
        <f>IF(ISBLANK($G955),"",VLOOKUP($G955,'Chp 3 - Condition Assessment'!$N$5:$R$1000,5,FALSE))</f>
        <v/>
      </c>
      <c r="L955" s="32" t="str">
        <f t="shared" si="476"/>
        <v xml:space="preserve">  </v>
      </c>
      <c r="P955" t="b">
        <f t="shared" si="504"/>
        <v>0</v>
      </c>
      <c r="Q955" t="str">
        <f t="shared" si="473"/>
        <v/>
      </c>
      <c r="R955" s="53" t="str">
        <f t="shared" si="498"/>
        <v/>
      </c>
      <c r="S955" s="108" t="str">
        <f t="shared" si="499"/>
        <v/>
      </c>
      <c r="T955" s="81" t="str">
        <f t="shared" si="500"/>
        <v/>
      </c>
      <c r="U955" s="105" t="str">
        <f t="shared" ca="1" si="505"/>
        <v/>
      </c>
      <c r="V955" s="105" t="str">
        <f t="shared" ca="1" si="505"/>
        <v/>
      </c>
      <c r="W955" s="105" t="str">
        <f t="shared" ca="1" si="505"/>
        <v/>
      </c>
      <c r="X955" s="105" t="str">
        <f t="shared" ca="1" si="505"/>
        <v/>
      </c>
      <c r="Y955" s="105" t="str">
        <f t="shared" ca="1" si="505"/>
        <v/>
      </c>
      <c r="AB955" s="111" t="str">
        <f t="shared" si="501"/>
        <v xml:space="preserve"> </v>
      </c>
      <c r="AC955" s="135"/>
      <c r="AD955" s="136"/>
      <c r="AE955" s="118" t="str">
        <f t="shared" si="477"/>
        <v/>
      </c>
      <c r="AF955" s="135"/>
      <c r="AG955" s="136"/>
      <c r="AH955" s="118" t="str">
        <f t="shared" si="478"/>
        <v/>
      </c>
      <c r="AI955" s="135"/>
      <c r="AJ955" s="136"/>
      <c r="AK955" s="118" t="str">
        <f t="shared" si="479"/>
        <v/>
      </c>
      <c r="AL955" s="135"/>
      <c r="AM955" s="136"/>
      <c r="AN955" s="118" t="str">
        <f t="shared" si="480"/>
        <v/>
      </c>
      <c r="AO955" s="135"/>
      <c r="AP955" s="136"/>
      <c r="AQ955" s="118" t="str">
        <f t="shared" si="481"/>
        <v/>
      </c>
      <c r="AT955" s="111" t="str">
        <f t="shared" si="482"/>
        <v xml:space="preserve"> </v>
      </c>
      <c r="AU955" t="str">
        <f t="shared" ca="1" si="483"/>
        <v/>
      </c>
      <c r="AV955" s="53" t="str">
        <f t="shared" ca="1" si="484"/>
        <v/>
      </c>
      <c r="AW955" t="str">
        <f t="shared" ca="1" si="485"/>
        <v/>
      </c>
      <c r="AX955" s="121" t="str">
        <f t="shared" ca="1" si="486"/>
        <v/>
      </c>
      <c r="AY955" s="53" t="str">
        <f t="shared" ca="1" si="487"/>
        <v/>
      </c>
      <c r="AZ955" t="str">
        <f t="shared" ca="1" si="488"/>
        <v/>
      </c>
      <c r="BA955" s="121" t="str">
        <f t="shared" ca="1" si="489"/>
        <v/>
      </c>
      <c r="BB955" s="53" t="str">
        <f t="shared" ca="1" si="490"/>
        <v/>
      </c>
      <c r="BC955" t="str">
        <f t="shared" ca="1" si="491"/>
        <v/>
      </c>
      <c r="BD955" s="121" t="str">
        <f t="shared" ca="1" si="492"/>
        <v/>
      </c>
      <c r="BE955" s="53" t="str">
        <f t="shared" ca="1" si="493"/>
        <v/>
      </c>
      <c r="BF955" t="str">
        <f t="shared" ca="1" si="494"/>
        <v/>
      </c>
      <c r="BG955" s="121" t="str">
        <f t="shared" ca="1" si="495"/>
        <v/>
      </c>
      <c r="BH955" s="53" t="str">
        <f t="shared" ca="1" si="496"/>
        <v/>
      </c>
    </row>
    <row r="956" spans="1:60" ht="15.75" thickBot="1" x14ac:dyDescent="0.3">
      <c r="A956" s="48"/>
      <c r="B956" s="48"/>
      <c r="C956" s="48"/>
      <c r="D956" s="48"/>
      <c r="E956" s="48"/>
      <c r="F956" s="48"/>
      <c r="G956" s="48"/>
      <c r="H956" s="48"/>
      <c r="I956" s="48"/>
      <c r="J956" s="220" t="str">
        <f>IF(ISBLANK($G956),"",VLOOKUP($G956,'Chp 3 - Condition Assessment'!$N$5:$R$1000,4,FALSE))</f>
        <v/>
      </c>
      <c r="K956" s="105" t="str">
        <f>IF(ISBLANK($G956),"",VLOOKUP($G956,'Chp 3 - Condition Assessment'!$N$5:$R$1000,5,FALSE))</f>
        <v/>
      </c>
      <c r="L956" s="32" t="str">
        <f t="shared" si="476"/>
        <v xml:space="preserve">  </v>
      </c>
      <c r="P956" t="b">
        <f t="shared" si="504"/>
        <v>0</v>
      </c>
      <c r="Q956" t="str">
        <f t="shared" ref="Q956:Q1019" si="506">IFERROR(IF(OR(ISBLANK(O956),O956="Grand Total"),"",SUMIF(L:L,O956,F:F)),"")</f>
        <v/>
      </c>
      <c r="R956" s="53" t="str">
        <f t="shared" si="498"/>
        <v/>
      </c>
      <c r="S956" s="108" t="str">
        <f t="shared" si="499"/>
        <v/>
      </c>
      <c r="T956" s="81" t="str">
        <f t="shared" si="500"/>
        <v/>
      </c>
      <c r="U956" s="105" t="str">
        <f t="shared" ref="U956:Y965" ca="1" si="507">IFERROR(IF((U$10-$S956)&lt;=$T956,$Q956,0),"")</f>
        <v/>
      </c>
      <c r="V956" s="105" t="str">
        <f t="shared" ca="1" si="507"/>
        <v/>
      </c>
      <c r="W956" s="105" t="str">
        <f t="shared" ca="1" si="507"/>
        <v/>
      </c>
      <c r="X956" s="105" t="str">
        <f t="shared" ca="1" si="507"/>
        <v/>
      </c>
      <c r="Y956" s="105" t="str">
        <f t="shared" ca="1" si="507"/>
        <v/>
      </c>
      <c r="AB956" s="111" t="str">
        <f t="shared" si="501"/>
        <v xml:space="preserve"> </v>
      </c>
      <c r="AC956" s="135"/>
      <c r="AD956" s="136"/>
      <c r="AE956" s="118" t="str">
        <f t="shared" si="477"/>
        <v/>
      </c>
      <c r="AF956" s="135"/>
      <c r="AG956" s="136"/>
      <c r="AH956" s="118" t="str">
        <f t="shared" si="478"/>
        <v/>
      </c>
      <c r="AI956" s="135"/>
      <c r="AJ956" s="136"/>
      <c r="AK956" s="118" t="str">
        <f t="shared" si="479"/>
        <v/>
      </c>
      <c r="AL956" s="135"/>
      <c r="AM956" s="136"/>
      <c r="AN956" s="118" t="str">
        <f t="shared" si="480"/>
        <v/>
      </c>
      <c r="AO956" s="135"/>
      <c r="AP956" s="136"/>
      <c r="AQ956" s="118" t="str">
        <f t="shared" si="481"/>
        <v/>
      </c>
      <c r="AT956" s="111" t="str">
        <f t="shared" si="482"/>
        <v xml:space="preserve"> </v>
      </c>
      <c r="AU956" t="str">
        <f t="shared" ca="1" si="483"/>
        <v/>
      </c>
      <c r="AV956" s="53" t="str">
        <f t="shared" ca="1" si="484"/>
        <v/>
      </c>
      <c r="AW956" t="str">
        <f t="shared" ca="1" si="485"/>
        <v/>
      </c>
      <c r="AX956" s="121" t="str">
        <f t="shared" ca="1" si="486"/>
        <v/>
      </c>
      <c r="AY956" s="53" t="str">
        <f t="shared" ca="1" si="487"/>
        <v/>
      </c>
      <c r="AZ956" t="str">
        <f t="shared" ca="1" si="488"/>
        <v/>
      </c>
      <c r="BA956" s="121" t="str">
        <f t="shared" ca="1" si="489"/>
        <v/>
      </c>
      <c r="BB956" s="53" t="str">
        <f t="shared" ca="1" si="490"/>
        <v/>
      </c>
      <c r="BC956" t="str">
        <f t="shared" ca="1" si="491"/>
        <v/>
      </c>
      <c r="BD956" s="121" t="str">
        <f t="shared" ca="1" si="492"/>
        <v/>
      </c>
      <c r="BE956" s="53" t="str">
        <f t="shared" ca="1" si="493"/>
        <v/>
      </c>
      <c r="BF956" t="str">
        <f t="shared" ca="1" si="494"/>
        <v/>
      </c>
      <c r="BG956" s="121" t="str">
        <f t="shared" ca="1" si="495"/>
        <v/>
      </c>
      <c r="BH956" s="53" t="str">
        <f t="shared" ca="1" si="496"/>
        <v/>
      </c>
    </row>
    <row r="957" spans="1:60" ht="15.75" thickBot="1" x14ac:dyDescent="0.3">
      <c r="A957" s="48"/>
      <c r="B957" s="48"/>
      <c r="C957" s="48"/>
      <c r="D957" s="48"/>
      <c r="E957" s="48"/>
      <c r="F957" s="48"/>
      <c r="G957" s="48"/>
      <c r="H957" s="48"/>
      <c r="I957" s="48"/>
      <c r="J957" s="220" t="str">
        <f>IF(ISBLANK($G957),"",VLOOKUP($G957,'Chp 3 - Condition Assessment'!$N$5:$R$1000,4,FALSE))</f>
        <v/>
      </c>
      <c r="K957" s="105" t="str">
        <f>IF(ISBLANK($G957),"",VLOOKUP($G957,'Chp 3 - Condition Assessment'!$N$5:$R$1000,5,FALSE))</f>
        <v/>
      </c>
      <c r="L957" s="32" t="str">
        <f t="shared" si="476"/>
        <v xml:space="preserve">  </v>
      </c>
      <c r="P957" t="b">
        <f t="shared" si="504"/>
        <v>0</v>
      </c>
      <c r="Q957" t="str">
        <f t="shared" si="506"/>
        <v/>
      </c>
      <c r="R957" s="53" t="str">
        <f t="shared" si="498"/>
        <v/>
      </c>
      <c r="S957" s="108" t="str">
        <f t="shared" si="499"/>
        <v/>
      </c>
      <c r="T957" s="81" t="str">
        <f t="shared" si="500"/>
        <v/>
      </c>
      <c r="U957" s="105" t="str">
        <f t="shared" ca="1" si="507"/>
        <v/>
      </c>
      <c r="V957" s="105" t="str">
        <f t="shared" ca="1" si="507"/>
        <v/>
      </c>
      <c r="W957" s="105" t="str">
        <f t="shared" ca="1" si="507"/>
        <v/>
      </c>
      <c r="X957" s="105" t="str">
        <f t="shared" ca="1" si="507"/>
        <v/>
      </c>
      <c r="Y957" s="105" t="str">
        <f t="shared" ca="1" si="507"/>
        <v/>
      </c>
      <c r="AB957" s="111" t="str">
        <f t="shared" si="501"/>
        <v xml:space="preserve"> </v>
      </c>
      <c r="AC957" s="135"/>
      <c r="AD957" s="136"/>
      <c r="AE957" s="118" t="str">
        <f t="shared" si="477"/>
        <v/>
      </c>
      <c r="AF957" s="135"/>
      <c r="AG957" s="136"/>
      <c r="AH957" s="118" t="str">
        <f t="shared" si="478"/>
        <v/>
      </c>
      <c r="AI957" s="135"/>
      <c r="AJ957" s="136"/>
      <c r="AK957" s="118" t="str">
        <f t="shared" si="479"/>
        <v/>
      </c>
      <c r="AL957" s="135"/>
      <c r="AM957" s="136"/>
      <c r="AN957" s="118" t="str">
        <f t="shared" si="480"/>
        <v/>
      </c>
      <c r="AO957" s="135"/>
      <c r="AP957" s="136"/>
      <c r="AQ957" s="118" t="str">
        <f t="shared" si="481"/>
        <v/>
      </c>
      <c r="AT957" s="111" t="str">
        <f t="shared" si="482"/>
        <v xml:space="preserve"> </v>
      </c>
      <c r="AU957" t="str">
        <f t="shared" ca="1" si="483"/>
        <v/>
      </c>
      <c r="AV957" s="53" t="str">
        <f t="shared" ca="1" si="484"/>
        <v/>
      </c>
      <c r="AW957" t="str">
        <f t="shared" ca="1" si="485"/>
        <v/>
      </c>
      <c r="AX957" s="121" t="str">
        <f t="shared" ca="1" si="486"/>
        <v/>
      </c>
      <c r="AY957" s="53" t="str">
        <f t="shared" ca="1" si="487"/>
        <v/>
      </c>
      <c r="AZ957" t="str">
        <f t="shared" ca="1" si="488"/>
        <v/>
      </c>
      <c r="BA957" s="121" t="str">
        <f t="shared" ca="1" si="489"/>
        <v/>
      </c>
      <c r="BB957" s="53" t="str">
        <f t="shared" ca="1" si="490"/>
        <v/>
      </c>
      <c r="BC957" t="str">
        <f t="shared" ca="1" si="491"/>
        <v/>
      </c>
      <c r="BD957" s="121" t="str">
        <f t="shared" ca="1" si="492"/>
        <v/>
      </c>
      <c r="BE957" s="53" t="str">
        <f t="shared" ca="1" si="493"/>
        <v/>
      </c>
      <c r="BF957" t="str">
        <f t="shared" ca="1" si="494"/>
        <v/>
      </c>
      <c r="BG957" s="121" t="str">
        <f t="shared" ca="1" si="495"/>
        <v/>
      </c>
      <c r="BH957" s="53" t="str">
        <f t="shared" ca="1" si="496"/>
        <v/>
      </c>
    </row>
    <row r="958" spans="1:60" ht="15.75" thickBot="1" x14ac:dyDescent="0.3">
      <c r="A958" s="48"/>
      <c r="B958" s="48"/>
      <c r="C958" s="48"/>
      <c r="D958" s="48"/>
      <c r="E958" s="48"/>
      <c r="F958" s="48"/>
      <c r="G958" s="48"/>
      <c r="H958" s="48"/>
      <c r="I958" s="48"/>
      <c r="J958" s="220" t="str">
        <f>IF(ISBLANK($G958),"",VLOOKUP($G958,'Chp 3 - Condition Assessment'!$N$5:$R$1000,4,FALSE))</f>
        <v/>
      </c>
      <c r="K958" s="105" t="str">
        <f>IF(ISBLANK($G958),"",VLOOKUP($G958,'Chp 3 - Condition Assessment'!$N$5:$R$1000,5,FALSE))</f>
        <v/>
      </c>
      <c r="L958" s="32" t="str">
        <f t="shared" si="476"/>
        <v xml:space="preserve">  </v>
      </c>
      <c r="P958" t="b">
        <f t="shared" si="504"/>
        <v>0</v>
      </c>
      <c r="Q958" t="str">
        <f t="shared" si="506"/>
        <v/>
      </c>
      <c r="R958" s="53" t="str">
        <f t="shared" si="498"/>
        <v/>
      </c>
      <c r="S958" s="108" t="str">
        <f t="shared" si="499"/>
        <v/>
      </c>
      <c r="T958" s="81" t="str">
        <f t="shared" si="500"/>
        <v/>
      </c>
      <c r="U958" s="105" t="str">
        <f t="shared" ca="1" si="507"/>
        <v/>
      </c>
      <c r="V958" s="105" t="str">
        <f t="shared" ca="1" si="507"/>
        <v/>
      </c>
      <c r="W958" s="105" t="str">
        <f t="shared" ca="1" si="507"/>
        <v/>
      </c>
      <c r="X958" s="105" t="str">
        <f t="shared" ca="1" si="507"/>
        <v/>
      </c>
      <c r="Y958" s="105" t="str">
        <f t="shared" ca="1" si="507"/>
        <v/>
      </c>
      <c r="AB958" s="111" t="str">
        <f t="shared" si="501"/>
        <v xml:space="preserve"> </v>
      </c>
      <c r="AC958" s="135"/>
      <c r="AD958" s="136"/>
      <c r="AE958" s="118" t="str">
        <f t="shared" si="477"/>
        <v/>
      </c>
      <c r="AF958" s="135"/>
      <c r="AG958" s="136"/>
      <c r="AH958" s="118" t="str">
        <f t="shared" si="478"/>
        <v/>
      </c>
      <c r="AI958" s="135"/>
      <c r="AJ958" s="136"/>
      <c r="AK958" s="118" t="str">
        <f t="shared" si="479"/>
        <v/>
      </c>
      <c r="AL958" s="135"/>
      <c r="AM958" s="136"/>
      <c r="AN958" s="118" t="str">
        <f t="shared" si="480"/>
        <v/>
      </c>
      <c r="AO958" s="135"/>
      <c r="AP958" s="136"/>
      <c r="AQ958" s="118" t="str">
        <f t="shared" si="481"/>
        <v/>
      </c>
      <c r="AT958" s="111" t="str">
        <f t="shared" si="482"/>
        <v xml:space="preserve"> </v>
      </c>
      <c r="AU958" t="str">
        <f t="shared" ca="1" si="483"/>
        <v/>
      </c>
      <c r="AV958" s="53" t="str">
        <f t="shared" ca="1" si="484"/>
        <v/>
      </c>
      <c r="AW958" t="str">
        <f t="shared" ca="1" si="485"/>
        <v/>
      </c>
      <c r="AX958" s="121" t="str">
        <f t="shared" ca="1" si="486"/>
        <v/>
      </c>
      <c r="AY958" s="53" t="str">
        <f t="shared" ca="1" si="487"/>
        <v/>
      </c>
      <c r="AZ958" t="str">
        <f t="shared" ca="1" si="488"/>
        <v/>
      </c>
      <c r="BA958" s="121" t="str">
        <f t="shared" ca="1" si="489"/>
        <v/>
      </c>
      <c r="BB958" s="53" t="str">
        <f t="shared" ca="1" si="490"/>
        <v/>
      </c>
      <c r="BC958" t="str">
        <f t="shared" ca="1" si="491"/>
        <v/>
      </c>
      <c r="BD958" s="121" t="str">
        <f t="shared" ca="1" si="492"/>
        <v/>
      </c>
      <c r="BE958" s="53" t="str">
        <f t="shared" ca="1" si="493"/>
        <v/>
      </c>
      <c r="BF958" t="str">
        <f t="shared" ca="1" si="494"/>
        <v/>
      </c>
      <c r="BG958" s="121" t="str">
        <f t="shared" ca="1" si="495"/>
        <v/>
      </c>
      <c r="BH958" s="53" t="str">
        <f t="shared" ca="1" si="496"/>
        <v/>
      </c>
    </row>
    <row r="959" spans="1:60" ht="15.75" thickBot="1" x14ac:dyDescent="0.3">
      <c r="A959" s="48"/>
      <c r="B959" s="48"/>
      <c r="C959" s="48"/>
      <c r="D959" s="48"/>
      <c r="E959" s="48"/>
      <c r="F959" s="48"/>
      <c r="G959" s="48"/>
      <c r="H959" s="48"/>
      <c r="I959" s="48"/>
      <c r="J959" s="220" t="str">
        <f>IF(ISBLANK($G959),"",VLOOKUP($G959,'Chp 3 - Condition Assessment'!$N$5:$R$1000,4,FALSE))</f>
        <v/>
      </c>
      <c r="K959" s="105" t="str">
        <f>IF(ISBLANK($G959),"",VLOOKUP($G959,'Chp 3 - Condition Assessment'!$N$5:$R$1000,5,FALSE))</f>
        <v/>
      </c>
      <c r="L959" s="32" t="str">
        <f t="shared" si="476"/>
        <v xml:space="preserve">  </v>
      </c>
      <c r="P959" t="b">
        <f t="shared" si="504"/>
        <v>0</v>
      </c>
      <c r="Q959" t="str">
        <f t="shared" si="506"/>
        <v/>
      </c>
      <c r="R959" s="53" t="str">
        <f t="shared" si="498"/>
        <v/>
      </c>
      <c r="S959" s="108" t="str">
        <f t="shared" si="499"/>
        <v/>
      </c>
      <c r="T959" s="81" t="str">
        <f t="shared" si="500"/>
        <v/>
      </c>
      <c r="U959" s="105" t="str">
        <f t="shared" ca="1" si="507"/>
        <v/>
      </c>
      <c r="V959" s="105" t="str">
        <f t="shared" ca="1" si="507"/>
        <v/>
      </c>
      <c r="W959" s="105" t="str">
        <f t="shared" ca="1" si="507"/>
        <v/>
      </c>
      <c r="X959" s="105" t="str">
        <f t="shared" ca="1" si="507"/>
        <v/>
      </c>
      <c r="Y959" s="105" t="str">
        <f t="shared" ca="1" si="507"/>
        <v/>
      </c>
      <c r="AB959" s="111" t="str">
        <f t="shared" si="501"/>
        <v xml:space="preserve"> </v>
      </c>
      <c r="AC959" s="135"/>
      <c r="AD959" s="136"/>
      <c r="AE959" s="118" t="str">
        <f t="shared" si="477"/>
        <v/>
      </c>
      <c r="AF959" s="135"/>
      <c r="AG959" s="136"/>
      <c r="AH959" s="118" t="str">
        <f t="shared" si="478"/>
        <v/>
      </c>
      <c r="AI959" s="135"/>
      <c r="AJ959" s="136"/>
      <c r="AK959" s="118" t="str">
        <f t="shared" si="479"/>
        <v/>
      </c>
      <c r="AL959" s="135"/>
      <c r="AM959" s="136"/>
      <c r="AN959" s="118" t="str">
        <f t="shared" si="480"/>
        <v/>
      </c>
      <c r="AO959" s="135"/>
      <c r="AP959" s="136"/>
      <c r="AQ959" s="118" t="str">
        <f t="shared" si="481"/>
        <v/>
      </c>
      <c r="AT959" s="111" t="str">
        <f t="shared" si="482"/>
        <v xml:space="preserve"> </v>
      </c>
      <c r="AU959" t="str">
        <f t="shared" ca="1" si="483"/>
        <v/>
      </c>
      <c r="AV959" s="53" t="str">
        <f t="shared" ca="1" si="484"/>
        <v/>
      </c>
      <c r="AW959" t="str">
        <f t="shared" ca="1" si="485"/>
        <v/>
      </c>
      <c r="AX959" s="121" t="str">
        <f t="shared" ca="1" si="486"/>
        <v/>
      </c>
      <c r="AY959" s="53" t="str">
        <f t="shared" ca="1" si="487"/>
        <v/>
      </c>
      <c r="AZ959" t="str">
        <f t="shared" ca="1" si="488"/>
        <v/>
      </c>
      <c r="BA959" s="121" t="str">
        <f t="shared" ca="1" si="489"/>
        <v/>
      </c>
      <c r="BB959" s="53" t="str">
        <f t="shared" ca="1" si="490"/>
        <v/>
      </c>
      <c r="BC959" t="str">
        <f t="shared" ca="1" si="491"/>
        <v/>
      </c>
      <c r="BD959" s="121" t="str">
        <f t="shared" ca="1" si="492"/>
        <v/>
      </c>
      <c r="BE959" s="53" t="str">
        <f t="shared" ca="1" si="493"/>
        <v/>
      </c>
      <c r="BF959" t="str">
        <f t="shared" ca="1" si="494"/>
        <v/>
      </c>
      <c r="BG959" s="121" t="str">
        <f t="shared" ca="1" si="495"/>
        <v/>
      </c>
      <c r="BH959" s="53" t="str">
        <f t="shared" ca="1" si="496"/>
        <v/>
      </c>
    </row>
    <row r="960" spans="1:60" ht="15.75" thickBot="1" x14ac:dyDescent="0.3">
      <c r="A960" s="48"/>
      <c r="B960" s="48"/>
      <c r="C960" s="48"/>
      <c r="D960" s="48"/>
      <c r="E960" s="48"/>
      <c r="F960" s="48"/>
      <c r="G960" s="48"/>
      <c r="H960" s="48"/>
      <c r="I960" s="48"/>
      <c r="J960" s="220" t="str">
        <f>IF(ISBLANK($G960),"",VLOOKUP($G960,'Chp 3 - Condition Assessment'!$N$5:$R$1000,4,FALSE))</f>
        <v/>
      </c>
      <c r="K960" s="105" t="str">
        <f>IF(ISBLANK($G960),"",VLOOKUP($G960,'Chp 3 - Condition Assessment'!$N$5:$R$1000,5,FALSE))</f>
        <v/>
      </c>
      <c r="L960" s="32" t="str">
        <f t="shared" si="476"/>
        <v xml:space="preserve">  </v>
      </c>
      <c r="P960" t="b">
        <f t="shared" si="504"/>
        <v>0</v>
      </c>
      <c r="Q960" t="str">
        <f t="shared" si="506"/>
        <v/>
      </c>
      <c r="R960" s="53" t="str">
        <f t="shared" si="498"/>
        <v/>
      </c>
      <c r="S960" s="108" t="str">
        <f t="shared" si="499"/>
        <v/>
      </c>
      <c r="T960" s="81" t="str">
        <f t="shared" si="500"/>
        <v/>
      </c>
      <c r="U960" s="105" t="str">
        <f t="shared" ca="1" si="507"/>
        <v/>
      </c>
      <c r="V960" s="105" t="str">
        <f t="shared" ca="1" si="507"/>
        <v/>
      </c>
      <c r="W960" s="105" t="str">
        <f t="shared" ca="1" si="507"/>
        <v/>
      </c>
      <c r="X960" s="105" t="str">
        <f t="shared" ca="1" si="507"/>
        <v/>
      </c>
      <c r="Y960" s="105" t="str">
        <f t="shared" ca="1" si="507"/>
        <v/>
      </c>
      <c r="AB960" s="111" t="str">
        <f t="shared" si="501"/>
        <v xml:space="preserve"> </v>
      </c>
      <c r="AC960" s="135"/>
      <c r="AD960" s="136"/>
      <c r="AE960" s="118" t="str">
        <f t="shared" si="477"/>
        <v/>
      </c>
      <c r="AF960" s="135"/>
      <c r="AG960" s="136"/>
      <c r="AH960" s="118" t="str">
        <f t="shared" si="478"/>
        <v/>
      </c>
      <c r="AI960" s="135"/>
      <c r="AJ960" s="136"/>
      <c r="AK960" s="118" t="str">
        <f t="shared" si="479"/>
        <v/>
      </c>
      <c r="AL960" s="135"/>
      <c r="AM960" s="136"/>
      <c r="AN960" s="118" t="str">
        <f t="shared" si="480"/>
        <v/>
      </c>
      <c r="AO960" s="135"/>
      <c r="AP960" s="136"/>
      <c r="AQ960" s="118" t="str">
        <f t="shared" si="481"/>
        <v/>
      </c>
      <c r="AT960" s="111" t="str">
        <f t="shared" si="482"/>
        <v xml:space="preserve"> </v>
      </c>
      <c r="AU960" t="str">
        <f t="shared" ca="1" si="483"/>
        <v/>
      </c>
      <c r="AV960" s="53" t="str">
        <f t="shared" ca="1" si="484"/>
        <v/>
      </c>
      <c r="AW960" t="str">
        <f t="shared" ca="1" si="485"/>
        <v/>
      </c>
      <c r="AX960" s="121" t="str">
        <f t="shared" ca="1" si="486"/>
        <v/>
      </c>
      <c r="AY960" s="53" t="str">
        <f t="shared" ca="1" si="487"/>
        <v/>
      </c>
      <c r="AZ960" t="str">
        <f t="shared" ca="1" si="488"/>
        <v/>
      </c>
      <c r="BA960" s="121" t="str">
        <f t="shared" ca="1" si="489"/>
        <v/>
      </c>
      <c r="BB960" s="53" t="str">
        <f t="shared" ca="1" si="490"/>
        <v/>
      </c>
      <c r="BC960" t="str">
        <f t="shared" ca="1" si="491"/>
        <v/>
      </c>
      <c r="BD960" s="121" t="str">
        <f t="shared" ca="1" si="492"/>
        <v/>
      </c>
      <c r="BE960" s="53" t="str">
        <f t="shared" ca="1" si="493"/>
        <v/>
      </c>
      <c r="BF960" t="str">
        <f t="shared" ca="1" si="494"/>
        <v/>
      </c>
      <c r="BG960" s="121" t="str">
        <f t="shared" ca="1" si="495"/>
        <v/>
      </c>
      <c r="BH960" s="53" t="str">
        <f t="shared" ca="1" si="496"/>
        <v/>
      </c>
    </row>
    <row r="961" spans="1:60" ht="15.75" thickBot="1" x14ac:dyDescent="0.3">
      <c r="A961" s="48"/>
      <c r="B961" s="48"/>
      <c r="C961" s="48"/>
      <c r="D961" s="48"/>
      <c r="E961" s="48"/>
      <c r="F961" s="48"/>
      <c r="G961" s="48"/>
      <c r="H961" s="48"/>
      <c r="I961" s="48"/>
      <c r="J961" s="220" t="str">
        <f>IF(ISBLANK($G961),"",VLOOKUP($G961,'Chp 3 - Condition Assessment'!$N$5:$R$1000,4,FALSE))</f>
        <v/>
      </c>
      <c r="K961" s="105" t="str">
        <f>IF(ISBLANK($G961),"",VLOOKUP($G961,'Chp 3 - Condition Assessment'!$N$5:$R$1000,5,FALSE))</f>
        <v/>
      </c>
      <c r="L961" s="32" t="str">
        <f t="shared" si="476"/>
        <v xml:space="preserve">  </v>
      </c>
      <c r="P961" t="b">
        <f t="shared" si="504"/>
        <v>0</v>
      </c>
      <c r="Q961" t="str">
        <f t="shared" si="506"/>
        <v/>
      </c>
      <c r="R961" s="53" t="str">
        <f t="shared" si="498"/>
        <v/>
      </c>
      <c r="S961" s="108" t="str">
        <f t="shared" si="499"/>
        <v/>
      </c>
      <c r="T961" s="81" t="str">
        <f t="shared" si="500"/>
        <v/>
      </c>
      <c r="U961" s="105" t="str">
        <f t="shared" ca="1" si="507"/>
        <v/>
      </c>
      <c r="V961" s="105" t="str">
        <f t="shared" ca="1" si="507"/>
        <v/>
      </c>
      <c r="W961" s="105" t="str">
        <f t="shared" ca="1" si="507"/>
        <v/>
      </c>
      <c r="X961" s="105" t="str">
        <f t="shared" ca="1" si="507"/>
        <v/>
      </c>
      <c r="Y961" s="105" t="str">
        <f t="shared" ca="1" si="507"/>
        <v/>
      </c>
      <c r="AB961" s="111" t="str">
        <f t="shared" si="501"/>
        <v xml:space="preserve"> </v>
      </c>
      <c r="AC961" s="135"/>
      <c r="AD961" s="136"/>
      <c r="AE961" s="118" t="str">
        <f t="shared" si="477"/>
        <v/>
      </c>
      <c r="AF961" s="135"/>
      <c r="AG961" s="136"/>
      <c r="AH961" s="118" t="str">
        <f t="shared" si="478"/>
        <v/>
      </c>
      <c r="AI961" s="135"/>
      <c r="AJ961" s="136"/>
      <c r="AK961" s="118" t="str">
        <f t="shared" si="479"/>
        <v/>
      </c>
      <c r="AL961" s="135"/>
      <c r="AM961" s="136"/>
      <c r="AN961" s="118" t="str">
        <f t="shared" si="480"/>
        <v/>
      </c>
      <c r="AO961" s="135"/>
      <c r="AP961" s="136"/>
      <c r="AQ961" s="118" t="str">
        <f t="shared" si="481"/>
        <v/>
      </c>
      <c r="AT961" s="111" t="str">
        <f t="shared" si="482"/>
        <v xml:space="preserve"> </v>
      </c>
      <c r="AU961" t="str">
        <f t="shared" ca="1" si="483"/>
        <v/>
      </c>
      <c r="AV961" s="53" t="str">
        <f t="shared" ca="1" si="484"/>
        <v/>
      </c>
      <c r="AW961" t="str">
        <f t="shared" ca="1" si="485"/>
        <v/>
      </c>
      <c r="AX961" s="121" t="str">
        <f t="shared" ca="1" si="486"/>
        <v/>
      </c>
      <c r="AY961" s="53" t="str">
        <f t="shared" ca="1" si="487"/>
        <v/>
      </c>
      <c r="AZ961" t="str">
        <f t="shared" ca="1" si="488"/>
        <v/>
      </c>
      <c r="BA961" s="121" t="str">
        <f t="shared" ca="1" si="489"/>
        <v/>
      </c>
      <c r="BB961" s="53" t="str">
        <f t="shared" ca="1" si="490"/>
        <v/>
      </c>
      <c r="BC961" t="str">
        <f t="shared" ca="1" si="491"/>
        <v/>
      </c>
      <c r="BD961" s="121" t="str">
        <f t="shared" ca="1" si="492"/>
        <v/>
      </c>
      <c r="BE961" s="53" t="str">
        <f t="shared" ca="1" si="493"/>
        <v/>
      </c>
      <c r="BF961" t="str">
        <f t="shared" ca="1" si="494"/>
        <v/>
      </c>
      <c r="BG961" s="121" t="str">
        <f t="shared" ca="1" si="495"/>
        <v/>
      </c>
      <c r="BH961" s="53" t="str">
        <f t="shared" ca="1" si="496"/>
        <v/>
      </c>
    </row>
    <row r="962" spans="1:60" ht="15.75" thickBot="1" x14ac:dyDescent="0.3">
      <c r="A962" s="48"/>
      <c r="B962" s="48"/>
      <c r="C962" s="48"/>
      <c r="D962" s="48"/>
      <c r="E962" s="48"/>
      <c r="F962" s="48"/>
      <c r="G962" s="48"/>
      <c r="H962" s="48"/>
      <c r="I962" s="48"/>
      <c r="J962" s="220" t="str">
        <f>IF(ISBLANK($G962),"",VLOOKUP($G962,'Chp 3 - Condition Assessment'!$N$5:$R$1000,4,FALSE))</f>
        <v/>
      </c>
      <c r="K962" s="105" t="str">
        <f>IF(ISBLANK($G962),"",VLOOKUP($G962,'Chp 3 - Condition Assessment'!$N$5:$R$1000,5,FALSE))</f>
        <v/>
      </c>
      <c r="L962" s="32" t="str">
        <f t="shared" si="476"/>
        <v xml:space="preserve">  </v>
      </c>
      <c r="P962" t="b">
        <f t="shared" si="504"/>
        <v>0</v>
      </c>
      <c r="Q962" t="str">
        <f t="shared" si="506"/>
        <v/>
      </c>
      <c r="R962" s="53" t="str">
        <f t="shared" si="498"/>
        <v/>
      </c>
      <c r="S962" s="108" t="str">
        <f t="shared" si="499"/>
        <v/>
      </c>
      <c r="T962" s="81" t="str">
        <f t="shared" si="500"/>
        <v/>
      </c>
      <c r="U962" s="105" t="str">
        <f t="shared" ca="1" si="507"/>
        <v/>
      </c>
      <c r="V962" s="105" t="str">
        <f t="shared" ca="1" si="507"/>
        <v/>
      </c>
      <c r="W962" s="105" t="str">
        <f t="shared" ca="1" si="507"/>
        <v/>
      </c>
      <c r="X962" s="105" t="str">
        <f t="shared" ca="1" si="507"/>
        <v/>
      </c>
      <c r="Y962" s="105" t="str">
        <f t="shared" ca="1" si="507"/>
        <v/>
      </c>
      <c r="AB962" s="111" t="str">
        <f t="shared" si="501"/>
        <v xml:space="preserve"> </v>
      </c>
      <c r="AC962" s="135"/>
      <c r="AD962" s="136"/>
      <c r="AE962" s="118" t="str">
        <f t="shared" si="477"/>
        <v/>
      </c>
      <c r="AF962" s="135"/>
      <c r="AG962" s="136"/>
      <c r="AH962" s="118" t="str">
        <f t="shared" si="478"/>
        <v/>
      </c>
      <c r="AI962" s="135"/>
      <c r="AJ962" s="136"/>
      <c r="AK962" s="118" t="str">
        <f t="shared" si="479"/>
        <v/>
      </c>
      <c r="AL962" s="135"/>
      <c r="AM962" s="136"/>
      <c r="AN962" s="118" t="str">
        <f t="shared" si="480"/>
        <v/>
      </c>
      <c r="AO962" s="135"/>
      <c r="AP962" s="136"/>
      <c r="AQ962" s="118" t="str">
        <f t="shared" si="481"/>
        <v/>
      </c>
      <c r="AT962" s="111" t="str">
        <f t="shared" si="482"/>
        <v xml:space="preserve"> </v>
      </c>
      <c r="AU962" t="str">
        <f t="shared" ca="1" si="483"/>
        <v/>
      </c>
      <c r="AV962" s="53" t="str">
        <f t="shared" ca="1" si="484"/>
        <v/>
      </c>
      <c r="AW962" t="str">
        <f t="shared" ca="1" si="485"/>
        <v/>
      </c>
      <c r="AX962" s="121" t="str">
        <f t="shared" ca="1" si="486"/>
        <v/>
      </c>
      <c r="AY962" s="53" t="str">
        <f t="shared" ca="1" si="487"/>
        <v/>
      </c>
      <c r="AZ962" t="str">
        <f t="shared" ca="1" si="488"/>
        <v/>
      </c>
      <c r="BA962" s="121" t="str">
        <f t="shared" ca="1" si="489"/>
        <v/>
      </c>
      <c r="BB962" s="53" t="str">
        <f t="shared" ca="1" si="490"/>
        <v/>
      </c>
      <c r="BC962" t="str">
        <f t="shared" ca="1" si="491"/>
        <v/>
      </c>
      <c r="BD962" s="121" t="str">
        <f t="shared" ca="1" si="492"/>
        <v/>
      </c>
      <c r="BE962" s="53" t="str">
        <f t="shared" ca="1" si="493"/>
        <v/>
      </c>
      <c r="BF962" t="str">
        <f t="shared" ca="1" si="494"/>
        <v/>
      </c>
      <c r="BG962" s="121" t="str">
        <f t="shared" ca="1" si="495"/>
        <v/>
      </c>
      <c r="BH962" s="53" t="str">
        <f t="shared" ca="1" si="496"/>
        <v/>
      </c>
    </row>
    <row r="963" spans="1:60" ht="15.75" thickBot="1" x14ac:dyDescent="0.3">
      <c r="A963" s="48"/>
      <c r="B963" s="48"/>
      <c r="C963" s="48"/>
      <c r="D963" s="48"/>
      <c r="E963" s="48"/>
      <c r="F963" s="48"/>
      <c r="G963" s="48"/>
      <c r="H963" s="48"/>
      <c r="I963" s="48"/>
      <c r="J963" s="220" t="str">
        <f>IF(ISBLANK($G963),"",VLOOKUP($G963,'Chp 3 - Condition Assessment'!$N$5:$R$1000,4,FALSE))</f>
        <v/>
      </c>
      <c r="K963" s="105" t="str">
        <f>IF(ISBLANK($G963),"",VLOOKUP($G963,'Chp 3 - Condition Assessment'!$N$5:$R$1000,5,FALSE))</f>
        <v/>
      </c>
      <c r="L963" s="32" t="str">
        <f t="shared" si="476"/>
        <v xml:space="preserve">  </v>
      </c>
      <c r="P963" t="b">
        <f t="shared" si="504"/>
        <v>0</v>
      </c>
      <c r="Q963" t="str">
        <f t="shared" si="506"/>
        <v/>
      </c>
      <c r="R963" s="53" t="str">
        <f t="shared" si="498"/>
        <v/>
      </c>
      <c r="S963" s="108" t="str">
        <f t="shared" si="499"/>
        <v/>
      </c>
      <c r="T963" s="81" t="str">
        <f t="shared" si="500"/>
        <v/>
      </c>
      <c r="U963" s="105" t="str">
        <f t="shared" ca="1" si="507"/>
        <v/>
      </c>
      <c r="V963" s="105" t="str">
        <f t="shared" ca="1" si="507"/>
        <v/>
      </c>
      <c r="W963" s="105" t="str">
        <f t="shared" ca="1" si="507"/>
        <v/>
      </c>
      <c r="X963" s="105" t="str">
        <f t="shared" ca="1" si="507"/>
        <v/>
      </c>
      <c r="Y963" s="105" t="str">
        <f t="shared" ca="1" si="507"/>
        <v/>
      </c>
      <c r="AB963" s="111" t="str">
        <f t="shared" si="501"/>
        <v xml:space="preserve"> </v>
      </c>
      <c r="AC963" s="135"/>
      <c r="AD963" s="136"/>
      <c r="AE963" s="118" t="str">
        <f t="shared" si="477"/>
        <v/>
      </c>
      <c r="AF963" s="135"/>
      <c r="AG963" s="136"/>
      <c r="AH963" s="118" t="str">
        <f t="shared" si="478"/>
        <v/>
      </c>
      <c r="AI963" s="135"/>
      <c r="AJ963" s="136"/>
      <c r="AK963" s="118" t="str">
        <f t="shared" si="479"/>
        <v/>
      </c>
      <c r="AL963" s="135"/>
      <c r="AM963" s="136"/>
      <c r="AN963" s="118" t="str">
        <f t="shared" si="480"/>
        <v/>
      </c>
      <c r="AO963" s="135"/>
      <c r="AP963" s="136"/>
      <c r="AQ963" s="118" t="str">
        <f t="shared" si="481"/>
        <v/>
      </c>
      <c r="AT963" s="111" t="str">
        <f t="shared" si="482"/>
        <v xml:space="preserve"> </v>
      </c>
      <c r="AU963" t="str">
        <f t="shared" ca="1" si="483"/>
        <v/>
      </c>
      <c r="AV963" s="53" t="str">
        <f t="shared" ca="1" si="484"/>
        <v/>
      </c>
      <c r="AW963" t="str">
        <f t="shared" ca="1" si="485"/>
        <v/>
      </c>
      <c r="AX963" s="121" t="str">
        <f t="shared" ca="1" si="486"/>
        <v/>
      </c>
      <c r="AY963" s="53" t="str">
        <f t="shared" ca="1" si="487"/>
        <v/>
      </c>
      <c r="AZ963" t="str">
        <f t="shared" ca="1" si="488"/>
        <v/>
      </c>
      <c r="BA963" s="121" t="str">
        <f t="shared" ca="1" si="489"/>
        <v/>
      </c>
      <c r="BB963" s="53" t="str">
        <f t="shared" ca="1" si="490"/>
        <v/>
      </c>
      <c r="BC963" t="str">
        <f t="shared" ca="1" si="491"/>
        <v/>
      </c>
      <c r="BD963" s="121" t="str">
        <f t="shared" ca="1" si="492"/>
        <v/>
      </c>
      <c r="BE963" s="53" t="str">
        <f t="shared" ca="1" si="493"/>
        <v/>
      </c>
      <c r="BF963" t="str">
        <f t="shared" ca="1" si="494"/>
        <v/>
      </c>
      <c r="BG963" s="121" t="str">
        <f t="shared" ca="1" si="495"/>
        <v/>
      </c>
      <c r="BH963" s="53" t="str">
        <f t="shared" ca="1" si="496"/>
        <v/>
      </c>
    </row>
    <row r="964" spans="1:60" ht="15.75" thickBot="1" x14ac:dyDescent="0.3">
      <c r="A964" s="48"/>
      <c r="B964" s="48"/>
      <c r="C964" s="48"/>
      <c r="D964" s="48"/>
      <c r="E964" s="48"/>
      <c r="F964" s="48"/>
      <c r="G964" s="48"/>
      <c r="H964" s="48"/>
      <c r="I964" s="48"/>
      <c r="J964" s="220" t="str">
        <f>IF(ISBLANK($G964),"",VLOOKUP($G964,'Chp 3 - Condition Assessment'!$N$5:$R$1000,4,FALSE))</f>
        <v/>
      </c>
      <c r="K964" s="105" t="str">
        <f>IF(ISBLANK($G964),"",VLOOKUP($G964,'Chp 3 - Condition Assessment'!$N$5:$R$1000,5,FALSE))</f>
        <v/>
      </c>
      <c r="L964" s="32" t="str">
        <f t="shared" si="476"/>
        <v xml:space="preserve">  </v>
      </c>
      <c r="P964" t="b">
        <f t="shared" si="504"/>
        <v>0</v>
      </c>
      <c r="Q964" t="str">
        <f t="shared" si="506"/>
        <v/>
      </c>
      <c r="R964" s="53" t="str">
        <f t="shared" si="498"/>
        <v/>
      </c>
      <c r="S964" s="108" t="str">
        <f t="shared" si="499"/>
        <v/>
      </c>
      <c r="T964" s="81" t="str">
        <f t="shared" si="500"/>
        <v/>
      </c>
      <c r="U964" s="105" t="str">
        <f t="shared" ca="1" si="507"/>
        <v/>
      </c>
      <c r="V964" s="105" t="str">
        <f t="shared" ca="1" si="507"/>
        <v/>
      </c>
      <c r="W964" s="105" t="str">
        <f t="shared" ca="1" si="507"/>
        <v/>
      </c>
      <c r="X964" s="105" t="str">
        <f t="shared" ca="1" si="507"/>
        <v/>
      </c>
      <c r="Y964" s="105" t="str">
        <f t="shared" ca="1" si="507"/>
        <v/>
      </c>
      <c r="AB964" s="111" t="str">
        <f t="shared" si="501"/>
        <v xml:space="preserve"> </v>
      </c>
      <c r="AC964" s="135"/>
      <c r="AD964" s="136"/>
      <c r="AE964" s="118" t="str">
        <f t="shared" si="477"/>
        <v/>
      </c>
      <c r="AF964" s="135"/>
      <c r="AG964" s="136"/>
      <c r="AH964" s="118" t="str">
        <f t="shared" si="478"/>
        <v/>
      </c>
      <c r="AI964" s="135"/>
      <c r="AJ964" s="136"/>
      <c r="AK964" s="118" t="str">
        <f t="shared" si="479"/>
        <v/>
      </c>
      <c r="AL964" s="135"/>
      <c r="AM964" s="136"/>
      <c r="AN964" s="118" t="str">
        <f t="shared" si="480"/>
        <v/>
      </c>
      <c r="AO964" s="135"/>
      <c r="AP964" s="136"/>
      <c r="AQ964" s="118" t="str">
        <f t="shared" si="481"/>
        <v/>
      </c>
      <c r="AT964" s="111" t="str">
        <f t="shared" si="482"/>
        <v xml:space="preserve"> </v>
      </c>
      <c r="AU964" t="str">
        <f t="shared" ca="1" si="483"/>
        <v/>
      </c>
      <c r="AV964" s="53" t="str">
        <f t="shared" ca="1" si="484"/>
        <v/>
      </c>
      <c r="AW964" t="str">
        <f t="shared" ca="1" si="485"/>
        <v/>
      </c>
      <c r="AX964" s="121" t="str">
        <f t="shared" ca="1" si="486"/>
        <v/>
      </c>
      <c r="AY964" s="53" t="str">
        <f t="shared" ca="1" si="487"/>
        <v/>
      </c>
      <c r="AZ964" t="str">
        <f t="shared" ca="1" si="488"/>
        <v/>
      </c>
      <c r="BA964" s="121" t="str">
        <f t="shared" ca="1" si="489"/>
        <v/>
      </c>
      <c r="BB964" s="53" t="str">
        <f t="shared" ca="1" si="490"/>
        <v/>
      </c>
      <c r="BC964" t="str">
        <f t="shared" ca="1" si="491"/>
        <v/>
      </c>
      <c r="BD964" s="121" t="str">
        <f t="shared" ca="1" si="492"/>
        <v/>
      </c>
      <c r="BE964" s="53" t="str">
        <f t="shared" ca="1" si="493"/>
        <v/>
      </c>
      <c r="BF964" t="str">
        <f t="shared" ca="1" si="494"/>
        <v/>
      </c>
      <c r="BG964" s="121" t="str">
        <f t="shared" ca="1" si="495"/>
        <v/>
      </c>
      <c r="BH964" s="53" t="str">
        <f t="shared" ca="1" si="496"/>
        <v/>
      </c>
    </row>
    <row r="965" spans="1:60" ht="15.75" thickBot="1" x14ac:dyDescent="0.3">
      <c r="A965" s="48"/>
      <c r="B965" s="48"/>
      <c r="C965" s="48"/>
      <c r="D965" s="48"/>
      <c r="E965" s="48"/>
      <c r="F965" s="48"/>
      <c r="G965" s="48"/>
      <c r="H965" s="48"/>
      <c r="I965" s="48"/>
      <c r="J965" s="220" t="str">
        <f>IF(ISBLANK($G965),"",VLOOKUP($G965,'Chp 3 - Condition Assessment'!$N$5:$R$1000,4,FALSE))</f>
        <v/>
      </c>
      <c r="K965" s="105" t="str">
        <f>IF(ISBLANK($G965),"",VLOOKUP($G965,'Chp 3 - Condition Assessment'!$N$5:$R$1000,5,FALSE))</f>
        <v/>
      </c>
      <c r="L965" s="32" t="str">
        <f t="shared" si="476"/>
        <v xml:space="preserve">  </v>
      </c>
      <c r="P965" t="b">
        <f t="shared" si="504"/>
        <v>0</v>
      </c>
      <c r="Q965" t="str">
        <f t="shared" si="506"/>
        <v/>
      </c>
      <c r="R965" s="53" t="str">
        <f t="shared" si="498"/>
        <v/>
      </c>
      <c r="S965" s="108" t="str">
        <f t="shared" si="499"/>
        <v/>
      </c>
      <c r="T965" s="81" t="str">
        <f t="shared" si="500"/>
        <v/>
      </c>
      <c r="U965" s="105" t="str">
        <f t="shared" ca="1" si="507"/>
        <v/>
      </c>
      <c r="V965" s="105" t="str">
        <f t="shared" ca="1" si="507"/>
        <v/>
      </c>
      <c r="W965" s="105" t="str">
        <f t="shared" ca="1" si="507"/>
        <v/>
      </c>
      <c r="X965" s="105" t="str">
        <f t="shared" ca="1" si="507"/>
        <v/>
      </c>
      <c r="Y965" s="105" t="str">
        <f t="shared" ca="1" si="507"/>
        <v/>
      </c>
      <c r="AB965" s="111" t="str">
        <f t="shared" si="501"/>
        <v xml:space="preserve"> </v>
      </c>
      <c r="AC965" s="135"/>
      <c r="AD965" s="136"/>
      <c r="AE965" s="118" t="str">
        <f t="shared" si="477"/>
        <v/>
      </c>
      <c r="AF965" s="135"/>
      <c r="AG965" s="136"/>
      <c r="AH965" s="118" t="str">
        <f t="shared" si="478"/>
        <v/>
      </c>
      <c r="AI965" s="135"/>
      <c r="AJ965" s="136"/>
      <c r="AK965" s="118" t="str">
        <f t="shared" si="479"/>
        <v/>
      </c>
      <c r="AL965" s="135"/>
      <c r="AM965" s="136"/>
      <c r="AN965" s="118" t="str">
        <f t="shared" si="480"/>
        <v/>
      </c>
      <c r="AO965" s="135"/>
      <c r="AP965" s="136"/>
      <c r="AQ965" s="118" t="str">
        <f t="shared" si="481"/>
        <v/>
      </c>
      <c r="AT965" s="111" t="str">
        <f t="shared" si="482"/>
        <v xml:space="preserve"> </v>
      </c>
      <c r="AU965" t="str">
        <f t="shared" ca="1" si="483"/>
        <v/>
      </c>
      <c r="AV965" s="53" t="str">
        <f t="shared" ca="1" si="484"/>
        <v/>
      </c>
      <c r="AW965" t="str">
        <f t="shared" ca="1" si="485"/>
        <v/>
      </c>
      <c r="AX965" s="121" t="str">
        <f t="shared" ca="1" si="486"/>
        <v/>
      </c>
      <c r="AY965" s="53" t="str">
        <f t="shared" ca="1" si="487"/>
        <v/>
      </c>
      <c r="AZ965" t="str">
        <f t="shared" ca="1" si="488"/>
        <v/>
      </c>
      <c r="BA965" s="121" t="str">
        <f t="shared" ca="1" si="489"/>
        <v/>
      </c>
      <c r="BB965" s="53" t="str">
        <f t="shared" ca="1" si="490"/>
        <v/>
      </c>
      <c r="BC965" t="str">
        <f t="shared" ca="1" si="491"/>
        <v/>
      </c>
      <c r="BD965" s="121" t="str">
        <f t="shared" ca="1" si="492"/>
        <v/>
      </c>
      <c r="BE965" s="53" t="str">
        <f t="shared" ca="1" si="493"/>
        <v/>
      </c>
      <c r="BF965" t="str">
        <f t="shared" ca="1" si="494"/>
        <v/>
      </c>
      <c r="BG965" s="121" t="str">
        <f t="shared" ca="1" si="495"/>
        <v/>
      </c>
      <c r="BH965" s="53" t="str">
        <f t="shared" ca="1" si="496"/>
        <v/>
      </c>
    </row>
    <row r="966" spans="1:60" ht="15.75" thickBot="1" x14ac:dyDescent="0.3">
      <c r="A966" s="48"/>
      <c r="B966" s="48"/>
      <c r="C966" s="48"/>
      <c r="D966" s="48"/>
      <c r="E966" s="48"/>
      <c r="F966" s="48"/>
      <c r="G966" s="48"/>
      <c r="H966" s="48"/>
      <c r="I966" s="48"/>
      <c r="J966" s="220" t="str">
        <f>IF(ISBLANK($G966),"",VLOOKUP($G966,'Chp 3 - Condition Assessment'!$N$5:$R$1000,4,FALSE))</f>
        <v/>
      </c>
      <c r="K966" s="105" t="str">
        <f>IF(ISBLANK($G966),"",VLOOKUP($G966,'Chp 3 - Condition Assessment'!$N$5:$R$1000,5,FALSE))</f>
        <v/>
      </c>
      <c r="L966" s="32" t="str">
        <f t="shared" si="476"/>
        <v xml:space="preserve">  </v>
      </c>
      <c r="P966" t="b">
        <f t="shared" si="504"/>
        <v>0</v>
      </c>
      <c r="Q966" t="str">
        <f t="shared" si="506"/>
        <v/>
      </c>
      <c r="R966" s="53" t="str">
        <f t="shared" si="498"/>
        <v/>
      </c>
      <c r="S966" s="108" t="str">
        <f t="shared" si="499"/>
        <v/>
      </c>
      <c r="T966" s="81" t="str">
        <f t="shared" si="500"/>
        <v/>
      </c>
      <c r="U966" s="105" t="str">
        <f t="shared" ref="U966:Y975" ca="1" si="508">IFERROR(IF((U$10-$S966)&lt;=$T966,$Q966,0),"")</f>
        <v/>
      </c>
      <c r="V966" s="105" t="str">
        <f t="shared" ca="1" si="508"/>
        <v/>
      </c>
      <c r="W966" s="105" t="str">
        <f t="shared" ca="1" si="508"/>
        <v/>
      </c>
      <c r="X966" s="105" t="str">
        <f t="shared" ca="1" si="508"/>
        <v/>
      </c>
      <c r="Y966" s="105" t="str">
        <f t="shared" ca="1" si="508"/>
        <v/>
      </c>
      <c r="AB966" s="111" t="str">
        <f t="shared" si="501"/>
        <v xml:space="preserve"> </v>
      </c>
      <c r="AC966" s="135"/>
      <c r="AD966" s="136"/>
      <c r="AE966" s="118" t="str">
        <f t="shared" si="477"/>
        <v/>
      </c>
      <c r="AF966" s="135"/>
      <c r="AG966" s="136"/>
      <c r="AH966" s="118" t="str">
        <f t="shared" si="478"/>
        <v/>
      </c>
      <c r="AI966" s="135"/>
      <c r="AJ966" s="136"/>
      <c r="AK966" s="118" t="str">
        <f t="shared" si="479"/>
        <v/>
      </c>
      <c r="AL966" s="135"/>
      <c r="AM966" s="136"/>
      <c r="AN966" s="118" t="str">
        <f t="shared" si="480"/>
        <v/>
      </c>
      <c r="AO966" s="135"/>
      <c r="AP966" s="136"/>
      <c r="AQ966" s="118" t="str">
        <f t="shared" si="481"/>
        <v/>
      </c>
      <c r="AT966" s="111" t="str">
        <f t="shared" si="482"/>
        <v xml:space="preserve"> </v>
      </c>
      <c r="AU966" t="str">
        <f t="shared" ca="1" si="483"/>
        <v/>
      </c>
      <c r="AV966" s="53" t="str">
        <f t="shared" ca="1" si="484"/>
        <v/>
      </c>
      <c r="AW966" t="str">
        <f t="shared" ca="1" si="485"/>
        <v/>
      </c>
      <c r="AX966" s="121" t="str">
        <f t="shared" ca="1" si="486"/>
        <v/>
      </c>
      <c r="AY966" s="53" t="str">
        <f t="shared" ca="1" si="487"/>
        <v/>
      </c>
      <c r="AZ966" t="str">
        <f t="shared" ca="1" si="488"/>
        <v/>
      </c>
      <c r="BA966" s="121" t="str">
        <f t="shared" ca="1" si="489"/>
        <v/>
      </c>
      <c r="BB966" s="53" t="str">
        <f t="shared" ca="1" si="490"/>
        <v/>
      </c>
      <c r="BC966" t="str">
        <f t="shared" ca="1" si="491"/>
        <v/>
      </c>
      <c r="BD966" s="121" t="str">
        <f t="shared" ca="1" si="492"/>
        <v/>
      </c>
      <c r="BE966" s="53" t="str">
        <f t="shared" ca="1" si="493"/>
        <v/>
      </c>
      <c r="BF966" t="str">
        <f t="shared" ca="1" si="494"/>
        <v/>
      </c>
      <c r="BG966" s="121" t="str">
        <f t="shared" ca="1" si="495"/>
        <v/>
      </c>
      <c r="BH966" s="53" t="str">
        <f t="shared" ca="1" si="496"/>
        <v/>
      </c>
    </row>
    <row r="967" spans="1:60" ht="15.75" thickBot="1" x14ac:dyDescent="0.3">
      <c r="A967" s="48"/>
      <c r="B967" s="48"/>
      <c r="C967" s="48"/>
      <c r="D967" s="48"/>
      <c r="E967" s="48"/>
      <c r="F967" s="48"/>
      <c r="G967" s="48"/>
      <c r="H967" s="48"/>
      <c r="I967" s="48"/>
      <c r="J967" s="220" t="str">
        <f>IF(ISBLANK($G967),"",VLOOKUP($G967,'Chp 3 - Condition Assessment'!$N$5:$R$1000,4,FALSE))</f>
        <v/>
      </c>
      <c r="K967" s="105" t="str">
        <f>IF(ISBLANK($G967),"",VLOOKUP($G967,'Chp 3 - Condition Assessment'!$N$5:$R$1000,5,FALSE))</f>
        <v/>
      </c>
      <c r="L967" s="32" t="str">
        <f t="shared" si="476"/>
        <v xml:space="preserve">  </v>
      </c>
      <c r="P967" t="b">
        <f t="shared" si="504"/>
        <v>0</v>
      </c>
      <c r="Q967" t="str">
        <f t="shared" si="506"/>
        <v/>
      </c>
      <c r="R967" s="53" t="str">
        <f t="shared" si="498"/>
        <v/>
      </c>
      <c r="S967" s="108" t="str">
        <f t="shared" si="499"/>
        <v/>
      </c>
      <c r="T967" s="81" t="str">
        <f t="shared" si="500"/>
        <v/>
      </c>
      <c r="U967" s="105" t="str">
        <f t="shared" ca="1" si="508"/>
        <v/>
      </c>
      <c r="V967" s="105" t="str">
        <f t="shared" ca="1" si="508"/>
        <v/>
      </c>
      <c r="W967" s="105" t="str">
        <f t="shared" ca="1" si="508"/>
        <v/>
      </c>
      <c r="X967" s="105" t="str">
        <f t="shared" ca="1" si="508"/>
        <v/>
      </c>
      <c r="Y967" s="105" t="str">
        <f t="shared" ca="1" si="508"/>
        <v/>
      </c>
      <c r="AB967" s="111" t="str">
        <f t="shared" si="501"/>
        <v xml:space="preserve"> </v>
      </c>
      <c r="AC967" s="135"/>
      <c r="AD967" s="136"/>
      <c r="AE967" s="118" t="str">
        <f t="shared" si="477"/>
        <v/>
      </c>
      <c r="AF967" s="135"/>
      <c r="AG967" s="136"/>
      <c r="AH967" s="118" t="str">
        <f t="shared" si="478"/>
        <v/>
      </c>
      <c r="AI967" s="135"/>
      <c r="AJ967" s="136"/>
      <c r="AK967" s="118" t="str">
        <f t="shared" si="479"/>
        <v/>
      </c>
      <c r="AL967" s="135"/>
      <c r="AM967" s="136"/>
      <c r="AN967" s="118" t="str">
        <f t="shared" si="480"/>
        <v/>
      </c>
      <c r="AO967" s="135"/>
      <c r="AP967" s="136"/>
      <c r="AQ967" s="118" t="str">
        <f t="shared" si="481"/>
        <v/>
      </c>
      <c r="AT967" s="111" t="str">
        <f t="shared" si="482"/>
        <v xml:space="preserve"> </v>
      </c>
      <c r="AU967" t="str">
        <f t="shared" ca="1" si="483"/>
        <v/>
      </c>
      <c r="AV967" s="53" t="str">
        <f t="shared" ca="1" si="484"/>
        <v/>
      </c>
      <c r="AW967" t="str">
        <f t="shared" ca="1" si="485"/>
        <v/>
      </c>
      <c r="AX967" s="121" t="str">
        <f t="shared" ca="1" si="486"/>
        <v/>
      </c>
      <c r="AY967" s="53" t="str">
        <f t="shared" ca="1" si="487"/>
        <v/>
      </c>
      <c r="AZ967" t="str">
        <f t="shared" ca="1" si="488"/>
        <v/>
      </c>
      <c r="BA967" s="121" t="str">
        <f t="shared" ca="1" si="489"/>
        <v/>
      </c>
      <c r="BB967" s="53" t="str">
        <f t="shared" ca="1" si="490"/>
        <v/>
      </c>
      <c r="BC967" t="str">
        <f t="shared" ca="1" si="491"/>
        <v/>
      </c>
      <c r="BD967" s="121" t="str">
        <f t="shared" ca="1" si="492"/>
        <v/>
      </c>
      <c r="BE967" s="53" t="str">
        <f t="shared" ca="1" si="493"/>
        <v/>
      </c>
      <c r="BF967" t="str">
        <f t="shared" ca="1" si="494"/>
        <v/>
      </c>
      <c r="BG967" s="121" t="str">
        <f t="shared" ca="1" si="495"/>
        <v/>
      </c>
      <c r="BH967" s="53" t="str">
        <f t="shared" ca="1" si="496"/>
        <v/>
      </c>
    </row>
    <row r="968" spans="1:60" ht="15.75" thickBot="1" x14ac:dyDescent="0.3">
      <c r="A968" s="48"/>
      <c r="B968" s="48"/>
      <c r="C968" s="48"/>
      <c r="D968" s="48"/>
      <c r="E968" s="48"/>
      <c r="F968" s="48"/>
      <c r="G968" s="48"/>
      <c r="H968" s="48"/>
      <c r="I968" s="48"/>
      <c r="J968" s="220" t="str">
        <f>IF(ISBLANK($G968),"",VLOOKUP($G968,'Chp 3 - Condition Assessment'!$N$5:$R$1000,4,FALSE))</f>
        <v/>
      </c>
      <c r="K968" s="105" t="str">
        <f>IF(ISBLANK($G968),"",VLOOKUP($G968,'Chp 3 - Condition Assessment'!$N$5:$R$1000,5,FALSE))</f>
        <v/>
      </c>
      <c r="L968" s="32" t="str">
        <f t="shared" si="476"/>
        <v xml:space="preserve">  </v>
      </c>
      <c r="P968" t="b">
        <f t="shared" si="504"/>
        <v>0</v>
      </c>
      <c r="Q968" t="str">
        <f t="shared" si="506"/>
        <v/>
      </c>
      <c r="R968" s="53" t="str">
        <f t="shared" si="498"/>
        <v/>
      </c>
      <c r="S968" s="108" t="str">
        <f t="shared" si="499"/>
        <v/>
      </c>
      <c r="T968" s="81" t="str">
        <f t="shared" si="500"/>
        <v/>
      </c>
      <c r="U968" s="105" t="str">
        <f t="shared" ca="1" si="508"/>
        <v/>
      </c>
      <c r="V968" s="105" t="str">
        <f t="shared" ca="1" si="508"/>
        <v/>
      </c>
      <c r="W968" s="105" t="str">
        <f t="shared" ca="1" si="508"/>
        <v/>
      </c>
      <c r="X968" s="105" t="str">
        <f t="shared" ca="1" si="508"/>
        <v/>
      </c>
      <c r="Y968" s="105" t="str">
        <f t="shared" ca="1" si="508"/>
        <v/>
      </c>
      <c r="AB968" s="111" t="str">
        <f t="shared" si="501"/>
        <v xml:space="preserve"> </v>
      </c>
      <c r="AC968" s="135"/>
      <c r="AD968" s="136"/>
      <c r="AE968" s="118" t="str">
        <f t="shared" si="477"/>
        <v/>
      </c>
      <c r="AF968" s="135"/>
      <c r="AG968" s="136"/>
      <c r="AH968" s="118" t="str">
        <f t="shared" si="478"/>
        <v/>
      </c>
      <c r="AI968" s="135"/>
      <c r="AJ968" s="136"/>
      <c r="AK968" s="118" t="str">
        <f t="shared" si="479"/>
        <v/>
      </c>
      <c r="AL968" s="135"/>
      <c r="AM968" s="136"/>
      <c r="AN968" s="118" t="str">
        <f t="shared" si="480"/>
        <v/>
      </c>
      <c r="AO968" s="135"/>
      <c r="AP968" s="136"/>
      <c r="AQ968" s="118" t="str">
        <f t="shared" si="481"/>
        <v/>
      </c>
      <c r="AT968" s="111" t="str">
        <f t="shared" si="482"/>
        <v xml:space="preserve"> </v>
      </c>
      <c r="AU968" t="str">
        <f t="shared" ca="1" si="483"/>
        <v/>
      </c>
      <c r="AV968" s="53" t="str">
        <f t="shared" ca="1" si="484"/>
        <v/>
      </c>
      <c r="AW968" t="str">
        <f t="shared" ca="1" si="485"/>
        <v/>
      </c>
      <c r="AX968" s="121" t="str">
        <f t="shared" ca="1" si="486"/>
        <v/>
      </c>
      <c r="AY968" s="53" t="str">
        <f t="shared" ca="1" si="487"/>
        <v/>
      </c>
      <c r="AZ968" t="str">
        <f t="shared" ca="1" si="488"/>
        <v/>
      </c>
      <c r="BA968" s="121" t="str">
        <f t="shared" ca="1" si="489"/>
        <v/>
      </c>
      <c r="BB968" s="53" t="str">
        <f t="shared" ca="1" si="490"/>
        <v/>
      </c>
      <c r="BC968" t="str">
        <f t="shared" ca="1" si="491"/>
        <v/>
      </c>
      <c r="BD968" s="121" t="str">
        <f t="shared" ca="1" si="492"/>
        <v/>
      </c>
      <c r="BE968" s="53" t="str">
        <f t="shared" ca="1" si="493"/>
        <v/>
      </c>
      <c r="BF968" t="str">
        <f t="shared" ca="1" si="494"/>
        <v/>
      </c>
      <c r="BG968" s="121" t="str">
        <f t="shared" ca="1" si="495"/>
        <v/>
      </c>
      <c r="BH968" s="53" t="str">
        <f t="shared" ca="1" si="496"/>
        <v/>
      </c>
    </row>
    <row r="969" spans="1:60" ht="15.75" thickBot="1" x14ac:dyDescent="0.3">
      <c r="A969" s="48"/>
      <c r="B969" s="48"/>
      <c r="C969" s="48"/>
      <c r="D969" s="48"/>
      <c r="E969" s="48"/>
      <c r="F969" s="48"/>
      <c r="G969" s="48"/>
      <c r="H969" s="48"/>
      <c r="I969" s="48"/>
      <c r="J969" s="220" t="str">
        <f>IF(ISBLANK($G969),"",VLOOKUP($G969,'Chp 3 - Condition Assessment'!$N$5:$R$1000,4,FALSE))</f>
        <v/>
      </c>
      <c r="K969" s="105" t="str">
        <f>IF(ISBLANK($G969),"",VLOOKUP($G969,'Chp 3 - Condition Assessment'!$N$5:$R$1000,5,FALSE))</f>
        <v/>
      </c>
      <c r="L969" s="32" t="str">
        <f t="shared" si="476"/>
        <v xml:space="preserve">  </v>
      </c>
      <c r="P969" t="b">
        <f t="shared" si="504"/>
        <v>0</v>
      </c>
      <c r="Q969" t="str">
        <f t="shared" si="506"/>
        <v/>
      </c>
      <c r="R969" s="53" t="str">
        <f t="shared" si="498"/>
        <v/>
      </c>
      <c r="S969" s="108" t="str">
        <f t="shared" si="499"/>
        <v/>
      </c>
      <c r="T969" s="81" t="str">
        <f t="shared" si="500"/>
        <v/>
      </c>
      <c r="U969" s="105" t="str">
        <f t="shared" ca="1" si="508"/>
        <v/>
      </c>
      <c r="V969" s="105" t="str">
        <f t="shared" ca="1" si="508"/>
        <v/>
      </c>
      <c r="W969" s="105" t="str">
        <f t="shared" ca="1" si="508"/>
        <v/>
      </c>
      <c r="X969" s="105" t="str">
        <f t="shared" ca="1" si="508"/>
        <v/>
      </c>
      <c r="Y969" s="105" t="str">
        <f t="shared" ca="1" si="508"/>
        <v/>
      </c>
      <c r="AB969" s="111" t="str">
        <f t="shared" si="501"/>
        <v xml:space="preserve"> </v>
      </c>
      <c r="AC969" s="135"/>
      <c r="AD969" s="136"/>
      <c r="AE969" s="118" t="str">
        <f t="shared" si="477"/>
        <v/>
      </c>
      <c r="AF969" s="135"/>
      <c r="AG969" s="136"/>
      <c r="AH969" s="118" t="str">
        <f t="shared" si="478"/>
        <v/>
      </c>
      <c r="AI969" s="135"/>
      <c r="AJ969" s="136"/>
      <c r="AK969" s="118" t="str">
        <f t="shared" si="479"/>
        <v/>
      </c>
      <c r="AL969" s="135"/>
      <c r="AM969" s="136"/>
      <c r="AN969" s="118" t="str">
        <f t="shared" si="480"/>
        <v/>
      </c>
      <c r="AO969" s="135"/>
      <c r="AP969" s="136"/>
      <c r="AQ969" s="118" t="str">
        <f t="shared" si="481"/>
        <v/>
      </c>
      <c r="AT969" s="111" t="str">
        <f t="shared" si="482"/>
        <v xml:space="preserve"> </v>
      </c>
      <c r="AU969" t="str">
        <f t="shared" ca="1" si="483"/>
        <v/>
      </c>
      <c r="AV969" s="53" t="str">
        <f t="shared" ca="1" si="484"/>
        <v/>
      </c>
      <c r="AW969" t="str">
        <f t="shared" ca="1" si="485"/>
        <v/>
      </c>
      <c r="AX969" s="121" t="str">
        <f t="shared" ca="1" si="486"/>
        <v/>
      </c>
      <c r="AY969" s="53" t="str">
        <f t="shared" ca="1" si="487"/>
        <v/>
      </c>
      <c r="AZ969" t="str">
        <f t="shared" ca="1" si="488"/>
        <v/>
      </c>
      <c r="BA969" s="121" t="str">
        <f t="shared" ca="1" si="489"/>
        <v/>
      </c>
      <c r="BB969" s="53" t="str">
        <f t="shared" ca="1" si="490"/>
        <v/>
      </c>
      <c r="BC969" t="str">
        <f t="shared" ca="1" si="491"/>
        <v/>
      </c>
      <c r="BD969" s="121" t="str">
        <f t="shared" ca="1" si="492"/>
        <v/>
      </c>
      <c r="BE969" s="53" t="str">
        <f t="shared" ca="1" si="493"/>
        <v/>
      </c>
      <c r="BF969" t="str">
        <f t="shared" ca="1" si="494"/>
        <v/>
      </c>
      <c r="BG969" s="121" t="str">
        <f t="shared" ca="1" si="495"/>
        <v/>
      </c>
      <c r="BH969" s="53" t="str">
        <f t="shared" ca="1" si="496"/>
        <v/>
      </c>
    </row>
    <row r="970" spans="1:60" ht="15.75" thickBot="1" x14ac:dyDescent="0.3">
      <c r="A970" s="48"/>
      <c r="B970" s="48"/>
      <c r="C970" s="48"/>
      <c r="D970" s="48"/>
      <c r="E970" s="48"/>
      <c r="F970" s="48"/>
      <c r="G970" s="48"/>
      <c r="H970" s="48"/>
      <c r="I970" s="48"/>
      <c r="J970" s="220" t="str">
        <f>IF(ISBLANK($G970),"",VLOOKUP($G970,'Chp 3 - Condition Assessment'!$N$5:$R$1000,4,FALSE))</f>
        <v/>
      </c>
      <c r="K970" s="105" t="str">
        <f>IF(ISBLANK($G970),"",VLOOKUP($G970,'Chp 3 - Condition Assessment'!$N$5:$R$1000,5,FALSE))</f>
        <v/>
      </c>
      <c r="L970" s="32" t="str">
        <f t="shared" si="476"/>
        <v xml:space="preserve">  </v>
      </c>
      <c r="P970" t="b">
        <f t="shared" si="504"/>
        <v>0</v>
      </c>
      <c r="Q970" t="str">
        <f t="shared" si="506"/>
        <v/>
      </c>
      <c r="R970" s="53" t="str">
        <f t="shared" si="498"/>
        <v/>
      </c>
      <c r="S970" s="108" t="str">
        <f t="shared" si="499"/>
        <v/>
      </c>
      <c r="T970" s="81" t="str">
        <f t="shared" si="500"/>
        <v/>
      </c>
      <c r="U970" s="105" t="str">
        <f t="shared" ca="1" si="508"/>
        <v/>
      </c>
      <c r="V970" s="105" t="str">
        <f t="shared" ca="1" si="508"/>
        <v/>
      </c>
      <c r="W970" s="105" t="str">
        <f t="shared" ca="1" si="508"/>
        <v/>
      </c>
      <c r="X970" s="105" t="str">
        <f t="shared" ca="1" si="508"/>
        <v/>
      </c>
      <c r="Y970" s="105" t="str">
        <f t="shared" ca="1" si="508"/>
        <v/>
      </c>
      <c r="AB970" s="111" t="str">
        <f t="shared" si="501"/>
        <v xml:space="preserve"> </v>
      </c>
      <c r="AC970" s="135"/>
      <c r="AD970" s="136"/>
      <c r="AE970" s="118" t="str">
        <f t="shared" si="477"/>
        <v/>
      </c>
      <c r="AF970" s="135"/>
      <c r="AG970" s="136"/>
      <c r="AH970" s="118" t="str">
        <f t="shared" si="478"/>
        <v/>
      </c>
      <c r="AI970" s="135"/>
      <c r="AJ970" s="136"/>
      <c r="AK970" s="118" t="str">
        <f t="shared" si="479"/>
        <v/>
      </c>
      <c r="AL970" s="135"/>
      <c r="AM970" s="136"/>
      <c r="AN970" s="118" t="str">
        <f t="shared" si="480"/>
        <v/>
      </c>
      <c r="AO970" s="135"/>
      <c r="AP970" s="136"/>
      <c r="AQ970" s="118" t="str">
        <f t="shared" si="481"/>
        <v/>
      </c>
      <c r="AT970" s="111" t="str">
        <f t="shared" si="482"/>
        <v xml:space="preserve"> </v>
      </c>
      <c r="AU970" t="str">
        <f t="shared" ca="1" si="483"/>
        <v/>
      </c>
      <c r="AV970" s="53" t="str">
        <f t="shared" ca="1" si="484"/>
        <v/>
      </c>
      <c r="AW970" t="str">
        <f t="shared" ca="1" si="485"/>
        <v/>
      </c>
      <c r="AX970" s="121" t="str">
        <f t="shared" ca="1" si="486"/>
        <v/>
      </c>
      <c r="AY970" s="53" t="str">
        <f t="shared" ca="1" si="487"/>
        <v/>
      </c>
      <c r="AZ970" t="str">
        <f t="shared" ca="1" si="488"/>
        <v/>
      </c>
      <c r="BA970" s="121" t="str">
        <f t="shared" ca="1" si="489"/>
        <v/>
      </c>
      <c r="BB970" s="53" t="str">
        <f t="shared" ca="1" si="490"/>
        <v/>
      </c>
      <c r="BC970" t="str">
        <f t="shared" ca="1" si="491"/>
        <v/>
      </c>
      <c r="BD970" s="121" t="str">
        <f t="shared" ca="1" si="492"/>
        <v/>
      </c>
      <c r="BE970" s="53" t="str">
        <f t="shared" ca="1" si="493"/>
        <v/>
      </c>
      <c r="BF970" t="str">
        <f t="shared" ca="1" si="494"/>
        <v/>
      </c>
      <c r="BG970" s="121" t="str">
        <f t="shared" ca="1" si="495"/>
        <v/>
      </c>
      <c r="BH970" s="53" t="str">
        <f t="shared" ca="1" si="496"/>
        <v/>
      </c>
    </row>
    <row r="971" spans="1:60" ht="15.75" thickBot="1" x14ac:dyDescent="0.3">
      <c r="A971" s="48"/>
      <c r="B971" s="48"/>
      <c r="C971" s="48"/>
      <c r="D971" s="48"/>
      <c r="E971" s="48"/>
      <c r="F971" s="48"/>
      <c r="G971" s="48"/>
      <c r="H971" s="48"/>
      <c r="I971" s="48"/>
      <c r="J971" s="220" t="str">
        <f>IF(ISBLANK($G971),"",VLOOKUP($G971,'Chp 3 - Condition Assessment'!$N$5:$R$1000,4,FALSE))</f>
        <v/>
      </c>
      <c r="K971" s="105" t="str">
        <f>IF(ISBLANK($G971),"",VLOOKUP($G971,'Chp 3 - Condition Assessment'!$N$5:$R$1000,5,FALSE))</f>
        <v/>
      </c>
      <c r="L971" s="32" t="str">
        <f t="shared" si="476"/>
        <v xml:space="preserve">  </v>
      </c>
      <c r="P971" t="b">
        <f t="shared" si="504"/>
        <v>0</v>
      </c>
      <c r="Q971" t="str">
        <f t="shared" si="506"/>
        <v/>
      </c>
      <c r="R971" s="53" t="str">
        <f t="shared" si="498"/>
        <v/>
      </c>
      <c r="S971" s="108" t="str">
        <f t="shared" si="499"/>
        <v/>
      </c>
      <c r="T971" s="81" t="str">
        <f t="shared" si="500"/>
        <v/>
      </c>
      <c r="U971" s="105" t="str">
        <f t="shared" ca="1" si="508"/>
        <v/>
      </c>
      <c r="V971" s="105" t="str">
        <f t="shared" ca="1" si="508"/>
        <v/>
      </c>
      <c r="W971" s="105" t="str">
        <f t="shared" ca="1" si="508"/>
        <v/>
      </c>
      <c r="X971" s="105" t="str">
        <f t="shared" ca="1" si="508"/>
        <v/>
      </c>
      <c r="Y971" s="105" t="str">
        <f t="shared" ca="1" si="508"/>
        <v/>
      </c>
      <c r="AB971" s="111" t="str">
        <f t="shared" si="501"/>
        <v xml:space="preserve"> </v>
      </c>
      <c r="AC971" s="135"/>
      <c r="AD971" s="136"/>
      <c r="AE971" s="118" t="str">
        <f t="shared" si="477"/>
        <v/>
      </c>
      <c r="AF971" s="135"/>
      <c r="AG971" s="136"/>
      <c r="AH971" s="118" t="str">
        <f t="shared" si="478"/>
        <v/>
      </c>
      <c r="AI971" s="135"/>
      <c r="AJ971" s="136"/>
      <c r="AK971" s="118" t="str">
        <f t="shared" si="479"/>
        <v/>
      </c>
      <c r="AL971" s="135"/>
      <c r="AM971" s="136"/>
      <c r="AN971" s="118" t="str">
        <f t="shared" si="480"/>
        <v/>
      </c>
      <c r="AO971" s="135"/>
      <c r="AP971" s="136"/>
      <c r="AQ971" s="118" t="str">
        <f t="shared" si="481"/>
        <v/>
      </c>
      <c r="AT971" s="111" t="str">
        <f t="shared" si="482"/>
        <v xml:space="preserve"> </v>
      </c>
      <c r="AU971" t="str">
        <f t="shared" ca="1" si="483"/>
        <v/>
      </c>
      <c r="AV971" s="53" t="str">
        <f t="shared" ca="1" si="484"/>
        <v/>
      </c>
      <c r="AW971" t="str">
        <f t="shared" ca="1" si="485"/>
        <v/>
      </c>
      <c r="AX971" s="121" t="str">
        <f t="shared" ca="1" si="486"/>
        <v/>
      </c>
      <c r="AY971" s="53" t="str">
        <f t="shared" ca="1" si="487"/>
        <v/>
      </c>
      <c r="AZ971" t="str">
        <f t="shared" ca="1" si="488"/>
        <v/>
      </c>
      <c r="BA971" s="121" t="str">
        <f t="shared" ca="1" si="489"/>
        <v/>
      </c>
      <c r="BB971" s="53" t="str">
        <f t="shared" ca="1" si="490"/>
        <v/>
      </c>
      <c r="BC971" t="str">
        <f t="shared" ca="1" si="491"/>
        <v/>
      </c>
      <c r="BD971" s="121" t="str">
        <f t="shared" ca="1" si="492"/>
        <v/>
      </c>
      <c r="BE971" s="53" t="str">
        <f t="shared" ca="1" si="493"/>
        <v/>
      </c>
      <c r="BF971" t="str">
        <f t="shared" ca="1" si="494"/>
        <v/>
      </c>
      <c r="BG971" s="121" t="str">
        <f t="shared" ca="1" si="495"/>
        <v/>
      </c>
      <c r="BH971" s="53" t="str">
        <f t="shared" ca="1" si="496"/>
        <v/>
      </c>
    </row>
    <row r="972" spans="1:60" ht="15.75" thickBot="1" x14ac:dyDescent="0.3">
      <c r="A972" s="48"/>
      <c r="B972" s="48"/>
      <c r="C972" s="48"/>
      <c r="D972" s="48"/>
      <c r="E972" s="48"/>
      <c r="F972" s="48"/>
      <c r="G972" s="48"/>
      <c r="H972" s="48"/>
      <c r="I972" s="48"/>
      <c r="J972" s="220" t="str">
        <f>IF(ISBLANK($G972),"",VLOOKUP($G972,'Chp 3 - Condition Assessment'!$N$5:$R$1000,4,FALSE))</f>
        <v/>
      </c>
      <c r="K972" s="105" t="str">
        <f>IF(ISBLANK($G972),"",VLOOKUP($G972,'Chp 3 - Condition Assessment'!$N$5:$R$1000,5,FALSE))</f>
        <v/>
      </c>
      <c r="L972" s="32" t="str">
        <f t="shared" ref="L972:L1026" si="509">CONCATENATE(I972," ",D972," ",E972)</f>
        <v xml:space="preserve">  </v>
      </c>
      <c r="P972" t="b">
        <f t="shared" si="504"/>
        <v>0</v>
      </c>
      <c r="Q972" t="str">
        <f t="shared" si="506"/>
        <v/>
      </c>
      <c r="R972" s="53" t="str">
        <f t="shared" si="498"/>
        <v/>
      </c>
      <c r="S972" s="108" t="str">
        <f t="shared" si="499"/>
        <v/>
      </c>
      <c r="T972" s="81" t="str">
        <f t="shared" si="500"/>
        <v/>
      </c>
      <c r="U972" s="105" t="str">
        <f t="shared" ca="1" si="508"/>
        <v/>
      </c>
      <c r="V972" s="105" t="str">
        <f t="shared" ca="1" si="508"/>
        <v/>
      </c>
      <c r="W972" s="105" t="str">
        <f t="shared" ca="1" si="508"/>
        <v/>
      </c>
      <c r="X972" s="105" t="str">
        <f t="shared" ca="1" si="508"/>
        <v/>
      </c>
      <c r="Y972" s="105" t="str">
        <f t="shared" ca="1" si="508"/>
        <v/>
      </c>
      <c r="AB972" s="111" t="str">
        <f t="shared" si="501"/>
        <v xml:space="preserve"> </v>
      </c>
      <c r="AC972" s="135"/>
      <c r="AD972" s="136"/>
      <c r="AE972" s="118" t="str">
        <f t="shared" ref="AE972:AE1026" si="510">IF(AB972=" ","",CEILING(AC972*(1+AD972),1))</f>
        <v/>
      </c>
      <c r="AF972" s="135"/>
      <c r="AG972" s="136"/>
      <c r="AH972" s="118" t="str">
        <f t="shared" ref="AH972:AH1026" si="511">IF(AB972=" ","",CEILING(AF972*(1+AG972),1))</f>
        <v/>
      </c>
      <c r="AI972" s="135"/>
      <c r="AJ972" s="136"/>
      <c r="AK972" s="118" t="str">
        <f t="shared" ref="AK972:AK1026" si="512">IF(AB972=" ","",CEILING(AI972*(1+AJ972),1))</f>
        <v/>
      </c>
      <c r="AL972" s="135"/>
      <c r="AM972" s="136"/>
      <c r="AN972" s="118" t="str">
        <f t="shared" ref="AN972:AN1026" si="513">IF(AB972=" ","",CEILING(AL972*(1+AM972),1))</f>
        <v/>
      </c>
      <c r="AO972" s="135"/>
      <c r="AP972" s="136"/>
      <c r="AQ972" s="118" t="str">
        <f t="shared" ref="AQ972:AQ1026" si="514">IF(AB972=" ","",CEILING(AO972*(1+AP972),1))</f>
        <v/>
      </c>
      <c r="AT972" s="111" t="str">
        <f t="shared" ref="AT972:AT1026" si="515">IF(OR(ISBLANK(AB972),AB972="Grand Total"),"",AB972)</f>
        <v xml:space="preserve"> </v>
      </c>
      <c r="AU972" t="str">
        <f t="shared" ref="AU972:AU1026" ca="1" si="516">IFERROR(IF((AE972-U972)&lt;0,0,AE972-U972),"")</f>
        <v/>
      </c>
      <c r="AV972" s="53" t="str">
        <f t="shared" ref="AV972:AV1026" ca="1" si="517">IFERROR(AU972*$R972,"")</f>
        <v/>
      </c>
      <c r="AW972" t="str">
        <f t="shared" ref="AW972:AW1026" ca="1" si="518">IFERROR(IF(($AW$9-$AU$9)&lt;$T972,AU972,0),"")</f>
        <v/>
      </c>
      <c r="AX972" s="121" t="str">
        <f t="shared" ref="AX972:AX1026" ca="1" si="519">IFERROR(IF(AH972-V972-AW972&lt;0,0,AH972-V972-AW972),"")</f>
        <v/>
      </c>
      <c r="AY972" s="53" t="str">
        <f t="shared" ref="AY972:AY1026" ca="1" si="520">IFERROR(AX972*$R972,"")</f>
        <v/>
      </c>
      <c r="AZ972" t="str">
        <f t="shared" ref="AZ972:AZ1026" ca="1" si="521">IFERROR(IF(($AZ$9-$AU$9)&lt;$T972,AU972,0)+IF(($AZ$9-$AW$9)&lt;$T972,AX972,0),"")</f>
        <v/>
      </c>
      <c r="BA972" s="121" t="str">
        <f t="shared" ref="BA972:BA1026" ca="1" si="522">IFERROR(IF(AK972-W972-AZ972&lt;0,0,AK972-W972-AZ972),"")</f>
        <v/>
      </c>
      <c r="BB972" s="53" t="str">
        <f t="shared" ref="BB972:BB1026" ca="1" si="523">IFERROR(BA972*$R972,"")</f>
        <v/>
      </c>
      <c r="BC972" t="str">
        <f t="shared" ref="BC972:BC1026" ca="1" si="524">IFERROR(IF(($BC$9-$AU$9)&lt;$T972,AU972,0)+IF(($BC$9-$AW$9)&lt;$T972,AX972,0)+IF(($BC$9-$AZ$9)&lt;$T972,BA972,0),"")</f>
        <v/>
      </c>
      <c r="BD972" s="121" t="str">
        <f t="shared" ref="BD972:BD1026" ca="1" si="525">IFERROR(IF(AN972-X972-BC972&lt;0,0,AN972-X972-BC972),"")</f>
        <v/>
      </c>
      <c r="BE972" s="53" t="str">
        <f t="shared" ref="BE972:BE1026" ca="1" si="526">IFERROR(BD972*$R972,"")</f>
        <v/>
      </c>
      <c r="BF972" t="str">
        <f t="shared" ref="BF972:BF1026" ca="1" si="527">IFERROR(IF(($BF$9-$AU$9)&lt;$T972,AU972,0)+IF(($BF$9-$AW$9)&lt;$T972,AX972,0)+IF(($BF$9-$AZ$9)&lt;$T972,BA972,0)+IF(($BF$9-$BC$9)&lt;$T972,BD972,0),"")</f>
        <v/>
      </c>
      <c r="BG972" s="121" t="str">
        <f t="shared" ref="BG972:BG1026" ca="1" si="528">IFERROR(IF(AQ972-Y972-BF972&lt;0,0,AQ972-Y972-BF972),"")</f>
        <v/>
      </c>
      <c r="BH972" s="53" t="str">
        <f t="shared" ref="BH972:BH1026" ca="1" si="529">IFERROR(BG972*$R972,"")</f>
        <v/>
      </c>
    </row>
    <row r="973" spans="1:60" ht="15.75" thickBot="1" x14ac:dyDescent="0.3">
      <c r="A973" s="48"/>
      <c r="B973" s="48"/>
      <c r="C973" s="48"/>
      <c r="D973" s="48"/>
      <c r="E973" s="48"/>
      <c r="F973" s="48"/>
      <c r="G973" s="48"/>
      <c r="H973" s="48"/>
      <c r="I973" s="48"/>
      <c r="J973" s="220" t="str">
        <f>IF(ISBLANK($G973),"",VLOOKUP($G973,'Chp 3 - Condition Assessment'!$N$5:$R$1000,4,FALSE))</f>
        <v/>
      </c>
      <c r="K973" s="105" t="str">
        <f>IF(ISBLANK($G973),"",VLOOKUP($G973,'Chp 3 - Condition Assessment'!$N$5:$R$1000,5,FALSE))</f>
        <v/>
      </c>
      <c r="L973" s="32" t="str">
        <f t="shared" si="509"/>
        <v xml:space="preserve">  </v>
      </c>
      <c r="P973" t="b">
        <f t="shared" si="504"/>
        <v>0</v>
      </c>
      <c r="Q973" t="str">
        <f t="shared" si="506"/>
        <v/>
      </c>
      <c r="R973" s="53" t="str">
        <f t="shared" si="498"/>
        <v/>
      </c>
      <c r="S973" s="108" t="str">
        <f t="shared" si="499"/>
        <v/>
      </c>
      <c r="T973" s="81" t="str">
        <f t="shared" si="500"/>
        <v/>
      </c>
      <c r="U973" s="105" t="str">
        <f t="shared" ca="1" si="508"/>
        <v/>
      </c>
      <c r="V973" s="105" t="str">
        <f t="shared" ca="1" si="508"/>
        <v/>
      </c>
      <c r="W973" s="105" t="str">
        <f t="shared" ca="1" si="508"/>
        <v/>
      </c>
      <c r="X973" s="105" t="str">
        <f t="shared" ca="1" si="508"/>
        <v/>
      </c>
      <c r="Y973" s="105" t="str">
        <f t="shared" ca="1" si="508"/>
        <v/>
      </c>
      <c r="AB973" s="111" t="str">
        <f t="shared" si="501"/>
        <v xml:space="preserve"> </v>
      </c>
      <c r="AC973" s="135"/>
      <c r="AD973" s="136"/>
      <c r="AE973" s="118" t="str">
        <f t="shared" si="510"/>
        <v/>
      </c>
      <c r="AF973" s="135"/>
      <c r="AG973" s="136"/>
      <c r="AH973" s="118" t="str">
        <f t="shared" si="511"/>
        <v/>
      </c>
      <c r="AI973" s="135"/>
      <c r="AJ973" s="136"/>
      <c r="AK973" s="118" t="str">
        <f t="shared" si="512"/>
        <v/>
      </c>
      <c r="AL973" s="135"/>
      <c r="AM973" s="136"/>
      <c r="AN973" s="118" t="str">
        <f t="shared" si="513"/>
        <v/>
      </c>
      <c r="AO973" s="135"/>
      <c r="AP973" s="136"/>
      <c r="AQ973" s="118" t="str">
        <f t="shared" si="514"/>
        <v/>
      </c>
      <c r="AT973" s="111" t="str">
        <f t="shared" si="515"/>
        <v xml:space="preserve"> </v>
      </c>
      <c r="AU973" t="str">
        <f t="shared" ca="1" si="516"/>
        <v/>
      </c>
      <c r="AV973" s="53" t="str">
        <f t="shared" ca="1" si="517"/>
        <v/>
      </c>
      <c r="AW973" t="str">
        <f t="shared" ca="1" si="518"/>
        <v/>
      </c>
      <c r="AX973" s="121" t="str">
        <f t="shared" ca="1" si="519"/>
        <v/>
      </c>
      <c r="AY973" s="53" t="str">
        <f t="shared" ca="1" si="520"/>
        <v/>
      </c>
      <c r="AZ973" t="str">
        <f t="shared" ca="1" si="521"/>
        <v/>
      </c>
      <c r="BA973" s="121" t="str">
        <f t="shared" ca="1" si="522"/>
        <v/>
      </c>
      <c r="BB973" s="53" t="str">
        <f t="shared" ca="1" si="523"/>
        <v/>
      </c>
      <c r="BC973" t="str">
        <f t="shared" ca="1" si="524"/>
        <v/>
      </c>
      <c r="BD973" s="121" t="str">
        <f t="shared" ca="1" si="525"/>
        <v/>
      </c>
      <c r="BE973" s="53" t="str">
        <f t="shared" ca="1" si="526"/>
        <v/>
      </c>
      <c r="BF973" t="str">
        <f t="shared" ca="1" si="527"/>
        <v/>
      </c>
      <c r="BG973" s="121" t="str">
        <f t="shared" ca="1" si="528"/>
        <v/>
      </c>
      <c r="BH973" s="53" t="str">
        <f t="shared" ca="1" si="529"/>
        <v/>
      </c>
    </row>
    <row r="974" spans="1:60" ht="15.75" thickBot="1" x14ac:dyDescent="0.3">
      <c r="A974" s="48"/>
      <c r="B974" s="48"/>
      <c r="C974" s="48"/>
      <c r="D974" s="48"/>
      <c r="E974" s="48"/>
      <c r="F974" s="48"/>
      <c r="G974" s="48"/>
      <c r="H974" s="48"/>
      <c r="I974" s="48"/>
      <c r="J974" s="220" t="str">
        <f>IF(ISBLANK($G974),"",VLOOKUP($G974,'Chp 3 - Condition Assessment'!$N$5:$R$1000,4,FALSE))</f>
        <v/>
      </c>
      <c r="K974" s="105" t="str">
        <f>IF(ISBLANK($G974),"",VLOOKUP($G974,'Chp 3 - Condition Assessment'!$N$5:$R$1000,5,FALSE))</f>
        <v/>
      </c>
      <c r="L974" s="32" t="str">
        <f t="shared" si="509"/>
        <v xml:space="preserve">  </v>
      </c>
      <c r="P974" t="b">
        <f t="shared" si="504"/>
        <v>0</v>
      </c>
      <c r="Q974" t="str">
        <f t="shared" si="506"/>
        <v/>
      </c>
      <c r="R974" s="53" t="str">
        <f t="shared" si="498"/>
        <v/>
      </c>
      <c r="S974" s="108" t="str">
        <f t="shared" si="499"/>
        <v/>
      </c>
      <c r="T974" s="81" t="str">
        <f t="shared" si="500"/>
        <v/>
      </c>
      <c r="U974" s="105" t="str">
        <f t="shared" ca="1" si="508"/>
        <v/>
      </c>
      <c r="V974" s="105" t="str">
        <f t="shared" ca="1" si="508"/>
        <v/>
      </c>
      <c r="W974" s="105" t="str">
        <f t="shared" ca="1" si="508"/>
        <v/>
      </c>
      <c r="X974" s="105" t="str">
        <f t="shared" ca="1" si="508"/>
        <v/>
      </c>
      <c r="Y974" s="105" t="str">
        <f t="shared" ca="1" si="508"/>
        <v/>
      </c>
      <c r="AB974" s="111" t="str">
        <f t="shared" si="501"/>
        <v xml:space="preserve"> </v>
      </c>
      <c r="AC974" s="135"/>
      <c r="AD974" s="136"/>
      <c r="AE974" s="118" t="str">
        <f t="shared" si="510"/>
        <v/>
      </c>
      <c r="AF974" s="135"/>
      <c r="AG974" s="136"/>
      <c r="AH974" s="118" t="str">
        <f t="shared" si="511"/>
        <v/>
      </c>
      <c r="AI974" s="135"/>
      <c r="AJ974" s="136"/>
      <c r="AK974" s="118" t="str">
        <f t="shared" si="512"/>
        <v/>
      </c>
      <c r="AL974" s="135"/>
      <c r="AM974" s="136"/>
      <c r="AN974" s="118" t="str">
        <f t="shared" si="513"/>
        <v/>
      </c>
      <c r="AO974" s="135"/>
      <c r="AP974" s="136"/>
      <c r="AQ974" s="118" t="str">
        <f t="shared" si="514"/>
        <v/>
      </c>
      <c r="AT974" s="111" t="str">
        <f t="shared" si="515"/>
        <v xml:space="preserve"> </v>
      </c>
      <c r="AU974" t="str">
        <f t="shared" ca="1" si="516"/>
        <v/>
      </c>
      <c r="AV974" s="53" t="str">
        <f t="shared" ca="1" si="517"/>
        <v/>
      </c>
      <c r="AW974" t="str">
        <f t="shared" ca="1" si="518"/>
        <v/>
      </c>
      <c r="AX974" s="121" t="str">
        <f t="shared" ca="1" si="519"/>
        <v/>
      </c>
      <c r="AY974" s="53" t="str">
        <f t="shared" ca="1" si="520"/>
        <v/>
      </c>
      <c r="AZ974" t="str">
        <f t="shared" ca="1" si="521"/>
        <v/>
      </c>
      <c r="BA974" s="121" t="str">
        <f t="shared" ca="1" si="522"/>
        <v/>
      </c>
      <c r="BB974" s="53" t="str">
        <f t="shared" ca="1" si="523"/>
        <v/>
      </c>
      <c r="BC974" t="str">
        <f t="shared" ca="1" si="524"/>
        <v/>
      </c>
      <c r="BD974" s="121" t="str">
        <f t="shared" ca="1" si="525"/>
        <v/>
      </c>
      <c r="BE974" s="53" t="str">
        <f t="shared" ca="1" si="526"/>
        <v/>
      </c>
      <c r="BF974" t="str">
        <f t="shared" ca="1" si="527"/>
        <v/>
      </c>
      <c r="BG974" s="121" t="str">
        <f t="shared" ca="1" si="528"/>
        <v/>
      </c>
      <c r="BH974" s="53" t="str">
        <f t="shared" ca="1" si="529"/>
        <v/>
      </c>
    </row>
    <row r="975" spans="1:60" ht="15.75" thickBot="1" x14ac:dyDescent="0.3">
      <c r="A975" s="48"/>
      <c r="B975" s="48"/>
      <c r="C975" s="48"/>
      <c r="D975" s="48"/>
      <c r="E975" s="48"/>
      <c r="F975" s="48"/>
      <c r="G975" s="48"/>
      <c r="H975" s="48"/>
      <c r="I975" s="48"/>
      <c r="J975" s="220" t="str">
        <f>IF(ISBLANK($G975),"",VLOOKUP($G975,'Chp 3 - Condition Assessment'!$N$5:$R$1000,4,FALSE))</f>
        <v/>
      </c>
      <c r="K975" s="105" t="str">
        <f>IF(ISBLANK($G975),"",VLOOKUP($G975,'Chp 3 - Condition Assessment'!$N$5:$R$1000,5,FALSE))</f>
        <v/>
      </c>
      <c r="L975" s="32" t="str">
        <f t="shared" si="509"/>
        <v xml:space="preserve">  </v>
      </c>
      <c r="P975" t="b">
        <f t="shared" si="504"/>
        <v>0</v>
      </c>
      <c r="Q975" t="str">
        <f t="shared" si="506"/>
        <v/>
      </c>
      <c r="R975" s="53" t="str">
        <f t="shared" si="498"/>
        <v/>
      </c>
      <c r="S975" s="108" t="str">
        <f t="shared" si="499"/>
        <v/>
      </c>
      <c r="T975" s="81" t="str">
        <f t="shared" si="500"/>
        <v/>
      </c>
      <c r="U975" s="105" t="str">
        <f t="shared" ca="1" si="508"/>
        <v/>
      </c>
      <c r="V975" s="105" t="str">
        <f t="shared" ca="1" si="508"/>
        <v/>
      </c>
      <c r="W975" s="105" t="str">
        <f t="shared" ca="1" si="508"/>
        <v/>
      </c>
      <c r="X975" s="105" t="str">
        <f t="shared" ca="1" si="508"/>
        <v/>
      </c>
      <c r="Y975" s="105" t="str">
        <f t="shared" ca="1" si="508"/>
        <v/>
      </c>
      <c r="AB975" s="111" t="str">
        <f t="shared" si="501"/>
        <v xml:space="preserve"> </v>
      </c>
      <c r="AC975" s="135"/>
      <c r="AD975" s="136"/>
      <c r="AE975" s="118" t="str">
        <f t="shared" si="510"/>
        <v/>
      </c>
      <c r="AF975" s="135"/>
      <c r="AG975" s="136"/>
      <c r="AH975" s="118" t="str">
        <f t="shared" si="511"/>
        <v/>
      </c>
      <c r="AI975" s="135"/>
      <c r="AJ975" s="136"/>
      <c r="AK975" s="118" t="str">
        <f t="shared" si="512"/>
        <v/>
      </c>
      <c r="AL975" s="135"/>
      <c r="AM975" s="136"/>
      <c r="AN975" s="118" t="str">
        <f t="shared" si="513"/>
        <v/>
      </c>
      <c r="AO975" s="135"/>
      <c r="AP975" s="136"/>
      <c r="AQ975" s="118" t="str">
        <f t="shared" si="514"/>
        <v/>
      </c>
      <c r="AT975" s="111" t="str">
        <f t="shared" si="515"/>
        <v xml:space="preserve"> </v>
      </c>
      <c r="AU975" t="str">
        <f t="shared" ca="1" si="516"/>
        <v/>
      </c>
      <c r="AV975" s="53" t="str">
        <f t="shared" ca="1" si="517"/>
        <v/>
      </c>
      <c r="AW975" t="str">
        <f t="shared" ca="1" si="518"/>
        <v/>
      </c>
      <c r="AX975" s="121" t="str">
        <f t="shared" ca="1" si="519"/>
        <v/>
      </c>
      <c r="AY975" s="53" t="str">
        <f t="shared" ca="1" si="520"/>
        <v/>
      </c>
      <c r="AZ975" t="str">
        <f t="shared" ca="1" si="521"/>
        <v/>
      </c>
      <c r="BA975" s="121" t="str">
        <f t="shared" ca="1" si="522"/>
        <v/>
      </c>
      <c r="BB975" s="53" t="str">
        <f t="shared" ca="1" si="523"/>
        <v/>
      </c>
      <c r="BC975" t="str">
        <f t="shared" ca="1" si="524"/>
        <v/>
      </c>
      <c r="BD975" s="121" t="str">
        <f t="shared" ca="1" si="525"/>
        <v/>
      </c>
      <c r="BE975" s="53" t="str">
        <f t="shared" ca="1" si="526"/>
        <v/>
      </c>
      <c r="BF975" t="str">
        <f t="shared" ca="1" si="527"/>
        <v/>
      </c>
      <c r="BG975" s="121" t="str">
        <f t="shared" ca="1" si="528"/>
        <v/>
      </c>
      <c r="BH975" s="53" t="str">
        <f t="shared" ca="1" si="529"/>
        <v/>
      </c>
    </row>
    <row r="976" spans="1:60" ht="15.75" thickBot="1" x14ac:dyDescent="0.3">
      <c r="A976" s="48"/>
      <c r="B976" s="48"/>
      <c r="C976" s="48"/>
      <c r="D976" s="48"/>
      <c r="E976" s="48"/>
      <c r="F976" s="48"/>
      <c r="G976" s="48"/>
      <c r="H976" s="48"/>
      <c r="I976" s="48"/>
      <c r="J976" s="220" t="str">
        <f>IF(ISBLANK($G976),"",VLOOKUP($G976,'Chp 3 - Condition Assessment'!$N$5:$R$1000,4,FALSE))</f>
        <v/>
      </c>
      <c r="K976" s="105" t="str">
        <f>IF(ISBLANK($G976),"",VLOOKUP($G976,'Chp 3 - Condition Assessment'!$N$5:$R$1000,5,FALSE))</f>
        <v/>
      </c>
      <c r="L976" s="32" t="str">
        <f t="shared" si="509"/>
        <v xml:space="preserve">  </v>
      </c>
      <c r="P976" t="b">
        <f t="shared" si="504"/>
        <v>0</v>
      </c>
      <c r="Q976" t="str">
        <f t="shared" si="506"/>
        <v/>
      </c>
      <c r="R976" s="53" t="str">
        <f t="shared" si="498"/>
        <v/>
      </c>
      <c r="S976" s="108" t="str">
        <f t="shared" si="499"/>
        <v/>
      </c>
      <c r="T976" s="81" t="str">
        <f t="shared" si="500"/>
        <v/>
      </c>
      <c r="U976" s="105" t="str">
        <f t="shared" ref="U976:Y985" ca="1" si="530">IFERROR(IF((U$10-$S976)&lt;=$T976,$Q976,0),"")</f>
        <v/>
      </c>
      <c r="V976" s="105" t="str">
        <f t="shared" ca="1" si="530"/>
        <v/>
      </c>
      <c r="W976" s="105" t="str">
        <f t="shared" ca="1" si="530"/>
        <v/>
      </c>
      <c r="X976" s="105" t="str">
        <f t="shared" ca="1" si="530"/>
        <v/>
      </c>
      <c r="Y976" s="105" t="str">
        <f t="shared" ca="1" si="530"/>
        <v/>
      </c>
      <c r="AB976" s="111" t="str">
        <f t="shared" si="501"/>
        <v xml:space="preserve"> </v>
      </c>
      <c r="AC976" s="135"/>
      <c r="AD976" s="136"/>
      <c r="AE976" s="118" t="str">
        <f t="shared" si="510"/>
        <v/>
      </c>
      <c r="AF976" s="135"/>
      <c r="AG976" s="136"/>
      <c r="AH976" s="118" t="str">
        <f t="shared" si="511"/>
        <v/>
      </c>
      <c r="AI976" s="135"/>
      <c r="AJ976" s="136"/>
      <c r="AK976" s="118" t="str">
        <f t="shared" si="512"/>
        <v/>
      </c>
      <c r="AL976" s="135"/>
      <c r="AM976" s="136"/>
      <c r="AN976" s="118" t="str">
        <f t="shared" si="513"/>
        <v/>
      </c>
      <c r="AO976" s="135"/>
      <c r="AP976" s="136"/>
      <c r="AQ976" s="118" t="str">
        <f t="shared" si="514"/>
        <v/>
      </c>
      <c r="AT976" s="111" t="str">
        <f t="shared" si="515"/>
        <v xml:space="preserve"> </v>
      </c>
      <c r="AU976" t="str">
        <f t="shared" ca="1" si="516"/>
        <v/>
      </c>
      <c r="AV976" s="53" t="str">
        <f t="shared" ca="1" si="517"/>
        <v/>
      </c>
      <c r="AW976" t="str">
        <f t="shared" ca="1" si="518"/>
        <v/>
      </c>
      <c r="AX976" s="121" t="str">
        <f t="shared" ca="1" si="519"/>
        <v/>
      </c>
      <c r="AY976" s="53" t="str">
        <f t="shared" ca="1" si="520"/>
        <v/>
      </c>
      <c r="AZ976" t="str">
        <f t="shared" ca="1" si="521"/>
        <v/>
      </c>
      <c r="BA976" s="121" t="str">
        <f t="shared" ca="1" si="522"/>
        <v/>
      </c>
      <c r="BB976" s="53" t="str">
        <f t="shared" ca="1" si="523"/>
        <v/>
      </c>
      <c r="BC976" t="str">
        <f t="shared" ca="1" si="524"/>
        <v/>
      </c>
      <c r="BD976" s="121" t="str">
        <f t="shared" ca="1" si="525"/>
        <v/>
      </c>
      <c r="BE976" s="53" t="str">
        <f t="shared" ca="1" si="526"/>
        <v/>
      </c>
      <c r="BF976" t="str">
        <f t="shared" ca="1" si="527"/>
        <v/>
      </c>
      <c r="BG976" s="121" t="str">
        <f t="shared" ca="1" si="528"/>
        <v/>
      </c>
      <c r="BH976" s="53" t="str">
        <f t="shared" ca="1" si="529"/>
        <v/>
      </c>
    </row>
    <row r="977" spans="1:60" ht="15.75" thickBot="1" x14ac:dyDescent="0.3">
      <c r="A977" s="48"/>
      <c r="B977" s="48"/>
      <c r="C977" s="48"/>
      <c r="D977" s="48"/>
      <c r="E977" s="48"/>
      <c r="F977" s="48"/>
      <c r="G977" s="48"/>
      <c r="H977" s="48"/>
      <c r="I977" s="48"/>
      <c r="J977" s="220" t="str">
        <f>IF(ISBLANK($G977),"",VLOOKUP($G977,'Chp 3 - Condition Assessment'!$N$5:$R$1000,4,FALSE))</f>
        <v/>
      </c>
      <c r="K977" s="105" t="str">
        <f>IF(ISBLANK($G977),"",VLOOKUP($G977,'Chp 3 - Condition Assessment'!$N$5:$R$1000,5,FALSE))</f>
        <v/>
      </c>
      <c r="L977" s="32" t="str">
        <f t="shared" si="509"/>
        <v xml:space="preserve">  </v>
      </c>
      <c r="P977" t="b">
        <f t="shared" si="504"/>
        <v>0</v>
      </c>
      <c r="Q977" t="str">
        <f t="shared" si="506"/>
        <v/>
      </c>
      <c r="R977" s="53" t="str">
        <f t="shared" si="498"/>
        <v/>
      </c>
      <c r="S977" s="108" t="str">
        <f t="shared" si="499"/>
        <v/>
      </c>
      <c r="T977" s="81" t="str">
        <f t="shared" si="500"/>
        <v/>
      </c>
      <c r="U977" s="105" t="str">
        <f t="shared" ca="1" si="530"/>
        <v/>
      </c>
      <c r="V977" s="105" t="str">
        <f t="shared" ca="1" si="530"/>
        <v/>
      </c>
      <c r="W977" s="105" t="str">
        <f t="shared" ca="1" si="530"/>
        <v/>
      </c>
      <c r="X977" s="105" t="str">
        <f t="shared" ca="1" si="530"/>
        <v/>
      </c>
      <c r="Y977" s="105" t="str">
        <f t="shared" ca="1" si="530"/>
        <v/>
      </c>
      <c r="AB977" s="111" t="str">
        <f t="shared" si="501"/>
        <v xml:space="preserve"> </v>
      </c>
      <c r="AC977" s="135"/>
      <c r="AD977" s="136"/>
      <c r="AE977" s="118" t="str">
        <f t="shared" si="510"/>
        <v/>
      </c>
      <c r="AF977" s="135"/>
      <c r="AG977" s="136"/>
      <c r="AH977" s="118" t="str">
        <f t="shared" si="511"/>
        <v/>
      </c>
      <c r="AI977" s="135"/>
      <c r="AJ977" s="136"/>
      <c r="AK977" s="118" t="str">
        <f t="shared" si="512"/>
        <v/>
      </c>
      <c r="AL977" s="135"/>
      <c r="AM977" s="136"/>
      <c r="AN977" s="118" t="str">
        <f t="shared" si="513"/>
        <v/>
      </c>
      <c r="AO977" s="135"/>
      <c r="AP977" s="136"/>
      <c r="AQ977" s="118" t="str">
        <f t="shared" si="514"/>
        <v/>
      </c>
      <c r="AT977" s="111" t="str">
        <f t="shared" si="515"/>
        <v xml:space="preserve"> </v>
      </c>
      <c r="AU977" t="str">
        <f t="shared" ca="1" si="516"/>
        <v/>
      </c>
      <c r="AV977" s="53" t="str">
        <f t="shared" ca="1" si="517"/>
        <v/>
      </c>
      <c r="AW977" t="str">
        <f t="shared" ca="1" si="518"/>
        <v/>
      </c>
      <c r="AX977" s="121" t="str">
        <f t="shared" ca="1" si="519"/>
        <v/>
      </c>
      <c r="AY977" s="53" t="str">
        <f t="shared" ca="1" si="520"/>
        <v/>
      </c>
      <c r="AZ977" t="str">
        <f t="shared" ca="1" si="521"/>
        <v/>
      </c>
      <c r="BA977" s="121" t="str">
        <f t="shared" ca="1" si="522"/>
        <v/>
      </c>
      <c r="BB977" s="53" t="str">
        <f t="shared" ca="1" si="523"/>
        <v/>
      </c>
      <c r="BC977" t="str">
        <f t="shared" ca="1" si="524"/>
        <v/>
      </c>
      <c r="BD977" s="121" t="str">
        <f t="shared" ca="1" si="525"/>
        <v/>
      </c>
      <c r="BE977" s="53" t="str">
        <f t="shared" ca="1" si="526"/>
        <v/>
      </c>
      <c r="BF977" t="str">
        <f t="shared" ca="1" si="527"/>
        <v/>
      </c>
      <c r="BG977" s="121" t="str">
        <f t="shared" ca="1" si="528"/>
        <v/>
      </c>
      <c r="BH977" s="53" t="str">
        <f t="shared" ca="1" si="529"/>
        <v/>
      </c>
    </row>
    <row r="978" spans="1:60" ht="15.75" thickBot="1" x14ac:dyDescent="0.3">
      <c r="A978" s="48"/>
      <c r="B978" s="48"/>
      <c r="C978" s="48"/>
      <c r="D978" s="48"/>
      <c r="E978" s="48"/>
      <c r="F978" s="48"/>
      <c r="G978" s="48"/>
      <c r="H978" s="48"/>
      <c r="I978" s="48"/>
      <c r="J978" s="220" t="str">
        <f>IF(ISBLANK($G978),"",VLOOKUP($G978,'Chp 3 - Condition Assessment'!$N$5:$R$1000,4,FALSE))</f>
        <v/>
      </c>
      <c r="K978" s="105" t="str">
        <f>IF(ISBLANK($G978),"",VLOOKUP($G978,'Chp 3 - Condition Assessment'!$N$5:$R$1000,5,FALSE))</f>
        <v/>
      </c>
      <c r="L978" s="32" t="str">
        <f t="shared" si="509"/>
        <v xml:space="preserve">  </v>
      </c>
      <c r="P978" t="b">
        <f t="shared" si="504"/>
        <v>0</v>
      </c>
      <c r="Q978" t="str">
        <f t="shared" si="506"/>
        <v/>
      </c>
      <c r="R978" s="53" t="str">
        <f t="shared" si="498"/>
        <v/>
      </c>
      <c r="S978" s="108" t="str">
        <f t="shared" si="499"/>
        <v/>
      </c>
      <c r="T978" s="81" t="str">
        <f t="shared" si="500"/>
        <v/>
      </c>
      <c r="U978" s="105" t="str">
        <f t="shared" ca="1" si="530"/>
        <v/>
      </c>
      <c r="V978" s="105" t="str">
        <f t="shared" ca="1" si="530"/>
        <v/>
      </c>
      <c r="W978" s="105" t="str">
        <f t="shared" ca="1" si="530"/>
        <v/>
      </c>
      <c r="X978" s="105" t="str">
        <f t="shared" ca="1" si="530"/>
        <v/>
      </c>
      <c r="Y978" s="105" t="str">
        <f t="shared" ca="1" si="530"/>
        <v/>
      </c>
      <c r="AB978" s="111" t="str">
        <f t="shared" si="501"/>
        <v xml:space="preserve"> </v>
      </c>
      <c r="AC978" s="135"/>
      <c r="AD978" s="136"/>
      <c r="AE978" s="118" t="str">
        <f t="shared" si="510"/>
        <v/>
      </c>
      <c r="AF978" s="135"/>
      <c r="AG978" s="136"/>
      <c r="AH978" s="118" t="str">
        <f t="shared" si="511"/>
        <v/>
      </c>
      <c r="AI978" s="135"/>
      <c r="AJ978" s="136"/>
      <c r="AK978" s="118" t="str">
        <f t="shared" si="512"/>
        <v/>
      </c>
      <c r="AL978" s="135"/>
      <c r="AM978" s="136"/>
      <c r="AN978" s="118" t="str">
        <f t="shared" si="513"/>
        <v/>
      </c>
      <c r="AO978" s="135"/>
      <c r="AP978" s="136"/>
      <c r="AQ978" s="118" t="str">
        <f t="shared" si="514"/>
        <v/>
      </c>
      <c r="AT978" s="111" t="str">
        <f t="shared" si="515"/>
        <v xml:space="preserve"> </v>
      </c>
      <c r="AU978" t="str">
        <f t="shared" ca="1" si="516"/>
        <v/>
      </c>
      <c r="AV978" s="53" t="str">
        <f t="shared" ca="1" si="517"/>
        <v/>
      </c>
      <c r="AW978" t="str">
        <f t="shared" ca="1" si="518"/>
        <v/>
      </c>
      <c r="AX978" s="121" t="str">
        <f t="shared" ca="1" si="519"/>
        <v/>
      </c>
      <c r="AY978" s="53" t="str">
        <f t="shared" ca="1" si="520"/>
        <v/>
      </c>
      <c r="AZ978" t="str">
        <f t="shared" ca="1" si="521"/>
        <v/>
      </c>
      <c r="BA978" s="121" t="str">
        <f t="shared" ca="1" si="522"/>
        <v/>
      </c>
      <c r="BB978" s="53" t="str">
        <f t="shared" ca="1" si="523"/>
        <v/>
      </c>
      <c r="BC978" t="str">
        <f t="shared" ca="1" si="524"/>
        <v/>
      </c>
      <c r="BD978" s="121" t="str">
        <f t="shared" ca="1" si="525"/>
        <v/>
      </c>
      <c r="BE978" s="53" t="str">
        <f t="shared" ca="1" si="526"/>
        <v/>
      </c>
      <c r="BF978" t="str">
        <f t="shared" ca="1" si="527"/>
        <v/>
      </c>
      <c r="BG978" s="121" t="str">
        <f t="shared" ca="1" si="528"/>
        <v/>
      </c>
      <c r="BH978" s="53" t="str">
        <f t="shared" ca="1" si="529"/>
        <v/>
      </c>
    </row>
    <row r="979" spans="1:60" ht="15.75" thickBot="1" x14ac:dyDescent="0.3">
      <c r="A979" s="48"/>
      <c r="B979" s="48"/>
      <c r="C979" s="48"/>
      <c r="D979" s="48"/>
      <c r="E979" s="48"/>
      <c r="F979" s="48"/>
      <c r="G979" s="48"/>
      <c r="H979" s="48"/>
      <c r="I979" s="48"/>
      <c r="J979" s="220" t="str">
        <f>IF(ISBLANK($G979),"",VLOOKUP($G979,'Chp 3 - Condition Assessment'!$N$5:$R$1000,4,FALSE))</f>
        <v/>
      </c>
      <c r="K979" s="105" t="str">
        <f>IF(ISBLANK($G979),"",VLOOKUP($G979,'Chp 3 - Condition Assessment'!$N$5:$R$1000,5,FALSE))</f>
        <v/>
      </c>
      <c r="L979" s="32" t="str">
        <f t="shared" si="509"/>
        <v xml:space="preserve">  </v>
      </c>
      <c r="P979" t="b">
        <f t="shared" si="504"/>
        <v>0</v>
      </c>
      <c r="Q979" t="str">
        <f t="shared" si="506"/>
        <v/>
      </c>
      <c r="R979" s="53" t="str">
        <f t="shared" si="498"/>
        <v/>
      </c>
      <c r="S979" s="108" t="str">
        <f t="shared" si="499"/>
        <v/>
      </c>
      <c r="T979" s="81" t="str">
        <f t="shared" si="500"/>
        <v/>
      </c>
      <c r="U979" s="105" t="str">
        <f t="shared" ca="1" si="530"/>
        <v/>
      </c>
      <c r="V979" s="105" t="str">
        <f t="shared" ca="1" si="530"/>
        <v/>
      </c>
      <c r="W979" s="105" t="str">
        <f t="shared" ca="1" si="530"/>
        <v/>
      </c>
      <c r="X979" s="105" t="str">
        <f t="shared" ca="1" si="530"/>
        <v/>
      </c>
      <c r="Y979" s="105" t="str">
        <f t="shared" ca="1" si="530"/>
        <v/>
      </c>
      <c r="AB979" s="111" t="str">
        <f t="shared" si="501"/>
        <v xml:space="preserve"> </v>
      </c>
      <c r="AC979" s="135"/>
      <c r="AD979" s="136"/>
      <c r="AE979" s="118" t="str">
        <f t="shared" si="510"/>
        <v/>
      </c>
      <c r="AF979" s="135"/>
      <c r="AG979" s="136"/>
      <c r="AH979" s="118" t="str">
        <f t="shared" si="511"/>
        <v/>
      </c>
      <c r="AI979" s="135"/>
      <c r="AJ979" s="136"/>
      <c r="AK979" s="118" t="str">
        <f t="shared" si="512"/>
        <v/>
      </c>
      <c r="AL979" s="135"/>
      <c r="AM979" s="136"/>
      <c r="AN979" s="118" t="str">
        <f t="shared" si="513"/>
        <v/>
      </c>
      <c r="AO979" s="135"/>
      <c r="AP979" s="136"/>
      <c r="AQ979" s="118" t="str">
        <f t="shared" si="514"/>
        <v/>
      </c>
      <c r="AT979" s="111" t="str">
        <f t="shared" si="515"/>
        <v xml:space="preserve"> </v>
      </c>
      <c r="AU979" t="str">
        <f t="shared" ca="1" si="516"/>
        <v/>
      </c>
      <c r="AV979" s="53" t="str">
        <f t="shared" ca="1" si="517"/>
        <v/>
      </c>
      <c r="AW979" t="str">
        <f t="shared" ca="1" si="518"/>
        <v/>
      </c>
      <c r="AX979" s="121" t="str">
        <f t="shared" ca="1" si="519"/>
        <v/>
      </c>
      <c r="AY979" s="53" t="str">
        <f t="shared" ca="1" si="520"/>
        <v/>
      </c>
      <c r="AZ979" t="str">
        <f t="shared" ca="1" si="521"/>
        <v/>
      </c>
      <c r="BA979" s="121" t="str">
        <f t="shared" ca="1" si="522"/>
        <v/>
      </c>
      <c r="BB979" s="53" t="str">
        <f t="shared" ca="1" si="523"/>
        <v/>
      </c>
      <c r="BC979" t="str">
        <f t="shared" ca="1" si="524"/>
        <v/>
      </c>
      <c r="BD979" s="121" t="str">
        <f t="shared" ca="1" si="525"/>
        <v/>
      </c>
      <c r="BE979" s="53" t="str">
        <f t="shared" ca="1" si="526"/>
        <v/>
      </c>
      <c r="BF979" t="str">
        <f t="shared" ca="1" si="527"/>
        <v/>
      </c>
      <c r="BG979" s="121" t="str">
        <f t="shared" ca="1" si="528"/>
        <v/>
      </c>
      <c r="BH979" s="53" t="str">
        <f t="shared" ca="1" si="529"/>
        <v/>
      </c>
    </row>
    <row r="980" spans="1:60" ht="15.75" thickBot="1" x14ac:dyDescent="0.3">
      <c r="A980" s="48"/>
      <c r="B980" s="48"/>
      <c r="C980" s="48"/>
      <c r="D980" s="48"/>
      <c r="E980" s="48"/>
      <c r="F980" s="48"/>
      <c r="G980" s="48"/>
      <c r="H980" s="48"/>
      <c r="I980" s="48"/>
      <c r="J980" s="220" t="str">
        <f>IF(ISBLANK($G980),"",VLOOKUP($G980,'Chp 3 - Condition Assessment'!$N$5:$R$1000,4,FALSE))</f>
        <v/>
      </c>
      <c r="K980" s="105" t="str">
        <f>IF(ISBLANK($G980),"",VLOOKUP($G980,'Chp 3 - Condition Assessment'!$N$5:$R$1000,5,FALSE))</f>
        <v/>
      </c>
      <c r="L980" s="32" t="str">
        <f t="shared" si="509"/>
        <v xml:space="preserve">  </v>
      </c>
      <c r="P980" t="b">
        <f t="shared" si="504"/>
        <v>0</v>
      </c>
      <c r="Q980" t="str">
        <f t="shared" si="506"/>
        <v/>
      </c>
      <c r="R980" s="53" t="str">
        <f t="shared" si="498"/>
        <v/>
      </c>
      <c r="S980" s="108" t="str">
        <f t="shared" si="499"/>
        <v/>
      </c>
      <c r="T980" s="81" t="str">
        <f t="shared" si="500"/>
        <v/>
      </c>
      <c r="U980" s="105" t="str">
        <f t="shared" ca="1" si="530"/>
        <v/>
      </c>
      <c r="V980" s="105" t="str">
        <f t="shared" ca="1" si="530"/>
        <v/>
      </c>
      <c r="W980" s="105" t="str">
        <f t="shared" ca="1" si="530"/>
        <v/>
      </c>
      <c r="X980" s="105" t="str">
        <f t="shared" ca="1" si="530"/>
        <v/>
      </c>
      <c r="Y980" s="105" t="str">
        <f t="shared" ca="1" si="530"/>
        <v/>
      </c>
      <c r="AB980" s="111" t="str">
        <f t="shared" si="501"/>
        <v xml:space="preserve"> </v>
      </c>
      <c r="AC980" s="135"/>
      <c r="AD980" s="136"/>
      <c r="AE980" s="118" t="str">
        <f t="shared" si="510"/>
        <v/>
      </c>
      <c r="AF980" s="135"/>
      <c r="AG980" s="136"/>
      <c r="AH980" s="118" t="str">
        <f t="shared" si="511"/>
        <v/>
      </c>
      <c r="AI980" s="135"/>
      <c r="AJ980" s="136"/>
      <c r="AK980" s="118" t="str">
        <f t="shared" si="512"/>
        <v/>
      </c>
      <c r="AL980" s="135"/>
      <c r="AM980" s="136"/>
      <c r="AN980" s="118" t="str">
        <f t="shared" si="513"/>
        <v/>
      </c>
      <c r="AO980" s="135"/>
      <c r="AP980" s="136"/>
      <c r="AQ980" s="118" t="str">
        <f t="shared" si="514"/>
        <v/>
      </c>
      <c r="AT980" s="111" t="str">
        <f t="shared" si="515"/>
        <v xml:space="preserve"> </v>
      </c>
      <c r="AU980" t="str">
        <f t="shared" ca="1" si="516"/>
        <v/>
      </c>
      <c r="AV980" s="53" t="str">
        <f t="shared" ca="1" si="517"/>
        <v/>
      </c>
      <c r="AW980" t="str">
        <f t="shared" ca="1" si="518"/>
        <v/>
      </c>
      <c r="AX980" s="121" t="str">
        <f t="shared" ca="1" si="519"/>
        <v/>
      </c>
      <c r="AY980" s="53" t="str">
        <f t="shared" ca="1" si="520"/>
        <v/>
      </c>
      <c r="AZ980" t="str">
        <f t="shared" ca="1" si="521"/>
        <v/>
      </c>
      <c r="BA980" s="121" t="str">
        <f t="shared" ca="1" si="522"/>
        <v/>
      </c>
      <c r="BB980" s="53" t="str">
        <f t="shared" ca="1" si="523"/>
        <v/>
      </c>
      <c r="BC980" t="str">
        <f t="shared" ca="1" si="524"/>
        <v/>
      </c>
      <c r="BD980" s="121" t="str">
        <f t="shared" ca="1" si="525"/>
        <v/>
      </c>
      <c r="BE980" s="53" t="str">
        <f t="shared" ca="1" si="526"/>
        <v/>
      </c>
      <c r="BF980" t="str">
        <f t="shared" ca="1" si="527"/>
        <v/>
      </c>
      <c r="BG980" s="121" t="str">
        <f t="shared" ca="1" si="528"/>
        <v/>
      </c>
      <c r="BH980" s="53" t="str">
        <f t="shared" ca="1" si="529"/>
        <v/>
      </c>
    </row>
    <row r="981" spans="1:60" ht="15.75" thickBot="1" x14ac:dyDescent="0.3">
      <c r="A981" s="48"/>
      <c r="B981" s="48"/>
      <c r="C981" s="48"/>
      <c r="D981" s="48"/>
      <c r="E981" s="48"/>
      <c r="F981" s="48"/>
      <c r="G981" s="48"/>
      <c r="H981" s="48"/>
      <c r="I981" s="48"/>
      <c r="J981" s="220" t="str">
        <f>IF(ISBLANK($G981),"",VLOOKUP($G981,'Chp 3 - Condition Assessment'!$N$5:$R$1000,4,FALSE))</f>
        <v/>
      </c>
      <c r="K981" s="105" t="str">
        <f>IF(ISBLANK($G981),"",VLOOKUP($G981,'Chp 3 - Condition Assessment'!$N$5:$R$1000,5,FALSE))</f>
        <v/>
      </c>
      <c r="L981" s="32" t="str">
        <f t="shared" si="509"/>
        <v xml:space="preserve">  </v>
      </c>
      <c r="P981" t="b">
        <f t="shared" si="504"/>
        <v>0</v>
      </c>
      <c r="Q981" t="str">
        <f t="shared" si="506"/>
        <v/>
      </c>
      <c r="R981" s="53" t="str">
        <f t="shared" si="498"/>
        <v/>
      </c>
      <c r="S981" s="108" t="str">
        <f t="shared" si="499"/>
        <v/>
      </c>
      <c r="T981" s="81" t="str">
        <f t="shared" si="500"/>
        <v/>
      </c>
      <c r="U981" s="105" t="str">
        <f t="shared" ca="1" si="530"/>
        <v/>
      </c>
      <c r="V981" s="105" t="str">
        <f t="shared" ca="1" si="530"/>
        <v/>
      </c>
      <c r="W981" s="105" t="str">
        <f t="shared" ca="1" si="530"/>
        <v/>
      </c>
      <c r="X981" s="105" t="str">
        <f t="shared" ca="1" si="530"/>
        <v/>
      </c>
      <c r="Y981" s="105" t="str">
        <f t="shared" ca="1" si="530"/>
        <v/>
      </c>
      <c r="AB981" s="111" t="str">
        <f t="shared" si="501"/>
        <v xml:space="preserve"> </v>
      </c>
      <c r="AC981" s="135"/>
      <c r="AD981" s="136"/>
      <c r="AE981" s="118" t="str">
        <f t="shared" si="510"/>
        <v/>
      </c>
      <c r="AF981" s="135"/>
      <c r="AG981" s="136"/>
      <c r="AH981" s="118" t="str">
        <f t="shared" si="511"/>
        <v/>
      </c>
      <c r="AI981" s="135"/>
      <c r="AJ981" s="136"/>
      <c r="AK981" s="118" t="str">
        <f t="shared" si="512"/>
        <v/>
      </c>
      <c r="AL981" s="135"/>
      <c r="AM981" s="136"/>
      <c r="AN981" s="118" t="str">
        <f t="shared" si="513"/>
        <v/>
      </c>
      <c r="AO981" s="135"/>
      <c r="AP981" s="136"/>
      <c r="AQ981" s="118" t="str">
        <f t="shared" si="514"/>
        <v/>
      </c>
      <c r="AT981" s="111" t="str">
        <f t="shared" si="515"/>
        <v xml:space="preserve"> </v>
      </c>
      <c r="AU981" t="str">
        <f t="shared" ca="1" si="516"/>
        <v/>
      </c>
      <c r="AV981" s="53" t="str">
        <f t="shared" ca="1" si="517"/>
        <v/>
      </c>
      <c r="AW981" t="str">
        <f t="shared" ca="1" si="518"/>
        <v/>
      </c>
      <c r="AX981" s="121" t="str">
        <f t="shared" ca="1" si="519"/>
        <v/>
      </c>
      <c r="AY981" s="53" t="str">
        <f t="shared" ca="1" si="520"/>
        <v/>
      </c>
      <c r="AZ981" t="str">
        <f t="shared" ca="1" si="521"/>
        <v/>
      </c>
      <c r="BA981" s="121" t="str">
        <f t="shared" ca="1" si="522"/>
        <v/>
      </c>
      <c r="BB981" s="53" t="str">
        <f t="shared" ca="1" si="523"/>
        <v/>
      </c>
      <c r="BC981" t="str">
        <f t="shared" ca="1" si="524"/>
        <v/>
      </c>
      <c r="BD981" s="121" t="str">
        <f t="shared" ca="1" si="525"/>
        <v/>
      </c>
      <c r="BE981" s="53" t="str">
        <f t="shared" ca="1" si="526"/>
        <v/>
      </c>
      <c r="BF981" t="str">
        <f t="shared" ca="1" si="527"/>
        <v/>
      </c>
      <c r="BG981" s="121" t="str">
        <f t="shared" ca="1" si="528"/>
        <v/>
      </c>
      <c r="BH981" s="53" t="str">
        <f t="shared" ca="1" si="529"/>
        <v/>
      </c>
    </row>
    <row r="982" spans="1:60" ht="15.75" thickBot="1" x14ac:dyDescent="0.3">
      <c r="A982" s="48"/>
      <c r="B982" s="48"/>
      <c r="C982" s="48"/>
      <c r="D982" s="48"/>
      <c r="E982" s="48"/>
      <c r="F982" s="48"/>
      <c r="G982" s="48"/>
      <c r="H982" s="48"/>
      <c r="I982" s="48"/>
      <c r="J982" s="220" t="str">
        <f>IF(ISBLANK($G982),"",VLOOKUP($G982,'Chp 3 - Condition Assessment'!$N$5:$R$1000,4,FALSE))</f>
        <v/>
      </c>
      <c r="K982" s="105" t="str">
        <f>IF(ISBLANK($G982),"",VLOOKUP($G982,'Chp 3 - Condition Assessment'!$N$5:$R$1000,5,FALSE))</f>
        <v/>
      </c>
      <c r="L982" s="32" t="str">
        <f t="shared" si="509"/>
        <v xml:space="preserve">  </v>
      </c>
      <c r="P982" t="b">
        <f t="shared" si="504"/>
        <v>0</v>
      </c>
      <c r="Q982" t="str">
        <f t="shared" si="506"/>
        <v/>
      </c>
      <c r="R982" s="53" t="str">
        <f t="shared" si="498"/>
        <v/>
      </c>
      <c r="S982" s="108" t="str">
        <f t="shared" si="499"/>
        <v/>
      </c>
      <c r="T982" s="81" t="str">
        <f t="shared" si="500"/>
        <v/>
      </c>
      <c r="U982" s="105" t="str">
        <f t="shared" ca="1" si="530"/>
        <v/>
      </c>
      <c r="V982" s="105" t="str">
        <f t="shared" ca="1" si="530"/>
        <v/>
      </c>
      <c r="W982" s="105" t="str">
        <f t="shared" ca="1" si="530"/>
        <v/>
      </c>
      <c r="X982" s="105" t="str">
        <f t="shared" ca="1" si="530"/>
        <v/>
      </c>
      <c r="Y982" s="105" t="str">
        <f t="shared" ca="1" si="530"/>
        <v/>
      </c>
      <c r="AB982" s="111" t="str">
        <f t="shared" si="501"/>
        <v xml:space="preserve"> </v>
      </c>
      <c r="AC982" s="135"/>
      <c r="AD982" s="136"/>
      <c r="AE982" s="118" t="str">
        <f t="shared" si="510"/>
        <v/>
      </c>
      <c r="AF982" s="135"/>
      <c r="AG982" s="136"/>
      <c r="AH982" s="118" t="str">
        <f t="shared" si="511"/>
        <v/>
      </c>
      <c r="AI982" s="135"/>
      <c r="AJ982" s="136"/>
      <c r="AK982" s="118" t="str">
        <f t="shared" si="512"/>
        <v/>
      </c>
      <c r="AL982" s="135"/>
      <c r="AM982" s="136"/>
      <c r="AN982" s="118" t="str">
        <f t="shared" si="513"/>
        <v/>
      </c>
      <c r="AO982" s="135"/>
      <c r="AP982" s="136"/>
      <c r="AQ982" s="118" t="str">
        <f t="shared" si="514"/>
        <v/>
      </c>
      <c r="AT982" s="111" t="str">
        <f t="shared" si="515"/>
        <v xml:space="preserve"> </v>
      </c>
      <c r="AU982" t="str">
        <f t="shared" ca="1" si="516"/>
        <v/>
      </c>
      <c r="AV982" s="53" t="str">
        <f t="shared" ca="1" si="517"/>
        <v/>
      </c>
      <c r="AW982" t="str">
        <f t="shared" ca="1" si="518"/>
        <v/>
      </c>
      <c r="AX982" s="121" t="str">
        <f t="shared" ca="1" si="519"/>
        <v/>
      </c>
      <c r="AY982" s="53" t="str">
        <f t="shared" ca="1" si="520"/>
        <v/>
      </c>
      <c r="AZ982" t="str">
        <f t="shared" ca="1" si="521"/>
        <v/>
      </c>
      <c r="BA982" s="121" t="str">
        <f t="shared" ca="1" si="522"/>
        <v/>
      </c>
      <c r="BB982" s="53" t="str">
        <f t="shared" ca="1" si="523"/>
        <v/>
      </c>
      <c r="BC982" t="str">
        <f t="shared" ca="1" si="524"/>
        <v/>
      </c>
      <c r="BD982" s="121" t="str">
        <f t="shared" ca="1" si="525"/>
        <v/>
      </c>
      <c r="BE982" s="53" t="str">
        <f t="shared" ca="1" si="526"/>
        <v/>
      </c>
      <c r="BF982" t="str">
        <f t="shared" ca="1" si="527"/>
        <v/>
      </c>
      <c r="BG982" s="121" t="str">
        <f t="shared" ca="1" si="528"/>
        <v/>
      </c>
      <c r="BH982" s="53" t="str">
        <f t="shared" ca="1" si="529"/>
        <v/>
      </c>
    </row>
    <row r="983" spans="1:60" ht="15.75" thickBot="1" x14ac:dyDescent="0.3">
      <c r="A983" s="48"/>
      <c r="B983" s="48"/>
      <c r="C983" s="48"/>
      <c r="D983" s="48"/>
      <c r="E983" s="48"/>
      <c r="F983" s="48"/>
      <c r="G983" s="48"/>
      <c r="H983" s="48"/>
      <c r="I983" s="48"/>
      <c r="J983" s="220" t="str">
        <f>IF(ISBLANK($G983),"",VLOOKUP($G983,'Chp 3 - Condition Assessment'!$N$5:$R$1000,4,FALSE))</f>
        <v/>
      </c>
      <c r="K983" s="105" t="str">
        <f>IF(ISBLANK($G983),"",VLOOKUP($G983,'Chp 3 - Condition Assessment'!$N$5:$R$1000,5,FALSE))</f>
        <v/>
      </c>
      <c r="L983" s="32" t="str">
        <f t="shared" si="509"/>
        <v xml:space="preserve">  </v>
      </c>
      <c r="P983" t="b">
        <f t="shared" si="504"/>
        <v>0</v>
      </c>
      <c r="Q983" t="str">
        <f t="shared" si="506"/>
        <v/>
      </c>
      <c r="R983" s="53" t="str">
        <f t="shared" si="498"/>
        <v/>
      </c>
      <c r="S983" s="108" t="str">
        <f t="shared" si="499"/>
        <v/>
      </c>
      <c r="T983" s="81" t="str">
        <f t="shared" si="500"/>
        <v/>
      </c>
      <c r="U983" s="105" t="str">
        <f t="shared" ca="1" si="530"/>
        <v/>
      </c>
      <c r="V983" s="105" t="str">
        <f t="shared" ca="1" si="530"/>
        <v/>
      </c>
      <c r="W983" s="105" t="str">
        <f t="shared" ca="1" si="530"/>
        <v/>
      </c>
      <c r="X983" s="105" t="str">
        <f t="shared" ca="1" si="530"/>
        <v/>
      </c>
      <c r="Y983" s="105" t="str">
        <f t="shared" ca="1" si="530"/>
        <v/>
      </c>
      <c r="AB983" s="111" t="str">
        <f t="shared" si="501"/>
        <v xml:space="preserve"> </v>
      </c>
      <c r="AC983" s="135"/>
      <c r="AD983" s="136"/>
      <c r="AE983" s="118" t="str">
        <f t="shared" si="510"/>
        <v/>
      </c>
      <c r="AF983" s="135"/>
      <c r="AG983" s="136"/>
      <c r="AH983" s="118" t="str">
        <f t="shared" si="511"/>
        <v/>
      </c>
      <c r="AI983" s="135"/>
      <c r="AJ983" s="136"/>
      <c r="AK983" s="118" t="str">
        <f t="shared" si="512"/>
        <v/>
      </c>
      <c r="AL983" s="135"/>
      <c r="AM983" s="136"/>
      <c r="AN983" s="118" t="str">
        <f t="shared" si="513"/>
        <v/>
      </c>
      <c r="AO983" s="135"/>
      <c r="AP983" s="136"/>
      <c r="AQ983" s="118" t="str">
        <f t="shared" si="514"/>
        <v/>
      </c>
      <c r="AT983" s="111" t="str">
        <f t="shared" si="515"/>
        <v xml:space="preserve"> </v>
      </c>
      <c r="AU983" t="str">
        <f t="shared" ca="1" si="516"/>
        <v/>
      </c>
      <c r="AV983" s="53" t="str">
        <f t="shared" ca="1" si="517"/>
        <v/>
      </c>
      <c r="AW983" t="str">
        <f t="shared" ca="1" si="518"/>
        <v/>
      </c>
      <c r="AX983" s="121" t="str">
        <f t="shared" ca="1" si="519"/>
        <v/>
      </c>
      <c r="AY983" s="53" t="str">
        <f t="shared" ca="1" si="520"/>
        <v/>
      </c>
      <c r="AZ983" t="str">
        <f t="shared" ca="1" si="521"/>
        <v/>
      </c>
      <c r="BA983" s="121" t="str">
        <f t="shared" ca="1" si="522"/>
        <v/>
      </c>
      <c r="BB983" s="53" t="str">
        <f t="shared" ca="1" si="523"/>
        <v/>
      </c>
      <c r="BC983" t="str">
        <f t="shared" ca="1" si="524"/>
        <v/>
      </c>
      <c r="BD983" s="121" t="str">
        <f t="shared" ca="1" si="525"/>
        <v/>
      </c>
      <c r="BE983" s="53" t="str">
        <f t="shared" ca="1" si="526"/>
        <v/>
      </c>
      <c r="BF983" t="str">
        <f t="shared" ca="1" si="527"/>
        <v/>
      </c>
      <c r="BG983" s="121" t="str">
        <f t="shared" ca="1" si="528"/>
        <v/>
      </c>
      <c r="BH983" s="53" t="str">
        <f t="shared" ca="1" si="529"/>
        <v/>
      </c>
    </row>
    <row r="984" spans="1:60" ht="15.75" thickBot="1" x14ac:dyDescent="0.3">
      <c r="A984" s="48"/>
      <c r="B984" s="48"/>
      <c r="C984" s="48"/>
      <c r="D984" s="48"/>
      <c r="E984" s="48"/>
      <c r="F984" s="48"/>
      <c r="G984" s="48"/>
      <c r="H984" s="48"/>
      <c r="I984" s="48"/>
      <c r="J984" s="220" t="str">
        <f>IF(ISBLANK($G984),"",VLOOKUP($G984,'Chp 3 - Condition Assessment'!$N$5:$R$1000,4,FALSE))</f>
        <v/>
      </c>
      <c r="K984" s="105" t="str">
        <f>IF(ISBLANK($G984),"",VLOOKUP($G984,'Chp 3 - Condition Assessment'!$N$5:$R$1000,5,FALSE))</f>
        <v/>
      </c>
      <c r="L984" s="32" t="str">
        <f t="shared" si="509"/>
        <v xml:space="preserve">  </v>
      </c>
      <c r="P984" t="b">
        <f t="shared" si="504"/>
        <v>0</v>
      </c>
      <c r="Q984" t="str">
        <f t="shared" si="506"/>
        <v/>
      </c>
      <c r="R984" s="53" t="str">
        <f t="shared" si="498"/>
        <v/>
      </c>
      <c r="S984" s="108" t="str">
        <f t="shared" si="499"/>
        <v/>
      </c>
      <c r="T984" s="81" t="str">
        <f t="shared" si="500"/>
        <v/>
      </c>
      <c r="U984" s="105" t="str">
        <f t="shared" ca="1" si="530"/>
        <v/>
      </c>
      <c r="V984" s="105" t="str">
        <f t="shared" ca="1" si="530"/>
        <v/>
      </c>
      <c r="W984" s="105" t="str">
        <f t="shared" ca="1" si="530"/>
        <v/>
      </c>
      <c r="X984" s="105" t="str">
        <f t="shared" ca="1" si="530"/>
        <v/>
      </c>
      <c r="Y984" s="105" t="str">
        <f t="shared" ca="1" si="530"/>
        <v/>
      </c>
      <c r="AB984" s="111" t="str">
        <f t="shared" si="501"/>
        <v xml:space="preserve"> </v>
      </c>
      <c r="AC984" s="135"/>
      <c r="AD984" s="136"/>
      <c r="AE984" s="118" t="str">
        <f t="shared" si="510"/>
        <v/>
      </c>
      <c r="AF984" s="135"/>
      <c r="AG984" s="136"/>
      <c r="AH984" s="118" t="str">
        <f t="shared" si="511"/>
        <v/>
      </c>
      <c r="AI984" s="135"/>
      <c r="AJ984" s="136"/>
      <c r="AK984" s="118" t="str">
        <f t="shared" si="512"/>
        <v/>
      </c>
      <c r="AL984" s="135"/>
      <c r="AM984" s="136"/>
      <c r="AN984" s="118" t="str">
        <f t="shared" si="513"/>
        <v/>
      </c>
      <c r="AO984" s="135"/>
      <c r="AP984" s="136"/>
      <c r="AQ984" s="118" t="str">
        <f t="shared" si="514"/>
        <v/>
      </c>
      <c r="AT984" s="111" t="str">
        <f t="shared" si="515"/>
        <v xml:space="preserve"> </v>
      </c>
      <c r="AU984" t="str">
        <f t="shared" ca="1" si="516"/>
        <v/>
      </c>
      <c r="AV984" s="53" t="str">
        <f t="shared" ca="1" si="517"/>
        <v/>
      </c>
      <c r="AW984" t="str">
        <f t="shared" ca="1" si="518"/>
        <v/>
      </c>
      <c r="AX984" s="121" t="str">
        <f t="shared" ca="1" si="519"/>
        <v/>
      </c>
      <c r="AY984" s="53" t="str">
        <f t="shared" ca="1" si="520"/>
        <v/>
      </c>
      <c r="AZ984" t="str">
        <f t="shared" ca="1" si="521"/>
        <v/>
      </c>
      <c r="BA984" s="121" t="str">
        <f t="shared" ca="1" si="522"/>
        <v/>
      </c>
      <c r="BB984" s="53" t="str">
        <f t="shared" ca="1" si="523"/>
        <v/>
      </c>
      <c r="BC984" t="str">
        <f t="shared" ca="1" si="524"/>
        <v/>
      </c>
      <c r="BD984" s="121" t="str">
        <f t="shared" ca="1" si="525"/>
        <v/>
      </c>
      <c r="BE984" s="53" t="str">
        <f t="shared" ca="1" si="526"/>
        <v/>
      </c>
      <c r="BF984" t="str">
        <f t="shared" ca="1" si="527"/>
        <v/>
      </c>
      <c r="BG984" s="121" t="str">
        <f t="shared" ca="1" si="528"/>
        <v/>
      </c>
      <c r="BH984" s="53" t="str">
        <f t="shared" ca="1" si="529"/>
        <v/>
      </c>
    </row>
    <row r="985" spans="1:60" ht="15.75" thickBot="1" x14ac:dyDescent="0.3">
      <c r="A985" s="48"/>
      <c r="B985" s="48"/>
      <c r="C985" s="48"/>
      <c r="D985" s="48"/>
      <c r="E985" s="48"/>
      <c r="F985" s="48"/>
      <c r="G985" s="48"/>
      <c r="H985" s="48"/>
      <c r="I985" s="48"/>
      <c r="J985" s="220" t="str">
        <f>IF(ISBLANK($G985),"",VLOOKUP($G985,'Chp 3 - Condition Assessment'!$N$5:$R$1000,4,FALSE))</f>
        <v/>
      </c>
      <c r="K985" s="105" t="str">
        <f>IF(ISBLANK($G985),"",VLOOKUP($G985,'Chp 3 - Condition Assessment'!$N$5:$R$1000,5,FALSE))</f>
        <v/>
      </c>
      <c r="L985" s="32" t="str">
        <f t="shared" si="509"/>
        <v xml:space="preserve">  </v>
      </c>
      <c r="P985" t="b">
        <f t="shared" si="504"/>
        <v>0</v>
      </c>
      <c r="Q985" t="str">
        <f t="shared" si="506"/>
        <v/>
      </c>
      <c r="R985" s="53" t="str">
        <f t="shared" si="498"/>
        <v/>
      </c>
      <c r="S985" s="108" t="str">
        <f t="shared" si="499"/>
        <v/>
      </c>
      <c r="T985" s="81" t="str">
        <f t="shared" si="500"/>
        <v/>
      </c>
      <c r="U985" s="105" t="str">
        <f t="shared" ca="1" si="530"/>
        <v/>
      </c>
      <c r="V985" s="105" t="str">
        <f t="shared" ca="1" si="530"/>
        <v/>
      </c>
      <c r="W985" s="105" t="str">
        <f t="shared" ca="1" si="530"/>
        <v/>
      </c>
      <c r="X985" s="105" t="str">
        <f t="shared" ca="1" si="530"/>
        <v/>
      </c>
      <c r="Y985" s="105" t="str">
        <f t="shared" ca="1" si="530"/>
        <v/>
      </c>
      <c r="AB985" s="111" t="str">
        <f t="shared" si="501"/>
        <v xml:space="preserve"> </v>
      </c>
      <c r="AC985" s="135"/>
      <c r="AD985" s="136"/>
      <c r="AE985" s="118" t="str">
        <f t="shared" si="510"/>
        <v/>
      </c>
      <c r="AF985" s="135"/>
      <c r="AG985" s="136"/>
      <c r="AH985" s="118" t="str">
        <f t="shared" si="511"/>
        <v/>
      </c>
      <c r="AI985" s="135"/>
      <c r="AJ985" s="136"/>
      <c r="AK985" s="118" t="str">
        <f t="shared" si="512"/>
        <v/>
      </c>
      <c r="AL985" s="135"/>
      <c r="AM985" s="136"/>
      <c r="AN985" s="118" t="str">
        <f t="shared" si="513"/>
        <v/>
      </c>
      <c r="AO985" s="135"/>
      <c r="AP985" s="136"/>
      <c r="AQ985" s="118" t="str">
        <f t="shared" si="514"/>
        <v/>
      </c>
      <c r="AT985" s="111" t="str">
        <f t="shared" si="515"/>
        <v xml:space="preserve"> </v>
      </c>
      <c r="AU985" t="str">
        <f t="shared" ca="1" si="516"/>
        <v/>
      </c>
      <c r="AV985" s="53" t="str">
        <f t="shared" ca="1" si="517"/>
        <v/>
      </c>
      <c r="AW985" t="str">
        <f t="shared" ca="1" si="518"/>
        <v/>
      </c>
      <c r="AX985" s="121" t="str">
        <f t="shared" ca="1" si="519"/>
        <v/>
      </c>
      <c r="AY985" s="53" t="str">
        <f t="shared" ca="1" si="520"/>
        <v/>
      </c>
      <c r="AZ985" t="str">
        <f t="shared" ca="1" si="521"/>
        <v/>
      </c>
      <c r="BA985" s="121" t="str">
        <f t="shared" ca="1" si="522"/>
        <v/>
      </c>
      <c r="BB985" s="53" t="str">
        <f t="shared" ca="1" si="523"/>
        <v/>
      </c>
      <c r="BC985" t="str">
        <f t="shared" ca="1" si="524"/>
        <v/>
      </c>
      <c r="BD985" s="121" t="str">
        <f t="shared" ca="1" si="525"/>
        <v/>
      </c>
      <c r="BE985" s="53" t="str">
        <f t="shared" ca="1" si="526"/>
        <v/>
      </c>
      <c r="BF985" t="str">
        <f t="shared" ca="1" si="527"/>
        <v/>
      </c>
      <c r="BG985" s="121" t="str">
        <f t="shared" ca="1" si="528"/>
        <v/>
      </c>
      <c r="BH985" s="53" t="str">
        <f t="shared" ca="1" si="529"/>
        <v/>
      </c>
    </row>
    <row r="986" spans="1:60" ht="15.75" thickBot="1" x14ac:dyDescent="0.3">
      <c r="A986" s="48"/>
      <c r="B986" s="48"/>
      <c r="C986" s="48"/>
      <c r="D986" s="48"/>
      <c r="E986" s="48"/>
      <c r="F986" s="48"/>
      <c r="G986" s="48"/>
      <c r="H986" s="48"/>
      <c r="I986" s="48"/>
      <c r="J986" s="220" t="str">
        <f>IF(ISBLANK($G986),"",VLOOKUP($G986,'Chp 3 - Condition Assessment'!$N$5:$R$1000,4,FALSE))</f>
        <v/>
      </c>
      <c r="K986" s="105" t="str">
        <f>IF(ISBLANK($G986),"",VLOOKUP($G986,'Chp 3 - Condition Assessment'!$N$5:$R$1000,5,FALSE))</f>
        <v/>
      </c>
      <c r="L986" s="32" t="str">
        <f t="shared" si="509"/>
        <v xml:space="preserve">  </v>
      </c>
      <c r="P986" t="b">
        <f t="shared" si="504"/>
        <v>0</v>
      </c>
      <c r="Q986" t="str">
        <f t="shared" si="506"/>
        <v/>
      </c>
      <c r="R986" s="53" t="str">
        <f t="shared" ref="R986:R1026" si="531">IFERROR(IF(OR(ISBLANK(O986),O986="Grand Total"),"",AVERAGEIF(L:L,O986,J:J)),"")</f>
        <v/>
      </c>
      <c r="S986" s="108" t="str">
        <f t="shared" ref="S986:S1026" si="532">IF(OR(ISBLANK(O986),O986="Grand Total"),"",LEFT(O986,4))</f>
        <v/>
      </c>
      <c r="T986" s="81" t="str">
        <f t="shared" ref="T986:T1026" si="533">IFERROR(IF(ISBLANK(O986),"",AVERAGEIF(L:L,O986,K:K)),"")</f>
        <v/>
      </c>
      <c r="U986" s="105" t="str">
        <f t="shared" ref="U986:Y995" ca="1" si="534">IFERROR(IF((U$10-$S986)&lt;=$T986,$Q986,0),"")</f>
        <v/>
      </c>
      <c r="V986" s="105" t="str">
        <f t="shared" ca="1" si="534"/>
        <v/>
      </c>
      <c r="W986" s="105" t="str">
        <f t="shared" ca="1" si="534"/>
        <v/>
      </c>
      <c r="X986" s="105" t="str">
        <f t="shared" ca="1" si="534"/>
        <v/>
      </c>
      <c r="Y986" s="105" t="str">
        <f t="shared" ca="1" si="534"/>
        <v/>
      </c>
      <c r="AB986" s="111" t="str">
        <f t="shared" si="501"/>
        <v xml:space="preserve"> </v>
      </c>
      <c r="AC986" s="135"/>
      <c r="AD986" s="136"/>
      <c r="AE986" s="118" t="str">
        <f t="shared" si="510"/>
        <v/>
      </c>
      <c r="AF986" s="135"/>
      <c r="AG986" s="136"/>
      <c r="AH986" s="118" t="str">
        <f t="shared" si="511"/>
        <v/>
      </c>
      <c r="AI986" s="135"/>
      <c r="AJ986" s="136"/>
      <c r="AK986" s="118" t="str">
        <f t="shared" si="512"/>
        <v/>
      </c>
      <c r="AL986" s="135"/>
      <c r="AM986" s="136"/>
      <c r="AN986" s="118" t="str">
        <f t="shared" si="513"/>
        <v/>
      </c>
      <c r="AO986" s="135"/>
      <c r="AP986" s="136"/>
      <c r="AQ986" s="118" t="str">
        <f t="shared" si="514"/>
        <v/>
      </c>
      <c r="AT986" s="111" t="str">
        <f t="shared" si="515"/>
        <v xml:space="preserve"> </v>
      </c>
      <c r="AU986" t="str">
        <f t="shared" ca="1" si="516"/>
        <v/>
      </c>
      <c r="AV986" s="53" t="str">
        <f t="shared" ca="1" si="517"/>
        <v/>
      </c>
      <c r="AW986" t="str">
        <f t="shared" ca="1" si="518"/>
        <v/>
      </c>
      <c r="AX986" s="121" t="str">
        <f t="shared" ca="1" si="519"/>
        <v/>
      </c>
      <c r="AY986" s="53" t="str">
        <f t="shared" ca="1" si="520"/>
        <v/>
      </c>
      <c r="AZ986" t="str">
        <f t="shared" ca="1" si="521"/>
        <v/>
      </c>
      <c r="BA986" s="121" t="str">
        <f t="shared" ca="1" si="522"/>
        <v/>
      </c>
      <c r="BB986" s="53" t="str">
        <f t="shared" ca="1" si="523"/>
        <v/>
      </c>
      <c r="BC986" t="str">
        <f t="shared" ca="1" si="524"/>
        <v/>
      </c>
      <c r="BD986" s="121" t="str">
        <f t="shared" ca="1" si="525"/>
        <v/>
      </c>
      <c r="BE986" s="53" t="str">
        <f t="shared" ca="1" si="526"/>
        <v/>
      </c>
      <c r="BF986" t="str">
        <f t="shared" ca="1" si="527"/>
        <v/>
      </c>
      <c r="BG986" s="121" t="str">
        <f t="shared" ca="1" si="528"/>
        <v/>
      </c>
      <c r="BH986" s="53" t="str">
        <f t="shared" ca="1" si="529"/>
        <v/>
      </c>
    </row>
    <row r="987" spans="1:60" ht="15.75" thickBot="1" x14ac:dyDescent="0.3">
      <c r="A987" s="48"/>
      <c r="B987" s="48"/>
      <c r="C987" s="48"/>
      <c r="D987" s="48"/>
      <c r="E987" s="48"/>
      <c r="F987" s="48"/>
      <c r="G987" s="48"/>
      <c r="H987" s="48"/>
      <c r="I987" s="48"/>
      <c r="J987" s="220" t="str">
        <f>IF(ISBLANK($G987),"",VLOOKUP($G987,'Chp 3 - Condition Assessment'!$N$5:$R$1000,4,FALSE))</f>
        <v/>
      </c>
      <c r="K987" s="105" t="str">
        <f>IF(ISBLANK($G987),"",VLOOKUP($G987,'Chp 3 - Condition Assessment'!$N$5:$R$1000,5,FALSE))</f>
        <v/>
      </c>
      <c r="L987" s="32" t="str">
        <f t="shared" si="509"/>
        <v xml:space="preserve">  </v>
      </c>
      <c r="P987" t="b">
        <f t="shared" si="504"/>
        <v>0</v>
      </c>
      <c r="Q987" t="str">
        <f t="shared" si="506"/>
        <v/>
      </c>
      <c r="R987" s="53" t="str">
        <f t="shared" si="531"/>
        <v/>
      </c>
      <c r="S987" s="108" t="str">
        <f t="shared" si="532"/>
        <v/>
      </c>
      <c r="T987" s="81" t="str">
        <f t="shared" si="533"/>
        <v/>
      </c>
      <c r="U987" s="105" t="str">
        <f t="shared" ca="1" si="534"/>
        <v/>
      </c>
      <c r="V987" s="105" t="str">
        <f t="shared" ca="1" si="534"/>
        <v/>
      </c>
      <c r="W987" s="105" t="str">
        <f t="shared" ca="1" si="534"/>
        <v/>
      </c>
      <c r="X987" s="105" t="str">
        <f t="shared" ca="1" si="534"/>
        <v/>
      </c>
      <c r="Y987" s="105" t="str">
        <f t="shared" ca="1" si="534"/>
        <v/>
      </c>
      <c r="AB987" s="111" t="str">
        <f t="shared" si="501"/>
        <v xml:space="preserve"> </v>
      </c>
      <c r="AC987" s="135"/>
      <c r="AD987" s="136"/>
      <c r="AE987" s="118" t="str">
        <f t="shared" si="510"/>
        <v/>
      </c>
      <c r="AF987" s="135"/>
      <c r="AG987" s="136"/>
      <c r="AH987" s="118" t="str">
        <f t="shared" si="511"/>
        <v/>
      </c>
      <c r="AI987" s="135"/>
      <c r="AJ987" s="136"/>
      <c r="AK987" s="118" t="str">
        <f t="shared" si="512"/>
        <v/>
      </c>
      <c r="AL987" s="135"/>
      <c r="AM987" s="136"/>
      <c r="AN987" s="118" t="str">
        <f t="shared" si="513"/>
        <v/>
      </c>
      <c r="AO987" s="135"/>
      <c r="AP987" s="136"/>
      <c r="AQ987" s="118" t="str">
        <f t="shared" si="514"/>
        <v/>
      </c>
      <c r="AT987" s="111" t="str">
        <f t="shared" si="515"/>
        <v xml:space="preserve"> </v>
      </c>
      <c r="AU987" t="str">
        <f t="shared" ca="1" si="516"/>
        <v/>
      </c>
      <c r="AV987" s="53" t="str">
        <f t="shared" ca="1" si="517"/>
        <v/>
      </c>
      <c r="AW987" t="str">
        <f t="shared" ca="1" si="518"/>
        <v/>
      </c>
      <c r="AX987" s="121" t="str">
        <f t="shared" ca="1" si="519"/>
        <v/>
      </c>
      <c r="AY987" s="53" t="str">
        <f t="shared" ca="1" si="520"/>
        <v/>
      </c>
      <c r="AZ987" t="str">
        <f t="shared" ca="1" si="521"/>
        <v/>
      </c>
      <c r="BA987" s="121" t="str">
        <f t="shared" ca="1" si="522"/>
        <v/>
      </c>
      <c r="BB987" s="53" t="str">
        <f t="shared" ca="1" si="523"/>
        <v/>
      </c>
      <c r="BC987" t="str">
        <f t="shared" ca="1" si="524"/>
        <v/>
      </c>
      <c r="BD987" s="121" t="str">
        <f t="shared" ca="1" si="525"/>
        <v/>
      </c>
      <c r="BE987" s="53" t="str">
        <f t="shared" ca="1" si="526"/>
        <v/>
      </c>
      <c r="BF987" t="str">
        <f t="shared" ca="1" si="527"/>
        <v/>
      </c>
      <c r="BG987" s="121" t="str">
        <f t="shared" ca="1" si="528"/>
        <v/>
      </c>
      <c r="BH987" s="53" t="str">
        <f t="shared" ca="1" si="529"/>
        <v/>
      </c>
    </row>
    <row r="988" spans="1:60" ht="15.75" thickBot="1" x14ac:dyDescent="0.3">
      <c r="A988" s="48"/>
      <c r="B988" s="48"/>
      <c r="C988" s="48"/>
      <c r="D988" s="48"/>
      <c r="E988" s="48"/>
      <c r="F988" s="48"/>
      <c r="G988" s="48"/>
      <c r="H988" s="48"/>
      <c r="I988" s="48"/>
      <c r="J988" s="220" t="str">
        <f>IF(ISBLANK($G988),"",VLOOKUP($G988,'Chp 3 - Condition Assessment'!$N$5:$R$1000,4,FALSE))</f>
        <v/>
      </c>
      <c r="K988" s="105" t="str">
        <f>IF(ISBLANK($G988),"",VLOOKUP($G988,'Chp 3 - Condition Assessment'!$N$5:$R$1000,5,FALSE))</f>
        <v/>
      </c>
      <c r="L988" s="32" t="str">
        <f t="shared" si="509"/>
        <v xml:space="preserve">  </v>
      </c>
      <c r="P988" t="b">
        <f t="shared" si="504"/>
        <v>0</v>
      </c>
      <c r="Q988" t="str">
        <f t="shared" si="506"/>
        <v/>
      </c>
      <c r="R988" s="53" t="str">
        <f t="shared" si="531"/>
        <v/>
      </c>
      <c r="S988" s="108" t="str">
        <f t="shared" si="532"/>
        <v/>
      </c>
      <c r="T988" s="81" t="str">
        <f t="shared" si="533"/>
        <v/>
      </c>
      <c r="U988" s="105" t="str">
        <f t="shared" ca="1" si="534"/>
        <v/>
      </c>
      <c r="V988" s="105" t="str">
        <f t="shared" ca="1" si="534"/>
        <v/>
      </c>
      <c r="W988" s="105" t="str">
        <f t="shared" ca="1" si="534"/>
        <v/>
      </c>
      <c r="X988" s="105" t="str">
        <f t="shared" ca="1" si="534"/>
        <v/>
      </c>
      <c r="Y988" s="105" t="str">
        <f t="shared" ca="1" si="534"/>
        <v/>
      </c>
      <c r="AB988" s="111" t="str">
        <f t="shared" si="501"/>
        <v xml:space="preserve"> </v>
      </c>
      <c r="AC988" s="135"/>
      <c r="AD988" s="136"/>
      <c r="AE988" s="118" t="str">
        <f t="shared" si="510"/>
        <v/>
      </c>
      <c r="AF988" s="135"/>
      <c r="AG988" s="136"/>
      <c r="AH988" s="118" t="str">
        <f t="shared" si="511"/>
        <v/>
      </c>
      <c r="AI988" s="135"/>
      <c r="AJ988" s="136"/>
      <c r="AK988" s="118" t="str">
        <f t="shared" si="512"/>
        <v/>
      </c>
      <c r="AL988" s="135"/>
      <c r="AM988" s="136"/>
      <c r="AN988" s="118" t="str">
        <f t="shared" si="513"/>
        <v/>
      </c>
      <c r="AO988" s="135"/>
      <c r="AP988" s="136"/>
      <c r="AQ988" s="118" t="str">
        <f t="shared" si="514"/>
        <v/>
      </c>
      <c r="AT988" s="111" t="str">
        <f t="shared" si="515"/>
        <v xml:space="preserve"> </v>
      </c>
      <c r="AU988" t="str">
        <f t="shared" ca="1" si="516"/>
        <v/>
      </c>
      <c r="AV988" s="53" t="str">
        <f t="shared" ca="1" si="517"/>
        <v/>
      </c>
      <c r="AW988" t="str">
        <f t="shared" ca="1" si="518"/>
        <v/>
      </c>
      <c r="AX988" s="121" t="str">
        <f t="shared" ca="1" si="519"/>
        <v/>
      </c>
      <c r="AY988" s="53" t="str">
        <f t="shared" ca="1" si="520"/>
        <v/>
      </c>
      <c r="AZ988" t="str">
        <f t="shared" ca="1" si="521"/>
        <v/>
      </c>
      <c r="BA988" s="121" t="str">
        <f t="shared" ca="1" si="522"/>
        <v/>
      </c>
      <c r="BB988" s="53" t="str">
        <f t="shared" ca="1" si="523"/>
        <v/>
      </c>
      <c r="BC988" t="str">
        <f t="shared" ca="1" si="524"/>
        <v/>
      </c>
      <c r="BD988" s="121" t="str">
        <f t="shared" ca="1" si="525"/>
        <v/>
      </c>
      <c r="BE988" s="53" t="str">
        <f t="shared" ca="1" si="526"/>
        <v/>
      </c>
      <c r="BF988" t="str">
        <f t="shared" ca="1" si="527"/>
        <v/>
      </c>
      <c r="BG988" s="121" t="str">
        <f t="shared" ca="1" si="528"/>
        <v/>
      </c>
      <c r="BH988" s="53" t="str">
        <f t="shared" ca="1" si="529"/>
        <v/>
      </c>
    </row>
    <row r="989" spans="1:60" ht="15.75" thickBot="1" x14ac:dyDescent="0.3">
      <c r="A989" s="48"/>
      <c r="B989" s="48"/>
      <c r="C989" s="48"/>
      <c r="D989" s="48"/>
      <c r="E989" s="48"/>
      <c r="F989" s="48"/>
      <c r="G989" s="48"/>
      <c r="H989" s="48"/>
      <c r="I989" s="48"/>
      <c r="J989" s="220" t="str">
        <f>IF(ISBLANK($G989),"",VLOOKUP($G989,'Chp 3 - Condition Assessment'!$N$5:$R$1000,4,FALSE))</f>
        <v/>
      </c>
      <c r="K989" s="105" t="str">
        <f>IF(ISBLANK($G989),"",VLOOKUP($G989,'Chp 3 - Condition Assessment'!$N$5:$R$1000,5,FALSE))</f>
        <v/>
      </c>
      <c r="L989" s="32" t="str">
        <f t="shared" si="509"/>
        <v xml:space="preserve">  </v>
      </c>
      <c r="P989" t="b">
        <f t="shared" si="504"/>
        <v>0</v>
      </c>
      <c r="Q989" t="str">
        <f t="shared" si="506"/>
        <v/>
      </c>
      <c r="R989" s="53" t="str">
        <f t="shared" si="531"/>
        <v/>
      </c>
      <c r="S989" s="108" t="str">
        <f t="shared" si="532"/>
        <v/>
      </c>
      <c r="T989" s="81" t="str">
        <f t="shared" si="533"/>
        <v/>
      </c>
      <c r="U989" s="105" t="str">
        <f t="shared" ca="1" si="534"/>
        <v/>
      </c>
      <c r="V989" s="105" t="str">
        <f t="shared" ca="1" si="534"/>
        <v/>
      </c>
      <c r="W989" s="105" t="str">
        <f t="shared" ca="1" si="534"/>
        <v/>
      </c>
      <c r="X989" s="105" t="str">
        <f t="shared" ca="1" si="534"/>
        <v/>
      </c>
      <c r="Y989" s="105" t="str">
        <f t="shared" ca="1" si="534"/>
        <v/>
      </c>
      <c r="AB989" s="111" t="str">
        <f t="shared" ref="AB989:AB1026" si="535">IF(OR(ISBLANK(O989),O989="Grand Total")," ",O989)</f>
        <v xml:space="preserve"> </v>
      </c>
      <c r="AC989" s="135"/>
      <c r="AD989" s="136"/>
      <c r="AE989" s="118" t="str">
        <f t="shared" si="510"/>
        <v/>
      </c>
      <c r="AF989" s="135"/>
      <c r="AG989" s="136"/>
      <c r="AH989" s="118" t="str">
        <f t="shared" si="511"/>
        <v/>
      </c>
      <c r="AI989" s="135"/>
      <c r="AJ989" s="136"/>
      <c r="AK989" s="118" t="str">
        <f t="shared" si="512"/>
        <v/>
      </c>
      <c r="AL989" s="135"/>
      <c r="AM989" s="136"/>
      <c r="AN989" s="118" t="str">
        <f t="shared" si="513"/>
        <v/>
      </c>
      <c r="AO989" s="135"/>
      <c r="AP989" s="136"/>
      <c r="AQ989" s="118" t="str">
        <f t="shared" si="514"/>
        <v/>
      </c>
      <c r="AT989" s="111" t="str">
        <f t="shared" si="515"/>
        <v xml:space="preserve"> </v>
      </c>
      <c r="AU989" t="str">
        <f t="shared" ca="1" si="516"/>
        <v/>
      </c>
      <c r="AV989" s="53" t="str">
        <f t="shared" ca="1" si="517"/>
        <v/>
      </c>
      <c r="AW989" t="str">
        <f t="shared" ca="1" si="518"/>
        <v/>
      </c>
      <c r="AX989" s="121" t="str">
        <f t="shared" ca="1" si="519"/>
        <v/>
      </c>
      <c r="AY989" s="53" t="str">
        <f t="shared" ca="1" si="520"/>
        <v/>
      </c>
      <c r="AZ989" t="str">
        <f t="shared" ca="1" si="521"/>
        <v/>
      </c>
      <c r="BA989" s="121" t="str">
        <f t="shared" ca="1" si="522"/>
        <v/>
      </c>
      <c r="BB989" s="53" t="str">
        <f t="shared" ca="1" si="523"/>
        <v/>
      </c>
      <c r="BC989" t="str">
        <f t="shared" ca="1" si="524"/>
        <v/>
      </c>
      <c r="BD989" s="121" t="str">
        <f t="shared" ca="1" si="525"/>
        <v/>
      </c>
      <c r="BE989" s="53" t="str">
        <f t="shared" ca="1" si="526"/>
        <v/>
      </c>
      <c r="BF989" t="str">
        <f t="shared" ca="1" si="527"/>
        <v/>
      </c>
      <c r="BG989" s="121" t="str">
        <f t="shared" ca="1" si="528"/>
        <v/>
      </c>
      <c r="BH989" s="53" t="str">
        <f t="shared" ca="1" si="529"/>
        <v/>
      </c>
    </row>
    <row r="990" spans="1:60" ht="15.75" thickBot="1" x14ac:dyDescent="0.3">
      <c r="A990" s="48"/>
      <c r="B990" s="48"/>
      <c r="C990" s="48"/>
      <c r="D990" s="48"/>
      <c r="E990" s="48"/>
      <c r="F990" s="48"/>
      <c r="G990" s="48"/>
      <c r="H990" s="48"/>
      <c r="I990" s="48"/>
      <c r="J990" s="220" t="str">
        <f>IF(ISBLANK($G990),"",VLOOKUP($G990,'Chp 3 - Condition Assessment'!$N$5:$R$1000,4,FALSE))</f>
        <v/>
      </c>
      <c r="K990" s="105" t="str">
        <f>IF(ISBLANK($G990),"",VLOOKUP($G990,'Chp 3 - Condition Assessment'!$N$5:$R$1000,5,FALSE))</f>
        <v/>
      </c>
      <c r="L990" s="32" t="str">
        <f t="shared" si="509"/>
        <v xml:space="preserve">  </v>
      </c>
      <c r="P990" t="b">
        <f t="shared" si="504"/>
        <v>0</v>
      </c>
      <c r="Q990" t="str">
        <f t="shared" si="506"/>
        <v/>
      </c>
      <c r="R990" s="53" t="str">
        <f t="shared" si="531"/>
        <v/>
      </c>
      <c r="S990" s="108" t="str">
        <f t="shared" si="532"/>
        <v/>
      </c>
      <c r="T990" s="81" t="str">
        <f t="shared" si="533"/>
        <v/>
      </c>
      <c r="U990" s="105" t="str">
        <f t="shared" ca="1" si="534"/>
        <v/>
      </c>
      <c r="V990" s="105" t="str">
        <f t="shared" ca="1" si="534"/>
        <v/>
      </c>
      <c r="W990" s="105" t="str">
        <f t="shared" ca="1" si="534"/>
        <v/>
      </c>
      <c r="X990" s="105" t="str">
        <f t="shared" ca="1" si="534"/>
        <v/>
      </c>
      <c r="Y990" s="105" t="str">
        <f t="shared" ca="1" si="534"/>
        <v/>
      </c>
      <c r="AB990" s="111" t="str">
        <f t="shared" si="535"/>
        <v xml:space="preserve"> </v>
      </c>
      <c r="AC990" s="135"/>
      <c r="AD990" s="136"/>
      <c r="AE990" s="118" t="str">
        <f t="shared" si="510"/>
        <v/>
      </c>
      <c r="AF990" s="135"/>
      <c r="AG990" s="136"/>
      <c r="AH990" s="118" t="str">
        <f t="shared" si="511"/>
        <v/>
      </c>
      <c r="AI990" s="135"/>
      <c r="AJ990" s="136"/>
      <c r="AK990" s="118" t="str">
        <f t="shared" si="512"/>
        <v/>
      </c>
      <c r="AL990" s="135"/>
      <c r="AM990" s="136"/>
      <c r="AN990" s="118" t="str">
        <f t="shared" si="513"/>
        <v/>
      </c>
      <c r="AO990" s="135"/>
      <c r="AP990" s="136"/>
      <c r="AQ990" s="118" t="str">
        <f t="shared" si="514"/>
        <v/>
      </c>
      <c r="AT990" s="111" t="str">
        <f t="shared" si="515"/>
        <v xml:space="preserve"> </v>
      </c>
      <c r="AU990" t="str">
        <f t="shared" ca="1" si="516"/>
        <v/>
      </c>
      <c r="AV990" s="53" t="str">
        <f t="shared" ca="1" si="517"/>
        <v/>
      </c>
      <c r="AW990" t="str">
        <f t="shared" ca="1" si="518"/>
        <v/>
      </c>
      <c r="AX990" s="121" t="str">
        <f t="shared" ca="1" si="519"/>
        <v/>
      </c>
      <c r="AY990" s="53" t="str">
        <f t="shared" ca="1" si="520"/>
        <v/>
      </c>
      <c r="AZ990" t="str">
        <f t="shared" ca="1" si="521"/>
        <v/>
      </c>
      <c r="BA990" s="121" t="str">
        <f t="shared" ca="1" si="522"/>
        <v/>
      </c>
      <c r="BB990" s="53" t="str">
        <f t="shared" ca="1" si="523"/>
        <v/>
      </c>
      <c r="BC990" t="str">
        <f t="shared" ca="1" si="524"/>
        <v/>
      </c>
      <c r="BD990" s="121" t="str">
        <f t="shared" ca="1" si="525"/>
        <v/>
      </c>
      <c r="BE990" s="53" t="str">
        <f t="shared" ca="1" si="526"/>
        <v/>
      </c>
      <c r="BF990" t="str">
        <f t="shared" ca="1" si="527"/>
        <v/>
      </c>
      <c r="BG990" s="121" t="str">
        <f t="shared" ca="1" si="528"/>
        <v/>
      </c>
      <c r="BH990" s="53" t="str">
        <f t="shared" ca="1" si="529"/>
        <v/>
      </c>
    </row>
    <row r="991" spans="1:60" ht="15.75" thickBot="1" x14ac:dyDescent="0.3">
      <c r="A991" s="48"/>
      <c r="B991" s="48"/>
      <c r="C991" s="48"/>
      <c r="D991" s="48"/>
      <c r="E991" s="48"/>
      <c r="F991" s="48"/>
      <c r="G991" s="48"/>
      <c r="H991" s="48"/>
      <c r="I991" s="48"/>
      <c r="J991" s="220" t="str">
        <f>IF(ISBLANK($G991),"",VLOOKUP($G991,'Chp 3 - Condition Assessment'!$N$5:$R$1000,4,FALSE))</f>
        <v/>
      </c>
      <c r="K991" s="105" t="str">
        <f>IF(ISBLANK($G991),"",VLOOKUP($G991,'Chp 3 - Condition Assessment'!$N$5:$R$1000,5,FALSE))</f>
        <v/>
      </c>
      <c r="L991" s="32" t="str">
        <f t="shared" si="509"/>
        <v xml:space="preserve">  </v>
      </c>
      <c r="P991" t="b">
        <f t="shared" si="504"/>
        <v>0</v>
      </c>
      <c r="Q991" t="str">
        <f t="shared" si="506"/>
        <v/>
      </c>
      <c r="R991" s="53" t="str">
        <f t="shared" si="531"/>
        <v/>
      </c>
      <c r="S991" s="108" t="str">
        <f t="shared" si="532"/>
        <v/>
      </c>
      <c r="T991" s="81" t="str">
        <f t="shared" si="533"/>
        <v/>
      </c>
      <c r="U991" s="105" t="str">
        <f t="shared" ca="1" si="534"/>
        <v/>
      </c>
      <c r="V991" s="105" t="str">
        <f t="shared" ca="1" si="534"/>
        <v/>
      </c>
      <c r="W991" s="105" t="str">
        <f t="shared" ca="1" si="534"/>
        <v/>
      </c>
      <c r="X991" s="105" t="str">
        <f t="shared" ca="1" si="534"/>
        <v/>
      </c>
      <c r="Y991" s="105" t="str">
        <f t="shared" ca="1" si="534"/>
        <v/>
      </c>
      <c r="AB991" s="111" t="str">
        <f t="shared" si="535"/>
        <v xml:space="preserve"> </v>
      </c>
      <c r="AC991" s="135"/>
      <c r="AD991" s="136"/>
      <c r="AE991" s="118" t="str">
        <f t="shared" si="510"/>
        <v/>
      </c>
      <c r="AF991" s="135"/>
      <c r="AG991" s="136"/>
      <c r="AH991" s="118" t="str">
        <f t="shared" si="511"/>
        <v/>
      </c>
      <c r="AI991" s="135"/>
      <c r="AJ991" s="136"/>
      <c r="AK991" s="118" t="str">
        <f t="shared" si="512"/>
        <v/>
      </c>
      <c r="AL991" s="135"/>
      <c r="AM991" s="136"/>
      <c r="AN991" s="118" t="str">
        <f t="shared" si="513"/>
        <v/>
      </c>
      <c r="AO991" s="135"/>
      <c r="AP991" s="136"/>
      <c r="AQ991" s="118" t="str">
        <f t="shared" si="514"/>
        <v/>
      </c>
      <c r="AT991" s="111" t="str">
        <f t="shared" si="515"/>
        <v xml:space="preserve"> </v>
      </c>
      <c r="AU991" t="str">
        <f t="shared" ca="1" si="516"/>
        <v/>
      </c>
      <c r="AV991" s="53" t="str">
        <f t="shared" ca="1" si="517"/>
        <v/>
      </c>
      <c r="AW991" t="str">
        <f t="shared" ca="1" si="518"/>
        <v/>
      </c>
      <c r="AX991" s="121" t="str">
        <f t="shared" ca="1" si="519"/>
        <v/>
      </c>
      <c r="AY991" s="53" t="str">
        <f t="shared" ca="1" si="520"/>
        <v/>
      </c>
      <c r="AZ991" t="str">
        <f t="shared" ca="1" si="521"/>
        <v/>
      </c>
      <c r="BA991" s="121" t="str">
        <f t="shared" ca="1" si="522"/>
        <v/>
      </c>
      <c r="BB991" s="53" t="str">
        <f t="shared" ca="1" si="523"/>
        <v/>
      </c>
      <c r="BC991" t="str">
        <f t="shared" ca="1" si="524"/>
        <v/>
      </c>
      <c r="BD991" s="121" t="str">
        <f t="shared" ca="1" si="525"/>
        <v/>
      </c>
      <c r="BE991" s="53" t="str">
        <f t="shared" ca="1" si="526"/>
        <v/>
      </c>
      <c r="BF991" t="str">
        <f t="shared" ca="1" si="527"/>
        <v/>
      </c>
      <c r="BG991" s="121" t="str">
        <f t="shared" ca="1" si="528"/>
        <v/>
      </c>
      <c r="BH991" s="53" t="str">
        <f t="shared" ca="1" si="529"/>
        <v/>
      </c>
    </row>
    <row r="992" spans="1:60" ht="15.75" thickBot="1" x14ac:dyDescent="0.3">
      <c r="A992" s="48"/>
      <c r="B992" s="48"/>
      <c r="C992" s="48"/>
      <c r="D992" s="48"/>
      <c r="E992" s="48"/>
      <c r="F992" s="48"/>
      <c r="G992" s="48"/>
      <c r="H992" s="48"/>
      <c r="I992" s="48"/>
      <c r="J992" s="220" t="str">
        <f>IF(ISBLANK($G992),"",VLOOKUP($G992,'Chp 3 - Condition Assessment'!$N$5:$R$1000,4,FALSE))</f>
        <v/>
      </c>
      <c r="K992" s="105" t="str">
        <f>IF(ISBLANK($G992),"",VLOOKUP($G992,'Chp 3 - Condition Assessment'!$N$5:$R$1000,5,FALSE))</f>
        <v/>
      </c>
      <c r="L992" s="32" t="str">
        <f t="shared" si="509"/>
        <v xml:space="preserve">  </v>
      </c>
      <c r="P992" t="b">
        <f t="shared" si="504"/>
        <v>0</v>
      </c>
      <c r="Q992" t="str">
        <f t="shared" si="506"/>
        <v/>
      </c>
      <c r="R992" s="53" t="str">
        <f t="shared" si="531"/>
        <v/>
      </c>
      <c r="S992" s="108" t="str">
        <f t="shared" si="532"/>
        <v/>
      </c>
      <c r="T992" s="81" t="str">
        <f t="shared" si="533"/>
        <v/>
      </c>
      <c r="U992" s="105" t="str">
        <f t="shared" ca="1" si="534"/>
        <v/>
      </c>
      <c r="V992" s="105" t="str">
        <f t="shared" ca="1" si="534"/>
        <v/>
      </c>
      <c r="W992" s="105" t="str">
        <f t="shared" ca="1" si="534"/>
        <v/>
      </c>
      <c r="X992" s="105" t="str">
        <f t="shared" ca="1" si="534"/>
        <v/>
      </c>
      <c r="Y992" s="105" t="str">
        <f t="shared" ca="1" si="534"/>
        <v/>
      </c>
      <c r="AB992" s="111" t="str">
        <f t="shared" si="535"/>
        <v xml:space="preserve"> </v>
      </c>
      <c r="AC992" s="135"/>
      <c r="AD992" s="136"/>
      <c r="AE992" s="118" t="str">
        <f t="shared" si="510"/>
        <v/>
      </c>
      <c r="AF992" s="135"/>
      <c r="AG992" s="136"/>
      <c r="AH992" s="118" t="str">
        <f t="shared" si="511"/>
        <v/>
      </c>
      <c r="AI992" s="135"/>
      <c r="AJ992" s="136"/>
      <c r="AK992" s="118" t="str">
        <f t="shared" si="512"/>
        <v/>
      </c>
      <c r="AL992" s="135"/>
      <c r="AM992" s="136"/>
      <c r="AN992" s="118" t="str">
        <f t="shared" si="513"/>
        <v/>
      </c>
      <c r="AO992" s="135"/>
      <c r="AP992" s="136"/>
      <c r="AQ992" s="118" t="str">
        <f t="shared" si="514"/>
        <v/>
      </c>
      <c r="AT992" s="111" t="str">
        <f t="shared" si="515"/>
        <v xml:space="preserve"> </v>
      </c>
      <c r="AU992" t="str">
        <f t="shared" ca="1" si="516"/>
        <v/>
      </c>
      <c r="AV992" s="53" t="str">
        <f t="shared" ca="1" si="517"/>
        <v/>
      </c>
      <c r="AW992" t="str">
        <f t="shared" ca="1" si="518"/>
        <v/>
      </c>
      <c r="AX992" s="121" t="str">
        <f t="shared" ca="1" si="519"/>
        <v/>
      </c>
      <c r="AY992" s="53" t="str">
        <f t="shared" ca="1" si="520"/>
        <v/>
      </c>
      <c r="AZ992" t="str">
        <f t="shared" ca="1" si="521"/>
        <v/>
      </c>
      <c r="BA992" s="121" t="str">
        <f t="shared" ca="1" si="522"/>
        <v/>
      </c>
      <c r="BB992" s="53" t="str">
        <f t="shared" ca="1" si="523"/>
        <v/>
      </c>
      <c r="BC992" t="str">
        <f t="shared" ca="1" si="524"/>
        <v/>
      </c>
      <c r="BD992" s="121" t="str">
        <f t="shared" ca="1" si="525"/>
        <v/>
      </c>
      <c r="BE992" s="53" t="str">
        <f t="shared" ca="1" si="526"/>
        <v/>
      </c>
      <c r="BF992" t="str">
        <f t="shared" ca="1" si="527"/>
        <v/>
      </c>
      <c r="BG992" s="121" t="str">
        <f t="shared" ca="1" si="528"/>
        <v/>
      </c>
      <c r="BH992" s="53" t="str">
        <f t="shared" ca="1" si="529"/>
        <v/>
      </c>
    </row>
    <row r="993" spans="1:60" ht="15.75" thickBot="1" x14ac:dyDescent="0.3">
      <c r="A993" s="48"/>
      <c r="B993" s="48"/>
      <c r="C993" s="48"/>
      <c r="D993" s="48"/>
      <c r="E993" s="48"/>
      <c r="F993" s="48"/>
      <c r="G993" s="48"/>
      <c r="H993" s="48"/>
      <c r="I993" s="48"/>
      <c r="J993" s="220" t="str">
        <f>IF(ISBLANK($G993),"",VLOOKUP($G993,'Chp 3 - Condition Assessment'!$N$5:$R$1000,4,FALSE))</f>
        <v/>
      </c>
      <c r="K993" s="105" t="str">
        <f>IF(ISBLANK($G993),"",VLOOKUP($G993,'Chp 3 - Condition Assessment'!$N$5:$R$1000,5,FALSE))</f>
        <v/>
      </c>
      <c r="L993" s="32" t="str">
        <f t="shared" si="509"/>
        <v xml:space="preserve">  </v>
      </c>
      <c r="P993" t="b">
        <f t="shared" si="504"/>
        <v>0</v>
      </c>
      <c r="Q993" t="str">
        <f t="shared" si="506"/>
        <v/>
      </c>
      <c r="R993" s="53" t="str">
        <f t="shared" si="531"/>
        <v/>
      </c>
      <c r="S993" s="108" t="str">
        <f t="shared" si="532"/>
        <v/>
      </c>
      <c r="T993" s="81" t="str">
        <f t="shared" si="533"/>
        <v/>
      </c>
      <c r="U993" s="105" t="str">
        <f t="shared" ca="1" si="534"/>
        <v/>
      </c>
      <c r="V993" s="105" t="str">
        <f t="shared" ca="1" si="534"/>
        <v/>
      </c>
      <c r="W993" s="105" t="str">
        <f t="shared" ca="1" si="534"/>
        <v/>
      </c>
      <c r="X993" s="105" t="str">
        <f t="shared" ca="1" si="534"/>
        <v/>
      </c>
      <c r="Y993" s="105" t="str">
        <f t="shared" ca="1" si="534"/>
        <v/>
      </c>
      <c r="AB993" s="111" t="str">
        <f t="shared" si="535"/>
        <v xml:space="preserve"> </v>
      </c>
      <c r="AC993" s="135"/>
      <c r="AD993" s="136"/>
      <c r="AE993" s="118" t="str">
        <f t="shared" si="510"/>
        <v/>
      </c>
      <c r="AF993" s="135"/>
      <c r="AG993" s="136"/>
      <c r="AH993" s="118" t="str">
        <f t="shared" si="511"/>
        <v/>
      </c>
      <c r="AI993" s="135"/>
      <c r="AJ993" s="136"/>
      <c r="AK993" s="118" t="str">
        <f t="shared" si="512"/>
        <v/>
      </c>
      <c r="AL993" s="135"/>
      <c r="AM993" s="136"/>
      <c r="AN993" s="118" t="str">
        <f t="shared" si="513"/>
        <v/>
      </c>
      <c r="AO993" s="135"/>
      <c r="AP993" s="136"/>
      <c r="AQ993" s="118" t="str">
        <f t="shared" si="514"/>
        <v/>
      </c>
      <c r="AT993" s="111" t="str">
        <f t="shared" si="515"/>
        <v xml:space="preserve"> </v>
      </c>
      <c r="AU993" t="str">
        <f t="shared" ca="1" si="516"/>
        <v/>
      </c>
      <c r="AV993" s="53" t="str">
        <f t="shared" ca="1" si="517"/>
        <v/>
      </c>
      <c r="AW993" t="str">
        <f t="shared" ca="1" si="518"/>
        <v/>
      </c>
      <c r="AX993" s="121" t="str">
        <f t="shared" ca="1" si="519"/>
        <v/>
      </c>
      <c r="AY993" s="53" t="str">
        <f t="shared" ca="1" si="520"/>
        <v/>
      </c>
      <c r="AZ993" t="str">
        <f t="shared" ca="1" si="521"/>
        <v/>
      </c>
      <c r="BA993" s="121" t="str">
        <f t="shared" ca="1" si="522"/>
        <v/>
      </c>
      <c r="BB993" s="53" t="str">
        <f t="shared" ca="1" si="523"/>
        <v/>
      </c>
      <c r="BC993" t="str">
        <f t="shared" ca="1" si="524"/>
        <v/>
      </c>
      <c r="BD993" s="121" t="str">
        <f t="shared" ca="1" si="525"/>
        <v/>
      </c>
      <c r="BE993" s="53" t="str">
        <f t="shared" ca="1" si="526"/>
        <v/>
      </c>
      <c r="BF993" t="str">
        <f t="shared" ca="1" si="527"/>
        <v/>
      </c>
      <c r="BG993" s="121" t="str">
        <f t="shared" ca="1" si="528"/>
        <v/>
      </c>
      <c r="BH993" s="53" t="str">
        <f t="shared" ca="1" si="529"/>
        <v/>
      </c>
    </row>
    <row r="994" spans="1:60" ht="15.75" thickBot="1" x14ac:dyDescent="0.3">
      <c r="A994" s="48"/>
      <c r="B994" s="48"/>
      <c r="C994" s="48"/>
      <c r="D994" s="48"/>
      <c r="E994" s="48"/>
      <c r="F994" s="48"/>
      <c r="G994" s="48"/>
      <c r="H994" s="48"/>
      <c r="I994" s="48"/>
      <c r="J994" s="220" t="str">
        <f>IF(ISBLANK($G994),"",VLOOKUP($G994,'Chp 3 - Condition Assessment'!$N$5:$R$1000,4,FALSE))</f>
        <v/>
      </c>
      <c r="K994" s="105" t="str">
        <f>IF(ISBLANK($G994),"",VLOOKUP($G994,'Chp 3 - Condition Assessment'!$N$5:$R$1000,5,FALSE))</f>
        <v/>
      </c>
      <c r="L994" s="32" t="str">
        <f t="shared" si="509"/>
        <v xml:space="preserve">  </v>
      </c>
      <c r="P994" t="b">
        <f t="shared" si="504"/>
        <v>0</v>
      </c>
      <c r="Q994" t="str">
        <f t="shared" si="506"/>
        <v/>
      </c>
      <c r="R994" s="53" t="str">
        <f t="shared" si="531"/>
        <v/>
      </c>
      <c r="S994" s="108" t="str">
        <f t="shared" si="532"/>
        <v/>
      </c>
      <c r="T994" s="81" t="str">
        <f t="shared" si="533"/>
        <v/>
      </c>
      <c r="U994" s="105" t="str">
        <f t="shared" ca="1" si="534"/>
        <v/>
      </c>
      <c r="V994" s="105" t="str">
        <f t="shared" ca="1" si="534"/>
        <v/>
      </c>
      <c r="W994" s="105" t="str">
        <f t="shared" ca="1" si="534"/>
        <v/>
      </c>
      <c r="X994" s="105" t="str">
        <f t="shared" ca="1" si="534"/>
        <v/>
      </c>
      <c r="Y994" s="105" t="str">
        <f t="shared" ca="1" si="534"/>
        <v/>
      </c>
      <c r="AB994" s="111" t="str">
        <f t="shared" si="535"/>
        <v xml:space="preserve"> </v>
      </c>
      <c r="AC994" s="135"/>
      <c r="AD994" s="136"/>
      <c r="AE994" s="118" t="str">
        <f t="shared" si="510"/>
        <v/>
      </c>
      <c r="AF994" s="135"/>
      <c r="AG994" s="136"/>
      <c r="AH994" s="118" t="str">
        <f t="shared" si="511"/>
        <v/>
      </c>
      <c r="AI994" s="135"/>
      <c r="AJ994" s="136"/>
      <c r="AK994" s="118" t="str">
        <f t="shared" si="512"/>
        <v/>
      </c>
      <c r="AL994" s="135"/>
      <c r="AM994" s="136"/>
      <c r="AN994" s="118" t="str">
        <f t="shared" si="513"/>
        <v/>
      </c>
      <c r="AO994" s="135"/>
      <c r="AP994" s="136"/>
      <c r="AQ994" s="118" t="str">
        <f t="shared" si="514"/>
        <v/>
      </c>
      <c r="AT994" s="111" t="str">
        <f t="shared" si="515"/>
        <v xml:space="preserve"> </v>
      </c>
      <c r="AU994" t="str">
        <f t="shared" ca="1" si="516"/>
        <v/>
      </c>
      <c r="AV994" s="53" t="str">
        <f t="shared" ca="1" si="517"/>
        <v/>
      </c>
      <c r="AW994" t="str">
        <f t="shared" ca="1" si="518"/>
        <v/>
      </c>
      <c r="AX994" s="121" t="str">
        <f t="shared" ca="1" si="519"/>
        <v/>
      </c>
      <c r="AY994" s="53" t="str">
        <f t="shared" ca="1" si="520"/>
        <v/>
      </c>
      <c r="AZ994" t="str">
        <f t="shared" ca="1" si="521"/>
        <v/>
      </c>
      <c r="BA994" s="121" t="str">
        <f t="shared" ca="1" si="522"/>
        <v/>
      </c>
      <c r="BB994" s="53" t="str">
        <f t="shared" ca="1" si="523"/>
        <v/>
      </c>
      <c r="BC994" t="str">
        <f t="shared" ca="1" si="524"/>
        <v/>
      </c>
      <c r="BD994" s="121" t="str">
        <f t="shared" ca="1" si="525"/>
        <v/>
      </c>
      <c r="BE994" s="53" t="str">
        <f t="shared" ca="1" si="526"/>
        <v/>
      </c>
      <c r="BF994" t="str">
        <f t="shared" ca="1" si="527"/>
        <v/>
      </c>
      <c r="BG994" s="121" t="str">
        <f t="shared" ca="1" si="528"/>
        <v/>
      </c>
      <c r="BH994" s="53" t="str">
        <f t="shared" ca="1" si="529"/>
        <v/>
      </c>
    </row>
    <row r="995" spans="1:60" ht="15.75" thickBot="1" x14ac:dyDescent="0.3">
      <c r="A995" s="48"/>
      <c r="B995" s="48"/>
      <c r="C995" s="48"/>
      <c r="D995" s="48"/>
      <c r="E995" s="48"/>
      <c r="F995" s="48"/>
      <c r="G995" s="48"/>
      <c r="H995" s="48"/>
      <c r="I995" s="48"/>
      <c r="J995" s="220" t="str">
        <f>IF(ISBLANK($G995),"",VLOOKUP($G995,'Chp 3 - Condition Assessment'!$N$5:$R$1000,4,FALSE))</f>
        <v/>
      </c>
      <c r="K995" s="105" t="str">
        <f>IF(ISBLANK($G995),"",VLOOKUP($G995,'Chp 3 - Condition Assessment'!$N$5:$R$1000,5,FALSE))</f>
        <v/>
      </c>
      <c r="L995" s="32" t="str">
        <f t="shared" si="509"/>
        <v xml:space="preserve">  </v>
      </c>
      <c r="P995" t="b">
        <f t="shared" si="504"/>
        <v>0</v>
      </c>
      <c r="Q995" t="str">
        <f t="shared" si="506"/>
        <v/>
      </c>
      <c r="R995" s="53" t="str">
        <f t="shared" si="531"/>
        <v/>
      </c>
      <c r="S995" s="108" t="str">
        <f t="shared" si="532"/>
        <v/>
      </c>
      <c r="T995" s="81" t="str">
        <f t="shared" si="533"/>
        <v/>
      </c>
      <c r="U995" s="105" t="str">
        <f t="shared" ca="1" si="534"/>
        <v/>
      </c>
      <c r="V995" s="105" t="str">
        <f t="shared" ca="1" si="534"/>
        <v/>
      </c>
      <c r="W995" s="105" t="str">
        <f t="shared" ca="1" si="534"/>
        <v/>
      </c>
      <c r="X995" s="105" t="str">
        <f t="shared" ca="1" si="534"/>
        <v/>
      </c>
      <c r="Y995" s="105" t="str">
        <f t="shared" ca="1" si="534"/>
        <v/>
      </c>
      <c r="AB995" s="111" t="str">
        <f t="shared" si="535"/>
        <v xml:space="preserve"> </v>
      </c>
      <c r="AC995" s="135"/>
      <c r="AD995" s="136"/>
      <c r="AE995" s="118" t="str">
        <f t="shared" si="510"/>
        <v/>
      </c>
      <c r="AF995" s="135"/>
      <c r="AG995" s="136"/>
      <c r="AH995" s="118" t="str">
        <f t="shared" si="511"/>
        <v/>
      </c>
      <c r="AI995" s="135"/>
      <c r="AJ995" s="136"/>
      <c r="AK995" s="118" t="str">
        <f t="shared" si="512"/>
        <v/>
      </c>
      <c r="AL995" s="135"/>
      <c r="AM995" s="136"/>
      <c r="AN995" s="118" t="str">
        <f t="shared" si="513"/>
        <v/>
      </c>
      <c r="AO995" s="135"/>
      <c r="AP995" s="136"/>
      <c r="AQ995" s="118" t="str">
        <f t="shared" si="514"/>
        <v/>
      </c>
      <c r="AT995" s="111" t="str">
        <f t="shared" si="515"/>
        <v xml:space="preserve"> </v>
      </c>
      <c r="AU995" t="str">
        <f t="shared" ca="1" si="516"/>
        <v/>
      </c>
      <c r="AV995" s="53" t="str">
        <f t="shared" ca="1" si="517"/>
        <v/>
      </c>
      <c r="AW995" t="str">
        <f t="shared" ca="1" si="518"/>
        <v/>
      </c>
      <c r="AX995" s="121" t="str">
        <f t="shared" ca="1" si="519"/>
        <v/>
      </c>
      <c r="AY995" s="53" t="str">
        <f t="shared" ca="1" si="520"/>
        <v/>
      </c>
      <c r="AZ995" t="str">
        <f t="shared" ca="1" si="521"/>
        <v/>
      </c>
      <c r="BA995" s="121" t="str">
        <f t="shared" ca="1" si="522"/>
        <v/>
      </c>
      <c r="BB995" s="53" t="str">
        <f t="shared" ca="1" si="523"/>
        <v/>
      </c>
      <c r="BC995" t="str">
        <f t="shared" ca="1" si="524"/>
        <v/>
      </c>
      <c r="BD995" s="121" t="str">
        <f t="shared" ca="1" si="525"/>
        <v/>
      </c>
      <c r="BE995" s="53" t="str">
        <f t="shared" ca="1" si="526"/>
        <v/>
      </c>
      <c r="BF995" t="str">
        <f t="shared" ca="1" si="527"/>
        <v/>
      </c>
      <c r="BG995" s="121" t="str">
        <f t="shared" ca="1" si="528"/>
        <v/>
      </c>
      <c r="BH995" s="53" t="str">
        <f t="shared" ca="1" si="529"/>
        <v/>
      </c>
    </row>
    <row r="996" spans="1:60" ht="15.75" thickBot="1" x14ac:dyDescent="0.3">
      <c r="A996" s="48"/>
      <c r="B996" s="48"/>
      <c r="C996" s="48"/>
      <c r="D996" s="48"/>
      <c r="E996" s="48"/>
      <c r="F996" s="48"/>
      <c r="G996" s="48"/>
      <c r="H996" s="48"/>
      <c r="I996" s="48"/>
      <c r="J996" s="220" t="str">
        <f>IF(ISBLANK($G996),"",VLOOKUP($G996,'Chp 3 - Condition Assessment'!$N$5:$R$1000,4,FALSE))</f>
        <v/>
      </c>
      <c r="K996" s="105" t="str">
        <f>IF(ISBLANK($G996),"",VLOOKUP($G996,'Chp 3 - Condition Assessment'!$N$5:$R$1000,5,FALSE))</f>
        <v/>
      </c>
      <c r="L996" s="32" t="str">
        <f t="shared" si="509"/>
        <v xml:space="preserve">  </v>
      </c>
      <c r="P996" t="b">
        <f t="shared" si="504"/>
        <v>0</v>
      </c>
      <c r="Q996" t="str">
        <f t="shared" si="506"/>
        <v/>
      </c>
      <c r="R996" s="53" t="str">
        <f t="shared" si="531"/>
        <v/>
      </c>
      <c r="S996" s="108" t="str">
        <f t="shared" si="532"/>
        <v/>
      </c>
      <c r="T996" s="81" t="str">
        <f t="shared" si="533"/>
        <v/>
      </c>
      <c r="U996" s="105" t="str">
        <f t="shared" ref="U996:Y1005" ca="1" si="536">IFERROR(IF((U$10-$S996)&lt;=$T996,$Q996,0),"")</f>
        <v/>
      </c>
      <c r="V996" s="105" t="str">
        <f t="shared" ca="1" si="536"/>
        <v/>
      </c>
      <c r="W996" s="105" t="str">
        <f t="shared" ca="1" si="536"/>
        <v/>
      </c>
      <c r="X996" s="105" t="str">
        <f t="shared" ca="1" si="536"/>
        <v/>
      </c>
      <c r="Y996" s="105" t="str">
        <f t="shared" ca="1" si="536"/>
        <v/>
      </c>
      <c r="AB996" s="111" t="str">
        <f t="shared" si="535"/>
        <v xml:space="preserve"> </v>
      </c>
      <c r="AC996" s="135"/>
      <c r="AD996" s="136"/>
      <c r="AE996" s="118" t="str">
        <f t="shared" si="510"/>
        <v/>
      </c>
      <c r="AF996" s="135"/>
      <c r="AG996" s="136"/>
      <c r="AH996" s="118" t="str">
        <f t="shared" si="511"/>
        <v/>
      </c>
      <c r="AI996" s="135"/>
      <c r="AJ996" s="136"/>
      <c r="AK996" s="118" t="str">
        <f t="shared" si="512"/>
        <v/>
      </c>
      <c r="AL996" s="135"/>
      <c r="AM996" s="136"/>
      <c r="AN996" s="118" t="str">
        <f t="shared" si="513"/>
        <v/>
      </c>
      <c r="AO996" s="135"/>
      <c r="AP996" s="136"/>
      <c r="AQ996" s="118" t="str">
        <f t="shared" si="514"/>
        <v/>
      </c>
      <c r="AT996" s="111" t="str">
        <f t="shared" si="515"/>
        <v xml:space="preserve"> </v>
      </c>
      <c r="AU996" t="str">
        <f t="shared" ca="1" si="516"/>
        <v/>
      </c>
      <c r="AV996" s="53" t="str">
        <f t="shared" ca="1" si="517"/>
        <v/>
      </c>
      <c r="AW996" t="str">
        <f t="shared" ca="1" si="518"/>
        <v/>
      </c>
      <c r="AX996" s="121" t="str">
        <f t="shared" ca="1" si="519"/>
        <v/>
      </c>
      <c r="AY996" s="53" t="str">
        <f t="shared" ca="1" si="520"/>
        <v/>
      </c>
      <c r="AZ996" t="str">
        <f t="shared" ca="1" si="521"/>
        <v/>
      </c>
      <c r="BA996" s="121" t="str">
        <f t="shared" ca="1" si="522"/>
        <v/>
      </c>
      <c r="BB996" s="53" t="str">
        <f t="shared" ca="1" si="523"/>
        <v/>
      </c>
      <c r="BC996" t="str">
        <f t="shared" ca="1" si="524"/>
        <v/>
      </c>
      <c r="BD996" s="121" t="str">
        <f t="shared" ca="1" si="525"/>
        <v/>
      </c>
      <c r="BE996" s="53" t="str">
        <f t="shared" ca="1" si="526"/>
        <v/>
      </c>
      <c r="BF996" t="str">
        <f t="shared" ca="1" si="527"/>
        <v/>
      </c>
      <c r="BG996" s="121" t="str">
        <f t="shared" ca="1" si="528"/>
        <v/>
      </c>
      <c r="BH996" s="53" t="str">
        <f t="shared" ca="1" si="529"/>
        <v/>
      </c>
    </row>
    <row r="997" spans="1:60" ht="15.75" thickBot="1" x14ac:dyDescent="0.3">
      <c r="A997" s="48"/>
      <c r="B997" s="48"/>
      <c r="C997" s="48"/>
      <c r="D997" s="48"/>
      <c r="E997" s="48"/>
      <c r="F997" s="48"/>
      <c r="G997" s="48"/>
      <c r="H997" s="48"/>
      <c r="I997" s="48"/>
      <c r="J997" s="220" t="str">
        <f>IF(ISBLANK($G997),"",VLOOKUP($G997,'Chp 3 - Condition Assessment'!$N$5:$R$1000,4,FALSE))</f>
        <v/>
      </c>
      <c r="K997" s="105" t="str">
        <f>IF(ISBLANK($G997),"",VLOOKUP($G997,'Chp 3 - Condition Assessment'!$N$5:$R$1000,5,FALSE))</f>
        <v/>
      </c>
      <c r="L997" s="32" t="str">
        <f t="shared" si="509"/>
        <v xml:space="preserve">  </v>
      </c>
      <c r="P997" t="b">
        <f t="shared" si="504"/>
        <v>0</v>
      </c>
      <c r="Q997" t="str">
        <f t="shared" si="506"/>
        <v/>
      </c>
      <c r="R997" s="53" t="str">
        <f t="shared" si="531"/>
        <v/>
      </c>
      <c r="S997" s="108" t="str">
        <f t="shared" si="532"/>
        <v/>
      </c>
      <c r="T997" s="81" t="str">
        <f t="shared" si="533"/>
        <v/>
      </c>
      <c r="U997" s="105" t="str">
        <f t="shared" ca="1" si="536"/>
        <v/>
      </c>
      <c r="V997" s="105" t="str">
        <f t="shared" ca="1" si="536"/>
        <v/>
      </c>
      <c r="W997" s="105" t="str">
        <f t="shared" ca="1" si="536"/>
        <v/>
      </c>
      <c r="X997" s="105" t="str">
        <f t="shared" ca="1" si="536"/>
        <v/>
      </c>
      <c r="Y997" s="105" t="str">
        <f t="shared" ca="1" si="536"/>
        <v/>
      </c>
      <c r="AB997" s="111" t="str">
        <f t="shared" si="535"/>
        <v xml:space="preserve"> </v>
      </c>
      <c r="AC997" s="135"/>
      <c r="AD997" s="136"/>
      <c r="AE997" s="118" t="str">
        <f t="shared" si="510"/>
        <v/>
      </c>
      <c r="AF997" s="135"/>
      <c r="AG997" s="136"/>
      <c r="AH997" s="118" t="str">
        <f t="shared" si="511"/>
        <v/>
      </c>
      <c r="AI997" s="135"/>
      <c r="AJ997" s="136"/>
      <c r="AK997" s="118" t="str">
        <f t="shared" si="512"/>
        <v/>
      </c>
      <c r="AL997" s="135"/>
      <c r="AM997" s="136"/>
      <c r="AN997" s="118" t="str">
        <f t="shared" si="513"/>
        <v/>
      </c>
      <c r="AO997" s="135"/>
      <c r="AP997" s="136"/>
      <c r="AQ997" s="118" t="str">
        <f t="shared" si="514"/>
        <v/>
      </c>
      <c r="AT997" s="111" t="str">
        <f t="shared" si="515"/>
        <v xml:space="preserve"> </v>
      </c>
      <c r="AU997" t="str">
        <f t="shared" ca="1" si="516"/>
        <v/>
      </c>
      <c r="AV997" s="53" t="str">
        <f t="shared" ca="1" si="517"/>
        <v/>
      </c>
      <c r="AW997" t="str">
        <f t="shared" ca="1" si="518"/>
        <v/>
      </c>
      <c r="AX997" s="121" t="str">
        <f t="shared" ca="1" si="519"/>
        <v/>
      </c>
      <c r="AY997" s="53" t="str">
        <f t="shared" ca="1" si="520"/>
        <v/>
      </c>
      <c r="AZ997" t="str">
        <f t="shared" ca="1" si="521"/>
        <v/>
      </c>
      <c r="BA997" s="121" t="str">
        <f t="shared" ca="1" si="522"/>
        <v/>
      </c>
      <c r="BB997" s="53" t="str">
        <f t="shared" ca="1" si="523"/>
        <v/>
      </c>
      <c r="BC997" t="str">
        <f t="shared" ca="1" si="524"/>
        <v/>
      </c>
      <c r="BD997" s="121" t="str">
        <f t="shared" ca="1" si="525"/>
        <v/>
      </c>
      <c r="BE997" s="53" t="str">
        <f t="shared" ca="1" si="526"/>
        <v/>
      </c>
      <c r="BF997" t="str">
        <f t="shared" ca="1" si="527"/>
        <v/>
      </c>
      <c r="BG997" s="121" t="str">
        <f t="shared" ca="1" si="528"/>
        <v/>
      </c>
      <c r="BH997" s="53" t="str">
        <f t="shared" ca="1" si="529"/>
        <v/>
      </c>
    </row>
    <row r="998" spans="1:60" ht="15.75" thickBot="1" x14ac:dyDescent="0.3">
      <c r="A998" s="48"/>
      <c r="B998" s="48"/>
      <c r="C998" s="48"/>
      <c r="D998" s="48"/>
      <c r="E998" s="48"/>
      <c r="F998" s="48"/>
      <c r="G998" s="48"/>
      <c r="H998" s="48"/>
      <c r="I998" s="48"/>
      <c r="J998" s="220" t="str">
        <f>IF(ISBLANK($G998),"",VLOOKUP($G998,'Chp 3 - Condition Assessment'!$N$5:$R$1000,4,FALSE))</f>
        <v/>
      </c>
      <c r="K998" s="105" t="str">
        <f>IF(ISBLANK($G998),"",VLOOKUP($G998,'Chp 3 - Condition Assessment'!$N$5:$R$1000,5,FALSE))</f>
        <v/>
      </c>
      <c r="L998" s="32" t="str">
        <f t="shared" si="509"/>
        <v xml:space="preserve">  </v>
      </c>
      <c r="P998" t="b">
        <f t="shared" si="504"/>
        <v>0</v>
      </c>
      <c r="Q998" t="str">
        <f t="shared" si="506"/>
        <v/>
      </c>
      <c r="R998" s="53" t="str">
        <f t="shared" si="531"/>
        <v/>
      </c>
      <c r="S998" s="108" t="str">
        <f t="shared" si="532"/>
        <v/>
      </c>
      <c r="T998" s="81" t="str">
        <f t="shared" si="533"/>
        <v/>
      </c>
      <c r="U998" s="105" t="str">
        <f t="shared" ca="1" si="536"/>
        <v/>
      </c>
      <c r="V998" s="105" t="str">
        <f t="shared" ca="1" si="536"/>
        <v/>
      </c>
      <c r="W998" s="105" t="str">
        <f t="shared" ca="1" si="536"/>
        <v/>
      </c>
      <c r="X998" s="105" t="str">
        <f t="shared" ca="1" si="536"/>
        <v/>
      </c>
      <c r="Y998" s="105" t="str">
        <f t="shared" ca="1" si="536"/>
        <v/>
      </c>
      <c r="AB998" s="111" t="str">
        <f t="shared" si="535"/>
        <v xml:space="preserve"> </v>
      </c>
      <c r="AC998" s="135"/>
      <c r="AD998" s="136"/>
      <c r="AE998" s="118" t="str">
        <f t="shared" si="510"/>
        <v/>
      </c>
      <c r="AF998" s="135"/>
      <c r="AG998" s="136"/>
      <c r="AH998" s="118" t="str">
        <f t="shared" si="511"/>
        <v/>
      </c>
      <c r="AI998" s="135"/>
      <c r="AJ998" s="136"/>
      <c r="AK998" s="118" t="str">
        <f t="shared" si="512"/>
        <v/>
      </c>
      <c r="AL998" s="135"/>
      <c r="AM998" s="136"/>
      <c r="AN998" s="118" t="str">
        <f t="shared" si="513"/>
        <v/>
      </c>
      <c r="AO998" s="135"/>
      <c r="AP998" s="136"/>
      <c r="AQ998" s="118" t="str">
        <f t="shared" si="514"/>
        <v/>
      </c>
      <c r="AT998" s="111" t="str">
        <f t="shared" si="515"/>
        <v xml:space="preserve"> </v>
      </c>
      <c r="AU998" t="str">
        <f t="shared" ca="1" si="516"/>
        <v/>
      </c>
      <c r="AV998" s="53" t="str">
        <f t="shared" ca="1" si="517"/>
        <v/>
      </c>
      <c r="AW998" t="str">
        <f t="shared" ca="1" si="518"/>
        <v/>
      </c>
      <c r="AX998" s="121" t="str">
        <f t="shared" ca="1" si="519"/>
        <v/>
      </c>
      <c r="AY998" s="53" t="str">
        <f t="shared" ca="1" si="520"/>
        <v/>
      </c>
      <c r="AZ998" t="str">
        <f t="shared" ca="1" si="521"/>
        <v/>
      </c>
      <c r="BA998" s="121" t="str">
        <f t="shared" ca="1" si="522"/>
        <v/>
      </c>
      <c r="BB998" s="53" t="str">
        <f t="shared" ca="1" si="523"/>
        <v/>
      </c>
      <c r="BC998" t="str">
        <f t="shared" ca="1" si="524"/>
        <v/>
      </c>
      <c r="BD998" s="121" t="str">
        <f t="shared" ca="1" si="525"/>
        <v/>
      </c>
      <c r="BE998" s="53" t="str">
        <f t="shared" ca="1" si="526"/>
        <v/>
      </c>
      <c r="BF998" t="str">
        <f t="shared" ca="1" si="527"/>
        <v/>
      </c>
      <c r="BG998" s="121" t="str">
        <f t="shared" ca="1" si="528"/>
        <v/>
      </c>
      <c r="BH998" s="53" t="str">
        <f t="shared" ca="1" si="529"/>
        <v/>
      </c>
    </row>
    <row r="999" spans="1:60" ht="15.75" thickBot="1" x14ac:dyDescent="0.3">
      <c r="A999" s="48"/>
      <c r="B999" s="48"/>
      <c r="C999" s="48"/>
      <c r="D999" s="48"/>
      <c r="E999" s="48"/>
      <c r="F999" s="48"/>
      <c r="G999" s="48"/>
      <c r="H999" s="48"/>
      <c r="I999" s="48"/>
      <c r="J999" s="220" t="str">
        <f>IF(ISBLANK($G999),"",VLOOKUP($G999,'Chp 3 - Condition Assessment'!$N$5:$R$1000,4,FALSE))</f>
        <v/>
      </c>
      <c r="K999" s="105" t="str">
        <f>IF(ISBLANK($G999),"",VLOOKUP($G999,'Chp 3 - Condition Assessment'!$N$5:$R$1000,5,FALSE))</f>
        <v/>
      </c>
      <c r="L999" s="32" t="str">
        <f t="shared" si="509"/>
        <v xml:space="preserve">  </v>
      </c>
      <c r="P999" t="b">
        <f t="shared" si="504"/>
        <v>0</v>
      </c>
      <c r="Q999" t="str">
        <f t="shared" si="506"/>
        <v/>
      </c>
      <c r="R999" s="53" t="str">
        <f t="shared" si="531"/>
        <v/>
      </c>
      <c r="S999" s="108" t="str">
        <f t="shared" si="532"/>
        <v/>
      </c>
      <c r="T999" s="81" t="str">
        <f t="shared" si="533"/>
        <v/>
      </c>
      <c r="U999" s="105" t="str">
        <f t="shared" ca="1" si="536"/>
        <v/>
      </c>
      <c r="V999" s="105" t="str">
        <f t="shared" ca="1" si="536"/>
        <v/>
      </c>
      <c r="W999" s="105" t="str">
        <f t="shared" ca="1" si="536"/>
        <v/>
      </c>
      <c r="X999" s="105" t="str">
        <f t="shared" ca="1" si="536"/>
        <v/>
      </c>
      <c r="Y999" s="105" t="str">
        <f t="shared" ca="1" si="536"/>
        <v/>
      </c>
      <c r="AB999" s="111" t="str">
        <f t="shared" si="535"/>
        <v xml:space="preserve"> </v>
      </c>
      <c r="AC999" s="135"/>
      <c r="AD999" s="136"/>
      <c r="AE999" s="118" t="str">
        <f t="shared" si="510"/>
        <v/>
      </c>
      <c r="AF999" s="135"/>
      <c r="AG999" s="136"/>
      <c r="AH999" s="118" t="str">
        <f t="shared" si="511"/>
        <v/>
      </c>
      <c r="AI999" s="135"/>
      <c r="AJ999" s="136"/>
      <c r="AK999" s="118" t="str">
        <f t="shared" si="512"/>
        <v/>
      </c>
      <c r="AL999" s="135"/>
      <c r="AM999" s="136"/>
      <c r="AN999" s="118" t="str">
        <f t="shared" si="513"/>
        <v/>
      </c>
      <c r="AO999" s="135"/>
      <c r="AP999" s="136"/>
      <c r="AQ999" s="118" t="str">
        <f t="shared" si="514"/>
        <v/>
      </c>
      <c r="AT999" s="111" t="str">
        <f t="shared" si="515"/>
        <v xml:space="preserve"> </v>
      </c>
      <c r="AU999" t="str">
        <f t="shared" ca="1" si="516"/>
        <v/>
      </c>
      <c r="AV999" s="53" t="str">
        <f t="shared" ca="1" si="517"/>
        <v/>
      </c>
      <c r="AW999" t="str">
        <f t="shared" ca="1" si="518"/>
        <v/>
      </c>
      <c r="AX999" s="121" t="str">
        <f t="shared" ca="1" si="519"/>
        <v/>
      </c>
      <c r="AY999" s="53" t="str">
        <f t="shared" ca="1" si="520"/>
        <v/>
      </c>
      <c r="AZ999" t="str">
        <f t="shared" ca="1" si="521"/>
        <v/>
      </c>
      <c r="BA999" s="121" t="str">
        <f t="shared" ca="1" si="522"/>
        <v/>
      </c>
      <c r="BB999" s="53" t="str">
        <f t="shared" ca="1" si="523"/>
        <v/>
      </c>
      <c r="BC999" t="str">
        <f t="shared" ca="1" si="524"/>
        <v/>
      </c>
      <c r="BD999" s="121" t="str">
        <f t="shared" ca="1" si="525"/>
        <v/>
      </c>
      <c r="BE999" s="53" t="str">
        <f t="shared" ca="1" si="526"/>
        <v/>
      </c>
      <c r="BF999" t="str">
        <f t="shared" ca="1" si="527"/>
        <v/>
      </c>
      <c r="BG999" s="121" t="str">
        <f t="shared" ca="1" si="528"/>
        <v/>
      </c>
      <c r="BH999" s="53" t="str">
        <f t="shared" ca="1" si="529"/>
        <v/>
      </c>
    </row>
    <row r="1000" spans="1:60" ht="15.75" thickBot="1" x14ac:dyDescent="0.3">
      <c r="A1000" s="48"/>
      <c r="B1000" s="48"/>
      <c r="C1000" s="48"/>
      <c r="D1000" s="48"/>
      <c r="E1000" s="48"/>
      <c r="F1000" s="48"/>
      <c r="G1000" s="48"/>
      <c r="H1000" s="48"/>
      <c r="I1000" s="48"/>
      <c r="J1000" s="220" t="str">
        <f>IF(ISBLANK($G1000),"",VLOOKUP($G1000,'Chp 3 - Condition Assessment'!$N$5:$R$1000,4,FALSE))</f>
        <v/>
      </c>
      <c r="K1000" s="105" t="str">
        <f>IF(ISBLANK($G1000),"",VLOOKUP($G1000,'Chp 3 - Condition Assessment'!$N$5:$R$1000,5,FALSE))</f>
        <v/>
      </c>
      <c r="L1000" s="32" t="str">
        <f t="shared" si="509"/>
        <v xml:space="preserve">  </v>
      </c>
      <c r="P1000" t="b">
        <f t="shared" si="504"/>
        <v>0</v>
      </c>
      <c r="Q1000" t="str">
        <f t="shared" si="506"/>
        <v/>
      </c>
      <c r="R1000" s="53" t="str">
        <f t="shared" si="531"/>
        <v/>
      </c>
      <c r="S1000" s="108" t="str">
        <f t="shared" si="532"/>
        <v/>
      </c>
      <c r="T1000" s="81" t="str">
        <f t="shared" si="533"/>
        <v/>
      </c>
      <c r="U1000" s="105" t="str">
        <f t="shared" ca="1" si="536"/>
        <v/>
      </c>
      <c r="V1000" s="105" t="str">
        <f t="shared" ca="1" si="536"/>
        <v/>
      </c>
      <c r="W1000" s="105" t="str">
        <f t="shared" ca="1" si="536"/>
        <v/>
      </c>
      <c r="X1000" s="105" t="str">
        <f t="shared" ca="1" si="536"/>
        <v/>
      </c>
      <c r="Y1000" s="105" t="str">
        <f t="shared" ca="1" si="536"/>
        <v/>
      </c>
      <c r="AB1000" s="111" t="str">
        <f t="shared" si="535"/>
        <v xml:space="preserve"> </v>
      </c>
      <c r="AC1000" s="135"/>
      <c r="AD1000" s="136"/>
      <c r="AE1000" s="118" t="str">
        <f t="shared" si="510"/>
        <v/>
      </c>
      <c r="AF1000" s="135"/>
      <c r="AG1000" s="136"/>
      <c r="AH1000" s="118" t="str">
        <f t="shared" si="511"/>
        <v/>
      </c>
      <c r="AI1000" s="135"/>
      <c r="AJ1000" s="136"/>
      <c r="AK1000" s="118" t="str">
        <f t="shared" si="512"/>
        <v/>
      </c>
      <c r="AL1000" s="135"/>
      <c r="AM1000" s="136"/>
      <c r="AN1000" s="118" t="str">
        <f t="shared" si="513"/>
        <v/>
      </c>
      <c r="AO1000" s="135"/>
      <c r="AP1000" s="136"/>
      <c r="AQ1000" s="118" t="str">
        <f t="shared" si="514"/>
        <v/>
      </c>
      <c r="AT1000" s="111" t="str">
        <f t="shared" si="515"/>
        <v xml:space="preserve"> </v>
      </c>
      <c r="AU1000" t="str">
        <f t="shared" ca="1" si="516"/>
        <v/>
      </c>
      <c r="AV1000" s="53" t="str">
        <f t="shared" ca="1" si="517"/>
        <v/>
      </c>
      <c r="AW1000" t="str">
        <f t="shared" ca="1" si="518"/>
        <v/>
      </c>
      <c r="AX1000" s="121" t="str">
        <f t="shared" ca="1" si="519"/>
        <v/>
      </c>
      <c r="AY1000" s="53" t="str">
        <f t="shared" ca="1" si="520"/>
        <v/>
      </c>
      <c r="AZ1000" t="str">
        <f t="shared" ca="1" si="521"/>
        <v/>
      </c>
      <c r="BA1000" s="121" t="str">
        <f t="shared" ca="1" si="522"/>
        <v/>
      </c>
      <c r="BB1000" s="53" t="str">
        <f t="shared" ca="1" si="523"/>
        <v/>
      </c>
      <c r="BC1000" t="str">
        <f t="shared" ca="1" si="524"/>
        <v/>
      </c>
      <c r="BD1000" s="121" t="str">
        <f t="shared" ca="1" si="525"/>
        <v/>
      </c>
      <c r="BE1000" s="53" t="str">
        <f t="shared" ca="1" si="526"/>
        <v/>
      </c>
      <c r="BF1000" t="str">
        <f t="shared" ca="1" si="527"/>
        <v/>
      </c>
      <c r="BG1000" s="121" t="str">
        <f t="shared" ca="1" si="528"/>
        <v/>
      </c>
      <c r="BH1000" s="53" t="str">
        <f t="shared" ca="1" si="529"/>
        <v/>
      </c>
    </row>
    <row r="1001" spans="1:60" ht="15.75" thickBot="1" x14ac:dyDescent="0.3">
      <c r="A1001" s="48"/>
      <c r="B1001" s="48"/>
      <c r="C1001" s="48"/>
      <c r="D1001" s="48"/>
      <c r="E1001" s="48"/>
      <c r="F1001" s="48"/>
      <c r="G1001" s="48"/>
      <c r="H1001" s="48"/>
      <c r="I1001" s="48"/>
      <c r="J1001" s="220" t="str">
        <f>IF(ISBLANK($G1001),"",VLOOKUP($G1001,'Chp 3 - Condition Assessment'!$N$5:$R$1000,4,FALSE))</f>
        <v/>
      </c>
      <c r="K1001" s="105" t="str">
        <f>IF(ISBLANK($G1001),"",VLOOKUP($G1001,'Chp 3 - Condition Assessment'!$N$5:$R$1000,5,FALSE))</f>
        <v/>
      </c>
      <c r="L1001" s="32" t="str">
        <f t="shared" si="509"/>
        <v xml:space="preserve">  </v>
      </c>
      <c r="P1001" t="b">
        <f t="shared" si="504"/>
        <v>0</v>
      </c>
      <c r="Q1001" t="str">
        <f t="shared" si="506"/>
        <v/>
      </c>
      <c r="R1001" s="53" t="str">
        <f t="shared" si="531"/>
        <v/>
      </c>
      <c r="S1001" s="108" t="str">
        <f t="shared" si="532"/>
        <v/>
      </c>
      <c r="T1001" s="81" t="str">
        <f t="shared" si="533"/>
        <v/>
      </c>
      <c r="U1001" s="105" t="str">
        <f t="shared" ca="1" si="536"/>
        <v/>
      </c>
      <c r="V1001" s="105" t="str">
        <f t="shared" ca="1" si="536"/>
        <v/>
      </c>
      <c r="W1001" s="105" t="str">
        <f t="shared" ca="1" si="536"/>
        <v/>
      </c>
      <c r="X1001" s="105" t="str">
        <f t="shared" ca="1" si="536"/>
        <v/>
      </c>
      <c r="Y1001" s="105" t="str">
        <f t="shared" ca="1" si="536"/>
        <v/>
      </c>
      <c r="AB1001" s="111" t="str">
        <f t="shared" si="535"/>
        <v xml:space="preserve"> </v>
      </c>
      <c r="AC1001" s="135"/>
      <c r="AD1001" s="136"/>
      <c r="AE1001" s="118" t="str">
        <f t="shared" si="510"/>
        <v/>
      </c>
      <c r="AF1001" s="135"/>
      <c r="AG1001" s="136"/>
      <c r="AH1001" s="118" t="str">
        <f t="shared" si="511"/>
        <v/>
      </c>
      <c r="AI1001" s="135"/>
      <c r="AJ1001" s="136"/>
      <c r="AK1001" s="118" t="str">
        <f t="shared" si="512"/>
        <v/>
      </c>
      <c r="AL1001" s="135"/>
      <c r="AM1001" s="136"/>
      <c r="AN1001" s="118" t="str">
        <f t="shared" si="513"/>
        <v/>
      </c>
      <c r="AO1001" s="135"/>
      <c r="AP1001" s="136"/>
      <c r="AQ1001" s="118" t="str">
        <f t="shared" si="514"/>
        <v/>
      </c>
      <c r="AT1001" s="111" t="str">
        <f t="shared" si="515"/>
        <v xml:space="preserve"> </v>
      </c>
      <c r="AU1001" t="str">
        <f t="shared" ca="1" si="516"/>
        <v/>
      </c>
      <c r="AV1001" s="53" t="str">
        <f t="shared" ca="1" si="517"/>
        <v/>
      </c>
      <c r="AW1001" t="str">
        <f t="shared" ca="1" si="518"/>
        <v/>
      </c>
      <c r="AX1001" s="121" t="str">
        <f t="shared" ca="1" si="519"/>
        <v/>
      </c>
      <c r="AY1001" s="53" t="str">
        <f t="shared" ca="1" si="520"/>
        <v/>
      </c>
      <c r="AZ1001" t="str">
        <f t="shared" ca="1" si="521"/>
        <v/>
      </c>
      <c r="BA1001" s="121" t="str">
        <f t="shared" ca="1" si="522"/>
        <v/>
      </c>
      <c r="BB1001" s="53" t="str">
        <f t="shared" ca="1" si="523"/>
        <v/>
      </c>
      <c r="BC1001" t="str">
        <f t="shared" ca="1" si="524"/>
        <v/>
      </c>
      <c r="BD1001" s="121" t="str">
        <f t="shared" ca="1" si="525"/>
        <v/>
      </c>
      <c r="BE1001" s="53" t="str">
        <f t="shared" ca="1" si="526"/>
        <v/>
      </c>
      <c r="BF1001" t="str">
        <f t="shared" ca="1" si="527"/>
        <v/>
      </c>
      <c r="BG1001" s="121" t="str">
        <f t="shared" ca="1" si="528"/>
        <v/>
      </c>
      <c r="BH1001" s="53" t="str">
        <f t="shared" ca="1" si="529"/>
        <v/>
      </c>
    </row>
    <row r="1002" spans="1:60" ht="15.75" thickBot="1" x14ac:dyDescent="0.3">
      <c r="A1002" s="48"/>
      <c r="B1002" s="48"/>
      <c r="C1002" s="48"/>
      <c r="D1002" s="48"/>
      <c r="E1002" s="48"/>
      <c r="F1002" s="48"/>
      <c r="G1002" s="48"/>
      <c r="H1002" s="48"/>
      <c r="I1002" s="48"/>
      <c r="J1002" s="220" t="str">
        <f>IF(ISBLANK($G1002),"",VLOOKUP($G1002,'Chp 3 - Condition Assessment'!$N$5:$R$1000,4,FALSE))</f>
        <v/>
      </c>
      <c r="K1002" s="105" t="str">
        <f>IF(ISBLANK($G1002),"",VLOOKUP($G1002,'Chp 3 - Condition Assessment'!$N$5:$R$1000,5,FALSE))</f>
        <v/>
      </c>
      <c r="L1002" s="32" t="str">
        <f t="shared" si="509"/>
        <v xml:space="preserve">  </v>
      </c>
      <c r="P1002" t="b">
        <f t="shared" si="504"/>
        <v>0</v>
      </c>
      <c r="Q1002" t="str">
        <f t="shared" si="506"/>
        <v/>
      </c>
      <c r="R1002" s="53" t="str">
        <f t="shared" si="531"/>
        <v/>
      </c>
      <c r="S1002" s="108" t="str">
        <f t="shared" si="532"/>
        <v/>
      </c>
      <c r="T1002" s="81" t="str">
        <f t="shared" si="533"/>
        <v/>
      </c>
      <c r="U1002" s="105" t="str">
        <f t="shared" ca="1" si="536"/>
        <v/>
      </c>
      <c r="V1002" s="105" t="str">
        <f t="shared" ca="1" si="536"/>
        <v/>
      </c>
      <c r="W1002" s="105" t="str">
        <f t="shared" ca="1" si="536"/>
        <v/>
      </c>
      <c r="X1002" s="105" t="str">
        <f t="shared" ca="1" si="536"/>
        <v/>
      </c>
      <c r="Y1002" s="105" t="str">
        <f t="shared" ca="1" si="536"/>
        <v/>
      </c>
      <c r="AB1002" s="111" t="str">
        <f t="shared" si="535"/>
        <v xml:space="preserve"> </v>
      </c>
      <c r="AC1002" s="135"/>
      <c r="AD1002" s="136"/>
      <c r="AE1002" s="118" t="str">
        <f t="shared" si="510"/>
        <v/>
      </c>
      <c r="AF1002" s="135"/>
      <c r="AG1002" s="136"/>
      <c r="AH1002" s="118" t="str">
        <f t="shared" si="511"/>
        <v/>
      </c>
      <c r="AI1002" s="135"/>
      <c r="AJ1002" s="136"/>
      <c r="AK1002" s="118" t="str">
        <f t="shared" si="512"/>
        <v/>
      </c>
      <c r="AL1002" s="135"/>
      <c r="AM1002" s="136"/>
      <c r="AN1002" s="118" t="str">
        <f t="shared" si="513"/>
        <v/>
      </c>
      <c r="AO1002" s="135"/>
      <c r="AP1002" s="136"/>
      <c r="AQ1002" s="118" t="str">
        <f t="shared" si="514"/>
        <v/>
      </c>
      <c r="AT1002" s="111" t="str">
        <f t="shared" si="515"/>
        <v xml:space="preserve"> </v>
      </c>
      <c r="AU1002" t="str">
        <f t="shared" ca="1" si="516"/>
        <v/>
      </c>
      <c r="AV1002" s="53" t="str">
        <f t="shared" ca="1" si="517"/>
        <v/>
      </c>
      <c r="AW1002" t="str">
        <f t="shared" ca="1" si="518"/>
        <v/>
      </c>
      <c r="AX1002" s="121" t="str">
        <f t="shared" ca="1" si="519"/>
        <v/>
      </c>
      <c r="AY1002" s="53" t="str">
        <f t="shared" ca="1" si="520"/>
        <v/>
      </c>
      <c r="AZ1002" t="str">
        <f t="shared" ca="1" si="521"/>
        <v/>
      </c>
      <c r="BA1002" s="121" t="str">
        <f t="shared" ca="1" si="522"/>
        <v/>
      </c>
      <c r="BB1002" s="53" t="str">
        <f t="shared" ca="1" si="523"/>
        <v/>
      </c>
      <c r="BC1002" t="str">
        <f t="shared" ca="1" si="524"/>
        <v/>
      </c>
      <c r="BD1002" s="121" t="str">
        <f t="shared" ca="1" si="525"/>
        <v/>
      </c>
      <c r="BE1002" s="53" t="str">
        <f t="shared" ca="1" si="526"/>
        <v/>
      </c>
      <c r="BF1002" t="str">
        <f t="shared" ca="1" si="527"/>
        <v/>
      </c>
      <c r="BG1002" s="121" t="str">
        <f t="shared" ca="1" si="528"/>
        <v/>
      </c>
      <c r="BH1002" s="53" t="str">
        <f t="shared" ca="1" si="529"/>
        <v/>
      </c>
    </row>
    <row r="1003" spans="1:60" ht="15.75" thickBot="1" x14ac:dyDescent="0.3">
      <c r="A1003" s="48"/>
      <c r="B1003" s="48"/>
      <c r="C1003" s="48"/>
      <c r="D1003" s="48"/>
      <c r="E1003" s="48"/>
      <c r="F1003" s="48"/>
      <c r="G1003" s="48"/>
      <c r="H1003" s="48"/>
      <c r="I1003" s="48"/>
      <c r="J1003" s="220" t="str">
        <f>IF(ISBLANK($G1003),"",VLOOKUP($G1003,'Chp 3 - Condition Assessment'!$N$5:$R$1000,4,FALSE))</f>
        <v/>
      </c>
      <c r="K1003" s="105" t="str">
        <f>IF(ISBLANK($G1003),"",VLOOKUP($G1003,'Chp 3 - Condition Assessment'!$N$5:$R$1000,5,FALSE))</f>
        <v/>
      </c>
      <c r="L1003" s="32" t="str">
        <f t="shared" si="509"/>
        <v xml:space="preserve">  </v>
      </c>
      <c r="P1003" t="b">
        <f t="shared" si="504"/>
        <v>0</v>
      </c>
      <c r="Q1003" t="str">
        <f t="shared" si="506"/>
        <v/>
      </c>
      <c r="R1003" s="53" t="str">
        <f t="shared" si="531"/>
        <v/>
      </c>
      <c r="S1003" s="108" t="str">
        <f t="shared" si="532"/>
        <v/>
      </c>
      <c r="T1003" s="81" t="str">
        <f t="shared" si="533"/>
        <v/>
      </c>
      <c r="U1003" s="105" t="str">
        <f t="shared" ca="1" si="536"/>
        <v/>
      </c>
      <c r="V1003" s="105" t="str">
        <f t="shared" ca="1" si="536"/>
        <v/>
      </c>
      <c r="W1003" s="105" t="str">
        <f t="shared" ca="1" si="536"/>
        <v/>
      </c>
      <c r="X1003" s="105" t="str">
        <f t="shared" ca="1" si="536"/>
        <v/>
      </c>
      <c r="Y1003" s="105" t="str">
        <f t="shared" ca="1" si="536"/>
        <v/>
      </c>
      <c r="AB1003" s="111" t="str">
        <f t="shared" si="535"/>
        <v xml:space="preserve"> </v>
      </c>
      <c r="AC1003" s="135"/>
      <c r="AD1003" s="136"/>
      <c r="AE1003" s="118" t="str">
        <f t="shared" si="510"/>
        <v/>
      </c>
      <c r="AF1003" s="135"/>
      <c r="AG1003" s="136"/>
      <c r="AH1003" s="118" t="str">
        <f t="shared" si="511"/>
        <v/>
      </c>
      <c r="AI1003" s="135"/>
      <c r="AJ1003" s="136"/>
      <c r="AK1003" s="118" t="str">
        <f t="shared" si="512"/>
        <v/>
      </c>
      <c r="AL1003" s="135"/>
      <c r="AM1003" s="136"/>
      <c r="AN1003" s="118" t="str">
        <f t="shared" si="513"/>
        <v/>
      </c>
      <c r="AO1003" s="135"/>
      <c r="AP1003" s="136"/>
      <c r="AQ1003" s="118" t="str">
        <f t="shared" si="514"/>
        <v/>
      </c>
      <c r="AT1003" s="111" t="str">
        <f t="shared" si="515"/>
        <v xml:space="preserve"> </v>
      </c>
      <c r="AU1003" t="str">
        <f t="shared" ca="1" si="516"/>
        <v/>
      </c>
      <c r="AV1003" s="53" t="str">
        <f t="shared" ca="1" si="517"/>
        <v/>
      </c>
      <c r="AW1003" t="str">
        <f t="shared" ca="1" si="518"/>
        <v/>
      </c>
      <c r="AX1003" s="121" t="str">
        <f t="shared" ca="1" si="519"/>
        <v/>
      </c>
      <c r="AY1003" s="53" t="str">
        <f t="shared" ca="1" si="520"/>
        <v/>
      </c>
      <c r="AZ1003" t="str">
        <f t="shared" ca="1" si="521"/>
        <v/>
      </c>
      <c r="BA1003" s="121" t="str">
        <f t="shared" ca="1" si="522"/>
        <v/>
      </c>
      <c r="BB1003" s="53" t="str">
        <f t="shared" ca="1" si="523"/>
        <v/>
      </c>
      <c r="BC1003" t="str">
        <f t="shared" ca="1" si="524"/>
        <v/>
      </c>
      <c r="BD1003" s="121" t="str">
        <f t="shared" ca="1" si="525"/>
        <v/>
      </c>
      <c r="BE1003" s="53" t="str">
        <f t="shared" ca="1" si="526"/>
        <v/>
      </c>
      <c r="BF1003" t="str">
        <f t="shared" ca="1" si="527"/>
        <v/>
      </c>
      <c r="BG1003" s="121" t="str">
        <f t="shared" ca="1" si="528"/>
        <v/>
      </c>
      <c r="BH1003" s="53" t="str">
        <f t="shared" ca="1" si="529"/>
        <v/>
      </c>
    </row>
    <row r="1004" spans="1:60" ht="15.75" thickBot="1" x14ac:dyDescent="0.3">
      <c r="A1004" s="48"/>
      <c r="B1004" s="48"/>
      <c r="C1004" s="48"/>
      <c r="D1004" s="48"/>
      <c r="E1004" s="48"/>
      <c r="F1004" s="48"/>
      <c r="G1004" s="48"/>
      <c r="H1004" s="48"/>
      <c r="I1004" s="48"/>
      <c r="J1004" s="220" t="str">
        <f>IF(ISBLANK($G1004),"",VLOOKUP($G1004,'Chp 3 - Condition Assessment'!$N$5:$R$1000,4,FALSE))</f>
        <v/>
      </c>
      <c r="K1004" s="105" t="str">
        <f>IF(ISBLANK($G1004),"",VLOOKUP($G1004,'Chp 3 - Condition Assessment'!$N$5:$R$1000,5,FALSE))</f>
        <v/>
      </c>
      <c r="L1004" s="32" t="str">
        <f t="shared" si="509"/>
        <v xml:space="preserve">  </v>
      </c>
      <c r="P1004" t="b">
        <f t="shared" si="504"/>
        <v>0</v>
      </c>
      <c r="Q1004" t="str">
        <f t="shared" si="506"/>
        <v/>
      </c>
      <c r="R1004" s="53" t="str">
        <f t="shared" si="531"/>
        <v/>
      </c>
      <c r="S1004" s="108" t="str">
        <f t="shared" si="532"/>
        <v/>
      </c>
      <c r="T1004" s="81" t="str">
        <f t="shared" si="533"/>
        <v/>
      </c>
      <c r="U1004" s="105" t="str">
        <f t="shared" ca="1" si="536"/>
        <v/>
      </c>
      <c r="V1004" s="105" t="str">
        <f t="shared" ca="1" si="536"/>
        <v/>
      </c>
      <c r="W1004" s="105" t="str">
        <f t="shared" ca="1" si="536"/>
        <v/>
      </c>
      <c r="X1004" s="105" t="str">
        <f t="shared" ca="1" si="536"/>
        <v/>
      </c>
      <c r="Y1004" s="105" t="str">
        <f t="shared" ca="1" si="536"/>
        <v/>
      </c>
      <c r="AB1004" s="111" t="str">
        <f t="shared" si="535"/>
        <v xml:space="preserve"> </v>
      </c>
      <c r="AC1004" s="135"/>
      <c r="AD1004" s="136"/>
      <c r="AE1004" s="118" t="str">
        <f t="shared" si="510"/>
        <v/>
      </c>
      <c r="AF1004" s="135"/>
      <c r="AG1004" s="136"/>
      <c r="AH1004" s="118" t="str">
        <f t="shared" si="511"/>
        <v/>
      </c>
      <c r="AI1004" s="135"/>
      <c r="AJ1004" s="136"/>
      <c r="AK1004" s="118" t="str">
        <f t="shared" si="512"/>
        <v/>
      </c>
      <c r="AL1004" s="135"/>
      <c r="AM1004" s="136"/>
      <c r="AN1004" s="118" t="str">
        <f t="shared" si="513"/>
        <v/>
      </c>
      <c r="AO1004" s="135"/>
      <c r="AP1004" s="136"/>
      <c r="AQ1004" s="118" t="str">
        <f t="shared" si="514"/>
        <v/>
      </c>
      <c r="AT1004" s="111" t="str">
        <f t="shared" si="515"/>
        <v xml:space="preserve"> </v>
      </c>
      <c r="AU1004" t="str">
        <f t="shared" ca="1" si="516"/>
        <v/>
      </c>
      <c r="AV1004" s="53" t="str">
        <f t="shared" ca="1" si="517"/>
        <v/>
      </c>
      <c r="AW1004" t="str">
        <f t="shared" ca="1" si="518"/>
        <v/>
      </c>
      <c r="AX1004" s="121" t="str">
        <f t="shared" ca="1" si="519"/>
        <v/>
      </c>
      <c r="AY1004" s="53" t="str">
        <f t="shared" ca="1" si="520"/>
        <v/>
      </c>
      <c r="AZ1004" t="str">
        <f t="shared" ca="1" si="521"/>
        <v/>
      </c>
      <c r="BA1004" s="121" t="str">
        <f t="shared" ca="1" si="522"/>
        <v/>
      </c>
      <c r="BB1004" s="53" t="str">
        <f t="shared" ca="1" si="523"/>
        <v/>
      </c>
      <c r="BC1004" t="str">
        <f t="shared" ca="1" si="524"/>
        <v/>
      </c>
      <c r="BD1004" s="121" t="str">
        <f t="shared" ca="1" si="525"/>
        <v/>
      </c>
      <c r="BE1004" s="53" t="str">
        <f t="shared" ca="1" si="526"/>
        <v/>
      </c>
      <c r="BF1004" t="str">
        <f t="shared" ca="1" si="527"/>
        <v/>
      </c>
      <c r="BG1004" s="121" t="str">
        <f t="shared" ca="1" si="528"/>
        <v/>
      </c>
      <c r="BH1004" s="53" t="str">
        <f t="shared" ca="1" si="529"/>
        <v/>
      </c>
    </row>
    <row r="1005" spans="1:60" ht="15.75" thickBot="1" x14ac:dyDescent="0.3">
      <c r="A1005" s="48"/>
      <c r="B1005" s="48"/>
      <c r="C1005" s="48"/>
      <c r="D1005" s="48"/>
      <c r="E1005" s="48"/>
      <c r="F1005" s="48"/>
      <c r="G1005" s="48"/>
      <c r="H1005" s="48"/>
      <c r="I1005" s="48"/>
      <c r="J1005" s="220" t="str">
        <f>IF(ISBLANK($G1005),"",VLOOKUP($G1005,'Chp 3 - Condition Assessment'!$N$5:$R$1000,4,FALSE))</f>
        <v/>
      </c>
      <c r="K1005" s="105" t="str">
        <f>IF(ISBLANK($G1005),"",VLOOKUP($G1005,'Chp 3 - Condition Assessment'!$N$5:$R$1000,5,FALSE))</f>
        <v/>
      </c>
      <c r="L1005" s="32" t="str">
        <f t="shared" si="509"/>
        <v xml:space="preserve">  </v>
      </c>
      <c r="P1005" t="b">
        <f t="shared" si="504"/>
        <v>0</v>
      </c>
      <c r="Q1005" t="str">
        <f t="shared" si="506"/>
        <v/>
      </c>
      <c r="R1005" s="53" t="str">
        <f t="shared" si="531"/>
        <v/>
      </c>
      <c r="S1005" s="108" t="str">
        <f t="shared" si="532"/>
        <v/>
      </c>
      <c r="T1005" s="81" t="str">
        <f t="shared" si="533"/>
        <v/>
      </c>
      <c r="U1005" s="105" t="str">
        <f t="shared" ca="1" si="536"/>
        <v/>
      </c>
      <c r="V1005" s="105" t="str">
        <f t="shared" ca="1" si="536"/>
        <v/>
      </c>
      <c r="W1005" s="105" t="str">
        <f t="shared" ca="1" si="536"/>
        <v/>
      </c>
      <c r="X1005" s="105" t="str">
        <f t="shared" ca="1" si="536"/>
        <v/>
      </c>
      <c r="Y1005" s="105" t="str">
        <f t="shared" ca="1" si="536"/>
        <v/>
      </c>
      <c r="AB1005" s="111" t="str">
        <f t="shared" si="535"/>
        <v xml:space="preserve"> </v>
      </c>
      <c r="AC1005" s="135"/>
      <c r="AD1005" s="136"/>
      <c r="AE1005" s="118" t="str">
        <f t="shared" si="510"/>
        <v/>
      </c>
      <c r="AF1005" s="135"/>
      <c r="AG1005" s="136"/>
      <c r="AH1005" s="118" t="str">
        <f t="shared" si="511"/>
        <v/>
      </c>
      <c r="AI1005" s="135"/>
      <c r="AJ1005" s="136"/>
      <c r="AK1005" s="118" t="str">
        <f t="shared" si="512"/>
        <v/>
      </c>
      <c r="AL1005" s="135"/>
      <c r="AM1005" s="136"/>
      <c r="AN1005" s="118" t="str">
        <f t="shared" si="513"/>
        <v/>
      </c>
      <c r="AO1005" s="135"/>
      <c r="AP1005" s="136"/>
      <c r="AQ1005" s="118" t="str">
        <f t="shared" si="514"/>
        <v/>
      </c>
      <c r="AT1005" s="111" t="str">
        <f t="shared" si="515"/>
        <v xml:space="preserve"> </v>
      </c>
      <c r="AU1005" t="str">
        <f t="shared" ca="1" si="516"/>
        <v/>
      </c>
      <c r="AV1005" s="53" t="str">
        <f t="shared" ca="1" si="517"/>
        <v/>
      </c>
      <c r="AW1005" t="str">
        <f t="shared" ca="1" si="518"/>
        <v/>
      </c>
      <c r="AX1005" s="121" t="str">
        <f t="shared" ca="1" si="519"/>
        <v/>
      </c>
      <c r="AY1005" s="53" t="str">
        <f t="shared" ca="1" si="520"/>
        <v/>
      </c>
      <c r="AZ1005" t="str">
        <f t="shared" ca="1" si="521"/>
        <v/>
      </c>
      <c r="BA1005" s="121" t="str">
        <f t="shared" ca="1" si="522"/>
        <v/>
      </c>
      <c r="BB1005" s="53" t="str">
        <f t="shared" ca="1" si="523"/>
        <v/>
      </c>
      <c r="BC1005" t="str">
        <f t="shared" ca="1" si="524"/>
        <v/>
      </c>
      <c r="BD1005" s="121" t="str">
        <f t="shared" ca="1" si="525"/>
        <v/>
      </c>
      <c r="BE1005" s="53" t="str">
        <f t="shared" ca="1" si="526"/>
        <v/>
      </c>
      <c r="BF1005" t="str">
        <f t="shared" ca="1" si="527"/>
        <v/>
      </c>
      <c r="BG1005" s="121" t="str">
        <f t="shared" ca="1" si="528"/>
        <v/>
      </c>
      <c r="BH1005" s="53" t="str">
        <f t="shared" ca="1" si="529"/>
        <v/>
      </c>
    </row>
    <row r="1006" spans="1:60" ht="15.75" thickBot="1" x14ac:dyDescent="0.3">
      <c r="A1006" s="48"/>
      <c r="B1006" s="48"/>
      <c r="C1006" s="48"/>
      <c r="D1006" s="48"/>
      <c r="E1006" s="48"/>
      <c r="F1006" s="48"/>
      <c r="G1006" s="48"/>
      <c r="H1006" s="48"/>
      <c r="I1006" s="48"/>
      <c r="J1006" s="220" t="str">
        <f>IF(ISBLANK($G1006),"",VLOOKUP($G1006,'Chp 3 - Condition Assessment'!$N$5:$R$1000,4,FALSE))</f>
        <v/>
      </c>
      <c r="K1006" s="105" t="str">
        <f>IF(ISBLANK($G1006),"",VLOOKUP($G1006,'Chp 3 - Condition Assessment'!$N$5:$R$1000,5,FALSE))</f>
        <v/>
      </c>
      <c r="L1006" s="32" t="str">
        <f t="shared" si="509"/>
        <v xml:space="preserve">  </v>
      </c>
      <c r="P1006" t="b">
        <f t="shared" si="504"/>
        <v>0</v>
      </c>
      <c r="Q1006" t="str">
        <f t="shared" si="506"/>
        <v/>
      </c>
      <c r="R1006" s="53" t="str">
        <f t="shared" si="531"/>
        <v/>
      </c>
      <c r="S1006" s="108" t="str">
        <f t="shared" si="532"/>
        <v/>
      </c>
      <c r="T1006" s="81" t="str">
        <f t="shared" si="533"/>
        <v/>
      </c>
      <c r="U1006" s="105" t="str">
        <f t="shared" ref="U1006:Y1015" ca="1" si="537">IFERROR(IF((U$10-$S1006)&lt;=$T1006,$Q1006,0),"")</f>
        <v/>
      </c>
      <c r="V1006" s="105" t="str">
        <f t="shared" ca="1" si="537"/>
        <v/>
      </c>
      <c r="W1006" s="105" t="str">
        <f t="shared" ca="1" si="537"/>
        <v/>
      </c>
      <c r="X1006" s="105" t="str">
        <f t="shared" ca="1" si="537"/>
        <v/>
      </c>
      <c r="Y1006" s="105" t="str">
        <f t="shared" ca="1" si="537"/>
        <v/>
      </c>
      <c r="AB1006" s="111" t="str">
        <f t="shared" si="535"/>
        <v xml:space="preserve"> </v>
      </c>
      <c r="AC1006" s="135"/>
      <c r="AD1006" s="136"/>
      <c r="AE1006" s="118" t="str">
        <f t="shared" si="510"/>
        <v/>
      </c>
      <c r="AF1006" s="135"/>
      <c r="AG1006" s="136"/>
      <c r="AH1006" s="118" t="str">
        <f t="shared" si="511"/>
        <v/>
      </c>
      <c r="AI1006" s="135"/>
      <c r="AJ1006" s="136"/>
      <c r="AK1006" s="118" t="str">
        <f t="shared" si="512"/>
        <v/>
      </c>
      <c r="AL1006" s="135"/>
      <c r="AM1006" s="136"/>
      <c r="AN1006" s="118" t="str">
        <f t="shared" si="513"/>
        <v/>
      </c>
      <c r="AO1006" s="135"/>
      <c r="AP1006" s="136"/>
      <c r="AQ1006" s="118" t="str">
        <f t="shared" si="514"/>
        <v/>
      </c>
      <c r="AT1006" s="111" t="str">
        <f t="shared" si="515"/>
        <v xml:space="preserve"> </v>
      </c>
      <c r="AU1006" t="str">
        <f t="shared" ca="1" si="516"/>
        <v/>
      </c>
      <c r="AV1006" s="53" t="str">
        <f t="shared" ca="1" si="517"/>
        <v/>
      </c>
      <c r="AW1006" t="str">
        <f t="shared" ca="1" si="518"/>
        <v/>
      </c>
      <c r="AX1006" s="121" t="str">
        <f t="shared" ca="1" si="519"/>
        <v/>
      </c>
      <c r="AY1006" s="53" t="str">
        <f t="shared" ca="1" si="520"/>
        <v/>
      </c>
      <c r="AZ1006" t="str">
        <f t="shared" ca="1" si="521"/>
        <v/>
      </c>
      <c r="BA1006" s="121" t="str">
        <f t="shared" ca="1" si="522"/>
        <v/>
      </c>
      <c r="BB1006" s="53" t="str">
        <f t="shared" ca="1" si="523"/>
        <v/>
      </c>
      <c r="BC1006" t="str">
        <f t="shared" ca="1" si="524"/>
        <v/>
      </c>
      <c r="BD1006" s="121" t="str">
        <f t="shared" ca="1" si="525"/>
        <v/>
      </c>
      <c r="BE1006" s="53" t="str">
        <f t="shared" ca="1" si="526"/>
        <v/>
      </c>
      <c r="BF1006" t="str">
        <f t="shared" ca="1" si="527"/>
        <v/>
      </c>
      <c r="BG1006" s="121" t="str">
        <f t="shared" ca="1" si="528"/>
        <v/>
      </c>
      <c r="BH1006" s="53" t="str">
        <f t="shared" ca="1" si="529"/>
        <v/>
      </c>
    </row>
    <row r="1007" spans="1:60" ht="15.75" thickBot="1" x14ac:dyDescent="0.3">
      <c r="A1007" s="48"/>
      <c r="B1007" s="48"/>
      <c r="C1007" s="48"/>
      <c r="D1007" s="48"/>
      <c r="E1007" s="48"/>
      <c r="F1007" s="48"/>
      <c r="G1007" s="48"/>
      <c r="H1007" s="48"/>
      <c r="I1007" s="48"/>
      <c r="J1007" s="220" t="str">
        <f>IF(ISBLANK($G1007),"",VLOOKUP($G1007,'Chp 3 - Condition Assessment'!$N$5:$R$1000,4,FALSE))</f>
        <v/>
      </c>
      <c r="K1007" s="105" t="str">
        <f>IF(ISBLANK($G1007),"",VLOOKUP($G1007,'Chp 3 - Condition Assessment'!$N$5:$R$1000,5,FALSE))</f>
        <v/>
      </c>
      <c r="L1007" s="32" t="str">
        <f t="shared" si="509"/>
        <v xml:space="preserve">  </v>
      </c>
      <c r="P1007" t="b">
        <f t="shared" si="504"/>
        <v>0</v>
      </c>
      <c r="Q1007" t="str">
        <f t="shared" si="506"/>
        <v/>
      </c>
      <c r="R1007" s="53" t="str">
        <f t="shared" si="531"/>
        <v/>
      </c>
      <c r="S1007" s="108" t="str">
        <f t="shared" si="532"/>
        <v/>
      </c>
      <c r="T1007" s="81" t="str">
        <f t="shared" si="533"/>
        <v/>
      </c>
      <c r="U1007" s="105" t="str">
        <f t="shared" ca="1" si="537"/>
        <v/>
      </c>
      <c r="V1007" s="105" t="str">
        <f t="shared" ca="1" si="537"/>
        <v/>
      </c>
      <c r="W1007" s="105" t="str">
        <f t="shared" ca="1" si="537"/>
        <v/>
      </c>
      <c r="X1007" s="105" t="str">
        <f t="shared" ca="1" si="537"/>
        <v/>
      </c>
      <c r="Y1007" s="105" t="str">
        <f t="shared" ca="1" si="537"/>
        <v/>
      </c>
      <c r="AB1007" s="111" t="str">
        <f t="shared" si="535"/>
        <v xml:space="preserve"> </v>
      </c>
      <c r="AC1007" s="135"/>
      <c r="AD1007" s="136"/>
      <c r="AE1007" s="118" t="str">
        <f t="shared" si="510"/>
        <v/>
      </c>
      <c r="AF1007" s="135"/>
      <c r="AG1007" s="136"/>
      <c r="AH1007" s="118" t="str">
        <f t="shared" si="511"/>
        <v/>
      </c>
      <c r="AI1007" s="135"/>
      <c r="AJ1007" s="136"/>
      <c r="AK1007" s="118" t="str">
        <f t="shared" si="512"/>
        <v/>
      </c>
      <c r="AL1007" s="135"/>
      <c r="AM1007" s="136"/>
      <c r="AN1007" s="118" t="str">
        <f t="shared" si="513"/>
        <v/>
      </c>
      <c r="AO1007" s="135"/>
      <c r="AP1007" s="136"/>
      <c r="AQ1007" s="118" t="str">
        <f t="shared" si="514"/>
        <v/>
      </c>
      <c r="AT1007" s="111" t="str">
        <f t="shared" si="515"/>
        <v xml:space="preserve"> </v>
      </c>
      <c r="AU1007" t="str">
        <f t="shared" ca="1" si="516"/>
        <v/>
      </c>
      <c r="AV1007" s="53" t="str">
        <f t="shared" ca="1" si="517"/>
        <v/>
      </c>
      <c r="AW1007" t="str">
        <f t="shared" ca="1" si="518"/>
        <v/>
      </c>
      <c r="AX1007" s="121" t="str">
        <f t="shared" ca="1" si="519"/>
        <v/>
      </c>
      <c r="AY1007" s="53" t="str">
        <f t="shared" ca="1" si="520"/>
        <v/>
      </c>
      <c r="AZ1007" t="str">
        <f t="shared" ca="1" si="521"/>
        <v/>
      </c>
      <c r="BA1007" s="121" t="str">
        <f t="shared" ca="1" si="522"/>
        <v/>
      </c>
      <c r="BB1007" s="53" t="str">
        <f t="shared" ca="1" si="523"/>
        <v/>
      </c>
      <c r="BC1007" t="str">
        <f t="shared" ca="1" si="524"/>
        <v/>
      </c>
      <c r="BD1007" s="121" t="str">
        <f t="shared" ca="1" si="525"/>
        <v/>
      </c>
      <c r="BE1007" s="53" t="str">
        <f t="shared" ca="1" si="526"/>
        <v/>
      </c>
      <c r="BF1007" t="str">
        <f t="shared" ca="1" si="527"/>
        <v/>
      </c>
      <c r="BG1007" s="121" t="str">
        <f t="shared" ca="1" si="528"/>
        <v/>
      </c>
      <c r="BH1007" s="53" t="str">
        <f t="shared" ca="1" si="529"/>
        <v/>
      </c>
    </row>
    <row r="1008" spans="1:60" ht="15.75" thickBot="1" x14ac:dyDescent="0.3">
      <c r="A1008" s="48"/>
      <c r="B1008" s="48"/>
      <c r="C1008" s="48"/>
      <c r="D1008" s="48"/>
      <c r="E1008" s="48"/>
      <c r="F1008" s="48"/>
      <c r="G1008" s="48"/>
      <c r="H1008" s="48"/>
      <c r="I1008" s="48"/>
      <c r="J1008" s="220" t="str">
        <f>IF(ISBLANK($G1008),"",VLOOKUP($G1008,'Chp 3 - Condition Assessment'!$N$5:$R$1000,4,FALSE))</f>
        <v/>
      </c>
      <c r="K1008" s="105" t="str">
        <f>IF(ISBLANK($G1008),"",VLOOKUP($G1008,'Chp 3 - Condition Assessment'!$N$5:$R$1000,5,FALSE))</f>
        <v/>
      </c>
      <c r="L1008" s="32" t="str">
        <f t="shared" si="509"/>
        <v xml:space="preserve">  </v>
      </c>
      <c r="P1008" t="b">
        <f t="shared" ref="P1008:P1026" si="538">IFERROR(OR(IF(ISBLANK(O1008),O1008="Grand Total"),"",COUNTIF(L:L,O1008)),"")</f>
        <v>0</v>
      </c>
      <c r="Q1008" t="str">
        <f t="shared" si="506"/>
        <v/>
      </c>
      <c r="R1008" s="53" t="str">
        <f t="shared" si="531"/>
        <v/>
      </c>
      <c r="S1008" s="108" t="str">
        <f t="shared" si="532"/>
        <v/>
      </c>
      <c r="T1008" s="81" t="str">
        <f t="shared" si="533"/>
        <v/>
      </c>
      <c r="U1008" s="105" t="str">
        <f t="shared" ca="1" si="537"/>
        <v/>
      </c>
      <c r="V1008" s="105" t="str">
        <f t="shared" ca="1" si="537"/>
        <v/>
      </c>
      <c r="W1008" s="105" t="str">
        <f t="shared" ca="1" si="537"/>
        <v/>
      </c>
      <c r="X1008" s="105" t="str">
        <f t="shared" ca="1" si="537"/>
        <v/>
      </c>
      <c r="Y1008" s="105" t="str">
        <f t="shared" ca="1" si="537"/>
        <v/>
      </c>
      <c r="AB1008" s="111" t="str">
        <f t="shared" si="535"/>
        <v xml:space="preserve"> </v>
      </c>
      <c r="AC1008" s="135"/>
      <c r="AD1008" s="136"/>
      <c r="AE1008" s="118" t="str">
        <f t="shared" si="510"/>
        <v/>
      </c>
      <c r="AF1008" s="135"/>
      <c r="AG1008" s="136"/>
      <c r="AH1008" s="118" t="str">
        <f t="shared" si="511"/>
        <v/>
      </c>
      <c r="AI1008" s="135"/>
      <c r="AJ1008" s="136"/>
      <c r="AK1008" s="118" t="str">
        <f t="shared" si="512"/>
        <v/>
      </c>
      <c r="AL1008" s="135"/>
      <c r="AM1008" s="136"/>
      <c r="AN1008" s="118" t="str">
        <f t="shared" si="513"/>
        <v/>
      </c>
      <c r="AO1008" s="135"/>
      <c r="AP1008" s="136"/>
      <c r="AQ1008" s="118" t="str">
        <f t="shared" si="514"/>
        <v/>
      </c>
      <c r="AT1008" s="111" t="str">
        <f t="shared" si="515"/>
        <v xml:space="preserve"> </v>
      </c>
      <c r="AU1008" t="str">
        <f t="shared" ca="1" si="516"/>
        <v/>
      </c>
      <c r="AV1008" s="53" t="str">
        <f t="shared" ca="1" si="517"/>
        <v/>
      </c>
      <c r="AW1008" t="str">
        <f t="shared" ca="1" si="518"/>
        <v/>
      </c>
      <c r="AX1008" s="121" t="str">
        <f t="shared" ca="1" si="519"/>
        <v/>
      </c>
      <c r="AY1008" s="53" t="str">
        <f t="shared" ca="1" si="520"/>
        <v/>
      </c>
      <c r="AZ1008" t="str">
        <f t="shared" ca="1" si="521"/>
        <v/>
      </c>
      <c r="BA1008" s="121" t="str">
        <f t="shared" ca="1" si="522"/>
        <v/>
      </c>
      <c r="BB1008" s="53" t="str">
        <f t="shared" ca="1" si="523"/>
        <v/>
      </c>
      <c r="BC1008" t="str">
        <f t="shared" ca="1" si="524"/>
        <v/>
      </c>
      <c r="BD1008" s="121" t="str">
        <f t="shared" ca="1" si="525"/>
        <v/>
      </c>
      <c r="BE1008" s="53" t="str">
        <f t="shared" ca="1" si="526"/>
        <v/>
      </c>
      <c r="BF1008" t="str">
        <f t="shared" ca="1" si="527"/>
        <v/>
      </c>
      <c r="BG1008" s="121" t="str">
        <f t="shared" ca="1" si="528"/>
        <v/>
      </c>
      <c r="BH1008" s="53" t="str">
        <f t="shared" ca="1" si="529"/>
        <v/>
      </c>
    </row>
    <row r="1009" spans="1:60" ht="15.75" thickBot="1" x14ac:dyDescent="0.3">
      <c r="A1009" s="48"/>
      <c r="B1009" s="48"/>
      <c r="C1009" s="48"/>
      <c r="D1009" s="48"/>
      <c r="E1009" s="48"/>
      <c r="F1009" s="48"/>
      <c r="G1009" s="48"/>
      <c r="H1009" s="48"/>
      <c r="I1009" s="48"/>
      <c r="J1009" s="220" t="str">
        <f>IF(ISBLANK($G1009),"",VLOOKUP($G1009,'Chp 3 - Condition Assessment'!$N$5:$R$1000,4,FALSE))</f>
        <v/>
      </c>
      <c r="K1009" s="105" t="str">
        <f>IF(ISBLANK($G1009),"",VLOOKUP($G1009,'Chp 3 - Condition Assessment'!$N$5:$R$1000,5,FALSE))</f>
        <v/>
      </c>
      <c r="L1009" s="32" t="str">
        <f t="shared" si="509"/>
        <v xml:space="preserve">  </v>
      </c>
      <c r="P1009" t="b">
        <f t="shared" si="538"/>
        <v>0</v>
      </c>
      <c r="Q1009" t="str">
        <f t="shared" si="506"/>
        <v/>
      </c>
      <c r="R1009" s="53" t="str">
        <f t="shared" si="531"/>
        <v/>
      </c>
      <c r="S1009" s="108" t="str">
        <f t="shared" si="532"/>
        <v/>
      </c>
      <c r="T1009" s="81" t="str">
        <f t="shared" si="533"/>
        <v/>
      </c>
      <c r="U1009" s="105" t="str">
        <f t="shared" ca="1" si="537"/>
        <v/>
      </c>
      <c r="V1009" s="105" t="str">
        <f t="shared" ca="1" si="537"/>
        <v/>
      </c>
      <c r="W1009" s="105" t="str">
        <f t="shared" ca="1" si="537"/>
        <v/>
      </c>
      <c r="X1009" s="105" t="str">
        <f t="shared" ca="1" si="537"/>
        <v/>
      </c>
      <c r="Y1009" s="105" t="str">
        <f t="shared" ca="1" si="537"/>
        <v/>
      </c>
      <c r="AB1009" s="111" t="str">
        <f t="shared" si="535"/>
        <v xml:space="preserve"> </v>
      </c>
      <c r="AC1009" s="135"/>
      <c r="AD1009" s="136"/>
      <c r="AE1009" s="118" t="str">
        <f t="shared" si="510"/>
        <v/>
      </c>
      <c r="AF1009" s="135"/>
      <c r="AG1009" s="136"/>
      <c r="AH1009" s="118" t="str">
        <f t="shared" si="511"/>
        <v/>
      </c>
      <c r="AI1009" s="135"/>
      <c r="AJ1009" s="136"/>
      <c r="AK1009" s="118" t="str">
        <f t="shared" si="512"/>
        <v/>
      </c>
      <c r="AL1009" s="135"/>
      <c r="AM1009" s="136"/>
      <c r="AN1009" s="118" t="str">
        <f t="shared" si="513"/>
        <v/>
      </c>
      <c r="AO1009" s="135"/>
      <c r="AP1009" s="136"/>
      <c r="AQ1009" s="118" t="str">
        <f t="shared" si="514"/>
        <v/>
      </c>
      <c r="AT1009" s="111" t="str">
        <f t="shared" si="515"/>
        <v xml:space="preserve"> </v>
      </c>
      <c r="AU1009" t="str">
        <f t="shared" ca="1" si="516"/>
        <v/>
      </c>
      <c r="AV1009" s="53" t="str">
        <f t="shared" ca="1" si="517"/>
        <v/>
      </c>
      <c r="AW1009" t="str">
        <f t="shared" ca="1" si="518"/>
        <v/>
      </c>
      <c r="AX1009" s="121" t="str">
        <f t="shared" ca="1" si="519"/>
        <v/>
      </c>
      <c r="AY1009" s="53" t="str">
        <f t="shared" ca="1" si="520"/>
        <v/>
      </c>
      <c r="AZ1009" t="str">
        <f t="shared" ca="1" si="521"/>
        <v/>
      </c>
      <c r="BA1009" s="121" t="str">
        <f t="shared" ca="1" si="522"/>
        <v/>
      </c>
      <c r="BB1009" s="53" t="str">
        <f t="shared" ca="1" si="523"/>
        <v/>
      </c>
      <c r="BC1009" t="str">
        <f t="shared" ca="1" si="524"/>
        <v/>
      </c>
      <c r="BD1009" s="121" t="str">
        <f t="shared" ca="1" si="525"/>
        <v/>
      </c>
      <c r="BE1009" s="53" t="str">
        <f t="shared" ca="1" si="526"/>
        <v/>
      </c>
      <c r="BF1009" t="str">
        <f t="shared" ca="1" si="527"/>
        <v/>
      </c>
      <c r="BG1009" s="121" t="str">
        <f t="shared" ca="1" si="528"/>
        <v/>
      </c>
      <c r="BH1009" s="53" t="str">
        <f t="shared" ca="1" si="529"/>
        <v/>
      </c>
    </row>
    <row r="1010" spans="1:60" ht="15.75" thickBot="1" x14ac:dyDescent="0.3">
      <c r="A1010" s="48"/>
      <c r="B1010" s="48"/>
      <c r="C1010" s="48"/>
      <c r="D1010" s="48"/>
      <c r="E1010" s="48"/>
      <c r="F1010" s="48"/>
      <c r="G1010" s="48"/>
      <c r="H1010" s="48"/>
      <c r="I1010" s="48"/>
      <c r="J1010" s="220" t="str">
        <f>IF(ISBLANK($G1010),"",VLOOKUP($G1010,'Chp 3 - Condition Assessment'!$N$5:$R$1000,4,FALSE))</f>
        <v/>
      </c>
      <c r="K1010" s="105" t="str">
        <f>IF(ISBLANK($G1010),"",VLOOKUP($G1010,'Chp 3 - Condition Assessment'!$N$5:$R$1000,5,FALSE))</f>
        <v/>
      </c>
      <c r="L1010" s="32" t="str">
        <f t="shared" si="509"/>
        <v xml:space="preserve">  </v>
      </c>
      <c r="P1010" t="b">
        <f t="shared" si="538"/>
        <v>0</v>
      </c>
      <c r="Q1010" t="str">
        <f t="shared" si="506"/>
        <v/>
      </c>
      <c r="R1010" s="53" t="str">
        <f t="shared" si="531"/>
        <v/>
      </c>
      <c r="S1010" s="108" t="str">
        <f t="shared" si="532"/>
        <v/>
      </c>
      <c r="T1010" s="81" t="str">
        <f t="shared" si="533"/>
        <v/>
      </c>
      <c r="U1010" s="105" t="str">
        <f t="shared" ca="1" si="537"/>
        <v/>
      </c>
      <c r="V1010" s="105" t="str">
        <f t="shared" ca="1" si="537"/>
        <v/>
      </c>
      <c r="W1010" s="105" t="str">
        <f t="shared" ca="1" si="537"/>
        <v/>
      </c>
      <c r="X1010" s="105" t="str">
        <f t="shared" ca="1" si="537"/>
        <v/>
      </c>
      <c r="Y1010" s="105" t="str">
        <f t="shared" ca="1" si="537"/>
        <v/>
      </c>
      <c r="AB1010" s="111" t="str">
        <f t="shared" si="535"/>
        <v xml:space="preserve"> </v>
      </c>
      <c r="AC1010" s="135"/>
      <c r="AD1010" s="136"/>
      <c r="AE1010" s="118" t="str">
        <f t="shared" si="510"/>
        <v/>
      </c>
      <c r="AF1010" s="135"/>
      <c r="AG1010" s="136"/>
      <c r="AH1010" s="118" t="str">
        <f t="shared" si="511"/>
        <v/>
      </c>
      <c r="AI1010" s="135"/>
      <c r="AJ1010" s="136"/>
      <c r="AK1010" s="118" t="str">
        <f t="shared" si="512"/>
        <v/>
      </c>
      <c r="AL1010" s="135"/>
      <c r="AM1010" s="136"/>
      <c r="AN1010" s="118" t="str">
        <f t="shared" si="513"/>
        <v/>
      </c>
      <c r="AO1010" s="135"/>
      <c r="AP1010" s="136"/>
      <c r="AQ1010" s="118" t="str">
        <f t="shared" si="514"/>
        <v/>
      </c>
      <c r="AT1010" s="111" t="str">
        <f t="shared" si="515"/>
        <v xml:space="preserve"> </v>
      </c>
      <c r="AU1010" t="str">
        <f t="shared" ca="1" si="516"/>
        <v/>
      </c>
      <c r="AV1010" s="53" t="str">
        <f t="shared" ca="1" si="517"/>
        <v/>
      </c>
      <c r="AW1010" t="str">
        <f t="shared" ca="1" si="518"/>
        <v/>
      </c>
      <c r="AX1010" s="121" t="str">
        <f t="shared" ca="1" si="519"/>
        <v/>
      </c>
      <c r="AY1010" s="53" t="str">
        <f t="shared" ca="1" si="520"/>
        <v/>
      </c>
      <c r="AZ1010" t="str">
        <f t="shared" ca="1" si="521"/>
        <v/>
      </c>
      <c r="BA1010" s="121" t="str">
        <f t="shared" ca="1" si="522"/>
        <v/>
      </c>
      <c r="BB1010" s="53" t="str">
        <f t="shared" ca="1" si="523"/>
        <v/>
      </c>
      <c r="BC1010" t="str">
        <f t="shared" ca="1" si="524"/>
        <v/>
      </c>
      <c r="BD1010" s="121" t="str">
        <f t="shared" ca="1" si="525"/>
        <v/>
      </c>
      <c r="BE1010" s="53" t="str">
        <f t="shared" ca="1" si="526"/>
        <v/>
      </c>
      <c r="BF1010" t="str">
        <f t="shared" ca="1" si="527"/>
        <v/>
      </c>
      <c r="BG1010" s="121" t="str">
        <f t="shared" ca="1" si="528"/>
        <v/>
      </c>
      <c r="BH1010" s="53" t="str">
        <f t="shared" ca="1" si="529"/>
        <v/>
      </c>
    </row>
    <row r="1011" spans="1:60" ht="15.75" thickBot="1" x14ac:dyDescent="0.3">
      <c r="A1011" s="48"/>
      <c r="B1011" s="48"/>
      <c r="C1011" s="48"/>
      <c r="D1011" s="48"/>
      <c r="E1011" s="48"/>
      <c r="F1011" s="48"/>
      <c r="G1011" s="48"/>
      <c r="H1011" s="48"/>
      <c r="I1011" s="48"/>
      <c r="J1011" s="220" t="str">
        <f>IF(ISBLANK($G1011),"",VLOOKUP($G1011,'Chp 3 - Condition Assessment'!$N$5:$R$1000,4,FALSE))</f>
        <v/>
      </c>
      <c r="K1011" s="105" t="str">
        <f>IF(ISBLANK($G1011),"",VLOOKUP($G1011,'Chp 3 - Condition Assessment'!$N$5:$R$1000,5,FALSE))</f>
        <v/>
      </c>
      <c r="L1011" s="32" t="str">
        <f t="shared" si="509"/>
        <v xml:space="preserve">  </v>
      </c>
      <c r="P1011" t="b">
        <f t="shared" si="538"/>
        <v>0</v>
      </c>
      <c r="Q1011" t="str">
        <f t="shared" si="506"/>
        <v/>
      </c>
      <c r="R1011" s="53" t="str">
        <f t="shared" si="531"/>
        <v/>
      </c>
      <c r="S1011" s="108" t="str">
        <f t="shared" si="532"/>
        <v/>
      </c>
      <c r="T1011" s="81" t="str">
        <f t="shared" si="533"/>
        <v/>
      </c>
      <c r="U1011" s="105" t="str">
        <f t="shared" ca="1" si="537"/>
        <v/>
      </c>
      <c r="V1011" s="105" t="str">
        <f t="shared" ca="1" si="537"/>
        <v/>
      </c>
      <c r="W1011" s="105" t="str">
        <f t="shared" ca="1" si="537"/>
        <v/>
      </c>
      <c r="X1011" s="105" t="str">
        <f t="shared" ca="1" si="537"/>
        <v/>
      </c>
      <c r="Y1011" s="105" t="str">
        <f t="shared" ca="1" si="537"/>
        <v/>
      </c>
      <c r="AB1011" s="111" t="str">
        <f t="shared" si="535"/>
        <v xml:space="preserve"> </v>
      </c>
      <c r="AC1011" s="135"/>
      <c r="AD1011" s="136"/>
      <c r="AE1011" s="118" t="str">
        <f t="shared" si="510"/>
        <v/>
      </c>
      <c r="AF1011" s="135"/>
      <c r="AG1011" s="136"/>
      <c r="AH1011" s="118" t="str">
        <f t="shared" si="511"/>
        <v/>
      </c>
      <c r="AI1011" s="135"/>
      <c r="AJ1011" s="136"/>
      <c r="AK1011" s="118" t="str">
        <f t="shared" si="512"/>
        <v/>
      </c>
      <c r="AL1011" s="135"/>
      <c r="AM1011" s="136"/>
      <c r="AN1011" s="118" t="str">
        <f t="shared" si="513"/>
        <v/>
      </c>
      <c r="AO1011" s="135"/>
      <c r="AP1011" s="136"/>
      <c r="AQ1011" s="118" t="str">
        <f t="shared" si="514"/>
        <v/>
      </c>
      <c r="AT1011" s="111" t="str">
        <f t="shared" si="515"/>
        <v xml:space="preserve"> </v>
      </c>
      <c r="AU1011" t="str">
        <f t="shared" ca="1" si="516"/>
        <v/>
      </c>
      <c r="AV1011" s="53" t="str">
        <f t="shared" ca="1" si="517"/>
        <v/>
      </c>
      <c r="AW1011" t="str">
        <f t="shared" ca="1" si="518"/>
        <v/>
      </c>
      <c r="AX1011" s="121" t="str">
        <f t="shared" ca="1" si="519"/>
        <v/>
      </c>
      <c r="AY1011" s="53" t="str">
        <f t="shared" ca="1" si="520"/>
        <v/>
      </c>
      <c r="AZ1011" t="str">
        <f t="shared" ca="1" si="521"/>
        <v/>
      </c>
      <c r="BA1011" s="121" t="str">
        <f t="shared" ca="1" si="522"/>
        <v/>
      </c>
      <c r="BB1011" s="53" t="str">
        <f t="shared" ca="1" si="523"/>
        <v/>
      </c>
      <c r="BC1011" t="str">
        <f t="shared" ca="1" si="524"/>
        <v/>
      </c>
      <c r="BD1011" s="121" t="str">
        <f t="shared" ca="1" si="525"/>
        <v/>
      </c>
      <c r="BE1011" s="53" t="str">
        <f t="shared" ca="1" si="526"/>
        <v/>
      </c>
      <c r="BF1011" t="str">
        <f t="shared" ca="1" si="527"/>
        <v/>
      </c>
      <c r="BG1011" s="121" t="str">
        <f t="shared" ca="1" si="528"/>
        <v/>
      </c>
      <c r="BH1011" s="53" t="str">
        <f t="shared" ca="1" si="529"/>
        <v/>
      </c>
    </row>
    <row r="1012" spans="1:60" ht="15.75" thickBot="1" x14ac:dyDescent="0.3">
      <c r="A1012" s="48"/>
      <c r="B1012" s="48"/>
      <c r="C1012" s="48"/>
      <c r="D1012" s="48"/>
      <c r="E1012" s="48"/>
      <c r="F1012" s="48"/>
      <c r="G1012" s="48"/>
      <c r="H1012" s="48"/>
      <c r="I1012" s="48"/>
      <c r="J1012" s="220" t="str">
        <f>IF(ISBLANK($G1012),"",VLOOKUP($G1012,'Chp 3 - Condition Assessment'!$N$5:$R$1000,4,FALSE))</f>
        <v/>
      </c>
      <c r="K1012" s="105" t="str">
        <f>IF(ISBLANK($G1012),"",VLOOKUP($G1012,'Chp 3 - Condition Assessment'!$N$5:$R$1000,5,FALSE))</f>
        <v/>
      </c>
      <c r="L1012" s="32" t="str">
        <f t="shared" si="509"/>
        <v xml:space="preserve">  </v>
      </c>
      <c r="P1012" t="b">
        <f t="shared" si="538"/>
        <v>0</v>
      </c>
      <c r="Q1012" t="str">
        <f t="shared" si="506"/>
        <v/>
      </c>
      <c r="R1012" s="53" t="str">
        <f t="shared" si="531"/>
        <v/>
      </c>
      <c r="S1012" s="108" t="str">
        <f t="shared" si="532"/>
        <v/>
      </c>
      <c r="T1012" s="81" t="str">
        <f t="shared" si="533"/>
        <v/>
      </c>
      <c r="U1012" s="105" t="str">
        <f t="shared" ca="1" si="537"/>
        <v/>
      </c>
      <c r="V1012" s="105" t="str">
        <f t="shared" ca="1" si="537"/>
        <v/>
      </c>
      <c r="W1012" s="105" t="str">
        <f t="shared" ca="1" si="537"/>
        <v/>
      </c>
      <c r="X1012" s="105" t="str">
        <f t="shared" ca="1" si="537"/>
        <v/>
      </c>
      <c r="Y1012" s="105" t="str">
        <f t="shared" ca="1" si="537"/>
        <v/>
      </c>
      <c r="AB1012" s="111" t="str">
        <f t="shared" si="535"/>
        <v xml:space="preserve"> </v>
      </c>
      <c r="AC1012" s="135"/>
      <c r="AD1012" s="136"/>
      <c r="AE1012" s="118" t="str">
        <f t="shared" si="510"/>
        <v/>
      </c>
      <c r="AF1012" s="135"/>
      <c r="AG1012" s="136"/>
      <c r="AH1012" s="118" t="str">
        <f t="shared" si="511"/>
        <v/>
      </c>
      <c r="AI1012" s="135"/>
      <c r="AJ1012" s="136"/>
      <c r="AK1012" s="118" t="str">
        <f t="shared" si="512"/>
        <v/>
      </c>
      <c r="AL1012" s="135"/>
      <c r="AM1012" s="136"/>
      <c r="AN1012" s="118" t="str">
        <f t="shared" si="513"/>
        <v/>
      </c>
      <c r="AO1012" s="135"/>
      <c r="AP1012" s="136"/>
      <c r="AQ1012" s="118" t="str">
        <f t="shared" si="514"/>
        <v/>
      </c>
      <c r="AT1012" s="111" t="str">
        <f t="shared" si="515"/>
        <v xml:space="preserve"> </v>
      </c>
      <c r="AU1012" t="str">
        <f t="shared" ca="1" si="516"/>
        <v/>
      </c>
      <c r="AV1012" s="53" t="str">
        <f t="shared" ca="1" si="517"/>
        <v/>
      </c>
      <c r="AW1012" t="str">
        <f t="shared" ca="1" si="518"/>
        <v/>
      </c>
      <c r="AX1012" s="121" t="str">
        <f t="shared" ca="1" si="519"/>
        <v/>
      </c>
      <c r="AY1012" s="53" t="str">
        <f t="shared" ca="1" si="520"/>
        <v/>
      </c>
      <c r="AZ1012" t="str">
        <f t="shared" ca="1" si="521"/>
        <v/>
      </c>
      <c r="BA1012" s="121" t="str">
        <f t="shared" ca="1" si="522"/>
        <v/>
      </c>
      <c r="BB1012" s="53" t="str">
        <f t="shared" ca="1" si="523"/>
        <v/>
      </c>
      <c r="BC1012" t="str">
        <f t="shared" ca="1" si="524"/>
        <v/>
      </c>
      <c r="BD1012" s="121" t="str">
        <f t="shared" ca="1" si="525"/>
        <v/>
      </c>
      <c r="BE1012" s="53" t="str">
        <f t="shared" ca="1" si="526"/>
        <v/>
      </c>
      <c r="BF1012" t="str">
        <f t="shared" ca="1" si="527"/>
        <v/>
      </c>
      <c r="BG1012" s="121" t="str">
        <f t="shared" ca="1" si="528"/>
        <v/>
      </c>
      <c r="BH1012" s="53" t="str">
        <f t="shared" ca="1" si="529"/>
        <v/>
      </c>
    </row>
    <row r="1013" spans="1:60" ht="15.75" thickBot="1" x14ac:dyDescent="0.3">
      <c r="A1013" s="48"/>
      <c r="B1013" s="48"/>
      <c r="C1013" s="48"/>
      <c r="D1013" s="48"/>
      <c r="E1013" s="48"/>
      <c r="F1013" s="48"/>
      <c r="G1013" s="48"/>
      <c r="H1013" s="48"/>
      <c r="I1013" s="48"/>
      <c r="J1013" s="220" t="str">
        <f>IF(ISBLANK($G1013),"",VLOOKUP($G1013,'Chp 3 - Condition Assessment'!$N$5:$R$1000,4,FALSE))</f>
        <v/>
      </c>
      <c r="K1013" s="105" t="str">
        <f>IF(ISBLANK($G1013),"",VLOOKUP($G1013,'Chp 3 - Condition Assessment'!$N$5:$R$1000,5,FALSE))</f>
        <v/>
      </c>
      <c r="L1013" s="32" t="str">
        <f t="shared" si="509"/>
        <v xml:space="preserve">  </v>
      </c>
      <c r="P1013" t="b">
        <f t="shared" si="538"/>
        <v>0</v>
      </c>
      <c r="Q1013" t="str">
        <f t="shared" si="506"/>
        <v/>
      </c>
      <c r="R1013" s="53" t="str">
        <f t="shared" si="531"/>
        <v/>
      </c>
      <c r="S1013" s="108" t="str">
        <f t="shared" si="532"/>
        <v/>
      </c>
      <c r="T1013" s="81" t="str">
        <f t="shared" si="533"/>
        <v/>
      </c>
      <c r="U1013" s="105" t="str">
        <f t="shared" ca="1" si="537"/>
        <v/>
      </c>
      <c r="V1013" s="105" t="str">
        <f t="shared" ca="1" si="537"/>
        <v/>
      </c>
      <c r="W1013" s="105" t="str">
        <f t="shared" ca="1" si="537"/>
        <v/>
      </c>
      <c r="X1013" s="105" t="str">
        <f t="shared" ca="1" si="537"/>
        <v/>
      </c>
      <c r="Y1013" s="105" t="str">
        <f t="shared" ca="1" si="537"/>
        <v/>
      </c>
      <c r="AB1013" s="111" t="str">
        <f t="shared" si="535"/>
        <v xml:space="preserve"> </v>
      </c>
      <c r="AC1013" s="135"/>
      <c r="AD1013" s="136"/>
      <c r="AE1013" s="118" t="str">
        <f t="shared" si="510"/>
        <v/>
      </c>
      <c r="AF1013" s="135"/>
      <c r="AG1013" s="136"/>
      <c r="AH1013" s="118" t="str">
        <f t="shared" si="511"/>
        <v/>
      </c>
      <c r="AI1013" s="135"/>
      <c r="AJ1013" s="136"/>
      <c r="AK1013" s="118" t="str">
        <f t="shared" si="512"/>
        <v/>
      </c>
      <c r="AL1013" s="135"/>
      <c r="AM1013" s="136"/>
      <c r="AN1013" s="118" t="str">
        <f t="shared" si="513"/>
        <v/>
      </c>
      <c r="AO1013" s="135"/>
      <c r="AP1013" s="136"/>
      <c r="AQ1013" s="118" t="str">
        <f t="shared" si="514"/>
        <v/>
      </c>
      <c r="AT1013" s="111" t="str">
        <f t="shared" si="515"/>
        <v xml:space="preserve"> </v>
      </c>
      <c r="AU1013" t="str">
        <f t="shared" ca="1" si="516"/>
        <v/>
      </c>
      <c r="AV1013" s="53" t="str">
        <f t="shared" ca="1" si="517"/>
        <v/>
      </c>
      <c r="AW1013" t="str">
        <f t="shared" ca="1" si="518"/>
        <v/>
      </c>
      <c r="AX1013" s="121" t="str">
        <f t="shared" ca="1" si="519"/>
        <v/>
      </c>
      <c r="AY1013" s="53" t="str">
        <f t="shared" ca="1" si="520"/>
        <v/>
      </c>
      <c r="AZ1013" t="str">
        <f t="shared" ca="1" si="521"/>
        <v/>
      </c>
      <c r="BA1013" s="121" t="str">
        <f t="shared" ca="1" si="522"/>
        <v/>
      </c>
      <c r="BB1013" s="53" t="str">
        <f t="shared" ca="1" si="523"/>
        <v/>
      </c>
      <c r="BC1013" t="str">
        <f t="shared" ca="1" si="524"/>
        <v/>
      </c>
      <c r="BD1013" s="121" t="str">
        <f t="shared" ca="1" si="525"/>
        <v/>
      </c>
      <c r="BE1013" s="53" t="str">
        <f t="shared" ca="1" si="526"/>
        <v/>
      </c>
      <c r="BF1013" t="str">
        <f t="shared" ca="1" si="527"/>
        <v/>
      </c>
      <c r="BG1013" s="121" t="str">
        <f t="shared" ca="1" si="528"/>
        <v/>
      </c>
      <c r="BH1013" s="53" t="str">
        <f t="shared" ca="1" si="529"/>
        <v/>
      </c>
    </row>
    <row r="1014" spans="1:60" ht="15.75" thickBot="1" x14ac:dyDescent="0.3">
      <c r="A1014" s="48"/>
      <c r="B1014" s="48"/>
      <c r="C1014" s="48"/>
      <c r="D1014" s="48"/>
      <c r="E1014" s="48"/>
      <c r="F1014" s="48"/>
      <c r="G1014" s="48"/>
      <c r="H1014" s="48"/>
      <c r="I1014" s="48"/>
      <c r="J1014" s="220" t="str">
        <f>IF(ISBLANK($G1014),"",VLOOKUP($G1014,'Chp 3 - Condition Assessment'!$N$5:$R$1000,4,FALSE))</f>
        <v/>
      </c>
      <c r="K1014" s="105" t="str">
        <f>IF(ISBLANK($G1014),"",VLOOKUP($G1014,'Chp 3 - Condition Assessment'!$N$5:$R$1000,5,FALSE))</f>
        <v/>
      </c>
      <c r="L1014" s="32" t="str">
        <f t="shared" si="509"/>
        <v xml:space="preserve">  </v>
      </c>
      <c r="P1014" t="b">
        <f t="shared" si="538"/>
        <v>0</v>
      </c>
      <c r="Q1014" t="str">
        <f t="shared" si="506"/>
        <v/>
      </c>
      <c r="R1014" s="53" t="str">
        <f t="shared" si="531"/>
        <v/>
      </c>
      <c r="S1014" s="108" t="str">
        <f t="shared" si="532"/>
        <v/>
      </c>
      <c r="T1014" s="81" t="str">
        <f t="shared" si="533"/>
        <v/>
      </c>
      <c r="U1014" s="105" t="str">
        <f t="shared" ca="1" si="537"/>
        <v/>
      </c>
      <c r="V1014" s="105" t="str">
        <f t="shared" ca="1" si="537"/>
        <v/>
      </c>
      <c r="W1014" s="105" t="str">
        <f t="shared" ca="1" si="537"/>
        <v/>
      </c>
      <c r="X1014" s="105" t="str">
        <f t="shared" ca="1" si="537"/>
        <v/>
      </c>
      <c r="Y1014" s="105" t="str">
        <f t="shared" ca="1" si="537"/>
        <v/>
      </c>
      <c r="AB1014" s="111" t="str">
        <f t="shared" si="535"/>
        <v xml:space="preserve"> </v>
      </c>
      <c r="AC1014" s="135"/>
      <c r="AD1014" s="136"/>
      <c r="AE1014" s="118" t="str">
        <f t="shared" si="510"/>
        <v/>
      </c>
      <c r="AF1014" s="135"/>
      <c r="AG1014" s="136"/>
      <c r="AH1014" s="118" t="str">
        <f t="shared" si="511"/>
        <v/>
      </c>
      <c r="AI1014" s="135"/>
      <c r="AJ1014" s="136"/>
      <c r="AK1014" s="118" t="str">
        <f t="shared" si="512"/>
        <v/>
      </c>
      <c r="AL1014" s="135"/>
      <c r="AM1014" s="136"/>
      <c r="AN1014" s="118" t="str">
        <f t="shared" si="513"/>
        <v/>
      </c>
      <c r="AO1014" s="135"/>
      <c r="AP1014" s="136"/>
      <c r="AQ1014" s="118" t="str">
        <f t="shared" si="514"/>
        <v/>
      </c>
      <c r="AT1014" s="111" t="str">
        <f t="shared" si="515"/>
        <v xml:space="preserve"> </v>
      </c>
      <c r="AU1014" t="str">
        <f t="shared" ca="1" si="516"/>
        <v/>
      </c>
      <c r="AV1014" s="53" t="str">
        <f t="shared" ca="1" si="517"/>
        <v/>
      </c>
      <c r="AW1014" t="str">
        <f t="shared" ca="1" si="518"/>
        <v/>
      </c>
      <c r="AX1014" s="121" t="str">
        <f t="shared" ca="1" si="519"/>
        <v/>
      </c>
      <c r="AY1014" s="53" t="str">
        <f t="shared" ca="1" si="520"/>
        <v/>
      </c>
      <c r="AZ1014" t="str">
        <f t="shared" ca="1" si="521"/>
        <v/>
      </c>
      <c r="BA1014" s="121" t="str">
        <f t="shared" ca="1" si="522"/>
        <v/>
      </c>
      <c r="BB1014" s="53" t="str">
        <f t="shared" ca="1" si="523"/>
        <v/>
      </c>
      <c r="BC1014" t="str">
        <f t="shared" ca="1" si="524"/>
        <v/>
      </c>
      <c r="BD1014" s="121" t="str">
        <f t="shared" ca="1" si="525"/>
        <v/>
      </c>
      <c r="BE1014" s="53" t="str">
        <f t="shared" ca="1" si="526"/>
        <v/>
      </c>
      <c r="BF1014" t="str">
        <f t="shared" ca="1" si="527"/>
        <v/>
      </c>
      <c r="BG1014" s="121" t="str">
        <f t="shared" ca="1" si="528"/>
        <v/>
      </c>
      <c r="BH1014" s="53" t="str">
        <f t="shared" ca="1" si="529"/>
        <v/>
      </c>
    </row>
    <row r="1015" spans="1:60" ht="15.75" thickBot="1" x14ac:dyDescent="0.3">
      <c r="A1015" s="48"/>
      <c r="B1015" s="48"/>
      <c r="C1015" s="48"/>
      <c r="D1015" s="48"/>
      <c r="E1015" s="48"/>
      <c r="F1015" s="48"/>
      <c r="G1015" s="48"/>
      <c r="H1015" s="48"/>
      <c r="I1015" s="48"/>
      <c r="J1015" s="220" t="str">
        <f>IF(ISBLANK($G1015),"",VLOOKUP($G1015,'Chp 3 - Condition Assessment'!$N$5:$R$1000,4,FALSE))</f>
        <v/>
      </c>
      <c r="K1015" s="105" t="str">
        <f>IF(ISBLANK($G1015),"",VLOOKUP($G1015,'Chp 3 - Condition Assessment'!$N$5:$R$1000,5,FALSE))</f>
        <v/>
      </c>
      <c r="L1015" s="32" t="str">
        <f t="shared" si="509"/>
        <v xml:space="preserve">  </v>
      </c>
      <c r="P1015" t="b">
        <f t="shared" si="538"/>
        <v>0</v>
      </c>
      <c r="Q1015" t="str">
        <f t="shared" si="506"/>
        <v/>
      </c>
      <c r="R1015" s="53" t="str">
        <f t="shared" si="531"/>
        <v/>
      </c>
      <c r="S1015" s="108" t="str">
        <f t="shared" si="532"/>
        <v/>
      </c>
      <c r="T1015" s="81" t="str">
        <f t="shared" si="533"/>
        <v/>
      </c>
      <c r="U1015" s="105" t="str">
        <f t="shared" ca="1" si="537"/>
        <v/>
      </c>
      <c r="V1015" s="105" t="str">
        <f t="shared" ca="1" si="537"/>
        <v/>
      </c>
      <c r="W1015" s="105" t="str">
        <f t="shared" ca="1" si="537"/>
        <v/>
      </c>
      <c r="X1015" s="105" t="str">
        <f t="shared" ca="1" si="537"/>
        <v/>
      </c>
      <c r="Y1015" s="105" t="str">
        <f t="shared" ca="1" si="537"/>
        <v/>
      </c>
      <c r="AB1015" s="111" t="str">
        <f t="shared" si="535"/>
        <v xml:space="preserve"> </v>
      </c>
      <c r="AC1015" s="135"/>
      <c r="AD1015" s="136"/>
      <c r="AE1015" s="118" t="str">
        <f t="shared" si="510"/>
        <v/>
      </c>
      <c r="AF1015" s="135"/>
      <c r="AG1015" s="136"/>
      <c r="AH1015" s="118" t="str">
        <f t="shared" si="511"/>
        <v/>
      </c>
      <c r="AI1015" s="135"/>
      <c r="AJ1015" s="136"/>
      <c r="AK1015" s="118" t="str">
        <f t="shared" si="512"/>
        <v/>
      </c>
      <c r="AL1015" s="135"/>
      <c r="AM1015" s="136"/>
      <c r="AN1015" s="118" t="str">
        <f t="shared" si="513"/>
        <v/>
      </c>
      <c r="AO1015" s="135"/>
      <c r="AP1015" s="136"/>
      <c r="AQ1015" s="118" t="str">
        <f t="shared" si="514"/>
        <v/>
      </c>
      <c r="AT1015" s="111" t="str">
        <f t="shared" si="515"/>
        <v xml:space="preserve"> </v>
      </c>
      <c r="AU1015" t="str">
        <f t="shared" ca="1" si="516"/>
        <v/>
      </c>
      <c r="AV1015" s="53" t="str">
        <f t="shared" ca="1" si="517"/>
        <v/>
      </c>
      <c r="AW1015" t="str">
        <f t="shared" ca="1" si="518"/>
        <v/>
      </c>
      <c r="AX1015" s="121" t="str">
        <f t="shared" ca="1" si="519"/>
        <v/>
      </c>
      <c r="AY1015" s="53" t="str">
        <f t="shared" ca="1" si="520"/>
        <v/>
      </c>
      <c r="AZ1015" t="str">
        <f t="shared" ca="1" si="521"/>
        <v/>
      </c>
      <c r="BA1015" s="121" t="str">
        <f t="shared" ca="1" si="522"/>
        <v/>
      </c>
      <c r="BB1015" s="53" t="str">
        <f t="shared" ca="1" si="523"/>
        <v/>
      </c>
      <c r="BC1015" t="str">
        <f t="shared" ca="1" si="524"/>
        <v/>
      </c>
      <c r="BD1015" s="121" t="str">
        <f t="shared" ca="1" si="525"/>
        <v/>
      </c>
      <c r="BE1015" s="53" t="str">
        <f t="shared" ca="1" si="526"/>
        <v/>
      </c>
      <c r="BF1015" t="str">
        <f t="shared" ca="1" si="527"/>
        <v/>
      </c>
      <c r="BG1015" s="121" t="str">
        <f t="shared" ca="1" si="528"/>
        <v/>
      </c>
      <c r="BH1015" s="53" t="str">
        <f t="shared" ca="1" si="529"/>
        <v/>
      </c>
    </row>
    <row r="1016" spans="1:60" ht="15.75" thickBot="1" x14ac:dyDescent="0.3">
      <c r="A1016" s="48"/>
      <c r="B1016" s="48"/>
      <c r="C1016" s="48"/>
      <c r="D1016" s="48"/>
      <c r="E1016" s="48"/>
      <c r="F1016" s="48"/>
      <c r="G1016" s="48"/>
      <c r="H1016" s="48"/>
      <c r="I1016" s="48"/>
      <c r="J1016" s="220" t="str">
        <f>IF(ISBLANK($G1016),"",VLOOKUP($G1016,'Chp 3 - Condition Assessment'!$N$5:$R$1000,4,FALSE))</f>
        <v/>
      </c>
      <c r="K1016" s="105" t="str">
        <f>IF(ISBLANK($G1016),"",VLOOKUP($G1016,'Chp 3 - Condition Assessment'!$N$5:$R$1000,5,FALSE))</f>
        <v/>
      </c>
      <c r="L1016" s="32" t="str">
        <f t="shared" si="509"/>
        <v xml:space="preserve">  </v>
      </c>
      <c r="P1016" t="b">
        <f t="shared" si="538"/>
        <v>0</v>
      </c>
      <c r="Q1016" t="str">
        <f t="shared" si="506"/>
        <v/>
      </c>
      <c r="R1016" s="53" t="str">
        <f t="shared" si="531"/>
        <v/>
      </c>
      <c r="S1016" s="108" t="str">
        <f t="shared" si="532"/>
        <v/>
      </c>
      <c r="T1016" s="81" t="str">
        <f t="shared" si="533"/>
        <v/>
      </c>
      <c r="U1016" s="105" t="str">
        <f t="shared" ref="U1016:Y1026" ca="1" si="539">IFERROR(IF((U$10-$S1016)&lt;=$T1016,$Q1016,0),"")</f>
        <v/>
      </c>
      <c r="V1016" s="105" t="str">
        <f t="shared" ca="1" si="539"/>
        <v/>
      </c>
      <c r="W1016" s="105" t="str">
        <f t="shared" ca="1" si="539"/>
        <v/>
      </c>
      <c r="X1016" s="105" t="str">
        <f t="shared" ca="1" si="539"/>
        <v/>
      </c>
      <c r="Y1016" s="105" t="str">
        <f t="shared" ca="1" si="539"/>
        <v/>
      </c>
      <c r="AB1016" s="111" t="str">
        <f t="shared" si="535"/>
        <v xml:space="preserve"> </v>
      </c>
      <c r="AC1016" s="135"/>
      <c r="AD1016" s="136"/>
      <c r="AE1016" s="118" t="str">
        <f t="shared" si="510"/>
        <v/>
      </c>
      <c r="AF1016" s="135"/>
      <c r="AG1016" s="136"/>
      <c r="AH1016" s="118" t="str">
        <f t="shared" si="511"/>
        <v/>
      </c>
      <c r="AI1016" s="135"/>
      <c r="AJ1016" s="136"/>
      <c r="AK1016" s="118" t="str">
        <f t="shared" si="512"/>
        <v/>
      </c>
      <c r="AL1016" s="135"/>
      <c r="AM1016" s="136"/>
      <c r="AN1016" s="118" t="str">
        <f t="shared" si="513"/>
        <v/>
      </c>
      <c r="AO1016" s="135"/>
      <c r="AP1016" s="136"/>
      <c r="AQ1016" s="118" t="str">
        <f t="shared" si="514"/>
        <v/>
      </c>
      <c r="AT1016" s="111" t="str">
        <f t="shared" si="515"/>
        <v xml:space="preserve"> </v>
      </c>
      <c r="AU1016" t="str">
        <f t="shared" ca="1" si="516"/>
        <v/>
      </c>
      <c r="AV1016" s="53" t="str">
        <f t="shared" ca="1" si="517"/>
        <v/>
      </c>
      <c r="AW1016" t="str">
        <f t="shared" ca="1" si="518"/>
        <v/>
      </c>
      <c r="AX1016" s="121" t="str">
        <f t="shared" ca="1" si="519"/>
        <v/>
      </c>
      <c r="AY1016" s="53" t="str">
        <f t="shared" ca="1" si="520"/>
        <v/>
      </c>
      <c r="AZ1016" t="str">
        <f t="shared" ca="1" si="521"/>
        <v/>
      </c>
      <c r="BA1016" s="121" t="str">
        <f t="shared" ca="1" si="522"/>
        <v/>
      </c>
      <c r="BB1016" s="53" t="str">
        <f t="shared" ca="1" si="523"/>
        <v/>
      </c>
      <c r="BC1016" t="str">
        <f t="shared" ca="1" si="524"/>
        <v/>
      </c>
      <c r="BD1016" s="121" t="str">
        <f t="shared" ca="1" si="525"/>
        <v/>
      </c>
      <c r="BE1016" s="53" t="str">
        <f t="shared" ca="1" si="526"/>
        <v/>
      </c>
      <c r="BF1016" t="str">
        <f t="shared" ca="1" si="527"/>
        <v/>
      </c>
      <c r="BG1016" s="121" t="str">
        <f t="shared" ca="1" si="528"/>
        <v/>
      </c>
      <c r="BH1016" s="53" t="str">
        <f t="shared" ca="1" si="529"/>
        <v/>
      </c>
    </row>
    <row r="1017" spans="1:60" ht="15.75" thickBot="1" x14ac:dyDescent="0.3">
      <c r="K1017" s="105" t="str">
        <f>IF(ISBLANK($G1017),"",VLOOKUP($G1017,'Chp 3 - Condition Assessment'!$N$5:$R$1000,5,FALSE))</f>
        <v/>
      </c>
      <c r="L1017" s="32" t="str">
        <f t="shared" si="509"/>
        <v xml:space="preserve">  </v>
      </c>
      <c r="P1017" t="b">
        <f t="shared" si="538"/>
        <v>0</v>
      </c>
      <c r="Q1017" t="str">
        <f t="shared" si="506"/>
        <v/>
      </c>
      <c r="R1017" s="53" t="str">
        <f t="shared" si="531"/>
        <v/>
      </c>
      <c r="S1017" s="108" t="str">
        <f t="shared" si="532"/>
        <v/>
      </c>
      <c r="T1017" s="81" t="str">
        <f t="shared" si="533"/>
        <v/>
      </c>
      <c r="U1017" s="105" t="str">
        <f t="shared" ca="1" si="539"/>
        <v/>
      </c>
      <c r="V1017" s="105" t="str">
        <f t="shared" ca="1" si="539"/>
        <v/>
      </c>
      <c r="W1017" s="105" t="str">
        <f t="shared" ca="1" si="539"/>
        <v/>
      </c>
      <c r="X1017" s="105" t="str">
        <f t="shared" ca="1" si="539"/>
        <v/>
      </c>
      <c r="Y1017" s="105" t="str">
        <f t="shared" ca="1" si="539"/>
        <v/>
      </c>
      <c r="AB1017" s="111" t="str">
        <f t="shared" si="535"/>
        <v xml:space="preserve"> </v>
      </c>
      <c r="AC1017" s="135"/>
      <c r="AD1017" s="136"/>
      <c r="AE1017" s="118" t="str">
        <f t="shared" si="510"/>
        <v/>
      </c>
      <c r="AF1017" s="135"/>
      <c r="AG1017" s="136"/>
      <c r="AH1017" s="118" t="str">
        <f t="shared" si="511"/>
        <v/>
      </c>
      <c r="AI1017" s="135"/>
      <c r="AJ1017" s="136"/>
      <c r="AK1017" s="118" t="str">
        <f t="shared" si="512"/>
        <v/>
      </c>
      <c r="AL1017" s="135"/>
      <c r="AM1017" s="136"/>
      <c r="AN1017" s="118" t="str">
        <f t="shared" si="513"/>
        <v/>
      </c>
      <c r="AO1017" s="135"/>
      <c r="AP1017" s="136"/>
      <c r="AQ1017" s="118" t="str">
        <f t="shared" si="514"/>
        <v/>
      </c>
      <c r="AT1017" s="111" t="str">
        <f t="shared" si="515"/>
        <v xml:space="preserve"> </v>
      </c>
      <c r="AU1017" t="str">
        <f t="shared" ca="1" si="516"/>
        <v/>
      </c>
      <c r="AV1017" s="53" t="str">
        <f t="shared" ca="1" si="517"/>
        <v/>
      </c>
      <c r="AW1017" t="str">
        <f t="shared" ca="1" si="518"/>
        <v/>
      </c>
      <c r="AX1017" s="121" t="str">
        <f t="shared" ca="1" si="519"/>
        <v/>
      </c>
      <c r="AY1017" s="53" t="str">
        <f t="shared" ca="1" si="520"/>
        <v/>
      </c>
      <c r="AZ1017" t="str">
        <f t="shared" ca="1" si="521"/>
        <v/>
      </c>
      <c r="BA1017" s="121" t="str">
        <f t="shared" ca="1" si="522"/>
        <v/>
      </c>
      <c r="BB1017" s="53" t="str">
        <f t="shared" ca="1" si="523"/>
        <v/>
      </c>
      <c r="BC1017" t="str">
        <f t="shared" ca="1" si="524"/>
        <v/>
      </c>
      <c r="BD1017" s="121" t="str">
        <f t="shared" ca="1" si="525"/>
        <v/>
      </c>
      <c r="BE1017" s="53" t="str">
        <f t="shared" ca="1" si="526"/>
        <v/>
      </c>
      <c r="BF1017" t="str">
        <f t="shared" ca="1" si="527"/>
        <v/>
      </c>
      <c r="BG1017" s="121" t="str">
        <f t="shared" ca="1" si="528"/>
        <v/>
      </c>
      <c r="BH1017" s="53" t="str">
        <f t="shared" ca="1" si="529"/>
        <v/>
      </c>
    </row>
    <row r="1018" spans="1:60" ht="15.75" thickBot="1" x14ac:dyDescent="0.3">
      <c r="K1018" s="105" t="str">
        <f>IF(ISBLANK($G1018),"",VLOOKUP($G1018,'Chp 3 - Condition Assessment'!$N$5:$R$1000,5,FALSE))</f>
        <v/>
      </c>
      <c r="L1018" s="32" t="str">
        <f t="shared" si="509"/>
        <v xml:space="preserve">  </v>
      </c>
      <c r="P1018" t="b">
        <f t="shared" si="538"/>
        <v>0</v>
      </c>
      <c r="Q1018" t="str">
        <f t="shared" si="506"/>
        <v/>
      </c>
      <c r="R1018" s="53" t="str">
        <f t="shared" si="531"/>
        <v/>
      </c>
      <c r="S1018" s="108" t="str">
        <f t="shared" si="532"/>
        <v/>
      </c>
      <c r="T1018" s="81" t="str">
        <f t="shared" si="533"/>
        <v/>
      </c>
      <c r="U1018" s="105" t="str">
        <f t="shared" ca="1" si="539"/>
        <v/>
      </c>
      <c r="V1018" s="105" t="str">
        <f t="shared" ca="1" si="539"/>
        <v/>
      </c>
      <c r="W1018" s="105" t="str">
        <f t="shared" ca="1" si="539"/>
        <v/>
      </c>
      <c r="X1018" s="105" t="str">
        <f t="shared" ca="1" si="539"/>
        <v/>
      </c>
      <c r="Y1018" s="105" t="str">
        <f t="shared" ca="1" si="539"/>
        <v/>
      </c>
      <c r="AB1018" s="111" t="str">
        <f t="shared" si="535"/>
        <v xml:space="preserve"> </v>
      </c>
      <c r="AC1018" s="135"/>
      <c r="AD1018" s="136"/>
      <c r="AE1018" s="118" t="str">
        <f t="shared" si="510"/>
        <v/>
      </c>
      <c r="AF1018" s="135"/>
      <c r="AG1018" s="136"/>
      <c r="AH1018" s="118" t="str">
        <f t="shared" si="511"/>
        <v/>
      </c>
      <c r="AI1018" s="135"/>
      <c r="AJ1018" s="136"/>
      <c r="AK1018" s="118" t="str">
        <f t="shared" si="512"/>
        <v/>
      </c>
      <c r="AL1018" s="135"/>
      <c r="AM1018" s="136"/>
      <c r="AN1018" s="118" t="str">
        <f t="shared" si="513"/>
        <v/>
      </c>
      <c r="AO1018" s="135"/>
      <c r="AP1018" s="136"/>
      <c r="AQ1018" s="118" t="str">
        <f t="shared" si="514"/>
        <v/>
      </c>
      <c r="AT1018" s="111" t="str">
        <f t="shared" si="515"/>
        <v xml:space="preserve"> </v>
      </c>
      <c r="AU1018" t="str">
        <f t="shared" ca="1" si="516"/>
        <v/>
      </c>
      <c r="AV1018" s="53" t="str">
        <f t="shared" ca="1" si="517"/>
        <v/>
      </c>
      <c r="AW1018" t="str">
        <f t="shared" ca="1" si="518"/>
        <v/>
      </c>
      <c r="AX1018" s="121" t="str">
        <f t="shared" ca="1" si="519"/>
        <v/>
      </c>
      <c r="AY1018" s="53" t="str">
        <f t="shared" ca="1" si="520"/>
        <v/>
      </c>
      <c r="AZ1018" t="str">
        <f t="shared" ca="1" si="521"/>
        <v/>
      </c>
      <c r="BA1018" s="121" t="str">
        <f t="shared" ca="1" si="522"/>
        <v/>
      </c>
      <c r="BB1018" s="53" t="str">
        <f t="shared" ca="1" si="523"/>
        <v/>
      </c>
      <c r="BC1018" t="str">
        <f t="shared" ca="1" si="524"/>
        <v/>
      </c>
      <c r="BD1018" s="121" t="str">
        <f t="shared" ca="1" si="525"/>
        <v/>
      </c>
      <c r="BE1018" s="53" t="str">
        <f t="shared" ca="1" si="526"/>
        <v/>
      </c>
      <c r="BF1018" t="str">
        <f t="shared" ca="1" si="527"/>
        <v/>
      </c>
      <c r="BG1018" s="121" t="str">
        <f t="shared" ca="1" si="528"/>
        <v/>
      </c>
      <c r="BH1018" s="53" t="str">
        <f t="shared" ca="1" si="529"/>
        <v/>
      </c>
    </row>
    <row r="1019" spans="1:60" ht="15.75" thickBot="1" x14ac:dyDescent="0.3">
      <c r="K1019" s="105" t="str">
        <f>IF(ISBLANK($G1019),"",VLOOKUP($G1019,'Chp 3 - Condition Assessment'!$N$5:$R$1000,5,FALSE))</f>
        <v/>
      </c>
      <c r="L1019" s="32" t="str">
        <f t="shared" si="509"/>
        <v xml:space="preserve">  </v>
      </c>
      <c r="P1019" t="b">
        <f t="shared" si="538"/>
        <v>0</v>
      </c>
      <c r="Q1019" t="str">
        <f t="shared" si="506"/>
        <v/>
      </c>
      <c r="R1019" s="53" t="str">
        <f t="shared" si="531"/>
        <v/>
      </c>
      <c r="S1019" s="108" t="str">
        <f t="shared" si="532"/>
        <v/>
      </c>
      <c r="T1019" s="81" t="str">
        <f t="shared" si="533"/>
        <v/>
      </c>
      <c r="U1019" s="105" t="str">
        <f t="shared" ca="1" si="539"/>
        <v/>
      </c>
      <c r="V1019" s="105" t="str">
        <f t="shared" ca="1" si="539"/>
        <v/>
      </c>
      <c r="W1019" s="105" t="str">
        <f t="shared" ca="1" si="539"/>
        <v/>
      </c>
      <c r="X1019" s="105" t="str">
        <f t="shared" ca="1" si="539"/>
        <v/>
      </c>
      <c r="Y1019" s="105" t="str">
        <f t="shared" ca="1" si="539"/>
        <v/>
      </c>
      <c r="AB1019" s="111" t="str">
        <f t="shared" si="535"/>
        <v xml:space="preserve"> </v>
      </c>
      <c r="AC1019" s="135"/>
      <c r="AD1019" s="136"/>
      <c r="AE1019" s="118" t="str">
        <f t="shared" si="510"/>
        <v/>
      </c>
      <c r="AF1019" s="135"/>
      <c r="AG1019" s="136"/>
      <c r="AH1019" s="118" t="str">
        <f t="shared" si="511"/>
        <v/>
      </c>
      <c r="AI1019" s="135"/>
      <c r="AJ1019" s="136"/>
      <c r="AK1019" s="118" t="str">
        <f t="shared" si="512"/>
        <v/>
      </c>
      <c r="AL1019" s="135"/>
      <c r="AM1019" s="136"/>
      <c r="AN1019" s="118" t="str">
        <f t="shared" si="513"/>
        <v/>
      </c>
      <c r="AO1019" s="135"/>
      <c r="AP1019" s="136"/>
      <c r="AQ1019" s="118" t="str">
        <f t="shared" si="514"/>
        <v/>
      </c>
      <c r="AT1019" s="111" t="str">
        <f t="shared" si="515"/>
        <v xml:space="preserve"> </v>
      </c>
      <c r="AU1019" t="str">
        <f t="shared" ca="1" si="516"/>
        <v/>
      </c>
      <c r="AV1019" s="53" t="str">
        <f t="shared" ca="1" si="517"/>
        <v/>
      </c>
      <c r="AW1019" t="str">
        <f t="shared" ca="1" si="518"/>
        <v/>
      </c>
      <c r="AX1019" s="121" t="str">
        <f t="shared" ca="1" si="519"/>
        <v/>
      </c>
      <c r="AY1019" s="53" t="str">
        <f t="shared" ca="1" si="520"/>
        <v/>
      </c>
      <c r="AZ1019" t="str">
        <f t="shared" ca="1" si="521"/>
        <v/>
      </c>
      <c r="BA1019" s="121" t="str">
        <f t="shared" ca="1" si="522"/>
        <v/>
      </c>
      <c r="BB1019" s="53" t="str">
        <f t="shared" ca="1" si="523"/>
        <v/>
      </c>
      <c r="BC1019" t="str">
        <f t="shared" ca="1" si="524"/>
        <v/>
      </c>
      <c r="BD1019" s="121" t="str">
        <f t="shared" ca="1" si="525"/>
        <v/>
      </c>
      <c r="BE1019" s="53" t="str">
        <f t="shared" ca="1" si="526"/>
        <v/>
      </c>
      <c r="BF1019" t="str">
        <f t="shared" ca="1" si="527"/>
        <v/>
      </c>
      <c r="BG1019" s="121" t="str">
        <f t="shared" ca="1" si="528"/>
        <v/>
      </c>
      <c r="BH1019" s="53" t="str">
        <f t="shared" ca="1" si="529"/>
        <v/>
      </c>
    </row>
    <row r="1020" spans="1:60" ht="15.75" thickBot="1" x14ac:dyDescent="0.3">
      <c r="K1020" s="105" t="str">
        <f>IF(ISBLANK($G1020),"",VLOOKUP($G1020,'Chp 3 - Condition Assessment'!$N$5:$R$1000,5,FALSE))</f>
        <v/>
      </c>
      <c r="L1020" s="32" t="str">
        <f t="shared" si="509"/>
        <v xml:space="preserve">  </v>
      </c>
      <c r="P1020" t="b">
        <f t="shared" si="538"/>
        <v>0</v>
      </c>
      <c r="Q1020" t="str">
        <f t="shared" ref="Q1020:Q1026" si="540">IFERROR(IF(OR(ISBLANK(O1020),O1020="Grand Total"),"",SUMIF(L:L,O1020,F:F)),"")</f>
        <v/>
      </c>
      <c r="R1020" s="53" t="str">
        <f t="shared" si="531"/>
        <v/>
      </c>
      <c r="S1020" s="108" t="str">
        <f t="shared" si="532"/>
        <v/>
      </c>
      <c r="T1020" s="81" t="str">
        <f t="shared" si="533"/>
        <v/>
      </c>
      <c r="U1020" s="105" t="str">
        <f t="shared" ca="1" si="539"/>
        <v/>
      </c>
      <c r="V1020" s="105" t="str">
        <f t="shared" ca="1" si="539"/>
        <v/>
      </c>
      <c r="W1020" s="105" t="str">
        <f t="shared" ca="1" si="539"/>
        <v/>
      </c>
      <c r="X1020" s="105" t="str">
        <f t="shared" ca="1" si="539"/>
        <v/>
      </c>
      <c r="Y1020" s="105" t="str">
        <f t="shared" ca="1" si="539"/>
        <v/>
      </c>
      <c r="AB1020" s="111" t="str">
        <f t="shared" si="535"/>
        <v xml:space="preserve"> </v>
      </c>
      <c r="AC1020" s="135"/>
      <c r="AD1020" s="136"/>
      <c r="AE1020" s="118" t="str">
        <f t="shared" si="510"/>
        <v/>
      </c>
      <c r="AF1020" s="135"/>
      <c r="AG1020" s="136"/>
      <c r="AH1020" s="118" t="str">
        <f t="shared" si="511"/>
        <v/>
      </c>
      <c r="AI1020" s="135"/>
      <c r="AJ1020" s="136"/>
      <c r="AK1020" s="118" t="str">
        <f t="shared" si="512"/>
        <v/>
      </c>
      <c r="AL1020" s="135"/>
      <c r="AM1020" s="136"/>
      <c r="AN1020" s="118" t="str">
        <f t="shared" si="513"/>
        <v/>
      </c>
      <c r="AO1020" s="135"/>
      <c r="AP1020" s="136"/>
      <c r="AQ1020" s="118" t="str">
        <f t="shared" si="514"/>
        <v/>
      </c>
      <c r="AT1020" s="111" t="str">
        <f t="shared" si="515"/>
        <v xml:space="preserve"> </v>
      </c>
      <c r="AU1020" t="str">
        <f t="shared" ca="1" si="516"/>
        <v/>
      </c>
      <c r="AV1020" s="53" t="str">
        <f t="shared" ca="1" si="517"/>
        <v/>
      </c>
      <c r="AW1020" t="str">
        <f t="shared" ca="1" si="518"/>
        <v/>
      </c>
      <c r="AX1020" s="121" t="str">
        <f t="shared" ca="1" si="519"/>
        <v/>
      </c>
      <c r="AY1020" s="53" t="str">
        <f t="shared" ca="1" si="520"/>
        <v/>
      </c>
      <c r="AZ1020" t="str">
        <f t="shared" ca="1" si="521"/>
        <v/>
      </c>
      <c r="BA1020" s="121" t="str">
        <f t="shared" ca="1" si="522"/>
        <v/>
      </c>
      <c r="BB1020" s="53" t="str">
        <f t="shared" ca="1" si="523"/>
        <v/>
      </c>
      <c r="BC1020" t="str">
        <f t="shared" ca="1" si="524"/>
        <v/>
      </c>
      <c r="BD1020" s="121" t="str">
        <f t="shared" ca="1" si="525"/>
        <v/>
      </c>
      <c r="BE1020" s="53" t="str">
        <f t="shared" ca="1" si="526"/>
        <v/>
      </c>
      <c r="BF1020" t="str">
        <f t="shared" ca="1" si="527"/>
        <v/>
      </c>
      <c r="BG1020" s="121" t="str">
        <f t="shared" ca="1" si="528"/>
        <v/>
      </c>
      <c r="BH1020" s="53" t="str">
        <f t="shared" ca="1" si="529"/>
        <v/>
      </c>
    </row>
    <row r="1021" spans="1:60" ht="15.75" thickBot="1" x14ac:dyDescent="0.3">
      <c r="K1021" s="105" t="str">
        <f>IF(ISBLANK($G1021),"",VLOOKUP($G1021,'Chp 3 - Condition Assessment'!$N$5:$R$1000,5,FALSE))</f>
        <v/>
      </c>
      <c r="L1021" s="32" t="str">
        <f t="shared" si="509"/>
        <v xml:space="preserve">  </v>
      </c>
      <c r="P1021" t="b">
        <f t="shared" si="538"/>
        <v>0</v>
      </c>
      <c r="Q1021" t="str">
        <f t="shared" si="540"/>
        <v/>
      </c>
      <c r="R1021" s="53" t="str">
        <f t="shared" si="531"/>
        <v/>
      </c>
      <c r="S1021" s="108" t="str">
        <f t="shared" si="532"/>
        <v/>
      </c>
      <c r="T1021" s="81" t="str">
        <f t="shared" si="533"/>
        <v/>
      </c>
      <c r="U1021" s="105" t="str">
        <f t="shared" ca="1" si="539"/>
        <v/>
      </c>
      <c r="V1021" s="105" t="str">
        <f t="shared" ca="1" si="539"/>
        <v/>
      </c>
      <c r="W1021" s="105" t="str">
        <f t="shared" ca="1" si="539"/>
        <v/>
      </c>
      <c r="X1021" s="105" t="str">
        <f t="shared" ca="1" si="539"/>
        <v/>
      </c>
      <c r="Y1021" s="105" t="str">
        <f t="shared" ca="1" si="539"/>
        <v/>
      </c>
      <c r="AB1021" s="111" t="str">
        <f t="shared" si="535"/>
        <v xml:space="preserve"> </v>
      </c>
      <c r="AC1021" s="135"/>
      <c r="AD1021" s="136"/>
      <c r="AE1021" s="118" t="str">
        <f t="shared" si="510"/>
        <v/>
      </c>
      <c r="AF1021" s="135"/>
      <c r="AG1021" s="136"/>
      <c r="AH1021" s="118" t="str">
        <f t="shared" si="511"/>
        <v/>
      </c>
      <c r="AI1021" s="135"/>
      <c r="AJ1021" s="136"/>
      <c r="AK1021" s="118" t="str">
        <f t="shared" si="512"/>
        <v/>
      </c>
      <c r="AL1021" s="135"/>
      <c r="AM1021" s="136"/>
      <c r="AN1021" s="118" t="str">
        <f t="shared" si="513"/>
        <v/>
      </c>
      <c r="AO1021" s="135"/>
      <c r="AP1021" s="136"/>
      <c r="AQ1021" s="118" t="str">
        <f t="shared" si="514"/>
        <v/>
      </c>
      <c r="AT1021" s="111" t="str">
        <f t="shared" si="515"/>
        <v xml:space="preserve"> </v>
      </c>
      <c r="AU1021" t="str">
        <f t="shared" ca="1" si="516"/>
        <v/>
      </c>
      <c r="AV1021" s="53" t="str">
        <f t="shared" ca="1" si="517"/>
        <v/>
      </c>
      <c r="AW1021" t="str">
        <f t="shared" ca="1" si="518"/>
        <v/>
      </c>
      <c r="AX1021" s="121" t="str">
        <f t="shared" ca="1" si="519"/>
        <v/>
      </c>
      <c r="AY1021" s="53" t="str">
        <f t="shared" ca="1" si="520"/>
        <v/>
      </c>
      <c r="AZ1021" t="str">
        <f t="shared" ca="1" si="521"/>
        <v/>
      </c>
      <c r="BA1021" s="121" t="str">
        <f t="shared" ca="1" si="522"/>
        <v/>
      </c>
      <c r="BB1021" s="53" t="str">
        <f t="shared" ca="1" si="523"/>
        <v/>
      </c>
      <c r="BC1021" t="str">
        <f t="shared" ca="1" si="524"/>
        <v/>
      </c>
      <c r="BD1021" s="121" t="str">
        <f t="shared" ca="1" si="525"/>
        <v/>
      </c>
      <c r="BE1021" s="53" t="str">
        <f t="shared" ca="1" si="526"/>
        <v/>
      </c>
      <c r="BF1021" t="str">
        <f t="shared" ca="1" si="527"/>
        <v/>
      </c>
      <c r="BG1021" s="121" t="str">
        <f t="shared" ca="1" si="528"/>
        <v/>
      </c>
      <c r="BH1021" s="53" t="str">
        <f t="shared" ca="1" si="529"/>
        <v/>
      </c>
    </row>
    <row r="1022" spans="1:60" ht="15.75" thickBot="1" x14ac:dyDescent="0.3">
      <c r="K1022" s="105" t="str">
        <f>IF(ISBLANK($G1022),"",VLOOKUP($G1022,'Chp 3 - Condition Assessment'!$N$5:$R$1000,5,FALSE))</f>
        <v/>
      </c>
      <c r="L1022" s="32" t="str">
        <f t="shared" si="509"/>
        <v xml:space="preserve">  </v>
      </c>
      <c r="P1022" t="b">
        <f t="shared" si="538"/>
        <v>0</v>
      </c>
      <c r="Q1022" t="str">
        <f t="shared" si="540"/>
        <v/>
      </c>
      <c r="R1022" s="53" t="str">
        <f t="shared" si="531"/>
        <v/>
      </c>
      <c r="S1022" s="108" t="str">
        <f t="shared" si="532"/>
        <v/>
      </c>
      <c r="T1022" s="81" t="str">
        <f t="shared" si="533"/>
        <v/>
      </c>
      <c r="U1022" s="105" t="str">
        <f t="shared" ca="1" si="539"/>
        <v/>
      </c>
      <c r="V1022" s="105" t="str">
        <f t="shared" ca="1" si="539"/>
        <v/>
      </c>
      <c r="W1022" s="105" t="str">
        <f t="shared" ca="1" si="539"/>
        <v/>
      </c>
      <c r="X1022" s="105" t="str">
        <f t="shared" ca="1" si="539"/>
        <v/>
      </c>
      <c r="Y1022" s="105" t="str">
        <f t="shared" ca="1" si="539"/>
        <v/>
      </c>
      <c r="AB1022" s="111" t="str">
        <f t="shared" si="535"/>
        <v xml:space="preserve"> </v>
      </c>
      <c r="AC1022" s="135"/>
      <c r="AD1022" s="136"/>
      <c r="AE1022" s="118" t="str">
        <f t="shared" si="510"/>
        <v/>
      </c>
      <c r="AF1022" s="135"/>
      <c r="AG1022" s="136"/>
      <c r="AH1022" s="118" t="str">
        <f t="shared" si="511"/>
        <v/>
      </c>
      <c r="AI1022" s="135"/>
      <c r="AJ1022" s="136"/>
      <c r="AK1022" s="118" t="str">
        <f t="shared" si="512"/>
        <v/>
      </c>
      <c r="AL1022" s="135"/>
      <c r="AM1022" s="136"/>
      <c r="AN1022" s="118" t="str">
        <f t="shared" si="513"/>
        <v/>
      </c>
      <c r="AO1022" s="135"/>
      <c r="AP1022" s="136"/>
      <c r="AQ1022" s="118" t="str">
        <f t="shared" si="514"/>
        <v/>
      </c>
      <c r="AT1022" s="111" t="str">
        <f t="shared" si="515"/>
        <v xml:space="preserve"> </v>
      </c>
      <c r="AU1022" t="str">
        <f t="shared" ca="1" si="516"/>
        <v/>
      </c>
      <c r="AV1022" s="53" t="str">
        <f t="shared" ca="1" si="517"/>
        <v/>
      </c>
      <c r="AW1022" t="str">
        <f t="shared" ca="1" si="518"/>
        <v/>
      </c>
      <c r="AX1022" s="121" t="str">
        <f t="shared" ca="1" si="519"/>
        <v/>
      </c>
      <c r="AY1022" s="53" t="str">
        <f t="shared" ca="1" si="520"/>
        <v/>
      </c>
      <c r="AZ1022" t="str">
        <f t="shared" ca="1" si="521"/>
        <v/>
      </c>
      <c r="BA1022" s="121" t="str">
        <f t="shared" ca="1" si="522"/>
        <v/>
      </c>
      <c r="BB1022" s="53" t="str">
        <f t="shared" ca="1" si="523"/>
        <v/>
      </c>
      <c r="BC1022" t="str">
        <f t="shared" ca="1" si="524"/>
        <v/>
      </c>
      <c r="BD1022" s="121" t="str">
        <f t="shared" ca="1" si="525"/>
        <v/>
      </c>
      <c r="BE1022" s="53" t="str">
        <f t="shared" ca="1" si="526"/>
        <v/>
      </c>
      <c r="BF1022" t="str">
        <f t="shared" ca="1" si="527"/>
        <v/>
      </c>
      <c r="BG1022" s="121" t="str">
        <f t="shared" ca="1" si="528"/>
        <v/>
      </c>
      <c r="BH1022" s="53" t="str">
        <f t="shared" ca="1" si="529"/>
        <v/>
      </c>
    </row>
    <row r="1023" spans="1:60" ht="15.75" thickBot="1" x14ac:dyDescent="0.3">
      <c r="K1023" s="105" t="str">
        <f>IF(ISBLANK($G1023),"",VLOOKUP($G1023,'Chp 3 - Condition Assessment'!$N$5:$R$1000,5,FALSE))</f>
        <v/>
      </c>
      <c r="L1023" s="32" t="str">
        <f t="shared" si="509"/>
        <v xml:space="preserve">  </v>
      </c>
      <c r="P1023" t="b">
        <f t="shared" si="538"/>
        <v>0</v>
      </c>
      <c r="Q1023" t="str">
        <f t="shared" si="540"/>
        <v/>
      </c>
      <c r="R1023" s="53" t="str">
        <f t="shared" si="531"/>
        <v/>
      </c>
      <c r="S1023" s="108" t="str">
        <f t="shared" si="532"/>
        <v/>
      </c>
      <c r="T1023" s="81" t="str">
        <f t="shared" si="533"/>
        <v/>
      </c>
      <c r="U1023" s="105" t="str">
        <f t="shared" ca="1" si="539"/>
        <v/>
      </c>
      <c r="V1023" s="105" t="str">
        <f t="shared" ca="1" si="539"/>
        <v/>
      </c>
      <c r="W1023" s="105" t="str">
        <f t="shared" ca="1" si="539"/>
        <v/>
      </c>
      <c r="X1023" s="105" t="str">
        <f t="shared" ca="1" si="539"/>
        <v/>
      </c>
      <c r="Y1023" s="105" t="str">
        <f t="shared" ca="1" si="539"/>
        <v/>
      </c>
      <c r="AB1023" s="111" t="str">
        <f t="shared" si="535"/>
        <v xml:space="preserve"> </v>
      </c>
      <c r="AC1023" s="135"/>
      <c r="AD1023" s="136"/>
      <c r="AE1023" s="118" t="str">
        <f t="shared" si="510"/>
        <v/>
      </c>
      <c r="AF1023" s="135"/>
      <c r="AG1023" s="136"/>
      <c r="AH1023" s="118" t="str">
        <f t="shared" si="511"/>
        <v/>
      </c>
      <c r="AI1023" s="135"/>
      <c r="AJ1023" s="136"/>
      <c r="AK1023" s="118" t="str">
        <f t="shared" si="512"/>
        <v/>
      </c>
      <c r="AL1023" s="135"/>
      <c r="AM1023" s="136"/>
      <c r="AN1023" s="118" t="str">
        <f t="shared" si="513"/>
        <v/>
      </c>
      <c r="AO1023" s="135"/>
      <c r="AP1023" s="136"/>
      <c r="AQ1023" s="118" t="str">
        <f t="shared" si="514"/>
        <v/>
      </c>
      <c r="AT1023" s="111" t="str">
        <f t="shared" si="515"/>
        <v xml:space="preserve"> </v>
      </c>
      <c r="AU1023" t="str">
        <f t="shared" ca="1" si="516"/>
        <v/>
      </c>
      <c r="AV1023" s="53" t="str">
        <f t="shared" ca="1" si="517"/>
        <v/>
      </c>
      <c r="AW1023" t="str">
        <f t="shared" ca="1" si="518"/>
        <v/>
      </c>
      <c r="AX1023" s="121" t="str">
        <f t="shared" ca="1" si="519"/>
        <v/>
      </c>
      <c r="AY1023" s="53" t="str">
        <f t="shared" ca="1" si="520"/>
        <v/>
      </c>
      <c r="AZ1023" t="str">
        <f t="shared" ca="1" si="521"/>
        <v/>
      </c>
      <c r="BA1023" s="121" t="str">
        <f t="shared" ca="1" si="522"/>
        <v/>
      </c>
      <c r="BB1023" s="53" t="str">
        <f t="shared" ca="1" si="523"/>
        <v/>
      </c>
      <c r="BC1023" t="str">
        <f t="shared" ca="1" si="524"/>
        <v/>
      </c>
      <c r="BD1023" s="121" t="str">
        <f t="shared" ca="1" si="525"/>
        <v/>
      </c>
      <c r="BE1023" s="53" t="str">
        <f t="shared" ca="1" si="526"/>
        <v/>
      </c>
      <c r="BF1023" t="str">
        <f t="shared" ca="1" si="527"/>
        <v/>
      </c>
      <c r="BG1023" s="121" t="str">
        <f t="shared" ca="1" si="528"/>
        <v/>
      </c>
      <c r="BH1023" s="53" t="str">
        <f t="shared" ca="1" si="529"/>
        <v/>
      </c>
    </row>
    <row r="1024" spans="1:60" ht="15.75" thickBot="1" x14ac:dyDescent="0.3">
      <c r="K1024" s="105" t="str">
        <f>IF(ISBLANK($G1024),"",VLOOKUP($G1024,'Chp 3 - Condition Assessment'!$N$5:$R$1000,5,FALSE))</f>
        <v/>
      </c>
      <c r="L1024" s="32" t="str">
        <f t="shared" si="509"/>
        <v xml:space="preserve">  </v>
      </c>
      <c r="P1024" t="b">
        <f t="shared" si="538"/>
        <v>0</v>
      </c>
      <c r="Q1024" t="str">
        <f t="shared" si="540"/>
        <v/>
      </c>
      <c r="R1024" s="53" t="str">
        <f t="shared" si="531"/>
        <v/>
      </c>
      <c r="S1024" s="108" t="str">
        <f t="shared" si="532"/>
        <v/>
      </c>
      <c r="T1024" s="81" t="str">
        <f t="shared" si="533"/>
        <v/>
      </c>
      <c r="U1024" s="105" t="str">
        <f t="shared" ca="1" si="539"/>
        <v/>
      </c>
      <c r="V1024" s="105" t="str">
        <f t="shared" ca="1" si="539"/>
        <v/>
      </c>
      <c r="W1024" s="105" t="str">
        <f t="shared" ca="1" si="539"/>
        <v/>
      </c>
      <c r="X1024" s="105" t="str">
        <f t="shared" ca="1" si="539"/>
        <v/>
      </c>
      <c r="Y1024" s="105" t="str">
        <f t="shared" ca="1" si="539"/>
        <v/>
      </c>
      <c r="AB1024" s="111" t="str">
        <f t="shared" si="535"/>
        <v xml:space="preserve"> </v>
      </c>
      <c r="AC1024" s="135"/>
      <c r="AD1024" s="136"/>
      <c r="AE1024" s="118" t="str">
        <f t="shared" si="510"/>
        <v/>
      </c>
      <c r="AF1024" s="135"/>
      <c r="AG1024" s="136"/>
      <c r="AH1024" s="118" t="str">
        <f t="shared" si="511"/>
        <v/>
      </c>
      <c r="AI1024" s="135"/>
      <c r="AJ1024" s="136"/>
      <c r="AK1024" s="118" t="str">
        <f t="shared" si="512"/>
        <v/>
      </c>
      <c r="AL1024" s="135"/>
      <c r="AM1024" s="136"/>
      <c r="AN1024" s="118" t="str">
        <f t="shared" si="513"/>
        <v/>
      </c>
      <c r="AO1024" s="135"/>
      <c r="AP1024" s="136"/>
      <c r="AQ1024" s="118" t="str">
        <f t="shared" si="514"/>
        <v/>
      </c>
      <c r="AT1024" s="111" t="str">
        <f t="shared" si="515"/>
        <v xml:space="preserve"> </v>
      </c>
      <c r="AU1024" t="str">
        <f t="shared" ca="1" si="516"/>
        <v/>
      </c>
      <c r="AV1024" s="53" t="str">
        <f t="shared" ca="1" si="517"/>
        <v/>
      </c>
      <c r="AW1024" t="str">
        <f t="shared" ca="1" si="518"/>
        <v/>
      </c>
      <c r="AX1024" s="121" t="str">
        <f t="shared" ca="1" si="519"/>
        <v/>
      </c>
      <c r="AY1024" s="53" t="str">
        <f t="shared" ca="1" si="520"/>
        <v/>
      </c>
      <c r="AZ1024" t="str">
        <f t="shared" ca="1" si="521"/>
        <v/>
      </c>
      <c r="BA1024" s="121" t="str">
        <f t="shared" ca="1" si="522"/>
        <v/>
      </c>
      <c r="BB1024" s="53" t="str">
        <f t="shared" ca="1" si="523"/>
        <v/>
      </c>
      <c r="BC1024" t="str">
        <f t="shared" ca="1" si="524"/>
        <v/>
      </c>
      <c r="BD1024" s="121" t="str">
        <f t="shared" ca="1" si="525"/>
        <v/>
      </c>
      <c r="BE1024" s="53" t="str">
        <f t="shared" ca="1" si="526"/>
        <v/>
      </c>
      <c r="BF1024" t="str">
        <f t="shared" ca="1" si="527"/>
        <v/>
      </c>
      <c r="BG1024" s="121" t="str">
        <f t="shared" ca="1" si="528"/>
        <v/>
      </c>
      <c r="BH1024" s="53" t="str">
        <f t="shared" ca="1" si="529"/>
        <v/>
      </c>
    </row>
    <row r="1025" spans="11:60" ht="15.75" thickBot="1" x14ac:dyDescent="0.3">
      <c r="K1025" s="105" t="str">
        <f>IF(ISBLANK($G1025),"",VLOOKUP($G1025,'Chp 3 - Condition Assessment'!$N$5:$R$1000,5,FALSE))</f>
        <v/>
      </c>
      <c r="L1025" s="32" t="str">
        <f t="shared" si="509"/>
        <v xml:space="preserve">  </v>
      </c>
      <c r="P1025" t="b">
        <f t="shared" si="538"/>
        <v>0</v>
      </c>
      <c r="Q1025" t="str">
        <f t="shared" si="540"/>
        <v/>
      </c>
      <c r="R1025" s="53" t="str">
        <f t="shared" si="531"/>
        <v/>
      </c>
      <c r="S1025" s="108" t="str">
        <f t="shared" si="532"/>
        <v/>
      </c>
      <c r="T1025" s="81" t="str">
        <f t="shared" si="533"/>
        <v/>
      </c>
      <c r="U1025" s="105" t="str">
        <f t="shared" ca="1" si="539"/>
        <v/>
      </c>
      <c r="V1025" s="105" t="str">
        <f t="shared" ca="1" si="539"/>
        <v/>
      </c>
      <c r="W1025" s="105" t="str">
        <f t="shared" ca="1" si="539"/>
        <v/>
      </c>
      <c r="X1025" s="105" t="str">
        <f t="shared" ca="1" si="539"/>
        <v/>
      </c>
      <c r="Y1025" s="105" t="str">
        <f t="shared" ca="1" si="539"/>
        <v/>
      </c>
      <c r="AB1025" s="111" t="str">
        <f t="shared" si="535"/>
        <v xml:space="preserve"> </v>
      </c>
      <c r="AC1025" s="135"/>
      <c r="AD1025" s="136"/>
      <c r="AE1025" s="118" t="str">
        <f t="shared" si="510"/>
        <v/>
      </c>
      <c r="AF1025" s="135"/>
      <c r="AG1025" s="136"/>
      <c r="AH1025" s="118" t="str">
        <f t="shared" si="511"/>
        <v/>
      </c>
      <c r="AI1025" s="135"/>
      <c r="AJ1025" s="136"/>
      <c r="AK1025" s="118" t="str">
        <f t="shared" si="512"/>
        <v/>
      </c>
      <c r="AL1025" s="135"/>
      <c r="AM1025" s="136"/>
      <c r="AN1025" s="118" t="str">
        <f t="shared" si="513"/>
        <v/>
      </c>
      <c r="AO1025" s="135"/>
      <c r="AP1025" s="136"/>
      <c r="AQ1025" s="118" t="str">
        <f t="shared" si="514"/>
        <v/>
      </c>
      <c r="AT1025" s="111" t="str">
        <f t="shared" si="515"/>
        <v xml:space="preserve"> </v>
      </c>
      <c r="AU1025" t="str">
        <f t="shared" ca="1" si="516"/>
        <v/>
      </c>
      <c r="AV1025" s="53" t="str">
        <f t="shared" ca="1" si="517"/>
        <v/>
      </c>
      <c r="AW1025" t="str">
        <f t="shared" ca="1" si="518"/>
        <v/>
      </c>
      <c r="AX1025" s="121" t="str">
        <f t="shared" ca="1" si="519"/>
        <v/>
      </c>
      <c r="AY1025" s="53" t="str">
        <f t="shared" ca="1" si="520"/>
        <v/>
      </c>
      <c r="AZ1025" t="str">
        <f t="shared" ca="1" si="521"/>
        <v/>
      </c>
      <c r="BA1025" s="121" t="str">
        <f t="shared" ca="1" si="522"/>
        <v/>
      </c>
      <c r="BB1025" s="53" t="str">
        <f t="shared" ca="1" si="523"/>
        <v/>
      </c>
      <c r="BC1025" t="str">
        <f t="shared" ca="1" si="524"/>
        <v/>
      </c>
      <c r="BD1025" s="121" t="str">
        <f t="shared" ca="1" si="525"/>
        <v/>
      </c>
      <c r="BE1025" s="53" t="str">
        <f t="shared" ca="1" si="526"/>
        <v/>
      </c>
      <c r="BF1025" t="str">
        <f t="shared" ca="1" si="527"/>
        <v/>
      </c>
      <c r="BG1025" s="121" t="str">
        <f t="shared" ca="1" si="528"/>
        <v/>
      </c>
      <c r="BH1025" s="53" t="str">
        <f t="shared" ca="1" si="529"/>
        <v/>
      </c>
    </row>
    <row r="1026" spans="11:60" ht="15.75" thickBot="1" x14ac:dyDescent="0.3">
      <c r="K1026" s="105" t="str">
        <f>IF(ISBLANK($G1026),"",VLOOKUP($G1026,'Chp 3 - Condition Assessment'!$N$5:$R$1000,5,FALSE))</f>
        <v/>
      </c>
      <c r="L1026" s="32" t="str">
        <f t="shared" si="509"/>
        <v xml:space="preserve">  </v>
      </c>
      <c r="P1026" t="b">
        <f t="shared" si="538"/>
        <v>0</v>
      </c>
      <c r="Q1026" t="str">
        <f t="shared" si="540"/>
        <v/>
      </c>
      <c r="R1026" s="53" t="str">
        <f t="shared" si="531"/>
        <v/>
      </c>
      <c r="S1026" s="108" t="str">
        <f t="shared" si="532"/>
        <v/>
      </c>
      <c r="T1026" s="81" t="str">
        <f t="shared" si="533"/>
        <v/>
      </c>
      <c r="U1026" s="105" t="str">
        <f t="shared" ca="1" si="539"/>
        <v/>
      </c>
      <c r="V1026" s="105" t="str">
        <f t="shared" ca="1" si="539"/>
        <v/>
      </c>
      <c r="W1026" s="105" t="str">
        <f t="shared" ca="1" si="539"/>
        <v/>
      </c>
      <c r="X1026" s="105" t="str">
        <f t="shared" ca="1" si="539"/>
        <v/>
      </c>
      <c r="Y1026" s="105" t="str">
        <f t="shared" ca="1" si="539"/>
        <v/>
      </c>
      <c r="AB1026" s="111" t="str">
        <f t="shared" si="535"/>
        <v xml:space="preserve"> </v>
      </c>
      <c r="AC1026" s="135"/>
      <c r="AD1026" s="136"/>
      <c r="AE1026" s="118" t="str">
        <f t="shared" si="510"/>
        <v/>
      </c>
      <c r="AF1026" s="135"/>
      <c r="AG1026" s="136"/>
      <c r="AH1026" s="118" t="str">
        <f t="shared" si="511"/>
        <v/>
      </c>
      <c r="AI1026" s="135"/>
      <c r="AJ1026" s="136"/>
      <c r="AK1026" s="118" t="str">
        <f t="shared" si="512"/>
        <v/>
      </c>
      <c r="AL1026" s="135"/>
      <c r="AM1026" s="136"/>
      <c r="AN1026" s="118" t="str">
        <f t="shared" si="513"/>
        <v/>
      </c>
      <c r="AO1026" s="135"/>
      <c r="AP1026" s="136"/>
      <c r="AQ1026" s="118" t="str">
        <f t="shared" si="514"/>
        <v/>
      </c>
      <c r="AT1026" s="111" t="str">
        <f t="shared" si="515"/>
        <v xml:space="preserve"> </v>
      </c>
      <c r="AU1026" t="str">
        <f t="shared" ca="1" si="516"/>
        <v/>
      </c>
      <c r="AV1026" s="53" t="str">
        <f t="shared" ca="1" si="517"/>
        <v/>
      </c>
      <c r="AW1026" t="str">
        <f t="shared" ca="1" si="518"/>
        <v/>
      </c>
      <c r="AX1026" s="121" t="str">
        <f t="shared" ca="1" si="519"/>
        <v/>
      </c>
      <c r="AY1026" s="53" t="str">
        <f t="shared" ca="1" si="520"/>
        <v/>
      </c>
      <c r="AZ1026" t="str">
        <f t="shared" ca="1" si="521"/>
        <v/>
      </c>
      <c r="BA1026" s="121" t="str">
        <f t="shared" ca="1" si="522"/>
        <v/>
      </c>
      <c r="BB1026" s="53" t="str">
        <f t="shared" ca="1" si="523"/>
        <v/>
      </c>
      <c r="BC1026" t="str">
        <f t="shared" ca="1" si="524"/>
        <v/>
      </c>
      <c r="BD1026" s="121" t="str">
        <f t="shared" ca="1" si="525"/>
        <v/>
      </c>
      <c r="BE1026" s="53" t="str">
        <f t="shared" ca="1" si="526"/>
        <v/>
      </c>
      <c r="BF1026" t="str">
        <f t="shared" ca="1" si="527"/>
        <v/>
      </c>
      <c r="BG1026" s="121" t="str">
        <f t="shared" ca="1" si="528"/>
        <v/>
      </c>
      <c r="BH1026" s="53" t="str">
        <f t="shared" ca="1" si="529"/>
        <v/>
      </c>
    </row>
    <row r="1027" spans="11:60" x14ac:dyDescent="0.25">
      <c r="S1027" s="108"/>
      <c r="T1027" s="81"/>
      <c r="U1027" s="105"/>
      <c r="V1027" s="105"/>
      <c r="W1027" s="105"/>
      <c r="X1027" s="105"/>
      <c r="Y1027" s="105"/>
    </row>
    <row r="1028" spans="11:60" x14ac:dyDescent="0.25">
      <c r="S1028" s="108"/>
      <c r="T1028" s="81"/>
      <c r="U1028" s="105"/>
      <c r="V1028" s="105"/>
      <c r="W1028" s="105"/>
      <c r="X1028" s="105"/>
      <c r="Y1028" s="105"/>
    </row>
    <row r="1029" spans="11:60" x14ac:dyDescent="0.25">
      <c r="S1029" s="108"/>
      <c r="T1029" s="81"/>
      <c r="U1029" s="105"/>
      <c r="V1029" s="105"/>
      <c r="W1029" s="105"/>
      <c r="X1029" s="105"/>
      <c r="Y1029" s="105"/>
    </row>
  </sheetData>
  <sortState xmlns:xlrd2="http://schemas.microsoft.com/office/spreadsheetml/2017/richdata2" ref="A11:K19">
    <sortCondition ref="D11:D19"/>
    <sortCondition ref="E11:E19"/>
    <sortCondition ref="H11:H19"/>
  </sortState>
  <mergeCells count="39">
    <mergeCell ref="BG5:BH5"/>
    <mergeCell ref="AU6:AV6"/>
    <mergeCell ref="AX6:AY6"/>
    <mergeCell ref="BA6:BB6"/>
    <mergeCell ref="BD6:BE6"/>
    <mergeCell ref="BG6:BH6"/>
    <mergeCell ref="BG7:BH7"/>
    <mergeCell ref="BD8:BE8"/>
    <mergeCell ref="BD7:BE7"/>
    <mergeCell ref="AW9:AY9"/>
    <mergeCell ref="AZ9:BB9"/>
    <mergeCell ref="BC9:BE9"/>
    <mergeCell ref="BF9:BH9"/>
    <mergeCell ref="BG8:BH8"/>
    <mergeCell ref="AX7:AY7"/>
    <mergeCell ref="AB7:AL7"/>
    <mergeCell ref="A8:B8"/>
    <mergeCell ref="A1:G1"/>
    <mergeCell ref="O8:T8"/>
    <mergeCell ref="AB9:AB10"/>
    <mergeCell ref="AC9:AE9"/>
    <mergeCell ref="AF9:AH9"/>
    <mergeCell ref="AL9:AN9"/>
    <mergeCell ref="AI9:AK9"/>
    <mergeCell ref="A3:J5"/>
    <mergeCell ref="AB8:AQ8"/>
    <mergeCell ref="O9:Y9"/>
    <mergeCell ref="AO9:AQ9"/>
    <mergeCell ref="AT3:BD3"/>
    <mergeCell ref="AU9:AV9"/>
    <mergeCell ref="AU8:AV8"/>
    <mergeCell ref="AX8:AY8"/>
    <mergeCell ref="BA8:BB8"/>
    <mergeCell ref="BA7:BB7"/>
    <mergeCell ref="AU5:AV5"/>
    <mergeCell ref="AX5:AY5"/>
    <mergeCell ref="BA5:BB5"/>
    <mergeCell ref="BD5:BE5"/>
    <mergeCell ref="AU7:AV7"/>
  </mergeCells>
  <conditionalFormatting sqref="AC11:AD1026 AF11:AG1026 AI11:AJ1026 AL11:AM1026 AO11:AP1026">
    <cfRule type="expression" dxfId="19" priority="9">
      <formula>$AB11=" "</formula>
    </cfRule>
  </conditionalFormatting>
  <conditionalFormatting sqref="AE11:AE1026">
    <cfRule type="containsBlanks" dxfId="18" priority="5">
      <formula>LEN(TRIM(AE11))=0</formula>
    </cfRule>
  </conditionalFormatting>
  <conditionalFormatting sqref="AH11:AH1026">
    <cfRule type="containsBlanks" dxfId="17" priority="4">
      <formula>LEN(TRIM(AH11))=0</formula>
    </cfRule>
  </conditionalFormatting>
  <conditionalFormatting sqref="AK11:AK1026">
    <cfRule type="containsBlanks" dxfId="16" priority="3">
      <formula>LEN(TRIM(AK11))=0</formula>
    </cfRule>
  </conditionalFormatting>
  <conditionalFormatting sqref="AN11:AN1026">
    <cfRule type="containsBlanks" dxfId="15" priority="2">
      <formula>LEN(TRIM(AN11))=0</formula>
    </cfRule>
  </conditionalFormatting>
  <conditionalFormatting sqref="AQ11:AQ1026">
    <cfRule type="containsBlanks" dxfId="14" priority="1">
      <formula>LEN(TRIM(AQ11))=0</formula>
    </cfRule>
  </conditionalFormatting>
  <dataValidations xWindow="1161" yWindow="863" count="2">
    <dataValidation allowBlank="1" showInputMessage="1" showErrorMessage="1" prompt="Enter the first year of your analysis." sqref="U10" xr:uid="{00000000-0002-0000-0900-000000000000}"/>
    <dataValidation allowBlank="1" showInputMessage="1" showErrorMessage="1" prompt="Refer to the FTA has spare ratio requirements for revenue vehicles, as necessary." sqref="AM10:AM1026 AD10:AD1026 AG10:AG1026 AJ10:AJ1026 AP10:AP1026" xr:uid="{00000000-0002-0000-0900-000001000000}"/>
  </dataValidations>
  <pageMargins left="0.7" right="0.7" top="0.75" bottom="0.75" header="0.3" footer="0.3"/>
  <pageSetup scale="62" orientation="landscape" r:id="rId2"/>
  <colBreaks count="3" manualBreakCount="3">
    <brk id="13" max="1025" man="1"/>
    <brk id="26" max="1048575" man="1"/>
    <brk id="44"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30721" r:id="rId5" name="ButtonPrevChp5">
              <controlPr defaultSize="0" print="0" autoFill="0" autoPict="0" macro="[0]!ResetFleetReplacementModule">
                <anchor moveWithCells="1">
                  <from>
                    <xdr:col>7</xdr:col>
                    <xdr:colOff>1028700</xdr:colOff>
                    <xdr:row>0</xdr:row>
                    <xdr:rowOff>76200</xdr:rowOff>
                  </from>
                  <to>
                    <xdr:col>8</xdr:col>
                    <xdr:colOff>600075</xdr:colOff>
                    <xdr:row>1</xdr:row>
                    <xdr:rowOff>85725</xdr:rowOff>
                  </to>
                </anchor>
              </controlPr>
            </control>
          </mc:Choice>
        </mc:AlternateContent>
        <mc:AlternateContent xmlns:mc="http://schemas.openxmlformats.org/markup-compatibility/2006">
          <mc:Choice Requires="x14">
            <control shapeId="30722" r:id="rId6" name="ButtonSaveChp5">
              <controlPr defaultSize="0" print="0" autoFill="0" autoPict="0" macro="[0]!SaveWorkbook">
                <anchor moveWithCells="1">
                  <from>
                    <xdr:col>7</xdr:col>
                    <xdr:colOff>76200</xdr:colOff>
                    <xdr:row>0</xdr:row>
                    <xdr:rowOff>76200</xdr:rowOff>
                  </from>
                  <to>
                    <xdr:col>7</xdr:col>
                    <xdr:colOff>971550</xdr:colOff>
                    <xdr:row>1</xdr:row>
                    <xdr:rowOff>85725</xdr:rowOff>
                  </to>
                </anchor>
              </controlPr>
            </control>
          </mc:Choice>
        </mc:AlternateContent>
        <mc:AlternateContent xmlns:mc="http://schemas.openxmlformats.org/markup-compatibility/2006">
          <mc:Choice Requires="x14">
            <control shapeId="30723" r:id="rId7" name="ButtonPrevChp5">
              <controlPr defaultSize="0" print="0" autoFill="0" autoPict="0" macro="[0]!CalculateSheet">
                <anchor moveWithCells="1">
                  <from>
                    <xdr:col>41</xdr:col>
                    <xdr:colOff>400050</xdr:colOff>
                    <xdr:row>5</xdr:row>
                    <xdr:rowOff>114300</xdr:rowOff>
                  </from>
                  <to>
                    <xdr:col>42</xdr:col>
                    <xdr:colOff>590550</xdr:colOff>
                    <xdr:row>6</xdr:row>
                    <xdr:rowOff>171450</xdr:rowOff>
                  </to>
                </anchor>
              </controlPr>
            </control>
          </mc:Choice>
        </mc:AlternateContent>
        <mc:AlternateContent xmlns:mc="http://schemas.openxmlformats.org/markup-compatibility/2006">
          <mc:Choice Requires="x14">
            <control shapeId="30724" r:id="rId8" name="Button 4">
              <controlPr defaultSize="0" print="0" autoFill="0" autoPict="0" macro="[0]!CalculateSheet">
                <anchor moveWithCells="1">
                  <from>
                    <xdr:col>59</xdr:col>
                    <xdr:colOff>95250</xdr:colOff>
                    <xdr:row>1</xdr:row>
                    <xdr:rowOff>85725</xdr:rowOff>
                  </from>
                  <to>
                    <xdr:col>59</xdr:col>
                    <xdr:colOff>942975</xdr:colOff>
                    <xdr:row>2</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sheetPr>
  <dimension ref="A1:H85"/>
  <sheetViews>
    <sheetView showGridLines="0" view="pageLayout" topLeftCell="A8" zoomScale="60" zoomScaleNormal="100" zoomScalePageLayoutView="60" workbookViewId="0">
      <selection sqref="A1:G1"/>
    </sheetView>
  </sheetViews>
  <sheetFormatPr defaultColWidth="4.42578125" defaultRowHeight="21" x14ac:dyDescent="0.35"/>
  <cols>
    <col min="1" max="1" width="36.7109375" style="138" customWidth="1"/>
    <col min="2" max="2" width="54" style="138" customWidth="1"/>
    <col min="3" max="3" width="22.28515625" style="138" bestFit="1" customWidth="1"/>
    <col min="4" max="4" width="18.28515625" style="138" bestFit="1" customWidth="1"/>
    <col min="5" max="5" width="17.140625" style="138" bestFit="1" customWidth="1"/>
    <col min="6" max="6" width="17.7109375" style="138" customWidth="1"/>
    <col min="7" max="7" width="18.28515625" style="138" customWidth="1"/>
    <col min="8" max="8" width="112.5703125" style="187" hidden="1" customWidth="1"/>
    <col min="9" max="16384" width="4.42578125" style="138"/>
  </cols>
  <sheetData>
    <row r="1" spans="1:8" ht="31.5" x14ac:dyDescent="0.35">
      <c r="A1" s="360" t="str">
        <f>CONCATENATE('Getting Started'!B7, " ", "Transit Asset Management Plan")</f>
        <v>Fresno County Rural Transit Agency (FCRTA) Transit Asset Management Plan</v>
      </c>
      <c r="B1" s="360"/>
      <c r="C1" s="360"/>
      <c r="D1" s="360"/>
      <c r="E1" s="360"/>
      <c r="F1" s="360"/>
      <c r="G1" s="360"/>
    </row>
    <row r="2" spans="1:8" ht="28.5" x14ac:dyDescent="0.35">
      <c r="A2" s="359" t="str">
        <f>CONCATENATE('Getting Started'!B9, ", Accountable Executive")</f>
        <v>Moses Stites, Accountable Executive</v>
      </c>
      <c r="B2" s="359"/>
      <c r="C2" s="359"/>
      <c r="D2" s="359"/>
      <c r="E2" s="359"/>
      <c r="F2" s="359"/>
      <c r="G2" s="359"/>
    </row>
    <row r="3" spans="1:8" x14ac:dyDescent="0.35">
      <c r="A3" s="361" t="str">
        <f ca="1">CONCATENATE("Last modified by ", 'Getting Started'!B11," on ") &amp; TEXT(NOW(),"dd mmm yy at hh:mm")</f>
        <v>Last modified by Gilbert Garza on 19 Apr 24 at 07:43</v>
      </c>
      <c r="B3" s="361"/>
      <c r="C3" s="361"/>
      <c r="D3" s="361"/>
      <c r="E3" s="361"/>
      <c r="F3" s="361"/>
      <c r="G3" s="361"/>
    </row>
    <row r="6" spans="1:8" ht="26.25" x14ac:dyDescent="0.35">
      <c r="A6" s="363" t="str">
        <f>'Chp 1 - Introduction'!A1</f>
        <v>Introduction</v>
      </c>
      <c r="B6" s="363"/>
      <c r="C6" s="363"/>
      <c r="D6" s="363"/>
      <c r="E6" s="363"/>
      <c r="F6" s="363"/>
      <c r="G6" s="363"/>
    </row>
    <row r="8" spans="1:8" ht="409.5" x14ac:dyDescent="0.35">
      <c r="A8" s="342" t="str">
        <f>IF('Chp 1 - Introduction'!A8 = 0, "Brief introduction goes here.", 'Chp 1 - Introduction'!A8)</f>
        <v>FCRTA is responsible for the overall administrative and financial supervision of the general public transportation operations in the rural areas of Fresno County.  As of 2018, FCRTA has a transportation network consisting of 28 rural Subsystems. These rural subsystems are operated by MV Transportation.  FCRTA provides primarily two types of transit service, intra-city demand response and inter-city fixed route. The majority of cities and communities in Fresno County are served by local demand response paratransit buses that typically seat 18 passengers and circulate within the boundaries of a City or Unincorporated Communities. FCRTA also operates inter-city bus routes with 30-passenger buses that connect several cities or towns with a series of bus stops in each city or town along each route. Currently, FCRTA's fleet numbers 101 bus vehicles of all types. Below is a list of the rural transit subsystems administered by FCRTA: Auberry Transit; Auberry Transit (Inter-City); Orange Cove Transit; Parlier Transit; Coalinga Transit; Reedley Transit; Del Rey Transit; Rural Transit; Dinuba Transit; Sanger Transit; Firebaugh Transit; San Joaquin Transit; Fowler Transit; Selma Transit; Huron Transit; Shuttle Transit; Kerman Transit; Southeast Transit; Kingsburg Transit; Westside Transit; Laton Transit; Mendota Transit; Kingsburg - Reedley College Transit.  FCRTA fares are subsidized to be reasonable and encourage frequent trips by rural county residents. Reduced fixed route fares are available to the elderly (60+), and disabled patrons using the various inter city services. Each of FCRTA’s intercity buses is equipped with parcel and bicycle racks, and all vehicles are wheelchair equipped.  The asset categories reported by FCRTA are Rolling Stock (revenue vehicles) and Equipment (non-revenue vehicles).</v>
      </c>
      <c r="B8" s="342"/>
      <c r="C8" s="342"/>
      <c r="D8" s="342"/>
      <c r="E8" s="342"/>
      <c r="F8" s="342"/>
      <c r="G8" s="342"/>
      <c r="H8" s="190" t="str">
        <f>A8</f>
        <v>FCRTA is responsible for the overall administrative and financial supervision of the general public transportation operations in the rural areas of Fresno County.  As of 2018, FCRTA has a transportation network consisting of 28 rural Subsystems. These rural subsystems are operated by MV Transportation.  FCRTA provides primarily two types of transit service, intra-city demand response and inter-city fixed route. The majority of cities and communities in Fresno County are served by local demand response paratransit buses that typically seat 18 passengers and circulate within the boundaries of a City or Unincorporated Communities. FCRTA also operates inter-city bus routes with 30-passenger buses that connect several cities or towns with a series of bus stops in each city or town along each route. Currently, FCRTA's fleet numbers 101 bus vehicles of all types. Below is a list of the rural transit subsystems administered by FCRTA: Auberry Transit; Auberry Transit (Inter-City); Orange Cove Transit; Parlier Transit; Coalinga Transit; Reedley Transit; Del Rey Transit; Rural Transit; Dinuba Transit; Sanger Transit; Firebaugh Transit; San Joaquin Transit; Fowler Transit; Selma Transit; Huron Transit; Shuttle Transit; Kerman Transit; Southeast Transit; Kingsburg Transit; Westside Transit; Laton Transit; Mendota Transit; Kingsburg - Reedley College Transit.  FCRTA fares are subsidized to be reasonable and encourage frequent trips by rural county residents. Reduced fixed route fares are available to the elderly (60+), and disabled patrons using the various inter city services. Each of FCRTA’s intercity buses is equipped with parcel and bicycle racks, and all vehicles are wheelchair equipped.  The asset categories reported by FCRTA are Rolling Stock (revenue vehicles) and Equipment (non-revenue vehicles).</v>
      </c>
    </row>
    <row r="10" spans="1:8" ht="23.25" x14ac:dyDescent="0.35">
      <c r="A10" s="343" t="s">
        <v>117</v>
      </c>
      <c r="B10" s="343"/>
      <c r="C10" s="343"/>
      <c r="D10" s="343"/>
      <c r="E10" s="343"/>
    </row>
    <row r="12" spans="1:8" x14ac:dyDescent="0.35">
      <c r="A12" s="160"/>
      <c r="B12" s="160"/>
      <c r="C12" s="160"/>
      <c r="D12" s="160"/>
      <c r="E12" s="160"/>
      <c r="F12" s="160"/>
      <c r="G12" s="160"/>
    </row>
    <row r="13" spans="1:8" x14ac:dyDescent="0.35">
      <c r="A13" s="362" t="str">
        <f>'Chp 1 - Introduction'!A17</f>
        <v>REVENUE VEHICLES</v>
      </c>
      <c r="B13" s="362"/>
      <c r="C13" s="362"/>
      <c r="D13" s="368"/>
      <c r="E13" s="368"/>
      <c r="F13" s="368"/>
      <c r="G13" s="368"/>
    </row>
    <row r="14" spans="1:8" x14ac:dyDescent="0.35">
      <c r="A14" s="362" t="str">
        <f>'Chp 1 - Introduction'!A18</f>
        <v>Age - % of revenue vehicles within a particular asset class that have met or exceeded their Useful Life Benchmark (ULB)</v>
      </c>
      <c r="B14" s="161" t="str">
        <f>'Chp 1 - Introduction'!B18</f>
        <v>AB - Articulated Bus</v>
      </c>
      <c r="C14" s="167" t="str">
        <f>IF(AND('Chp 2 - Capital Asset Inventory'!C19&gt;0,'Chp 1 - Introduction'!C18=0),"Target Required",IF('Chp 2 - Capital Asset Inventory'!C19&gt;0,'Chp 1 - Introduction'!C18,"N/A"))</f>
        <v>N/A</v>
      </c>
      <c r="D14" s="168" t="str">
        <f>IF('Chp 1 - Introduction'!D18=0,"",IF('Chp 2 - Capital Asset Inventory'!$C19&gt;0,'Chp 1 - Introduction'!D18,""))</f>
        <v/>
      </c>
      <c r="E14" s="168" t="str">
        <f>IF('Chp 1 - Introduction'!E18=0,"",IF('Chp 2 - Capital Asset Inventory'!$C19&gt;0,'Chp 1 - Introduction'!E18,""))</f>
        <v/>
      </c>
      <c r="F14" s="168" t="str">
        <f>IF('Chp 1 - Introduction'!F18=0,"",IF('Chp 2 - Capital Asset Inventory'!$C19&gt;0,'Chp 1 - Introduction'!F18,""))</f>
        <v/>
      </c>
      <c r="G14" s="168" t="str">
        <f>IF('Chp 1 - Introduction'!G18=0,"",IF('Chp 2 - Capital Asset Inventory'!$C19&gt;0,'Chp 1 - Introduction'!G18,""))</f>
        <v/>
      </c>
    </row>
    <row r="15" spans="1:8" x14ac:dyDescent="0.35">
      <c r="A15" s="362"/>
      <c r="B15" s="161" t="str">
        <f>'Chp 1 - Introduction'!B19</f>
        <v>AO - Automobile</v>
      </c>
      <c r="C15" s="167" t="str">
        <f>IF(AND('Chp 2 - Capital Asset Inventory'!C20&gt;0,'Chp 1 - Introduction'!C19=0),"Target Required",IF('Chp 2 - Capital Asset Inventory'!C20&gt;0,'Chp 1 - Introduction'!C19,"N/A"))</f>
        <v>N/A</v>
      </c>
      <c r="D15" s="168" t="str">
        <f>IF('Chp 1 - Introduction'!D19=0,"",IF('Chp 2 - Capital Asset Inventory'!C20&gt;0,'Chp 1 - Introduction'!D19,""))</f>
        <v/>
      </c>
      <c r="E15" s="168" t="str">
        <f>IF('Chp 1 - Introduction'!E19=0,"",IF('Chp 2 - Capital Asset Inventory'!$C20&gt;0,'Chp 1 - Introduction'!E19,""))</f>
        <v/>
      </c>
      <c r="F15" s="168" t="str">
        <f>IF('Chp 1 - Introduction'!F19=0,"",IF('Chp 2 - Capital Asset Inventory'!$C20&gt;0,'Chp 1 - Introduction'!F19,""))</f>
        <v/>
      </c>
      <c r="G15" s="168" t="str">
        <f>IF('Chp 1 - Introduction'!G19=0,"",IF('Chp 2 - Capital Asset Inventory'!$C20&gt;0,'Chp 1 - Introduction'!G19,""))</f>
        <v/>
      </c>
    </row>
    <row r="16" spans="1:8" x14ac:dyDescent="0.35">
      <c r="A16" s="362"/>
      <c r="B16" s="161" t="str">
        <f>'Chp 1 - Introduction'!B20</f>
        <v>BR - Over-the-road Bus</v>
      </c>
      <c r="C16" s="167" t="str">
        <f>IF(AND('Chp 2 - Capital Asset Inventory'!C21&gt;0,'Chp 1 - Introduction'!C20=0),"Target Required",IF('Chp 2 - Capital Asset Inventory'!C21&gt;0,'Chp 1 - Introduction'!C20,"N/A"))</f>
        <v>N/A</v>
      </c>
      <c r="D16" s="168" t="str">
        <f>IF('Chp 1 - Introduction'!D20=0,"",IF('Chp 2 - Capital Asset Inventory'!C21&gt;0,'Chp 1 - Introduction'!D20,""))</f>
        <v/>
      </c>
      <c r="E16" s="168" t="str">
        <f>IF('Chp 1 - Introduction'!E20=0,"",IF('Chp 2 - Capital Asset Inventory'!$C21&gt;0,'Chp 1 - Introduction'!E20,""))</f>
        <v/>
      </c>
      <c r="F16" s="168" t="str">
        <f>IF('Chp 1 - Introduction'!F20=0,"",IF('Chp 2 - Capital Asset Inventory'!$C21&gt;0,'Chp 1 - Introduction'!F20,""))</f>
        <v/>
      </c>
      <c r="G16" s="168" t="str">
        <f>IF('Chp 1 - Introduction'!G20=0,"",IF('Chp 2 - Capital Asset Inventory'!$C21&gt;0,'Chp 1 - Introduction'!G20,""))</f>
        <v/>
      </c>
    </row>
    <row r="17" spans="1:7" x14ac:dyDescent="0.35">
      <c r="A17" s="362"/>
      <c r="B17" s="161" t="str">
        <f>'Chp 1 - Introduction'!B21</f>
        <v>BU - Bus</v>
      </c>
      <c r="C17" s="167">
        <f>IF(AND('Chp 2 - Capital Asset Inventory'!C22&gt;0,'Chp 1 - Introduction'!C21=0),"Target Required",IF('Chp 2 - Capital Asset Inventory'!C22&gt;0,'Chp 1 - Introduction'!C21,"N/A"))</f>
        <v>0.19</v>
      </c>
      <c r="D17" s="168">
        <f>IF('Chp 1 - Introduction'!D21=0,"",IF('Chp 2 - Capital Asset Inventory'!C22&gt;0,'Chp 1 - Introduction'!D21,""))</f>
        <v>0.33</v>
      </c>
      <c r="E17" s="168">
        <f>IF('Chp 1 - Introduction'!E21=0,"",IF('Chp 2 - Capital Asset Inventory'!$C22&gt;0,'Chp 1 - Introduction'!E21,""))</f>
        <v>0.33</v>
      </c>
      <c r="F17" s="168">
        <f>IF('Chp 1 - Introduction'!F21=0,"",IF('Chp 2 - Capital Asset Inventory'!$C22&gt;0,'Chp 1 - Introduction'!F21,""))</f>
        <v>0.56999999999999995</v>
      </c>
      <c r="G17" s="168">
        <f>IF('Chp 1 - Introduction'!G21=0,"",IF('Chp 2 - Capital Asset Inventory'!$C22&gt;0,'Chp 1 - Introduction'!G21,""))</f>
        <v>0.67</v>
      </c>
    </row>
    <row r="18" spans="1:7" x14ac:dyDescent="0.35">
      <c r="A18" s="362"/>
      <c r="B18" s="161" t="str">
        <f>'Chp 1 - Introduction'!B22</f>
        <v>CU - Cutaway Bus</v>
      </c>
      <c r="C18" s="167">
        <f>IF(AND('Chp 2 - Capital Asset Inventory'!C23&gt;0,'Chp 1 - Introduction'!C22=0),"Target Required",IF('Chp 2 - Capital Asset Inventory'!C23&gt;0,'Chp 1 - Introduction'!C22,"N/A"))</f>
        <v>1</v>
      </c>
      <c r="D18" s="168">
        <f>IF('Chp 1 - Introduction'!D22=0,"",IF('Chp 2 - Capital Asset Inventory'!C23&gt;0,'Chp 1 - Introduction'!D22,""))</f>
        <v>1</v>
      </c>
      <c r="E18" s="168">
        <f>IF('Chp 1 - Introduction'!E22=0,"",IF('Chp 2 - Capital Asset Inventory'!$C23&gt;0,'Chp 1 - Introduction'!E22,""))</f>
        <v>1</v>
      </c>
      <c r="F18" s="168">
        <f>IF('Chp 1 - Introduction'!F22=0,"",IF('Chp 2 - Capital Asset Inventory'!$C23&gt;0,'Chp 1 - Introduction'!F22,""))</f>
        <v>1</v>
      </c>
      <c r="G18" s="168">
        <f>IF('Chp 1 - Introduction'!G22=0,"",IF('Chp 2 - Capital Asset Inventory'!$C23&gt;0,'Chp 1 - Introduction'!G22,""))</f>
        <v>1</v>
      </c>
    </row>
    <row r="19" spans="1:7" x14ac:dyDescent="0.35">
      <c r="A19" s="362"/>
      <c r="B19" s="161" t="str">
        <f>'Chp 1 - Introduction'!B23</f>
        <v>DB - Double Decked Bus</v>
      </c>
      <c r="C19" s="167" t="str">
        <f>IF(AND('Chp 2 - Capital Asset Inventory'!C24&gt;0,'Chp 1 - Introduction'!C23=0),"Target Required",IF('Chp 2 - Capital Asset Inventory'!C24&gt;0,'Chp 1 - Introduction'!C23,"N/A"))</f>
        <v>N/A</v>
      </c>
      <c r="D19" s="168" t="str">
        <f>IF('Chp 1 - Introduction'!D23=0,"",IF('Chp 2 - Capital Asset Inventory'!C24&gt;0,'Chp 1 - Introduction'!D23,""))</f>
        <v/>
      </c>
      <c r="E19" s="168" t="str">
        <f>IF('Chp 1 - Introduction'!E23=0,"",IF('Chp 2 - Capital Asset Inventory'!$C24&gt;0,'Chp 1 - Introduction'!E23,""))</f>
        <v/>
      </c>
      <c r="F19" s="168" t="str">
        <f>IF('Chp 1 - Introduction'!F23=0,"",IF('Chp 2 - Capital Asset Inventory'!$C24&gt;0,'Chp 1 - Introduction'!F23,""))</f>
        <v/>
      </c>
      <c r="G19" s="168" t="str">
        <f>IF('Chp 1 - Introduction'!G23=0,"",IF('Chp 2 - Capital Asset Inventory'!$C24&gt;0,'Chp 1 - Introduction'!G23,""))</f>
        <v/>
      </c>
    </row>
    <row r="20" spans="1:7" x14ac:dyDescent="0.35">
      <c r="A20" s="362"/>
      <c r="B20" s="161" t="str">
        <f>'Chp 1 - Introduction'!B24</f>
        <v>FB - Ferryboat</v>
      </c>
      <c r="C20" s="167" t="str">
        <f>IF(AND('Chp 2 - Capital Asset Inventory'!C25&gt;0,'Chp 1 - Introduction'!C24=0),"Target Required",IF('Chp 2 - Capital Asset Inventory'!C25&gt;0,'Chp 1 - Introduction'!C24,"N/A"))</f>
        <v>N/A</v>
      </c>
      <c r="D20" s="168" t="str">
        <f>IF('Chp 1 - Introduction'!D24=0,"",IF('Chp 2 - Capital Asset Inventory'!C25&gt;0,'Chp 1 - Introduction'!D24,""))</f>
        <v/>
      </c>
      <c r="E20" s="168" t="str">
        <f>IF('Chp 1 - Introduction'!E24=0,"",IF('Chp 2 - Capital Asset Inventory'!$C25&gt;0,'Chp 1 - Introduction'!E24,""))</f>
        <v/>
      </c>
      <c r="F20" s="168" t="str">
        <f>IF('Chp 1 - Introduction'!F24=0,"",IF('Chp 2 - Capital Asset Inventory'!$C25&gt;0,'Chp 1 - Introduction'!F24,""))</f>
        <v/>
      </c>
      <c r="G20" s="168" t="str">
        <f>IF('Chp 1 - Introduction'!G24=0,"",IF('Chp 2 - Capital Asset Inventory'!$C25&gt;0,'Chp 1 - Introduction'!G24,""))</f>
        <v/>
      </c>
    </row>
    <row r="21" spans="1:7" x14ac:dyDescent="0.35">
      <c r="A21" s="362"/>
      <c r="B21" s="161" t="str">
        <f>'Chp 1 - Introduction'!B25</f>
        <v>MB - Mini-bus</v>
      </c>
      <c r="C21" s="167" t="str">
        <f>IF(AND('Chp 2 - Capital Asset Inventory'!C26&gt;0,'Chp 1 - Introduction'!C25=0),"Target Required",IF('Chp 2 - Capital Asset Inventory'!C26&gt;0,'Chp 1 - Introduction'!C25,"N/A"))</f>
        <v>N/A</v>
      </c>
      <c r="D21" s="168" t="str">
        <f>IF('Chp 1 - Introduction'!D25=0,"",IF('Chp 2 - Capital Asset Inventory'!C26&gt;0,'Chp 1 - Introduction'!D25,""))</f>
        <v/>
      </c>
      <c r="E21" s="168" t="str">
        <f>IF('Chp 1 - Introduction'!E25=0,"",IF('Chp 2 - Capital Asset Inventory'!$C26&gt;0,'Chp 1 - Introduction'!E25,""))</f>
        <v/>
      </c>
      <c r="F21" s="168" t="str">
        <f>IF('Chp 1 - Introduction'!F25=0,"",IF('Chp 2 - Capital Asset Inventory'!$C26&gt;0,'Chp 1 - Introduction'!F25,""))</f>
        <v/>
      </c>
      <c r="G21" s="168" t="str">
        <f>IF('Chp 1 - Introduction'!G25=0,"",IF('Chp 2 - Capital Asset Inventory'!$C26&gt;0,'Chp 1 - Introduction'!G25,""))</f>
        <v/>
      </c>
    </row>
    <row r="22" spans="1:7" x14ac:dyDescent="0.35">
      <c r="A22" s="362"/>
      <c r="B22" s="161" t="str">
        <f>'Chp 1 - Introduction'!B26</f>
        <v>MV - Mini-van</v>
      </c>
      <c r="C22" s="167">
        <f>IF(AND('Chp 2 - Capital Asset Inventory'!C27&gt;0,'Chp 1 - Introduction'!C26=0),"Target Required",IF('Chp 2 - Capital Asset Inventory'!C27&gt;0,'Chp 1 - Introduction'!C26,"N/A"))</f>
        <v>1</v>
      </c>
      <c r="D22" s="168">
        <f>IF('Chp 1 - Introduction'!D26=0,"",IF('Chp 2 - Capital Asset Inventory'!C27&gt;0,'Chp 1 - Introduction'!D26,""))</f>
        <v>1</v>
      </c>
      <c r="E22" s="168">
        <f>IF('Chp 1 - Introduction'!E26=0,"",IF('Chp 2 - Capital Asset Inventory'!$C27&gt;0,'Chp 1 - Introduction'!E26,""))</f>
        <v>1</v>
      </c>
      <c r="F22" s="168">
        <f>IF('Chp 1 - Introduction'!F26=0,"",IF('Chp 2 - Capital Asset Inventory'!$C27&gt;0,'Chp 1 - Introduction'!F26,""))</f>
        <v>1</v>
      </c>
      <c r="G22" s="168">
        <f>IF('Chp 1 - Introduction'!G26=0,"",IF('Chp 2 - Capital Asset Inventory'!$C27&gt;0,'Chp 1 - Introduction'!G26,""))</f>
        <v>1</v>
      </c>
    </row>
    <row r="23" spans="1:7" x14ac:dyDescent="0.35">
      <c r="A23" s="362"/>
      <c r="B23" s="161" t="str">
        <f>'Chp 1 - Introduction'!B27</f>
        <v>RT - Rubber-tire Vintage Trolley</v>
      </c>
      <c r="C23" s="167" t="str">
        <f>IF(AND('Chp 2 - Capital Asset Inventory'!C28&gt;0,'Chp 1 - Introduction'!C27=0),"Target Required",IF('Chp 2 - Capital Asset Inventory'!C28&gt;0,'Chp 1 - Introduction'!C27,"N/A"))</f>
        <v>N/A</v>
      </c>
      <c r="D23" s="168" t="str">
        <f>IF('Chp 1 - Introduction'!D27=0,"",IF('Chp 2 - Capital Asset Inventory'!C28&gt;0,'Chp 1 - Introduction'!D27,""))</f>
        <v/>
      </c>
      <c r="E23" s="168" t="str">
        <f>IF('Chp 1 - Introduction'!E27=0,"",IF('Chp 2 - Capital Asset Inventory'!$C28&gt;0,'Chp 1 - Introduction'!E27,""))</f>
        <v/>
      </c>
      <c r="F23" s="168" t="str">
        <f>IF('Chp 1 - Introduction'!F27=0,"",IF('Chp 2 - Capital Asset Inventory'!$C28&gt;0,'Chp 1 - Introduction'!F27,""))</f>
        <v/>
      </c>
      <c r="G23" s="168" t="str">
        <f>IF('Chp 1 - Introduction'!G27=0,"",IF('Chp 2 - Capital Asset Inventory'!$C28&gt;0,'Chp 1 - Introduction'!G27,""))</f>
        <v/>
      </c>
    </row>
    <row r="24" spans="1:7" x14ac:dyDescent="0.35">
      <c r="A24" s="362"/>
      <c r="B24" s="161" t="str">
        <f>'Chp 1 - Introduction'!B28</f>
        <v>SB - School Bus</v>
      </c>
      <c r="C24" s="167" t="str">
        <f>IF(AND('Chp 2 - Capital Asset Inventory'!C29&gt;0,'Chp 1 - Introduction'!C28=0),"Target Required",IF('Chp 2 - Capital Asset Inventory'!C29&gt;0,'Chp 1 - Introduction'!C28,"N/A"))</f>
        <v>N/A</v>
      </c>
      <c r="D24" s="168" t="str">
        <f>IF('Chp 1 - Introduction'!D28=0,"",IF('Chp 2 - Capital Asset Inventory'!C29&gt;0,'Chp 1 - Introduction'!D28,""))</f>
        <v/>
      </c>
      <c r="E24" s="168" t="str">
        <f>IF('Chp 1 - Introduction'!E28=0,"",IF('Chp 2 - Capital Asset Inventory'!$C29&gt;0,'Chp 1 - Introduction'!E28,""))</f>
        <v/>
      </c>
      <c r="F24" s="168" t="str">
        <f>IF('Chp 1 - Introduction'!F28=0,"",IF('Chp 2 - Capital Asset Inventory'!$C29&gt;0,'Chp 1 - Introduction'!F28,""))</f>
        <v/>
      </c>
      <c r="G24" s="168" t="str">
        <f>IF('Chp 1 - Introduction'!G28=0,"",IF('Chp 2 - Capital Asset Inventory'!$C29&gt;0,'Chp 1 - Introduction'!G28,""))</f>
        <v/>
      </c>
    </row>
    <row r="25" spans="1:7" x14ac:dyDescent="0.35">
      <c r="A25" s="362"/>
      <c r="B25" s="161" t="str">
        <f>'Chp 1 - Introduction'!B29</f>
        <v>SV - Sport Utility Vehicle</v>
      </c>
      <c r="C25" s="167" t="str">
        <f>IF(AND('Chp 2 - Capital Asset Inventory'!C30&gt;0,'Chp 1 - Introduction'!C29=0),"Target Required",IF('Chp 2 - Capital Asset Inventory'!C30&gt;0,'Chp 1 - Introduction'!C29,"N/A"))</f>
        <v>N/A</v>
      </c>
      <c r="D25" s="168" t="str">
        <f>IF('Chp 1 - Introduction'!D29=0,"",IF('Chp 2 - Capital Asset Inventory'!C30&gt;0,'Chp 1 - Introduction'!D29,""))</f>
        <v/>
      </c>
      <c r="E25" s="168" t="str">
        <f>IF('Chp 1 - Introduction'!E29=0,"",IF('Chp 2 - Capital Asset Inventory'!$C30&gt;0,'Chp 1 - Introduction'!E29,""))</f>
        <v/>
      </c>
      <c r="F25" s="168" t="str">
        <f>IF('Chp 1 - Introduction'!F29=0,"",IF('Chp 2 - Capital Asset Inventory'!$C30&gt;0,'Chp 1 - Introduction'!F29,""))</f>
        <v/>
      </c>
      <c r="G25" s="168" t="str">
        <f>IF('Chp 1 - Introduction'!G29=0,"",IF('Chp 2 - Capital Asset Inventory'!$C30&gt;0,'Chp 1 - Introduction'!G29,""))</f>
        <v/>
      </c>
    </row>
    <row r="26" spans="1:7" x14ac:dyDescent="0.35">
      <c r="A26" s="362"/>
      <c r="B26" s="161" t="str">
        <f>'Chp 1 - Introduction'!B30</f>
        <v>TB - Trolleybus</v>
      </c>
      <c r="C26" s="167" t="str">
        <f>IF(AND('Chp 2 - Capital Asset Inventory'!C31&gt;0,'Chp 1 - Introduction'!C30=0),"Target Required",IF('Chp 2 - Capital Asset Inventory'!C31&gt;0,'Chp 1 - Introduction'!C30,"N/A"))</f>
        <v>Target Required</v>
      </c>
      <c r="D26" s="168" t="str">
        <f>IF('Chp 1 - Introduction'!D30=0,"",IF('Chp 2 - Capital Asset Inventory'!C31&gt;0,'Chp 1 - Introduction'!D30,""))</f>
        <v/>
      </c>
      <c r="E26" s="168" t="str">
        <f>IF('Chp 1 - Introduction'!E30=0,"",IF('Chp 2 - Capital Asset Inventory'!$C31&gt;0,'Chp 1 - Introduction'!E30,""))</f>
        <v/>
      </c>
      <c r="F26" s="168" t="str">
        <f>IF('Chp 1 - Introduction'!F30=0,"",IF('Chp 2 - Capital Asset Inventory'!$C31&gt;0,'Chp 1 - Introduction'!F30,""))</f>
        <v/>
      </c>
      <c r="G26" s="168" t="str">
        <f>IF('Chp 1 - Introduction'!G30=0,"",IF('Chp 2 - Capital Asset Inventory'!$C31&gt;0,'Chp 1 - Introduction'!G30,""))</f>
        <v/>
      </c>
    </row>
    <row r="27" spans="1:7" x14ac:dyDescent="0.35">
      <c r="A27" s="362"/>
      <c r="B27" s="161" t="str">
        <f>'Chp 1 - Introduction'!B31</f>
        <v>VN - Van</v>
      </c>
      <c r="C27" s="167">
        <f>IF(AND('Chp 2 - Capital Asset Inventory'!C32&gt;0,'Chp 1 - Introduction'!C31=0),"Target Required",IF('Chp 2 - Capital Asset Inventory'!C32&gt;0,'Chp 1 - Introduction'!C31,"N/A"))</f>
        <v>0.38</v>
      </c>
      <c r="D27" s="168">
        <f>IF('Chp 1 - Introduction'!D31=0,"",IF('Chp 2 - Capital Asset Inventory'!C32&gt;0,'Chp 1 - Introduction'!D31,""))</f>
        <v>0.38</v>
      </c>
      <c r="E27" s="168">
        <f>IF('Chp 1 - Introduction'!E31=0,"",IF('Chp 2 - Capital Asset Inventory'!$C32&gt;0,'Chp 1 - Introduction'!E31,""))</f>
        <v>0.38</v>
      </c>
      <c r="F27" s="168">
        <f>IF('Chp 1 - Introduction'!F31=0,"",IF('Chp 2 - Capital Asset Inventory'!$C32&gt;0,'Chp 1 - Introduction'!F31,""))</f>
        <v>0.38</v>
      </c>
      <c r="G27" s="168">
        <f>IF('Chp 1 - Introduction'!G31=0,"",IF('Chp 2 - Capital Asset Inventory'!$C32&gt;0,'Chp 1 - Introduction'!G31,""))</f>
        <v>0.38</v>
      </c>
    </row>
    <row r="28" spans="1:7" x14ac:dyDescent="0.35">
      <c r="A28" s="362"/>
      <c r="B28" s="161" t="str">
        <f>'Chp 1 - Introduction'!B32</f>
        <v>Custom 1-Sedan</v>
      </c>
      <c r="C28" s="167" t="str">
        <f>IF(AND('Chp 2 - Capital Asset Inventory'!C33&gt;0,'Chp 1 - Introduction'!C32=0),"Target Required",IF('Chp 2 - Capital Asset Inventory'!C33&gt;0,'Chp 1 - Introduction'!C32,"N/A"))</f>
        <v>Target Required</v>
      </c>
      <c r="D28" s="168">
        <f>IF('Chp 1 - Introduction'!D32=0,"",IF('Chp 2 - Capital Asset Inventory'!C33&gt;0,'Chp 1 - Introduction'!D32,""))</f>
        <v>0.27</v>
      </c>
      <c r="E28" s="168">
        <f>IF('Chp 1 - Introduction'!E32=0,"",IF('Chp 2 - Capital Asset Inventory'!$C33&gt;0,'Chp 1 - Introduction'!E32,""))</f>
        <v>0.77</v>
      </c>
      <c r="F28" s="168">
        <f>IF('Chp 1 - Introduction'!F32=0,"",IF('Chp 2 - Capital Asset Inventory'!$C33&gt;0,'Chp 1 - Introduction'!F32,""))</f>
        <v>1</v>
      </c>
      <c r="G28" s="168">
        <f>IF('Chp 1 - Introduction'!G32=0,"",IF('Chp 2 - Capital Asset Inventory'!$C33&gt;0,'Chp 1 - Introduction'!G32,""))</f>
        <v>1</v>
      </c>
    </row>
    <row r="29" spans="1:7" x14ac:dyDescent="0.35">
      <c r="A29" s="362"/>
      <c r="B29" s="161" t="str">
        <f>'Chp 1 - Introduction'!B33</f>
        <v>Custom 2</v>
      </c>
      <c r="C29" s="167" t="str">
        <f>IF(AND('Chp 2 - Capital Asset Inventory'!C34&gt;0,'Chp 1 - Introduction'!C33=0),"Target Required",IF('Chp 2 - Capital Asset Inventory'!C34&gt;0,'Chp 1 - Introduction'!C33,"N/A"))</f>
        <v>N/A</v>
      </c>
      <c r="D29" s="168" t="str">
        <f>IF('Chp 1 - Introduction'!D33=0,"",IF('Chp 2 - Capital Asset Inventory'!C34&gt;0,'Chp 1 - Introduction'!D33,""))</f>
        <v/>
      </c>
      <c r="E29" s="168" t="str">
        <f>IF('Chp 1 - Introduction'!E33=0,"",IF('Chp 2 - Capital Asset Inventory'!$C34&gt;0,'Chp 1 - Introduction'!E33,""))</f>
        <v/>
      </c>
      <c r="F29" s="168" t="str">
        <f>IF('Chp 1 - Introduction'!F33=0,"",IF('Chp 2 - Capital Asset Inventory'!$C34&gt;0,'Chp 1 - Introduction'!F33,""))</f>
        <v/>
      </c>
      <c r="G29" s="168" t="str">
        <f>IF('Chp 1 - Introduction'!G33=0,"",IF('Chp 2 - Capital Asset Inventory'!$C34&gt;0,'Chp 1 - Introduction'!G33,""))</f>
        <v/>
      </c>
    </row>
    <row r="30" spans="1:7" x14ac:dyDescent="0.35">
      <c r="A30" s="362"/>
      <c r="B30" s="161" t="str">
        <f>'Chp 1 - Introduction'!B34</f>
        <v>Custom 3</v>
      </c>
      <c r="C30" s="167" t="str">
        <f>IF(AND('Chp 2 - Capital Asset Inventory'!C35&gt;0,'Chp 1 - Introduction'!C34=0),"Target Required",IF('Chp 2 - Capital Asset Inventory'!C35&gt;0,'Chp 1 - Introduction'!C34,"N/A"))</f>
        <v>N/A</v>
      </c>
      <c r="D30" s="168" t="str">
        <f>IF('Chp 1 - Introduction'!D34=0,"",IF('Chp 2 - Capital Asset Inventory'!C35&gt;0,'Chp 1 - Introduction'!D34,""))</f>
        <v/>
      </c>
      <c r="E30" s="168" t="str">
        <f>IF('Chp 1 - Introduction'!E34=0,"",IF('Chp 2 - Capital Asset Inventory'!$C35&gt;0,'Chp 1 - Introduction'!E34,""))</f>
        <v/>
      </c>
      <c r="F30" s="168" t="str">
        <f>IF('Chp 1 - Introduction'!F34=0,"",IF('Chp 2 - Capital Asset Inventory'!$C35&gt;0,'Chp 1 - Introduction'!F34,""))</f>
        <v/>
      </c>
      <c r="G30" s="168" t="str">
        <f>IF('Chp 1 - Introduction'!G34=0,"",IF('Chp 2 - Capital Asset Inventory'!$C35&gt;0,'Chp 1 - Introduction'!G34,""))</f>
        <v/>
      </c>
    </row>
    <row r="31" spans="1:7" x14ac:dyDescent="0.35">
      <c r="A31" s="362" t="str">
        <f>'Chp 1 - Introduction'!A35</f>
        <v>EQUIPMENT</v>
      </c>
      <c r="B31" s="362"/>
      <c r="C31" s="362"/>
      <c r="D31" s="369"/>
      <c r="E31" s="369"/>
      <c r="F31" s="369"/>
      <c r="G31" s="369"/>
    </row>
    <row r="32" spans="1:7" x14ac:dyDescent="0.35">
      <c r="A32" s="364" t="str">
        <f>'Chp 1 - Introduction'!A36</f>
        <v>Age - % of vehicles that have met or exceeded their Useful Life Benchmark (ULB)</v>
      </c>
      <c r="B32" s="161" t="str">
        <f>'Chp 1 - Introduction'!B36</f>
        <v>Non Revenue/Service Automobile</v>
      </c>
      <c r="C32" s="167" t="str">
        <f>IF(AND('Chp 2 - Capital Asset Inventory'!C37&gt;0,'Chp 1 - Introduction'!C36=0),"Target Required",IF('Chp 2 - Capital Asset Inventory'!C37&gt;0,'Chp 1 - Introduction'!C36,"N/A"))</f>
        <v>N/A</v>
      </c>
      <c r="D32" s="168" t="str">
        <f>IF('Chp 1 - Introduction'!D36=0,"",IF('Chp 2 - Capital Asset Inventory'!C37&gt;0,'Chp 1 - Introduction'!D36,""))</f>
        <v/>
      </c>
      <c r="E32" s="168" t="str">
        <f>IF('Chp 1 - Introduction'!E36=0,"",IF('Chp 2 - Capital Asset Inventory'!$C37&gt;0,'Chp 1 - Introduction'!E36,""))</f>
        <v/>
      </c>
      <c r="F32" s="168" t="str">
        <f>IF('Chp 1 - Introduction'!F36=0,"",IF('Chp 2 - Capital Asset Inventory'!$C37&gt;0,'Chp 1 - Introduction'!F36,""))</f>
        <v/>
      </c>
      <c r="G32" s="168" t="str">
        <f>IF('Chp 1 - Introduction'!G36=0,"",IF('Chp 2 - Capital Asset Inventory'!$C37&gt;0,'Chp 1 - Introduction'!G36,""))</f>
        <v/>
      </c>
    </row>
    <row r="33" spans="1:7" x14ac:dyDescent="0.35">
      <c r="A33" s="365"/>
      <c r="B33" s="161" t="str">
        <f>'Chp 1 - Introduction'!B37</f>
        <v>Steel Wheel Vehicles</v>
      </c>
      <c r="C33" s="167" t="str">
        <f>IF(AND('Chp 2 - Capital Asset Inventory'!C38&gt;0,'Chp 1 - Introduction'!C37=0),"Target Required",IF('Chp 2 - Capital Asset Inventory'!C38&gt;0,'Chp 1 - Introduction'!C37,"N/A"))</f>
        <v>N/A</v>
      </c>
      <c r="D33" s="168" t="str">
        <f>IF('Chp 1 - Introduction'!D37=0,"",IF('Chp 2 - Capital Asset Inventory'!C38&gt;0,'Chp 1 - Introduction'!D37,""))</f>
        <v/>
      </c>
      <c r="E33" s="168" t="str">
        <f>IF('Chp 1 - Introduction'!E37=0,"",IF('Chp 2 - Capital Asset Inventory'!$C38&gt;0,'Chp 1 - Introduction'!E37,""))</f>
        <v/>
      </c>
      <c r="F33" s="168" t="str">
        <f>IF('Chp 1 - Introduction'!F37=0,"",IF('Chp 2 - Capital Asset Inventory'!$C38&gt;0,'Chp 1 - Introduction'!F37,""))</f>
        <v/>
      </c>
      <c r="G33" s="168" t="str">
        <f>IF('Chp 1 - Introduction'!G37=0,"",IF('Chp 2 - Capital Asset Inventory'!$C38&gt;0,'Chp 1 - Introduction'!G37,""))</f>
        <v/>
      </c>
    </row>
    <row r="34" spans="1:7" x14ac:dyDescent="0.35">
      <c r="A34" s="365"/>
      <c r="B34" s="161" t="str">
        <f>'Chp 1 - Introduction'!B38</f>
        <v>Trucks and other Rubber Tire Vehicles</v>
      </c>
      <c r="C34" s="167" t="str">
        <f>IF(AND('Chp 2 - Capital Asset Inventory'!C39&gt;0,'Chp 1 - Introduction'!C38=0),"Target Required",IF('Chp 2 - Capital Asset Inventory'!C39&gt;0,'Chp 1 - Introduction'!C38,"N/A"))</f>
        <v>Target Required</v>
      </c>
      <c r="D34" s="168" t="str">
        <f>IF('Chp 1 - Introduction'!D38=0,"",IF('Chp 2 - Capital Asset Inventory'!C39&gt;0,'Chp 1 - Introduction'!D38,""))</f>
        <v/>
      </c>
      <c r="E34" s="168" t="str">
        <f>IF('Chp 1 - Introduction'!E38=0,"",IF('Chp 2 - Capital Asset Inventory'!$C39&gt;0,'Chp 1 - Introduction'!E38,""))</f>
        <v/>
      </c>
      <c r="F34" s="168" t="str">
        <f>IF('Chp 1 - Introduction'!F38=0,"",IF('Chp 2 - Capital Asset Inventory'!$C39&gt;0,'Chp 1 - Introduction'!F38,""))</f>
        <v/>
      </c>
      <c r="G34" s="168" t="str">
        <f>IF('Chp 1 - Introduction'!G38=0,"",IF('Chp 2 - Capital Asset Inventory'!$C39&gt;0,'Chp 1 - Introduction'!G38,""))</f>
        <v/>
      </c>
    </row>
    <row r="35" spans="1:7" x14ac:dyDescent="0.35">
      <c r="A35" s="365"/>
      <c r="B35" s="161" t="str">
        <f>'Chp 1 - Introduction'!B39</f>
        <v>Custom 1</v>
      </c>
      <c r="C35" s="167" t="str">
        <f>IF(AND('Chp 2 - Capital Asset Inventory'!C40&gt;0,'Chp 1 - Introduction'!C39=0),"Target Required",IF('Chp 2 - Capital Asset Inventory'!C40&gt;0,'Chp 1 - Introduction'!C39,"N/A"))</f>
        <v>N/A</v>
      </c>
      <c r="D35" s="168" t="str">
        <f>IF('Chp 1 - Introduction'!D39=0,"",IF('Chp 2 - Capital Asset Inventory'!C40&gt;0,'Chp 1 - Introduction'!D39,""))</f>
        <v/>
      </c>
      <c r="E35" s="168" t="str">
        <f>IF('Chp 1 - Introduction'!E39=0,"",IF('Chp 2 - Capital Asset Inventory'!$C40&gt;0,'Chp 1 - Introduction'!E39,""))</f>
        <v/>
      </c>
      <c r="F35" s="168" t="str">
        <f>IF('Chp 1 - Introduction'!F39=0,"",IF('Chp 2 - Capital Asset Inventory'!$C40&gt;0,'Chp 1 - Introduction'!F39,""))</f>
        <v/>
      </c>
      <c r="G35" s="168" t="str">
        <f>IF('Chp 1 - Introduction'!G39=0,"",IF('Chp 2 - Capital Asset Inventory'!$C40&gt;0,'Chp 1 - Introduction'!G39,""))</f>
        <v/>
      </c>
    </row>
    <row r="36" spans="1:7" x14ac:dyDescent="0.35">
      <c r="A36" s="365"/>
      <c r="B36" s="161" t="str">
        <f>'Chp 1 - Introduction'!B40</f>
        <v>Custom 2</v>
      </c>
      <c r="C36" s="167" t="str">
        <f>IF(AND('Chp 2 - Capital Asset Inventory'!C41&gt;0,'Chp 1 - Introduction'!C40=0),"Target Required",IF('Chp 2 - Capital Asset Inventory'!C41&gt;0,'Chp 1 - Introduction'!C40,"N/A"))</f>
        <v>N/A</v>
      </c>
      <c r="D36" s="168" t="str">
        <f>IF('Chp 1 - Introduction'!D40=0,"",IF('Chp 2 - Capital Asset Inventory'!C41&gt;0,'Chp 1 - Introduction'!D40,""))</f>
        <v/>
      </c>
      <c r="E36" s="168" t="str">
        <f>IF('Chp 1 - Introduction'!E40=0,"",IF('Chp 2 - Capital Asset Inventory'!$C41&gt;0,'Chp 1 - Introduction'!E40,""))</f>
        <v/>
      </c>
      <c r="F36" s="168" t="str">
        <f>IF('Chp 1 - Introduction'!F40=0,"",IF('Chp 2 - Capital Asset Inventory'!$C41&gt;0,'Chp 1 - Introduction'!F40,""))</f>
        <v/>
      </c>
      <c r="G36" s="168" t="str">
        <f>IF('Chp 1 - Introduction'!G40=0,"",IF('Chp 2 - Capital Asset Inventory'!$C41&gt;0,'Chp 1 - Introduction'!G40,""))</f>
        <v/>
      </c>
    </row>
    <row r="37" spans="1:7" x14ac:dyDescent="0.35">
      <c r="A37" s="366"/>
      <c r="B37" s="161" t="str">
        <f>'Chp 1 - Introduction'!B41</f>
        <v>Custom 3</v>
      </c>
      <c r="C37" s="167" t="str">
        <f>IF(AND('Chp 2 - Capital Asset Inventory'!C42&gt;0,'Chp 1 - Introduction'!C41=0),"Target Required",IF('Chp 2 - Capital Asset Inventory'!C42&gt;0,'Chp 1 - Introduction'!C41,"N/A"))</f>
        <v>N/A</v>
      </c>
      <c r="D37" s="168" t="str">
        <f>IF('Chp 1 - Introduction'!D41=0,"",IF('Chp 2 - Capital Asset Inventory'!C42&gt;0,'Chp 1 - Introduction'!D41,""))</f>
        <v/>
      </c>
      <c r="E37" s="168" t="str">
        <f>IF('Chp 1 - Introduction'!E41=0,"",IF('Chp 2 - Capital Asset Inventory'!$C42&gt;0,'Chp 1 - Introduction'!E41,""))</f>
        <v/>
      </c>
      <c r="F37" s="168" t="str">
        <f>IF('Chp 1 - Introduction'!F41=0,"",IF('Chp 2 - Capital Asset Inventory'!$C42&gt;0,'Chp 1 - Introduction'!F41,""))</f>
        <v/>
      </c>
      <c r="G37" s="168" t="str">
        <f>IF('Chp 1 - Introduction'!G41=0,"",IF('Chp 2 - Capital Asset Inventory'!$C42&gt;0,'Chp 1 - Introduction'!G41,""))</f>
        <v/>
      </c>
    </row>
    <row r="38" spans="1:7" x14ac:dyDescent="0.35">
      <c r="A38" s="362" t="str">
        <f>'Chp 1 - Introduction'!A42</f>
        <v>FACILITIES</v>
      </c>
      <c r="B38" s="362"/>
      <c r="C38" s="362"/>
      <c r="D38" s="369"/>
      <c r="E38" s="369"/>
      <c r="F38" s="369"/>
      <c r="G38" s="369"/>
    </row>
    <row r="39" spans="1:7" x14ac:dyDescent="0.35">
      <c r="A39" s="362" t="str">
        <f>'Chp 1 - Introduction'!A43</f>
        <v>Condition - % of facilities with a condition rating below 3.0 on the FTA Transit Economic Requirements Model (TERM) Scale</v>
      </c>
      <c r="B39" s="161" t="str">
        <f>'Chp 1 - Introduction'!B43</f>
        <v>Administration</v>
      </c>
      <c r="C39" s="167" t="str">
        <f>IF(AND('Chp 2 - Capital Asset Inventory'!C44&gt;0,'Chp 1 - Introduction'!C43=0),"Target Required",IF('Chp 2 - Capital Asset Inventory'!C44&gt;0,'Chp 1 - Introduction'!C43,"N/A"))</f>
        <v>N/A</v>
      </c>
      <c r="D39" s="168" t="str">
        <f>IF('Chp 1 - Introduction'!D43=0,"",IF('Chp 2 - Capital Asset Inventory'!C44&gt;0,'Chp 1 - Introduction'!D43,""))</f>
        <v/>
      </c>
      <c r="E39" s="168" t="str">
        <f>IF('Chp 1 - Introduction'!E43=0,"",IF('Chp 2 - Capital Asset Inventory'!$C44&gt;0,'Chp 1 - Introduction'!E43,""))</f>
        <v/>
      </c>
      <c r="F39" s="168" t="str">
        <f>IF('Chp 1 - Introduction'!F43=0,"",IF('Chp 2 - Capital Asset Inventory'!$C44&gt;0,'Chp 1 - Introduction'!F43,""))</f>
        <v/>
      </c>
      <c r="G39" s="168" t="str">
        <f>IF('Chp 1 - Introduction'!G43=0,"",IF('Chp 2 - Capital Asset Inventory'!$C44&gt;0,'Chp 1 - Introduction'!G43,""))</f>
        <v/>
      </c>
    </row>
    <row r="40" spans="1:7" x14ac:dyDescent="0.35">
      <c r="A40" s="362"/>
      <c r="B40" s="161" t="str">
        <f>'Chp 1 - Introduction'!B44</f>
        <v>Maintenance</v>
      </c>
      <c r="C40" s="167" t="str">
        <f>IF(AND('Chp 2 - Capital Asset Inventory'!C45&gt;0,'Chp 1 - Introduction'!C44=0),"Target Required",IF('Chp 2 - Capital Asset Inventory'!C45&gt;0,'Chp 1 - Introduction'!C44,"N/A"))</f>
        <v>Target Required</v>
      </c>
      <c r="D40" s="168" t="str">
        <f>IF('Chp 1 - Introduction'!D44=0,"",IF('Chp 2 - Capital Asset Inventory'!C45&gt;0,'Chp 1 - Introduction'!D44,""))</f>
        <v/>
      </c>
      <c r="E40" s="168" t="str">
        <f>IF('Chp 1 - Introduction'!E44=0,"",IF('Chp 2 - Capital Asset Inventory'!$C45&gt;0,'Chp 1 - Introduction'!E44,""))</f>
        <v/>
      </c>
      <c r="F40" s="168" t="str">
        <f>IF('Chp 1 - Introduction'!F44=0,"",IF('Chp 2 - Capital Asset Inventory'!$C45&gt;0,'Chp 1 - Introduction'!F44,""))</f>
        <v/>
      </c>
      <c r="G40" s="168" t="str">
        <f>IF('Chp 1 - Introduction'!G44=0,"",IF('Chp 2 - Capital Asset Inventory'!$C45&gt;0,'Chp 1 - Introduction'!G44,""))</f>
        <v/>
      </c>
    </row>
    <row r="41" spans="1:7" x14ac:dyDescent="0.35">
      <c r="A41" s="362"/>
      <c r="B41" s="161" t="str">
        <f>'Chp 1 - Introduction'!B45</f>
        <v>Parking Structures</v>
      </c>
      <c r="C41" s="167" t="str">
        <f>IF(AND('Chp 2 - Capital Asset Inventory'!C46&gt;0,'Chp 1 - Introduction'!C45=0),"Target Required",IF('Chp 2 - Capital Asset Inventory'!C46&gt;0,'Chp 1 - Introduction'!C45,"N/A"))</f>
        <v>N/A</v>
      </c>
      <c r="D41" s="168" t="str">
        <f>IF('Chp 1 - Introduction'!D45=0,"",IF('Chp 2 - Capital Asset Inventory'!C46&gt;0,'Chp 1 - Introduction'!D45,""))</f>
        <v/>
      </c>
      <c r="E41" s="168" t="str">
        <f>IF('Chp 1 - Introduction'!E45=0,"",IF('Chp 2 - Capital Asset Inventory'!$C46&gt;0,'Chp 1 - Introduction'!E45,""))</f>
        <v/>
      </c>
      <c r="F41" s="168" t="str">
        <f>IF('Chp 1 - Introduction'!F45=0,"",IF('Chp 2 - Capital Asset Inventory'!$C46&gt;0,'Chp 1 - Introduction'!F45,""))</f>
        <v/>
      </c>
      <c r="G41" s="168" t="str">
        <f>IF('Chp 1 - Introduction'!G45=0,"",IF('Chp 2 - Capital Asset Inventory'!$C46&gt;0,'Chp 1 - Introduction'!G45,""))</f>
        <v/>
      </c>
    </row>
    <row r="42" spans="1:7" x14ac:dyDescent="0.35">
      <c r="A42" s="362"/>
      <c r="B42" s="161" t="str">
        <f>'Chp 1 - Introduction'!B46</f>
        <v>Passenger Facilities</v>
      </c>
      <c r="C42" s="167" t="str">
        <f>IF(AND('Chp 2 - Capital Asset Inventory'!C47&gt;0,'Chp 1 - Introduction'!C46=0),"Target Required",IF('Chp 2 - Capital Asset Inventory'!C47&gt;0,'Chp 1 - Introduction'!C46,"N/A"))</f>
        <v>N/A</v>
      </c>
      <c r="D42" s="168" t="str">
        <f>IF('Chp 1 - Introduction'!D46=0,"",IF('Chp 2 - Capital Asset Inventory'!C47&gt;0,'Chp 1 - Introduction'!D46,""))</f>
        <v/>
      </c>
      <c r="E42" s="168" t="str">
        <f>IF('Chp 1 - Introduction'!E46=0,"",IF('Chp 2 - Capital Asset Inventory'!$C47&gt;0,'Chp 1 - Introduction'!E46,""))</f>
        <v/>
      </c>
      <c r="F42" s="168" t="str">
        <f>IF('Chp 1 - Introduction'!F46=0,"",IF('Chp 2 - Capital Asset Inventory'!$C47&gt;0,'Chp 1 - Introduction'!F46,""))</f>
        <v/>
      </c>
      <c r="G42" s="168" t="str">
        <f>IF('Chp 1 - Introduction'!G46=0,"",IF('Chp 2 - Capital Asset Inventory'!$C47&gt;0,'Chp 1 - Introduction'!G46,""))</f>
        <v/>
      </c>
    </row>
    <row r="43" spans="1:7" x14ac:dyDescent="0.35">
      <c r="A43" s="362"/>
      <c r="B43" s="161" t="str">
        <f>'Chp 1 - Introduction'!B47</f>
        <v>Custom 1</v>
      </c>
      <c r="C43" s="167" t="str">
        <f>IF(AND('Chp 2 - Capital Asset Inventory'!C48&gt;0,'Chp 1 - Introduction'!C47=0),"Target Required",IF('Chp 2 - Capital Asset Inventory'!C48&gt;0,'Chp 1 - Introduction'!C47,"N/A"))</f>
        <v>N/A</v>
      </c>
      <c r="D43" s="168" t="str">
        <f>IF('Chp 1 - Introduction'!D47=0,"",IF('Chp 2 - Capital Asset Inventory'!C48&gt;0,'Chp 1 - Introduction'!D47,""))</f>
        <v/>
      </c>
      <c r="E43" s="168" t="str">
        <f>IF('Chp 1 - Introduction'!E47=0,"",IF('Chp 2 - Capital Asset Inventory'!$C48&gt;0,'Chp 1 - Introduction'!E47,""))</f>
        <v/>
      </c>
      <c r="F43" s="168" t="str">
        <f>IF('Chp 1 - Introduction'!F47=0,"",IF('Chp 2 - Capital Asset Inventory'!$C48&gt;0,'Chp 1 - Introduction'!F47,""))</f>
        <v/>
      </c>
      <c r="G43" s="168" t="str">
        <f>IF('Chp 1 - Introduction'!G47=0,"",IF('Chp 2 - Capital Asset Inventory'!$C48&gt;0,'Chp 1 - Introduction'!G47,""))</f>
        <v/>
      </c>
    </row>
    <row r="44" spans="1:7" x14ac:dyDescent="0.35">
      <c r="A44" s="362"/>
      <c r="B44" s="161" t="str">
        <f>'Chp 1 - Introduction'!B48</f>
        <v>Custom 2</v>
      </c>
      <c r="C44" s="167" t="str">
        <f>IF(AND('Chp 2 - Capital Asset Inventory'!C49&gt;0,'Chp 1 - Introduction'!C48=0),"Target Required",IF('Chp 2 - Capital Asset Inventory'!C49&gt;0,'Chp 1 - Introduction'!C48,"N/A"))</f>
        <v>N/A</v>
      </c>
      <c r="D44" s="168" t="str">
        <f>IF('Chp 1 - Introduction'!D48=0,"",IF('Chp 2 - Capital Asset Inventory'!C49&gt;0,'Chp 1 - Introduction'!D48,""))</f>
        <v/>
      </c>
      <c r="E44" s="168" t="str">
        <f>IF('Chp 1 - Introduction'!E48=0,"",IF('Chp 2 - Capital Asset Inventory'!$C49&gt;0,'Chp 1 - Introduction'!E48,""))</f>
        <v/>
      </c>
      <c r="F44" s="168" t="str">
        <f>IF('Chp 1 - Introduction'!F48=0,"",IF('Chp 2 - Capital Asset Inventory'!$C49&gt;0,'Chp 1 - Introduction'!F48,""))</f>
        <v/>
      </c>
      <c r="G44" s="168" t="str">
        <f>IF('Chp 1 - Introduction'!G48=0,"",IF('Chp 2 - Capital Asset Inventory'!$C49&gt;0,'Chp 1 - Introduction'!G48,""))</f>
        <v/>
      </c>
    </row>
    <row r="45" spans="1:7" x14ac:dyDescent="0.35">
      <c r="A45" s="362"/>
      <c r="B45" s="161" t="str">
        <f>'Chp 1 - Introduction'!B49</f>
        <v>Custom 3</v>
      </c>
      <c r="C45" s="167" t="str">
        <f>IF(AND('Chp 2 - Capital Asset Inventory'!C50&gt;0,'Chp 1 - Introduction'!C49=0),"Target Required",IF('Chp 2 - Capital Asset Inventory'!C50&gt;0,'Chp 1 - Introduction'!C49,"N/A"))</f>
        <v>N/A</v>
      </c>
      <c r="D45" s="168" t="str">
        <f>IF('Chp 1 - Introduction'!D49=0,"",IF('Chp 2 - Capital Asset Inventory'!C50&gt;0,'Chp 1 - Introduction'!D49,""))</f>
        <v/>
      </c>
      <c r="E45" s="168" t="str">
        <f>IF('Chp 1 - Introduction'!E49=0,"",IF('Chp 2 - Capital Asset Inventory'!$C50&gt;0,'Chp 1 - Introduction'!E49,""))</f>
        <v/>
      </c>
      <c r="F45" s="168" t="str">
        <f>IF('Chp 1 - Introduction'!F49=0,"",IF('Chp 2 - Capital Asset Inventory'!$C50&gt;0,'Chp 1 - Introduction'!F49,""))</f>
        <v/>
      </c>
      <c r="G45" s="168" t="str">
        <f>IF('Chp 1 - Introduction'!G49=0,"",IF('Chp 2 - Capital Asset Inventory'!$C50&gt;0,'Chp 1 - Introduction'!G49,""))</f>
        <v/>
      </c>
    </row>
    <row r="49" spans="1:8" ht="23.25" x14ac:dyDescent="0.35">
      <c r="A49" s="343" t="s">
        <v>137</v>
      </c>
      <c r="B49" s="343"/>
      <c r="C49" s="343"/>
      <c r="D49" s="343"/>
      <c r="E49" s="343"/>
    </row>
    <row r="51" spans="1:8" ht="84" x14ac:dyDescent="0.35">
      <c r="A51" s="367" t="str">
        <f>IF('Chp 1 - Introduction'!A53=0,"Target setting methodology goes here.",'Chp 1 - Introduction'!A53)</f>
        <v>Compared the actual age of FCRTA vehicles to sample FTA ULBs for each vehicle type.  Then computed percentage of those vehicles meeting the ULB age during given year.  Adopted FTA ULB numbers for all vehicle types listed--EXCEPT for Bus (BU).  Due to experience FCRTA is using 10-year and 12-year ULB for Bus (BU) instead of 14-year ULB.</v>
      </c>
      <c r="B51" s="367"/>
      <c r="C51" s="367"/>
      <c r="D51" s="367"/>
      <c r="E51" s="367"/>
      <c r="F51" s="367"/>
      <c r="G51" s="367"/>
      <c r="H51" s="187" t="str">
        <f>A51</f>
        <v>Compared the actual age of FCRTA vehicles to sample FTA ULBs for each vehicle type.  Then computed percentage of those vehicles meeting the ULB age during given year.  Adopted FTA ULB numbers for all vehicle types listed--EXCEPT for Bus (BU).  Due to experience FCRTA is using 10-year and 12-year ULB for Bus (BU) instead of 14-year ULB.</v>
      </c>
    </row>
    <row r="52" spans="1:8" x14ac:dyDescent="0.35">
      <c r="A52" s="185"/>
      <c r="B52" s="185"/>
      <c r="C52" s="185"/>
      <c r="D52" s="185"/>
      <c r="E52" s="185"/>
      <c r="F52" s="185"/>
      <c r="G52" s="185"/>
    </row>
    <row r="53" spans="1:8" ht="23.25" x14ac:dyDescent="0.35">
      <c r="A53" s="343" t="s">
        <v>134</v>
      </c>
      <c r="B53" s="343"/>
      <c r="C53" s="343"/>
      <c r="D53" s="343"/>
      <c r="E53" s="343"/>
    </row>
    <row r="55" spans="1:8" ht="42" x14ac:dyDescent="0.35">
      <c r="A55" s="342" t="str">
        <f>'Chp 1 - Introduction'!A69:E69</f>
        <v>It is FCRTA's hope that the TAM system will help FCRTA transition its entire fleet to 100% Electric in an orderly and efficient manner.</v>
      </c>
      <c r="B55" s="342"/>
      <c r="C55" s="342"/>
      <c r="D55" s="342"/>
      <c r="E55" s="342"/>
      <c r="F55" s="342"/>
      <c r="G55" s="342"/>
      <c r="H55" s="187" t="str">
        <f>Output_TamVisionText</f>
        <v>It is FCRTA's hope that the TAM system will help FCRTA transition its entire fleet to 100% Electric in an orderly and efficient manner.</v>
      </c>
    </row>
    <row r="56" spans="1:8" x14ac:dyDescent="0.35">
      <c r="A56" s="188"/>
      <c r="B56" s="188"/>
      <c r="C56" s="188"/>
      <c r="D56" s="188"/>
      <c r="E56" s="188"/>
      <c r="F56" s="188"/>
      <c r="G56" s="188"/>
    </row>
    <row r="57" spans="1:8" ht="23.25" hidden="1" x14ac:dyDescent="0.35">
      <c r="A57" s="343" t="s">
        <v>135</v>
      </c>
      <c r="B57" s="343"/>
      <c r="C57" s="343"/>
      <c r="D57" s="343"/>
      <c r="E57" s="343"/>
    </row>
    <row r="58" spans="1:8" hidden="1" x14ac:dyDescent="0.35"/>
    <row r="59" spans="1:8" hidden="1" x14ac:dyDescent="0.35">
      <c r="A59" s="342">
        <f>'Chp 1 - Introduction'!A77:E77</f>
        <v>0</v>
      </c>
      <c r="B59" s="342"/>
      <c r="C59" s="342"/>
      <c r="D59" s="342"/>
      <c r="E59" s="342"/>
      <c r="F59" s="342"/>
      <c r="G59" s="342"/>
      <c r="H59" s="187">
        <f>Output_TamSgrPolicyText</f>
        <v>0</v>
      </c>
    </row>
    <row r="60" spans="1:8" hidden="1" x14ac:dyDescent="0.35">
      <c r="A60" s="188"/>
      <c r="B60" s="188"/>
      <c r="C60" s="188"/>
      <c r="D60" s="188"/>
      <c r="E60" s="188"/>
      <c r="F60" s="188"/>
      <c r="G60" s="188"/>
    </row>
    <row r="61" spans="1:8" ht="23.25" hidden="1" x14ac:dyDescent="0.35">
      <c r="A61" s="343" t="s">
        <v>138</v>
      </c>
      <c r="B61" s="343"/>
      <c r="C61" s="343"/>
      <c r="D61" s="343"/>
      <c r="E61" s="343"/>
    </row>
    <row r="62" spans="1:8" ht="21.75" hidden="1" thickBot="1" x14ac:dyDescent="0.4"/>
    <row r="63" spans="1:8" ht="21.75" hidden="1" thickBot="1" x14ac:dyDescent="0.4">
      <c r="A63" s="351" t="s">
        <v>28</v>
      </c>
      <c r="B63" s="352"/>
      <c r="C63" s="351" t="s">
        <v>29</v>
      </c>
      <c r="D63" s="352"/>
      <c r="E63" s="352"/>
      <c r="F63" s="352"/>
      <c r="G63" s="353"/>
    </row>
    <row r="64" spans="1:8" ht="21.75" hidden="1" thickBot="1" x14ac:dyDescent="0.4">
      <c r="A64" s="347" t="str">
        <f>IF('Chp 1 - Introduction'!B88=0," ",'Chp 1 - Introduction'!B88)</f>
        <v xml:space="preserve"> </v>
      </c>
      <c r="B64" s="348"/>
      <c r="C64" s="344" t="str">
        <f>IF('Chp 1 - Introduction'!D88=0," ",'Chp 1 - Introduction'!D88)</f>
        <v xml:space="preserve"> </v>
      </c>
      <c r="D64" s="345"/>
      <c r="E64" s="345"/>
      <c r="F64" s="345"/>
      <c r="G64" s="346"/>
      <c r="H64" s="189" t="str">
        <f t="shared" ref="H64:H65" si="0">CONCATENATE(A64,C64)</f>
        <v xml:space="preserve">  </v>
      </c>
    </row>
    <row r="65" spans="1:8" ht="21.75" hidden="1" thickBot="1" x14ac:dyDescent="0.4">
      <c r="A65" s="349"/>
      <c r="B65" s="350"/>
      <c r="C65" s="344" t="str">
        <f>IF('Chp 1 - Introduction'!D89=0," ",'Chp 1 - Introduction'!D89)</f>
        <v xml:space="preserve"> </v>
      </c>
      <c r="D65" s="345"/>
      <c r="E65" s="345"/>
      <c r="F65" s="345"/>
      <c r="G65" s="346"/>
      <c r="H65" s="189" t="str">
        <f t="shared" si="0"/>
        <v xml:space="preserve"> </v>
      </c>
    </row>
    <row r="66" spans="1:8" ht="21.75" hidden="1" thickBot="1" x14ac:dyDescent="0.4">
      <c r="A66" s="347" t="str">
        <f>IF('Chp 1 - Introduction'!B90=0," ",'Chp 1 - Introduction'!B90)</f>
        <v xml:space="preserve"> </v>
      </c>
      <c r="B66" s="348"/>
      <c r="C66" s="344" t="str">
        <f>IF('Chp 1 - Introduction'!D90=0," ",'Chp 1 - Introduction'!D90)</f>
        <v xml:space="preserve"> </v>
      </c>
      <c r="D66" s="345"/>
      <c r="E66" s="345"/>
      <c r="F66" s="345"/>
      <c r="G66" s="346"/>
      <c r="H66" s="189" t="str">
        <f t="shared" ref="H66:H69" si="1">CONCATENATE(A66,C66)</f>
        <v xml:space="preserve">  </v>
      </c>
    </row>
    <row r="67" spans="1:8" ht="21.75" hidden="1" thickBot="1" x14ac:dyDescent="0.4">
      <c r="A67" s="349"/>
      <c r="B67" s="350"/>
      <c r="C67" s="344" t="str">
        <f>IF('Chp 1 - Introduction'!D91=0," ",'Chp 1 - Introduction'!D91)</f>
        <v xml:space="preserve"> </v>
      </c>
      <c r="D67" s="345"/>
      <c r="E67" s="345"/>
      <c r="F67" s="345"/>
      <c r="G67" s="346"/>
      <c r="H67" s="189" t="str">
        <f t="shared" si="1"/>
        <v xml:space="preserve"> </v>
      </c>
    </row>
    <row r="68" spans="1:8" ht="21.75" hidden="1" thickBot="1" x14ac:dyDescent="0.4">
      <c r="A68" s="347" t="str">
        <f>IF('Chp 1 - Introduction'!B92=0," ",'Chp 1 - Introduction'!B92)</f>
        <v xml:space="preserve"> </v>
      </c>
      <c r="B68" s="348"/>
      <c r="C68" s="344" t="str">
        <f>IF('Chp 1 - Introduction'!D92=0," ",'Chp 1 - Introduction'!D92)</f>
        <v xml:space="preserve"> </v>
      </c>
      <c r="D68" s="345"/>
      <c r="E68" s="345"/>
      <c r="F68" s="345"/>
      <c r="G68" s="346"/>
      <c r="H68" s="189" t="str">
        <f t="shared" si="1"/>
        <v xml:space="preserve">  </v>
      </c>
    </row>
    <row r="69" spans="1:8" ht="21.75" hidden="1" thickBot="1" x14ac:dyDescent="0.4">
      <c r="A69" s="349"/>
      <c r="B69" s="350"/>
      <c r="C69" s="344" t="str">
        <f>IF('Chp 1 - Introduction'!D93=0," ",'Chp 1 - Introduction'!D93)</f>
        <v xml:space="preserve"> </v>
      </c>
      <c r="D69" s="345"/>
      <c r="E69" s="345"/>
      <c r="F69" s="345"/>
      <c r="G69" s="346"/>
      <c r="H69" s="189" t="str">
        <f t="shared" si="1"/>
        <v xml:space="preserve"> </v>
      </c>
    </row>
    <row r="70" spans="1:8" hidden="1" x14ac:dyDescent="0.35">
      <c r="H70" s="166"/>
    </row>
    <row r="71" spans="1:8" ht="23.25" hidden="1" x14ac:dyDescent="0.35">
      <c r="A71" s="343" t="s">
        <v>136</v>
      </c>
      <c r="B71" s="343"/>
      <c r="C71" s="343"/>
      <c r="D71" s="343"/>
      <c r="E71" s="343"/>
      <c r="H71" s="166"/>
    </row>
    <row r="72" spans="1:8" hidden="1" x14ac:dyDescent="0.35">
      <c r="H72" s="166"/>
    </row>
    <row r="73" spans="1:8" hidden="1" x14ac:dyDescent="0.35">
      <c r="A73" s="342">
        <f>'Chp 1 - Introduction'!A104:E104</f>
        <v>0</v>
      </c>
      <c r="B73" s="342"/>
      <c r="C73" s="342"/>
      <c r="D73" s="342"/>
      <c r="E73" s="342"/>
      <c r="F73" s="342"/>
      <c r="G73" s="342"/>
      <c r="H73" s="166">
        <f>Output_AboutTamPlanText</f>
        <v>0</v>
      </c>
    </row>
    <row r="74" spans="1:8" x14ac:dyDescent="0.35">
      <c r="A74" s="188"/>
      <c r="B74" s="188"/>
      <c r="C74" s="188"/>
      <c r="D74" s="188"/>
      <c r="E74" s="188"/>
      <c r="F74" s="188"/>
      <c r="G74" s="188"/>
    </row>
    <row r="75" spans="1:8" ht="23.25" hidden="1" x14ac:dyDescent="0.35">
      <c r="A75" s="343" t="s">
        <v>139</v>
      </c>
      <c r="B75" s="343"/>
      <c r="C75" s="343"/>
      <c r="D75" s="343"/>
      <c r="E75" s="343"/>
    </row>
    <row r="76" spans="1:8" ht="21.75" hidden="1" thickBot="1" x14ac:dyDescent="0.4">
      <c r="A76" s="163"/>
      <c r="B76" s="163"/>
      <c r="C76" s="163"/>
      <c r="D76" s="163"/>
      <c r="E76" s="163"/>
    </row>
    <row r="77" spans="1:8" ht="21.75" hidden="1" thickBot="1" x14ac:dyDescent="0.4">
      <c r="A77" s="164" t="s">
        <v>33</v>
      </c>
      <c r="B77" s="164" t="s">
        <v>34</v>
      </c>
      <c r="C77" s="355" t="s">
        <v>35</v>
      </c>
      <c r="D77" s="356"/>
    </row>
    <row r="78" spans="1:8" ht="21.75" hidden="1" thickBot="1" x14ac:dyDescent="0.4">
      <c r="A78" s="165" t="str">
        <f>IF('Chp 1 - Introduction'!A113=0," ",'Chp 1 - Introduction'!A113)</f>
        <v xml:space="preserve"> </v>
      </c>
      <c r="B78" s="165" t="str">
        <f>IF('Chp 1 - Introduction'!C113=0," ",'Chp 1 - Introduction'!C113)</f>
        <v xml:space="preserve"> </v>
      </c>
      <c r="C78" s="357" t="str">
        <f>IF('Chp 1 - Introduction'!E113=0," ",'Chp 1 - Introduction'!E113)</f>
        <v xml:space="preserve"> </v>
      </c>
      <c r="D78" s="358"/>
      <c r="E78" s="162"/>
    </row>
    <row r="79" spans="1:8" ht="21.75" hidden="1" thickBot="1" x14ac:dyDescent="0.4">
      <c r="A79" s="165" t="str">
        <f>IF('Chp 1 - Introduction'!A114=0," ",'Chp 1 - Introduction'!A114)</f>
        <v xml:space="preserve"> </v>
      </c>
      <c r="B79" s="165" t="str">
        <f>IF('Chp 1 - Introduction'!C114=0," ",'Chp 1 - Introduction'!C114)</f>
        <v xml:space="preserve"> </v>
      </c>
      <c r="C79" s="357" t="str">
        <f>IF('Chp 1 - Introduction'!E114=0," ",'Chp 1 - Introduction'!E114)</f>
        <v xml:space="preserve"> </v>
      </c>
      <c r="D79" s="358"/>
      <c r="E79" s="162"/>
    </row>
    <row r="80" spans="1:8" ht="21.75" hidden="1" thickBot="1" x14ac:dyDescent="0.4">
      <c r="A80" s="165" t="str">
        <f>IF('Chp 1 - Introduction'!A115=0," ",'Chp 1 - Introduction'!A115)</f>
        <v xml:space="preserve"> </v>
      </c>
      <c r="B80" s="165" t="str">
        <f>IF('Chp 1 - Introduction'!C115=0," ",'Chp 1 - Introduction'!C115)</f>
        <v xml:space="preserve"> </v>
      </c>
      <c r="C80" s="357" t="str">
        <f>IF('Chp 1 - Introduction'!E115=0," ",'Chp 1 - Introduction'!E115)</f>
        <v xml:space="preserve"> </v>
      </c>
      <c r="D80" s="358"/>
      <c r="E80" s="162"/>
    </row>
    <row r="81" spans="1:5" ht="21.75" hidden="1" thickBot="1" x14ac:dyDescent="0.4">
      <c r="A81" s="165" t="str">
        <f>IF('Chp 1 - Introduction'!A116=0," ",'Chp 1 - Introduction'!A116)</f>
        <v xml:space="preserve"> </v>
      </c>
      <c r="B81" s="165" t="str">
        <f>IF('Chp 1 - Introduction'!C116=0," ",'Chp 1 - Introduction'!C116)</f>
        <v xml:space="preserve"> </v>
      </c>
      <c r="C81" s="357" t="str">
        <f>IF('Chp 1 - Introduction'!E116=0," ",'Chp 1 - Introduction'!E116)</f>
        <v xml:space="preserve"> </v>
      </c>
      <c r="D81" s="358"/>
      <c r="E81" s="162"/>
    </row>
    <row r="82" spans="1:5" ht="21.75" hidden="1" thickBot="1" x14ac:dyDescent="0.4">
      <c r="A82" s="165" t="str">
        <f>IF('Chp 1 - Introduction'!A117=0," ",'Chp 1 - Introduction'!A117)</f>
        <v xml:space="preserve"> </v>
      </c>
      <c r="B82" s="165" t="str">
        <f>IF('Chp 1 - Introduction'!C117=0," ",'Chp 1 - Introduction'!C117)</f>
        <v xml:space="preserve"> </v>
      </c>
      <c r="C82" s="357" t="str">
        <f>IF('Chp 1 - Introduction'!E117=0," ",'Chp 1 - Introduction'!E117)</f>
        <v xml:space="preserve"> </v>
      </c>
      <c r="D82" s="358"/>
      <c r="E82" s="162"/>
    </row>
    <row r="83" spans="1:5" ht="21.75" hidden="1" thickBot="1" x14ac:dyDescent="0.4">
      <c r="A83" s="165" t="str">
        <f>IF('Chp 1 - Introduction'!A118=0," ",'Chp 1 - Introduction'!A118)</f>
        <v xml:space="preserve"> </v>
      </c>
      <c r="B83" s="165" t="str">
        <f>IF('Chp 1 - Introduction'!C118=0," ",'Chp 1 - Introduction'!C118)</f>
        <v xml:space="preserve"> </v>
      </c>
      <c r="C83" s="357" t="str">
        <f>IF('Chp 1 - Introduction'!E118=0," ",'Chp 1 - Introduction'!E118)</f>
        <v xml:space="preserve"> </v>
      </c>
      <c r="D83" s="358"/>
      <c r="E83" s="162"/>
    </row>
    <row r="84" spans="1:5" ht="21.75" hidden="1" thickBot="1" x14ac:dyDescent="0.4">
      <c r="A84" s="165" t="str">
        <f>IF('Chp 1 - Introduction'!A119=0," ",'Chp 1 - Introduction'!A119)</f>
        <v xml:space="preserve"> </v>
      </c>
      <c r="B84" s="165" t="str">
        <f>IF('Chp 1 - Introduction'!C119=0," ",'Chp 1 - Introduction'!C119)</f>
        <v xml:space="preserve"> </v>
      </c>
      <c r="C84" s="357" t="str">
        <f>IF('Chp 1 - Introduction'!E119=0," ",'Chp 1 - Introduction'!E119)</f>
        <v xml:space="preserve"> </v>
      </c>
      <c r="D84" s="358"/>
      <c r="E84" s="162"/>
    </row>
    <row r="85" spans="1:5" hidden="1" x14ac:dyDescent="0.35">
      <c r="A85" s="138" t="str">
        <f>IF('Chp 1 - Introduction'!A123=0," ",'Chp 1 - Introduction'!A123)</f>
        <v xml:space="preserve"> </v>
      </c>
      <c r="B85" s="138" t="str">
        <f>IF('Chp 1 - Introduction'!B123=0," ",'Chp 1 - Introduction'!B123)</f>
        <v xml:space="preserve"> </v>
      </c>
      <c r="C85" s="354" t="str">
        <f>IF('Chp 1 - Introduction'!C123=0," ",'Chp 1 - Introduction'!C123)</f>
        <v xml:space="preserve"> </v>
      </c>
      <c r="D85" s="354"/>
    </row>
  </sheetData>
  <sheetProtection sheet="1" objects="1" scenarios="1" formatCells="0" formatRows="0" insertRows="0"/>
  <mergeCells count="42">
    <mergeCell ref="A2:G2"/>
    <mergeCell ref="A1:G1"/>
    <mergeCell ref="A3:G3"/>
    <mergeCell ref="A61:E61"/>
    <mergeCell ref="A57:E57"/>
    <mergeCell ref="A53:E53"/>
    <mergeCell ref="A10:E10"/>
    <mergeCell ref="A49:E49"/>
    <mergeCell ref="A14:A30"/>
    <mergeCell ref="A6:G6"/>
    <mergeCell ref="A32:A37"/>
    <mergeCell ref="A51:G51"/>
    <mergeCell ref="A39:A45"/>
    <mergeCell ref="A13:G13"/>
    <mergeCell ref="A31:G31"/>
    <mergeCell ref="A38:G38"/>
    <mergeCell ref="C85:D85"/>
    <mergeCell ref="A75:E75"/>
    <mergeCell ref="C77:D77"/>
    <mergeCell ref="C78:D78"/>
    <mergeCell ref="C79:D79"/>
    <mergeCell ref="C80:D80"/>
    <mergeCell ref="C81:D81"/>
    <mergeCell ref="C82:D82"/>
    <mergeCell ref="C83:D83"/>
    <mergeCell ref="C84:D84"/>
    <mergeCell ref="A8:G8"/>
    <mergeCell ref="A71:E71"/>
    <mergeCell ref="C68:G68"/>
    <mergeCell ref="C69:G69"/>
    <mergeCell ref="A73:G73"/>
    <mergeCell ref="A66:B67"/>
    <mergeCell ref="C66:G66"/>
    <mergeCell ref="C67:G67"/>
    <mergeCell ref="A68:B69"/>
    <mergeCell ref="A64:B65"/>
    <mergeCell ref="A55:G55"/>
    <mergeCell ref="A59:G59"/>
    <mergeCell ref="C63:G63"/>
    <mergeCell ref="C64:G64"/>
    <mergeCell ref="C65:G65"/>
    <mergeCell ref="A63:B63"/>
  </mergeCells>
  <conditionalFormatting sqref="D12:G12">
    <cfRule type="containsBlanks" dxfId="11" priority="5">
      <formula>LEN(TRIM(D12))=0</formula>
    </cfRule>
  </conditionalFormatting>
  <conditionalFormatting sqref="C14:C30 C32:C37 C39:C45">
    <cfRule type="containsText" dxfId="10" priority="14" operator="containsText" text="Target Required">
      <formula>NOT(ISERROR(SEARCH("Target Required",C14)))</formula>
    </cfRule>
  </conditionalFormatting>
  <conditionalFormatting sqref="D14:G30 D32:G37 D39:G45">
    <cfRule type="notContainsBlanks" dxfId="9" priority="69">
      <formula>LEN(TRIM(D14))&gt;0</formula>
    </cfRule>
  </conditionalFormatting>
  <printOptions horizontalCentered="1"/>
  <pageMargins left="0.7" right="0.7" top="0.75" bottom="0.75" header="0.3" footer="0.3"/>
  <pageSetup scale="49" orientation="portrait" r:id="rId1"/>
  <headerFooter>
    <oddFooter>&amp;CPage &amp;P of &amp;N</oddFooter>
  </headerFooter>
  <rowBreaks count="1" manualBreakCount="1">
    <brk id="4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6" r:id="rId4" name="Button 2">
              <controlPr defaultSize="0" print="0" autoFill="0" autoPict="0" macro="[0]!NextSheet">
                <anchor moveWithCells="1" sizeWithCells="1">
                  <from>
                    <xdr:col>1</xdr:col>
                    <xdr:colOff>2695575</xdr:colOff>
                    <xdr:row>0</xdr:row>
                    <xdr:rowOff>47625</xdr:rowOff>
                  </from>
                  <to>
                    <xdr:col>1</xdr:col>
                    <xdr:colOff>3562350</xdr:colOff>
                    <xdr:row>0</xdr:row>
                    <xdr:rowOff>304800</xdr:rowOff>
                  </to>
                </anchor>
              </controlPr>
            </control>
          </mc:Choice>
        </mc:AlternateContent>
        <mc:AlternateContent xmlns:mc="http://schemas.openxmlformats.org/markup-compatibility/2006">
          <mc:Choice Requires="x14">
            <control shapeId="16387" r:id="rId5" name="Button 3">
              <controlPr defaultSize="0" print="0" autoFill="0" autoPict="0" macro="[0]!PrintTAMPlan">
                <anchor moveWithCells="1" sizeWithCells="1">
                  <from>
                    <xdr:col>0</xdr:col>
                    <xdr:colOff>47625</xdr:colOff>
                    <xdr:row>0</xdr:row>
                    <xdr:rowOff>47625</xdr:rowOff>
                  </from>
                  <to>
                    <xdr:col>0</xdr:col>
                    <xdr:colOff>942975</xdr:colOff>
                    <xdr:row>0</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id="{2C696173-362A-42CD-A00F-881EA031F71A}">
            <xm:f>'Chp 1 - Introduction'!A53=0</xm:f>
            <x14:dxf>
              <fill>
                <patternFill>
                  <bgColor rgb="FFFF0000"/>
                </patternFill>
              </fill>
            </x14:dxf>
          </x14:cfRule>
          <xm:sqref>A51</xm:sqref>
        </x14:conditionalFormatting>
        <x14:conditionalFormatting xmlns:xm="http://schemas.microsoft.com/office/excel/2006/main">
          <x14:cfRule type="expression" priority="65" id="{2C696173-362A-42CD-A00F-881EA031F71A}">
            <xm:f>'Chp 1 - Introduction'!A8=0</xm:f>
            <x14:dxf>
              <fill>
                <patternFill>
                  <bgColor rgb="FFFF0000"/>
                </patternFill>
              </fill>
            </x14:dxf>
          </x14:cfRule>
          <xm:sqref>A8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92D050"/>
  </sheetPr>
  <dimension ref="A1:G80"/>
  <sheetViews>
    <sheetView showGridLines="0" view="pageLayout" zoomScale="70" zoomScaleNormal="100" zoomScalePageLayoutView="70" workbookViewId="0">
      <selection sqref="A1:E1"/>
    </sheetView>
  </sheetViews>
  <sheetFormatPr defaultColWidth="9.140625" defaultRowHeight="21" x14ac:dyDescent="0.35"/>
  <cols>
    <col min="1" max="1" width="50.42578125" style="138" bestFit="1" customWidth="1"/>
    <col min="2" max="2" width="22.140625" style="138" bestFit="1" customWidth="1"/>
    <col min="3" max="3" width="13.7109375" style="138" bestFit="1" customWidth="1"/>
    <col min="4" max="4" width="19.85546875" style="138" bestFit="1" customWidth="1"/>
    <col min="5" max="5" width="31.85546875" style="138" bestFit="1" customWidth="1"/>
    <col min="6" max="6" width="23.42578125" style="138" bestFit="1" customWidth="1"/>
    <col min="7" max="7" width="26.28515625" style="138" bestFit="1" customWidth="1"/>
    <col min="8" max="16384" width="9.140625" style="138"/>
  </cols>
  <sheetData>
    <row r="1" spans="1:5" ht="26.25" x14ac:dyDescent="0.35">
      <c r="A1" s="363" t="s">
        <v>179</v>
      </c>
      <c r="B1" s="363"/>
      <c r="C1" s="363"/>
      <c r="D1" s="363"/>
      <c r="E1" s="363"/>
    </row>
    <row r="2" spans="1:5" x14ac:dyDescent="0.35">
      <c r="A2" s="354" t="s">
        <v>118</v>
      </c>
      <c r="B2" s="354"/>
      <c r="C2" s="354"/>
      <c r="D2" s="354"/>
      <c r="E2" s="354"/>
    </row>
    <row r="4" spans="1:5" ht="24" thickBot="1" x14ac:dyDescent="0.4">
      <c r="A4" s="343" t="s">
        <v>113</v>
      </c>
      <c r="B4" s="343"/>
      <c r="C4" s="343"/>
      <c r="D4" s="343"/>
      <c r="E4" s="343"/>
    </row>
    <row r="5" spans="1:5" ht="21.75" thickBot="1" x14ac:dyDescent="0.4">
      <c r="A5" s="139" t="s">
        <v>116</v>
      </c>
      <c r="B5" s="139" t="s">
        <v>65</v>
      </c>
      <c r="C5" s="139" t="s">
        <v>68</v>
      </c>
      <c r="D5" s="139" t="s">
        <v>210</v>
      </c>
      <c r="E5" s="139" t="s">
        <v>66</v>
      </c>
    </row>
    <row r="6" spans="1:5" ht="21.75" thickBot="1" x14ac:dyDescent="0.4">
      <c r="A6" s="140" t="str">
        <f>'Chp 2 - Capital Asset Inventory'!B18</f>
        <v>RevenueVehicles</v>
      </c>
      <c r="B6" s="141">
        <f>'Chp 2 - Capital Asset Inventory'!C18</f>
        <v>124</v>
      </c>
      <c r="C6" s="142">
        <f ca="1">'Chp 2 - Capital Asset Inventory'!D18</f>
        <v>10.137096774193651</v>
      </c>
      <c r="D6" s="143">
        <f>'Chp 2 - Capital Asset Inventory'!E18</f>
        <v>53982.193548387098</v>
      </c>
      <c r="E6" s="144">
        <f>'Chp 2 - Capital Asset Inventory'!F18</f>
        <v>205806.45161290321</v>
      </c>
    </row>
    <row r="7" spans="1:5" ht="21.75" thickBot="1" x14ac:dyDescent="0.4">
      <c r="A7" s="145" t="str">
        <f>'Chp 2 - Capital Asset Inventory'!B19</f>
        <v>AB - Articulated Bus</v>
      </c>
      <c r="B7" s="146">
        <f>'Chp 2 - Capital Asset Inventory'!C19</f>
        <v>0</v>
      </c>
      <c r="C7" s="147" t="str">
        <f ca="1">'Chp 2 - Capital Asset Inventory'!D19</f>
        <v>-</v>
      </c>
      <c r="D7" s="148" t="str">
        <f>'Chp 2 - Capital Asset Inventory'!E19</f>
        <v>-</v>
      </c>
      <c r="E7" s="149" t="str">
        <f>'Chp 2 - Capital Asset Inventory'!F19</f>
        <v>-</v>
      </c>
    </row>
    <row r="8" spans="1:5" ht="21.75" thickBot="1" x14ac:dyDescent="0.4">
      <c r="A8" s="145" t="str">
        <f>'Chp 2 - Capital Asset Inventory'!B20</f>
        <v>AO - Automobile</v>
      </c>
      <c r="B8" s="146">
        <f>'Chp 2 - Capital Asset Inventory'!C20</f>
        <v>0</v>
      </c>
      <c r="C8" s="147" t="str">
        <f ca="1">'Chp 2 - Capital Asset Inventory'!D20</f>
        <v>-</v>
      </c>
      <c r="D8" s="148" t="str">
        <f>'Chp 2 - Capital Asset Inventory'!E20</f>
        <v>-</v>
      </c>
      <c r="E8" s="149" t="str">
        <f>'Chp 2 - Capital Asset Inventory'!F20</f>
        <v>-</v>
      </c>
    </row>
    <row r="9" spans="1:5" ht="21.75" thickBot="1" x14ac:dyDescent="0.4">
      <c r="A9" s="145" t="str">
        <f>'Chp 2 - Capital Asset Inventory'!B21</f>
        <v>BR - Over-the-road Bus</v>
      </c>
      <c r="B9" s="146">
        <f>'Chp 2 - Capital Asset Inventory'!C21</f>
        <v>0</v>
      </c>
      <c r="C9" s="147" t="str">
        <f ca="1">'Chp 2 - Capital Asset Inventory'!D21</f>
        <v>-</v>
      </c>
      <c r="D9" s="148" t="str">
        <f>'Chp 2 - Capital Asset Inventory'!E21</f>
        <v>-</v>
      </c>
      <c r="E9" s="149" t="str">
        <f>'Chp 2 - Capital Asset Inventory'!F21</f>
        <v>-</v>
      </c>
    </row>
    <row r="10" spans="1:5" ht="21.75" thickBot="1" x14ac:dyDescent="0.4">
      <c r="A10" s="145" t="str">
        <f>'Chp 2 - Capital Asset Inventory'!B22</f>
        <v>BU - Bus</v>
      </c>
      <c r="B10" s="146">
        <f>'Chp 2 - Capital Asset Inventory'!C22</f>
        <v>21</v>
      </c>
      <c r="C10" s="147">
        <f ca="1">'Chp 2 - Capital Asset Inventory'!D22</f>
        <v>8.4761904761903679</v>
      </c>
      <c r="D10" s="148">
        <f>'Chp 2 - Capital Asset Inventory'!E22</f>
        <v>64850.428571428572</v>
      </c>
      <c r="E10" s="149">
        <f>'Chp 2 - Capital Asset Inventory'!F22</f>
        <v>567857.14285714284</v>
      </c>
    </row>
    <row r="11" spans="1:5" ht="21.75" thickBot="1" x14ac:dyDescent="0.4">
      <c r="A11" s="145" t="str">
        <f>'Chp 2 - Capital Asset Inventory'!B23</f>
        <v>CU - Cutaway Bus</v>
      </c>
      <c r="B11" s="146">
        <f>'Chp 2 - Capital Asset Inventory'!C23</f>
        <v>67</v>
      </c>
      <c r="C11" s="147">
        <f ca="1">'Chp 2 - Capital Asset Inventory'!D23</f>
        <v>12.671641791044749</v>
      </c>
      <c r="D11" s="148">
        <f>'Chp 2 - Capital Asset Inventory'!E23</f>
        <v>68759.343283582086</v>
      </c>
      <c r="E11" s="149">
        <f>'Chp 2 - Capital Asset Inventory'!F23</f>
        <v>160820.89552238805</v>
      </c>
    </row>
    <row r="12" spans="1:5" ht="21.75" thickBot="1" x14ac:dyDescent="0.4">
      <c r="A12" s="145" t="str">
        <f>'Chp 2 - Capital Asset Inventory'!B24</f>
        <v>DB - Double Decked Bus</v>
      </c>
      <c r="B12" s="146">
        <f>'Chp 2 - Capital Asset Inventory'!C24</f>
        <v>0</v>
      </c>
      <c r="C12" s="147" t="str">
        <f ca="1">'Chp 2 - Capital Asset Inventory'!D24</f>
        <v>-</v>
      </c>
      <c r="D12" s="148" t="str">
        <f>'Chp 2 - Capital Asset Inventory'!E24</f>
        <v>-</v>
      </c>
      <c r="E12" s="149" t="str">
        <f>'Chp 2 - Capital Asset Inventory'!F24</f>
        <v>-</v>
      </c>
    </row>
    <row r="13" spans="1:5" ht="21.75" thickBot="1" x14ac:dyDescent="0.4">
      <c r="A13" s="145" t="str">
        <f>'Chp 2 - Capital Asset Inventory'!B25</f>
        <v>FB - Ferryboat</v>
      </c>
      <c r="B13" s="146">
        <f>'Chp 2 - Capital Asset Inventory'!C25</f>
        <v>0</v>
      </c>
      <c r="C13" s="147" t="str">
        <f ca="1">'Chp 2 - Capital Asset Inventory'!D25</f>
        <v>-</v>
      </c>
      <c r="D13" s="148" t="str">
        <f>'Chp 2 - Capital Asset Inventory'!E25</f>
        <v>-</v>
      </c>
      <c r="E13" s="149" t="str">
        <f>'Chp 2 - Capital Asset Inventory'!F25</f>
        <v>-</v>
      </c>
    </row>
    <row r="14" spans="1:5" ht="21.75" thickBot="1" x14ac:dyDescent="0.4">
      <c r="A14" s="145" t="str">
        <f>'Chp 2 - Capital Asset Inventory'!B26</f>
        <v>MB - Mini-bus</v>
      </c>
      <c r="B14" s="146">
        <f>'Chp 2 - Capital Asset Inventory'!C26</f>
        <v>0</v>
      </c>
      <c r="C14" s="147" t="str">
        <f ca="1">'Chp 2 - Capital Asset Inventory'!D26</f>
        <v>-</v>
      </c>
      <c r="D14" s="148" t="str">
        <f>'Chp 2 - Capital Asset Inventory'!E26</f>
        <v>-</v>
      </c>
      <c r="E14" s="149" t="str">
        <f>'Chp 2 - Capital Asset Inventory'!F26</f>
        <v>-</v>
      </c>
    </row>
    <row r="15" spans="1:5" ht="21.75" thickBot="1" x14ac:dyDescent="0.4">
      <c r="A15" s="145" t="str">
        <f>'Chp 2 - Capital Asset Inventory'!B27</f>
        <v>MV - Mini-van</v>
      </c>
      <c r="B15" s="146">
        <f>'Chp 2 - Capital Asset Inventory'!C27</f>
        <v>4</v>
      </c>
      <c r="C15" s="147">
        <f ca="1">'Chp 2 - Capital Asset Inventory'!D27</f>
        <v>15</v>
      </c>
      <c r="D15" s="148">
        <f>'Chp 2 - Capital Asset Inventory'!E27</f>
        <v>116394</v>
      </c>
      <c r="E15" s="149">
        <f>'Chp 2 - Capital Asset Inventory'!F27</f>
        <v>60000</v>
      </c>
    </row>
    <row r="16" spans="1:5" ht="21.75" thickBot="1" x14ac:dyDescent="0.4">
      <c r="A16" s="145" t="str">
        <f>'Chp 2 - Capital Asset Inventory'!B28</f>
        <v>RT - Rubber-tire Vintage Trolley</v>
      </c>
      <c r="B16" s="146">
        <f>'Chp 2 - Capital Asset Inventory'!C28</f>
        <v>0</v>
      </c>
      <c r="C16" s="147" t="str">
        <f ca="1">'Chp 2 - Capital Asset Inventory'!D28</f>
        <v>-</v>
      </c>
      <c r="D16" s="148" t="str">
        <f>'Chp 2 - Capital Asset Inventory'!E28</f>
        <v>-</v>
      </c>
      <c r="E16" s="149" t="str">
        <f>'Chp 2 - Capital Asset Inventory'!F28</f>
        <v>-</v>
      </c>
    </row>
    <row r="17" spans="1:5" ht="21.75" thickBot="1" x14ac:dyDescent="0.4">
      <c r="A17" s="145" t="str">
        <f>'Chp 2 - Capital Asset Inventory'!B29</f>
        <v>SB - School Bus</v>
      </c>
      <c r="B17" s="146">
        <f>'Chp 2 - Capital Asset Inventory'!C29</f>
        <v>0</v>
      </c>
      <c r="C17" s="147" t="str">
        <f ca="1">'Chp 2 - Capital Asset Inventory'!D29</f>
        <v>-</v>
      </c>
      <c r="D17" s="148" t="str">
        <f>'Chp 2 - Capital Asset Inventory'!E29</f>
        <v>-</v>
      </c>
      <c r="E17" s="149" t="str">
        <f>'Chp 2 - Capital Asset Inventory'!F29</f>
        <v>-</v>
      </c>
    </row>
    <row r="18" spans="1:5" ht="21.75" thickBot="1" x14ac:dyDescent="0.4">
      <c r="A18" s="145" t="str">
        <f>'Chp 2 - Capital Asset Inventory'!B30</f>
        <v>SV - Sport Utility Vehicle</v>
      </c>
      <c r="B18" s="146">
        <f>'Chp 2 - Capital Asset Inventory'!C30</f>
        <v>0</v>
      </c>
      <c r="C18" s="147" t="str">
        <f ca="1">'Chp 2 - Capital Asset Inventory'!D30</f>
        <v>-</v>
      </c>
      <c r="D18" s="148" t="str">
        <f>'Chp 2 - Capital Asset Inventory'!E30</f>
        <v>-</v>
      </c>
      <c r="E18" s="149" t="str">
        <f>'Chp 2 - Capital Asset Inventory'!F30</f>
        <v>-</v>
      </c>
    </row>
    <row r="19" spans="1:5" ht="21.75" thickBot="1" x14ac:dyDescent="0.4">
      <c r="A19" s="145" t="str">
        <f>'Chp 2 - Capital Asset Inventory'!B31</f>
        <v>TB - Trolleybus</v>
      </c>
      <c r="B19" s="146">
        <f>'Chp 2 - Capital Asset Inventory'!C31</f>
        <v>1</v>
      </c>
      <c r="C19" s="147">
        <f ca="1">'Chp 2 - Capital Asset Inventory'!D31</f>
        <v>5</v>
      </c>
      <c r="D19" s="148">
        <f>'Chp 2 - Capital Asset Inventory'!E31</f>
        <v>4948</v>
      </c>
      <c r="E19" s="149">
        <f>'Chp 2 - Capital Asset Inventory'!F31</f>
        <v>250000</v>
      </c>
    </row>
    <row r="20" spans="1:5" ht="21.75" thickBot="1" x14ac:dyDescent="0.4">
      <c r="A20" s="145" t="str">
        <f>'Chp 2 - Capital Asset Inventory'!B32</f>
        <v>VN - Van</v>
      </c>
      <c r="B20" s="146">
        <f>'Chp 2 - Capital Asset Inventory'!C32</f>
        <v>13</v>
      </c>
      <c r="C20" s="147">
        <f ca="1">'Chp 2 - Capital Asset Inventory'!D32</f>
        <v>5.6923076923076223</v>
      </c>
      <c r="D20" s="148">
        <f>'Chp 2 - Capital Asset Inventory'!E32</f>
        <v>18743.153846153848</v>
      </c>
      <c r="E20" s="149">
        <f>'Chp 2 - Capital Asset Inventory'!F32</f>
        <v>123846.15384615384</v>
      </c>
    </row>
    <row r="21" spans="1:5" ht="21.75" thickBot="1" x14ac:dyDescent="0.4">
      <c r="A21" s="145" t="str">
        <f>'Chp 2 - Capital Asset Inventory'!B33</f>
        <v>Custom 1-Sedan</v>
      </c>
      <c r="B21" s="146">
        <f>'Chp 2 - Capital Asset Inventory'!C33</f>
        <v>18</v>
      </c>
      <c r="C21" s="147">
        <f ca="1">'Chp 2 - Capital Asset Inventory'!D33</f>
        <v>5.0555555555556566</v>
      </c>
      <c r="D21" s="148">
        <f>'Chp 2 - Capital Asset Inventory'!E33</f>
        <v>604</v>
      </c>
      <c r="E21" s="149">
        <f>'Chp 2 - Capital Asset Inventory'!F33</f>
        <v>40000</v>
      </c>
    </row>
    <row r="22" spans="1:5" ht="21.75" thickBot="1" x14ac:dyDescent="0.4">
      <c r="A22" s="145" t="str">
        <f>'Chp 2 - Capital Asset Inventory'!B34</f>
        <v>Custom 2</v>
      </c>
      <c r="B22" s="146">
        <f>'Chp 2 - Capital Asset Inventory'!C34</f>
        <v>0</v>
      </c>
      <c r="C22" s="147" t="str">
        <f ca="1">'Chp 2 - Capital Asset Inventory'!D34</f>
        <v>-</v>
      </c>
      <c r="D22" s="148" t="str">
        <f>'Chp 2 - Capital Asset Inventory'!E34</f>
        <v>-</v>
      </c>
      <c r="E22" s="149" t="str">
        <f>'Chp 2 - Capital Asset Inventory'!F34</f>
        <v>-</v>
      </c>
    </row>
    <row r="23" spans="1:5" ht="21.75" thickBot="1" x14ac:dyDescent="0.4">
      <c r="A23" s="145" t="str">
        <f>'Chp 2 - Capital Asset Inventory'!B35</f>
        <v>Custom 3</v>
      </c>
      <c r="B23" s="146">
        <f>'Chp 2 - Capital Asset Inventory'!C35</f>
        <v>0</v>
      </c>
      <c r="C23" s="147" t="str">
        <f ca="1">'Chp 2 - Capital Asset Inventory'!D35</f>
        <v>-</v>
      </c>
      <c r="D23" s="148" t="str">
        <f>'Chp 2 - Capital Asset Inventory'!E35</f>
        <v>-</v>
      </c>
      <c r="E23" s="149" t="str">
        <f>'Chp 2 - Capital Asset Inventory'!F35</f>
        <v>-</v>
      </c>
    </row>
    <row r="24" spans="1:5" ht="21.75" thickBot="1" x14ac:dyDescent="0.4">
      <c r="A24" s="140" t="str">
        <f>'Chp 2 - Capital Asset Inventory'!B36</f>
        <v>Equipment</v>
      </c>
      <c r="B24" s="141">
        <f>'Chp 2 - Capital Asset Inventory'!C36</f>
        <v>3</v>
      </c>
      <c r="C24" s="142">
        <f ca="1">'Chp 2 - Capital Asset Inventory'!D36</f>
        <v>8.6666666666667425</v>
      </c>
      <c r="D24" s="143">
        <f>'Chp 2 - Capital Asset Inventory'!E36</f>
        <v>52285.666666666664</v>
      </c>
      <c r="E24" s="150">
        <f>'Chp 2 - Capital Asset Inventory'!F36</f>
        <v>51833.333333333336</v>
      </c>
    </row>
    <row r="25" spans="1:5" ht="21.75" thickBot="1" x14ac:dyDescent="0.4">
      <c r="A25" s="145" t="str">
        <f>'Chp 2 - Capital Asset Inventory'!B37</f>
        <v>Non Revenue/Service Automobile</v>
      </c>
      <c r="B25" s="146">
        <f>'Chp 2 - Capital Asset Inventory'!C37</f>
        <v>0</v>
      </c>
      <c r="C25" s="147" t="str">
        <f ca="1">'Chp 2 - Capital Asset Inventory'!D37</f>
        <v>-</v>
      </c>
      <c r="D25" s="148" t="str">
        <f>'Chp 2 - Capital Asset Inventory'!E37</f>
        <v>-</v>
      </c>
      <c r="E25" s="151" t="str">
        <f>'Chp 2 - Capital Asset Inventory'!F37</f>
        <v>-</v>
      </c>
    </row>
    <row r="26" spans="1:5" ht="21.75" thickBot="1" x14ac:dyDescent="0.4">
      <c r="A26" s="145" t="str">
        <f>'Chp 2 - Capital Asset Inventory'!B38</f>
        <v>Steel Wheel Vehicles</v>
      </c>
      <c r="B26" s="146">
        <f>'Chp 2 - Capital Asset Inventory'!C38</f>
        <v>0</v>
      </c>
      <c r="C26" s="147" t="str">
        <f ca="1">'Chp 2 - Capital Asset Inventory'!D38</f>
        <v>-</v>
      </c>
      <c r="D26" s="148" t="str">
        <f>'Chp 2 - Capital Asset Inventory'!E38</f>
        <v>-</v>
      </c>
      <c r="E26" s="151" t="str">
        <f>'Chp 2 - Capital Asset Inventory'!F38</f>
        <v>-</v>
      </c>
    </row>
    <row r="27" spans="1:5" ht="21.75" thickBot="1" x14ac:dyDescent="0.4">
      <c r="A27" s="145" t="str">
        <f>'Chp 2 - Capital Asset Inventory'!B39</f>
        <v>Trucks and other Rubber Tire Vehicles</v>
      </c>
      <c r="B27" s="146">
        <f>'Chp 2 - Capital Asset Inventory'!C39</f>
        <v>3</v>
      </c>
      <c r="C27" s="147">
        <f ca="1">'Chp 2 - Capital Asset Inventory'!D39</f>
        <v>8.6666666666667425</v>
      </c>
      <c r="D27" s="148">
        <f>'Chp 2 - Capital Asset Inventory'!E39</f>
        <v>52285.666666666664</v>
      </c>
      <c r="E27" s="151">
        <f>'Chp 2 - Capital Asset Inventory'!F39</f>
        <v>51833.333333333336</v>
      </c>
    </row>
    <row r="28" spans="1:5" ht="21.75" thickBot="1" x14ac:dyDescent="0.4">
      <c r="A28" s="145" t="str">
        <f>'Chp 2 - Capital Asset Inventory'!B40</f>
        <v>Custom 1</v>
      </c>
      <c r="B28" s="146">
        <f>'Chp 2 - Capital Asset Inventory'!C40</f>
        <v>0</v>
      </c>
      <c r="C28" s="147" t="str">
        <f ca="1">'Chp 2 - Capital Asset Inventory'!D40</f>
        <v>-</v>
      </c>
      <c r="D28" s="148" t="str">
        <f>'Chp 2 - Capital Asset Inventory'!E40</f>
        <v>-</v>
      </c>
      <c r="E28" s="151" t="str">
        <f>'Chp 2 - Capital Asset Inventory'!F40</f>
        <v>-</v>
      </c>
    </row>
    <row r="29" spans="1:5" ht="21.75" thickBot="1" x14ac:dyDescent="0.4">
      <c r="A29" s="145" t="str">
        <f>'Chp 2 - Capital Asset Inventory'!B41</f>
        <v>Custom 2</v>
      </c>
      <c r="B29" s="146">
        <f>'Chp 2 - Capital Asset Inventory'!C41</f>
        <v>0</v>
      </c>
      <c r="C29" s="147" t="str">
        <f ca="1">'Chp 2 - Capital Asset Inventory'!D41</f>
        <v>-</v>
      </c>
      <c r="D29" s="148" t="str">
        <f>'Chp 2 - Capital Asset Inventory'!E41</f>
        <v>-</v>
      </c>
      <c r="E29" s="151" t="str">
        <f>'Chp 2 - Capital Asset Inventory'!F41</f>
        <v>-</v>
      </c>
    </row>
    <row r="30" spans="1:5" ht="21.75" thickBot="1" x14ac:dyDescent="0.4">
      <c r="A30" s="145" t="str">
        <f>'Chp 2 - Capital Asset Inventory'!B42</f>
        <v>Custom 3</v>
      </c>
      <c r="B30" s="146">
        <f>'Chp 2 - Capital Asset Inventory'!C42</f>
        <v>0</v>
      </c>
      <c r="C30" s="147" t="str">
        <f ca="1">'Chp 2 - Capital Asset Inventory'!D42</f>
        <v>-</v>
      </c>
      <c r="D30" s="148" t="str">
        <f>'Chp 2 - Capital Asset Inventory'!E42</f>
        <v>-</v>
      </c>
      <c r="E30" s="151" t="str">
        <f>'Chp 2 - Capital Asset Inventory'!F42</f>
        <v>-</v>
      </c>
    </row>
    <row r="31" spans="1:5" ht="21.75" thickBot="1" x14ac:dyDescent="0.4">
      <c r="A31" s="140" t="str">
        <f>'Chp 2 - Capital Asset Inventory'!B43</f>
        <v>Facilities</v>
      </c>
      <c r="B31" s="141">
        <f>'Chp 2 - Capital Asset Inventory'!C43</f>
        <v>1</v>
      </c>
      <c r="C31" s="142">
        <f ca="1">'Chp 2 - Capital Asset Inventory'!D43</f>
        <v>6</v>
      </c>
      <c r="D31" s="142" t="str">
        <f>'Chp 2 - Capital Asset Inventory'!E43</f>
        <v>N/A</v>
      </c>
      <c r="E31" s="150">
        <f>'Chp 2 - Capital Asset Inventory'!F43</f>
        <v>1000000</v>
      </c>
    </row>
    <row r="32" spans="1:5" ht="21.75" thickBot="1" x14ac:dyDescent="0.4">
      <c r="A32" s="145" t="str">
        <f>'Chp 2 - Capital Asset Inventory'!B44</f>
        <v>Administration</v>
      </c>
      <c r="B32" s="146">
        <f>'Chp 2 - Capital Asset Inventory'!C44</f>
        <v>0</v>
      </c>
      <c r="C32" s="147" t="str">
        <f ca="1">'Chp 2 - Capital Asset Inventory'!D44</f>
        <v>-</v>
      </c>
      <c r="D32" s="147" t="str">
        <f>'Chp 2 - Capital Asset Inventory'!E44</f>
        <v>N/A</v>
      </c>
      <c r="E32" s="151" t="str">
        <f>'Chp 2 - Capital Asset Inventory'!F44</f>
        <v>-</v>
      </c>
    </row>
    <row r="33" spans="1:7" ht="21.75" thickBot="1" x14ac:dyDescent="0.4">
      <c r="A33" s="145" t="str">
        <f>'Chp 2 - Capital Asset Inventory'!B45</f>
        <v>Maintenance</v>
      </c>
      <c r="B33" s="146">
        <f>'Chp 2 - Capital Asset Inventory'!C45</f>
        <v>1</v>
      </c>
      <c r="C33" s="147">
        <f ca="1">'Chp 2 - Capital Asset Inventory'!D45</f>
        <v>6</v>
      </c>
      <c r="D33" s="147" t="str">
        <f>'Chp 2 - Capital Asset Inventory'!E45</f>
        <v>N/A</v>
      </c>
      <c r="E33" s="151">
        <f>'Chp 2 - Capital Asset Inventory'!F45</f>
        <v>1000000</v>
      </c>
    </row>
    <row r="34" spans="1:7" ht="21.75" thickBot="1" x14ac:dyDescent="0.4">
      <c r="A34" s="145" t="str">
        <f>'Chp 2 - Capital Asset Inventory'!B46</f>
        <v>Parking Structures</v>
      </c>
      <c r="B34" s="146">
        <f>'Chp 2 - Capital Asset Inventory'!C46</f>
        <v>0</v>
      </c>
      <c r="C34" s="147" t="str">
        <f ca="1">'Chp 2 - Capital Asset Inventory'!D46</f>
        <v>-</v>
      </c>
      <c r="D34" s="147" t="str">
        <f>'Chp 2 - Capital Asset Inventory'!E46</f>
        <v>N/A</v>
      </c>
      <c r="E34" s="151" t="str">
        <f>'Chp 2 - Capital Asset Inventory'!F46</f>
        <v>-</v>
      </c>
    </row>
    <row r="35" spans="1:7" ht="21.75" thickBot="1" x14ac:dyDescent="0.4">
      <c r="A35" s="145" t="str">
        <f>'Chp 2 - Capital Asset Inventory'!B47</f>
        <v>Passenger Facilities</v>
      </c>
      <c r="B35" s="146">
        <f>'Chp 2 - Capital Asset Inventory'!C47</f>
        <v>0</v>
      </c>
      <c r="C35" s="147" t="str">
        <f ca="1">'Chp 2 - Capital Asset Inventory'!D47</f>
        <v>-</v>
      </c>
      <c r="D35" s="147" t="str">
        <f>'Chp 2 - Capital Asset Inventory'!E47</f>
        <v>N/A</v>
      </c>
      <c r="E35" s="151" t="str">
        <f>'Chp 2 - Capital Asset Inventory'!F47</f>
        <v>-</v>
      </c>
    </row>
    <row r="36" spans="1:7" ht="21.75" thickBot="1" x14ac:dyDescent="0.4">
      <c r="A36" s="145" t="str">
        <f>'Chp 2 - Capital Asset Inventory'!B48</f>
        <v>Custom 1</v>
      </c>
      <c r="B36" s="146">
        <f>'Chp 2 - Capital Asset Inventory'!C48</f>
        <v>0</v>
      </c>
      <c r="C36" s="147" t="str">
        <f ca="1">'Chp 2 - Capital Asset Inventory'!D48</f>
        <v>-</v>
      </c>
      <c r="D36" s="147" t="str">
        <f>'Chp 2 - Capital Asset Inventory'!E48</f>
        <v>N/A</v>
      </c>
      <c r="E36" s="151" t="str">
        <f>'Chp 2 - Capital Asset Inventory'!F48</f>
        <v>-</v>
      </c>
    </row>
    <row r="37" spans="1:7" ht="21.75" thickBot="1" x14ac:dyDescent="0.4">
      <c r="A37" s="145" t="str">
        <f>'Chp 2 - Capital Asset Inventory'!B49</f>
        <v>Custom 2</v>
      </c>
      <c r="B37" s="146">
        <f>'Chp 2 - Capital Asset Inventory'!C49</f>
        <v>0</v>
      </c>
      <c r="C37" s="147" t="str">
        <f ca="1">'Chp 2 - Capital Asset Inventory'!D49</f>
        <v>-</v>
      </c>
      <c r="D37" s="147" t="str">
        <f>'Chp 2 - Capital Asset Inventory'!E49</f>
        <v>N/A</v>
      </c>
      <c r="E37" s="151" t="str">
        <f>'Chp 2 - Capital Asset Inventory'!F49</f>
        <v>-</v>
      </c>
    </row>
    <row r="38" spans="1:7" ht="21.75" thickBot="1" x14ac:dyDescent="0.4">
      <c r="A38" s="145" t="str">
        <f>'Chp 2 - Capital Asset Inventory'!B50</f>
        <v>Custom 3</v>
      </c>
      <c r="B38" s="146">
        <f>'Chp 2 - Capital Asset Inventory'!C50</f>
        <v>0</v>
      </c>
      <c r="C38" s="147" t="str">
        <f ca="1">'Chp 2 - Capital Asset Inventory'!D50</f>
        <v>-</v>
      </c>
      <c r="D38" s="147" t="str">
        <f>'Chp 2 - Capital Asset Inventory'!E50</f>
        <v>N/A</v>
      </c>
      <c r="E38" s="151" t="str">
        <f>'Chp 2 - Capital Asset Inventory'!F50</f>
        <v>-</v>
      </c>
    </row>
    <row r="40" spans="1:7" ht="26.25" x14ac:dyDescent="0.35">
      <c r="A40" s="363" t="str">
        <f>'Chp 3 - Condition Assessment'!A1</f>
        <v>Condition Assessment</v>
      </c>
      <c r="B40" s="363"/>
      <c r="C40" s="363"/>
      <c r="D40" s="363"/>
      <c r="E40" s="363"/>
    </row>
    <row r="41" spans="1:7" x14ac:dyDescent="0.35">
      <c r="A41" s="354" t="s">
        <v>120</v>
      </c>
      <c r="B41" s="354"/>
      <c r="C41" s="354"/>
      <c r="D41" s="354"/>
      <c r="E41" s="354"/>
      <c r="F41" s="354"/>
    </row>
    <row r="43" spans="1:7" ht="24" thickBot="1" x14ac:dyDescent="0.4">
      <c r="A43" s="343" t="s">
        <v>121</v>
      </c>
      <c r="B43" s="343"/>
      <c r="C43" s="343"/>
      <c r="D43" s="343"/>
      <c r="E43" s="343"/>
    </row>
    <row r="44" spans="1:7" ht="21.75" thickBot="1" x14ac:dyDescent="0.4">
      <c r="A44" s="139" t="s">
        <v>116</v>
      </c>
      <c r="B44" s="139" t="s">
        <v>65</v>
      </c>
      <c r="C44" s="139" t="s">
        <v>68</v>
      </c>
      <c r="D44" s="139" t="s">
        <v>210</v>
      </c>
      <c r="E44" s="139" t="s">
        <v>67</v>
      </c>
      <c r="F44" s="139" t="s">
        <v>66</v>
      </c>
      <c r="G44" s="139" t="s">
        <v>78</v>
      </c>
    </row>
    <row r="45" spans="1:7" ht="21.75" thickBot="1" x14ac:dyDescent="0.4">
      <c r="A45" s="140" t="str">
        <f>'Chp 3 - Condition Assessment'!B19</f>
        <v>RevenueVehicles</v>
      </c>
      <c r="B45" s="141">
        <f>'Chp 3 - Condition Assessment'!C19</f>
        <v>124</v>
      </c>
      <c r="C45" s="142">
        <f ca="1">'Chp 3 - Condition Assessment'!D19</f>
        <v>10.096774193548388</v>
      </c>
      <c r="D45" s="143">
        <f>'Chp 3 - Condition Assessment'!E19</f>
        <v>53982.193548387098</v>
      </c>
      <c r="E45" s="142" t="str">
        <f>'Chp 3 - Condition Assessment'!F19</f>
        <v>N/A</v>
      </c>
      <c r="F45" s="150">
        <f>'Chp 3 - Condition Assessment'!G19</f>
        <v>205806.45161290321</v>
      </c>
      <c r="G45" s="152">
        <f ca="1">'Chp 3 - Condition Assessment'!H19</f>
        <v>0.63709677419354838</v>
      </c>
    </row>
    <row r="46" spans="1:7" ht="21.75" thickBot="1" x14ac:dyDescent="0.4">
      <c r="A46" s="145" t="str">
        <f>'Chp 3 - Condition Assessment'!B20</f>
        <v>AB - Articulated Bus</v>
      </c>
      <c r="B46" s="146">
        <f>'Chp 3 - Condition Assessment'!C20</f>
        <v>0</v>
      </c>
      <c r="C46" s="147" t="str">
        <f>'Chp 3 - Condition Assessment'!D20</f>
        <v>-</v>
      </c>
      <c r="D46" s="148" t="str">
        <f>'Chp 3 - Condition Assessment'!E20</f>
        <v>-</v>
      </c>
      <c r="E46" s="153" t="str">
        <f>'Chp 3 - Condition Assessment'!F20</f>
        <v>N/A</v>
      </c>
      <c r="F46" s="149" t="str">
        <f>'Chp 3 - Condition Assessment'!G20</f>
        <v>-</v>
      </c>
      <c r="G46" s="154" t="str">
        <f>'Chp 3 - Condition Assessment'!H20</f>
        <v>-</v>
      </c>
    </row>
    <row r="47" spans="1:7" ht="21.75" thickBot="1" x14ac:dyDescent="0.4">
      <c r="A47" s="145" t="str">
        <f>'Chp 3 - Condition Assessment'!B21</f>
        <v>AO - Automobile</v>
      </c>
      <c r="B47" s="146">
        <f>'Chp 3 - Condition Assessment'!C21</f>
        <v>0</v>
      </c>
      <c r="C47" s="147" t="str">
        <f>'Chp 3 - Condition Assessment'!D21</f>
        <v>-</v>
      </c>
      <c r="D47" s="148" t="str">
        <f>'Chp 3 - Condition Assessment'!E21</f>
        <v>-</v>
      </c>
      <c r="E47" s="153" t="str">
        <f>'Chp 3 - Condition Assessment'!F21</f>
        <v>N/A</v>
      </c>
      <c r="F47" s="149" t="str">
        <f>'Chp 3 - Condition Assessment'!G21</f>
        <v>-</v>
      </c>
      <c r="G47" s="154" t="str">
        <f>'Chp 3 - Condition Assessment'!H21</f>
        <v>-</v>
      </c>
    </row>
    <row r="48" spans="1:7" ht="21.75" thickBot="1" x14ac:dyDescent="0.4">
      <c r="A48" s="145" t="str">
        <f>'Chp 3 - Condition Assessment'!B22</f>
        <v>BR - Over-the-road Bus</v>
      </c>
      <c r="B48" s="146">
        <f>'Chp 3 - Condition Assessment'!C22</f>
        <v>0</v>
      </c>
      <c r="C48" s="147" t="str">
        <f>'Chp 3 - Condition Assessment'!D22</f>
        <v>-</v>
      </c>
      <c r="D48" s="148" t="str">
        <f>'Chp 3 - Condition Assessment'!E22</f>
        <v>-</v>
      </c>
      <c r="E48" s="153" t="str">
        <f>'Chp 3 - Condition Assessment'!F22</f>
        <v>N/A</v>
      </c>
      <c r="F48" s="149" t="str">
        <f>'Chp 3 - Condition Assessment'!G22</f>
        <v>-</v>
      </c>
      <c r="G48" s="154" t="str">
        <f>'Chp 3 - Condition Assessment'!H22</f>
        <v>-</v>
      </c>
    </row>
    <row r="49" spans="1:7" ht="21.75" thickBot="1" x14ac:dyDescent="0.4">
      <c r="A49" s="145" t="str">
        <f>'Chp 3 - Condition Assessment'!B23</f>
        <v>BU - Bus</v>
      </c>
      <c r="B49" s="146">
        <f>'Chp 3 - Condition Assessment'!C23</f>
        <v>21</v>
      </c>
      <c r="C49" s="147">
        <f ca="1">'Chp 3 - Condition Assessment'!D23</f>
        <v>8.4761904761904763</v>
      </c>
      <c r="D49" s="148">
        <f>'Chp 3 - Condition Assessment'!E23</f>
        <v>64850.428571428572</v>
      </c>
      <c r="E49" s="153" t="str">
        <f>'Chp 3 - Condition Assessment'!F23</f>
        <v>N/A</v>
      </c>
      <c r="F49" s="149">
        <f>'Chp 3 - Condition Assessment'!G23</f>
        <v>567857.14285714284</v>
      </c>
      <c r="G49" s="154">
        <f ca="1">'Chp 3 - Condition Assessment'!H23</f>
        <v>0.19047619047619047</v>
      </c>
    </row>
    <row r="50" spans="1:7" ht="21.75" thickBot="1" x14ac:dyDescent="0.4">
      <c r="A50" s="145" t="str">
        <f>'Chp 3 - Condition Assessment'!B24</f>
        <v>CU - Cutaway Bus</v>
      </c>
      <c r="B50" s="146">
        <f>'Chp 3 - Condition Assessment'!C24</f>
        <v>67</v>
      </c>
      <c r="C50" s="147">
        <f ca="1">'Chp 3 - Condition Assessment'!D24</f>
        <v>12.671641791044776</v>
      </c>
      <c r="D50" s="148">
        <f>'Chp 3 - Condition Assessment'!E24</f>
        <v>68759.343283582086</v>
      </c>
      <c r="E50" s="153" t="str">
        <f>'Chp 3 - Condition Assessment'!F24</f>
        <v>N/A</v>
      </c>
      <c r="F50" s="149">
        <f>'Chp 3 - Condition Assessment'!G24</f>
        <v>160820.89552238805</v>
      </c>
      <c r="G50" s="154">
        <f ca="1">'Chp 3 - Condition Assessment'!H24</f>
        <v>0.97014925373134331</v>
      </c>
    </row>
    <row r="51" spans="1:7" ht="21.75" thickBot="1" x14ac:dyDescent="0.4">
      <c r="A51" s="145" t="str">
        <f>'Chp 3 - Condition Assessment'!B25</f>
        <v>DB - Double Decked Bus</v>
      </c>
      <c r="B51" s="146">
        <f>'Chp 3 - Condition Assessment'!C25</f>
        <v>0</v>
      </c>
      <c r="C51" s="147" t="str">
        <f>'Chp 3 - Condition Assessment'!D25</f>
        <v>-</v>
      </c>
      <c r="D51" s="148" t="str">
        <f>'Chp 3 - Condition Assessment'!E25</f>
        <v>-</v>
      </c>
      <c r="E51" s="153" t="str">
        <f>'Chp 3 - Condition Assessment'!F25</f>
        <v>N/A</v>
      </c>
      <c r="F51" s="149" t="str">
        <f>'Chp 3 - Condition Assessment'!G25</f>
        <v>-</v>
      </c>
      <c r="G51" s="154" t="str">
        <f>'Chp 3 - Condition Assessment'!H25</f>
        <v>-</v>
      </c>
    </row>
    <row r="52" spans="1:7" ht="21.75" thickBot="1" x14ac:dyDescent="0.4">
      <c r="A52" s="145" t="str">
        <f>'Chp 3 - Condition Assessment'!B26</f>
        <v>FB - Ferryboat</v>
      </c>
      <c r="B52" s="146">
        <f>'Chp 3 - Condition Assessment'!C26</f>
        <v>0</v>
      </c>
      <c r="C52" s="147" t="str">
        <f>'Chp 3 - Condition Assessment'!D26</f>
        <v>-</v>
      </c>
      <c r="D52" s="148" t="str">
        <f>'Chp 3 - Condition Assessment'!E26</f>
        <v>-</v>
      </c>
      <c r="E52" s="153" t="str">
        <f>'Chp 3 - Condition Assessment'!F26</f>
        <v>N/A</v>
      </c>
      <c r="F52" s="149" t="str">
        <f>'Chp 3 - Condition Assessment'!G26</f>
        <v>-</v>
      </c>
      <c r="G52" s="154" t="str">
        <f>'Chp 3 - Condition Assessment'!H26</f>
        <v>-</v>
      </c>
    </row>
    <row r="53" spans="1:7" ht="21.75" thickBot="1" x14ac:dyDescent="0.4">
      <c r="A53" s="145" t="str">
        <f>'Chp 3 - Condition Assessment'!B27</f>
        <v>MB - Mini-bus</v>
      </c>
      <c r="B53" s="146">
        <f>'Chp 3 - Condition Assessment'!C27</f>
        <v>0</v>
      </c>
      <c r="C53" s="147" t="str">
        <f>'Chp 3 - Condition Assessment'!D27</f>
        <v>-</v>
      </c>
      <c r="D53" s="148" t="str">
        <f>'Chp 3 - Condition Assessment'!E27</f>
        <v>-</v>
      </c>
      <c r="E53" s="153" t="str">
        <f>'Chp 3 - Condition Assessment'!F27</f>
        <v>N/A</v>
      </c>
      <c r="F53" s="149" t="str">
        <f>'Chp 3 - Condition Assessment'!G27</f>
        <v>-</v>
      </c>
      <c r="G53" s="154" t="str">
        <f>'Chp 3 - Condition Assessment'!H27</f>
        <v>-</v>
      </c>
    </row>
    <row r="54" spans="1:7" ht="21.75" thickBot="1" x14ac:dyDescent="0.4">
      <c r="A54" s="145" t="str">
        <f>'Chp 3 - Condition Assessment'!B28</f>
        <v>MV - Mini-van</v>
      </c>
      <c r="B54" s="146">
        <f>'Chp 3 - Condition Assessment'!C28</f>
        <v>4</v>
      </c>
      <c r="C54" s="147">
        <f ca="1">'Chp 3 - Condition Assessment'!D28</f>
        <v>15</v>
      </c>
      <c r="D54" s="148">
        <f>'Chp 3 - Condition Assessment'!E28</f>
        <v>116394</v>
      </c>
      <c r="E54" s="153" t="str">
        <f>'Chp 3 - Condition Assessment'!F28</f>
        <v>N/A</v>
      </c>
      <c r="F54" s="149">
        <f>'Chp 3 - Condition Assessment'!G28</f>
        <v>60000</v>
      </c>
      <c r="G54" s="154">
        <f ca="1">'Chp 3 - Condition Assessment'!H28</f>
        <v>1</v>
      </c>
    </row>
    <row r="55" spans="1:7" ht="21.75" thickBot="1" x14ac:dyDescent="0.4">
      <c r="A55" s="145" t="str">
        <f>'Chp 3 - Condition Assessment'!B29</f>
        <v>RT - Rubber-tire Vintage Trolley</v>
      </c>
      <c r="B55" s="146">
        <f>'Chp 3 - Condition Assessment'!C29</f>
        <v>0</v>
      </c>
      <c r="C55" s="147" t="str">
        <f>'Chp 3 - Condition Assessment'!D29</f>
        <v>-</v>
      </c>
      <c r="D55" s="148" t="str">
        <f>'Chp 3 - Condition Assessment'!E29</f>
        <v>-</v>
      </c>
      <c r="E55" s="153" t="str">
        <f>'Chp 3 - Condition Assessment'!F29</f>
        <v>N/A</v>
      </c>
      <c r="F55" s="149" t="str">
        <f>'Chp 3 - Condition Assessment'!G29</f>
        <v>-</v>
      </c>
      <c r="G55" s="154" t="str">
        <f>'Chp 3 - Condition Assessment'!H29</f>
        <v>-</v>
      </c>
    </row>
    <row r="56" spans="1:7" ht="21.75" thickBot="1" x14ac:dyDescent="0.4">
      <c r="A56" s="145" t="str">
        <f>'Chp 3 - Condition Assessment'!B30</f>
        <v>SB - School Bus</v>
      </c>
      <c r="B56" s="146">
        <f>'Chp 3 - Condition Assessment'!C30</f>
        <v>0</v>
      </c>
      <c r="C56" s="147" t="str">
        <f>'Chp 3 - Condition Assessment'!D30</f>
        <v>-</v>
      </c>
      <c r="D56" s="148" t="str">
        <f>'Chp 3 - Condition Assessment'!E30</f>
        <v>-</v>
      </c>
      <c r="E56" s="153" t="str">
        <f>'Chp 3 - Condition Assessment'!F30</f>
        <v>N/A</v>
      </c>
      <c r="F56" s="149" t="str">
        <f>'Chp 3 - Condition Assessment'!G30</f>
        <v>-</v>
      </c>
      <c r="G56" s="154" t="str">
        <f>'Chp 3 - Condition Assessment'!H30</f>
        <v>-</v>
      </c>
    </row>
    <row r="57" spans="1:7" ht="21.75" thickBot="1" x14ac:dyDescent="0.4">
      <c r="A57" s="145" t="str">
        <f>'Chp 3 - Condition Assessment'!B31</f>
        <v>SV - Sport Utility Vehicle</v>
      </c>
      <c r="B57" s="146">
        <f>'Chp 3 - Condition Assessment'!C31</f>
        <v>0</v>
      </c>
      <c r="C57" s="147" t="str">
        <f>'Chp 3 - Condition Assessment'!D31</f>
        <v>-</v>
      </c>
      <c r="D57" s="148" t="str">
        <f>'Chp 3 - Condition Assessment'!E31</f>
        <v>-</v>
      </c>
      <c r="E57" s="153" t="str">
        <f>'Chp 3 - Condition Assessment'!F31</f>
        <v>N/A</v>
      </c>
      <c r="F57" s="149" t="str">
        <f>'Chp 3 - Condition Assessment'!G31</f>
        <v>-</v>
      </c>
      <c r="G57" s="154" t="str">
        <f>'Chp 3 - Condition Assessment'!H31</f>
        <v>-</v>
      </c>
    </row>
    <row r="58" spans="1:7" ht="21.75" thickBot="1" x14ac:dyDescent="0.4">
      <c r="A58" s="145" t="str">
        <f>'Chp 3 - Condition Assessment'!B32</f>
        <v>TB - Trolleybus</v>
      </c>
      <c r="B58" s="146">
        <f>'Chp 3 - Condition Assessment'!C32</f>
        <v>1</v>
      </c>
      <c r="C58" s="147">
        <f ca="1">'Chp 3 - Condition Assessment'!D32</f>
        <v>5</v>
      </c>
      <c r="D58" s="148">
        <f>'Chp 3 - Condition Assessment'!E32</f>
        <v>4948</v>
      </c>
      <c r="E58" s="153" t="str">
        <f>'Chp 3 - Condition Assessment'!F32</f>
        <v>N/A</v>
      </c>
      <c r="F58" s="149">
        <f>'Chp 3 - Condition Assessment'!G32</f>
        <v>250000</v>
      </c>
      <c r="G58" s="154">
        <f ca="1">'Chp 3 - Condition Assessment'!H32</f>
        <v>0</v>
      </c>
    </row>
    <row r="59" spans="1:7" ht="21.75" thickBot="1" x14ac:dyDescent="0.4">
      <c r="A59" s="145" t="str">
        <f>'Chp 3 - Condition Assessment'!B33</f>
        <v>VN - Van</v>
      </c>
      <c r="B59" s="146">
        <f>'Chp 3 - Condition Assessment'!C33</f>
        <v>13</v>
      </c>
      <c r="C59" s="147">
        <f ca="1">'Chp 3 - Condition Assessment'!D33</f>
        <v>5.3076923076923075</v>
      </c>
      <c r="D59" s="148">
        <f>'Chp 3 - Condition Assessment'!E33</f>
        <v>18743.153846153848</v>
      </c>
      <c r="E59" s="153" t="str">
        <f>'Chp 3 - Condition Assessment'!F33</f>
        <v>N/A</v>
      </c>
      <c r="F59" s="149">
        <f>'Chp 3 - Condition Assessment'!G33</f>
        <v>123846.15384615384</v>
      </c>
      <c r="G59" s="154">
        <f ca="1">'Chp 3 - Condition Assessment'!H33</f>
        <v>0.46153846153846156</v>
      </c>
    </row>
    <row r="60" spans="1:7" ht="21.75" thickBot="1" x14ac:dyDescent="0.4">
      <c r="A60" s="145" t="str">
        <f>'Chp 3 - Condition Assessment'!B34</f>
        <v>Custom 1-Sedan</v>
      </c>
      <c r="B60" s="146">
        <f>'Chp 3 - Condition Assessment'!C34</f>
        <v>18</v>
      </c>
      <c r="C60" s="147">
        <f ca="1">'Chp 3 - Condition Assessment'!D34</f>
        <v>5.0555555555555554</v>
      </c>
      <c r="D60" s="148">
        <f>'Chp 3 - Condition Assessment'!E34</f>
        <v>604</v>
      </c>
      <c r="E60" s="153" t="str">
        <f>'Chp 3 - Condition Assessment'!F34</f>
        <v>N/A</v>
      </c>
      <c r="F60" s="149">
        <f>'Chp 3 - Condition Assessment'!G34</f>
        <v>40000</v>
      </c>
      <c r="G60" s="154">
        <f ca="1">'Chp 3 - Condition Assessment'!H34</f>
        <v>0</v>
      </c>
    </row>
    <row r="61" spans="1:7" ht="21.75" thickBot="1" x14ac:dyDescent="0.4">
      <c r="A61" s="145" t="str">
        <f>'Chp 3 - Condition Assessment'!B35</f>
        <v>Custom 2</v>
      </c>
      <c r="B61" s="146">
        <f>'Chp 3 - Condition Assessment'!C35</f>
        <v>0</v>
      </c>
      <c r="C61" s="147" t="str">
        <f>'Chp 3 - Condition Assessment'!D35</f>
        <v>-</v>
      </c>
      <c r="D61" s="148" t="str">
        <f>'Chp 3 - Condition Assessment'!E35</f>
        <v>-</v>
      </c>
      <c r="E61" s="153" t="str">
        <f>'Chp 3 - Condition Assessment'!F35</f>
        <v>N/A</v>
      </c>
      <c r="F61" s="149" t="str">
        <f>'Chp 3 - Condition Assessment'!G35</f>
        <v>-</v>
      </c>
      <c r="G61" s="154" t="str">
        <f>'Chp 3 - Condition Assessment'!H35</f>
        <v>-</v>
      </c>
    </row>
    <row r="62" spans="1:7" ht="21.75" thickBot="1" x14ac:dyDescent="0.4">
      <c r="A62" s="145" t="str">
        <f>'Chp 3 - Condition Assessment'!B36</f>
        <v>Custom 3</v>
      </c>
      <c r="B62" s="146">
        <f>'Chp 3 - Condition Assessment'!C36</f>
        <v>0</v>
      </c>
      <c r="C62" s="147" t="str">
        <f>'Chp 3 - Condition Assessment'!D36</f>
        <v>-</v>
      </c>
      <c r="D62" s="148" t="str">
        <f>'Chp 3 - Condition Assessment'!E36</f>
        <v>-</v>
      </c>
      <c r="E62" s="153" t="str">
        <f>'Chp 3 - Condition Assessment'!F36</f>
        <v>N/A</v>
      </c>
      <c r="F62" s="149" t="str">
        <f>'Chp 3 - Condition Assessment'!G36</f>
        <v>-</v>
      </c>
      <c r="G62" s="154" t="str">
        <f>'Chp 3 - Condition Assessment'!H36</f>
        <v>-</v>
      </c>
    </row>
    <row r="63" spans="1:7" ht="21.75" thickBot="1" x14ac:dyDescent="0.4">
      <c r="A63" s="140" t="s">
        <v>8</v>
      </c>
      <c r="B63" s="141">
        <f>'Chp 3 - Condition Assessment'!C37</f>
        <v>3</v>
      </c>
      <c r="C63" s="142">
        <f ca="1">'Chp 3 - Condition Assessment'!D37</f>
        <v>8.6666666666666661</v>
      </c>
      <c r="D63" s="143">
        <f>'Chp 3 - Condition Assessment'!E37</f>
        <v>52285.666666666664</v>
      </c>
      <c r="E63" s="142" t="str">
        <f>'Chp 3 - Condition Assessment'!F37</f>
        <v>N/A</v>
      </c>
      <c r="F63" s="150">
        <f>'Chp 3 - Condition Assessment'!G37</f>
        <v>51833.333333333336</v>
      </c>
      <c r="G63" s="152">
        <f ca="1">'Chp 3 - Condition Assessment'!H37</f>
        <v>0</v>
      </c>
    </row>
    <row r="64" spans="1:7" ht="21.75" thickBot="1" x14ac:dyDescent="0.4">
      <c r="A64" s="145" t="str">
        <f>'Chp 3 - Condition Assessment'!B38</f>
        <v>Non Revenue/Service Automobile</v>
      </c>
      <c r="B64" s="146">
        <f>'Chp 3 - Condition Assessment'!C38</f>
        <v>0</v>
      </c>
      <c r="C64" s="147" t="str">
        <f>'Chp 3 - Condition Assessment'!D38</f>
        <v>-</v>
      </c>
      <c r="D64" s="148" t="str">
        <f>'Chp 3 - Condition Assessment'!E38</f>
        <v>-</v>
      </c>
      <c r="E64" s="147" t="str">
        <f>'Chp 3 - Condition Assessment'!F38</f>
        <v>N/A</v>
      </c>
      <c r="F64" s="151" t="str">
        <f>'Chp 3 - Condition Assessment'!G38</f>
        <v>-</v>
      </c>
      <c r="G64" s="154" t="str">
        <f>'Chp 3 - Condition Assessment'!H38</f>
        <v>-</v>
      </c>
    </row>
    <row r="65" spans="1:7" ht="21.75" thickBot="1" x14ac:dyDescent="0.4">
      <c r="A65" s="145" t="str">
        <f>'Chp 3 - Condition Assessment'!B39</f>
        <v>Steel Wheel Vehicles</v>
      </c>
      <c r="B65" s="146">
        <f>'Chp 3 - Condition Assessment'!C39</f>
        <v>0</v>
      </c>
      <c r="C65" s="147" t="str">
        <f>'Chp 3 - Condition Assessment'!D39</f>
        <v>-</v>
      </c>
      <c r="D65" s="148" t="str">
        <f>'Chp 3 - Condition Assessment'!E39</f>
        <v>-</v>
      </c>
      <c r="E65" s="147" t="str">
        <f>'Chp 3 - Condition Assessment'!F39</f>
        <v>N/A</v>
      </c>
      <c r="F65" s="151" t="str">
        <f>'Chp 3 - Condition Assessment'!G39</f>
        <v>-</v>
      </c>
      <c r="G65" s="154" t="str">
        <f>'Chp 3 - Condition Assessment'!H39</f>
        <v>-</v>
      </c>
    </row>
    <row r="66" spans="1:7" ht="21.75" thickBot="1" x14ac:dyDescent="0.4">
      <c r="A66" s="145" t="str">
        <f>'Chp 3 - Condition Assessment'!B40</f>
        <v>Trucks and other Rubber Tire Vehicles</v>
      </c>
      <c r="B66" s="146">
        <f>'Chp 3 - Condition Assessment'!C40</f>
        <v>3</v>
      </c>
      <c r="C66" s="147">
        <f ca="1">'Chp 3 - Condition Assessment'!D40</f>
        <v>8.6666666666666661</v>
      </c>
      <c r="D66" s="148">
        <f>'Chp 3 - Condition Assessment'!E40</f>
        <v>52285.666666666664</v>
      </c>
      <c r="E66" s="147" t="str">
        <f>'Chp 3 - Condition Assessment'!F40</f>
        <v>N/A</v>
      </c>
      <c r="F66" s="151">
        <f>'Chp 3 - Condition Assessment'!G40</f>
        <v>51833.333333333336</v>
      </c>
      <c r="G66" s="154">
        <f ca="1">'Chp 3 - Condition Assessment'!H40</f>
        <v>0</v>
      </c>
    </row>
    <row r="67" spans="1:7" ht="21.75" thickBot="1" x14ac:dyDescent="0.4">
      <c r="A67" s="145" t="str">
        <f>'Chp 3 - Condition Assessment'!B41</f>
        <v>Custom 1</v>
      </c>
      <c r="B67" s="146">
        <f>'Chp 3 - Condition Assessment'!C41</f>
        <v>0</v>
      </c>
      <c r="C67" s="147" t="str">
        <f>'Chp 3 - Condition Assessment'!D41</f>
        <v>-</v>
      </c>
      <c r="D67" s="148" t="str">
        <f>'Chp 3 - Condition Assessment'!E41</f>
        <v>-</v>
      </c>
      <c r="E67" s="147" t="str">
        <f>'Chp 3 - Condition Assessment'!F41</f>
        <v>N/A</v>
      </c>
      <c r="F67" s="151" t="str">
        <f>'Chp 3 - Condition Assessment'!G41</f>
        <v>-</v>
      </c>
      <c r="G67" s="154" t="str">
        <f>'Chp 3 - Condition Assessment'!H41</f>
        <v>-</v>
      </c>
    </row>
    <row r="68" spans="1:7" ht="21.75" thickBot="1" x14ac:dyDescent="0.4">
      <c r="A68" s="145" t="str">
        <f>'Chp 3 - Condition Assessment'!B42</f>
        <v>Custom 2</v>
      </c>
      <c r="B68" s="146">
        <f>'Chp 3 - Condition Assessment'!C42</f>
        <v>0</v>
      </c>
      <c r="C68" s="147" t="str">
        <f>'Chp 3 - Condition Assessment'!D42</f>
        <v>-</v>
      </c>
      <c r="D68" s="148" t="str">
        <f>'Chp 3 - Condition Assessment'!E42</f>
        <v>-</v>
      </c>
      <c r="E68" s="147" t="str">
        <f>'Chp 3 - Condition Assessment'!F42</f>
        <v>N/A</v>
      </c>
      <c r="F68" s="151" t="str">
        <f>'Chp 3 - Condition Assessment'!G42</f>
        <v>-</v>
      </c>
      <c r="G68" s="154" t="str">
        <f>'Chp 3 - Condition Assessment'!H42</f>
        <v>-</v>
      </c>
    </row>
    <row r="69" spans="1:7" ht="21.75" thickBot="1" x14ac:dyDescent="0.4">
      <c r="A69" s="145" t="str">
        <f>'Chp 3 - Condition Assessment'!B43</f>
        <v>Custom 3</v>
      </c>
      <c r="B69" s="146">
        <f>'Chp 3 - Condition Assessment'!C43</f>
        <v>0</v>
      </c>
      <c r="C69" s="147" t="str">
        <f>'Chp 3 - Condition Assessment'!D43</f>
        <v>-</v>
      </c>
      <c r="D69" s="148" t="str">
        <f>'Chp 3 - Condition Assessment'!E43</f>
        <v>-</v>
      </c>
      <c r="E69" s="147" t="str">
        <f>'Chp 3 - Condition Assessment'!F43</f>
        <v>N/A</v>
      </c>
      <c r="F69" s="151" t="str">
        <f>'Chp 3 - Condition Assessment'!G43</f>
        <v>-</v>
      </c>
      <c r="G69" s="154" t="str">
        <f>'Chp 3 - Condition Assessment'!H43</f>
        <v>-</v>
      </c>
    </row>
    <row r="70" spans="1:7" ht="21.75" thickBot="1" x14ac:dyDescent="0.4">
      <c r="A70" s="140" t="str">
        <f>'Chp 3 - Condition Assessment'!B44</f>
        <v>Facilities</v>
      </c>
      <c r="B70" s="141">
        <f>'Chp 3 - Condition Assessment'!C44</f>
        <v>1</v>
      </c>
      <c r="C70" s="142">
        <f ca="1">'Chp 3 - Condition Assessment'!D44</f>
        <v>6</v>
      </c>
      <c r="D70" s="143" t="str">
        <f>'Chp 3 - Condition Assessment'!E44</f>
        <v>N/A</v>
      </c>
      <c r="E70" s="142">
        <f>'Chp 3 - Condition Assessment'!F44</f>
        <v>3</v>
      </c>
      <c r="F70" s="150">
        <f>'Chp 3 - Condition Assessment'!G44</f>
        <v>1000000</v>
      </c>
      <c r="G70" s="152" t="str">
        <f>'Chp 3 - Condition Assessment'!H44</f>
        <v>N/A</v>
      </c>
    </row>
    <row r="71" spans="1:7" ht="21.75" thickBot="1" x14ac:dyDescent="0.4">
      <c r="A71" s="145" t="str">
        <f>'Chp 3 - Condition Assessment'!B45</f>
        <v>Administration</v>
      </c>
      <c r="B71" s="146">
        <f>'Chp 3 - Condition Assessment'!C45</f>
        <v>0</v>
      </c>
      <c r="C71" s="147" t="str">
        <f>'Chp 3 - Condition Assessment'!D45</f>
        <v>-</v>
      </c>
      <c r="D71" s="148" t="str">
        <f>'Chp 3 - Condition Assessment'!E45</f>
        <v>N/A</v>
      </c>
      <c r="E71" s="147" t="str">
        <f>'Chp 3 - Condition Assessment'!F45</f>
        <v>-</v>
      </c>
      <c r="F71" s="151" t="str">
        <f>'Chp 3 - Condition Assessment'!G45</f>
        <v>-</v>
      </c>
      <c r="G71" s="154" t="str">
        <f>'Chp 3 - Condition Assessment'!H45</f>
        <v>N/A</v>
      </c>
    </row>
    <row r="72" spans="1:7" ht="21.75" thickBot="1" x14ac:dyDescent="0.4">
      <c r="A72" s="145" t="str">
        <f>'Chp 3 - Condition Assessment'!B46</f>
        <v>Maintenance</v>
      </c>
      <c r="B72" s="146">
        <f>'Chp 3 - Condition Assessment'!C46</f>
        <v>1</v>
      </c>
      <c r="C72" s="147">
        <f ca="1">'Chp 3 - Condition Assessment'!D46</f>
        <v>6</v>
      </c>
      <c r="D72" s="148" t="str">
        <f>'Chp 3 - Condition Assessment'!E46</f>
        <v>N/A</v>
      </c>
      <c r="E72" s="147">
        <f>'Chp 3 - Condition Assessment'!F46</f>
        <v>3</v>
      </c>
      <c r="F72" s="151">
        <f>'Chp 3 - Condition Assessment'!G46</f>
        <v>1000000</v>
      </c>
      <c r="G72" s="154" t="str">
        <f>'Chp 3 - Condition Assessment'!H46</f>
        <v>N/A</v>
      </c>
    </row>
    <row r="73" spans="1:7" ht="21.75" thickBot="1" x14ac:dyDescent="0.4">
      <c r="A73" s="145" t="str">
        <f>'Chp 3 - Condition Assessment'!B47</f>
        <v>Parking Structures</v>
      </c>
      <c r="B73" s="146">
        <f>'Chp 3 - Condition Assessment'!C47</f>
        <v>0</v>
      </c>
      <c r="C73" s="147" t="str">
        <f>'Chp 3 - Condition Assessment'!D47</f>
        <v>-</v>
      </c>
      <c r="D73" s="148" t="str">
        <f>'Chp 3 - Condition Assessment'!E47</f>
        <v>N/A</v>
      </c>
      <c r="E73" s="147" t="str">
        <f>'Chp 3 - Condition Assessment'!F47</f>
        <v>-</v>
      </c>
      <c r="F73" s="151" t="str">
        <f>'Chp 3 - Condition Assessment'!G47</f>
        <v>-</v>
      </c>
      <c r="G73" s="154" t="str">
        <f>'Chp 3 - Condition Assessment'!H47</f>
        <v>N/A</v>
      </c>
    </row>
    <row r="74" spans="1:7" ht="21.75" thickBot="1" x14ac:dyDescent="0.4">
      <c r="A74" s="145" t="str">
        <f>'Chp 3 - Condition Assessment'!B48</f>
        <v>Passenger Facilities</v>
      </c>
      <c r="B74" s="146">
        <f>'Chp 3 - Condition Assessment'!C48</f>
        <v>0</v>
      </c>
      <c r="C74" s="147" t="str">
        <f>'Chp 3 - Condition Assessment'!D48</f>
        <v>-</v>
      </c>
      <c r="D74" s="148" t="str">
        <f>'Chp 3 - Condition Assessment'!E48</f>
        <v>N/A</v>
      </c>
      <c r="E74" s="147" t="str">
        <f>'Chp 3 - Condition Assessment'!F48</f>
        <v>-</v>
      </c>
      <c r="F74" s="151" t="str">
        <f>'Chp 3 - Condition Assessment'!G48</f>
        <v>-</v>
      </c>
      <c r="G74" s="154" t="str">
        <f>'Chp 3 - Condition Assessment'!H48</f>
        <v>N/A</v>
      </c>
    </row>
    <row r="75" spans="1:7" ht="21.75" thickBot="1" x14ac:dyDescent="0.4">
      <c r="A75" s="145" t="str">
        <f>'Chp 3 - Condition Assessment'!B49</f>
        <v>Custom 1</v>
      </c>
      <c r="B75" s="146">
        <f>'Chp 3 - Condition Assessment'!C49</f>
        <v>0</v>
      </c>
      <c r="C75" s="147" t="str">
        <f>'Chp 3 - Condition Assessment'!D49</f>
        <v>-</v>
      </c>
      <c r="D75" s="148" t="str">
        <f>'Chp 3 - Condition Assessment'!E49</f>
        <v>N/A</v>
      </c>
      <c r="E75" s="147" t="str">
        <f>'Chp 3 - Condition Assessment'!F49</f>
        <v>-</v>
      </c>
      <c r="F75" s="151" t="str">
        <f>'Chp 3 - Condition Assessment'!G49</f>
        <v>-</v>
      </c>
      <c r="G75" s="154" t="str">
        <f>'Chp 3 - Condition Assessment'!H49</f>
        <v>N/A</v>
      </c>
    </row>
    <row r="76" spans="1:7" ht="21.75" thickBot="1" x14ac:dyDescent="0.4">
      <c r="A76" s="145" t="str">
        <f>'Chp 3 - Condition Assessment'!B50</f>
        <v>Custom 2</v>
      </c>
      <c r="B76" s="146">
        <f>'Chp 3 - Condition Assessment'!C50</f>
        <v>0</v>
      </c>
      <c r="C76" s="147" t="str">
        <f>'Chp 3 - Condition Assessment'!D50</f>
        <v>-</v>
      </c>
      <c r="D76" s="148" t="str">
        <f>'Chp 3 - Condition Assessment'!E50</f>
        <v>N/A</v>
      </c>
      <c r="E76" s="147" t="str">
        <f>'Chp 3 - Condition Assessment'!F50</f>
        <v>-</v>
      </c>
      <c r="F76" s="151" t="str">
        <f>'Chp 3 - Condition Assessment'!G50</f>
        <v>-</v>
      </c>
      <c r="G76" s="154" t="str">
        <f>'Chp 3 - Condition Assessment'!H50</f>
        <v>N/A</v>
      </c>
    </row>
    <row r="77" spans="1:7" ht="21.75" thickBot="1" x14ac:dyDescent="0.4">
      <c r="A77" s="145" t="str">
        <f>'Chp 3 - Condition Assessment'!B51</f>
        <v>Custom 3</v>
      </c>
      <c r="B77" s="146">
        <f>'Chp 3 - Condition Assessment'!C51</f>
        <v>0</v>
      </c>
      <c r="C77" s="147" t="str">
        <f>'Chp 3 - Condition Assessment'!D51</f>
        <v>-</v>
      </c>
      <c r="D77" s="148" t="str">
        <f>'Chp 3 - Condition Assessment'!E51</f>
        <v>N/A</v>
      </c>
      <c r="E77" s="147" t="str">
        <f>'Chp 3 - Condition Assessment'!F51</f>
        <v>-</v>
      </c>
      <c r="F77" s="151" t="str">
        <f>'Chp 3 - Condition Assessment'!G51</f>
        <v>-</v>
      </c>
      <c r="G77" s="154" t="str">
        <f>'Chp 3 - Condition Assessment'!H51</f>
        <v>N/A</v>
      </c>
    </row>
    <row r="78" spans="1:7" x14ac:dyDescent="0.35">
      <c r="A78" s="155"/>
      <c r="B78" s="156"/>
      <c r="C78" s="157"/>
      <c r="D78" s="157"/>
      <c r="E78" s="158"/>
      <c r="F78" s="159"/>
    </row>
    <row r="79" spans="1:7" x14ac:dyDescent="0.35">
      <c r="A79" s="155"/>
      <c r="B79" s="156"/>
      <c r="C79" s="157"/>
      <c r="D79" s="157"/>
      <c r="E79" s="158"/>
      <c r="F79" s="159"/>
    </row>
    <row r="80" spans="1:7" x14ac:dyDescent="0.35">
      <c r="A80" s="155"/>
      <c r="B80" s="156"/>
      <c r="C80" s="157"/>
      <c r="D80" s="157"/>
      <c r="E80" s="158"/>
      <c r="F80" s="159"/>
    </row>
  </sheetData>
  <sheetProtection sheet="1" objects="1" scenarios="1" formatCells="0" formatRows="0" insertRows="0"/>
  <mergeCells count="6">
    <mergeCell ref="A43:E43"/>
    <mergeCell ref="A40:E40"/>
    <mergeCell ref="A4:E4"/>
    <mergeCell ref="A1:E1"/>
    <mergeCell ref="A2:E2"/>
    <mergeCell ref="A41:F41"/>
  </mergeCells>
  <printOptions horizontalCentered="1"/>
  <pageMargins left="0.7" right="0.7" top="0.75" bottom="0.75" header="0.3" footer="0.3"/>
  <pageSetup scale="48" orientation="portrait" r:id="rId1"/>
  <headerFooter>
    <oddFooter>&amp;CPage &amp;P of &amp;N</oddFooter>
  </headerFooter>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1" r:id="rId4" name="Button 3">
              <controlPr defaultSize="0" print="0" autoFill="0" autoPict="0" macro="[0]!NextSheet">
                <anchor moveWithCells="1" sizeWithCells="1">
                  <from>
                    <xdr:col>1</xdr:col>
                    <xdr:colOff>1295400</xdr:colOff>
                    <xdr:row>0</xdr:row>
                    <xdr:rowOff>9525</xdr:rowOff>
                  </from>
                  <to>
                    <xdr:col>2</xdr:col>
                    <xdr:colOff>571500</xdr:colOff>
                    <xdr:row>0</xdr:row>
                    <xdr:rowOff>200025</xdr:rowOff>
                  </to>
                </anchor>
              </controlPr>
            </control>
          </mc:Choice>
        </mc:AlternateContent>
        <mc:AlternateContent xmlns:mc="http://schemas.openxmlformats.org/markup-compatibility/2006">
          <mc:Choice Requires="x14">
            <control shapeId="22532" r:id="rId5" name="Button 4">
              <controlPr defaultSize="0" print="0" autoFill="0" autoPict="0" macro="[0]!PrevSheet">
                <anchor moveWithCells="1" sizeWithCells="1">
                  <from>
                    <xdr:col>1</xdr:col>
                    <xdr:colOff>1295400</xdr:colOff>
                    <xdr:row>0</xdr:row>
                    <xdr:rowOff>247650</xdr:rowOff>
                  </from>
                  <to>
                    <xdr:col>2</xdr:col>
                    <xdr:colOff>571500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92D050"/>
  </sheetPr>
  <dimension ref="A1:G44"/>
  <sheetViews>
    <sheetView showGridLines="0" view="pageLayout" topLeftCell="A5" zoomScale="60" zoomScaleNormal="100" zoomScaleSheetLayoutView="80" zoomScalePageLayoutView="60" workbookViewId="0">
      <selection activeCell="D45" sqref="D45"/>
    </sheetView>
  </sheetViews>
  <sheetFormatPr defaultColWidth="9.140625" defaultRowHeight="21" x14ac:dyDescent="0.25"/>
  <cols>
    <col min="1" max="1" width="25.7109375" style="156" bestFit="1" customWidth="1"/>
    <col min="2" max="2" width="29.42578125" style="156" bestFit="1" customWidth="1"/>
    <col min="3" max="3" width="41.28515625" style="156" customWidth="1"/>
    <col min="4" max="4" width="18.42578125" style="156" bestFit="1" customWidth="1"/>
    <col min="5" max="5" width="17.85546875" style="156" customWidth="1"/>
    <col min="6" max="6" width="17.85546875" style="5" customWidth="1"/>
    <col min="7" max="7" width="66" style="156" hidden="1" customWidth="1"/>
    <col min="8" max="16384" width="9.140625" style="156"/>
  </cols>
  <sheetData>
    <row r="1" spans="1:7" ht="26.25" x14ac:dyDescent="0.25">
      <c r="A1" s="374" t="str">
        <f>'Chp 4 - Decision Support'!A1</f>
        <v>Decision Support</v>
      </c>
      <c r="B1" s="374"/>
      <c r="C1" s="374"/>
      <c r="D1" s="374"/>
      <c r="E1" s="374"/>
      <c r="F1" s="374"/>
    </row>
    <row r="3" spans="1:7" ht="23.25" x14ac:dyDescent="0.25">
      <c r="A3" s="375" t="s">
        <v>125</v>
      </c>
      <c r="B3" s="375"/>
      <c r="C3" s="375"/>
      <c r="D3" s="375"/>
      <c r="E3" s="375"/>
      <c r="F3" s="375"/>
    </row>
    <row r="5" spans="1:7" ht="336" x14ac:dyDescent="0.25">
      <c r="A5" s="371" t="str">
        <f>IF('Chp 4 - Decision Support'!A26 = 0, "Investment prioritization methodology goes here.", 'Chp 4 - Decision Support'!A26)</f>
        <v xml:space="preserve">The FCRTA General Manager regularly consults with the Maintenance Manager, Transit Planner, and other staff in order to determine priority investments.  Factors considered in prioritizing investments are age and condition of vehicle fleet and Maintenance Costs to evaluate patterns, funding available, and the present and future transit operations plans of FCRTA.  In terms of vehicle type, FCRTA will continue to give Electric vehicles its highest investment priority.  FCRTA has also made it a TOP PRIORITY to move ahead with replacing its existing gasoline and CNG vehicles with Zero-emission Electric vehicles anytime funding allows.  This is in keeping FCRTA's stated policy to make its vehicle fleet 100% Electric by the year 2030. </v>
      </c>
      <c r="B5" s="371"/>
      <c r="C5" s="371"/>
      <c r="D5" s="371"/>
      <c r="E5" s="371"/>
      <c r="F5" s="371"/>
      <c r="G5" s="156" t="str">
        <f>A5</f>
        <v xml:space="preserve">The FCRTA General Manager regularly consults with the Maintenance Manager, Transit Planner, and other staff in order to determine priority investments.  Factors considered in prioritizing investments are age and condition of vehicle fleet and Maintenance Costs to evaluate patterns, funding available, and the present and future transit operations plans of FCRTA.  In terms of vehicle type, FCRTA will continue to give Electric vehicles its highest investment priority.  FCRTA has also made it a TOP PRIORITY to move ahead with replacing its existing gasoline and CNG vehicles with Zero-emission Electric vehicles anytime funding allows.  This is in keeping FCRTA's stated policy to make its vehicle fleet 100% Electric by the year 2030. </v>
      </c>
    </row>
    <row r="7" spans="1:7" ht="23.25" x14ac:dyDescent="0.25">
      <c r="A7" s="375" t="s">
        <v>123</v>
      </c>
      <c r="B7" s="375"/>
      <c r="C7" s="375"/>
      <c r="D7" s="375"/>
      <c r="E7" s="375"/>
      <c r="F7" s="375"/>
    </row>
    <row r="8" spans="1:7" x14ac:dyDescent="0.25">
      <c r="A8" s="371" t="s">
        <v>124</v>
      </c>
      <c r="B8" s="371"/>
      <c r="C8" s="371"/>
      <c r="D8" s="371"/>
      <c r="E8" s="371"/>
      <c r="F8" s="371"/>
    </row>
    <row r="9" spans="1:7" ht="21.75" thickBot="1" x14ac:dyDescent="0.3"/>
    <row r="10" spans="1:7" s="201" customFormat="1" ht="24" thickBot="1" x14ac:dyDescent="0.3">
      <c r="A10" s="373" t="s">
        <v>89</v>
      </c>
      <c r="B10" s="373"/>
      <c r="C10" s="355" t="s">
        <v>90</v>
      </c>
      <c r="D10" s="372"/>
      <c r="E10" s="372"/>
      <c r="F10" s="356"/>
    </row>
    <row r="11" spans="1:7" ht="42.75" thickBot="1" x14ac:dyDescent="0.3">
      <c r="A11" s="344" t="str">
        <f>IF('Chp 4 - Decision Support'!$A10 = 0, "Support tool required", 'Chp 4 - Decision Support'!$A10)</f>
        <v>Annual Capital Budget Process</v>
      </c>
      <c r="B11" s="346"/>
      <c r="C11" s="344" t="str">
        <f>IF('Chp 4 - Decision Support'!$C$10 = 0, "Description required", 'Chp 4 - Decision Support'!$C10)</f>
        <v>An annual review of the Capital needs and budget funds available for FCRTA Capital items.</v>
      </c>
      <c r="D11" s="345"/>
      <c r="E11" s="345"/>
      <c r="F11" s="346"/>
      <c r="G11" s="156" t="str">
        <f>IF(ISTEXT(C11),C11,"")</f>
        <v>An annual review of the Capital needs and budget funds available for FCRTA Capital items.</v>
      </c>
    </row>
    <row r="12" spans="1:7" ht="42.75" thickBot="1" x14ac:dyDescent="0.3">
      <c r="A12" s="344" t="str">
        <f>IF('Chp 4 - Decision Support'!$A11 = 0, "Support tool required", 'Chp 4 - Decision Support'!$A11)</f>
        <v>Grants Database Analysis</v>
      </c>
      <c r="B12" s="346"/>
      <c r="C12" s="344" t="str">
        <f>IF('Chp 4 - Decision Support'!$C$10 = 0, "Description required", 'Chp 4 - Decision Support'!$C11)</f>
        <v>Periodic review of FCRTA Grants in procees and those to apply for that fund Capital items.</v>
      </c>
      <c r="D12" s="345"/>
      <c r="E12" s="345"/>
      <c r="F12" s="346"/>
      <c r="G12" s="156" t="str">
        <f t="shared" ref="G12:G15" si="0">IF(ISTEXT(C12),C12,"")</f>
        <v>Periodic review of FCRTA Grants in procees and those to apply for that fund Capital items.</v>
      </c>
    </row>
    <row r="13" spans="1:7" ht="42.75" thickBot="1" x14ac:dyDescent="0.3">
      <c r="A13" s="344" t="str">
        <f>IF('Chp 4 - Decision Support'!$A12 = 0, "Support tool required", 'Chp 4 - Decision Support'!$A12)</f>
        <v>Fleet Database Analysis</v>
      </c>
      <c r="B13" s="346"/>
      <c r="C13" s="344" t="str">
        <f>IF('Chp 4 - Decision Support'!$C$10 = 0, "Description required", 'Chp 4 - Decision Support'!$C12)</f>
        <v>Periodic review of existing FCRTA vehicle fleet and fleet needs.</v>
      </c>
      <c r="D13" s="345"/>
      <c r="E13" s="345"/>
      <c r="F13" s="346"/>
      <c r="G13" s="156" t="str">
        <f t="shared" si="0"/>
        <v>Periodic review of existing FCRTA vehicle fleet and fleet needs.</v>
      </c>
    </row>
    <row r="14" spans="1:7" ht="42.75" thickBot="1" x14ac:dyDescent="0.3">
      <c r="A14" s="344" t="str">
        <f>IF('Chp 4 - Decision Support'!$A13 = 0, "Support tool required", 'Chp 4 - Decision Support'!$A13)</f>
        <v>Maintenance Reporting</v>
      </c>
      <c r="B14" s="346"/>
      <c r="C14" s="344" t="str">
        <f>IF('Chp 4 - Decision Support'!$C$10 = 0, "Description required", 'Chp 4 - Decision Support'!$C13)</f>
        <v>Periodic review of Maintenance reports on the status of FCRTA vehicles.</v>
      </c>
      <c r="D14" s="345"/>
      <c r="E14" s="345"/>
      <c r="F14" s="346"/>
      <c r="G14" s="156" t="str">
        <f t="shared" si="0"/>
        <v>Periodic review of Maintenance reports on the status of FCRTA vehicles.</v>
      </c>
    </row>
    <row r="15" spans="1:7" ht="42.75" thickBot="1" x14ac:dyDescent="0.3">
      <c r="A15" s="344" t="str">
        <f>IF('Chp 4 - Decision Support'!$A14 = 0, "Support tool required", 'Chp 4 - Decision Support'!$A14)</f>
        <v>Technical Analysis for Electric Vehicles</v>
      </c>
      <c r="B15" s="346"/>
      <c r="C15" s="344" t="str">
        <f>IF('Chp 4 - Decision Support'!$C$10 = 0, "Description required", 'Chp 4 - Decision Support'!$C14)</f>
        <v>Review and update new Technology for Battery  Range</v>
      </c>
      <c r="D15" s="345"/>
      <c r="E15" s="345"/>
      <c r="F15" s="346"/>
      <c r="G15" s="156" t="str">
        <f t="shared" si="0"/>
        <v>Review and update new Technology for Battery  Range</v>
      </c>
    </row>
    <row r="17" spans="1:7" ht="23.25" hidden="1" x14ac:dyDescent="0.25">
      <c r="A17" s="375" t="s">
        <v>156</v>
      </c>
      <c r="B17" s="375"/>
      <c r="C17" s="375"/>
      <c r="D17" s="375"/>
      <c r="E17" s="375"/>
    </row>
    <row r="18" spans="1:7" ht="21.75" hidden="1" thickBot="1" x14ac:dyDescent="0.3"/>
    <row r="19" spans="1:7" ht="21.75" hidden="1" thickBot="1" x14ac:dyDescent="0.3">
      <c r="A19" s="373" t="s">
        <v>79</v>
      </c>
      <c r="B19" s="373"/>
      <c r="C19" s="355" t="s">
        <v>80</v>
      </c>
      <c r="D19" s="372"/>
      <c r="E19" s="372"/>
      <c r="F19" s="356"/>
    </row>
    <row r="20" spans="1:7" ht="21.75" hidden="1" thickBot="1" x14ac:dyDescent="0.3">
      <c r="A20" s="344" t="str">
        <f>IF('Chp 4 - Decision Support'!$A37 = 0, " ", 'Chp 4 - Decision Support'!$A37)</f>
        <v xml:space="preserve"> </v>
      </c>
      <c r="B20" s="346"/>
      <c r="C20" s="344" t="str">
        <f>IF('Chp 4 - Decision Support'!$C$37 = 0, " ", 'Chp 4 - Decision Support'!$C37)</f>
        <v xml:space="preserve"> </v>
      </c>
      <c r="D20" s="345"/>
      <c r="E20" s="345"/>
      <c r="F20" s="346"/>
      <c r="G20" s="156" t="str">
        <f>C20</f>
        <v xml:space="preserve"> </v>
      </c>
    </row>
    <row r="21" spans="1:7" hidden="1" x14ac:dyDescent="0.25"/>
    <row r="22" spans="1:7" hidden="1" x14ac:dyDescent="0.25">
      <c r="A22" s="370" t="s">
        <v>157</v>
      </c>
      <c r="B22" s="370"/>
      <c r="C22" s="370"/>
      <c r="D22" s="370"/>
      <c r="E22" s="370"/>
      <c r="F22" s="370"/>
    </row>
    <row r="23" spans="1:7" ht="21.75" hidden="1" thickBot="1" x14ac:dyDescent="0.3"/>
    <row r="24" spans="1:7" ht="42.75" hidden="1" thickBot="1" x14ac:dyDescent="0.3">
      <c r="A24" s="164" t="s">
        <v>116</v>
      </c>
      <c r="B24" s="164" t="s">
        <v>6</v>
      </c>
      <c r="C24" s="164" t="s">
        <v>81</v>
      </c>
      <c r="D24" s="164" t="s">
        <v>84</v>
      </c>
      <c r="E24" s="164" t="s">
        <v>86</v>
      </c>
      <c r="F24" s="164" t="s">
        <v>85</v>
      </c>
    </row>
    <row r="25" spans="1:7" ht="21.75" hidden="1" thickBot="1" x14ac:dyDescent="0.3">
      <c r="A25" s="146" t="str">
        <f>IF('Chp 4 - Decision Support'!$A51 = 0, " ", 'Chp 4 - Decision Support'!$A51)</f>
        <v xml:space="preserve"> </v>
      </c>
      <c r="B25" s="146" t="str">
        <f>IF('Chp 4 - Decision Support'!$B51 = 0, " ", 'Chp 4 - Decision Support'!$B51)</f>
        <v xml:space="preserve"> </v>
      </c>
      <c r="C25" s="175" t="str">
        <f>IF('Chp 4 - Decision Support'!$C51 = 0, " ", 'Chp 4 - Decision Support'!$C51)</f>
        <v xml:space="preserve"> </v>
      </c>
      <c r="D25" s="175" t="str">
        <f>IF('Chp 4 - Decision Support'!$D51 = 0, " ", 'Chp 4 - Decision Support'!$D51)</f>
        <v xml:space="preserve"> </v>
      </c>
      <c r="E25" s="175" t="str">
        <f>IF('Chp 4 - Decision Support'!$E51 = 0, " ", 'Chp 4 - Decision Support'!$E51)</f>
        <v xml:space="preserve"> </v>
      </c>
      <c r="F25" s="202" t="str">
        <f>IF('Chp 4 - Decision Support'!$F51 = 0, " ", 'Chp 4 - Decision Support'!$F51)</f>
        <v xml:space="preserve"> </v>
      </c>
      <c r="G25" s="156" t="str">
        <f>CONCATENATE(A25,B25,C25,D25,E25,F25)</f>
        <v xml:space="preserve">      </v>
      </c>
    </row>
    <row r="26" spans="1:7" hidden="1" x14ac:dyDescent="0.25">
      <c r="E26" s="203"/>
    </row>
    <row r="27" spans="1:7" hidden="1" x14ac:dyDescent="0.25">
      <c r="A27" s="370" t="s">
        <v>158</v>
      </c>
      <c r="B27" s="370"/>
      <c r="C27" s="370"/>
      <c r="D27" s="370"/>
      <c r="E27" s="370"/>
    </row>
    <row r="28" spans="1:7" hidden="1" x14ac:dyDescent="0.25"/>
    <row r="29" spans="1:7" hidden="1" x14ac:dyDescent="0.25">
      <c r="A29" s="376">
        <f>'Chp 4 - Decision Support'!A65</f>
        <v>0</v>
      </c>
      <c r="B29" s="376"/>
      <c r="C29" s="376"/>
      <c r="D29" s="376"/>
      <c r="E29" s="376"/>
      <c r="G29" s="156">
        <f>A29</f>
        <v>0</v>
      </c>
    </row>
    <row r="30" spans="1:7" hidden="1" x14ac:dyDescent="0.25"/>
    <row r="31" spans="1:7" hidden="1" x14ac:dyDescent="0.25">
      <c r="A31" s="370" t="s">
        <v>83</v>
      </c>
      <c r="B31" s="370"/>
      <c r="C31" s="370"/>
      <c r="D31" s="370"/>
      <c r="E31" s="370"/>
    </row>
    <row r="32" spans="1:7" ht="21.75" hidden="1" thickBot="1" x14ac:dyDescent="0.3"/>
    <row r="33" spans="1:7" ht="21.75" hidden="1" thickBot="1" x14ac:dyDescent="0.3">
      <c r="A33" s="164" t="s">
        <v>116</v>
      </c>
      <c r="B33" s="164" t="s">
        <v>6</v>
      </c>
      <c r="C33" s="355" t="s">
        <v>83</v>
      </c>
      <c r="D33" s="372"/>
      <c r="E33" s="372"/>
      <c r="F33" s="356"/>
    </row>
    <row r="34" spans="1:7" ht="21.75" hidden="1" thickBot="1" x14ac:dyDescent="0.3">
      <c r="A34" s="146" t="str">
        <f>IF('Chp 4 - Decision Support'!$A72 = 0, " ", 'Chp 4 - Decision Support'!$A72)</f>
        <v xml:space="preserve"> </v>
      </c>
      <c r="B34" s="146" t="str">
        <f>IF('Chp 4 - Decision Support'!$B72 = 0, " ", 'Chp 4 - Decision Support'!$B72)</f>
        <v xml:space="preserve"> </v>
      </c>
      <c r="C34" s="344" t="str">
        <f>IF('Chp 4 - Decision Support'!$C72 = 0, " ", 'Chp 4 - Decision Support'!$C72)</f>
        <v xml:space="preserve"> </v>
      </c>
      <c r="D34" s="345"/>
      <c r="E34" s="345"/>
      <c r="F34" s="346"/>
      <c r="G34" s="156" t="str">
        <f>C34</f>
        <v xml:space="preserve"> </v>
      </c>
    </row>
    <row r="35" spans="1:7" hidden="1" x14ac:dyDescent="0.25">
      <c r="A35" s="204"/>
      <c r="B35" s="204"/>
      <c r="C35" s="204"/>
      <c r="D35" s="204"/>
      <c r="E35" s="204"/>
    </row>
    <row r="36" spans="1:7" hidden="1" x14ac:dyDescent="0.25">
      <c r="A36" s="370" t="s">
        <v>87</v>
      </c>
      <c r="B36" s="370"/>
      <c r="C36" s="370"/>
      <c r="D36" s="370"/>
      <c r="E36" s="370"/>
      <c r="F36" s="370"/>
    </row>
    <row r="37" spans="1:7" ht="21.75" hidden="1" thickBot="1" x14ac:dyDescent="0.3">
      <c r="A37" s="205"/>
      <c r="B37" s="205"/>
      <c r="C37" s="205"/>
      <c r="D37" s="205"/>
      <c r="E37" s="205"/>
    </row>
    <row r="38" spans="1:7" ht="21.75" hidden="1" thickBot="1" x14ac:dyDescent="0.3">
      <c r="A38" s="164" t="s">
        <v>116</v>
      </c>
      <c r="B38" s="164" t="s">
        <v>6</v>
      </c>
      <c r="C38" s="355" t="s">
        <v>87</v>
      </c>
      <c r="D38" s="372"/>
      <c r="E38" s="372"/>
      <c r="F38" s="356"/>
    </row>
    <row r="39" spans="1:7" ht="21.75" hidden="1" thickBot="1" x14ac:dyDescent="0.3">
      <c r="A39" s="146" t="str">
        <f>IF('Chp 4 - Decision Support'!$A89 = 0, " ", 'Chp 4 - Decision Support'!$A89)</f>
        <v xml:space="preserve"> </v>
      </c>
      <c r="B39" s="146" t="str">
        <f>IF('Chp 4 - Decision Support'!$B89 = 0, " ", 'Chp 4 - Decision Support'!$B89)</f>
        <v xml:space="preserve"> </v>
      </c>
      <c r="C39" s="344" t="str">
        <f>IF('Chp 4 - Decision Support'!$C89 = 0, " ", 'Chp 4 - Decision Support'!$C89)</f>
        <v xml:space="preserve"> </v>
      </c>
      <c r="D39" s="345"/>
      <c r="E39" s="345"/>
      <c r="F39" s="346"/>
      <c r="G39" s="156" t="str">
        <f>C39</f>
        <v xml:space="preserve"> </v>
      </c>
    </row>
    <row r="40" spans="1:7" hidden="1" x14ac:dyDescent="0.25">
      <c r="A40" s="204"/>
      <c r="B40" s="204"/>
      <c r="C40" s="204"/>
      <c r="D40" s="204"/>
      <c r="E40" s="204"/>
    </row>
    <row r="41" spans="1:7" ht="21.75" hidden="1" thickBot="1" x14ac:dyDescent="0.3">
      <c r="A41" s="377" t="s">
        <v>88</v>
      </c>
      <c r="B41" s="377"/>
      <c r="C41" s="377"/>
      <c r="D41" s="377"/>
      <c r="E41" s="377"/>
    </row>
    <row r="42" spans="1:7" ht="21.75" hidden="1" thickBot="1" x14ac:dyDescent="0.3">
      <c r="A42" s="164" t="s">
        <v>116</v>
      </c>
      <c r="B42" s="164" t="s">
        <v>6</v>
      </c>
      <c r="C42" s="355" t="s">
        <v>88</v>
      </c>
      <c r="D42" s="372"/>
      <c r="E42" s="372"/>
      <c r="F42" s="356"/>
    </row>
    <row r="43" spans="1:7" ht="21.75" hidden="1" thickBot="1" x14ac:dyDescent="0.3">
      <c r="A43" s="146" t="str">
        <f>IF('Chp 4 - Decision Support'!$A103 = 0, " ", 'Chp 4 - Decision Support'!$A103)</f>
        <v xml:space="preserve"> </v>
      </c>
      <c r="B43" s="146" t="str">
        <f>IF('Chp 4 - Decision Support'!$B103 = 0, " ", 'Chp 4 - Decision Support'!$B103)</f>
        <v xml:space="preserve"> </v>
      </c>
      <c r="C43" s="344" t="str">
        <f>IF('Chp 4 - Decision Support'!$C103 = 0, " ", 'Chp 4 - Decision Support'!$C103)</f>
        <v xml:space="preserve"> </v>
      </c>
      <c r="D43" s="345"/>
      <c r="E43" s="345"/>
      <c r="F43" s="346"/>
      <c r="G43" s="156" t="str">
        <f>C43</f>
        <v xml:space="preserve"> </v>
      </c>
    </row>
    <row r="44" spans="1:7" hidden="1" x14ac:dyDescent="0.25">
      <c r="A44" s="204"/>
      <c r="B44" s="204"/>
      <c r="C44" s="204"/>
      <c r="D44" s="204"/>
      <c r="E44" s="204"/>
    </row>
  </sheetData>
  <sheetProtection sheet="1" objects="1" scenarios="1" formatCells="0" formatRows="0" insertRows="0"/>
  <mergeCells count="34">
    <mergeCell ref="C43:F43"/>
    <mergeCell ref="C34:F34"/>
    <mergeCell ref="A27:E27"/>
    <mergeCell ref="A29:E29"/>
    <mergeCell ref="A31:E31"/>
    <mergeCell ref="C33:F33"/>
    <mergeCell ref="C38:F38"/>
    <mergeCell ref="C42:F42"/>
    <mergeCell ref="A41:E41"/>
    <mergeCell ref="C39:F39"/>
    <mergeCell ref="A1:F1"/>
    <mergeCell ref="A3:F3"/>
    <mergeCell ref="A5:F5"/>
    <mergeCell ref="A7:F7"/>
    <mergeCell ref="A17:E17"/>
    <mergeCell ref="C14:F14"/>
    <mergeCell ref="A15:B15"/>
    <mergeCell ref="C15:F15"/>
    <mergeCell ref="C20:F20"/>
    <mergeCell ref="A22:F22"/>
    <mergeCell ref="A36:F36"/>
    <mergeCell ref="A8:F8"/>
    <mergeCell ref="C10:F10"/>
    <mergeCell ref="C11:F11"/>
    <mergeCell ref="C19:F19"/>
    <mergeCell ref="A11:B11"/>
    <mergeCell ref="A10:B10"/>
    <mergeCell ref="A19:B19"/>
    <mergeCell ref="A20:B20"/>
    <mergeCell ref="A12:B12"/>
    <mergeCell ref="C12:F12"/>
    <mergeCell ref="A13:B13"/>
    <mergeCell ref="C13:F13"/>
    <mergeCell ref="A14:B14"/>
  </mergeCells>
  <printOptions horizontalCentered="1"/>
  <pageMargins left="0.7" right="0.7" top="0.75" bottom="0.75" header="0.3" footer="0.3"/>
  <pageSetup scale="60" orientation="portrait" r:id="rId1"/>
  <headerFooter>
    <oddFooter>&amp;CPage &amp;P of &amp;N</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4" r:id="rId4" name="Button 2">
              <controlPr defaultSize="0" print="0" autoFill="0" autoPict="0" macro="[0]!NextSheet">
                <anchor moveWithCells="1" sizeWithCells="1">
                  <from>
                    <xdr:col>2</xdr:col>
                    <xdr:colOff>971550</xdr:colOff>
                    <xdr:row>0</xdr:row>
                    <xdr:rowOff>47625</xdr:rowOff>
                  </from>
                  <to>
                    <xdr:col>2</xdr:col>
                    <xdr:colOff>1628775</xdr:colOff>
                    <xdr:row>0</xdr:row>
                    <xdr:rowOff>323850</xdr:rowOff>
                  </to>
                </anchor>
              </controlPr>
            </control>
          </mc:Choice>
        </mc:AlternateContent>
        <mc:AlternateContent xmlns:mc="http://schemas.openxmlformats.org/markup-compatibility/2006">
          <mc:Choice Requires="x14">
            <control shapeId="23555" r:id="rId5" name="Button 3">
              <controlPr defaultSize="0" print="0" autoFill="0" autoPict="0" macro="[0]!PrevSheet">
                <anchor moveWithCells="1" sizeWithCells="1">
                  <from>
                    <xdr:col>2</xdr:col>
                    <xdr:colOff>971550</xdr:colOff>
                    <xdr:row>1</xdr:row>
                    <xdr:rowOff>47625</xdr:rowOff>
                  </from>
                  <to>
                    <xdr:col>2</xdr:col>
                    <xdr:colOff>1628775</xdr:colOff>
                    <xdr:row>2</xdr:row>
                    <xdr:rowOff>57150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0" id="{FCE32A0D-7260-496A-8EA3-A09428425092}">
            <xm:f>'Chp 4 - Decision Support'!A26=0</xm:f>
            <x14:dxf>
              <fill>
                <patternFill>
                  <bgColor rgb="FFFF0000"/>
                </patternFill>
              </fill>
            </x14:dxf>
          </x14:cfRule>
          <xm:sqref>A5</xm:sqref>
        </x14:conditionalFormatting>
        <x14:conditionalFormatting xmlns:xm="http://schemas.microsoft.com/office/excel/2006/main">
          <x14:cfRule type="expression" priority="111" id="{74BCF1D1-29B1-4AA3-80B9-ED2D4AA47BE4}">
            <xm:f>'Chp 4 - Decision Support'!$A$10:$B$10=0</xm:f>
            <x14:dxf>
              <fill>
                <patternFill>
                  <bgColor rgb="FFFF0000"/>
                </patternFill>
              </fill>
            </x14:dxf>
          </x14:cfRule>
          <xm:sqref>A11:B15</xm:sqref>
        </x14:conditionalFormatting>
        <x14:conditionalFormatting xmlns:xm="http://schemas.microsoft.com/office/excel/2006/main">
          <x14:cfRule type="expression" priority="110" id="{19C71ADA-B24E-4E04-BFC2-11F1C35C26E0}">
            <xm:f>'Chp 4 - Decision Support'!$C$10:$E$10=0</xm:f>
            <x14:dxf>
              <fill>
                <patternFill>
                  <bgColor rgb="FFFF0000"/>
                </patternFill>
              </fill>
            </x14:dxf>
          </x14:cfRule>
          <xm:sqref>C11:C15</xm:sqref>
        </x14:conditionalFormatting>
        <x14:conditionalFormatting xmlns:xm="http://schemas.microsoft.com/office/excel/2006/main">
          <x14:cfRule type="expression" priority="63" id="{8A0AB9AD-150B-405B-8156-4D0882AE221E}">
            <xm:f>'Chp 4 - Decision Support'!$A$10:$B$10=0</xm:f>
            <x14:dxf>
              <fill>
                <patternFill>
                  <bgColor rgb="FFFF0000"/>
                </patternFill>
              </fill>
            </x14:dxf>
          </x14:cfRule>
          <xm:sqref>A34:B34</xm:sqref>
        </x14:conditionalFormatting>
        <x14:conditionalFormatting xmlns:xm="http://schemas.microsoft.com/office/excel/2006/main">
          <x14:cfRule type="expression" priority="64" id="{CDA14315-29AA-4F60-8DAC-5F7EB44B3407}">
            <xm:f>'Chp 4 - Decision Support'!$A$10:$B$10=0</xm:f>
            <x14:dxf>
              <fill>
                <patternFill>
                  <bgColor rgb="FFFF0000"/>
                </patternFill>
              </fill>
            </x14:dxf>
          </x14:cfRule>
          <xm:sqref>A25:F25</xm:sqref>
        </x14:conditionalFormatting>
        <x14:conditionalFormatting xmlns:xm="http://schemas.microsoft.com/office/excel/2006/main">
          <x14:cfRule type="expression" priority="62" id="{5E50B61C-BDAA-4AC7-87C8-C95EA5431737}">
            <xm:f>'Chp 4 - Decision Support'!$A$10:$B$10=0</xm:f>
            <x14:dxf>
              <fill>
                <patternFill>
                  <bgColor rgb="FFFF0000"/>
                </patternFill>
              </fill>
            </x14:dxf>
          </x14:cfRule>
          <xm:sqref>A39:B39</xm:sqref>
        </x14:conditionalFormatting>
        <x14:conditionalFormatting xmlns:xm="http://schemas.microsoft.com/office/excel/2006/main">
          <x14:cfRule type="expression" priority="61" id="{23E2CC3F-19AE-443D-99AB-FF7319C8BD87}">
            <xm:f>'Chp 4 - Decision Support'!$A$10:$B$10=0</xm:f>
            <x14:dxf>
              <fill>
                <patternFill>
                  <bgColor rgb="FFFF0000"/>
                </patternFill>
              </fill>
            </x14:dxf>
          </x14:cfRule>
          <xm:sqref>A43:B43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92D050"/>
  </sheetPr>
  <dimension ref="A1:I28"/>
  <sheetViews>
    <sheetView showGridLines="0" view="pageLayout" topLeftCell="A55" zoomScale="80" zoomScaleNormal="100" zoomScaleSheetLayoutView="70" zoomScalePageLayoutView="80" workbookViewId="0">
      <selection activeCell="I12" sqref="I12"/>
    </sheetView>
  </sheetViews>
  <sheetFormatPr defaultColWidth="9.140625" defaultRowHeight="21" x14ac:dyDescent="0.35"/>
  <cols>
    <col min="1" max="1" width="38" style="138" bestFit="1" customWidth="1"/>
    <col min="2" max="2" width="9.140625" style="138"/>
    <col min="3" max="4" width="9.140625" style="138" customWidth="1"/>
    <col min="5" max="5" width="46.140625" style="138" customWidth="1"/>
    <col min="6" max="7" width="9.140625" style="138"/>
    <col min="8" max="8" width="9.140625" style="138" customWidth="1"/>
    <col min="9" max="16384" width="9.140625" style="138"/>
  </cols>
  <sheetData>
    <row r="1" spans="1:9" ht="26.25" x14ac:dyDescent="0.35">
      <c r="A1" s="363" t="str">
        <f>'Chp5- Investment Prioritization'!A1</f>
        <v>Investment Prioritization</v>
      </c>
      <c r="B1" s="363"/>
      <c r="C1" s="363"/>
      <c r="D1" s="363"/>
      <c r="E1" s="363"/>
    </row>
    <row r="2" spans="1:9" x14ac:dyDescent="0.35">
      <c r="A2" s="354" t="s">
        <v>126</v>
      </c>
      <c r="B2" s="354"/>
      <c r="C2" s="354"/>
      <c r="D2" s="354"/>
      <c r="E2" s="354"/>
      <c r="F2" s="354"/>
      <c r="G2" s="354"/>
      <c r="H2" s="354"/>
      <c r="I2" s="354"/>
    </row>
    <row r="5" spans="1:9" ht="23.25" hidden="1" x14ac:dyDescent="0.35">
      <c r="A5" s="343" t="s">
        <v>159</v>
      </c>
      <c r="B5" s="343"/>
      <c r="C5" s="343"/>
      <c r="D5" s="343"/>
      <c r="E5" s="343"/>
    </row>
    <row r="6" spans="1:9" ht="21.75" hidden="1" thickBot="1" x14ac:dyDescent="0.4"/>
    <row r="7" spans="1:9" ht="21.75" hidden="1" thickBot="1" x14ac:dyDescent="0.4">
      <c r="A7" s="379" t="s">
        <v>100</v>
      </c>
      <c r="B7" s="373"/>
      <c r="C7" s="355" t="s">
        <v>101</v>
      </c>
      <c r="D7" s="356"/>
      <c r="E7"/>
    </row>
    <row r="8" spans="1:9" ht="21.75" hidden="1" thickBot="1" x14ac:dyDescent="0.4">
      <c r="A8" s="380" t="str">
        <f>IF('Chp5- Investment Prioritization'!$B57 = 0, "", 'Chp5- Investment Prioritization'!$B57)</f>
        <v/>
      </c>
      <c r="B8" s="381"/>
      <c r="C8" s="380" t="str">
        <f>IF('Chp5- Investment Prioritization'!$C57 = 0, "", 'Chp5- Investment Prioritization'!$C57)</f>
        <v/>
      </c>
      <c r="D8" s="381"/>
      <c r="E8"/>
    </row>
    <row r="9" spans="1:9" ht="21.75" hidden="1" thickBot="1" x14ac:dyDescent="0.4">
      <c r="A9" s="380" t="str">
        <f>IF('Chp5- Investment Prioritization'!$B58 = 0, "", 'Chp5- Investment Prioritization'!$B58)</f>
        <v/>
      </c>
      <c r="B9" s="381"/>
      <c r="C9" s="380" t="str">
        <f>IF('Chp5- Investment Prioritization'!$C58 = 0, "", 'Chp5- Investment Prioritization'!$C58)</f>
        <v/>
      </c>
      <c r="D9" s="381"/>
      <c r="E9"/>
    </row>
    <row r="10" spans="1:9" hidden="1" x14ac:dyDescent="0.35">
      <c r="A10" s="162"/>
      <c r="B10" s="162"/>
    </row>
    <row r="11" spans="1:9" x14ac:dyDescent="0.35">
      <c r="A11" s="378" t="s">
        <v>128</v>
      </c>
      <c r="B11" s="378"/>
      <c r="C11" s="378"/>
      <c r="D11" s="378"/>
      <c r="E11" s="378"/>
    </row>
    <row r="12" spans="1:9" x14ac:dyDescent="0.35">
      <c r="A12" s="169" t="s">
        <v>129</v>
      </c>
      <c r="B12" s="354" t="s">
        <v>130</v>
      </c>
      <c r="C12" s="354"/>
      <c r="D12" s="354"/>
      <c r="E12" s="354"/>
    </row>
    <row r="13" spans="1:9" x14ac:dyDescent="0.35">
      <c r="A13" s="169" t="s">
        <v>283</v>
      </c>
      <c r="B13" s="354" t="s">
        <v>288</v>
      </c>
      <c r="C13" s="354"/>
      <c r="D13" s="354"/>
      <c r="E13" s="354"/>
    </row>
    <row r="14" spans="1:9" x14ac:dyDescent="0.35">
      <c r="A14" s="169" t="s">
        <v>284</v>
      </c>
      <c r="B14" s="354" t="s">
        <v>286</v>
      </c>
      <c r="C14" s="354"/>
      <c r="D14" s="354"/>
      <c r="E14" s="354"/>
    </row>
    <row r="15" spans="1:9" x14ac:dyDescent="0.35">
      <c r="A15" s="169" t="s">
        <v>285</v>
      </c>
      <c r="B15" s="354" t="s">
        <v>287</v>
      </c>
      <c r="C15" s="354"/>
      <c r="D15" s="354"/>
      <c r="E15" s="354"/>
    </row>
    <row r="16" spans="1:9" x14ac:dyDescent="0.35">
      <c r="A16" s="169" t="s">
        <v>131</v>
      </c>
      <c r="B16" s="354" t="s">
        <v>132</v>
      </c>
      <c r="C16" s="354"/>
      <c r="D16" s="354"/>
      <c r="E16" s="354"/>
    </row>
    <row r="17" spans="1:7" x14ac:dyDescent="0.35">
      <c r="A17" s="169" t="s">
        <v>277</v>
      </c>
      <c r="B17" s="354" t="s">
        <v>279</v>
      </c>
      <c r="C17" s="354"/>
      <c r="D17" s="354"/>
      <c r="E17" s="354"/>
    </row>
    <row r="20" spans="1:7" ht="21.75" hidden="1" thickBot="1" x14ac:dyDescent="0.4">
      <c r="A20" s="170" t="s">
        <v>313</v>
      </c>
      <c r="B20" s="170"/>
      <c r="C20" s="170"/>
      <c r="D20" s="170"/>
      <c r="E20" s="170"/>
    </row>
    <row r="21" spans="1:7" ht="21.75" hidden="1" thickBot="1" x14ac:dyDescent="0.4">
      <c r="A21" s="384" t="str">
        <f>IF(ISBLANK('Getting Started'!A50)," ", 'Getting Started'!A50)</f>
        <v>Agency Name</v>
      </c>
      <c r="B21" s="372"/>
      <c r="C21" s="372"/>
      <c r="D21" s="356"/>
      <c r="E21" s="355" t="str">
        <f>IF(ISBLANK('Getting Started'!B50)," ", 'Getting Started'!B50)</f>
        <v>Accountable Executive</v>
      </c>
      <c r="F21" s="372"/>
      <c r="G21" s="356"/>
    </row>
    <row r="22" spans="1:7" ht="21.75" hidden="1" thickBot="1" x14ac:dyDescent="0.4">
      <c r="A22" s="380" t="str">
        <f>IF(ISBLANK('Getting Started'!A51)," ", 'Getting Started'!A51)</f>
        <v xml:space="preserve"> </v>
      </c>
      <c r="B22" s="382"/>
      <c r="C22" s="382"/>
      <c r="D22" s="381"/>
      <c r="E22" s="383" t="str">
        <f>IF(ISBLANK('Getting Started'!B51)," ", 'Getting Started'!B51)</f>
        <v xml:space="preserve"> </v>
      </c>
      <c r="F22" s="382"/>
      <c r="G22" s="381"/>
    </row>
    <row r="23" spans="1:7" ht="21.75" hidden="1" thickBot="1" x14ac:dyDescent="0.4">
      <c r="A23" s="380" t="str">
        <f>IF(ISBLANK('Getting Started'!A52)," ", 'Getting Started'!A52)</f>
        <v xml:space="preserve"> </v>
      </c>
      <c r="B23" s="382"/>
      <c r="C23" s="382"/>
      <c r="D23" s="381"/>
      <c r="E23" s="383" t="str">
        <f>IF(ISBLANK('Getting Started'!B52)," ", 'Getting Started'!B52)</f>
        <v xml:space="preserve"> </v>
      </c>
      <c r="F23" s="382"/>
      <c r="G23" s="381"/>
    </row>
    <row r="24" spans="1:7" ht="21.75" hidden="1" thickBot="1" x14ac:dyDescent="0.4">
      <c r="A24" s="380" t="str">
        <f>IF(ISBLANK('Getting Started'!A53)," ", 'Getting Started'!A53)</f>
        <v xml:space="preserve"> </v>
      </c>
      <c r="B24" s="382"/>
      <c r="C24" s="382"/>
      <c r="D24" s="381"/>
      <c r="E24" s="383" t="str">
        <f>IF(ISBLANK('Getting Started'!B53)," ", 'Getting Started'!B53)</f>
        <v xml:space="preserve"> </v>
      </c>
      <c r="F24" s="382"/>
      <c r="G24" s="381"/>
    </row>
    <row r="25" spans="1:7" ht="21.75" hidden="1" thickBot="1" x14ac:dyDescent="0.4">
      <c r="A25" s="380" t="str">
        <f>IF(ISBLANK('Getting Started'!A54)," ", 'Getting Started'!A54)</f>
        <v xml:space="preserve"> </v>
      </c>
      <c r="B25" s="382"/>
      <c r="C25" s="382"/>
      <c r="D25" s="381"/>
      <c r="E25" s="383" t="str">
        <f>IF(ISBLANK('Getting Started'!B54)," ", 'Getting Started'!B54)</f>
        <v xml:space="preserve"> </v>
      </c>
      <c r="F25" s="382"/>
      <c r="G25" s="381"/>
    </row>
    <row r="26" spans="1:7" ht="21.75" hidden="1" thickBot="1" x14ac:dyDescent="0.4">
      <c r="A26" s="380" t="str">
        <f>IF(ISBLANK('Getting Started'!A55)," ", 'Getting Started'!A55)</f>
        <v xml:space="preserve"> </v>
      </c>
      <c r="B26" s="382"/>
      <c r="C26" s="382"/>
      <c r="D26" s="381"/>
      <c r="E26" s="383" t="str">
        <f>IF(ISBLANK('Getting Started'!B55)," ", 'Getting Started'!B55)</f>
        <v xml:space="preserve"> </v>
      </c>
      <c r="F26" s="382"/>
      <c r="G26" s="381"/>
    </row>
    <row r="27" spans="1:7" hidden="1" x14ac:dyDescent="0.35"/>
    <row r="28" spans="1:7" hidden="1" x14ac:dyDescent="0.35"/>
  </sheetData>
  <sheetProtection sheet="1" objects="1" scenarios="1" formatCells="0" formatRows="0" insertRows="0"/>
  <mergeCells count="28">
    <mergeCell ref="A21:D21"/>
    <mergeCell ref="A22:D22"/>
    <mergeCell ref="E21:G21"/>
    <mergeCell ref="E22:G22"/>
    <mergeCell ref="A25:D25"/>
    <mergeCell ref="A26:D26"/>
    <mergeCell ref="E23:G23"/>
    <mergeCell ref="E24:G24"/>
    <mergeCell ref="E25:G25"/>
    <mergeCell ref="E26:G26"/>
    <mergeCell ref="A23:D23"/>
    <mergeCell ref="A24:D24"/>
    <mergeCell ref="A1:E1"/>
    <mergeCell ref="A11:E11"/>
    <mergeCell ref="A5:E5"/>
    <mergeCell ref="A7:B7"/>
    <mergeCell ref="A8:B8"/>
    <mergeCell ref="A9:B9"/>
    <mergeCell ref="A2:I2"/>
    <mergeCell ref="C8:D8"/>
    <mergeCell ref="C9:D9"/>
    <mergeCell ref="B14:E14"/>
    <mergeCell ref="B15:E15"/>
    <mergeCell ref="B16:E16"/>
    <mergeCell ref="B17:E17"/>
    <mergeCell ref="C7:D7"/>
    <mergeCell ref="B12:E12"/>
    <mergeCell ref="B13:E13"/>
  </mergeCells>
  <hyperlinks>
    <hyperlink ref="A12" location="'Appendix A - Asset Register'!A1" display="Appendix A" xr:uid="{00000000-0004-0000-0D00-000000000000}"/>
    <hyperlink ref="A16" location="'Appendix C - Project List'!A1" display="Appendix C" xr:uid="{00000000-0004-0000-0D00-000001000000}"/>
    <hyperlink ref="A17" location="'Appendix D - Fleet Replacement'!A1" display="Appendix D" xr:uid="{00000000-0004-0000-0D00-000002000000}"/>
    <hyperlink ref="A13" location="'Appendix B1 - Rev Veh Condition'!A1" display="Appendix B1" xr:uid="{00000000-0004-0000-0D00-000003000000}"/>
    <hyperlink ref="A14:A15" location="'Appendix C - Project List'!A1" display="Appendix C" xr:uid="{00000000-0004-0000-0D00-000004000000}"/>
    <hyperlink ref="A14" location="'Appendix B2 - Equip Condition'!A1" display="Appendix B2" xr:uid="{00000000-0004-0000-0D00-000005000000}"/>
    <hyperlink ref="A15" location="'Appendix B3 - Facilit Condition'!A1" display="Appendix B3" xr:uid="{00000000-0004-0000-0D00-000006000000}"/>
  </hyperlinks>
  <printOptions horizontalCentered="1"/>
  <pageMargins left="0.7" right="0.7" top="0.75" bottom="0.75" header="0.3" footer="0.3"/>
  <pageSetup scale="57" orientation="portrait" r:id="rId1"/>
  <headerFooter>
    <oddHeader xml:space="preserve">&amp;L   </oddHead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PrevSheet">
                <anchor moveWithCells="1" sizeWithCells="1">
                  <from>
                    <xdr:col>4</xdr:col>
                    <xdr:colOff>323850</xdr:colOff>
                    <xdr:row>0</xdr:row>
                    <xdr:rowOff>19050</xdr:rowOff>
                  </from>
                  <to>
                    <xdr:col>4</xdr:col>
                    <xdr:colOff>962025</xdr:colOff>
                    <xdr:row>0</xdr:row>
                    <xdr:rowOff>276225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A1:L160"/>
  <sheetViews>
    <sheetView showGridLines="0" showRuler="0" view="pageLayout" topLeftCell="A56" zoomScale="60" zoomScaleNormal="60" zoomScaleSheetLayoutView="70" zoomScalePageLayoutView="60" workbookViewId="0">
      <selection sqref="A1:XFD1048576"/>
    </sheetView>
  </sheetViews>
  <sheetFormatPr defaultRowHeight="21" x14ac:dyDescent="0.35"/>
  <cols>
    <col min="1" max="1" width="26.85546875" style="138" bestFit="1" customWidth="1"/>
    <col min="2" max="5" width="30.7109375" style="138" customWidth="1"/>
    <col min="6" max="6" width="11.42578125" style="138" bestFit="1" customWidth="1"/>
    <col min="7" max="8" width="30.7109375" style="138" customWidth="1"/>
    <col min="9" max="9" width="17" style="138" customWidth="1"/>
    <col min="10" max="10" width="15.140625" style="138" hidden="1" customWidth="1"/>
    <col min="11" max="11" width="16.85546875" style="171" customWidth="1"/>
    <col min="12" max="12" width="21.85546875" style="172" customWidth="1"/>
    <col min="13" max="13" width="17.28515625" style="138" customWidth="1"/>
    <col min="14" max="16384" width="9.140625" style="138"/>
  </cols>
  <sheetData>
    <row r="1" spans="1:12" ht="26.25" x14ac:dyDescent="0.35">
      <c r="A1" s="363" t="s">
        <v>119</v>
      </c>
      <c r="B1" s="363"/>
      <c r="C1" s="363"/>
      <c r="D1" s="363"/>
      <c r="E1" s="363"/>
      <c r="F1" s="363"/>
      <c r="G1" s="363"/>
      <c r="H1" s="363"/>
      <c r="I1" s="363"/>
      <c r="J1" s="363"/>
      <c r="K1" s="363"/>
      <c r="L1" s="363"/>
    </row>
    <row r="2" spans="1:12" ht="21.75" thickBot="1" x14ac:dyDescent="0.4"/>
    <row r="3" spans="1:12" ht="42.75" thickBot="1" x14ac:dyDescent="0.4">
      <c r="A3" s="164" t="str">
        <f>'Chp 2 - Capital Asset Inventory'!I5</f>
        <v>Asset Category</v>
      </c>
      <c r="B3" s="164" t="str">
        <f>'Chp 2 - Capital Asset Inventory'!J5</f>
        <v>Asset Class</v>
      </c>
      <c r="C3" s="164" t="str">
        <f>'Chp 2 - Capital Asset Inventory'!K5</f>
        <v>Asset Name</v>
      </c>
      <c r="D3" s="164" t="str">
        <f>'Chp 2 - Capital Asset Inventory'!L5</f>
        <v>Make</v>
      </c>
      <c r="E3" s="164" t="str">
        <f>'Chp 2 - Capital Asset Inventory'!M5</f>
        <v>Model</v>
      </c>
      <c r="F3" s="164" t="str">
        <f>'Chp 2 - Capital Asset Inventory'!N5</f>
        <v>Count</v>
      </c>
      <c r="G3" s="164" t="str">
        <f>'Chp 2 - Capital Asset Inventory'!O5</f>
        <v>ID/Serial No.</v>
      </c>
      <c r="H3" s="164" t="str">
        <f>'Chp 2 - Capital Asset Inventory'!P5</f>
        <v>Asset Owner</v>
      </c>
      <c r="I3" s="164" t="str">
        <f>'Chp 2 - Capital Asset Inventory'!Q5</f>
        <v>Acquisition Year</v>
      </c>
      <c r="J3" s="164" t="str">
        <f>'Chp 2 - Capital Asset Inventory'!R5</f>
        <v>Age (Yrs)</v>
      </c>
      <c r="K3" s="173" t="str">
        <f>'Chp 2 - Capital Asset Inventory'!S5</f>
        <v>Vehicle Mileage</v>
      </c>
      <c r="L3" s="174" t="str">
        <f>'Chp 2 - Capital Asset Inventory'!T5</f>
        <v>Replacement Cost/Value</v>
      </c>
    </row>
    <row r="4" spans="1:12" ht="42.75" thickBot="1" x14ac:dyDescent="0.4">
      <c r="A4" s="175" t="str">
        <f>IF('Inventory Ref Sheet'!A5=0, " ", 'Inventory Ref Sheet'!A5)</f>
        <v>Equipment</v>
      </c>
      <c r="B4" s="175" t="str">
        <f>IF('Inventory Ref Sheet'!B5=0, " ", 'Inventory Ref Sheet'!B5)</f>
        <v>Trucks and other Rubber Tire Vehicles</v>
      </c>
      <c r="C4" s="175" t="str">
        <f>IF('Inventory Ref Sheet'!C5=0, " ", 'Inventory Ref Sheet'!C5)</f>
        <v># 186 CNG SERVICE TRUCK</v>
      </c>
      <c r="D4" s="175" t="str">
        <f>IF('Inventory Ref Sheet'!D5=0, " ", 'Inventory Ref Sheet'!D5)</f>
        <v>2014 Ford</v>
      </c>
      <c r="E4" s="175" t="str">
        <f>IF('Inventory Ref Sheet'!E5=0, " ", 'Inventory Ref Sheet'!E5)</f>
        <v>F-450</v>
      </c>
      <c r="F4" s="175">
        <f>IF('Inventory Ref Sheet'!F5=0, " ", 'Inventory Ref Sheet'!F5)</f>
        <v>1</v>
      </c>
      <c r="G4" s="175" t="str">
        <f>IF('Inventory Ref Sheet'!G5=0, " ", 'Inventory Ref Sheet'!G5)</f>
        <v>1FDUF4GY0EEB67418</v>
      </c>
      <c r="H4" s="175" t="str">
        <f>IF('Inventory Ref Sheet'!H5=0, " ", 'Inventory Ref Sheet'!H5)</f>
        <v>Agency</v>
      </c>
      <c r="I4" s="175">
        <f>IF('Inventory Ref Sheet'!I5=0, " ", 'Inventory Ref Sheet'!I5)</f>
        <v>2014</v>
      </c>
      <c r="J4" s="175" t="str">
        <f>IF('Inventory Ref Sheet'!J5=0, " ", 'Inventory Ref Sheet'!J5)</f>
        <v xml:space="preserve"> </v>
      </c>
      <c r="K4" s="176">
        <f>IF('Inventory Ref Sheet'!K5=0, " ", 'Inventory Ref Sheet'!K5)</f>
        <v>59103</v>
      </c>
      <c r="L4" s="177">
        <f>IF('Inventory Ref Sheet'!L5=0, " ", 'Inventory Ref Sheet'!L5)</f>
        <v>75000</v>
      </c>
    </row>
    <row r="5" spans="1:12" ht="42.75" thickBot="1" x14ac:dyDescent="0.4">
      <c r="A5" s="175" t="str">
        <f>IF('Inventory Ref Sheet'!A6=0, " ", 'Inventory Ref Sheet'!A6)</f>
        <v>Equipment</v>
      </c>
      <c r="B5" s="175" t="str">
        <f>IF('Inventory Ref Sheet'!B6=0, " ", 'Inventory Ref Sheet'!B6)</f>
        <v>Trucks and other Rubber Tire Vehicles</v>
      </c>
      <c r="C5" s="175" t="str">
        <f>IF('Inventory Ref Sheet'!C6=0, " ", 'Inventory Ref Sheet'!C6)</f>
        <v># 187 CNG SERVICE TRUCK</v>
      </c>
      <c r="D5" s="175" t="str">
        <f>IF('Inventory Ref Sheet'!D6=0, " ", 'Inventory Ref Sheet'!D6)</f>
        <v>2014 Ford</v>
      </c>
      <c r="E5" s="175" t="str">
        <f>IF('Inventory Ref Sheet'!E6=0, " ", 'Inventory Ref Sheet'!E6)</f>
        <v>F-450</v>
      </c>
      <c r="F5" s="175">
        <f>IF('Inventory Ref Sheet'!F6=0, " ", 'Inventory Ref Sheet'!F6)</f>
        <v>1</v>
      </c>
      <c r="G5" s="175" t="str">
        <f>IF('Inventory Ref Sheet'!G6=0, " ", 'Inventory Ref Sheet'!G6)</f>
        <v>1FDUF4G12EEB67419</v>
      </c>
      <c r="H5" s="175" t="str">
        <f>IF('Inventory Ref Sheet'!H6=0, " ", 'Inventory Ref Sheet'!H6)</f>
        <v>Agency</v>
      </c>
      <c r="I5" s="175">
        <f>IF('Inventory Ref Sheet'!I6=0, " ", 'Inventory Ref Sheet'!I6)</f>
        <v>2014</v>
      </c>
      <c r="J5" s="175" t="str">
        <f>IF('Inventory Ref Sheet'!J6=0, " ", 'Inventory Ref Sheet'!J6)</f>
        <v xml:space="preserve"> </v>
      </c>
      <c r="K5" s="176">
        <f>IF('Inventory Ref Sheet'!K6=0, " ", 'Inventory Ref Sheet'!K6)</f>
        <v>97754</v>
      </c>
      <c r="L5" s="177">
        <f>IF('Inventory Ref Sheet'!L6=0, " ", 'Inventory Ref Sheet'!L6)</f>
        <v>75000</v>
      </c>
    </row>
    <row r="6" spans="1:12" ht="21.75" thickBot="1" x14ac:dyDescent="0.4">
      <c r="A6" s="175" t="str">
        <f>IF('Inventory Ref Sheet'!A7=0, " ", 'Inventory Ref Sheet'!A7)</f>
        <v>RevenueVehicles</v>
      </c>
      <c r="B6" s="175" t="str">
        <f>IF('Inventory Ref Sheet'!B7=0, " ", 'Inventory Ref Sheet'!B7)</f>
        <v>BU - Bus</v>
      </c>
      <c r="C6" s="175" t="str">
        <f>IF('Inventory Ref Sheet'!C7=0, " ", 'Inventory Ref Sheet'!C7)</f>
        <v>#204 40ft Electric Bus</v>
      </c>
      <c r="D6" s="175" t="str">
        <f>IF('Inventory Ref Sheet'!D7=0, " ", 'Inventory Ref Sheet'!D7)</f>
        <v>2018 Proterra</v>
      </c>
      <c r="E6" s="175" t="str">
        <f>IF('Inventory Ref Sheet'!E7=0, " ", 'Inventory Ref Sheet'!E7)</f>
        <v xml:space="preserve">Catalyst E2 </v>
      </c>
      <c r="F6" s="175">
        <f>IF('Inventory Ref Sheet'!F7=0, " ", 'Inventory Ref Sheet'!F7)</f>
        <v>1</v>
      </c>
      <c r="G6" s="175" t="str">
        <f>IF('Inventory Ref Sheet'!G7=0, " ", 'Inventory Ref Sheet'!G7)</f>
        <v>1M9TH16J5JL816260</v>
      </c>
      <c r="H6" s="175" t="str">
        <f>IF('Inventory Ref Sheet'!H7=0, " ", 'Inventory Ref Sheet'!H7)</f>
        <v>Agency</v>
      </c>
      <c r="I6" s="175">
        <f>IF('Inventory Ref Sheet'!I7=0, " ", 'Inventory Ref Sheet'!I7)</f>
        <v>2018</v>
      </c>
      <c r="J6" s="175" t="str">
        <f>IF('Inventory Ref Sheet'!J7=0, " ", 'Inventory Ref Sheet'!J7)</f>
        <v xml:space="preserve"> </v>
      </c>
      <c r="K6" s="176">
        <f>IF('Inventory Ref Sheet'!K7=0, " ", 'Inventory Ref Sheet'!K7)</f>
        <v>312</v>
      </c>
      <c r="L6" s="177">
        <f>IF('Inventory Ref Sheet'!L7=0, " ", 'Inventory Ref Sheet'!L7)</f>
        <v>785000</v>
      </c>
    </row>
    <row r="7" spans="1:12" ht="21.75" thickBot="1" x14ac:dyDescent="0.4">
      <c r="A7" s="175" t="str">
        <f>IF('Inventory Ref Sheet'!A8=0, " ", 'Inventory Ref Sheet'!A8)</f>
        <v>RevenueVehicles</v>
      </c>
      <c r="B7" s="175" t="str">
        <f>IF('Inventory Ref Sheet'!B8=0, " ", 'Inventory Ref Sheet'!B8)</f>
        <v>BU - Bus</v>
      </c>
      <c r="C7" s="175" t="str">
        <f>IF('Inventory Ref Sheet'!C8=0, " ", 'Inventory Ref Sheet'!C8)</f>
        <v>#205 40ft Electric Bus</v>
      </c>
      <c r="D7" s="175" t="str">
        <f>IF('Inventory Ref Sheet'!D8=0, " ", 'Inventory Ref Sheet'!D8)</f>
        <v>2018 Proterra</v>
      </c>
      <c r="E7" s="175" t="str">
        <f>IF('Inventory Ref Sheet'!E8=0, " ", 'Inventory Ref Sheet'!E8)</f>
        <v xml:space="preserve">Catalyst E2 </v>
      </c>
      <c r="F7" s="175">
        <f>IF('Inventory Ref Sheet'!F8=0, " ", 'Inventory Ref Sheet'!F8)</f>
        <v>1</v>
      </c>
      <c r="G7" s="175" t="str">
        <f>IF('Inventory Ref Sheet'!G8=0, " ", 'Inventory Ref Sheet'!G8)</f>
        <v>1M9TH16J9JL816262</v>
      </c>
      <c r="H7" s="175" t="str">
        <f>IF('Inventory Ref Sheet'!H8=0, " ", 'Inventory Ref Sheet'!H8)</f>
        <v>Agency</v>
      </c>
      <c r="I7" s="175">
        <f>IF('Inventory Ref Sheet'!I8=0, " ", 'Inventory Ref Sheet'!I8)</f>
        <v>2018</v>
      </c>
      <c r="J7" s="175" t="str">
        <f>IF('Inventory Ref Sheet'!J8=0, " ", 'Inventory Ref Sheet'!J8)</f>
        <v xml:space="preserve"> </v>
      </c>
      <c r="K7" s="176">
        <f>IF('Inventory Ref Sheet'!K8=0, " ", 'Inventory Ref Sheet'!K8)</f>
        <v>222</v>
      </c>
      <c r="L7" s="177">
        <f>IF('Inventory Ref Sheet'!L8=0, " ", 'Inventory Ref Sheet'!L8)</f>
        <v>785000</v>
      </c>
    </row>
    <row r="8" spans="1:12" ht="21.75" thickBot="1" x14ac:dyDescent="0.4">
      <c r="A8" s="175" t="str">
        <f>IF('Inventory Ref Sheet'!A9=0, " ", 'Inventory Ref Sheet'!A9)</f>
        <v>RevenueVehicles</v>
      </c>
      <c r="B8" s="175" t="str">
        <f>IF('Inventory Ref Sheet'!B9=0, " ", 'Inventory Ref Sheet'!B9)</f>
        <v>BU - Bus</v>
      </c>
      <c r="C8" s="175" t="str">
        <f>IF('Inventory Ref Sheet'!C9=0, " ", 'Inventory Ref Sheet'!C9)</f>
        <v>#206 40ft Electric Bus</v>
      </c>
      <c r="D8" s="175" t="str">
        <f>IF('Inventory Ref Sheet'!D9=0, " ", 'Inventory Ref Sheet'!D9)</f>
        <v>2018 Proterra</v>
      </c>
      <c r="E8" s="175" t="str">
        <f>IF('Inventory Ref Sheet'!E9=0, " ", 'Inventory Ref Sheet'!E9)</f>
        <v xml:space="preserve">Catalyst E2 </v>
      </c>
      <c r="F8" s="175">
        <f>IF('Inventory Ref Sheet'!F9=0, " ", 'Inventory Ref Sheet'!F9)</f>
        <v>1</v>
      </c>
      <c r="G8" s="175" t="str">
        <f>IF('Inventory Ref Sheet'!G9=0, " ", 'Inventory Ref Sheet'!G9)</f>
        <v>1M9TH16J8JL816267</v>
      </c>
      <c r="H8" s="175" t="str">
        <f>IF('Inventory Ref Sheet'!H9=0, " ", 'Inventory Ref Sheet'!H9)</f>
        <v>Agency</v>
      </c>
      <c r="I8" s="175">
        <f>IF('Inventory Ref Sheet'!I9=0, " ", 'Inventory Ref Sheet'!I9)</f>
        <v>2018</v>
      </c>
      <c r="J8" s="175" t="str">
        <f>IF('Inventory Ref Sheet'!J9=0, " ", 'Inventory Ref Sheet'!J9)</f>
        <v xml:space="preserve"> </v>
      </c>
      <c r="K8" s="176">
        <f>IF('Inventory Ref Sheet'!K9=0, " ", 'Inventory Ref Sheet'!K9)</f>
        <v>234</v>
      </c>
      <c r="L8" s="177">
        <f>IF('Inventory Ref Sheet'!L9=0, " ", 'Inventory Ref Sheet'!L9)</f>
        <v>785000</v>
      </c>
    </row>
    <row r="9" spans="1:12" ht="21.75" thickBot="1" x14ac:dyDescent="0.4">
      <c r="A9" s="175" t="str">
        <f>IF('Inventory Ref Sheet'!A10=0, " ", 'Inventory Ref Sheet'!A10)</f>
        <v>RevenueVehicles</v>
      </c>
      <c r="B9" s="175" t="str">
        <f>IF('Inventory Ref Sheet'!B10=0, " ", 'Inventory Ref Sheet'!B10)</f>
        <v>BU - Bus</v>
      </c>
      <c r="C9" s="175" t="str">
        <f>IF('Inventory Ref Sheet'!C10=0, " ", 'Inventory Ref Sheet'!C10)</f>
        <v>#111 30ft Bus</v>
      </c>
      <c r="D9" s="175" t="str">
        <f>IF('Inventory Ref Sheet'!D10=0, " ", 'Inventory Ref Sheet'!D10)</f>
        <v>2007 Bluebird</v>
      </c>
      <c r="E9" s="175" t="str">
        <f>IF('Inventory Ref Sheet'!E10=0, " ", 'Inventory Ref Sheet'!E10)</f>
        <v>Bluebird</v>
      </c>
      <c r="F9" s="175">
        <f>IF('Inventory Ref Sheet'!F10=0, " ", 'Inventory Ref Sheet'!F10)</f>
        <v>1</v>
      </c>
      <c r="G9" s="175" t="str">
        <f>IF('Inventory Ref Sheet'!G10=0, " ", 'Inventory Ref Sheet'!G10)</f>
        <v>1BDJJBMA67F257832</v>
      </c>
      <c r="H9" s="175" t="str">
        <f>IF('Inventory Ref Sheet'!H10=0, " ", 'Inventory Ref Sheet'!H10)</f>
        <v>Agency</v>
      </c>
      <c r="I9" s="175">
        <f>IF('Inventory Ref Sheet'!I10=0, " ", 'Inventory Ref Sheet'!I10)</f>
        <v>2007</v>
      </c>
      <c r="J9" s="175" t="str">
        <f>IF('Inventory Ref Sheet'!J10=0, " ", 'Inventory Ref Sheet'!J10)</f>
        <v xml:space="preserve"> </v>
      </c>
      <c r="K9" s="176">
        <f>IF('Inventory Ref Sheet'!K10=0, " ", 'Inventory Ref Sheet'!K10)</f>
        <v>198253</v>
      </c>
      <c r="L9" s="177">
        <f>IF('Inventory Ref Sheet'!L10=0, " ", 'Inventory Ref Sheet'!L10)</f>
        <v>500000</v>
      </c>
    </row>
    <row r="10" spans="1:12" ht="21.75" thickBot="1" x14ac:dyDescent="0.4">
      <c r="A10" s="175" t="str">
        <f>IF('Inventory Ref Sheet'!A11=0, " ", 'Inventory Ref Sheet'!A11)</f>
        <v>RevenueVehicles</v>
      </c>
      <c r="B10" s="175" t="str">
        <f>IF('Inventory Ref Sheet'!B11=0, " ", 'Inventory Ref Sheet'!B11)</f>
        <v>BU - Bus</v>
      </c>
      <c r="C10" s="175" t="str">
        <f>IF('Inventory Ref Sheet'!C11=0, " ", 'Inventory Ref Sheet'!C11)</f>
        <v>#112 30ft Bus</v>
      </c>
      <c r="D10" s="175" t="str">
        <f>IF('Inventory Ref Sheet'!D11=0, " ", 'Inventory Ref Sheet'!D11)</f>
        <v>2007 Bluebird</v>
      </c>
      <c r="E10" s="175" t="str">
        <f>IF('Inventory Ref Sheet'!E11=0, " ", 'Inventory Ref Sheet'!E11)</f>
        <v>Bluebird</v>
      </c>
      <c r="F10" s="175">
        <f>IF('Inventory Ref Sheet'!F11=0, " ", 'Inventory Ref Sheet'!F11)</f>
        <v>1</v>
      </c>
      <c r="G10" s="175" t="str">
        <f>IF('Inventory Ref Sheet'!G11=0, " ", 'Inventory Ref Sheet'!G11)</f>
        <v>1BDJJBMA87F257833</v>
      </c>
      <c r="H10" s="175" t="str">
        <f>IF('Inventory Ref Sheet'!H11=0, " ", 'Inventory Ref Sheet'!H11)</f>
        <v>Agency</v>
      </c>
      <c r="I10" s="175">
        <f>IF('Inventory Ref Sheet'!I11=0, " ", 'Inventory Ref Sheet'!I11)</f>
        <v>2007</v>
      </c>
      <c r="J10" s="175" t="str">
        <f>IF('Inventory Ref Sheet'!J11=0, " ", 'Inventory Ref Sheet'!J11)</f>
        <v xml:space="preserve"> </v>
      </c>
      <c r="K10" s="176">
        <f>IF('Inventory Ref Sheet'!K11=0, " ", 'Inventory Ref Sheet'!K11)</f>
        <v>206032</v>
      </c>
      <c r="L10" s="177">
        <f>IF('Inventory Ref Sheet'!L11=0, " ", 'Inventory Ref Sheet'!L11)</f>
        <v>500000</v>
      </c>
    </row>
    <row r="11" spans="1:12" ht="21.75" thickBot="1" x14ac:dyDescent="0.4">
      <c r="A11" s="175" t="str">
        <f>IF('Inventory Ref Sheet'!A12=0, " ", 'Inventory Ref Sheet'!A12)</f>
        <v>RevenueVehicles</v>
      </c>
      <c r="B11" s="175" t="str">
        <f>IF('Inventory Ref Sheet'!B12=0, " ", 'Inventory Ref Sheet'!B12)</f>
        <v>BU - Bus</v>
      </c>
      <c r="C11" s="175" t="str">
        <f>IF('Inventory Ref Sheet'!C12=0, " ", 'Inventory Ref Sheet'!C12)</f>
        <v>#113 30ft Bus</v>
      </c>
      <c r="D11" s="175" t="str">
        <f>IF('Inventory Ref Sheet'!D12=0, " ", 'Inventory Ref Sheet'!D12)</f>
        <v>2007 Bluebird</v>
      </c>
      <c r="E11" s="175" t="str">
        <f>IF('Inventory Ref Sheet'!E12=0, " ", 'Inventory Ref Sheet'!E12)</f>
        <v>Bluebird</v>
      </c>
      <c r="F11" s="175">
        <f>IF('Inventory Ref Sheet'!F12=0, " ", 'Inventory Ref Sheet'!F12)</f>
        <v>1</v>
      </c>
      <c r="G11" s="175" t="str">
        <f>IF('Inventory Ref Sheet'!G12=0, " ", 'Inventory Ref Sheet'!G12)</f>
        <v>1BDJJBMAX7F257834</v>
      </c>
      <c r="H11" s="175" t="str">
        <f>IF('Inventory Ref Sheet'!H12=0, " ", 'Inventory Ref Sheet'!H12)</f>
        <v>Agency</v>
      </c>
      <c r="I11" s="175">
        <f>IF('Inventory Ref Sheet'!I12=0, " ", 'Inventory Ref Sheet'!I12)</f>
        <v>2007</v>
      </c>
      <c r="J11" s="175" t="str">
        <f>IF('Inventory Ref Sheet'!J12=0, " ", 'Inventory Ref Sheet'!J12)</f>
        <v xml:space="preserve"> </v>
      </c>
      <c r="K11" s="176">
        <f>IF('Inventory Ref Sheet'!K12=0, " ", 'Inventory Ref Sheet'!K12)</f>
        <v>174348</v>
      </c>
      <c r="L11" s="177">
        <f>IF('Inventory Ref Sheet'!L12=0, " ", 'Inventory Ref Sheet'!L12)</f>
        <v>500000</v>
      </c>
    </row>
    <row r="12" spans="1:12" ht="21.75" thickBot="1" x14ac:dyDescent="0.4">
      <c r="A12" s="175" t="str">
        <f>IF('Inventory Ref Sheet'!A13=0, " ", 'Inventory Ref Sheet'!A13)</f>
        <v>RevenueVehicles</v>
      </c>
      <c r="B12" s="175" t="str">
        <f>IF('Inventory Ref Sheet'!B13=0, " ", 'Inventory Ref Sheet'!B13)</f>
        <v>BU - Bus</v>
      </c>
      <c r="C12" s="175" t="str">
        <f>IF('Inventory Ref Sheet'!C13=0, " ", 'Inventory Ref Sheet'!C13)</f>
        <v>#114 30ft Bus</v>
      </c>
      <c r="D12" s="175" t="str">
        <f>IF('Inventory Ref Sheet'!D13=0, " ", 'Inventory Ref Sheet'!D13)</f>
        <v>2007 Bluebird</v>
      </c>
      <c r="E12" s="175" t="str">
        <f>IF('Inventory Ref Sheet'!E13=0, " ", 'Inventory Ref Sheet'!E13)</f>
        <v>Bluebird</v>
      </c>
      <c r="F12" s="175">
        <f>IF('Inventory Ref Sheet'!F13=0, " ", 'Inventory Ref Sheet'!F13)</f>
        <v>1</v>
      </c>
      <c r="G12" s="175" t="str">
        <f>IF('Inventory Ref Sheet'!G13=0, " ", 'Inventory Ref Sheet'!G13)</f>
        <v>1BDJJBMA17F257835</v>
      </c>
      <c r="H12" s="175" t="str">
        <f>IF('Inventory Ref Sheet'!H13=0, " ", 'Inventory Ref Sheet'!H13)</f>
        <v>Agency</v>
      </c>
      <c r="I12" s="175">
        <f>IF('Inventory Ref Sheet'!I13=0, " ", 'Inventory Ref Sheet'!I13)</f>
        <v>2007</v>
      </c>
      <c r="J12" s="175" t="str">
        <f>IF('Inventory Ref Sheet'!J13=0, " ", 'Inventory Ref Sheet'!J13)</f>
        <v xml:space="preserve"> </v>
      </c>
      <c r="K12" s="176">
        <f>IF('Inventory Ref Sheet'!K13=0, " ", 'Inventory Ref Sheet'!K13)</f>
        <v>218636</v>
      </c>
      <c r="L12" s="177">
        <f>IF('Inventory Ref Sheet'!L13=0, " ", 'Inventory Ref Sheet'!L13)</f>
        <v>500000</v>
      </c>
    </row>
    <row r="13" spans="1:12" ht="21.75" thickBot="1" x14ac:dyDescent="0.4">
      <c r="A13" s="175" t="str">
        <f>IF('Inventory Ref Sheet'!A14=0, " ", 'Inventory Ref Sheet'!A14)</f>
        <v>RevenueVehicles</v>
      </c>
      <c r="B13" s="175" t="str">
        <f>IF('Inventory Ref Sheet'!B14=0, " ", 'Inventory Ref Sheet'!B14)</f>
        <v>CU - Cutaway Bus</v>
      </c>
      <c r="C13" s="175" t="str">
        <f>IF('Inventory Ref Sheet'!C14=0, " ", 'Inventory Ref Sheet'!C14)</f>
        <v>#115 Cutaway Bus</v>
      </c>
      <c r="D13" s="175" t="str">
        <f>IF('Inventory Ref Sheet'!D14=0, " ", 'Inventory Ref Sheet'!D14)</f>
        <v>2008 GMC Glaval</v>
      </c>
      <c r="E13" s="175" t="str">
        <f>IF('Inventory Ref Sheet'!E14=0, " ", 'Inventory Ref Sheet'!E14)</f>
        <v>Titan</v>
      </c>
      <c r="F13" s="175">
        <f>IF('Inventory Ref Sheet'!F14=0, " ", 'Inventory Ref Sheet'!F14)</f>
        <v>1</v>
      </c>
      <c r="G13" s="175" t="str">
        <f>IF('Inventory Ref Sheet'!G14=0, " ", 'Inventory Ref Sheet'!G14)</f>
        <v>1GDE5V1G08F417185</v>
      </c>
      <c r="H13" s="175" t="str">
        <f>IF('Inventory Ref Sheet'!H14=0, " ", 'Inventory Ref Sheet'!H14)</f>
        <v>Agency</v>
      </c>
      <c r="I13" s="175">
        <f>IF('Inventory Ref Sheet'!I14=0, " ", 'Inventory Ref Sheet'!I14)</f>
        <v>2008</v>
      </c>
      <c r="J13" s="175" t="str">
        <f>IF('Inventory Ref Sheet'!J14=0, " ", 'Inventory Ref Sheet'!J14)</f>
        <v xml:space="preserve"> </v>
      </c>
      <c r="K13" s="176">
        <f>IF('Inventory Ref Sheet'!K14=0, " ", 'Inventory Ref Sheet'!K14)</f>
        <v>52053</v>
      </c>
      <c r="L13" s="177">
        <f>IF('Inventory Ref Sheet'!L14=0, " ", 'Inventory Ref Sheet'!L14)</f>
        <v>175000</v>
      </c>
    </row>
    <row r="14" spans="1:12" ht="21.75" thickBot="1" x14ac:dyDescent="0.4">
      <c r="A14" s="175" t="str">
        <f>IF('Inventory Ref Sheet'!A15=0, " ", 'Inventory Ref Sheet'!A15)</f>
        <v>RevenueVehicles</v>
      </c>
      <c r="B14" s="175" t="str">
        <f>IF('Inventory Ref Sheet'!B15=0, " ", 'Inventory Ref Sheet'!B15)</f>
        <v>CU - Cutaway Bus</v>
      </c>
      <c r="C14" s="175" t="str">
        <f>IF('Inventory Ref Sheet'!C15=0, " ", 'Inventory Ref Sheet'!C15)</f>
        <v>#116 Cutaway Bus</v>
      </c>
      <c r="D14" s="175" t="str">
        <f>IF('Inventory Ref Sheet'!D15=0, " ", 'Inventory Ref Sheet'!D15)</f>
        <v>2008 GMC Glaval</v>
      </c>
      <c r="E14" s="175" t="str">
        <f>IF('Inventory Ref Sheet'!E15=0, " ", 'Inventory Ref Sheet'!E15)</f>
        <v>Titan</v>
      </c>
      <c r="F14" s="175">
        <f>IF('Inventory Ref Sheet'!F15=0, " ", 'Inventory Ref Sheet'!F15)</f>
        <v>1</v>
      </c>
      <c r="G14" s="175" t="str">
        <f>IF('Inventory Ref Sheet'!G15=0, " ", 'Inventory Ref Sheet'!G15)</f>
        <v>1GDE5V1G58F417375</v>
      </c>
      <c r="H14" s="175" t="str">
        <f>IF('Inventory Ref Sheet'!H15=0, " ", 'Inventory Ref Sheet'!H15)</f>
        <v>Agency</v>
      </c>
      <c r="I14" s="175">
        <f>IF('Inventory Ref Sheet'!I15=0, " ", 'Inventory Ref Sheet'!I15)</f>
        <v>2008</v>
      </c>
      <c r="J14" s="175" t="str">
        <f>IF('Inventory Ref Sheet'!J15=0, " ", 'Inventory Ref Sheet'!J15)</f>
        <v xml:space="preserve"> </v>
      </c>
      <c r="K14" s="176">
        <f>IF('Inventory Ref Sheet'!K15=0, " ", 'Inventory Ref Sheet'!K15)</f>
        <v>74640</v>
      </c>
      <c r="L14" s="177">
        <f>IF('Inventory Ref Sheet'!L15=0, " ", 'Inventory Ref Sheet'!L15)</f>
        <v>175000</v>
      </c>
    </row>
    <row r="15" spans="1:12" ht="21.75" thickBot="1" x14ac:dyDescent="0.4">
      <c r="A15" s="175" t="str">
        <f>IF('Inventory Ref Sheet'!A16=0, " ", 'Inventory Ref Sheet'!A16)</f>
        <v>RevenueVehicles</v>
      </c>
      <c r="B15" s="175" t="str">
        <f>IF('Inventory Ref Sheet'!B16=0, " ", 'Inventory Ref Sheet'!B16)</f>
        <v>CU - Cutaway Bus</v>
      </c>
      <c r="C15" s="175" t="str">
        <f>IF('Inventory Ref Sheet'!C16=0, " ", 'Inventory Ref Sheet'!C16)</f>
        <v>#117 Cutaway Bus</v>
      </c>
      <c r="D15" s="175" t="str">
        <f>IF('Inventory Ref Sheet'!D16=0, " ", 'Inventory Ref Sheet'!D16)</f>
        <v>2008 GMC Glaval</v>
      </c>
      <c r="E15" s="175" t="str">
        <f>IF('Inventory Ref Sheet'!E16=0, " ", 'Inventory Ref Sheet'!E16)</f>
        <v>Titan</v>
      </c>
      <c r="F15" s="175">
        <f>IF('Inventory Ref Sheet'!F16=0, " ", 'Inventory Ref Sheet'!F16)</f>
        <v>1</v>
      </c>
      <c r="G15" s="175" t="str">
        <f>IF('Inventory Ref Sheet'!G16=0, " ", 'Inventory Ref Sheet'!G16)</f>
        <v>1GDE5V1G38F417293</v>
      </c>
      <c r="H15" s="175" t="str">
        <f>IF('Inventory Ref Sheet'!H16=0, " ", 'Inventory Ref Sheet'!H16)</f>
        <v>Agency</v>
      </c>
      <c r="I15" s="175">
        <f>IF('Inventory Ref Sheet'!I16=0, " ", 'Inventory Ref Sheet'!I16)</f>
        <v>2008</v>
      </c>
      <c r="J15" s="175" t="str">
        <f>IF('Inventory Ref Sheet'!J16=0, " ", 'Inventory Ref Sheet'!J16)</f>
        <v xml:space="preserve"> </v>
      </c>
      <c r="K15" s="176">
        <f>IF('Inventory Ref Sheet'!K16=0, " ", 'Inventory Ref Sheet'!K16)</f>
        <v>82017</v>
      </c>
      <c r="L15" s="177">
        <f>IF('Inventory Ref Sheet'!L16=0, " ", 'Inventory Ref Sheet'!L16)</f>
        <v>175000</v>
      </c>
    </row>
    <row r="16" spans="1:12" ht="21.75" thickBot="1" x14ac:dyDescent="0.4">
      <c r="A16" s="175" t="str">
        <f>IF('Inventory Ref Sheet'!A17=0, " ", 'Inventory Ref Sheet'!A17)</f>
        <v>RevenueVehicles</v>
      </c>
      <c r="B16" s="175" t="str">
        <f>IF('Inventory Ref Sheet'!B17=0, " ", 'Inventory Ref Sheet'!B17)</f>
        <v>CU - Cutaway Bus</v>
      </c>
      <c r="C16" s="175" t="str">
        <f>IF('Inventory Ref Sheet'!C17=0, " ", 'Inventory Ref Sheet'!C17)</f>
        <v>#118 Cutaway Bus</v>
      </c>
      <c r="D16" s="175" t="str">
        <f>IF('Inventory Ref Sheet'!D17=0, " ", 'Inventory Ref Sheet'!D17)</f>
        <v>2008 GMC Glaval</v>
      </c>
      <c r="E16" s="175" t="str">
        <f>IF('Inventory Ref Sheet'!E17=0, " ", 'Inventory Ref Sheet'!E17)</f>
        <v>Titan</v>
      </c>
      <c r="F16" s="175">
        <f>IF('Inventory Ref Sheet'!F17=0, " ", 'Inventory Ref Sheet'!F17)</f>
        <v>1</v>
      </c>
      <c r="G16" s="175" t="str">
        <f>IF('Inventory Ref Sheet'!G17=0, " ", 'Inventory Ref Sheet'!G17)</f>
        <v>1GDE5V1G48F416945</v>
      </c>
      <c r="H16" s="175" t="str">
        <f>IF('Inventory Ref Sheet'!H17=0, " ", 'Inventory Ref Sheet'!H17)</f>
        <v>Agency</v>
      </c>
      <c r="I16" s="175">
        <f>IF('Inventory Ref Sheet'!I17=0, " ", 'Inventory Ref Sheet'!I17)</f>
        <v>2008</v>
      </c>
      <c r="J16" s="175" t="str">
        <f>IF('Inventory Ref Sheet'!J17=0, " ", 'Inventory Ref Sheet'!J17)</f>
        <v xml:space="preserve"> </v>
      </c>
      <c r="K16" s="176">
        <f>IF('Inventory Ref Sheet'!K17=0, " ", 'Inventory Ref Sheet'!K17)</f>
        <v>108550</v>
      </c>
      <c r="L16" s="177">
        <f>IF('Inventory Ref Sheet'!L17=0, " ", 'Inventory Ref Sheet'!L17)</f>
        <v>175000</v>
      </c>
    </row>
    <row r="17" spans="1:12" ht="21.75" thickBot="1" x14ac:dyDescent="0.4">
      <c r="A17" s="175" t="str">
        <f>IF('Inventory Ref Sheet'!A18=0, " ", 'Inventory Ref Sheet'!A18)</f>
        <v>RevenueVehicles</v>
      </c>
      <c r="B17" s="175" t="str">
        <f>IF('Inventory Ref Sheet'!B18=0, " ", 'Inventory Ref Sheet'!B18)</f>
        <v>CU - Cutaway Bus</v>
      </c>
      <c r="C17" s="175" t="str">
        <f>IF('Inventory Ref Sheet'!C18=0, " ", 'Inventory Ref Sheet'!C18)</f>
        <v>#119 Cutaway Bus</v>
      </c>
      <c r="D17" s="175" t="str">
        <f>IF('Inventory Ref Sheet'!D18=0, " ", 'Inventory Ref Sheet'!D18)</f>
        <v>2008 GMC Glaval</v>
      </c>
      <c r="E17" s="175" t="str">
        <f>IF('Inventory Ref Sheet'!E18=0, " ", 'Inventory Ref Sheet'!E18)</f>
        <v>Titan</v>
      </c>
      <c r="F17" s="175">
        <f>IF('Inventory Ref Sheet'!F18=0, " ", 'Inventory Ref Sheet'!F18)</f>
        <v>1</v>
      </c>
      <c r="G17" s="175" t="str">
        <f>IF('Inventory Ref Sheet'!G18=0, " ", 'Inventory Ref Sheet'!G18)</f>
        <v>1GDE5V1G88F416883</v>
      </c>
      <c r="H17" s="175" t="str">
        <f>IF('Inventory Ref Sheet'!H18=0, " ", 'Inventory Ref Sheet'!H18)</f>
        <v>Agency</v>
      </c>
      <c r="I17" s="175">
        <f>IF('Inventory Ref Sheet'!I18=0, " ", 'Inventory Ref Sheet'!I18)</f>
        <v>2008</v>
      </c>
      <c r="J17" s="175" t="str">
        <f>IF('Inventory Ref Sheet'!J18=0, " ", 'Inventory Ref Sheet'!J18)</f>
        <v xml:space="preserve"> </v>
      </c>
      <c r="K17" s="176">
        <f>IF('Inventory Ref Sheet'!K18=0, " ", 'Inventory Ref Sheet'!K18)</f>
        <v>88927</v>
      </c>
      <c r="L17" s="177">
        <f>IF('Inventory Ref Sheet'!L18=0, " ", 'Inventory Ref Sheet'!L18)</f>
        <v>175000</v>
      </c>
    </row>
    <row r="18" spans="1:12" ht="21.75" thickBot="1" x14ac:dyDescent="0.4">
      <c r="A18" s="175" t="str">
        <f>IF('Inventory Ref Sheet'!A19=0, " ", 'Inventory Ref Sheet'!A19)</f>
        <v>RevenueVehicles</v>
      </c>
      <c r="B18" s="175" t="str">
        <f>IF('Inventory Ref Sheet'!B19=0, " ", 'Inventory Ref Sheet'!B19)</f>
        <v>CU - Cutaway Bus</v>
      </c>
      <c r="C18" s="175" t="str">
        <f>IF('Inventory Ref Sheet'!C19=0, " ", 'Inventory Ref Sheet'!C19)</f>
        <v>#120 Cutaway Bus</v>
      </c>
      <c r="D18" s="175" t="str">
        <f>IF('Inventory Ref Sheet'!D19=0, " ", 'Inventory Ref Sheet'!D19)</f>
        <v>2008 GMC Glaval</v>
      </c>
      <c r="E18" s="175" t="str">
        <f>IF('Inventory Ref Sheet'!E19=0, " ", 'Inventory Ref Sheet'!E19)</f>
        <v>Titan</v>
      </c>
      <c r="F18" s="175">
        <f>IF('Inventory Ref Sheet'!F19=0, " ", 'Inventory Ref Sheet'!F19)</f>
        <v>1</v>
      </c>
      <c r="G18" s="175" t="str">
        <f>IF('Inventory Ref Sheet'!G19=0, " ", 'Inventory Ref Sheet'!G19)</f>
        <v>1GDE5V1G28F417138</v>
      </c>
      <c r="H18" s="175" t="str">
        <f>IF('Inventory Ref Sheet'!H19=0, " ", 'Inventory Ref Sheet'!H19)</f>
        <v>Agency</v>
      </c>
      <c r="I18" s="175">
        <f>IF('Inventory Ref Sheet'!I19=0, " ", 'Inventory Ref Sheet'!I19)</f>
        <v>2008</v>
      </c>
      <c r="J18" s="175" t="str">
        <f>IF('Inventory Ref Sheet'!J19=0, " ", 'Inventory Ref Sheet'!J19)</f>
        <v xml:space="preserve"> </v>
      </c>
      <c r="K18" s="176">
        <f>IF('Inventory Ref Sheet'!K19=0, " ", 'Inventory Ref Sheet'!K19)</f>
        <v>142369</v>
      </c>
      <c r="L18" s="177">
        <f>IF('Inventory Ref Sheet'!L19=0, " ", 'Inventory Ref Sheet'!L19)</f>
        <v>175000</v>
      </c>
    </row>
    <row r="19" spans="1:12" ht="21.75" thickBot="1" x14ac:dyDescent="0.4">
      <c r="A19" s="175" t="str">
        <f>IF('Inventory Ref Sheet'!A20=0, " ", 'Inventory Ref Sheet'!A20)</f>
        <v>RevenueVehicles</v>
      </c>
      <c r="B19" s="175" t="str">
        <f>IF('Inventory Ref Sheet'!B20=0, " ", 'Inventory Ref Sheet'!B20)</f>
        <v>CU - Cutaway Bus</v>
      </c>
      <c r="C19" s="175" t="str">
        <f>IF('Inventory Ref Sheet'!C20=0, " ", 'Inventory Ref Sheet'!C20)</f>
        <v>#121 Cutaway Bus</v>
      </c>
      <c r="D19" s="175" t="str">
        <f>IF('Inventory Ref Sheet'!D20=0, " ", 'Inventory Ref Sheet'!D20)</f>
        <v>2008 GMC Glaval</v>
      </c>
      <c r="E19" s="175" t="str">
        <f>IF('Inventory Ref Sheet'!E20=0, " ", 'Inventory Ref Sheet'!E20)</f>
        <v>Titan</v>
      </c>
      <c r="F19" s="175">
        <f>IF('Inventory Ref Sheet'!F20=0, " ", 'Inventory Ref Sheet'!F20)</f>
        <v>1</v>
      </c>
      <c r="G19" s="175" t="str">
        <f>IF('Inventory Ref Sheet'!G20=0, " ", 'Inventory Ref Sheet'!G20)</f>
        <v>1GDE5V1G88F416818</v>
      </c>
      <c r="H19" s="175" t="str">
        <f>IF('Inventory Ref Sheet'!H20=0, " ", 'Inventory Ref Sheet'!H20)</f>
        <v>Agency</v>
      </c>
      <c r="I19" s="175">
        <f>IF('Inventory Ref Sheet'!I20=0, " ", 'Inventory Ref Sheet'!I20)</f>
        <v>2008</v>
      </c>
      <c r="J19" s="175" t="str">
        <f>IF('Inventory Ref Sheet'!J20=0, " ", 'Inventory Ref Sheet'!J20)</f>
        <v xml:space="preserve"> </v>
      </c>
      <c r="K19" s="176">
        <f>IF('Inventory Ref Sheet'!K20=0, " ", 'Inventory Ref Sheet'!K20)</f>
        <v>46148</v>
      </c>
      <c r="L19" s="177">
        <f>IF('Inventory Ref Sheet'!L20=0, " ", 'Inventory Ref Sheet'!L20)</f>
        <v>175000</v>
      </c>
    </row>
    <row r="20" spans="1:12" ht="21.75" thickBot="1" x14ac:dyDescent="0.4">
      <c r="A20" s="175" t="str">
        <f>IF('Inventory Ref Sheet'!A21=0, " ", 'Inventory Ref Sheet'!A21)</f>
        <v>RevenueVehicles</v>
      </c>
      <c r="B20" s="175" t="str">
        <f>IF('Inventory Ref Sheet'!B21=0, " ", 'Inventory Ref Sheet'!B21)</f>
        <v>CU - Cutaway Bus</v>
      </c>
      <c r="C20" s="175" t="str">
        <f>IF('Inventory Ref Sheet'!C21=0, " ", 'Inventory Ref Sheet'!C21)</f>
        <v>#122 Cutaway Bus</v>
      </c>
      <c r="D20" s="175" t="str">
        <f>IF('Inventory Ref Sheet'!D21=0, " ", 'Inventory Ref Sheet'!D21)</f>
        <v>2008 GMC Glaval</v>
      </c>
      <c r="E20" s="175" t="str">
        <f>IF('Inventory Ref Sheet'!E21=0, " ", 'Inventory Ref Sheet'!E21)</f>
        <v>Titan</v>
      </c>
      <c r="F20" s="175">
        <f>IF('Inventory Ref Sheet'!F21=0, " ", 'Inventory Ref Sheet'!F21)</f>
        <v>1</v>
      </c>
      <c r="G20" s="175" t="str">
        <f>IF('Inventory Ref Sheet'!G21=0, " ", 'Inventory Ref Sheet'!G21)</f>
        <v>1GDE5V1G18F417096</v>
      </c>
      <c r="H20" s="175" t="str">
        <f>IF('Inventory Ref Sheet'!H21=0, " ", 'Inventory Ref Sheet'!H21)</f>
        <v>Agency</v>
      </c>
      <c r="I20" s="175">
        <f>IF('Inventory Ref Sheet'!I21=0, " ", 'Inventory Ref Sheet'!I21)</f>
        <v>2008</v>
      </c>
      <c r="J20" s="175" t="str">
        <f>IF('Inventory Ref Sheet'!J21=0, " ", 'Inventory Ref Sheet'!J21)</f>
        <v xml:space="preserve"> </v>
      </c>
      <c r="K20" s="176">
        <f>IF('Inventory Ref Sheet'!K21=0, " ", 'Inventory Ref Sheet'!K21)</f>
        <v>90960</v>
      </c>
      <c r="L20" s="177">
        <f>IF('Inventory Ref Sheet'!L21=0, " ", 'Inventory Ref Sheet'!L21)</f>
        <v>175000</v>
      </c>
    </row>
    <row r="21" spans="1:12" ht="21.75" thickBot="1" x14ac:dyDescent="0.4">
      <c r="A21" s="175" t="str">
        <f>IF('Inventory Ref Sheet'!A22=0, " ", 'Inventory Ref Sheet'!A22)</f>
        <v>RevenueVehicles</v>
      </c>
      <c r="B21" s="175" t="str">
        <f>IF('Inventory Ref Sheet'!B22=0, " ", 'Inventory Ref Sheet'!B22)</f>
        <v>CU - Cutaway Bus</v>
      </c>
      <c r="C21" s="175" t="str">
        <f>IF('Inventory Ref Sheet'!C22=0, " ", 'Inventory Ref Sheet'!C22)</f>
        <v>#123 Cutaway Bus</v>
      </c>
      <c r="D21" s="175" t="str">
        <f>IF('Inventory Ref Sheet'!D22=0, " ", 'Inventory Ref Sheet'!D22)</f>
        <v>2008 GMC Glaval</v>
      </c>
      <c r="E21" s="175" t="str">
        <f>IF('Inventory Ref Sheet'!E22=0, " ", 'Inventory Ref Sheet'!E22)</f>
        <v>Titan</v>
      </c>
      <c r="F21" s="175">
        <f>IF('Inventory Ref Sheet'!F22=0, " ", 'Inventory Ref Sheet'!F22)</f>
        <v>1</v>
      </c>
      <c r="G21" s="175" t="str">
        <f>IF('Inventory Ref Sheet'!G22=0, " ", 'Inventory Ref Sheet'!G22)</f>
        <v>1GDE5V1G98F416696</v>
      </c>
      <c r="H21" s="175" t="str">
        <f>IF('Inventory Ref Sheet'!H22=0, " ", 'Inventory Ref Sheet'!H22)</f>
        <v>Agency</v>
      </c>
      <c r="I21" s="175">
        <f>IF('Inventory Ref Sheet'!I22=0, " ", 'Inventory Ref Sheet'!I22)</f>
        <v>2008</v>
      </c>
      <c r="J21" s="175" t="str">
        <f>IF('Inventory Ref Sheet'!J22=0, " ", 'Inventory Ref Sheet'!J22)</f>
        <v xml:space="preserve"> </v>
      </c>
      <c r="K21" s="176">
        <f>IF('Inventory Ref Sheet'!K22=0, " ", 'Inventory Ref Sheet'!K22)</f>
        <v>79367</v>
      </c>
      <c r="L21" s="177">
        <f>IF('Inventory Ref Sheet'!L22=0, " ", 'Inventory Ref Sheet'!L22)</f>
        <v>175000</v>
      </c>
    </row>
    <row r="22" spans="1:12" ht="21.75" thickBot="1" x14ac:dyDescent="0.4">
      <c r="A22" s="175" t="str">
        <f>IF('Inventory Ref Sheet'!A23=0, " ", 'Inventory Ref Sheet'!A23)</f>
        <v>RevenueVehicles</v>
      </c>
      <c r="B22" s="175" t="str">
        <f>IF('Inventory Ref Sheet'!B23=0, " ", 'Inventory Ref Sheet'!B23)</f>
        <v>CU - Cutaway Bus</v>
      </c>
      <c r="C22" s="175" t="str">
        <f>IF('Inventory Ref Sheet'!C23=0, " ", 'Inventory Ref Sheet'!C23)</f>
        <v>#124 Cutaway Bus</v>
      </c>
      <c r="D22" s="175" t="str">
        <f>IF('Inventory Ref Sheet'!D23=0, " ", 'Inventory Ref Sheet'!D23)</f>
        <v>2008 GMC Glaval</v>
      </c>
      <c r="E22" s="175" t="str">
        <f>IF('Inventory Ref Sheet'!E23=0, " ", 'Inventory Ref Sheet'!E23)</f>
        <v>Titan</v>
      </c>
      <c r="F22" s="175">
        <f>IF('Inventory Ref Sheet'!F23=0, " ", 'Inventory Ref Sheet'!F23)</f>
        <v>1</v>
      </c>
      <c r="G22" s="175" t="str">
        <f>IF('Inventory Ref Sheet'!G23=0, " ", 'Inventory Ref Sheet'!G23)</f>
        <v>1GDE5V1G38F416788</v>
      </c>
      <c r="H22" s="175" t="str">
        <f>IF('Inventory Ref Sheet'!H23=0, " ", 'Inventory Ref Sheet'!H23)</f>
        <v>Agency</v>
      </c>
      <c r="I22" s="175">
        <f>IF('Inventory Ref Sheet'!I23=0, " ", 'Inventory Ref Sheet'!I23)</f>
        <v>2008</v>
      </c>
      <c r="J22" s="175" t="str">
        <f>IF('Inventory Ref Sheet'!J23=0, " ", 'Inventory Ref Sheet'!J23)</f>
        <v xml:space="preserve"> </v>
      </c>
      <c r="K22" s="176">
        <f>IF('Inventory Ref Sheet'!K23=0, " ", 'Inventory Ref Sheet'!K23)</f>
        <v>77643</v>
      </c>
      <c r="L22" s="177">
        <f>IF('Inventory Ref Sheet'!L23=0, " ", 'Inventory Ref Sheet'!L23)</f>
        <v>175000</v>
      </c>
    </row>
    <row r="23" spans="1:12" ht="21.75" thickBot="1" x14ac:dyDescent="0.4">
      <c r="A23" s="175" t="str">
        <f>IF('Inventory Ref Sheet'!A24=0, " ", 'Inventory Ref Sheet'!A24)</f>
        <v>RevenueVehicles</v>
      </c>
      <c r="B23" s="175" t="str">
        <f>IF('Inventory Ref Sheet'!B24=0, " ", 'Inventory Ref Sheet'!B24)</f>
        <v>CU - Cutaway Bus</v>
      </c>
      <c r="C23" s="175" t="str">
        <f>IF('Inventory Ref Sheet'!C24=0, " ", 'Inventory Ref Sheet'!C24)</f>
        <v>#125 Cutaway Bus</v>
      </c>
      <c r="D23" s="175" t="str">
        <f>IF('Inventory Ref Sheet'!D24=0, " ", 'Inventory Ref Sheet'!D24)</f>
        <v>2008 GMC Glaval</v>
      </c>
      <c r="E23" s="175" t="str">
        <f>IF('Inventory Ref Sheet'!E24=0, " ", 'Inventory Ref Sheet'!E24)</f>
        <v>Titan</v>
      </c>
      <c r="F23" s="175">
        <f>IF('Inventory Ref Sheet'!F24=0, " ", 'Inventory Ref Sheet'!F24)</f>
        <v>1</v>
      </c>
      <c r="G23" s="175" t="str">
        <f>IF('Inventory Ref Sheet'!G24=0, " ", 'Inventory Ref Sheet'!G24)</f>
        <v>1GDE5V1G09F403322</v>
      </c>
      <c r="H23" s="175" t="str">
        <f>IF('Inventory Ref Sheet'!H24=0, " ", 'Inventory Ref Sheet'!H24)</f>
        <v>Agency</v>
      </c>
      <c r="I23" s="175">
        <f>IF('Inventory Ref Sheet'!I24=0, " ", 'Inventory Ref Sheet'!I24)</f>
        <v>2008</v>
      </c>
      <c r="J23" s="175" t="str">
        <f>IF('Inventory Ref Sheet'!J24=0, " ", 'Inventory Ref Sheet'!J24)</f>
        <v xml:space="preserve"> </v>
      </c>
      <c r="K23" s="176">
        <f>IF('Inventory Ref Sheet'!K24=0, " ", 'Inventory Ref Sheet'!K24)</f>
        <v>56420</v>
      </c>
      <c r="L23" s="177">
        <f>IF('Inventory Ref Sheet'!L24=0, " ", 'Inventory Ref Sheet'!L24)</f>
        <v>175000</v>
      </c>
    </row>
    <row r="24" spans="1:12" ht="21.75" thickBot="1" x14ac:dyDescent="0.4">
      <c r="A24" s="175" t="str">
        <f>IF('Inventory Ref Sheet'!A25=0, " ", 'Inventory Ref Sheet'!A25)</f>
        <v>RevenueVehicles</v>
      </c>
      <c r="B24" s="175" t="str">
        <f>IF('Inventory Ref Sheet'!B25=0, " ", 'Inventory Ref Sheet'!B25)</f>
        <v>CU - Cutaway Bus</v>
      </c>
      <c r="C24" s="175" t="str">
        <f>IF('Inventory Ref Sheet'!C25=0, " ", 'Inventory Ref Sheet'!C25)</f>
        <v>#126 Cutaway Bus</v>
      </c>
      <c r="D24" s="175" t="str">
        <f>IF('Inventory Ref Sheet'!D25=0, " ", 'Inventory Ref Sheet'!D25)</f>
        <v>2008 GMC Glaval</v>
      </c>
      <c r="E24" s="175" t="str">
        <f>IF('Inventory Ref Sheet'!E25=0, " ", 'Inventory Ref Sheet'!E25)</f>
        <v>Titan</v>
      </c>
      <c r="F24" s="175">
        <f>IF('Inventory Ref Sheet'!F25=0, " ", 'Inventory Ref Sheet'!F25)</f>
        <v>1</v>
      </c>
      <c r="G24" s="175" t="str">
        <f>IF('Inventory Ref Sheet'!G25=0, " ", 'Inventory Ref Sheet'!G25)</f>
        <v>1GDE5V1G78F418074</v>
      </c>
      <c r="H24" s="175" t="str">
        <f>IF('Inventory Ref Sheet'!H25=0, " ", 'Inventory Ref Sheet'!H25)</f>
        <v>Agency</v>
      </c>
      <c r="I24" s="175">
        <f>IF('Inventory Ref Sheet'!I25=0, " ", 'Inventory Ref Sheet'!I25)</f>
        <v>2008</v>
      </c>
      <c r="J24" s="175" t="str">
        <f>IF('Inventory Ref Sheet'!J25=0, " ", 'Inventory Ref Sheet'!J25)</f>
        <v xml:space="preserve"> </v>
      </c>
      <c r="K24" s="176">
        <f>IF('Inventory Ref Sheet'!K25=0, " ", 'Inventory Ref Sheet'!K25)</f>
        <v>65023</v>
      </c>
      <c r="L24" s="177">
        <f>IF('Inventory Ref Sheet'!L25=0, " ", 'Inventory Ref Sheet'!L25)</f>
        <v>175000</v>
      </c>
    </row>
    <row r="25" spans="1:12" ht="21.75" thickBot="1" x14ac:dyDescent="0.4">
      <c r="A25" s="175" t="str">
        <f>IF('Inventory Ref Sheet'!A26=0, " ", 'Inventory Ref Sheet'!A26)</f>
        <v>RevenueVehicles</v>
      </c>
      <c r="B25" s="175" t="str">
        <f>IF('Inventory Ref Sheet'!B26=0, " ", 'Inventory Ref Sheet'!B26)</f>
        <v>CU - Cutaway Bus</v>
      </c>
      <c r="C25" s="175" t="str">
        <f>IF('Inventory Ref Sheet'!C26=0, " ", 'Inventory Ref Sheet'!C26)</f>
        <v>#127 Cutaway Bus</v>
      </c>
      <c r="D25" s="175" t="str">
        <f>IF('Inventory Ref Sheet'!D26=0, " ", 'Inventory Ref Sheet'!D26)</f>
        <v>2009 GMC Glaval</v>
      </c>
      <c r="E25" s="175" t="str">
        <f>IF('Inventory Ref Sheet'!E26=0, " ", 'Inventory Ref Sheet'!E26)</f>
        <v>Titan</v>
      </c>
      <c r="F25" s="175">
        <f>IF('Inventory Ref Sheet'!F26=0, " ", 'Inventory Ref Sheet'!F26)</f>
        <v>1</v>
      </c>
      <c r="G25" s="175" t="str">
        <f>IF('Inventory Ref Sheet'!G26=0, " ", 'Inventory Ref Sheet'!G26)</f>
        <v>1GDE5V1G79F400935</v>
      </c>
      <c r="H25" s="175" t="str">
        <f>IF('Inventory Ref Sheet'!H26=0, " ", 'Inventory Ref Sheet'!H26)</f>
        <v>Agency</v>
      </c>
      <c r="I25" s="175">
        <f>IF('Inventory Ref Sheet'!I26=0, " ", 'Inventory Ref Sheet'!I26)</f>
        <v>2009</v>
      </c>
      <c r="J25" s="175" t="str">
        <f>IF('Inventory Ref Sheet'!J26=0, " ", 'Inventory Ref Sheet'!J26)</f>
        <v xml:space="preserve"> </v>
      </c>
      <c r="K25" s="176">
        <f>IF('Inventory Ref Sheet'!K26=0, " ", 'Inventory Ref Sheet'!K26)</f>
        <v>97701</v>
      </c>
      <c r="L25" s="177">
        <f>IF('Inventory Ref Sheet'!L26=0, " ", 'Inventory Ref Sheet'!L26)</f>
        <v>175000</v>
      </c>
    </row>
    <row r="26" spans="1:12" ht="21.75" thickBot="1" x14ac:dyDescent="0.4">
      <c r="A26" s="175" t="str">
        <f>IF('Inventory Ref Sheet'!A27=0, " ", 'Inventory Ref Sheet'!A27)</f>
        <v>RevenueVehicles</v>
      </c>
      <c r="B26" s="175" t="str">
        <f>IF('Inventory Ref Sheet'!B27=0, " ", 'Inventory Ref Sheet'!B27)</f>
        <v>CU - Cutaway Bus</v>
      </c>
      <c r="C26" s="175" t="str">
        <f>IF('Inventory Ref Sheet'!C27=0, " ", 'Inventory Ref Sheet'!C27)</f>
        <v>#128 Cutaway Bus</v>
      </c>
      <c r="D26" s="175" t="str">
        <f>IF('Inventory Ref Sheet'!D27=0, " ", 'Inventory Ref Sheet'!D27)</f>
        <v>2009 GMC Glaval</v>
      </c>
      <c r="E26" s="175" t="str">
        <f>IF('Inventory Ref Sheet'!E27=0, " ", 'Inventory Ref Sheet'!E27)</f>
        <v>Titan</v>
      </c>
      <c r="F26" s="175">
        <f>IF('Inventory Ref Sheet'!F27=0, " ", 'Inventory Ref Sheet'!F27)</f>
        <v>1</v>
      </c>
      <c r="G26" s="175" t="str">
        <f>IF('Inventory Ref Sheet'!G27=0, " ", 'Inventory Ref Sheet'!G27)</f>
        <v>1GDE5V1G09F400940</v>
      </c>
      <c r="H26" s="175" t="str">
        <f>IF('Inventory Ref Sheet'!H27=0, " ", 'Inventory Ref Sheet'!H27)</f>
        <v>Agency</v>
      </c>
      <c r="I26" s="175">
        <f>IF('Inventory Ref Sheet'!I27=0, " ", 'Inventory Ref Sheet'!I27)</f>
        <v>2009</v>
      </c>
      <c r="J26" s="175" t="str">
        <f>IF('Inventory Ref Sheet'!J27=0, " ", 'Inventory Ref Sheet'!J27)</f>
        <v xml:space="preserve"> </v>
      </c>
      <c r="K26" s="176">
        <f>IF('Inventory Ref Sheet'!K27=0, " ", 'Inventory Ref Sheet'!K27)</f>
        <v>106462</v>
      </c>
      <c r="L26" s="177">
        <f>IF('Inventory Ref Sheet'!L27=0, " ", 'Inventory Ref Sheet'!L27)</f>
        <v>175000</v>
      </c>
    </row>
    <row r="27" spans="1:12" ht="21.75" thickBot="1" x14ac:dyDescent="0.4">
      <c r="A27" s="175" t="str">
        <f>IF('Inventory Ref Sheet'!A28=0, " ", 'Inventory Ref Sheet'!A28)</f>
        <v>RevenueVehicles</v>
      </c>
      <c r="B27" s="175" t="str">
        <f>IF('Inventory Ref Sheet'!B28=0, " ", 'Inventory Ref Sheet'!B28)</f>
        <v>CU - Cutaway Bus</v>
      </c>
      <c r="C27" s="175" t="str">
        <f>IF('Inventory Ref Sheet'!C28=0, " ", 'Inventory Ref Sheet'!C28)</f>
        <v>#129 Cutaway Bus</v>
      </c>
      <c r="D27" s="175" t="str">
        <f>IF('Inventory Ref Sheet'!D28=0, " ", 'Inventory Ref Sheet'!D28)</f>
        <v>2009 GMC Glaval</v>
      </c>
      <c r="E27" s="175" t="str">
        <f>IF('Inventory Ref Sheet'!E28=0, " ", 'Inventory Ref Sheet'!E28)</f>
        <v>Titan</v>
      </c>
      <c r="F27" s="175">
        <f>IF('Inventory Ref Sheet'!F28=0, " ", 'Inventory Ref Sheet'!F28)</f>
        <v>1</v>
      </c>
      <c r="G27" s="175" t="str">
        <f>IF('Inventory Ref Sheet'!G28=0, " ", 'Inventory Ref Sheet'!G28)</f>
        <v>1GDE5V1G59F401257</v>
      </c>
      <c r="H27" s="175" t="str">
        <f>IF('Inventory Ref Sheet'!H28=0, " ", 'Inventory Ref Sheet'!H28)</f>
        <v>Agency</v>
      </c>
      <c r="I27" s="175">
        <f>IF('Inventory Ref Sheet'!I28=0, " ", 'Inventory Ref Sheet'!I28)</f>
        <v>2009</v>
      </c>
      <c r="J27" s="175" t="str">
        <f>IF('Inventory Ref Sheet'!J28=0, " ", 'Inventory Ref Sheet'!J28)</f>
        <v xml:space="preserve"> </v>
      </c>
      <c r="K27" s="176">
        <f>IF('Inventory Ref Sheet'!K28=0, " ", 'Inventory Ref Sheet'!K28)</f>
        <v>90746</v>
      </c>
      <c r="L27" s="177">
        <f>IF('Inventory Ref Sheet'!L28=0, " ", 'Inventory Ref Sheet'!L28)</f>
        <v>175000</v>
      </c>
    </row>
    <row r="28" spans="1:12" ht="21.75" thickBot="1" x14ac:dyDescent="0.4">
      <c r="A28" s="175" t="str">
        <f>IF('Inventory Ref Sheet'!A29=0, " ", 'Inventory Ref Sheet'!A29)</f>
        <v>RevenueVehicles</v>
      </c>
      <c r="B28" s="175" t="str">
        <f>IF('Inventory Ref Sheet'!B29=0, " ", 'Inventory Ref Sheet'!B29)</f>
        <v>CU - Cutaway Bus</v>
      </c>
      <c r="C28" s="175" t="str">
        <f>IF('Inventory Ref Sheet'!C29=0, " ", 'Inventory Ref Sheet'!C29)</f>
        <v>#130 Cutaway Bus</v>
      </c>
      <c r="D28" s="175" t="str">
        <f>IF('Inventory Ref Sheet'!D29=0, " ", 'Inventory Ref Sheet'!D29)</f>
        <v>2009 GMC Glaval</v>
      </c>
      <c r="E28" s="175" t="str">
        <f>IF('Inventory Ref Sheet'!E29=0, " ", 'Inventory Ref Sheet'!E29)</f>
        <v>Titan</v>
      </c>
      <c r="F28" s="175">
        <f>IF('Inventory Ref Sheet'!F29=0, " ", 'Inventory Ref Sheet'!F29)</f>
        <v>1</v>
      </c>
      <c r="G28" s="175" t="str">
        <f>IF('Inventory Ref Sheet'!G29=0, " ", 'Inventory Ref Sheet'!G29)</f>
        <v>1GDE5V1G79F401955</v>
      </c>
      <c r="H28" s="175" t="str">
        <f>IF('Inventory Ref Sheet'!H29=0, " ", 'Inventory Ref Sheet'!H29)</f>
        <v>Agency</v>
      </c>
      <c r="I28" s="175">
        <f>IF('Inventory Ref Sheet'!I29=0, " ", 'Inventory Ref Sheet'!I29)</f>
        <v>2009</v>
      </c>
      <c r="J28" s="175" t="str">
        <f>IF('Inventory Ref Sheet'!J29=0, " ", 'Inventory Ref Sheet'!J29)</f>
        <v xml:space="preserve"> </v>
      </c>
      <c r="K28" s="176">
        <f>IF('Inventory Ref Sheet'!K29=0, " ", 'Inventory Ref Sheet'!K29)</f>
        <v>81127</v>
      </c>
      <c r="L28" s="177">
        <f>IF('Inventory Ref Sheet'!L29=0, " ", 'Inventory Ref Sheet'!L29)</f>
        <v>175000</v>
      </c>
    </row>
    <row r="29" spans="1:12" ht="21.75" thickBot="1" x14ac:dyDescent="0.4">
      <c r="A29" s="175" t="str">
        <f>IF('Inventory Ref Sheet'!A30=0, " ", 'Inventory Ref Sheet'!A30)</f>
        <v>RevenueVehicles</v>
      </c>
      <c r="B29" s="175" t="str">
        <f>IF('Inventory Ref Sheet'!B30=0, " ", 'Inventory Ref Sheet'!B30)</f>
        <v>CU - Cutaway Bus</v>
      </c>
      <c r="C29" s="175" t="str">
        <f>IF('Inventory Ref Sheet'!C30=0, " ", 'Inventory Ref Sheet'!C30)</f>
        <v>#131 Cutaway Bus</v>
      </c>
      <c r="D29" s="175" t="str">
        <f>IF('Inventory Ref Sheet'!D30=0, " ", 'Inventory Ref Sheet'!D30)</f>
        <v>2009 GMC Glaval</v>
      </c>
      <c r="E29" s="175" t="str">
        <f>IF('Inventory Ref Sheet'!E30=0, " ", 'Inventory Ref Sheet'!E30)</f>
        <v>Titan</v>
      </c>
      <c r="F29" s="175">
        <f>IF('Inventory Ref Sheet'!F30=0, " ", 'Inventory Ref Sheet'!F30)</f>
        <v>1</v>
      </c>
      <c r="G29" s="175" t="str">
        <f>IF('Inventory Ref Sheet'!G30=0, " ", 'Inventory Ref Sheet'!G30)</f>
        <v>1GDE5V1G49F402156</v>
      </c>
      <c r="H29" s="175" t="str">
        <f>IF('Inventory Ref Sheet'!H30=0, " ", 'Inventory Ref Sheet'!H30)</f>
        <v>Agency</v>
      </c>
      <c r="I29" s="175">
        <f>IF('Inventory Ref Sheet'!I30=0, " ", 'Inventory Ref Sheet'!I30)</f>
        <v>2009</v>
      </c>
      <c r="J29" s="175" t="str">
        <f>IF('Inventory Ref Sheet'!J30=0, " ", 'Inventory Ref Sheet'!J30)</f>
        <v xml:space="preserve"> </v>
      </c>
      <c r="K29" s="176">
        <f>IF('Inventory Ref Sheet'!K30=0, " ", 'Inventory Ref Sheet'!K30)</f>
        <v>110258</v>
      </c>
      <c r="L29" s="177">
        <f>IF('Inventory Ref Sheet'!L30=0, " ", 'Inventory Ref Sheet'!L30)</f>
        <v>175000</v>
      </c>
    </row>
    <row r="30" spans="1:12" ht="21.75" thickBot="1" x14ac:dyDescent="0.4">
      <c r="A30" s="175" t="str">
        <f>IF('Inventory Ref Sheet'!A31=0, " ", 'Inventory Ref Sheet'!A31)</f>
        <v>RevenueVehicles</v>
      </c>
      <c r="B30" s="175" t="str">
        <f>IF('Inventory Ref Sheet'!B31=0, " ", 'Inventory Ref Sheet'!B31)</f>
        <v>CU - Cutaway Bus</v>
      </c>
      <c r="C30" s="175" t="str">
        <f>IF('Inventory Ref Sheet'!C31=0, " ", 'Inventory Ref Sheet'!C31)</f>
        <v>#132 Cutaway Bus</v>
      </c>
      <c r="D30" s="175" t="str">
        <f>IF('Inventory Ref Sheet'!D31=0, " ", 'Inventory Ref Sheet'!D31)</f>
        <v>2009 GMC Glaval</v>
      </c>
      <c r="E30" s="175" t="str">
        <f>IF('Inventory Ref Sheet'!E31=0, " ", 'Inventory Ref Sheet'!E31)</f>
        <v>Titan</v>
      </c>
      <c r="F30" s="175">
        <f>IF('Inventory Ref Sheet'!F31=0, " ", 'Inventory Ref Sheet'!F31)</f>
        <v>1</v>
      </c>
      <c r="G30" s="175" t="str">
        <f>IF('Inventory Ref Sheet'!G31=0, " ", 'Inventory Ref Sheet'!G31)</f>
        <v>1GDE5V1G69F402272</v>
      </c>
      <c r="H30" s="175" t="str">
        <f>IF('Inventory Ref Sheet'!H31=0, " ", 'Inventory Ref Sheet'!H31)</f>
        <v>Agency</v>
      </c>
      <c r="I30" s="175">
        <f>IF('Inventory Ref Sheet'!I31=0, " ", 'Inventory Ref Sheet'!I31)</f>
        <v>2009</v>
      </c>
      <c r="J30" s="175" t="str">
        <f>IF('Inventory Ref Sheet'!J31=0, " ", 'Inventory Ref Sheet'!J31)</f>
        <v xml:space="preserve"> </v>
      </c>
      <c r="K30" s="176">
        <f>IF('Inventory Ref Sheet'!K31=0, " ", 'Inventory Ref Sheet'!K31)</f>
        <v>113498</v>
      </c>
      <c r="L30" s="177">
        <f>IF('Inventory Ref Sheet'!L31=0, " ", 'Inventory Ref Sheet'!L31)</f>
        <v>175000</v>
      </c>
    </row>
    <row r="31" spans="1:12" ht="21.75" thickBot="1" x14ac:dyDescent="0.4">
      <c r="A31" s="175" t="str">
        <f>IF('Inventory Ref Sheet'!A32=0, " ", 'Inventory Ref Sheet'!A32)</f>
        <v>RevenueVehicles</v>
      </c>
      <c r="B31" s="175" t="str">
        <f>IF('Inventory Ref Sheet'!B32=0, " ", 'Inventory Ref Sheet'!B32)</f>
        <v>CU - Cutaway Bus</v>
      </c>
      <c r="C31" s="175" t="str">
        <f>IF('Inventory Ref Sheet'!C32=0, " ", 'Inventory Ref Sheet'!C32)</f>
        <v>#133 Cutaway Bus</v>
      </c>
      <c r="D31" s="175" t="str">
        <f>IF('Inventory Ref Sheet'!D32=0, " ", 'Inventory Ref Sheet'!D32)</f>
        <v>2009 GMC Glaval</v>
      </c>
      <c r="E31" s="175" t="str">
        <f>IF('Inventory Ref Sheet'!E32=0, " ", 'Inventory Ref Sheet'!E32)</f>
        <v>Titan</v>
      </c>
      <c r="F31" s="175">
        <f>IF('Inventory Ref Sheet'!F32=0, " ", 'Inventory Ref Sheet'!F32)</f>
        <v>1</v>
      </c>
      <c r="G31" s="175" t="str">
        <f>IF('Inventory Ref Sheet'!G32=0, " ", 'Inventory Ref Sheet'!G32)</f>
        <v>1GDE5V1G29F402124</v>
      </c>
      <c r="H31" s="175" t="str">
        <f>IF('Inventory Ref Sheet'!H32=0, " ", 'Inventory Ref Sheet'!H32)</f>
        <v>Agency</v>
      </c>
      <c r="I31" s="175">
        <f>IF('Inventory Ref Sheet'!I32=0, " ", 'Inventory Ref Sheet'!I32)</f>
        <v>2009</v>
      </c>
      <c r="J31" s="175" t="str">
        <f>IF('Inventory Ref Sheet'!J32=0, " ", 'Inventory Ref Sheet'!J32)</f>
        <v xml:space="preserve"> </v>
      </c>
      <c r="K31" s="176">
        <f>IF('Inventory Ref Sheet'!K32=0, " ", 'Inventory Ref Sheet'!K32)</f>
        <v>88955</v>
      </c>
      <c r="L31" s="177">
        <f>IF('Inventory Ref Sheet'!L32=0, " ", 'Inventory Ref Sheet'!L32)</f>
        <v>175000</v>
      </c>
    </row>
    <row r="32" spans="1:12" ht="21.75" thickBot="1" x14ac:dyDescent="0.4">
      <c r="A32" s="175" t="str">
        <f>IF('Inventory Ref Sheet'!A33=0, " ", 'Inventory Ref Sheet'!A33)</f>
        <v>RevenueVehicles</v>
      </c>
      <c r="B32" s="175" t="str">
        <f>IF('Inventory Ref Sheet'!B33=0, " ", 'Inventory Ref Sheet'!B33)</f>
        <v>CU - Cutaway Bus</v>
      </c>
      <c r="C32" s="175" t="str">
        <f>IF('Inventory Ref Sheet'!C33=0, " ", 'Inventory Ref Sheet'!C33)</f>
        <v>#134 Cutaway Bus</v>
      </c>
      <c r="D32" s="175" t="str">
        <f>IF('Inventory Ref Sheet'!D33=0, " ", 'Inventory Ref Sheet'!D33)</f>
        <v>2009 GMC Glaval</v>
      </c>
      <c r="E32" s="175" t="str">
        <f>IF('Inventory Ref Sheet'!E33=0, " ", 'Inventory Ref Sheet'!E33)</f>
        <v>Titan</v>
      </c>
      <c r="F32" s="175">
        <f>IF('Inventory Ref Sheet'!F33=0, " ", 'Inventory Ref Sheet'!F33)</f>
        <v>1</v>
      </c>
      <c r="G32" s="175" t="str">
        <f>IF('Inventory Ref Sheet'!G33=0, " ", 'Inventory Ref Sheet'!G33)</f>
        <v>1GDE5V1G49F402447</v>
      </c>
      <c r="H32" s="175" t="str">
        <f>IF('Inventory Ref Sheet'!H33=0, " ", 'Inventory Ref Sheet'!H33)</f>
        <v>Agency</v>
      </c>
      <c r="I32" s="175">
        <f>IF('Inventory Ref Sheet'!I33=0, " ", 'Inventory Ref Sheet'!I33)</f>
        <v>2009</v>
      </c>
      <c r="J32" s="175" t="str">
        <f>IF('Inventory Ref Sheet'!J33=0, " ", 'Inventory Ref Sheet'!J33)</f>
        <v xml:space="preserve"> </v>
      </c>
      <c r="K32" s="176">
        <f>IF('Inventory Ref Sheet'!K33=0, " ", 'Inventory Ref Sheet'!K33)</f>
        <v>115736</v>
      </c>
      <c r="L32" s="177">
        <f>IF('Inventory Ref Sheet'!L33=0, " ", 'Inventory Ref Sheet'!L33)</f>
        <v>175000</v>
      </c>
    </row>
    <row r="33" spans="1:12" ht="21.75" thickBot="1" x14ac:dyDescent="0.4">
      <c r="A33" s="175" t="str">
        <f>IF('Inventory Ref Sheet'!A34=0, " ", 'Inventory Ref Sheet'!A34)</f>
        <v>RevenueVehicles</v>
      </c>
      <c r="B33" s="175" t="str">
        <f>IF('Inventory Ref Sheet'!B34=0, " ", 'Inventory Ref Sheet'!B34)</f>
        <v>CU - Cutaway Bus</v>
      </c>
      <c r="C33" s="175" t="str">
        <f>IF('Inventory Ref Sheet'!C34=0, " ", 'Inventory Ref Sheet'!C34)</f>
        <v>#135 Cutaway Bus</v>
      </c>
      <c r="D33" s="175" t="str">
        <f>IF('Inventory Ref Sheet'!D34=0, " ", 'Inventory Ref Sheet'!D34)</f>
        <v>2009 GMC Glaval</v>
      </c>
      <c r="E33" s="175" t="str">
        <f>IF('Inventory Ref Sheet'!E34=0, " ", 'Inventory Ref Sheet'!E34)</f>
        <v>Titan</v>
      </c>
      <c r="F33" s="175">
        <f>IF('Inventory Ref Sheet'!F34=0, " ", 'Inventory Ref Sheet'!F34)</f>
        <v>1</v>
      </c>
      <c r="G33" s="175" t="str">
        <f>IF('Inventory Ref Sheet'!G34=0, " ", 'Inventory Ref Sheet'!G34)</f>
        <v>1GDE5V1G09F402171</v>
      </c>
      <c r="H33" s="175" t="str">
        <f>IF('Inventory Ref Sheet'!H34=0, " ", 'Inventory Ref Sheet'!H34)</f>
        <v>Agency</v>
      </c>
      <c r="I33" s="175">
        <f>IF('Inventory Ref Sheet'!I34=0, " ", 'Inventory Ref Sheet'!I34)</f>
        <v>2009</v>
      </c>
      <c r="J33" s="175" t="str">
        <f>IF('Inventory Ref Sheet'!J34=0, " ", 'Inventory Ref Sheet'!J34)</f>
        <v xml:space="preserve"> </v>
      </c>
      <c r="K33" s="176">
        <f>IF('Inventory Ref Sheet'!K34=0, " ", 'Inventory Ref Sheet'!K34)</f>
        <v>77043</v>
      </c>
      <c r="L33" s="177">
        <f>IF('Inventory Ref Sheet'!L34=0, " ", 'Inventory Ref Sheet'!L34)</f>
        <v>175000</v>
      </c>
    </row>
    <row r="34" spans="1:12" ht="21.75" thickBot="1" x14ac:dyDescent="0.4">
      <c r="A34" s="175" t="str">
        <f>IF('Inventory Ref Sheet'!A35=0, " ", 'Inventory Ref Sheet'!A35)</f>
        <v>RevenueVehicles</v>
      </c>
      <c r="B34" s="175" t="str">
        <f>IF('Inventory Ref Sheet'!B35=0, " ", 'Inventory Ref Sheet'!B35)</f>
        <v>CU - Cutaway Bus</v>
      </c>
      <c r="C34" s="175" t="str">
        <f>IF('Inventory Ref Sheet'!C35=0, " ", 'Inventory Ref Sheet'!C35)</f>
        <v>#136 Cutaway Bus</v>
      </c>
      <c r="D34" s="175" t="str">
        <f>IF('Inventory Ref Sheet'!D35=0, " ", 'Inventory Ref Sheet'!D35)</f>
        <v>2009 GMC Glaval</v>
      </c>
      <c r="E34" s="175" t="str">
        <f>IF('Inventory Ref Sheet'!E35=0, " ", 'Inventory Ref Sheet'!E35)</f>
        <v>Titan</v>
      </c>
      <c r="F34" s="175">
        <f>IF('Inventory Ref Sheet'!F35=0, " ", 'Inventory Ref Sheet'!F35)</f>
        <v>1</v>
      </c>
      <c r="G34" s="175" t="str">
        <f>IF('Inventory Ref Sheet'!G35=0, " ", 'Inventory Ref Sheet'!G35)</f>
        <v>1GDE5V1G29F402365</v>
      </c>
      <c r="H34" s="175" t="str">
        <f>IF('Inventory Ref Sheet'!H35=0, " ", 'Inventory Ref Sheet'!H35)</f>
        <v>Agency</v>
      </c>
      <c r="I34" s="175">
        <f>IF('Inventory Ref Sheet'!I35=0, " ", 'Inventory Ref Sheet'!I35)</f>
        <v>2009</v>
      </c>
      <c r="J34" s="175" t="str">
        <f>IF('Inventory Ref Sheet'!J35=0, " ", 'Inventory Ref Sheet'!J35)</f>
        <v xml:space="preserve"> </v>
      </c>
      <c r="K34" s="176">
        <f>IF('Inventory Ref Sheet'!K35=0, " ", 'Inventory Ref Sheet'!K35)</f>
        <v>58742</v>
      </c>
      <c r="L34" s="177">
        <f>IF('Inventory Ref Sheet'!L35=0, " ", 'Inventory Ref Sheet'!L35)</f>
        <v>175000</v>
      </c>
    </row>
    <row r="35" spans="1:12" ht="21.75" thickBot="1" x14ac:dyDescent="0.4">
      <c r="A35" s="175" t="str">
        <f>IF('Inventory Ref Sheet'!A36=0, " ", 'Inventory Ref Sheet'!A36)</f>
        <v>RevenueVehicles</v>
      </c>
      <c r="B35" s="175" t="str">
        <f>IF('Inventory Ref Sheet'!B36=0, " ", 'Inventory Ref Sheet'!B36)</f>
        <v>CU - Cutaway Bus</v>
      </c>
      <c r="C35" s="175" t="str">
        <f>IF('Inventory Ref Sheet'!C36=0, " ", 'Inventory Ref Sheet'!C36)</f>
        <v>#137 Cutaway Bus</v>
      </c>
      <c r="D35" s="175" t="str">
        <f>IF('Inventory Ref Sheet'!D36=0, " ", 'Inventory Ref Sheet'!D36)</f>
        <v>2009 GMC Glaval</v>
      </c>
      <c r="E35" s="175" t="str">
        <f>IF('Inventory Ref Sheet'!E36=0, " ", 'Inventory Ref Sheet'!E36)</f>
        <v>Titan</v>
      </c>
      <c r="F35" s="175">
        <f>IF('Inventory Ref Sheet'!F36=0, " ", 'Inventory Ref Sheet'!F36)</f>
        <v>1</v>
      </c>
      <c r="G35" s="175" t="str">
        <f>IF('Inventory Ref Sheet'!G36=0, " ", 'Inventory Ref Sheet'!G36)</f>
        <v>1GDE5V1G69F402319</v>
      </c>
      <c r="H35" s="175" t="str">
        <f>IF('Inventory Ref Sheet'!H36=0, " ", 'Inventory Ref Sheet'!H36)</f>
        <v>Agency</v>
      </c>
      <c r="I35" s="175">
        <f>IF('Inventory Ref Sheet'!I36=0, " ", 'Inventory Ref Sheet'!I36)</f>
        <v>2009</v>
      </c>
      <c r="J35" s="175" t="str">
        <f>IF('Inventory Ref Sheet'!J36=0, " ", 'Inventory Ref Sheet'!J36)</f>
        <v xml:space="preserve"> </v>
      </c>
      <c r="K35" s="176">
        <f>IF('Inventory Ref Sheet'!K36=0, " ", 'Inventory Ref Sheet'!K36)</f>
        <v>59334</v>
      </c>
      <c r="L35" s="177">
        <f>IF('Inventory Ref Sheet'!L36=0, " ", 'Inventory Ref Sheet'!L36)</f>
        <v>175000</v>
      </c>
    </row>
    <row r="36" spans="1:12" ht="21.75" thickBot="1" x14ac:dyDescent="0.4">
      <c r="A36" s="175" t="str">
        <f>IF('Inventory Ref Sheet'!A37=0, " ", 'Inventory Ref Sheet'!A37)</f>
        <v>RevenueVehicles</v>
      </c>
      <c r="B36" s="175" t="str">
        <f>IF('Inventory Ref Sheet'!B37=0, " ", 'Inventory Ref Sheet'!B37)</f>
        <v>CU - Cutaway Bus</v>
      </c>
      <c r="C36" s="175" t="str">
        <f>IF('Inventory Ref Sheet'!C37=0, " ", 'Inventory Ref Sheet'!C37)</f>
        <v>#138 Cutaway Bus</v>
      </c>
      <c r="D36" s="175" t="str">
        <f>IF('Inventory Ref Sheet'!D37=0, " ", 'Inventory Ref Sheet'!D37)</f>
        <v>2009 GMC Glaval</v>
      </c>
      <c r="E36" s="175" t="str">
        <f>IF('Inventory Ref Sheet'!E37=0, " ", 'Inventory Ref Sheet'!E37)</f>
        <v>Titan</v>
      </c>
      <c r="F36" s="175">
        <f>IF('Inventory Ref Sheet'!F37=0, " ", 'Inventory Ref Sheet'!F37)</f>
        <v>1</v>
      </c>
      <c r="G36" s="175" t="str">
        <f>IF('Inventory Ref Sheet'!G37=0, " ", 'Inventory Ref Sheet'!G37)</f>
        <v>1GDE5V1G69F402658</v>
      </c>
      <c r="H36" s="175" t="str">
        <f>IF('Inventory Ref Sheet'!H37=0, " ", 'Inventory Ref Sheet'!H37)</f>
        <v>Agency</v>
      </c>
      <c r="I36" s="175">
        <f>IF('Inventory Ref Sheet'!I37=0, " ", 'Inventory Ref Sheet'!I37)</f>
        <v>2009</v>
      </c>
      <c r="J36" s="175" t="str">
        <f>IF('Inventory Ref Sheet'!J37=0, " ", 'Inventory Ref Sheet'!J37)</f>
        <v xml:space="preserve"> </v>
      </c>
      <c r="K36" s="176">
        <f>IF('Inventory Ref Sheet'!K37=0, " ", 'Inventory Ref Sheet'!K37)</f>
        <v>92330</v>
      </c>
      <c r="L36" s="177">
        <f>IF('Inventory Ref Sheet'!L37=0, " ", 'Inventory Ref Sheet'!L37)</f>
        <v>175000</v>
      </c>
    </row>
    <row r="37" spans="1:12" ht="21.75" thickBot="1" x14ac:dyDescent="0.4">
      <c r="A37" s="175" t="str">
        <f>IF('Inventory Ref Sheet'!A38=0, " ", 'Inventory Ref Sheet'!A38)</f>
        <v>RevenueVehicles</v>
      </c>
      <c r="B37" s="175" t="str">
        <f>IF('Inventory Ref Sheet'!B38=0, " ", 'Inventory Ref Sheet'!B38)</f>
        <v>CU - Cutaway Bus</v>
      </c>
      <c r="C37" s="175" t="str">
        <f>IF('Inventory Ref Sheet'!C38=0, " ", 'Inventory Ref Sheet'!C38)</f>
        <v>#139 Cutaway Bus</v>
      </c>
      <c r="D37" s="175" t="str">
        <f>IF('Inventory Ref Sheet'!D38=0, " ", 'Inventory Ref Sheet'!D38)</f>
        <v>2009 GMC Glaval</v>
      </c>
      <c r="E37" s="175" t="str">
        <f>IF('Inventory Ref Sheet'!E38=0, " ", 'Inventory Ref Sheet'!E38)</f>
        <v>Titan</v>
      </c>
      <c r="F37" s="175">
        <f>IF('Inventory Ref Sheet'!F38=0, " ", 'Inventory Ref Sheet'!F38)</f>
        <v>1</v>
      </c>
      <c r="G37" s="175" t="str">
        <f>IF('Inventory Ref Sheet'!G38=0, " ", 'Inventory Ref Sheet'!G38)</f>
        <v>1GDE5V1G59F402294</v>
      </c>
      <c r="H37" s="175" t="str">
        <f>IF('Inventory Ref Sheet'!H38=0, " ", 'Inventory Ref Sheet'!H38)</f>
        <v>Agency</v>
      </c>
      <c r="I37" s="175">
        <f>IF('Inventory Ref Sheet'!I38=0, " ", 'Inventory Ref Sheet'!I38)</f>
        <v>2009</v>
      </c>
      <c r="J37" s="175" t="str">
        <f>IF('Inventory Ref Sheet'!J38=0, " ", 'Inventory Ref Sheet'!J38)</f>
        <v xml:space="preserve"> </v>
      </c>
      <c r="K37" s="176">
        <f>IF('Inventory Ref Sheet'!K38=0, " ", 'Inventory Ref Sheet'!K38)</f>
        <v>76743</v>
      </c>
      <c r="L37" s="177">
        <f>IF('Inventory Ref Sheet'!L38=0, " ", 'Inventory Ref Sheet'!L38)</f>
        <v>175000</v>
      </c>
    </row>
    <row r="38" spans="1:12" ht="21.75" thickBot="1" x14ac:dyDescent="0.4">
      <c r="A38" s="175" t="str">
        <f>IF('Inventory Ref Sheet'!A39=0, " ", 'Inventory Ref Sheet'!A39)</f>
        <v>RevenueVehicles</v>
      </c>
      <c r="B38" s="175" t="str">
        <f>IF('Inventory Ref Sheet'!B39=0, " ", 'Inventory Ref Sheet'!B39)</f>
        <v>CU - Cutaway Bus</v>
      </c>
      <c r="C38" s="175" t="str">
        <f>IF('Inventory Ref Sheet'!C39=0, " ", 'Inventory Ref Sheet'!C39)</f>
        <v>#140 Cutaway Bus</v>
      </c>
      <c r="D38" s="175" t="str">
        <f>IF('Inventory Ref Sheet'!D39=0, " ", 'Inventory Ref Sheet'!D39)</f>
        <v>2009 GMC Glaval</v>
      </c>
      <c r="E38" s="175" t="str">
        <f>IF('Inventory Ref Sheet'!E39=0, " ", 'Inventory Ref Sheet'!E39)</f>
        <v>Titan</v>
      </c>
      <c r="F38" s="175">
        <f>IF('Inventory Ref Sheet'!F39=0, " ", 'Inventory Ref Sheet'!F39)</f>
        <v>1</v>
      </c>
      <c r="G38" s="175" t="str">
        <f>IF('Inventory Ref Sheet'!G39=0, " ", 'Inventory Ref Sheet'!G39)</f>
        <v>1GDE5V1G39F402407</v>
      </c>
      <c r="H38" s="175" t="str">
        <f>IF('Inventory Ref Sheet'!H39=0, " ", 'Inventory Ref Sheet'!H39)</f>
        <v>Agency</v>
      </c>
      <c r="I38" s="175">
        <f>IF('Inventory Ref Sheet'!I39=0, " ", 'Inventory Ref Sheet'!I39)</f>
        <v>2009</v>
      </c>
      <c r="J38" s="175" t="str">
        <f>IF('Inventory Ref Sheet'!J39=0, " ", 'Inventory Ref Sheet'!J39)</f>
        <v xml:space="preserve"> </v>
      </c>
      <c r="K38" s="176">
        <f>IF('Inventory Ref Sheet'!K39=0, " ", 'Inventory Ref Sheet'!K39)</f>
        <v>185420</v>
      </c>
      <c r="L38" s="177">
        <f>IF('Inventory Ref Sheet'!L39=0, " ", 'Inventory Ref Sheet'!L39)</f>
        <v>175000</v>
      </c>
    </row>
    <row r="39" spans="1:12" ht="21.75" thickBot="1" x14ac:dyDescent="0.4">
      <c r="A39" s="175" t="str">
        <f>IF('Inventory Ref Sheet'!A40=0, " ", 'Inventory Ref Sheet'!A40)</f>
        <v>RevenueVehicles</v>
      </c>
      <c r="B39" s="175" t="str">
        <f>IF('Inventory Ref Sheet'!B40=0, " ", 'Inventory Ref Sheet'!B40)</f>
        <v>CU - Cutaway Bus</v>
      </c>
      <c r="C39" s="175" t="str">
        <f>IF('Inventory Ref Sheet'!C40=0, " ", 'Inventory Ref Sheet'!C40)</f>
        <v>#141 Cutaway Bus</v>
      </c>
      <c r="D39" s="175" t="str">
        <f>IF('Inventory Ref Sheet'!D40=0, " ", 'Inventory Ref Sheet'!D40)</f>
        <v>2009 GMC Glaval</v>
      </c>
      <c r="E39" s="175" t="str">
        <f>IF('Inventory Ref Sheet'!E40=0, " ", 'Inventory Ref Sheet'!E40)</f>
        <v>Titan</v>
      </c>
      <c r="F39" s="175">
        <f>IF('Inventory Ref Sheet'!F40=0, " ", 'Inventory Ref Sheet'!F40)</f>
        <v>1</v>
      </c>
      <c r="G39" s="175" t="str">
        <f>IF('Inventory Ref Sheet'!G40=0, " ", 'Inventory Ref Sheet'!G40)</f>
        <v>1GDE5V1G89F402466</v>
      </c>
      <c r="H39" s="175" t="str">
        <f>IF('Inventory Ref Sheet'!H40=0, " ", 'Inventory Ref Sheet'!H40)</f>
        <v>Agency</v>
      </c>
      <c r="I39" s="175">
        <f>IF('Inventory Ref Sheet'!I40=0, " ", 'Inventory Ref Sheet'!I40)</f>
        <v>2009</v>
      </c>
      <c r="J39" s="175" t="str">
        <f>IF('Inventory Ref Sheet'!J40=0, " ", 'Inventory Ref Sheet'!J40)</f>
        <v xml:space="preserve"> </v>
      </c>
      <c r="K39" s="176">
        <f>IF('Inventory Ref Sheet'!K40=0, " ", 'Inventory Ref Sheet'!K40)</f>
        <v>98905</v>
      </c>
      <c r="L39" s="177">
        <f>IF('Inventory Ref Sheet'!L40=0, " ", 'Inventory Ref Sheet'!L40)</f>
        <v>175000</v>
      </c>
    </row>
    <row r="40" spans="1:12" ht="42.75" thickBot="1" x14ac:dyDescent="0.4">
      <c r="A40" s="175" t="str">
        <f>IF('Inventory Ref Sheet'!A41=0, " ", 'Inventory Ref Sheet'!A41)</f>
        <v>RevenueVehicles</v>
      </c>
      <c r="B40" s="175" t="str">
        <f>IF('Inventory Ref Sheet'!B41=0, " ", 'Inventory Ref Sheet'!B41)</f>
        <v>MV - Mini-van</v>
      </c>
      <c r="C40" s="175" t="str">
        <f>IF('Inventory Ref Sheet'!C41=0, " ", 'Inventory Ref Sheet'!C41)</f>
        <v>#142 Minivan</v>
      </c>
      <c r="D40" s="175" t="str">
        <f>IF('Inventory Ref Sheet'!D41=0, " ", 'Inventory Ref Sheet'!D41)</f>
        <v>2009 Chevy</v>
      </c>
      <c r="E40" s="175" t="str">
        <f>IF('Inventory Ref Sheet'!E41=0, " ", 'Inventory Ref Sheet'!E41)</f>
        <v>Small Transit</v>
      </c>
      <c r="F40" s="175">
        <f>IF('Inventory Ref Sheet'!F41=0, " ", 'Inventory Ref Sheet'!F41)</f>
        <v>1</v>
      </c>
      <c r="G40" s="175" t="str">
        <f>IF('Inventory Ref Sheet'!G41=0, " ", 'Inventory Ref Sheet'!G41)</f>
        <v>1GBDV13W58D211132</v>
      </c>
      <c r="H40" s="175" t="str">
        <f>IF('Inventory Ref Sheet'!H41=0, " ", 'Inventory Ref Sheet'!H41)</f>
        <v>Agency</v>
      </c>
      <c r="I40" s="175">
        <f>IF('Inventory Ref Sheet'!I41=0, " ", 'Inventory Ref Sheet'!I41)</f>
        <v>2009</v>
      </c>
      <c r="J40" s="175" t="str">
        <f>IF('Inventory Ref Sheet'!J41=0, " ", 'Inventory Ref Sheet'!J41)</f>
        <v xml:space="preserve"> </v>
      </c>
      <c r="K40" s="176">
        <f>IF('Inventory Ref Sheet'!K41=0, " ", 'Inventory Ref Sheet'!K41)</f>
        <v>114379</v>
      </c>
      <c r="L40" s="177">
        <f>IF('Inventory Ref Sheet'!L41=0, " ", 'Inventory Ref Sheet'!L41)</f>
        <v>60000</v>
      </c>
    </row>
    <row r="41" spans="1:12" ht="42.75" thickBot="1" x14ac:dyDescent="0.4">
      <c r="A41" s="175" t="str">
        <f>IF('Inventory Ref Sheet'!A42=0, " ", 'Inventory Ref Sheet'!A42)</f>
        <v>RevenueVehicles</v>
      </c>
      <c r="B41" s="175" t="str">
        <f>IF('Inventory Ref Sheet'!B42=0, " ", 'Inventory Ref Sheet'!B42)</f>
        <v>MV - Mini-van</v>
      </c>
      <c r="C41" s="175" t="str">
        <f>IF('Inventory Ref Sheet'!C42=0, " ", 'Inventory Ref Sheet'!C42)</f>
        <v>#143 Minivan</v>
      </c>
      <c r="D41" s="175" t="str">
        <f>IF('Inventory Ref Sheet'!D42=0, " ", 'Inventory Ref Sheet'!D42)</f>
        <v>2009 Chevy</v>
      </c>
      <c r="E41" s="175" t="str">
        <f>IF('Inventory Ref Sheet'!E42=0, " ", 'Inventory Ref Sheet'!E42)</f>
        <v>Small Transit</v>
      </c>
      <c r="F41" s="175">
        <f>IF('Inventory Ref Sheet'!F42=0, " ", 'Inventory Ref Sheet'!F42)</f>
        <v>1</v>
      </c>
      <c r="G41" s="175" t="str">
        <f>IF('Inventory Ref Sheet'!G42=0, " ", 'Inventory Ref Sheet'!G42)</f>
        <v>1GBDV13WX8D210770</v>
      </c>
      <c r="H41" s="175" t="str">
        <f>IF('Inventory Ref Sheet'!H42=0, " ", 'Inventory Ref Sheet'!H42)</f>
        <v>Agency</v>
      </c>
      <c r="I41" s="175">
        <f>IF('Inventory Ref Sheet'!I42=0, " ", 'Inventory Ref Sheet'!I42)</f>
        <v>2009</v>
      </c>
      <c r="J41" s="175" t="str">
        <f>IF('Inventory Ref Sheet'!J42=0, " ", 'Inventory Ref Sheet'!J42)</f>
        <v xml:space="preserve"> </v>
      </c>
      <c r="K41" s="176">
        <f>IF('Inventory Ref Sheet'!K42=0, " ", 'Inventory Ref Sheet'!K42)</f>
        <v>112103</v>
      </c>
      <c r="L41" s="177">
        <f>IF('Inventory Ref Sheet'!L42=0, " ", 'Inventory Ref Sheet'!L42)</f>
        <v>60000</v>
      </c>
    </row>
    <row r="42" spans="1:12" ht="42.75" thickBot="1" x14ac:dyDescent="0.4">
      <c r="A42" s="175" t="str">
        <f>IF('Inventory Ref Sheet'!A43=0, " ", 'Inventory Ref Sheet'!A43)</f>
        <v>RevenueVehicles</v>
      </c>
      <c r="B42" s="175" t="str">
        <f>IF('Inventory Ref Sheet'!B43=0, " ", 'Inventory Ref Sheet'!B43)</f>
        <v>MV - Mini-van</v>
      </c>
      <c r="C42" s="175" t="str">
        <f>IF('Inventory Ref Sheet'!C43=0, " ", 'Inventory Ref Sheet'!C43)</f>
        <v>#144 Minivan</v>
      </c>
      <c r="D42" s="175" t="str">
        <f>IF('Inventory Ref Sheet'!D43=0, " ", 'Inventory Ref Sheet'!D43)</f>
        <v>2009 Chevy</v>
      </c>
      <c r="E42" s="175" t="str">
        <f>IF('Inventory Ref Sheet'!E43=0, " ", 'Inventory Ref Sheet'!E43)</f>
        <v>Uplander</v>
      </c>
      <c r="F42" s="175">
        <f>IF('Inventory Ref Sheet'!F43=0, " ", 'Inventory Ref Sheet'!F43)</f>
        <v>1</v>
      </c>
      <c r="G42" s="175" t="str">
        <f>IF('Inventory Ref Sheet'!G43=0, " ", 'Inventory Ref Sheet'!G43)</f>
        <v>1GBDV13W48D211817</v>
      </c>
      <c r="H42" s="175" t="str">
        <f>IF('Inventory Ref Sheet'!H43=0, " ", 'Inventory Ref Sheet'!H43)</f>
        <v>Agency</v>
      </c>
      <c r="I42" s="175">
        <f>IF('Inventory Ref Sheet'!I43=0, " ", 'Inventory Ref Sheet'!I43)</f>
        <v>2009</v>
      </c>
      <c r="J42" s="175" t="str">
        <f>IF('Inventory Ref Sheet'!J43=0, " ", 'Inventory Ref Sheet'!J43)</f>
        <v xml:space="preserve"> </v>
      </c>
      <c r="K42" s="176">
        <f>IF('Inventory Ref Sheet'!K43=0, " ", 'Inventory Ref Sheet'!K43)</f>
        <v>116088</v>
      </c>
      <c r="L42" s="177">
        <f>IF('Inventory Ref Sheet'!L43=0, " ", 'Inventory Ref Sheet'!L43)</f>
        <v>60000</v>
      </c>
    </row>
    <row r="43" spans="1:12" ht="42.75" thickBot="1" x14ac:dyDescent="0.4">
      <c r="A43" s="175" t="str">
        <f>IF('Inventory Ref Sheet'!A44=0, " ", 'Inventory Ref Sheet'!A44)</f>
        <v>RevenueVehicles</v>
      </c>
      <c r="B43" s="175" t="str">
        <f>IF('Inventory Ref Sheet'!B44=0, " ", 'Inventory Ref Sheet'!B44)</f>
        <v>MV - Mini-van</v>
      </c>
      <c r="C43" s="175" t="str">
        <f>IF('Inventory Ref Sheet'!C44=0, " ", 'Inventory Ref Sheet'!C44)</f>
        <v>#145 Minivan</v>
      </c>
      <c r="D43" s="175" t="str">
        <f>IF('Inventory Ref Sheet'!D44=0, " ", 'Inventory Ref Sheet'!D44)</f>
        <v>2009 Chevy</v>
      </c>
      <c r="E43" s="175" t="str">
        <f>IF('Inventory Ref Sheet'!E44=0, " ", 'Inventory Ref Sheet'!E44)</f>
        <v>Uplander</v>
      </c>
      <c r="F43" s="175">
        <f>IF('Inventory Ref Sheet'!F44=0, " ", 'Inventory Ref Sheet'!F44)</f>
        <v>1</v>
      </c>
      <c r="G43" s="175" t="str">
        <f>IF('Inventory Ref Sheet'!G44=0, " ", 'Inventory Ref Sheet'!G44)</f>
        <v>1GBDV13W08D211877</v>
      </c>
      <c r="H43" s="175" t="str">
        <f>IF('Inventory Ref Sheet'!H44=0, " ", 'Inventory Ref Sheet'!H44)</f>
        <v>Agency</v>
      </c>
      <c r="I43" s="175">
        <f>IF('Inventory Ref Sheet'!I44=0, " ", 'Inventory Ref Sheet'!I44)</f>
        <v>2009</v>
      </c>
      <c r="J43" s="175" t="str">
        <f>IF('Inventory Ref Sheet'!J44=0, " ", 'Inventory Ref Sheet'!J44)</f>
        <v xml:space="preserve"> </v>
      </c>
      <c r="K43" s="176">
        <f>IF('Inventory Ref Sheet'!K44=0, " ", 'Inventory Ref Sheet'!K44)</f>
        <v>123006</v>
      </c>
      <c r="L43" s="177">
        <f>IF('Inventory Ref Sheet'!L44=0, " ", 'Inventory Ref Sheet'!L44)</f>
        <v>60000</v>
      </c>
    </row>
    <row r="44" spans="1:12" ht="21.75" thickBot="1" x14ac:dyDescent="0.4">
      <c r="A44" s="175" t="str">
        <f>IF('Inventory Ref Sheet'!A45=0, " ", 'Inventory Ref Sheet'!A45)</f>
        <v>RevenueVehicles</v>
      </c>
      <c r="B44" s="175" t="str">
        <f>IF('Inventory Ref Sheet'!B45=0, " ", 'Inventory Ref Sheet'!B45)</f>
        <v>CU - Cutaway Bus</v>
      </c>
      <c r="C44" s="175" t="str">
        <f>IF('Inventory Ref Sheet'!C45=0, " ", 'Inventory Ref Sheet'!C45)</f>
        <v>#146 Cutaway Bus</v>
      </c>
      <c r="D44" s="175" t="str">
        <f>IF('Inventory Ref Sheet'!D45=0, " ", 'Inventory Ref Sheet'!D45)</f>
        <v>2013 Chevy</v>
      </c>
      <c r="E44" s="175" t="str">
        <f>IF('Inventory Ref Sheet'!E45=0, " ", 'Inventory Ref Sheet'!E45)</f>
        <v>Arboc</v>
      </c>
      <c r="F44" s="175">
        <f>IF('Inventory Ref Sheet'!F45=0, " ", 'Inventory Ref Sheet'!F45)</f>
        <v>1</v>
      </c>
      <c r="G44" s="175" t="str">
        <f>IF('Inventory Ref Sheet'!G45=0, " ", 'Inventory Ref Sheet'!G45)</f>
        <v>1GB6G5BG6D1174673</v>
      </c>
      <c r="H44" s="175" t="str">
        <f>IF('Inventory Ref Sheet'!H45=0, " ", 'Inventory Ref Sheet'!H45)</f>
        <v>Agency</v>
      </c>
      <c r="I44" s="175">
        <f>IF('Inventory Ref Sheet'!I45=0, " ", 'Inventory Ref Sheet'!I45)</f>
        <v>2013</v>
      </c>
      <c r="J44" s="175" t="str">
        <f>IF('Inventory Ref Sheet'!J45=0, " ", 'Inventory Ref Sheet'!J45)</f>
        <v xml:space="preserve"> </v>
      </c>
      <c r="K44" s="176">
        <f>IF('Inventory Ref Sheet'!K45=0, " ", 'Inventory Ref Sheet'!K45)</f>
        <v>45609</v>
      </c>
      <c r="L44" s="177">
        <f>IF('Inventory Ref Sheet'!L45=0, " ", 'Inventory Ref Sheet'!L45)</f>
        <v>150000</v>
      </c>
    </row>
    <row r="45" spans="1:12" ht="21.75" thickBot="1" x14ac:dyDescent="0.4">
      <c r="A45" s="175" t="str">
        <f>IF('Inventory Ref Sheet'!A46=0, " ", 'Inventory Ref Sheet'!A46)</f>
        <v>RevenueVehicles</v>
      </c>
      <c r="B45" s="175" t="str">
        <f>IF('Inventory Ref Sheet'!B46=0, " ", 'Inventory Ref Sheet'!B46)</f>
        <v>CU - Cutaway Bus</v>
      </c>
      <c r="C45" s="175" t="str">
        <f>IF('Inventory Ref Sheet'!C46=0, " ", 'Inventory Ref Sheet'!C46)</f>
        <v>#147 Cutaway Bus</v>
      </c>
      <c r="D45" s="175" t="str">
        <f>IF('Inventory Ref Sheet'!D46=0, " ", 'Inventory Ref Sheet'!D46)</f>
        <v>2013 Chevy</v>
      </c>
      <c r="E45" s="175" t="str">
        <f>IF('Inventory Ref Sheet'!E46=0, " ", 'Inventory Ref Sheet'!E46)</f>
        <v>Arboc</v>
      </c>
      <c r="F45" s="175">
        <f>IF('Inventory Ref Sheet'!F46=0, " ", 'Inventory Ref Sheet'!F46)</f>
        <v>1</v>
      </c>
      <c r="G45" s="175" t="str">
        <f>IF('Inventory Ref Sheet'!G46=0, " ", 'Inventory Ref Sheet'!G46)</f>
        <v>1GB6G5BG9D1175171</v>
      </c>
      <c r="H45" s="175" t="str">
        <f>IF('Inventory Ref Sheet'!H46=0, " ", 'Inventory Ref Sheet'!H46)</f>
        <v>Agency</v>
      </c>
      <c r="I45" s="175">
        <f>IF('Inventory Ref Sheet'!I46=0, " ", 'Inventory Ref Sheet'!I46)</f>
        <v>2013</v>
      </c>
      <c r="J45" s="175" t="str">
        <f>IF('Inventory Ref Sheet'!J46=0, " ", 'Inventory Ref Sheet'!J46)</f>
        <v xml:space="preserve"> </v>
      </c>
      <c r="K45" s="176">
        <f>IF('Inventory Ref Sheet'!K46=0, " ", 'Inventory Ref Sheet'!K46)</f>
        <v>148901</v>
      </c>
      <c r="L45" s="177">
        <f>IF('Inventory Ref Sheet'!L46=0, " ", 'Inventory Ref Sheet'!L46)</f>
        <v>150000</v>
      </c>
    </row>
    <row r="46" spans="1:12" ht="21.75" thickBot="1" x14ac:dyDescent="0.4">
      <c r="A46" s="175" t="str">
        <f>IF('Inventory Ref Sheet'!A47=0, " ", 'Inventory Ref Sheet'!A47)</f>
        <v>RevenueVehicles</v>
      </c>
      <c r="B46" s="175" t="str">
        <f>IF('Inventory Ref Sheet'!B47=0, " ", 'Inventory Ref Sheet'!B47)</f>
        <v>CU - Cutaway Bus</v>
      </c>
      <c r="C46" s="175" t="str">
        <f>IF('Inventory Ref Sheet'!C47=0, " ", 'Inventory Ref Sheet'!C47)</f>
        <v>#148 Cutaway Bus</v>
      </c>
      <c r="D46" s="175" t="str">
        <f>IF('Inventory Ref Sheet'!D47=0, " ", 'Inventory Ref Sheet'!D47)</f>
        <v>2013 Chevy</v>
      </c>
      <c r="E46" s="175" t="str">
        <f>IF('Inventory Ref Sheet'!E47=0, " ", 'Inventory Ref Sheet'!E47)</f>
        <v>Arboc</v>
      </c>
      <c r="F46" s="175">
        <f>IF('Inventory Ref Sheet'!F47=0, " ", 'Inventory Ref Sheet'!F47)</f>
        <v>1</v>
      </c>
      <c r="G46" s="175" t="str">
        <f>IF('Inventory Ref Sheet'!G47=0, " ", 'Inventory Ref Sheet'!G47)</f>
        <v>1GB6G5BG8D1174707</v>
      </c>
      <c r="H46" s="175" t="str">
        <f>IF('Inventory Ref Sheet'!H47=0, " ", 'Inventory Ref Sheet'!H47)</f>
        <v>Agency</v>
      </c>
      <c r="I46" s="175">
        <f>IF('Inventory Ref Sheet'!I47=0, " ", 'Inventory Ref Sheet'!I47)</f>
        <v>2013</v>
      </c>
      <c r="J46" s="175" t="str">
        <f>IF('Inventory Ref Sheet'!J47=0, " ", 'Inventory Ref Sheet'!J47)</f>
        <v xml:space="preserve"> </v>
      </c>
      <c r="K46" s="176">
        <f>IF('Inventory Ref Sheet'!K47=0, " ", 'Inventory Ref Sheet'!K47)</f>
        <v>48359</v>
      </c>
      <c r="L46" s="177">
        <f>IF('Inventory Ref Sheet'!L47=0, " ", 'Inventory Ref Sheet'!L47)</f>
        <v>150000</v>
      </c>
    </row>
    <row r="47" spans="1:12" ht="21.75" thickBot="1" x14ac:dyDescent="0.4">
      <c r="A47" s="175" t="str">
        <f>IF('Inventory Ref Sheet'!A48=0, " ", 'Inventory Ref Sheet'!A48)</f>
        <v>RevenueVehicles</v>
      </c>
      <c r="B47" s="175" t="str">
        <f>IF('Inventory Ref Sheet'!B48=0, " ", 'Inventory Ref Sheet'!B48)</f>
        <v>CU - Cutaway Bus</v>
      </c>
      <c r="C47" s="175" t="str">
        <f>IF('Inventory Ref Sheet'!C48=0, " ", 'Inventory Ref Sheet'!C48)</f>
        <v>#149 Cutaway Bus</v>
      </c>
      <c r="D47" s="175" t="str">
        <f>IF('Inventory Ref Sheet'!D48=0, " ", 'Inventory Ref Sheet'!D48)</f>
        <v>2013 Chevy</v>
      </c>
      <c r="E47" s="175" t="str">
        <f>IF('Inventory Ref Sheet'!E48=0, " ", 'Inventory Ref Sheet'!E48)</f>
        <v>Arboc</v>
      </c>
      <c r="F47" s="175">
        <f>IF('Inventory Ref Sheet'!F48=0, " ", 'Inventory Ref Sheet'!F48)</f>
        <v>1</v>
      </c>
      <c r="G47" s="175" t="str">
        <f>IF('Inventory Ref Sheet'!G48=0, " ", 'Inventory Ref Sheet'!G48)</f>
        <v>1GB6G5BGXD1154152</v>
      </c>
      <c r="H47" s="175" t="str">
        <f>IF('Inventory Ref Sheet'!H48=0, " ", 'Inventory Ref Sheet'!H48)</f>
        <v>Agency</v>
      </c>
      <c r="I47" s="175">
        <f>IF('Inventory Ref Sheet'!I48=0, " ", 'Inventory Ref Sheet'!I48)</f>
        <v>2013</v>
      </c>
      <c r="J47" s="175" t="str">
        <f>IF('Inventory Ref Sheet'!J48=0, " ", 'Inventory Ref Sheet'!J48)</f>
        <v xml:space="preserve"> </v>
      </c>
      <c r="K47" s="176">
        <f>IF('Inventory Ref Sheet'!K48=0, " ", 'Inventory Ref Sheet'!K48)</f>
        <v>73988</v>
      </c>
      <c r="L47" s="177">
        <f>IF('Inventory Ref Sheet'!L48=0, " ", 'Inventory Ref Sheet'!L48)</f>
        <v>150000</v>
      </c>
    </row>
    <row r="48" spans="1:12" ht="21.75" thickBot="1" x14ac:dyDescent="0.4">
      <c r="A48" s="175" t="str">
        <f>IF('Inventory Ref Sheet'!A49=0, " ", 'Inventory Ref Sheet'!A49)</f>
        <v>RevenueVehicles</v>
      </c>
      <c r="B48" s="175" t="str">
        <f>IF('Inventory Ref Sheet'!B49=0, " ", 'Inventory Ref Sheet'!B49)</f>
        <v>CU - Cutaway Bus</v>
      </c>
      <c r="C48" s="175" t="str">
        <f>IF('Inventory Ref Sheet'!C49=0, " ", 'Inventory Ref Sheet'!C49)</f>
        <v>#150 Cutaway Bus</v>
      </c>
      <c r="D48" s="175" t="str">
        <f>IF('Inventory Ref Sheet'!D49=0, " ", 'Inventory Ref Sheet'!D49)</f>
        <v>2013 Chevy</v>
      </c>
      <c r="E48" s="175" t="str">
        <f>IF('Inventory Ref Sheet'!E49=0, " ", 'Inventory Ref Sheet'!E49)</f>
        <v>Arboc</v>
      </c>
      <c r="F48" s="175">
        <f>IF('Inventory Ref Sheet'!F49=0, " ", 'Inventory Ref Sheet'!F49)</f>
        <v>1</v>
      </c>
      <c r="G48" s="175" t="str">
        <f>IF('Inventory Ref Sheet'!G49=0, " ", 'Inventory Ref Sheet'!G49)</f>
        <v>1GB6G5BGXD1174384</v>
      </c>
      <c r="H48" s="175" t="str">
        <f>IF('Inventory Ref Sheet'!H49=0, " ", 'Inventory Ref Sheet'!H49)</f>
        <v>Agency</v>
      </c>
      <c r="I48" s="175">
        <f>IF('Inventory Ref Sheet'!I49=0, " ", 'Inventory Ref Sheet'!I49)</f>
        <v>2013</v>
      </c>
      <c r="J48" s="175" t="str">
        <f>IF('Inventory Ref Sheet'!J49=0, " ", 'Inventory Ref Sheet'!J49)</f>
        <v xml:space="preserve"> </v>
      </c>
      <c r="K48" s="176">
        <f>IF('Inventory Ref Sheet'!K49=0, " ", 'Inventory Ref Sheet'!K49)</f>
        <v>102167</v>
      </c>
      <c r="L48" s="177">
        <f>IF('Inventory Ref Sheet'!L49=0, " ", 'Inventory Ref Sheet'!L49)</f>
        <v>150000</v>
      </c>
    </row>
    <row r="49" spans="1:12" ht="21.75" thickBot="1" x14ac:dyDescent="0.4">
      <c r="A49" s="175" t="str">
        <f>IF('Inventory Ref Sheet'!A50=0, " ", 'Inventory Ref Sheet'!A50)</f>
        <v>RevenueVehicles</v>
      </c>
      <c r="B49" s="175" t="str">
        <f>IF('Inventory Ref Sheet'!B50=0, " ", 'Inventory Ref Sheet'!B50)</f>
        <v>CU - Cutaway Bus</v>
      </c>
      <c r="C49" s="175" t="str">
        <f>IF('Inventory Ref Sheet'!C50=0, " ", 'Inventory Ref Sheet'!C50)</f>
        <v>#151 Cutaway Bus</v>
      </c>
      <c r="D49" s="175" t="str">
        <f>IF('Inventory Ref Sheet'!D50=0, " ", 'Inventory Ref Sheet'!D50)</f>
        <v>2013 Chevy</v>
      </c>
      <c r="E49" s="175" t="str">
        <f>IF('Inventory Ref Sheet'!E50=0, " ", 'Inventory Ref Sheet'!E50)</f>
        <v>Arboc</v>
      </c>
      <c r="F49" s="175">
        <f>IF('Inventory Ref Sheet'!F50=0, " ", 'Inventory Ref Sheet'!F50)</f>
        <v>1</v>
      </c>
      <c r="G49" s="175" t="str">
        <f>IF('Inventory Ref Sheet'!G50=0, " ", 'Inventory Ref Sheet'!G50)</f>
        <v>1GB6G5BG8D1176294</v>
      </c>
      <c r="H49" s="175" t="str">
        <f>IF('Inventory Ref Sheet'!H50=0, " ", 'Inventory Ref Sheet'!H50)</f>
        <v>Agency</v>
      </c>
      <c r="I49" s="175">
        <f>IF('Inventory Ref Sheet'!I50=0, " ", 'Inventory Ref Sheet'!I50)</f>
        <v>2013</v>
      </c>
      <c r="J49" s="175" t="str">
        <f>IF('Inventory Ref Sheet'!J50=0, " ", 'Inventory Ref Sheet'!J50)</f>
        <v xml:space="preserve"> </v>
      </c>
      <c r="K49" s="176">
        <f>IF('Inventory Ref Sheet'!K50=0, " ", 'Inventory Ref Sheet'!K50)</f>
        <v>85012</v>
      </c>
      <c r="L49" s="177">
        <f>IF('Inventory Ref Sheet'!L50=0, " ", 'Inventory Ref Sheet'!L50)</f>
        <v>150000</v>
      </c>
    </row>
    <row r="50" spans="1:12" ht="21.75" thickBot="1" x14ac:dyDescent="0.4">
      <c r="A50" s="175" t="str">
        <f>IF('Inventory Ref Sheet'!A51=0, " ", 'Inventory Ref Sheet'!A51)</f>
        <v>RevenueVehicles</v>
      </c>
      <c r="B50" s="175" t="str">
        <f>IF('Inventory Ref Sheet'!B51=0, " ", 'Inventory Ref Sheet'!B51)</f>
        <v>CU - Cutaway Bus</v>
      </c>
      <c r="C50" s="175" t="str">
        <f>IF('Inventory Ref Sheet'!C51=0, " ", 'Inventory Ref Sheet'!C51)</f>
        <v>#152 Cutaway Bus</v>
      </c>
      <c r="D50" s="175" t="str">
        <f>IF('Inventory Ref Sheet'!D51=0, " ", 'Inventory Ref Sheet'!D51)</f>
        <v>2013 Chevy</v>
      </c>
      <c r="E50" s="175" t="str">
        <f>IF('Inventory Ref Sheet'!E51=0, " ", 'Inventory Ref Sheet'!E51)</f>
        <v>Arboc</v>
      </c>
      <c r="F50" s="175">
        <f>IF('Inventory Ref Sheet'!F51=0, " ", 'Inventory Ref Sheet'!F51)</f>
        <v>1</v>
      </c>
      <c r="G50" s="175" t="str">
        <f>IF('Inventory Ref Sheet'!G51=0, " ", 'Inventory Ref Sheet'!G51)</f>
        <v>1GB6G5BG6D1174947</v>
      </c>
      <c r="H50" s="175" t="str">
        <f>IF('Inventory Ref Sheet'!H51=0, " ", 'Inventory Ref Sheet'!H51)</f>
        <v>Agency</v>
      </c>
      <c r="I50" s="175">
        <f>IF('Inventory Ref Sheet'!I51=0, " ", 'Inventory Ref Sheet'!I51)</f>
        <v>2013</v>
      </c>
      <c r="J50" s="175" t="str">
        <f>IF('Inventory Ref Sheet'!J51=0, " ", 'Inventory Ref Sheet'!J51)</f>
        <v xml:space="preserve"> </v>
      </c>
      <c r="K50" s="176">
        <f>IF('Inventory Ref Sheet'!K51=0, " ", 'Inventory Ref Sheet'!K51)</f>
        <v>122015</v>
      </c>
      <c r="L50" s="177">
        <f>IF('Inventory Ref Sheet'!L51=0, " ", 'Inventory Ref Sheet'!L51)</f>
        <v>150000</v>
      </c>
    </row>
    <row r="51" spans="1:12" ht="21.75" thickBot="1" x14ac:dyDescent="0.4">
      <c r="A51" s="175" t="str">
        <f>IF('Inventory Ref Sheet'!A52=0, " ", 'Inventory Ref Sheet'!A52)</f>
        <v>RevenueVehicles</v>
      </c>
      <c r="B51" s="175" t="str">
        <f>IF('Inventory Ref Sheet'!B52=0, " ", 'Inventory Ref Sheet'!B52)</f>
        <v>CU - Cutaway Bus</v>
      </c>
      <c r="C51" s="175" t="str">
        <f>IF('Inventory Ref Sheet'!C52=0, " ", 'Inventory Ref Sheet'!C52)</f>
        <v>#153 Cutaway Bus</v>
      </c>
      <c r="D51" s="175" t="str">
        <f>IF('Inventory Ref Sheet'!D52=0, " ", 'Inventory Ref Sheet'!D52)</f>
        <v>2013 Chevy</v>
      </c>
      <c r="E51" s="175" t="str">
        <f>IF('Inventory Ref Sheet'!E52=0, " ", 'Inventory Ref Sheet'!E52)</f>
        <v>Arboc</v>
      </c>
      <c r="F51" s="175">
        <f>IF('Inventory Ref Sheet'!F52=0, " ", 'Inventory Ref Sheet'!F52)</f>
        <v>1</v>
      </c>
      <c r="G51" s="175" t="str">
        <f>IF('Inventory Ref Sheet'!G52=0, " ", 'Inventory Ref Sheet'!G52)</f>
        <v>1GB6G5BG2D1176095</v>
      </c>
      <c r="H51" s="175" t="str">
        <f>IF('Inventory Ref Sheet'!H52=0, " ", 'Inventory Ref Sheet'!H52)</f>
        <v>Agency</v>
      </c>
      <c r="I51" s="175">
        <f>IF('Inventory Ref Sheet'!I52=0, " ", 'Inventory Ref Sheet'!I52)</f>
        <v>2013</v>
      </c>
      <c r="J51" s="175" t="str">
        <f>IF('Inventory Ref Sheet'!J52=0, " ", 'Inventory Ref Sheet'!J52)</f>
        <v xml:space="preserve"> </v>
      </c>
      <c r="K51" s="176">
        <f>IF('Inventory Ref Sheet'!K52=0, " ", 'Inventory Ref Sheet'!K52)</f>
        <v>59291</v>
      </c>
      <c r="L51" s="177">
        <f>IF('Inventory Ref Sheet'!L52=0, " ", 'Inventory Ref Sheet'!L52)</f>
        <v>150000</v>
      </c>
    </row>
    <row r="52" spans="1:12" ht="21.75" thickBot="1" x14ac:dyDescent="0.4">
      <c r="A52" s="175" t="str">
        <f>IF('Inventory Ref Sheet'!A53=0, " ", 'Inventory Ref Sheet'!A53)</f>
        <v>RevenueVehicles</v>
      </c>
      <c r="B52" s="175" t="str">
        <f>IF('Inventory Ref Sheet'!B53=0, " ", 'Inventory Ref Sheet'!B53)</f>
        <v>CU - Cutaway Bus</v>
      </c>
      <c r="C52" s="175" t="str">
        <f>IF('Inventory Ref Sheet'!C53=0, " ", 'Inventory Ref Sheet'!C53)</f>
        <v>#154 Cutaway Bus</v>
      </c>
      <c r="D52" s="175" t="str">
        <f>IF('Inventory Ref Sheet'!D53=0, " ", 'Inventory Ref Sheet'!D53)</f>
        <v>2013 Chevy</v>
      </c>
      <c r="E52" s="175" t="str">
        <f>IF('Inventory Ref Sheet'!E53=0, " ", 'Inventory Ref Sheet'!E53)</f>
        <v>Arboc</v>
      </c>
      <c r="F52" s="175">
        <f>IF('Inventory Ref Sheet'!F53=0, " ", 'Inventory Ref Sheet'!F53)</f>
        <v>1</v>
      </c>
      <c r="G52" s="175" t="str">
        <f>IF('Inventory Ref Sheet'!G53=0, " ", 'Inventory Ref Sheet'!G53)</f>
        <v>1GB6G5BG0D1176306</v>
      </c>
      <c r="H52" s="175" t="str">
        <f>IF('Inventory Ref Sheet'!H53=0, " ", 'Inventory Ref Sheet'!H53)</f>
        <v>Agency</v>
      </c>
      <c r="I52" s="175">
        <f>IF('Inventory Ref Sheet'!I53=0, " ", 'Inventory Ref Sheet'!I53)</f>
        <v>2013</v>
      </c>
      <c r="J52" s="175" t="str">
        <f>IF('Inventory Ref Sheet'!J53=0, " ", 'Inventory Ref Sheet'!J53)</f>
        <v xml:space="preserve"> </v>
      </c>
      <c r="K52" s="176">
        <f>IF('Inventory Ref Sheet'!K53=0, " ", 'Inventory Ref Sheet'!K53)</f>
        <v>43675</v>
      </c>
      <c r="L52" s="177">
        <f>IF('Inventory Ref Sheet'!L53=0, " ", 'Inventory Ref Sheet'!L53)</f>
        <v>150000</v>
      </c>
    </row>
    <row r="53" spans="1:12" ht="21.75" thickBot="1" x14ac:dyDescent="0.4">
      <c r="A53" s="175" t="str">
        <f>IF('Inventory Ref Sheet'!A54=0, " ", 'Inventory Ref Sheet'!A54)</f>
        <v>RevenueVehicles</v>
      </c>
      <c r="B53" s="175" t="str">
        <f>IF('Inventory Ref Sheet'!B54=0, " ", 'Inventory Ref Sheet'!B54)</f>
        <v>CU - Cutaway Bus</v>
      </c>
      <c r="C53" s="175" t="str">
        <f>IF('Inventory Ref Sheet'!C54=0, " ", 'Inventory Ref Sheet'!C54)</f>
        <v>#155 Cutaway Bus</v>
      </c>
      <c r="D53" s="175" t="str">
        <f>IF('Inventory Ref Sheet'!D54=0, " ", 'Inventory Ref Sheet'!D54)</f>
        <v>2013 Chevy</v>
      </c>
      <c r="E53" s="175" t="str">
        <f>IF('Inventory Ref Sheet'!E54=0, " ", 'Inventory Ref Sheet'!E54)</f>
        <v>Arboc</v>
      </c>
      <c r="F53" s="175">
        <f>IF('Inventory Ref Sheet'!F54=0, " ", 'Inventory Ref Sheet'!F54)</f>
        <v>1</v>
      </c>
      <c r="G53" s="175" t="str">
        <f>IF('Inventory Ref Sheet'!G54=0, " ", 'Inventory Ref Sheet'!G54)</f>
        <v>1GB6G5BG9D1175753</v>
      </c>
      <c r="H53" s="175" t="str">
        <f>IF('Inventory Ref Sheet'!H54=0, " ", 'Inventory Ref Sheet'!H54)</f>
        <v>Agency</v>
      </c>
      <c r="I53" s="175">
        <f>IF('Inventory Ref Sheet'!I54=0, " ", 'Inventory Ref Sheet'!I54)</f>
        <v>2013</v>
      </c>
      <c r="J53" s="175" t="str">
        <f>IF('Inventory Ref Sheet'!J54=0, " ", 'Inventory Ref Sheet'!J54)</f>
        <v xml:space="preserve"> </v>
      </c>
      <c r="K53" s="176">
        <f>IF('Inventory Ref Sheet'!K54=0, " ", 'Inventory Ref Sheet'!K54)</f>
        <v>58635</v>
      </c>
      <c r="L53" s="177">
        <f>IF('Inventory Ref Sheet'!L54=0, " ", 'Inventory Ref Sheet'!L54)</f>
        <v>150000</v>
      </c>
    </row>
    <row r="54" spans="1:12" ht="21.75" thickBot="1" x14ac:dyDescent="0.4">
      <c r="A54" s="175" t="str">
        <f>IF('Inventory Ref Sheet'!A55=0, " ", 'Inventory Ref Sheet'!A55)</f>
        <v>RevenueVehicles</v>
      </c>
      <c r="B54" s="175" t="str">
        <f>IF('Inventory Ref Sheet'!B55=0, " ", 'Inventory Ref Sheet'!B55)</f>
        <v>CU - Cutaway Bus</v>
      </c>
      <c r="C54" s="175" t="str">
        <f>IF('Inventory Ref Sheet'!C55=0, " ", 'Inventory Ref Sheet'!C55)</f>
        <v>#156 Cutaway Bus</v>
      </c>
      <c r="D54" s="175" t="str">
        <f>IF('Inventory Ref Sheet'!D55=0, " ", 'Inventory Ref Sheet'!D55)</f>
        <v>2013 Chevy</v>
      </c>
      <c r="E54" s="175" t="str">
        <f>IF('Inventory Ref Sheet'!E55=0, " ", 'Inventory Ref Sheet'!E55)</f>
        <v>Arboc</v>
      </c>
      <c r="F54" s="175">
        <f>IF('Inventory Ref Sheet'!F55=0, " ", 'Inventory Ref Sheet'!F55)</f>
        <v>1</v>
      </c>
      <c r="G54" s="175" t="str">
        <f>IF('Inventory Ref Sheet'!G55=0, " ", 'Inventory Ref Sheet'!G55)</f>
        <v>1GB6G5BG6D1154861</v>
      </c>
      <c r="H54" s="175" t="str">
        <f>IF('Inventory Ref Sheet'!H55=0, " ", 'Inventory Ref Sheet'!H55)</f>
        <v>Agency</v>
      </c>
      <c r="I54" s="175">
        <f>IF('Inventory Ref Sheet'!I55=0, " ", 'Inventory Ref Sheet'!I55)</f>
        <v>2013</v>
      </c>
      <c r="J54" s="175" t="str">
        <f>IF('Inventory Ref Sheet'!J55=0, " ", 'Inventory Ref Sheet'!J55)</f>
        <v xml:space="preserve"> </v>
      </c>
      <c r="K54" s="176">
        <f>IF('Inventory Ref Sheet'!K55=0, " ", 'Inventory Ref Sheet'!K55)</f>
        <v>77203</v>
      </c>
      <c r="L54" s="177">
        <f>IF('Inventory Ref Sheet'!L55=0, " ", 'Inventory Ref Sheet'!L55)</f>
        <v>150000</v>
      </c>
    </row>
    <row r="55" spans="1:12" ht="21.75" thickBot="1" x14ac:dyDescent="0.4">
      <c r="A55" s="175" t="str">
        <f>IF('Inventory Ref Sheet'!A56=0, " ", 'Inventory Ref Sheet'!A56)</f>
        <v>RevenueVehicles</v>
      </c>
      <c r="B55" s="175" t="str">
        <f>IF('Inventory Ref Sheet'!B56=0, " ", 'Inventory Ref Sheet'!B56)</f>
        <v>CU - Cutaway Bus</v>
      </c>
      <c r="C55" s="175" t="str">
        <f>IF('Inventory Ref Sheet'!C56=0, " ", 'Inventory Ref Sheet'!C56)</f>
        <v>#157 Cutaway Bus</v>
      </c>
      <c r="D55" s="175" t="str">
        <f>IF('Inventory Ref Sheet'!D56=0, " ", 'Inventory Ref Sheet'!D56)</f>
        <v>2013 Chevy</v>
      </c>
      <c r="E55" s="175" t="str">
        <f>IF('Inventory Ref Sheet'!E56=0, " ", 'Inventory Ref Sheet'!E56)</f>
        <v>Arboc</v>
      </c>
      <c r="F55" s="175">
        <f>IF('Inventory Ref Sheet'!F56=0, " ", 'Inventory Ref Sheet'!F56)</f>
        <v>1</v>
      </c>
      <c r="G55" s="175" t="str">
        <f>IF('Inventory Ref Sheet'!G56=0, " ", 'Inventory Ref Sheet'!G56)</f>
        <v>1GB6G5BG0D1186768</v>
      </c>
      <c r="H55" s="175" t="str">
        <f>IF('Inventory Ref Sheet'!H56=0, " ", 'Inventory Ref Sheet'!H56)</f>
        <v>Agency</v>
      </c>
      <c r="I55" s="175">
        <f>IF('Inventory Ref Sheet'!I56=0, " ", 'Inventory Ref Sheet'!I56)</f>
        <v>2013</v>
      </c>
      <c r="J55" s="175" t="str">
        <f>IF('Inventory Ref Sheet'!J56=0, " ", 'Inventory Ref Sheet'!J56)</f>
        <v xml:space="preserve"> </v>
      </c>
      <c r="K55" s="176">
        <f>IF('Inventory Ref Sheet'!K56=0, " ", 'Inventory Ref Sheet'!K56)</f>
        <v>64239</v>
      </c>
      <c r="L55" s="177">
        <f>IF('Inventory Ref Sheet'!L56=0, " ", 'Inventory Ref Sheet'!L56)</f>
        <v>150000</v>
      </c>
    </row>
    <row r="56" spans="1:12" ht="21.75" thickBot="1" x14ac:dyDescent="0.4">
      <c r="A56" s="175" t="str">
        <f>IF('Inventory Ref Sheet'!A57=0, " ", 'Inventory Ref Sheet'!A57)</f>
        <v>RevenueVehicles</v>
      </c>
      <c r="B56" s="175" t="str">
        <f>IF('Inventory Ref Sheet'!B57=0, " ", 'Inventory Ref Sheet'!B57)</f>
        <v>CU - Cutaway Bus</v>
      </c>
      <c r="C56" s="175" t="str">
        <f>IF('Inventory Ref Sheet'!C57=0, " ", 'Inventory Ref Sheet'!C57)</f>
        <v>#158 Cutaway Bus</v>
      </c>
      <c r="D56" s="175" t="str">
        <f>IF('Inventory Ref Sheet'!D57=0, " ", 'Inventory Ref Sheet'!D57)</f>
        <v>2013 Chevy</v>
      </c>
      <c r="E56" s="175" t="str">
        <f>IF('Inventory Ref Sheet'!E57=0, " ", 'Inventory Ref Sheet'!E57)</f>
        <v>Arboc</v>
      </c>
      <c r="F56" s="175">
        <f>IF('Inventory Ref Sheet'!F57=0, " ", 'Inventory Ref Sheet'!F57)</f>
        <v>1</v>
      </c>
      <c r="G56" s="175" t="str">
        <f>IF('Inventory Ref Sheet'!G57=0, " ", 'Inventory Ref Sheet'!G57)</f>
        <v>1GB6G5BG9D1176224</v>
      </c>
      <c r="H56" s="175" t="str">
        <f>IF('Inventory Ref Sheet'!H57=0, " ", 'Inventory Ref Sheet'!H57)</f>
        <v>Agency</v>
      </c>
      <c r="I56" s="175">
        <f>IF('Inventory Ref Sheet'!I57=0, " ", 'Inventory Ref Sheet'!I57)</f>
        <v>2013</v>
      </c>
      <c r="J56" s="175" t="str">
        <f>IF('Inventory Ref Sheet'!J57=0, " ", 'Inventory Ref Sheet'!J57)</f>
        <v xml:space="preserve"> </v>
      </c>
      <c r="K56" s="176">
        <f>IF('Inventory Ref Sheet'!K57=0, " ", 'Inventory Ref Sheet'!K57)</f>
        <v>47188</v>
      </c>
      <c r="L56" s="177">
        <f>IF('Inventory Ref Sheet'!L57=0, " ", 'Inventory Ref Sheet'!L57)</f>
        <v>150000</v>
      </c>
    </row>
    <row r="57" spans="1:12" ht="21.75" thickBot="1" x14ac:dyDescent="0.4">
      <c r="A57" s="175" t="str">
        <f>IF('Inventory Ref Sheet'!A58=0, " ", 'Inventory Ref Sheet'!A58)</f>
        <v>RevenueVehicles</v>
      </c>
      <c r="B57" s="175" t="str">
        <f>IF('Inventory Ref Sheet'!B58=0, " ", 'Inventory Ref Sheet'!B58)</f>
        <v>CU - Cutaway Bus</v>
      </c>
      <c r="C57" s="175" t="str">
        <f>IF('Inventory Ref Sheet'!C58=0, " ", 'Inventory Ref Sheet'!C58)</f>
        <v>#159 Cutaway Bus</v>
      </c>
      <c r="D57" s="175" t="str">
        <f>IF('Inventory Ref Sheet'!D58=0, " ", 'Inventory Ref Sheet'!D58)</f>
        <v>2013 Chevy</v>
      </c>
      <c r="E57" s="175" t="str">
        <f>IF('Inventory Ref Sheet'!E58=0, " ", 'Inventory Ref Sheet'!E58)</f>
        <v>Arboc</v>
      </c>
      <c r="F57" s="175">
        <f>IF('Inventory Ref Sheet'!F58=0, " ", 'Inventory Ref Sheet'!F58)</f>
        <v>1</v>
      </c>
      <c r="G57" s="175" t="str">
        <f>IF('Inventory Ref Sheet'!G58=0, " ", 'Inventory Ref Sheet'!G58)</f>
        <v>1GB6G5BG3D1175781</v>
      </c>
      <c r="H57" s="175" t="str">
        <f>IF('Inventory Ref Sheet'!H58=0, " ", 'Inventory Ref Sheet'!H58)</f>
        <v>Agency</v>
      </c>
      <c r="I57" s="175">
        <f>IF('Inventory Ref Sheet'!I58=0, " ", 'Inventory Ref Sheet'!I58)</f>
        <v>2013</v>
      </c>
      <c r="J57" s="175" t="str">
        <f>IF('Inventory Ref Sheet'!J58=0, " ", 'Inventory Ref Sheet'!J58)</f>
        <v xml:space="preserve"> </v>
      </c>
      <c r="K57" s="176">
        <f>IF('Inventory Ref Sheet'!K58=0, " ", 'Inventory Ref Sheet'!K58)</f>
        <v>47732</v>
      </c>
      <c r="L57" s="177">
        <f>IF('Inventory Ref Sheet'!L58=0, " ", 'Inventory Ref Sheet'!L58)</f>
        <v>150000</v>
      </c>
    </row>
    <row r="58" spans="1:12" ht="21.75" thickBot="1" x14ac:dyDescent="0.4">
      <c r="A58" s="175" t="str">
        <f>IF('Inventory Ref Sheet'!A59=0, " ", 'Inventory Ref Sheet'!A59)</f>
        <v>RevenueVehicles</v>
      </c>
      <c r="B58" s="175" t="str">
        <f>IF('Inventory Ref Sheet'!B59=0, " ", 'Inventory Ref Sheet'!B59)</f>
        <v>CU - Cutaway Bus</v>
      </c>
      <c r="C58" s="175" t="str">
        <f>IF('Inventory Ref Sheet'!C59=0, " ", 'Inventory Ref Sheet'!C59)</f>
        <v>#160 Cutaway Bus</v>
      </c>
      <c r="D58" s="175" t="str">
        <f>IF('Inventory Ref Sheet'!D59=0, " ", 'Inventory Ref Sheet'!D59)</f>
        <v>2013 Chevy</v>
      </c>
      <c r="E58" s="175" t="str">
        <f>IF('Inventory Ref Sheet'!E59=0, " ", 'Inventory Ref Sheet'!E59)</f>
        <v>Arboc</v>
      </c>
      <c r="F58" s="175">
        <f>IF('Inventory Ref Sheet'!F59=0, " ", 'Inventory Ref Sheet'!F59)</f>
        <v>1</v>
      </c>
      <c r="G58" s="175" t="str">
        <f>IF('Inventory Ref Sheet'!G59=0, " ", 'Inventory Ref Sheet'!G59)</f>
        <v>1GB6G5BG0D1176130</v>
      </c>
      <c r="H58" s="175" t="str">
        <f>IF('Inventory Ref Sheet'!H59=0, " ", 'Inventory Ref Sheet'!H59)</f>
        <v>Agency</v>
      </c>
      <c r="I58" s="175">
        <f>IF('Inventory Ref Sheet'!I59=0, " ", 'Inventory Ref Sheet'!I59)</f>
        <v>2013</v>
      </c>
      <c r="J58" s="175" t="str">
        <f>IF('Inventory Ref Sheet'!J59=0, " ", 'Inventory Ref Sheet'!J59)</f>
        <v xml:space="preserve"> </v>
      </c>
      <c r="K58" s="176">
        <f>IF('Inventory Ref Sheet'!K59=0, " ", 'Inventory Ref Sheet'!K59)</f>
        <v>54679</v>
      </c>
      <c r="L58" s="177">
        <f>IF('Inventory Ref Sheet'!L59=0, " ", 'Inventory Ref Sheet'!L59)</f>
        <v>150000</v>
      </c>
    </row>
    <row r="59" spans="1:12" ht="21.75" thickBot="1" x14ac:dyDescent="0.4">
      <c r="A59" s="175" t="str">
        <f>IF('Inventory Ref Sheet'!A60=0, " ", 'Inventory Ref Sheet'!A60)</f>
        <v>RevenueVehicles</v>
      </c>
      <c r="B59" s="175" t="str">
        <f>IF('Inventory Ref Sheet'!B60=0, " ", 'Inventory Ref Sheet'!B60)</f>
        <v>CU - Cutaway Bus</v>
      </c>
      <c r="C59" s="175" t="str">
        <f>IF('Inventory Ref Sheet'!C60=0, " ", 'Inventory Ref Sheet'!C60)</f>
        <v>#161 Cutaway Bus</v>
      </c>
      <c r="D59" s="175" t="str">
        <f>IF('Inventory Ref Sheet'!D60=0, " ", 'Inventory Ref Sheet'!D60)</f>
        <v>2013 Chevy</v>
      </c>
      <c r="E59" s="175" t="str">
        <f>IF('Inventory Ref Sheet'!E60=0, " ", 'Inventory Ref Sheet'!E60)</f>
        <v>Arboc</v>
      </c>
      <c r="F59" s="175">
        <f>IF('Inventory Ref Sheet'!F60=0, " ", 'Inventory Ref Sheet'!F60)</f>
        <v>1</v>
      </c>
      <c r="G59" s="175" t="str">
        <f>IF('Inventory Ref Sheet'!G60=0, " ", 'Inventory Ref Sheet'!G60)</f>
        <v>1GB6G5BG8D1186811</v>
      </c>
      <c r="H59" s="175" t="str">
        <f>IF('Inventory Ref Sheet'!H60=0, " ", 'Inventory Ref Sheet'!H60)</f>
        <v>Agency</v>
      </c>
      <c r="I59" s="175">
        <f>IF('Inventory Ref Sheet'!I60=0, " ", 'Inventory Ref Sheet'!I60)</f>
        <v>2013</v>
      </c>
      <c r="J59" s="175" t="str">
        <f>IF('Inventory Ref Sheet'!J60=0, " ", 'Inventory Ref Sheet'!J60)</f>
        <v xml:space="preserve"> </v>
      </c>
      <c r="K59" s="176">
        <f>IF('Inventory Ref Sheet'!K60=0, " ", 'Inventory Ref Sheet'!K60)</f>
        <v>44007</v>
      </c>
      <c r="L59" s="177">
        <f>IF('Inventory Ref Sheet'!L60=0, " ", 'Inventory Ref Sheet'!L60)</f>
        <v>150000</v>
      </c>
    </row>
    <row r="60" spans="1:12" ht="21.75" thickBot="1" x14ac:dyDescent="0.4">
      <c r="A60" s="175" t="str">
        <f>IF('Inventory Ref Sheet'!A61=0, " ", 'Inventory Ref Sheet'!A61)</f>
        <v>RevenueVehicles</v>
      </c>
      <c r="B60" s="175" t="str">
        <f>IF('Inventory Ref Sheet'!B61=0, " ", 'Inventory Ref Sheet'!B61)</f>
        <v>CU - Cutaway Bus</v>
      </c>
      <c r="C60" s="175" t="str">
        <f>IF('Inventory Ref Sheet'!C61=0, " ", 'Inventory Ref Sheet'!C61)</f>
        <v>#162 Cutaway Bus</v>
      </c>
      <c r="D60" s="175" t="str">
        <f>IF('Inventory Ref Sheet'!D61=0, " ", 'Inventory Ref Sheet'!D61)</f>
        <v>2013 Chevy</v>
      </c>
      <c r="E60" s="175" t="str">
        <f>IF('Inventory Ref Sheet'!E61=0, " ", 'Inventory Ref Sheet'!E61)</f>
        <v>Arboc</v>
      </c>
      <c r="F60" s="175">
        <f>IF('Inventory Ref Sheet'!F61=0, " ", 'Inventory Ref Sheet'!F61)</f>
        <v>1</v>
      </c>
      <c r="G60" s="175" t="str">
        <f>IF('Inventory Ref Sheet'!G61=0, " ", 'Inventory Ref Sheet'!G61)</f>
        <v>1GB6G5BG2D1186478</v>
      </c>
      <c r="H60" s="175" t="str">
        <f>IF('Inventory Ref Sheet'!H61=0, " ", 'Inventory Ref Sheet'!H61)</f>
        <v>Agency</v>
      </c>
      <c r="I60" s="175">
        <f>IF('Inventory Ref Sheet'!I61=0, " ", 'Inventory Ref Sheet'!I61)</f>
        <v>2013</v>
      </c>
      <c r="J60" s="175" t="str">
        <f>IF('Inventory Ref Sheet'!J61=0, " ", 'Inventory Ref Sheet'!J61)</f>
        <v xml:space="preserve"> </v>
      </c>
      <c r="K60" s="176">
        <f>IF('Inventory Ref Sheet'!K61=0, " ", 'Inventory Ref Sheet'!K61)</f>
        <v>42553</v>
      </c>
      <c r="L60" s="177">
        <f>IF('Inventory Ref Sheet'!L61=0, " ", 'Inventory Ref Sheet'!L61)</f>
        <v>150000</v>
      </c>
    </row>
    <row r="61" spans="1:12" ht="21.75" thickBot="1" x14ac:dyDescent="0.4">
      <c r="A61" s="175" t="str">
        <f>IF('Inventory Ref Sheet'!A62=0, " ", 'Inventory Ref Sheet'!A62)</f>
        <v>RevenueVehicles</v>
      </c>
      <c r="B61" s="175" t="str">
        <f>IF('Inventory Ref Sheet'!B62=0, " ", 'Inventory Ref Sheet'!B62)</f>
        <v>CU - Cutaway Bus</v>
      </c>
      <c r="C61" s="175" t="str">
        <f>IF('Inventory Ref Sheet'!C62=0, " ", 'Inventory Ref Sheet'!C62)</f>
        <v>#163 Cutaway Bus</v>
      </c>
      <c r="D61" s="175" t="str">
        <f>IF('Inventory Ref Sheet'!D62=0, " ", 'Inventory Ref Sheet'!D62)</f>
        <v>2013 Chevy</v>
      </c>
      <c r="E61" s="175" t="str">
        <f>IF('Inventory Ref Sheet'!E62=0, " ", 'Inventory Ref Sheet'!E62)</f>
        <v>Arboc</v>
      </c>
      <c r="F61" s="175">
        <f>IF('Inventory Ref Sheet'!F62=0, " ", 'Inventory Ref Sheet'!F62)</f>
        <v>1</v>
      </c>
      <c r="G61" s="175" t="str">
        <f>IF('Inventory Ref Sheet'!G62=0, " ", 'Inventory Ref Sheet'!G62)</f>
        <v>1GB6G5BG7D1174374</v>
      </c>
      <c r="H61" s="175" t="str">
        <f>IF('Inventory Ref Sheet'!H62=0, " ", 'Inventory Ref Sheet'!H62)</f>
        <v>Agency</v>
      </c>
      <c r="I61" s="175">
        <f>IF('Inventory Ref Sheet'!I62=0, " ", 'Inventory Ref Sheet'!I62)</f>
        <v>2013</v>
      </c>
      <c r="J61" s="175" t="str">
        <f>IF('Inventory Ref Sheet'!J62=0, " ", 'Inventory Ref Sheet'!J62)</f>
        <v xml:space="preserve"> </v>
      </c>
      <c r="K61" s="176">
        <f>IF('Inventory Ref Sheet'!K62=0, " ", 'Inventory Ref Sheet'!K62)</f>
        <v>63432</v>
      </c>
      <c r="L61" s="177">
        <f>IF('Inventory Ref Sheet'!L62=0, " ", 'Inventory Ref Sheet'!L62)</f>
        <v>150000</v>
      </c>
    </row>
    <row r="62" spans="1:12" ht="21.75" thickBot="1" x14ac:dyDescent="0.4">
      <c r="A62" s="175" t="str">
        <f>IF('Inventory Ref Sheet'!A63=0, " ", 'Inventory Ref Sheet'!A63)</f>
        <v>RevenueVehicles</v>
      </c>
      <c r="B62" s="175" t="str">
        <f>IF('Inventory Ref Sheet'!B63=0, " ", 'Inventory Ref Sheet'!B63)</f>
        <v>CU - Cutaway Bus</v>
      </c>
      <c r="C62" s="175" t="str">
        <f>IF('Inventory Ref Sheet'!C63=0, " ", 'Inventory Ref Sheet'!C63)</f>
        <v>#164 Cutaway Bus</v>
      </c>
      <c r="D62" s="175" t="str">
        <f>IF('Inventory Ref Sheet'!D63=0, " ", 'Inventory Ref Sheet'!D63)</f>
        <v>2013 Chevy</v>
      </c>
      <c r="E62" s="175" t="str">
        <f>IF('Inventory Ref Sheet'!E63=0, " ", 'Inventory Ref Sheet'!E63)</f>
        <v>Arboc</v>
      </c>
      <c r="F62" s="175">
        <f>IF('Inventory Ref Sheet'!F63=0, " ", 'Inventory Ref Sheet'!F63)</f>
        <v>1</v>
      </c>
      <c r="G62" s="175" t="str">
        <f>IF('Inventory Ref Sheet'!G63=0, " ", 'Inventory Ref Sheet'!G63)</f>
        <v>1GB6G5BG9D1187028</v>
      </c>
      <c r="H62" s="175" t="str">
        <f>IF('Inventory Ref Sheet'!H63=0, " ", 'Inventory Ref Sheet'!H63)</f>
        <v>Agency</v>
      </c>
      <c r="I62" s="175">
        <f>IF('Inventory Ref Sheet'!I63=0, " ", 'Inventory Ref Sheet'!I63)</f>
        <v>2013</v>
      </c>
      <c r="J62" s="175" t="str">
        <f>IF('Inventory Ref Sheet'!J63=0, " ", 'Inventory Ref Sheet'!J63)</f>
        <v xml:space="preserve"> </v>
      </c>
      <c r="K62" s="176">
        <f>IF('Inventory Ref Sheet'!K63=0, " ", 'Inventory Ref Sheet'!K63)</f>
        <v>46430</v>
      </c>
      <c r="L62" s="177">
        <f>IF('Inventory Ref Sheet'!L63=0, " ", 'Inventory Ref Sheet'!L63)</f>
        <v>150000</v>
      </c>
    </row>
    <row r="63" spans="1:12" ht="21.75" thickBot="1" x14ac:dyDescent="0.4">
      <c r="A63" s="175" t="str">
        <f>IF('Inventory Ref Sheet'!A64=0, " ", 'Inventory Ref Sheet'!A64)</f>
        <v>RevenueVehicles</v>
      </c>
      <c r="B63" s="175" t="str">
        <f>IF('Inventory Ref Sheet'!B64=0, " ", 'Inventory Ref Sheet'!B64)</f>
        <v>CU - Cutaway Bus</v>
      </c>
      <c r="C63" s="175" t="str">
        <f>IF('Inventory Ref Sheet'!C64=0, " ", 'Inventory Ref Sheet'!C64)</f>
        <v>#165 Cutaway Bus</v>
      </c>
      <c r="D63" s="175" t="str">
        <f>IF('Inventory Ref Sheet'!D64=0, " ", 'Inventory Ref Sheet'!D64)</f>
        <v>2013 Chevy</v>
      </c>
      <c r="E63" s="175" t="str">
        <f>IF('Inventory Ref Sheet'!E64=0, " ", 'Inventory Ref Sheet'!E64)</f>
        <v>Arboc</v>
      </c>
      <c r="F63" s="175">
        <f>IF('Inventory Ref Sheet'!F64=0, " ", 'Inventory Ref Sheet'!F64)</f>
        <v>1</v>
      </c>
      <c r="G63" s="175" t="str">
        <f>IF('Inventory Ref Sheet'!G64=0, " ", 'Inventory Ref Sheet'!G64)</f>
        <v>1GB6G5BG4D1186188</v>
      </c>
      <c r="H63" s="175" t="str">
        <f>IF('Inventory Ref Sheet'!H64=0, " ", 'Inventory Ref Sheet'!H64)</f>
        <v>Agency</v>
      </c>
      <c r="I63" s="175">
        <f>IF('Inventory Ref Sheet'!I64=0, " ", 'Inventory Ref Sheet'!I64)</f>
        <v>2013</v>
      </c>
      <c r="J63" s="175" t="str">
        <f>IF('Inventory Ref Sheet'!J64=0, " ", 'Inventory Ref Sheet'!J64)</f>
        <v xml:space="preserve"> </v>
      </c>
      <c r="K63" s="176">
        <f>IF('Inventory Ref Sheet'!K64=0, " ", 'Inventory Ref Sheet'!K64)</f>
        <v>43142</v>
      </c>
      <c r="L63" s="177">
        <f>IF('Inventory Ref Sheet'!L64=0, " ", 'Inventory Ref Sheet'!L64)</f>
        <v>150000</v>
      </c>
    </row>
    <row r="64" spans="1:12" ht="21.75" thickBot="1" x14ac:dyDescent="0.4">
      <c r="A64" s="175" t="str">
        <f>IF('Inventory Ref Sheet'!A65=0, " ", 'Inventory Ref Sheet'!A65)</f>
        <v>RevenueVehicles</v>
      </c>
      <c r="B64" s="175" t="str">
        <f>IF('Inventory Ref Sheet'!B65=0, " ", 'Inventory Ref Sheet'!B65)</f>
        <v>CU - Cutaway Bus</v>
      </c>
      <c r="C64" s="175" t="str">
        <f>IF('Inventory Ref Sheet'!C65=0, " ", 'Inventory Ref Sheet'!C65)</f>
        <v>#166 Cutaway Bus</v>
      </c>
      <c r="D64" s="175" t="str">
        <f>IF('Inventory Ref Sheet'!D65=0, " ", 'Inventory Ref Sheet'!D65)</f>
        <v>2013 Chevy</v>
      </c>
      <c r="E64" s="175" t="str">
        <f>IF('Inventory Ref Sheet'!E65=0, " ", 'Inventory Ref Sheet'!E65)</f>
        <v>Arboc</v>
      </c>
      <c r="F64" s="175">
        <f>IF('Inventory Ref Sheet'!F65=0, " ", 'Inventory Ref Sheet'!F65)</f>
        <v>1</v>
      </c>
      <c r="G64" s="175" t="str">
        <f>IF('Inventory Ref Sheet'!G65=0, " ", 'Inventory Ref Sheet'!G65)</f>
        <v>1GB6G5BG8D1175355</v>
      </c>
      <c r="H64" s="175" t="str">
        <f>IF('Inventory Ref Sheet'!H65=0, " ", 'Inventory Ref Sheet'!H65)</f>
        <v>Agency</v>
      </c>
      <c r="I64" s="175">
        <f>IF('Inventory Ref Sheet'!I65=0, " ", 'Inventory Ref Sheet'!I65)</f>
        <v>2013</v>
      </c>
      <c r="J64" s="175" t="str">
        <f>IF('Inventory Ref Sheet'!J65=0, " ", 'Inventory Ref Sheet'!J65)</f>
        <v xml:space="preserve"> </v>
      </c>
      <c r="K64" s="176">
        <f>IF('Inventory Ref Sheet'!K65=0, " ", 'Inventory Ref Sheet'!K65)</f>
        <v>47574</v>
      </c>
      <c r="L64" s="177">
        <f>IF('Inventory Ref Sheet'!L65=0, " ", 'Inventory Ref Sheet'!L65)</f>
        <v>150000</v>
      </c>
    </row>
    <row r="65" spans="1:12" ht="21.75" thickBot="1" x14ac:dyDescent="0.4">
      <c r="A65" s="175" t="str">
        <f>IF('Inventory Ref Sheet'!A66=0, " ", 'Inventory Ref Sheet'!A66)</f>
        <v>RevenueVehicles</v>
      </c>
      <c r="B65" s="175" t="str">
        <f>IF('Inventory Ref Sheet'!B66=0, " ", 'Inventory Ref Sheet'!B66)</f>
        <v>CU - Cutaway Bus</v>
      </c>
      <c r="C65" s="175" t="str">
        <f>IF('Inventory Ref Sheet'!C66=0, " ", 'Inventory Ref Sheet'!C66)</f>
        <v>#167 Cutaway Bus</v>
      </c>
      <c r="D65" s="175" t="str">
        <f>IF('Inventory Ref Sheet'!D66=0, " ", 'Inventory Ref Sheet'!D66)</f>
        <v>2013 Chevy</v>
      </c>
      <c r="E65" s="175" t="str">
        <f>IF('Inventory Ref Sheet'!E66=0, " ", 'Inventory Ref Sheet'!E66)</f>
        <v>Arboc</v>
      </c>
      <c r="F65" s="175">
        <f>IF('Inventory Ref Sheet'!F66=0, " ", 'Inventory Ref Sheet'!F66)</f>
        <v>1</v>
      </c>
      <c r="G65" s="175" t="str">
        <f>IF('Inventory Ref Sheet'!G66=0, " ", 'Inventory Ref Sheet'!G66)</f>
        <v>1GB6G5BG7D1186010</v>
      </c>
      <c r="H65" s="175" t="str">
        <f>IF('Inventory Ref Sheet'!H66=0, " ", 'Inventory Ref Sheet'!H66)</f>
        <v>Agency</v>
      </c>
      <c r="I65" s="175">
        <f>IF('Inventory Ref Sheet'!I66=0, " ", 'Inventory Ref Sheet'!I66)</f>
        <v>2013</v>
      </c>
      <c r="J65" s="175" t="str">
        <f>IF('Inventory Ref Sheet'!J66=0, " ", 'Inventory Ref Sheet'!J66)</f>
        <v xml:space="preserve"> </v>
      </c>
      <c r="K65" s="176">
        <f>IF('Inventory Ref Sheet'!K66=0, " ", 'Inventory Ref Sheet'!K66)</f>
        <v>58505</v>
      </c>
      <c r="L65" s="177">
        <f>IF('Inventory Ref Sheet'!L66=0, " ", 'Inventory Ref Sheet'!L66)</f>
        <v>150000</v>
      </c>
    </row>
    <row r="66" spans="1:12" ht="21.75" thickBot="1" x14ac:dyDescent="0.4">
      <c r="A66" s="175" t="str">
        <f>IF('Inventory Ref Sheet'!A67=0, " ", 'Inventory Ref Sheet'!A67)</f>
        <v>RevenueVehicles</v>
      </c>
      <c r="B66" s="175" t="str">
        <f>IF('Inventory Ref Sheet'!B67=0, " ", 'Inventory Ref Sheet'!B67)</f>
        <v>CU - Cutaway Bus</v>
      </c>
      <c r="C66" s="175" t="str">
        <f>IF('Inventory Ref Sheet'!C67=0, " ", 'Inventory Ref Sheet'!C67)</f>
        <v>#168 Cutaway Bus</v>
      </c>
      <c r="D66" s="175" t="str">
        <f>IF('Inventory Ref Sheet'!D67=0, " ", 'Inventory Ref Sheet'!D67)</f>
        <v>2013 Chevy</v>
      </c>
      <c r="E66" s="175" t="str">
        <f>IF('Inventory Ref Sheet'!E67=0, " ", 'Inventory Ref Sheet'!E67)</f>
        <v>Arboc</v>
      </c>
      <c r="F66" s="175">
        <f>IF('Inventory Ref Sheet'!F67=0, " ", 'Inventory Ref Sheet'!F67)</f>
        <v>1</v>
      </c>
      <c r="G66" s="175" t="str">
        <f>IF('Inventory Ref Sheet'!G67=0, " ", 'Inventory Ref Sheet'!G67)</f>
        <v>1GB6G5BG8D1187277</v>
      </c>
      <c r="H66" s="175" t="str">
        <f>IF('Inventory Ref Sheet'!H67=0, " ", 'Inventory Ref Sheet'!H67)</f>
        <v>Agency</v>
      </c>
      <c r="I66" s="175">
        <f>IF('Inventory Ref Sheet'!I67=0, " ", 'Inventory Ref Sheet'!I67)</f>
        <v>2013</v>
      </c>
      <c r="J66" s="175" t="str">
        <f>IF('Inventory Ref Sheet'!J67=0, " ", 'Inventory Ref Sheet'!J67)</f>
        <v xml:space="preserve"> </v>
      </c>
      <c r="K66" s="176">
        <f>IF('Inventory Ref Sheet'!K67=0, " ", 'Inventory Ref Sheet'!K67)</f>
        <v>60522</v>
      </c>
      <c r="L66" s="177">
        <f>IF('Inventory Ref Sheet'!L67=0, " ", 'Inventory Ref Sheet'!L67)</f>
        <v>150000</v>
      </c>
    </row>
    <row r="67" spans="1:12" ht="21.75" thickBot="1" x14ac:dyDescent="0.4">
      <c r="A67" s="175" t="str">
        <f>IF('Inventory Ref Sheet'!A68=0, " ", 'Inventory Ref Sheet'!A68)</f>
        <v>RevenueVehicles</v>
      </c>
      <c r="B67" s="175" t="str">
        <f>IF('Inventory Ref Sheet'!B68=0, " ", 'Inventory Ref Sheet'!B68)</f>
        <v>CU - Cutaway Bus</v>
      </c>
      <c r="C67" s="175" t="str">
        <f>IF('Inventory Ref Sheet'!C68=0, " ", 'Inventory Ref Sheet'!C68)</f>
        <v>#169 Cutaway Bus</v>
      </c>
      <c r="D67" s="175" t="str">
        <f>IF('Inventory Ref Sheet'!D68=0, " ", 'Inventory Ref Sheet'!D68)</f>
        <v>2013 Chevy</v>
      </c>
      <c r="E67" s="175" t="str">
        <f>IF('Inventory Ref Sheet'!E68=0, " ", 'Inventory Ref Sheet'!E68)</f>
        <v>Arboc</v>
      </c>
      <c r="F67" s="175">
        <f>IF('Inventory Ref Sheet'!F68=0, " ", 'Inventory Ref Sheet'!F68)</f>
        <v>1</v>
      </c>
      <c r="G67" s="175" t="str">
        <f>IF('Inventory Ref Sheet'!G68=0, " ", 'Inventory Ref Sheet'!G68)</f>
        <v>1GB6G5BG3D1176039</v>
      </c>
      <c r="H67" s="175" t="str">
        <f>IF('Inventory Ref Sheet'!H68=0, " ", 'Inventory Ref Sheet'!H68)</f>
        <v>Agency</v>
      </c>
      <c r="I67" s="175">
        <f>IF('Inventory Ref Sheet'!I68=0, " ", 'Inventory Ref Sheet'!I68)</f>
        <v>2013</v>
      </c>
      <c r="J67" s="175" t="str">
        <f>IF('Inventory Ref Sheet'!J68=0, " ", 'Inventory Ref Sheet'!J68)</f>
        <v xml:space="preserve"> </v>
      </c>
      <c r="K67" s="176">
        <f>IF('Inventory Ref Sheet'!K68=0, " ", 'Inventory Ref Sheet'!K68)</f>
        <v>47735</v>
      </c>
      <c r="L67" s="177">
        <f>IF('Inventory Ref Sheet'!L68=0, " ", 'Inventory Ref Sheet'!L68)</f>
        <v>150000</v>
      </c>
    </row>
    <row r="68" spans="1:12" ht="21.75" thickBot="1" x14ac:dyDescent="0.4">
      <c r="A68" s="175" t="str">
        <f>IF('Inventory Ref Sheet'!A69=0, " ", 'Inventory Ref Sheet'!A69)</f>
        <v>RevenueVehicles</v>
      </c>
      <c r="B68" s="175" t="str">
        <f>IF('Inventory Ref Sheet'!B69=0, " ", 'Inventory Ref Sheet'!B69)</f>
        <v>CU - Cutaway Bus</v>
      </c>
      <c r="C68" s="175" t="str">
        <f>IF('Inventory Ref Sheet'!C69=0, " ", 'Inventory Ref Sheet'!C69)</f>
        <v>#170 Cutaway Bus</v>
      </c>
      <c r="D68" s="175" t="str">
        <f>IF('Inventory Ref Sheet'!D69=0, " ", 'Inventory Ref Sheet'!D69)</f>
        <v>2013 Chevy</v>
      </c>
      <c r="E68" s="175" t="str">
        <f>IF('Inventory Ref Sheet'!E69=0, " ", 'Inventory Ref Sheet'!E69)</f>
        <v>Arboc</v>
      </c>
      <c r="F68" s="175">
        <f>IF('Inventory Ref Sheet'!F69=0, " ", 'Inventory Ref Sheet'!F69)</f>
        <v>1</v>
      </c>
      <c r="G68" s="175" t="str">
        <f>IF('Inventory Ref Sheet'!G69=0, " ", 'Inventory Ref Sheet'!G69)</f>
        <v>1GB6G5BG9D1186056</v>
      </c>
      <c r="H68" s="175" t="str">
        <f>IF('Inventory Ref Sheet'!H69=0, " ", 'Inventory Ref Sheet'!H69)</f>
        <v>Agency</v>
      </c>
      <c r="I68" s="175">
        <f>IF('Inventory Ref Sheet'!I69=0, " ", 'Inventory Ref Sheet'!I69)</f>
        <v>2013</v>
      </c>
      <c r="J68" s="175" t="str">
        <f>IF('Inventory Ref Sheet'!J69=0, " ", 'Inventory Ref Sheet'!J69)</f>
        <v xml:space="preserve"> </v>
      </c>
      <c r="K68" s="176">
        <f>IF('Inventory Ref Sheet'!K69=0, " ", 'Inventory Ref Sheet'!K69)</f>
        <v>41654</v>
      </c>
      <c r="L68" s="177">
        <f>IF('Inventory Ref Sheet'!L69=0, " ", 'Inventory Ref Sheet'!L69)</f>
        <v>150000</v>
      </c>
    </row>
    <row r="69" spans="1:12" ht="21.75" thickBot="1" x14ac:dyDescent="0.4">
      <c r="A69" s="175" t="str">
        <f>IF('Inventory Ref Sheet'!A70=0, " ", 'Inventory Ref Sheet'!A70)</f>
        <v>RevenueVehicles</v>
      </c>
      <c r="B69" s="175" t="str">
        <f>IF('Inventory Ref Sheet'!B70=0, " ", 'Inventory Ref Sheet'!B70)</f>
        <v>CU - Cutaway Bus</v>
      </c>
      <c r="C69" s="175" t="str">
        <f>IF('Inventory Ref Sheet'!C70=0, " ", 'Inventory Ref Sheet'!C70)</f>
        <v>#171 Cutaway Bus</v>
      </c>
      <c r="D69" s="175" t="str">
        <f>IF('Inventory Ref Sheet'!D70=0, " ", 'Inventory Ref Sheet'!D70)</f>
        <v>2013 Chevy</v>
      </c>
      <c r="E69" s="175" t="str">
        <f>IF('Inventory Ref Sheet'!E70=0, " ", 'Inventory Ref Sheet'!E70)</f>
        <v>Arboc</v>
      </c>
      <c r="F69" s="175">
        <f>IF('Inventory Ref Sheet'!F70=0, " ", 'Inventory Ref Sheet'!F70)</f>
        <v>1</v>
      </c>
      <c r="G69" s="175" t="str">
        <f>IF('Inventory Ref Sheet'!G70=0, " ", 'Inventory Ref Sheet'!G70)</f>
        <v>1GB6G5BG2D1185833</v>
      </c>
      <c r="H69" s="175" t="str">
        <f>IF('Inventory Ref Sheet'!H70=0, " ", 'Inventory Ref Sheet'!H70)</f>
        <v>Agency</v>
      </c>
      <c r="I69" s="175">
        <f>IF('Inventory Ref Sheet'!I70=0, " ", 'Inventory Ref Sheet'!I70)</f>
        <v>2013</v>
      </c>
      <c r="J69" s="175" t="str">
        <f>IF('Inventory Ref Sheet'!J70=0, " ", 'Inventory Ref Sheet'!J70)</f>
        <v xml:space="preserve"> </v>
      </c>
      <c r="K69" s="176">
        <f>IF('Inventory Ref Sheet'!K70=0, " ", 'Inventory Ref Sheet'!K70)</f>
        <v>43122</v>
      </c>
      <c r="L69" s="177">
        <f>IF('Inventory Ref Sheet'!L70=0, " ", 'Inventory Ref Sheet'!L70)</f>
        <v>150000</v>
      </c>
    </row>
    <row r="70" spans="1:12" ht="21.75" thickBot="1" x14ac:dyDescent="0.4">
      <c r="A70" s="175" t="str">
        <f>IF('Inventory Ref Sheet'!A71=0, " ", 'Inventory Ref Sheet'!A71)</f>
        <v>RevenueVehicles</v>
      </c>
      <c r="B70" s="175" t="str">
        <f>IF('Inventory Ref Sheet'!B71=0, " ", 'Inventory Ref Sheet'!B71)</f>
        <v>CU - Cutaway Bus</v>
      </c>
      <c r="C70" s="175" t="str">
        <f>IF('Inventory Ref Sheet'!C71=0, " ", 'Inventory Ref Sheet'!C71)</f>
        <v>#172 Cutaway Bus</v>
      </c>
      <c r="D70" s="175" t="str">
        <f>IF('Inventory Ref Sheet'!D71=0, " ", 'Inventory Ref Sheet'!D71)</f>
        <v>2013 Chevy</v>
      </c>
      <c r="E70" s="175" t="str">
        <f>IF('Inventory Ref Sheet'!E71=0, " ", 'Inventory Ref Sheet'!E71)</f>
        <v>Arboc</v>
      </c>
      <c r="F70" s="175">
        <f>IF('Inventory Ref Sheet'!F71=0, " ", 'Inventory Ref Sheet'!F71)</f>
        <v>1</v>
      </c>
      <c r="G70" s="175" t="str">
        <f>IF('Inventory Ref Sheet'!G71=0, " ", 'Inventory Ref Sheet'!G71)</f>
        <v>1GB6G5BG9D1175042</v>
      </c>
      <c r="H70" s="175" t="str">
        <f>IF('Inventory Ref Sheet'!H71=0, " ", 'Inventory Ref Sheet'!H71)</f>
        <v>Agency</v>
      </c>
      <c r="I70" s="175">
        <f>IF('Inventory Ref Sheet'!I71=0, " ", 'Inventory Ref Sheet'!I71)</f>
        <v>2013</v>
      </c>
      <c r="J70" s="175" t="str">
        <f>IF('Inventory Ref Sheet'!J71=0, " ", 'Inventory Ref Sheet'!J71)</f>
        <v xml:space="preserve"> </v>
      </c>
      <c r="K70" s="176">
        <f>IF('Inventory Ref Sheet'!K71=0, " ", 'Inventory Ref Sheet'!K71)</f>
        <v>42434</v>
      </c>
      <c r="L70" s="177">
        <f>IF('Inventory Ref Sheet'!L71=0, " ", 'Inventory Ref Sheet'!L71)</f>
        <v>150000</v>
      </c>
    </row>
    <row r="71" spans="1:12" ht="21.75" thickBot="1" x14ac:dyDescent="0.4">
      <c r="A71" s="175" t="str">
        <f>IF('Inventory Ref Sheet'!A72=0, " ", 'Inventory Ref Sheet'!A72)</f>
        <v>RevenueVehicles</v>
      </c>
      <c r="B71" s="175" t="str">
        <f>IF('Inventory Ref Sheet'!B72=0, " ", 'Inventory Ref Sheet'!B72)</f>
        <v>CU - Cutaway Bus</v>
      </c>
      <c r="C71" s="175" t="str">
        <f>IF('Inventory Ref Sheet'!C72=0, " ", 'Inventory Ref Sheet'!C72)</f>
        <v>#173 Cutaway Bus</v>
      </c>
      <c r="D71" s="175" t="str">
        <f>IF('Inventory Ref Sheet'!D72=0, " ", 'Inventory Ref Sheet'!D72)</f>
        <v>2013 Chevy</v>
      </c>
      <c r="E71" s="175" t="str">
        <f>IF('Inventory Ref Sheet'!E72=0, " ", 'Inventory Ref Sheet'!E72)</f>
        <v>Arboc</v>
      </c>
      <c r="F71" s="175">
        <f>IF('Inventory Ref Sheet'!F72=0, " ", 'Inventory Ref Sheet'!F72)</f>
        <v>1</v>
      </c>
      <c r="G71" s="175" t="str">
        <f>IF('Inventory Ref Sheet'!G72=0, " ", 'Inventory Ref Sheet'!G72)</f>
        <v>1GB6G5BG8D1186873</v>
      </c>
      <c r="H71" s="175" t="str">
        <f>IF('Inventory Ref Sheet'!H72=0, " ", 'Inventory Ref Sheet'!H72)</f>
        <v>Agency</v>
      </c>
      <c r="I71" s="175">
        <f>IF('Inventory Ref Sheet'!I72=0, " ", 'Inventory Ref Sheet'!I72)</f>
        <v>2013</v>
      </c>
      <c r="J71" s="175" t="str">
        <f>IF('Inventory Ref Sheet'!J72=0, " ", 'Inventory Ref Sheet'!J72)</f>
        <v xml:space="preserve"> </v>
      </c>
      <c r="K71" s="176">
        <f>IF('Inventory Ref Sheet'!K72=0, " ", 'Inventory Ref Sheet'!K72)</f>
        <v>39287</v>
      </c>
      <c r="L71" s="177">
        <f>IF('Inventory Ref Sheet'!L72=0, " ", 'Inventory Ref Sheet'!L72)</f>
        <v>150000</v>
      </c>
    </row>
    <row r="72" spans="1:12" ht="21.75" thickBot="1" x14ac:dyDescent="0.4">
      <c r="A72" s="175" t="str">
        <f>IF('Inventory Ref Sheet'!A73=0, " ", 'Inventory Ref Sheet'!A73)</f>
        <v>RevenueVehicles</v>
      </c>
      <c r="B72" s="175" t="str">
        <f>IF('Inventory Ref Sheet'!B73=0, " ", 'Inventory Ref Sheet'!B73)</f>
        <v>CU - Cutaway Bus</v>
      </c>
      <c r="C72" s="175" t="str">
        <f>IF('Inventory Ref Sheet'!C73=0, " ", 'Inventory Ref Sheet'!C73)</f>
        <v>#174 Cutaway Bus</v>
      </c>
      <c r="D72" s="175" t="str">
        <f>IF('Inventory Ref Sheet'!D73=0, " ", 'Inventory Ref Sheet'!D73)</f>
        <v>2013 Chevy</v>
      </c>
      <c r="E72" s="175" t="str">
        <f>IF('Inventory Ref Sheet'!E73=0, " ", 'Inventory Ref Sheet'!E73)</f>
        <v>Arboc</v>
      </c>
      <c r="F72" s="175">
        <f>IF('Inventory Ref Sheet'!F73=0, " ", 'Inventory Ref Sheet'!F73)</f>
        <v>1</v>
      </c>
      <c r="G72" s="175" t="str">
        <f>IF('Inventory Ref Sheet'!G73=0, " ", 'Inventory Ref Sheet'!G73)</f>
        <v>1GB6G5BGXD1174658</v>
      </c>
      <c r="H72" s="175" t="str">
        <f>IF('Inventory Ref Sheet'!H73=0, " ", 'Inventory Ref Sheet'!H73)</f>
        <v>Agency</v>
      </c>
      <c r="I72" s="175">
        <f>IF('Inventory Ref Sheet'!I73=0, " ", 'Inventory Ref Sheet'!I73)</f>
        <v>2013</v>
      </c>
      <c r="J72" s="175" t="str">
        <f>IF('Inventory Ref Sheet'!J73=0, " ", 'Inventory Ref Sheet'!J73)</f>
        <v xml:space="preserve"> </v>
      </c>
      <c r="K72" s="176">
        <f>IF('Inventory Ref Sheet'!K73=0, " ", 'Inventory Ref Sheet'!K73)</f>
        <v>54775</v>
      </c>
      <c r="L72" s="177">
        <f>IF('Inventory Ref Sheet'!L73=0, " ", 'Inventory Ref Sheet'!L73)</f>
        <v>150000</v>
      </c>
    </row>
    <row r="73" spans="1:12" ht="21.75" thickBot="1" x14ac:dyDescent="0.4">
      <c r="A73" s="175" t="str">
        <f>IF('Inventory Ref Sheet'!A74=0, " ", 'Inventory Ref Sheet'!A74)</f>
        <v>RevenueVehicles</v>
      </c>
      <c r="B73" s="175" t="str">
        <f>IF('Inventory Ref Sheet'!B74=0, " ", 'Inventory Ref Sheet'!B74)</f>
        <v>CU - Cutaway Bus</v>
      </c>
      <c r="C73" s="175" t="str">
        <f>IF('Inventory Ref Sheet'!C74=0, " ", 'Inventory Ref Sheet'!C74)</f>
        <v>#175 Cutaway Bus</v>
      </c>
      <c r="D73" s="175" t="str">
        <f>IF('Inventory Ref Sheet'!D74=0, " ", 'Inventory Ref Sheet'!D74)</f>
        <v>2013 Chevy</v>
      </c>
      <c r="E73" s="175" t="str">
        <f>IF('Inventory Ref Sheet'!E74=0, " ", 'Inventory Ref Sheet'!E74)</f>
        <v>Arboc</v>
      </c>
      <c r="F73" s="175">
        <f>IF('Inventory Ref Sheet'!F74=0, " ", 'Inventory Ref Sheet'!F74)</f>
        <v>1</v>
      </c>
      <c r="G73" s="175" t="str">
        <f>IF('Inventory Ref Sheet'!G74=0, " ", 'Inventory Ref Sheet'!G74)</f>
        <v>1GB6G5BG5D1187012</v>
      </c>
      <c r="H73" s="175" t="str">
        <f>IF('Inventory Ref Sheet'!H74=0, " ", 'Inventory Ref Sheet'!H74)</f>
        <v>Agency</v>
      </c>
      <c r="I73" s="175">
        <f>IF('Inventory Ref Sheet'!I74=0, " ", 'Inventory Ref Sheet'!I74)</f>
        <v>2013</v>
      </c>
      <c r="J73" s="175" t="str">
        <f>IF('Inventory Ref Sheet'!J74=0, " ", 'Inventory Ref Sheet'!J74)</f>
        <v xml:space="preserve"> </v>
      </c>
      <c r="K73" s="176">
        <f>IF('Inventory Ref Sheet'!K74=0, " ", 'Inventory Ref Sheet'!K74)</f>
        <v>50300</v>
      </c>
      <c r="L73" s="177">
        <f>IF('Inventory Ref Sheet'!L74=0, " ", 'Inventory Ref Sheet'!L74)</f>
        <v>150000</v>
      </c>
    </row>
    <row r="74" spans="1:12" ht="21.75" thickBot="1" x14ac:dyDescent="0.4">
      <c r="A74" s="175" t="str">
        <f>IF('Inventory Ref Sheet'!A75=0, " ", 'Inventory Ref Sheet'!A75)</f>
        <v>RevenueVehicles</v>
      </c>
      <c r="B74" s="175" t="str">
        <f>IF('Inventory Ref Sheet'!B75=0, " ", 'Inventory Ref Sheet'!B75)</f>
        <v>CU - Cutaway Bus</v>
      </c>
      <c r="C74" s="175" t="str">
        <f>IF('Inventory Ref Sheet'!C75=0, " ", 'Inventory Ref Sheet'!C75)</f>
        <v>#176 Cutaway Bus</v>
      </c>
      <c r="D74" s="175" t="str">
        <f>IF('Inventory Ref Sheet'!D75=0, " ", 'Inventory Ref Sheet'!D75)</f>
        <v>2013 Chevy</v>
      </c>
      <c r="E74" s="175" t="str">
        <f>IF('Inventory Ref Sheet'!E75=0, " ", 'Inventory Ref Sheet'!E75)</f>
        <v>Arboc</v>
      </c>
      <c r="F74" s="175">
        <f>IF('Inventory Ref Sheet'!F75=0, " ", 'Inventory Ref Sheet'!F75)</f>
        <v>1</v>
      </c>
      <c r="G74" s="175" t="str">
        <f>IF('Inventory Ref Sheet'!G75=0, " ", 'Inventory Ref Sheet'!G75)</f>
        <v>1GB6G5BG3D1187249</v>
      </c>
      <c r="H74" s="175" t="str">
        <f>IF('Inventory Ref Sheet'!H75=0, " ", 'Inventory Ref Sheet'!H75)</f>
        <v>Agency</v>
      </c>
      <c r="I74" s="175">
        <f>IF('Inventory Ref Sheet'!I75=0, " ", 'Inventory Ref Sheet'!I75)</f>
        <v>2013</v>
      </c>
      <c r="J74" s="175" t="str">
        <f>IF('Inventory Ref Sheet'!J75=0, " ", 'Inventory Ref Sheet'!J75)</f>
        <v xml:space="preserve"> </v>
      </c>
      <c r="K74" s="176">
        <f>IF('Inventory Ref Sheet'!K75=0, " ", 'Inventory Ref Sheet'!K75)</f>
        <v>17309</v>
      </c>
      <c r="L74" s="177">
        <f>IF('Inventory Ref Sheet'!L75=0, " ", 'Inventory Ref Sheet'!L75)</f>
        <v>150000</v>
      </c>
    </row>
    <row r="75" spans="1:12" ht="21.75" thickBot="1" x14ac:dyDescent="0.4">
      <c r="A75" s="175" t="str">
        <f>IF('Inventory Ref Sheet'!A76=0, " ", 'Inventory Ref Sheet'!A76)</f>
        <v>RevenueVehicles</v>
      </c>
      <c r="B75" s="175" t="str">
        <f>IF('Inventory Ref Sheet'!B76=0, " ", 'Inventory Ref Sheet'!B76)</f>
        <v>CU - Cutaway Bus</v>
      </c>
      <c r="C75" s="175" t="str">
        <f>IF('Inventory Ref Sheet'!C76=0, " ", 'Inventory Ref Sheet'!C76)</f>
        <v>#177 Cutaway Bus</v>
      </c>
      <c r="D75" s="175" t="str">
        <f>IF('Inventory Ref Sheet'!D76=0, " ", 'Inventory Ref Sheet'!D76)</f>
        <v>2013 Chevy</v>
      </c>
      <c r="E75" s="175" t="str">
        <f>IF('Inventory Ref Sheet'!E76=0, " ", 'Inventory Ref Sheet'!E76)</f>
        <v>Arboc</v>
      </c>
      <c r="F75" s="175">
        <f>IF('Inventory Ref Sheet'!F76=0, " ", 'Inventory Ref Sheet'!F76)</f>
        <v>1</v>
      </c>
      <c r="G75" s="175" t="str">
        <f>IF('Inventory Ref Sheet'!G76=0, " ", 'Inventory Ref Sheet'!G76)</f>
        <v>1GB6G5BG6D1186418</v>
      </c>
      <c r="H75" s="175" t="str">
        <f>IF('Inventory Ref Sheet'!H76=0, " ", 'Inventory Ref Sheet'!H76)</f>
        <v>Agency</v>
      </c>
      <c r="I75" s="175">
        <f>IF('Inventory Ref Sheet'!I76=0, " ", 'Inventory Ref Sheet'!I76)</f>
        <v>2013</v>
      </c>
      <c r="J75" s="175" t="str">
        <f>IF('Inventory Ref Sheet'!J76=0, " ", 'Inventory Ref Sheet'!J76)</f>
        <v xml:space="preserve"> </v>
      </c>
      <c r="K75" s="176">
        <f>IF('Inventory Ref Sheet'!K76=0, " ", 'Inventory Ref Sheet'!K76)</f>
        <v>9203</v>
      </c>
      <c r="L75" s="177">
        <f>IF('Inventory Ref Sheet'!L76=0, " ", 'Inventory Ref Sheet'!L76)</f>
        <v>150000</v>
      </c>
    </row>
    <row r="76" spans="1:12" ht="21.75" thickBot="1" x14ac:dyDescent="0.4">
      <c r="A76" s="175" t="str">
        <f>IF('Inventory Ref Sheet'!A77=0, " ", 'Inventory Ref Sheet'!A77)</f>
        <v>RevenueVehicles</v>
      </c>
      <c r="B76" s="175" t="str">
        <f>IF('Inventory Ref Sheet'!B77=0, " ", 'Inventory Ref Sheet'!B77)</f>
        <v>CU - Cutaway Bus</v>
      </c>
      <c r="C76" s="175" t="str">
        <f>IF('Inventory Ref Sheet'!C77=0, " ", 'Inventory Ref Sheet'!C77)</f>
        <v>#178 Cutaway Bus</v>
      </c>
      <c r="D76" s="175" t="str">
        <f>IF('Inventory Ref Sheet'!D77=0, " ", 'Inventory Ref Sheet'!D77)</f>
        <v>2013 Chevy</v>
      </c>
      <c r="E76" s="175" t="str">
        <f>IF('Inventory Ref Sheet'!E77=0, " ", 'Inventory Ref Sheet'!E77)</f>
        <v>Arboc</v>
      </c>
      <c r="F76" s="175">
        <f>IF('Inventory Ref Sheet'!F77=0, " ", 'Inventory Ref Sheet'!F77)</f>
        <v>1</v>
      </c>
      <c r="G76" s="175" t="str">
        <f>IF('Inventory Ref Sheet'!G77=0, " ", 'Inventory Ref Sheet'!G77)</f>
        <v>1GB6G5BG3D1187428</v>
      </c>
      <c r="H76" s="175" t="str">
        <f>IF('Inventory Ref Sheet'!H77=0, " ", 'Inventory Ref Sheet'!H77)</f>
        <v>Agency</v>
      </c>
      <c r="I76" s="175">
        <f>IF('Inventory Ref Sheet'!I77=0, " ", 'Inventory Ref Sheet'!I77)</f>
        <v>2013</v>
      </c>
      <c r="J76" s="175" t="str">
        <f>IF('Inventory Ref Sheet'!J77=0, " ", 'Inventory Ref Sheet'!J77)</f>
        <v xml:space="preserve"> </v>
      </c>
      <c r="K76" s="176">
        <f>IF('Inventory Ref Sheet'!K77=0, " ", 'Inventory Ref Sheet'!K77)</f>
        <v>113980</v>
      </c>
      <c r="L76" s="177">
        <f>IF('Inventory Ref Sheet'!L77=0, " ", 'Inventory Ref Sheet'!L77)</f>
        <v>150000</v>
      </c>
    </row>
    <row r="77" spans="1:12" ht="21.75" thickBot="1" x14ac:dyDescent="0.4">
      <c r="A77" s="175" t="str">
        <f>IF('Inventory Ref Sheet'!A78=0, " ", 'Inventory Ref Sheet'!A78)</f>
        <v>RevenueVehicles</v>
      </c>
      <c r="B77" s="175" t="str">
        <f>IF('Inventory Ref Sheet'!B78=0, " ", 'Inventory Ref Sheet'!B78)</f>
        <v>CU - Cutaway Bus</v>
      </c>
      <c r="C77" s="175" t="str">
        <f>IF('Inventory Ref Sheet'!C78=0, " ", 'Inventory Ref Sheet'!C78)</f>
        <v>#179 Cutaway Bus</v>
      </c>
      <c r="D77" s="175" t="str">
        <f>IF('Inventory Ref Sheet'!D78=0, " ", 'Inventory Ref Sheet'!D78)</f>
        <v>2013 Chevy</v>
      </c>
      <c r="E77" s="175" t="str">
        <f>IF('Inventory Ref Sheet'!E78=0, " ", 'Inventory Ref Sheet'!E78)</f>
        <v>Arboc</v>
      </c>
      <c r="F77" s="175">
        <f>IF('Inventory Ref Sheet'!F78=0, " ", 'Inventory Ref Sheet'!F78)</f>
        <v>1</v>
      </c>
      <c r="G77" s="175" t="str">
        <f>IF('Inventory Ref Sheet'!G78=0, " ", 'Inventory Ref Sheet'!G78)</f>
        <v>1GB6G5BG6D1186838</v>
      </c>
      <c r="H77" s="175" t="str">
        <f>IF('Inventory Ref Sheet'!H78=0, " ", 'Inventory Ref Sheet'!H78)</f>
        <v>Agency</v>
      </c>
      <c r="I77" s="175">
        <f>IF('Inventory Ref Sheet'!I78=0, " ", 'Inventory Ref Sheet'!I78)</f>
        <v>2013</v>
      </c>
      <c r="J77" s="175" t="str">
        <f>IF('Inventory Ref Sheet'!J78=0, " ", 'Inventory Ref Sheet'!J78)</f>
        <v xml:space="preserve"> </v>
      </c>
      <c r="K77" s="176">
        <f>IF('Inventory Ref Sheet'!K78=0, " ", 'Inventory Ref Sheet'!K78)</f>
        <v>38849</v>
      </c>
      <c r="L77" s="177">
        <f>IF('Inventory Ref Sheet'!L78=0, " ", 'Inventory Ref Sheet'!L78)</f>
        <v>150000</v>
      </c>
    </row>
    <row r="78" spans="1:12" ht="21.75" thickBot="1" x14ac:dyDescent="0.4">
      <c r="A78" s="175" t="str">
        <f>IF('Inventory Ref Sheet'!A79=0, " ", 'Inventory Ref Sheet'!A79)</f>
        <v>RevenueVehicles</v>
      </c>
      <c r="B78" s="175" t="str">
        <f>IF('Inventory Ref Sheet'!B79=0, " ", 'Inventory Ref Sheet'!B79)</f>
        <v>CU - Cutaway Bus</v>
      </c>
      <c r="C78" s="175" t="str">
        <f>IF('Inventory Ref Sheet'!C79=0, " ", 'Inventory Ref Sheet'!C79)</f>
        <v>#180 Cutaway Bus</v>
      </c>
      <c r="D78" s="175" t="str">
        <f>IF('Inventory Ref Sheet'!D79=0, " ", 'Inventory Ref Sheet'!D79)</f>
        <v>2013 Chevy</v>
      </c>
      <c r="E78" s="175" t="str">
        <f>IF('Inventory Ref Sheet'!E79=0, " ", 'Inventory Ref Sheet'!E79)</f>
        <v>Arboc</v>
      </c>
      <c r="F78" s="175">
        <f>IF('Inventory Ref Sheet'!F79=0, " ", 'Inventory Ref Sheet'!F79)</f>
        <v>1</v>
      </c>
      <c r="G78" s="175" t="str">
        <f>IF('Inventory Ref Sheet'!G79=0, " ", 'Inventory Ref Sheet'!G79)</f>
        <v>1GB6G5BG1D1187377</v>
      </c>
      <c r="H78" s="175" t="str">
        <f>IF('Inventory Ref Sheet'!H79=0, " ", 'Inventory Ref Sheet'!H79)</f>
        <v>Agency</v>
      </c>
      <c r="I78" s="175">
        <f>IF('Inventory Ref Sheet'!I79=0, " ", 'Inventory Ref Sheet'!I79)</f>
        <v>2013</v>
      </c>
      <c r="J78" s="175" t="str">
        <f>IF('Inventory Ref Sheet'!J79=0, " ", 'Inventory Ref Sheet'!J79)</f>
        <v xml:space="preserve"> </v>
      </c>
      <c r="K78" s="176">
        <f>IF('Inventory Ref Sheet'!K79=0, " ", 'Inventory Ref Sheet'!K79)</f>
        <v>46783</v>
      </c>
      <c r="L78" s="177">
        <f>IF('Inventory Ref Sheet'!L79=0, " ", 'Inventory Ref Sheet'!L79)</f>
        <v>150000</v>
      </c>
    </row>
    <row r="79" spans="1:12" ht="21.75" thickBot="1" x14ac:dyDescent="0.4">
      <c r="A79" s="175" t="str">
        <f>IF('Inventory Ref Sheet'!A80=0, " ", 'Inventory Ref Sheet'!A80)</f>
        <v>RevenueVehicles</v>
      </c>
      <c r="B79" s="175" t="str">
        <f>IF('Inventory Ref Sheet'!B80=0, " ", 'Inventory Ref Sheet'!B80)</f>
        <v>CU - Cutaway Bus</v>
      </c>
      <c r="C79" s="175" t="str">
        <f>IF('Inventory Ref Sheet'!C80=0, " ", 'Inventory Ref Sheet'!C80)</f>
        <v>#181 Cutaway Bus</v>
      </c>
      <c r="D79" s="175" t="str">
        <f>IF('Inventory Ref Sheet'!D80=0, " ", 'Inventory Ref Sheet'!D80)</f>
        <v>2013 Chevy</v>
      </c>
      <c r="E79" s="175" t="str">
        <f>IF('Inventory Ref Sheet'!E80=0, " ", 'Inventory Ref Sheet'!E80)</f>
        <v>Arboc</v>
      </c>
      <c r="F79" s="175">
        <f>IF('Inventory Ref Sheet'!F80=0, " ", 'Inventory Ref Sheet'!F80)</f>
        <v>1</v>
      </c>
      <c r="G79" s="175" t="str">
        <f>IF('Inventory Ref Sheet'!G80=0, " ", 'Inventory Ref Sheet'!G80)</f>
        <v>1GB6G5BGXD1187748</v>
      </c>
      <c r="H79" s="175" t="str">
        <f>IF('Inventory Ref Sheet'!H80=0, " ", 'Inventory Ref Sheet'!H80)</f>
        <v>Agency</v>
      </c>
      <c r="I79" s="175">
        <f>IF('Inventory Ref Sheet'!I80=0, " ", 'Inventory Ref Sheet'!I80)</f>
        <v>2013</v>
      </c>
      <c r="J79" s="175" t="str">
        <f>IF('Inventory Ref Sheet'!J80=0, " ", 'Inventory Ref Sheet'!J80)</f>
        <v xml:space="preserve"> </v>
      </c>
      <c r="K79" s="176">
        <f>IF('Inventory Ref Sheet'!K80=0, " ", 'Inventory Ref Sheet'!K80)</f>
        <v>46899</v>
      </c>
      <c r="L79" s="177">
        <f>IF('Inventory Ref Sheet'!L80=0, " ", 'Inventory Ref Sheet'!L80)</f>
        <v>150000</v>
      </c>
    </row>
    <row r="80" spans="1:12" ht="21.75" thickBot="1" x14ac:dyDescent="0.4">
      <c r="A80" s="175" t="str">
        <f>IF('Inventory Ref Sheet'!A81=0, " ", 'Inventory Ref Sheet'!A81)</f>
        <v>RevenueVehicles</v>
      </c>
      <c r="B80" s="175" t="str">
        <f>IF('Inventory Ref Sheet'!B81=0, " ", 'Inventory Ref Sheet'!B81)</f>
        <v>CU - Cutaway Bus</v>
      </c>
      <c r="C80" s="175" t="str">
        <f>IF('Inventory Ref Sheet'!C81=0, " ", 'Inventory Ref Sheet'!C81)</f>
        <v>#182 Cutaway Bus</v>
      </c>
      <c r="D80" s="175" t="str">
        <f>IF('Inventory Ref Sheet'!D81=0, " ", 'Inventory Ref Sheet'!D81)</f>
        <v>2013 Chevy</v>
      </c>
      <c r="E80" s="175" t="str">
        <f>IF('Inventory Ref Sheet'!E81=0, " ", 'Inventory Ref Sheet'!E81)</f>
        <v>Arboc</v>
      </c>
      <c r="F80" s="175">
        <f>IF('Inventory Ref Sheet'!F81=0, " ", 'Inventory Ref Sheet'!F81)</f>
        <v>1</v>
      </c>
      <c r="G80" s="175" t="str">
        <f>IF('Inventory Ref Sheet'!G81=0, " ", 'Inventory Ref Sheet'!G81)</f>
        <v>1GB6G5BG8E1109115</v>
      </c>
      <c r="H80" s="175" t="str">
        <f>IF('Inventory Ref Sheet'!H81=0, " ", 'Inventory Ref Sheet'!H81)</f>
        <v>Agency</v>
      </c>
      <c r="I80" s="175">
        <f>IF('Inventory Ref Sheet'!I81=0, " ", 'Inventory Ref Sheet'!I81)</f>
        <v>2013</v>
      </c>
      <c r="J80" s="175" t="str">
        <f>IF('Inventory Ref Sheet'!J81=0, " ", 'Inventory Ref Sheet'!J81)</f>
        <v xml:space="preserve"> </v>
      </c>
      <c r="K80" s="176">
        <f>IF('Inventory Ref Sheet'!K81=0, " ", 'Inventory Ref Sheet'!K81)</f>
        <v>54597</v>
      </c>
      <c r="L80" s="177">
        <f>IF('Inventory Ref Sheet'!L81=0, " ", 'Inventory Ref Sheet'!L81)</f>
        <v>150000</v>
      </c>
    </row>
    <row r="81" spans="1:12" ht="21.75" thickBot="1" x14ac:dyDescent="0.4">
      <c r="A81" s="175" t="str">
        <f>IF('Inventory Ref Sheet'!A82=0, " ", 'Inventory Ref Sheet'!A82)</f>
        <v>RevenueVehicles</v>
      </c>
      <c r="B81" s="175" t="str">
        <f>IF('Inventory Ref Sheet'!B82=0, " ", 'Inventory Ref Sheet'!B82)</f>
        <v>CU - Cutaway Bus</v>
      </c>
      <c r="C81" s="175" t="str">
        <f>IF('Inventory Ref Sheet'!C82=0, " ", 'Inventory Ref Sheet'!C82)</f>
        <v>#183 Cutaway Bus</v>
      </c>
      <c r="D81" s="175" t="str">
        <f>IF('Inventory Ref Sheet'!D82=0, " ", 'Inventory Ref Sheet'!D82)</f>
        <v>2013 Chevy</v>
      </c>
      <c r="E81" s="175" t="str">
        <f>IF('Inventory Ref Sheet'!E82=0, " ", 'Inventory Ref Sheet'!E82)</f>
        <v>Arboc</v>
      </c>
      <c r="F81" s="175">
        <f>IF('Inventory Ref Sheet'!F82=0, " ", 'Inventory Ref Sheet'!F82)</f>
        <v>1</v>
      </c>
      <c r="G81" s="175" t="str">
        <f>IF('Inventory Ref Sheet'!G82=0, " ", 'Inventory Ref Sheet'!G82)</f>
        <v>1GB6G5BG1E1107982</v>
      </c>
      <c r="H81" s="175" t="str">
        <f>IF('Inventory Ref Sheet'!H82=0, " ", 'Inventory Ref Sheet'!H82)</f>
        <v>Agency</v>
      </c>
      <c r="I81" s="175">
        <f>IF('Inventory Ref Sheet'!I82=0, " ", 'Inventory Ref Sheet'!I82)</f>
        <v>2013</v>
      </c>
      <c r="J81" s="175" t="str">
        <f>IF('Inventory Ref Sheet'!J82=0, " ", 'Inventory Ref Sheet'!J82)</f>
        <v xml:space="preserve"> </v>
      </c>
      <c r="K81" s="176">
        <f>IF('Inventory Ref Sheet'!K82=0, " ", 'Inventory Ref Sheet'!K82)</f>
        <v>49324</v>
      </c>
      <c r="L81" s="177">
        <f>IF('Inventory Ref Sheet'!L82=0, " ", 'Inventory Ref Sheet'!L82)</f>
        <v>150000</v>
      </c>
    </row>
    <row r="82" spans="1:12" ht="21.75" thickBot="1" x14ac:dyDescent="0.4">
      <c r="A82" s="175" t="str">
        <f>IF('Inventory Ref Sheet'!A83=0, " ", 'Inventory Ref Sheet'!A83)</f>
        <v>RevenueVehicles</v>
      </c>
      <c r="B82" s="175" t="str">
        <f>IF('Inventory Ref Sheet'!B83=0, " ", 'Inventory Ref Sheet'!B83)</f>
        <v>VN - Van</v>
      </c>
      <c r="C82" s="175" t="str">
        <f>IF('Inventory Ref Sheet'!C83=0, " ", 'Inventory Ref Sheet'!C83)</f>
        <v>#184 Van</v>
      </c>
      <c r="D82" s="175" t="str">
        <f>IF('Inventory Ref Sheet'!D83=0, " ", 'Inventory Ref Sheet'!D83)</f>
        <v>2014 Ford</v>
      </c>
      <c r="E82" s="175" t="str">
        <f>IF('Inventory Ref Sheet'!E83=0, " ", 'Inventory Ref Sheet'!E83)</f>
        <v>4 Wheel Van</v>
      </c>
      <c r="F82" s="175">
        <f>IF('Inventory Ref Sheet'!F83=0, " ", 'Inventory Ref Sheet'!F83)</f>
        <v>1</v>
      </c>
      <c r="G82" s="175" t="str">
        <f>IF('Inventory Ref Sheet'!G83=0, " ", 'Inventory Ref Sheet'!G83)</f>
        <v>1FTSS3EL3EDA56019</v>
      </c>
      <c r="H82" s="175" t="str">
        <f>IF('Inventory Ref Sheet'!H83=0, " ", 'Inventory Ref Sheet'!H83)</f>
        <v>Agency</v>
      </c>
      <c r="I82" s="175">
        <f>IF('Inventory Ref Sheet'!I83=0, " ", 'Inventory Ref Sheet'!I83)</f>
        <v>2014</v>
      </c>
      <c r="J82" s="175" t="str">
        <f>IF('Inventory Ref Sheet'!J83=0, " ", 'Inventory Ref Sheet'!J83)</f>
        <v xml:space="preserve"> </v>
      </c>
      <c r="K82" s="176">
        <f>IF('Inventory Ref Sheet'!K83=0, " ", 'Inventory Ref Sheet'!K83)</f>
        <v>83635</v>
      </c>
      <c r="L82" s="177">
        <f>IF('Inventory Ref Sheet'!L83=0, " ", 'Inventory Ref Sheet'!L83)</f>
        <v>80000</v>
      </c>
    </row>
    <row r="83" spans="1:12" ht="21.75" thickBot="1" x14ac:dyDescent="0.4">
      <c r="A83" s="175" t="str">
        <f>IF('Inventory Ref Sheet'!A84=0, " ", 'Inventory Ref Sheet'!A84)</f>
        <v>RevenueVehicles</v>
      </c>
      <c r="B83" s="175" t="str">
        <f>IF('Inventory Ref Sheet'!B84=0, " ", 'Inventory Ref Sheet'!B84)</f>
        <v>VN - Van</v>
      </c>
      <c r="C83" s="175" t="str">
        <f>IF('Inventory Ref Sheet'!C84=0, " ", 'Inventory Ref Sheet'!C84)</f>
        <v>#185 Van</v>
      </c>
      <c r="D83" s="175" t="str">
        <f>IF('Inventory Ref Sheet'!D84=0, " ", 'Inventory Ref Sheet'!D84)</f>
        <v>2014 Ford</v>
      </c>
      <c r="E83" s="175" t="str">
        <f>IF('Inventory Ref Sheet'!E84=0, " ", 'Inventory Ref Sheet'!E84)</f>
        <v>4 Wheel Van</v>
      </c>
      <c r="F83" s="175">
        <f>IF('Inventory Ref Sheet'!F84=0, " ", 'Inventory Ref Sheet'!F84)</f>
        <v>1</v>
      </c>
      <c r="G83" s="175" t="str">
        <f>IF('Inventory Ref Sheet'!G84=0, " ", 'Inventory Ref Sheet'!G84)</f>
        <v>1FTSS3ELXEDA56020</v>
      </c>
      <c r="H83" s="175" t="str">
        <f>IF('Inventory Ref Sheet'!H84=0, " ", 'Inventory Ref Sheet'!H84)</f>
        <v>Agency</v>
      </c>
      <c r="I83" s="175">
        <f>IF('Inventory Ref Sheet'!I84=0, " ", 'Inventory Ref Sheet'!I84)</f>
        <v>2014</v>
      </c>
      <c r="J83" s="175" t="str">
        <f>IF('Inventory Ref Sheet'!J84=0, " ", 'Inventory Ref Sheet'!J84)</f>
        <v xml:space="preserve"> </v>
      </c>
      <c r="K83" s="176">
        <f>IF('Inventory Ref Sheet'!K84=0, " ", 'Inventory Ref Sheet'!K84)</f>
        <v>96559</v>
      </c>
      <c r="L83" s="177">
        <f>IF('Inventory Ref Sheet'!L84=0, " ", 'Inventory Ref Sheet'!L84)</f>
        <v>80000</v>
      </c>
    </row>
    <row r="84" spans="1:12" ht="42.75" thickBot="1" x14ac:dyDescent="0.4">
      <c r="A84" s="175" t="str">
        <f>IF('Inventory Ref Sheet'!A85=0, " ", 'Inventory Ref Sheet'!A85)</f>
        <v>RevenueVehicles</v>
      </c>
      <c r="B84" s="175" t="str">
        <f>IF('Inventory Ref Sheet'!B85=0, " ", 'Inventory Ref Sheet'!B85)</f>
        <v>BU - Bus</v>
      </c>
      <c r="C84" s="175" t="str">
        <f>IF('Inventory Ref Sheet'!C85=0, " ", 'Inventory Ref Sheet'!C85)</f>
        <v>#188 30ft Bus</v>
      </c>
      <c r="D84" s="175" t="str">
        <f>IF('Inventory Ref Sheet'!D85=0, " ", 'Inventory Ref Sheet'!D85)</f>
        <v>2016 El Dorado</v>
      </c>
      <c r="E84" s="175" t="str">
        <f>IF('Inventory Ref Sheet'!E85=0, " ", 'Inventory Ref Sheet'!E85)</f>
        <v>XHF 32</v>
      </c>
      <c r="F84" s="175">
        <f>IF('Inventory Ref Sheet'!F85=0, " ", 'Inventory Ref Sheet'!F85)</f>
        <v>1</v>
      </c>
      <c r="G84" s="175" t="str">
        <f>IF('Inventory Ref Sheet'!G85=0, " ", 'Inventory Ref Sheet'!G85)</f>
        <v>1N9AMALG3GC084086</v>
      </c>
      <c r="H84" s="175" t="str">
        <f>IF('Inventory Ref Sheet'!H85=0, " ", 'Inventory Ref Sheet'!H85)</f>
        <v>Agency</v>
      </c>
      <c r="I84" s="175">
        <f>IF('Inventory Ref Sheet'!I85=0, " ", 'Inventory Ref Sheet'!I85)</f>
        <v>2016</v>
      </c>
      <c r="J84" s="175" t="str">
        <f>IF('Inventory Ref Sheet'!J85=0, " ", 'Inventory Ref Sheet'!J85)</f>
        <v xml:space="preserve"> </v>
      </c>
      <c r="K84" s="176">
        <f>IF('Inventory Ref Sheet'!K85=0, " ", 'Inventory Ref Sheet'!K85)</f>
        <v>63777</v>
      </c>
      <c r="L84" s="177">
        <f>IF('Inventory Ref Sheet'!L85=0, " ", 'Inventory Ref Sheet'!L85)</f>
        <v>475000</v>
      </c>
    </row>
    <row r="85" spans="1:12" ht="42.75" thickBot="1" x14ac:dyDescent="0.4">
      <c r="A85" s="175" t="str">
        <f>IF('Inventory Ref Sheet'!A86=0, " ", 'Inventory Ref Sheet'!A86)</f>
        <v>RevenueVehicles</v>
      </c>
      <c r="B85" s="175" t="str">
        <f>IF('Inventory Ref Sheet'!B86=0, " ", 'Inventory Ref Sheet'!B86)</f>
        <v>BU - Bus</v>
      </c>
      <c r="C85" s="175" t="str">
        <f>IF('Inventory Ref Sheet'!C86=0, " ", 'Inventory Ref Sheet'!C86)</f>
        <v>#189 30ft Bus</v>
      </c>
      <c r="D85" s="175" t="str">
        <f>IF('Inventory Ref Sheet'!D86=0, " ", 'Inventory Ref Sheet'!D86)</f>
        <v>2016 El Dorado</v>
      </c>
      <c r="E85" s="175" t="str">
        <f>IF('Inventory Ref Sheet'!E86=0, " ", 'Inventory Ref Sheet'!E86)</f>
        <v>XHF 32</v>
      </c>
      <c r="F85" s="175">
        <f>IF('Inventory Ref Sheet'!F86=0, " ", 'Inventory Ref Sheet'!F86)</f>
        <v>1</v>
      </c>
      <c r="G85" s="175" t="str">
        <f>IF('Inventory Ref Sheet'!G86=0, " ", 'Inventory Ref Sheet'!G86)</f>
        <v>1N9AMALG5GC084087</v>
      </c>
      <c r="H85" s="175" t="str">
        <f>IF('Inventory Ref Sheet'!H86=0, " ", 'Inventory Ref Sheet'!H86)</f>
        <v>Agency</v>
      </c>
      <c r="I85" s="175">
        <f>IF('Inventory Ref Sheet'!I86=0, " ", 'Inventory Ref Sheet'!I86)</f>
        <v>2016</v>
      </c>
      <c r="J85" s="175" t="str">
        <f>IF('Inventory Ref Sheet'!J86=0, " ", 'Inventory Ref Sheet'!J86)</f>
        <v xml:space="preserve"> </v>
      </c>
      <c r="K85" s="176">
        <f>IF('Inventory Ref Sheet'!K86=0, " ", 'Inventory Ref Sheet'!K86)</f>
        <v>60103</v>
      </c>
      <c r="L85" s="177">
        <f>IF('Inventory Ref Sheet'!L86=0, " ", 'Inventory Ref Sheet'!L86)</f>
        <v>475000</v>
      </c>
    </row>
    <row r="86" spans="1:12" ht="42.75" thickBot="1" x14ac:dyDescent="0.4">
      <c r="A86" s="175" t="str">
        <f>IF('Inventory Ref Sheet'!A87=0, " ", 'Inventory Ref Sheet'!A87)</f>
        <v>RevenueVehicles</v>
      </c>
      <c r="B86" s="175" t="str">
        <f>IF('Inventory Ref Sheet'!B87=0, " ", 'Inventory Ref Sheet'!B87)</f>
        <v>BU - Bus</v>
      </c>
      <c r="C86" s="175" t="str">
        <f>IF('Inventory Ref Sheet'!C87=0, " ", 'Inventory Ref Sheet'!C87)</f>
        <v>#190 30ft Bus</v>
      </c>
      <c r="D86" s="175" t="str">
        <f>IF('Inventory Ref Sheet'!D87=0, " ", 'Inventory Ref Sheet'!D87)</f>
        <v>2016 El Dorado</v>
      </c>
      <c r="E86" s="175" t="str">
        <f>IF('Inventory Ref Sheet'!E87=0, " ", 'Inventory Ref Sheet'!E87)</f>
        <v>XHF 32</v>
      </c>
      <c r="F86" s="175">
        <f>IF('Inventory Ref Sheet'!F87=0, " ", 'Inventory Ref Sheet'!F87)</f>
        <v>1</v>
      </c>
      <c r="G86" s="175" t="str">
        <f>IF('Inventory Ref Sheet'!G87=0, " ", 'Inventory Ref Sheet'!G87)</f>
        <v>1N9AMALG7GC084088</v>
      </c>
      <c r="H86" s="175" t="str">
        <f>IF('Inventory Ref Sheet'!H87=0, " ", 'Inventory Ref Sheet'!H87)</f>
        <v>Agency</v>
      </c>
      <c r="I86" s="175">
        <f>IF('Inventory Ref Sheet'!I87=0, " ", 'Inventory Ref Sheet'!I87)</f>
        <v>2016</v>
      </c>
      <c r="J86" s="175" t="str">
        <f>IF('Inventory Ref Sheet'!J87=0, " ", 'Inventory Ref Sheet'!J87)</f>
        <v xml:space="preserve"> </v>
      </c>
      <c r="K86" s="176">
        <f>IF('Inventory Ref Sheet'!K87=0, " ", 'Inventory Ref Sheet'!K87)</f>
        <v>64850</v>
      </c>
      <c r="L86" s="177">
        <f>IF('Inventory Ref Sheet'!L87=0, " ", 'Inventory Ref Sheet'!L87)</f>
        <v>475000</v>
      </c>
    </row>
    <row r="87" spans="1:12" ht="42.75" thickBot="1" x14ac:dyDescent="0.4">
      <c r="A87" s="175" t="str">
        <f>IF('Inventory Ref Sheet'!A88=0, " ", 'Inventory Ref Sheet'!A88)</f>
        <v>RevenueVehicles</v>
      </c>
      <c r="B87" s="175" t="str">
        <f>IF('Inventory Ref Sheet'!B88=0, " ", 'Inventory Ref Sheet'!B88)</f>
        <v>BU - Bus</v>
      </c>
      <c r="C87" s="175" t="str">
        <f>IF('Inventory Ref Sheet'!C88=0, " ", 'Inventory Ref Sheet'!C88)</f>
        <v>#191 30ft Bus</v>
      </c>
      <c r="D87" s="175" t="str">
        <f>IF('Inventory Ref Sheet'!D88=0, " ", 'Inventory Ref Sheet'!D88)</f>
        <v>2016 El Dorado</v>
      </c>
      <c r="E87" s="175" t="str">
        <f>IF('Inventory Ref Sheet'!E88=0, " ", 'Inventory Ref Sheet'!E88)</f>
        <v>XHF 32</v>
      </c>
      <c r="F87" s="175">
        <f>IF('Inventory Ref Sheet'!F88=0, " ", 'Inventory Ref Sheet'!F88)</f>
        <v>1</v>
      </c>
      <c r="G87" s="175" t="str">
        <f>IF('Inventory Ref Sheet'!G88=0, " ", 'Inventory Ref Sheet'!G88)</f>
        <v>1N9AMALG9GC084089</v>
      </c>
      <c r="H87" s="175" t="str">
        <f>IF('Inventory Ref Sheet'!H88=0, " ", 'Inventory Ref Sheet'!H88)</f>
        <v>Agency</v>
      </c>
      <c r="I87" s="175">
        <f>IF('Inventory Ref Sheet'!I88=0, " ", 'Inventory Ref Sheet'!I88)</f>
        <v>2016</v>
      </c>
      <c r="J87" s="175" t="str">
        <f>IF('Inventory Ref Sheet'!J88=0, " ", 'Inventory Ref Sheet'!J88)</f>
        <v xml:space="preserve"> </v>
      </c>
      <c r="K87" s="176">
        <f>IF('Inventory Ref Sheet'!K88=0, " ", 'Inventory Ref Sheet'!K88)</f>
        <v>85835</v>
      </c>
      <c r="L87" s="177">
        <f>IF('Inventory Ref Sheet'!L88=0, " ", 'Inventory Ref Sheet'!L88)</f>
        <v>475000</v>
      </c>
    </row>
    <row r="88" spans="1:12" ht="42.75" thickBot="1" x14ac:dyDescent="0.4">
      <c r="A88" s="175" t="str">
        <f>IF('Inventory Ref Sheet'!A89=0, " ", 'Inventory Ref Sheet'!A89)</f>
        <v>RevenueVehicles</v>
      </c>
      <c r="B88" s="175" t="str">
        <f>IF('Inventory Ref Sheet'!B89=0, " ", 'Inventory Ref Sheet'!B89)</f>
        <v>BU - Bus</v>
      </c>
      <c r="C88" s="175" t="str">
        <f>IF('Inventory Ref Sheet'!C89=0, " ", 'Inventory Ref Sheet'!C89)</f>
        <v>#192 30ft Bus</v>
      </c>
      <c r="D88" s="175" t="str">
        <f>IF('Inventory Ref Sheet'!D89=0, " ", 'Inventory Ref Sheet'!D89)</f>
        <v>2016 El Dorado</v>
      </c>
      <c r="E88" s="175" t="str">
        <f>IF('Inventory Ref Sheet'!E89=0, " ", 'Inventory Ref Sheet'!E89)</f>
        <v>XHF 32</v>
      </c>
      <c r="F88" s="175">
        <f>IF('Inventory Ref Sheet'!F89=0, " ", 'Inventory Ref Sheet'!F89)</f>
        <v>1</v>
      </c>
      <c r="G88" s="175" t="str">
        <f>IF('Inventory Ref Sheet'!G89=0, " ", 'Inventory Ref Sheet'!G89)</f>
        <v>1N9AMALG5GC084090</v>
      </c>
      <c r="H88" s="175" t="str">
        <f>IF('Inventory Ref Sheet'!H89=0, " ", 'Inventory Ref Sheet'!H89)</f>
        <v>Agency</v>
      </c>
      <c r="I88" s="175">
        <f>IF('Inventory Ref Sheet'!I89=0, " ", 'Inventory Ref Sheet'!I89)</f>
        <v>2016</v>
      </c>
      <c r="J88" s="175" t="str">
        <f>IF('Inventory Ref Sheet'!J89=0, " ", 'Inventory Ref Sheet'!J89)</f>
        <v xml:space="preserve"> </v>
      </c>
      <c r="K88" s="176">
        <f>IF('Inventory Ref Sheet'!K89=0, " ", 'Inventory Ref Sheet'!K89)</f>
        <v>71731</v>
      </c>
      <c r="L88" s="177">
        <f>IF('Inventory Ref Sheet'!L89=0, " ", 'Inventory Ref Sheet'!L89)</f>
        <v>475000</v>
      </c>
    </row>
    <row r="89" spans="1:12" ht="42.75" thickBot="1" x14ac:dyDescent="0.4">
      <c r="A89" s="175" t="str">
        <f>IF('Inventory Ref Sheet'!A90=0, " ", 'Inventory Ref Sheet'!A90)</f>
        <v>RevenueVehicles</v>
      </c>
      <c r="B89" s="175" t="str">
        <f>IF('Inventory Ref Sheet'!B90=0, " ", 'Inventory Ref Sheet'!B90)</f>
        <v>BU - Bus</v>
      </c>
      <c r="C89" s="175" t="str">
        <f>IF('Inventory Ref Sheet'!C90=0, " ", 'Inventory Ref Sheet'!C90)</f>
        <v>#193 30ft Bus</v>
      </c>
      <c r="D89" s="175" t="str">
        <f>IF('Inventory Ref Sheet'!D90=0, " ", 'Inventory Ref Sheet'!D90)</f>
        <v>2016 El Dorado</v>
      </c>
      <c r="E89" s="175" t="str">
        <f>IF('Inventory Ref Sheet'!E90=0, " ", 'Inventory Ref Sheet'!E90)</f>
        <v>XHF 32</v>
      </c>
      <c r="F89" s="175">
        <f>IF('Inventory Ref Sheet'!F90=0, " ", 'Inventory Ref Sheet'!F90)</f>
        <v>1</v>
      </c>
      <c r="G89" s="175" t="str">
        <f>IF('Inventory Ref Sheet'!G90=0, " ", 'Inventory Ref Sheet'!G90)</f>
        <v>1N9AMALG7GC084091</v>
      </c>
      <c r="H89" s="175" t="str">
        <f>IF('Inventory Ref Sheet'!H90=0, " ", 'Inventory Ref Sheet'!H90)</f>
        <v>Agency</v>
      </c>
      <c r="I89" s="175">
        <f>IF('Inventory Ref Sheet'!I90=0, " ", 'Inventory Ref Sheet'!I90)</f>
        <v>2016</v>
      </c>
      <c r="J89" s="175" t="str">
        <f>IF('Inventory Ref Sheet'!J90=0, " ", 'Inventory Ref Sheet'!J90)</f>
        <v xml:space="preserve"> </v>
      </c>
      <c r="K89" s="176">
        <f>IF('Inventory Ref Sheet'!K90=0, " ", 'Inventory Ref Sheet'!K90)</f>
        <v>67913</v>
      </c>
      <c r="L89" s="177">
        <f>IF('Inventory Ref Sheet'!L90=0, " ", 'Inventory Ref Sheet'!L90)</f>
        <v>475000</v>
      </c>
    </row>
    <row r="90" spans="1:12" ht="42.75" thickBot="1" x14ac:dyDescent="0.4">
      <c r="A90" s="175" t="str">
        <f>IF('Inventory Ref Sheet'!A91=0, " ", 'Inventory Ref Sheet'!A91)</f>
        <v>RevenueVehicles</v>
      </c>
      <c r="B90" s="175" t="str">
        <f>IF('Inventory Ref Sheet'!B91=0, " ", 'Inventory Ref Sheet'!B91)</f>
        <v>BU - Bus</v>
      </c>
      <c r="C90" s="175" t="str">
        <f>IF('Inventory Ref Sheet'!C91=0, " ", 'Inventory Ref Sheet'!C91)</f>
        <v>#194 30ft Bus</v>
      </c>
      <c r="D90" s="175" t="str">
        <f>IF('Inventory Ref Sheet'!D91=0, " ", 'Inventory Ref Sheet'!D91)</f>
        <v>2016 El Dorado</v>
      </c>
      <c r="E90" s="175" t="str">
        <f>IF('Inventory Ref Sheet'!E91=0, " ", 'Inventory Ref Sheet'!E91)</f>
        <v>XHF 32</v>
      </c>
      <c r="F90" s="175">
        <f>IF('Inventory Ref Sheet'!F91=0, " ", 'Inventory Ref Sheet'!F91)</f>
        <v>1</v>
      </c>
      <c r="G90" s="175" t="str">
        <f>IF('Inventory Ref Sheet'!G91=0, " ", 'Inventory Ref Sheet'!G91)</f>
        <v>1N9AMALG9GC084092</v>
      </c>
      <c r="H90" s="175" t="str">
        <f>IF('Inventory Ref Sheet'!H91=0, " ", 'Inventory Ref Sheet'!H91)</f>
        <v>Agency</v>
      </c>
      <c r="I90" s="175">
        <f>IF('Inventory Ref Sheet'!I91=0, " ", 'Inventory Ref Sheet'!I91)</f>
        <v>2016</v>
      </c>
      <c r="J90" s="175" t="str">
        <f>IF('Inventory Ref Sheet'!J91=0, " ", 'Inventory Ref Sheet'!J91)</f>
        <v xml:space="preserve"> </v>
      </c>
      <c r="K90" s="176">
        <f>IF('Inventory Ref Sheet'!K91=0, " ", 'Inventory Ref Sheet'!K91)</f>
        <v>66590</v>
      </c>
      <c r="L90" s="177">
        <f>IF('Inventory Ref Sheet'!L91=0, " ", 'Inventory Ref Sheet'!L91)</f>
        <v>475000</v>
      </c>
    </row>
    <row r="91" spans="1:12" ht="42.75" thickBot="1" x14ac:dyDescent="0.4">
      <c r="A91" s="175" t="str">
        <f>IF('Inventory Ref Sheet'!A92=0, " ", 'Inventory Ref Sheet'!A92)</f>
        <v>RevenueVehicles</v>
      </c>
      <c r="B91" s="175" t="str">
        <f>IF('Inventory Ref Sheet'!B92=0, " ", 'Inventory Ref Sheet'!B92)</f>
        <v>BU - Bus</v>
      </c>
      <c r="C91" s="175" t="str">
        <f>IF('Inventory Ref Sheet'!C92=0, " ", 'Inventory Ref Sheet'!C92)</f>
        <v>#195 30ft Bus</v>
      </c>
      <c r="D91" s="175" t="str">
        <f>IF('Inventory Ref Sheet'!D92=0, " ", 'Inventory Ref Sheet'!D92)</f>
        <v>2016 El Dorado</v>
      </c>
      <c r="E91" s="175" t="str">
        <f>IF('Inventory Ref Sheet'!E92=0, " ", 'Inventory Ref Sheet'!E92)</f>
        <v>XHF 32</v>
      </c>
      <c r="F91" s="175">
        <f>IF('Inventory Ref Sheet'!F92=0, " ", 'Inventory Ref Sheet'!F92)</f>
        <v>1</v>
      </c>
      <c r="G91" s="175" t="str">
        <f>IF('Inventory Ref Sheet'!G92=0, " ", 'Inventory Ref Sheet'!G92)</f>
        <v>1N9AMALG0GC084093</v>
      </c>
      <c r="H91" s="175" t="str">
        <f>IF('Inventory Ref Sheet'!H92=0, " ", 'Inventory Ref Sheet'!H92)</f>
        <v>Agency</v>
      </c>
      <c r="I91" s="175">
        <f>IF('Inventory Ref Sheet'!I92=0, " ", 'Inventory Ref Sheet'!I92)</f>
        <v>2016</v>
      </c>
      <c r="J91" s="175" t="str">
        <f>IF('Inventory Ref Sheet'!J92=0, " ", 'Inventory Ref Sheet'!J92)</f>
        <v xml:space="preserve"> </v>
      </c>
      <c r="K91" s="176">
        <f>IF('Inventory Ref Sheet'!K92=0, " ", 'Inventory Ref Sheet'!K92)</f>
        <v>77371</v>
      </c>
      <c r="L91" s="177">
        <f>IF('Inventory Ref Sheet'!L92=0, " ", 'Inventory Ref Sheet'!L92)</f>
        <v>475000</v>
      </c>
    </row>
    <row r="92" spans="1:12" ht="21.75" thickBot="1" x14ac:dyDescent="0.4">
      <c r="A92" s="175" t="str">
        <f>IF('Inventory Ref Sheet'!A93=0, " ", 'Inventory Ref Sheet'!A93)</f>
        <v>RevenueVehicles</v>
      </c>
      <c r="B92" s="175" t="str">
        <f>IF('Inventory Ref Sheet'!B93=0, " ", 'Inventory Ref Sheet'!B93)</f>
        <v>VN - Van</v>
      </c>
      <c r="C92" s="175" t="str">
        <f>IF('Inventory Ref Sheet'!C93=0, " ", 'Inventory Ref Sheet'!C93)</f>
        <v>#196 Electric Van</v>
      </c>
      <c r="D92" s="175" t="str">
        <f>IF('Inventory Ref Sheet'!D93=0, " ", 'Inventory Ref Sheet'!D93)</f>
        <v>2016 Zenith</v>
      </c>
      <c r="E92" s="175" t="str">
        <f>IF('Inventory Ref Sheet'!E93=0, " ", 'Inventory Ref Sheet'!E93)</f>
        <v>Ram 3500</v>
      </c>
      <c r="F92" s="175">
        <f>IF('Inventory Ref Sheet'!F93=0, " ", 'Inventory Ref Sheet'!F93)</f>
        <v>1</v>
      </c>
      <c r="G92" s="175" t="str">
        <f>IF('Inventory Ref Sheet'!G93=0, " ", 'Inventory Ref Sheet'!G93)</f>
        <v>3C6URVUG5GE131252</v>
      </c>
      <c r="H92" s="175" t="str">
        <f>IF('Inventory Ref Sheet'!H93=0, " ", 'Inventory Ref Sheet'!H93)</f>
        <v>Agency</v>
      </c>
      <c r="I92" s="175">
        <f>IF('Inventory Ref Sheet'!I93=0, " ", 'Inventory Ref Sheet'!I93)</f>
        <v>2016</v>
      </c>
      <c r="J92" s="175" t="str">
        <f>IF('Inventory Ref Sheet'!J93=0, " ", 'Inventory Ref Sheet'!J93)</f>
        <v xml:space="preserve"> </v>
      </c>
      <c r="K92" s="176">
        <f>IF('Inventory Ref Sheet'!K93=0, " ", 'Inventory Ref Sheet'!K93)</f>
        <v>5270</v>
      </c>
      <c r="L92" s="177">
        <f>IF('Inventory Ref Sheet'!L93=0, " ", 'Inventory Ref Sheet'!L93)</f>
        <v>175000</v>
      </c>
    </row>
    <row r="93" spans="1:12" ht="21.75" thickBot="1" x14ac:dyDescent="0.4">
      <c r="A93" s="175" t="str">
        <f>IF('Inventory Ref Sheet'!A94=0, " ", 'Inventory Ref Sheet'!A94)</f>
        <v>RevenueVehicles</v>
      </c>
      <c r="B93" s="175" t="str">
        <f>IF('Inventory Ref Sheet'!B94=0, " ", 'Inventory Ref Sheet'!B94)</f>
        <v>VN - Van</v>
      </c>
      <c r="C93" s="175" t="str">
        <f>IF('Inventory Ref Sheet'!C94=0, " ", 'Inventory Ref Sheet'!C94)</f>
        <v>#197 Electric Van</v>
      </c>
      <c r="D93" s="175" t="str">
        <f>IF('Inventory Ref Sheet'!D94=0, " ", 'Inventory Ref Sheet'!D94)</f>
        <v>2016 Zenith</v>
      </c>
      <c r="E93" s="175" t="str">
        <f>IF('Inventory Ref Sheet'!E94=0, " ", 'Inventory Ref Sheet'!E94)</f>
        <v>Ram 3500</v>
      </c>
      <c r="F93" s="175">
        <f>IF('Inventory Ref Sheet'!F94=0, " ", 'Inventory Ref Sheet'!F94)</f>
        <v>1</v>
      </c>
      <c r="G93" s="175" t="str">
        <f>IF('Inventory Ref Sheet'!G94=0, " ", 'Inventory Ref Sheet'!G94)</f>
        <v>3C6URVUG7GE131253</v>
      </c>
      <c r="H93" s="175" t="str">
        <f>IF('Inventory Ref Sheet'!H94=0, " ", 'Inventory Ref Sheet'!H94)</f>
        <v>Agency</v>
      </c>
      <c r="I93" s="175">
        <f>IF('Inventory Ref Sheet'!I94=0, " ", 'Inventory Ref Sheet'!I94)</f>
        <v>2016</v>
      </c>
      <c r="J93" s="175" t="str">
        <f>IF('Inventory Ref Sheet'!J94=0, " ", 'Inventory Ref Sheet'!J94)</f>
        <v xml:space="preserve"> </v>
      </c>
      <c r="K93" s="176">
        <f>IF('Inventory Ref Sheet'!K94=0, " ", 'Inventory Ref Sheet'!K94)</f>
        <v>37863</v>
      </c>
      <c r="L93" s="177">
        <f>IF('Inventory Ref Sheet'!L94=0, " ", 'Inventory Ref Sheet'!L94)</f>
        <v>175000</v>
      </c>
    </row>
    <row r="94" spans="1:12" ht="21.75" thickBot="1" x14ac:dyDescent="0.4">
      <c r="A94" s="175" t="str">
        <f>IF('Inventory Ref Sheet'!A95=0, " ", 'Inventory Ref Sheet'!A95)</f>
        <v>RevenueVehicles</v>
      </c>
      <c r="B94" s="175" t="str">
        <f>IF('Inventory Ref Sheet'!B95=0, " ", 'Inventory Ref Sheet'!B95)</f>
        <v>VN - Van</v>
      </c>
      <c r="C94" s="175" t="str">
        <f>IF('Inventory Ref Sheet'!C95=0, " ", 'Inventory Ref Sheet'!C95)</f>
        <v>#198 Electric Van</v>
      </c>
      <c r="D94" s="175" t="str">
        <f>IF('Inventory Ref Sheet'!D95=0, " ", 'Inventory Ref Sheet'!D95)</f>
        <v>2016 Zenith</v>
      </c>
      <c r="E94" s="175" t="str">
        <f>IF('Inventory Ref Sheet'!E95=0, " ", 'Inventory Ref Sheet'!E95)</f>
        <v>Ram 3500</v>
      </c>
      <c r="F94" s="175">
        <f>IF('Inventory Ref Sheet'!F95=0, " ", 'Inventory Ref Sheet'!F95)</f>
        <v>1</v>
      </c>
      <c r="G94" s="175" t="str">
        <f>IF('Inventory Ref Sheet'!G95=0, " ", 'Inventory Ref Sheet'!G95)</f>
        <v>3C6URVUG6GE131485</v>
      </c>
      <c r="H94" s="175" t="str">
        <f>IF('Inventory Ref Sheet'!H95=0, " ", 'Inventory Ref Sheet'!H95)</f>
        <v>Agency</v>
      </c>
      <c r="I94" s="175">
        <f>IF('Inventory Ref Sheet'!I95=0, " ", 'Inventory Ref Sheet'!I95)</f>
        <v>2016</v>
      </c>
      <c r="J94" s="175" t="str">
        <f>IF('Inventory Ref Sheet'!J95=0, " ", 'Inventory Ref Sheet'!J95)</f>
        <v xml:space="preserve"> </v>
      </c>
      <c r="K94" s="176">
        <f>IF('Inventory Ref Sheet'!K95=0, " ", 'Inventory Ref Sheet'!K95)</f>
        <v>4923</v>
      </c>
      <c r="L94" s="177">
        <f>IF('Inventory Ref Sheet'!L95=0, " ", 'Inventory Ref Sheet'!L95)</f>
        <v>175000</v>
      </c>
    </row>
    <row r="95" spans="1:12" ht="21.75" thickBot="1" x14ac:dyDescent="0.4">
      <c r="A95" s="175" t="str">
        <f>IF('Inventory Ref Sheet'!A96=0, " ", 'Inventory Ref Sheet'!A96)</f>
        <v>RevenueVehicles</v>
      </c>
      <c r="B95" s="175" t="str">
        <f>IF('Inventory Ref Sheet'!B96=0, " ", 'Inventory Ref Sheet'!B96)</f>
        <v>VN - Van</v>
      </c>
      <c r="C95" s="175" t="str">
        <f>IF('Inventory Ref Sheet'!C96=0, " ", 'Inventory Ref Sheet'!C96)</f>
        <v>#199 Electric Van</v>
      </c>
      <c r="D95" s="175" t="str">
        <f>IF('Inventory Ref Sheet'!D96=0, " ", 'Inventory Ref Sheet'!D96)</f>
        <v>2016 Zenith</v>
      </c>
      <c r="E95" s="175" t="str">
        <f>IF('Inventory Ref Sheet'!E96=0, " ", 'Inventory Ref Sheet'!E96)</f>
        <v>Ram 3500</v>
      </c>
      <c r="F95" s="175">
        <f>IF('Inventory Ref Sheet'!F96=0, " ", 'Inventory Ref Sheet'!F96)</f>
        <v>1</v>
      </c>
      <c r="G95" s="175" t="str">
        <f>IF('Inventory Ref Sheet'!G96=0, " ", 'Inventory Ref Sheet'!G96)</f>
        <v>3C6URvUG8GE131519</v>
      </c>
      <c r="H95" s="175" t="str">
        <f>IF('Inventory Ref Sheet'!H96=0, " ", 'Inventory Ref Sheet'!H96)</f>
        <v>Agency</v>
      </c>
      <c r="I95" s="175">
        <f>IF('Inventory Ref Sheet'!I96=0, " ", 'Inventory Ref Sheet'!I96)</f>
        <v>2016</v>
      </c>
      <c r="J95" s="175" t="str">
        <f>IF('Inventory Ref Sheet'!J96=0, " ", 'Inventory Ref Sheet'!J96)</f>
        <v xml:space="preserve"> </v>
      </c>
      <c r="K95" s="176">
        <f>IF('Inventory Ref Sheet'!K96=0, " ", 'Inventory Ref Sheet'!K96)</f>
        <v>6615</v>
      </c>
      <c r="L95" s="177">
        <f>IF('Inventory Ref Sheet'!L96=0, " ", 'Inventory Ref Sheet'!L96)</f>
        <v>175000</v>
      </c>
    </row>
    <row r="96" spans="1:12" ht="42.75" thickBot="1" x14ac:dyDescent="0.4">
      <c r="A96" s="175" t="str">
        <f>IF('Inventory Ref Sheet'!A97=0, " ", 'Inventory Ref Sheet'!A97)</f>
        <v>Equipment</v>
      </c>
      <c r="B96" s="175" t="str">
        <f>IF('Inventory Ref Sheet'!B97=0, " ", 'Inventory Ref Sheet'!B97)</f>
        <v>Trucks and other Rubber Tire Vehicles</v>
      </c>
      <c r="C96" s="175" t="str">
        <f>IF('Inventory Ref Sheet'!C97=0, " ", 'Inventory Ref Sheet'!C97)</f>
        <v>Big Tex Trailer</v>
      </c>
      <c r="D96" s="175">
        <f>IF('Inventory Ref Sheet'!D97=0, " ", 'Inventory Ref Sheet'!D97)</f>
        <v>2018</v>
      </c>
      <c r="E96" s="175" t="str">
        <f>IF('Inventory Ref Sheet'!E97=0, " ", 'Inventory Ref Sheet'!E97)</f>
        <v>70CH Tandem Axle</v>
      </c>
      <c r="F96" s="175">
        <f>IF('Inventory Ref Sheet'!F97=0, " ", 'Inventory Ref Sheet'!F97)</f>
        <v>1</v>
      </c>
      <c r="G96" s="175" t="str">
        <f>IF('Inventory Ref Sheet'!G97=0, " ", 'Inventory Ref Sheet'!G97)</f>
        <v>16VNX1620J2006889</v>
      </c>
      <c r="H96" s="175" t="str">
        <f>IF('Inventory Ref Sheet'!H97=0, " ", 'Inventory Ref Sheet'!H97)</f>
        <v>Agency</v>
      </c>
      <c r="I96" s="175">
        <f>IF('Inventory Ref Sheet'!I97=0, " ", 'Inventory Ref Sheet'!I97)</f>
        <v>2018</v>
      </c>
      <c r="J96" s="175" t="str">
        <f>IF('Inventory Ref Sheet'!J97=0, " ", 'Inventory Ref Sheet'!J97)</f>
        <v xml:space="preserve"> </v>
      </c>
      <c r="K96" s="176" t="str">
        <f>IF('Inventory Ref Sheet'!K97=0, " ", 'Inventory Ref Sheet'!K97)</f>
        <v xml:space="preserve"> </v>
      </c>
      <c r="L96" s="177">
        <f>IF('Inventory Ref Sheet'!L97=0, " ", 'Inventory Ref Sheet'!L97)</f>
        <v>5500</v>
      </c>
    </row>
    <row r="97" spans="1:12" ht="21.75" thickBot="1" x14ac:dyDescent="0.4">
      <c r="A97" s="175" t="str">
        <f>IF('Inventory Ref Sheet'!A98=0, " ", 'Inventory Ref Sheet'!A98)</f>
        <v>RevenueVehicles</v>
      </c>
      <c r="B97" s="175" t="str">
        <f>IF('Inventory Ref Sheet'!B98=0, " ", 'Inventory Ref Sheet'!B98)</f>
        <v>CU - Cutaway Bus</v>
      </c>
      <c r="C97" s="175" t="str">
        <f>IF('Inventory Ref Sheet'!C98=0, " ", 'Inventory Ref Sheet'!C98)</f>
        <v>#200 Cutaway Bus</v>
      </c>
      <c r="D97" s="175" t="str">
        <f>IF('Inventory Ref Sheet'!D98=0, " ", 'Inventory Ref Sheet'!D98)</f>
        <v>2016 Ford</v>
      </c>
      <c r="E97" s="175" t="str">
        <f>IF('Inventory Ref Sheet'!E98=0, " ", 'Inventory Ref Sheet'!E98)</f>
        <v>E-350 Champ</v>
      </c>
      <c r="F97" s="175">
        <f>IF('Inventory Ref Sheet'!F98=0, " ", 'Inventory Ref Sheet'!F98)</f>
        <v>1</v>
      </c>
      <c r="G97" s="175" t="str">
        <f>IF('Inventory Ref Sheet'!G98=0, " ", 'Inventory Ref Sheet'!G98)</f>
        <v>1FDFE4FS2GDC43366</v>
      </c>
      <c r="H97" s="175" t="str">
        <f>IF('Inventory Ref Sheet'!H98=0, " ", 'Inventory Ref Sheet'!H98)</f>
        <v>Agency</v>
      </c>
      <c r="I97" s="175">
        <f>IF('Inventory Ref Sheet'!I98=0, " ", 'Inventory Ref Sheet'!I98)</f>
        <v>2017</v>
      </c>
      <c r="J97" s="175" t="str">
        <f>IF('Inventory Ref Sheet'!J98=0, " ", 'Inventory Ref Sheet'!J98)</f>
        <v xml:space="preserve"> </v>
      </c>
      <c r="K97" s="176">
        <f>IF('Inventory Ref Sheet'!K98=0, " ", 'Inventory Ref Sheet'!K98)</f>
        <v>3932</v>
      </c>
      <c r="L97" s="177">
        <f>IF('Inventory Ref Sheet'!L98=0, " ", 'Inventory Ref Sheet'!L98)</f>
        <v>175000</v>
      </c>
    </row>
    <row r="98" spans="1:12" ht="21.75" thickBot="1" x14ac:dyDescent="0.4">
      <c r="A98" s="175" t="str">
        <f>IF('Inventory Ref Sheet'!A99=0, " ", 'Inventory Ref Sheet'!A99)</f>
        <v>RevenueVehicles</v>
      </c>
      <c r="B98" s="175" t="str">
        <f>IF('Inventory Ref Sheet'!B99=0, " ", 'Inventory Ref Sheet'!B99)</f>
        <v>CU - Cutaway Bus</v>
      </c>
      <c r="C98" s="175" t="str">
        <f>IF('Inventory Ref Sheet'!C99=0, " ", 'Inventory Ref Sheet'!C99)</f>
        <v>#201 Cutaway Bus</v>
      </c>
      <c r="D98" s="175" t="str">
        <f>IF('Inventory Ref Sheet'!D99=0, " ", 'Inventory Ref Sheet'!D99)</f>
        <v>2016 Ford</v>
      </c>
      <c r="E98" s="175" t="str">
        <f>IF('Inventory Ref Sheet'!E99=0, " ", 'Inventory Ref Sheet'!E99)</f>
        <v>E-350 Champ</v>
      </c>
      <c r="F98" s="175">
        <f>IF('Inventory Ref Sheet'!F99=0, " ", 'Inventory Ref Sheet'!F99)</f>
        <v>1</v>
      </c>
      <c r="G98" s="175" t="str">
        <f>IF('Inventory Ref Sheet'!G99=0, " ", 'Inventory Ref Sheet'!G99)</f>
        <v>1FDFE4FS4GDC43367</v>
      </c>
      <c r="H98" s="175" t="str">
        <f>IF('Inventory Ref Sheet'!H99=0, " ", 'Inventory Ref Sheet'!H99)</f>
        <v>Agency</v>
      </c>
      <c r="I98" s="175">
        <f>IF('Inventory Ref Sheet'!I99=0, " ", 'Inventory Ref Sheet'!I99)</f>
        <v>2017</v>
      </c>
      <c r="J98" s="175" t="str">
        <f>IF('Inventory Ref Sheet'!J99=0, " ", 'Inventory Ref Sheet'!J99)</f>
        <v xml:space="preserve"> </v>
      </c>
      <c r="K98" s="176">
        <f>IF('Inventory Ref Sheet'!K99=0, " ", 'Inventory Ref Sheet'!K99)</f>
        <v>4718</v>
      </c>
      <c r="L98" s="177">
        <f>IF('Inventory Ref Sheet'!L99=0, " ", 'Inventory Ref Sheet'!L99)</f>
        <v>175000</v>
      </c>
    </row>
    <row r="99" spans="1:12" ht="21.75" thickBot="1" x14ac:dyDescent="0.4">
      <c r="A99" s="175" t="str">
        <f>IF('Inventory Ref Sheet'!A100=0, " ", 'Inventory Ref Sheet'!A100)</f>
        <v>RevenueVehicles</v>
      </c>
      <c r="B99" s="175" t="str">
        <f>IF('Inventory Ref Sheet'!B100=0, " ", 'Inventory Ref Sheet'!B100)</f>
        <v>VN - Van</v>
      </c>
      <c r="C99" s="175" t="str">
        <f>IF('Inventory Ref Sheet'!C100=0, " ", 'Inventory Ref Sheet'!C100)</f>
        <v>#202 Electric Van</v>
      </c>
      <c r="D99" s="175" t="str">
        <f>IF('Inventory Ref Sheet'!D100=0, " ", 'Inventory Ref Sheet'!D100)</f>
        <v>2016 Zenith</v>
      </c>
      <c r="E99" s="175" t="str">
        <f>IF('Inventory Ref Sheet'!E100=0, " ", 'Inventory Ref Sheet'!E100)</f>
        <v>Ram 3500</v>
      </c>
      <c r="F99" s="175">
        <f>IF('Inventory Ref Sheet'!F100=0, " ", 'Inventory Ref Sheet'!F100)</f>
        <v>1</v>
      </c>
      <c r="G99" s="175" t="str">
        <f>IF('Inventory Ref Sheet'!G100=0, " ", 'Inventory Ref Sheet'!G100)</f>
        <v>3C6URVUG6GE131521</v>
      </c>
      <c r="H99" s="175" t="str">
        <f>IF('Inventory Ref Sheet'!H100=0, " ", 'Inventory Ref Sheet'!H100)</f>
        <v>Agency</v>
      </c>
      <c r="I99" s="175">
        <f>IF('Inventory Ref Sheet'!I100=0, " ", 'Inventory Ref Sheet'!I100)</f>
        <v>2018</v>
      </c>
      <c r="J99" s="175" t="str">
        <f>IF('Inventory Ref Sheet'!J100=0, " ", 'Inventory Ref Sheet'!J100)</f>
        <v xml:space="preserve"> </v>
      </c>
      <c r="K99" s="176">
        <f>IF('Inventory Ref Sheet'!K100=0, " ", 'Inventory Ref Sheet'!K100)</f>
        <v>3706</v>
      </c>
      <c r="L99" s="177">
        <f>IF('Inventory Ref Sheet'!L100=0, " ", 'Inventory Ref Sheet'!L100)</f>
        <v>175000</v>
      </c>
    </row>
    <row r="100" spans="1:12" ht="21.75" thickBot="1" x14ac:dyDescent="0.4">
      <c r="A100" s="175" t="str">
        <f>IF('Inventory Ref Sheet'!A101=0, " ", 'Inventory Ref Sheet'!A101)</f>
        <v>RevenueVehicles</v>
      </c>
      <c r="B100" s="175" t="str">
        <f>IF('Inventory Ref Sheet'!B101=0, " ", 'Inventory Ref Sheet'!B101)</f>
        <v>VN - Van</v>
      </c>
      <c r="C100" s="175" t="str">
        <f>IF('Inventory Ref Sheet'!C101=0, " ", 'Inventory Ref Sheet'!C101)</f>
        <v>#203 Electric Van</v>
      </c>
      <c r="D100" s="175" t="str">
        <f>IF('Inventory Ref Sheet'!D101=0, " ", 'Inventory Ref Sheet'!D101)</f>
        <v>2016 Zenith</v>
      </c>
      <c r="E100" s="175" t="str">
        <f>IF('Inventory Ref Sheet'!E101=0, " ", 'Inventory Ref Sheet'!E101)</f>
        <v>Ram 3500</v>
      </c>
      <c r="F100" s="175">
        <f>IF('Inventory Ref Sheet'!F101=0, " ", 'Inventory Ref Sheet'!F101)</f>
        <v>1</v>
      </c>
      <c r="G100" s="175" t="str">
        <f>IF('Inventory Ref Sheet'!G101=0, " ", 'Inventory Ref Sheet'!G101)</f>
        <v>3C6URVUG8GE132718</v>
      </c>
      <c r="H100" s="175" t="str">
        <f>IF('Inventory Ref Sheet'!H101=0, " ", 'Inventory Ref Sheet'!H101)</f>
        <v>Agency</v>
      </c>
      <c r="I100" s="175">
        <f>IF('Inventory Ref Sheet'!I101=0, " ", 'Inventory Ref Sheet'!I101)</f>
        <v>2018</v>
      </c>
      <c r="J100" s="175" t="str">
        <f>IF('Inventory Ref Sheet'!J101=0, " ", 'Inventory Ref Sheet'!J101)</f>
        <v xml:space="preserve"> </v>
      </c>
      <c r="K100" s="176">
        <f>IF('Inventory Ref Sheet'!K101=0, " ", 'Inventory Ref Sheet'!K101)</f>
        <v>4796</v>
      </c>
      <c r="L100" s="177">
        <f>IF('Inventory Ref Sheet'!L101=0, " ", 'Inventory Ref Sheet'!L101)</f>
        <v>175000</v>
      </c>
    </row>
    <row r="101" spans="1:12" ht="21.75" thickBot="1" x14ac:dyDescent="0.4">
      <c r="A101" s="175" t="str">
        <f>IF('Inventory Ref Sheet'!A102=0, " ", 'Inventory Ref Sheet'!A102)</f>
        <v>RevenueVehicles</v>
      </c>
      <c r="B101" s="175" t="str">
        <f>IF('Inventory Ref Sheet'!B102=0, " ", 'Inventory Ref Sheet'!B102)</f>
        <v>BU - Bus</v>
      </c>
      <c r="C101" s="175" t="str">
        <f>IF('Inventory Ref Sheet'!C102=0, " ", 'Inventory Ref Sheet'!C102)</f>
        <v>#207 40ft Electric Bus</v>
      </c>
      <c r="D101" s="175" t="str">
        <f>IF('Inventory Ref Sheet'!D102=0, " ", 'Inventory Ref Sheet'!D102)</f>
        <v>2018 Proterra</v>
      </c>
      <c r="E101" s="175" t="str">
        <f>IF('Inventory Ref Sheet'!E102=0, " ", 'Inventory Ref Sheet'!E102)</f>
        <v xml:space="preserve">Catalyst E2 </v>
      </c>
      <c r="F101" s="175">
        <f>IF('Inventory Ref Sheet'!F102=0, " ", 'Inventory Ref Sheet'!F102)</f>
        <v>1</v>
      </c>
      <c r="G101" s="175" t="str">
        <f>IF('Inventory Ref Sheet'!G102=0, " ", 'Inventory Ref Sheet'!G102)</f>
        <v>1M9TH16J4JL816265</v>
      </c>
      <c r="H101" s="175" t="str">
        <f>IF('Inventory Ref Sheet'!H102=0, " ", 'Inventory Ref Sheet'!H102)</f>
        <v>Agency</v>
      </c>
      <c r="I101" s="175">
        <f>IF('Inventory Ref Sheet'!I102=0, " ", 'Inventory Ref Sheet'!I102)</f>
        <v>2018</v>
      </c>
      <c r="J101" s="175" t="str">
        <f>IF('Inventory Ref Sheet'!J102=0, " ", 'Inventory Ref Sheet'!J102)</f>
        <v xml:space="preserve"> </v>
      </c>
      <c r="K101" s="176">
        <f>IF('Inventory Ref Sheet'!K102=0, " ", 'Inventory Ref Sheet'!K102)</f>
        <v>322</v>
      </c>
      <c r="L101" s="177">
        <f>IF('Inventory Ref Sheet'!L102=0, " ", 'Inventory Ref Sheet'!L102)</f>
        <v>785000</v>
      </c>
    </row>
    <row r="102" spans="1:12" ht="21.75" thickBot="1" x14ac:dyDescent="0.4">
      <c r="A102" s="175" t="str">
        <f>IF('Inventory Ref Sheet'!A103=0, " ", 'Inventory Ref Sheet'!A103)</f>
        <v>RevenueVehicles</v>
      </c>
      <c r="B102" s="175" t="str">
        <f>IF('Inventory Ref Sheet'!B103=0, " ", 'Inventory Ref Sheet'!B103)</f>
        <v>BU - Bus</v>
      </c>
      <c r="C102" s="175" t="str">
        <f>IF('Inventory Ref Sheet'!C103=0, " ", 'Inventory Ref Sheet'!C103)</f>
        <v>#208 40ft Electric Bus</v>
      </c>
      <c r="D102" s="175" t="str">
        <f>IF('Inventory Ref Sheet'!D103=0, " ", 'Inventory Ref Sheet'!D103)</f>
        <v>2018 Proterra</v>
      </c>
      <c r="E102" s="175" t="str">
        <f>IF('Inventory Ref Sheet'!E103=0, " ", 'Inventory Ref Sheet'!E103)</f>
        <v xml:space="preserve">Catalyst E2 </v>
      </c>
      <c r="F102" s="175">
        <f>IF('Inventory Ref Sheet'!F103=0, " ", 'Inventory Ref Sheet'!F103)</f>
        <v>1</v>
      </c>
      <c r="G102" s="175" t="str">
        <f>IF('Inventory Ref Sheet'!G103=0, " ", 'Inventory Ref Sheet'!G103)</f>
        <v>1M9TH16J8JL816270</v>
      </c>
      <c r="H102" s="175" t="str">
        <f>IF('Inventory Ref Sheet'!H103=0, " ", 'Inventory Ref Sheet'!H103)</f>
        <v>Agency</v>
      </c>
      <c r="I102" s="175">
        <f>IF('Inventory Ref Sheet'!I103=0, " ", 'Inventory Ref Sheet'!I103)</f>
        <v>2018</v>
      </c>
      <c r="J102" s="175" t="str">
        <f>IF('Inventory Ref Sheet'!J103=0, " ", 'Inventory Ref Sheet'!J103)</f>
        <v xml:space="preserve"> </v>
      </c>
      <c r="K102" s="176">
        <f>IF('Inventory Ref Sheet'!K103=0, " ", 'Inventory Ref Sheet'!K103)</f>
        <v>248</v>
      </c>
      <c r="L102" s="177">
        <f>IF('Inventory Ref Sheet'!L103=0, " ", 'Inventory Ref Sheet'!L103)</f>
        <v>785000</v>
      </c>
    </row>
    <row r="103" spans="1:12" ht="21.75" thickBot="1" x14ac:dyDescent="0.4">
      <c r="A103" s="175" t="str">
        <f>IF('Inventory Ref Sheet'!A104=0, " ", 'Inventory Ref Sheet'!A104)</f>
        <v>RevenueVehicles</v>
      </c>
      <c r="B103" s="175" t="str">
        <f>IF('Inventory Ref Sheet'!B104=0, " ", 'Inventory Ref Sheet'!B104)</f>
        <v>Custom 1-Sedan</v>
      </c>
      <c r="C103" s="175" t="str">
        <f>IF('Inventory Ref Sheet'!C104=0, " ", 'Inventory Ref Sheet'!C104)</f>
        <v>#209 Electric Sedan</v>
      </c>
      <c r="D103" s="175" t="str">
        <f>IF('Inventory Ref Sheet'!D104=0, " ", 'Inventory Ref Sheet'!D104)</f>
        <v>2019 Chevy</v>
      </c>
      <c r="E103" s="175" t="str">
        <f>IF('Inventory Ref Sheet'!E104=0, " ", 'Inventory Ref Sheet'!E104)</f>
        <v>Bolt</v>
      </c>
      <c r="F103" s="175">
        <f>IF('Inventory Ref Sheet'!F104=0, " ", 'Inventory Ref Sheet'!F104)</f>
        <v>1</v>
      </c>
      <c r="G103" s="175" t="str">
        <f>IF('Inventory Ref Sheet'!G104=0, " ", 'Inventory Ref Sheet'!G104)</f>
        <v>1G1FY6SO4K4104790</v>
      </c>
      <c r="H103" s="175" t="str">
        <f>IF('Inventory Ref Sheet'!H104=0, " ", 'Inventory Ref Sheet'!H104)</f>
        <v>Agency</v>
      </c>
      <c r="I103" s="175">
        <f>IF('Inventory Ref Sheet'!I104=0, " ", 'Inventory Ref Sheet'!I104)</f>
        <v>2018</v>
      </c>
      <c r="J103" s="175" t="str">
        <f>IF('Inventory Ref Sheet'!J104=0, " ", 'Inventory Ref Sheet'!J104)</f>
        <v xml:space="preserve"> </v>
      </c>
      <c r="K103" s="176">
        <f>IF('Inventory Ref Sheet'!K104=0, " ", 'Inventory Ref Sheet'!K104)</f>
        <v>1433</v>
      </c>
      <c r="L103" s="177">
        <f>IF('Inventory Ref Sheet'!L104=0, " ", 'Inventory Ref Sheet'!L104)</f>
        <v>40000</v>
      </c>
    </row>
    <row r="104" spans="1:12" ht="21.75" thickBot="1" x14ac:dyDescent="0.4">
      <c r="A104" s="175" t="str">
        <f>IF('Inventory Ref Sheet'!A105=0, " ", 'Inventory Ref Sheet'!A105)</f>
        <v>RevenueVehicles</v>
      </c>
      <c r="B104" s="175" t="str">
        <f>IF('Inventory Ref Sheet'!B105=0, " ", 'Inventory Ref Sheet'!B105)</f>
        <v>Custom 1-Sedan</v>
      </c>
      <c r="C104" s="175" t="str">
        <f>IF('Inventory Ref Sheet'!C105=0, " ", 'Inventory Ref Sheet'!C105)</f>
        <v>#210 Electric Sedan</v>
      </c>
      <c r="D104" s="175" t="str">
        <f>IF('Inventory Ref Sheet'!D105=0, " ", 'Inventory Ref Sheet'!D105)</f>
        <v>2019 Chevy</v>
      </c>
      <c r="E104" s="175" t="str">
        <f>IF('Inventory Ref Sheet'!E105=0, " ", 'Inventory Ref Sheet'!E105)</f>
        <v>Bolt</v>
      </c>
      <c r="F104" s="175">
        <f>IF('Inventory Ref Sheet'!F105=0, " ", 'Inventory Ref Sheet'!F105)</f>
        <v>1</v>
      </c>
      <c r="G104" s="175" t="str">
        <f>IF('Inventory Ref Sheet'!G105=0, " ", 'Inventory Ref Sheet'!G105)</f>
        <v>1G1FY6SO9K4107488</v>
      </c>
      <c r="H104" s="175" t="str">
        <f>IF('Inventory Ref Sheet'!H105=0, " ", 'Inventory Ref Sheet'!H105)</f>
        <v>Agency</v>
      </c>
      <c r="I104" s="175">
        <f>IF('Inventory Ref Sheet'!I105=0, " ", 'Inventory Ref Sheet'!I105)</f>
        <v>2018</v>
      </c>
      <c r="J104" s="175" t="str">
        <f>IF('Inventory Ref Sheet'!J105=0, " ", 'Inventory Ref Sheet'!J105)</f>
        <v xml:space="preserve"> </v>
      </c>
      <c r="K104" s="176">
        <f>IF('Inventory Ref Sheet'!K105=0, " ", 'Inventory Ref Sheet'!K105)</f>
        <v>1460</v>
      </c>
      <c r="L104" s="177">
        <f>IF('Inventory Ref Sheet'!L105=0, " ", 'Inventory Ref Sheet'!L105)</f>
        <v>40000</v>
      </c>
    </row>
    <row r="105" spans="1:12" ht="21.75" thickBot="1" x14ac:dyDescent="0.4">
      <c r="A105" s="175" t="str">
        <f>IF('Inventory Ref Sheet'!A106=0, " ", 'Inventory Ref Sheet'!A106)</f>
        <v>RevenueVehicles</v>
      </c>
      <c r="B105" s="175" t="str">
        <f>IF('Inventory Ref Sheet'!B106=0, " ", 'Inventory Ref Sheet'!B106)</f>
        <v>Custom 1-Sedan</v>
      </c>
      <c r="C105" s="175" t="str">
        <f>IF('Inventory Ref Sheet'!C106=0, " ", 'Inventory Ref Sheet'!C106)</f>
        <v>#211 Electric Sedan</v>
      </c>
      <c r="D105" s="175" t="str">
        <f>IF('Inventory Ref Sheet'!D106=0, " ", 'Inventory Ref Sheet'!D106)</f>
        <v>2019 Chevy</v>
      </c>
      <c r="E105" s="175" t="str">
        <f>IF('Inventory Ref Sheet'!E106=0, " ", 'Inventory Ref Sheet'!E106)</f>
        <v>Bolt</v>
      </c>
      <c r="F105" s="175">
        <f>IF('Inventory Ref Sheet'!F106=0, " ", 'Inventory Ref Sheet'!F106)</f>
        <v>1</v>
      </c>
      <c r="G105" s="175" t="str">
        <f>IF('Inventory Ref Sheet'!G106=0, " ", 'Inventory Ref Sheet'!G106)</f>
        <v>1G1FY6SO9K4110665</v>
      </c>
      <c r="H105" s="175" t="str">
        <f>IF('Inventory Ref Sheet'!H106=0, " ", 'Inventory Ref Sheet'!H106)</f>
        <v>Agency</v>
      </c>
      <c r="I105" s="175">
        <f>IF('Inventory Ref Sheet'!I106=0, " ", 'Inventory Ref Sheet'!I106)</f>
        <v>2018</v>
      </c>
      <c r="J105" s="175" t="str">
        <f>IF('Inventory Ref Sheet'!J106=0, " ", 'Inventory Ref Sheet'!J106)</f>
        <v xml:space="preserve"> </v>
      </c>
      <c r="K105" s="176">
        <f>IF('Inventory Ref Sheet'!K106=0, " ", 'Inventory Ref Sheet'!K106)</f>
        <v>276</v>
      </c>
      <c r="L105" s="177">
        <f>IF('Inventory Ref Sheet'!L106=0, " ", 'Inventory Ref Sheet'!L106)</f>
        <v>40000</v>
      </c>
    </row>
    <row r="106" spans="1:12" ht="21.75" thickBot="1" x14ac:dyDescent="0.4">
      <c r="A106" s="175" t="str">
        <f>IF('Inventory Ref Sheet'!A107=0, " ", 'Inventory Ref Sheet'!A107)</f>
        <v>RevenueVehicles</v>
      </c>
      <c r="B106" s="175" t="str">
        <f>IF('Inventory Ref Sheet'!B107=0, " ", 'Inventory Ref Sheet'!B107)</f>
        <v>Custom 1-Sedan</v>
      </c>
      <c r="C106" s="175" t="str">
        <f>IF('Inventory Ref Sheet'!C107=0, " ", 'Inventory Ref Sheet'!C107)</f>
        <v>#212 Electric Sedan</v>
      </c>
      <c r="D106" s="175" t="str">
        <f>IF('Inventory Ref Sheet'!D107=0, " ", 'Inventory Ref Sheet'!D107)</f>
        <v>2019 Chevy</v>
      </c>
      <c r="E106" s="175" t="str">
        <f>IF('Inventory Ref Sheet'!E107=0, " ", 'Inventory Ref Sheet'!E107)</f>
        <v>Bolt</v>
      </c>
      <c r="F106" s="175">
        <f>IF('Inventory Ref Sheet'!F107=0, " ", 'Inventory Ref Sheet'!F107)</f>
        <v>1</v>
      </c>
      <c r="G106" s="175" t="str">
        <f>IF('Inventory Ref Sheet'!G107=0, " ", 'Inventory Ref Sheet'!G107)</f>
        <v>1G1FY6SO9K4111055</v>
      </c>
      <c r="H106" s="175" t="str">
        <f>IF('Inventory Ref Sheet'!H107=0, " ", 'Inventory Ref Sheet'!H107)</f>
        <v>Agency</v>
      </c>
      <c r="I106" s="175">
        <f>IF('Inventory Ref Sheet'!I107=0, " ", 'Inventory Ref Sheet'!I107)</f>
        <v>2018</v>
      </c>
      <c r="J106" s="175" t="str">
        <f>IF('Inventory Ref Sheet'!J107=0, " ", 'Inventory Ref Sheet'!J107)</f>
        <v xml:space="preserve"> </v>
      </c>
      <c r="K106" s="176">
        <f>IF('Inventory Ref Sheet'!K107=0, " ", 'Inventory Ref Sheet'!K107)</f>
        <v>934</v>
      </c>
      <c r="L106" s="177">
        <f>IF('Inventory Ref Sheet'!L107=0, " ", 'Inventory Ref Sheet'!L107)</f>
        <v>40000</v>
      </c>
    </row>
    <row r="107" spans="1:12" ht="21.75" thickBot="1" x14ac:dyDescent="0.4">
      <c r="A107" s="175" t="str">
        <f>IF('Inventory Ref Sheet'!A108=0, " ", 'Inventory Ref Sheet'!A108)</f>
        <v>RevenueVehicles</v>
      </c>
      <c r="B107" s="175" t="str">
        <f>IF('Inventory Ref Sheet'!B108=0, " ", 'Inventory Ref Sheet'!B108)</f>
        <v>Custom 1-Sedan</v>
      </c>
      <c r="C107" s="175" t="str">
        <f>IF('Inventory Ref Sheet'!C108=0, " ", 'Inventory Ref Sheet'!C108)</f>
        <v>#213 Electric Sedan</v>
      </c>
      <c r="D107" s="175" t="str">
        <f>IF('Inventory Ref Sheet'!D108=0, " ", 'Inventory Ref Sheet'!D108)</f>
        <v>2019 Chevy</v>
      </c>
      <c r="E107" s="175" t="str">
        <f>IF('Inventory Ref Sheet'!E108=0, " ", 'Inventory Ref Sheet'!E108)</f>
        <v>Bolt</v>
      </c>
      <c r="F107" s="175">
        <f>IF('Inventory Ref Sheet'!F108=0, " ", 'Inventory Ref Sheet'!F108)</f>
        <v>1</v>
      </c>
      <c r="G107" s="175" t="str">
        <f>IF('Inventory Ref Sheet'!G108=0, " ", 'Inventory Ref Sheet'!G108)</f>
        <v>1G1FY6SO0K4108884</v>
      </c>
      <c r="H107" s="175" t="str">
        <f>IF('Inventory Ref Sheet'!H108=0, " ", 'Inventory Ref Sheet'!H108)</f>
        <v>Agency</v>
      </c>
      <c r="I107" s="175">
        <f>IF('Inventory Ref Sheet'!I108=0, " ", 'Inventory Ref Sheet'!I108)</f>
        <v>2018</v>
      </c>
      <c r="J107" s="175" t="str">
        <f>IF('Inventory Ref Sheet'!J108=0, " ", 'Inventory Ref Sheet'!J108)</f>
        <v xml:space="preserve"> </v>
      </c>
      <c r="K107" s="176">
        <f>IF('Inventory Ref Sheet'!K108=0, " ", 'Inventory Ref Sheet'!K108)</f>
        <v>24</v>
      </c>
      <c r="L107" s="177">
        <f>IF('Inventory Ref Sheet'!L108=0, " ", 'Inventory Ref Sheet'!L108)</f>
        <v>40000</v>
      </c>
    </row>
    <row r="108" spans="1:12" ht="42.75" thickBot="1" x14ac:dyDescent="0.4">
      <c r="A108" s="175" t="str">
        <f>IF('Inventory Ref Sheet'!A109=0, " ", 'Inventory Ref Sheet'!A109)</f>
        <v>Facilities</v>
      </c>
      <c r="B108" s="175" t="str">
        <f>IF('Inventory Ref Sheet'!B109=0, " ", 'Inventory Ref Sheet'!B109)</f>
        <v>Maintenance</v>
      </c>
      <c r="C108" s="175" t="str">
        <f>IF('Inventory Ref Sheet'!C109=0, " ", 'Inventory Ref Sheet'!C109)</f>
        <v>FCRTA Maintenance Building</v>
      </c>
      <c r="D108" s="175" t="str">
        <f>IF('Inventory Ref Sheet'!D109=0, " ", 'Inventory Ref Sheet'!D109)</f>
        <v>N/A</v>
      </c>
      <c r="E108" s="175" t="str">
        <f>IF('Inventory Ref Sheet'!E109=0, " ", 'Inventory Ref Sheet'!E109)</f>
        <v>N/A</v>
      </c>
      <c r="F108" s="175">
        <f>IF('Inventory Ref Sheet'!F109=0, " ", 'Inventory Ref Sheet'!F109)</f>
        <v>1</v>
      </c>
      <c r="G108" s="175" t="str">
        <f>IF('Inventory Ref Sheet'!G109=0, " ", 'Inventory Ref Sheet'!G109)</f>
        <v>MAINT0010</v>
      </c>
      <c r="H108" s="175" t="str">
        <f>IF('Inventory Ref Sheet'!H109=0, " ", 'Inventory Ref Sheet'!H109)</f>
        <v>Agency</v>
      </c>
      <c r="I108" s="175">
        <f>IF('Inventory Ref Sheet'!I109=0, " ", 'Inventory Ref Sheet'!I109)</f>
        <v>2018</v>
      </c>
      <c r="J108" s="175" t="str">
        <f>IF('Inventory Ref Sheet'!J109=0, " ", 'Inventory Ref Sheet'!J109)</f>
        <v xml:space="preserve"> </v>
      </c>
      <c r="K108" s="176" t="str">
        <f>IF('Inventory Ref Sheet'!K109=0, " ", 'Inventory Ref Sheet'!K109)</f>
        <v>N/A</v>
      </c>
      <c r="L108" s="177">
        <f>IF('Inventory Ref Sheet'!L109=0, " ", 'Inventory Ref Sheet'!L109)</f>
        <v>1000000</v>
      </c>
    </row>
    <row r="109" spans="1:12" ht="21.75" thickBot="1" x14ac:dyDescent="0.4">
      <c r="A109" s="175" t="str">
        <f>IF('Inventory Ref Sheet'!A110=0, " ", 'Inventory Ref Sheet'!A110)</f>
        <v>RevenueVehicles</v>
      </c>
      <c r="B109" s="175" t="str">
        <f>IF('Inventory Ref Sheet'!B110=0, " ", 'Inventory Ref Sheet'!B110)</f>
        <v>Custom 1-Sedan</v>
      </c>
      <c r="C109" s="175" t="str">
        <f>IF('Inventory Ref Sheet'!C110=0, " ", 'Inventory Ref Sheet'!C110)</f>
        <v>#214 Electric Sedan</v>
      </c>
      <c r="D109" s="175" t="str">
        <f>IF('Inventory Ref Sheet'!D110=0, " ", 'Inventory Ref Sheet'!D110)</f>
        <v>2019 Chevy</v>
      </c>
      <c r="E109" s="175" t="str">
        <f>IF('Inventory Ref Sheet'!E110=0, " ", 'Inventory Ref Sheet'!E110)</f>
        <v>Bolt</v>
      </c>
      <c r="F109" s="175">
        <f>IF('Inventory Ref Sheet'!F110=0, " ", 'Inventory Ref Sheet'!F110)</f>
        <v>1</v>
      </c>
      <c r="G109" s="175" t="str">
        <f>IF('Inventory Ref Sheet'!G110=0, " ", 'Inventory Ref Sheet'!G110)</f>
        <v>1G1FY6SO3K4116008</v>
      </c>
      <c r="H109" s="175" t="str">
        <f>IF('Inventory Ref Sheet'!H110=0, " ", 'Inventory Ref Sheet'!H110)</f>
        <v>Agency</v>
      </c>
      <c r="I109" s="175">
        <f>IF('Inventory Ref Sheet'!I110=0, " ", 'Inventory Ref Sheet'!I110)</f>
        <v>2019</v>
      </c>
      <c r="J109" s="175" t="str">
        <f>IF('Inventory Ref Sheet'!J110=0, " ", 'Inventory Ref Sheet'!J110)</f>
        <v xml:space="preserve"> </v>
      </c>
      <c r="K109" s="176">
        <f>IF('Inventory Ref Sheet'!K110=0, " ", 'Inventory Ref Sheet'!K110)</f>
        <v>2601</v>
      </c>
      <c r="L109" s="177">
        <f>IF('Inventory Ref Sheet'!L110=0, " ", 'Inventory Ref Sheet'!L110)</f>
        <v>40000</v>
      </c>
    </row>
    <row r="110" spans="1:12" ht="21.75" thickBot="1" x14ac:dyDescent="0.4">
      <c r="A110" s="175" t="str">
        <f>IF('Inventory Ref Sheet'!A111=0, " ", 'Inventory Ref Sheet'!A111)</f>
        <v>RevenueVehicles</v>
      </c>
      <c r="B110" s="175" t="str">
        <f>IF('Inventory Ref Sheet'!B111=0, " ", 'Inventory Ref Sheet'!B111)</f>
        <v>Custom 1-Sedan</v>
      </c>
      <c r="C110" s="175" t="str">
        <f>IF('Inventory Ref Sheet'!C111=0, " ", 'Inventory Ref Sheet'!C111)</f>
        <v>#215 Electric Sedan</v>
      </c>
      <c r="D110" s="175" t="str">
        <f>IF('Inventory Ref Sheet'!D111=0, " ", 'Inventory Ref Sheet'!D111)</f>
        <v>2019 Chevy</v>
      </c>
      <c r="E110" s="175" t="str">
        <f>IF('Inventory Ref Sheet'!E111=0, " ", 'Inventory Ref Sheet'!E111)</f>
        <v>Bolt</v>
      </c>
      <c r="F110" s="175">
        <f>IF('Inventory Ref Sheet'!F111=0, " ", 'Inventory Ref Sheet'!F111)</f>
        <v>1</v>
      </c>
      <c r="G110" s="175" t="str">
        <f>IF('Inventory Ref Sheet'!G111=0, " ", 'Inventory Ref Sheet'!G111)</f>
        <v>1G1FY6SO3K4108569</v>
      </c>
      <c r="H110" s="175" t="str">
        <f>IF('Inventory Ref Sheet'!H111=0, " ", 'Inventory Ref Sheet'!H111)</f>
        <v>Agency</v>
      </c>
      <c r="I110" s="175">
        <f>IF('Inventory Ref Sheet'!I111=0, " ", 'Inventory Ref Sheet'!I111)</f>
        <v>2019</v>
      </c>
      <c r="J110" s="175" t="str">
        <f>IF('Inventory Ref Sheet'!J111=0, " ", 'Inventory Ref Sheet'!J111)</f>
        <v xml:space="preserve"> </v>
      </c>
      <c r="K110" s="176">
        <f>IF('Inventory Ref Sheet'!K111=0, " ", 'Inventory Ref Sheet'!K111)</f>
        <v>17</v>
      </c>
      <c r="L110" s="177">
        <f>IF('Inventory Ref Sheet'!L111=0, " ", 'Inventory Ref Sheet'!L111)</f>
        <v>40000</v>
      </c>
    </row>
    <row r="111" spans="1:12" ht="21.75" thickBot="1" x14ac:dyDescent="0.4">
      <c r="A111" s="175" t="str">
        <f>IF('Inventory Ref Sheet'!A112=0, " ", 'Inventory Ref Sheet'!A112)</f>
        <v>RevenueVehicles</v>
      </c>
      <c r="B111" s="175" t="str">
        <f>IF('Inventory Ref Sheet'!B112=0, " ", 'Inventory Ref Sheet'!B112)</f>
        <v>Custom 1-Sedan</v>
      </c>
      <c r="C111" s="175" t="str">
        <f>IF('Inventory Ref Sheet'!C112=0, " ", 'Inventory Ref Sheet'!C112)</f>
        <v>#216 Electric Sedan</v>
      </c>
      <c r="D111" s="175" t="str">
        <f>IF('Inventory Ref Sheet'!D112=0, " ", 'Inventory Ref Sheet'!D112)</f>
        <v>2019 Chevy</v>
      </c>
      <c r="E111" s="175" t="str">
        <f>IF('Inventory Ref Sheet'!E112=0, " ", 'Inventory Ref Sheet'!E112)</f>
        <v>Bolt</v>
      </c>
      <c r="F111" s="175">
        <f>IF('Inventory Ref Sheet'!F112=0, " ", 'Inventory Ref Sheet'!F112)</f>
        <v>1</v>
      </c>
      <c r="G111" s="175" t="str">
        <f>IF('Inventory Ref Sheet'!G112=0, " ", 'Inventory Ref Sheet'!G112)</f>
        <v>1G1FY6SOXK4115843</v>
      </c>
      <c r="H111" s="175" t="str">
        <f>IF('Inventory Ref Sheet'!H112=0, " ", 'Inventory Ref Sheet'!H112)</f>
        <v>Agency</v>
      </c>
      <c r="I111" s="175">
        <f>IF('Inventory Ref Sheet'!I112=0, " ", 'Inventory Ref Sheet'!I112)</f>
        <v>2019</v>
      </c>
      <c r="J111" s="175" t="str">
        <f>IF('Inventory Ref Sheet'!J112=0, " ", 'Inventory Ref Sheet'!J112)</f>
        <v xml:space="preserve"> </v>
      </c>
      <c r="K111" s="176">
        <f>IF('Inventory Ref Sheet'!K112=0, " ", 'Inventory Ref Sheet'!K112)</f>
        <v>114</v>
      </c>
      <c r="L111" s="177">
        <f>IF('Inventory Ref Sheet'!L112=0, " ", 'Inventory Ref Sheet'!L112)</f>
        <v>40000</v>
      </c>
    </row>
    <row r="112" spans="1:12" ht="21.75" thickBot="1" x14ac:dyDescent="0.4">
      <c r="A112" s="175" t="str">
        <f>IF('Inventory Ref Sheet'!A113=0, " ", 'Inventory Ref Sheet'!A113)</f>
        <v>RevenueVehicles</v>
      </c>
      <c r="B112" s="175" t="str">
        <f>IF('Inventory Ref Sheet'!B113=0, " ", 'Inventory Ref Sheet'!B113)</f>
        <v>Custom 1-Sedan</v>
      </c>
      <c r="C112" s="175" t="str">
        <f>IF('Inventory Ref Sheet'!C113=0, " ", 'Inventory Ref Sheet'!C113)</f>
        <v>#217 Electric Sedan</v>
      </c>
      <c r="D112" s="175" t="str">
        <f>IF('Inventory Ref Sheet'!D113=0, " ", 'Inventory Ref Sheet'!D113)</f>
        <v>2019 Chevy</v>
      </c>
      <c r="E112" s="175" t="str">
        <f>IF('Inventory Ref Sheet'!E113=0, " ", 'Inventory Ref Sheet'!E113)</f>
        <v>Bolt</v>
      </c>
      <c r="F112" s="175">
        <f>IF('Inventory Ref Sheet'!F113=0, " ", 'Inventory Ref Sheet'!F113)</f>
        <v>1</v>
      </c>
      <c r="G112" s="175" t="str">
        <f>IF('Inventory Ref Sheet'!G113=0, " ", 'Inventory Ref Sheet'!G113)</f>
        <v>1G1FY6SO4K4115936</v>
      </c>
      <c r="H112" s="175" t="str">
        <f>IF('Inventory Ref Sheet'!H113=0, " ", 'Inventory Ref Sheet'!H113)</f>
        <v>Agency</v>
      </c>
      <c r="I112" s="175">
        <f>IF('Inventory Ref Sheet'!I113=0, " ", 'Inventory Ref Sheet'!I113)</f>
        <v>2019</v>
      </c>
      <c r="J112" s="175" t="str">
        <f>IF('Inventory Ref Sheet'!J113=0, " ", 'Inventory Ref Sheet'!J113)</f>
        <v xml:space="preserve"> </v>
      </c>
      <c r="K112" s="176">
        <f>IF('Inventory Ref Sheet'!K113=0, " ", 'Inventory Ref Sheet'!K113)</f>
        <v>342</v>
      </c>
      <c r="L112" s="177">
        <f>IF('Inventory Ref Sheet'!L113=0, " ", 'Inventory Ref Sheet'!L113)</f>
        <v>40000</v>
      </c>
    </row>
    <row r="113" spans="1:12" ht="21.75" thickBot="1" x14ac:dyDescent="0.4">
      <c r="A113" s="175" t="str">
        <f>IF('Inventory Ref Sheet'!A114=0, " ", 'Inventory Ref Sheet'!A114)</f>
        <v>RevenueVehicles</v>
      </c>
      <c r="B113" s="175" t="str">
        <f>IF('Inventory Ref Sheet'!B114=0, " ", 'Inventory Ref Sheet'!B114)</f>
        <v>Custom 1-Sedan</v>
      </c>
      <c r="C113" s="175" t="str">
        <f>IF('Inventory Ref Sheet'!C114=0, " ", 'Inventory Ref Sheet'!C114)</f>
        <v>#218 Electric Sedan</v>
      </c>
      <c r="D113" s="175" t="str">
        <f>IF('Inventory Ref Sheet'!D114=0, " ", 'Inventory Ref Sheet'!D114)</f>
        <v>2019 Chevy</v>
      </c>
      <c r="E113" s="175" t="str">
        <f>IF('Inventory Ref Sheet'!E114=0, " ", 'Inventory Ref Sheet'!E114)</f>
        <v>Bolt</v>
      </c>
      <c r="F113" s="175">
        <f>IF('Inventory Ref Sheet'!F114=0, " ", 'Inventory Ref Sheet'!F114)</f>
        <v>1</v>
      </c>
      <c r="G113" s="175" t="str">
        <f>IF('Inventory Ref Sheet'!G114=0, " ", 'Inventory Ref Sheet'!G114)</f>
        <v>1G1FY6SO4K4108743</v>
      </c>
      <c r="H113" s="175" t="str">
        <f>IF('Inventory Ref Sheet'!H114=0, " ", 'Inventory Ref Sheet'!H114)</f>
        <v>Agency</v>
      </c>
      <c r="I113" s="175">
        <f>IF('Inventory Ref Sheet'!I114=0, " ", 'Inventory Ref Sheet'!I114)</f>
        <v>2019</v>
      </c>
      <c r="J113" s="175">
        <f>IF('Inventory Ref Sheet'!J114=0, " ", 'Inventory Ref Sheet'!J114)</f>
        <v>5</v>
      </c>
      <c r="K113" s="176">
        <f>IF('Inventory Ref Sheet'!K114=0, " ", 'Inventory Ref Sheet'!K114)</f>
        <v>2234</v>
      </c>
      <c r="L113" s="177">
        <f>IF('Inventory Ref Sheet'!L114=0, " ", 'Inventory Ref Sheet'!L114)</f>
        <v>40000</v>
      </c>
    </row>
    <row r="114" spans="1:12" ht="21.75" thickBot="1" x14ac:dyDescent="0.4">
      <c r="A114" s="175" t="str">
        <f>IF('Inventory Ref Sheet'!A115=0, " ", 'Inventory Ref Sheet'!A115)</f>
        <v>RevenueVehicles</v>
      </c>
      <c r="B114" s="175" t="str">
        <f>IF('Inventory Ref Sheet'!B115=0, " ", 'Inventory Ref Sheet'!B115)</f>
        <v>BU - Bus</v>
      </c>
      <c r="C114" s="175" t="str">
        <f>IF('Inventory Ref Sheet'!C115=0, " ", 'Inventory Ref Sheet'!C115)</f>
        <v>#219 35ft Electric Bus</v>
      </c>
      <c r="D114" s="175" t="str">
        <f>IF('Inventory Ref Sheet'!D115=0, " ", 'Inventory Ref Sheet'!D115)</f>
        <v>2019 BYD</v>
      </c>
      <c r="E114" s="175" t="str">
        <f>IF('Inventory Ref Sheet'!E115=0, " ", 'Inventory Ref Sheet'!E115)</f>
        <v>K9S</v>
      </c>
      <c r="F114" s="175">
        <f>IF('Inventory Ref Sheet'!F115=0, " ", 'Inventory Ref Sheet'!F115)</f>
        <v>1</v>
      </c>
      <c r="G114" s="175" t="str">
        <f>IF('Inventory Ref Sheet'!G115=0, " ", 'Inventory Ref Sheet'!G115)</f>
        <v>4B9KALA66K2038002</v>
      </c>
      <c r="H114" s="175" t="str">
        <f>IF('Inventory Ref Sheet'!H115=0, " ", 'Inventory Ref Sheet'!H115)</f>
        <v>Agency</v>
      </c>
      <c r="I114" s="175">
        <f>IF('Inventory Ref Sheet'!I115=0, " ", 'Inventory Ref Sheet'!I115)</f>
        <v>2019</v>
      </c>
      <c r="J114" s="175">
        <f>IF('Inventory Ref Sheet'!J115=0, " ", 'Inventory Ref Sheet'!J115)</f>
        <v>5</v>
      </c>
      <c r="K114" s="176">
        <f>IF('Inventory Ref Sheet'!K115=0, " ", 'Inventory Ref Sheet'!K115)</f>
        <v>2791</v>
      </c>
      <c r="L114" s="177">
        <f>IF('Inventory Ref Sheet'!L115=0, " ", 'Inventory Ref Sheet'!L115)</f>
        <v>600000</v>
      </c>
    </row>
    <row r="115" spans="1:12" ht="21.75" thickBot="1" x14ac:dyDescent="0.4">
      <c r="A115" s="175" t="str">
        <f>IF('Inventory Ref Sheet'!A116=0, " ", 'Inventory Ref Sheet'!A116)</f>
        <v>RevenueVehicles</v>
      </c>
      <c r="B115" s="175" t="str">
        <f>IF('Inventory Ref Sheet'!B116=0, " ", 'Inventory Ref Sheet'!B116)</f>
        <v>BU - Bus</v>
      </c>
      <c r="C115" s="175" t="str">
        <f>IF('Inventory Ref Sheet'!C116=0, " ", 'Inventory Ref Sheet'!C116)</f>
        <v>#220 35ft Electric Bus</v>
      </c>
      <c r="D115" s="175" t="str">
        <f>IF('Inventory Ref Sheet'!D116=0, " ", 'Inventory Ref Sheet'!D116)</f>
        <v>2019 BYD</v>
      </c>
      <c r="E115" s="175" t="str">
        <f>IF('Inventory Ref Sheet'!E116=0, " ", 'Inventory Ref Sheet'!E116)</f>
        <v>K9S</v>
      </c>
      <c r="F115" s="175">
        <f>IF('Inventory Ref Sheet'!F116=0, " ", 'Inventory Ref Sheet'!F116)</f>
        <v>1</v>
      </c>
      <c r="G115" s="175" t="str">
        <f>IF('Inventory Ref Sheet'!G116=0, " ", 'Inventory Ref Sheet'!G116)</f>
        <v>4B9KALA64K2038001</v>
      </c>
      <c r="H115" s="175" t="str">
        <f>IF('Inventory Ref Sheet'!H116=0, " ", 'Inventory Ref Sheet'!H116)</f>
        <v>Agency</v>
      </c>
      <c r="I115" s="175">
        <f>IF('Inventory Ref Sheet'!I116=0, " ", 'Inventory Ref Sheet'!I116)</f>
        <v>2019</v>
      </c>
      <c r="J115" s="175">
        <f>IF('Inventory Ref Sheet'!J116=0, " ", 'Inventory Ref Sheet'!J116)</f>
        <v>5</v>
      </c>
      <c r="K115" s="176">
        <f>IF('Inventory Ref Sheet'!K116=0, " ", 'Inventory Ref Sheet'!K116)</f>
        <v>1671</v>
      </c>
      <c r="L115" s="177">
        <f>IF('Inventory Ref Sheet'!L116=0, " ", 'Inventory Ref Sheet'!L116)</f>
        <v>600000</v>
      </c>
    </row>
    <row r="116" spans="1:12" ht="21.75" thickBot="1" x14ac:dyDescent="0.4">
      <c r="A116" s="175" t="str">
        <f>IF('Inventory Ref Sheet'!A117=0, " ", 'Inventory Ref Sheet'!A117)</f>
        <v>RevenueVehicles</v>
      </c>
      <c r="B116" s="175" t="str">
        <f>IF('Inventory Ref Sheet'!B117=0, " ", 'Inventory Ref Sheet'!B117)</f>
        <v>Custom 1-Sedan</v>
      </c>
      <c r="C116" s="175" t="str">
        <f>IF('Inventory Ref Sheet'!C117=0, " ", 'Inventory Ref Sheet'!C117)</f>
        <v>#221 Electric Sedan</v>
      </c>
      <c r="D116" s="175" t="str">
        <f>IF('Inventory Ref Sheet'!D117=0, " ", 'Inventory Ref Sheet'!D117)</f>
        <v>2019 Chevy</v>
      </c>
      <c r="E116" s="175" t="str">
        <f>IF('Inventory Ref Sheet'!E117=0, " ", 'Inventory Ref Sheet'!E117)</f>
        <v>Bolt</v>
      </c>
      <c r="F116" s="175">
        <f>IF('Inventory Ref Sheet'!F117=0, " ", 'Inventory Ref Sheet'!F117)</f>
        <v>1</v>
      </c>
      <c r="G116" s="175" t="str">
        <f>IF('Inventory Ref Sheet'!G117=0, " ", 'Inventory Ref Sheet'!G117)</f>
        <v>1G1FY6S05K4129102</v>
      </c>
      <c r="H116" s="175" t="str">
        <f>IF('Inventory Ref Sheet'!H117=0, " ", 'Inventory Ref Sheet'!H117)</f>
        <v>Agency</v>
      </c>
      <c r="I116" s="175">
        <f>IF('Inventory Ref Sheet'!I117=0, " ", 'Inventory Ref Sheet'!I117)</f>
        <v>2019</v>
      </c>
      <c r="J116" s="175">
        <f>IF('Inventory Ref Sheet'!J117=0, " ", 'Inventory Ref Sheet'!J117)</f>
        <v>5</v>
      </c>
      <c r="K116" s="176">
        <f>IF('Inventory Ref Sheet'!K117=0, " ", 'Inventory Ref Sheet'!K117)</f>
        <v>10</v>
      </c>
      <c r="L116" s="177">
        <f>IF('Inventory Ref Sheet'!L117=0, " ", 'Inventory Ref Sheet'!L117)</f>
        <v>40000</v>
      </c>
    </row>
    <row r="117" spans="1:12" ht="21.75" thickBot="1" x14ac:dyDescent="0.4">
      <c r="A117" s="175" t="str">
        <f>IF('Inventory Ref Sheet'!A118=0, " ", 'Inventory Ref Sheet'!A118)</f>
        <v>RevenueVehicles</v>
      </c>
      <c r="B117" s="175" t="str">
        <f>IF('Inventory Ref Sheet'!B118=0, " ", 'Inventory Ref Sheet'!B118)</f>
        <v>Custom 1-Sedan</v>
      </c>
      <c r="C117" s="175" t="str">
        <f>IF('Inventory Ref Sheet'!C118=0, " ", 'Inventory Ref Sheet'!C118)</f>
        <v>#222 Electric Sedan</v>
      </c>
      <c r="D117" s="175" t="str">
        <f>IF('Inventory Ref Sheet'!D118=0, " ", 'Inventory Ref Sheet'!D118)</f>
        <v>2019 Chevy</v>
      </c>
      <c r="E117" s="175" t="str">
        <f>IF('Inventory Ref Sheet'!E118=0, " ", 'Inventory Ref Sheet'!E118)</f>
        <v>Bolt</v>
      </c>
      <c r="F117" s="175">
        <f>IF('Inventory Ref Sheet'!F118=0, " ", 'Inventory Ref Sheet'!F118)</f>
        <v>1</v>
      </c>
      <c r="G117" s="175" t="str">
        <f>IF('Inventory Ref Sheet'!G118=0, " ", 'Inventory Ref Sheet'!G118)</f>
        <v>1G1FY6S04K4143427</v>
      </c>
      <c r="H117" s="175" t="str">
        <f>IF('Inventory Ref Sheet'!H118=0, " ", 'Inventory Ref Sheet'!H118)</f>
        <v>Agency</v>
      </c>
      <c r="I117" s="175">
        <f>IF('Inventory Ref Sheet'!I118=0, " ", 'Inventory Ref Sheet'!I118)</f>
        <v>2019</v>
      </c>
      <c r="J117" s="175">
        <f>IF('Inventory Ref Sheet'!J118=0, " ", 'Inventory Ref Sheet'!J118)</f>
        <v>5</v>
      </c>
      <c r="K117" s="176">
        <f>IF('Inventory Ref Sheet'!K118=0, " ", 'Inventory Ref Sheet'!K118)</f>
        <v>10</v>
      </c>
      <c r="L117" s="177">
        <f>IF('Inventory Ref Sheet'!L118=0, " ", 'Inventory Ref Sheet'!L118)</f>
        <v>40000</v>
      </c>
    </row>
    <row r="118" spans="1:12" ht="21.75" thickBot="1" x14ac:dyDescent="0.4">
      <c r="A118" s="175" t="str">
        <f>IF('Inventory Ref Sheet'!A119=0, " ", 'Inventory Ref Sheet'!A119)</f>
        <v>RevenueVehicles</v>
      </c>
      <c r="B118" s="175" t="str">
        <f>IF('Inventory Ref Sheet'!B119=0, " ", 'Inventory Ref Sheet'!B119)</f>
        <v>Custom 1-Sedan</v>
      </c>
      <c r="C118" s="175" t="str">
        <f>IF('Inventory Ref Sheet'!C119=0, " ", 'Inventory Ref Sheet'!C119)</f>
        <v>#223 Electric Sedan</v>
      </c>
      <c r="D118" s="175" t="str">
        <f>IF('Inventory Ref Sheet'!D119=0, " ", 'Inventory Ref Sheet'!D119)</f>
        <v>2019 Chevy</v>
      </c>
      <c r="E118" s="175" t="str">
        <f>IF('Inventory Ref Sheet'!E119=0, " ", 'Inventory Ref Sheet'!E119)</f>
        <v>Bolt</v>
      </c>
      <c r="F118" s="175">
        <f>IF('Inventory Ref Sheet'!F119=0, " ", 'Inventory Ref Sheet'!F119)</f>
        <v>1</v>
      </c>
      <c r="G118" s="175" t="str">
        <f>IF('Inventory Ref Sheet'!G119=0, " ", 'Inventory Ref Sheet'!G119)</f>
        <v>1G1FY6S05K4129827</v>
      </c>
      <c r="H118" s="175" t="str">
        <f>IF('Inventory Ref Sheet'!H119=0, " ", 'Inventory Ref Sheet'!H119)</f>
        <v>Agency</v>
      </c>
      <c r="I118" s="175">
        <f>IF('Inventory Ref Sheet'!I119=0, " ", 'Inventory Ref Sheet'!I119)</f>
        <v>2019</v>
      </c>
      <c r="J118" s="175">
        <f>IF('Inventory Ref Sheet'!J119=0, " ", 'Inventory Ref Sheet'!J119)</f>
        <v>5</v>
      </c>
      <c r="K118" s="176">
        <f>IF('Inventory Ref Sheet'!K119=0, " ", 'Inventory Ref Sheet'!K119)</f>
        <v>10</v>
      </c>
      <c r="L118" s="177">
        <f>IF('Inventory Ref Sheet'!L119=0, " ", 'Inventory Ref Sheet'!L119)</f>
        <v>40000</v>
      </c>
    </row>
    <row r="119" spans="1:12" ht="21.75" thickBot="1" x14ac:dyDescent="0.4">
      <c r="A119" s="175" t="str">
        <f>IF('Inventory Ref Sheet'!A120=0, " ", 'Inventory Ref Sheet'!A120)</f>
        <v>RevenueVehicles</v>
      </c>
      <c r="B119" s="175" t="str">
        <f>IF('Inventory Ref Sheet'!B120=0, " ", 'Inventory Ref Sheet'!B120)</f>
        <v>Custom 1-Sedan</v>
      </c>
      <c r="C119" s="175" t="str">
        <f>IF('Inventory Ref Sheet'!C120=0, " ", 'Inventory Ref Sheet'!C120)</f>
        <v>#224 Electric Sedan</v>
      </c>
      <c r="D119" s="175" t="str">
        <f>IF('Inventory Ref Sheet'!D120=0, " ", 'Inventory Ref Sheet'!D120)</f>
        <v>2019 Chevy</v>
      </c>
      <c r="E119" s="175" t="str">
        <f>IF('Inventory Ref Sheet'!E120=0, " ", 'Inventory Ref Sheet'!E120)</f>
        <v>Bolt</v>
      </c>
      <c r="F119" s="175">
        <f>IF('Inventory Ref Sheet'!F120=0, " ", 'Inventory Ref Sheet'!F120)</f>
        <v>1</v>
      </c>
      <c r="G119" s="175" t="str">
        <f>IF('Inventory Ref Sheet'!G120=0, " ", 'Inventory Ref Sheet'!G120)</f>
        <v>1G1FY6S02K4128926</v>
      </c>
      <c r="H119" s="175" t="str">
        <f>IF('Inventory Ref Sheet'!H120=0, " ", 'Inventory Ref Sheet'!H120)</f>
        <v>Agency</v>
      </c>
      <c r="I119" s="175">
        <f>IF('Inventory Ref Sheet'!I120=0, " ", 'Inventory Ref Sheet'!I120)</f>
        <v>2019</v>
      </c>
      <c r="J119" s="175">
        <f>IF('Inventory Ref Sheet'!J120=0, " ", 'Inventory Ref Sheet'!J120)</f>
        <v>5</v>
      </c>
      <c r="K119" s="176">
        <f>IF('Inventory Ref Sheet'!K120=0, " ", 'Inventory Ref Sheet'!K120)</f>
        <v>10</v>
      </c>
      <c r="L119" s="177">
        <f>IF('Inventory Ref Sheet'!L120=0, " ", 'Inventory Ref Sheet'!L120)</f>
        <v>40000</v>
      </c>
    </row>
    <row r="120" spans="1:12" ht="21.75" thickBot="1" x14ac:dyDescent="0.4">
      <c r="A120" s="175" t="str">
        <f>IF('Inventory Ref Sheet'!A121=0, " ", 'Inventory Ref Sheet'!A121)</f>
        <v>RevenueVehicles</v>
      </c>
      <c r="B120" s="175" t="str">
        <f>IF('Inventory Ref Sheet'!B121=0, " ", 'Inventory Ref Sheet'!B121)</f>
        <v>TB - Trolleybus</v>
      </c>
      <c r="C120" s="175" t="str">
        <f>IF('Inventory Ref Sheet'!C121=0, " ", 'Inventory Ref Sheet'!C121)</f>
        <v>#225 Trolleybus</v>
      </c>
      <c r="D120" s="175" t="str">
        <f>IF('Inventory Ref Sheet'!D121=0, " ", 'Inventory Ref Sheet'!D121)</f>
        <v>2017 Ford</v>
      </c>
      <c r="E120" s="175" t="str">
        <f>IF('Inventory Ref Sheet'!E121=0, " ", 'Inventory Ref Sheet'!E121)</f>
        <v>Villager</v>
      </c>
      <c r="F120" s="175">
        <f>IF('Inventory Ref Sheet'!F121=0, " ", 'Inventory Ref Sheet'!F121)</f>
        <v>1</v>
      </c>
      <c r="G120" s="175" t="str">
        <f>IF('Inventory Ref Sheet'!G121=0, " ", 'Inventory Ref Sheet'!G121)</f>
        <v>1F66F5DY2H0A15572</v>
      </c>
      <c r="H120" s="175" t="str">
        <f>IF('Inventory Ref Sheet'!H121=0, " ", 'Inventory Ref Sheet'!H121)</f>
        <v>Agency</v>
      </c>
      <c r="I120" s="175">
        <f>IF('Inventory Ref Sheet'!I121=0, " ", 'Inventory Ref Sheet'!I121)</f>
        <v>2019</v>
      </c>
      <c r="J120" s="175">
        <f>IF('Inventory Ref Sheet'!J121=0, " ", 'Inventory Ref Sheet'!J121)</f>
        <v>5</v>
      </c>
      <c r="K120" s="176">
        <f>IF('Inventory Ref Sheet'!K121=0, " ", 'Inventory Ref Sheet'!K121)</f>
        <v>4948</v>
      </c>
      <c r="L120" s="177">
        <f>IF('Inventory Ref Sheet'!L121=0, " ", 'Inventory Ref Sheet'!L121)</f>
        <v>250000</v>
      </c>
    </row>
    <row r="121" spans="1:12" ht="21.75" thickBot="1" x14ac:dyDescent="0.4">
      <c r="A121" s="175" t="str">
        <f>IF('Inventory Ref Sheet'!A122=0, " ", 'Inventory Ref Sheet'!A122)</f>
        <v>RevenueVehicles</v>
      </c>
      <c r="B121" s="175" t="str">
        <f>IF('Inventory Ref Sheet'!B122=0, " ", 'Inventory Ref Sheet'!B122)</f>
        <v>Custom 1-Sedan</v>
      </c>
      <c r="C121" s="175" t="str">
        <f>IF('Inventory Ref Sheet'!C122=0, " ", 'Inventory Ref Sheet'!C122)</f>
        <v>#226 Electric Sedan</v>
      </c>
      <c r="D121" s="175" t="str">
        <f>IF('Inventory Ref Sheet'!D122=0, " ", 'Inventory Ref Sheet'!D122)</f>
        <v>2020 Chevy</v>
      </c>
      <c r="E121" s="175" t="str">
        <f>IF('Inventory Ref Sheet'!E122=0, " ", 'Inventory Ref Sheet'!E122)</f>
        <v>Bolt</v>
      </c>
      <c r="F121" s="175">
        <f>IF('Inventory Ref Sheet'!F122=0, " ", 'Inventory Ref Sheet'!F122)</f>
        <v>1</v>
      </c>
      <c r="G121" s="175" t="str">
        <f>IF('Inventory Ref Sheet'!G122=0, " ", 'Inventory Ref Sheet'!G122)</f>
        <v>1G1FY6S08L4114465</v>
      </c>
      <c r="H121" s="175" t="str">
        <f>IF('Inventory Ref Sheet'!H122=0, " ", 'Inventory Ref Sheet'!H122)</f>
        <v>Agency</v>
      </c>
      <c r="I121" s="175">
        <f>IF('Inventory Ref Sheet'!I122=0, " ", 'Inventory Ref Sheet'!I122)</f>
        <v>2020</v>
      </c>
      <c r="J121" s="175">
        <f>IF('Inventory Ref Sheet'!J122=0, " ", 'Inventory Ref Sheet'!J122)</f>
        <v>4</v>
      </c>
      <c r="K121" s="176">
        <f>IF('Inventory Ref Sheet'!K122=0, " ", 'Inventory Ref Sheet'!K122)</f>
        <v>920</v>
      </c>
      <c r="L121" s="177">
        <f>IF('Inventory Ref Sheet'!L122=0, " ", 'Inventory Ref Sheet'!L122)</f>
        <v>40000</v>
      </c>
    </row>
    <row r="122" spans="1:12" ht="21.75" thickBot="1" x14ac:dyDescent="0.4">
      <c r="A122" s="175" t="str">
        <f>IF('Inventory Ref Sheet'!A123=0, " ", 'Inventory Ref Sheet'!A123)</f>
        <v>RevenueVehicles</v>
      </c>
      <c r="B122" s="175" t="str">
        <f>IF('Inventory Ref Sheet'!B123=0, " ", 'Inventory Ref Sheet'!B123)</f>
        <v>Custom 1-Sedan</v>
      </c>
      <c r="C122" s="175" t="str">
        <f>IF('Inventory Ref Sheet'!C123=0, " ", 'Inventory Ref Sheet'!C123)</f>
        <v>#227 Electric Sedan</v>
      </c>
      <c r="D122" s="175" t="str">
        <f>IF('Inventory Ref Sheet'!D123=0, " ", 'Inventory Ref Sheet'!D123)</f>
        <v>2020 Chevy</v>
      </c>
      <c r="E122" s="175" t="str">
        <f>IF('Inventory Ref Sheet'!E123=0, " ", 'Inventory Ref Sheet'!E123)</f>
        <v>Bolt</v>
      </c>
      <c r="F122" s="175">
        <f>IF('Inventory Ref Sheet'!F123=0, " ", 'Inventory Ref Sheet'!F123)</f>
        <v>1</v>
      </c>
      <c r="G122" s="175" t="str">
        <f>IF('Inventory Ref Sheet'!G123=0, " ", 'Inventory Ref Sheet'!G123)</f>
        <v>1G1FY6S08L4121285</v>
      </c>
      <c r="H122" s="175" t="str">
        <f>IF('Inventory Ref Sheet'!H123=0, " ", 'Inventory Ref Sheet'!H123)</f>
        <v>Agency</v>
      </c>
      <c r="I122" s="175">
        <f>IF('Inventory Ref Sheet'!I123=0, " ", 'Inventory Ref Sheet'!I123)</f>
        <v>2020</v>
      </c>
      <c r="J122" s="175">
        <f>IF('Inventory Ref Sheet'!J123=0, " ", 'Inventory Ref Sheet'!J123)</f>
        <v>4</v>
      </c>
      <c r="K122" s="176">
        <f>IF('Inventory Ref Sheet'!K123=0, " ", 'Inventory Ref Sheet'!K123)</f>
        <v>427</v>
      </c>
      <c r="L122" s="177">
        <f>IF('Inventory Ref Sheet'!L123=0, " ", 'Inventory Ref Sheet'!L123)</f>
        <v>40000</v>
      </c>
    </row>
    <row r="123" spans="1:12" ht="21.75" thickBot="1" x14ac:dyDescent="0.4">
      <c r="A123" s="175" t="str">
        <f>IF('Inventory Ref Sheet'!A124=0, " ", 'Inventory Ref Sheet'!A124)</f>
        <v>RevenueVehicles</v>
      </c>
      <c r="B123" s="175" t="str">
        <f>IF('Inventory Ref Sheet'!B124=0, " ", 'Inventory Ref Sheet'!B124)</f>
        <v>Custom 1-Sedan</v>
      </c>
      <c r="C123" s="175" t="str">
        <f>IF('Inventory Ref Sheet'!C124=0, " ", 'Inventory Ref Sheet'!C124)</f>
        <v>#228 Electric Sedan</v>
      </c>
      <c r="D123" s="175" t="str">
        <f>IF('Inventory Ref Sheet'!D124=0, " ", 'Inventory Ref Sheet'!D124)</f>
        <v>2020 Chevy</v>
      </c>
      <c r="E123" s="175" t="str">
        <f>IF('Inventory Ref Sheet'!E124=0, " ", 'Inventory Ref Sheet'!E124)</f>
        <v>Bolt</v>
      </c>
      <c r="F123" s="175">
        <f>IF('Inventory Ref Sheet'!F124=0, " ", 'Inventory Ref Sheet'!F124)</f>
        <v>1</v>
      </c>
      <c r="G123" s="175" t="str">
        <f>IF('Inventory Ref Sheet'!G124=0, " ", 'Inventory Ref Sheet'!G124)</f>
        <v>1G1FY6S0XL4119859</v>
      </c>
      <c r="H123" s="175" t="str">
        <f>IF('Inventory Ref Sheet'!H124=0, " ", 'Inventory Ref Sheet'!H124)</f>
        <v>Agency</v>
      </c>
      <c r="I123" s="175">
        <f>IF('Inventory Ref Sheet'!I124=0, " ", 'Inventory Ref Sheet'!I124)</f>
        <v>2020</v>
      </c>
      <c r="J123" s="175">
        <f>IF('Inventory Ref Sheet'!J124=0, " ", 'Inventory Ref Sheet'!J124)</f>
        <v>4</v>
      </c>
      <c r="K123" s="176">
        <f>IF('Inventory Ref Sheet'!K124=0, " ", 'Inventory Ref Sheet'!K124)</f>
        <v>26</v>
      </c>
      <c r="L123" s="177">
        <f>IF('Inventory Ref Sheet'!L124=0, " ", 'Inventory Ref Sheet'!L124)</f>
        <v>40000</v>
      </c>
    </row>
    <row r="124" spans="1:12" ht="21.75" thickBot="1" x14ac:dyDescent="0.4">
      <c r="A124" s="175" t="str">
        <f>IF('Inventory Ref Sheet'!A125=0, " ", 'Inventory Ref Sheet'!A125)</f>
        <v>RevenueVehicles</v>
      </c>
      <c r="B124" s="175" t="str">
        <f>IF('Inventory Ref Sheet'!B125=0, " ", 'Inventory Ref Sheet'!B125)</f>
        <v>Custom 1-Sedan</v>
      </c>
      <c r="C124" s="175" t="str">
        <f>IF('Inventory Ref Sheet'!C125=0, " ", 'Inventory Ref Sheet'!C125)</f>
        <v>#229 Electric Sedan</v>
      </c>
      <c r="D124" s="175" t="str">
        <f>IF('Inventory Ref Sheet'!D125=0, " ", 'Inventory Ref Sheet'!D125)</f>
        <v>2020 Chevy</v>
      </c>
      <c r="E124" s="175" t="str">
        <f>IF('Inventory Ref Sheet'!E125=0, " ", 'Inventory Ref Sheet'!E125)</f>
        <v>Bolt</v>
      </c>
      <c r="F124" s="175">
        <f>IF('Inventory Ref Sheet'!F125=0, " ", 'Inventory Ref Sheet'!F125)</f>
        <v>1</v>
      </c>
      <c r="G124" s="175" t="str">
        <f>IF('Inventory Ref Sheet'!G125=0, " ", 'Inventory Ref Sheet'!G125)</f>
        <v>1G1FY6S04L4116066</v>
      </c>
      <c r="H124" s="175" t="str">
        <f>IF('Inventory Ref Sheet'!H125=0, " ", 'Inventory Ref Sheet'!H125)</f>
        <v>Agency</v>
      </c>
      <c r="I124" s="175">
        <f>IF('Inventory Ref Sheet'!I125=0, " ", 'Inventory Ref Sheet'!I125)</f>
        <v>2020</v>
      </c>
      <c r="J124" s="175">
        <f>IF('Inventory Ref Sheet'!J125=0, " ", 'Inventory Ref Sheet'!J125)</f>
        <v>4</v>
      </c>
      <c r="K124" s="176">
        <f>IF('Inventory Ref Sheet'!K125=0, " ", 'Inventory Ref Sheet'!K125)</f>
        <v>24</v>
      </c>
      <c r="L124" s="177">
        <f>IF('Inventory Ref Sheet'!L125=0, " ", 'Inventory Ref Sheet'!L125)</f>
        <v>40000</v>
      </c>
    </row>
    <row r="125" spans="1:12" ht="21.75" thickBot="1" x14ac:dyDescent="0.4">
      <c r="A125" s="175" t="str">
        <f>IF('Inventory Ref Sheet'!A126=0, " ", 'Inventory Ref Sheet'!A126)</f>
        <v>RevenueVehicles</v>
      </c>
      <c r="B125" s="175" t="str">
        <f>IF('Inventory Ref Sheet'!B126=0, " ", 'Inventory Ref Sheet'!B126)</f>
        <v>BU - Bus</v>
      </c>
      <c r="C125" s="175" t="str">
        <f>IF('Inventory Ref Sheet'!C126=0, " ", 'Inventory Ref Sheet'!C126)</f>
        <v>#230 30ft Electric Bus</v>
      </c>
      <c r="D125" s="175" t="str">
        <f>IF('Inventory Ref Sheet'!D126=0, " ", 'Inventory Ref Sheet'!D126)</f>
        <v>2021 BYD</v>
      </c>
      <c r="E125" s="175" t="str">
        <f>IF('Inventory Ref Sheet'!E126=0, " ", 'Inventory Ref Sheet'!E126)</f>
        <v>K7M-ER</v>
      </c>
      <c r="F125" s="175">
        <f>IF('Inventory Ref Sheet'!F126=0, " ", 'Inventory Ref Sheet'!F126)</f>
        <v>1</v>
      </c>
      <c r="G125" s="175" t="str">
        <f>IF('Inventory Ref Sheet'!G126=0, " ", 'Inventory Ref Sheet'!G126)</f>
        <v>4B9KDLA63L2038001</v>
      </c>
      <c r="H125" s="175" t="str">
        <f>IF('Inventory Ref Sheet'!H126=0, " ", 'Inventory Ref Sheet'!H126)</f>
        <v>Agency</v>
      </c>
      <c r="I125" s="175">
        <f>IF('Inventory Ref Sheet'!I126=0, " ", 'Inventory Ref Sheet'!I126)</f>
        <v>2021</v>
      </c>
      <c r="J125" s="175">
        <f>IF('Inventory Ref Sheet'!J126=0, " ", 'Inventory Ref Sheet'!J126)</f>
        <v>3</v>
      </c>
      <c r="K125" s="176">
        <f>IF('Inventory Ref Sheet'!K126=0, " ", 'Inventory Ref Sheet'!K126)</f>
        <v>303</v>
      </c>
      <c r="L125" s="177">
        <f>IF('Inventory Ref Sheet'!L126=0, " ", 'Inventory Ref Sheet'!L126)</f>
        <v>500000</v>
      </c>
    </row>
    <row r="126" spans="1:12" ht="21.75" thickBot="1" x14ac:dyDescent="0.4">
      <c r="A126" s="175" t="str">
        <f>IF('Inventory Ref Sheet'!A127=0, " ", 'Inventory Ref Sheet'!A127)</f>
        <v>RevenueVehicles</v>
      </c>
      <c r="B126" s="175" t="str">
        <f>IF('Inventory Ref Sheet'!B127=0, " ", 'Inventory Ref Sheet'!B127)</f>
        <v>BU - Bus</v>
      </c>
      <c r="C126" s="175" t="str">
        <f>IF('Inventory Ref Sheet'!C127=0, " ", 'Inventory Ref Sheet'!C127)</f>
        <v>#231 30ft Electric Bus</v>
      </c>
      <c r="D126" s="175" t="str">
        <f>IF('Inventory Ref Sheet'!D127=0, " ", 'Inventory Ref Sheet'!D127)</f>
        <v>2021 BYD</v>
      </c>
      <c r="E126" s="175" t="str">
        <f>IF('Inventory Ref Sheet'!E127=0, " ", 'Inventory Ref Sheet'!E127)</f>
        <v>K7M-ER</v>
      </c>
      <c r="F126" s="175">
        <f>IF('Inventory Ref Sheet'!F127=0, " ", 'Inventory Ref Sheet'!F127)</f>
        <v>1</v>
      </c>
      <c r="G126" s="175" t="str">
        <f>IF('Inventory Ref Sheet'!G127=0, " ", 'Inventory Ref Sheet'!G127)</f>
        <v>4B9KDLA65L2038002</v>
      </c>
      <c r="H126" s="175" t="str">
        <f>IF('Inventory Ref Sheet'!H127=0, " ", 'Inventory Ref Sheet'!H127)</f>
        <v>Agency</v>
      </c>
      <c r="I126" s="175">
        <f>IF('Inventory Ref Sheet'!I127=0, " ", 'Inventory Ref Sheet'!I127)</f>
        <v>2021</v>
      </c>
      <c r="J126" s="175">
        <f>IF('Inventory Ref Sheet'!J127=0, " ", 'Inventory Ref Sheet'!J127)</f>
        <v>3</v>
      </c>
      <c r="K126" s="176">
        <f>IF('Inventory Ref Sheet'!K127=0, " ", 'Inventory Ref Sheet'!K127)</f>
        <v>317</v>
      </c>
      <c r="L126" s="177">
        <f>IF('Inventory Ref Sheet'!L127=0, " ", 'Inventory Ref Sheet'!L127)</f>
        <v>500000</v>
      </c>
    </row>
    <row r="127" spans="1:12" ht="21.75" thickBot="1" x14ac:dyDescent="0.4">
      <c r="A127" s="175" t="str">
        <f>IF('Inventory Ref Sheet'!A128=0, " ", 'Inventory Ref Sheet'!A128)</f>
        <v>RevenueVehicles</v>
      </c>
      <c r="B127" s="175" t="str">
        <f>IF('Inventory Ref Sheet'!B128=0, " ", 'Inventory Ref Sheet'!B128)</f>
        <v>VN - Van</v>
      </c>
      <c r="C127" s="175" t="str">
        <f>IF('Inventory Ref Sheet'!C128=0, " ", 'Inventory Ref Sheet'!C128)</f>
        <v>#232 Van</v>
      </c>
      <c r="D127" s="175" t="str">
        <f>IF('Inventory Ref Sheet'!D128=0, " ", 'Inventory Ref Sheet'!D128)</f>
        <v>2022 Chrysler</v>
      </c>
      <c r="E127" s="175" t="str">
        <f>IF('Inventory Ref Sheet'!E128=0, " ", 'Inventory Ref Sheet'!E128)</f>
        <v>Voyager</v>
      </c>
      <c r="F127" s="175">
        <f>IF('Inventory Ref Sheet'!F128=0, " ", 'Inventory Ref Sheet'!F128)</f>
        <v>1</v>
      </c>
      <c r="G127" s="175" t="str">
        <f>IF('Inventory Ref Sheet'!G128=0, " ", 'Inventory Ref Sheet'!G128)</f>
        <v>2C4RC1CG5NR172339</v>
      </c>
      <c r="H127" s="175" t="str">
        <f>IF('Inventory Ref Sheet'!H128=0, " ", 'Inventory Ref Sheet'!H128)</f>
        <v>Agency</v>
      </c>
      <c r="I127" s="175">
        <f>IF('Inventory Ref Sheet'!I128=0, " ", 'Inventory Ref Sheet'!I128)</f>
        <v>2022</v>
      </c>
      <c r="J127" s="175">
        <f>IF('Inventory Ref Sheet'!J128=0, " ", 'Inventory Ref Sheet'!J128)</f>
        <v>2</v>
      </c>
      <c r="K127" s="176">
        <f>IF('Inventory Ref Sheet'!K128=0, " ", 'Inventory Ref Sheet'!K128)</f>
        <v>50</v>
      </c>
      <c r="L127" s="177">
        <f>IF('Inventory Ref Sheet'!L128=0, " ", 'Inventory Ref Sheet'!L128)</f>
        <v>80000</v>
      </c>
    </row>
    <row r="128" spans="1:12" ht="21.75" thickBot="1" x14ac:dyDescent="0.4">
      <c r="A128" s="175" t="str">
        <f>IF('Inventory Ref Sheet'!A129=0, " ", 'Inventory Ref Sheet'!A129)</f>
        <v>RevenueVehicles</v>
      </c>
      <c r="B128" s="175" t="str">
        <f>IF('Inventory Ref Sheet'!B129=0, " ", 'Inventory Ref Sheet'!B129)</f>
        <v>VN - Van</v>
      </c>
      <c r="C128" s="175" t="str">
        <f>IF('Inventory Ref Sheet'!C129=0, " ", 'Inventory Ref Sheet'!C129)</f>
        <v>#233 Van</v>
      </c>
      <c r="D128" s="175" t="str">
        <f>IF('Inventory Ref Sheet'!D129=0, " ", 'Inventory Ref Sheet'!D129)</f>
        <v>2022 Chrysler</v>
      </c>
      <c r="E128" s="175" t="str">
        <f>IF('Inventory Ref Sheet'!E129=0, " ", 'Inventory Ref Sheet'!E129)</f>
        <v>Voyager</v>
      </c>
      <c r="F128" s="175">
        <f>IF('Inventory Ref Sheet'!F129=0, " ", 'Inventory Ref Sheet'!F129)</f>
        <v>1</v>
      </c>
      <c r="G128" s="175" t="str">
        <f>IF('Inventory Ref Sheet'!G129=0, " ", 'Inventory Ref Sheet'!G129)</f>
        <v>2C4RC1CG5NR172342</v>
      </c>
      <c r="H128" s="175" t="str">
        <f>IF('Inventory Ref Sheet'!H129=0, " ", 'Inventory Ref Sheet'!H129)</f>
        <v>Agency</v>
      </c>
      <c r="I128" s="175">
        <f>IF('Inventory Ref Sheet'!I129=0, " ", 'Inventory Ref Sheet'!I129)</f>
        <v>2022</v>
      </c>
      <c r="J128" s="175">
        <f>IF('Inventory Ref Sheet'!J129=0, " ", 'Inventory Ref Sheet'!J129)</f>
        <v>2</v>
      </c>
      <c r="K128" s="176">
        <f>IF('Inventory Ref Sheet'!K129=0, " ", 'Inventory Ref Sheet'!K129)</f>
        <v>117</v>
      </c>
      <c r="L128" s="177">
        <f>IF('Inventory Ref Sheet'!L129=0, " ", 'Inventory Ref Sheet'!L129)</f>
        <v>80000</v>
      </c>
    </row>
    <row r="129" spans="1:12" ht="21.75" thickBot="1" x14ac:dyDescent="0.4">
      <c r="A129" s="175" t="str">
        <f>IF('Inventory Ref Sheet'!A130=0, " ", 'Inventory Ref Sheet'!A130)</f>
        <v>RevenueVehicles</v>
      </c>
      <c r="B129" s="175" t="str">
        <f>IF('Inventory Ref Sheet'!B130=0, " ", 'Inventory Ref Sheet'!B130)</f>
        <v>VN - Van</v>
      </c>
      <c r="C129" s="175" t="str">
        <f>IF('Inventory Ref Sheet'!C130=0, " ", 'Inventory Ref Sheet'!C130)</f>
        <v>#234 Van</v>
      </c>
      <c r="D129" s="175" t="str">
        <f>IF('Inventory Ref Sheet'!D130=0, " ", 'Inventory Ref Sheet'!D130)</f>
        <v>2022 Chrysler</v>
      </c>
      <c r="E129" s="175" t="str">
        <f>IF('Inventory Ref Sheet'!E130=0, " ", 'Inventory Ref Sheet'!E130)</f>
        <v>Voyager</v>
      </c>
      <c r="F129" s="175">
        <f>IF('Inventory Ref Sheet'!F130=0, " ", 'Inventory Ref Sheet'!F130)</f>
        <v>1</v>
      </c>
      <c r="G129" s="175" t="str">
        <f>IF('Inventory Ref Sheet'!G130=0, " ", 'Inventory Ref Sheet'!G130)</f>
        <v>2C4RC1CG5NR171725</v>
      </c>
      <c r="H129" s="175" t="str">
        <f>IF('Inventory Ref Sheet'!H130=0, " ", 'Inventory Ref Sheet'!H130)</f>
        <v>Agency</v>
      </c>
      <c r="I129" s="175">
        <f>IF('Inventory Ref Sheet'!I130=0, " ", 'Inventory Ref Sheet'!I130)</f>
        <v>2022</v>
      </c>
      <c r="J129" s="175">
        <f>IF('Inventory Ref Sheet'!J130=0, " ", 'Inventory Ref Sheet'!J130)</f>
        <v>2</v>
      </c>
      <c r="K129" s="176">
        <f>IF('Inventory Ref Sheet'!K130=0, " ", 'Inventory Ref Sheet'!K130)</f>
        <v>25</v>
      </c>
      <c r="L129" s="177">
        <f>IF('Inventory Ref Sheet'!L130=0, " ", 'Inventory Ref Sheet'!L130)</f>
        <v>80000</v>
      </c>
    </row>
    <row r="130" spans="1:12" ht="21.75" thickBot="1" x14ac:dyDescent="0.4">
      <c r="A130" s="175" t="str">
        <f>IF('Inventory Ref Sheet'!A131=0, " ", 'Inventory Ref Sheet'!A131)</f>
        <v>RevenueVehicles</v>
      </c>
      <c r="B130" s="175" t="str">
        <f>IF('Inventory Ref Sheet'!B131=0, " ", 'Inventory Ref Sheet'!B131)</f>
        <v>VN - Van</v>
      </c>
      <c r="C130" s="175" t="str">
        <f>IF('Inventory Ref Sheet'!C131=0, " ", 'Inventory Ref Sheet'!C131)</f>
        <v>#235 Van</v>
      </c>
      <c r="D130" s="175" t="str">
        <f>IF('Inventory Ref Sheet'!D131=0, " ", 'Inventory Ref Sheet'!D131)</f>
        <v>2022 Chysler</v>
      </c>
      <c r="E130" s="175" t="str">
        <f>IF('Inventory Ref Sheet'!E131=0, " ", 'Inventory Ref Sheet'!E131)</f>
        <v>Voyager</v>
      </c>
      <c r="F130" s="175">
        <f>IF('Inventory Ref Sheet'!F131=0, " ", 'Inventory Ref Sheet'!F131)</f>
        <v>1</v>
      </c>
      <c r="G130" s="175" t="str">
        <f>IF('Inventory Ref Sheet'!G131=0, " ", 'Inventory Ref Sheet'!G131)</f>
        <v>2C4RC1CG5NR171739</v>
      </c>
      <c r="H130" s="175" t="str">
        <f>IF('Inventory Ref Sheet'!H131=0, " ", 'Inventory Ref Sheet'!H131)</f>
        <v>Agency</v>
      </c>
      <c r="I130" s="175">
        <f>IF('Inventory Ref Sheet'!I131=0, " ", 'Inventory Ref Sheet'!I131)</f>
        <v>2022</v>
      </c>
      <c r="J130" s="175">
        <f>IF('Inventory Ref Sheet'!J131=0, " ", 'Inventory Ref Sheet'!J131)</f>
        <v>2</v>
      </c>
      <c r="K130" s="176">
        <f>IF('Inventory Ref Sheet'!K131=0, " ", 'Inventory Ref Sheet'!K131)</f>
        <v>92</v>
      </c>
      <c r="L130" s="177">
        <f>IF('Inventory Ref Sheet'!L131=0, " ", 'Inventory Ref Sheet'!L131)</f>
        <v>80000</v>
      </c>
    </row>
    <row r="131" spans="1:12" ht="21.75" thickBot="1" x14ac:dyDescent="0.4">
      <c r="A131" s="175" t="str">
        <f>IF('Inventory Ref Sheet'!A132=0, " ", 'Inventory Ref Sheet'!A132)</f>
        <v>RevenueVehicles</v>
      </c>
      <c r="B131" s="175" t="str">
        <f>IF('Inventory Ref Sheet'!B132=0, " ", 'Inventory Ref Sheet'!B132)</f>
        <v>VN - Van</v>
      </c>
      <c r="C131" s="175" t="str">
        <f>IF('Inventory Ref Sheet'!C132=0, " ", 'Inventory Ref Sheet'!C132)</f>
        <v>#236 Van</v>
      </c>
      <c r="D131" s="175" t="str">
        <f>IF('Inventory Ref Sheet'!D132=0, " ", 'Inventory Ref Sheet'!D132)</f>
        <v>2022 Chrysler</v>
      </c>
      <c r="E131" s="175" t="str">
        <f>IF('Inventory Ref Sheet'!E132=0, " ", 'Inventory Ref Sheet'!E132)</f>
        <v>Voyager</v>
      </c>
      <c r="F131" s="175">
        <f>IF('Inventory Ref Sheet'!F132=0, " ", 'Inventory Ref Sheet'!F132)</f>
        <v>1</v>
      </c>
      <c r="G131" s="175" t="str">
        <f>IF('Inventory Ref Sheet'!G132=0, " ", 'Inventory Ref Sheet'!G132)</f>
        <v>2C4RC1CG5NR171742</v>
      </c>
      <c r="H131" s="175" t="str">
        <f>IF('Inventory Ref Sheet'!H132=0, " ", 'Inventory Ref Sheet'!H132)</f>
        <v>Agency</v>
      </c>
      <c r="I131" s="175">
        <f>IF('Inventory Ref Sheet'!I132=0, " ", 'Inventory Ref Sheet'!I132)</f>
        <v>2022</v>
      </c>
      <c r="J131" s="175">
        <f>IF('Inventory Ref Sheet'!J132=0, " ", 'Inventory Ref Sheet'!J132)</f>
        <v>2</v>
      </c>
      <c r="K131" s="176">
        <f>IF('Inventory Ref Sheet'!K132=0, " ", 'Inventory Ref Sheet'!K132)</f>
        <v>10</v>
      </c>
      <c r="L131" s="177">
        <f>IF('Inventory Ref Sheet'!L132=0, " ", 'Inventory Ref Sheet'!L132)</f>
        <v>80000</v>
      </c>
    </row>
    <row r="132" spans="1:12" x14ac:dyDescent="0.35">
      <c r="A132" s="156"/>
      <c r="B132" s="156"/>
      <c r="C132" s="156"/>
      <c r="D132" s="156"/>
      <c r="E132" s="156"/>
      <c r="F132" s="156"/>
      <c r="G132" s="156"/>
      <c r="H132" s="156"/>
      <c r="I132" s="156"/>
      <c r="J132" s="156"/>
      <c r="K132" s="178"/>
      <c r="L132" s="179"/>
    </row>
    <row r="133" spans="1:12" x14ac:dyDescent="0.35">
      <c r="A133" s="156"/>
      <c r="B133" s="156"/>
      <c r="C133" s="156"/>
      <c r="D133" s="156"/>
      <c r="E133" s="156"/>
      <c r="F133" s="156"/>
      <c r="G133" s="156"/>
      <c r="H133" s="156"/>
      <c r="I133" s="156"/>
      <c r="J133" s="156"/>
      <c r="K133" s="178"/>
      <c r="L133" s="179"/>
    </row>
    <row r="134" spans="1:12" x14ac:dyDescent="0.35">
      <c r="A134" s="156"/>
      <c r="B134" s="156"/>
      <c r="C134" s="156"/>
      <c r="D134" s="156"/>
      <c r="E134" s="156"/>
      <c r="F134" s="156"/>
      <c r="G134" s="156"/>
      <c r="H134" s="156"/>
      <c r="I134" s="156"/>
      <c r="J134" s="156"/>
      <c r="K134" s="178"/>
      <c r="L134" s="179"/>
    </row>
    <row r="135" spans="1:12" x14ac:dyDescent="0.35">
      <c r="A135" s="156"/>
      <c r="B135" s="156"/>
      <c r="C135" s="156"/>
      <c r="D135" s="156"/>
      <c r="E135" s="156"/>
      <c r="F135" s="156"/>
      <c r="G135" s="156"/>
      <c r="H135" s="156"/>
      <c r="I135" s="156"/>
      <c r="J135" s="156"/>
      <c r="K135" s="178"/>
      <c r="L135" s="179"/>
    </row>
    <row r="136" spans="1:12" x14ac:dyDescent="0.35">
      <c r="A136" s="156"/>
      <c r="B136" s="156"/>
      <c r="C136" s="156"/>
      <c r="D136" s="156"/>
      <c r="E136" s="156"/>
      <c r="F136" s="156"/>
      <c r="G136" s="156"/>
      <c r="H136" s="156"/>
      <c r="I136" s="156"/>
      <c r="J136" s="156"/>
      <c r="K136" s="178"/>
      <c r="L136" s="179"/>
    </row>
    <row r="137" spans="1:12" x14ac:dyDescent="0.35">
      <c r="A137" s="156"/>
      <c r="B137" s="156"/>
      <c r="C137" s="156"/>
      <c r="D137" s="156"/>
      <c r="E137" s="156"/>
      <c r="F137" s="156"/>
      <c r="G137" s="156"/>
      <c r="H137" s="156"/>
      <c r="I137" s="156"/>
      <c r="J137" s="156"/>
      <c r="K137" s="178"/>
      <c r="L137" s="179"/>
    </row>
    <row r="138" spans="1:12" x14ac:dyDescent="0.35">
      <c r="A138" s="156"/>
      <c r="B138" s="156"/>
      <c r="C138" s="156"/>
      <c r="D138" s="156"/>
      <c r="E138" s="156"/>
      <c r="F138" s="156"/>
      <c r="G138" s="156"/>
      <c r="H138" s="156"/>
      <c r="I138" s="156"/>
      <c r="J138" s="156"/>
      <c r="K138" s="178"/>
      <c r="L138" s="179"/>
    </row>
    <row r="139" spans="1:12" x14ac:dyDescent="0.35">
      <c r="A139" s="156"/>
      <c r="B139" s="156"/>
      <c r="C139" s="156"/>
      <c r="D139" s="156"/>
      <c r="E139" s="156"/>
      <c r="F139" s="156"/>
      <c r="G139" s="156"/>
      <c r="H139" s="156"/>
      <c r="I139" s="156"/>
      <c r="J139" s="156"/>
      <c r="K139" s="178"/>
      <c r="L139" s="179"/>
    </row>
    <row r="140" spans="1:12" x14ac:dyDescent="0.35">
      <c r="A140" s="156"/>
      <c r="B140" s="156"/>
      <c r="C140" s="156"/>
      <c r="D140" s="156"/>
      <c r="E140" s="156"/>
      <c r="F140" s="156"/>
      <c r="G140" s="156"/>
      <c r="H140" s="156"/>
      <c r="I140" s="156"/>
      <c r="J140" s="156"/>
      <c r="K140" s="178"/>
      <c r="L140" s="179"/>
    </row>
    <row r="141" spans="1:12" x14ac:dyDescent="0.35">
      <c r="A141" s="156"/>
      <c r="B141" s="156"/>
      <c r="C141" s="156"/>
      <c r="D141" s="156"/>
      <c r="E141" s="156"/>
      <c r="F141" s="156"/>
      <c r="G141" s="156"/>
      <c r="H141" s="156"/>
      <c r="I141" s="156"/>
      <c r="J141" s="156"/>
      <c r="K141" s="178"/>
      <c r="L141" s="179"/>
    </row>
    <row r="142" spans="1:12" x14ac:dyDescent="0.35">
      <c r="A142" s="156"/>
      <c r="B142" s="156"/>
      <c r="C142" s="156"/>
      <c r="D142" s="156"/>
      <c r="E142" s="156"/>
      <c r="F142" s="156"/>
      <c r="G142" s="156"/>
      <c r="H142" s="156"/>
      <c r="I142" s="156"/>
      <c r="J142" s="156"/>
      <c r="K142" s="178"/>
      <c r="L142" s="179"/>
    </row>
    <row r="143" spans="1:12" x14ac:dyDescent="0.35">
      <c r="A143" s="156"/>
      <c r="B143" s="156"/>
      <c r="C143" s="156"/>
      <c r="D143" s="156"/>
      <c r="E143" s="156"/>
      <c r="F143" s="156"/>
      <c r="G143" s="156"/>
      <c r="H143" s="156"/>
      <c r="I143" s="156"/>
      <c r="J143" s="156"/>
      <c r="K143" s="178"/>
      <c r="L143" s="179"/>
    </row>
    <row r="144" spans="1:12" x14ac:dyDescent="0.35">
      <c r="A144" s="156"/>
      <c r="B144" s="156"/>
      <c r="C144" s="156"/>
      <c r="D144" s="156"/>
      <c r="E144" s="156"/>
      <c r="F144" s="156"/>
      <c r="G144" s="156"/>
      <c r="H144" s="156"/>
      <c r="I144" s="156"/>
      <c r="J144" s="156"/>
      <c r="K144" s="178"/>
      <c r="L144" s="179"/>
    </row>
    <row r="145" spans="1:12" x14ac:dyDescent="0.35">
      <c r="A145" s="156"/>
      <c r="B145" s="156"/>
      <c r="C145" s="156"/>
      <c r="D145" s="156"/>
      <c r="E145" s="156"/>
      <c r="F145" s="156"/>
      <c r="G145" s="156"/>
      <c r="H145" s="156"/>
      <c r="I145" s="156"/>
      <c r="J145" s="156"/>
      <c r="K145" s="178"/>
      <c r="L145" s="179"/>
    </row>
    <row r="146" spans="1:12" x14ac:dyDescent="0.35">
      <c r="A146" s="156"/>
      <c r="B146" s="156"/>
      <c r="C146" s="156"/>
      <c r="D146" s="156"/>
      <c r="E146" s="156"/>
      <c r="F146" s="156"/>
      <c r="G146" s="156"/>
      <c r="H146" s="156"/>
      <c r="I146" s="156"/>
      <c r="J146" s="156"/>
      <c r="K146" s="178"/>
      <c r="L146" s="179"/>
    </row>
    <row r="147" spans="1:12" x14ac:dyDescent="0.35">
      <c r="A147" s="156"/>
      <c r="B147" s="156"/>
      <c r="C147" s="156"/>
      <c r="D147" s="156"/>
      <c r="E147" s="156"/>
      <c r="F147" s="156"/>
      <c r="G147" s="156"/>
      <c r="H147" s="156"/>
      <c r="I147" s="156"/>
      <c r="J147" s="156"/>
      <c r="K147" s="178"/>
      <c r="L147" s="179"/>
    </row>
    <row r="148" spans="1:12" x14ac:dyDescent="0.35">
      <c r="A148" s="156"/>
      <c r="B148" s="156"/>
      <c r="C148" s="156"/>
      <c r="D148" s="156"/>
      <c r="E148" s="156"/>
      <c r="F148" s="156"/>
      <c r="G148" s="156"/>
      <c r="H148" s="156"/>
      <c r="I148" s="156"/>
      <c r="J148" s="156"/>
      <c r="K148" s="178"/>
      <c r="L148" s="179"/>
    </row>
    <row r="149" spans="1:12" x14ac:dyDescent="0.35">
      <c r="A149" s="156"/>
      <c r="B149" s="156"/>
      <c r="C149" s="156"/>
      <c r="D149" s="156"/>
      <c r="E149" s="156"/>
      <c r="F149" s="156"/>
      <c r="G149" s="156"/>
      <c r="H149" s="156"/>
      <c r="I149" s="156"/>
      <c r="J149" s="156"/>
      <c r="K149" s="178"/>
      <c r="L149" s="179"/>
    </row>
    <row r="150" spans="1:12" x14ac:dyDescent="0.35">
      <c r="A150" s="156"/>
      <c r="B150" s="156"/>
      <c r="C150" s="156"/>
      <c r="D150" s="156"/>
      <c r="E150" s="156"/>
      <c r="F150" s="156"/>
      <c r="G150" s="156"/>
      <c r="H150" s="156"/>
      <c r="I150" s="156"/>
      <c r="J150" s="156"/>
      <c r="K150" s="178"/>
      <c r="L150" s="179"/>
    </row>
    <row r="151" spans="1:12" x14ac:dyDescent="0.35">
      <c r="A151" s="156"/>
      <c r="B151" s="156"/>
      <c r="C151" s="156"/>
      <c r="D151" s="156"/>
      <c r="E151" s="156"/>
      <c r="F151" s="156"/>
      <c r="G151" s="156"/>
      <c r="H151" s="156"/>
      <c r="I151" s="156"/>
      <c r="J151" s="156"/>
      <c r="K151" s="178"/>
      <c r="L151" s="179"/>
    </row>
    <row r="152" spans="1:12" x14ac:dyDescent="0.35">
      <c r="A152" s="156"/>
      <c r="B152" s="156"/>
      <c r="C152" s="156"/>
      <c r="D152" s="156"/>
      <c r="E152" s="156"/>
      <c r="F152" s="156"/>
      <c r="G152" s="156"/>
      <c r="H152" s="156"/>
      <c r="I152" s="156"/>
      <c r="J152" s="156"/>
      <c r="K152" s="178"/>
      <c r="L152" s="179"/>
    </row>
    <row r="153" spans="1:12" x14ac:dyDescent="0.35">
      <c r="A153" s="156"/>
      <c r="B153" s="156"/>
      <c r="C153" s="156"/>
      <c r="D153" s="156"/>
      <c r="E153" s="156"/>
      <c r="F153" s="156"/>
      <c r="G153" s="156"/>
      <c r="H153" s="156"/>
      <c r="I153" s="156"/>
      <c r="J153" s="156"/>
      <c r="K153" s="178"/>
      <c r="L153" s="179"/>
    </row>
    <row r="154" spans="1:12" x14ac:dyDescent="0.35">
      <c r="A154" s="156"/>
      <c r="B154" s="156"/>
      <c r="C154" s="156"/>
      <c r="D154" s="156"/>
      <c r="E154" s="156"/>
      <c r="F154" s="156"/>
      <c r="G154" s="156"/>
      <c r="H154" s="156"/>
      <c r="I154" s="156"/>
      <c r="J154" s="156"/>
      <c r="K154" s="178"/>
      <c r="L154" s="179"/>
    </row>
    <row r="155" spans="1:12" x14ac:dyDescent="0.35">
      <c r="A155" s="156"/>
      <c r="B155" s="156"/>
      <c r="C155" s="156"/>
      <c r="D155" s="156"/>
      <c r="E155" s="156"/>
      <c r="F155" s="156"/>
      <c r="G155" s="156"/>
      <c r="H155" s="156"/>
      <c r="I155" s="156"/>
      <c r="J155" s="156"/>
      <c r="K155" s="178"/>
      <c r="L155" s="179"/>
    </row>
    <row r="156" spans="1:12" x14ac:dyDescent="0.35">
      <c r="A156" s="156"/>
      <c r="B156" s="156"/>
      <c r="C156" s="156"/>
      <c r="D156" s="156"/>
      <c r="E156" s="156"/>
      <c r="F156" s="156"/>
      <c r="G156" s="156"/>
      <c r="H156" s="156"/>
      <c r="I156" s="156"/>
      <c r="J156" s="156"/>
      <c r="K156" s="178"/>
      <c r="L156" s="179"/>
    </row>
    <row r="157" spans="1:12" x14ac:dyDescent="0.35">
      <c r="A157" s="156"/>
      <c r="B157" s="156"/>
      <c r="C157" s="156"/>
      <c r="D157" s="156"/>
      <c r="E157" s="156"/>
      <c r="F157" s="156"/>
      <c r="G157" s="156"/>
      <c r="H157" s="156"/>
      <c r="I157" s="156"/>
      <c r="J157" s="156"/>
      <c r="K157" s="178"/>
      <c r="L157" s="179"/>
    </row>
    <row r="158" spans="1:12" x14ac:dyDescent="0.35">
      <c r="A158" s="156"/>
      <c r="B158" s="156"/>
      <c r="C158" s="156"/>
      <c r="D158" s="156"/>
      <c r="E158" s="156"/>
      <c r="F158" s="156"/>
      <c r="G158" s="156"/>
      <c r="H158" s="156"/>
      <c r="I158" s="156"/>
      <c r="J158" s="156"/>
      <c r="K158" s="178"/>
      <c r="L158" s="179"/>
    </row>
    <row r="159" spans="1:12" x14ac:dyDescent="0.35">
      <c r="A159" s="156"/>
      <c r="B159" s="156"/>
      <c r="C159" s="156"/>
      <c r="D159" s="156"/>
      <c r="E159" s="156"/>
      <c r="F159" s="156"/>
      <c r="G159" s="156"/>
      <c r="H159" s="156"/>
      <c r="I159" s="156"/>
      <c r="J159" s="156"/>
      <c r="K159" s="178"/>
      <c r="L159" s="179"/>
    </row>
    <row r="160" spans="1:12" x14ac:dyDescent="0.35">
      <c r="A160" s="156"/>
      <c r="B160" s="156"/>
      <c r="C160" s="156"/>
      <c r="D160" s="156"/>
      <c r="E160" s="156"/>
      <c r="F160" s="156"/>
      <c r="G160" s="156"/>
      <c r="H160" s="156"/>
      <c r="I160" s="156"/>
      <c r="J160" s="156"/>
      <c r="K160" s="178"/>
      <c r="L160" s="179"/>
    </row>
  </sheetData>
  <sheetProtection sheet="1" objects="1" scenarios="1" formatCells="0" formatRows="0" insertRows="0" sort="0" autoFilter="0"/>
  <autoFilter ref="A3:L3" xr:uid="{00000000-0009-0000-0000-00000E000000}"/>
  <sortState xmlns:xlrd2="http://schemas.microsoft.com/office/spreadsheetml/2017/richdata2" ref="A4:K4">
    <sortCondition ref="A4"/>
    <sortCondition ref="B4"/>
  </sortState>
  <mergeCells count="1">
    <mergeCell ref="A1:L1"/>
  </mergeCells>
  <printOptions horizontalCentered="1"/>
  <pageMargins left="0.7" right="0.7" top="0.75" bottom="0.75" header="0.3" footer="0.3"/>
  <pageSetup scale="38"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BackToPlan">
                <anchor moveWithCells="1">
                  <from>
                    <xdr:col>9</xdr:col>
                    <xdr:colOff>0</xdr:colOff>
                    <xdr:row>0</xdr:row>
                    <xdr:rowOff>47625</xdr:rowOff>
                  </from>
                  <to>
                    <xdr:col>11</xdr:col>
                    <xdr:colOff>104775</xdr:colOff>
                    <xdr:row>1</xdr:row>
                    <xdr:rowOff>161925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92D050"/>
  </sheetPr>
  <dimension ref="A1:J129"/>
  <sheetViews>
    <sheetView showGridLines="0" view="pageLayout" topLeftCell="A11" zoomScale="70" zoomScaleNormal="60" zoomScaleSheetLayoutView="70" zoomScalePageLayoutView="70" workbookViewId="0">
      <selection sqref="A1:XFD1048576"/>
    </sheetView>
  </sheetViews>
  <sheetFormatPr defaultColWidth="9.140625" defaultRowHeight="21" x14ac:dyDescent="0.35"/>
  <cols>
    <col min="1" max="3" width="30.7109375" style="166" customWidth="1"/>
    <col min="4" max="4" width="9.85546875" style="166" bestFit="1" customWidth="1"/>
    <col min="5" max="5" width="28.85546875" style="191" bestFit="1" customWidth="1"/>
    <col min="6" max="6" width="13.140625" style="181" bestFit="1" customWidth="1"/>
    <col min="7" max="7" width="11.85546875" style="192" bestFit="1" customWidth="1"/>
    <col min="8" max="8" width="20.140625" style="193" bestFit="1" customWidth="1"/>
    <col min="9" max="9" width="22.85546875" style="181" customWidth="1"/>
    <col min="10" max="10" width="21.28515625" style="181" customWidth="1"/>
    <col min="11" max="11" width="12.7109375" style="166" customWidth="1"/>
    <col min="12" max="12" width="21.7109375" style="166" customWidth="1"/>
    <col min="13" max="13" width="12" style="166" bestFit="1" customWidth="1"/>
    <col min="14" max="14" width="12.42578125" style="166" bestFit="1" customWidth="1"/>
    <col min="15" max="15" width="9.28515625" style="166" bestFit="1" customWidth="1"/>
    <col min="16" max="16" width="8.42578125" style="166" bestFit="1" customWidth="1"/>
    <col min="17" max="17" width="12.7109375" style="166" bestFit="1" customWidth="1"/>
    <col min="18" max="18" width="15.5703125" style="166" bestFit="1" customWidth="1"/>
    <col min="19" max="19" width="14.85546875" style="166" bestFit="1" customWidth="1"/>
    <col min="20" max="20" width="12.7109375" style="166" customWidth="1"/>
    <col min="21" max="21" width="18.5703125" style="166" bestFit="1" customWidth="1"/>
    <col min="22" max="22" width="21.7109375" style="166" customWidth="1"/>
    <col min="23" max="24" width="12.7109375" style="166" customWidth="1"/>
    <col min="25" max="25" width="12.85546875" style="166" bestFit="1" customWidth="1"/>
    <col min="26" max="26" width="15.7109375" style="166" bestFit="1" customWidth="1"/>
    <col min="27" max="27" width="15.28515625" style="166" bestFit="1" customWidth="1"/>
    <col min="28" max="28" width="15.7109375" style="166" bestFit="1" customWidth="1"/>
    <col min="29" max="16384" width="9.140625" style="166"/>
  </cols>
  <sheetData>
    <row r="1" spans="1:10" ht="26.25" x14ac:dyDescent="0.35">
      <c r="A1" s="374" t="s">
        <v>122</v>
      </c>
      <c r="B1" s="374"/>
      <c r="C1" s="374"/>
      <c r="D1" s="374"/>
      <c r="E1" s="374"/>
      <c r="F1" s="374"/>
      <c r="G1" s="374"/>
      <c r="H1" s="374"/>
      <c r="I1" s="374"/>
    </row>
    <row r="3" spans="1:10" ht="23.25" x14ac:dyDescent="0.35">
      <c r="A3" s="343" t="s">
        <v>280</v>
      </c>
      <c r="B3" s="343"/>
      <c r="C3" s="343"/>
      <c r="D3" s="343"/>
      <c r="E3" s="343"/>
      <c r="F3" s="343"/>
      <c r="G3" s="343"/>
      <c r="H3" s="343"/>
      <c r="I3" s="343"/>
      <c r="J3" s="343"/>
    </row>
    <row r="4" spans="1:10" ht="21.75" thickBot="1" x14ac:dyDescent="0.4"/>
    <row r="5" spans="1:10" ht="42.75" thickBot="1" x14ac:dyDescent="0.4">
      <c r="A5" s="164" t="str">
        <f>'Chp 3 - Condition Assessment'!J4</f>
        <v>Asset Category</v>
      </c>
      <c r="B5" s="164" t="str">
        <f>'Chp 3 - Condition Assessment'!K4</f>
        <v>Asset Class</v>
      </c>
      <c r="C5" s="164" t="str">
        <f>'Chp 3 - Condition Assessment'!L4</f>
        <v>Asset Name</v>
      </c>
      <c r="D5" s="164" t="str">
        <f>'Chp 3 - Condition Assessment'!M4</f>
        <v>Count</v>
      </c>
      <c r="E5" s="164" t="str">
        <f>'Chp 3 - Condition Assessment'!N4</f>
        <v>ID/Serial No.</v>
      </c>
      <c r="F5" s="164" t="str">
        <f>'Chp 3 - Condition Assessment'!O4</f>
        <v>Age (Yrs)</v>
      </c>
      <c r="G5" s="173" t="str">
        <f>'Chp 3 - Condition Assessment'!P4</f>
        <v>Vehicle Mileage</v>
      </c>
      <c r="H5" s="164" t="str">
        <f>'Chp 3 - Condition Assessment'!Q4</f>
        <v>Replacement Cost/Value</v>
      </c>
      <c r="I5" s="164" t="str">
        <f>'Chp 3 - Condition Assessment'!R4</f>
        <v>Useful Life Benchmark (Yrs)</v>
      </c>
      <c r="J5" s="164" t="str">
        <f>'Chp 3 - Condition Assessment'!S4</f>
        <v>Past Useful Life Benchmark</v>
      </c>
    </row>
    <row r="6" spans="1:10" ht="21.75" thickBot="1" x14ac:dyDescent="0.4">
      <c r="A6" s="180" t="str">
        <f>IF('Chp 3 - Condition Assessment'!J5=0, " ", 'Chp 3 - Condition Assessment'!J5)</f>
        <v>RevenueVehicles</v>
      </c>
      <c r="B6" s="180" t="str">
        <f>IF('Chp 3 - Condition Assessment'!K5=0, " ", 'Chp 3 - Condition Assessment'!K5)</f>
        <v>BU - Bus</v>
      </c>
      <c r="C6" s="180" t="str">
        <f>IF('Chp 3 - Condition Assessment'!L5=0, " ", 'Chp 3 - Condition Assessment'!L5)</f>
        <v>#111 30ft Bus</v>
      </c>
      <c r="D6" s="180">
        <f>IF('Chp 3 - Condition Assessment'!M5=0, " ", 'Chp 3 - Condition Assessment'!M5)</f>
        <v>1</v>
      </c>
      <c r="E6" s="194" t="str">
        <f>IF('Chp 3 - Condition Assessment'!N5=0, " ", 'Chp 3 - Condition Assessment'!N5)</f>
        <v>1BDJJBMA67F257832</v>
      </c>
      <c r="F6" s="146">
        <f ca="1">IF('Chp 3 - Condition Assessment'!O5=0, " ", 'Chp 3 - Condition Assessment'!O5)</f>
        <v>17</v>
      </c>
      <c r="G6" s="148">
        <f>IF('Chp 3 - Condition Assessment'!P5=0, " ", 'Chp 3 - Condition Assessment'!P5)</f>
        <v>198253</v>
      </c>
      <c r="H6" s="195">
        <f>IF('Chp 3 - Condition Assessment'!Q5=0, " ", 'Chp 3 - Condition Assessment'!Q5)</f>
        <v>500000</v>
      </c>
      <c r="I6" s="146">
        <f>IF('Chp 3 - Condition Assessment'!R5=0, " ", 'Chp 3 - Condition Assessment'!R5)</f>
        <v>10</v>
      </c>
      <c r="J6" s="146" t="str">
        <f ca="1">IF('Chp 3 - Condition Assessment'!S5=0, " ", 'Chp 3 - Condition Assessment'!S5)</f>
        <v>Yes</v>
      </c>
    </row>
    <row r="7" spans="1:10" ht="21.75" thickBot="1" x14ac:dyDescent="0.4">
      <c r="A7" s="180" t="str">
        <f>IF('Chp 3 - Condition Assessment'!J6=0, " ", 'Chp 3 - Condition Assessment'!J6)</f>
        <v>RevenueVehicles</v>
      </c>
      <c r="B7" s="180" t="str">
        <f>IF('Chp 3 - Condition Assessment'!K6=0, " ", 'Chp 3 - Condition Assessment'!K6)</f>
        <v>BU - Bus</v>
      </c>
      <c r="C7" s="180" t="str">
        <f>IF('Chp 3 - Condition Assessment'!L6=0, " ", 'Chp 3 - Condition Assessment'!L6)</f>
        <v>#112 30ft Bus</v>
      </c>
      <c r="D7" s="180">
        <f>IF('Chp 3 - Condition Assessment'!M6=0, " ", 'Chp 3 - Condition Assessment'!M6)</f>
        <v>1</v>
      </c>
      <c r="E7" s="194" t="str">
        <f>IF('Chp 3 - Condition Assessment'!N6=0, " ", 'Chp 3 - Condition Assessment'!N6)</f>
        <v>1BDJJBMA87F257833</v>
      </c>
      <c r="F7" s="146">
        <f ca="1">IF('Chp 3 - Condition Assessment'!O6=0, " ", 'Chp 3 - Condition Assessment'!O6)</f>
        <v>17</v>
      </c>
      <c r="G7" s="148">
        <f>IF('Chp 3 - Condition Assessment'!P6=0, " ", 'Chp 3 - Condition Assessment'!P6)</f>
        <v>206032</v>
      </c>
      <c r="H7" s="195">
        <f>IF('Chp 3 - Condition Assessment'!Q6=0, " ", 'Chp 3 - Condition Assessment'!Q6)</f>
        <v>500000</v>
      </c>
      <c r="I7" s="146">
        <f>IF('Chp 3 - Condition Assessment'!R6=0, " ", 'Chp 3 - Condition Assessment'!R6)</f>
        <v>10</v>
      </c>
      <c r="J7" s="146" t="str">
        <f ca="1">IF('Chp 3 - Condition Assessment'!S6=0, " ", 'Chp 3 - Condition Assessment'!S6)</f>
        <v>Yes</v>
      </c>
    </row>
    <row r="8" spans="1:10" ht="21.75" thickBot="1" x14ac:dyDescent="0.4">
      <c r="A8" s="180" t="str">
        <f>IF('Chp 3 - Condition Assessment'!J7=0, " ", 'Chp 3 - Condition Assessment'!J7)</f>
        <v>RevenueVehicles</v>
      </c>
      <c r="B8" s="180" t="str">
        <f>IF('Chp 3 - Condition Assessment'!K7=0, " ", 'Chp 3 - Condition Assessment'!K7)</f>
        <v>BU - Bus</v>
      </c>
      <c r="C8" s="180" t="str">
        <f>IF('Chp 3 - Condition Assessment'!L7=0, " ", 'Chp 3 - Condition Assessment'!L7)</f>
        <v>#113 30ft Bus</v>
      </c>
      <c r="D8" s="180">
        <f>IF('Chp 3 - Condition Assessment'!M7=0, " ", 'Chp 3 - Condition Assessment'!M7)</f>
        <v>1</v>
      </c>
      <c r="E8" s="194" t="str">
        <f>IF('Chp 3 - Condition Assessment'!N7=0, " ", 'Chp 3 - Condition Assessment'!N7)</f>
        <v>1BDJJBMAX7F257834</v>
      </c>
      <c r="F8" s="146">
        <f ca="1">IF('Chp 3 - Condition Assessment'!O7=0, " ", 'Chp 3 - Condition Assessment'!O7)</f>
        <v>17</v>
      </c>
      <c r="G8" s="148">
        <f>IF('Chp 3 - Condition Assessment'!P7=0, " ", 'Chp 3 - Condition Assessment'!P7)</f>
        <v>174348</v>
      </c>
      <c r="H8" s="195">
        <f>IF('Chp 3 - Condition Assessment'!Q7=0, " ", 'Chp 3 - Condition Assessment'!Q7)</f>
        <v>500000</v>
      </c>
      <c r="I8" s="146">
        <f>IF('Chp 3 - Condition Assessment'!R7=0, " ", 'Chp 3 - Condition Assessment'!R7)</f>
        <v>10</v>
      </c>
      <c r="J8" s="146" t="str">
        <f ca="1">IF('Chp 3 - Condition Assessment'!S7=0, " ", 'Chp 3 - Condition Assessment'!S7)</f>
        <v>Yes</v>
      </c>
    </row>
    <row r="9" spans="1:10" ht="21.75" thickBot="1" x14ac:dyDescent="0.4">
      <c r="A9" s="180" t="str">
        <f>IF('Chp 3 - Condition Assessment'!J8=0, " ", 'Chp 3 - Condition Assessment'!J8)</f>
        <v>RevenueVehicles</v>
      </c>
      <c r="B9" s="180" t="str">
        <f>IF('Chp 3 - Condition Assessment'!K8=0, " ", 'Chp 3 - Condition Assessment'!K8)</f>
        <v>BU - Bus</v>
      </c>
      <c r="C9" s="180" t="str">
        <f>IF('Chp 3 - Condition Assessment'!L8=0, " ", 'Chp 3 - Condition Assessment'!L8)</f>
        <v>#114 30ft Bus</v>
      </c>
      <c r="D9" s="180">
        <f>IF('Chp 3 - Condition Assessment'!M8=0, " ", 'Chp 3 - Condition Assessment'!M8)</f>
        <v>1</v>
      </c>
      <c r="E9" s="194" t="str">
        <f>IF('Chp 3 - Condition Assessment'!N8=0, " ", 'Chp 3 - Condition Assessment'!N8)</f>
        <v>1BDJJBMA17F257835</v>
      </c>
      <c r="F9" s="146">
        <f ca="1">IF('Chp 3 - Condition Assessment'!O8=0, " ", 'Chp 3 - Condition Assessment'!O8)</f>
        <v>17</v>
      </c>
      <c r="G9" s="148">
        <f>IF('Chp 3 - Condition Assessment'!P8=0, " ", 'Chp 3 - Condition Assessment'!P8)</f>
        <v>218636</v>
      </c>
      <c r="H9" s="195">
        <f>IF('Chp 3 - Condition Assessment'!Q8=0, " ", 'Chp 3 - Condition Assessment'!Q8)</f>
        <v>500000</v>
      </c>
      <c r="I9" s="146">
        <f>IF('Chp 3 - Condition Assessment'!R8=0, " ", 'Chp 3 - Condition Assessment'!R8)</f>
        <v>10</v>
      </c>
      <c r="J9" s="146" t="str">
        <f ca="1">IF('Chp 3 - Condition Assessment'!S8=0, " ", 'Chp 3 - Condition Assessment'!S8)</f>
        <v>Yes</v>
      </c>
    </row>
    <row r="10" spans="1:10" ht="42.75" thickBot="1" x14ac:dyDescent="0.4">
      <c r="A10" s="180" t="str">
        <f>IF('Chp 3 - Condition Assessment'!J9=0, " ", 'Chp 3 - Condition Assessment'!J9)</f>
        <v>RevenueVehicles</v>
      </c>
      <c r="B10" s="180" t="str">
        <f>IF('Chp 3 - Condition Assessment'!K9=0, " ", 'Chp 3 - Condition Assessment'!K9)</f>
        <v>BU - Bus</v>
      </c>
      <c r="C10" s="180" t="str">
        <f>IF('Chp 3 - Condition Assessment'!L9=0, " ", 'Chp 3 - Condition Assessment'!L9)</f>
        <v>#188 30ft Bus</v>
      </c>
      <c r="D10" s="180">
        <f>IF('Chp 3 - Condition Assessment'!M9=0, " ", 'Chp 3 - Condition Assessment'!M9)</f>
        <v>1</v>
      </c>
      <c r="E10" s="194" t="str">
        <f>IF('Chp 3 - Condition Assessment'!N9=0, " ", 'Chp 3 - Condition Assessment'!N9)</f>
        <v>1N9AMALG3GC084086</v>
      </c>
      <c r="F10" s="146">
        <f ca="1">IF('Chp 3 - Condition Assessment'!O9=0, " ", 'Chp 3 - Condition Assessment'!O9)</f>
        <v>8</v>
      </c>
      <c r="G10" s="148">
        <f>IF('Chp 3 - Condition Assessment'!P9=0, " ", 'Chp 3 - Condition Assessment'!P9)</f>
        <v>63777</v>
      </c>
      <c r="H10" s="195">
        <f>IF('Chp 3 - Condition Assessment'!Q9=0, " ", 'Chp 3 - Condition Assessment'!Q9)</f>
        <v>475000</v>
      </c>
      <c r="I10" s="146">
        <f>IF('Chp 3 - Condition Assessment'!R9=0, " ", 'Chp 3 - Condition Assessment'!R9)</f>
        <v>10</v>
      </c>
      <c r="J10" s="146" t="str">
        <f ca="1">IF('Chp 3 - Condition Assessment'!S9=0, " ", 'Chp 3 - Condition Assessment'!S9)</f>
        <v>No</v>
      </c>
    </row>
    <row r="11" spans="1:10" ht="42.75" thickBot="1" x14ac:dyDescent="0.4">
      <c r="A11" s="180" t="str">
        <f>IF('Chp 3 - Condition Assessment'!J10=0, " ", 'Chp 3 - Condition Assessment'!J10)</f>
        <v>RevenueVehicles</v>
      </c>
      <c r="B11" s="180" t="str">
        <f>IF('Chp 3 - Condition Assessment'!K10=0, " ", 'Chp 3 - Condition Assessment'!K10)</f>
        <v>BU - Bus</v>
      </c>
      <c r="C11" s="180" t="str">
        <f>IF('Chp 3 - Condition Assessment'!L10=0, " ", 'Chp 3 - Condition Assessment'!L10)</f>
        <v>#189 30ft Bus</v>
      </c>
      <c r="D11" s="180">
        <f>IF('Chp 3 - Condition Assessment'!M10=0, " ", 'Chp 3 - Condition Assessment'!M10)</f>
        <v>1</v>
      </c>
      <c r="E11" s="194" t="str">
        <f>IF('Chp 3 - Condition Assessment'!N10=0, " ", 'Chp 3 - Condition Assessment'!N10)</f>
        <v>1N9AMALG5GC084087</v>
      </c>
      <c r="F11" s="146">
        <f ca="1">IF('Chp 3 - Condition Assessment'!O10=0, " ", 'Chp 3 - Condition Assessment'!O10)</f>
        <v>8</v>
      </c>
      <c r="G11" s="148">
        <f>IF('Chp 3 - Condition Assessment'!P10=0, " ", 'Chp 3 - Condition Assessment'!P10)</f>
        <v>60103</v>
      </c>
      <c r="H11" s="195">
        <f>IF('Chp 3 - Condition Assessment'!Q10=0, " ", 'Chp 3 - Condition Assessment'!Q10)</f>
        <v>475000</v>
      </c>
      <c r="I11" s="146">
        <f>IF('Chp 3 - Condition Assessment'!R10=0, " ", 'Chp 3 - Condition Assessment'!R10)</f>
        <v>10</v>
      </c>
      <c r="J11" s="146" t="str">
        <f ca="1">IF('Chp 3 - Condition Assessment'!S10=0, " ", 'Chp 3 - Condition Assessment'!S10)</f>
        <v>No</v>
      </c>
    </row>
    <row r="12" spans="1:10" ht="42.75" thickBot="1" x14ac:dyDescent="0.4">
      <c r="A12" s="180" t="str">
        <f>IF('Chp 3 - Condition Assessment'!J11=0, " ", 'Chp 3 - Condition Assessment'!J11)</f>
        <v>RevenueVehicles</v>
      </c>
      <c r="B12" s="180" t="str">
        <f>IF('Chp 3 - Condition Assessment'!K11=0, " ", 'Chp 3 - Condition Assessment'!K11)</f>
        <v>BU - Bus</v>
      </c>
      <c r="C12" s="180" t="str">
        <f>IF('Chp 3 - Condition Assessment'!L11=0, " ", 'Chp 3 - Condition Assessment'!L11)</f>
        <v>#190 30ft Bus</v>
      </c>
      <c r="D12" s="180">
        <f>IF('Chp 3 - Condition Assessment'!M11=0, " ", 'Chp 3 - Condition Assessment'!M11)</f>
        <v>1</v>
      </c>
      <c r="E12" s="194" t="str">
        <f>IF('Chp 3 - Condition Assessment'!N11=0, " ", 'Chp 3 - Condition Assessment'!N11)</f>
        <v>1N9AMALG7GC084088</v>
      </c>
      <c r="F12" s="146">
        <f ca="1">IF('Chp 3 - Condition Assessment'!O11=0, " ", 'Chp 3 - Condition Assessment'!O11)</f>
        <v>8</v>
      </c>
      <c r="G12" s="148">
        <f>IF('Chp 3 - Condition Assessment'!P11=0, " ", 'Chp 3 - Condition Assessment'!P11)</f>
        <v>64850</v>
      </c>
      <c r="H12" s="195">
        <f>IF('Chp 3 - Condition Assessment'!Q11=0, " ", 'Chp 3 - Condition Assessment'!Q11)</f>
        <v>475000</v>
      </c>
      <c r="I12" s="146">
        <f>IF('Chp 3 - Condition Assessment'!R11=0, " ", 'Chp 3 - Condition Assessment'!R11)</f>
        <v>10</v>
      </c>
      <c r="J12" s="146" t="str">
        <f ca="1">IF('Chp 3 - Condition Assessment'!S11=0, " ", 'Chp 3 - Condition Assessment'!S11)</f>
        <v>No</v>
      </c>
    </row>
    <row r="13" spans="1:10" ht="42.75" thickBot="1" x14ac:dyDescent="0.4">
      <c r="A13" s="180" t="str">
        <f>IF('Chp 3 - Condition Assessment'!J12=0, " ", 'Chp 3 - Condition Assessment'!J12)</f>
        <v>RevenueVehicles</v>
      </c>
      <c r="B13" s="180" t="str">
        <f>IF('Chp 3 - Condition Assessment'!K12=0, " ", 'Chp 3 - Condition Assessment'!K12)</f>
        <v>BU - Bus</v>
      </c>
      <c r="C13" s="180" t="str">
        <f>IF('Chp 3 - Condition Assessment'!L12=0, " ", 'Chp 3 - Condition Assessment'!L12)</f>
        <v>#191 30ft Bus</v>
      </c>
      <c r="D13" s="180">
        <f>IF('Chp 3 - Condition Assessment'!M12=0, " ", 'Chp 3 - Condition Assessment'!M12)</f>
        <v>1</v>
      </c>
      <c r="E13" s="194" t="str">
        <f>IF('Chp 3 - Condition Assessment'!N12=0, " ", 'Chp 3 - Condition Assessment'!N12)</f>
        <v>1N9AMALG9GC084089</v>
      </c>
      <c r="F13" s="146">
        <f ca="1">IF('Chp 3 - Condition Assessment'!O12=0, " ", 'Chp 3 - Condition Assessment'!O12)</f>
        <v>8</v>
      </c>
      <c r="G13" s="148">
        <f>IF('Chp 3 - Condition Assessment'!P12=0, " ", 'Chp 3 - Condition Assessment'!P12)</f>
        <v>85835</v>
      </c>
      <c r="H13" s="195">
        <f>IF('Chp 3 - Condition Assessment'!Q12=0, " ", 'Chp 3 - Condition Assessment'!Q12)</f>
        <v>475000</v>
      </c>
      <c r="I13" s="146">
        <f>IF('Chp 3 - Condition Assessment'!R12=0, " ", 'Chp 3 - Condition Assessment'!R12)</f>
        <v>12</v>
      </c>
      <c r="J13" s="146" t="str">
        <f ca="1">IF('Chp 3 - Condition Assessment'!S12=0, " ", 'Chp 3 - Condition Assessment'!S12)</f>
        <v>No</v>
      </c>
    </row>
    <row r="14" spans="1:10" ht="42.75" thickBot="1" x14ac:dyDescent="0.4">
      <c r="A14" s="180" t="str">
        <f>IF('Chp 3 - Condition Assessment'!J13=0, " ", 'Chp 3 - Condition Assessment'!J13)</f>
        <v>RevenueVehicles</v>
      </c>
      <c r="B14" s="180" t="str">
        <f>IF('Chp 3 - Condition Assessment'!K13=0, " ", 'Chp 3 - Condition Assessment'!K13)</f>
        <v>BU - Bus</v>
      </c>
      <c r="C14" s="180" t="str">
        <f>IF('Chp 3 - Condition Assessment'!L13=0, " ", 'Chp 3 - Condition Assessment'!L13)</f>
        <v>#192 30ft Bus</v>
      </c>
      <c r="D14" s="180">
        <f>IF('Chp 3 - Condition Assessment'!M13=0, " ", 'Chp 3 - Condition Assessment'!M13)</f>
        <v>1</v>
      </c>
      <c r="E14" s="194" t="str">
        <f>IF('Chp 3 - Condition Assessment'!N13=0, " ", 'Chp 3 - Condition Assessment'!N13)</f>
        <v>1N9AMALG5GC084090</v>
      </c>
      <c r="F14" s="146">
        <f ca="1">IF('Chp 3 - Condition Assessment'!O13=0, " ", 'Chp 3 - Condition Assessment'!O13)</f>
        <v>8</v>
      </c>
      <c r="G14" s="148">
        <f>IF('Chp 3 - Condition Assessment'!P13=0, " ", 'Chp 3 - Condition Assessment'!P13)</f>
        <v>71731</v>
      </c>
      <c r="H14" s="195">
        <f>IF('Chp 3 - Condition Assessment'!Q13=0, " ", 'Chp 3 - Condition Assessment'!Q13)</f>
        <v>475000</v>
      </c>
      <c r="I14" s="146">
        <f>IF('Chp 3 - Condition Assessment'!R13=0, " ", 'Chp 3 - Condition Assessment'!R13)</f>
        <v>12</v>
      </c>
      <c r="J14" s="146" t="str">
        <f ca="1">IF('Chp 3 - Condition Assessment'!S13=0, " ", 'Chp 3 - Condition Assessment'!S13)</f>
        <v>No</v>
      </c>
    </row>
    <row r="15" spans="1:10" ht="42.75" thickBot="1" x14ac:dyDescent="0.4">
      <c r="A15" s="180" t="str">
        <f>IF('Chp 3 - Condition Assessment'!J14=0, " ", 'Chp 3 - Condition Assessment'!J14)</f>
        <v>RevenueVehicles</v>
      </c>
      <c r="B15" s="180" t="str">
        <f>IF('Chp 3 - Condition Assessment'!K14=0, " ", 'Chp 3 - Condition Assessment'!K14)</f>
        <v>BU - Bus</v>
      </c>
      <c r="C15" s="180" t="str">
        <f>IF('Chp 3 - Condition Assessment'!L14=0, " ", 'Chp 3 - Condition Assessment'!L14)</f>
        <v>#193 30ft Bus</v>
      </c>
      <c r="D15" s="180">
        <f>IF('Chp 3 - Condition Assessment'!M14=0, " ", 'Chp 3 - Condition Assessment'!M14)</f>
        <v>1</v>
      </c>
      <c r="E15" s="194" t="str">
        <f>IF('Chp 3 - Condition Assessment'!N14=0, " ", 'Chp 3 - Condition Assessment'!N14)</f>
        <v>1N9AMALG7GC084091</v>
      </c>
      <c r="F15" s="146">
        <f ca="1">IF('Chp 3 - Condition Assessment'!O14=0, " ", 'Chp 3 - Condition Assessment'!O14)</f>
        <v>8</v>
      </c>
      <c r="G15" s="148">
        <f>IF('Chp 3 - Condition Assessment'!P14=0, " ", 'Chp 3 - Condition Assessment'!P14)</f>
        <v>67913</v>
      </c>
      <c r="H15" s="195">
        <f>IF('Chp 3 - Condition Assessment'!Q14=0, " ", 'Chp 3 - Condition Assessment'!Q14)</f>
        <v>475000</v>
      </c>
      <c r="I15" s="146">
        <f>IF('Chp 3 - Condition Assessment'!R14=0, " ", 'Chp 3 - Condition Assessment'!R14)</f>
        <v>12</v>
      </c>
      <c r="J15" s="146" t="str">
        <f ca="1">IF('Chp 3 - Condition Assessment'!S14=0, " ", 'Chp 3 - Condition Assessment'!S14)</f>
        <v>No</v>
      </c>
    </row>
    <row r="16" spans="1:10" ht="42.75" thickBot="1" x14ac:dyDescent="0.4">
      <c r="A16" s="180" t="str">
        <f>IF('Chp 3 - Condition Assessment'!J15=0, " ", 'Chp 3 - Condition Assessment'!J15)</f>
        <v>RevenueVehicles</v>
      </c>
      <c r="B16" s="180" t="str">
        <f>IF('Chp 3 - Condition Assessment'!K15=0, " ", 'Chp 3 - Condition Assessment'!K15)</f>
        <v>BU - Bus</v>
      </c>
      <c r="C16" s="180" t="str">
        <f>IF('Chp 3 - Condition Assessment'!L15=0, " ", 'Chp 3 - Condition Assessment'!L15)</f>
        <v>#194 30ft Bus</v>
      </c>
      <c r="D16" s="180">
        <f>IF('Chp 3 - Condition Assessment'!M15=0, " ", 'Chp 3 - Condition Assessment'!M15)</f>
        <v>1</v>
      </c>
      <c r="E16" s="194" t="str">
        <f>IF('Chp 3 - Condition Assessment'!N15=0, " ", 'Chp 3 - Condition Assessment'!N15)</f>
        <v>1N9AMALG9GC084092</v>
      </c>
      <c r="F16" s="146">
        <f ca="1">IF('Chp 3 - Condition Assessment'!O15=0, " ", 'Chp 3 - Condition Assessment'!O15)</f>
        <v>8</v>
      </c>
      <c r="G16" s="148">
        <f>IF('Chp 3 - Condition Assessment'!P15=0, " ", 'Chp 3 - Condition Assessment'!P15)</f>
        <v>66590</v>
      </c>
      <c r="H16" s="195">
        <f>IF('Chp 3 - Condition Assessment'!Q15=0, " ", 'Chp 3 - Condition Assessment'!Q15)</f>
        <v>475000</v>
      </c>
      <c r="I16" s="146">
        <f>IF('Chp 3 - Condition Assessment'!R15=0, " ", 'Chp 3 - Condition Assessment'!R15)</f>
        <v>12</v>
      </c>
      <c r="J16" s="146" t="str">
        <f ca="1">IF('Chp 3 - Condition Assessment'!S15=0, " ", 'Chp 3 - Condition Assessment'!S15)</f>
        <v>No</v>
      </c>
    </row>
    <row r="17" spans="1:10" ht="42.75" thickBot="1" x14ac:dyDescent="0.4">
      <c r="A17" s="180" t="str">
        <f>IF('Chp 3 - Condition Assessment'!J16=0, " ", 'Chp 3 - Condition Assessment'!J16)</f>
        <v>RevenueVehicles</v>
      </c>
      <c r="B17" s="180" t="str">
        <f>IF('Chp 3 - Condition Assessment'!K16=0, " ", 'Chp 3 - Condition Assessment'!K16)</f>
        <v>BU - Bus</v>
      </c>
      <c r="C17" s="180" t="str">
        <f>IF('Chp 3 - Condition Assessment'!L16=0, " ", 'Chp 3 - Condition Assessment'!L16)</f>
        <v>#195 30ft Bus</v>
      </c>
      <c r="D17" s="180">
        <f>IF('Chp 3 - Condition Assessment'!M16=0, " ", 'Chp 3 - Condition Assessment'!M16)</f>
        <v>1</v>
      </c>
      <c r="E17" s="194" t="str">
        <f>IF('Chp 3 - Condition Assessment'!N16=0, " ", 'Chp 3 - Condition Assessment'!N16)</f>
        <v>1N9AMALG0GC084093</v>
      </c>
      <c r="F17" s="146">
        <f ca="1">IF('Chp 3 - Condition Assessment'!O16=0, " ", 'Chp 3 - Condition Assessment'!O16)</f>
        <v>8</v>
      </c>
      <c r="G17" s="148">
        <f>IF('Chp 3 - Condition Assessment'!P16=0, " ", 'Chp 3 - Condition Assessment'!P16)</f>
        <v>77371</v>
      </c>
      <c r="H17" s="195">
        <f>IF('Chp 3 - Condition Assessment'!Q16=0, " ", 'Chp 3 - Condition Assessment'!Q16)</f>
        <v>475000</v>
      </c>
      <c r="I17" s="146">
        <f>IF('Chp 3 - Condition Assessment'!R16=0, " ", 'Chp 3 - Condition Assessment'!R16)</f>
        <v>12</v>
      </c>
      <c r="J17" s="146" t="str">
        <f ca="1">IF('Chp 3 - Condition Assessment'!S16=0, " ", 'Chp 3 - Condition Assessment'!S16)</f>
        <v>No</v>
      </c>
    </row>
    <row r="18" spans="1:10" ht="21.75" thickBot="1" x14ac:dyDescent="0.4">
      <c r="A18" s="180" t="str">
        <f>IF('Chp 3 - Condition Assessment'!J17=0, " ", 'Chp 3 - Condition Assessment'!J17)</f>
        <v>RevenueVehicles</v>
      </c>
      <c r="B18" s="180" t="str">
        <f>IF('Chp 3 - Condition Assessment'!K17=0, " ", 'Chp 3 - Condition Assessment'!K17)</f>
        <v>BU - Bus</v>
      </c>
      <c r="C18" s="180" t="str">
        <f>IF('Chp 3 - Condition Assessment'!L17=0, " ", 'Chp 3 - Condition Assessment'!L17)</f>
        <v>#204 40ft Electric Bus</v>
      </c>
      <c r="D18" s="180">
        <f>IF('Chp 3 - Condition Assessment'!M17=0, " ", 'Chp 3 - Condition Assessment'!M17)</f>
        <v>1</v>
      </c>
      <c r="E18" s="194" t="str">
        <f>IF('Chp 3 - Condition Assessment'!N17=0, " ", 'Chp 3 - Condition Assessment'!N17)</f>
        <v>1M9TH16J5JL816260</v>
      </c>
      <c r="F18" s="146">
        <f ca="1">IF('Chp 3 - Condition Assessment'!O17=0, " ", 'Chp 3 - Condition Assessment'!O17)</f>
        <v>6</v>
      </c>
      <c r="G18" s="148">
        <f>IF('Chp 3 - Condition Assessment'!P17=0, " ", 'Chp 3 - Condition Assessment'!P17)</f>
        <v>312</v>
      </c>
      <c r="H18" s="195">
        <f>IF('Chp 3 - Condition Assessment'!Q17=0, " ", 'Chp 3 - Condition Assessment'!Q17)</f>
        <v>785000</v>
      </c>
      <c r="I18" s="146">
        <f>IF('Chp 3 - Condition Assessment'!R17=0, " ", 'Chp 3 - Condition Assessment'!R17)</f>
        <v>12</v>
      </c>
      <c r="J18" s="146" t="str">
        <f ca="1">IF('Chp 3 - Condition Assessment'!S17=0, " ", 'Chp 3 - Condition Assessment'!S17)</f>
        <v>No</v>
      </c>
    </row>
    <row r="19" spans="1:10" ht="21.75" thickBot="1" x14ac:dyDescent="0.4">
      <c r="A19" s="180" t="str">
        <f>IF('Chp 3 - Condition Assessment'!J18=0, " ", 'Chp 3 - Condition Assessment'!J18)</f>
        <v>RevenueVehicles</v>
      </c>
      <c r="B19" s="180" t="str">
        <f>IF('Chp 3 - Condition Assessment'!K18=0, " ", 'Chp 3 - Condition Assessment'!K18)</f>
        <v>BU - Bus</v>
      </c>
      <c r="C19" s="180" t="str">
        <f>IF('Chp 3 - Condition Assessment'!L18=0, " ", 'Chp 3 - Condition Assessment'!L18)</f>
        <v>#205 40ft Electric Bus</v>
      </c>
      <c r="D19" s="180">
        <f>IF('Chp 3 - Condition Assessment'!M18=0, " ", 'Chp 3 - Condition Assessment'!M18)</f>
        <v>1</v>
      </c>
      <c r="E19" s="194" t="str">
        <f>IF('Chp 3 - Condition Assessment'!N18=0, " ", 'Chp 3 - Condition Assessment'!N18)</f>
        <v>1M9TH16J9JL816262</v>
      </c>
      <c r="F19" s="146">
        <f ca="1">IF('Chp 3 - Condition Assessment'!O18=0, " ", 'Chp 3 - Condition Assessment'!O18)</f>
        <v>6</v>
      </c>
      <c r="G19" s="148">
        <f>IF('Chp 3 - Condition Assessment'!P18=0, " ", 'Chp 3 - Condition Assessment'!P18)</f>
        <v>222</v>
      </c>
      <c r="H19" s="195">
        <f>IF('Chp 3 - Condition Assessment'!Q18=0, " ", 'Chp 3 - Condition Assessment'!Q18)</f>
        <v>785000</v>
      </c>
      <c r="I19" s="146">
        <f>IF('Chp 3 - Condition Assessment'!R18=0, " ", 'Chp 3 - Condition Assessment'!R18)</f>
        <v>12</v>
      </c>
      <c r="J19" s="146" t="str">
        <f ca="1">IF('Chp 3 - Condition Assessment'!S18=0, " ", 'Chp 3 - Condition Assessment'!S18)</f>
        <v>No</v>
      </c>
    </row>
    <row r="20" spans="1:10" ht="21.75" thickBot="1" x14ac:dyDescent="0.4">
      <c r="A20" s="180" t="str">
        <f>IF('Chp 3 - Condition Assessment'!J19=0, " ", 'Chp 3 - Condition Assessment'!J19)</f>
        <v>RevenueVehicles</v>
      </c>
      <c r="B20" s="180" t="str">
        <f>IF('Chp 3 - Condition Assessment'!K19=0, " ", 'Chp 3 - Condition Assessment'!K19)</f>
        <v>BU - Bus</v>
      </c>
      <c r="C20" s="180" t="str">
        <f>IF('Chp 3 - Condition Assessment'!L19=0, " ", 'Chp 3 - Condition Assessment'!L19)</f>
        <v>#206 40ft Electric Bus</v>
      </c>
      <c r="D20" s="180">
        <f>IF('Chp 3 - Condition Assessment'!M19=0, " ", 'Chp 3 - Condition Assessment'!M19)</f>
        <v>1</v>
      </c>
      <c r="E20" s="194" t="str">
        <f>IF('Chp 3 - Condition Assessment'!N19=0, " ", 'Chp 3 - Condition Assessment'!N19)</f>
        <v>1M9TH16J8JL816267</v>
      </c>
      <c r="F20" s="146">
        <f ca="1">IF('Chp 3 - Condition Assessment'!O19=0, " ", 'Chp 3 - Condition Assessment'!O19)</f>
        <v>6</v>
      </c>
      <c r="G20" s="148">
        <f>IF('Chp 3 - Condition Assessment'!P19=0, " ", 'Chp 3 - Condition Assessment'!P19)</f>
        <v>234</v>
      </c>
      <c r="H20" s="195">
        <f>IF('Chp 3 - Condition Assessment'!Q19=0, " ", 'Chp 3 - Condition Assessment'!Q19)</f>
        <v>785000</v>
      </c>
      <c r="I20" s="146">
        <f>IF('Chp 3 - Condition Assessment'!R19=0, " ", 'Chp 3 - Condition Assessment'!R19)</f>
        <v>12</v>
      </c>
      <c r="J20" s="146" t="str">
        <f ca="1">IF('Chp 3 - Condition Assessment'!S19=0, " ", 'Chp 3 - Condition Assessment'!S19)</f>
        <v>No</v>
      </c>
    </row>
    <row r="21" spans="1:10" ht="21.75" thickBot="1" x14ac:dyDescent="0.4">
      <c r="A21" s="180" t="str">
        <f>IF('Chp 3 - Condition Assessment'!J20=0, " ", 'Chp 3 - Condition Assessment'!J20)</f>
        <v>RevenueVehicles</v>
      </c>
      <c r="B21" s="180" t="str">
        <f>IF('Chp 3 - Condition Assessment'!K20=0, " ", 'Chp 3 - Condition Assessment'!K20)</f>
        <v>BU - Bus</v>
      </c>
      <c r="C21" s="180" t="str">
        <f>IF('Chp 3 - Condition Assessment'!L20=0, " ", 'Chp 3 - Condition Assessment'!L20)</f>
        <v>#207 40ft Electric Bus</v>
      </c>
      <c r="D21" s="180">
        <f>IF('Chp 3 - Condition Assessment'!M20=0, " ", 'Chp 3 - Condition Assessment'!M20)</f>
        <v>1</v>
      </c>
      <c r="E21" s="194" t="str">
        <f>IF('Chp 3 - Condition Assessment'!N20=0, " ", 'Chp 3 - Condition Assessment'!N20)</f>
        <v>1M9TH16J4JL816265</v>
      </c>
      <c r="F21" s="146">
        <f ca="1">IF('Chp 3 - Condition Assessment'!O20=0, " ", 'Chp 3 - Condition Assessment'!O20)</f>
        <v>6</v>
      </c>
      <c r="G21" s="148">
        <f>IF('Chp 3 - Condition Assessment'!P20=0, " ", 'Chp 3 - Condition Assessment'!P20)</f>
        <v>322</v>
      </c>
      <c r="H21" s="195">
        <f>IF('Chp 3 - Condition Assessment'!Q20=0, " ", 'Chp 3 - Condition Assessment'!Q20)</f>
        <v>785000</v>
      </c>
      <c r="I21" s="146">
        <f>IF('Chp 3 - Condition Assessment'!R20=0, " ", 'Chp 3 - Condition Assessment'!R20)</f>
        <v>12</v>
      </c>
      <c r="J21" s="146" t="str">
        <f ca="1">IF('Chp 3 - Condition Assessment'!S20=0, " ", 'Chp 3 - Condition Assessment'!S20)</f>
        <v>No</v>
      </c>
    </row>
    <row r="22" spans="1:10" ht="21.75" thickBot="1" x14ac:dyDescent="0.4">
      <c r="A22" s="180" t="str">
        <f>IF('Chp 3 - Condition Assessment'!J21=0, " ", 'Chp 3 - Condition Assessment'!J21)</f>
        <v>RevenueVehicles</v>
      </c>
      <c r="B22" s="180" t="str">
        <f>IF('Chp 3 - Condition Assessment'!K21=0, " ", 'Chp 3 - Condition Assessment'!K21)</f>
        <v>BU - Bus</v>
      </c>
      <c r="C22" s="180" t="str">
        <f>IF('Chp 3 - Condition Assessment'!L21=0, " ", 'Chp 3 - Condition Assessment'!L21)</f>
        <v>#208 40ft Electric Bus</v>
      </c>
      <c r="D22" s="180">
        <f>IF('Chp 3 - Condition Assessment'!M21=0, " ", 'Chp 3 - Condition Assessment'!M21)</f>
        <v>1</v>
      </c>
      <c r="E22" s="194" t="str">
        <f>IF('Chp 3 - Condition Assessment'!N21=0, " ", 'Chp 3 - Condition Assessment'!N21)</f>
        <v>1M9TH16J8JL816270</v>
      </c>
      <c r="F22" s="146">
        <f ca="1">IF('Chp 3 - Condition Assessment'!O21=0, " ", 'Chp 3 - Condition Assessment'!O21)</f>
        <v>6</v>
      </c>
      <c r="G22" s="148">
        <f>IF('Chp 3 - Condition Assessment'!P21=0, " ", 'Chp 3 - Condition Assessment'!P21)</f>
        <v>248</v>
      </c>
      <c r="H22" s="195">
        <f>IF('Chp 3 - Condition Assessment'!Q21=0, " ", 'Chp 3 - Condition Assessment'!Q21)</f>
        <v>785000</v>
      </c>
      <c r="I22" s="146">
        <f>IF('Chp 3 - Condition Assessment'!R21=0, " ", 'Chp 3 - Condition Assessment'!R21)</f>
        <v>12</v>
      </c>
      <c r="J22" s="146" t="str">
        <f ca="1">IF('Chp 3 - Condition Assessment'!S21=0, " ", 'Chp 3 - Condition Assessment'!S21)</f>
        <v>No</v>
      </c>
    </row>
    <row r="23" spans="1:10" ht="21.75" thickBot="1" x14ac:dyDescent="0.4">
      <c r="A23" s="180" t="str">
        <f>IF('Chp 3 - Condition Assessment'!J22=0, " ", 'Chp 3 - Condition Assessment'!J22)</f>
        <v>RevenueVehicles</v>
      </c>
      <c r="B23" s="180" t="str">
        <f>IF('Chp 3 - Condition Assessment'!K22=0, " ", 'Chp 3 - Condition Assessment'!K22)</f>
        <v>BU - Bus</v>
      </c>
      <c r="C23" s="180" t="str">
        <f>IF('Chp 3 - Condition Assessment'!L22=0, " ", 'Chp 3 - Condition Assessment'!L22)</f>
        <v>#219 35ft Electric Bus</v>
      </c>
      <c r="D23" s="180">
        <f>IF('Chp 3 - Condition Assessment'!M22=0, " ", 'Chp 3 - Condition Assessment'!M22)</f>
        <v>1</v>
      </c>
      <c r="E23" s="194" t="str">
        <f>IF('Chp 3 - Condition Assessment'!N22=0, " ", 'Chp 3 - Condition Assessment'!N22)</f>
        <v>4B9KALA66K2038002</v>
      </c>
      <c r="F23" s="146">
        <f ca="1">IF('Chp 3 - Condition Assessment'!O22=0, " ", 'Chp 3 - Condition Assessment'!O22)</f>
        <v>5</v>
      </c>
      <c r="G23" s="148">
        <f>IF('Chp 3 - Condition Assessment'!P22=0, " ", 'Chp 3 - Condition Assessment'!P22)</f>
        <v>2791</v>
      </c>
      <c r="H23" s="195">
        <f>IF('Chp 3 - Condition Assessment'!Q22=0, " ", 'Chp 3 - Condition Assessment'!Q22)</f>
        <v>600000</v>
      </c>
      <c r="I23" s="146">
        <f>IF('Chp 3 - Condition Assessment'!R22=0, " ", 'Chp 3 - Condition Assessment'!R22)</f>
        <v>10</v>
      </c>
      <c r="J23" s="146" t="str">
        <f ca="1">IF('Chp 3 - Condition Assessment'!S22=0, " ", 'Chp 3 - Condition Assessment'!S22)</f>
        <v>No</v>
      </c>
    </row>
    <row r="24" spans="1:10" ht="21.75" thickBot="1" x14ac:dyDescent="0.4">
      <c r="A24" s="180" t="str">
        <f>IF('Chp 3 - Condition Assessment'!J23=0, " ", 'Chp 3 - Condition Assessment'!J23)</f>
        <v>RevenueVehicles</v>
      </c>
      <c r="B24" s="180" t="str">
        <f>IF('Chp 3 - Condition Assessment'!K23=0, " ", 'Chp 3 - Condition Assessment'!K23)</f>
        <v>BU - Bus</v>
      </c>
      <c r="C24" s="180" t="str">
        <f>IF('Chp 3 - Condition Assessment'!L23=0, " ", 'Chp 3 - Condition Assessment'!L23)</f>
        <v>#220 35ft Electric Bus</v>
      </c>
      <c r="D24" s="180">
        <f>IF('Chp 3 - Condition Assessment'!M23=0, " ", 'Chp 3 - Condition Assessment'!M23)</f>
        <v>1</v>
      </c>
      <c r="E24" s="194" t="str">
        <f>IF('Chp 3 - Condition Assessment'!N23=0, " ", 'Chp 3 - Condition Assessment'!N23)</f>
        <v>4B9KALA64K2038001</v>
      </c>
      <c r="F24" s="146">
        <f ca="1">IF('Chp 3 - Condition Assessment'!O23=0, " ", 'Chp 3 - Condition Assessment'!O23)</f>
        <v>5</v>
      </c>
      <c r="G24" s="148">
        <f>IF('Chp 3 - Condition Assessment'!P23=0, " ", 'Chp 3 - Condition Assessment'!P23)</f>
        <v>1671</v>
      </c>
      <c r="H24" s="195">
        <f>IF('Chp 3 - Condition Assessment'!Q23=0, " ", 'Chp 3 - Condition Assessment'!Q23)</f>
        <v>600000</v>
      </c>
      <c r="I24" s="146">
        <f>IF('Chp 3 - Condition Assessment'!R23=0, " ", 'Chp 3 - Condition Assessment'!R23)</f>
        <v>10</v>
      </c>
      <c r="J24" s="146" t="str">
        <f ca="1">IF('Chp 3 - Condition Assessment'!S23=0, " ", 'Chp 3 - Condition Assessment'!S23)</f>
        <v>No</v>
      </c>
    </row>
    <row r="25" spans="1:10" ht="21.75" thickBot="1" x14ac:dyDescent="0.4">
      <c r="A25" s="180" t="str">
        <f>IF('Chp 3 - Condition Assessment'!J24=0, " ", 'Chp 3 - Condition Assessment'!J24)</f>
        <v>RevenueVehicles</v>
      </c>
      <c r="B25" s="180" t="str">
        <f>IF('Chp 3 - Condition Assessment'!K24=0, " ", 'Chp 3 - Condition Assessment'!K24)</f>
        <v>BU - Bus</v>
      </c>
      <c r="C25" s="180" t="str">
        <f>IF('Chp 3 - Condition Assessment'!L24=0, " ", 'Chp 3 - Condition Assessment'!L24)</f>
        <v>#230 30ft Electric Bus</v>
      </c>
      <c r="D25" s="180">
        <f>IF('Chp 3 - Condition Assessment'!M24=0, " ", 'Chp 3 - Condition Assessment'!M24)</f>
        <v>1</v>
      </c>
      <c r="E25" s="194" t="str">
        <f>IF('Chp 3 - Condition Assessment'!N24=0, " ", 'Chp 3 - Condition Assessment'!N24)</f>
        <v>4B9KDLA63L2038001</v>
      </c>
      <c r="F25" s="146">
        <f ca="1">IF('Chp 3 - Condition Assessment'!O24=0, " ", 'Chp 3 - Condition Assessment'!O24)</f>
        <v>3</v>
      </c>
      <c r="G25" s="148">
        <f>IF('Chp 3 - Condition Assessment'!P24=0, " ", 'Chp 3 - Condition Assessment'!P24)</f>
        <v>303</v>
      </c>
      <c r="H25" s="195">
        <f>IF('Chp 3 - Condition Assessment'!Q24=0, " ", 'Chp 3 - Condition Assessment'!Q24)</f>
        <v>500000</v>
      </c>
      <c r="I25" s="146">
        <f>IF('Chp 3 - Condition Assessment'!R24=0, " ", 'Chp 3 - Condition Assessment'!R24)</f>
        <v>10</v>
      </c>
      <c r="J25" s="146" t="str">
        <f ca="1">IF('Chp 3 - Condition Assessment'!S24=0, " ", 'Chp 3 - Condition Assessment'!S24)</f>
        <v>No</v>
      </c>
    </row>
    <row r="26" spans="1:10" ht="21.75" thickBot="1" x14ac:dyDescent="0.4">
      <c r="A26" s="180" t="str">
        <f>IF('Chp 3 - Condition Assessment'!J25=0, " ", 'Chp 3 - Condition Assessment'!J25)</f>
        <v>RevenueVehicles</v>
      </c>
      <c r="B26" s="180" t="str">
        <f>IF('Chp 3 - Condition Assessment'!K25=0, " ", 'Chp 3 - Condition Assessment'!K25)</f>
        <v>BU - Bus</v>
      </c>
      <c r="C26" s="180" t="str">
        <f>IF('Chp 3 - Condition Assessment'!L25=0, " ", 'Chp 3 - Condition Assessment'!L25)</f>
        <v>#231 30ft Electric Bus</v>
      </c>
      <c r="D26" s="180">
        <f>IF('Chp 3 - Condition Assessment'!M25=0, " ", 'Chp 3 - Condition Assessment'!M25)</f>
        <v>1</v>
      </c>
      <c r="E26" s="194" t="str">
        <f>IF('Chp 3 - Condition Assessment'!N25=0, " ", 'Chp 3 - Condition Assessment'!N25)</f>
        <v>4B9KDLA65L2038002</v>
      </c>
      <c r="F26" s="146">
        <f ca="1">IF('Chp 3 - Condition Assessment'!O25=0, " ", 'Chp 3 - Condition Assessment'!O25)</f>
        <v>3</v>
      </c>
      <c r="G26" s="148">
        <f>IF('Chp 3 - Condition Assessment'!P25=0, " ", 'Chp 3 - Condition Assessment'!P25)</f>
        <v>317</v>
      </c>
      <c r="H26" s="195">
        <f>IF('Chp 3 - Condition Assessment'!Q25=0, " ", 'Chp 3 - Condition Assessment'!Q25)</f>
        <v>500000</v>
      </c>
      <c r="I26" s="146">
        <f>IF('Chp 3 - Condition Assessment'!R25=0, " ", 'Chp 3 - Condition Assessment'!R25)</f>
        <v>10</v>
      </c>
      <c r="J26" s="146" t="str">
        <f ca="1">IF('Chp 3 - Condition Assessment'!S25=0, " ", 'Chp 3 - Condition Assessment'!S25)</f>
        <v>No</v>
      </c>
    </row>
    <row r="27" spans="1:10" ht="42.75" thickBot="1" x14ac:dyDescent="0.4">
      <c r="A27" s="180" t="str">
        <f>IF('Chp 3 - Condition Assessment'!J26=0, " ", 'Chp 3 - Condition Assessment'!J26)</f>
        <v>RevenueVehicles</v>
      </c>
      <c r="B27" s="180" t="str">
        <f>IF('Chp 3 - Condition Assessment'!K26=0, " ", 'Chp 3 - Condition Assessment'!K26)</f>
        <v>CU - Cutaway Bus</v>
      </c>
      <c r="C27" s="180" t="str">
        <f>IF('Chp 3 - Condition Assessment'!L26=0, " ", 'Chp 3 - Condition Assessment'!L26)</f>
        <v>#115 Cutaway Bus</v>
      </c>
      <c r="D27" s="180">
        <f>IF('Chp 3 - Condition Assessment'!M26=0, " ", 'Chp 3 - Condition Assessment'!M26)</f>
        <v>1</v>
      </c>
      <c r="E27" s="194" t="str">
        <f>IF('Chp 3 - Condition Assessment'!N26=0, " ", 'Chp 3 - Condition Assessment'!N26)</f>
        <v>1GDE5V1G08F417185</v>
      </c>
      <c r="F27" s="146">
        <f ca="1">IF('Chp 3 - Condition Assessment'!O26=0, " ", 'Chp 3 - Condition Assessment'!O26)</f>
        <v>16</v>
      </c>
      <c r="G27" s="148">
        <f>IF('Chp 3 - Condition Assessment'!P26=0, " ", 'Chp 3 - Condition Assessment'!P26)</f>
        <v>52053</v>
      </c>
      <c r="H27" s="195">
        <f>IF('Chp 3 - Condition Assessment'!Q26=0, " ", 'Chp 3 - Condition Assessment'!Q26)</f>
        <v>175000</v>
      </c>
      <c r="I27" s="146">
        <f>IF('Chp 3 - Condition Assessment'!R26=0, " ", 'Chp 3 - Condition Assessment'!R26)</f>
        <v>10</v>
      </c>
      <c r="J27" s="146" t="str">
        <f ca="1">IF('Chp 3 - Condition Assessment'!S26=0, " ", 'Chp 3 - Condition Assessment'!S26)</f>
        <v>Yes</v>
      </c>
    </row>
    <row r="28" spans="1:10" ht="42.75" thickBot="1" x14ac:dyDescent="0.4">
      <c r="A28" s="180" t="str">
        <f>IF('Chp 3 - Condition Assessment'!J27=0, " ", 'Chp 3 - Condition Assessment'!J27)</f>
        <v>RevenueVehicles</v>
      </c>
      <c r="B28" s="180" t="str">
        <f>IF('Chp 3 - Condition Assessment'!K27=0, " ", 'Chp 3 - Condition Assessment'!K27)</f>
        <v>CU - Cutaway Bus</v>
      </c>
      <c r="C28" s="180" t="str">
        <f>IF('Chp 3 - Condition Assessment'!L27=0, " ", 'Chp 3 - Condition Assessment'!L27)</f>
        <v>#116 Cutaway Bus</v>
      </c>
      <c r="D28" s="180">
        <f>IF('Chp 3 - Condition Assessment'!M27=0, " ", 'Chp 3 - Condition Assessment'!M27)</f>
        <v>1</v>
      </c>
      <c r="E28" s="194" t="str">
        <f>IF('Chp 3 - Condition Assessment'!N27=0, " ", 'Chp 3 - Condition Assessment'!N27)</f>
        <v>1GDE5V1G58F417375</v>
      </c>
      <c r="F28" s="146">
        <f ca="1">IF('Chp 3 - Condition Assessment'!O27=0, " ", 'Chp 3 - Condition Assessment'!O27)</f>
        <v>16</v>
      </c>
      <c r="G28" s="148">
        <f>IF('Chp 3 - Condition Assessment'!P27=0, " ", 'Chp 3 - Condition Assessment'!P27)</f>
        <v>74640</v>
      </c>
      <c r="H28" s="195">
        <f>IF('Chp 3 - Condition Assessment'!Q27=0, " ", 'Chp 3 - Condition Assessment'!Q27)</f>
        <v>175000</v>
      </c>
      <c r="I28" s="146">
        <f>IF('Chp 3 - Condition Assessment'!R27=0, " ", 'Chp 3 - Condition Assessment'!R27)</f>
        <v>10</v>
      </c>
      <c r="J28" s="146" t="str">
        <f ca="1">IF('Chp 3 - Condition Assessment'!S27=0, " ", 'Chp 3 - Condition Assessment'!S27)</f>
        <v>Yes</v>
      </c>
    </row>
    <row r="29" spans="1:10" ht="42.75" thickBot="1" x14ac:dyDescent="0.4">
      <c r="A29" s="180" t="str">
        <f>IF('Chp 3 - Condition Assessment'!J28=0, " ", 'Chp 3 - Condition Assessment'!J28)</f>
        <v>RevenueVehicles</v>
      </c>
      <c r="B29" s="180" t="str">
        <f>IF('Chp 3 - Condition Assessment'!K28=0, " ", 'Chp 3 - Condition Assessment'!K28)</f>
        <v>CU - Cutaway Bus</v>
      </c>
      <c r="C29" s="180" t="str">
        <f>IF('Chp 3 - Condition Assessment'!L28=0, " ", 'Chp 3 - Condition Assessment'!L28)</f>
        <v>#117 Cutaway Bus</v>
      </c>
      <c r="D29" s="180">
        <f>IF('Chp 3 - Condition Assessment'!M28=0, " ", 'Chp 3 - Condition Assessment'!M28)</f>
        <v>1</v>
      </c>
      <c r="E29" s="194" t="str">
        <f>IF('Chp 3 - Condition Assessment'!N28=0, " ", 'Chp 3 - Condition Assessment'!N28)</f>
        <v>1GDE5V1G38F417293</v>
      </c>
      <c r="F29" s="146">
        <f ca="1">IF('Chp 3 - Condition Assessment'!O28=0, " ", 'Chp 3 - Condition Assessment'!O28)</f>
        <v>16</v>
      </c>
      <c r="G29" s="148">
        <f>IF('Chp 3 - Condition Assessment'!P28=0, " ", 'Chp 3 - Condition Assessment'!P28)</f>
        <v>82017</v>
      </c>
      <c r="H29" s="195">
        <f>IF('Chp 3 - Condition Assessment'!Q28=0, " ", 'Chp 3 - Condition Assessment'!Q28)</f>
        <v>175000</v>
      </c>
      <c r="I29" s="146">
        <f>IF('Chp 3 - Condition Assessment'!R28=0, " ", 'Chp 3 - Condition Assessment'!R28)</f>
        <v>10</v>
      </c>
      <c r="J29" s="146" t="str">
        <f ca="1">IF('Chp 3 - Condition Assessment'!S28=0, " ", 'Chp 3 - Condition Assessment'!S28)</f>
        <v>Yes</v>
      </c>
    </row>
    <row r="30" spans="1:10" ht="42.75" thickBot="1" x14ac:dyDescent="0.4">
      <c r="A30" s="180" t="str">
        <f>IF('Chp 3 - Condition Assessment'!J29=0, " ", 'Chp 3 - Condition Assessment'!J29)</f>
        <v>RevenueVehicles</v>
      </c>
      <c r="B30" s="180" t="str">
        <f>IF('Chp 3 - Condition Assessment'!K29=0, " ", 'Chp 3 - Condition Assessment'!K29)</f>
        <v>CU - Cutaway Bus</v>
      </c>
      <c r="C30" s="180" t="str">
        <f>IF('Chp 3 - Condition Assessment'!L29=0, " ", 'Chp 3 - Condition Assessment'!L29)</f>
        <v>#118 Cutaway Bus</v>
      </c>
      <c r="D30" s="180">
        <f>IF('Chp 3 - Condition Assessment'!M29=0, " ", 'Chp 3 - Condition Assessment'!M29)</f>
        <v>1</v>
      </c>
      <c r="E30" s="194" t="str">
        <f>IF('Chp 3 - Condition Assessment'!N29=0, " ", 'Chp 3 - Condition Assessment'!N29)</f>
        <v>1GDE5V1G48F416945</v>
      </c>
      <c r="F30" s="146">
        <f ca="1">IF('Chp 3 - Condition Assessment'!O29=0, " ", 'Chp 3 - Condition Assessment'!O29)</f>
        <v>16</v>
      </c>
      <c r="G30" s="148">
        <f>IF('Chp 3 - Condition Assessment'!P29=0, " ", 'Chp 3 - Condition Assessment'!P29)</f>
        <v>108550</v>
      </c>
      <c r="H30" s="195">
        <f>IF('Chp 3 - Condition Assessment'!Q29=0, " ", 'Chp 3 - Condition Assessment'!Q29)</f>
        <v>175000</v>
      </c>
      <c r="I30" s="146">
        <f>IF('Chp 3 - Condition Assessment'!R29=0, " ", 'Chp 3 - Condition Assessment'!R29)</f>
        <v>10</v>
      </c>
      <c r="J30" s="146" t="str">
        <f ca="1">IF('Chp 3 - Condition Assessment'!S29=0, " ", 'Chp 3 - Condition Assessment'!S29)</f>
        <v>Yes</v>
      </c>
    </row>
    <row r="31" spans="1:10" ht="42.75" thickBot="1" x14ac:dyDescent="0.4">
      <c r="A31" s="180" t="str">
        <f>IF('Chp 3 - Condition Assessment'!J30=0, " ", 'Chp 3 - Condition Assessment'!J30)</f>
        <v>RevenueVehicles</v>
      </c>
      <c r="B31" s="180" t="str">
        <f>IF('Chp 3 - Condition Assessment'!K30=0, " ", 'Chp 3 - Condition Assessment'!K30)</f>
        <v>CU - Cutaway Bus</v>
      </c>
      <c r="C31" s="180" t="str">
        <f>IF('Chp 3 - Condition Assessment'!L30=0, " ", 'Chp 3 - Condition Assessment'!L30)</f>
        <v>#119 Cutaway Bus</v>
      </c>
      <c r="D31" s="180">
        <f>IF('Chp 3 - Condition Assessment'!M30=0, " ", 'Chp 3 - Condition Assessment'!M30)</f>
        <v>1</v>
      </c>
      <c r="E31" s="194" t="str">
        <f>IF('Chp 3 - Condition Assessment'!N30=0, " ", 'Chp 3 - Condition Assessment'!N30)</f>
        <v>1GDE5V1G88F416883</v>
      </c>
      <c r="F31" s="146">
        <f ca="1">IF('Chp 3 - Condition Assessment'!O30=0, " ", 'Chp 3 - Condition Assessment'!O30)</f>
        <v>16</v>
      </c>
      <c r="G31" s="148">
        <f>IF('Chp 3 - Condition Assessment'!P30=0, " ", 'Chp 3 - Condition Assessment'!P30)</f>
        <v>88927</v>
      </c>
      <c r="H31" s="195">
        <f>IF('Chp 3 - Condition Assessment'!Q30=0, " ", 'Chp 3 - Condition Assessment'!Q30)</f>
        <v>175000</v>
      </c>
      <c r="I31" s="146">
        <f>IF('Chp 3 - Condition Assessment'!R30=0, " ", 'Chp 3 - Condition Assessment'!R30)</f>
        <v>10</v>
      </c>
      <c r="J31" s="146" t="str">
        <f ca="1">IF('Chp 3 - Condition Assessment'!S30=0, " ", 'Chp 3 - Condition Assessment'!S30)</f>
        <v>Yes</v>
      </c>
    </row>
    <row r="32" spans="1:10" ht="42.75" thickBot="1" x14ac:dyDescent="0.4">
      <c r="A32" s="180" t="str">
        <f>IF('Chp 3 - Condition Assessment'!J31=0, " ", 'Chp 3 - Condition Assessment'!J31)</f>
        <v>RevenueVehicles</v>
      </c>
      <c r="B32" s="180" t="str">
        <f>IF('Chp 3 - Condition Assessment'!K31=0, " ", 'Chp 3 - Condition Assessment'!K31)</f>
        <v>CU - Cutaway Bus</v>
      </c>
      <c r="C32" s="180" t="str">
        <f>IF('Chp 3 - Condition Assessment'!L31=0, " ", 'Chp 3 - Condition Assessment'!L31)</f>
        <v>#120 Cutaway Bus</v>
      </c>
      <c r="D32" s="180">
        <f>IF('Chp 3 - Condition Assessment'!M31=0, " ", 'Chp 3 - Condition Assessment'!M31)</f>
        <v>1</v>
      </c>
      <c r="E32" s="194" t="str">
        <f>IF('Chp 3 - Condition Assessment'!N31=0, " ", 'Chp 3 - Condition Assessment'!N31)</f>
        <v>1GDE5V1G28F417138</v>
      </c>
      <c r="F32" s="146">
        <f ca="1">IF('Chp 3 - Condition Assessment'!O31=0, " ", 'Chp 3 - Condition Assessment'!O31)</f>
        <v>16</v>
      </c>
      <c r="G32" s="148">
        <f>IF('Chp 3 - Condition Assessment'!P31=0, " ", 'Chp 3 - Condition Assessment'!P31)</f>
        <v>142369</v>
      </c>
      <c r="H32" s="195">
        <f>IF('Chp 3 - Condition Assessment'!Q31=0, " ", 'Chp 3 - Condition Assessment'!Q31)</f>
        <v>175000</v>
      </c>
      <c r="I32" s="146">
        <f>IF('Chp 3 - Condition Assessment'!R31=0, " ", 'Chp 3 - Condition Assessment'!R31)</f>
        <v>10</v>
      </c>
      <c r="J32" s="146" t="str">
        <f ca="1">IF('Chp 3 - Condition Assessment'!S31=0, " ", 'Chp 3 - Condition Assessment'!S31)</f>
        <v>Yes</v>
      </c>
    </row>
    <row r="33" spans="1:10" ht="42.75" thickBot="1" x14ac:dyDescent="0.4">
      <c r="A33" s="180" t="str">
        <f>IF('Chp 3 - Condition Assessment'!J32=0, " ", 'Chp 3 - Condition Assessment'!J32)</f>
        <v>RevenueVehicles</v>
      </c>
      <c r="B33" s="180" t="str">
        <f>IF('Chp 3 - Condition Assessment'!K32=0, " ", 'Chp 3 - Condition Assessment'!K32)</f>
        <v>CU - Cutaway Bus</v>
      </c>
      <c r="C33" s="180" t="str">
        <f>IF('Chp 3 - Condition Assessment'!L32=0, " ", 'Chp 3 - Condition Assessment'!L32)</f>
        <v>#121 Cutaway Bus</v>
      </c>
      <c r="D33" s="180">
        <f>IF('Chp 3 - Condition Assessment'!M32=0, " ", 'Chp 3 - Condition Assessment'!M32)</f>
        <v>1</v>
      </c>
      <c r="E33" s="194" t="str">
        <f>IF('Chp 3 - Condition Assessment'!N32=0, " ", 'Chp 3 - Condition Assessment'!N32)</f>
        <v>1GDE5V1G88F416818</v>
      </c>
      <c r="F33" s="146">
        <f ca="1">IF('Chp 3 - Condition Assessment'!O32=0, " ", 'Chp 3 - Condition Assessment'!O32)</f>
        <v>16</v>
      </c>
      <c r="G33" s="148">
        <f>IF('Chp 3 - Condition Assessment'!P32=0, " ", 'Chp 3 - Condition Assessment'!P32)</f>
        <v>46148</v>
      </c>
      <c r="H33" s="195">
        <f>IF('Chp 3 - Condition Assessment'!Q32=0, " ", 'Chp 3 - Condition Assessment'!Q32)</f>
        <v>175000</v>
      </c>
      <c r="I33" s="146">
        <f>IF('Chp 3 - Condition Assessment'!R32=0, " ", 'Chp 3 - Condition Assessment'!R32)</f>
        <v>10</v>
      </c>
      <c r="J33" s="146" t="str">
        <f ca="1">IF('Chp 3 - Condition Assessment'!S32=0, " ", 'Chp 3 - Condition Assessment'!S32)</f>
        <v>Yes</v>
      </c>
    </row>
    <row r="34" spans="1:10" ht="42.75" thickBot="1" x14ac:dyDescent="0.4">
      <c r="A34" s="180" t="str">
        <f>IF('Chp 3 - Condition Assessment'!J33=0, " ", 'Chp 3 - Condition Assessment'!J33)</f>
        <v>RevenueVehicles</v>
      </c>
      <c r="B34" s="180" t="str">
        <f>IF('Chp 3 - Condition Assessment'!K33=0, " ", 'Chp 3 - Condition Assessment'!K33)</f>
        <v>CU - Cutaway Bus</v>
      </c>
      <c r="C34" s="180" t="str">
        <f>IF('Chp 3 - Condition Assessment'!L33=0, " ", 'Chp 3 - Condition Assessment'!L33)</f>
        <v>#122 Cutaway Bus</v>
      </c>
      <c r="D34" s="180">
        <f>IF('Chp 3 - Condition Assessment'!M33=0, " ", 'Chp 3 - Condition Assessment'!M33)</f>
        <v>1</v>
      </c>
      <c r="E34" s="194" t="str">
        <f>IF('Chp 3 - Condition Assessment'!N33=0, " ", 'Chp 3 - Condition Assessment'!N33)</f>
        <v>1GDE5V1G18F417096</v>
      </c>
      <c r="F34" s="146">
        <f ca="1">IF('Chp 3 - Condition Assessment'!O33=0, " ", 'Chp 3 - Condition Assessment'!O33)</f>
        <v>16</v>
      </c>
      <c r="G34" s="148">
        <f>IF('Chp 3 - Condition Assessment'!P33=0, " ", 'Chp 3 - Condition Assessment'!P33)</f>
        <v>90960</v>
      </c>
      <c r="H34" s="195">
        <f>IF('Chp 3 - Condition Assessment'!Q33=0, " ", 'Chp 3 - Condition Assessment'!Q33)</f>
        <v>175000</v>
      </c>
      <c r="I34" s="146">
        <f>IF('Chp 3 - Condition Assessment'!R33=0, " ", 'Chp 3 - Condition Assessment'!R33)</f>
        <v>10</v>
      </c>
      <c r="J34" s="146" t="str">
        <f ca="1">IF('Chp 3 - Condition Assessment'!S33=0, " ", 'Chp 3 - Condition Assessment'!S33)</f>
        <v>Yes</v>
      </c>
    </row>
    <row r="35" spans="1:10" ht="42.75" thickBot="1" x14ac:dyDescent="0.4">
      <c r="A35" s="180" t="str">
        <f>IF('Chp 3 - Condition Assessment'!J34=0, " ", 'Chp 3 - Condition Assessment'!J34)</f>
        <v>RevenueVehicles</v>
      </c>
      <c r="B35" s="180" t="str">
        <f>IF('Chp 3 - Condition Assessment'!K34=0, " ", 'Chp 3 - Condition Assessment'!K34)</f>
        <v>CU - Cutaway Bus</v>
      </c>
      <c r="C35" s="180" t="str">
        <f>IF('Chp 3 - Condition Assessment'!L34=0, " ", 'Chp 3 - Condition Assessment'!L34)</f>
        <v>#123 Cutaway Bus</v>
      </c>
      <c r="D35" s="180">
        <f>IF('Chp 3 - Condition Assessment'!M34=0, " ", 'Chp 3 - Condition Assessment'!M34)</f>
        <v>1</v>
      </c>
      <c r="E35" s="194" t="str">
        <f>IF('Chp 3 - Condition Assessment'!N34=0, " ", 'Chp 3 - Condition Assessment'!N34)</f>
        <v>1GDE5V1G98F416696</v>
      </c>
      <c r="F35" s="146">
        <f ca="1">IF('Chp 3 - Condition Assessment'!O34=0, " ", 'Chp 3 - Condition Assessment'!O34)</f>
        <v>16</v>
      </c>
      <c r="G35" s="148">
        <f>IF('Chp 3 - Condition Assessment'!P34=0, " ", 'Chp 3 - Condition Assessment'!P34)</f>
        <v>79367</v>
      </c>
      <c r="H35" s="195">
        <f>IF('Chp 3 - Condition Assessment'!Q34=0, " ", 'Chp 3 - Condition Assessment'!Q34)</f>
        <v>175000</v>
      </c>
      <c r="I35" s="146">
        <f>IF('Chp 3 - Condition Assessment'!R34=0, " ", 'Chp 3 - Condition Assessment'!R34)</f>
        <v>10</v>
      </c>
      <c r="J35" s="146" t="str">
        <f ca="1">IF('Chp 3 - Condition Assessment'!S34=0, " ", 'Chp 3 - Condition Assessment'!S34)</f>
        <v>Yes</v>
      </c>
    </row>
    <row r="36" spans="1:10" ht="42.75" thickBot="1" x14ac:dyDescent="0.4">
      <c r="A36" s="180" t="str">
        <f>IF('Chp 3 - Condition Assessment'!J35=0, " ", 'Chp 3 - Condition Assessment'!J35)</f>
        <v>RevenueVehicles</v>
      </c>
      <c r="B36" s="180" t="str">
        <f>IF('Chp 3 - Condition Assessment'!K35=0, " ", 'Chp 3 - Condition Assessment'!K35)</f>
        <v>CU - Cutaway Bus</v>
      </c>
      <c r="C36" s="180" t="str">
        <f>IF('Chp 3 - Condition Assessment'!L35=0, " ", 'Chp 3 - Condition Assessment'!L35)</f>
        <v>#124 Cutaway Bus</v>
      </c>
      <c r="D36" s="180">
        <f>IF('Chp 3 - Condition Assessment'!M35=0, " ", 'Chp 3 - Condition Assessment'!M35)</f>
        <v>1</v>
      </c>
      <c r="E36" s="194" t="str">
        <f>IF('Chp 3 - Condition Assessment'!N35=0, " ", 'Chp 3 - Condition Assessment'!N35)</f>
        <v>1GDE5V1G38F416788</v>
      </c>
      <c r="F36" s="146">
        <f ca="1">IF('Chp 3 - Condition Assessment'!O35=0, " ", 'Chp 3 - Condition Assessment'!O35)</f>
        <v>16</v>
      </c>
      <c r="G36" s="148">
        <f>IF('Chp 3 - Condition Assessment'!P35=0, " ", 'Chp 3 - Condition Assessment'!P35)</f>
        <v>77643</v>
      </c>
      <c r="H36" s="195">
        <f>IF('Chp 3 - Condition Assessment'!Q35=0, " ", 'Chp 3 - Condition Assessment'!Q35)</f>
        <v>175000</v>
      </c>
      <c r="I36" s="146">
        <f>IF('Chp 3 - Condition Assessment'!R35=0, " ", 'Chp 3 - Condition Assessment'!R35)</f>
        <v>10</v>
      </c>
      <c r="J36" s="146" t="str">
        <f ca="1">IF('Chp 3 - Condition Assessment'!S35=0, " ", 'Chp 3 - Condition Assessment'!S35)</f>
        <v>Yes</v>
      </c>
    </row>
    <row r="37" spans="1:10" ht="42.75" thickBot="1" x14ac:dyDescent="0.4">
      <c r="A37" s="180" t="str">
        <f>IF('Chp 3 - Condition Assessment'!J36=0, " ", 'Chp 3 - Condition Assessment'!J36)</f>
        <v>RevenueVehicles</v>
      </c>
      <c r="B37" s="180" t="str">
        <f>IF('Chp 3 - Condition Assessment'!K36=0, " ", 'Chp 3 - Condition Assessment'!K36)</f>
        <v>CU - Cutaway Bus</v>
      </c>
      <c r="C37" s="180" t="str">
        <f>IF('Chp 3 - Condition Assessment'!L36=0, " ", 'Chp 3 - Condition Assessment'!L36)</f>
        <v>#125 Cutaway Bus</v>
      </c>
      <c r="D37" s="180">
        <f>IF('Chp 3 - Condition Assessment'!M36=0, " ", 'Chp 3 - Condition Assessment'!M36)</f>
        <v>1</v>
      </c>
      <c r="E37" s="194" t="str">
        <f>IF('Chp 3 - Condition Assessment'!N36=0, " ", 'Chp 3 - Condition Assessment'!N36)</f>
        <v>1GDE5V1G09F403322</v>
      </c>
      <c r="F37" s="146">
        <f ca="1">IF('Chp 3 - Condition Assessment'!O36=0, " ", 'Chp 3 - Condition Assessment'!O36)</f>
        <v>16</v>
      </c>
      <c r="G37" s="148">
        <f>IF('Chp 3 - Condition Assessment'!P36=0, " ", 'Chp 3 - Condition Assessment'!P36)</f>
        <v>56420</v>
      </c>
      <c r="H37" s="195">
        <f>IF('Chp 3 - Condition Assessment'!Q36=0, " ", 'Chp 3 - Condition Assessment'!Q36)</f>
        <v>175000</v>
      </c>
      <c r="I37" s="146">
        <f>IF('Chp 3 - Condition Assessment'!R36=0, " ", 'Chp 3 - Condition Assessment'!R36)</f>
        <v>10</v>
      </c>
      <c r="J37" s="146" t="str">
        <f ca="1">IF('Chp 3 - Condition Assessment'!S36=0, " ", 'Chp 3 - Condition Assessment'!S36)</f>
        <v>Yes</v>
      </c>
    </row>
    <row r="38" spans="1:10" ht="42.75" thickBot="1" x14ac:dyDescent="0.4">
      <c r="A38" s="180" t="str">
        <f>IF('Chp 3 - Condition Assessment'!J37=0, " ", 'Chp 3 - Condition Assessment'!J37)</f>
        <v>RevenueVehicles</v>
      </c>
      <c r="B38" s="180" t="str">
        <f>IF('Chp 3 - Condition Assessment'!K37=0, " ", 'Chp 3 - Condition Assessment'!K37)</f>
        <v>CU - Cutaway Bus</v>
      </c>
      <c r="C38" s="180" t="str">
        <f>IF('Chp 3 - Condition Assessment'!L37=0, " ", 'Chp 3 - Condition Assessment'!L37)</f>
        <v>#126 Cutaway Bus</v>
      </c>
      <c r="D38" s="180">
        <f>IF('Chp 3 - Condition Assessment'!M37=0, " ", 'Chp 3 - Condition Assessment'!M37)</f>
        <v>1</v>
      </c>
      <c r="E38" s="194" t="str">
        <f>IF('Chp 3 - Condition Assessment'!N37=0, " ", 'Chp 3 - Condition Assessment'!N37)</f>
        <v>1GDE5V1G78F418074</v>
      </c>
      <c r="F38" s="146">
        <f ca="1">IF('Chp 3 - Condition Assessment'!O37=0, " ", 'Chp 3 - Condition Assessment'!O37)</f>
        <v>16</v>
      </c>
      <c r="G38" s="148">
        <f>IF('Chp 3 - Condition Assessment'!P37=0, " ", 'Chp 3 - Condition Assessment'!P37)</f>
        <v>65023</v>
      </c>
      <c r="H38" s="195">
        <f>IF('Chp 3 - Condition Assessment'!Q37=0, " ", 'Chp 3 - Condition Assessment'!Q37)</f>
        <v>175000</v>
      </c>
      <c r="I38" s="146">
        <f>IF('Chp 3 - Condition Assessment'!R37=0, " ", 'Chp 3 - Condition Assessment'!R37)</f>
        <v>10</v>
      </c>
      <c r="J38" s="146" t="str">
        <f ca="1">IF('Chp 3 - Condition Assessment'!S37=0, " ", 'Chp 3 - Condition Assessment'!S37)</f>
        <v>Yes</v>
      </c>
    </row>
    <row r="39" spans="1:10" ht="42.75" thickBot="1" x14ac:dyDescent="0.4">
      <c r="A39" s="180" t="str">
        <f>IF('Chp 3 - Condition Assessment'!J38=0, " ", 'Chp 3 - Condition Assessment'!J38)</f>
        <v>RevenueVehicles</v>
      </c>
      <c r="B39" s="180" t="str">
        <f>IF('Chp 3 - Condition Assessment'!K38=0, " ", 'Chp 3 - Condition Assessment'!K38)</f>
        <v>CU - Cutaway Bus</v>
      </c>
      <c r="C39" s="180" t="str">
        <f>IF('Chp 3 - Condition Assessment'!L38=0, " ", 'Chp 3 - Condition Assessment'!L38)</f>
        <v>#127 Cutaway Bus</v>
      </c>
      <c r="D39" s="180">
        <f>IF('Chp 3 - Condition Assessment'!M38=0, " ", 'Chp 3 - Condition Assessment'!M38)</f>
        <v>1</v>
      </c>
      <c r="E39" s="194" t="str">
        <f>IF('Chp 3 - Condition Assessment'!N38=0, " ", 'Chp 3 - Condition Assessment'!N38)</f>
        <v>1GDE5V1G79F400935</v>
      </c>
      <c r="F39" s="146">
        <f ca="1">IF('Chp 3 - Condition Assessment'!O38=0, " ", 'Chp 3 - Condition Assessment'!O38)</f>
        <v>15</v>
      </c>
      <c r="G39" s="148">
        <f>IF('Chp 3 - Condition Assessment'!P38=0, " ", 'Chp 3 - Condition Assessment'!P38)</f>
        <v>97701</v>
      </c>
      <c r="H39" s="195">
        <f>IF('Chp 3 - Condition Assessment'!Q38=0, " ", 'Chp 3 - Condition Assessment'!Q38)</f>
        <v>175000</v>
      </c>
      <c r="I39" s="146">
        <f>IF('Chp 3 - Condition Assessment'!R38=0, " ", 'Chp 3 - Condition Assessment'!R38)</f>
        <v>10</v>
      </c>
      <c r="J39" s="146" t="str">
        <f ca="1">IF('Chp 3 - Condition Assessment'!S38=0, " ", 'Chp 3 - Condition Assessment'!S38)</f>
        <v>Yes</v>
      </c>
    </row>
    <row r="40" spans="1:10" ht="42.75" thickBot="1" x14ac:dyDescent="0.4">
      <c r="A40" s="180" t="str">
        <f>IF('Chp 3 - Condition Assessment'!J39=0, " ", 'Chp 3 - Condition Assessment'!J39)</f>
        <v>RevenueVehicles</v>
      </c>
      <c r="B40" s="180" t="str">
        <f>IF('Chp 3 - Condition Assessment'!K39=0, " ", 'Chp 3 - Condition Assessment'!K39)</f>
        <v>CU - Cutaway Bus</v>
      </c>
      <c r="C40" s="180" t="str">
        <f>IF('Chp 3 - Condition Assessment'!L39=0, " ", 'Chp 3 - Condition Assessment'!L39)</f>
        <v>#128 Cutaway Bus</v>
      </c>
      <c r="D40" s="180">
        <f>IF('Chp 3 - Condition Assessment'!M39=0, " ", 'Chp 3 - Condition Assessment'!M39)</f>
        <v>1</v>
      </c>
      <c r="E40" s="194" t="str">
        <f>IF('Chp 3 - Condition Assessment'!N39=0, " ", 'Chp 3 - Condition Assessment'!N39)</f>
        <v>1GDE5V1G09F400940</v>
      </c>
      <c r="F40" s="146">
        <f ca="1">IF('Chp 3 - Condition Assessment'!O39=0, " ", 'Chp 3 - Condition Assessment'!O39)</f>
        <v>15</v>
      </c>
      <c r="G40" s="148">
        <f>IF('Chp 3 - Condition Assessment'!P39=0, " ", 'Chp 3 - Condition Assessment'!P39)</f>
        <v>106462</v>
      </c>
      <c r="H40" s="195">
        <f>IF('Chp 3 - Condition Assessment'!Q39=0, " ", 'Chp 3 - Condition Assessment'!Q39)</f>
        <v>175000</v>
      </c>
      <c r="I40" s="146">
        <f>IF('Chp 3 - Condition Assessment'!R39=0, " ", 'Chp 3 - Condition Assessment'!R39)</f>
        <v>10</v>
      </c>
      <c r="J40" s="146" t="str">
        <f ca="1">IF('Chp 3 - Condition Assessment'!S39=0, " ", 'Chp 3 - Condition Assessment'!S39)</f>
        <v>Yes</v>
      </c>
    </row>
    <row r="41" spans="1:10" ht="42.75" thickBot="1" x14ac:dyDescent="0.4">
      <c r="A41" s="180" t="str">
        <f>IF('Chp 3 - Condition Assessment'!J40=0, " ", 'Chp 3 - Condition Assessment'!J40)</f>
        <v>RevenueVehicles</v>
      </c>
      <c r="B41" s="180" t="str">
        <f>IF('Chp 3 - Condition Assessment'!K40=0, " ", 'Chp 3 - Condition Assessment'!K40)</f>
        <v>CU - Cutaway Bus</v>
      </c>
      <c r="C41" s="180" t="str">
        <f>IF('Chp 3 - Condition Assessment'!L40=0, " ", 'Chp 3 - Condition Assessment'!L40)</f>
        <v>#129 Cutaway Bus</v>
      </c>
      <c r="D41" s="180">
        <f>IF('Chp 3 - Condition Assessment'!M40=0, " ", 'Chp 3 - Condition Assessment'!M40)</f>
        <v>1</v>
      </c>
      <c r="E41" s="194" t="str">
        <f>IF('Chp 3 - Condition Assessment'!N40=0, " ", 'Chp 3 - Condition Assessment'!N40)</f>
        <v>1GDE5V1G59F401257</v>
      </c>
      <c r="F41" s="146">
        <f ca="1">IF('Chp 3 - Condition Assessment'!O40=0, " ", 'Chp 3 - Condition Assessment'!O40)</f>
        <v>15</v>
      </c>
      <c r="G41" s="148">
        <f>IF('Chp 3 - Condition Assessment'!P40=0, " ", 'Chp 3 - Condition Assessment'!P40)</f>
        <v>90746</v>
      </c>
      <c r="H41" s="195">
        <f>IF('Chp 3 - Condition Assessment'!Q40=0, " ", 'Chp 3 - Condition Assessment'!Q40)</f>
        <v>175000</v>
      </c>
      <c r="I41" s="146">
        <f>IF('Chp 3 - Condition Assessment'!R40=0, " ", 'Chp 3 - Condition Assessment'!R40)</f>
        <v>10</v>
      </c>
      <c r="J41" s="146" t="str">
        <f ca="1">IF('Chp 3 - Condition Assessment'!S40=0, " ", 'Chp 3 - Condition Assessment'!S40)</f>
        <v>Yes</v>
      </c>
    </row>
    <row r="42" spans="1:10" ht="42.75" thickBot="1" x14ac:dyDescent="0.4">
      <c r="A42" s="180" t="str">
        <f>IF('Chp 3 - Condition Assessment'!J41=0, " ", 'Chp 3 - Condition Assessment'!J41)</f>
        <v>RevenueVehicles</v>
      </c>
      <c r="B42" s="180" t="str">
        <f>IF('Chp 3 - Condition Assessment'!K41=0, " ", 'Chp 3 - Condition Assessment'!K41)</f>
        <v>CU - Cutaway Bus</v>
      </c>
      <c r="C42" s="180" t="str">
        <f>IF('Chp 3 - Condition Assessment'!L41=0, " ", 'Chp 3 - Condition Assessment'!L41)</f>
        <v>#130 Cutaway Bus</v>
      </c>
      <c r="D42" s="180">
        <f>IF('Chp 3 - Condition Assessment'!M41=0, " ", 'Chp 3 - Condition Assessment'!M41)</f>
        <v>1</v>
      </c>
      <c r="E42" s="194" t="str">
        <f>IF('Chp 3 - Condition Assessment'!N41=0, " ", 'Chp 3 - Condition Assessment'!N41)</f>
        <v>1GDE5V1G79F401955</v>
      </c>
      <c r="F42" s="146">
        <f ca="1">IF('Chp 3 - Condition Assessment'!O41=0, " ", 'Chp 3 - Condition Assessment'!O41)</f>
        <v>15</v>
      </c>
      <c r="G42" s="148">
        <f>IF('Chp 3 - Condition Assessment'!P41=0, " ", 'Chp 3 - Condition Assessment'!P41)</f>
        <v>81127</v>
      </c>
      <c r="H42" s="195">
        <f>IF('Chp 3 - Condition Assessment'!Q41=0, " ", 'Chp 3 - Condition Assessment'!Q41)</f>
        <v>175000</v>
      </c>
      <c r="I42" s="146">
        <f>IF('Chp 3 - Condition Assessment'!R41=0, " ", 'Chp 3 - Condition Assessment'!R41)</f>
        <v>10</v>
      </c>
      <c r="J42" s="146" t="str">
        <f ca="1">IF('Chp 3 - Condition Assessment'!S41=0, " ", 'Chp 3 - Condition Assessment'!S41)</f>
        <v>Yes</v>
      </c>
    </row>
    <row r="43" spans="1:10" ht="42.75" thickBot="1" x14ac:dyDescent="0.4">
      <c r="A43" s="180" t="str">
        <f>IF('Chp 3 - Condition Assessment'!J42=0, " ", 'Chp 3 - Condition Assessment'!J42)</f>
        <v>RevenueVehicles</v>
      </c>
      <c r="B43" s="180" t="str">
        <f>IF('Chp 3 - Condition Assessment'!K42=0, " ", 'Chp 3 - Condition Assessment'!K42)</f>
        <v>CU - Cutaway Bus</v>
      </c>
      <c r="C43" s="180" t="str">
        <f>IF('Chp 3 - Condition Assessment'!L42=0, " ", 'Chp 3 - Condition Assessment'!L42)</f>
        <v>#131 Cutaway Bus</v>
      </c>
      <c r="D43" s="180">
        <f>IF('Chp 3 - Condition Assessment'!M42=0, " ", 'Chp 3 - Condition Assessment'!M42)</f>
        <v>1</v>
      </c>
      <c r="E43" s="194" t="str">
        <f>IF('Chp 3 - Condition Assessment'!N42=0, " ", 'Chp 3 - Condition Assessment'!N42)</f>
        <v>1GDE5V1G49F402156</v>
      </c>
      <c r="F43" s="146">
        <f ca="1">IF('Chp 3 - Condition Assessment'!O42=0, " ", 'Chp 3 - Condition Assessment'!O42)</f>
        <v>15</v>
      </c>
      <c r="G43" s="148">
        <f>IF('Chp 3 - Condition Assessment'!P42=0, " ", 'Chp 3 - Condition Assessment'!P42)</f>
        <v>110258</v>
      </c>
      <c r="H43" s="195">
        <f>IF('Chp 3 - Condition Assessment'!Q42=0, " ", 'Chp 3 - Condition Assessment'!Q42)</f>
        <v>175000</v>
      </c>
      <c r="I43" s="146">
        <f>IF('Chp 3 - Condition Assessment'!R42=0, " ", 'Chp 3 - Condition Assessment'!R42)</f>
        <v>10</v>
      </c>
      <c r="J43" s="146" t="str">
        <f ca="1">IF('Chp 3 - Condition Assessment'!S42=0, " ", 'Chp 3 - Condition Assessment'!S42)</f>
        <v>Yes</v>
      </c>
    </row>
    <row r="44" spans="1:10" ht="42.75" thickBot="1" x14ac:dyDescent="0.4">
      <c r="A44" s="180" t="str">
        <f>IF('Chp 3 - Condition Assessment'!J43=0, " ", 'Chp 3 - Condition Assessment'!J43)</f>
        <v>RevenueVehicles</v>
      </c>
      <c r="B44" s="180" t="str">
        <f>IF('Chp 3 - Condition Assessment'!K43=0, " ", 'Chp 3 - Condition Assessment'!K43)</f>
        <v>CU - Cutaway Bus</v>
      </c>
      <c r="C44" s="180" t="str">
        <f>IF('Chp 3 - Condition Assessment'!L43=0, " ", 'Chp 3 - Condition Assessment'!L43)</f>
        <v>#132 Cutaway Bus</v>
      </c>
      <c r="D44" s="180">
        <f>IF('Chp 3 - Condition Assessment'!M43=0, " ", 'Chp 3 - Condition Assessment'!M43)</f>
        <v>1</v>
      </c>
      <c r="E44" s="194" t="str">
        <f>IF('Chp 3 - Condition Assessment'!N43=0, " ", 'Chp 3 - Condition Assessment'!N43)</f>
        <v>1GDE5V1G69F402272</v>
      </c>
      <c r="F44" s="146">
        <f ca="1">IF('Chp 3 - Condition Assessment'!O43=0, " ", 'Chp 3 - Condition Assessment'!O43)</f>
        <v>15</v>
      </c>
      <c r="G44" s="148">
        <f>IF('Chp 3 - Condition Assessment'!P43=0, " ", 'Chp 3 - Condition Assessment'!P43)</f>
        <v>113498</v>
      </c>
      <c r="H44" s="195">
        <f>IF('Chp 3 - Condition Assessment'!Q43=0, " ", 'Chp 3 - Condition Assessment'!Q43)</f>
        <v>175000</v>
      </c>
      <c r="I44" s="146">
        <f>IF('Chp 3 - Condition Assessment'!R43=0, " ", 'Chp 3 - Condition Assessment'!R43)</f>
        <v>10</v>
      </c>
      <c r="J44" s="146" t="str">
        <f ca="1">IF('Chp 3 - Condition Assessment'!S43=0, " ", 'Chp 3 - Condition Assessment'!S43)</f>
        <v>Yes</v>
      </c>
    </row>
    <row r="45" spans="1:10" ht="42.75" thickBot="1" x14ac:dyDescent="0.4">
      <c r="A45" s="180" t="str">
        <f>IF('Chp 3 - Condition Assessment'!J44=0, " ", 'Chp 3 - Condition Assessment'!J44)</f>
        <v>RevenueVehicles</v>
      </c>
      <c r="B45" s="180" t="str">
        <f>IF('Chp 3 - Condition Assessment'!K44=0, " ", 'Chp 3 - Condition Assessment'!K44)</f>
        <v>CU - Cutaway Bus</v>
      </c>
      <c r="C45" s="180" t="str">
        <f>IF('Chp 3 - Condition Assessment'!L44=0, " ", 'Chp 3 - Condition Assessment'!L44)</f>
        <v>#133 Cutaway Bus</v>
      </c>
      <c r="D45" s="180">
        <f>IF('Chp 3 - Condition Assessment'!M44=0, " ", 'Chp 3 - Condition Assessment'!M44)</f>
        <v>1</v>
      </c>
      <c r="E45" s="194" t="str">
        <f>IF('Chp 3 - Condition Assessment'!N44=0, " ", 'Chp 3 - Condition Assessment'!N44)</f>
        <v>1GDE5V1G29F402124</v>
      </c>
      <c r="F45" s="146">
        <f ca="1">IF('Chp 3 - Condition Assessment'!O44=0, " ", 'Chp 3 - Condition Assessment'!O44)</f>
        <v>15</v>
      </c>
      <c r="G45" s="148">
        <f>IF('Chp 3 - Condition Assessment'!P44=0, " ", 'Chp 3 - Condition Assessment'!P44)</f>
        <v>88955</v>
      </c>
      <c r="H45" s="195">
        <f>IF('Chp 3 - Condition Assessment'!Q44=0, " ", 'Chp 3 - Condition Assessment'!Q44)</f>
        <v>175000</v>
      </c>
      <c r="I45" s="146">
        <f>IF('Chp 3 - Condition Assessment'!R44=0, " ", 'Chp 3 - Condition Assessment'!R44)</f>
        <v>10</v>
      </c>
      <c r="J45" s="146" t="str">
        <f ca="1">IF('Chp 3 - Condition Assessment'!S44=0, " ", 'Chp 3 - Condition Assessment'!S44)</f>
        <v>Yes</v>
      </c>
    </row>
    <row r="46" spans="1:10" ht="42.75" thickBot="1" x14ac:dyDescent="0.4">
      <c r="A46" s="180" t="str">
        <f>IF('Chp 3 - Condition Assessment'!J45=0, " ", 'Chp 3 - Condition Assessment'!J45)</f>
        <v>RevenueVehicles</v>
      </c>
      <c r="B46" s="180" t="str">
        <f>IF('Chp 3 - Condition Assessment'!K45=0, " ", 'Chp 3 - Condition Assessment'!K45)</f>
        <v>CU - Cutaway Bus</v>
      </c>
      <c r="C46" s="180" t="str">
        <f>IF('Chp 3 - Condition Assessment'!L45=0, " ", 'Chp 3 - Condition Assessment'!L45)</f>
        <v>#134 Cutaway Bus</v>
      </c>
      <c r="D46" s="180">
        <f>IF('Chp 3 - Condition Assessment'!M45=0, " ", 'Chp 3 - Condition Assessment'!M45)</f>
        <v>1</v>
      </c>
      <c r="E46" s="194" t="str">
        <f>IF('Chp 3 - Condition Assessment'!N45=0, " ", 'Chp 3 - Condition Assessment'!N45)</f>
        <v>1GDE5V1G49F402447</v>
      </c>
      <c r="F46" s="146">
        <f ca="1">IF('Chp 3 - Condition Assessment'!O45=0, " ", 'Chp 3 - Condition Assessment'!O45)</f>
        <v>15</v>
      </c>
      <c r="G46" s="148">
        <f>IF('Chp 3 - Condition Assessment'!P45=0, " ", 'Chp 3 - Condition Assessment'!P45)</f>
        <v>115736</v>
      </c>
      <c r="H46" s="195">
        <f>IF('Chp 3 - Condition Assessment'!Q45=0, " ", 'Chp 3 - Condition Assessment'!Q45)</f>
        <v>175000</v>
      </c>
      <c r="I46" s="146">
        <f>IF('Chp 3 - Condition Assessment'!R45=0, " ", 'Chp 3 - Condition Assessment'!R45)</f>
        <v>10</v>
      </c>
      <c r="J46" s="146" t="str">
        <f ca="1">IF('Chp 3 - Condition Assessment'!S45=0, " ", 'Chp 3 - Condition Assessment'!S45)</f>
        <v>Yes</v>
      </c>
    </row>
    <row r="47" spans="1:10" ht="42.75" thickBot="1" x14ac:dyDescent="0.4">
      <c r="A47" s="180" t="str">
        <f>IF('Chp 3 - Condition Assessment'!J46=0, " ", 'Chp 3 - Condition Assessment'!J46)</f>
        <v>RevenueVehicles</v>
      </c>
      <c r="B47" s="180" t="str">
        <f>IF('Chp 3 - Condition Assessment'!K46=0, " ", 'Chp 3 - Condition Assessment'!K46)</f>
        <v>CU - Cutaway Bus</v>
      </c>
      <c r="C47" s="180" t="str">
        <f>IF('Chp 3 - Condition Assessment'!L46=0, " ", 'Chp 3 - Condition Assessment'!L46)</f>
        <v>#135 Cutaway Bus</v>
      </c>
      <c r="D47" s="180">
        <f>IF('Chp 3 - Condition Assessment'!M46=0, " ", 'Chp 3 - Condition Assessment'!M46)</f>
        <v>1</v>
      </c>
      <c r="E47" s="194" t="str">
        <f>IF('Chp 3 - Condition Assessment'!N46=0, " ", 'Chp 3 - Condition Assessment'!N46)</f>
        <v>1GDE5V1G09F402171</v>
      </c>
      <c r="F47" s="146">
        <f ca="1">IF('Chp 3 - Condition Assessment'!O46=0, " ", 'Chp 3 - Condition Assessment'!O46)</f>
        <v>15</v>
      </c>
      <c r="G47" s="148">
        <f>IF('Chp 3 - Condition Assessment'!P46=0, " ", 'Chp 3 - Condition Assessment'!P46)</f>
        <v>77043</v>
      </c>
      <c r="H47" s="195">
        <f>IF('Chp 3 - Condition Assessment'!Q46=0, " ", 'Chp 3 - Condition Assessment'!Q46)</f>
        <v>175000</v>
      </c>
      <c r="I47" s="146">
        <f>IF('Chp 3 - Condition Assessment'!R46=0, " ", 'Chp 3 - Condition Assessment'!R46)</f>
        <v>10</v>
      </c>
      <c r="J47" s="146" t="str">
        <f ca="1">IF('Chp 3 - Condition Assessment'!S46=0, " ", 'Chp 3 - Condition Assessment'!S46)</f>
        <v>Yes</v>
      </c>
    </row>
    <row r="48" spans="1:10" ht="42.75" thickBot="1" x14ac:dyDescent="0.4">
      <c r="A48" s="180" t="str">
        <f>IF('Chp 3 - Condition Assessment'!J47=0, " ", 'Chp 3 - Condition Assessment'!J47)</f>
        <v>RevenueVehicles</v>
      </c>
      <c r="B48" s="180" t="str">
        <f>IF('Chp 3 - Condition Assessment'!K47=0, " ", 'Chp 3 - Condition Assessment'!K47)</f>
        <v>CU - Cutaway Bus</v>
      </c>
      <c r="C48" s="180" t="str">
        <f>IF('Chp 3 - Condition Assessment'!L47=0, " ", 'Chp 3 - Condition Assessment'!L47)</f>
        <v>#136 Cutaway Bus</v>
      </c>
      <c r="D48" s="180">
        <f>IF('Chp 3 - Condition Assessment'!M47=0, " ", 'Chp 3 - Condition Assessment'!M47)</f>
        <v>1</v>
      </c>
      <c r="E48" s="194" t="str">
        <f>IF('Chp 3 - Condition Assessment'!N47=0, " ", 'Chp 3 - Condition Assessment'!N47)</f>
        <v>1GDE5V1G29F402365</v>
      </c>
      <c r="F48" s="146">
        <f ca="1">IF('Chp 3 - Condition Assessment'!O47=0, " ", 'Chp 3 - Condition Assessment'!O47)</f>
        <v>15</v>
      </c>
      <c r="G48" s="148">
        <f>IF('Chp 3 - Condition Assessment'!P47=0, " ", 'Chp 3 - Condition Assessment'!P47)</f>
        <v>58742</v>
      </c>
      <c r="H48" s="195">
        <f>IF('Chp 3 - Condition Assessment'!Q47=0, " ", 'Chp 3 - Condition Assessment'!Q47)</f>
        <v>175000</v>
      </c>
      <c r="I48" s="146">
        <f>IF('Chp 3 - Condition Assessment'!R47=0, " ", 'Chp 3 - Condition Assessment'!R47)</f>
        <v>10</v>
      </c>
      <c r="J48" s="146" t="str">
        <f ca="1">IF('Chp 3 - Condition Assessment'!S47=0, " ", 'Chp 3 - Condition Assessment'!S47)</f>
        <v>Yes</v>
      </c>
    </row>
    <row r="49" spans="1:10" ht="42.75" thickBot="1" x14ac:dyDescent="0.4">
      <c r="A49" s="180" t="str">
        <f>IF('Chp 3 - Condition Assessment'!J48=0, " ", 'Chp 3 - Condition Assessment'!J48)</f>
        <v>RevenueVehicles</v>
      </c>
      <c r="B49" s="180" t="str">
        <f>IF('Chp 3 - Condition Assessment'!K48=0, " ", 'Chp 3 - Condition Assessment'!K48)</f>
        <v>CU - Cutaway Bus</v>
      </c>
      <c r="C49" s="180" t="str">
        <f>IF('Chp 3 - Condition Assessment'!L48=0, " ", 'Chp 3 - Condition Assessment'!L48)</f>
        <v>#137 Cutaway Bus</v>
      </c>
      <c r="D49" s="180">
        <f>IF('Chp 3 - Condition Assessment'!M48=0, " ", 'Chp 3 - Condition Assessment'!M48)</f>
        <v>1</v>
      </c>
      <c r="E49" s="194" t="str">
        <f>IF('Chp 3 - Condition Assessment'!N48=0, " ", 'Chp 3 - Condition Assessment'!N48)</f>
        <v>1GDE5V1G69F402319</v>
      </c>
      <c r="F49" s="146">
        <f ca="1">IF('Chp 3 - Condition Assessment'!O48=0, " ", 'Chp 3 - Condition Assessment'!O48)</f>
        <v>15</v>
      </c>
      <c r="G49" s="148">
        <f>IF('Chp 3 - Condition Assessment'!P48=0, " ", 'Chp 3 - Condition Assessment'!P48)</f>
        <v>59334</v>
      </c>
      <c r="H49" s="195">
        <f>IF('Chp 3 - Condition Assessment'!Q48=0, " ", 'Chp 3 - Condition Assessment'!Q48)</f>
        <v>175000</v>
      </c>
      <c r="I49" s="146">
        <f>IF('Chp 3 - Condition Assessment'!R48=0, " ", 'Chp 3 - Condition Assessment'!R48)</f>
        <v>10</v>
      </c>
      <c r="J49" s="146" t="str">
        <f ca="1">IF('Chp 3 - Condition Assessment'!S48=0, " ", 'Chp 3 - Condition Assessment'!S48)</f>
        <v>Yes</v>
      </c>
    </row>
    <row r="50" spans="1:10" ht="42.75" thickBot="1" x14ac:dyDescent="0.4">
      <c r="A50" s="180" t="str">
        <f>IF('Chp 3 - Condition Assessment'!J49=0, " ", 'Chp 3 - Condition Assessment'!J49)</f>
        <v>RevenueVehicles</v>
      </c>
      <c r="B50" s="180" t="str">
        <f>IF('Chp 3 - Condition Assessment'!K49=0, " ", 'Chp 3 - Condition Assessment'!K49)</f>
        <v>CU - Cutaway Bus</v>
      </c>
      <c r="C50" s="180" t="str">
        <f>IF('Chp 3 - Condition Assessment'!L49=0, " ", 'Chp 3 - Condition Assessment'!L49)</f>
        <v>#138 Cutaway Bus</v>
      </c>
      <c r="D50" s="180">
        <f>IF('Chp 3 - Condition Assessment'!M49=0, " ", 'Chp 3 - Condition Assessment'!M49)</f>
        <v>1</v>
      </c>
      <c r="E50" s="194" t="str">
        <f>IF('Chp 3 - Condition Assessment'!N49=0, " ", 'Chp 3 - Condition Assessment'!N49)</f>
        <v>1GDE5V1G69F402658</v>
      </c>
      <c r="F50" s="146">
        <f ca="1">IF('Chp 3 - Condition Assessment'!O49=0, " ", 'Chp 3 - Condition Assessment'!O49)</f>
        <v>15</v>
      </c>
      <c r="G50" s="148">
        <f>IF('Chp 3 - Condition Assessment'!P49=0, " ", 'Chp 3 - Condition Assessment'!P49)</f>
        <v>92330</v>
      </c>
      <c r="H50" s="195">
        <f>IF('Chp 3 - Condition Assessment'!Q49=0, " ", 'Chp 3 - Condition Assessment'!Q49)</f>
        <v>175000</v>
      </c>
      <c r="I50" s="146">
        <f>IF('Chp 3 - Condition Assessment'!R49=0, " ", 'Chp 3 - Condition Assessment'!R49)</f>
        <v>10</v>
      </c>
      <c r="J50" s="146" t="str">
        <f ca="1">IF('Chp 3 - Condition Assessment'!S49=0, " ", 'Chp 3 - Condition Assessment'!S49)</f>
        <v>Yes</v>
      </c>
    </row>
    <row r="51" spans="1:10" ht="42.75" thickBot="1" x14ac:dyDescent="0.4">
      <c r="A51" s="180" t="str">
        <f>IF('Chp 3 - Condition Assessment'!J50=0, " ", 'Chp 3 - Condition Assessment'!J50)</f>
        <v>RevenueVehicles</v>
      </c>
      <c r="B51" s="180" t="str">
        <f>IF('Chp 3 - Condition Assessment'!K50=0, " ", 'Chp 3 - Condition Assessment'!K50)</f>
        <v>CU - Cutaway Bus</v>
      </c>
      <c r="C51" s="180" t="str">
        <f>IF('Chp 3 - Condition Assessment'!L50=0, " ", 'Chp 3 - Condition Assessment'!L50)</f>
        <v>#139 Cutaway Bus</v>
      </c>
      <c r="D51" s="180">
        <f>IF('Chp 3 - Condition Assessment'!M50=0, " ", 'Chp 3 - Condition Assessment'!M50)</f>
        <v>1</v>
      </c>
      <c r="E51" s="194" t="str">
        <f>IF('Chp 3 - Condition Assessment'!N50=0, " ", 'Chp 3 - Condition Assessment'!N50)</f>
        <v>1GDE5V1G59F402294</v>
      </c>
      <c r="F51" s="146">
        <f ca="1">IF('Chp 3 - Condition Assessment'!O50=0, " ", 'Chp 3 - Condition Assessment'!O50)</f>
        <v>15</v>
      </c>
      <c r="G51" s="148">
        <f>IF('Chp 3 - Condition Assessment'!P50=0, " ", 'Chp 3 - Condition Assessment'!P50)</f>
        <v>76743</v>
      </c>
      <c r="H51" s="195">
        <f>IF('Chp 3 - Condition Assessment'!Q50=0, " ", 'Chp 3 - Condition Assessment'!Q50)</f>
        <v>175000</v>
      </c>
      <c r="I51" s="146">
        <f>IF('Chp 3 - Condition Assessment'!R50=0, " ", 'Chp 3 - Condition Assessment'!R50)</f>
        <v>10</v>
      </c>
      <c r="J51" s="146" t="str">
        <f ca="1">IF('Chp 3 - Condition Assessment'!S50=0, " ", 'Chp 3 - Condition Assessment'!S50)</f>
        <v>Yes</v>
      </c>
    </row>
    <row r="52" spans="1:10" ht="42.75" thickBot="1" x14ac:dyDescent="0.4">
      <c r="A52" s="180" t="str">
        <f>IF('Chp 3 - Condition Assessment'!J51=0, " ", 'Chp 3 - Condition Assessment'!J51)</f>
        <v>RevenueVehicles</v>
      </c>
      <c r="B52" s="180" t="str">
        <f>IF('Chp 3 - Condition Assessment'!K51=0, " ", 'Chp 3 - Condition Assessment'!K51)</f>
        <v>CU - Cutaway Bus</v>
      </c>
      <c r="C52" s="180" t="str">
        <f>IF('Chp 3 - Condition Assessment'!L51=0, " ", 'Chp 3 - Condition Assessment'!L51)</f>
        <v>#140 Cutaway Bus</v>
      </c>
      <c r="D52" s="180">
        <f>IF('Chp 3 - Condition Assessment'!M51=0, " ", 'Chp 3 - Condition Assessment'!M51)</f>
        <v>1</v>
      </c>
      <c r="E52" s="194" t="str">
        <f>IF('Chp 3 - Condition Assessment'!N51=0, " ", 'Chp 3 - Condition Assessment'!N51)</f>
        <v>1GDE5V1G39F402407</v>
      </c>
      <c r="F52" s="146">
        <f ca="1">IF('Chp 3 - Condition Assessment'!O51=0, " ", 'Chp 3 - Condition Assessment'!O51)</f>
        <v>15</v>
      </c>
      <c r="G52" s="148">
        <f>IF('Chp 3 - Condition Assessment'!P51=0, " ", 'Chp 3 - Condition Assessment'!P51)</f>
        <v>185420</v>
      </c>
      <c r="H52" s="195">
        <f>IF('Chp 3 - Condition Assessment'!Q51=0, " ", 'Chp 3 - Condition Assessment'!Q51)</f>
        <v>175000</v>
      </c>
      <c r="I52" s="146">
        <f>IF('Chp 3 - Condition Assessment'!R51=0, " ", 'Chp 3 - Condition Assessment'!R51)</f>
        <v>10</v>
      </c>
      <c r="J52" s="146" t="str">
        <f ca="1">IF('Chp 3 - Condition Assessment'!S51=0, " ", 'Chp 3 - Condition Assessment'!S51)</f>
        <v>Yes</v>
      </c>
    </row>
    <row r="53" spans="1:10" ht="42.75" thickBot="1" x14ac:dyDescent="0.4">
      <c r="A53" s="180" t="str">
        <f>IF('Chp 3 - Condition Assessment'!J52=0, " ", 'Chp 3 - Condition Assessment'!J52)</f>
        <v>RevenueVehicles</v>
      </c>
      <c r="B53" s="180" t="str">
        <f>IF('Chp 3 - Condition Assessment'!K52=0, " ", 'Chp 3 - Condition Assessment'!K52)</f>
        <v>CU - Cutaway Bus</v>
      </c>
      <c r="C53" s="180" t="str">
        <f>IF('Chp 3 - Condition Assessment'!L52=0, " ", 'Chp 3 - Condition Assessment'!L52)</f>
        <v>#141 Cutaway Bus</v>
      </c>
      <c r="D53" s="180">
        <f>IF('Chp 3 - Condition Assessment'!M52=0, " ", 'Chp 3 - Condition Assessment'!M52)</f>
        <v>1</v>
      </c>
      <c r="E53" s="194" t="str">
        <f>IF('Chp 3 - Condition Assessment'!N52=0, " ", 'Chp 3 - Condition Assessment'!N52)</f>
        <v>1GDE5V1G89F402466</v>
      </c>
      <c r="F53" s="146">
        <f ca="1">IF('Chp 3 - Condition Assessment'!O52=0, " ", 'Chp 3 - Condition Assessment'!O52)</f>
        <v>15</v>
      </c>
      <c r="G53" s="148">
        <f>IF('Chp 3 - Condition Assessment'!P52=0, " ", 'Chp 3 - Condition Assessment'!P52)</f>
        <v>98905</v>
      </c>
      <c r="H53" s="195">
        <f>IF('Chp 3 - Condition Assessment'!Q52=0, " ", 'Chp 3 - Condition Assessment'!Q52)</f>
        <v>175000</v>
      </c>
      <c r="I53" s="146">
        <f>IF('Chp 3 - Condition Assessment'!R52=0, " ", 'Chp 3 - Condition Assessment'!R52)</f>
        <v>10</v>
      </c>
      <c r="J53" s="146" t="str">
        <f ca="1">IF('Chp 3 - Condition Assessment'!S52=0, " ", 'Chp 3 - Condition Assessment'!S52)</f>
        <v>Yes</v>
      </c>
    </row>
    <row r="54" spans="1:10" ht="42.75" thickBot="1" x14ac:dyDescent="0.4">
      <c r="A54" s="180" t="str">
        <f>IF('Chp 3 - Condition Assessment'!J53=0, " ", 'Chp 3 - Condition Assessment'!J53)</f>
        <v>RevenueVehicles</v>
      </c>
      <c r="B54" s="180" t="str">
        <f>IF('Chp 3 - Condition Assessment'!K53=0, " ", 'Chp 3 - Condition Assessment'!K53)</f>
        <v>CU - Cutaway Bus</v>
      </c>
      <c r="C54" s="180" t="str">
        <f>IF('Chp 3 - Condition Assessment'!L53=0, " ", 'Chp 3 - Condition Assessment'!L53)</f>
        <v>#146 Cutaway Bus</v>
      </c>
      <c r="D54" s="180">
        <f>IF('Chp 3 - Condition Assessment'!M53=0, " ", 'Chp 3 - Condition Assessment'!M53)</f>
        <v>1</v>
      </c>
      <c r="E54" s="194" t="str">
        <f>IF('Chp 3 - Condition Assessment'!N53=0, " ", 'Chp 3 - Condition Assessment'!N53)</f>
        <v>1GB6G5BG6D1174673</v>
      </c>
      <c r="F54" s="146">
        <f ca="1">IF('Chp 3 - Condition Assessment'!O53=0, " ", 'Chp 3 - Condition Assessment'!O53)</f>
        <v>11</v>
      </c>
      <c r="G54" s="148">
        <f>IF('Chp 3 - Condition Assessment'!P53=0, " ", 'Chp 3 - Condition Assessment'!P53)</f>
        <v>45609</v>
      </c>
      <c r="H54" s="195">
        <f>IF('Chp 3 - Condition Assessment'!Q53=0, " ", 'Chp 3 - Condition Assessment'!Q53)</f>
        <v>150000</v>
      </c>
      <c r="I54" s="146">
        <f>IF('Chp 3 - Condition Assessment'!R53=0, " ", 'Chp 3 - Condition Assessment'!R53)</f>
        <v>10</v>
      </c>
      <c r="J54" s="146" t="str">
        <f ca="1">IF('Chp 3 - Condition Assessment'!S53=0, " ", 'Chp 3 - Condition Assessment'!S53)</f>
        <v>Yes</v>
      </c>
    </row>
    <row r="55" spans="1:10" ht="42.75" thickBot="1" x14ac:dyDescent="0.4">
      <c r="A55" s="180" t="str">
        <f>IF('Chp 3 - Condition Assessment'!J54=0, " ", 'Chp 3 - Condition Assessment'!J54)</f>
        <v>RevenueVehicles</v>
      </c>
      <c r="B55" s="180" t="str">
        <f>IF('Chp 3 - Condition Assessment'!K54=0, " ", 'Chp 3 - Condition Assessment'!K54)</f>
        <v>CU - Cutaway Bus</v>
      </c>
      <c r="C55" s="180" t="str">
        <f>IF('Chp 3 - Condition Assessment'!L54=0, " ", 'Chp 3 - Condition Assessment'!L54)</f>
        <v>#147 Cutaway Bus</v>
      </c>
      <c r="D55" s="180">
        <f>IF('Chp 3 - Condition Assessment'!M54=0, " ", 'Chp 3 - Condition Assessment'!M54)</f>
        <v>1</v>
      </c>
      <c r="E55" s="194" t="str">
        <f>IF('Chp 3 - Condition Assessment'!N54=0, " ", 'Chp 3 - Condition Assessment'!N54)</f>
        <v>1GB6G5BG9D1175171</v>
      </c>
      <c r="F55" s="146">
        <f ca="1">IF('Chp 3 - Condition Assessment'!O54=0, " ", 'Chp 3 - Condition Assessment'!O54)</f>
        <v>11</v>
      </c>
      <c r="G55" s="148">
        <f>IF('Chp 3 - Condition Assessment'!P54=0, " ", 'Chp 3 - Condition Assessment'!P54)</f>
        <v>148901</v>
      </c>
      <c r="H55" s="195">
        <f>IF('Chp 3 - Condition Assessment'!Q54=0, " ", 'Chp 3 - Condition Assessment'!Q54)</f>
        <v>150000</v>
      </c>
      <c r="I55" s="146">
        <f>IF('Chp 3 - Condition Assessment'!R54=0, " ", 'Chp 3 - Condition Assessment'!R54)</f>
        <v>10</v>
      </c>
      <c r="J55" s="146" t="str">
        <f ca="1">IF('Chp 3 - Condition Assessment'!S54=0, " ", 'Chp 3 - Condition Assessment'!S54)</f>
        <v>Yes</v>
      </c>
    </row>
    <row r="56" spans="1:10" ht="42.75" thickBot="1" x14ac:dyDescent="0.4">
      <c r="A56" s="180" t="str">
        <f>IF('Chp 3 - Condition Assessment'!J55=0, " ", 'Chp 3 - Condition Assessment'!J55)</f>
        <v>RevenueVehicles</v>
      </c>
      <c r="B56" s="180" t="str">
        <f>IF('Chp 3 - Condition Assessment'!K55=0, " ", 'Chp 3 - Condition Assessment'!K55)</f>
        <v>CU - Cutaway Bus</v>
      </c>
      <c r="C56" s="180" t="str">
        <f>IF('Chp 3 - Condition Assessment'!L55=0, " ", 'Chp 3 - Condition Assessment'!L55)</f>
        <v>#148 Cutaway Bus</v>
      </c>
      <c r="D56" s="180">
        <f>IF('Chp 3 - Condition Assessment'!M55=0, " ", 'Chp 3 - Condition Assessment'!M55)</f>
        <v>1</v>
      </c>
      <c r="E56" s="194" t="str">
        <f>IF('Chp 3 - Condition Assessment'!N55=0, " ", 'Chp 3 - Condition Assessment'!N55)</f>
        <v>1GB6G5BG8D1174707</v>
      </c>
      <c r="F56" s="146">
        <f ca="1">IF('Chp 3 - Condition Assessment'!O55=0, " ", 'Chp 3 - Condition Assessment'!O55)</f>
        <v>11</v>
      </c>
      <c r="G56" s="148">
        <f>IF('Chp 3 - Condition Assessment'!P55=0, " ", 'Chp 3 - Condition Assessment'!P55)</f>
        <v>48359</v>
      </c>
      <c r="H56" s="195">
        <f>IF('Chp 3 - Condition Assessment'!Q55=0, " ", 'Chp 3 - Condition Assessment'!Q55)</f>
        <v>150000</v>
      </c>
      <c r="I56" s="146">
        <f>IF('Chp 3 - Condition Assessment'!R55=0, " ", 'Chp 3 - Condition Assessment'!R55)</f>
        <v>10</v>
      </c>
      <c r="J56" s="146" t="str">
        <f ca="1">IF('Chp 3 - Condition Assessment'!S55=0, " ", 'Chp 3 - Condition Assessment'!S55)</f>
        <v>Yes</v>
      </c>
    </row>
    <row r="57" spans="1:10" ht="42.75" thickBot="1" x14ac:dyDescent="0.4">
      <c r="A57" s="180" t="str">
        <f>IF('Chp 3 - Condition Assessment'!J56=0, " ", 'Chp 3 - Condition Assessment'!J56)</f>
        <v>RevenueVehicles</v>
      </c>
      <c r="B57" s="180" t="str">
        <f>IF('Chp 3 - Condition Assessment'!K56=0, " ", 'Chp 3 - Condition Assessment'!K56)</f>
        <v>CU - Cutaway Bus</v>
      </c>
      <c r="C57" s="180" t="str">
        <f>IF('Chp 3 - Condition Assessment'!L56=0, " ", 'Chp 3 - Condition Assessment'!L56)</f>
        <v>#149 Cutaway Bus</v>
      </c>
      <c r="D57" s="180">
        <f>IF('Chp 3 - Condition Assessment'!M56=0, " ", 'Chp 3 - Condition Assessment'!M56)</f>
        <v>1</v>
      </c>
      <c r="E57" s="194" t="str">
        <f>IF('Chp 3 - Condition Assessment'!N56=0, " ", 'Chp 3 - Condition Assessment'!N56)</f>
        <v>1GB6G5BGXD1154152</v>
      </c>
      <c r="F57" s="146">
        <f ca="1">IF('Chp 3 - Condition Assessment'!O56=0, " ", 'Chp 3 - Condition Assessment'!O56)</f>
        <v>11</v>
      </c>
      <c r="G57" s="148">
        <f>IF('Chp 3 - Condition Assessment'!P56=0, " ", 'Chp 3 - Condition Assessment'!P56)</f>
        <v>73988</v>
      </c>
      <c r="H57" s="195">
        <f>IF('Chp 3 - Condition Assessment'!Q56=0, " ", 'Chp 3 - Condition Assessment'!Q56)</f>
        <v>150000</v>
      </c>
      <c r="I57" s="146">
        <f>IF('Chp 3 - Condition Assessment'!R56=0, " ", 'Chp 3 - Condition Assessment'!R56)</f>
        <v>10</v>
      </c>
      <c r="J57" s="146" t="str">
        <f ca="1">IF('Chp 3 - Condition Assessment'!S56=0, " ", 'Chp 3 - Condition Assessment'!S56)</f>
        <v>Yes</v>
      </c>
    </row>
    <row r="58" spans="1:10" ht="42.75" thickBot="1" x14ac:dyDescent="0.4">
      <c r="A58" s="180" t="str">
        <f>IF('Chp 3 - Condition Assessment'!J57=0, " ", 'Chp 3 - Condition Assessment'!J57)</f>
        <v>RevenueVehicles</v>
      </c>
      <c r="B58" s="180" t="str">
        <f>IF('Chp 3 - Condition Assessment'!K57=0, " ", 'Chp 3 - Condition Assessment'!K57)</f>
        <v>CU - Cutaway Bus</v>
      </c>
      <c r="C58" s="180" t="str">
        <f>IF('Chp 3 - Condition Assessment'!L57=0, " ", 'Chp 3 - Condition Assessment'!L57)</f>
        <v>#150 Cutaway Bus</v>
      </c>
      <c r="D58" s="180">
        <f>IF('Chp 3 - Condition Assessment'!M57=0, " ", 'Chp 3 - Condition Assessment'!M57)</f>
        <v>1</v>
      </c>
      <c r="E58" s="194" t="str">
        <f>IF('Chp 3 - Condition Assessment'!N57=0, " ", 'Chp 3 - Condition Assessment'!N57)</f>
        <v>1GB6G5BGXD1174384</v>
      </c>
      <c r="F58" s="146">
        <f ca="1">IF('Chp 3 - Condition Assessment'!O57=0, " ", 'Chp 3 - Condition Assessment'!O57)</f>
        <v>11</v>
      </c>
      <c r="G58" s="148">
        <f>IF('Chp 3 - Condition Assessment'!P57=0, " ", 'Chp 3 - Condition Assessment'!P57)</f>
        <v>102167</v>
      </c>
      <c r="H58" s="195">
        <f>IF('Chp 3 - Condition Assessment'!Q57=0, " ", 'Chp 3 - Condition Assessment'!Q57)</f>
        <v>150000</v>
      </c>
      <c r="I58" s="146">
        <f>IF('Chp 3 - Condition Assessment'!R57=0, " ", 'Chp 3 - Condition Assessment'!R57)</f>
        <v>10</v>
      </c>
      <c r="J58" s="146" t="str">
        <f ca="1">IF('Chp 3 - Condition Assessment'!S57=0, " ", 'Chp 3 - Condition Assessment'!S57)</f>
        <v>Yes</v>
      </c>
    </row>
    <row r="59" spans="1:10" ht="42.75" thickBot="1" x14ac:dyDescent="0.4">
      <c r="A59" s="180" t="str">
        <f>IF('Chp 3 - Condition Assessment'!J58=0, " ", 'Chp 3 - Condition Assessment'!J58)</f>
        <v>RevenueVehicles</v>
      </c>
      <c r="B59" s="180" t="str">
        <f>IF('Chp 3 - Condition Assessment'!K58=0, " ", 'Chp 3 - Condition Assessment'!K58)</f>
        <v>CU - Cutaway Bus</v>
      </c>
      <c r="C59" s="180" t="str">
        <f>IF('Chp 3 - Condition Assessment'!L58=0, " ", 'Chp 3 - Condition Assessment'!L58)</f>
        <v>#151 Cutaway Bus</v>
      </c>
      <c r="D59" s="180">
        <f>IF('Chp 3 - Condition Assessment'!M58=0, " ", 'Chp 3 - Condition Assessment'!M58)</f>
        <v>1</v>
      </c>
      <c r="E59" s="194" t="str">
        <f>IF('Chp 3 - Condition Assessment'!N58=0, " ", 'Chp 3 - Condition Assessment'!N58)</f>
        <v>1GB6G5BG8D1176294</v>
      </c>
      <c r="F59" s="146">
        <f ca="1">IF('Chp 3 - Condition Assessment'!O58=0, " ", 'Chp 3 - Condition Assessment'!O58)</f>
        <v>11</v>
      </c>
      <c r="G59" s="148">
        <f>IF('Chp 3 - Condition Assessment'!P58=0, " ", 'Chp 3 - Condition Assessment'!P58)</f>
        <v>85012</v>
      </c>
      <c r="H59" s="195">
        <f>IF('Chp 3 - Condition Assessment'!Q58=0, " ", 'Chp 3 - Condition Assessment'!Q58)</f>
        <v>150000</v>
      </c>
      <c r="I59" s="146">
        <f>IF('Chp 3 - Condition Assessment'!R58=0, " ", 'Chp 3 - Condition Assessment'!R58)</f>
        <v>10</v>
      </c>
      <c r="J59" s="146" t="str">
        <f ca="1">IF('Chp 3 - Condition Assessment'!S58=0, " ", 'Chp 3 - Condition Assessment'!S58)</f>
        <v>Yes</v>
      </c>
    </row>
    <row r="60" spans="1:10" ht="42.75" thickBot="1" x14ac:dyDescent="0.4">
      <c r="A60" s="180" t="str">
        <f>IF('Chp 3 - Condition Assessment'!J59=0, " ", 'Chp 3 - Condition Assessment'!J59)</f>
        <v>RevenueVehicles</v>
      </c>
      <c r="B60" s="180" t="str">
        <f>IF('Chp 3 - Condition Assessment'!K59=0, " ", 'Chp 3 - Condition Assessment'!K59)</f>
        <v>CU - Cutaway Bus</v>
      </c>
      <c r="C60" s="180" t="str">
        <f>IF('Chp 3 - Condition Assessment'!L59=0, " ", 'Chp 3 - Condition Assessment'!L59)</f>
        <v>#152 Cutaway Bus</v>
      </c>
      <c r="D60" s="180">
        <f>IF('Chp 3 - Condition Assessment'!M59=0, " ", 'Chp 3 - Condition Assessment'!M59)</f>
        <v>1</v>
      </c>
      <c r="E60" s="194" t="str">
        <f>IF('Chp 3 - Condition Assessment'!N59=0, " ", 'Chp 3 - Condition Assessment'!N59)</f>
        <v>1GB6G5BG6D1174947</v>
      </c>
      <c r="F60" s="146">
        <f ca="1">IF('Chp 3 - Condition Assessment'!O59=0, " ", 'Chp 3 - Condition Assessment'!O59)</f>
        <v>11</v>
      </c>
      <c r="G60" s="148">
        <f>IF('Chp 3 - Condition Assessment'!P59=0, " ", 'Chp 3 - Condition Assessment'!P59)</f>
        <v>122015</v>
      </c>
      <c r="H60" s="195">
        <f>IF('Chp 3 - Condition Assessment'!Q59=0, " ", 'Chp 3 - Condition Assessment'!Q59)</f>
        <v>150000</v>
      </c>
      <c r="I60" s="146">
        <f>IF('Chp 3 - Condition Assessment'!R59=0, " ", 'Chp 3 - Condition Assessment'!R59)</f>
        <v>10</v>
      </c>
      <c r="J60" s="146" t="str">
        <f ca="1">IF('Chp 3 - Condition Assessment'!S59=0, " ", 'Chp 3 - Condition Assessment'!S59)</f>
        <v>Yes</v>
      </c>
    </row>
    <row r="61" spans="1:10" ht="42.75" thickBot="1" x14ac:dyDescent="0.4">
      <c r="A61" s="180" t="str">
        <f>IF('Chp 3 - Condition Assessment'!J60=0, " ", 'Chp 3 - Condition Assessment'!J60)</f>
        <v>RevenueVehicles</v>
      </c>
      <c r="B61" s="180" t="str">
        <f>IF('Chp 3 - Condition Assessment'!K60=0, " ", 'Chp 3 - Condition Assessment'!K60)</f>
        <v>CU - Cutaway Bus</v>
      </c>
      <c r="C61" s="180" t="str">
        <f>IF('Chp 3 - Condition Assessment'!L60=0, " ", 'Chp 3 - Condition Assessment'!L60)</f>
        <v>#153 Cutaway Bus</v>
      </c>
      <c r="D61" s="180">
        <f>IF('Chp 3 - Condition Assessment'!M60=0, " ", 'Chp 3 - Condition Assessment'!M60)</f>
        <v>1</v>
      </c>
      <c r="E61" s="194" t="str">
        <f>IF('Chp 3 - Condition Assessment'!N60=0, " ", 'Chp 3 - Condition Assessment'!N60)</f>
        <v>1GB6G5BG2D1176095</v>
      </c>
      <c r="F61" s="146">
        <f ca="1">IF('Chp 3 - Condition Assessment'!O60=0, " ", 'Chp 3 - Condition Assessment'!O60)</f>
        <v>11</v>
      </c>
      <c r="G61" s="148">
        <f>IF('Chp 3 - Condition Assessment'!P60=0, " ", 'Chp 3 - Condition Assessment'!P60)</f>
        <v>59291</v>
      </c>
      <c r="H61" s="195">
        <f>IF('Chp 3 - Condition Assessment'!Q60=0, " ", 'Chp 3 - Condition Assessment'!Q60)</f>
        <v>150000</v>
      </c>
      <c r="I61" s="146">
        <f>IF('Chp 3 - Condition Assessment'!R60=0, " ", 'Chp 3 - Condition Assessment'!R60)</f>
        <v>10</v>
      </c>
      <c r="J61" s="146" t="str">
        <f ca="1">IF('Chp 3 - Condition Assessment'!S60=0, " ", 'Chp 3 - Condition Assessment'!S60)</f>
        <v>Yes</v>
      </c>
    </row>
    <row r="62" spans="1:10" ht="42.75" thickBot="1" x14ac:dyDescent="0.4">
      <c r="A62" s="180" t="str">
        <f>IF('Chp 3 - Condition Assessment'!J61=0, " ", 'Chp 3 - Condition Assessment'!J61)</f>
        <v>RevenueVehicles</v>
      </c>
      <c r="B62" s="180" t="str">
        <f>IF('Chp 3 - Condition Assessment'!K61=0, " ", 'Chp 3 - Condition Assessment'!K61)</f>
        <v>CU - Cutaway Bus</v>
      </c>
      <c r="C62" s="180" t="str">
        <f>IF('Chp 3 - Condition Assessment'!L61=0, " ", 'Chp 3 - Condition Assessment'!L61)</f>
        <v>#154 Cutaway Bus</v>
      </c>
      <c r="D62" s="180">
        <f>IF('Chp 3 - Condition Assessment'!M61=0, " ", 'Chp 3 - Condition Assessment'!M61)</f>
        <v>1</v>
      </c>
      <c r="E62" s="194" t="str">
        <f>IF('Chp 3 - Condition Assessment'!N61=0, " ", 'Chp 3 - Condition Assessment'!N61)</f>
        <v>1GB6G5BG0D1176306</v>
      </c>
      <c r="F62" s="146">
        <f ca="1">IF('Chp 3 - Condition Assessment'!O61=0, " ", 'Chp 3 - Condition Assessment'!O61)</f>
        <v>11</v>
      </c>
      <c r="G62" s="148">
        <f>IF('Chp 3 - Condition Assessment'!P61=0, " ", 'Chp 3 - Condition Assessment'!P61)</f>
        <v>43675</v>
      </c>
      <c r="H62" s="195">
        <f>IF('Chp 3 - Condition Assessment'!Q61=0, " ", 'Chp 3 - Condition Assessment'!Q61)</f>
        <v>150000</v>
      </c>
      <c r="I62" s="146">
        <f>IF('Chp 3 - Condition Assessment'!R61=0, " ", 'Chp 3 - Condition Assessment'!R61)</f>
        <v>10</v>
      </c>
      <c r="J62" s="146" t="str">
        <f ca="1">IF('Chp 3 - Condition Assessment'!S61=0, " ", 'Chp 3 - Condition Assessment'!S61)</f>
        <v>Yes</v>
      </c>
    </row>
    <row r="63" spans="1:10" ht="42.75" thickBot="1" x14ac:dyDescent="0.4">
      <c r="A63" s="180" t="str">
        <f>IF('Chp 3 - Condition Assessment'!J62=0, " ", 'Chp 3 - Condition Assessment'!J62)</f>
        <v>RevenueVehicles</v>
      </c>
      <c r="B63" s="180" t="str">
        <f>IF('Chp 3 - Condition Assessment'!K62=0, " ", 'Chp 3 - Condition Assessment'!K62)</f>
        <v>CU - Cutaway Bus</v>
      </c>
      <c r="C63" s="180" t="str">
        <f>IF('Chp 3 - Condition Assessment'!L62=0, " ", 'Chp 3 - Condition Assessment'!L62)</f>
        <v>#155 Cutaway Bus</v>
      </c>
      <c r="D63" s="180">
        <f>IF('Chp 3 - Condition Assessment'!M62=0, " ", 'Chp 3 - Condition Assessment'!M62)</f>
        <v>1</v>
      </c>
      <c r="E63" s="194" t="str">
        <f>IF('Chp 3 - Condition Assessment'!N62=0, " ", 'Chp 3 - Condition Assessment'!N62)</f>
        <v>1GB6G5BG9D1175753</v>
      </c>
      <c r="F63" s="146">
        <f ca="1">IF('Chp 3 - Condition Assessment'!O62=0, " ", 'Chp 3 - Condition Assessment'!O62)</f>
        <v>11</v>
      </c>
      <c r="G63" s="148">
        <f>IF('Chp 3 - Condition Assessment'!P62=0, " ", 'Chp 3 - Condition Assessment'!P62)</f>
        <v>58635</v>
      </c>
      <c r="H63" s="195">
        <f>IF('Chp 3 - Condition Assessment'!Q62=0, " ", 'Chp 3 - Condition Assessment'!Q62)</f>
        <v>150000</v>
      </c>
      <c r="I63" s="146">
        <f>IF('Chp 3 - Condition Assessment'!R62=0, " ", 'Chp 3 - Condition Assessment'!R62)</f>
        <v>10</v>
      </c>
      <c r="J63" s="146" t="str">
        <f ca="1">IF('Chp 3 - Condition Assessment'!S62=0, " ", 'Chp 3 - Condition Assessment'!S62)</f>
        <v>Yes</v>
      </c>
    </row>
    <row r="64" spans="1:10" ht="42.75" thickBot="1" x14ac:dyDescent="0.4">
      <c r="A64" s="180" t="str">
        <f>IF('Chp 3 - Condition Assessment'!J63=0, " ", 'Chp 3 - Condition Assessment'!J63)</f>
        <v>RevenueVehicles</v>
      </c>
      <c r="B64" s="180" t="str">
        <f>IF('Chp 3 - Condition Assessment'!K63=0, " ", 'Chp 3 - Condition Assessment'!K63)</f>
        <v>CU - Cutaway Bus</v>
      </c>
      <c r="C64" s="180" t="str">
        <f>IF('Chp 3 - Condition Assessment'!L63=0, " ", 'Chp 3 - Condition Assessment'!L63)</f>
        <v>#156 Cutaway Bus</v>
      </c>
      <c r="D64" s="180">
        <f>IF('Chp 3 - Condition Assessment'!M63=0, " ", 'Chp 3 - Condition Assessment'!M63)</f>
        <v>1</v>
      </c>
      <c r="E64" s="194" t="str">
        <f>IF('Chp 3 - Condition Assessment'!N63=0, " ", 'Chp 3 - Condition Assessment'!N63)</f>
        <v>1GB6G5BG6D1154861</v>
      </c>
      <c r="F64" s="146">
        <f ca="1">IF('Chp 3 - Condition Assessment'!O63=0, " ", 'Chp 3 - Condition Assessment'!O63)</f>
        <v>11</v>
      </c>
      <c r="G64" s="148">
        <f>IF('Chp 3 - Condition Assessment'!P63=0, " ", 'Chp 3 - Condition Assessment'!P63)</f>
        <v>77203</v>
      </c>
      <c r="H64" s="195">
        <f>IF('Chp 3 - Condition Assessment'!Q63=0, " ", 'Chp 3 - Condition Assessment'!Q63)</f>
        <v>150000</v>
      </c>
      <c r="I64" s="146">
        <f>IF('Chp 3 - Condition Assessment'!R63=0, " ", 'Chp 3 - Condition Assessment'!R63)</f>
        <v>10</v>
      </c>
      <c r="J64" s="146" t="str">
        <f ca="1">IF('Chp 3 - Condition Assessment'!S63=0, " ", 'Chp 3 - Condition Assessment'!S63)</f>
        <v>Yes</v>
      </c>
    </row>
    <row r="65" spans="1:10" ht="42.75" thickBot="1" x14ac:dyDescent="0.4">
      <c r="A65" s="180" t="str">
        <f>IF('Chp 3 - Condition Assessment'!J64=0, " ", 'Chp 3 - Condition Assessment'!J64)</f>
        <v>RevenueVehicles</v>
      </c>
      <c r="B65" s="180" t="str">
        <f>IF('Chp 3 - Condition Assessment'!K64=0, " ", 'Chp 3 - Condition Assessment'!K64)</f>
        <v>CU - Cutaway Bus</v>
      </c>
      <c r="C65" s="180" t="str">
        <f>IF('Chp 3 - Condition Assessment'!L64=0, " ", 'Chp 3 - Condition Assessment'!L64)</f>
        <v>#157 Cutaway Bus</v>
      </c>
      <c r="D65" s="180">
        <f>IF('Chp 3 - Condition Assessment'!M64=0, " ", 'Chp 3 - Condition Assessment'!M64)</f>
        <v>1</v>
      </c>
      <c r="E65" s="194" t="str">
        <f>IF('Chp 3 - Condition Assessment'!N64=0, " ", 'Chp 3 - Condition Assessment'!N64)</f>
        <v>1GB6G5BG0D1186768</v>
      </c>
      <c r="F65" s="146">
        <f ca="1">IF('Chp 3 - Condition Assessment'!O64=0, " ", 'Chp 3 - Condition Assessment'!O64)</f>
        <v>11</v>
      </c>
      <c r="G65" s="148">
        <f>IF('Chp 3 - Condition Assessment'!P64=0, " ", 'Chp 3 - Condition Assessment'!P64)</f>
        <v>64239</v>
      </c>
      <c r="H65" s="195">
        <f>IF('Chp 3 - Condition Assessment'!Q64=0, " ", 'Chp 3 - Condition Assessment'!Q64)</f>
        <v>150000</v>
      </c>
      <c r="I65" s="146">
        <f>IF('Chp 3 - Condition Assessment'!R64=0, " ", 'Chp 3 - Condition Assessment'!R64)</f>
        <v>10</v>
      </c>
      <c r="J65" s="146" t="str">
        <f ca="1">IF('Chp 3 - Condition Assessment'!S64=0, " ", 'Chp 3 - Condition Assessment'!S64)</f>
        <v>Yes</v>
      </c>
    </row>
    <row r="66" spans="1:10" ht="42.75" thickBot="1" x14ac:dyDescent="0.4">
      <c r="A66" s="180" t="str">
        <f>IF('Chp 3 - Condition Assessment'!J65=0, " ", 'Chp 3 - Condition Assessment'!J65)</f>
        <v>RevenueVehicles</v>
      </c>
      <c r="B66" s="180" t="str">
        <f>IF('Chp 3 - Condition Assessment'!K65=0, " ", 'Chp 3 - Condition Assessment'!K65)</f>
        <v>CU - Cutaway Bus</v>
      </c>
      <c r="C66" s="180" t="str">
        <f>IF('Chp 3 - Condition Assessment'!L65=0, " ", 'Chp 3 - Condition Assessment'!L65)</f>
        <v>#158 Cutaway Bus</v>
      </c>
      <c r="D66" s="180">
        <f>IF('Chp 3 - Condition Assessment'!M65=0, " ", 'Chp 3 - Condition Assessment'!M65)</f>
        <v>1</v>
      </c>
      <c r="E66" s="194" t="str">
        <f>IF('Chp 3 - Condition Assessment'!N65=0, " ", 'Chp 3 - Condition Assessment'!N65)</f>
        <v>1GB6G5BG9D1176224</v>
      </c>
      <c r="F66" s="146">
        <f ca="1">IF('Chp 3 - Condition Assessment'!O65=0, " ", 'Chp 3 - Condition Assessment'!O65)</f>
        <v>11</v>
      </c>
      <c r="G66" s="148">
        <f>IF('Chp 3 - Condition Assessment'!P65=0, " ", 'Chp 3 - Condition Assessment'!P65)</f>
        <v>47188</v>
      </c>
      <c r="H66" s="195">
        <f>IF('Chp 3 - Condition Assessment'!Q65=0, " ", 'Chp 3 - Condition Assessment'!Q65)</f>
        <v>150000</v>
      </c>
      <c r="I66" s="146">
        <f>IF('Chp 3 - Condition Assessment'!R65=0, " ", 'Chp 3 - Condition Assessment'!R65)</f>
        <v>10</v>
      </c>
      <c r="J66" s="146" t="str">
        <f ca="1">IF('Chp 3 - Condition Assessment'!S65=0, " ", 'Chp 3 - Condition Assessment'!S65)</f>
        <v>Yes</v>
      </c>
    </row>
    <row r="67" spans="1:10" ht="42.75" thickBot="1" x14ac:dyDescent="0.4">
      <c r="A67" s="180" t="str">
        <f>IF('Chp 3 - Condition Assessment'!J66=0, " ", 'Chp 3 - Condition Assessment'!J66)</f>
        <v>RevenueVehicles</v>
      </c>
      <c r="B67" s="180" t="str">
        <f>IF('Chp 3 - Condition Assessment'!K66=0, " ", 'Chp 3 - Condition Assessment'!K66)</f>
        <v>CU - Cutaway Bus</v>
      </c>
      <c r="C67" s="180" t="str">
        <f>IF('Chp 3 - Condition Assessment'!L66=0, " ", 'Chp 3 - Condition Assessment'!L66)</f>
        <v>#159 Cutaway Bus</v>
      </c>
      <c r="D67" s="180">
        <f>IF('Chp 3 - Condition Assessment'!M66=0, " ", 'Chp 3 - Condition Assessment'!M66)</f>
        <v>1</v>
      </c>
      <c r="E67" s="194" t="str">
        <f>IF('Chp 3 - Condition Assessment'!N66=0, " ", 'Chp 3 - Condition Assessment'!N66)</f>
        <v>1GB6G5BG3D1175781</v>
      </c>
      <c r="F67" s="146">
        <f ca="1">IF('Chp 3 - Condition Assessment'!O66=0, " ", 'Chp 3 - Condition Assessment'!O66)</f>
        <v>11</v>
      </c>
      <c r="G67" s="148">
        <f>IF('Chp 3 - Condition Assessment'!P66=0, " ", 'Chp 3 - Condition Assessment'!P66)</f>
        <v>47732</v>
      </c>
      <c r="H67" s="195">
        <f>IF('Chp 3 - Condition Assessment'!Q66=0, " ", 'Chp 3 - Condition Assessment'!Q66)</f>
        <v>150000</v>
      </c>
      <c r="I67" s="146">
        <f>IF('Chp 3 - Condition Assessment'!R66=0, " ", 'Chp 3 - Condition Assessment'!R66)</f>
        <v>10</v>
      </c>
      <c r="J67" s="146" t="str">
        <f ca="1">IF('Chp 3 - Condition Assessment'!S66=0, " ", 'Chp 3 - Condition Assessment'!S66)</f>
        <v>Yes</v>
      </c>
    </row>
    <row r="68" spans="1:10" ht="42.75" thickBot="1" x14ac:dyDescent="0.4">
      <c r="A68" s="180" t="str">
        <f>IF('Chp 3 - Condition Assessment'!J67=0, " ", 'Chp 3 - Condition Assessment'!J67)</f>
        <v>RevenueVehicles</v>
      </c>
      <c r="B68" s="180" t="str">
        <f>IF('Chp 3 - Condition Assessment'!K67=0, " ", 'Chp 3 - Condition Assessment'!K67)</f>
        <v>CU - Cutaway Bus</v>
      </c>
      <c r="C68" s="180" t="str">
        <f>IF('Chp 3 - Condition Assessment'!L67=0, " ", 'Chp 3 - Condition Assessment'!L67)</f>
        <v>#160 Cutaway Bus</v>
      </c>
      <c r="D68" s="180">
        <f>IF('Chp 3 - Condition Assessment'!M67=0, " ", 'Chp 3 - Condition Assessment'!M67)</f>
        <v>1</v>
      </c>
      <c r="E68" s="194" t="str">
        <f>IF('Chp 3 - Condition Assessment'!N67=0, " ", 'Chp 3 - Condition Assessment'!N67)</f>
        <v>1GB6G5BG0D1176130</v>
      </c>
      <c r="F68" s="146">
        <f ca="1">IF('Chp 3 - Condition Assessment'!O67=0, " ", 'Chp 3 - Condition Assessment'!O67)</f>
        <v>11</v>
      </c>
      <c r="G68" s="148">
        <f>IF('Chp 3 - Condition Assessment'!P67=0, " ", 'Chp 3 - Condition Assessment'!P67)</f>
        <v>54679</v>
      </c>
      <c r="H68" s="195">
        <f>IF('Chp 3 - Condition Assessment'!Q67=0, " ", 'Chp 3 - Condition Assessment'!Q67)</f>
        <v>150000</v>
      </c>
      <c r="I68" s="146">
        <f>IF('Chp 3 - Condition Assessment'!R67=0, " ", 'Chp 3 - Condition Assessment'!R67)</f>
        <v>10</v>
      </c>
      <c r="J68" s="146" t="str">
        <f ca="1">IF('Chp 3 - Condition Assessment'!S67=0, " ", 'Chp 3 - Condition Assessment'!S67)</f>
        <v>Yes</v>
      </c>
    </row>
    <row r="69" spans="1:10" ht="42.75" thickBot="1" x14ac:dyDescent="0.4">
      <c r="A69" s="180" t="str">
        <f>IF('Chp 3 - Condition Assessment'!J68=0, " ", 'Chp 3 - Condition Assessment'!J68)</f>
        <v>RevenueVehicles</v>
      </c>
      <c r="B69" s="180" t="str">
        <f>IF('Chp 3 - Condition Assessment'!K68=0, " ", 'Chp 3 - Condition Assessment'!K68)</f>
        <v>CU - Cutaway Bus</v>
      </c>
      <c r="C69" s="180" t="str">
        <f>IF('Chp 3 - Condition Assessment'!L68=0, " ", 'Chp 3 - Condition Assessment'!L68)</f>
        <v>#161 Cutaway Bus</v>
      </c>
      <c r="D69" s="180">
        <f>IF('Chp 3 - Condition Assessment'!M68=0, " ", 'Chp 3 - Condition Assessment'!M68)</f>
        <v>1</v>
      </c>
      <c r="E69" s="194" t="str">
        <f>IF('Chp 3 - Condition Assessment'!N68=0, " ", 'Chp 3 - Condition Assessment'!N68)</f>
        <v>1GB6G5BG8D1186811</v>
      </c>
      <c r="F69" s="146">
        <f ca="1">IF('Chp 3 - Condition Assessment'!O68=0, " ", 'Chp 3 - Condition Assessment'!O68)</f>
        <v>11</v>
      </c>
      <c r="G69" s="148">
        <f>IF('Chp 3 - Condition Assessment'!P68=0, " ", 'Chp 3 - Condition Assessment'!P68)</f>
        <v>44007</v>
      </c>
      <c r="H69" s="195">
        <f>IF('Chp 3 - Condition Assessment'!Q68=0, " ", 'Chp 3 - Condition Assessment'!Q68)</f>
        <v>150000</v>
      </c>
      <c r="I69" s="146">
        <f>IF('Chp 3 - Condition Assessment'!R68=0, " ", 'Chp 3 - Condition Assessment'!R68)</f>
        <v>10</v>
      </c>
      <c r="J69" s="146" t="str">
        <f ca="1">IF('Chp 3 - Condition Assessment'!S68=0, " ", 'Chp 3 - Condition Assessment'!S68)</f>
        <v>Yes</v>
      </c>
    </row>
    <row r="70" spans="1:10" ht="42.75" thickBot="1" x14ac:dyDescent="0.4">
      <c r="A70" s="180" t="str">
        <f>IF('Chp 3 - Condition Assessment'!J69=0, " ", 'Chp 3 - Condition Assessment'!J69)</f>
        <v>RevenueVehicles</v>
      </c>
      <c r="B70" s="180" t="str">
        <f>IF('Chp 3 - Condition Assessment'!K69=0, " ", 'Chp 3 - Condition Assessment'!K69)</f>
        <v>CU - Cutaway Bus</v>
      </c>
      <c r="C70" s="180" t="str">
        <f>IF('Chp 3 - Condition Assessment'!L69=0, " ", 'Chp 3 - Condition Assessment'!L69)</f>
        <v>#162 Cutaway Bus</v>
      </c>
      <c r="D70" s="180">
        <f>IF('Chp 3 - Condition Assessment'!M69=0, " ", 'Chp 3 - Condition Assessment'!M69)</f>
        <v>1</v>
      </c>
      <c r="E70" s="194" t="str">
        <f>IF('Chp 3 - Condition Assessment'!N69=0, " ", 'Chp 3 - Condition Assessment'!N69)</f>
        <v>1GB6G5BG2D1186478</v>
      </c>
      <c r="F70" s="146">
        <f ca="1">IF('Chp 3 - Condition Assessment'!O69=0, " ", 'Chp 3 - Condition Assessment'!O69)</f>
        <v>11</v>
      </c>
      <c r="G70" s="148">
        <f>IF('Chp 3 - Condition Assessment'!P69=0, " ", 'Chp 3 - Condition Assessment'!P69)</f>
        <v>42553</v>
      </c>
      <c r="H70" s="195">
        <f>IF('Chp 3 - Condition Assessment'!Q69=0, " ", 'Chp 3 - Condition Assessment'!Q69)</f>
        <v>150000</v>
      </c>
      <c r="I70" s="146">
        <f>IF('Chp 3 - Condition Assessment'!R69=0, " ", 'Chp 3 - Condition Assessment'!R69)</f>
        <v>10</v>
      </c>
      <c r="J70" s="146" t="str">
        <f ca="1">IF('Chp 3 - Condition Assessment'!S69=0, " ", 'Chp 3 - Condition Assessment'!S69)</f>
        <v>Yes</v>
      </c>
    </row>
    <row r="71" spans="1:10" ht="42.75" thickBot="1" x14ac:dyDescent="0.4">
      <c r="A71" s="180" t="str">
        <f>IF('Chp 3 - Condition Assessment'!J70=0, " ", 'Chp 3 - Condition Assessment'!J70)</f>
        <v>RevenueVehicles</v>
      </c>
      <c r="B71" s="180" t="str">
        <f>IF('Chp 3 - Condition Assessment'!K70=0, " ", 'Chp 3 - Condition Assessment'!K70)</f>
        <v>CU - Cutaway Bus</v>
      </c>
      <c r="C71" s="180" t="str">
        <f>IF('Chp 3 - Condition Assessment'!L70=0, " ", 'Chp 3 - Condition Assessment'!L70)</f>
        <v>#163 Cutaway Bus</v>
      </c>
      <c r="D71" s="180">
        <f>IF('Chp 3 - Condition Assessment'!M70=0, " ", 'Chp 3 - Condition Assessment'!M70)</f>
        <v>1</v>
      </c>
      <c r="E71" s="194" t="str">
        <f>IF('Chp 3 - Condition Assessment'!N70=0, " ", 'Chp 3 - Condition Assessment'!N70)</f>
        <v>1GB6G5BG7D1174374</v>
      </c>
      <c r="F71" s="146">
        <f ca="1">IF('Chp 3 - Condition Assessment'!O70=0, " ", 'Chp 3 - Condition Assessment'!O70)</f>
        <v>11</v>
      </c>
      <c r="G71" s="148">
        <f>IF('Chp 3 - Condition Assessment'!P70=0, " ", 'Chp 3 - Condition Assessment'!P70)</f>
        <v>63432</v>
      </c>
      <c r="H71" s="195">
        <f>IF('Chp 3 - Condition Assessment'!Q70=0, " ", 'Chp 3 - Condition Assessment'!Q70)</f>
        <v>150000</v>
      </c>
      <c r="I71" s="146">
        <f>IF('Chp 3 - Condition Assessment'!R70=0, " ", 'Chp 3 - Condition Assessment'!R70)</f>
        <v>10</v>
      </c>
      <c r="J71" s="146" t="str">
        <f ca="1">IF('Chp 3 - Condition Assessment'!S70=0, " ", 'Chp 3 - Condition Assessment'!S70)</f>
        <v>Yes</v>
      </c>
    </row>
    <row r="72" spans="1:10" ht="42.75" thickBot="1" x14ac:dyDescent="0.4">
      <c r="A72" s="180" t="str">
        <f>IF('Chp 3 - Condition Assessment'!J71=0, " ", 'Chp 3 - Condition Assessment'!J71)</f>
        <v>RevenueVehicles</v>
      </c>
      <c r="B72" s="180" t="str">
        <f>IF('Chp 3 - Condition Assessment'!K71=0, " ", 'Chp 3 - Condition Assessment'!K71)</f>
        <v>CU - Cutaway Bus</v>
      </c>
      <c r="C72" s="180" t="str">
        <f>IF('Chp 3 - Condition Assessment'!L71=0, " ", 'Chp 3 - Condition Assessment'!L71)</f>
        <v>#164 Cutaway Bus</v>
      </c>
      <c r="D72" s="180">
        <f>IF('Chp 3 - Condition Assessment'!M71=0, " ", 'Chp 3 - Condition Assessment'!M71)</f>
        <v>1</v>
      </c>
      <c r="E72" s="194" t="str">
        <f>IF('Chp 3 - Condition Assessment'!N71=0, " ", 'Chp 3 - Condition Assessment'!N71)</f>
        <v>1GB6G5BG9D1187028</v>
      </c>
      <c r="F72" s="146">
        <f ca="1">IF('Chp 3 - Condition Assessment'!O71=0, " ", 'Chp 3 - Condition Assessment'!O71)</f>
        <v>11</v>
      </c>
      <c r="G72" s="148">
        <f>IF('Chp 3 - Condition Assessment'!P71=0, " ", 'Chp 3 - Condition Assessment'!P71)</f>
        <v>46430</v>
      </c>
      <c r="H72" s="195">
        <f>IF('Chp 3 - Condition Assessment'!Q71=0, " ", 'Chp 3 - Condition Assessment'!Q71)</f>
        <v>150000</v>
      </c>
      <c r="I72" s="146">
        <f>IF('Chp 3 - Condition Assessment'!R71=0, " ", 'Chp 3 - Condition Assessment'!R71)</f>
        <v>10</v>
      </c>
      <c r="J72" s="146" t="str">
        <f ca="1">IF('Chp 3 - Condition Assessment'!S71=0, " ", 'Chp 3 - Condition Assessment'!S71)</f>
        <v>Yes</v>
      </c>
    </row>
    <row r="73" spans="1:10" ht="42.75" thickBot="1" x14ac:dyDescent="0.4">
      <c r="A73" s="180" t="str">
        <f>IF('Chp 3 - Condition Assessment'!J72=0, " ", 'Chp 3 - Condition Assessment'!J72)</f>
        <v>RevenueVehicles</v>
      </c>
      <c r="B73" s="180" t="str">
        <f>IF('Chp 3 - Condition Assessment'!K72=0, " ", 'Chp 3 - Condition Assessment'!K72)</f>
        <v>CU - Cutaway Bus</v>
      </c>
      <c r="C73" s="180" t="str">
        <f>IF('Chp 3 - Condition Assessment'!L72=0, " ", 'Chp 3 - Condition Assessment'!L72)</f>
        <v>#165 Cutaway Bus</v>
      </c>
      <c r="D73" s="180">
        <f>IF('Chp 3 - Condition Assessment'!M72=0, " ", 'Chp 3 - Condition Assessment'!M72)</f>
        <v>1</v>
      </c>
      <c r="E73" s="194" t="str">
        <f>IF('Chp 3 - Condition Assessment'!N72=0, " ", 'Chp 3 - Condition Assessment'!N72)</f>
        <v>1GB6G5BG4D1186188</v>
      </c>
      <c r="F73" s="146">
        <f ca="1">IF('Chp 3 - Condition Assessment'!O72=0, " ", 'Chp 3 - Condition Assessment'!O72)</f>
        <v>11</v>
      </c>
      <c r="G73" s="148">
        <f>IF('Chp 3 - Condition Assessment'!P72=0, " ", 'Chp 3 - Condition Assessment'!P72)</f>
        <v>43142</v>
      </c>
      <c r="H73" s="195">
        <f>IF('Chp 3 - Condition Assessment'!Q72=0, " ", 'Chp 3 - Condition Assessment'!Q72)</f>
        <v>150000</v>
      </c>
      <c r="I73" s="146">
        <f>IF('Chp 3 - Condition Assessment'!R72=0, " ", 'Chp 3 - Condition Assessment'!R72)</f>
        <v>10</v>
      </c>
      <c r="J73" s="146" t="str">
        <f ca="1">IF('Chp 3 - Condition Assessment'!S72=0, " ", 'Chp 3 - Condition Assessment'!S72)</f>
        <v>Yes</v>
      </c>
    </row>
    <row r="74" spans="1:10" ht="42.75" thickBot="1" x14ac:dyDescent="0.4">
      <c r="A74" s="180" t="str">
        <f>IF('Chp 3 - Condition Assessment'!J73=0, " ", 'Chp 3 - Condition Assessment'!J73)</f>
        <v>RevenueVehicles</v>
      </c>
      <c r="B74" s="180" t="str">
        <f>IF('Chp 3 - Condition Assessment'!K73=0, " ", 'Chp 3 - Condition Assessment'!K73)</f>
        <v>CU - Cutaway Bus</v>
      </c>
      <c r="C74" s="180" t="str">
        <f>IF('Chp 3 - Condition Assessment'!L73=0, " ", 'Chp 3 - Condition Assessment'!L73)</f>
        <v>#166 Cutaway Bus</v>
      </c>
      <c r="D74" s="180">
        <f>IF('Chp 3 - Condition Assessment'!M73=0, " ", 'Chp 3 - Condition Assessment'!M73)</f>
        <v>1</v>
      </c>
      <c r="E74" s="194" t="str">
        <f>IF('Chp 3 - Condition Assessment'!N73=0, " ", 'Chp 3 - Condition Assessment'!N73)</f>
        <v>1GB6G5BG8D1175355</v>
      </c>
      <c r="F74" s="146">
        <f ca="1">IF('Chp 3 - Condition Assessment'!O73=0, " ", 'Chp 3 - Condition Assessment'!O73)</f>
        <v>11</v>
      </c>
      <c r="G74" s="148">
        <f>IF('Chp 3 - Condition Assessment'!P73=0, " ", 'Chp 3 - Condition Assessment'!P73)</f>
        <v>47574</v>
      </c>
      <c r="H74" s="195">
        <f>IF('Chp 3 - Condition Assessment'!Q73=0, " ", 'Chp 3 - Condition Assessment'!Q73)</f>
        <v>150000</v>
      </c>
      <c r="I74" s="146">
        <f>IF('Chp 3 - Condition Assessment'!R73=0, " ", 'Chp 3 - Condition Assessment'!R73)</f>
        <v>10</v>
      </c>
      <c r="J74" s="146" t="str">
        <f ca="1">IF('Chp 3 - Condition Assessment'!S73=0, " ", 'Chp 3 - Condition Assessment'!S73)</f>
        <v>Yes</v>
      </c>
    </row>
    <row r="75" spans="1:10" ht="42.75" thickBot="1" x14ac:dyDescent="0.4">
      <c r="A75" s="180" t="str">
        <f>IF('Chp 3 - Condition Assessment'!J74=0, " ", 'Chp 3 - Condition Assessment'!J74)</f>
        <v>RevenueVehicles</v>
      </c>
      <c r="B75" s="180" t="str">
        <f>IF('Chp 3 - Condition Assessment'!K74=0, " ", 'Chp 3 - Condition Assessment'!K74)</f>
        <v>CU - Cutaway Bus</v>
      </c>
      <c r="C75" s="180" t="str">
        <f>IF('Chp 3 - Condition Assessment'!L74=0, " ", 'Chp 3 - Condition Assessment'!L74)</f>
        <v>#167 Cutaway Bus</v>
      </c>
      <c r="D75" s="180">
        <f>IF('Chp 3 - Condition Assessment'!M74=0, " ", 'Chp 3 - Condition Assessment'!M74)</f>
        <v>1</v>
      </c>
      <c r="E75" s="194" t="str">
        <f>IF('Chp 3 - Condition Assessment'!N74=0, " ", 'Chp 3 - Condition Assessment'!N74)</f>
        <v>1GB6G5BG7D1186010</v>
      </c>
      <c r="F75" s="146">
        <f ca="1">IF('Chp 3 - Condition Assessment'!O74=0, " ", 'Chp 3 - Condition Assessment'!O74)</f>
        <v>11</v>
      </c>
      <c r="G75" s="148">
        <f>IF('Chp 3 - Condition Assessment'!P74=0, " ", 'Chp 3 - Condition Assessment'!P74)</f>
        <v>58505</v>
      </c>
      <c r="H75" s="195">
        <f>IF('Chp 3 - Condition Assessment'!Q74=0, " ", 'Chp 3 - Condition Assessment'!Q74)</f>
        <v>150000</v>
      </c>
      <c r="I75" s="146">
        <f>IF('Chp 3 - Condition Assessment'!R74=0, " ", 'Chp 3 - Condition Assessment'!R74)</f>
        <v>10</v>
      </c>
      <c r="J75" s="146" t="str">
        <f ca="1">IF('Chp 3 - Condition Assessment'!S74=0, " ", 'Chp 3 - Condition Assessment'!S74)</f>
        <v>Yes</v>
      </c>
    </row>
    <row r="76" spans="1:10" ht="42.75" thickBot="1" x14ac:dyDescent="0.4">
      <c r="A76" s="180" t="str">
        <f>IF('Chp 3 - Condition Assessment'!J75=0, " ", 'Chp 3 - Condition Assessment'!J75)</f>
        <v>RevenueVehicles</v>
      </c>
      <c r="B76" s="180" t="str">
        <f>IF('Chp 3 - Condition Assessment'!K75=0, " ", 'Chp 3 - Condition Assessment'!K75)</f>
        <v>CU - Cutaway Bus</v>
      </c>
      <c r="C76" s="180" t="str">
        <f>IF('Chp 3 - Condition Assessment'!L75=0, " ", 'Chp 3 - Condition Assessment'!L75)</f>
        <v>#168 Cutaway Bus</v>
      </c>
      <c r="D76" s="180">
        <f>IF('Chp 3 - Condition Assessment'!M75=0, " ", 'Chp 3 - Condition Assessment'!M75)</f>
        <v>1</v>
      </c>
      <c r="E76" s="194" t="str">
        <f>IF('Chp 3 - Condition Assessment'!N75=0, " ", 'Chp 3 - Condition Assessment'!N75)</f>
        <v>1GB6G5BG8D1187277</v>
      </c>
      <c r="F76" s="146">
        <f ca="1">IF('Chp 3 - Condition Assessment'!O75=0, " ", 'Chp 3 - Condition Assessment'!O75)</f>
        <v>11</v>
      </c>
      <c r="G76" s="148">
        <f>IF('Chp 3 - Condition Assessment'!P75=0, " ", 'Chp 3 - Condition Assessment'!P75)</f>
        <v>60522</v>
      </c>
      <c r="H76" s="195">
        <f>IF('Chp 3 - Condition Assessment'!Q75=0, " ", 'Chp 3 - Condition Assessment'!Q75)</f>
        <v>150000</v>
      </c>
      <c r="I76" s="146">
        <f>IF('Chp 3 - Condition Assessment'!R75=0, " ", 'Chp 3 - Condition Assessment'!R75)</f>
        <v>10</v>
      </c>
      <c r="J76" s="146" t="str">
        <f ca="1">IF('Chp 3 - Condition Assessment'!S75=0, " ", 'Chp 3 - Condition Assessment'!S75)</f>
        <v>Yes</v>
      </c>
    </row>
    <row r="77" spans="1:10" ht="42.75" thickBot="1" x14ac:dyDescent="0.4">
      <c r="A77" s="180" t="str">
        <f>IF('Chp 3 - Condition Assessment'!J76=0, " ", 'Chp 3 - Condition Assessment'!J76)</f>
        <v>RevenueVehicles</v>
      </c>
      <c r="B77" s="180" t="str">
        <f>IF('Chp 3 - Condition Assessment'!K76=0, " ", 'Chp 3 - Condition Assessment'!K76)</f>
        <v>CU - Cutaway Bus</v>
      </c>
      <c r="C77" s="180" t="str">
        <f>IF('Chp 3 - Condition Assessment'!L76=0, " ", 'Chp 3 - Condition Assessment'!L76)</f>
        <v>#169 Cutaway Bus</v>
      </c>
      <c r="D77" s="180">
        <f>IF('Chp 3 - Condition Assessment'!M76=0, " ", 'Chp 3 - Condition Assessment'!M76)</f>
        <v>1</v>
      </c>
      <c r="E77" s="194" t="str">
        <f>IF('Chp 3 - Condition Assessment'!N76=0, " ", 'Chp 3 - Condition Assessment'!N76)</f>
        <v>1GB6G5BG3D1176039</v>
      </c>
      <c r="F77" s="146">
        <f ca="1">IF('Chp 3 - Condition Assessment'!O76=0, " ", 'Chp 3 - Condition Assessment'!O76)</f>
        <v>11</v>
      </c>
      <c r="G77" s="148">
        <f>IF('Chp 3 - Condition Assessment'!P76=0, " ", 'Chp 3 - Condition Assessment'!P76)</f>
        <v>47735</v>
      </c>
      <c r="H77" s="195">
        <f>IF('Chp 3 - Condition Assessment'!Q76=0, " ", 'Chp 3 - Condition Assessment'!Q76)</f>
        <v>150000</v>
      </c>
      <c r="I77" s="146">
        <f>IF('Chp 3 - Condition Assessment'!R76=0, " ", 'Chp 3 - Condition Assessment'!R76)</f>
        <v>10</v>
      </c>
      <c r="J77" s="146" t="str">
        <f ca="1">IF('Chp 3 - Condition Assessment'!S76=0, " ", 'Chp 3 - Condition Assessment'!S76)</f>
        <v>Yes</v>
      </c>
    </row>
    <row r="78" spans="1:10" ht="42.75" thickBot="1" x14ac:dyDescent="0.4">
      <c r="A78" s="180" t="str">
        <f>IF('Chp 3 - Condition Assessment'!J77=0, " ", 'Chp 3 - Condition Assessment'!J77)</f>
        <v>RevenueVehicles</v>
      </c>
      <c r="B78" s="180" t="str">
        <f>IF('Chp 3 - Condition Assessment'!K77=0, " ", 'Chp 3 - Condition Assessment'!K77)</f>
        <v>CU - Cutaway Bus</v>
      </c>
      <c r="C78" s="180" t="str">
        <f>IF('Chp 3 - Condition Assessment'!L77=0, " ", 'Chp 3 - Condition Assessment'!L77)</f>
        <v>#170 Cutaway Bus</v>
      </c>
      <c r="D78" s="180">
        <f>IF('Chp 3 - Condition Assessment'!M77=0, " ", 'Chp 3 - Condition Assessment'!M77)</f>
        <v>1</v>
      </c>
      <c r="E78" s="194" t="str">
        <f>IF('Chp 3 - Condition Assessment'!N77=0, " ", 'Chp 3 - Condition Assessment'!N77)</f>
        <v>1GB6G5BG9D1186056</v>
      </c>
      <c r="F78" s="146">
        <f ca="1">IF('Chp 3 - Condition Assessment'!O77=0, " ", 'Chp 3 - Condition Assessment'!O77)</f>
        <v>11</v>
      </c>
      <c r="G78" s="148">
        <f>IF('Chp 3 - Condition Assessment'!P77=0, " ", 'Chp 3 - Condition Assessment'!P77)</f>
        <v>41654</v>
      </c>
      <c r="H78" s="195">
        <f>IF('Chp 3 - Condition Assessment'!Q77=0, " ", 'Chp 3 - Condition Assessment'!Q77)</f>
        <v>150000</v>
      </c>
      <c r="I78" s="146">
        <f>IF('Chp 3 - Condition Assessment'!R77=0, " ", 'Chp 3 - Condition Assessment'!R77)</f>
        <v>10</v>
      </c>
      <c r="J78" s="146" t="str">
        <f ca="1">IF('Chp 3 - Condition Assessment'!S77=0, " ", 'Chp 3 - Condition Assessment'!S77)</f>
        <v>Yes</v>
      </c>
    </row>
    <row r="79" spans="1:10" ht="42.75" thickBot="1" x14ac:dyDescent="0.4">
      <c r="A79" s="180" t="str">
        <f>IF('Chp 3 - Condition Assessment'!J78=0, " ", 'Chp 3 - Condition Assessment'!J78)</f>
        <v>RevenueVehicles</v>
      </c>
      <c r="B79" s="180" t="str">
        <f>IF('Chp 3 - Condition Assessment'!K78=0, " ", 'Chp 3 - Condition Assessment'!K78)</f>
        <v>CU - Cutaway Bus</v>
      </c>
      <c r="C79" s="180" t="str">
        <f>IF('Chp 3 - Condition Assessment'!L78=0, " ", 'Chp 3 - Condition Assessment'!L78)</f>
        <v>#171 Cutaway Bus</v>
      </c>
      <c r="D79" s="180">
        <f>IF('Chp 3 - Condition Assessment'!M78=0, " ", 'Chp 3 - Condition Assessment'!M78)</f>
        <v>1</v>
      </c>
      <c r="E79" s="194" t="str">
        <f>IF('Chp 3 - Condition Assessment'!N78=0, " ", 'Chp 3 - Condition Assessment'!N78)</f>
        <v>1GB6G5BG2D1185833</v>
      </c>
      <c r="F79" s="146">
        <f ca="1">IF('Chp 3 - Condition Assessment'!O78=0, " ", 'Chp 3 - Condition Assessment'!O78)</f>
        <v>11</v>
      </c>
      <c r="G79" s="148">
        <f>IF('Chp 3 - Condition Assessment'!P78=0, " ", 'Chp 3 - Condition Assessment'!P78)</f>
        <v>43122</v>
      </c>
      <c r="H79" s="195">
        <f>IF('Chp 3 - Condition Assessment'!Q78=0, " ", 'Chp 3 - Condition Assessment'!Q78)</f>
        <v>150000</v>
      </c>
      <c r="I79" s="146">
        <f>IF('Chp 3 - Condition Assessment'!R78=0, " ", 'Chp 3 - Condition Assessment'!R78)</f>
        <v>10</v>
      </c>
      <c r="J79" s="146" t="str">
        <f ca="1">IF('Chp 3 - Condition Assessment'!S78=0, " ", 'Chp 3 - Condition Assessment'!S78)</f>
        <v>Yes</v>
      </c>
    </row>
    <row r="80" spans="1:10" ht="42.75" thickBot="1" x14ac:dyDescent="0.4">
      <c r="A80" s="180" t="str">
        <f>IF('Chp 3 - Condition Assessment'!J79=0, " ", 'Chp 3 - Condition Assessment'!J79)</f>
        <v>RevenueVehicles</v>
      </c>
      <c r="B80" s="180" t="str">
        <f>IF('Chp 3 - Condition Assessment'!K79=0, " ", 'Chp 3 - Condition Assessment'!K79)</f>
        <v>CU - Cutaway Bus</v>
      </c>
      <c r="C80" s="180" t="str">
        <f>IF('Chp 3 - Condition Assessment'!L79=0, " ", 'Chp 3 - Condition Assessment'!L79)</f>
        <v>#172 Cutaway Bus</v>
      </c>
      <c r="D80" s="180">
        <f>IF('Chp 3 - Condition Assessment'!M79=0, " ", 'Chp 3 - Condition Assessment'!M79)</f>
        <v>1</v>
      </c>
      <c r="E80" s="194" t="str">
        <f>IF('Chp 3 - Condition Assessment'!N79=0, " ", 'Chp 3 - Condition Assessment'!N79)</f>
        <v>1GB6G5BG9D1175042</v>
      </c>
      <c r="F80" s="146">
        <f ca="1">IF('Chp 3 - Condition Assessment'!O79=0, " ", 'Chp 3 - Condition Assessment'!O79)</f>
        <v>11</v>
      </c>
      <c r="G80" s="148">
        <f>IF('Chp 3 - Condition Assessment'!P79=0, " ", 'Chp 3 - Condition Assessment'!P79)</f>
        <v>42434</v>
      </c>
      <c r="H80" s="195">
        <f>IF('Chp 3 - Condition Assessment'!Q79=0, " ", 'Chp 3 - Condition Assessment'!Q79)</f>
        <v>150000</v>
      </c>
      <c r="I80" s="146">
        <f>IF('Chp 3 - Condition Assessment'!R79=0, " ", 'Chp 3 - Condition Assessment'!R79)</f>
        <v>10</v>
      </c>
      <c r="J80" s="146" t="str">
        <f ca="1">IF('Chp 3 - Condition Assessment'!S79=0, " ", 'Chp 3 - Condition Assessment'!S79)</f>
        <v>Yes</v>
      </c>
    </row>
    <row r="81" spans="1:10" ht="42.75" thickBot="1" x14ac:dyDescent="0.4">
      <c r="A81" s="180" t="str">
        <f>IF('Chp 3 - Condition Assessment'!J80=0, " ", 'Chp 3 - Condition Assessment'!J80)</f>
        <v>RevenueVehicles</v>
      </c>
      <c r="B81" s="180" t="str">
        <f>IF('Chp 3 - Condition Assessment'!K80=0, " ", 'Chp 3 - Condition Assessment'!K80)</f>
        <v>CU - Cutaway Bus</v>
      </c>
      <c r="C81" s="180" t="str">
        <f>IF('Chp 3 - Condition Assessment'!L80=0, " ", 'Chp 3 - Condition Assessment'!L80)</f>
        <v>#173 Cutaway Bus</v>
      </c>
      <c r="D81" s="180">
        <f>IF('Chp 3 - Condition Assessment'!M80=0, " ", 'Chp 3 - Condition Assessment'!M80)</f>
        <v>1</v>
      </c>
      <c r="E81" s="194" t="str">
        <f>IF('Chp 3 - Condition Assessment'!N80=0, " ", 'Chp 3 - Condition Assessment'!N80)</f>
        <v>1GB6G5BG8D1186873</v>
      </c>
      <c r="F81" s="146">
        <f ca="1">IF('Chp 3 - Condition Assessment'!O80=0, " ", 'Chp 3 - Condition Assessment'!O80)</f>
        <v>11</v>
      </c>
      <c r="G81" s="148">
        <f>IF('Chp 3 - Condition Assessment'!P80=0, " ", 'Chp 3 - Condition Assessment'!P80)</f>
        <v>39287</v>
      </c>
      <c r="H81" s="195">
        <f>IF('Chp 3 - Condition Assessment'!Q80=0, " ", 'Chp 3 - Condition Assessment'!Q80)</f>
        <v>150000</v>
      </c>
      <c r="I81" s="146">
        <f>IF('Chp 3 - Condition Assessment'!R80=0, " ", 'Chp 3 - Condition Assessment'!R80)</f>
        <v>10</v>
      </c>
      <c r="J81" s="146" t="str">
        <f ca="1">IF('Chp 3 - Condition Assessment'!S80=0, " ", 'Chp 3 - Condition Assessment'!S80)</f>
        <v>Yes</v>
      </c>
    </row>
    <row r="82" spans="1:10" ht="42.75" thickBot="1" x14ac:dyDescent="0.4">
      <c r="A82" s="180" t="str">
        <f>IF('Chp 3 - Condition Assessment'!J81=0, " ", 'Chp 3 - Condition Assessment'!J81)</f>
        <v>RevenueVehicles</v>
      </c>
      <c r="B82" s="180" t="str">
        <f>IF('Chp 3 - Condition Assessment'!K81=0, " ", 'Chp 3 - Condition Assessment'!K81)</f>
        <v>CU - Cutaway Bus</v>
      </c>
      <c r="C82" s="180" t="str">
        <f>IF('Chp 3 - Condition Assessment'!L81=0, " ", 'Chp 3 - Condition Assessment'!L81)</f>
        <v>#174 Cutaway Bus</v>
      </c>
      <c r="D82" s="180">
        <f>IF('Chp 3 - Condition Assessment'!M81=0, " ", 'Chp 3 - Condition Assessment'!M81)</f>
        <v>1</v>
      </c>
      <c r="E82" s="194" t="str">
        <f>IF('Chp 3 - Condition Assessment'!N81=0, " ", 'Chp 3 - Condition Assessment'!N81)</f>
        <v>1GB6G5BGXD1174658</v>
      </c>
      <c r="F82" s="146">
        <f ca="1">IF('Chp 3 - Condition Assessment'!O81=0, " ", 'Chp 3 - Condition Assessment'!O81)</f>
        <v>11</v>
      </c>
      <c r="G82" s="148">
        <f>IF('Chp 3 - Condition Assessment'!P81=0, " ", 'Chp 3 - Condition Assessment'!P81)</f>
        <v>54775</v>
      </c>
      <c r="H82" s="195">
        <f>IF('Chp 3 - Condition Assessment'!Q81=0, " ", 'Chp 3 - Condition Assessment'!Q81)</f>
        <v>150000</v>
      </c>
      <c r="I82" s="146">
        <f>IF('Chp 3 - Condition Assessment'!R81=0, " ", 'Chp 3 - Condition Assessment'!R81)</f>
        <v>10</v>
      </c>
      <c r="J82" s="146" t="str">
        <f ca="1">IF('Chp 3 - Condition Assessment'!S81=0, " ", 'Chp 3 - Condition Assessment'!S81)</f>
        <v>Yes</v>
      </c>
    </row>
    <row r="83" spans="1:10" ht="42.75" thickBot="1" x14ac:dyDescent="0.4">
      <c r="A83" s="180" t="str">
        <f>IF('Chp 3 - Condition Assessment'!J82=0, " ", 'Chp 3 - Condition Assessment'!J82)</f>
        <v>RevenueVehicles</v>
      </c>
      <c r="B83" s="180" t="str">
        <f>IF('Chp 3 - Condition Assessment'!K82=0, " ", 'Chp 3 - Condition Assessment'!K82)</f>
        <v>CU - Cutaway Bus</v>
      </c>
      <c r="C83" s="180" t="str">
        <f>IF('Chp 3 - Condition Assessment'!L82=0, " ", 'Chp 3 - Condition Assessment'!L82)</f>
        <v>#175 Cutaway Bus</v>
      </c>
      <c r="D83" s="180">
        <f>IF('Chp 3 - Condition Assessment'!M82=0, " ", 'Chp 3 - Condition Assessment'!M82)</f>
        <v>1</v>
      </c>
      <c r="E83" s="194" t="str">
        <f>IF('Chp 3 - Condition Assessment'!N82=0, " ", 'Chp 3 - Condition Assessment'!N82)</f>
        <v>1GB6G5BG5D1187012</v>
      </c>
      <c r="F83" s="146">
        <f ca="1">IF('Chp 3 - Condition Assessment'!O82=0, " ", 'Chp 3 - Condition Assessment'!O82)</f>
        <v>11</v>
      </c>
      <c r="G83" s="148">
        <f>IF('Chp 3 - Condition Assessment'!P82=0, " ", 'Chp 3 - Condition Assessment'!P82)</f>
        <v>50300</v>
      </c>
      <c r="H83" s="195">
        <f>IF('Chp 3 - Condition Assessment'!Q82=0, " ", 'Chp 3 - Condition Assessment'!Q82)</f>
        <v>150000</v>
      </c>
      <c r="I83" s="146">
        <f>IF('Chp 3 - Condition Assessment'!R82=0, " ", 'Chp 3 - Condition Assessment'!R82)</f>
        <v>10</v>
      </c>
      <c r="J83" s="146" t="str">
        <f ca="1">IF('Chp 3 - Condition Assessment'!S82=0, " ", 'Chp 3 - Condition Assessment'!S82)</f>
        <v>Yes</v>
      </c>
    </row>
    <row r="84" spans="1:10" ht="42.75" thickBot="1" x14ac:dyDescent="0.4">
      <c r="A84" s="180" t="str">
        <f>IF('Chp 3 - Condition Assessment'!J83=0, " ", 'Chp 3 - Condition Assessment'!J83)</f>
        <v>RevenueVehicles</v>
      </c>
      <c r="B84" s="180" t="str">
        <f>IF('Chp 3 - Condition Assessment'!K83=0, " ", 'Chp 3 - Condition Assessment'!K83)</f>
        <v>CU - Cutaway Bus</v>
      </c>
      <c r="C84" s="180" t="str">
        <f>IF('Chp 3 - Condition Assessment'!L83=0, " ", 'Chp 3 - Condition Assessment'!L83)</f>
        <v>#176 Cutaway Bus</v>
      </c>
      <c r="D84" s="180">
        <f>IF('Chp 3 - Condition Assessment'!M83=0, " ", 'Chp 3 - Condition Assessment'!M83)</f>
        <v>1</v>
      </c>
      <c r="E84" s="194" t="str">
        <f>IF('Chp 3 - Condition Assessment'!N83=0, " ", 'Chp 3 - Condition Assessment'!N83)</f>
        <v>1GB6G5BG3D1187249</v>
      </c>
      <c r="F84" s="146">
        <f ca="1">IF('Chp 3 - Condition Assessment'!O83=0, " ", 'Chp 3 - Condition Assessment'!O83)</f>
        <v>11</v>
      </c>
      <c r="G84" s="148">
        <f>IF('Chp 3 - Condition Assessment'!P83=0, " ", 'Chp 3 - Condition Assessment'!P83)</f>
        <v>17309</v>
      </c>
      <c r="H84" s="195">
        <f>IF('Chp 3 - Condition Assessment'!Q83=0, " ", 'Chp 3 - Condition Assessment'!Q83)</f>
        <v>150000</v>
      </c>
      <c r="I84" s="146">
        <f>IF('Chp 3 - Condition Assessment'!R83=0, " ", 'Chp 3 - Condition Assessment'!R83)</f>
        <v>10</v>
      </c>
      <c r="J84" s="146" t="str">
        <f ca="1">IF('Chp 3 - Condition Assessment'!S83=0, " ", 'Chp 3 - Condition Assessment'!S83)</f>
        <v>Yes</v>
      </c>
    </row>
    <row r="85" spans="1:10" ht="42.75" thickBot="1" x14ac:dyDescent="0.4">
      <c r="A85" s="180" t="str">
        <f>IF('Chp 3 - Condition Assessment'!J84=0, " ", 'Chp 3 - Condition Assessment'!J84)</f>
        <v>RevenueVehicles</v>
      </c>
      <c r="B85" s="180" t="str">
        <f>IF('Chp 3 - Condition Assessment'!K84=0, " ", 'Chp 3 - Condition Assessment'!K84)</f>
        <v>CU - Cutaway Bus</v>
      </c>
      <c r="C85" s="180" t="str">
        <f>IF('Chp 3 - Condition Assessment'!L84=0, " ", 'Chp 3 - Condition Assessment'!L84)</f>
        <v>#177 Cutaway Bus</v>
      </c>
      <c r="D85" s="180">
        <f>IF('Chp 3 - Condition Assessment'!M84=0, " ", 'Chp 3 - Condition Assessment'!M84)</f>
        <v>1</v>
      </c>
      <c r="E85" s="194" t="str">
        <f>IF('Chp 3 - Condition Assessment'!N84=0, " ", 'Chp 3 - Condition Assessment'!N84)</f>
        <v>1GB6G5BG6D1186418</v>
      </c>
      <c r="F85" s="146">
        <f ca="1">IF('Chp 3 - Condition Assessment'!O84=0, " ", 'Chp 3 - Condition Assessment'!O84)</f>
        <v>11</v>
      </c>
      <c r="G85" s="148">
        <f>IF('Chp 3 - Condition Assessment'!P84=0, " ", 'Chp 3 - Condition Assessment'!P84)</f>
        <v>9203</v>
      </c>
      <c r="H85" s="195">
        <f>IF('Chp 3 - Condition Assessment'!Q84=0, " ", 'Chp 3 - Condition Assessment'!Q84)</f>
        <v>150000</v>
      </c>
      <c r="I85" s="146">
        <f>IF('Chp 3 - Condition Assessment'!R84=0, " ", 'Chp 3 - Condition Assessment'!R84)</f>
        <v>10</v>
      </c>
      <c r="J85" s="146" t="str">
        <f ca="1">IF('Chp 3 - Condition Assessment'!S84=0, " ", 'Chp 3 - Condition Assessment'!S84)</f>
        <v>Yes</v>
      </c>
    </row>
    <row r="86" spans="1:10" ht="42.75" thickBot="1" x14ac:dyDescent="0.4">
      <c r="A86" s="180" t="str">
        <f>IF('Chp 3 - Condition Assessment'!J85=0, " ", 'Chp 3 - Condition Assessment'!J85)</f>
        <v>RevenueVehicles</v>
      </c>
      <c r="B86" s="180" t="str">
        <f>IF('Chp 3 - Condition Assessment'!K85=0, " ", 'Chp 3 - Condition Assessment'!K85)</f>
        <v>CU - Cutaway Bus</v>
      </c>
      <c r="C86" s="180" t="str">
        <f>IF('Chp 3 - Condition Assessment'!L85=0, " ", 'Chp 3 - Condition Assessment'!L85)</f>
        <v>#178 Cutaway Bus</v>
      </c>
      <c r="D86" s="180">
        <f>IF('Chp 3 - Condition Assessment'!M85=0, " ", 'Chp 3 - Condition Assessment'!M85)</f>
        <v>1</v>
      </c>
      <c r="E86" s="194" t="str">
        <f>IF('Chp 3 - Condition Assessment'!N85=0, " ", 'Chp 3 - Condition Assessment'!N85)</f>
        <v>1GB6G5BG3D1187428</v>
      </c>
      <c r="F86" s="146">
        <f ca="1">IF('Chp 3 - Condition Assessment'!O85=0, " ", 'Chp 3 - Condition Assessment'!O85)</f>
        <v>11</v>
      </c>
      <c r="G86" s="148">
        <f>IF('Chp 3 - Condition Assessment'!P85=0, " ", 'Chp 3 - Condition Assessment'!P85)</f>
        <v>113980</v>
      </c>
      <c r="H86" s="195">
        <f>IF('Chp 3 - Condition Assessment'!Q85=0, " ", 'Chp 3 - Condition Assessment'!Q85)</f>
        <v>150000</v>
      </c>
      <c r="I86" s="146">
        <f>IF('Chp 3 - Condition Assessment'!R85=0, " ", 'Chp 3 - Condition Assessment'!R85)</f>
        <v>8</v>
      </c>
      <c r="J86" s="146" t="str">
        <f ca="1">IF('Chp 3 - Condition Assessment'!S85=0, " ", 'Chp 3 - Condition Assessment'!S85)</f>
        <v>Yes</v>
      </c>
    </row>
    <row r="87" spans="1:10" ht="42.75" thickBot="1" x14ac:dyDescent="0.4">
      <c r="A87" s="180" t="str">
        <f>IF('Chp 3 - Condition Assessment'!J86=0, " ", 'Chp 3 - Condition Assessment'!J86)</f>
        <v>RevenueVehicles</v>
      </c>
      <c r="B87" s="180" t="str">
        <f>IF('Chp 3 - Condition Assessment'!K86=0, " ", 'Chp 3 - Condition Assessment'!K86)</f>
        <v>CU - Cutaway Bus</v>
      </c>
      <c r="C87" s="180" t="str">
        <f>IF('Chp 3 - Condition Assessment'!L86=0, " ", 'Chp 3 - Condition Assessment'!L86)</f>
        <v>#179 Cutaway Bus</v>
      </c>
      <c r="D87" s="180">
        <f>IF('Chp 3 - Condition Assessment'!M86=0, " ", 'Chp 3 - Condition Assessment'!M86)</f>
        <v>1</v>
      </c>
      <c r="E87" s="194" t="str">
        <f>IF('Chp 3 - Condition Assessment'!N86=0, " ", 'Chp 3 - Condition Assessment'!N86)</f>
        <v>1GB6G5BG6D1186838</v>
      </c>
      <c r="F87" s="146">
        <f ca="1">IF('Chp 3 - Condition Assessment'!O86=0, " ", 'Chp 3 - Condition Assessment'!O86)</f>
        <v>11</v>
      </c>
      <c r="G87" s="148">
        <f>IF('Chp 3 - Condition Assessment'!P86=0, " ", 'Chp 3 - Condition Assessment'!P86)</f>
        <v>38849</v>
      </c>
      <c r="H87" s="195">
        <f>IF('Chp 3 - Condition Assessment'!Q86=0, " ", 'Chp 3 - Condition Assessment'!Q86)</f>
        <v>150000</v>
      </c>
      <c r="I87" s="146">
        <f>IF('Chp 3 - Condition Assessment'!R86=0, " ", 'Chp 3 - Condition Assessment'!R86)</f>
        <v>8</v>
      </c>
      <c r="J87" s="146" t="str">
        <f ca="1">IF('Chp 3 - Condition Assessment'!S86=0, " ", 'Chp 3 - Condition Assessment'!S86)</f>
        <v>Yes</v>
      </c>
    </row>
    <row r="88" spans="1:10" ht="42.75" thickBot="1" x14ac:dyDescent="0.4">
      <c r="A88" s="180" t="str">
        <f>IF('Chp 3 - Condition Assessment'!J87=0, " ", 'Chp 3 - Condition Assessment'!J87)</f>
        <v>RevenueVehicles</v>
      </c>
      <c r="B88" s="180" t="str">
        <f>IF('Chp 3 - Condition Assessment'!K87=0, " ", 'Chp 3 - Condition Assessment'!K87)</f>
        <v>CU - Cutaway Bus</v>
      </c>
      <c r="C88" s="180" t="str">
        <f>IF('Chp 3 - Condition Assessment'!L87=0, " ", 'Chp 3 - Condition Assessment'!L87)</f>
        <v>#180 Cutaway Bus</v>
      </c>
      <c r="D88" s="180">
        <f>IF('Chp 3 - Condition Assessment'!M87=0, " ", 'Chp 3 - Condition Assessment'!M87)</f>
        <v>1</v>
      </c>
      <c r="E88" s="194" t="str">
        <f>IF('Chp 3 - Condition Assessment'!N87=0, " ", 'Chp 3 - Condition Assessment'!N87)</f>
        <v>1GB6G5BG1D1187377</v>
      </c>
      <c r="F88" s="146">
        <f ca="1">IF('Chp 3 - Condition Assessment'!O87=0, " ", 'Chp 3 - Condition Assessment'!O87)</f>
        <v>11</v>
      </c>
      <c r="G88" s="148">
        <f>IF('Chp 3 - Condition Assessment'!P87=0, " ", 'Chp 3 - Condition Assessment'!P87)</f>
        <v>46783</v>
      </c>
      <c r="H88" s="195">
        <f>IF('Chp 3 - Condition Assessment'!Q87=0, " ", 'Chp 3 - Condition Assessment'!Q87)</f>
        <v>150000</v>
      </c>
      <c r="I88" s="146">
        <f>IF('Chp 3 - Condition Assessment'!R87=0, " ", 'Chp 3 - Condition Assessment'!R87)</f>
        <v>8</v>
      </c>
      <c r="J88" s="146" t="str">
        <f ca="1">IF('Chp 3 - Condition Assessment'!S87=0, " ", 'Chp 3 - Condition Assessment'!S87)</f>
        <v>Yes</v>
      </c>
    </row>
    <row r="89" spans="1:10" ht="42.75" thickBot="1" x14ac:dyDescent="0.4">
      <c r="A89" s="180" t="str">
        <f>IF('Chp 3 - Condition Assessment'!J88=0, " ", 'Chp 3 - Condition Assessment'!J88)</f>
        <v>RevenueVehicles</v>
      </c>
      <c r="B89" s="180" t="str">
        <f>IF('Chp 3 - Condition Assessment'!K88=0, " ", 'Chp 3 - Condition Assessment'!K88)</f>
        <v>CU - Cutaway Bus</v>
      </c>
      <c r="C89" s="180" t="str">
        <f>IF('Chp 3 - Condition Assessment'!L88=0, " ", 'Chp 3 - Condition Assessment'!L88)</f>
        <v>#181 Cutaway Bus</v>
      </c>
      <c r="D89" s="180">
        <f>IF('Chp 3 - Condition Assessment'!M88=0, " ", 'Chp 3 - Condition Assessment'!M88)</f>
        <v>1</v>
      </c>
      <c r="E89" s="194" t="str">
        <f>IF('Chp 3 - Condition Assessment'!N88=0, " ", 'Chp 3 - Condition Assessment'!N88)</f>
        <v>1GB6G5BGXD1187748</v>
      </c>
      <c r="F89" s="146">
        <f ca="1">IF('Chp 3 - Condition Assessment'!O88=0, " ", 'Chp 3 - Condition Assessment'!O88)</f>
        <v>11</v>
      </c>
      <c r="G89" s="148">
        <f>IF('Chp 3 - Condition Assessment'!P88=0, " ", 'Chp 3 - Condition Assessment'!P88)</f>
        <v>46899</v>
      </c>
      <c r="H89" s="195">
        <f>IF('Chp 3 - Condition Assessment'!Q88=0, " ", 'Chp 3 - Condition Assessment'!Q88)</f>
        <v>150000</v>
      </c>
      <c r="I89" s="146">
        <f>IF('Chp 3 - Condition Assessment'!R88=0, " ", 'Chp 3 - Condition Assessment'!R88)</f>
        <v>8</v>
      </c>
      <c r="J89" s="146" t="str">
        <f ca="1">IF('Chp 3 - Condition Assessment'!S88=0, " ", 'Chp 3 - Condition Assessment'!S88)</f>
        <v>Yes</v>
      </c>
    </row>
    <row r="90" spans="1:10" ht="42.75" thickBot="1" x14ac:dyDescent="0.4">
      <c r="A90" s="180" t="str">
        <f>IF('Chp 3 - Condition Assessment'!J89=0, " ", 'Chp 3 - Condition Assessment'!J89)</f>
        <v>RevenueVehicles</v>
      </c>
      <c r="B90" s="180" t="str">
        <f>IF('Chp 3 - Condition Assessment'!K89=0, " ", 'Chp 3 - Condition Assessment'!K89)</f>
        <v>CU - Cutaway Bus</v>
      </c>
      <c r="C90" s="180" t="str">
        <f>IF('Chp 3 - Condition Assessment'!L89=0, " ", 'Chp 3 - Condition Assessment'!L89)</f>
        <v>#182 Cutaway Bus</v>
      </c>
      <c r="D90" s="180">
        <f>IF('Chp 3 - Condition Assessment'!M89=0, " ", 'Chp 3 - Condition Assessment'!M89)</f>
        <v>1</v>
      </c>
      <c r="E90" s="194" t="str">
        <f>IF('Chp 3 - Condition Assessment'!N89=0, " ", 'Chp 3 - Condition Assessment'!N89)</f>
        <v>1GB6G5BG8E1109115</v>
      </c>
      <c r="F90" s="146">
        <f ca="1">IF('Chp 3 - Condition Assessment'!O89=0, " ", 'Chp 3 - Condition Assessment'!O89)</f>
        <v>11</v>
      </c>
      <c r="G90" s="148">
        <f>IF('Chp 3 - Condition Assessment'!P89=0, " ", 'Chp 3 - Condition Assessment'!P89)</f>
        <v>54597</v>
      </c>
      <c r="H90" s="195">
        <f>IF('Chp 3 - Condition Assessment'!Q89=0, " ", 'Chp 3 - Condition Assessment'!Q89)</f>
        <v>150000</v>
      </c>
      <c r="I90" s="146">
        <f>IF('Chp 3 - Condition Assessment'!R89=0, " ", 'Chp 3 - Condition Assessment'!R89)</f>
        <v>8</v>
      </c>
      <c r="J90" s="146" t="str">
        <f ca="1">IF('Chp 3 - Condition Assessment'!S89=0, " ", 'Chp 3 - Condition Assessment'!S89)</f>
        <v>Yes</v>
      </c>
    </row>
    <row r="91" spans="1:10" ht="42.75" thickBot="1" x14ac:dyDescent="0.4">
      <c r="A91" s="180" t="str">
        <f>IF('Chp 3 - Condition Assessment'!J90=0, " ", 'Chp 3 - Condition Assessment'!J90)</f>
        <v>RevenueVehicles</v>
      </c>
      <c r="B91" s="180" t="str">
        <f>IF('Chp 3 - Condition Assessment'!K90=0, " ", 'Chp 3 - Condition Assessment'!K90)</f>
        <v>CU - Cutaway Bus</v>
      </c>
      <c r="C91" s="180" t="str">
        <f>IF('Chp 3 - Condition Assessment'!L90=0, " ", 'Chp 3 - Condition Assessment'!L90)</f>
        <v>#183 Cutaway Bus</v>
      </c>
      <c r="D91" s="180">
        <f>IF('Chp 3 - Condition Assessment'!M90=0, " ", 'Chp 3 - Condition Assessment'!M90)</f>
        <v>1</v>
      </c>
      <c r="E91" s="194" t="str">
        <f>IF('Chp 3 - Condition Assessment'!N90=0, " ", 'Chp 3 - Condition Assessment'!N90)</f>
        <v>1GB6G5BG1E1107982</v>
      </c>
      <c r="F91" s="146">
        <f ca="1">IF('Chp 3 - Condition Assessment'!O90=0, " ", 'Chp 3 - Condition Assessment'!O90)</f>
        <v>11</v>
      </c>
      <c r="G91" s="148">
        <f>IF('Chp 3 - Condition Assessment'!P90=0, " ", 'Chp 3 - Condition Assessment'!P90)</f>
        <v>49324</v>
      </c>
      <c r="H91" s="195">
        <f>IF('Chp 3 - Condition Assessment'!Q90=0, " ", 'Chp 3 - Condition Assessment'!Q90)</f>
        <v>150000</v>
      </c>
      <c r="I91" s="146">
        <f>IF('Chp 3 - Condition Assessment'!R90=0, " ", 'Chp 3 - Condition Assessment'!R90)</f>
        <v>8</v>
      </c>
      <c r="J91" s="146" t="str">
        <f ca="1">IF('Chp 3 - Condition Assessment'!S90=0, " ", 'Chp 3 - Condition Assessment'!S90)</f>
        <v>Yes</v>
      </c>
    </row>
    <row r="92" spans="1:10" ht="21.75" thickBot="1" x14ac:dyDescent="0.4">
      <c r="A92" s="180" t="str">
        <f>IF('Chp 3 - Condition Assessment'!J91=0, " ", 'Chp 3 - Condition Assessment'!J91)</f>
        <v>RevenueVehicles</v>
      </c>
      <c r="B92" s="180" t="str">
        <f>IF('Chp 3 - Condition Assessment'!K91=0, " ", 'Chp 3 - Condition Assessment'!K91)</f>
        <v>CU - Cutaway Bus</v>
      </c>
      <c r="C92" s="180" t="str">
        <f>IF('Chp 3 - Condition Assessment'!L91=0, " ", 'Chp 3 - Condition Assessment'!L91)</f>
        <v>#200 Cutaway Bus</v>
      </c>
      <c r="D92" s="180">
        <f>IF('Chp 3 - Condition Assessment'!M91=0, " ", 'Chp 3 - Condition Assessment'!M91)</f>
        <v>1</v>
      </c>
      <c r="E92" s="194" t="str">
        <f>IF('Chp 3 - Condition Assessment'!N91=0, " ", 'Chp 3 - Condition Assessment'!N91)</f>
        <v>1FDFE4FS2GDC43366</v>
      </c>
      <c r="F92" s="146">
        <f ca="1">IF('Chp 3 - Condition Assessment'!O91=0, " ", 'Chp 3 - Condition Assessment'!O91)</f>
        <v>7</v>
      </c>
      <c r="G92" s="148">
        <f>IF('Chp 3 - Condition Assessment'!P91=0, " ", 'Chp 3 - Condition Assessment'!P91)</f>
        <v>3932</v>
      </c>
      <c r="H92" s="195">
        <f>IF('Chp 3 - Condition Assessment'!Q91=0, " ", 'Chp 3 - Condition Assessment'!Q91)</f>
        <v>175000</v>
      </c>
      <c r="I92" s="146">
        <f>IF('Chp 3 - Condition Assessment'!R91=0, " ", 'Chp 3 - Condition Assessment'!R91)</f>
        <v>8</v>
      </c>
      <c r="J92" s="146" t="str">
        <f ca="1">IF('Chp 3 - Condition Assessment'!S91=0, " ", 'Chp 3 - Condition Assessment'!S91)</f>
        <v>No</v>
      </c>
    </row>
    <row r="93" spans="1:10" ht="21.75" thickBot="1" x14ac:dyDescent="0.4">
      <c r="A93" s="180" t="str">
        <f>IF('Chp 3 - Condition Assessment'!J92=0, " ", 'Chp 3 - Condition Assessment'!J92)</f>
        <v>RevenueVehicles</v>
      </c>
      <c r="B93" s="180" t="str">
        <f>IF('Chp 3 - Condition Assessment'!K92=0, " ", 'Chp 3 - Condition Assessment'!K92)</f>
        <v>CU - Cutaway Bus</v>
      </c>
      <c r="C93" s="180" t="str">
        <f>IF('Chp 3 - Condition Assessment'!L92=0, " ", 'Chp 3 - Condition Assessment'!L92)</f>
        <v>#201 Cutaway Bus</v>
      </c>
      <c r="D93" s="180">
        <f>IF('Chp 3 - Condition Assessment'!M92=0, " ", 'Chp 3 - Condition Assessment'!M92)</f>
        <v>1</v>
      </c>
      <c r="E93" s="194" t="str">
        <f>IF('Chp 3 - Condition Assessment'!N92=0, " ", 'Chp 3 - Condition Assessment'!N92)</f>
        <v>1FDFE4FS4GDC43367</v>
      </c>
      <c r="F93" s="146">
        <f ca="1">IF('Chp 3 - Condition Assessment'!O92=0, " ", 'Chp 3 - Condition Assessment'!O92)</f>
        <v>7</v>
      </c>
      <c r="G93" s="148">
        <f>IF('Chp 3 - Condition Assessment'!P92=0, " ", 'Chp 3 - Condition Assessment'!P92)</f>
        <v>4718</v>
      </c>
      <c r="H93" s="195">
        <f>IF('Chp 3 - Condition Assessment'!Q92=0, " ", 'Chp 3 - Condition Assessment'!Q92)</f>
        <v>175000</v>
      </c>
      <c r="I93" s="146">
        <f>IF('Chp 3 - Condition Assessment'!R92=0, " ", 'Chp 3 - Condition Assessment'!R92)</f>
        <v>8</v>
      </c>
      <c r="J93" s="146" t="str">
        <f ca="1">IF('Chp 3 - Condition Assessment'!S92=0, " ", 'Chp 3 - Condition Assessment'!S92)</f>
        <v>No</v>
      </c>
    </row>
    <row r="94" spans="1:10" ht="42.75" thickBot="1" x14ac:dyDescent="0.4">
      <c r="A94" s="180" t="str">
        <f>IF('Chp 3 - Condition Assessment'!J93=0, " ", 'Chp 3 - Condition Assessment'!J93)</f>
        <v>RevenueVehicles</v>
      </c>
      <c r="B94" s="180" t="str">
        <f>IF('Chp 3 - Condition Assessment'!K93=0, " ", 'Chp 3 - Condition Assessment'!K93)</f>
        <v>Custom 1-Sedan</v>
      </c>
      <c r="C94" s="180" t="str">
        <f>IF('Chp 3 - Condition Assessment'!L93=0, " ", 'Chp 3 - Condition Assessment'!L93)</f>
        <v>#209 Electric Sedan</v>
      </c>
      <c r="D94" s="180">
        <f>IF('Chp 3 - Condition Assessment'!M93=0, " ", 'Chp 3 - Condition Assessment'!M93)</f>
        <v>1</v>
      </c>
      <c r="E94" s="194" t="str">
        <f>IF('Chp 3 - Condition Assessment'!N93=0, " ", 'Chp 3 - Condition Assessment'!N93)</f>
        <v>1G1FY6SO4K4104790</v>
      </c>
      <c r="F94" s="146">
        <f ca="1">IF('Chp 3 - Condition Assessment'!O93=0, " ", 'Chp 3 - Condition Assessment'!O93)</f>
        <v>6</v>
      </c>
      <c r="G94" s="148">
        <f>IF('Chp 3 - Condition Assessment'!P93=0, " ", 'Chp 3 - Condition Assessment'!P93)</f>
        <v>1433</v>
      </c>
      <c r="H94" s="195">
        <f>IF('Chp 3 - Condition Assessment'!Q93=0, " ", 'Chp 3 - Condition Assessment'!Q93)</f>
        <v>40000</v>
      </c>
      <c r="I94" s="146">
        <f>IF('Chp 3 - Condition Assessment'!R93=0, " ", 'Chp 3 - Condition Assessment'!R93)</f>
        <v>8</v>
      </c>
      <c r="J94" s="146" t="str">
        <f ca="1">IF('Chp 3 - Condition Assessment'!S93=0, " ", 'Chp 3 - Condition Assessment'!S93)</f>
        <v>No</v>
      </c>
    </row>
    <row r="95" spans="1:10" ht="42.75" thickBot="1" x14ac:dyDescent="0.4">
      <c r="A95" s="180" t="str">
        <f>IF('Chp 3 - Condition Assessment'!J94=0, " ", 'Chp 3 - Condition Assessment'!J94)</f>
        <v>RevenueVehicles</v>
      </c>
      <c r="B95" s="180" t="str">
        <f>IF('Chp 3 - Condition Assessment'!K94=0, " ", 'Chp 3 - Condition Assessment'!K94)</f>
        <v>Custom 1-Sedan</v>
      </c>
      <c r="C95" s="180" t="str">
        <f>IF('Chp 3 - Condition Assessment'!L94=0, " ", 'Chp 3 - Condition Assessment'!L94)</f>
        <v>#210 Electric Sedan</v>
      </c>
      <c r="D95" s="180">
        <f>IF('Chp 3 - Condition Assessment'!M94=0, " ", 'Chp 3 - Condition Assessment'!M94)</f>
        <v>1</v>
      </c>
      <c r="E95" s="194" t="str">
        <f>IF('Chp 3 - Condition Assessment'!N94=0, " ", 'Chp 3 - Condition Assessment'!N94)</f>
        <v>1G1FY6SO9K4107488</v>
      </c>
      <c r="F95" s="146">
        <f ca="1">IF('Chp 3 - Condition Assessment'!O94=0, " ", 'Chp 3 - Condition Assessment'!O94)</f>
        <v>6</v>
      </c>
      <c r="G95" s="148">
        <f>IF('Chp 3 - Condition Assessment'!P94=0, " ", 'Chp 3 - Condition Assessment'!P94)</f>
        <v>1460</v>
      </c>
      <c r="H95" s="195">
        <f>IF('Chp 3 - Condition Assessment'!Q94=0, " ", 'Chp 3 - Condition Assessment'!Q94)</f>
        <v>40000</v>
      </c>
      <c r="I95" s="146">
        <f>IF('Chp 3 - Condition Assessment'!R94=0, " ", 'Chp 3 - Condition Assessment'!R94)</f>
        <v>8</v>
      </c>
      <c r="J95" s="146" t="str">
        <f ca="1">IF('Chp 3 - Condition Assessment'!S94=0, " ", 'Chp 3 - Condition Assessment'!S94)</f>
        <v>No</v>
      </c>
    </row>
    <row r="96" spans="1:10" ht="42.75" thickBot="1" x14ac:dyDescent="0.4">
      <c r="A96" s="180" t="str">
        <f>IF('Chp 3 - Condition Assessment'!J95=0, " ", 'Chp 3 - Condition Assessment'!J95)</f>
        <v>RevenueVehicles</v>
      </c>
      <c r="B96" s="180" t="str">
        <f>IF('Chp 3 - Condition Assessment'!K95=0, " ", 'Chp 3 - Condition Assessment'!K95)</f>
        <v>Custom 1-Sedan</v>
      </c>
      <c r="C96" s="180" t="str">
        <f>IF('Chp 3 - Condition Assessment'!L95=0, " ", 'Chp 3 - Condition Assessment'!L95)</f>
        <v>#211 Electric Sedan</v>
      </c>
      <c r="D96" s="180">
        <f>IF('Chp 3 - Condition Assessment'!M95=0, " ", 'Chp 3 - Condition Assessment'!M95)</f>
        <v>1</v>
      </c>
      <c r="E96" s="194" t="str">
        <f>IF('Chp 3 - Condition Assessment'!N95=0, " ", 'Chp 3 - Condition Assessment'!N95)</f>
        <v>1G1FY6SO9K4110665</v>
      </c>
      <c r="F96" s="146">
        <f ca="1">IF('Chp 3 - Condition Assessment'!O95=0, " ", 'Chp 3 - Condition Assessment'!O95)</f>
        <v>6</v>
      </c>
      <c r="G96" s="148">
        <f>IF('Chp 3 - Condition Assessment'!P95=0, " ", 'Chp 3 - Condition Assessment'!P95)</f>
        <v>276</v>
      </c>
      <c r="H96" s="195">
        <f>IF('Chp 3 - Condition Assessment'!Q95=0, " ", 'Chp 3 - Condition Assessment'!Q95)</f>
        <v>40000</v>
      </c>
      <c r="I96" s="146">
        <f>IF('Chp 3 - Condition Assessment'!R95=0, " ", 'Chp 3 - Condition Assessment'!R95)</f>
        <v>8</v>
      </c>
      <c r="J96" s="146" t="str">
        <f ca="1">IF('Chp 3 - Condition Assessment'!S95=0, " ", 'Chp 3 - Condition Assessment'!S95)</f>
        <v>No</v>
      </c>
    </row>
    <row r="97" spans="1:10" ht="42.75" thickBot="1" x14ac:dyDescent="0.4">
      <c r="A97" s="180" t="str">
        <f>IF('Chp 3 - Condition Assessment'!J96=0, " ", 'Chp 3 - Condition Assessment'!J96)</f>
        <v>RevenueVehicles</v>
      </c>
      <c r="B97" s="180" t="str">
        <f>IF('Chp 3 - Condition Assessment'!K96=0, " ", 'Chp 3 - Condition Assessment'!K96)</f>
        <v>Custom 1-Sedan</v>
      </c>
      <c r="C97" s="180" t="str">
        <f>IF('Chp 3 - Condition Assessment'!L96=0, " ", 'Chp 3 - Condition Assessment'!L96)</f>
        <v>#212 Electric Sedan</v>
      </c>
      <c r="D97" s="180">
        <f>IF('Chp 3 - Condition Assessment'!M96=0, " ", 'Chp 3 - Condition Assessment'!M96)</f>
        <v>1</v>
      </c>
      <c r="E97" s="194" t="str">
        <f>IF('Chp 3 - Condition Assessment'!N96=0, " ", 'Chp 3 - Condition Assessment'!N96)</f>
        <v>1G1FY6SO9K4111055</v>
      </c>
      <c r="F97" s="146">
        <f ca="1">IF('Chp 3 - Condition Assessment'!O96=0, " ", 'Chp 3 - Condition Assessment'!O96)</f>
        <v>6</v>
      </c>
      <c r="G97" s="148">
        <f>IF('Chp 3 - Condition Assessment'!P96=0, " ", 'Chp 3 - Condition Assessment'!P96)</f>
        <v>934</v>
      </c>
      <c r="H97" s="195">
        <f>IF('Chp 3 - Condition Assessment'!Q96=0, " ", 'Chp 3 - Condition Assessment'!Q96)</f>
        <v>40000</v>
      </c>
      <c r="I97" s="146">
        <f>IF('Chp 3 - Condition Assessment'!R96=0, " ", 'Chp 3 - Condition Assessment'!R96)</f>
        <v>8</v>
      </c>
      <c r="J97" s="146" t="str">
        <f ca="1">IF('Chp 3 - Condition Assessment'!S96=0, " ", 'Chp 3 - Condition Assessment'!S96)</f>
        <v>No</v>
      </c>
    </row>
    <row r="98" spans="1:10" ht="42.75" thickBot="1" x14ac:dyDescent="0.4">
      <c r="A98" s="180" t="str">
        <f>IF('Chp 3 - Condition Assessment'!J97=0, " ", 'Chp 3 - Condition Assessment'!J97)</f>
        <v>RevenueVehicles</v>
      </c>
      <c r="B98" s="180" t="str">
        <f>IF('Chp 3 - Condition Assessment'!K97=0, " ", 'Chp 3 - Condition Assessment'!K97)</f>
        <v>Custom 1-Sedan</v>
      </c>
      <c r="C98" s="180" t="str">
        <f>IF('Chp 3 - Condition Assessment'!L97=0, " ", 'Chp 3 - Condition Assessment'!L97)</f>
        <v>#213 Electric Sedan</v>
      </c>
      <c r="D98" s="180">
        <f>IF('Chp 3 - Condition Assessment'!M97=0, " ", 'Chp 3 - Condition Assessment'!M97)</f>
        <v>1</v>
      </c>
      <c r="E98" s="194" t="str">
        <f>IF('Chp 3 - Condition Assessment'!N97=0, " ", 'Chp 3 - Condition Assessment'!N97)</f>
        <v>1G1FY6SO0K4108884</v>
      </c>
      <c r="F98" s="146">
        <f ca="1">IF('Chp 3 - Condition Assessment'!O97=0, " ", 'Chp 3 - Condition Assessment'!O97)</f>
        <v>6</v>
      </c>
      <c r="G98" s="148">
        <f>IF('Chp 3 - Condition Assessment'!P97=0, " ", 'Chp 3 - Condition Assessment'!P97)</f>
        <v>24</v>
      </c>
      <c r="H98" s="195">
        <f>IF('Chp 3 - Condition Assessment'!Q97=0, " ", 'Chp 3 - Condition Assessment'!Q97)</f>
        <v>40000</v>
      </c>
      <c r="I98" s="146">
        <f>IF('Chp 3 - Condition Assessment'!R97=0, " ", 'Chp 3 - Condition Assessment'!R97)</f>
        <v>8</v>
      </c>
      <c r="J98" s="146" t="str">
        <f ca="1">IF('Chp 3 - Condition Assessment'!S97=0, " ", 'Chp 3 - Condition Assessment'!S97)</f>
        <v>No</v>
      </c>
    </row>
    <row r="99" spans="1:10" ht="42.75" thickBot="1" x14ac:dyDescent="0.4">
      <c r="A99" s="180" t="str">
        <f>IF('Chp 3 - Condition Assessment'!J98=0, " ", 'Chp 3 - Condition Assessment'!J98)</f>
        <v>RevenueVehicles</v>
      </c>
      <c r="B99" s="180" t="str">
        <f>IF('Chp 3 - Condition Assessment'!K98=0, " ", 'Chp 3 - Condition Assessment'!K98)</f>
        <v>Custom 1-Sedan</v>
      </c>
      <c r="C99" s="180" t="str">
        <f>IF('Chp 3 - Condition Assessment'!L98=0, " ", 'Chp 3 - Condition Assessment'!L98)</f>
        <v>#214 Electric Sedan</v>
      </c>
      <c r="D99" s="180">
        <f>IF('Chp 3 - Condition Assessment'!M98=0, " ", 'Chp 3 - Condition Assessment'!M98)</f>
        <v>1</v>
      </c>
      <c r="E99" s="194" t="str">
        <f>IF('Chp 3 - Condition Assessment'!N98=0, " ", 'Chp 3 - Condition Assessment'!N98)</f>
        <v>1G1FY6SO3K4116008</v>
      </c>
      <c r="F99" s="146">
        <f ca="1">IF('Chp 3 - Condition Assessment'!O98=0, " ", 'Chp 3 - Condition Assessment'!O98)</f>
        <v>5</v>
      </c>
      <c r="G99" s="148">
        <f>IF('Chp 3 - Condition Assessment'!P98=0, " ", 'Chp 3 - Condition Assessment'!P98)</f>
        <v>2601</v>
      </c>
      <c r="H99" s="195">
        <f>IF('Chp 3 - Condition Assessment'!Q98=0, " ", 'Chp 3 - Condition Assessment'!Q98)</f>
        <v>40000</v>
      </c>
      <c r="I99" s="146">
        <f>IF('Chp 3 - Condition Assessment'!R98=0, " ", 'Chp 3 - Condition Assessment'!R98)</f>
        <v>8</v>
      </c>
      <c r="J99" s="146" t="str">
        <f ca="1">IF('Chp 3 - Condition Assessment'!S98=0, " ", 'Chp 3 - Condition Assessment'!S98)</f>
        <v>No</v>
      </c>
    </row>
    <row r="100" spans="1:10" ht="42.75" thickBot="1" x14ac:dyDescent="0.4">
      <c r="A100" s="180" t="str">
        <f>IF('Chp 3 - Condition Assessment'!J99=0, " ", 'Chp 3 - Condition Assessment'!J99)</f>
        <v>RevenueVehicles</v>
      </c>
      <c r="B100" s="180" t="str">
        <f>IF('Chp 3 - Condition Assessment'!K99=0, " ", 'Chp 3 - Condition Assessment'!K99)</f>
        <v>Custom 1-Sedan</v>
      </c>
      <c r="C100" s="180" t="str">
        <f>IF('Chp 3 - Condition Assessment'!L99=0, " ", 'Chp 3 - Condition Assessment'!L99)</f>
        <v>#215 Electric Sedan</v>
      </c>
      <c r="D100" s="180">
        <f>IF('Chp 3 - Condition Assessment'!M99=0, " ", 'Chp 3 - Condition Assessment'!M99)</f>
        <v>1</v>
      </c>
      <c r="E100" s="194" t="str">
        <f>IF('Chp 3 - Condition Assessment'!N99=0, " ", 'Chp 3 - Condition Assessment'!N99)</f>
        <v>1G1FY6SO3K4108569</v>
      </c>
      <c r="F100" s="146">
        <f ca="1">IF('Chp 3 - Condition Assessment'!O99=0, " ", 'Chp 3 - Condition Assessment'!O99)</f>
        <v>5</v>
      </c>
      <c r="G100" s="148">
        <f>IF('Chp 3 - Condition Assessment'!P99=0, " ", 'Chp 3 - Condition Assessment'!P99)</f>
        <v>17</v>
      </c>
      <c r="H100" s="195">
        <f>IF('Chp 3 - Condition Assessment'!Q99=0, " ", 'Chp 3 - Condition Assessment'!Q99)</f>
        <v>40000</v>
      </c>
      <c r="I100" s="146">
        <f>IF('Chp 3 - Condition Assessment'!R99=0, " ", 'Chp 3 - Condition Assessment'!R99)</f>
        <v>8</v>
      </c>
      <c r="J100" s="146" t="str">
        <f ca="1">IF('Chp 3 - Condition Assessment'!S99=0, " ", 'Chp 3 - Condition Assessment'!S99)</f>
        <v>No</v>
      </c>
    </row>
    <row r="101" spans="1:10" ht="42.75" thickBot="1" x14ac:dyDescent="0.4">
      <c r="A101" s="180" t="str">
        <f>IF('Chp 3 - Condition Assessment'!J100=0, " ", 'Chp 3 - Condition Assessment'!J100)</f>
        <v>RevenueVehicles</v>
      </c>
      <c r="B101" s="180" t="str">
        <f>IF('Chp 3 - Condition Assessment'!K100=0, " ", 'Chp 3 - Condition Assessment'!K100)</f>
        <v>Custom 1-Sedan</v>
      </c>
      <c r="C101" s="180" t="str">
        <f>IF('Chp 3 - Condition Assessment'!L100=0, " ", 'Chp 3 - Condition Assessment'!L100)</f>
        <v>#216 Electric Sedan</v>
      </c>
      <c r="D101" s="180">
        <f>IF('Chp 3 - Condition Assessment'!M100=0, " ", 'Chp 3 - Condition Assessment'!M100)</f>
        <v>1</v>
      </c>
      <c r="E101" s="194" t="str">
        <f>IF('Chp 3 - Condition Assessment'!N100=0, " ", 'Chp 3 - Condition Assessment'!N100)</f>
        <v>1G1FY6SOXK4115843</v>
      </c>
      <c r="F101" s="146">
        <f ca="1">IF('Chp 3 - Condition Assessment'!O100=0, " ", 'Chp 3 - Condition Assessment'!O100)</f>
        <v>5</v>
      </c>
      <c r="G101" s="148">
        <f>IF('Chp 3 - Condition Assessment'!P100=0, " ", 'Chp 3 - Condition Assessment'!P100)</f>
        <v>114</v>
      </c>
      <c r="H101" s="195">
        <f>IF('Chp 3 - Condition Assessment'!Q100=0, " ", 'Chp 3 - Condition Assessment'!Q100)</f>
        <v>40000</v>
      </c>
      <c r="I101" s="146">
        <f>IF('Chp 3 - Condition Assessment'!R100=0, " ", 'Chp 3 - Condition Assessment'!R100)</f>
        <v>8</v>
      </c>
      <c r="J101" s="146" t="str">
        <f ca="1">IF('Chp 3 - Condition Assessment'!S100=0, " ", 'Chp 3 - Condition Assessment'!S100)</f>
        <v>No</v>
      </c>
    </row>
    <row r="102" spans="1:10" ht="42.75" thickBot="1" x14ac:dyDescent="0.4">
      <c r="A102" s="180" t="str">
        <f>IF('Chp 3 - Condition Assessment'!J101=0, " ", 'Chp 3 - Condition Assessment'!J101)</f>
        <v>RevenueVehicles</v>
      </c>
      <c r="B102" s="180" t="str">
        <f>IF('Chp 3 - Condition Assessment'!K101=0, " ", 'Chp 3 - Condition Assessment'!K101)</f>
        <v>Custom 1-Sedan</v>
      </c>
      <c r="C102" s="180" t="str">
        <f>IF('Chp 3 - Condition Assessment'!L101=0, " ", 'Chp 3 - Condition Assessment'!L101)</f>
        <v>#217 Electric Sedan</v>
      </c>
      <c r="D102" s="180">
        <f>IF('Chp 3 - Condition Assessment'!M101=0, " ", 'Chp 3 - Condition Assessment'!M101)</f>
        <v>1</v>
      </c>
      <c r="E102" s="194" t="str">
        <f>IF('Chp 3 - Condition Assessment'!N101=0, " ", 'Chp 3 - Condition Assessment'!N101)</f>
        <v>1G1FY6SO4K4115936</v>
      </c>
      <c r="F102" s="146">
        <f ca="1">IF('Chp 3 - Condition Assessment'!O101=0, " ", 'Chp 3 - Condition Assessment'!O101)</f>
        <v>5</v>
      </c>
      <c r="G102" s="148">
        <f>IF('Chp 3 - Condition Assessment'!P101=0, " ", 'Chp 3 - Condition Assessment'!P101)</f>
        <v>342</v>
      </c>
      <c r="H102" s="195">
        <f>IF('Chp 3 - Condition Assessment'!Q101=0, " ", 'Chp 3 - Condition Assessment'!Q101)</f>
        <v>40000</v>
      </c>
      <c r="I102" s="146">
        <f>IF('Chp 3 - Condition Assessment'!R101=0, " ", 'Chp 3 - Condition Assessment'!R101)</f>
        <v>8</v>
      </c>
      <c r="J102" s="146" t="str">
        <f ca="1">IF('Chp 3 - Condition Assessment'!S101=0, " ", 'Chp 3 - Condition Assessment'!S101)</f>
        <v>No</v>
      </c>
    </row>
    <row r="103" spans="1:10" ht="42.75" thickBot="1" x14ac:dyDescent="0.4">
      <c r="A103" s="180" t="str">
        <f>IF('Chp 3 - Condition Assessment'!J102=0, " ", 'Chp 3 - Condition Assessment'!J102)</f>
        <v>RevenueVehicles</v>
      </c>
      <c r="B103" s="180" t="str">
        <f>IF('Chp 3 - Condition Assessment'!K102=0, " ", 'Chp 3 - Condition Assessment'!K102)</f>
        <v>Custom 1-Sedan</v>
      </c>
      <c r="C103" s="180" t="str">
        <f>IF('Chp 3 - Condition Assessment'!L102=0, " ", 'Chp 3 - Condition Assessment'!L102)</f>
        <v>#218 Electric Sedan</v>
      </c>
      <c r="D103" s="180">
        <f>IF('Chp 3 - Condition Assessment'!M102=0, " ", 'Chp 3 - Condition Assessment'!M102)</f>
        <v>1</v>
      </c>
      <c r="E103" s="194" t="str">
        <f>IF('Chp 3 - Condition Assessment'!N102=0, " ", 'Chp 3 - Condition Assessment'!N102)</f>
        <v>1G1FY6SO4K4108743</v>
      </c>
      <c r="F103" s="146">
        <f ca="1">IF('Chp 3 - Condition Assessment'!O102=0, " ", 'Chp 3 - Condition Assessment'!O102)</f>
        <v>5</v>
      </c>
      <c r="G103" s="148">
        <f>IF('Chp 3 - Condition Assessment'!P102=0, " ", 'Chp 3 - Condition Assessment'!P102)</f>
        <v>2234</v>
      </c>
      <c r="H103" s="195">
        <f>IF('Chp 3 - Condition Assessment'!Q102=0, " ", 'Chp 3 - Condition Assessment'!Q102)</f>
        <v>40000</v>
      </c>
      <c r="I103" s="146">
        <f>IF('Chp 3 - Condition Assessment'!R102=0, " ", 'Chp 3 - Condition Assessment'!R102)</f>
        <v>8</v>
      </c>
      <c r="J103" s="146" t="str">
        <f ca="1">IF('Chp 3 - Condition Assessment'!S102=0, " ", 'Chp 3 - Condition Assessment'!S102)</f>
        <v>No</v>
      </c>
    </row>
    <row r="104" spans="1:10" ht="21.75" thickBot="1" x14ac:dyDescent="0.4">
      <c r="A104" s="180" t="str">
        <f>IF('Chp 3 - Condition Assessment'!J103=0, " ", 'Chp 3 - Condition Assessment'!J103)</f>
        <v>RevenueVehicles</v>
      </c>
      <c r="B104" s="180" t="str">
        <f>IF('Chp 3 - Condition Assessment'!K103=0, " ", 'Chp 3 - Condition Assessment'!K103)</f>
        <v>Custom 1-Sedan</v>
      </c>
      <c r="C104" s="180" t="str">
        <f>IF('Chp 3 - Condition Assessment'!L103=0, " ", 'Chp 3 - Condition Assessment'!L103)</f>
        <v>#221 Electric Sedan</v>
      </c>
      <c r="D104" s="180">
        <f>IF('Chp 3 - Condition Assessment'!M103=0, " ", 'Chp 3 - Condition Assessment'!M103)</f>
        <v>1</v>
      </c>
      <c r="E104" s="194" t="str">
        <f>IF('Chp 3 - Condition Assessment'!N103=0, " ", 'Chp 3 - Condition Assessment'!N103)</f>
        <v>1G1FY6S05K4129102</v>
      </c>
      <c r="F104" s="146">
        <f ca="1">IF('Chp 3 - Condition Assessment'!O103=0, " ", 'Chp 3 - Condition Assessment'!O103)</f>
        <v>5</v>
      </c>
      <c r="G104" s="148">
        <f>IF('Chp 3 - Condition Assessment'!P103=0, " ", 'Chp 3 - Condition Assessment'!P103)</f>
        <v>10</v>
      </c>
      <c r="H104" s="195">
        <f>IF('Chp 3 - Condition Assessment'!Q103=0, " ", 'Chp 3 - Condition Assessment'!Q103)</f>
        <v>40000</v>
      </c>
      <c r="I104" s="146">
        <f>IF('Chp 3 - Condition Assessment'!R103=0, " ", 'Chp 3 - Condition Assessment'!R103)</f>
        <v>8</v>
      </c>
      <c r="J104" s="146" t="str">
        <f ca="1">IF('Chp 3 - Condition Assessment'!S103=0, " ", 'Chp 3 - Condition Assessment'!S103)</f>
        <v>No</v>
      </c>
    </row>
    <row r="105" spans="1:10" ht="21.75" thickBot="1" x14ac:dyDescent="0.4">
      <c r="A105" s="180" t="str">
        <f>IF('Chp 3 - Condition Assessment'!J104=0, " ", 'Chp 3 - Condition Assessment'!J104)</f>
        <v>RevenueVehicles</v>
      </c>
      <c r="B105" s="180" t="str">
        <f>IF('Chp 3 - Condition Assessment'!K104=0, " ", 'Chp 3 - Condition Assessment'!K104)</f>
        <v>Custom 1-Sedan</v>
      </c>
      <c r="C105" s="180" t="str">
        <f>IF('Chp 3 - Condition Assessment'!L104=0, " ", 'Chp 3 - Condition Assessment'!L104)</f>
        <v>#222 Electric Sedan</v>
      </c>
      <c r="D105" s="180">
        <f>IF('Chp 3 - Condition Assessment'!M104=0, " ", 'Chp 3 - Condition Assessment'!M104)</f>
        <v>1</v>
      </c>
      <c r="E105" s="194" t="str">
        <f>IF('Chp 3 - Condition Assessment'!N104=0, " ", 'Chp 3 - Condition Assessment'!N104)</f>
        <v>1G1FY6S04K4143427</v>
      </c>
      <c r="F105" s="146">
        <f ca="1">IF('Chp 3 - Condition Assessment'!O104=0, " ", 'Chp 3 - Condition Assessment'!O104)</f>
        <v>5</v>
      </c>
      <c r="G105" s="148">
        <f>IF('Chp 3 - Condition Assessment'!P104=0, " ", 'Chp 3 - Condition Assessment'!P104)</f>
        <v>10</v>
      </c>
      <c r="H105" s="195">
        <f>IF('Chp 3 - Condition Assessment'!Q104=0, " ", 'Chp 3 - Condition Assessment'!Q104)</f>
        <v>40000</v>
      </c>
      <c r="I105" s="146">
        <f>IF('Chp 3 - Condition Assessment'!R104=0, " ", 'Chp 3 - Condition Assessment'!R104)</f>
        <v>8</v>
      </c>
      <c r="J105" s="146" t="str">
        <f ca="1">IF('Chp 3 - Condition Assessment'!S104=0, " ", 'Chp 3 - Condition Assessment'!S104)</f>
        <v>No</v>
      </c>
    </row>
    <row r="106" spans="1:10" ht="21.75" thickBot="1" x14ac:dyDescent="0.4">
      <c r="A106" s="180" t="str">
        <f>IF('Chp 3 - Condition Assessment'!J105=0, " ", 'Chp 3 - Condition Assessment'!J105)</f>
        <v>RevenueVehicles</v>
      </c>
      <c r="B106" s="180" t="str">
        <f>IF('Chp 3 - Condition Assessment'!K105=0, " ", 'Chp 3 - Condition Assessment'!K105)</f>
        <v>Custom 1-Sedan</v>
      </c>
      <c r="C106" s="180" t="str">
        <f>IF('Chp 3 - Condition Assessment'!L105=0, " ", 'Chp 3 - Condition Assessment'!L105)</f>
        <v>#223 Electric Sedan</v>
      </c>
      <c r="D106" s="180">
        <f>IF('Chp 3 - Condition Assessment'!M105=0, " ", 'Chp 3 - Condition Assessment'!M105)</f>
        <v>1</v>
      </c>
      <c r="E106" s="194" t="str">
        <f>IF('Chp 3 - Condition Assessment'!N105=0, " ", 'Chp 3 - Condition Assessment'!N105)</f>
        <v>1G1FY6S05K4129827</v>
      </c>
      <c r="F106" s="146">
        <f ca="1">IF('Chp 3 - Condition Assessment'!O105=0, " ", 'Chp 3 - Condition Assessment'!O105)</f>
        <v>5</v>
      </c>
      <c r="G106" s="148">
        <f>IF('Chp 3 - Condition Assessment'!P105=0, " ", 'Chp 3 - Condition Assessment'!P105)</f>
        <v>10</v>
      </c>
      <c r="H106" s="195">
        <f>IF('Chp 3 - Condition Assessment'!Q105=0, " ", 'Chp 3 - Condition Assessment'!Q105)</f>
        <v>40000</v>
      </c>
      <c r="I106" s="146">
        <f>IF('Chp 3 - Condition Assessment'!R105=0, " ", 'Chp 3 - Condition Assessment'!R105)</f>
        <v>8</v>
      </c>
      <c r="J106" s="146" t="str">
        <f ca="1">IF('Chp 3 - Condition Assessment'!S105=0, " ", 'Chp 3 - Condition Assessment'!S105)</f>
        <v>No</v>
      </c>
    </row>
    <row r="107" spans="1:10" ht="21.75" thickBot="1" x14ac:dyDescent="0.4">
      <c r="A107" s="180" t="str">
        <f>IF('Chp 3 - Condition Assessment'!J106=0, " ", 'Chp 3 - Condition Assessment'!J106)</f>
        <v>RevenueVehicles</v>
      </c>
      <c r="B107" s="180" t="str">
        <f>IF('Chp 3 - Condition Assessment'!K106=0, " ", 'Chp 3 - Condition Assessment'!K106)</f>
        <v>Custom 1-Sedan</v>
      </c>
      <c r="C107" s="180" t="str">
        <f>IF('Chp 3 - Condition Assessment'!L106=0, " ", 'Chp 3 - Condition Assessment'!L106)</f>
        <v>#224 Electric Sedan</v>
      </c>
      <c r="D107" s="180">
        <f>IF('Chp 3 - Condition Assessment'!M106=0, " ", 'Chp 3 - Condition Assessment'!M106)</f>
        <v>1</v>
      </c>
      <c r="E107" s="194" t="str">
        <f>IF('Chp 3 - Condition Assessment'!N106=0, " ", 'Chp 3 - Condition Assessment'!N106)</f>
        <v>1G1FY6S02K4128926</v>
      </c>
      <c r="F107" s="146">
        <f ca="1">IF('Chp 3 - Condition Assessment'!O106=0, " ", 'Chp 3 - Condition Assessment'!O106)</f>
        <v>5</v>
      </c>
      <c r="G107" s="148">
        <f>IF('Chp 3 - Condition Assessment'!P106=0, " ", 'Chp 3 - Condition Assessment'!P106)</f>
        <v>10</v>
      </c>
      <c r="H107" s="195">
        <f>IF('Chp 3 - Condition Assessment'!Q106=0, " ", 'Chp 3 - Condition Assessment'!Q106)</f>
        <v>40000</v>
      </c>
      <c r="I107" s="146">
        <f>IF('Chp 3 - Condition Assessment'!R106=0, " ", 'Chp 3 - Condition Assessment'!R106)</f>
        <v>8</v>
      </c>
      <c r="J107" s="146" t="str">
        <f ca="1">IF('Chp 3 - Condition Assessment'!S106=0, " ", 'Chp 3 - Condition Assessment'!S106)</f>
        <v>No</v>
      </c>
    </row>
    <row r="108" spans="1:10" ht="21.75" thickBot="1" x14ac:dyDescent="0.4">
      <c r="A108" s="180" t="str">
        <f>IF('Chp 3 - Condition Assessment'!J107=0, " ", 'Chp 3 - Condition Assessment'!J107)</f>
        <v>RevenueVehicles</v>
      </c>
      <c r="B108" s="180" t="str">
        <f>IF('Chp 3 - Condition Assessment'!K107=0, " ", 'Chp 3 - Condition Assessment'!K107)</f>
        <v>Custom 1-Sedan</v>
      </c>
      <c r="C108" s="180" t="str">
        <f>IF('Chp 3 - Condition Assessment'!L107=0, " ", 'Chp 3 - Condition Assessment'!L107)</f>
        <v>#226 Electric Sedan</v>
      </c>
      <c r="D108" s="180">
        <f>IF('Chp 3 - Condition Assessment'!M107=0, " ", 'Chp 3 - Condition Assessment'!M107)</f>
        <v>1</v>
      </c>
      <c r="E108" s="194" t="str">
        <f>IF('Chp 3 - Condition Assessment'!N107=0, " ", 'Chp 3 - Condition Assessment'!N107)</f>
        <v>1G1FY6S08L4114465</v>
      </c>
      <c r="F108" s="146">
        <f ca="1">IF('Chp 3 - Condition Assessment'!O107=0, " ", 'Chp 3 - Condition Assessment'!O107)</f>
        <v>4</v>
      </c>
      <c r="G108" s="148">
        <f>IF('Chp 3 - Condition Assessment'!P107=0, " ", 'Chp 3 - Condition Assessment'!P107)</f>
        <v>920</v>
      </c>
      <c r="H108" s="195">
        <f>IF('Chp 3 - Condition Assessment'!Q107=0, " ", 'Chp 3 - Condition Assessment'!Q107)</f>
        <v>40000</v>
      </c>
      <c r="I108" s="146">
        <f>IF('Chp 3 - Condition Assessment'!R107=0, " ", 'Chp 3 - Condition Assessment'!R107)</f>
        <v>8</v>
      </c>
      <c r="J108" s="146" t="str">
        <f ca="1">IF('Chp 3 - Condition Assessment'!S107=0, " ", 'Chp 3 - Condition Assessment'!S107)</f>
        <v>No</v>
      </c>
    </row>
    <row r="109" spans="1:10" ht="21.75" thickBot="1" x14ac:dyDescent="0.4">
      <c r="A109" s="180" t="str">
        <f>IF('Chp 3 - Condition Assessment'!J108=0, " ", 'Chp 3 - Condition Assessment'!J108)</f>
        <v>RevenueVehicles</v>
      </c>
      <c r="B109" s="180" t="str">
        <f>IF('Chp 3 - Condition Assessment'!K108=0, " ", 'Chp 3 - Condition Assessment'!K108)</f>
        <v>Custom 1-Sedan</v>
      </c>
      <c r="C109" s="180" t="str">
        <f>IF('Chp 3 - Condition Assessment'!L108=0, " ", 'Chp 3 - Condition Assessment'!L108)</f>
        <v>#227 Electric Sedan</v>
      </c>
      <c r="D109" s="180">
        <f>IF('Chp 3 - Condition Assessment'!M108=0, " ", 'Chp 3 - Condition Assessment'!M108)</f>
        <v>1</v>
      </c>
      <c r="E109" s="194" t="str">
        <f>IF('Chp 3 - Condition Assessment'!N108=0, " ", 'Chp 3 - Condition Assessment'!N108)</f>
        <v>1G1FY6S08L4121285</v>
      </c>
      <c r="F109" s="146">
        <f ca="1">IF('Chp 3 - Condition Assessment'!O108=0, " ", 'Chp 3 - Condition Assessment'!O108)</f>
        <v>4</v>
      </c>
      <c r="G109" s="148">
        <f>IF('Chp 3 - Condition Assessment'!P108=0, " ", 'Chp 3 - Condition Assessment'!P108)</f>
        <v>427</v>
      </c>
      <c r="H109" s="195">
        <f>IF('Chp 3 - Condition Assessment'!Q108=0, " ", 'Chp 3 - Condition Assessment'!Q108)</f>
        <v>40000</v>
      </c>
      <c r="I109" s="146">
        <f>IF('Chp 3 - Condition Assessment'!R108=0, " ", 'Chp 3 - Condition Assessment'!R108)</f>
        <v>8</v>
      </c>
      <c r="J109" s="146" t="str">
        <f ca="1">IF('Chp 3 - Condition Assessment'!S108=0, " ", 'Chp 3 - Condition Assessment'!S108)</f>
        <v>No</v>
      </c>
    </row>
    <row r="110" spans="1:10" ht="21.75" thickBot="1" x14ac:dyDescent="0.4">
      <c r="A110" s="180" t="str">
        <f>IF('Chp 3 - Condition Assessment'!J109=0, " ", 'Chp 3 - Condition Assessment'!J109)</f>
        <v>RevenueVehicles</v>
      </c>
      <c r="B110" s="180" t="str">
        <f>IF('Chp 3 - Condition Assessment'!K109=0, " ", 'Chp 3 - Condition Assessment'!K109)</f>
        <v>Custom 1-Sedan</v>
      </c>
      <c r="C110" s="180" t="str">
        <f>IF('Chp 3 - Condition Assessment'!L109=0, " ", 'Chp 3 - Condition Assessment'!L109)</f>
        <v>#228 Electric Sedan</v>
      </c>
      <c r="D110" s="180">
        <f>IF('Chp 3 - Condition Assessment'!M109=0, " ", 'Chp 3 - Condition Assessment'!M109)</f>
        <v>1</v>
      </c>
      <c r="E110" s="194" t="str">
        <f>IF('Chp 3 - Condition Assessment'!N109=0, " ", 'Chp 3 - Condition Assessment'!N109)</f>
        <v>1G1FY6S0XL4119859</v>
      </c>
      <c r="F110" s="146">
        <f ca="1">IF('Chp 3 - Condition Assessment'!O109=0, " ", 'Chp 3 - Condition Assessment'!O109)</f>
        <v>4</v>
      </c>
      <c r="G110" s="148">
        <f>IF('Chp 3 - Condition Assessment'!P109=0, " ", 'Chp 3 - Condition Assessment'!P109)</f>
        <v>26</v>
      </c>
      <c r="H110" s="195">
        <f>IF('Chp 3 - Condition Assessment'!Q109=0, " ", 'Chp 3 - Condition Assessment'!Q109)</f>
        <v>40000</v>
      </c>
      <c r="I110" s="146">
        <f>IF('Chp 3 - Condition Assessment'!R109=0, " ", 'Chp 3 - Condition Assessment'!R109)</f>
        <v>8</v>
      </c>
      <c r="J110" s="146" t="str">
        <f ca="1">IF('Chp 3 - Condition Assessment'!S109=0, " ", 'Chp 3 - Condition Assessment'!S109)</f>
        <v>No</v>
      </c>
    </row>
    <row r="111" spans="1:10" ht="21.75" thickBot="1" x14ac:dyDescent="0.4">
      <c r="A111" s="180" t="str">
        <f>IF('Chp 3 - Condition Assessment'!J110=0, " ", 'Chp 3 - Condition Assessment'!J110)</f>
        <v>RevenueVehicles</v>
      </c>
      <c r="B111" s="180" t="str">
        <f>IF('Chp 3 - Condition Assessment'!K110=0, " ", 'Chp 3 - Condition Assessment'!K110)</f>
        <v>Custom 1-Sedan</v>
      </c>
      <c r="C111" s="180" t="str">
        <f>IF('Chp 3 - Condition Assessment'!L110=0, " ", 'Chp 3 - Condition Assessment'!L110)</f>
        <v>#229 Electric Sedan</v>
      </c>
      <c r="D111" s="180">
        <f>IF('Chp 3 - Condition Assessment'!M110=0, " ", 'Chp 3 - Condition Assessment'!M110)</f>
        <v>1</v>
      </c>
      <c r="E111" s="194" t="str">
        <f>IF('Chp 3 - Condition Assessment'!N110=0, " ", 'Chp 3 - Condition Assessment'!N110)</f>
        <v>1G1FY6S04L4116066</v>
      </c>
      <c r="F111" s="146">
        <f ca="1">IF('Chp 3 - Condition Assessment'!O110=0, " ", 'Chp 3 - Condition Assessment'!O110)</f>
        <v>4</v>
      </c>
      <c r="G111" s="148">
        <f>IF('Chp 3 - Condition Assessment'!P110=0, " ", 'Chp 3 - Condition Assessment'!P110)</f>
        <v>24</v>
      </c>
      <c r="H111" s="195">
        <f>IF('Chp 3 - Condition Assessment'!Q110=0, " ", 'Chp 3 - Condition Assessment'!Q110)</f>
        <v>40000</v>
      </c>
      <c r="I111" s="146">
        <f>IF('Chp 3 - Condition Assessment'!R110=0, " ", 'Chp 3 - Condition Assessment'!R110)</f>
        <v>8</v>
      </c>
      <c r="J111" s="146" t="str">
        <f ca="1">IF('Chp 3 - Condition Assessment'!S110=0, " ", 'Chp 3 - Condition Assessment'!S110)</f>
        <v>No</v>
      </c>
    </row>
    <row r="112" spans="1:10" ht="42.75" thickBot="1" x14ac:dyDescent="0.4">
      <c r="A112" s="180" t="str">
        <f>IF('Chp 3 - Condition Assessment'!J111=0, " ", 'Chp 3 - Condition Assessment'!J111)</f>
        <v>RevenueVehicles</v>
      </c>
      <c r="B112" s="180" t="str">
        <f>IF('Chp 3 - Condition Assessment'!K111=0, " ", 'Chp 3 - Condition Assessment'!K111)</f>
        <v>MV - Mini-van</v>
      </c>
      <c r="C112" s="180" t="str">
        <f>IF('Chp 3 - Condition Assessment'!L111=0, " ", 'Chp 3 - Condition Assessment'!L111)</f>
        <v>#142 Minivan</v>
      </c>
      <c r="D112" s="180">
        <f>IF('Chp 3 - Condition Assessment'!M111=0, " ", 'Chp 3 - Condition Assessment'!M111)</f>
        <v>1</v>
      </c>
      <c r="E112" s="194" t="str">
        <f>IF('Chp 3 - Condition Assessment'!N111=0, " ", 'Chp 3 - Condition Assessment'!N111)</f>
        <v>1GBDV13W58D211132</v>
      </c>
      <c r="F112" s="146">
        <f ca="1">IF('Chp 3 - Condition Assessment'!O111=0, " ", 'Chp 3 - Condition Assessment'!O111)</f>
        <v>15</v>
      </c>
      <c r="G112" s="148">
        <f>IF('Chp 3 - Condition Assessment'!P111=0, " ", 'Chp 3 - Condition Assessment'!P111)</f>
        <v>114379</v>
      </c>
      <c r="H112" s="195">
        <f>IF('Chp 3 - Condition Assessment'!Q111=0, " ", 'Chp 3 - Condition Assessment'!Q111)</f>
        <v>60000</v>
      </c>
      <c r="I112" s="146">
        <f>IF('Chp 3 - Condition Assessment'!R111=0, " ", 'Chp 3 - Condition Assessment'!R111)</f>
        <v>8</v>
      </c>
      <c r="J112" s="146" t="str">
        <f ca="1">IF('Chp 3 - Condition Assessment'!S111=0, " ", 'Chp 3 - Condition Assessment'!S111)</f>
        <v>Yes</v>
      </c>
    </row>
    <row r="113" spans="1:10" ht="42.75" thickBot="1" x14ac:dyDescent="0.4">
      <c r="A113" s="180" t="str">
        <f>IF('Chp 3 - Condition Assessment'!J112=0, " ", 'Chp 3 - Condition Assessment'!J112)</f>
        <v>RevenueVehicles</v>
      </c>
      <c r="B113" s="180" t="str">
        <f>IF('Chp 3 - Condition Assessment'!K112=0, " ", 'Chp 3 - Condition Assessment'!K112)</f>
        <v>MV - Mini-van</v>
      </c>
      <c r="C113" s="180" t="str">
        <f>IF('Chp 3 - Condition Assessment'!L112=0, " ", 'Chp 3 - Condition Assessment'!L112)</f>
        <v>#143 Minivan</v>
      </c>
      <c r="D113" s="180">
        <f>IF('Chp 3 - Condition Assessment'!M112=0, " ", 'Chp 3 - Condition Assessment'!M112)</f>
        <v>1</v>
      </c>
      <c r="E113" s="194" t="str">
        <f>IF('Chp 3 - Condition Assessment'!N112=0, " ", 'Chp 3 - Condition Assessment'!N112)</f>
        <v>1GBDV13WX8D210770</v>
      </c>
      <c r="F113" s="146">
        <f ca="1">IF('Chp 3 - Condition Assessment'!O112=0, " ", 'Chp 3 - Condition Assessment'!O112)</f>
        <v>15</v>
      </c>
      <c r="G113" s="148">
        <f>IF('Chp 3 - Condition Assessment'!P112=0, " ", 'Chp 3 - Condition Assessment'!P112)</f>
        <v>112103</v>
      </c>
      <c r="H113" s="195">
        <f>IF('Chp 3 - Condition Assessment'!Q112=0, " ", 'Chp 3 - Condition Assessment'!Q112)</f>
        <v>60000</v>
      </c>
      <c r="I113" s="146">
        <f>IF('Chp 3 - Condition Assessment'!R112=0, " ", 'Chp 3 - Condition Assessment'!R112)</f>
        <v>8</v>
      </c>
      <c r="J113" s="146" t="str">
        <f ca="1">IF('Chp 3 - Condition Assessment'!S112=0, " ", 'Chp 3 - Condition Assessment'!S112)</f>
        <v>Yes</v>
      </c>
    </row>
    <row r="114" spans="1:10" ht="42.75" thickBot="1" x14ac:dyDescent="0.4">
      <c r="A114" s="180" t="str">
        <f>IF('Chp 3 - Condition Assessment'!J113=0, " ", 'Chp 3 - Condition Assessment'!J113)</f>
        <v>RevenueVehicles</v>
      </c>
      <c r="B114" s="180" t="str">
        <f>IF('Chp 3 - Condition Assessment'!K113=0, " ", 'Chp 3 - Condition Assessment'!K113)</f>
        <v>MV - Mini-van</v>
      </c>
      <c r="C114" s="180" t="str">
        <f>IF('Chp 3 - Condition Assessment'!L113=0, " ", 'Chp 3 - Condition Assessment'!L113)</f>
        <v>#144 Minivan</v>
      </c>
      <c r="D114" s="180">
        <f>IF('Chp 3 - Condition Assessment'!M113=0, " ", 'Chp 3 - Condition Assessment'!M113)</f>
        <v>1</v>
      </c>
      <c r="E114" s="194" t="str">
        <f>IF('Chp 3 - Condition Assessment'!N113=0, " ", 'Chp 3 - Condition Assessment'!N113)</f>
        <v>1GBDV13W48D211817</v>
      </c>
      <c r="F114" s="146">
        <f ca="1">IF('Chp 3 - Condition Assessment'!O113=0, " ", 'Chp 3 - Condition Assessment'!O113)</f>
        <v>15</v>
      </c>
      <c r="G114" s="148">
        <f>IF('Chp 3 - Condition Assessment'!P113=0, " ", 'Chp 3 - Condition Assessment'!P113)</f>
        <v>116088</v>
      </c>
      <c r="H114" s="195">
        <f>IF('Chp 3 - Condition Assessment'!Q113=0, " ", 'Chp 3 - Condition Assessment'!Q113)</f>
        <v>60000</v>
      </c>
      <c r="I114" s="146">
        <f>IF('Chp 3 - Condition Assessment'!R113=0, " ", 'Chp 3 - Condition Assessment'!R113)</f>
        <v>8</v>
      </c>
      <c r="J114" s="146" t="str">
        <f ca="1">IF('Chp 3 - Condition Assessment'!S113=0, " ", 'Chp 3 - Condition Assessment'!S113)</f>
        <v>Yes</v>
      </c>
    </row>
    <row r="115" spans="1:10" ht="42.75" thickBot="1" x14ac:dyDescent="0.4">
      <c r="A115" s="180" t="str">
        <f>IF('Chp 3 - Condition Assessment'!J114=0, " ", 'Chp 3 - Condition Assessment'!J114)</f>
        <v>RevenueVehicles</v>
      </c>
      <c r="B115" s="180" t="str">
        <f>IF('Chp 3 - Condition Assessment'!K114=0, " ", 'Chp 3 - Condition Assessment'!K114)</f>
        <v>MV - Mini-van</v>
      </c>
      <c r="C115" s="180" t="str">
        <f>IF('Chp 3 - Condition Assessment'!L114=0, " ", 'Chp 3 - Condition Assessment'!L114)</f>
        <v>#145 Minivan</v>
      </c>
      <c r="D115" s="180">
        <f>IF('Chp 3 - Condition Assessment'!M114=0, " ", 'Chp 3 - Condition Assessment'!M114)</f>
        <v>1</v>
      </c>
      <c r="E115" s="194" t="str">
        <f>IF('Chp 3 - Condition Assessment'!N114=0, " ", 'Chp 3 - Condition Assessment'!N114)</f>
        <v>1GBDV13W08D211877</v>
      </c>
      <c r="F115" s="146">
        <f ca="1">IF('Chp 3 - Condition Assessment'!O114=0, " ", 'Chp 3 - Condition Assessment'!O114)</f>
        <v>15</v>
      </c>
      <c r="G115" s="148">
        <f>IF('Chp 3 - Condition Assessment'!P114=0, " ", 'Chp 3 - Condition Assessment'!P114)</f>
        <v>123006</v>
      </c>
      <c r="H115" s="195">
        <f>IF('Chp 3 - Condition Assessment'!Q114=0, " ", 'Chp 3 - Condition Assessment'!Q114)</f>
        <v>60000</v>
      </c>
      <c r="I115" s="146">
        <f>IF('Chp 3 - Condition Assessment'!R114=0, " ", 'Chp 3 - Condition Assessment'!R114)</f>
        <v>8</v>
      </c>
      <c r="J115" s="146" t="str">
        <f ca="1">IF('Chp 3 - Condition Assessment'!S114=0, " ", 'Chp 3 - Condition Assessment'!S114)</f>
        <v>Yes</v>
      </c>
    </row>
    <row r="116" spans="1:10" ht="42.75" thickBot="1" x14ac:dyDescent="0.4">
      <c r="A116" s="180" t="str">
        <f>IF('Chp 3 - Condition Assessment'!J115=0, " ", 'Chp 3 - Condition Assessment'!J115)</f>
        <v>RevenueVehicles</v>
      </c>
      <c r="B116" s="180" t="str">
        <f>IF('Chp 3 - Condition Assessment'!K115=0, " ", 'Chp 3 - Condition Assessment'!K115)</f>
        <v>TB - Trolleybus</v>
      </c>
      <c r="C116" s="180" t="str">
        <f>IF('Chp 3 - Condition Assessment'!L115=0, " ", 'Chp 3 - Condition Assessment'!L115)</f>
        <v>#225 Trolleybus</v>
      </c>
      <c r="D116" s="180">
        <f>IF('Chp 3 - Condition Assessment'!M115=0, " ", 'Chp 3 - Condition Assessment'!M115)</f>
        <v>1</v>
      </c>
      <c r="E116" s="194" t="str">
        <f>IF('Chp 3 - Condition Assessment'!N115=0, " ", 'Chp 3 - Condition Assessment'!N115)</f>
        <v>1F66F5DY2H0A15572</v>
      </c>
      <c r="F116" s="146">
        <f ca="1">IF('Chp 3 - Condition Assessment'!O115=0, " ", 'Chp 3 - Condition Assessment'!O115)</f>
        <v>5</v>
      </c>
      <c r="G116" s="148">
        <f>IF('Chp 3 - Condition Assessment'!P115=0, " ", 'Chp 3 - Condition Assessment'!P115)</f>
        <v>4948</v>
      </c>
      <c r="H116" s="195">
        <f>IF('Chp 3 - Condition Assessment'!Q115=0, " ", 'Chp 3 - Condition Assessment'!Q115)</f>
        <v>250000</v>
      </c>
      <c r="I116" s="146">
        <f>IF('Chp 3 - Condition Assessment'!R115=0, " ", 'Chp 3 - Condition Assessment'!R115)</f>
        <v>10</v>
      </c>
      <c r="J116" s="146" t="str">
        <f ca="1">IF('Chp 3 - Condition Assessment'!S115=0, " ", 'Chp 3 - Condition Assessment'!S115)</f>
        <v>No</v>
      </c>
    </row>
    <row r="117" spans="1:10" ht="21.75" thickBot="1" x14ac:dyDescent="0.4">
      <c r="A117" s="180" t="str">
        <f>IF('Chp 3 - Condition Assessment'!J116=0, " ", 'Chp 3 - Condition Assessment'!J116)</f>
        <v>RevenueVehicles</v>
      </c>
      <c r="B117" s="180" t="str">
        <f>IF('Chp 3 - Condition Assessment'!K116=0, " ", 'Chp 3 - Condition Assessment'!K116)</f>
        <v>VN - Van</v>
      </c>
      <c r="C117" s="180" t="str">
        <f>IF('Chp 3 - Condition Assessment'!L116=0, " ", 'Chp 3 - Condition Assessment'!L116)</f>
        <v>#184 Van</v>
      </c>
      <c r="D117" s="180">
        <f>IF('Chp 3 - Condition Assessment'!M116=0, " ", 'Chp 3 - Condition Assessment'!M116)</f>
        <v>1</v>
      </c>
      <c r="E117" s="194" t="str">
        <f>IF('Chp 3 - Condition Assessment'!N116=0, " ", 'Chp 3 - Condition Assessment'!N116)</f>
        <v>1FTSS3EL3EDA56019</v>
      </c>
      <c r="F117" s="146">
        <f ca="1">IF('Chp 3 - Condition Assessment'!O116=0, " ", 'Chp 3 - Condition Assessment'!O116)</f>
        <v>10</v>
      </c>
      <c r="G117" s="148">
        <f>IF('Chp 3 - Condition Assessment'!P116=0, " ", 'Chp 3 - Condition Assessment'!P116)</f>
        <v>83635</v>
      </c>
      <c r="H117" s="195">
        <f>IF('Chp 3 - Condition Assessment'!Q116=0, " ", 'Chp 3 - Condition Assessment'!Q116)</f>
        <v>80000</v>
      </c>
      <c r="I117" s="146">
        <f>IF('Chp 3 - Condition Assessment'!R116=0, " ", 'Chp 3 - Condition Assessment'!R116)</f>
        <v>8</v>
      </c>
      <c r="J117" s="146" t="str">
        <f ca="1">IF('Chp 3 - Condition Assessment'!S116=0, " ", 'Chp 3 - Condition Assessment'!S116)</f>
        <v>Yes</v>
      </c>
    </row>
    <row r="118" spans="1:10" ht="21.75" thickBot="1" x14ac:dyDescent="0.4">
      <c r="A118" s="180" t="str">
        <f>IF('Chp 3 - Condition Assessment'!J117=0, " ", 'Chp 3 - Condition Assessment'!J117)</f>
        <v>RevenueVehicles</v>
      </c>
      <c r="B118" s="180" t="str">
        <f>IF('Chp 3 - Condition Assessment'!K117=0, " ", 'Chp 3 - Condition Assessment'!K117)</f>
        <v>VN - Van</v>
      </c>
      <c r="C118" s="180" t="str">
        <f>IF('Chp 3 - Condition Assessment'!L117=0, " ", 'Chp 3 - Condition Assessment'!L117)</f>
        <v>#185 Van</v>
      </c>
      <c r="D118" s="180">
        <f>IF('Chp 3 - Condition Assessment'!M117=0, " ", 'Chp 3 - Condition Assessment'!M117)</f>
        <v>1</v>
      </c>
      <c r="E118" s="194" t="str">
        <f>IF('Chp 3 - Condition Assessment'!N117=0, " ", 'Chp 3 - Condition Assessment'!N117)</f>
        <v>1FTSS3ELXEDA56020</v>
      </c>
      <c r="F118" s="146">
        <f ca="1">IF('Chp 3 - Condition Assessment'!O117=0, " ", 'Chp 3 - Condition Assessment'!O117)</f>
        <v>10</v>
      </c>
      <c r="G118" s="148">
        <f>IF('Chp 3 - Condition Assessment'!P117=0, " ", 'Chp 3 - Condition Assessment'!P117)</f>
        <v>96559</v>
      </c>
      <c r="H118" s="195">
        <f>IF('Chp 3 - Condition Assessment'!Q117=0, " ", 'Chp 3 - Condition Assessment'!Q117)</f>
        <v>80000</v>
      </c>
      <c r="I118" s="146">
        <f>IF('Chp 3 - Condition Assessment'!R117=0, " ", 'Chp 3 - Condition Assessment'!R117)</f>
        <v>8</v>
      </c>
      <c r="J118" s="146" t="str">
        <f ca="1">IF('Chp 3 - Condition Assessment'!S117=0, " ", 'Chp 3 - Condition Assessment'!S117)</f>
        <v>Yes</v>
      </c>
    </row>
    <row r="119" spans="1:10" ht="42.75" thickBot="1" x14ac:dyDescent="0.4">
      <c r="A119" s="180" t="str">
        <f>IF('Chp 3 - Condition Assessment'!J118=0, " ", 'Chp 3 - Condition Assessment'!J118)</f>
        <v>RevenueVehicles</v>
      </c>
      <c r="B119" s="180" t="str">
        <f>IF('Chp 3 - Condition Assessment'!K118=0, " ", 'Chp 3 - Condition Assessment'!K118)</f>
        <v>VN - Van</v>
      </c>
      <c r="C119" s="180" t="str">
        <f>IF('Chp 3 - Condition Assessment'!L118=0, " ", 'Chp 3 - Condition Assessment'!L118)</f>
        <v>#196 Electric Van</v>
      </c>
      <c r="D119" s="180">
        <f>IF('Chp 3 - Condition Assessment'!M118=0, " ", 'Chp 3 - Condition Assessment'!M118)</f>
        <v>1</v>
      </c>
      <c r="E119" s="194" t="str">
        <f>IF('Chp 3 - Condition Assessment'!N118=0, " ", 'Chp 3 - Condition Assessment'!N118)</f>
        <v>3C6URVUG5GE131252</v>
      </c>
      <c r="F119" s="146">
        <f ca="1">IF('Chp 3 - Condition Assessment'!O118=0, " ", 'Chp 3 - Condition Assessment'!O118)</f>
        <v>8</v>
      </c>
      <c r="G119" s="148">
        <f>IF('Chp 3 - Condition Assessment'!P118=0, " ", 'Chp 3 - Condition Assessment'!P118)</f>
        <v>5270</v>
      </c>
      <c r="H119" s="195">
        <f>IF('Chp 3 - Condition Assessment'!Q118=0, " ", 'Chp 3 - Condition Assessment'!Q118)</f>
        <v>175000</v>
      </c>
      <c r="I119" s="146">
        <f>IF('Chp 3 - Condition Assessment'!R118=0, " ", 'Chp 3 - Condition Assessment'!R118)</f>
        <v>8</v>
      </c>
      <c r="J119" s="146" t="str">
        <f ca="1">IF('Chp 3 - Condition Assessment'!S118=0, " ", 'Chp 3 - Condition Assessment'!S118)</f>
        <v>Yes</v>
      </c>
    </row>
    <row r="120" spans="1:10" ht="42.75" thickBot="1" x14ac:dyDescent="0.4">
      <c r="A120" s="180" t="str">
        <f>IF('Chp 3 - Condition Assessment'!J119=0, " ", 'Chp 3 - Condition Assessment'!J119)</f>
        <v>RevenueVehicles</v>
      </c>
      <c r="B120" s="180" t="str">
        <f>IF('Chp 3 - Condition Assessment'!K119=0, " ", 'Chp 3 - Condition Assessment'!K119)</f>
        <v>VN - Van</v>
      </c>
      <c r="C120" s="180" t="str">
        <f>IF('Chp 3 - Condition Assessment'!L119=0, " ", 'Chp 3 - Condition Assessment'!L119)</f>
        <v>#197 Electric Van</v>
      </c>
      <c r="D120" s="180">
        <f>IF('Chp 3 - Condition Assessment'!M119=0, " ", 'Chp 3 - Condition Assessment'!M119)</f>
        <v>1</v>
      </c>
      <c r="E120" s="194" t="str">
        <f>IF('Chp 3 - Condition Assessment'!N119=0, " ", 'Chp 3 - Condition Assessment'!N119)</f>
        <v>3C6URVUG7GE131253</v>
      </c>
      <c r="F120" s="146">
        <f ca="1">IF('Chp 3 - Condition Assessment'!O119=0, " ", 'Chp 3 - Condition Assessment'!O119)</f>
        <v>8</v>
      </c>
      <c r="G120" s="148">
        <f>IF('Chp 3 - Condition Assessment'!P119=0, " ", 'Chp 3 - Condition Assessment'!P119)</f>
        <v>37863</v>
      </c>
      <c r="H120" s="195">
        <f>IF('Chp 3 - Condition Assessment'!Q119=0, " ", 'Chp 3 - Condition Assessment'!Q119)</f>
        <v>175000</v>
      </c>
      <c r="I120" s="146">
        <f>IF('Chp 3 - Condition Assessment'!R119=0, " ", 'Chp 3 - Condition Assessment'!R119)</f>
        <v>8</v>
      </c>
      <c r="J120" s="146" t="str">
        <f ca="1">IF('Chp 3 - Condition Assessment'!S119=0, " ", 'Chp 3 - Condition Assessment'!S119)</f>
        <v>Yes</v>
      </c>
    </row>
    <row r="121" spans="1:10" ht="42.75" thickBot="1" x14ac:dyDescent="0.4">
      <c r="A121" s="180" t="str">
        <f>IF('Chp 3 - Condition Assessment'!J120=0, " ", 'Chp 3 - Condition Assessment'!J120)</f>
        <v>RevenueVehicles</v>
      </c>
      <c r="B121" s="180" t="str">
        <f>IF('Chp 3 - Condition Assessment'!K120=0, " ", 'Chp 3 - Condition Assessment'!K120)</f>
        <v>VN - Van</v>
      </c>
      <c r="C121" s="180" t="str">
        <f>IF('Chp 3 - Condition Assessment'!L120=0, " ", 'Chp 3 - Condition Assessment'!L120)</f>
        <v>#198 Electric Van</v>
      </c>
      <c r="D121" s="180">
        <f>IF('Chp 3 - Condition Assessment'!M120=0, " ", 'Chp 3 - Condition Assessment'!M120)</f>
        <v>1</v>
      </c>
      <c r="E121" s="194" t="str">
        <f>IF('Chp 3 - Condition Assessment'!N120=0, " ", 'Chp 3 - Condition Assessment'!N120)</f>
        <v>3C6URVUG6GE131485</v>
      </c>
      <c r="F121" s="146">
        <f ca="1">IF('Chp 3 - Condition Assessment'!O120=0, " ", 'Chp 3 - Condition Assessment'!O120)</f>
        <v>8</v>
      </c>
      <c r="G121" s="148">
        <f>IF('Chp 3 - Condition Assessment'!P120=0, " ", 'Chp 3 - Condition Assessment'!P120)</f>
        <v>4923</v>
      </c>
      <c r="H121" s="195">
        <f>IF('Chp 3 - Condition Assessment'!Q120=0, " ", 'Chp 3 - Condition Assessment'!Q120)</f>
        <v>175000</v>
      </c>
      <c r="I121" s="146">
        <f>IF('Chp 3 - Condition Assessment'!R120=0, " ", 'Chp 3 - Condition Assessment'!R120)</f>
        <v>8</v>
      </c>
      <c r="J121" s="146" t="str">
        <f ca="1">IF('Chp 3 - Condition Assessment'!S120=0, " ", 'Chp 3 - Condition Assessment'!S120)</f>
        <v>Yes</v>
      </c>
    </row>
    <row r="122" spans="1:10" ht="42.75" thickBot="1" x14ac:dyDescent="0.4">
      <c r="A122" s="180" t="str">
        <f>IF('Chp 3 - Condition Assessment'!J121=0, " ", 'Chp 3 - Condition Assessment'!J121)</f>
        <v>RevenueVehicles</v>
      </c>
      <c r="B122" s="180" t="str">
        <f>IF('Chp 3 - Condition Assessment'!K121=0, " ", 'Chp 3 - Condition Assessment'!K121)</f>
        <v>VN - Van</v>
      </c>
      <c r="C122" s="180" t="str">
        <f>IF('Chp 3 - Condition Assessment'!L121=0, " ", 'Chp 3 - Condition Assessment'!L121)</f>
        <v>#199 Electric Van</v>
      </c>
      <c r="D122" s="180">
        <f>IF('Chp 3 - Condition Assessment'!M121=0, " ", 'Chp 3 - Condition Assessment'!M121)</f>
        <v>1</v>
      </c>
      <c r="E122" s="194" t="str">
        <f>IF('Chp 3 - Condition Assessment'!N121=0, " ", 'Chp 3 - Condition Assessment'!N121)</f>
        <v>3C6URvUG8GE131519</v>
      </c>
      <c r="F122" s="146">
        <f ca="1">IF('Chp 3 - Condition Assessment'!O121=0, " ", 'Chp 3 - Condition Assessment'!O121)</f>
        <v>8</v>
      </c>
      <c r="G122" s="148">
        <f>IF('Chp 3 - Condition Assessment'!P121=0, " ", 'Chp 3 - Condition Assessment'!P121)</f>
        <v>6615</v>
      </c>
      <c r="H122" s="195">
        <f>IF('Chp 3 - Condition Assessment'!Q121=0, " ", 'Chp 3 - Condition Assessment'!Q121)</f>
        <v>175000</v>
      </c>
      <c r="I122" s="146">
        <f>IF('Chp 3 - Condition Assessment'!R121=0, " ", 'Chp 3 - Condition Assessment'!R121)</f>
        <v>8</v>
      </c>
      <c r="J122" s="146" t="str">
        <f ca="1">IF('Chp 3 - Condition Assessment'!S121=0, " ", 'Chp 3 - Condition Assessment'!S121)</f>
        <v>Yes</v>
      </c>
    </row>
    <row r="123" spans="1:10" ht="42.75" thickBot="1" x14ac:dyDescent="0.4">
      <c r="A123" s="180" t="str">
        <f>IF('Chp 3 - Condition Assessment'!J122=0, " ", 'Chp 3 - Condition Assessment'!J122)</f>
        <v>RevenueVehicles</v>
      </c>
      <c r="B123" s="180" t="str">
        <f>IF('Chp 3 - Condition Assessment'!K122=0, " ", 'Chp 3 - Condition Assessment'!K122)</f>
        <v>VN - Van</v>
      </c>
      <c r="C123" s="180" t="str">
        <f>IF('Chp 3 - Condition Assessment'!L122=0, " ", 'Chp 3 - Condition Assessment'!L122)</f>
        <v>#202 Electric Van</v>
      </c>
      <c r="D123" s="180">
        <f>IF('Chp 3 - Condition Assessment'!M122=0, " ", 'Chp 3 - Condition Assessment'!M122)</f>
        <v>1</v>
      </c>
      <c r="E123" s="194" t="str">
        <f>IF('Chp 3 - Condition Assessment'!N122=0, " ", 'Chp 3 - Condition Assessment'!N122)</f>
        <v>3C6URVUG6GE131521</v>
      </c>
      <c r="F123" s="146">
        <f ca="1">IF('Chp 3 - Condition Assessment'!O122=0, " ", 'Chp 3 - Condition Assessment'!O122)</f>
        <v>6</v>
      </c>
      <c r="G123" s="148">
        <f>IF('Chp 3 - Condition Assessment'!P122=0, " ", 'Chp 3 - Condition Assessment'!P122)</f>
        <v>3706</v>
      </c>
      <c r="H123" s="195">
        <f>IF('Chp 3 - Condition Assessment'!Q122=0, " ", 'Chp 3 - Condition Assessment'!Q122)</f>
        <v>175000</v>
      </c>
      <c r="I123" s="146">
        <f>IF('Chp 3 - Condition Assessment'!R122=0, " ", 'Chp 3 - Condition Assessment'!R122)</f>
        <v>8</v>
      </c>
      <c r="J123" s="146" t="str">
        <f ca="1">IF('Chp 3 - Condition Assessment'!S122=0, " ", 'Chp 3 - Condition Assessment'!S122)</f>
        <v>No</v>
      </c>
    </row>
    <row r="124" spans="1:10" ht="42.75" thickBot="1" x14ac:dyDescent="0.4">
      <c r="A124" s="180" t="str">
        <f>IF('Chp 3 - Condition Assessment'!J123=0, " ", 'Chp 3 - Condition Assessment'!J123)</f>
        <v>RevenueVehicles</v>
      </c>
      <c r="B124" s="180" t="str">
        <f>IF('Chp 3 - Condition Assessment'!K123=0, " ", 'Chp 3 - Condition Assessment'!K123)</f>
        <v>VN - Van</v>
      </c>
      <c r="C124" s="180" t="str">
        <f>IF('Chp 3 - Condition Assessment'!L123=0, " ", 'Chp 3 - Condition Assessment'!L123)</f>
        <v>#203 Electric Van</v>
      </c>
      <c r="D124" s="180">
        <f>IF('Chp 3 - Condition Assessment'!M123=0, " ", 'Chp 3 - Condition Assessment'!M123)</f>
        <v>1</v>
      </c>
      <c r="E124" s="194" t="str">
        <f>IF('Chp 3 - Condition Assessment'!N123=0, " ", 'Chp 3 - Condition Assessment'!N123)</f>
        <v>3C6URVUG8GE132718</v>
      </c>
      <c r="F124" s="146">
        <f ca="1">IF('Chp 3 - Condition Assessment'!O123=0, " ", 'Chp 3 - Condition Assessment'!O123)</f>
        <v>6</v>
      </c>
      <c r="G124" s="148">
        <f>IF('Chp 3 - Condition Assessment'!P123=0, " ", 'Chp 3 - Condition Assessment'!P123)</f>
        <v>4796</v>
      </c>
      <c r="H124" s="195">
        <f>IF('Chp 3 - Condition Assessment'!Q123=0, " ", 'Chp 3 - Condition Assessment'!Q123)</f>
        <v>175000</v>
      </c>
      <c r="I124" s="146">
        <f>IF('Chp 3 - Condition Assessment'!R123=0, " ", 'Chp 3 - Condition Assessment'!R123)</f>
        <v>8</v>
      </c>
      <c r="J124" s="146" t="str">
        <f ca="1">IF('Chp 3 - Condition Assessment'!S123=0, " ", 'Chp 3 - Condition Assessment'!S123)</f>
        <v>No</v>
      </c>
    </row>
    <row r="125" spans="1:10" ht="42.75" thickBot="1" x14ac:dyDescent="0.4">
      <c r="A125" s="180" t="str">
        <f>IF('Chp 3 - Condition Assessment'!J124=0, " ", 'Chp 3 - Condition Assessment'!J124)</f>
        <v>RevenueVehicles</v>
      </c>
      <c r="B125" s="180" t="str">
        <f>IF('Chp 3 - Condition Assessment'!K124=0, " ", 'Chp 3 - Condition Assessment'!K124)</f>
        <v>VN - Van</v>
      </c>
      <c r="C125" s="180" t="str">
        <f>IF('Chp 3 - Condition Assessment'!L124=0, " ", 'Chp 3 - Condition Assessment'!L124)</f>
        <v>#232 Van</v>
      </c>
      <c r="D125" s="180">
        <f>IF('Chp 3 - Condition Assessment'!M124=0, " ", 'Chp 3 - Condition Assessment'!M124)</f>
        <v>1</v>
      </c>
      <c r="E125" s="194" t="str">
        <f>IF('Chp 3 - Condition Assessment'!N124=0, " ", 'Chp 3 - Condition Assessment'!N124)</f>
        <v>2C4RC1CG5NR172339</v>
      </c>
      <c r="F125" s="146">
        <f>IF('Chp 3 - Condition Assessment'!O124=0, " ", 'Chp 3 - Condition Assessment'!O124)</f>
        <v>1</v>
      </c>
      <c r="G125" s="148">
        <f>IF('Chp 3 - Condition Assessment'!P124=0, " ", 'Chp 3 - Condition Assessment'!P124)</f>
        <v>50</v>
      </c>
      <c r="H125" s="195">
        <f>IF('Chp 3 - Condition Assessment'!Q124=0, " ", 'Chp 3 - Condition Assessment'!Q124)</f>
        <v>80000</v>
      </c>
      <c r="I125" s="146">
        <f>IF('Chp 3 - Condition Assessment'!R124=0, " ", 'Chp 3 - Condition Assessment'!R124)</f>
        <v>8</v>
      </c>
      <c r="J125" s="146" t="str">
        <f>IF('Chp 3 - Condition Assessment'!S124=0, " ", 'Chp 3 - Condition Assessment'!S124)</f>
        <v>No</v>
      </c>
    </row>
    <row r="126" spans="1:10" ht="42.75" thickBot="1" x14ac:dyDescent="0.4">
      <c r="A126" s="180" t="str">
        <f>IF('Chp 3 - Condition Assessment'!J125=0, " ", 'Chp 3 - Condition Assessment'!J125)</f>
        <v>RevenueVehicles</v>
      </c>
      <c r="B126" s="180" t="str">
        <f>IF('Chp 3 - Condition Assessment'!K125=0, " ", 'Chp 3 - Condition Assessment'!K125)</f>
        <v>VN - Van</v>
      </c>
      <c r="C126" s="180" t="str">
        <f>IF('Chp 3 - Condition Assessment'!L125=0, " ", 'Chp 3 - Condition Assessment'!L125)</f>
        <v>#233 Van</v>
      </c>
      <c r="D126" s="180">
        <f>IF('Chp 3 - Condition Assessment'!M125=0, " ", 'Chp 3 - Condition Assessment'!M125)</f>
        <v>1</v>
      </c>
      <c r="E126" s="194" t="str">
        <f>IF('Chp 3 - Condition Assessment'!N125=0, " ", 'Chp 3 - Condition Assessment'!N125)</f>
        <v>2C4RC1CG5NR172342</v>
      </c>
      <c r="F126" s="146">
        <f>IF('Chp 3 - Condition Assessment'!O125=0, " ", 'Chp 3 - Condition Assessment'!O125)</f>
        <v>1</v>
      </c>
      <c r="G126" s="148">
        <f>IF('Chp 3 - Condition Assessment'!P125=0, " ", 'Chp 3 - Condition Assessment'!P125)</f>
        <v>117</v>
      </c>
      <c r="H126" s="195">
        <f>IF('Chp 3 - Condition Assessment'!Q125=0, " ", 'Chp 3 - Condition Assessment'!Q125)</f>
        <v>80000</v>
      </c>
      <c r="I126" s="146">
        <f>IF('Chp 3 - Condition Assessment'!R125=0, " ", 'Chp 3 - Condition Assessment'!R125)</f>
        <v>8</v>
      </c>
      <c r="J126" s="146" t="str">
        <f>IF('Chp 3 - Condition Assessment'!S125=0, " ", 'Chp 3 - Condition Assessment'!S125)</f>
        <v>No</v>
      </c>
    </row>
    <row r="127" spans="1:10" ht="42.75" thickBot="1" x14ac:dyDescent="0.4">
      <c r="A127" s="180" t="str">
        <f>IF('Chp 3 - Condition Assessment'!J126=0, " ", 'Chp 3 - Condition Assessment'!J126)</f>
        <v>RevenueVehicles</v>
      </c>
      <c r="B127" s="180" t="str">
        <f>IF('Chp 3 - Condition Assessment'!K126=0, " ", 'Chp 3 - Condition Assessment'!K126)</f>
        <v>VN - Van</v>
      </c>
      <c r="C127" s="180" t="str">
        <f>IF('Chp 3 - Condition Assessment'!L126=0, " ", 'Chp 3 - Condition Assessment'!L126)</f>
        <v>#234 Van</v>
      </c>
      <c r="D127" s="180">
        <f>IF('Chp 3 - Condition Assessment'!M126=0, " ", 'Chp 3 - Condition Assessment'!M126)</f>
        <v>1</v>
      </c>
      <c r="E127" s="194" t="str">
        <f>IF('Chp 3 - Condition Assessment'!N126=0, " ", 'Chp 3 - Condition Assessment'!N126)</f>
        <v>2C4RC1CG5NR171725</v>
      </c>
      <c r="F127" s="146">
        <f>IF('Chp 3 - Condition Assessment'!O126=0, " ", 'Chp 3 - Condition Assessment'!O126)</f>
        <v>1</v>
      </c>
      <c r="G127" s="148">
        <f>IF('Chp 3 - Condition Assessment'!P126=0, " ", 'Chp 3 - Condition Assessment'!P126)</f>
        <v>25</v>
      </c>
      <c r="H127" s="195">
        <f>IF('Chp 3 - Condition Assessment'!Q126=0, " ", 'Chp 3 - Condition Assessment'!Q126)</f>
        <v>80000</v>
      </c>
      <c r="I127" s="146">
        <f>IF('Chp 3 - Condition Assessment'!R126=0, " ", 'Chp 3 - Condition Assessment'!R126)</f>
        <v>8</v>
      </c>
      <c r="J127" s="146" t="str">
        <f>IF('Chp 3 - Condition Assessment'!S126=0, " ", 'Chp 3 - Condition Assessment'!S126)</f>
        <v>No</v>
      </c>
    </row>
    <row r="128" spans="1:10" ht="42.75" thickBot="1" x14ac:dyDescent="0.4">
      <c r="A128" s="180" t="str">
        <f>IF('Chp 3 - Condition Assessment'!J127=0, " ", 'Chp 3 - Condition Assessment'!J127)</f>
        <v>RevenueVehicles</v>
      </c>
      <c r="B128" s="180" t="str">
        <f>IF('Chp 3 - Condition Assessment'!K127=0, " ", 'Chp 3 - Condition Assessment'!K127)</f>
        <v>VN - Van</v>
      </c>
      <c r="C128" s="180" t="str">
        <f>IF('Chp 3 - Condition Assessment'!L127=0, " ", 'Chp 3 - Condition Assessment'!L127)</f>
        <v>#235 Van</v>
      </c>
      <c r="D128" s="180">
        <f>IF('Chp 3 - Condition Assessment'!M127=0, " ", 'Chp 3 - Condition Assessment'!M127)</f>
        <v>1</v>
      </c>
      <c r="E128" s="194" t="str">
        <f>IF('Chp 3 - Condition Assessment'!N127=0, " ", 'Chp 3 - Condition Assessment'!N127)</f>
        <v>2C4RC1CG5NR171739</v>
      </c>
      <c r="F128" s="146">
        <f>IF('Chp 3 - Condition Assessment'!O127=0, " ", 'Chp 3 - Condition Assessment'!O127)</f>
        <v>1</v>
      </c>
      <c r="G128" s="148">
        <f>IF('Chp 3 - Condition Assessment'!P127=0, " ", 'Chp 3 - Condition Assessment'!P127)</f>
        <v>92</v>
      </c>
      <c r="H128" s="195">
        <f>IF('Chp 3 - Condition Assessment'!Q127=0, " ", 'Chp 3 - Condition Assessment'!Q127)</f>
        <v>80000</v>
      </c>
      <c r="I128" s="146">
        <f>IF('Chp 3 - Condition Assessment'!R127=0, " ", 'Chp 3 - Condition Assessment'!R127)</f>
        <v>8</v>
      </c>
      <c r="J128" s="146" t="str">
        <f>IF('Chp 3 - Condition Assessment'!S127=0, " ", 'Chp 3 - Condition Assessment'!S127)</f>
        <v>No</v>
      </c>
    </row>
    <row r="129" spans="1:10" ht="42.75" thickBot="1" x14ac:dyDescent="0.4">
      <c r="A129" s="180" t="str">
        <f>IF('Chp 3 - Condition Assessment'!J128=0, " ", 'Chp 3 - Condition Assessment'!J128)</f>
        <v>RevenueVehicles</v>
      </c>
      <c r="B129" s="180" t="str">
        <f>IF('Chp 3 - Condition Assessment'!K128=0, " ", 'Chp 3 - Condition Assessment'!K128)</f>
        <v>VN - Van</v>
      </c>
      <c r="C129" s="180" t="str">
        <f>IF('Chp 3 - Condition Assessment'!L128=0, " ", 'Chp 3 - Condition Assessment'!L128)</f>
        <v>#236 Van</v>
      </c>
      <c r="D129" s="180">
        <f>IF('Chp 3 - Condition Assessment'!M128=0, " ", 'Chp 3 - Condition Assessment'!M128)</f>
        <v>1</v>
      </c>
      <c r="E129" s="194" t="str">
        <f>IF('Chp 3 - Condition Assessment'!N128=0, " ", 'Chp 3 - Condition Assessment'!N128)</f>
        <v>2C4RC1CG5NR171742</v>
      </c>
      <c r="F129" s="146">
        <f>IF('Chp 3 - Condition Assessment'!O128=0, " ", 'Chp 3 - Condition Assessment'!O128)</f>
        <v>1</v>
      </c>
      <c r="G129" s="148">
        <f>IF('Chp 3 - Condition Assessment'!P128=0, " ", 'Chp 3 - Condition Assessment'!P128)</f>
        <v>10</v>
      </c>
      <c r="H129" s="195">
        <f>IF('Chp 3 - Condition Assessment'!Q128=0, " ", 'Chp 3 - Condition Assessment'!Q128)</f>
        <v>80000</v>
      </c>
      <c r="I129" s="146">
        <f>IF('Chp 3 - Condition Assessment'!R128=0, " ", 'Chp 3 - Condition Assessment'!R128)</f>
        <v>8</v>
      </c>
      <c r="J129" s="146" t="str">
        <f>IF('Chp 3 - Condition Assessment'!S128=0, " ", 'Chp 3 - Condition Assessment'!S128)</f>
        <v>No</v>
      </c>
    </row>
  </sheetData>
  <sheetProtection sheet="1" objects="1" scenarios="1" formatCells="0" formatRows="0" insertRows="0" sort="0" autoFilter="0"/>
  <autoFilter ref="A5:J5" xr:uid="{00000000-0009-0000-0000-00000F000000}"/>
  <sortState xmlns:xlrd2="http://schemas.microsoft.com/office/spreadsheetml/2017/richdata2" ref="A6:I6">
    <sortCondition ref="B6"/>
    <sortCondition ref="C6"/>
  </sortState>
  <mergeCells count="2">
    <mergeCell ref="A1:I1"/>
    <mergeCell ref="A3:J3"/>
  </mergeCells>
  <printOptions horizontalCentered="1"/>
  <pageMargins left="0.7" right="0.7" top="0.75" bottom="0.75" header="0.3" footer="0.3"/>
  <pageSetup scale="55" orientation="landscape" r:id="rId1"/>
  <headerFooter>
    <oddFooter>&amp;CPage &amp;P of &amp;N</oddFooter>
  </headerFooter>
  <colBreaks count="3" manualBreakCount="3">
    <brk id="10" max="1048575" man="1"/>
    <brk id="19" max="1048575" man="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5" r:id="rId4" name="Button 3">
              <controlPr defaultSize="0" print="0" autoFill="0" autoPict="0" macro="[0]!BackToPlan">
                <anchor moveWithCells="1">
                  <from>
                    <xdr:col>4</xdr:col>
                    <xdr:colOff>314325</xdr:colOff>
                    <xdr:row>0</xdr:row>
                    <xdr:rowOff>123825</xdr:rowOff>
                  </from>
                  <to>
                    <xdr:col>4</xdr:col>
                    <xdr:colOff>1038225</xdr:colOff>
                    <xdr:row>0</xdr:row>
                    <xdr:rowOff>314325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92D050"/>
  </sheetPr>
  <dimension ref="A1:S36"/>
  <sheetViews>
    <sheetView showGridLines="0" view="pageLayout" zoomScale="60" zoomScaleNormal="100" zoomScalePageLayoutView="60" workbookViewId="0">
      <selection sqref="A1:XFD1048576"/>
    </sheetView>
  </sheetViews>
  <sheetFormatPr defaultColWidth="9.140625" defaultRowHeight="21" x14ac:dyDescent="0.35"/>
  <cols>
    <col min="1" max="1" width="37.5703125" style="166" bestFit="1" customWidth="1"/>
    <col min="2" max="2" width="46.7109375" style="166" bestFit="1" customWidth="1"/>
    <col min="3" max="3" width="23.5703125" style="166" bestFit="1" customWidth="1"/>
    <col min="4" max="4" width="15.7109375" style="166" bestFit="1" customWidth="1"/>
    <col min="5" max="5" width="24.28515625" style="166" bestFit="1" customWidth="1"/>
    <col min="6" max="6" width="19.28515625" style="181" bestFit="1" customWidth="1"/>
    <col min="7" max="7" width="28.7109375" style="192" bestFit="1" customWidth="1"/>
    <col min="8" max="8" width="24.85546875" style="193" bestFit="1" customWidth="1"/>
    <col min="9" max="9" width="24.28515625" style="181" customWidth="1"/>
    <col min="10" max="10" width="22.28515625" style="181" customWidth="1"/>
    <col min="11" max="11" width="12.7109375" style="166" customWidth="1"/>
    <col min="12" max="12" width="21.7109375" style="166" customWidth="1"/>
    <col min="13" max="13" width="12" style="166" bestFit="1" customWidth="1"/>
    <col min="14" max="14" width="12.42578125" style="166" bestFit="1" customWidth="1"/>
    <col min="15" max="15" width="9.28515625" style="181" bestFit="1" customWidth="1"/>
    <col min="16" max="16" width="8.42578125" style="166" bestFit="1" customWidth="1"/>
    <col min="17" max="17" width="12.7109375" style="193" bestFit="1" customWidth="1"/>
    <col min="18" max="18" width="15.5703125" style="166" bestFit="1" customWidth="1"/>
    <col min="19" max="19" width="14.85546875" style="181" bestFit="1" customWidth="1"/>
    <col min="20" max="16384" width="9.140625" style="166"/>
  </cols>
  <sheetData>
    <row r="1" spans="1:18" ht="26.25" x14ac:dyDescent="0.35">
      <c r="A1" s="374" t="s">
        <v>122</v>
      </c>
      <c r="B1" s="374"/>
      <c r="C1" s="374"/>
      <c r="D1" s="374"/>
      <c r="E1" s="374"/>
      <c r="F1" s="374"/>
      <c r="G1" s="374"/>
      <c r="H1" s="374"/>
      <c r="I1" s="374"/>
    </row>
    <row r="3" spans="1:18" ht="23.25" x14ac:dyDescent="0.35">
      <c r="A3" s="343" t="s">
        <v>281</v>
      </c>
      <c r="B3" s="343"/>
      <c r="C3" s="343"/>
      <c r="D3" s="343"/>
      <c r="E3" s="343"/>
      <c r="F3" s="343"/>
      <c r="G3" s="343"/>
      <c r="H3" s="343"/>
      <c r="I3" s="343"/>
      <c r="J3" s="343"/>
    </row>
    <row r="4" spans="1:18" ht="21.75" thickBot="1" x14ac:dyDescent="0.4">
      <c r="G4" s="166"/>
      <c r="I4" s="166"/>
    </row>
    <row r="5" spans="1:18" ht="42.75" thickBot="1" x14ac:dyDescent="0.4">
      <c r="A5" s="164" t="str">
        <f>'Chp 3 - Condition Assessment'!T4</f>
        <v>Asset Category</v>
      </c>
      <c r="B5" s="164" t="str">
        <f>'Chp 3 - Condition Assessment'!U4</f>
        <v>Asset Class</v>
      </c>
      <c r="C5" s="164" t="str">
        <f>'Chp 3 - Condition Assessment'!V4</f>
        <v>Asset Name</v>
      </c>
      <c r="D5" s="164" t="str">
        <f>'Chp 3 - Condition Assessment'!W4</f>
        <v>Count</v>
      </c>
      <c r="E5" s="164" t="str">
        <f>'Chp 3 - Condition Assessment'!X4</f>
        <v>ID/Serial No.</v>
      </c>
      <c r="F5" s="164" t="str">
        <f>'Chp 3 - Condition Assessment'!Y4</f>
        <v>Age (Yrs)</v>
      </c>
      <c r="G5" s="164" t="str">
        <f>'Chp 3 - Condition Assessment'!Z4</f>
        <v>Vehicle Mileage</v>
      </c>
      <c r="H5" s="164" t="str">
        <f>'Chp 3 - Condition Assessment'!AA4</f>
        <v>Replacement Cost/Value</v>
      </c>
      <c r="I5" s="164" t="str">
        <f>'Chp 3 - Condition Assessment'!AB4</f>
        <v>Useful Life Benchmark (Yrs)</v>
      </c>
      <c r="J5" s="164" t="str">
        <f>'Chp 3 - Condition Assessment'!AC4</f>
        <v>Past Useful Life Benchmark</v>
      </c>
    </row>
    <row r="6" spans="1:18" ht="42.75" thickBot="1" x14ac:dyDescent="0.4">
      <c r="A6" s="180" t="str">
        <f>IF('Chp 3 - Condition Assessment'!T5=0, " ", 'Chp 3 - Condition Assessment'!T5)</f>
        <v>Equipment</v>
      </c>
      <c r="B6" s="180" t="str">
        <f>IF('Chp 3 - Condition Assessment'!U5=0, " ", 'Chp 3 - Condition Assessment'!U5)</f>
        <v>Trucks and other Rubber Tire Vehicles</v>
      </c>
      <c r="C6" s="180" t="str">
        <f>IF('Chp 3 - Condition Assessment'!V5=0, " ", 'Chp 3 - Condition Assessment'!V5)</f>
        <v># 186 CNG SERVICE TRUCK</v>
      </c>
      <c r="D6" s="180">
        <f>IF('Chp 3 - Condition Assessment'!W5=0, " ", 'Chp 3 - Condition Assessment'!W5)</f>
        <v>1</v>
      </c>
      <c r="E6" s="180" t="str">
        <f>IF('Chp 3 - Condition Assessment'!X5=0, " ", 'Chp 3 - Condition Assessment'!X5)</f>
        <v>1FDUF4GY0EEB67418</v>
      </c>
      <c r="F6" s="146">
        <f ca="1">IF('Chp 3 - Condition Assessment'!Y5=0, " ", 'Chp 3 - Condition Assessment'!Y5)</f>
        <v>10</v>
      </c>
      <c r="G6" s="196">
        <f>IF('Chp 3 - Condition Assessment'!Z5=0, " ", 'Chp 3 - Condition Assessment'!Z5)</f>
        <v>59103</v>
      </c>
      <c r="H6" s="195">
        <f>IF('Chp 3 - Condition Assessment'!AA5=0, " ", 'Chp 3 - Condition Assessment'!AA5)</f>
        <v>75000</v>
      </c>
      <c r="I6" s="180">
        <f>IF('Chp 3 - Condition Assessment'!AB5=0, " ", 'Chp 3 - Condition Assessment'!AB5)</f>
        <v>14</v>
      </c>
      <c r="J6" s="146" t="str">
        <f ca="1">IF('Chp 3 - Condition Assessment'!AC5=0, " ", 'Chp 3 - Condition Assessment'!AC5)</f>
        <v>No</v>
      </c>
    </row>
    <row r="7" spans="1:18" ht="42.75" thickBot="1" x14ac:dyDescent="0.4">
      <c r="A7" s="180" t="str">
        <f>IF('Chp 3 - Condition Assessment'!T6=0, " ", 'Chp 3 - Condition Assessment'!T6)</f>
        <v>Equipment</v>
      </c>
      <c r="B7" s="180" t="str">
        <f>IF('Chp 3 - Condition Assessment'!U6=0, " ", 'Chp 3 - Condition Assessment'!U6)</f>
        <v>Trucks and other Rubber Tire Vehicles</v>
      </c>
      <c r="C7" s="180" t="str">
        <f>IF('Chp 3 - Condition Assessment'!V6=0, " ", 'Chp 3 - Condition Assessment'!V6)</f>
        <v># 187 CNG SERVICE TRUCK</v>
      </c>
      <c r="D7" s="180">
        <f>IF('Chp 3 - Condition Assessment'!W6=0, " ", 'Chp 3 - Condition Assessment'!W6)</f>
        <v>1</v>
      </c>
      <c r="E7" s="180" t="str">
        <f>IF('Chp 3 - Condition Assessment'!X6=0, " ", 'Chp 3 - Condition Assessment'!X6)</f>
        <v>1FDUF4G12EEB67419</v>
      </c>
      <c r="F7" s="146">
        <f ca="1">IF('Chp 3 - Condition Assessment'!Y6=0, " ", 'Chp 3 - Condition Assessment'!Y6)</f>
        <v>10</v>
      </c>
      <c r="G7" s="196">
        <f>IF('Chp 3 - Condition Assessment'!Z6=0, " ", 'Chp 3 - Condition Assessment'!Z6)</f>
        <v>97754</v>
      </c>
      <c r="H7" s="195">
        <f>IF('Chp 3 - Condition Assessment'!AA6=0, " ", 'Chp 3 - Condition Assessment'!AA6)</f>
        <v>75000</v>
      </c>
      <c r="I7" s="180">
        <f>IF('Chp 3 - Condition Assessment'!AB6=0, " ", 'Chp 3 - Condition Assessment'!AB6)</f>
        <v>14</v>
      </c>
      <c r="J7" s="146" t="str">
        <f ca="1">IF('Chp 3 - Condition Assessment'!AC6=0, " ", 'Chp 3 - Condition Assessment'!AC6)</f>
        <v>No</v>
      </c>
    </row>
    <row r="8" spans="1:18" ht="42.75" thickBot="1" x14ac:dyDescent="0.4">
      <c r="A8" s="180" t="str">
        <f>IF('Chp 3 - Condition Assessment'!T7=0, " ", 'Chp 3 - Condition Assessment'!T7)</f>
        <v>Equipment</v>
      </c>
      <c r="B8" s="180" t="str">
        <f>IF('Chp 3 - Condition Assessment'!U7=0, " ", 'Chp 3 - Condition Assessment'!U7)</f>
        <v>Trucks and other Rubber Tire Vehicles</v>
      </c>
      <c r="C8" s="180" t="str">
        <f>IF('Chp 3 - Condition Assessment'!V7=0, " ", 'Chp 3 - Condition Assessment'!V7)</f>
        <v>Big Tex Trailer</v>
      </c>
      <c r="D8" s="180">
        <f>IF('Chp 3 - Condition Assessment'!W7=0, " ", 'Chp 3 - Condition Assessment'!W7)</f>
        <v>1</v>
      </c>
      <c r="E8" s="180" t="str">
        <f>IF('Chp 3 - Condition Assessment'!X7=0, " ", 'Chp 3 - Condition Assessment'!X7)</f>
        <v>16VNX1620J2006889</v>
      </c>
      <c r="F8" s="146">
        <f ca="1">IF('Chp 3 - Condition Assessment'!Y7=0, " ", 'Chp 3 - Condition Assessment'!Y7)</f>
        <v>6</v>
      </c>
      <c r="G8" s="196" t="str">
        <f>IF('Chp 3 - Condition Assessment'!Z7=0, " ", 'Chp 3 - Condition Assessment'!Z7)</f>
        <v xml:space="preserve"> </v>
      </c>
      <c r="H8" s="195">
        <f>IF('Chp 3 - Condition Assessment'!AA7=0, " ", 'Chp 3 - Condition Assessment'!AA7)</f>
        <v>5500</v>
      </c>
      <c r="I8" s="180">
        <f>IF('Chp 3 - Condition Assessment'!AB7=0, " ", 'Chp 3 - Condition Assessment'!AB7)</f>
        <v>14</v>
      </c>
      <c r="J8" s="146" t="str">
        <f ca="1">IF('Chp 3 - Condition Assessment'!AC7=0, " ", 'Chp 3 - Condition Assessment'!AC7)</f>
        <v>No</v>
      </c>
    </row>
    <row r="9" spans="1:18" x14ac:dyDescent="0.35">
      <c r="K9" s="156"/>
      <c r="L9" s="156"/>
      <c r="M9" s="156"/>
      <c r="N9" s="156"/>
      <c r="P9" s="156"/>
      <c r="Q9" s="179"/>
      <c r="R9" s="156"/>
    </row>
    <row r="10" spans="1:18" x14ac:dyDescent="0.35">
      <c r="K10" s="156"/>
      <c r="L10" s="156"/>
      <c r="M10" s="156"/>
      <c r="N10" s="156"/>
      <c r="P10" s="156"/>
      <c r="Q10" s="179"/>
      <c r="R10" s="156"/>
    </row>
    <row r="11" spans="1:18" x14ac:dyDescent="0.35">
      <c r="K11" s="156"/>
      <c r="L11" s="156"/>
      <c r="M11" s="156"/>
      <c r="N11" s="156"/>
      <c r="P11" s="156"/>
      <c r="Q11" s="179"/>
      <c r="R11" s="156"/>
    </row>
    <row r="12" spans="1:18" x14ac:dyDescent="0.35">
      <c r="K12" s="156"/>
      <c r="L12" s="156"/>
      <c r="M12" s="156"/>
      <c r="N12" s="156"/>
      <c r="P12" s="156"/>
      <c r="Q12" s="179"/>
      <c r="R12" s="156"/>
    </row>
    <row r="13" spans="1:18" x14ac:dyDescent="0.35">
      <c r="K13" s="156"/>
      <c r="L13" s="156"/>
      <c r="M13" s="156"/>
      <c r="N13" s="156"/>
      <c r="P13" s="156"/>
      <c r="Q13" s="179"/>
      <c r="R13" s="156"/>
    </row>
    <row r="14" spans="1:18" x14ac:dyDescent="0.35">
      <c r="K14" s="156"/>
      <c r="L14" s="156"/>
      <c r="M14" s="156"/>
      <c r="N14" s="156"/>
      <c r="P14" s="156"/>
      <c r="Q14" s="179"/>
      <c r="R14" s="156"/>
    </row>
    <row r="15" spans="1:18" x14ac:dyDescent="0.35">
      <c r="K15" s="156"/>
      <c r="L15" s="156"/>
      <c r="M15" s="156"/>
      <c r="N15" s="156"/>
      <c r="P15" s="156"/>
      <c r="Q15" s="179"/>
      <c r="R15" s="156"/>
    </row>
    <row r="16" spans="1:18" x14ac:dyDescent="0.35">
      <c r="K16" s="156"/>
      <c r="L16" s="156"/>
      <c r="M16" s="156"/>
      <c r="N16" s="156"/>
      <c r="P16" s="156"/>
      <c r="Q16" s="179"/>
      <c r="R16" s="156"/>
    </row>
    <row r="17" spans="11:18" x14ac:dyDescent="0.35">
      <c r="K17" s="156"/>
      <c r="L17" s="156"/>
      <c r="M17" s="156"/>
      <c r="N17" s="156"/>
      <c r="P17" s="156"/>
      <c r="Q17" s="179"/>
      <c r="R17" s="156"/>
    </row>
    <row r="18" spans="11:18" x14ac:dyDescent="0.35">
      <c r="K18" s="156"/>
      <c r="L18" s="156"/>
      <c r="M18" s="156"/>
      <c r="N18" s="156"/>
      <c r="P18" s="156"/>
      <c r="Q18" s="179"/>
      <c r="R18" s="156"/>
    </row>
    <row r="19" spans="11:18" x14ac:dyDescent="0.35">
      <c r="K19" s="156"/>
      <c r="L19" s="156"/>
      <c r="M19" s="156"/>
      <c r="N19" s="156"/>
      <c r="P19" s="156"/>
      <c r="Q19" s="179"/>
      <c r="R19" s="156"/>
    </row>
    <row r="20" spans="11:18" x14ac:dyDescent="0.35">
      <c r="K20" s="156"/>
      <c r="L20" s="156"/>
      <c r="M20" s="156"/>
      <c r="N20" s="156"/>
      <c r="P20" s="156"/>
      <c r="Q20" s="179"/>
      <c r="R20" s="156"/>
    </row>
    <row r="21" spans="11:18" x14ac:dyDescent="0.35">
      <c r="K21" s="156"/>
      <c r="L21" s="156"/>
      <c r="M21" s="156"/>
      <c r="N21" s="156"/>
      <c r="P21" s="156"/>
      <c r="Q21" s="179"/>
      <c r="R21" s="156"/>
    </row>
    <row r="22" spans="11:18" x14ac:dyDescent="0.35">
      <c r="K22" s="156"/>
      <c r="L22" s="156"/>
      <c r="M22" s="156"/>
      <c r="N22" s="156"/>
      <c r="P22" s="156"/>
      <c r="Q22" s="179"/>
      <c r="R22" s="156"/>
    </row>
    <row r="23" spans="11:18" x14ac:dyDescent="0.35">
      <c r="K23" s="156"/>
      <c r="L23" s="156"/>
      <c r="M23" s="156"/>
      <c r="N23" s="156"/>
      <c r="P23" s="156"/>
      <c r="Q23" s="179"/>
      <c r="R23" s="156"/>
    </row>
    <row r="24" spans="11:18" x14ac:dyDescent="0.35">
      <c r="K24" s="156"/>
      <c r="L24" s="156"/>
      <c r="M24" s="156"/>
      <c r="N24" s="156"/>
      <c r="P24" s="156"/>
      <c r="Q24" s="179"/>
      <c r="R24" s="156"/>
    </row>
    <row r="25" spans="11:18" x14ac:dyDescent="0.35">
      <c r="K25" s="156"/>
      <c r="L25" s="156"/>
      <c r="M25" s="156"/>
      <c r="N25" s="156"/>
      <c r="P25" s="156"/>
      <c r="Q25" s="179"/>
      <c r="R25" s="156"/>
    </row>
    <row r="26" spans="11:18" x14ac:dyDescent="0.35">
      <c r="K26" s="156"/>
      <c r="L26" s="156"/>
      <c r="M26" s="156"/>
      <c r="N26" s="156"/>
      <c r="P26" s="156"/>
      <c r="Q26" s="179"/>
      <c r="R26" s="156"/>
    </row>
    <row r="27" spans="11:18" x14ac:dyDescent="0.35">
      <c r="K27" s="156"/>
      <c r="L27" s="156"/>
      <c r="M27" s="156"/>
      <c r="N27" s="156"/>
      <c r="P27" s="156"/>
      <c r="Q27" s="179"/>
      <c r="R27" s="156"/>
    </row>
    <row r="28" spans="11:18" x14ac:dyDescent="0.35">
      <c r="K28" s="156"/>
      <c r="L28" s="156"/>
      <c r="M28" s="156"/>
      <c r="N28" s="156"/>
      <c r="P28" s="156"/>
      <c r="Q28" s="179"/>
      <c r="R28" s="156"/>
    </row>
    <row r="29" spans="11:18" x14ac:dyDescent="0.35">
      <c r="K29" s="156"/>
      <c r="L29" s="156"/>
      <c r="M29" s="156"/>
      <c r="N29" s="156"/>
      <c r="P29" s="156"/>
      <c r="Q29" s="179"/>
      <c r="R29" s="156"/>
    </row>
    <row r="30" spans="11:18" x14ac:dyDescent="0.35">
      <c r="K30" s="156"/>
      <c r="L30" s="156"/>
      <c r="M30" s="156"/>
      <c r="N30" s="156"/>
      <c r="P30" s="156"/>
      <c r="Q30" s="179"/>
      <c r="R30" s="156"/>
    </row>
    <row r="31" spans="11:18" x14ac:dyDescent="0.35">
      <c r="K31" s="156"/>
      <c r="L31" s="156"/>
      <c r="M31" s="156"/>
      <c r="N31" s="156"/>
      <c r="P31" s="156"/>
      <c r="Q31" s="179"/>
      <c r="R31" s="156"/>
    </row>
    <row r="32" spans="11:18" x14ac:dyDescent="0.35">
      <c r="K32" s="156"/>
      <c r="L32" s="156"/>
      <c r="M32" s="156"/>
      <c r="N32" s="156"/>
      <c r="P32" s="156"/>
      <c r="Q32" s="179"/>
      <c r="R32" s="156"/>
    </row>
    <row r="33" spans="11:18" x14ac:dyDescent="0.35">
      <c r="K33" s="156"/>
      <c r="L33" s="156"/>
      <c r="M33" s="156"/>
      <c r="N33" s="156"/>
      <c r="P33" s="156"/>
      <c r="Q33" s="179"/>
      <c r="R33" s="156"/>
    </row>
    <row r="34" spans="11:18" x14ac:dyDescent="0.35">
      <c r="K34" s="156"/>
      <c r="L34" s="156"/>
      <c r="M34" s="156"/>
      <c r="N34" s="156"/>
      <c r="P34" s="156"/>
      <c r="Q34" s="179"/>
      <c r="R34" s="156"/>
    </row>
    <row r="35" spans="11:18" x14ac:dyDescent="0.35">
      <c r="K35" s="156"/>
      <c r="L35" s="156"/>
      <c r="M35" s="156"/>
      <c r="N35" s="156"/>
      <c r="P35" s="156"/>
      <c r="Q35" s="179"/>
      <c r="R35" s="156"/>
    </row>
    <row r="36" spans="11:18" x14ac:dyDescent="0.35">
      <c r="K36" s="156"/>
      <c r="L36" s="156"/>
      <c r="M36" s="156"/>
      <c r="N36" s="156"/>
      <c r="P36" s="156"/>
      <c r="Q36" s="179"/>
      <c r="R36" s="156"/>
    </row>
  </sheetData>
  <sheetProtection sheet="1" objects="1" scenarios="1" formatCells="0" formatRows="0" insertRows="0" sort="0" autoFilter="0"/>
  <autoFilter ref="A5:J5" xr:uid="{00000000-0009-0000-0000-000010000000}"/>
  <sortState xmlns:xlrd2="http://schemas.microsoft.com/office/spreadsheetml/2017/richdata2" ref="A6:I11">
    <sortCondition ref="B6:B11"/>
    <sortCondition ref="C6:C11"/>
  </sortState>
  <mergeCells count="2">
    <mergeCell ref="A1:I1"/>
    <mergeCell ref="A3:J3"/>
  </mergeCells>
  <printOptions horizontalCentered="1"/>
  <pageMargins left="0.7" right="0.7" top="0.75" bottom="0.75" header="0.3" footer="0.3"/>
  <pageSetup scale="45"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Button 1">
              <controlPr defaultSize="0" print="0" autoFill="0" autoPict="0" macro="[0]!BackToPlan">
                <anchor moveWithCells="1">
                  <from>
                    <xdr:col>2</xdr:col>
                    <xdr:colOff>1562100</xdr:colOff>
                    <xdr:row>0</xdr:row>
                    <xdr:rowOff>161925</xdr:rowOff>
                  </from>
                  <to>
                    <xdr:col>3</xdr:col>
                    <xdr:colOff>666750</xdr:colOff>
                    <xdr:row>0</xdr:row>
                    <xdr:rowOff>323850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92D050"/>
  </sheetPr>
  <dimension ref="A1:T15"/>
  <sheetViews>
    <sheetView showGridLines="0" showWhiteSpace="0" view="pageLayout" zoomScale="70" zoomScaleNormal="100" zoomScalePageLayoutView="70" workbookViewId="0">
      <selection sqref="A1:XFD1048576"/>
    </sheetView>
  </sheetViews>
  <sheetFormatPr defaultColWidth="28.85546875" defaultRowHeight="21" x14ac:dyDescent="0.35"/>
  <cols>
    <col min="1" max="1" width="21.28515625" style="166" bestFit="1" customWidth="1"/>
    <col min="2" max="2" width="50.85546875" style="166" customWidth="1"/>
    <col min="3" max="3" width="50.7109375" style="166" customWidth="1"/>
    <col min="4" max="4" width="11.85546875" style="166" bestFit="1" customWidth="1"/>
    <col min="5" max="5" width="18" style="166" bestFit="1" customWidth="1"/>
    <col min="6" max="6" width="13.140625" style="166" bestFit="1" customWidth="1"/>
    <col min="7" max="7" width="16.140625" style="166" bestFit="1" customWidth="1"/>
    <col min="8" max="8" width="22.5703125" style="166" bestFit="1" customWidth="1"/>
    <col min="9" max="9" width="21.7109375" style="32" bestFit="1" customWidth="1"/>
    <col min="10" max="18" width="28.85546875" style="166"/>
    <col min="19" max="19" width="28.85546875" style="197"/>
    <col min="20" max="20" width="28.85546875" style="193"/>
    <col min="21" max="16384" width="28.85546875" style="166"/>
  </cols>
  <sheetData>
    <row r="1" spans="1:19" ht="26.25" x14ac:dyDescent="0.35">
      <c r="A1" s="385" t="s">
        <v>122</v>
      </c>
      <c r="B1" s="385"/>
      <c r="C1" s="385"/>
      <c r="D1" s="385"/>
      <c r="E1" s="385"/>
      <c r="F1" s="385"/>
      <c r="G1" s="385"/>
      <c r="H1" s="385"/>
    </row>
    <row r="2" spans="1:19" x14ac:dyDescent="0.35">
      <c r="F2" s="181"/>
      <c r="G2" s="192"/>
      <c r="H2" s="193"/>
    </row>
    <row r="3" spans="1:19" ht="23.25" x14ac:dyDescent="0.35">
      <c r="A3" s="386" t="s">
        <v>282</v>
      </c>
      <c r="B3" s="386"/>
      <c r="C3" s="386"/>
      <c r="D3" s="386"/>
      <c r="E3" s="386"/>
      <c r="F3" s="386"/>
      <c r="G3" s="386"/>
      <c r="H3" s="386"/>
    </row>
    <row r="4" spans="1:19" ht="21.75" thickBot="1" x14ac:dyDescent="0.4">
      <c r="G4" s="197"/>
      <c r="H4" s="193"/>
    </row>
    <row r="5" spans="1:19" ht="42.75" thickBot="1" x14ac:dyDescent="0.4">
      <c r="A5" s="164" t="str">
        <f>'Chp 3 - Condition Assessment'!AD4</f>
        <v>Asset Category</v>
      </c>
      <c r="B5" s="164" t="str">
        <f>'Chp 3 - Condition Assessment'!AE4</f>
        <v>Asset Class</v>
      </c>
      <c r="C5" s="164" t="str">
        <f>'Chp 3 - Condition Assessment'!AF4</f>
        <v>Asset Name</v>
      </c>
      <c r="D5" s="164" t="str">
        <f>'Chp 3 - Condition Assessment'!AG4</f>
        <v>Count</v>
      </c>
      <c r="E5" s="164" t="str">
        <f>'Chp 3 - Condition Assessment'!AH4</f>
        <v>ID/Serial No.</v>
      </c>
      <c r="F5" s="164" t="str">
        <f>'Chp 3 - Condition Assessment'!AI4</f>
        <v>Age (Yrs)</v>
      </c>
      <c r="G5" s="164" t="str">
        <f>'Chp 3 - Condition Assessment'!AJ4</f>
        <v>TERM Scale Condition</v>
      </c>
      <c r="H5" s="164" t="str">
        <f>'Chp 3 - Condition Assessment'!AK4</f>
        <v>Replacement Cost/Value</v>
      </c>
    </row>
    <row r="6" spans="1:19" ht="21.75" thickBot="1" x14ac:dyDescent="0.4">
      <c r="A6" s="180" t="str">
        <f>IF('Chp 3 - Condition Assessment'!AD5=0, " ", 'Chp 3 - Condition Assessment'!AD5)</f>
        <v>Facilities</v>
      </c>
      <c r="B6" s="180" t="str">
        <f>IF('Chp 3 - Condition Assessment'!AE5=0, " ", 'Chp 3 - Condition Assessment'!AE5)</f>
        <v>Maintenance</v>
      </c>
      <c r="C6" s="180" t="str">
        <f>IF('Chp 3 - Condition Assessment'!AF5=0, " ", 'Chp 3 - Condition Assessment'!AF5)</f>
        <v>FCRTA Maintenance Building</v>
      </c>
      <c r="D6" s="180">
        <f>IF('Chp 3 - Condition Assessment'!AG5=0, " ", 'Chp 3 - Condition Assessment'!AG5)</f>
        <v>1</v>
      </c>
      <c r="E6" s="180" t="str">
        <f>IF('Chp 3 - Condition Assessment'!AH5=0, " ", 'Chp 3 - Condition Assessment'!AH5)</f>
        <v>MAINT0010</v>
      </c>
      <c r="F6" s="180">
        <f ca="1">IF('Chp 3 - Condition Assessment'!AI5=0, " ", 'Chp 3 - Condition Assessment'!AI5)</f>
        <v>6</v>
      </c>
      <c r="G6" s="180">
        <f>IF('Chp 3 - Condition Assessment'!AJ5=0, " ", 'Chp 3 - Condition Assessment'!AJ5)</f>
        <v>3</v>
      </c>
      <c r="H6" s="195">
        <f>IF('Chp 3 - Condition Assessment'!AK5=0, " ", 'Chp 3 - Condition Assessment'!AK5)</f>
        <v>1000000</v>
      </c>
    </row>
    <row r="7" spans="1:19" x14ac:dyDescent="0.35">
      <c r="A7" s="32"/>
      <c r="B7" s="32"/>
      <c r="C7" s="32"/>
      <c r="D7" s="32"/>
      <c r="E7" s="32"/>
      <c r="F7" s="32"/>
      <c r="G7" s="32"/>
      <c r="H7" s="32"/>
    </row>
    <row r="8" spans="1:19" x14ac:dyDescent="0.35">
      <c r="A8" s="32"/>
      <c r="B8" s="32"/>
      <c r="C8" s="32"/>
      <c r="D8" s="32"/>
      <c r="E8" s="32"/>
      <c r="F8" s="32"/>
      <c r="G8" s="32"/>
      <c r="H8" s="32"/>
    </row>
    <row r="9" spans="1:19" x14ac:dyDescent="0.35">
      <c r="A9" s="32"/>
      <c r="B9" s="32"/>
      <c r="C9" s="32"/>
      <c r="D9" s="32"/>
      <c r="E9" s="32"/>
      <c r="F9" s="32"/>
      <c r="G9" s="32"/>
      <c r="H9" s="32"/>
    </row>
    <row r="10" spans="1:19" x14ac:dyDescent="0.35">
      <c r="A10" s="32"/>
      <c r="B10" s="32"/>
      <c r="C10" s="32"/>
      <c r="D10" s="32"/>
      <c r="E10" s="32"/>
      <c r="F10" s="32"/>
      <c r="G10" s="32"/>
      <c r="H10" s="32"/>
    </row>
    <row r="11" spans="1:19" x14ac:dyDescent="0.35">
      <c r="A11" s="32"/>
      <c r="B11" s="32"/>
      <c r="C11" s="32"/>
      <c r="D11" s="32"/>
      <c r="E11" s="32"/>
      <c r="F11" s="32"/>
      <c r="G11" s="32"/>
      <c r="H11" s="32"/>
    </row>
    <row r="12" spans="1:19" x14ac:dyDescent="0.35">
      <c r="F12" s="181"/>
      <c r="G12" s="192"/>
      <c r="H12" s="193"/>
      <c r="S12" s="166"/>
    </row>
    <row r="13" spans="1:19" x14ac:dyDescent="0.35">
      <c r="F13" s="181"/>
      <c r="G13" s="192"/>
      <c r="H13" s="193"/>
      <c r="S13" s="166"/>
    </row>
    <row r="14" spans="1:19" x14ac:dyDescent="0.35">
      <c r="F14" s="181"/>
      <c r="G14" s="192"/>
      <c r="H14" s="193"/>
      <c r="S14" s="166"/>
    </row>
    <row r="15" spans="1:19" x14ac:dyDescent="0.35">
      <c r="S15" s="166"/>
    </row>
  </sheetData>
  <sheetProtection sheet="1" objects="1" scenarios="1" formatCells="0" formatRows="0" insertRows="0" sort="0" autoFilter="0"/>
  <autoFilter ref="A5:H5" xr:uid="{00000000-0009-0000-0000-000011000000}"/>
  <sortState xmlns:xlrd2="http://schemas.microsoft.com/office/spreadsheetml/2017/richdata2" ref="A6:G26">
    <sortCondition ref="B6:B26"/>
    <sortCondition ref="C6:C26"/>
  </sortState>
  <mergeCells count="2">
    <mergeCell ref="A1:H1"/>
    <mergeCell ref="A3:H3"/>
  </mergeCells>
  <printOptions horizontalCentered="1"/>
  <pageMargins left="0.7" right="0.7" top="0.75" bottom="0.75" header="0.3" footer="0.3"/>
  <pageSetup scale="56"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Button 1">
              <controlPr defaultSize="0" print="0" autoFill="0" autoPict="0" macro="[0]!BackToPlan">
                <anchor moveWithCells="1">
                  <from>
                    <xdr:col>2</xdr:col>
                    <xdr:colOff>2028825</xdr:colOff>
                    <xdr:row>0</xdr:row>
                    <xdr:rowOff>85725</xdr:rowOff>
                  </from>
                  <to>
                    <xdr:col>2</xdr:col>
                    <xdr:colOff>2714625</xdr:colOff>
                    <xdr:row>0</xdr:row>
                    <xdr:rowOff>304800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sheetPr>
  <dimension ref="A1:E41"/>
  <sheetViews>
    <sheetView showGridLines="0" view="pageLayout" zoomScale="70" zoomScaleNormal="100" zoomScalePageLayoutView="70" workbookViewId="0">
      <selection sqref="A1:XFD1048576"/>
    </sheetView>
  </sheetViews>
  <sheetFormatPr defaultRowHeight="21" x14ac:dyDescent="0.35"/>
  <cols>
    <col min="1" max="1" width="12.85546875" style="166" customWidth="1"/>
    <col min="2" max="2" width="58" style="166" bestFit="1" customWidth="1"/>
    <col min="3" max="3" width="39" style="166" bestFit="1" customWidth="1"/>
    <col min="4" max="4" width="21" style="193" bestFit="1" customWidth="1"/>
    <col min="5" max="5" width="12.28515625" style="166" bestFit="1" customWidth="1"/>
    <col min="6" max="16384" width="9.140625" style="166"/>
  </cols>
  <sheetData>
    <row r="1" spans="1:5" ht="26.25" x14ac:dyDescent="0.35">
      <c r="A1" s="374" t="s">
        <v>127</v>
      </c>
      <c r="B1" s="374"/>
      <c r="C1" s="374"/>
      <c r="D1" s="374"/>
      <c r="E1" s="374"/>
    </row>
    <row r="2" spans="1:5" ht="21.75" thickBot="1" x14ac:dyDescent="0.4"/>
    <row r="3" spans="1:5" ht="42.75" thickBot="1" x14ac:dyDescent="0.4">
      <c r="A3" s="164" t="s">
        <v>91</v>
      </c>
      <c r="B3" s="164" t="s">
        <v>92</v>
      </c>
      <c r="C3" s="164" t="s">
        <v>93</v>
      </c>
      <c r="D3" s="174" t="s">
        <v>85</v>
      </c>
      <c r="E3" s="164" t="s">
        <v>94</v>
      </c>
    </row>
    <row r="4" spans="1:5" ht="21.75" thickBot="1" x14ac:dyDescent="0.4">
      <c r="A4" s="180">
        <f>IF('Chp5- Investment Prioritization'!A11 = 0, " ", 'Chp5- Investment Prioritization'!A11)</f>
        <v>2019</v>
      </c>
      <c r="B4" s="180" t="str">
        <f>IF('Chp5- Investment Prioritization'!B11 = 0, " ", 'Chp5- Investment Prioritization'!B11)</f>
        <v>35ft Electric Bus</v>
      </c>
      <c r="C4" s="180" t="str">
        <f>IF('Chp5- Investment Prioritization'!C11 = 0, " ", 'Chp5- Investment Prioritization'!C11)</f>
        <v>RevenueVehicles</v>
      </c>
      <c r="D4" s="195">
        <f>IF('Chp5- Investment Prioritization'!E11 = 0, " ", 'Chp5- Investment Prioritization'!E11)</f>
        <v>650000</v>
      </c>
      <c r="E4" s="180" t="str">
        <f>IF('Chp5- Investment Prioritization'!F11 = 0, " ", 'Chp5- Investment Prioritization'!F11)</f>
        <v>Medium</v>
      </c>
    </row>
    <row r="5" spans="1:5" ht="21.75" thickBot="1" x14ac:dyDescent="0.4">
      <c r="A5" s="180">
        <f>IF('Chp5- Investment Prioritization'!A12 = 0, " ", 'Chp5- Investment Prioritization'!A12)</f>
        <v>2019</v>
      </c>
      <c r="B5" s="180" t="str">
        <f>IF('Chp5- Investment Prioritization'!B12 = 0, " ", 'Chp5- Investment Prioritization'!B12)</f>
        <v>35ft Electric Bus</v>
      </c>
      <c r="C5" s="180" t="str">
        <f>IF('Chp5- Investment Prioritization'!C12 = 0, " ", 'Chp5- Investment Prioritization'!C12)</f>
        <v>RevenueVehicles</v>
      </c>
      <c r="D5" s="195">
        <f>IF('Chp5- Investment Prioritization'!E12 = 0, " ", 'Chp5- Investment Prioritization'!E12)</f>
        <v>650000</v>
      </c>
      <c r="E5" s="180" t="str">
        <f>IF('Chp5- Investment Prioritization'!F12 = 0, " ", 'Chp5- Investment Prioritization'!F12)</f>
        <v>Medium</v>
      </c>
    </row>
    <row r="6" spans="1:5" ht="21.75" thickBot="1" x14ac:dyDescent="0.4">
      <c r="A6" s="180">
        <f>IF('Chp5- Investment Prioritization'!A13 = 0, " ", 'Chp5- Investment Prioritization'!A13)</f>
        <v>2019</v>
      </c>
      <c r="B6" s="180" t="str">
        <f>IF('Chp5- Investment Prioritization'!B13 = 0, " ", 'Chp5- Investment Prioritization'!B13)</f>
        <v>Chevy Bolt Electric Sedan</v>
      </c>
      <c r="C6" s="180" t="str">
        <f>IF('Chp5- Investment Prioritization'!C13 = 0, " ", 'Chp5- Investment Prioritization'!C13)</f>
        <v>RevenueVehicles</v>
      </c>
      <c r="D6" s="195">
        <f>IF('Chp5- Investment Prioritization'!E13 = 0, " ", 'Chp5- Investment Prioritization'!E13)</f>
        <v>40000</v>
      </c>
      <c r="E6" s="180" t="str">
        <f>IF('Chp5- Investment Prioritization'!F13 = 0, " ", 'Chp5- Investment Prioritization'!F13)</f>
        <v>Medium</v>
      </c>
    </row>
    <row r="7" spans="1:5" ht="21.75" thickBot="1" x14ac:dyDescent="0.4">
      <c r="A7" s="180">
        <f>IF('Chp5- Investment Prioritization'!A14 = 0, " ", 'Chp5- Investment Prioritization'!A14)</f>
        <v>2019</v>
      </c>
      <c r="B7" s="180" t="str">
        <f>IF('Chp5- Investment Prioritization'!B14 = 0, " ", 'Chp5- Investment Prioritization'!B14)</f>
        <v>Chevy Bolt Electric Sedan</v>
      </c>
      <c r="C7" s="180" t="str">
        <f>IF('Chp5- Investment Prioritization'!C14 = 0, " ", 'Chp5- Investment Prioritization'!C14)</f>
        <v>RevenueVehicles</v>
      </c>
      <c r="D7" s="195">
        <f>IF('Chp5- Investment Prioritization'!E14 = 0, " ", 'Chp5- Investment Prioritization'!E14)</f>
        <v>40000</v>
      </c>
      <c r="E7" s="180" t="str">
        <f>IF('Chp5- Investment Prioritization'!F14 = 0, " ", 'Chp5- Investment Prioritization'!F14)</f>
        <v>Medium</v>
      </c>
    </row>
    <row r="8" spans="1:5" ht="21.75" thickBot="1" x14ac:dyDescent="0.4">
      <c r="A8" s="180">
        <f>IF('Chp5- Investment Prioritization'!A15 = 0, " ", 'Chp5- Investment Prioritization'!A15)</f>
        <v>2019</v>
      </c>
      <c r="B8" s="180" t="str">
        <f>IF('Chp5- Investment Prioritization'!B15 = 0, " ", 'Chp5- Investment Prioritization'!B15)</f>
        <v>Chevy Bolt Electric Sedan</v>
      </c>
      <c r="C8" s="180" t="str">
        <f>IF('Chp5- Investment Prioritization'!C15 = 0, " ", 'Chp5- Investment Prioritization'!C15)</f>
        <v>RevenueVehicles</v>
      </c>
      <c r="D8" s="195">
        <f>IF('Chp5- Investment Prioritization'!E15 = 0, " ", 'Chp5- Investment Prioritization'!E15)</f>
        <v>40000</v>
      </c>
      <c r="E8" s="180" t="str">
        <f>IF('Chp5- Investment Prioritization'!F15 = 0, " ", 'Chp5- Investment Prioritization'!F15)</f>
        <v>Medium</v>
      </c>
    </row>
    <row r="9" spans="1:5" ht="21.75" thickBot="1" x14ac:dyDescent="0.4">
      <c r="A9" s="180">
        <f>IF('Chp5- Investment Prioritization'!A16 = 0, " ", 'Chp5- Investment Prioritization'!A16)</f>
        <v>2020</v>
      </c>
      <c r="B9" s="180" t="str">
        <f>IF('Chp5- Investment Prioritization'!B16 = 0, " ", 'Chp5- Investment Prioritization'!B16)</f>
        <v>30ft Electric Bus</v>
      </c>
      <c r="C9" s="180" t="str">
        <f>IF('Chp5- Investment Prioritization'!C16 = 0, " ", 'Chp5- Investment Prioritization'!C16)</f>
        <v>RevenueVehicles</v>
      </c>
      <c r="D9" s="195">
        <f>IF('Chp5- Investment Prioritization'!E16 = 0, " ", 'Chp5- Investment Prioritization'!E16)</f>
        <v>400000</v>
      </c>
      <c r="E9" s="180" t="str">
        <f>IF('Chp5- Investment Prioritization'!F16 = 0, " ", 'Chp5- Investment Prioritization'!F16)</f>
        <v>Medium</v>
      </c>
    </row>
    <row r="10" spans="1:5" ht="21.75" thickBot="1" x14ac:dyDescent="0.4">
      <c r="A10" s="180">
        <f>IF('Chp5- Investment Prioritization'!A17 = 0, " ", 'Chp5- Investment Prioritization'!A17)</f>
        <v>2021</v>
      </c>
      <c r="B10" s="180" t="str">
        <f>IF('Chp5- Investment Prioritization'!B17 = 0, " ", 'Chp5- Investment Prioritization'!B17)</f>
        <v>Chevy Bolt Electric Sedan</v>
      </c>
      <c r="C10" s="180" t="str">
        <f>IF('Chp5- Investment Prioritization'!C17 = 0, " ", 'Chp5- Investment Prioritization'!C17)</f>
        <v>RevenueVehicles</v>
      </c>
      <c r="D10" s="195">
        <f>IF('Chp5- Investment Prioritization'!E17 = 0, " ", 'Chp5- Investment Prioritization'!E17)</f>
        <v>40000</v>
      </c>
      <c r="E10" s="180" t="str">
        <f>IF('Chp5- Investment Prioritization'!F17 = 0, " ", 'Chp5- Investment Prioritization'!F17)</f>
        <v>Medium</v>
      </c>
    </row>
    <row r="11" spans="1:5" ht="21.75" thickBot="1" x14ac:dyDescent="0.4">
      <c r="A11" s="180">
        <f>IF('Chp5- Investment Prioritization'!A18 = 0, " ", 'Chp5- Investment Prioritization'!A18)</f>
        <v>2021</v>
      </c>
      <c r="B11" s="180" t="str">
        <f>IF('Chp5- Investment Prioritization'!B18 = 0, " ", 'Chp5- Investment Prioritization'!B18)</f>
        <v>Chevy Bolt Electric Sedan</v>
      </c>
      <c r="C11" s="180" t="str">
        <f>IF('Chp5- Investment Prioritization'!C18 = 0, " ", 'Chp5- Investment Prioritization'!C18)</f>
        <v>RevenueVehicles</v>
      </c>
      <c r="D11" s="195">
        <f>IF('Chp5- Investment Prioritization'!E18 = 0, " ", 'Chp5- Investment Prioritization'!E18)</f>
        <v>40000</v>
      </c>
      <c r="E11" s="180" t="str">
        <f>IF('Chp5- Investment Prioritization'!F18 = 0, " ", 'Chp5- Investment Prioritization'!F18)</f>
        <v>Medium</v>
      </c>
    </row>
    <row r="12" spans="1:5" ht="21.75" thickBot="1" x14ac:dyDescent="0.4">
      <c r="A12" s="180">
        <f>IF('Chp5- Investment Prioritization'!A19 = 0, " ", 'Chp5- Investment Prioritization'!A19)</f>
        <v>2021</v>
      </c>
      <c r="B12" s="180" t="str">
        <f>IF('Chp5- Investment Prioritization'!B19 = 0, " ", 'Chp5- Investment Prioritization'!B19)</f>
        <v>Chevy Bolt Electric Sedan</v>
      </c>
      <c r="C12" s="180" t="str">
        <f>IF('Chp5- Investment Prioritization'!C19 = 0, " ", 'Chp5- Investment Prioritization'!C19)</f>
        <v>RevenueVehicles</v>
      </c>
      <c r="D12" s="195">
        <f>IF('Chp5- Investment Prioritization'!E19 = 0, " ", 'Chp5- Investment Prioritization'!E19)</f>
        <v>40000</v>
      </c>
      <c r="E12" s="180" t="str">
        <f>IF('Chp5- Investment Prioritization'!F19 = 0, " ", 'Chp5- Investment Prioritization'!F19)</f>
        <v>Medium</v>
      </c>
    </row>
    <row r="13" spans="1:5" ht="21.75" thickBot="1" x14ac:dyDescent="0.4">
      <c r="A13" s="180">
        <f>IF('Chp5- Investment Prioritization'!A20 = 0, " ", 'Chp5- Investment Prioritization'!A20)</f>
        <v>2021</v>
      </c>
      <c r="B13" s="180" t="str">
        <f>IF('Chp5- Investment Prioritization'!B20 = 0, " ", 'Chp5- Investment Prioritization'!B20)</f>
        <v>Chevy Bolt Electric Sedan</v>
      </c>
      <c r="C13" s="180" t="str">
        <f>IF('Chp5- Investment Prioritization'!C20 = 0, " ", 'Chp5- Investment Prioritization'!C20)</f>
        <v>RevenueVehicles</v>
      </c>
      <c r="D13" s="195">
        <f>IF('Chp5- Investment Prioritization'!E20 = 0, " ", 'Chp5- Investment Prioritization'!E20)</f>
        <v>40000</v>
      </c>
      <c r="E13" s="180" t="str">
        <f>IF('Chp5- Investment Prioritization'!F20 = 0, " ", 'Chp5- Investment Prioritization'!F20)</f>
        <v>Medium</v>
      </c>
    </row>
    <row r="14" spans="1:5" ht="21.75" thickBot="1" x14ac:dyDescent="0.4">
      <c r="A14" s="180">
        <f>IF('Chp5- Investment Prioritization'!A21 = 0, " ", 'Chp5- Investment Prioritization'!A21)</f>
        <v>2021</v>
      </c>
      <c r="B14" s="180" t="str">
        <f>IF('Chp5- Investment Prioritization'!B21 = 0, " ", 'Chp5- Investment Prioritization'!B21)</f>
        <v>Chevy Bolt Electric Sedan</v>
      </c>
      <c r="C14" s="180" t="str">
        <f>IF('Chp5- Investment Prioritization'!C21 = 0, " ", 'Chp5- Investment Prioritization'!C21)</f>
        <v>RevenueVehicles</v>
      </c>
      <c r="D14" s="195">
        <f>IF('Chp5- Investment Prioritization'!E21 = 0, " ", 'Chp5- Investment Prioritization'!E21)</f>
        <v>40000</v>
      </c>
      <c r="E14" s="180" t="str">
        <f>IF('Chp5- Investment Prioritization'!F21 = 0, " ", 'Chp5- Investment Prioritization'!F21)</f>
        <v>Medium</v>
      </c>
    </row>
    <row r="15" spans="1:5" ht="21.75" thickBot="1" x14ac:dyDescent="0.4">
      <c r="A15" s="180">
        <f>IF('Chp5- Investment Prioritization'!A22 = 0, " ", 'Chp5- Investment Prioritization'!A22)</f>
        <v>2022</v>
      </c>
      <c r="B15" s="180" t="str">
        <f>IF('Chp5- Investment Prioritization'!B22 = 0, " ", 'Chp5- Investment Prioritization'!B22)</f>
        <v>Chevy Bolt Electric Sedan</v>
      </c>
      <c r="C15" s="180" t="str">
        <f>IF('Chp5- Investment Prioritization'!C22 = 0, " ", 'Chp5- Investment Prioritization'!C22)</f>
        <v>RevenueVehicles</v>
      </c>
      <c r="D15" s="195">
        <f>IF('Chp5- Investment Prioritization'!E22 = 0, " ", 'Chp5- Investment Prioritization'!E22)</f>
        <v>40000</v>
      </c>
      <c r="E15" s="180" t="str">
        <f>IF('Chp5- Investment Prioritization'!F22 = 0, " ", 'Chp5- Investment Prioritization'!F22)</f>
        <v>Medium</v>
      </c>
    </row>
    <row r="16" spans="1:5" ht="21.75" thickBot="1" x14ac:dyDescent="0.4">
      <c r="A16" s="180">
        <f>IF('Chp5- Investment Prioritization'!A23 = 0, " ", 'Chp5- Investment Prioritization'!A23)</f>
        <v>2022</v>
      </c>
      <c r="B16" s="180" t="str">
        <f>IF('Chp5- Investment Prioritization'!B23 = 0, " ", 'Chp5- Investment Prioritization'!B23)</f>
        <v>Chevy Bolt Electric Sedan</v>
      </c>
      <c r="C16" s="180" t="str">
        <f>IF('Chp5- Investment Prioritization'!C23 = 0, " ", 'Chp5- Investment Prioritization'!C23)</f>
        <v>RevenueVehicles</v>
      </c>
      <c r="D16" s="195">
        <f>IF('Chp5- Investment Prioritization'!E23 = 0, " ", 'Chp5- Investment Prioritization'!E23)</f>
        <v>40000</v>
      </c>
      <c r="E16" s="180" t="str">
        <f>IF('Chp5- Investment Prioritization'!F23 = 0, " ", 'Chp5- Investment Prioritization'!F23)</f>
        <v>Medium</v>
      </c>
    </row>
    <row r="17" spans="1:5" ht="21.75" thickBot="1" x14ac:dyDescent="0.4">
      <c r="A17" s="180">
        <f>IF('Chp5- Investment Prioritization'!A24 = 0, " ", 'Chp5- Investment Prioritization'!A24)</f>
        <v>2022</v>
      </c>
      <c r="B17" s="180" t="str">
        <f>IF('Chp5- Investment Prioritization'!B24 = 0, " ", 'Chp5- Investment Prioritization'!B24)</f>
        <v>Chevy Bolt Electric Sedan</v>
      </c>
      <c r="C17" s="180" t="str">
        <f>IF('Chp5- Investment Prioritization'!C24 = 0, " ", 'Chp5- Investment Prioritization'!C24)</f>
        <v>RevenueVehicles</v>
      </c>
      <c r="D17" s="195">
        <f>IF('Chp5- Investment Prioritization'!E24 = 0, " ", 'Chp5- Investment Prioritization'!E24)</f>
        <v>40000</v>
      </c>
      <c r="E17" s="180" t="str">
        <f>IF('Chp5- Investment Prioritization'!F24 = 0, " ", 'Chp5- Investment Prioritization'!F24)</f>
        <v>Medium</v>
      </c>
    </row>
    <row r="18" spans="1:5" ht="21.75" thickBot="1" x14ac:dyDescent="0.4">
      <c r="A18" s="180">
        <f>IF('Chp5- Investment Prioritization'!A25 = 0, " ", 'Chp5- Investment Prioritization'!A25)</f>
        <v>2022</v>
      </c>
      <c r="B18" s="180" t="str">
        <f>IF('Chp5- Investment Prioritization'!B25 = 0, " ", 'Chp5- Investment Prioritization'!B25)</f>
        <v>Chevy Bolt Electric Sedan</v>
      </c>
      <c r="C18" s="180" t="str">
        <f>IF('Chp5- Investment Prioritization'!C25 = 0, " ", 'Chp5- Investment Prioritization'!C25)</f>
        <v>RevenueVehicles</v>
      </c>
      <c r="D18" s="195">
        <f>IF('Chp5- Investment Prioritization'!E25 = 0, " ", 'Chp5- Investment Prioritization'!E25)</f>
        <v>40000</v>
      </c>
      <c r="E18" s="180" t="str">
        <f>IF('Chp5- Investment Prioritization'!F25 = 0, " ", 'Chp5- Investment Prioritization'!F25)</f>
        <v>Medium</v>
      </c>
    </row>
    <row r="19" spans="1:5" ht="21.75" thickBot="1" x14ac:dyDescent="0.4">
      <c r="A19" s="180">
        <f>IF('Chp5- Investment Prioritization'!A26 = 0, " ", 'Chp5- Investment Prioritization'!A26)</f>
        <v>2022</v>
      </c>
      <c r="B19" s="180" t="str">
        <f>IF('Chp5- Investment Prioritization'!B26 = 0, " ", 'Chp5- Investment Prioritization'!B26)</f>
        <v>Chevy Bolt Electric Sedan</v>
      </c>
      <c r="C19" s="180" t="str">
        <f>IF('Chp5- Investment Prioritization'!C26 = 0, " ", 'Chp5- Investment Prioritization'!C26)</f>
        <v>RevenueVehicles</v>
      </c>
      <c r="D19" s="195">
        <f>IF('Chp5- Investment Prioritization'!E26 = 0, " ", 'Chp5- Investment Prioritization'!E26)</f>
        <v>40000</v>
      </c>
      <c r="E19" s="180" t="str">
        <f>IF('Chp5- Investment Prioritization'!F26 = 0, " ", 'Chp5- Investment Prioritization'!F26)</f>
        <v>Medium</v>
      </c>
    </row>
    <row r="20" spans="1:5" ht="21.75" thickBot="1" x14ac:dyDescent="0.4">
      <c r="A20" s="180">
        <f>IF('Chp5- Investment Prioritization'!A27 = 0, " ", 'Chp5- Investment Prioritization'!A27)</f>
        <v>2023</v>
      </c>
      <c r="B20" s="180" t="str">
        <f>IF('Chp5- Investment Prioritization'!B27 = 0, " ", 'Chp5- Investment Prioritization'!B27)</f>
        <v>Chevy Bolt Electric Sedan</v>
      </c>
      <c r="C20" s="180" t="str">
        <f>IF('Chp5- Investment Prioritization'!C27 = 0, " ", 'Chp5- Investment Prioritization'!C27)</f>
        <v>RevenueVehicles</v>
      </c>
      <c r="D20" s="195">
        <f>IF('Chp5- Investment Prioritization'!E27 = 0, " ", 'Chp5- Investment Prioritization'!E27)</f>
        <v>40000</v>
      </c>
      <c r="E20" s="180" t="str">
        <f>IF('Chp5- Investment Prioritization'!F27 = 0, " ", 'Chp5- Investment Prioritization'!F27)</f>
        <v>Medium</v>
      </c>
    </row>
    <row r="21" spans="1:5" ht="21.75" thickBot="1" x14ac:dyDescent="0.4">
      <c r="A21" s="180">
        <f>IF('Chp5- Investment Prioritization'!A28 = 0, " ", 'Chp5- Investment Prioritization'!A28)</f>
        <v>2023</v>
      </c>
      <c r="B21" s="180" t="str">
        <f>IF('Chp5- Investment Prioritization'!B28 = 0, " ", 'Chp5- Investment Prioritization'!B28)</f>
        <v>Chevy Bolt Electric Sedan</v>
      </c>
      <c r="C21" s="180" t="str">
        <f>IF('Chp5- Investment Prioritization'!C28 = 0, " ", 'Chp5- Investment Prioritization'!C28)</f>
        <v>RevenueVehicles</v>
      </c>
      <c r="D21" s="195">
        <f>IF('Chp5- Investment Prioritization'!E28 = 0, " ", 'Chp5- Investment Prioritization'!E28)</f>
        <v>40000</v>
      </c>
      <c r="E21" s="180" t="str">
        <f>IF('Chp5- Investment Prioritization'!F28 = 0, " ", 'Chp5- Investment Prioritization'!F28)</f>
        <v>Medium</v>
      </c>
    </row>
    <row r="22" spans="1:5" ht="21.75" thickBot="1" x14ac:dyDescent="0.4">
      <c r="A22" s="180">
        <f>IF('Chp5- Investment Prioritization'!A29 = 0, " ", 'Chp5- Investment Prioritization'!A29)</f>
        <v>2023</v>
      </c>
      <c r="B22" s="180" t="str">
        <f>IF('Chp5- Investment Prioritization'!B29 = 0, " ", 'Chp5- Investment Prioritization'!B29)</f>
        <v>Chevy Bolt Electric Sedan</v>
      </c>
      <c r="C22" s="180" t="str">
        <f>IF('Chp5- Investment Prioritization'!C29 = 0, " ", 'Chp5- Investment Prioritization'!C29)</f>
        <v>RevenueVehicles</v>
      </c>
      <c r="D22" s="195">
        <f>IF('Chp5- Investment Prioritization'!E29 = 0, " ", 'Chp5- Investment Prioritization'!E29)</f>
        <v>40000</v>
      </c>
      <c r="E22" s="180" t="str">
        <f>IF('Chp5- Investment Prioritization'!F29 = 0, " ", 'Chp5- Investment Prioritization'!F29)</f>
        <v>Medium</v>
      </c>
    </row>
    <row r="23" spans="1:5" ht="21.75" thickBot="1" x14ac:dyDescent="0.4">
      <c r="A23" s="180">
        <f>IF('Chp5- Investment Prioritization'!A30 = 0, " ", 'Chp5- Investment Prioritization'!A30)</f>
        <v>2023</v>
      </c>
      <c r="B23" s="180" t="str">
        <f>IF('Chp5- Investment Prioritization'!B30 = 0, " ", 'Chp5- Investment Prioritization'!B30)</f>
        <v>Chevy Bolt Electric Sedan</v>
      </c>
      <c r="C23" s="180" t="str">
        <f>IF('Chp5- Investment Prioritization'!C30 = 0, " ", 'Chp5- Investment Prioritization'!C30)</f>
        <v>RevenueVehicles</v>
      </c>
      <c r="D23" s="195">
        <f>IF('Chp5- Investment Prioritization'!E30 = 0, " ", 'Chp5- Investment Prioritization'!E30)</f>
        <v>40000</v>
      </c>
      <c r="E23" s="180" t="str">
        <f>IF('Chp5- Investment Prioritization'!F30 = 0, " ", 'Chp5- Investment Prioritization'!F30)</f>
        <v>Medium</v>
      </c>
    </row>
    <row r="24" spans="1:5" ht="21.75" thickBot="1" x14ac:dyDescent="0.4">
      <c r="A24" s="180">
        <f>IF('Chp5- Investment Prioritization'!A31 = 0, " ", 'Chp5- Investment Prioritization'!A31)</f>
        <v>2023</v>
      </c>
      <c r="B24" s="180" t="str">
        <f>IF('Chp5- Investment Prioritization'!B31 = 0, " ", 'Chp5- Investment Prioritization'!B31)</f>
        <v>Chevy Bolt Electric Sedan</v>
      </c>
      <c r="C24" s="180" t="str">
        <f>IF('Chp5- Investment Prioritization'!C31 = 0, " ", 'Chp5- Investment Prioritization'!C31)</f>
        <v>RevenueVehicles</v>
      </c>
      <c r="D24" s="195">
        <f>IF('Chp5- Investment Prioritization'!E31 = 0, " ", 'Chp5- Investment Prioritization'!E31)</f>
        <v>40000</v>
      </c>
      <c r="E24" s="180" t="str">
        <f>IF('Chp5- Investment Prioritization'!F31 = 0, " ", 'Chp5- Investment Prioritization'!F31)</f>
        <v>Medium</v>
      </c>
    </row>
    <row r="25" spans="1:5" ht="21.75" thickBot="1" x14ac:dyDescent="0.4">
      <c r="A25" s="180">
        <f>IF('Chp5- Investment Prioritization'!A32 = 0, " ", 'Chp5- Investment Prioritization'!A32)</f>
        <v>2024</v>
      </c>
      <c r="B25" s="180" t="str">
        <f>IF('Chp5- Investment Prioritization'!B32 = 0, " ", 'Chp5- Investment Prioritization'!B32)</f>
        <v>35ft Electric Bus</v>
      </c>
      <c r="C25" s="180" t="str">
        <f>IF('Chp5- Investment Prioritization'!C32 = 0, " ", 'Chp5- Investment Prioritization'!C32)</f>
        <v>RevenueVehicles</v>
      </c>
      <c r="D25" s="195">
        <f>IF('Chp5- Investment Prioritization'!E32 = 0, " ", 'Chp5- Investment Prioritization'!E32)</f>
        <v>650000</v>
      </c>
      <c r="E25" s="180" t="str">
        <f>IF('Chp5- Investment Prioritization'!F32 = 0, " ", 'Chp5- Investment Prioritization'!F32)</f>
        <v>Medium</v>
      </c>
    </row>
    <row r="26" spans="1:5" ht="21.75" thickBot="1" x14ac:dyDescent="0.4">
      <c r="A26" s="180">
        <f>IF('Chp5- Investment Prioritization'!A33 = 0, " ", 'Chp5- Investment Prioritization'!A33)</f>
        <v>2024</v>
      </c>
      <c r="B26" s="180" t="str">
        <f>IF('Chp5- Investment Prioritization'!B33 = 0, " ", 'Chp5- Investment Prioritization'!B33)</f>
        <v>30ft Electric Bus</v>
      </c>
      <c r="C26" s="180" t="str">
        <f>IF('Chp5- Investment Prioritization'!C33 = 0, " ", 'Chp5- Investment Prioritization'!C33)</f>
        <v>RevenueVehicles</v>
      </c>
      <c r="D26" s="195">
        <f>IF('Chp5- Investment Prioritization'!E33 = 0, " ", 'Chp5- Investment Prioritization'!E33)</f>
        <v>671000</v>
      </c>
      <c r="E26" s="180" t="str">
        <f>IF('Chp5- Investment Prioritization'!F33 = 0, " ", 'Chp5- Investment Prioritization'!F33)</f>
        <v>Medium</v>
      </c>
    </row>
    <row r="27" spans="1:5" ht="21.75" thickBot="1" x14ac:dyDescent="0.4">
      <c r="A27" s="180">
        <f>IF('Chp5- Investment Prioritization'!A34 = 0, " ", 'Chp5- Investment Prioritization'!A34)</f>
        <v>2024</v>
      </c>
      <c r="B27" s="180" t="str">
        <f>IF('Chp5- Investment Prioritization'!B34 = 0, " ", 'Chp5- Investment Prioritization'!B34)</f>
        <v>30ft Electric Bus</v>
      </c>
      <c r="C27" s="180" t="str">
        <f>IF('Chp5- Investment Prioritization'!C34 = 0, " ", 'Chp5- Investment Prioritization'!C34)</f>
        <v>RevenueVehicles</v>
      </c>
      <c r="D27" s="195">
        <f>IF('Chp5- Investment Prioritization'!E34 = 0, " ", 'Chp5- Investment Prioritization'!E34)</f>
        <v>671000</v>
      </c>
      <c r="E27" s="180" t="str">
        <f>IF('Chp5- Investment Prioritization'!F34 = 0, " ", 'Chp5- Investment Prioritization'!F34)</f>
        <v>Medium</v>
      </c>
    </row>
    <row r="28" spans="1:5" ht="21.75" thickBot="1" x14ac:dyDescent="0.4">
      <c r="A28" s="180">
        <f>IF('Chp5- Investment Prioritization'!A35 = 0, " ", 'Chp5- Investment Prioritization'!A35)</f>
        <v>2024</v>
      </c>
      <c r="B28" s="180" t="str">
        <f>IF('Chp5- Investment Prioritization'!B35 = 0, " ", 'Chp5- Investment Prioritization'!B35)</f>
        <v>30ft Electric Bus</v>
      </c>
      <c r="C28" s="180" t="str">
        <f>IF('Chp5- Investment Prioritization'!C35 = 0, " ", 'Chp5- Investment Prioritization'!C35)</f>
        <v>RevenueVehicles</v>
      </c>
      <c r="D28" s="195">
        <f>IF('Chp5- Investment Prioritization'!E35 = 0, " ", 'Chp5- Investment Prioritization'!E35)</f>
        <v>671000</v>
      </c>
      <c r="E28" s="180" t="str">
        <f>IF('Chp5- Investment Prioritization'!F35 = 0, " ", 'Chp5- Investment Prioritization'!F35)</f>
        <v>Medium</v>
      </c>
    </row>
    <row r="29" spans="1:5" ht="21.75" thickBot="1" x14ac:dyDescent="0.4">
      <c r="A29" s="180">
        <f>IF('Chp5- Investment Prioritization'!A36 = 0, " ", 'Chp5- Investment Prioritization'!A36)</f>
        <v>2024</v>
      </c>
      <c r="B29" s="180" t="str">
        <f>IF('Chp5- Investment Prioritization'!B36 = 0, " ", 'Chp5- Investment Prioritization'!B36)</f>
        <v>30ft Electric Bus</v>
      </c>
      <c r="C29" s="180" t="str">
        <f>IF('Chp5- Investment Prioritization'!C36 = 0, " ", 'Chp5- Investment Prioritization'!C36)</f>
        <v>RevenueVehicles</v>
      </c>
      <c r="D29" s="195">
        <f>IF('Chp5- Investment Prioritization'!E36 = 0, " ", 'Chp5- Investment Prioritization'!E36)</f>
        <v>671000</v>
      </c>
      <c r="E29" s="180" t="str">
        <f>IF('Chp5- Investment Prioritization'!F36 = 0, " ", 'Chp5- Investment Prioritization'!F36)</f>
        <v>Medium</v>
      </c>
    </row>
    <row r="30" spans="1:5" ht="21.75" thickBot="1" x14ac:dyDescent="0.4">
      <c r="A30" s="180">
        <f>IF('Chp5- Investment Prioritization'!A37 = 0, " ", 'Chp5- Investment Prioritization'!A37)</f>
        <v>2024</v>
      </c>
      <c r="B30" s="180" t="str">
        <f>IF('Chp5- Investment Prioritization'!B37 = 0, " ", 'Chp5- Investment Prioritization'!B37)</f>
        <v>30ft Electric Bus</v>
      </c>
      <c r="C30" s="180" t="str">
        <f>IF('Chp5- Investment Prioritization'!C37 = 0, " ", 'Chp5- Investment Prioritization'!C37)</f>
        <v>RevenueVehicles</v>
      </c>
      <c r="D30" s="195">
        <f>IF('Chp5- Investment Prioritization'!E37 = 0, " ", 'Chp5- Investment Prioritization'!E37)</f>
        <v>671000</v>
      </c>
      <c r="E30" s="180" t="str">
        <f>IF('Chp5- Investment Prioritization'!F37 = 0, " ", 'Chp5- Investment Prioritization'!F37)</f>
        <v>Medium</v>
      </c>
    </row>
    <row r="31" spans="1:5" ht="21.75" thickBot="1" x14ac:dyDescent="0.4">
      <c r="A31" s="180">
        <f>IF('Chp5- Investment Prioritization'!A38 = 0, " ", 'Chp5- Investment Prioritization'!A38)</f>
        <v>2024</v>
      </c>
      <c r="B31" s="180" t="str">
        <f>IF('Chp5- Investment Prioritization'!B38 = 0, " ", 'Chp5- Investment Prioritization'!B38)</f>
        <v>35ft Electric Bus</v>
      </c>
      <c r="C31" s="180" t="str">
        <f>IF('Chp5- Investment Prioritization'!C38 = 0, " ", 'Chp5- Investment Prioritization'!C38)</f>
        <v>RevenueVehicles</v>
      </c>
      <c r="D31" s="195">
        <f>IF('Chp5- Investment Prioritization'!E38 = 0, " ", 'Chp5- Investment Prioritization'!E38)</f>
        <v>650000</v>
      </c>
      <c r="E31" s="180" t="str">
        <f>IF('Chp5- Investment Prioritization'!F38 = 0, " ", 'Chp5- Investment Prioritization'!F38)</f>
        <v>Medium</v>
      </c>
    </row>
    <row r="32" spans="1:5" ht="21.75" thickBot="1" x14ac:dyDescent="0.4">
      <c r="A32" s="180">
        <f>IF('Chp5- Investment Prioritization'!A39 = 0, " ", 'Chp5- Investment Prioritization'!A39)</f>
        <v>2025</v>
      </c>
      <c r="B32" s="180" t="str">
        <f>IF('Chp5- Investment Prioritization'!B39 = 0, " ", 'Chp5- Investment Prioritization'!B39)</f>
        <v>23ft Electric Bus</v>
      </c>
      <c r="C32" s="180" t="str">
        <f>IF('Chp5- Investment Prioritization'!C39 = 0, " ", 'Chp5- Investment Prioritization'!C39)</f>
        <v>RevenueVehicles</v>
      </c>
      <c r="D32" s="195">
        <f>IF('Chp5- Investment Prioritization'!E39 = 0, " ", 'Chp5- Investment Prioritization'!E39)</f>
        <v>388000</v>
      </c>
      <c r="E32" s="180" t="str">
        <f>IF('Chp5- Investment Prioritization'!F39 = 0, " ", 'Chp5- Investment Prioritization'!F39)</f>
        <v>Medium</v>
      </c>
    </row>
    <row r="33" spans="1:5" ht="21.75" thickBot="1" x14ac:dyDescent="0.4">
      <c r="A33" s="180">
        <f>IF('Chp5- Investment Prioritization'!A40 = 0, " ", 'Chp5- Investment Prioritization'!A40)</f>
        <v>2025</v>
      </c>
      <c r="B33" s="180" t="str">
        <f>IF('Chp5- Investment Prioritization'!B40 = 0, " ", 'Chp5- Investment Prioritization'!B40)</f>
        <v>23ft Electric Bus</v>
      </c>
      <c r="C33" s="180" t="str">
        <f>IF('Chp5- Investment Prioritization'!C40 = 0, " ", 'Chp5- Investment Prioritization'!C40)</f>
        <v>RevenueVehicles</v>
      </c>
      <c r="D33" s="195">
        <f>IF('Chp5- Investment Prioritization'!E40 = 0, " ", 'Chp5- Investment Prioritization'!E40)</f>
        <v>388000</v>
      </c>
      <c r="E33" s="180" t="str">
        <f>IF('Chp5- Investment Prioritization'!F40 = 0, " ", 'Chp5- Investment Prioritization'!F40)</f>
        <v>Medium</v>
      </c>
    </row>
    <row r="34" spans="1:5" ht="21.75" thickBot="1" x14ac:dyDescent="0.4">
      <c r="A34" s="180">
        <f>IF('Chp5- Investment Prioritization'!A41 = 0, " ", 'Chp5- Investment Prioritization'!A41)</f>
        <v>2025</v>
      </c>
      <c r="B34" s="180" t="str">
        <f>IF('Chp5- Investment Prioritization'!B41 = 0, " ", 'Chp5- Investment Prioritization'!B41)</f>
        <v>23ft Electric Bus</v>
      </c>
      <c r="C34" s="180" t="str">
        <f>IF('Chp5- Investment Prioritization'!C41 = 0, " ", 'Chp5- Investment Prioritization'!C41)</f>
        <v>RevenueVehicles</v>
      </c>
      <c r="D34" s="195">
        <f>IF('Chp5- Investment Prioritization'!E41 = 0, " ", 'Chp5- Investment Prioritization'!E41)</f>
        <v>388000</v>
      </c>
      <c r="E34" s="180" t="str">
        <f>IF('Chp5- Investment Prioritization'!F41 = 0, " ", 'Chp5- Investment Prioritization'!F41)</f>
        <v>Medium</v>
      </c>
    </row>
    <row r="35" spans="1:5" ht="21.75" thickBot="1" x14ac:dyDescent="0.4">
      <c r="A35" s="180">
        <f>IF('Chp5- Investment Prioritization'!A42 = 0, " ", 'Chp5- Investment Prioritization'!A42)</f>
        <v>2025</v>
      </c>
      <c r="B35" s="180" t="str">
        <f>IF('Chp5- Investment Prioritization'!B42 = 0, " ", 'Chp5- Investment Prioritization'!B42)</f>
        <v>23ft Electric Bus</v>
      </c>
      <c r="C35" s="180" t="str">
        <f>IF('Chp5- Investment Prioritization'!C42 = 0, " ", 'Chp5- Investment Prioritization'!C42)</f>
        <v>RevenueVehicles</v>
      </c>
      <c r="D35" s="195">
        <f>IF('Chp5- Investment Prioritization'!E42 = 0, " ", 'Chp5- Investment Prioritization'!E42)</f>
        <v>388000</v>
      </c>
      <c r="E35" s="180" t="str">
        <f>IF('Chp5- Investment Prioritization'!F42 = 0, " ", 'Chp5- Investment Prioritization'!F42)</f>
        <v>Medium</v>
      </c>
    </row>
    <row r="36" spans="1:5" ht="21.75" thickBot="1" x14ac:dyDescent="0.4">
      <c r="A36" s="180">
        <f>IF('Chp5- Investment Prioritization'!A43 = 0, " ", 'Chp5- Investment Prioritization'!A43)</f>
        <v>2025</v>
      </c>
      <c r="B36" s="180" t="str">
        <f>IF('Chp5- Investment Prioritization'!B43 = 0, " ", 'Chp5- Investment Prioritization'!B43)</f>
        <v>23ft Electric Bus</v>
      </c>
      <c r="C36" s="180" t="str">
        <f>IF('Chp5- Investment Prioritization'!C43 = 0, " ", 'Chp5- Investment Prioritization'!C43)</f>
        <v>RevenueVehicles</v>
      </c>
      <c r="D36" s="195">
        <f>IF('Chp5- Investment Prioritization'!E43 = 0, " ", 'Chp5- Investment Prioritization'!E43)</f>
        <v>215000</v>
      </c>
      <c r="E36" s="180" t="str">
        <f>IF('Chp5- Investment Prioritization'!F43 = 0, " ", 'Chp5- Investment Prioritization'!F43)</f>
        <v>Medium</v>
      </c>
    </row>
    <row r="37" spans="1:5" ht="21.75" thickBot="1" x14ac:dyDescent="0.4">
      <c r="A37" s="180">
        <f>IF('Chp5- Investment Prioritization'!A44 = 0, " ", 'Chp5- Investment Prioritization'!A44)</f>
        <v>2025</v>
      </c>
      <c r="B37" s="180" t="str">
        <f>IF('Chp5- Investment Prioritization'!B44 = 0, " ", 'Chp5- Investment Prioritization'!B44)</f>
        <v>30ft Electric Bus</v>
      </c>
      <c r="C37" s="180" t="str">
        <f>IF('Chp5- Investment Prioritization'!C44 = 0, " ", 'Chp5- Investment Prioritization'!C44)</f>
        <v>RevenueVehicles</v>
      </c>
      <c r="D37" s="195">
        <f>IF('Chp5- Investment Prioritization'!E44 = 0, " ", 'Chp5- Investment Prioritization'!E44)</f>
        <v>450000</v>
      </c>
      <c r="E37" s="180" t="str">
        <f>IF('Chp5- Investment Prioritization'!F44 = 0, " ", 'Chp5- Investment Prioritization'!F44)</f>
        <v>Medium</v>
      </c>
    </row>
    <row r="38" spans="1:5" ht="21.75" thickBot="1" x14ac:dyDescent="0.4">
      <c r="A38" s="180">
        <f>IF('Chp5- Investment Prioritization'!A45 = 0, " ", 'Chp5- Investment Prioritization'!A45)</f>
        <v>2025</v>
      </c>
      <c r="B38" s="180" t="str">
        <f>IF('Chp5- Investment Prioritization'!B45 = 0, " ", 'Chp5- Investment Prioritization'!B45)</f>
        <v>23ft Electric Bus</v>
      </c>
      <c r="C38" s="180" t="str">
        <f>IF('Chp5- Investment Prioritization'!C45 = 0, " ", 'Chp5- Investment Prioritization'!C45)</f>
        <v>RevenueVehicles</v>
      </c>
      <c r="D38" s="195">
        <f>IF('Chp5- Investment Prioritization'!E45 = 0, " ", 'Chp5- Investment Prioritization'!E45)</f>
        <v>388000</v>
      </c>
      <c r="E38" s="180" t="str">
        <f>IF('Chp5- Investment Prioritization'!F45 = 0, " ", 'Chp5- Investment Prioritization'!F45)</f>
        <v>Medium</v>
      </c>
    </row>
    <row r="41" spans="1:5" x14ac:dyDescent="0.35">
      <c r="B41" s="166" t="s">
        <v>133</v>
      </c>
    </row>
  </sheetData>
  <sheetProtection sheet="1" objects="1" scenarios="1" formatCells="0" formatRows="0" insertRows="0"/>
  <sortState xmlns:xlrd2="http://schemas.microsoft.com/office/spreadsheetml/2017/richdata2" ref="A4:E4">
    <sortCondition ref="E4"/>
    <sortCondition ref="A4"/>
  </sortState>
  <mergeCells count="1">
    <mergeCell ref="A1:E1"/>
  </mergeCells>
  <printOptions horizontalCentered="1"/>
  <pageMargins left="0.7" right="0.7" top="0.75" bottom="0.75" header="0.3" footer="0.3"/>
  <pageSetup scale="57"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8" r:id="rId4" name="Button 2">
              <controlPr defaultSize="0" print="0" autoFill="0" autoPict="0" macro="[0]!BackToPlan">
                <anchor moveWithCells="1">
                  <from>
                    <xdr:col>2</xdr:col>
                    <xdr:colOff>247650</xdr:colOff>
                    <xdr:row>0</xdr:row>
                    <xdr:rowOff>28575</xdr:rowOff>
                  </from>
                  <to>
                    <xdr:col>2</xdr:col>
                    <xdr:colOff>1000125</xdr:colOff>
                    <xdr:row>0</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sheetPr>
  <dimension ref="A1:B47"/>
  <sheetViews>
    <sheetView showGridLines="0" view="pageLayout" topLeftCell="A32" zoomScaleNormal="100" zoomScaleSheetLayoutView="110" workbookViewId="0">
      <selection sqref="A1:B1"/>
    </sheetView>
  </sheetViews>
  <sheetFormatPr defaultColWidth="9.140625" defaultRowHeight="15" x14ac:dyDescent="0.25"/>
  <cols>
    <col min="1" max="1" width="69.7109375" customWidth="1"/>
    <col min="2" max="2" width="19.140625" customWidth="1"/>
  </cols>
  <sheetData>
    <row r="1" spans="1:2" ht="21" x14ac:dyDescent="0.25">
      <c r="A1" s="233" t="s">
        <v>289</v>
      </c>
      <c r="B1" s="233"/>
    </row>
    <row r="2" spans="1:2" ht="18.75" x14ac:dyDescent="0.25">
      <c r="A2" s="234" t="s">
        <v>109</v>
      </c>
      <c r="B2" s="234"/>
    </row>
    <row r="4" spans="1:2" ht="121.5" customHeight="1" x14ac:dyDescent="0.25">
      <c r="A4" s="232" t="s">
        <v>290</v>
      </c>
      <c r="B4" s="232"/>
    </row>
    <row r="5" spans="1:2" x14ac:dyDescent="0.25">
      <c r="A5" s="18"/>
      <c r="B5" s="18"/>
    </row>
    <row r="6" spans="1:2" x14ac:dyDescent="0.25">
      <c r="A6" s="18"/>
      <c r="B6" s="18"/>
    </row>
    <row r="7" spans="1:2" ht="18.75" x14ac:dyDescent="0.25">
      <c r="A7" s="1" t="s">
        <v>37</v>
      </c>
    </row>
    <row r="8" spans="1:2" ht="109.5" customHeight="1" x14ac:dyDescent="0.25">
      <c r="A8" s="75" t="s">
        <v>310</v>
      </c>
    </row>
    <row r="9" spans="1:2" x14ac:dyDescent="0.25">
      <c r="A9" s="10"/>
    </row>
    <row r="10" spans="1:2" ht="76.5" customHeight="1" x14ac:dyDescent="0.25">
      <c r="A10" s="232" t="s">
        <v>161</v>
      </c>
      <c r="B10" s="232"/>
    </row>
    <row r="11" spans="1:2" x14ac:dyDescent="0.25">
      <c r="A11" s="10"/>
      <c r="B11" s="10"/>
    </row>
    <row r="12" spans="1:2" ht="18.75" x14ac:dyDescent="0.25">
      <c r="A12" s="1" t="s">
        <v>110</v>
      </c>
    </row>
    <row r="13" spans="1:2" ht="17.25" x14ac:dyDescent="0.25">
      <c r="A13" s="6" t="s">
        <v>38</v>
      </c>
    </row>
    <row r="14" spans="1:2" ht="45" customHeight="1" x14ac:dyDescent="0.25">
      <c r="A14" s="232" t="s">
        <v>162</v>
      </c>
      <c r="B14" s="232"/>
    </row>
    <row r="15" spans="1:2" x14ac:dyDescent="0.25">
      <c r="A15" s="10"/>
      <c r="B15" s="10"/>
    </row>
    <row r="16" spans="1:2" x14ac:dyDescent="0.25">
      <c r="A16" s="10"/>
      <c r="B16" s="10"/>
    </row>
    <row r="17" spans="1:2" ht="17.25" x14ac:dyDescent="0.25">
      <c r="A17" s="6" t="s">
        <v>39</v>
      </c>
      <c r="B17" s="10"/>
    </row>
    <row r="18" spans="1:2" ht="108" customHeight="1" x14ac:dyDescent="0.25">
      <c r="A18" s="232" t="s">
        <v>291</v>
      </c>
      <c r="B18" s="232"/>
    </row>
    <row r="19" spans="1:2" x14ac:dyDescent="0.25">
      <c r="A19" s="10"/>
      <c r="B19" s="17" t="s">
        <v>40</v>
      </c>
    </row>
    <row r="20" spans="1:2" x14ac:dyDescent="0.25">
      <c r="A20" s="10"/>
      <c r="B20" s="20" t="s">
        <v>41</v>
      </c>
    </row>
    <row r="21" spans="1:2" x14ac:dyDescent="0.25">
      <c r="A21" s="10"/>
      <c r="B21" s="21" t="s">
        <v>42</v>
      </c>
    </row>
    <row r="22" spans="1:2" x14ac:dyDescent="0.25">
      <c r="A22" s="10"/>
      <c r="B22" s="22" t="s">
        <v>140</v>
      </c>
    </row>
    <row r="23" spans="1:2" ht="17.25" x14ac:dyDescent="0.25">
      <c r="A23" s="6" t="s">
        <v>111</v>
      </c>
    </row>
    <row r="24" spans="1:2" ht="36" customHeight="1" x14ac:dyDescent="0.25">
      <c r="A24" s="235" t="s">
        <v>163</v>
      </c>
      <c r="B24" s="235"/>
    </row>
    <row r="25" spans="1:2" ht="36" customHeight="1" x14ac:dyDescent="0.25">
      <c r="A25" s="229" t="s">
        <v>164</v>
      </c>
      <c r="B25" s="229"/>
    </row>
    <row r="26" spans="1:2" ht="36" customHeight="1" x14ac:dyDescent="0.25">
      <c r="A26" s="229" t="s">
        <v>180</v>
      </c>
      <c r="B26" s="229"/>
    </row>
    <row r="27" spans="1:2" ht="36" customHeight="1" x14ac:dyDescent="0.25">
      <c r="A27" s="229" t="s">
        <v>165</v>
      </c>
      <c r="B27" s="229"/>
    </row>
    <row r="28" spans="1:2" ht="36" customHeight="1" x14ac:dyDescent="0.25">
      <c r="A28" s="229" t="s">
        <v>292</v>
      </c>
      <c r="B28" s="229"/>
    </row>
    <row r="29" spans="1:2" ht="45" customHeight="1" x14ac:dyDescent="0.25">
      <c r="A29" s="229" t="s">
        <v>293</v>
      </c>
      <c r="B29" s="229"/>
    </row>
    <row r="30" spans="1:2" ht="51" customHeight="1" x14ac:dyDescent="0.25">
      <c r="A30" s="230" t="s">
        <v>300</v>
      </c>
      <c r="B30" s="230"/>
    </row>
    <row r="31" spans="1:2" ht="54.75" customHeight="1" x14ac:dyDescent="0.25">
      <c r="A31" s="229" t="s">
        <v>166</v>
      </c>
      <c r="B31" s="229"/>
    </row>
    <row r="34" spans="1:2" ht="17.25" x14ac:dyDescent="0.25">
      <c r="A34" s="6" t="s">
        <v>41</v>
      </c>
      <c r="B34" s="10"/>
    </row>
    <row r="35" spans="1:2" ht="101.25" customHeight="1" x14ac:dyDescent="0.25">
      <c r="A35" s="232" t="s">
        <v>306</v>
      </c>
      <c r="B35" s="232"/>
    </row>
    <row r="36" spans="1:2" ht="42.75" customHeight="1" x14ac:dyDescent="0.25">
      <c r="A36" s="10"/>
      <c r="B36" s="7" t="s">
        <v>43</v>
      </c>
    </row>
    <row r="37" spans="1:2" ht="15" customHeight="1" x14ac:dyDescent="0.25">
      <c r="A37" s="229" t="s">
        <v>307</v>
      </c>
      <c r="B37" s="8" t="s">
        <v>11</v>
      </c>
    </row>
    <row r="38" spans="1:2" x14ac:dyDescent="0.25">
      <c r="A38" s="229"/>
      <c r="B38" s="9" t="s">
        <v>12</v>
      </c>
    </row>
    <row r="39" spans="1:2" x14ac:dyDescent="0.25">
      <c r="A39" s="229"/>
    </row>
    <row r="40" spans="1:2" x14ac:dyDescent="0.25">
      <c r="A40" s="229"/>
      <c r="B40" s="5"/>
    </row>
    <row r="41" spans="1:2" x14ac:dyDescent="0.25">
      <c r="A41" s="229"/>
      <c r="B41" s="24"/>
    </row>
    <row r="42" spans="1:2" x14ac:dyDescent="0.25">
      <c r="A42" s="229"/>
      <c r="B42" s="24"/>
    </row>
    <row r="43" spans="1:2" x14ac:dyDescent="0.25">
      <c r="A43" s="229"/>
      <c r="B43" s="24"/>
    </row>
    <row r="44" spans="1:2" x14ac:dyDescent="0.25">
      <c r="A44" s="229"/>
    </row>
    <row r="46" spans="1:2" ht="15" customHeight="1" x14ac:dyDescent="0.25">
      <c r="A46" s="231" t="s">
        <v>294</v>
      </c>
      <c r="B46" s="231"/>
    </row>
    <row r="47" spans="1:2" x14ac:dyDescent="0.25">
      <c r="A47" s="231"/>
      <c r="B47" s="231"/>
    </row>
  </sheetData>
  <sheetProtection sheet="1" objects="1" scenarios="1"/>
  <mergeCells count="17">
    <mergeCell ref="A29:B29"/>
    <mergeCell ref="A24:B24"/>
    <mergeCell ref="A25:B25"/>
    <mergeCell ref="A26:B26"/>
    <mergeCell ref="A27:B27"/>
    <mergeCell ref="A28:B28"/>
    <mergeCell ref="A1:B1"/>
    <mergeCell ref="A2:B2"/>
    <mergeCell ref="A4:B4"/>
    <mergeCell ref="A18:B18"/>
    <mergeCell ref="A14:B14"/>
    <mergeCell ref="A10:B10"/>
    <mergeCell ref="A31:B31"/>
    <mergeCell ref="A30:B30"/>
    <mergeCell ref="A37:A44"/>
    <mergeCell ref="A46:B47"/>
    <mergeCell ref="A35:B35"/>
  </mergeCells>
  <pageMargins left="0.7" right="0.7" top="0.75" bottom="0.75" header="0.3" footer="0.3"/>
  <pageSetup scale="91" orientation="portrait" r:id="rId1"/>
  <headerFooter differentFirst="1">
    <oddHeader xml:space="preserve">&amp;LFTA Transit AM Template for Small Providers
&amp;R&amp;D &amp;T
</oddHeader>
    <oddFooter>&amp;L&amp;A&amp;R&amp;P</oddFooter>
    <firstFooter>&amp;L&amp;A&amp;R&amp;P</firstFooter>
  </headerFooter>
  <rowBreaks count="1" manualBreakCount="1">
    <brk id="2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5" r:id="rId4" name="ButtonBeginWizard">
              <controlPr defaultSize="0" print="0" autoFill="0" autoPict="0" macro="[0]!NextSheet">
                <anchor moveWithCells="1">
                  <from>
                    <xdr:col>0</xdr:col>
                    <xdr:colOff>2581275</xdr:colOff>
                    <xdr:row>48</xdr:row>
                    <xdr:rowOff>0</xdr:rowOff>
                  </from>
                  <to>
                    <xdr:col>0</xdr:col>
                    <xdr:colOff>3476625</xdr:colOff>
                    <xdr:row>50</xdr:row>
                    <xdr:rowOff>66675</xdr:rowOff>
                  </to>
                </anchor>
              </controlPr>
            </control>
          </mc:Choice>
        </mc:AlternateContent>
        <mc:AlternateContent xmlns:mc="http://schemas.openxmlformats.org/markup-compatibility/2006">
          <mc:Choice Requires="x14">
            <control shapeId="1046" r:id="rId5" name="Button 22">
              <controlPr defaultSize="0" print="0" autoFill="0" autoPict="0" macro="[0]!HideAllComprehensiveQuestions">
                <anchor moveWithCells="1">
                  <from>
                    <xdr:col>0</xdr:col>
                    <xdr:colOff>57150</xdr:colOff>
                    <xdr:row>34</xdr:row>
                    <xdr:rowOff>1228725</xdr:rowOff>
                  </from>
                  <to>
                    <xdr:col>0</xdr:col>
                    <xdr:colOff>1609725</xdr:colOff>
                    <xdr:row>35</xdr:row>
                    <xdr:rowOff>400050</xdr:rowOff>
                  </to>
                </anchor>
              </controlPr>
            </control>
          </mc:Choice>
        </mc:AlternateContent>
        <mc:AlternateContent xmlns:mc="http://schemas.openxmlformats.org/markup-compatibility/2006">
          <mc:Choice Requires="x14">
            <control shapeId="1047" r:id="rId6" name="Button 23">
              <controlPr defaultSize="0" print="0" autoFill="0" autoPict="0" macro="[0]!ShowAllComprehensiveQuestions">
                <anchor moveWithCells="1">
                  <from>
                    <xdr:col>0</xdr:col>
                    <xdr:colOff>1838325</xdr:colOff>
                    <xdr:row>34</xdr:row>
                    <xdr:rowOff>1228725</xdr:rowOff>
                  </from>
                  <to>
                    <xdr:col>0</xdr:col>
                    <xdr:colOff>3390900</xdr:colOff>
                    <xdr:row>35</xdr:row>
                    <xdr:rowOff>400050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sheetPr>
  <dimension ref="A1:K3393"/>
  <sheetViews>
    <sheetView showGridLines="0" view="pageLayout" zoomScale="70" zoomScaleNormal="100" zoomScaleSheetLayoutView="70" zoomScalePageLayoutView="70" workbookViewId="0">
      <selection sqref="A1:XFD1048576"/>
    </sheetView>
  </sheetViews>
  <sheetFormatPr defaultColWidth="30.140625" defaultRowHeight="21" x14ac:dyDescent="0.35"/>
  <cols>
    <col min="1" max="1" width="46.42578125" style="198" bestFit="1" customWidth="1"/>
    <col min="2" max="2" width="12.7109375" style="193" bestFit="1" customWidth="1"/>
    <col min="3" max="3" width="22.42578125" style="198" bestFit="1" customWidth="1"/>
    <col min="4" max="4" width="12.7109375" style="193" bestFit="1" customWidth="1"/>
    <col min="5" max="5" width="21" style="198" bestFit="1" customWidth="1"/>
    <col min="6" max="6" width="12.7109375" style="193" bestFit="1" customWidth="1"/>
    <col min="7" max="7" width="20.7109375" style="198" bestFit="1" customWidth="1"/>
    <col min="8" max="8" width="12.7109375" style="193" bestFit="1" customWidth="1"/>
    <col min="9" max="9" width="21" style="198" bestFit="1" customWidth="1"/>
    <col min="10" max="10" width="12.7109375" style="193" bestFit="1" customWidth="1"/>
    <col min="11" max="11" width="20.7109375" style="166" bestFit="1" customWidth="1"/>
    <col min="12" max="12" width="24" style="166" customWidth="1"/>
    <col min="13" max="16384" width="30.140625" style="166"/>
  </cols>
  <sheetData>
    <row r="1" spans="1:11" ht="26.25" x14ac:dyDescent="0.35">
      <c r="A1" s="374" t="s">
        <v>278</v>
      </c>
      <c r="B1" s="374"/>
      <c r="C1" s="374"/>
      <c r="D1" s="374"/>
      <c r="E1" s="374"/>
      <c r="F1" s="374"/>
      <c r="G1" s="374"/>
      <c r="H1" s="374"/>
      <c r="I1" s="374"/>
      <c r="J1" s="374"/>
      <c r="K1" s="374"/>
    </row>
    <row r="5" spans="1:11" ht="21.75" thickBot="1" x14ac:dyDescent="0.4">
      <c r="A5" s="182" t="str">
        <f>'Fleet Replacement Module'!AT5</f>
        <v>Total in Current Year $</v>
      </c>
      <c r="B5" s="391">
        <f ca="1">'Fleet Replacement Module'!AU5</f>
        <v>820000</v>
      </c>
      <c r="C5" s="392"/>
      <c r="D5" s="391">
        <f ca="1">'Fleet Replacement Module'!AX5</f>
        <v>3240000</v>
      </c>
      <c r="E5" s="392"/>
      <c r="F5" s="391">
        <f ca="1">'Fleet Replacement Module'!BA5</f>
        <v>2830000</v>
      </c>
      <c r="G5" s="392"/>
      <c r="H5" s="391">
        <f ca="1">'Fleet Replacement Module'!BD5</f>
        <v>2495000</v>
      </c>
      <c r="I5" s="392"/>
      <c r="J5" s="391">
        <f ca="1">'Fleet Replacement Module'!BG5</f>
        <v>250000</v>
      </c>
      <c r="K5" s="392"/>
    </row>
    <row r="6" spans="1:11" ht="22.5" thickTop="1" thickBot="1" x14ac:dyDescent="0.4">
      <c r="A6" s="183" t="str">
        <f>'Fleet Replacement Module'!AT8</f>
        <v>Total in Year of Expenditure $</v>
      </c>
      <c r="B6" s="389">
        <f ca="1">'Fleet Replacement Module'!AU8</f>
        <v>844600</v>
      </c>
      <c r="C6" s="390"/>
      <c r="D6" s="389">
        <f ca="1">'Fleet Replacement Module'!AX8</f>
        <v>3337200</v>
      </c>
      <c r="E6" s="390"/>
      <c r="F6" s="389">
        <f ca="1">'Fleet Replacement Module'!BA8</f>
        <v>2914900</v>
      </c>
      <c r="G6" s="390"/>
      <c r="H6" s="389">
        <f ca="1">'Fleet Replacement Module'!BD8</f>
        <v>2569850</v>
      </c>
      <c r="I6" s="390"/>
      <c r="J6" s="389">
        <f ca="1">'Fleet Replacement Module'!BG8</f>
        <v>257500</v>
      </c>
      <c r="K6" s="390"/>
    </row>
    <row r="7" spans="1:11" ht="21.75" thickBot="1" x14ac:dyDescent="0.4">
      <c r="A7" s="166"/>
      <c r="B7" s="387" t="str">
        <f ca="1">'Fleet Replacement Module'!AU9</f>
        <v>2025</v>
      </c>
      <c r="C7" s="388"/>
      <c r="D7" s="387">
        <f ca="1">'Fleet Replacement Module'!AW9</f>
        <v>2026</v>
      </c>
      <c r="E7" s="388"/>
      <c r="F7" s="387">
        <f ca="1">'Fleet Replacement Module'!AZ9</f>
        <v>2027</v>
      </c>
      <c r="G7" s="388"/>
      <c r="H7" s="387">
        <f ca="1">'Fleet Replacement Module'!BC9</f>
        <v>2028</v>
      </c>
      <c r="I7" s="388"/>
      <c r="J7" s="387">
        <f ca="1">'Fleet Replacement Module'!BF9</f>
        <v>2029</v>
      </c>
      <c r="K7" s="388"/>
    </row>
    <row r="8" spans="1:11" ht="21.75" thickBot="1" x14ac:dyDescent="0.4">
      <c r="A8" s="184" t="str">
        <f>'Fleet Replacement Module'!AT10</f>
        <v>Fleet Type (Year/Make/Model)</v>
      </c>
      <c r="B8" s="184" t="str">
        <f>'Fleet Replacement Module'!AU10</f>
        <v>Number</v>
      </c>
      <c r="C8" s="206" t="str">
        <f ca="1">'Fleet Replacement Module'!AV10</f>
        <v>Cost in 2024 $</v>
      </c>
      <c r="D8" s="184" t="str">
        <f>'Fleet Replacement Module'!AX10</f>
        <v>Number</v>
      </c>
      <c r="E8" s="206" t="str">
        <f ca="1">'Fleet Replacement Module'!AY10</f>
        <v>Cost in 2024 $</v>
      </c>
      <c r="F8" s="184" t="str">
        <f>'Fleet Replacement Module'!BA10</f>
        <v>Number</v>
      </c>
      <c r="G8" s="206" t="str">
        <f ca="1">'Fleet Replacement Module'!BB10</f>
        <v>Cost in 2024 $</v>
      </c>
      <c r="H8" s="184" t="str">
        <f>'Fleet Replacement Module'!BD10</f>
        <v>Number</v>
      </c>
      <c r="I8" s="206" t="str">
        <f ca="1">'Fleet Replacement Module'!BE10</f>
        <v>Cost in 2024 $</v>
      </c>
      <c r="J8" s="184" t="str">
        <f>'Fleet Replacement Module'!BG10</f>
        <v>Number</v>
      </c>
      <c r="K8" s="206" t="str">
        <f ca="1">'Fleet Replacement Module'!BH10</f>
        <v>Cost in 2024 $</v>
      </c>
    </row>
    <row r="9" spans="1:11" ht="21.75" thickBot="1" x14ac:dyDescent="0.4">
      <c r="A9" s="180" t="str">
        <f>IF('Fleet Replacement Module'!AT11=0," ",'Fleet Replacement Module'!AT11)</f>
        <v>2007 2007 Bluebird Bluebird</v>
      </c>
      <c r="B9" s="199" t="str">
        <f ca="1">IF('Fleet Replacement Module'!AU11=0," ",'Fleet Replacement Module'!AU11)</f>
        <v xml:space="preserve"> </v>
      </c>
      <c r="C9" s="195" t="str">
        <f ca="1">IF('Fleet Replacement Module'!AV11=0," ",'Fleet Replacement Module'!AV11)</f>
        <v xml:space="preserve"> </v>
      </c>
      <c r="D9" s="199" t="str">
        <f ca="1">IF('Fleet Replacement Module'!AX11=0," ",'Fleet Replacement Module'!AX11)</f>
        <v xml:space="preserve"> </v>
      </c>
      <c r="E9" s="195" t="str">
        <f ca="1">IF('Fleet Replacement Module'!AY11=0," ",'Fleet Replacement Module'!AY11)</f>
        <v xml:space="preserve"> </v>
      </c>
      <c r="F9" s="199" t="str">
        <f ca="1">IF('Fleet Replacement Module'!BA11=0," ",'Fleet Replacement Module'!BA11)</f>
        <v xml:space="preserve"> </v>
      </c>
      <c r="G9" s="195" t="str">
        <f ca="1">IF('Fleet Replacement Module'!BB11=0," ",'Fleet Replacement Module'!BB11)</f>
        <v xml:space="preserve"> </v>
      </c>
      <c r="H9" s="199" t="str">
        <f ca="1">IF('Fleet Replacement Module'!BD11=0," ",'Fleet Replacement Module'!BD11)</f>
        <v xml:space="preserve"> </v>
      </c>
      <c r="I9" s="195" t="str">
        <f ca="1">IF('Fleet Replacement Module'!BE11=0," ",'Fleet Replacement Module'!BE11)</f>
        <v xml:space="preserve"> </v>
      </c>
      <c r="J9" s="199" t="str">
        <f ca="1">IF('Fleet Replacement Module'!BG11=0," ",'Fleet Replacement Module'!BG11)</f>
        <v xml:space="preserve"> </v>
      </c>
      <c r="K9" s="195" t="str">
        <f ca="1">IF('Fleet Replacement Module'!BH11=0," ",'Fleet Replacement Module'!BH11)</f>
        <v xml:space="preserve"> </v>
      </c>
    </row>
    <row r="10" spans="1:11" ht="21.75" thickBot="1" x14ac:dyDescent="0.4">
      <c r="A10" s="180" t="str">
        <f>IF('Fleet Replacement Module'!AT12=0," ",'Fleet Replacement Module'!AT12)</f>
        <v>2008 2008 GMC Glaval Titan</v>
      </c>
      <c r="B10" s="199" t="str">
        <f>IF('Fleet Replacement Module'!AU12=0," ",'Fleet Replacement Module'!AU12)</f>
        <v xml:space="preserve"> </v>
      </c>
      <c r="C10" s="195" t="str">
        <f>IF('Fleet Replacement Module'!AV12=0," ",'Fleet Replacement Module'!AV12)</f>
        <v xml:space="preserve"> </v>
      </c>
      <c r="D10" s="199" t="str">
        <f>IF('Fleet Replacement Module'!AX12=0," ",'Fleet Replacement Module'!AX12)</f>
        <v xml:space="preserve"> </v>
      </c>
      <c r="E10" s="195" t="str">
        <f>IF('Fleet Replacement Module'!AY12=0," ",'Fleet Replacement Module'!AY12)</f>
        <v xml:space="preserve"> </v>
      </c>
      <c r="F10" s="199" t="str">
        <f>IF('Fleet Replacement Module'!BA12=0," ",'Fleet Replacement Module'!BA12)</f>
        <v xml:space="preserve"> </v>
      </c>
      <c r="G10" s="195" t="str">
        <f>IF('Fleet Replacement Module'!BB12=0," ",'Fleet Replacement Module'!BB12)</f>
        <v xml:space="preserve"> </v>
      </c>
      <c r="H10" s="199" t="str">
        <f>IF('Fleet Replacement Module'!BD12=0," ",'Fleet Replacement Module'!BD12)</f>
        <v xml:space="preserve"> </v>
      </c>
      <c r="I10" s="195" t="str">
        <f>IF('Fleet Replacement Module'!BE12=0," ",'Fleet Replacement Module'!BE12)</f>
        <v xml:space="preserve"> </v>
      </c>
      <c r="J10" s="199" t="str">
        <f ca="1">IF('Fleet Replacement Module'!BG12=0," ",'Fleet Replacement Module'!BG12)</f>
        <v xml:space="preserve"> </v>
      </c>
      <c r="K10" s="195" t="str">
        <f ca="1">IF('Fleet Replacement Module'!BH12=0," ",'Fleet Replacement Module'!BH12)</f>
        <v xml:space="preserve"> </v>
      </c>
    </row>
    <row r="11" spans="1:11" ht="21.75" thickBot="1" x14ac:dyDescent="0.4">
      <c r="A11" s="180" t="str">
        <f>IF('Fleet Replacement Module'!AT13=0," ",'Fleet Replacement Module'!AT13)</f>
        <v>2009 2009 GMC Glaval Titan</v>
      </c>
      <c r="B11" s="199" t="str">
        <f>IF('Fleet Replacement Module'!AU13=0," ",'Fleet Replacement Module'!AU13)</f>
        <v xml:space="preserve"> </v>
      </c>
      <c r="C11" s="195" t="str">
        <f>IF('Fleet Replacement Module'!AV13=0," ",'Fleet Replacement Module'!AV13)</f>
        <v xml:space="preserve"> </v>
      </c>
      <c r="D11" s="199" t="str">
        <f>IF('Fleet Replacement Module'!AX13=0," ",'Fleet Replacement Module'!AX13)</f>
        <v xml:space="preserve"> </v>
      </c>
      <c r="E11" s="195" t="str">
        <f>IF('Fleet Replacement Module'!AY13=0," ",'Fleet Replacement Module'!AY13)</f>
        <v xml:space="preserve"> </v>
      </c>
      <c r="F11" s="199" t="str">
        <f>IF('Fleet Replacement Module'!BA13=0," ",'Fleet Replacement Module'!BA13)</f>
        <v xml:space="preserve"> </v>
      </c>
      <c r="G11" s="195" t="str">
        <f>IF('Fleet Replacement Module'!BB13=0," ",'Fleet Replacement Module'!BB13)</f>
        <v xml:space="preserve"> </v>
      </c>
      <c r="H11" s="199" t="str">
        <f>IF('Fleet Replacement Module'!BD13=0," ",'Fleet Replacement Module'!BD13)</f>
        <v xml:space="preserve"> </v>
      </c>
      <c r="I11" s="195" t="str">
        <f>IF('Fleet Replacement Module'!BE13=0," ",'Fleet Replacement Module'!BE13)</f>
        <v xml:space="preserve"> </v>
      </c>
      <c r="J11" s="199" t="str">
        <f>IF('Fleet Replacement Module'!BG13=0," ",'Fleet Replacement Module'!BG13)</f>
        <v xml:space="preserve"> </v>
      </c>
      <c r="K11" s="195" t="str">
        <f>IF('Fleet Replacement Module'!BH13=0," ",'Fleet Replacement Module'!BH13)</f>
        <v xml:space="preserve"> </v>
      </c>
    </row>
    <row r="12" spans="1:11" ht="21.75" thickBot="1" x14ac:dyDescent="0.4">
      <c r="A12" s="180" t="str">
        <f>IF('Fleet Replacement Module'!AT14=0," ",'Fleet Replacement Module'!AT14)</f>
        <v>2009 2009 Chevy Small Transit</v>
      </c>
      <c r="B12" s="199" t="str">
        <f>IF('Fleet Replacement Module'!AU14=0," ",'Fleet Replacement Module'!AU14)</f>
        <v xml:space="preserve"> </v>
      </c>
      <c r="C12" s="195" t="str">
        <f>IF('Fleet Replacement Module'!AV14=0," ",'Fleet Replacement Module'!AV14)</f>
        <v xml:space="preserve"> </v>
      </c>
      <c r="D12" s="199">
        <f>IF('Fleet Replacement Module'!AX14=0," ",'Fleet Replacement Module'!AX14)</f>
        <v>2</v>
      </c>
      <c r="E12" s="195">
        <f>IF('Fleet Replacement Module'!AY14=0," ",'Fleet Replacement Module'!AY14)</f>
        <v>120000</v>
      </c>
      <c r="F12" s="199" t="str">
        <f>IF('Fleet Replacement Module'!BA14=0," ",'Fleet Replacement Module'!BA14)</f>
        <v xml:space="preserve"> </v>
      </c>
      <c r="G12" s="195" t="str">
        <f>IF('Fleet Replacement Module'!BB14=0," ",'Fleet Replacement Module'!BB14)</f>
        <v xml:space="preserve"> </v>
      </c>
      <c r="H12" s="199" t="str">
        <f>IF('Fleet Replacement Module'!BD14=0," ",'Fleet Replacement Module'!BD14)</f>
        <v xml:space="preserve"> </v>
      </c>
      <c r="I12" s="195" t="str">
        <f>IF('Fleet Replacement Module'!BE14=0," ",'Fleet Replacement Module'!BE14)</f>
        <v xml:space="preserve"> </v>
      </c>
      <c r="J12" s="199" t="str">
        <f>IF('Fleet Replacement Module'!BG14=0," ",'Fleet Replacement Module'!BG14)</f>
        <v xml:space="preserve"> </v>
      </c>
      <c r="K12" s="195" t="str">
        <f>IF('Fleet Replacement Module'!BH14=0," ",'Fleet Replacement Module'!BH14)</f>
        <v xml:space="preserve"> </v>
      </c>
    </row>
    <row r="13" spans="1:11" ht="21.75" thickBot="1" x14ac:dyDescent="0.4">
      <c r="A13" s="180" t="str">
        <f>IF('Fleet Replacement Module'!AT15=0," ",'Fleet Replacement Module'!AT15)</f>
        <v>2009 2009 Chevy Uplander</v>
      </c>
      <c r="B13" s="199" t="str">
        <f>IF('Fleet Replacement Module'!AU15=0," ",'Fleet Replacement Module'!AU15)</f>
        <v xml:space="preserve"> </v>
      </c>
      <c r="C13" s="195" t="str">
        <f>IF('Fleet Replacement Module'!AV15=0," ",'Fleet Replacement Module'!AV15)</f>
        <v xml:space="preserve"> </v>
      </c>
      <c r="D13" s="199" t="str">
        <f>IF('Fleet Replacement Module'!AX15=0," ",'Fleet Replacement Module'!AX15)</f>
        <v xml:space="preserve"> </v>
      </c>
      <c r="E13" s="195" t="str">
        <f>IF('Fleet Replacement Module'!AY15=0," ",'Fleet Replacement Module'!AY15)</f>
        <v xml:space="preserve"> </v>
      </c>
      <c r="F13" s="199">
        <f>IF('Fleet Replacement Module'!BA15=0," ",'Fleet Replacement Module'!BA15)</f>
        <v>2</v>
      </c>
      <c r="G13" s="195">
        <f>IF('Fleet Replacement Module'!BB15=0," ",'Fleet Replacement Module'!BB15)</f>
        <v>120000</v>
      </c>
      <c r="H13" s="199" t="str">
        <f>IF('Fleet Replacement Module'!BD15=0," ",'Fleet Replacement Module'!BD15)</f>
        <v xml:space="preserve"> </v>
      </c>
      <c r="I13" s="195" t="str">
        <f>IF('Fleet Replacement Module'!BE15=0," ",'Fleet Replacement Module'!BE15)</f>
        <v xml:space="preserve"> </v>
      </c>
      <c r="J13" s="199" t="str">
        <f>IF('Fleet Replacement Module'!BG15=0," ",'Fleet Replacement Module'!BG15)</f>
        <v xml:space="preserve"> </v>
      </c>
      <c r="K13" s="195" t="str">
        <f>IF('Fleet Replacement Module'!BH15=0," ",'Fleet Replacement Module'!BH15)</f>
        <v xml:space="preserve"> </v>
      </c>
    </row>
    <row r="14" spans="1:11" ht="21.75" thickBot="1" x14ac:dyDescent="0.4">
      <c r="A14" s="180" t="str">
        <f>IF('Fleet Replacement Module'!AT16=0," ",'Fleet Replacement Module'!AT16)</f>
        <v>2013 2013 Chevy Arboc</v>
      </c>
      <c r="B14" s="199">
        <f>IF('Fleet Replacement Module'!AU16=0," ",'Fleet Replacement Module'!AU16)</f>
        <v>2</v>
      </c>
      <c r="C14" s="195">
        <f>IF('Fleet Replacement Module'!AV16=0," ",'Fleet Replacement Module'!AV16)</f>
        <v>300000</v>
      </c>
      <c r="D14" s="199" t="str">
        <f>IF('Fleet Replacement Module'!AX16=0," ",'Fleet Replacement Module'!AX16)</f>
        <v xml:space="preserve"> </v>
      </c>
      <c r="E14" s="195" t="str">
        <f>IF('Fleet Replacement Module'!AY16=0," ",'Fleet Replacement Module'!AY16)</f>
        <v xml:space="preserve"> </v>
      </c>
      <c r="F14" s="199" t="str">
        <f>IF('Fleet Replacement Module'!BA16=0," ",'Fleet Replacement Module'!BA16)</f>
        <v xml:space="preserve"> </v>
      </c>
      <c r="G14" s="195" t="str">
        <f>IF('Fleet Replacement Module'!BB16=0," ",'Fleet Replacement Module'!BB16)</f>
        <v xml:space="preserve"> </v>
      </c>
      <c r="H14" s="199" t="str">
        <f>IF('Fleet Replacement Module'!BD16=0," ",'Fleet Replacement Module'!BD16)</f>
        <v xml:space="preserve"> </v>
      </c>
      <c r="I14" s="195" t="str">
        <f>IF('Fleet Replacement Module'!BE16=0," ",'Fleet Replacement Module'!BE16)</f>
        <v xml:space="preserve"> </v>
      </c>
      <c r="J14" s="199" t="str">
        <f>IF('Fleet Replacement Module'!BG16=0," ",'Fleet Replacement Module'!BG16)</f>
        <v xml:space="preserve"> </v>
      </c>
      <c r="K14" s="195" t="str">
        <f>IF('Fleet Replacement Module'!BH16=0," ",'Fleet Replacement Module'!BH16)</f>
        <v xml:space="preserve"> </v>
      </c>
    </row>
    <row r="15" spans="1:11" ht="21.75" thickBot="1" x14ac:dyDescent="0.4">
      <c r="A15" s="180" t="str">
        <f>IF('Fleet Replacement Module'!AT17=0," ",'Fleet Replacement Module'!AT17)</f>
        <v>2014 2014 Ford 4 Wheel Van</v>
      </c>
      <c r="B15" s="199">
        <f ca="1">IF('Fleet Replacement Module'!AU17=0," ",'Fleet Replacement Module'!AU17)</f>
        <v>2</v>
      </c>
      <c r="C15" s="195">
        <f ca="1">IF('Fleet Replacement Module'!AV17=0," ",'Fleet Replacement Module'!AV17)</f>
        <v>160000</v>
      </c>
      <c r="D15" s="199" t="str">
        <f ca="1">IF('Fleet Replacement Module'!AX17=0," ",'Fleet Replacement Module'!AX17)</f>
        <v xml:space="preserve"> </v>
      </c>
      <c r="E15" s="195" t="str">
        <f ca="1">IF('Fleet Replacement Module'!AY17=0," ",'Fleet Replacement Module'!AY17)</f>
        <v xml:space="preserve"> </v>
      </c>
      <c r="F15" s="199" t="str">
        <f ca="1">IF('Fleet Replacement Module'!BA17=0," ",'Fleet Replacement Module'!BA17)</f>
        <v xml:space="preserve"> </v>
      </c>
      <c r="G15" s="195" t="str">
        <f ca="1">IF('Fleet Replacement Module'!BB17=0," ",'Fleet Replacement Module'!BB17)</f>
        <v xml:space="preserve"> </v>
      </c>
      <c r="H15" s="199" t="str">
        <f ca="1">IF('Fleet Replacement Module'!BD17=0," ",'Fleet Replacement Module'!BD17)</f>
        <v xml:space="preserve"> </v>
      </c>
      <c r="I15" s="195" t="str">
        <f ca="1">IF('Fleet Replacement Module'!BE17=0," ",'Fleet Replacement Module'!BE17)</f>
        <v xml:space="preserve"> </v>
      </c>
      <c r="J15" s="199" t="str">
        <f ca="1">IF('Fleet Replacement Module'!BG17=0," ",'Fleet Replacement Module'!BG17)</f>
        <v xml:space="preserve"> </v>
      </c>
      <c r="K15" s="195" t="str">
        <f ca="1">IF('Fleet Replacement Module'!BH17=0," ",'Fleet Replacement Module'!BH17)</f>
        <v xml:space="preserve"> </v>
      </c>
    </row>
    <row r="16" spans="1:11" ht="21.75" thickBot="1" x14ac:dyDescent="0.4">
      <c r="A16" s="180" t="str">
        <f>IF('Fleet Replacement Module'!AT18=0," ",'Fleet Replacement Module'!AT18)</f>
        <v>2016 2016 El Dorado XHF 32</v>
      </c>
      <c r="B16" s="199" t="str">
        <f>IF('Fleet Replacement Module'!AU18=0," ",'Fleet Replacement Module'!AU18)</f>
        <v xml:space="preserve"> </v>
      </c>
      <c r="C16" s="195" t="str">
        <f>IF('Fleet Replacement Module'!AV18=0," ",'Fleet Replacement Module'!AV18)</f>
        <v xml:space="preserve"> </v>
      </c>
      <c r="D16" s="199" t="str">
        <f ca="1">IF('Fleet Replacement Module'!AX18=0," ",'Fleet Replacement Module'!AX18)</f>
        <v xml:space="preserve"> </v>
      </c>
      <c r="E16" s="195" t="str">
        <f ca="1">IF('Fleet Replacement Module'!AY18=0," ",'Fleet Replacement Module'!AY18)</f>
        <v xml:space="preserve"> </v>
      </c>
      <c r="F16" s="199" t="str">
        <f ca="1">IF('Fleet Replacement Module'!BA18=0," ",'Fleet Replacement Module'!BA18)</f>
        <v xml:space="preserve"> </v>
      </c>
      <c r="G16" s="195" t="str">
        <f ca="1">IF('Fleet Replacement Module'!BB18=0," ",'Fleet Replacement Module'!BB18)</f>
        <v xml:space="preserve"> </v>
      </c>
      <c r="H16" s="199">
        <f ca="1">IF('Fleet Replacement Module'!BD18=0," ",'Fleet Replacement Module'!BD18)</f>
        <v>5</v>
      </c>
      <c r="I16" s="195">
        <f ca="1">IF('Fleet Replacement Module'!BE18=0," ",'Fleet Replacement Module'!BE18)</f>
        <v>2375000</v>
      </c>
      <c r="J16" s="199" t="str">
        <f ca="1">IF('Fleet Replacement Module'!BG18=0," ",'Fleet Replacement Module'!BG18)</f>
        <v xml:space="preserve"> </v>
      </c>
      <c r="K16" s="195" t="str">
        <f ca="1">IF('Fleet Replacement Module'!BH18=0," ",'Fleet Replacement Module'!BH18)</f>
        <v xml:space="preserve"> </v>
      </c>
    </row>
    <row r="17" spans="1:11" ht="21.75" thickBot="1" x14ac:dyDescent="0.4">
      <c r="A17" s="180" t="str">
        <f>IF('Fleet Replacement Module'!AT19=0," ",'Fleet Replacement Module'!AT19)</f>
        <v>2016 2016 Zenith Ram 3500</v>
      </c>
      <c r="B17" s="199" t="str">
        <f>IF('Fleet Replacement Module'!AU19=0," ",'Fleet Replacement Module'!AU19)</f>
        <v xml:space="preserve"> </v>
      </c>
      <c r="C17" s="195" t="str">
        <f>IF('Fleet Replacement Module'!AV19=0," ",'Fleet Replacement Module'!AV19)</f>
        <v xml:space="preserve"> </v>
      </c>
      <c r="D17" s="199">
        <f ca="1">IF('Fleet Replacement Module'!AX19=0," ",'Fleet Replacement Module'!AX19)</f>
        <v>3</v>
      </c>
      <c r="E17" s="195">
        <f ca="1">IF('Fleet Replacement Module'!AY19=0," ",'Fleet Replacement Module'!AY19)</f>
        <v>525000</v>
      </c>
      <c r="F17" s="199" t="str">
        <f ca="1">IF('Fleet Replacement Module'!BA19=0," ",'Fleet Replacement Module'!BA19)</f>
        <v xml:space="preserve"> </v>
      </c>
      <c r="G17" s="195" t="str">
        <f ca="1">IF('Fleet Replacement Module'!BB19=0," ",'Fleet Replacement Module'!BB19)</f>
        <v xml:space="preserve"> </v>
      </c>
      <c r="H17" s="199" t="str">
        <f ca="1">IF('Fleet Replacement Module'!BD19=0," ",'Fleet Replacement Module'!BD19)</f>
        <v xml:space="preserve"> </v>
      </c>
      <c r="I17" s="195" t="str">
        <f ca="1">IF('Fleet Replacement Module'!BE19=0," ",'Fleet Replacement Module'!BE19)</f>
        <v xml:space="preserve"> </v>
      </c>
      <c r="J17" s="199" t="str">
        <f ca="1">IF('Fleet Replacement Module'!BG19=0," ",'Fleet Replacement Module'!BG19)</f>
        <v xml:space="preserve"> </v>
      </c>
      <c r="K17" s="195" t="str">
        <f ca="1">IF('Fleet Replacement Module'!BH19=0," ",'Fleet Replacement Module'!BH19)</f>
        <v xml:space="preserve"> </v>
      </c>
    </row>
    <row r="18" spans="1:11" ht="21.75" thickBot="1" x14ac:dyDescent="0.4">
      <c r="A18" s="180" t="str">
        <f>IF('Fleet Replacement Module'!AT20=0," ",'Fleet Replacement Module'!AT20)</f>
        <v xml:space="preserve">2018 2018 Proterra Catalyst E2 </v>
      </c>
      <c r="B18" s="199" t="str">
        <f>IF('Fleet Replacement Module'!AU20=0," ",'Fleet Replacement Module'!AU20)</f>
        <v xml:space="preserve"> </v>
      </c>
      <c r="C18" s="195" t="str">
        <f>IF('Fleet Replacement Module'!AV20=0," ",'Fleet Replacement Module'!AV20)</f>
        <v xml:space="preserve"> </v>
      </c>
      <c r="D18" s="199">
        <f>IF('Fleet Replacement Module'!AX20=0," ",'Fleet Replacement Module'!AX20)</f>
        <v>3</v>
      </c>
      <c r="E18" s="195">
        <f>IF('Fleet Replacement Module'!AY20=0," ",'Fleet Replacement Module'!AY20)</f>
        <v>2355000</v>
      </c>
      <c r="F18" s="199" t="str">
        <f ca="1">IF('Fleet Replacement Module'!BA20=0," ",'Fleet Replacement Module'!BA20)</f>
        <v xml:space="preserve"> </v>
      </c>
      <c r="G18" s="195" t="str">
        <f ca="1">IF('Fleet Replacement Module'!BB20=0," ",'Fleet Replacement Module'!BB20)</f>
        <v xml:space="preserve"> </v>
      </c>
      <c r="H18" s="199" t="str">
        <f ca="1">IF('Fleet Replacement Module'!BD20=0," ",'Fleet Replacement Module'!BD20)</f>
        <v xml:space="preserve"> </v>
      </c>
      <c r="I18" s="195" t="str">
        <f ca="1">IF('Fleet Replacement Module'!BE20=0," ",'Fleet Replacement Module'!BE20)</f>
        <v xml:space="preserve"> </v>
      </c>
      <c r="J18" s="199" t="str">
        <f ca="1">IF('Fleet Replacement Module'!BG20=0," ",'Fleet Replacement Module'!BG20)</f>
        <v xml:space="preserve"> </v>
      </c>
      <c r="K18" s="195" t="str">
        <f ca="1">IF('Fleet Replacement Module'!BH20=0," ",'Fleet Replacement Module'!BH20)</f>
        <v xml:space="preserve"> </v>
      </c>
    </row>
    <row r="19" spans="1:11" ht="21.75" thickBot="1" x14ac:dyDescent="0.4">
      <c r="A19" s="180" t="str">
        <f>IF('Fleet Replacement Module'!AT21=0," ",'Fleet Replacement Module'!AT21)</f>
        <v>2017 2016 Ford E-350 Champ</v>
      </c>
      <c r="B19" s="199" t="str">
        <f>IF('Fleet Replacement Module'!AU21=0," ",'Fleet Replacement Module'!AU21)</f>
        <v xml:space="preserve"> </v>
      </c>
      <c r="C19" s="195" t="str">
        <f>IF('Fleet Replacement Module'!AV21=0," ",'Fleet Replacement Module'!AV21)</f>
        <v xml:space="preserve"> </v>
      </c>
      <c r="D19" s="199" t="str">
        <f ca="1">IF('Fleet Replacement Module'!AX21=0," ",'Fleet Replacement Module'!AX21)</f>
        <v xml:space="preserve"> </v>
      </c>
      <c r="E19" s="195" t="str">
        <f ca="1">IF('Fleet Replacement Module'!AY21=0," ",'Fleet Replacement Module'!AY21)</f>
        <v xml:space="preserve"> </v>
      </c>
      <c r="F19" s="199" t="str">
        <f ca="1">IF('Fleet Replacement Module'!BA21=0," ",'Fleet Replacement Module'!BA21)</f>
        <v xml:space="preserve"> </v>
      </c>
      <c r="G19" s="195" t="str">
        <f ca="1">IF('Fleet Replacement Module'!BB21=0," ",'Fleet Replacement Module'!BB21)</f>
        <v xml:space="preserve"> </v>
      </c>
      <c r="H19" s="199" t="str">
        <f ca="1">IF('Fleet Replacement Module'!BD21=0," ",'Fleet Replacement Module'!BD21)</f>
        <v xml:space="preserve"> </v>
      </c>
      <c r="I19" s="195" t="str">
        <f ca="1">IF('Fleet Replacement Module'!BE21=0," ",'Fleet Replacement Module'!BE21)</f>
        <v xml:space="preserve"> </v>
      </c>
      <c r="J19" s="199" t="str">
        <f ca="1">IF('Fleet Replacement Module'!BG21=0," ",'Fleet Replacement Module'!BG21)</f>
        <v xml:space="preserve"> </v>
      </c>
      <c r="K19" s="195" t="str">
        <f ca="1">IF('Fleet Replacement Module'!BH21=0," ",'Fleet Replacement Module'!BH21)</f>
        <v xml:space="preserve"> </v>
      </c>
    </row>
    <row r="20" spans="1:11" ht="21.75" thickBot="1" x14ac:dyDescent="0.4">
      <c r="A20" s="180" t="str">
        <f>IF('Fleet Replacement Module'!AT22=0," ",'Fleet Replacement Module'!AT22)</f>
        <v>2018 2016 Zenith Ram 3500</v>
      </c>
      <c r="B20" s="199" t="str">
        <f>IF('Fleet Replacement Module'!AU22=0," ",'Fleet Replacement Module'!AU22)</f>
        <v xml:space="preserve"> </v>
      </c>
      <c r="C20" s="195" t="str">
        <f>IF('Fleet Replacement Module'!AV22=0," ",'Fleet Replacement Module'!AV22)</f>
        <v xml:space="preserve"> </v>
      </c>
      <c r="D20" s="199" t="str">
        <f ca="1">IF('Fleet Replacement Module'!AX22=0," ",'Fleet Replacement Module'!AX22)</f>
        <v xml:space="preserve"> </v>
      </c>
      <c r="E20" s="195" t="str">
        <f ca="1">IF('Fleet Replacement Module'!AY22=0," ",'Fleet Replacement Module'!AY22)</f>
        <v xml:space="preserve"> </v>
      </c>
      <c r="F20" s="199">
        <f ca="1">IF('Fleet Replacement Module'!BA22=0," ",'Fleet Replacement Module'!BA22)</f>
        <v>2</v>
      </c>
      <c r="G20" s="195">
        <f ca="1">IF('Fleet Replacement Module'!BB22=0," ",'Fleet Replacement Module'!BB22)</f>
        <v>350000</v>
      </c>
      <c r="H20" s="199" t="str">
        <f ca="1">IF('Fleet Replacement Module'!BD22=0," ",'Fleet Replacement Module'!BD22)</f>
        <v xml:space="preserve"> </v>
      </c>
      <c r="I20" s="195" t="str">
        <f ca="1">IF('Fleet Replacement Module'!BE22=0," ",'Fleet Replacement Module'!BE22)</f>
        <v xml:space="preserve"> </v>
      </c>
      <c r="J20" s="199" t="str">
        <f ca="1">IF('Fleet Replacement Module'!BG22=0," ",'Fleet Replacement Module'!BG22)</f>
        <v xml:space="preserve"> </v>
      </c>
      <c r="K20" s="195" t="str">
        <f ca="1">IF('Fleet Replacement Module'!BH22=0," ",'Fleet Replacement Module'!BH22)</f>
        <v xml:space="preserve"> </v>
      </c>
    </row>
    <row r="21" spans="1:11" ht="21.75" thickBot="1" x14ac:dyDescent="0.4">
      <c r="A21" s="180" t="str">
        <f>IF('Fleet Replacement Module'!AT23=0," ",'Fleet Replacement Module'!AT23)</f>
        <v>2018 2019 Chevy Bolt</v>
      </c>
      <c r="B21" s="199">
        <f>IF('Fleet Replacement Module'!AU23=0," ",'Fleet Replacement Module'!AU23)</f>
        <v>2</v>
      </c>
      <c r="C21" s="195">
        <f>IF('Fleet Replacement Module'!AV23=0," ",'Fleet Replacement Module'!AV23)</f>
        <v>80000</v>
      </c>
      <c r="D21" s="199">
        <f>IF('Fleet Replacement Module'!AX23=0," ",'Fleet Replacement Module'!AX23)</f>
        <v>2</v>
      </c>
      <c r="E21" s="195">
        <f>IF('Fleet Replacement Module'!AY23=0," ",'Fleet Replacement Module'!AY23)</f>
        <v>80000</v>
      </c>
      <c r="F21" s="199">
        <f>IF('Fleet Replacement Module'!BA23=0," ",'Fleet Replacement Module'!BA23)</f>
        <v>2</v>
      </c>
      <c r="G21" s="195">
        <f>IF('Fleet Replacement Module'!BB23=0," ",'Fleet Replacement Module'!BB23)</f>
        <v>80000</v>
      </c>
      <c r="H21" s="199" t="str">
        <f ca="1">IF('Fleet Replacement Module'!BD23=0," ",'Fleet Replacement Module'!BD23)</f>
        <v xml:space="preserve"> </v>
      </c>
      <c r="I21" s="195" t="str">
        <f ca="1">IF('Fleet Replacement Module'!BE23=0," ",'Fleet Replacement Module'!BE23)</f>
        <v xml:space="preserve"> </v>
      </c>
      <c r="J21" s="199" t="str">
        <f ca="1">IF('Fleet Replacement Module'!BG23=0," ",'Fleet Replacement Module'!BG23)</f>
        <v xml:space="preserve"> </v>
      </c>
      <c r="K21" s="195" t="str">
        <f ca="1">IF('Fleet Replacement Module'!BH23=0," ",'Fleet Replacement Module'!BH23)</f>
        <v xml:space="preserve"> </v>
      </c>
    </row>
    <row r="22" spans="1:11" ht="21.75" thickBot="1" x14ac:dyDescent="0.4">
      <c r="A22" s="180" t="str">
        <f>IF('Fleet Replacement Module'!AT24=0," ",'Fleet Replacement Module'!AT24)</f>
        <v>2019 2019 Chevy Bolt</v>
      </c>
      <c r="B22" s="199">
        <f>IF('Fleet Replacement Module'!AU24=0," ",'Fleet Replacement Module'!AU24)</f>
        <v>5</v>
      </c>
      <c r="C22" s="195">
        <f>IF('Fleet Replacement Module'!AV24=0," ",'Fleet Replacement Module'!AV24)</f>
        <v>200000</v>
      </c>
      <c r="D22" s="199">
        <f>IF('Fleet Replacement Module'!AX24=0," ",'Fleet Replacement Module'!AX24)</f>
        <v>2</v>
      </c>
      <c r="E22" s="195">
        <f>IF('Fleet Replacement Module'!AY24=0," ",'Fleet Replacement Module'!AY24)</f>
        <v>80000</v>
      </c>
      <c r="F22" s="199">
        <f>IF('Fleet Replacement Module'!BA24=0," ",'Fleet Replacement Module'!BA24)</f>
        <v>2</v>
      </c>
      <c r="G22" s="195">
        <f>IF('Fleet Replacement Module'!BB24=0," ",'Fleet Replacement Module'!BB24)</f>
        <v>80000</v>
      </c>
      <c r="H22" s="199">
        <f>IF('Fleet Replacement Module'!BD24=0," ",'Fleet Replacement Module'!BD24)</f>
        <v>2</v>
      </c>
      <c r="I22" s="195">
        <f>IF('Fleet Replacement Module'!BE24=0," ",'Fleet Replacement Module'!BE24)</f>
        <v>80000</v>
      </c>
      <c r="J22" s="199" t="str">
        <f ca="1">IF('Fleet Replacement Module'!BG24=0," ",'Fleet Replacement Module'!BG24)</f>
        <v xml:space="preserve"> </v>
      </c>
      <c r="K22" s="195" t="str">
        <f ca="1">IF('Fleet Replacement Module'!BH24=0," ",'Fleet Replacement Module'!BH24)</f>
        <v xml:space="preserve"> </v>
      </c>
    </row>
    <row r="23" spans="1:11" ht="21.75" thickBot="1" x14ac:dyDescent="0.4">
      <c r="A23" s="180" t="str">
        <f>IF('Fleet Replacement Module'!AT25=0," ",'Fleet Replacement Module'!AT25)</f>
        <v>2020 2020 Chevy Bolt</v>
      </c>
      <c r="B23" s="199">
        <f>IF('Fleet Replacement Module'!AU25=0," ",'Fleet Replacement Module'!AU25)</f>
        <v>2</v>
      </c>
      <c r="C23" s="195">
        <f>IF('Fleet Replacement Module'!AV25=0," ",'Fleet Replacement Module'!AV25)</f>
        <v>80000</v>
      </c>
      <c r="D23" s="199">
        <f>IF('Fleet Replacement Module'!AX25=0," ",'Fleet Replacement Module'!AX25)</f>
        <v>2</v>
      </c>
      <c r="E23" s="195">
        <f>IF('Fleet Replacement Module'!AY25=0," ",'Fleet Replacement Module'!AY25)</f>
        <v>80000</v>
      </c>
      <c r="F23" s="199" t="str">
        <f>IF('Fleet Replacement Module'!BA25=0," ",'Fleet Replacement Module'!BA25)</f>
        <v xml:space="preserve"> </v>
      </c>
      <c r="G23" s="195" t="str">
        <f>IF('Fleet Replacement Module'!BB25=0," ",'Fleet Replacement Module'!BB25)</f>
        <v xml:space="preserve"> </v>
      </c>
      <c r="H23" s="199">
        <f>IF('Fleet Replacement Module'!BD25=0," ",'Fleet Replacement Module'!BD25)</f>
        <v>1</v>
      </c>
      <c r="I23" s="195">
        <f>IF('Fleet Replacement Module'!BE25=0," ",'Fleet Replacement Module'!BE25)</f>
        <v>40000</v>
      </c>
      <c r="J23" s="199" t="str">
        <f>IF('Fleet Replacement Module'!BG25=0," ",'Fleet Replacement Module'!BG25)</f>
        <v xml:space="preserve"> </v>
      </c>
      <c r="K23" s="195" t="str">
        <f>IF('Fleet Replacement Module'!BH25=0," ",'Fleet Replacement Module'!BH25)</f>
        <v xml:space="preserve"> </v>
      </c>
    </row>
    <row r="24" spans="1:11" ht="21.75" thickBot="1" x14ac:dyDescent="0.4">
      <c r="A24" s="180" t="str">
        <f>IF('Fleet Replacement Module'!AT26=0," ",'Fleet Replacement Module'!AT26)</f>
        <v>2019 2017 Trolleybus</v>
      </c>
      <c r="B24" s="199" t="str">
        <f>IF('Fleet Replacement Module'!AU26=0," ",'Fleet Replacement Module'!AU26)</f>
        <v xml:space="preserve"> </v>
      </c>
      <c r="C24" s="195" t="str">
        <f>IF('Fleet Replacement Module'!AV26=0," ",'Fleet Replacement Module'!AV26)</f>
        <v xml:space="preserve"> </v>
      </c>
      <c r="D24" s="199" t="str">
        <f>IF('Fleet Replacement Module'!AX26=0," ",'Fleet Replacement Module'!AX26)</f>
        <v xml:space="preserve"> </v>
      </c>
      <c r="E24" s="195" t="str">
        <f>IF('Fleet Replacement Module'!AY26=0," ",'Fleet Replacement Module'!AY26)</f>
        <v xml:space="preserve"> </v>
      </c>
      <c r="F24" s="199" t="str">
        <f>IF('Fleet Replacement Module'!BA26=0," ",'Fleet Replacement Module'!BA26)</f>
        <v xml:space="preserve"> </v>
      </c>
      <c r="G24" s="195" t="str">
        <f>IF('Fleet Replacement Module'!BB26=0," ",'Fleet Replacement Module'!BB26)</f>
        <v xml:space="preserve"> </v>
      </c>
      <c r="H24" s="199" t="str">
        <f>IF('Fleet Replacement Module'!BD26=0," ",'Fleet Replacement Module'!BD26)</f>
        <v xml:space="preserve"> </v>
      </c>
      <c r="I24" s="195" t="str">
        <f>IF('Fleet Replacement Module'!BE26=0," ",'Fleet Replacement Module'!BE26)</f>
        <v xml:space="preserve"> </v>
      </c>
      <c r="J24" s="199">
        <f>IF('Fleet Replacement Module'!BG26=0," ",'Fleet Replacement Module'!BG26)</f>
        <v>1</v>
      </c>
      <c r="K24" s="195">
        <f>IF('Fleet Replacement Module'!BH26=0," ",'Fleet Replacement Module'!BH26)</f>
        <v>250000</v>
      </c>
    </row>
    <row r="25" spans="1:11" ht="21.75" thickBot="1" x14ac:dyDescent="0.4">
      <c r="A25" s="180" t="str">
        <f>IF('Fleet Replacement Module'!AT27=0," ",'Fleet Replacement Module'!AT27)</f>
        <v>2019 2019 35ft BYD</v>
      </c>
      <c r="B25" s="199" t="str">
        <f>IF('Fleet Replacement Module'!AU27=0," ",'Fleet Replacement Module'!AU27)</f>
        <v xml:space="preserve"> </v>
      </c>
      <c r="C25" s="195" t="str">
        <f>IF('Fleet Replacement Module'!AV27=0," ",'Fleet Replacement Module'!AV27)</f>
        <v xml:space="preserve"> </v>
      </c>
      <c r="D25" s="199" t="str">
        <f>IF('Fleet Replacement Module'!AX27=0," ",'Fleet Replacement Module'!AX27)</f>
        <v xml:space="preserve"> </v>
      </c>
      <c r="E25" s="195" t="str">
        <f>IF('Fleet Replacement Module'!AY27=0," ",'Fleet Replacement Module'!AY27)</f>
        <v xml:space="preserve"> </v>
      </c>
      <c r="F25" s="199">
        <f>IF('Fleet Replacement Module'!BA27=0," ",'Fleet Replacement Module'!BA27)</f>
        <v>2</v>
      </c>
      <c r="G25" s="195">
        <f>IF('Fleet Replacement Module'!BB27=0," ",'Fleet Replacement Module'!BB27)</f>
        <v>1200000</v>
      </c>
      <c r="H25" s="199" t="str">
        <f>IF('Fleet Replacement Module'!BD27=0," ",'Fleet Replacement Module'!BD27)</f>
        <v xml:space="preserve"> </v>
      </c>
      <c r="I25" s="195" t="str">
        <f>IF('Fleet Replacement Module'!BE27=0," ",'Fleet Replacement Module'!BE27)</f>
        <v xml:space="preserve"> </v>
      </c>
      <c r="J25" s="199" t="str">
        <f>IF('Fleet Replacement Module'!BG27=0," ",'Fleet Replacement Module'!BG27)</f>
        <v xml:space="preserve"> </v>
      </c>
      <c r="K25" s="195" t="str">
        <f>IF('Fleet Replacement Module'!BH27=0," ",'Fleet Replacement Module'!BH27)</f>
        <v xml:space="preserve"> </v>
      </c>
    </row>
    <row r="26" spans="1:11" ht="21.75" thickBot="1" x14ac:dyDescent="0.4">
      <c r="A26" s="180" t="str">
        <f>IF('Fleet Replacement Module'!AT28=0," ",'Fleet Replacement Module'!AT28)</f>
        <v>2021 2021 30ft BYD</v>
      </c>
      <c r="B26" s="199" t="str">
        <f>IF('Fleet Replacement Module'!AU28=0," ",'Fleet Replacement Module'!AU28)</f>
        <v xml:space="preserve"> </v>
      </c>
      <c r="C26" s="195" t="str">
        <f>IF('Fleet Replacement Module'!AV28=0," ",'Fleet Replacement Module'!AV28)</f>
        <v xml:space="preserve"> </v>
      </c>
      <c r="D26" s="199" t="str">
        <f>IF('Fleet Replacement Module'!AX28=0," ",'Fleet Replacement Module'!AX28)</f>
        <v xml:space="preserve"> </v>
      </c>
      <c r="E26" s="195" t="str">
        <f>IF('Fleet Replacement Module'!AY28=0," ",'Fleet Replacement Module'!AY28)</f>
        <v xml:space="preserve"> </v>
      </c>
      <c r="F26" s="199">
        <f>IF('Fleet Replacement Module'!BA28=0," ",'Fleet Replacement Module'!BA28)</f>
        <v>2</v>
      </c>
      <c r="G26" s="195">
        <f>IF('Fleet Replacement Module'!BB28=0," ",'Fleet Replacement Module'!BB28)</f>
        <v>1000000</v>
      </c>
      <c r="H26" s="199" t="str">
        <f>IF('Fleet Replacement Module'!BD28=0," ",'Fleet Replacement Module'!BD28)</f>
        <v xml:space="preserve"> </v>
      </c>
      <c r="I26" s="195" t="str">
        <f>IF('Fleet Replacement Module'!BE28=0," ",'Fleet Replacement Module'!BE28)</f>
        <v xml:space="preserve"> </v>
      </c>
      <c r="J26" s="199" t="str">
        <f>IF('Fleet Replacement Module'!BG28=0," ",'Fleet Replacement Module'!BG28)</f>
        <v xml:space="preserve"> </v>
      </c>
      <c r="K26" s="195" t="str">
        <f>IF('Fleet Replacement Module'!BH28=0," ",'Fleet Replacement Module'!BH28)</f>
        <v xml:space="preserve"> </v>
      </c>
    </row>
    <row r="27" spans="1:11" x14ac:dyDescent="0.35">
      <c r="A27" s="166"/>
      <c r="B27" s="198"/>
      <c r="C27" s="193"/>
      <c r="D27" s="198"/>
      <c r="E27" s="193"/>
      <c r="F27" s="198"/>
      <c r="G27" s="193"/>
      <c r="H27" s="198"/>
      <c r="I27" s="193"/>
      <c r="J27" s="198"/>
      <c r="K27" s="193"/>
    </row>
    <row r="28" spans="1:11" x14ac:dyDescent="0.35">
      <c r="A28" s="166"/>
      <c r="B28" s="198"/>
      <c r="C28" s="193"/>
      <c r="D28" s="198"/>
      <c r="E28" s="193"/>
      <c r="F28" s="198"/>
      <c r="G28" s="193"/>
      <c r="H28" s="198"/>
      <c r="I28" s="193"/>
      <c r="J28" s="198"/>
      <c r="K28" s="193"/>
    </row>
    <row r="29" spans="1:11" x14ac:dyDescent="0.35">
      <c r="A29" s="166"/>
      <c r="B29" s="198"/>
      <c r="C29" s="193"/>
      <c r="D29" s="198"/>
      <c r="E29" s="193"/>
      <c r="F29" s="198"/>
      <c r="G29" s="193"/>
      <c r="H29" s="198"/>
      <c r="I29" s="193"/>
      <c r="J29" s="198"/>
      <c r="K29" s="193"/>
    </row>
    <row r="30" spans="1:11" x14ac:dyDescent="0.35">
      <c r="A30" s="166"/>
      <c r="B30" s="198"/>
      <c r="C30" s="193"/>
      <c r="D30" s="198"/>
      <c r="E30" s="193"/>
      <c r="F30" s="198"/>
      <c r="G30" s="193"/>
      <c r="H30" s="198"/>
      <c r="I30" s="193"/>
      <c r="J30" s="198"/>
      <c r="K30" s="193"/>
    </row>
    <row r="31" spans="1:11" x14ac:dyDescent="0.35">
      <c r="A31" s="166"/>
      <c r="B31" s="198"/>
      <c r="C31" s="193"/>
      <c r="D31" s="198"/>
      <c r="E31" s="193"/>
      <c r="F31" s="198"/>
      <c r="G31" s="193"/>
      <c r="H31" s="198"/>
      <c r="I31" s="193"/>
      <c r="J31" s="198"/>
      <c r="K31" s="193"/>
    </row>
    <row r="32" spans="1:11" x14ac:dyDescent="0.35">
      <c r="A32" s="166"/>
      <c r="B32" s="198"/>
      <c r="C32" s="193"/>
      <c r="D32" s="198"/>
      <c r="E32" s="193"/>
      <c r="F32" s="198"/>
      <c r="G32" s="193"/>
      <c r="H32" s="198"/>
      <c r="I32" s="193"/>
      <c r="J32" s="198"/>
      <c r="K32" s="193"/>
    </row>
    <row r="33" spans="1:11" x14ac:dyDescent="0.35">
      <c r="A33" s="166"/>
      <c r="B33" s="198"/>
      <c r="C33" s="193"/>
      <c r="D33" s="198"/>
      <c r="E33" s="193"/>
      <c r="F33" s="198"/>
      <c r="G33" s="193"/>
      <c r="H33" s="198"/>
      <c r="I33" s="193"/>
      <c r="J33" s="198"/>
      <c r="K33" s="193"/>
    </row>
    <row r="34" spans="1:11" x14ac:dyDescent="0.35">
      <c r="A34" s="166"/>
      <c r="B34" s="198"/>
      <c r="C34" s="193"/>
      <c r="D34" s="198"/>
      <c r="E34" s="193"/>
      <c r="F34" s="198"/>
      <c r="G34" s="193"/>
      <c r="H34" s="198"/>
      <c r="I34" s="193"/>
      <c r="J34" s="198"/>
      <c r="K34" s="193"/>
    </row>
    <row r="35" spans="1:11" x14ac:dyDescent="0.35">
      <c r="A35" s="166"/>
      <c r="B35" s="198"/>
      <c r="C35" s="193"/>
      <c r="D35" s="198"/>
      <c r="E35" s="193"/>
      <c r="F35" s="198"/>
      <c r="G35" s="193"/>
      <c r="H35" s="198"/>
      <c r="I35" s="193"/>
      <c r="J35" s="198"/>
      <c r="K35" s="193"/>
    </row>
    <row r="36" spans="1:11" x14ac:dyDescent="0.35">
      <c r="A36" s="166"/>
      <c r="B36" s="198"/>
      <c r="C36" s="193"/>
      <c r="D36" s="198"/>
      <c r="E36" s="193"/>
      <c r="F36" s="198"/>
      <c r="G36" s="193"/>
      <c r="H36" s="198"/>
      <c r="I36" s="193"/>
      <c r="J36" s="198"/>
      <c r="K36" s="193"/>
    </row>
    <row r="37" spans="1:11" x14ac:dyDescent="0.35">
      <c r="A37" s="166"/>
      <c r="B37" s="198"/>
      <c r="C37" s="193"/>
      <c r="D37" s="198"/>
      <c r="E37" s="193"/>
      <c r="F37" s="198"/>
      <c r="G37" s="193"/>
      <c r="H37" s="198"/>
      <c r="I37" s="193"/>
      <c r="J37" s="198"/>
      <c r="K37" s="193"/>
    </row>
    <row r="38" spans="1:11" x14ac:dyDescent="0.35">
      <c r="A38" s="166"/>
      <c r="B38" s="198"/>
      <c r="C38" s="193"/>
      <c r="D38" s="198"/>
      <c r="E38" s="193"/>
      <c r="F38" s="198"/>
      <c r="G38" s="193"/>
      <c r="H38" s="198"/>
      <c r="I38" s="193"/>
      <c r="J38" s="198"/>
      <c r="K38" s="193"/>
    </row>
    <row r="39" spans="1:11" x14ac:dyDescent="0.35">
      <c r="A39" s="166"/>
      <c r="B39" s="198"/>
      <c r="C39" s="193"/>
      <c r="D39" s="198"/>
      <c r="E39" s="193"/>
      <c r="F39" s="198"/>
      <c r="G39" s="193"/>
      <c r="H39" s="198"/>
      <c r="I39" s="193"/>
      <c r="J39" s="198"/>
      <c r="K39" s="193"/>
    </row>
    <row r="40" spans="1:11" x14ac:dyDescent="0.35">
      <c r="A40" s="166"/>
      <c r="B40" s="198"/>
      <c r="C40" s="193"/>
      <c r="D40" s="198"/>
      <c r="E40" s="193"/>
      <c r="F40" s="198"/>
      <c r="G40" s="193"/>
      <c r="H40" s="198"/>
      <c r="I40" s="193"/>
      <c r="J40" s="198"/>
      <c r="K40" s="193"/>
    </row>
    <row r="41" spans="1:11" x14ac:dyDescent="0.35">
      <c r="A41" s="166"/>
      <c r="B41" s="198"/>
      <c r="C41" s="193"/>
      <c r="D41" s="198"/>
      <c r="E41" s="193"/>
      <c r="F41" s="198"/>
      <c r="G41" s="193"/>
      <c r="H41" s="198"/>
      <c r="I41" s="193"/>
      <c r="J41" s="198"/>
      <c r="K41" s="193"/>
    </row>
    <row r="42" spans="1:11" x14ac:dyDescent="0.35">
      <c r="A42" s="166"/>
      <c r="B42" s="198"/>
      <c r="C42" s="193"/>
      <c r="D42" s="198"/>
      <c r="E42" s="193"/>
      <c r="F42" s="198"/>
      <c r="G42" s="193"/>
      <c r="H42" s="198"/>
      <c r="I42" s="193"/>
      <c r="J42" s="198"/>
      <c r="K42" s="193"/>
    </row>
    <row r="43" spans="1:11" x14ac:dyDescent="0.35">
      <c r="A43" s="166"/>
      <c r="B43" s="198"/>
      <c r="C43" s="193"/>
      <c r="D43" s="198"/>
      <c r="E43" s="193"/>
      <c r="F43" s="198"/>
      <c r="G43" s="193"/>
      <c r="H43" s="198"/>
      <c r="I43" s="193"/>
      <c r="J43" s="198"/>
      <c r="K43" s="193"/>
    </row>
    <row r="44" spans="1:11" x14ac:dyDescent="0.35">
      <c r="A44" s="166"/>
      <c r="B44" s="198"/>
      <c r="C44" s="193"/>
      <c r="D44" s="198"/>
      <c r="E44" s="193"/>
      <c r="F44" s="198"/>
      <c r="G44" s="193"/>
      <c r="H44" s="198"/>
      <c r="I44" s="193"/>
      <c r="J44" s="198"/>
      <c r="K44" s="193"/>
    </row>
    <row r="45" spans="1:11" x14ac:dyDescent="0.35">
      <c r="A45" s="166"/>
      <c r="B45" s="198"/>
      <c r="C45" s="193"/>
      <c r="D45" s="198"/>
      <c r="E45" s="193"/>
      <c r="F45" s="198"/>
      <c r="G45" s="193"/>
      <c r="H45" s="198"/>
      <c r="I45" s="193"/>
      <c r="J45" s="198"/>
      <c r="K45" s="193"/>
    </row>
    <row r="46" spans="1:11" x14ac:dyDescent="0.35">
      <c r="A46" s="166"/>
      <c r="B46" s="198"/>
      <c r="C46" s="193"/>
      <c r="D46" s="198"/>
      <c r="E46" s="193"/>
      <c r="F46" s="198"/>
      <c r="G46" s="193"/>
      <c r="H46" s="198"/>
      <c r="I46" s="193"/>
      <c r="J46" s="198"/>
      <c r="K46" s="193"/>
    </row>
    <row r="47" spans="1:11" x14ac:dyDescent="0.35">
      <c r="A47" s="166"/>
      <c r="B47" s="198"/>
      <c r="C47" s="193"/>
      <c r="D47" s="198"/>
      <c r="E47" s="193"/>
      <c r="F47" s="198"/>
      <c r="G47" s="193"/>
      <c r="H47" s="198"/>
      <c r="I47" s="193"/>
      <c r="J47" s="198"/>
      <c r="K47" s="193"/>
    </row>
    <row r="48" spans="1:11" x14ac:dyDescent="0.35">
      <c r="A48" s="166"/>
      <c r="B48" s="198"/>
      <c r="C48" s="193"/>
      <c r="D48" s="198"/>
      <c r="E48" s="193"/>
      <c r="F48" s="198"/>
      <c r="G48" s="193"/>
      <c r="H48" s="198"/>
      <c r="I48" s="193"/>
      <c r="J48" s="198"/>
      <c r="K48" s="193"/>
    </row>
    <row r="49" spans="1:11" x14ac:dyDescent="0.35">
      <c r="A49" s="166"/>
      <c r="B49" s="198"/>
      <c r="C49" s="193"/>
      <c r="D49" s="198"/>
      <c r="E49" s="193"/>
      <c r="F49" s="198"/>
      <c r="G49" s="193"/>
      <c r="H49" s="198"/>
      <c r="I49" s="193"/>
      <c r="J49" s="198"/>
      <c r="K49" s="193"/>
    </row>
    <row r="50" spans="1:11" x14ac:dyDescent="0.35">
      <c r="A50" s="166"/>
      <c r="B50" s="198"/>
      <c r="C50" s="193"/>
      <c r="D50" s="198"/>
      <c r="E50" s="193"/>
      <c r="F50" s="198"/>
      <c r="G50" s="193"/>
      <c r="H50" s="198"/>
      <c r="I50" s="193"/>
      <c r="J50" s="198"/>
      <c r="K50" s="193"/>
    </row>
    <row r="51" spans="1:11" x14ac:dyDescent="0.35">
      <c r="A51" s="166"/>
      <c r="B51" s="198"/>
      <c r="C51" s="193"/>
      <c r="D51" s="198"/>
      <c r="E51" s="193"/>
      <c r="F51" s="198"/>
      <c r="G51" s="193"/>
      <c r="H51" s="198"/>
      <c r="I51" s="193"/>
      <c r="J51" s="198"/>
      <c r="K51" s="193"/>
    </row>
    <row r="52" spans="1:11" x14ac:dyDescent="0.35">
      <c r="A52" s="166"/>
      <c r="B52" s="198"/>
      <c r="C52" s="193"/>
      <c r="D52" s="198"/>
      <c r="E52" s="193"/>
      <c r="F52" s="198"/>
      <c r="G52" s="193"/>
      <c r="H52" s="198"/>
      <c r="I52" s="193"/>
      <c r="J52" s="198"/>
      <c r="K52" s="193"/>
    </row>
    <row r="53" spans="1:11" x14ac:dyDescent="0.35">
      <c r="A53" s="166"/>
      <c r="B53" s="198"/>
      <c r="C53" s="193"/>
      <c r="D53" s="198"/>
      <c r="E53" s="193"/>
      <c r="F53" s="198"/>
      <c r="G53" s="193"/>
      <c r="H53" s="198"/>
      <c r="I53" s="193"/>
      <c r="J53" s="198"/>
      <c r="K53" s="193"/>
    </row>
    <row r="54" spans="1:11" x14ac:dyDescent="0.35">
      <c r="A54" s="166"/>
      <c r="B54" s="198"/>
      <c r="C54" s="193"/>
      <c r="D54" s="198"/>
      <c r="E54" s="193"/>
      <c r="F54" s="198"/>
      <c r="G54" s="193"/>
      <c r="H54" s="198"/>
      <c r="I54" s="193"/>
      <c r="J54" s="198"/>
      <c r="K54" s="193"/>
    </row>
    <row r="55" spans="1:11" x14ac:dyDescent="0.35">
      <c r="A55" s="166"/>
      <c r="B55" s="198"/>
      <c r="C55" s="193"/>
      <c r="D55" s="198"/>
      <c r="E55" s="193"/>
      <c r="F55" s="198"/>
      <c r="G55" s="193"/>
      <c r="H55" s="198"/>
      <c r="I55" s="193"/>
      <c r="J55" s="198"/>
      <c r="K55" s="193"/>
    </row>
    <row r="56" spans="1:11" x14ac:dyDescent="0.35">
      <c r="A56" s="166"/>
      <c r="B56" s="198"/>
      <c r="C56" s="193"/>
      <c r="D56" s="198"/>
      <c r="E56" s="193"/>
      <c r="F56" s="198"/>
      <c r="G56" s="193"/>
      <c r="H56" s="198"/>
      <c r="I56" s="193"/>
      <c r="J56" s="198"/>
      <c r="K56" s="193"/>
    </row>
    <row r="57" spans="1:11" x14ac:dyDescent="0.35">
      <c r="A57" s="166"/>
      <c r="B57" s="198"/>
      <c r="C57" s="193"/>
      <c r="D57" s="198"/>
      <c r="E57" s="193"/>
      <c r="F57" s="198"/>
      <c r="G57" s="193"/>
      <c r="H57" s="198"/>
      <c r="I57" s="193"/>
      <c r="J57" s="198"/>
      <c r="K57" s="193"/>
    </row>
    <row r="58" spans="1:11" x14ac:dyDescent="0.35">
      <c r="A58" s="166"/>
      <c r="B58" s="198"/>
      <c r="C58" s="193"/>
      <c r="D58" s="198"/>
      <c r="E58" s="193"/>
      <c r="F58" s="198"/>
      <c r="G58" s="193"/>
      <c r="H58" s="198"/>
      <c r="I58" s="193"/>
      <c r="J58" s="198"/>
      <c r="K58" s="193"/>
    </row>
    <row r="59" spans="1:11" x14ac:dyDescent="0.35">
      <c r="A59" s="166"/>
      <c r="B59" s="198"/>
      <c r="C59" s="193"/>
      <c r="D59" s="198"/>
      <c r="E59" s="193"/>
      <c r="F59" s="198"/>
      <c r="G59" s="193"/>
      <c r="H59" s="198"/>
      <c r="I59" s="193"/>
      <c r="J59" s="198"/>
      <c r="K59" s="193"/>
    </row>
    <row r="60" spans="1:11" x14ac:dyDescent="0.35">
      <c r="A60" s="166"/>
      <c r="B60" s="198"/>
      <c r="C60" s="193"/>
      <c r="D60" s="198"/>
      <c r="E60" s="193"/>
      <c r="F60" s="198"/>
      <c r="G60" s="193"/>
      <c r="H60" s="198"/>
      <c r="I60" s="193"/>
      <c r="J60" s="198"/>
      <c r="K60" s="193"/>
    </row>
    <row r="61" spans="1:11" x14ac:dyDescent="0.35">
      <c r="A61" s="166"/>
      <c r="B61" s="198"/>
      <c r="C61" s="193"/>
      <c r="D61" s="198"/>
      <c r="E61" s="193"/>
      <c r="F61" s="198"/>
      <c r="G61" s="193"/>
      <c r="H61" s="198"/>
      <c r="I61" s="193"/>
      <c r="J61" s="198"/>
      <c r="K61" s="193"/>
    </row>
    <row r="62" spans="1:11" x14ac:dyDescent="0.35">
      <c r="A62" s="166"/>
      <c r="B62" s="198"/>
      <c r="C62" s="193"/>
      <c r="D62" s="198"/>
      <c r="E62" s="193"/>
      <c r="F62" s="198"/>
      <c r="G62" s="193"/>
      <c r="H62" s="198"/>
      <c r="I62" s="193"/>
      <c r="J62" s="198"/>
      <c r="K62" s="193"/>
    </row>
    <row r="63" spans="1:11" x14ac:dyDescent="0.35">
      <c r="A63" s="166"/>
      <c r="B63" s="198"/>
      <c r="C63" s="193"/>
      <c r="D63" s="198"/>
      <c r="E63" s="193"/>
      <c r="F63" s="198"/>
      <c r="G63" s="193"/>
      <c r="H63" s="198"/>
      <c r="I63" s="193"/>
      <c r="J63" s="198"/>
      <c r="K63" s="193"/>
    </row>
    <row r="64" spans="1:11" x14ac:dyDescent="0.35">
      <c r="A64" s="166"/>
      <c r="B64" s="198"/>
      <c r="C64" s="193"/>
      <c r="D64" s="198"/>
      <c r="E64" s="193"/>
      <c r="F64" s="198"/>
      <c r="G64" s="193"/>
      <c r="H64" s="198"/>
      <c r="I64" s="193"/>
      <c r="J64" s="198"/>
      <c r="K64" s="193"/>
    </row>
    <row r="65" spans="1:11" x14ac:dyDescent="0.35">
      <c r="A65" s="166"/>
      <c r="B65" s="198"/>
      <c r="C65" s="193"/>
      <c r="D65" s="198"/>
      <c r="E65" s="193"/>
      <c r="F65" s="198"/>
      <c r="G65" s="193"/>
      <c r="H65" s="198"/>
      <c r="I65" s="193"/>
      <c r="J65" s="198"/>
      <c r="K65" s="193"/>
    </row>
    <row r="66" spans="1:11" x14ac:dyDescent="0.35">
      <c r="A66" s="166"/>
      <c r="B66" s="198"/>
      <c r="C66" s="193"/>
      <c r="D66" s="198"/>
      <c r="E66" s="193"/>
      <c r="F66" s="198"/>
      <c r="G66" s="193"/>
      <c r="H66" s="198"/>
      <c r="I66" s="193"/>
      <c r="J66" s="198"/>
      <c r="K66" s="193"/>
    </row>
    <row r="67" spans="1:11" x14ac:dyDescent="0.35">
      <c r="A67" s="166"/>
      <c r="B67" s="198"/>
      <c r="C67" s="193"/>
      <c r="D67" s="198"/>
      <c r="E67" s="193"/>
      <c r="F67" s="198"/>
      <c r="G67" s="193"/>
      <c r="H67" s="198"/>
      <c r="I67" s="193"/>
      <c r="J67" s="198"/>
      <c r="K67" s="193"/>
    </row>
    <row r="68" spans="1:11" x14ac:dyDescent="0.35">
      <c r="A68" s="166"/>
      <c r="B68" s="198"/>
      <c r="C68" s="193"/>
      <c r="D68" s="198"/>
      <c r="E68" s="193"/>
      <c r="F68" s="198"/>
      <c r="G68" s="193"/>
      <c r="H68" s="198"/>
      <c r="I68" s="193"/>
      <c r="J68" s="198"/>
      <c r="K68" s="193"/>
    </row>
    <row r="69" spans="1:11" x14ac:dyDescent="0.35">
      <c r="A69" s="166"/>
      <c r="B69" s="198"/>
      <c r="C69" s="193"/>
      <c r="D69" s="198"/>
      <c r="E69" s="193"/>
      <c r="F69" s="198"/>
      <c r="G69" s="193"/>
      <c r="H69" s="198"/>
      <c r="I69" s="193"/>
      <c r="J69" s="198"/>
      <c r="K69" s="193"/>
    </row>
    <row r="70" spans="1:11" x14ac:dyDescent="0.35">
      <c r="A70" s="166"/>
      <c r="B70" s="198"/>
      <c r="C70" s="193"/>
      <c r="D70" s="198"/>
      <c r="E70" s="193"/>
      <c r="F70" s="198"/>
      <c r="G70" s="193"/>
      <c r="H70" s="198"/>
      <c r="I70" s="193"/>
      <c r="J70" s="198"/>
      <c r="K70" s="193"/>
    </row>
    <row r="71" spans="1:11" x14ac:dyDescent="0.35">
      <c r="A71" s="166"/>
      <c r="B71" s="198"/>
      <c r="C71" s="193"/>
      <c r="D71" s="198"/>
      <c r="E71" s="193"/>
      <c r="F71" s="198"/>
      <c r="G71" s="193"/>
      <c r="H71" s="198"/>
      <c r="I71" s="193"/>
      <c r="J71" s="198"/>
      <c r="K71" s="193"/>
    </row>
    <row r="72" spans="1:11" x14ac:dyDescent="0.35">
      <c r="A72" s="166"/>
      <c r="B72" s="198"/>
      <c r="C72" s="193"/>
      <c r="D72" s="198"/>
      <c r="E72" s="193"/>
      <c r="F72" s="198"/>
      <c r="G72" s="193"/>
      <c r="H72" s="198"/>
      <c r="I72" s="193"/>
      <c r="J72" s="198"/>
      <c r="K72" s="193"/>
    </row>
    <row r="73" spans="1:11" x14ac:dyDescent="0.35">
      <c r="A73" s="166"/>
      <c r="B73" s="198"/>
      <c r="C73" s="193"/>
      <c r="D73" s="198"/>
      <c r="E73" s="193"/>
      <c r="F73" s="198"/>
      <c r="G73" s="193"/>
      <c r="H73" s="198"/>
      <c r="I73" s="193"/>
      <c r="J73" s="198"/>
      <c r="K73" s="193"/>
    </row>
    <row r="74" spans="1:11" x14ac:dyDescent="0.35">
      <c r="A74" s="166"/>
      <c r="B74" s="198"/>
      <c r="C74" s="193"/>
      <c r="D74" s="198"/>
      <c r="E74" s="193"/>
      <c r="F74" s="198"/>
      <c r="G74" s="193"/>
      <c r="H74" s="198"/>
      <c r="I74" s="193"/>
      <c r="J74" s="198"/>
      <c r="K74" s="193"/>
    </row>
    <row r="75" spans="1:11" x14ac:dyDescent="0.35">
      <c r="A75" s="166"/>
      <c r="B75" s="198"/>
      <c r="C75" s="193"/>
      <c r="D75" s="198"/>
      <c r="E75" s="193"/>
      <c r="F75" s="198"/>
      <c r="G75" s="193"/>
      <c r="H75" s="198"/>
      <c r="I75" s="193"/>
      <c r="J75" s="198"/>
      <c r="K75" s="193"/>
    </row>
    <row r="76" spans="1:11" x14ac:dyDescent="0.35">
      <c r="A76" s="166"/>
      <c r="B76" s="198"/>
      <c r="C76" s="193"/>
      <c r="D76" s="198"/>
      <c r="E76" s="193"/>
      <c r="F76" s="198"/>
      <c r="G76" s="193"/>
      <c r="H76" s="198"/>
      <c r="I76" s="193"/>
      <c r="J76" s="198"/>
      <c r="K76" s="193"/>
    </row>
    <row r="77" spans="1:11" x14ac:dyDescent="0.35">
      <c r="A77" s="166"/>
      <c r="B77" s="198"/>
      <c r="C77" s="193"/>
      <c r="D77" s="198"/>
      <c r="E77" s="193"/>
      <c r="F77" s="198"/>
      <c r="G77" s="193"/>
      <c r="H77" s="198"/>
      <c r="I77" s="193"/>
      <c r="J77" s="198"/>
      <c r="K77" s="193"/>
    </row>
    <row r="78" spans="1:11" x14ac:dyDescent="0.35">
      <c r="A78" s="166"/>
      <c r="B78" s="198"/>
      <c r="C78" s="193"/>
      <c r="D78" s="198"/>
      <c r="E78" s="193"/>
      <c r="F78" s="198"/>
      <c r="G78" s="193"/>
      <c r="H78" s="198"/>
      <c r="I78" s="193"/>
      <c r="J78" s="198"/>
      <c r="K78" s="193"/>
    </row>
    <row r="79" spans="1:11" x14ac:dyDescent="0.35">
      <c r="A79" s="166"/>
      <c r="B79" s="198"/>
      <c r="C79" s="193"/>
      <c r="D79" s="198"/>
      <c r="E79" s="193"/>
      <c r="F79" s="198"/>
      <c r="G79" s="193"/>
      <c r="H79" s="198"/>
      <c r="I79" s="193"/>
      <c r="J79" s="198"/>
      <c r="K79" s="193"/>
    </row>
    <row r="80" spans="1:11" x14ac:dyDescent="0.35">
      <c r="A80" s="166"/>
      <c r="B80" s="198"/>
      <c r="C80" s="193"/>
      <c r="D80" s="198"/>
      <c r="E80" s="193"/>
      <c r="F80" s="198"/>
      <c r="G80" s="193"/>
      <c r="H80" s="198"/>
      <c r="I80" s="193"/>
      <c r="J80" s="198"/>
      <c r="K80" s="193"/>
    </row>
    <row r="81" spans="1:11" x14ac:dyDescent="0.35">
      <c r="A81" s="166"/>
      <c r="B81" s="198"/>
      <c r="C81" s="193"/>
      <c r="D81" s="198"/>
      <c r="E81" s="193"/>
      <c r="F81" s="198"/>
      <c r="G81" s="193"/>
      <c r="H81" s="198"/>
      <c r="I81" s="193"/>
      <c r="J81" s="198"/>
      <c r="K81" s="193"/>
    </row>
    <row r="82" spans="1:11" x14ac:dyDescent="0.35">
      <c r="A82" s="166"/>
      <c r="B82" s="198"/>
      <c r="C82" s="193"/>
      <c r="D82" s="198"/>
      <c r="E82" s="193"/>
      <c r="F82" s="198"/>
      <c r="G82" s="193"/>
      <c r="H82" s="198"/>
      <c r="I82" s="193"/>
      <c r="J82" s="198"/>
      <c r="K82" s="193"/>
    </row>
    <row r="83" spans="1:11" x14ac:dyDescent="0.35">
      <c r="A83" s="166"/>
      <c r="B83" s="198"/>
      <c r="C83" s="193"/>
      <c r="D83" s="198"/>
      <c r="E83" s="193"/>
      <c r="F83" s="198"/>
      <c r="G83" s="193"/>
      <c r="H83" s="198"/>
      <c r="I83" s="193"/>
      <c r="J83" s="198"/>
      <c r="K83" s="193"/>
    </row>
    <row r="84" spans="1:11" x14ac:dyDescent="0.35">
      <c r="A84" s="166"/>
      <c r="B84" s="198"/>
      <c r="C84" s="193"/>
      <c r="D84" s="198"/>
      <c r="E84" s="193"/>
      <c r="F84" s="198"/>
      <c r="G84" s="193"/>
      <c r="H84" s="198"/>
      <c r="I84" s="193"/>
      <c r="J84" s="198"/>
      <c r="K84" s="193"/>
    </row>
    <row r="85" spans="1:11" x14ac:dyDescent="0.35">
      <c r="A85" s="166"/>
      <c r="B85" s="198"/>
      <c r="C85" s="193"/>
      <c r="D85" s="198"/>
      <c r="E85" s="193"/>
      <c r="F85" s="198"/>
      <c r="G85" s="193"/>
      <c r="H85" s="198"/>
      <c r="I85" s="193"/>
      <c r="J85" s="198"/>
      <c r="K85" s="193"/>
    </row>
    <row r="86" spans="1:11" x14ac:dyDescent="0.35">
      <c r="A86" s="166"/>
      <c r="B86" s="198"/>
      <c r="C86" s="193"/>
      <c r="D86" s="198"/>
      <c r="E86" s="193"/>
      <c r="F86" s="198"/>
      <c r="G86" s="193"/>
      <c r="H86" s="198"/>
      <c r="I86" s="193"/>
      <c r="J86" s="198"/>
      <c r="K86" s="193"/>
    </row>
    <row r="87" spans="1:11" x14ac:dyDescent="0.35">
      <c r="A87" s="166"/>
      <c r="B87" s="198"/>
      <c r="C87" s="193"/>
      <c r="D87" s="198"/>
      <c r="E87" s="193"/>
      <c r="F87" s="198"/>
      <c r="G87" s="193"/>
      <c r="H87" s="198"/>
      <c r="I87" s="193"/>
      <c r="J87" s="198"/>
      <c r="K87" s="193"/>
    </row>
    <row r="88" spans="1:11" x14ac:dyDescent="0.35">
      <c r="A88" s="166"/>
      <c r="B88" s="198"/>
      <c r="C88" s="193"/>
      <c r="D88" s="198"/>
      <c r="E88" s="193"/>
      <c r="F88" s="198"/>
      <c r="G88" s="193"/>
      <c r="H88" s="198"/>
      <c r="I88" s="193"/>
      <c r="J88" s="198"/>
      <c r="K88" s="193"/>
    </row>
    <row r="89" spans="1:11" x14ac:dyDescent="0.35">
      <c r="A89" s="166"/>
      <c r="B89" s="198"/>
      <c r="C89" s="193"/>
      <c r="D89" s="198"/>
      <c r="E89" s="193"/>
      <c r="F89" s="198"/>
      <c r="G89" s="193"/>
      <c r="H89" s="198"/>
      <c r="I89" s="193"/>
      <c r="J89" s="198"/>
      <c r="K89" s="193"/>
    </row>
    <row r="90" spans="1:11" x14ac:dyDescent="0.35">
      <c r="A90" s="166"/>
      <c r="B90" s="198"/>
      <c r="C90" s="193"/>
      <c r="D90" s="198"/>
      <c r="E90" s="193"/>
      <c r="F90" s="198"/>
      <c r="G90" s="193"/>
      <c r="H90" s="198"/>
      <c r="I90" s="193"/>
      <c r="J90" s="198"/>
      <c r="K90" s="193"/>
    </row>
    <row r="91" spans="1:11" x14ac:dyDescent="0.35">
      <c r="A91" s="166"/>
      <c r="B91" s="198"/>
      <c r="C91" s="193"/>
      <c r="D91" s="198"/>
      <c r="E91" s="193"/>
      <c r="F91" s="198"/>
      <c r="G91" s="193"/>
      <c r="H91" s="198"/>
      <c r="I91" s="193"/>
      <c r="J91" s="198"/>
      <c r="K91" s="193"/>
    </row>
    <row r="92" spans="1:11" x14ac:dyDescent="0.35">
      <c r="A92" s="166"/>
      <c r="B92" s="198"/>
      <c r="C92" s="193"/>
      <c r="D92" s="198"/>
      <c r="E92" s="193"/>
      <c r="F92" s="198"/>
      <c r="G92" s="193"/>
      <c r="H92" s="198"/>
      <c r="I92" s="193"/>
      <c r="J92" s="198"/>
      <c r="K92" s="193"/>
    </row>
    <row r="93" spans="1:11" x14ac:dyDescent="0.35">
      <c r="A93" s="166"/>
      <c r="B93" s="198"/>
      <c r="C93" s="193"/>
      <c r="D93" s="198"/>
      <c r="E93" s="193"/>
      <c r="F93" s="198"/>
      <c r="G93" s="193"/>
      <c r="H93" s="198"/>
      <c r="I93" s="193"/>
      <c r="J93" s="198"/>
      <c r="K93" s="193"/>
    </row>
    <row r="94" spans="1:11" x14ac:dyDescent="0.35">
      <c r="A94" s="166"/>
      <c r="B94" s="198"/>
      <c r="C94" s="193"/>
      <c r="D94" s="198"/>
      <c r="E94" s="193"/>
      <c r="F94" s="198"/>
      <c r="G94" s="193"/>
      <c r="H94" s="198"/>
      <c r="I94" s="193"/>
      <c r="J94" s="198"/>
      <c r="K94" s="193"/>
    </row>
    <row r="95" spans="1:11" x14ac:dyDescent="0.35">
      <c r="A95" s="166"/>
      <c r="B95" s="198"/>
      <c r="C95" s="193"/>
      <c r="D95" s="198"/>
      <c r="E95" s="193"/>
      <c r="F95" s="198"/>
      <c r="G95" s="193"/>
      <c r="H95" s="198"/>
      <c r="I95" s="193"/>
      <c r="J95" s="198"/>
      <c r="K95" s="193"/>
    </row>
    <row r="96" spans="1:11" x14ac:dyDescent="0.35">
      <c r="A96" s="166"/>
      <c r="B96" s="198"/>
      <c r="C96" s="193"/>
      <c r="D96" s="198"/>
      <c r="E96" s="193"/>
      <c r="F96" s="198"/>
      <c r="G96" s="193"/>
      <c r="H96" s="198"/>
      <c r="I96" s="193"/>
      <c r="J96" s="198"/>
      <c r="K96" s="193"/>
    </row>
    <row r="97" spans="1:11" x14ac:dyDescent="0.35">
      <c r="A97" s="166"/>
      <c r="B97" s="198"/>
      <c r="C97" s="193"/>
      <c r="D97" s="198"/>
      <c r="E97" s="193"/>
      <c r="F97" s="198"/>
      <c r="G97" s="193"/>
      <c r="H97" s="198"/>
      <c r="I97" s="193"/>
      <c r="J97" s="198"/>
      <c r="K97" s="193"/>
    </row>
    <row r="98" spans="1:11" x14ac:dyDescent="0.35">
      <c r="A98" s="166"/>
      <c r="B98" s="198"/>
      <c r="C98" s="193"/>
      <c r="D98" s="198"/>
      <c r="E98" s="193"/>
      <c r="F98" s="198"/>
      <c r="G98" s="193"/>
      <c r="H98" s="198"/>
      <c r="I98" s="193"/>
      <c r="J98" s="198"/>
      <c r="K98" s="193"/>
    </row>
    <row r="99" spans="1:11" x14ac:dyDescent="0.35">
      <c r="A99" s="166"/>
      <c r="B99" s="198"/>
      <c r="C99" s="193"/>
      <c r="D99" s="198"/>
      <c r="E99" s="193"/>
      <c r="F99" s="198"/>
      <c r="G99" s="193"/>
      <c r="H99" s="198"/>
      <c r="I99" s="193"/>
      <c r="J99" s="198"/>
      <c r="K99" s="193"/>
    </row>
    <row r="100" spans="1:11" x14ac:dyDescent="0.35">
      <c r="A100" s="166"/>
      <c r="B100" s="198"/>
      <c r="C100" s="193"/>
      <c r="D100" s="198"/>
      <c r="E100" s="193"/>
      <c r="F100" s="198"/>
      <c r="G100" s="193"/>
      <c r="H100" s="198"/>
      <c r="I100" s="193"/>
      <c r="J100" s="198"/>
      <c r="K100" s="193"/>
    </row>
    <row r="101" spans="1:11" x14ac:dyDescent="0.35">
      <c r="A101" s="166"/>
      <c r="B101" s="198"/>
      <c r="C101" s="193"/>
      <c r="D101" s="198"/>
      <c r="E101" s="193"/>
      <c r="F101" s="198"/>
      <c r="G101" s="193"/>
      <c r="H101" s="198"/>
      <c r="I101" s="193"/>
      <c r="J101" s="198"/>
      <c r="K101" s="193"/>
    </row>
    <row r="102" spans="1:11" x14ac:dyDescent="0.35">
      <c r="A102" s="166"/>
      <c r="B102" s="198"/>
      <c r="C102" s="193"/>
      <c r="D102" s="198"/>
      <c r="E102" s="193"/>
      <c r="F102" s="198"/>
      <c r="G102" s="193"/>
      <c r="H102" s="198"/>
      <c r="I102" s="193"/>
      <c r="J102" s="198"/>
      <c r="K102" s="193"/>
    </row>
    <row r="103" spans="1:11" x14ac:dyDescent="0.35">
      <c r="A103" s="166"/>
      <c r="B103" s="198"/>
      <c r="C103" s="193"/>
      <c r="D103" s="198"/>
      <c r="E103" s="193"/>
      <c r="F103" s="198"/>
      <c r="G103" s="193"/>
      <c r="H103" s="198"/>
      <c r="I103" s="193"/>
      <c r="J103" s="198"/>
      <c r="K103" s="193"/>
    </row>
    <row r="104" spans="1:11" x14ac:dyDescent="0.35">
      <c r="A104" s="166"/>
      <c r="B104" s="198"/>
      <c r="C104" s="193"/>
      <c r="D104" s="198"/>
      <c r="E104" s="193"/>
      <c r="F104" s="198"/>
      <c r="G104" s="193"/>
      <c r="H104" s="198"/>
      <c r="I104" s="193"/>
      <c r="J104" s="198"/>
      <c r="K104" s="193"/>
    </row>
    <row r="105" spans="1:11" x14ac:dyDescent="0.35">
      <c r="A105" s="166"/>
      <c r="B105" s="198"/>
      <c r="C105" s="193"/>
      <c r="D105" s="198"/>
      <c r="E105" s="193"/>
      <c r="F105" s="198"/>
      <c r="G105" s="193"/>
      <c r="H105" s="198"/>
      <c r="I105" s="193"/>
      <c r="J105" s="198"/>
      <c r="K105" s="193"/>
    </row>
    <row r="106" spans="1:11" x14ac:dyDescent="0.35">
      <c r="A106" s="166"/>
      <c r="B106" s="198"/>
      <c r="C106" s="193"/>
      <c r="D106" s="198"/>
      <c r="E106" s="193"/>
      <c r="F106" s="198"/>
      <c r="G106" s="193"/>
      <c r="H106" s="198"/>
      <c r="I106" s="193"/>
      <c r="J106" s="198"/>
      <c r="K106" s="193"/>
    </row>
    <row r="107" spans="1:11" x14ac:dyDescent="0.35">
      <c r="A107" s="166"/>
      <c r="B107" s="198"/>
      <c r="C107" s="193"/>
      <c r="D107" s="198"/>
      <c r="E107" s="193"/>
      <c r="F107" s="198"/>
      <c r="G107" s="193"/>
      <c r="H107" s="198"/>
      <c r="I107" s="193"/>
      <c r="J107" s="198"/>
      <c r="K107" s="193"/>
    </row>
    <row r="108" spans="1:11" x14ac:dyDescent="0.35">
      <c r="A108" s="166"/>
      <c r="B108" s="198"/>
      <c r="C108" s="193"/>
      <c r="D108" s="198"/>
      <c r="E108" s="193"/>
      <c r="F108" s="198"/>
      <c r="G108" s="193"/>
      <c r="H108" s="198"/>
      <c r="I108" s="193"/>
      <c r="J108" s="198"/>
      <c r="K108" s="193"/>
    </row>
    <row r="109" spans="1:11" x14ac:dyDescent="0.35">
      <c r="A109" s="166"/>
      <c r="B109" s="198"/>
      <c r="C109" s="193"/>
      <c r="D109" s="198"/>
      <c r="E109" s="193"/>
      <c r="F109" s="198"/>
      <c r="G109" s="193"/>
      <c r="H109" s="198"/>
      <c r="I109" s="193"/>
      <c r="J109" s="198"/>
      <c r="K109" s="193"/>
    </row>
    <row r="110" spans="1:11" x14ac:dyDescent="0.35">
      <c r="A110" s="166"/>
      <c r="B110" s="198"/>
      <c r="C110" s="193"/>
      <c r="D110" s="198"/>
      <c r="E110" s="193"/>
      <c r="F110" s="198"/>
      <c r="G110" s="193"/>
      <c r="H110" s="198"/>
      <c r="I110" s="193"/>
      <c r="J110" s="198"/>
      <c r="K110" s="193"/>
    </row>
    <row r="111" spans="1:11" x14ac:dyDescent="0.35">
      <c r="A111" s="166"/>
      <c r="B111" s="198"/>
      <c r="C111" s="193"/>
      <c r="D111" s="198"/>
      <c r="E111" s="193"/>
      <c r="F111" s="198"/>
      <c r="G111" s="193"/>
      <c r="H111" s="198"/>
      <c r="I111" s="193"/>
      <c r="J111" s="198"/>
      <c r="K111" s="193"/>
    </row>
    <row r="112" spans="1:11" x14ac:dyDescent="0.35">
      <c r="A112" s="166"/>
      <c r="B112" s="198"/>
      <c r="C112" s="193"/>
      <c r="D112" s="198"/>
      <c r="E112" s="193"/>
      <c r="F112" s="198"/>
      <c r="G112" s="193"/>
      <c r="H112" s="198"/>
      <c r="I112" s="193"/>
      <c r="J112" s="198"/>
      <c r="K112" s="193"/>
    </row>
    <row r="113" spans="1:11" x14ac:dyDescent="0.35">
      <c r="A113" s="166"/>
      <c r="B113" s="198"/>
      <c r="C113" s="193"/>
      <c r="D113" s="198"/>
      <c r="E113" s="193"/>
      <c r="F113" s="198"/>
      <c r="G113" s="193"/>
      <c r="H113" s="198"/>
      <c r="I113" s="193"/>
      <c r="J113" s="198"/>
      <c r="K113" s="193"/>
    </row>
    <row r="114" spans="1:11" x14ac:dyDescent="0.35">
      <c r="A114" s="166"/>
      <c r="B114" s="198"/>
      <c r="C114" s="193"/>
      <c r="D114" s="198"/>
      <c r="E114" s="193"/>
      <c r="F114" s="198"/>
      <c r="G114" s="193"/>
      <c r="H114" s="198"/>
      <c r="I114" s="193"/>
      <c r="J114" s="198"/>
      <c r="K114" s="193"/>
    </row>
    <row r="115" spans="1:11" x14ac:dyDescent="0.35">
      <c r="A115" s="166"/>
      <c r="B115" s="198"/>
      <c r="C115" s="193"/>
      <c r="D115" s="198"/>
      <c r="E115" s="193"/>
      <c r="F115" s="198"/>
      <c r="G115" s="193"/>
      <c r="H115" s="198"/>
      <c r="I115" s="193"/>
      <c r="J115" s="198"/>
      <c r="K115" s="193"/>
    </row>
    <row r="116" spans="1:11" x14ac:dyDescent="0.35">
      <c r="A116" s="166"/>
      <c r="B116" s="198"/>
      <c r="C116" s="193"/>
      <c r="D116" s="198"/>
      <c r="E116" s="193"/>
      <c r="F116" s="198"/>
      <c r="G116" s="193"/>
      <c r="H116" s="198"/>
      <c r="I116" s="193"/>
      <c r="J116" s="198"/>
      <c r="K116" s="193"/>
    </row>
    <row r="117" spans="1:11" x14ac:dyDescent="0.35">
      <c r="A117" s="166"/>
      <c r="B117" s="198"/>
      <c r="C117" s="193"/>
      <c r="D117" s="198"/>
      <c r="E117" s="193"/>
      <c r="F117" s="198"/>
      <c r="G117" s="193"/>
      <c r="H117" s="198"/>
      <c r="I117" s="193"/>
      <c r="J117" s="198"/>
      <c r="K117" s="193"/>
    </row>
    <row r="118" spans="1:11" x14ac:dyDescent="0.35">
      <c r="A118" s="166"/>
      <c r="B118" s="198"/>
      <c r="C118" s="193"/>
      <c r="D118" s="198"/>
      <c r="E118" s="193"/>
      <c r="F118" s="198"/>
      <c r="G118" s="193"/>
      <c r="H118" s="198"/>
      <c r="I118" s="193"/>
      <c r="J118" s="198"/>
      <c r="K118" s="193"/>
    </row>
    <row r="119" spans="1:11" x14ac:dyDescent="0.35">
      <c r="A119" s="166"/>
      <c r="B119" s="198"/>
      <c r="C119" s="193"/>
      <c r="D119" s="198"/>
      <c r="E119" s="193"/>
      <c r="F119" s="198"/>
      <c r="G119" s="193"/>
      <c r="H119" s="198"/>
      <c r="I119" s="193"/>
      <c r="J119" s="198"/>
      <c r="K119" s="193"/>
    </row>
    <row r="120" spans="1:11" x14ac:dyDescent="0.35">
      <c r="A120" s="166"/>
      <c r="B120" s="198"/>
      <c r="C120" s="193"/>
      <c r="D120" s="198"/>
      <c r="E120" s="193"/>
      <c r="F120" s="198"/>
      <c r="G120" s="193"/>
      <c r="H120" s="198"/>
      <c r="I120" s="193"/>
      <c r="J120" s="198"/>
      <c r="K120" s="193"/>
    </row>
    <row r="121" spans="1:11" x14ac:dyDescent="0.35">
      <c r="A121" s="166"/>
      <c r="B121" s="198"/>
      <c r="C121" s="193"/>
      <c r="D121" s="198"/>
      <c r="E121" s="193"/>
      <c r="F121" s="198"/>
      <c r="G121" s="193"/>
      <c r="H121" s="198"/>
      <c r="I121" s="193"/>
      <c r="J121" s="198"/>
      <c r="K121" s="193"/>
    </row>
    <row r="122" spans="1:11" x14ac:dyDescent="0.35">
      <c r="A122" s="166"/>
      <c r="B122" s="198"/>
      <c r="C122" s="193"/>
      <c r="D122" s="198"/>
      <c r="E122" s="193"/>
      <c r="F122" s="198"/>
      <c r="G122" s="193"/>
      <c r="H122" s="198"/>
      <c r="I122" s="193"/>
      <c r="J122" s="198"/>
      <c r="K122" s="193"/>
    </row>
    <row r="123" spans="1:11" x14ac:dyDescent="0.35">
      <c r="A123" s="166"/>
      <c r="B123" s="198"/>
      <c r="C123" s="193"/>
      <c r="D123" s="198"/>
      <c r="E123" s="193"/>
      <c r="F123" s="198"/>
      <c r="G123" s="193"/>
      <c r="H123" s="198"/>
      <c r="I123" s="193"/>
      <c r="J123" s="198"/>
      <c r="K123" s="193"/>
    </row>
    <row r="124" spans="1:11" x14ac:dyDescent="0.35">
      <c r="A124" s="166"/>
      <c r="B124" s="198"/>
      <c r="C124" s="193"/>
      <c r="D124" s="198"/>
      <c r="E124" s="193"/>
      <c r="F124" s="198"/>
      <c r="G124" s="193"/>
      <c r="H124" s="198"/>
      <c r="I124" s="193"/>
      <c r="J124" s="198"/>
      <c r="K124" s="193"/>
    </row>
    <row r="125" spans="1:11" x14ac:dyDescent="0.35">
      <c r="A125" s="166"/>
      <c r="B125" s="198"/>
      <c r="C125" s="193"/>
      <c r="D125" s="198"/>
      <c r="E125" s="193"/>
      <c r="F125" s="198"/>
      <c r="G125" s="193"/>
      <c r="H125" s="198"/>
      <c r="I125" s="193"/>
      <c r="J125" s="198"/>
      <c r="K125" s="193"/>
    </row>
    <row r="126" spans="1:11" x14ac:dyDescent="0.35">
      <c r="A126" s="166"/>
      <c r="B126" s="198"/>
      <c r="C126" s="193"/>
      <c r="D126" s="198"/>
      <c r="E126" s="193"/>
      <c r="F126" s="198"/>
      <c r="G126" s="193"/>
      <c r="H126" s="198"/>
      <c r="I126" s="193"/>
      <c r="J126" s="198"/>
      <c r="K126" s="193"/>
    </row>
    <row r="127" spans="1:11" x14ac:dyDescent="0.35">
      <c r="A127" s="166"/>
      <c r="B127" s="198"/>
      <c r="C127" s="193"/>
      <c r="D127" s="198"/>
      <c r="E127" s="193"/>
      <c r="F127" s="198"/>
      <c r="G127" s="193"/>
      <c r="H127" s="198"/>
      <c r="I127" s="193"/>
      <c r="J127" s="198"/>
      <c r="K127" s="193"/>
    </row>
    <row r="128" spans="1:11" x14ac:dyDescent="0.35">
      <c r="A128" s="166"/>
      <c r="B128" s="198"/>
      <c r="C128" s="193"/>
      <c r="D128" s="198"/>
      <c r="E128" s="193"/>
      <c r="F128" s="198"/>
      <c r="G128" s="193"/>
      <c r="H128" s="198"/>
      <c r="I128" s="193"/>
      <c r="J128" s="198"/>
      <c r="K128" s="193"/>
    </row>
    <row r="129" spans="1:11" x14ac:dyDescent="0.35">
      <c r="A129" s="166"/>
      <c r="B129" s="198"/>
      <c r="C129" s="193"/>
      <c r="D129" s="198"/>
      <c r="E129" s="193"/>
      <c r="F129" s="198"/>
      <c r="G129" s="193"/>
      <c r="H129" s="198"/>
      <c r="I129" s="193"/>
      <c r="J129" s="198"/>
      <c r="K129" s="193"/>
    </row>
    <row r="130" spans="1:11" x14ac:dyDescent="0.35">
      <c r="A130" s="166"/>
      <c r="B130" s="198"/>
      <c r="C130" s="193"/>
      <c r="D130" s="198"/>
      <c r="E130" s="193"/>
      <c r="F130" s="198"/>
      <c r="G130" s="193"/>
      <c r="H130" s="198"/>
      <c r="I130" s="193"/>
      <c r="J130" s="198"/>
      <c r="K130" s="193"/>
    </row>
    <row r="131" spans="1:11" x14ac:dyDescent="0.35">
      <c r="A131" s="166"/>
      <c r="B131" s="198"/>
      <c r="C131" s="193"/>
      <c r="D131" s="198"/>
      <c r="E131" s="193"/>
      <c r="F131" s="198"/>
      <c r="G131" s="193"/>
      <c r="H131" s="198"/>
      <c r="I131" s="193"/>
      <c r="J131" s="198"/>
      <c r="K131" s="193"/>
    </row>
    <row r="132" spans="1:11" x14ac:dyDescent="0.35">
      <c r="A132" s="166"/>
      <c r="B132" s="198"/>
      <c r="C132" s="193"/>
      <c r="D132" s="198"/>
      <c r="E132" s="193"/>
      <c r="F132" s="198"/>
      <c r="G132" s="193"/>
      <c r="H132" s="198"/>
      <c r="I132" s="193"/>
      <c r="J132" s="198"/>
      <c r="K132" s="193"/>
    </row>
    <row r="133" spans="1:11" x14ac:dyDescent="0.35">
      <c r="A133" s="166"/>
      <c r="B133" s="198"/>
      <c r="C133" s="193"/>
      <c r="D133" s="198"/>
      <c r="E133" s="193"/>
      <c r="F133" s="198"/>
      <c r="G133" s="193"/>
      <c r="H133" s="198"/>
      <c r="I133" s="193"/>
      <c r="J133" s="198"/>
      <c r="K133" s="193"/>
    </row>
    <row r="134" spans="1:11" x14ac:dyDescent="0.35">
      <c r="A134" s="166"/>
      <c r="B134" s="198"/>
      <c r="C134" s="193"/>
      <c r="D134" s="198"/>
      <c r="E134" s="193"/>
      <c r="F134" s="198"/>
      <c r="G134" s="193"/>
      <c r="H134" s="198"/>
      <c r="I134" s="193"/>
      <c r="J134" s="198"/>
      <c r="K134" s="193"/>
    </row>
    <row r="135" spans="1:11" x14ac:dyDescent="0.35">
      <c r="A135" s="166"/>
      <c r="B135" s="198"/>
      <c r="C135" s="193"/>
      <c r="D135" s="198"/>
      <c r="E135" s="193"/>
      <c r="F135" s="198"/>
      <c r="G135" s="193"/>
      <c r="H135" s="198"/>
      <c r="I135" s="193"/>
      <c r="J135" s="198"/>
      <c r="K135" s="193"/>
    </row>
    <row r="136" spans="1:11" x14ac:dyDescent="0.35">
      <c r="A136" s="166"/>
      <c r="B136" s="198"/>
      <c r="C136" s="193"/>
      <c r="D136" s="198"/>
      <c r="E136" s="193"/>
      <c r="F136" s="198"/>
      <c r="G136" s="193"/>
      <c r="H136" s="198"/>
      <c r="I136" s="193"/>
      <c r="J136" s="198"/>
      <c r="K136" s="193"/>
    </row>
    <row r="137" spans="1:11" x14ac:dyDescent="0.35">
      <c r="A137" s="166"/>
      <c r="B137" s="198"/>
      <c r="C137" s="193"/>
      <c r="D137" s="198"/>
      <c r="E137" s="193"/>
      <c r="F137" s="198"/>
      <c r="G137" s="193"/>
      <c r="H137" s="198"/>
      <c r="I137" s="193"/>
      <c r="J137" s="198"/>
      <c r="K137" s="193"/>
    </row>
    <row r="138" spans="1:11" x14ac:dyDescent="0.35">
      <c r="A138" s="166"/>
      <c r="B138" s="198"/>
      <c r="C138" s="193"/>
      <c r="D138" s="198"/>
      <c r="E138" s="193"/>
      <c r="F138" s="198"/>
      <c r="G138" s="193"/>
      <c r="H138" s="198"/>
      <c r="I138" s="193"/>
      <c r="J138" s="198"/>
      <c r="K138" s="193"/>
    </row>
    <row r="139" spans="1:11" x14ac:dyDescent="0.35">
      <c r="A139" s="166"/>
      <c r="B139" s="198"/>
      <c r="C139" s="193"/>
      <c r="D139" s="198"/>
      <c r="E139" s="193"/>
      <c r="F139" s="198"/>
      <c r="G139" s="193"/>
      <c r="H139" s="198"/>
      <c r="I139" s="193"/>
      <c r="J139" s="198"/>
      <c r="K139" s="193"/>
    </row>
    <row r="140" spans="1:11" x14ac:dyDescent="0.35">
      <c r="A140" s="166"/>
      <c r="B140" s="198"/>
      <c r="C140" s="193"/>
      <c r="D140" s="198"/>
      <c r="E140" s="193"/>
      <c r="F140" s="198"/>
      <c r="G140" s="193"/>
      <c r="H140" s="198"/>
      <c r="I140" s="193"/>
      <c r="J140" s="198"/>
      <c r="K140" s="193"/>
    </row>
    <row r="141" spans="1:11" x14ac:dyDescent="0.35">
      <c r="A141" s="166"/>
      <c r="B141" s="198"/>
      <c r="C141" s="193"/>
      <c r="D141" s="198"/>
      <c r="E141" s="193"/>
      <c r="F141" s="198"/>
      <c r="G141" s="193"/>
      <c r="H141" s="198"/>
      <c r="I141" s="193"/>
      <c r="J141" s="198"/>
      <c r="K141" s="193"/>
    </row>
    <row r="142" spans="1:11" x14ac:dyDescent="0.35">
      <c r="A142" s="166"/>
      <c r="B142" s="198"/>
      <c r="C142" s="193"/>
      <c r="D142" s="198"/>
      <c r="E142" s="193"/>
      <c r="F142" s="198"/>
      <c r="G142" s="193"/>
      <c r="H142" s="198"/>
      <c r="I142" s="193"/>
      <c r="J142" s="198"/>
      <c r="K142" s="193"/>
    </row>
    <row r="143" spans="1:11" x14ac:dyDescent="0.35">
      <c r="A143" s="166"/>
      <c r="B143" s="198"/>
      <c r="C143" s="193"/>
      <c r="D143" s="198"/>
      <c r="E143" s="193"/>
      <c r="F143" s="198"/>
      <c r="G143" s="193"/>
      <c r="H143" s="198"/>
      <c r="I143" s="193"/>
      <c r="J143" s="198"/>
      <c r="K143" s="193"/>
    </row>
    <row r="144" spans="1:11" x14ac:dyDescent="0.35">
      <c r="A144" s="166"/>
      <c r="B144" s="198"/>
      <c r="C144" s="193"/>
      <c r="D144" s="198"/>
      <c r="E144" s="193"/>
      <c r="F144" s="198"/>
      <c r="G144" s="193"/>
      <c r="H144" s="198"/>
      <c r="I144" s="193"/>
      <c r="J144" s="198"/>
      <c r="K144" s="193"/>
    </row>
    <row r="145" spans="1:11" x14ac:dyDescent="0.35">
      <c r="A145" s="166"/>
      <c r="B145" s="198"/>
      <c r="C145" s="193"/>
      <c r="D145" s="198"/>
      <c r="E145" s="193"/>
      <c r="F145" s="198"/>
      <c r="G145" s="193"/>
      <c r="H145" s="198"/>
      <c r="I145" s="193"/>
      <c r="J145" s="198"/>
      <c r="K145" s="193"/>
    </row>
    <row r="146" spans="1:11" x14ac:dyDescent="0.35">
      <c r="A146" s="166"/>
      <c r="B146" s="198"/>
      <c r="C146" s="193"/>
      <c r="D146" s="198"/>
      <c r="E146" s="193"/>
      <c r="F146" s="198"/>
      <c r="G146" s="193"/>
      <c r="H146" s="198"/>
      <c r="I146" s="193"/>
      <c r="J146" s="198"/>
      <c r="K146" s="193"/>
    </row>
    <row r="147" spans="1:11" x14ac:dyDescent="0.35">
      <c r="A147" s="166"/>
      <c r="B147" s="198"/>
      <c r="C147" s="193"/>
      <c r="D147" s="198"/>
      <c r="E147" s="193"/>
      <c r="F147" s="198"/>
      <c r="G147" s="193"/>
      <c r="H147" s="198"/>
      <c r="I147" s="193"/>
      <c r="J147" s="198"/>
      <c r="K147" s="193"/>
    </row>
    <row r="148" spans="1:11" x14ac:dyDescent="0.35">
      <c r="A148" s="166"/>
      <c r="B148" s="198"/>
      <c r="C148" s="193"/>
      <c r="D148" s="198"/>
      <c r="E148" s="193"/>
      <c r="F148" s="198"/>
      <c r="G148" s="193"/>
      <c r="H148" s="198"/>
      <c r="I148" s="193"/>
      <c r="J148" s="198"/>
      <c r="K148" s="193"/>
    </row>
    <row r="149" spans="1:11" x14ac:dyDescent="0.35">
      <c r="A149" s="166"/>
      <c r="B149" s="198"/>
      <c r="C149" s="193"/>
      <c r="D149" s="198"/>
      <c r="E149" s="193"/>
      <c r="F149" s="198"/>
      <c r="G149" s="193"/>
      <c r="H149" s="198"/>
      <c r="I149" s="193"/>
      <c r="J149" s="198"/>
      <c r="K149" s="193"/>
    </row>
    <row r="150" spans="1:11" x14ac:dyDescent="0.35">
      <c r="A150" s="166"/>
      <c r="B150" s="198"/>
      <c r="C150" s="193"/>
      <c r="D150" s="198"/>
      <c r="E150" s="193"/>
      <c r="F150" s="198"/>
      <c r="G150" s="193"/>
      <c r="H150" s="198"/>
      <c r="I150" s="193"/>
      <c r="J150" s="198"/>
      <c r="K150" s="193"/>
    </row>
    <row r="151" spans="1:11" x14ac:dyDescent="0.35">
      <c r="A151" s="166"/>
      <c r="B151" s="198"/>
      <c r="C151" s="193"/>
      <c r="D151" s="198"/>
      <c r="E151" s="193"/>
      <c r="F151" s="198"/>
      <c r="G151" s="193"/>
      <c r="H151" s="198"/>
      <c r="I151" s="193"/>
      <c r="J151" s="198"/>
      <c r="K151" s="193"/>
    </row>
    <row r="152" spans="1:11" x14ac:dyDescent="0.35">
      <c r="A152" s="166"/>
      <c r="B152" s="198"/>
      <c r="C152" s="193"/>
      <c r="D152" s="198"/>
      <c r="E152" s="193"/>
      <c r="F152" s="198"/>
      <c r="G152" s="193"/>
      <c r="H152" s="198"/>
      <c r="I152" s="193"/>
      <c r="J152" s="198"/>
      <c r="K152" s="193"/>
    </row>
    <row r="153" spans="1:11" x14ac:dyDescent="0.35">
      <c r="A153" s="166"/>
      <c r="B153" s="198"/>
      <c r="C153" s="193"/>
      <c r="D153" s="198"/>
      <c r="E153" s="193"/>
      <c r="F153" s="198"/>
      <c r="G153" s="193"/>
      <c r="H153" s="198"/>
      <c r="I153" s="193"/>
      <c r="J153" s="198"/>
      <c r="K153" s="193"/>
    </row>
    <row r="154" spans="1:11" x14ac:dyDescent="0.35">
      <c r="A154" s="166"/>
      <c r="B154" s="198"/>
      <c r="C154" s="193"/>
      <c r="D154" s="198"/>
      <c r="E154" s="193"/>
      <c r="F154" s="198"/>
      <c r="G154" s="193"/>
      <c r="H154" s="198"/>
      <c r="I154" s="193"/>
      <c r="J154" s="198"/>
      <c r="K154" s="193"/>
    </row>
    <row r="155" spans="1:11" x14ac:dyDescent="0.35">
      <c r="A155" s="166"/>
      <c r="B155" s="198"/>
      <c r="C155" s="193"/>
      <c r="D155" s="198"/>
      <c r="E155" s="193"/>
      <c r="F155" s="198"/>
      <c r="G155" s="193"/>
      <c r="H155" s="198"/>
      <c r="I155" s="193"/>
      <c r="J155" s="198"/>
      <c r="K155" s="193"/>
    </row>
    <row r="156" spans="1:11" x14ac:dyDescent="0.35">
      <c r="A156" s="166"/>
      <c r="B156" s="198"/>
      <c r="C156" s="193"/>
      <c r="D156" s="198"/>
      <c r="E156" s="193"/>
      <c r="F156" s="198"/>
      <c r="G156" s="193"/>
      <c r="H156" s="198"/>
      <c r="I156" s="193"/>
      <c r="J156" s="198"/>
      <c r="K156" s="193"/>
    </row>
    <row r="157" spans="1:11" x14ac:dyDescent="0.35">
      <c r="A157" s="166"/>
      <c r="B157" s="198"/>
      <c r="C157" s="193"/>
      <c r="D157" s="198"/>
      <c r="E157" s="193"/>
      <c r="F157" s="198"/>
      <c r="G157" s="193"/>
      <c r="H157" s="198"/>
      <c r="I157" s="193"/>
      <c r="J157" s="198"/>
      <c r="K157" s="193"/>
    </row>
    <row r="158" spans="1:11" x14ac:dyDescent="0.35">
      <c r="A158" s="166"/>
      <c r="B158" s="198"/>
      <c r="C158" s="193"/>
      <c r="D158" s="198"/>
      <c r="E158" s="193"/>
      <c r="F158" s="198"/>
      <c r="G158" s="193"/>
      <c r="H158" s="198"/>
      <c r="I158" s="193"/>
      <c r="J158" s="198"/>
      <c r="K158" s="193"/>
    </row>
    <row r="159" spans="1:11" x14ac:dyDescent="0.35">
      <c r="A159" s="166"/>
      <c r="B159" s="198"/>
      <c r="C159" s="193"/>
      <c r="D159" s="198"/>
      <c r="E159" s="193"/>
      <c r="F159" s="198"/>
      <c r="G159" s="193"/>
      <c r="H159" s="198"/>
      <c r="I159" s="193"/>
      <c r="J159" s="198"/>
      <c r="K159" s="193"/>
    </row>
    <row r="160" spans="1:11" x14ac:dyDescent="0.35">
      <c r="A160" s="166"/>
      <c r="B160" s="198"/>
      <c r="C160" s="193"/>
      <c r="D160" s="198"/>
      <c r="E160" s="193"/>
      <c r="F160" s="198"/>
      <c r="G160" s="193"/>
      <c r="H160" s="198"/>
      <c r="I160" s="193"/>
      <c r="J160" s="198"/>
      <c r="K160" s="193"/>
    </row>
    <row r="161" spans="1:11" x14ac:dyDescent="0.35">
      <c r="A161" s="166"/>
      <c r="B161" s="198"/>
      <c r="C161" s="193"/>
      <c r="D161" s="198"/>
      <c r="E161" s="193"/>
      <c r="F161" s="198"/>
      <c r="G161" s="193"/>
      <c r="H161" s="198"/>
      <c r="I161" s="193"/>
      <c r="J161" s="198"/>
      <c r="K161" s="193"/>
    </row>
    <row r="162" spans="1:11" x14ac:dyDescent="0.35">
      <c r="A162" s="166"/>
      <c r="B162" s="198"/>
      <c r="C162" s="193"/>
      <c r="D162" s="198"/>
      <c r="E162" s="193"/>
      <c r="F162" s="198"/>
      <c r="G162" s="193"/>
      <c r="H162" s="198"/>
      <c r="I162" s="193"/>
      <c r="J162" s="198"/>
      <c r="K162" s="193"/>
    </row>
    <row r="163" spans="1:11" x14ac:dyDescent="0.35">
      <c r="A163" s="166"/>
      <c r="B163" s="198"/>
      <c r="C163" s="193"/>
      <c r="D163" s="198"/>
      <c r="E163" s="193"/>
      <c r="F163" s="198"/>
      <c r="G163" s="193"/>
      <c r="H163" s="198"/>
      <c r="I163" s="193"/>
      <c r="J163" s="198"/>
      <c r="K163" s="193"/>
    </row>
    <row r="164" spans="1:11" x14ac:dyDescent="0.35">
      <c r="A164" s="166"/>
      <c r="B164" s="198"/>
      <c r="C164" s="193"/>
      <c r="D164" s="198"/>
      <c r="E164" s="193"/>
      <c r="F164" s="198"/>
      <c r="G164" s="193"/>
      <c r="H164" s="198"/>
      <c r="I164" s="193"/>
      <c r="J164" s="198"/>
      <c r="K164" s="193"/>
    </row>
    <row r="165" spans="1:11" x14ac:dyDescent="0.35">
      <c r="A165" s="166"/>
      <c r="B165" s="198"/>
      <c r="C165" s="193"/>
      <c r="D165" s="198"/>
      <c r="E165" s="193"/>
      <c r="F165" s="198"/>
      <c r="G165" s="193"/>
      <c r="H165" s="198"/>
      <c r="I165" s="193"/>
      <c r="J165" s="198"/>
      <c r="K165" s="193"/>
    </row>
    <row r="166" spans="1:11" x14ac:dyDescent="0.35">
      <c r="A166" s="166"/>
      <c r="B166" s="198"/>
      <c r="C166" s="193"/>
      <c r="D166" s="198"/>
      <c r="E166" s="193"/>
      <c r="F166" s="198"/>
      <c r="G166" s="193"/>
      <c r="H166" s="198"/>
      <c r="I166" s="193"/>
      <c r="J166" s="198"/>
      <c r="K166" s="193"/>
    </row>
    <row r="167" spans="1:11" x14ac:dyDescent="0.35">
      <c r="A167" s="166"/>
      <c r="B167" s="198"/>
      <c r="C167" s="193"/>
      <c r="D167" s="198"/>
      <c r="E167" s="193"/>
      <c r="F167" s="198"/>
      <c r="G167" s="193"/>
      <c r="H167" s="198"/>
      <c r="I167" s="193"/>
      <c r="J167" s="198"/>
      <c r="K167" s="193"/>
    </row>
    <row r="168" spans="1:11" x14ac:dyDescent="0.35">
      <c r="A168" s="166"/>
      <c r="B168" s="198"/>
      <c r="C168" s="193"/>
      <c r="D168" s="198"/>
      <c r="E168" s="193"/>
      <c r="F168" s="198"/>
      <c r="G168" s="193"/>
      <c r="H168" s="198"/>
      <c r="I168" s="193"/>
      <c r="J168" s="198"/>
      <c r="K168" s="193"/>
    </row>
    <row r="169" spans="1:11" x14ac:dyDescent="0.35">
      <c r="A169" s="166"/>
      <c r="B169" s="198"/>
      <c r="C169" s="193"/>
      <c r="D169" s="198"/>
      <c r="E169" s="193"/>
      <c r="F169" s="198"/>
      <c r="G169" s="193"/>
      <c r="H169" s="198"/>
      <c r="I169" s="193"/>
      <c r="J169" s="198"/>
      <c r="K169" s="193"/>
    </row>
    <row r="170" spans="1:11" x14ac:dyDescent="0.35">
      <c r="A170" s="166"/>
      <c r="B170" s="198"/>
      <c r="C170" s="193"/>
      <c r="D170" s="198"/>
      <c r="E170" s="193"/>
      <c r="F170" s="198"/>
      <c r="G170" s="193"/>
      <c r="H170" s="198"/>
      <c r="I170" s="193"/>
      <c r="J170" s="198"/>
      <c r="K170" s="193"/>
    </row>
    <row r="171" spans="1:11" x14ac:dyDescent="0.35">
      <c r="A171" s="166"/>
      <c r="B171" s="198"/>
      <c r="C171" s="193"/>
      <c r="D171" s="198"/>
      <c r="E171" s="193"/>
      <c r="F171" s="198"/>
      <c r="G171" s="193"/>
      <c r="H171" s="198"/>
      <c r="I171" s="193"/>
      <c r="J171" s="198"/>
      <c r="K171" s="193"/>
    </row>
    <row r="172" spans="1:11" x14ac:dyDescent="0.35">
      <c r="A172" s="166"/>
      <c r="B172" s="198"/>
      <c r="C172" s="193"/>
      <c r="D172" s="198"/>
      <c r="E172" s="193"/>
      <c r="F172" s="198"/>
      <c r="G172" s="193"/>
      <c r="H172" s="198"/>
      <c r="I172" s="193"/>
      <c r="J172" s="198"/>
      <c r="K172" s="193"/>
    </row>
    <row r="173" spans="1:11" x14ac:dyDescent="0.35">
      <c r="A173" s="166"/>
      <c r="B173" s="198"/>
      <c r="C173" s="193"/>
      <c r="D173" s="198"/>
      <c r="E173" s="193"/>
      <c r="F173" s="198"/>
      <c r="G173" s="193"/>
      <c r="H173" s="198"/>
      <c r="I173" s="193"/>
      <c r="J173" s="198"/>
      <c r="K173" s="193"/>
    </row>
    <row r="174" spans="1:11" x14ac:dyDescent="0.35">
      <c r="A174" s="166"/>
      <c r="B174" s="198"/>
      <c r="C174" s="193"/>
      <c r="D174" s="198"/>
      <c r="E174" s="193"/>
      <c r="F174" s="198"/>
      <c r="G174" s="193"/>
      <c r="H174" s="198"/>
      <c r="I174" s="193"/>
      <c r="J174" s="198"/>
      <c r="K174" s="193"/>
    </row>
    <row r="175" spans="1:11" x14ac:dyDescent="0.35">
      <c r="A175" s="166"/>
      <c r="B175" s="198"/>
      <c r="C175" s="193"/>
      <c r="D175" s="198"/>
      <c r="E175" s="193"/>
      <c r="F175" s="198"/>
      <c r="G175" s="193"/>
      <c r="H175" s="198"/>
      <c r="I175" s="193"/>
      <c r="J175" s="198"/>
      <c r="K175" s="193"/>
    </row>
    <row r="176" spans="1:11" x14ac:dyDescent="0.35">
      <c r="A176" s="166"/>
      <c r="B176" s="198"/>
      <c r="C176" s="193"/>
      <c r="D176" s="198"/>
      <c r="E176" s="193"/>
      <c r="F176" s="198"/>
      <c r="G176" s="193"/>
      <c r="H176" s="198"/>
      <c r="I176" s="193"/>
      <c r="J176" s="198"/>
      <c r="K176" s="193"/>
    </row>
    <row r="177" spans="1:11" x14ac:dyDescent="0.35">
      <c r="A177" s="166"/>
      <c r="B177" s="198"/>
      <c r="C177" s="193"/>
      <c r="D177" s="198"/>
      <c r="E177" s="193"/>
      <c r="F177" s="198"/>
      <c r="G177" s="193"/>
      <c r="H177" s="198"/>
      <c r="I177" s="193"/>
      <c r="J177" s="198"/>
      <c r="K177" s="193"/>
    </row>
    <row r="178" spans="1:11" x14ac:dyDescent="0.35">
      <c r="A178" s="166"/>
      <c r="B178" s="198"/>
      <c r="C178" s="193"/>
      <c r="D178" s="198"/>
      <c r="E178" s="193"/>
      <c r="F178" s="198"/>
      <c r="G178" s="193"/>
      <c r="H178" s="198"/>
      <c r="I178" s="193"/>
      <c r="J178" s="198"/>
      <c r="K178" s="193"/>
    </row>
    <row r="179" spans="1:11" x14ac:dyDescent="0.35">
      <c r="A179" s="166"/>
      <c r="B179" s="198"/>
      <c r="C179" s="193"/>
      <c r="D179" s="198"/>
      <c r="E179" s="193"/>
      <c r="F179" s="198"/>
      <c r="G179" s="193"/>
      <c r="H179" s="198"/>
      <c r="I179" s="193"/>
      <c r="J179" s="198"/>
      <c r="K179" s="193"/>
    </row>
    <row r="180" spans="1:11" x14ac:dyDescent="0.35">
      <c r="A180" s="166"/>
      <c r="B180" s="198"/>
      <c r="C180" s="193"/>
      <c r="D180" s="198"/>
      <c r="E180" s="193"/>
      <c r="F180" s="198"/>
      <c r="G180" s="193"/>
      <c r="H180" s="198"/>
      <c r="I180" s="193"/>
      <c r="J180" s="198"/>
      <c r="K180" s="193"/>
    </row>
    <row r="181" spans="1:11" x14ac:dyDescent="0.35">
      <c r="A181" s="166"/>
      <c r="B181" s="198"/>
      <c r="C181" s="193"/>
      <c r="D181" s="198"/>
      <c r="E181" s="193"/>
      <c r="F181" s="198"/>
      <c r="G181" s="193"/>
      <c r="H181" s="198"/>
      <c r="I181" s="193"/>
      <c r="J181" s="198"/>
      <c r="K181" s="193"/>
    </row>
    <row r="182" spans="1:11" x14ac:dyDescent="0.35">
      <c r="A182" s="166"/>
      <c r="B182" s="198"/>
      <c r="C182" s="193"/>
      <c r="D182" s="198"/>
      <c r="E182" s="193"/>
      <c r="F182" s="198"/>
      <c r="G182" s="193"/>
      <c r="H182" s="198"/>
      <c r="I182" s="193"/>
      <c r="J182" s="198"/>
      <c r="K182" s="193"/>
    </row>
    <row r="183" spans="1:11" x14ac:dyDescent="0.35">
      <c r="A183" s="166"/>
      <c r="B183" s="198"/>
      <c r="C183" s="193"/>
      <c r="D183" s="198"/>
      <c r="E183" s="193"/>
      <c r="F183" s="198"/>
      <c r="G183" s="193"/>
      <c r="H183" s="198"/>
      <c r="I183" s="193"/>
      <c r="J183" s="198"/>
      <c r="K183" s="193"/>
    </row>
    <row r="184" spans="1:11" x14ac:dyDescent="0.35">
      <c r="A184" s="166"/>
      <c r="B184" s="198"/>
      <c r="C184" s="193"/>
      <c r="D184" s="198"/>
      <c r="E184" s="193"/>
      <c r="F184" s="198"/>
      <c r="G184" s="193"/>
      <c r="H184" s="198"/>
      <c r="I184" s="193"/>
      <c r="J184" s="198"/>
      <c r="K184" s="193"/>
    </row>
    <row r="185" spans="1:11" x14ac:dyDescent="0.35">
      <c r="A185" s="166"/>
      <c r="B185" s="198"/>
      <c r="C185" s="193"/>
      <c r="D185" s="198"/>
      <c r="E185" s="193"/>
      <c r="F185" s="198"/>
      <c r="G185" s="193"/>
      <c r="H185" s="198"/>
      <c r="I185" s="193"/>
      <c r="J185" s="198"/>
      <c r="K185" s="193"/>
    </row>
    <row r="186" spans="1:11" x14ac:dyDescent="0.35">
      <c r="A186" s="166"/>
      <c r="B186" s="198"/>
      <c r="C186" s="193"/>
      <c r="D186" s="198"/>
      <c r="E186" s="193"/>
      <c r="F186" s="198"/>
      <c r="G186" s="193"/>
      <c r="H186" s="198"/>
      <c r="I186" s="193"/>
      <c r="J186" s="198"/>
      <c r="K186" s="193"/>
    </row>
    <row r="187" spans="1:11" x14ac:dyDescent="0.35">
      <c r="A187" s="166"/>
      <c r="B187" s="198"/>
      <c r="C187" s="193"/>
      <c r="D187" s="198"/>
      <c r="E187" s="193"/>
      <c r="F187" s="198"/>
      <c r="G187" s="193"/>
      <c r="H187" s="198"/>
      <c r="I187" s="193"/>
      <c r="J187" s="198"/>
      <c r="K187" s="193"/>
    </row>
    <row r="188" spans="1:11" x14ac:dyDescent="0.35">
      <c r="A188" s="166"/>
      <c r="B188" s="198"/>
      <c r="C188" s="193"/>
      <c r="D188" s="198"/>
      <c r="E188" s="193"/>
      <c r="F188" s="198"/>
      <c r="G188" s="193"/>
      <c r="H188" s="198"/>
      <c r="I188" s="193"/>
      <c r="J188" s="198"/>
      <c r="K188" s="193"/>
    </row>
    <row r="189" spans="1:11" x14ac:dyDescent="0.35">
      <c r="A189" s="166"/>
      <c r="B189" s="198"/>
      <c r="C189" s="193"/>
      <c r="D189" s="198"/>
      <c r="E189" s="193"/>
      <c r="F189" s="198"/>
      <c r="G189" s="193"/>
      <c r="H189" s="198"/>
      <c r="I189" s="193"/>
      <c r="J189" s="198"/>
      <c r="K189" s="193"/>
    </row>
    <row r="190" spans="1:11" x14ac:dyDescent="0.35">
      <c r="A190" s="166"/>
      <c r="B190" s="198"/>
      <c r="C190" s="193"/>
      <c r="D190" s="198"/>
      <c r="E190" s="193"/>
      <c r="F190" s="198"/>
      <c r="G190" s="193"/>
      <c r="H190" s="198"/>
      <c r="I190" s="193"/>
      <c r="J190" s="198"/>
      <c r="K190" s="193"/>
    </row>
    <row r="191" spans="1:11" x14ac:dyDescent="0.35">
      <c r="A191" s="166"/>
      <c r="B191" s="198"/>
      <c r="C191" s="193"/>
      <c r="D191" s="198"/>
      <c r="E191" s="193"/>
      <c r="F191" s="198"/>
      <c r="G191" s="193"/>
      <c r="H191" s="198"/>
      <c r="I191" s="193"/>
      <c r="J191" s="198"/>
      <c r="K191" s="193"/>
    </row>
    <row r="192" spans="1:11" x14ac:dyDescent="0.35">
      <c r="A192" s="166"/>
      <c r="B192" s="198"/>
      <c r="C192" s="193"/>
      <c r="D192" s="198"/>
      <c r="E192" s="193"/>
      <c r="F192" s="198"/>
      <c r="G192" s="193"/>
      <c r="H192" s="198"/>
      <c r="I192" s="193"/>
      <c r="J192" s="198"/>
      <c r="K192" s="193"/>
    </row>
    <row r="193" spans="1:11" x14ac:dyDescent="0.35">
      <c r="A193" s="166"/>
      <c r="B193" s="198"/>
      <c r="C193" s="193"/>
      <c r="D193" s="198"/>
      <c r="E193" s="193"/>
      <c r="F193" s="198"/>
      <c r="G193" s="193"/>
      <c r="H193" s="198"/>
      <c r="I193" s="193"/>
      <c r="J193" s="198"/>
      <c r="K193" s="193"/>
    </row>
    <row r="194" spans="1:11" x14ac:dyDescent="0.35">
      <c r="A194" s="166"/>
      <c r="B194" s="198"/>
      <c r="C194" s="193"/>
      <c r="D194" s="198"/>
      <c r="E194" s="193"/>
      <c r="F194" s="198"/>
      <c r="G194" s="193"/>
      <c r="H194" s="198"/>
      <c r="I194" s="193"/>
      <c r="J194" s="198"/>
      <c r="K194" s="193"/>
    </row>
    <row r="195" spans="1:11" x14ac:dyDescent="0.35">
      <c r="A195" s="166"/>
      <c r="B195" s="198"/>
      <c r="C195" s="193"/>
      <c r="D195" s="198"/>
      <c r="E195" s="193"/>
      <c r="F195" s="198"/>
      <c r="G195" s="193"/>
      <c r="H195" s="198"/>
      <c r="I195" s="193"/>
      <c r="J195" s="198"/>
      <c r="K195" s="193"/>
    </row>
    <row r="196" spans="1:11" x14ac:dyDescent="0.35">
      <c r="A196" s="166"/>
      <c r="B196" s="198"/>
      <c r="C196" s="193"/>
      <c r="D196" s="198"/>
      <c r="E196" s="193"/>
      <c r="F196" s="198"/>
      <c r="G196" s="193"/>
      <c r="H196" s="198"/>
      <c r="I196" s="193"/>
      <c r="J196" s="198"/>
      <c r="K196" s="193"/>
    </row>
    <row r="197" spans="1:11" x14ac:dyDescent="0.35">
      <c r="A197" s="166"/>
      <c r="B197" s="198"/>
      <c r="C197" s="193"/>
      <c r="D197" s="198"/>
      <c r="E197" s="193"/>
      <c r="F197" s="198"/>
      <c r="G197" s="193"/>
      <c r="H197" s="198"/>
      <c r="I197" s="193"/>
      <c r="J197" s="198"/>
      <c r="K197" s="193"/>
    </row>
    <row r="198" spans="1:11" x14ac:dyDescent="0.35">
      <c r="A198" s="166"/>
      <c r="B198" s="198"/>
      <c r="C198" s="193"/>
      <c r="D198" s="198"/>
      <c r="E198" s="193"/>
      <c r="F198" s="198"/>
      <c r="G198" s="193"/>
      <c r="H198" s="198"/>
      <c r="I198" s="193"/>
      <c r="J198" s="198"/>
      <c r="K198" s="193"/>
    </row>
    <row r="199" spans="1:11" x14ac:dyDescent="0.35">
      <c r="A199" s="166"/>
      <c r="B199" s="198"/>
      <c r="C199" s="193"/>
      <c r="D199" s="198"/>
      <c r="E199" s="193"/>
      <c r="F199" s="198"/>
      <c r="G199" s="193"/>
      <c r="H199" s="198"/>
      <c r="I199" s="193"/>
      <c r="J199" s="198"/>
      <c r="K199" s="193"/>
    </row>
    <row r="200" spans="1:11" x14ac:dyDescent="0.35">
      <c r="A200" s="166"/>
      <c r="B200" s="198"/>
      <c r="C200" s="193"/>
      <c r="D200" s="198"/>
      <c r="E200" s="193"/>
      <c r="F200" s="198"/>
      <c r="G200" s="193"/>
      <c r="H200" s="198"/>
      <c r="I200" s="193"/>
      <c r="J200" s="198"/>
      <c r="K200" s="193"/>
    </row>
    <row r="201" spans="1:11" x14ac:dyDescent="0.35">
      <c r="A201" s="166"/>
      <c r="B201" s="198"/>
      <c r="C201" s="193"/>
      <c r="D201" s="198"/>
      <c r="E201" s="193"/>
      <c r="F201" s="198"/>
      <c r="G201" s="193"/>
      <c r="H201" s="198"/>
      <c r="I201" s="193"/>
      <c r="J201" s="198"/>
      <c r="K201" s="193"/>
    </row>
    <row r="202" spans="1:11" x14ac:dyDescent="0.35">
      <c r="A202" s="166"/>
      <c r="B202" s="198"/>
      <c r="C202" s="193"/>
      <c r="D202" s="198"/>
      <c r="E202" s="193"/>
      <c r="F202" s="198"/>
      <c r="G202" s="193"/>
      <c r="H202" s="198"/>
      <c r="I202" s="193"/>
      <c r="J202" s="198"/>
      <c r="K202" s="193"/>
    </row>
    <row r="203" spans="1:11" x14ac:dyDescent="0.35">
      <c r="A203" s="166"/>
      <c r="B203" s="198"/>
      <c r="C203" s="193"/>
      <c r="D203" s="198"/>
      <c r="E203" s="193"/>
      <c r="F203" s="198"/>
      <c r="G203" s="193"/>
      <c r="H203" s="198"/>
      <c r="I203" s="193"/>
      <c r="J203" s="198"/>
      <c r="K203" s="193"/>
    </row>
    <row r="204" spans="1:11" x14ac:dyDescent="0.35">
      <c r="A204" s="166"/>
      <c r="B204" s="198"/>
      <c r="C204" s="193"/>
      <c r="D204" s="198"/>
      <c r="E204" s="193"/>
      <c r="F204" s="198"/>
      <c r="G204" s="193"/>
      <c r="H204" s="198"/>
      <c r="I204" s="193"/>
      <c r="J204" s="198"/>
      <c r="K204" s="193"/>
    </row>
    <row r="205" spans="1:11" x14ac:dyDescent="0.35">
      <c r="A205" s="166"/>
      <c r="B205" s="198"/>
      <c r="C205" s="193"/>
      <c r="D205" s="198"/>
      <c r="E205" s="193"/>
      <c r="F205" s="198"/>
      <c r="G205" s="193"/>
      <c r="H205" s="198"/>
      <c r="I205" s="193"/>
      <c r="J205" s="198"/>
      <c r="K205" s="193"/>
    </row>
    <row r="206" spans="1:11" x14ac:dyDescent="0.35">
      <c r="A206" s="166"/>
      <c r="B206" s="198"/>
      <c r="C206" s="193"/>
      <c r="D206" s="198"/>
      <c r="E206" s="193"/>
      <c r="F206" s="198"/>
      <c r="G206" s="193"/>
      <c r="H206" s="198"/>
      <c r="I206" s="193"/>
      <c r="J206" s="198"/>
      <c r="K206" s="193"/>
    </row>
    <row r="207" spans="1:11" x14ac:dyDescent="0.35">
      <c r="A207" s="166"/>
      <c r="B207" s="198"/>
      <c r="C207" s="193"/>
      <c r="D207" s="198"/>
      <c r="E207" s="193"/>
      <c r="F207" s="198"/>
      <c r="G207" s="193"/>
      <c r="H207" s="198"/>
      <c r="I207" s="193"/>
      <c r="J207" s="198"/>
      <c r="K207" s="193"/>
    </row>
    <row r="208" spans="1:11" x14ac:dyDescent="0.35">
      <c r="A208" s="166"/>
      <c r="B208" s="198"/>
      <c r="C208" s="193"/>
      <c r="D208" s="198"/>
      <c r="E208" s="193"/>
      <c r="F208" s="198"/>
      <c r="G208" s="193"/>
      <c r="H208" s="198"/>
      <c r="I208" s="193"/>
      <c r="J208" s="198"/>
      <c r="K208" s="193"/>
    </row>
    <row r="209" spans="1:11" x14ac:dyDescent="0.35">
      <c r="A209" s="166"/>
      <c r="B209" s="198"/>
      <c r="C209" s="193"/>
      <c r="D209" s="198"/>
      <c r="E209" s="193"/>
      <c r="F209" s="198"/>
      <c r="G209" s="193"/>
      <c r="H209" s="198"/>
      <c r="I209" s="193"/>
      <c r="J209" s="198"/>
      <c r="K209" s="193"/>
    </row>
    <row r="210" spans="1:11" x14ac:dyDescent="0.35">
      <c r="A210" s="166"/>
      <c r="B210" s="198"/>
      <c r="C210" s="193"/>
      <c r="D210" s="198"/>
      <c r="E210" s="193"/>
      <c r="F210" s="198"/>
      <c r="G210" s="193"/>
      <c r="H210" s="198"/>
      <c r="I210" s="193"/>
      <c r="J210" s="198"/>
      <c r="K210" s="193"/>
    </row>
    <row r="211" spans="1:11" x14ac:dyDescent="0.35">
      <c r="A211" s="166"/>
      <c r="B211" s="198"/>
      <c r="C211" s="193"/>
      <c r="D211" s="198"/>
      <c r="E211" s="193"/>
      <c r="F211" s="198"/>
      <c r="G211" s="193"/>
      <c r="H211" s="198"/>
      <c r="I211" s="193"/>
      <c r="J211" s="198"/>
      <c r="K211" s="193"/>
    </row>
    <row r="212" spans="1:11" x14ac:dyDescent="0.35">
      <c r="A212" s="166"/>
      <c r="B212" s="198"/>
      <c r="C212" s="193"/>
      <c r="D212" s="198"/>
      <c r="E212" s="193"/>
      <c r="F212" s="198"/>
      <c r="G212" s="193"/>
      <c r="H212" s="198"/>
      <c r="I212" s="193"/>
      <c r="J212" s="198"/>
      <c r="K212" s="193"/>
    </row>
    <row r="213" spans="1:11" x14ac:dyDescent="0.35">
      <c r="A213" s="166"/>
      <c r="B213" s="198"/>
      <c r="C213" s="193"/>
      <c r="D213" s="198"/>
      <c r="E213" s="193"/>
      <c r="F213" s="198"/>
      <c r="G213" s="193"/>
      <c r="H213" s="198"/>
      <c r="I213" s="193"/>
      <c r="J213" s="198"/>
      <c r="K213" s="193"/>
    </row>
    <row r="214" spans="1:11" x14ac:dyDescent="0.35">
      <c r="A214" s="166"/>
      <c r="B214" s="198"/>
      <c r="C214" s="193"/>
      <c r="D214" s="198"/>
      <c r="E214" s="193"/>
      <c r="F214" s="198"/>
      <c r="G214" s="193"/>
      <c r="H214" s="198"/>
      <c r="I214" s="193"/>
      <c r="J214" s="198"/>
      <c r="K214" s="193"/>
    </row>
    <row r="215" spans="1:11" x14ac:dyDescent="0.35">
      <c r="A215" s="166"/>
      <c r="B215" s="198"/>
      <c r="C215" s="193"/>
      <c r="D215" s="198"/>
      <c r="E215" s="193"/>
      <c r="F215" s="198"/>
      <c r="G215" s="193"/>
      <c r="H215" s="198"/>
      <c r="I215" s="193"/>
      <c r="J215" s="198"/>
      <c r="K215" s="193"/>
    </row>
    <row r="216" spans="1:11" x14ac:dyDescent="0.35">
      <c r="A216" s="166"/>
      <c r="B216" s="198"/>
      <c r="C216" s="193"/>
      <c r="D216" s="198"/>
      <c r="E216" s="193"/>
      <c r="F216" s="198"/>
      <c r="G216" s="193"/>
      <c r="H216" s="198"/>
      <c r="I216" s="193"/>
      <c r="J216" s="198"/>
      <c r="K216" s="193"/>
    </row>
    <row r="217" spans="1:11" x14ac:dyDescent="0.35">
      <c r="A217" s="166"/>
      <c r="B217" s="198"/>
      <c r="C217" s="193"/>
      <c r="D217" s="198"/>
      <c r="E217" s="193"/>
      <c r="F217" s="198"/>
      <c r="G217" s="193"/>
      <c r="H217" s="198"/>
      <c r="I217" s="193"/>
      <c r="J217" s="198"/>
      <c r="K217" s="193"/>
    </row>
    <row r="218" spans="1:11" x14ac:dyDescent="0.35">
      <c r="A218" s="166"/>
      <c r="B218" s="198"/>
      <c r="C218" s="193"/>
      <c r="D218" s="198"/>
      <c r="E218" s="193"/>
      <c r="F218" s="198"/>
      <c r="G218" s="193"/>
      <c r="H218" s="198"/>
      <c r="I218" s="193"/>
      <c r="J218" s="198"/>
      <c r="K218" s="193"/>
    </row>
    <row r="219" spans="1:11" x14ac:dyDescent="0.35">
      <c r="A219" s="166"/>
      <c r="B219" s="198"/>
      <c r="C219" s="193"/>
      <c r="D219" s="198"/>
      <c r="E219" s="193"/>
      <c r="F219" s="198"/>
      <c r="G219" s="193"/>
      <c r="H219" s="198"/>
      <c r="I219" s="193"/>
      <c r="J219" s="198"/>
      <c r="K219" s="193"/>
    </row>
    <row r="220" spans="1:11" x14ac:dyDescent="0.35">
      <c r="A220" s="166"/>
      <c r="B220" s="198"/>
      <c r="C220" s="193"/>
      <c r="D220" s="198"/>
      <c r="E220" s="193"/>
      <c r="F220" s="198"/>
      <c r="G220" s="193"/>
      <c r="H220" s="198"/>
      <c r="I220" s="193"/>
      <c r="J220" s="198"/>
      <c r="K220" s="193"/>
    </row>
    <row r="221" spans="1:11" x14ac:dyDescent="0.35">
      <c r="A221" s="166"/>
      <c r="B221" s="198"/>
      <c r="C221" s="193"/>
      <c r="D221" s="198"/>
      <c r="E221" s="193"/>
      <c r="F221" s="198"/>
      <c r="G221" s="193"/>
      <c r="H221" s="198"/>
      <c r="I221" s="193"/>
      <c r="J221" s="198"/>
      <c r="K221" s="193"/>
    </row>
    <row r="222" spans="1:11" x14ac:dyDescent="0.35">
      <c r="A222" s="166"/>
      <c r="B222" s="198"/>
      <c r="C222" s="193"/>
      <c r="D222" s="198"/>
      <c r="E222" s="193"/>
      <c r="F222" s="198"/>
      <c r="G222" s="193"/>
      <c r="H222" s="198"/>
      <c r="I222" s="193"/>
      <c r="J222" s="198"/>
      <c r="K222" s="193"/>
    </row>
    <row r="223" spans="1:11" x14ac:dyDescent="0.35">
      <c r="A223" s="166"/>
      <c r="B223" s="198"/>
      <c r="C223" s="193"/>
      <c r="D223" s="198"/>
      <c r="E223" s="193"/>
      <c r="F223" s="198"/>
      <c r="G223" s="193"/>
      <c r="H223" s="198"/>
      <c r="I223" s="193"/>
      <c r="J223" s="198"/>
      <c r="K223" s="193"/>
    </row>
    <row r="224" spans="1:11" x14ac:dyDescent="0.35">
      <c r="A224" s="166"/>
      <c r="B224" s="198"/>
      <c r="C224" s="193"/>
      <c r="D224" s="198"/>
      <c r="E224" s="193"/>
      <c r="F224" s="198"/>
      <c r="G224" s="193"/>
      <c r="H224" s="198"/>
      <c r="I224" s="193"/>
      <c r="J224" s="198"/>
      <c r="K224" s="193"/>
    </row>
    <row r="225" spans="1:11" x14ac:dyDescent="0.35">
      <c r="A225" s="166"/>
      <c r="B225" s="198"/>
      <c r="C225" s="193"/>
      <c r="D225" s="198"/>
      <c r="E225" s="193"/>
      <c r="F225" s="198"/>
      <c r="G225" s="193"/>
      <c r="H225" s="198"/>
      <c r="I225" s="193"/>
      <c r="J225" s="198"/>
      <c r="K225" s="193"/>
    </row>
    <row r="226" spans="1:11" x14ac:dyDescent="0.35">
      <c r="A226" s="166"/>
      <c r="B226" s="198"/>
      <c r="C226" s="193"/>
      <c r="D226" s="198"/>
      <c r="E226" s="193"/>
      <c r="F226" s="198"/>
      <c r="G226" s="193"/>
      <c r="H226" s="198"/>
      <c r="I226" s="193"/>
      <c r="J226" s="198"/>
      <c r="K226" s="193"/>
    </row>
    <row r="227" spans="1:11" x14ac:dyDescent="0.35">
      <c r="A227" s="166"/>
      <c r="B227" s="198"/>
      <c r="C227" s="193"/>
      <c r="D227" s="198"/>
      <c r="E227" s="193"/>
      <c r="F227" s="198"/>
      <c r="G227" s="193"/>
      <c r="H227" s="198"/>
      <c r="I227" s="193"/>
      <c r="J227" s="198"/>
      <c r="K227" s="193"/>
    </row>
    <row r="228" spans="1:11" x14ac:dyDescent="0.35">
      <c r="A228" s="166"/>
      <c r="B228" s="198"/>
      <c r="C228" s="193"/>
      <c r="D228" s="198"/>
      <c r="E228" s="193"/>
      <c r="F228" s="198"/>
      <c r="G228" s="193"/>
      <c r="H228" s="198"/>
      <c r="I228" s="193"/>
      <c r="J228" s="198"/>
      <c r="K228" s="193"/>
    </row>
    <row r="229" spans="1:11" x14ac:dyDescent="0.35">
      <c r="A229" s="166"/>
      <c r="B229" s="198"/>
      <c r="C229" s="193"/>
      <c r="D229" s="198"/>
      <c r="E229" s="193"/>
      <c r="F229" s="198"/>
      <c r="G229" s="193"/>
      <c r="H229" s="198"/>
      <c r="I229" s="193"/>
      <c r="J229" s="198"/>
      <c r="K229" s="193"/>
    </row>
    <row r="230" spans="1:11" x14ac:dyDescent="0.35">
      <c r="A230" s="166"/>
      <c r="B230" s="198"/>
      <c r="C230" s="193"/>
      <c r="D230" s="198"/>
      <c r="E230" s="193"/>
      <c r="F230" s="198"/>
      <c r="G230" s="193"/>
      <c r="H230" s="198"/>
      <c r="I230" s="193"/>
      <c r="J230" s="198"/>
      <c r="K230" s="193"/>
    </row>
    <row r="231" spans="1:11" x14ac:dyDescent="0.35">
      <c r="A231" s="166"/>
      <c r="B231" s="198"/>
      <c r="C231" s="193"/>
      <c r="D231" s="198"/>
      <c r="E231" s="193"/>
      <c r="F231" s="198"/>
      <c r="G231" s="193"/>
      <c r="H231" s="198"/>
      <c r="I231" s="193"/>
      <c r="J231" s="198"/>
      <c r="K231" s="193"/>
    </row>
    <row r="232" spans="1:11" x14ac:dyDescent="0.35">
      <c r="A232" s="166"/>
      <c r="B232" s="198"/>
      <c r="C232" s="193"/>
      <c r="D232" s="198"/>
      <c r="E232" s="193"/>
      <c r="F232" s="198"/>
      <c r="G232" s="193"/>
      <c r="H232" s="198"/>
      <c r="I232" s="193"/>
      <c r="J232" s="198"/>
      <c r="K232" s="193"/>
    </row>
    <row r="233" spans="1:11" x14ac:dyDescent="0.35">
      <c r="A233" s="166"/>
      <c r="B233" s="198"/>
      <c r="C233" s="193"/>
      <c r="D233" s="198"/>
      <c r="E233" s="193"/>
      <c r="F233" s="198"/>
      <c r="G233" s="193"/>
      <c r="H233" s="198"/>
      <c r="I233" s="193"/>
      <c r="J233" s="198"/>
      <c r="K233" s="193"/>
    </row>
    <row r="234" spans="1:11" x14ac:dyDescent="0.35">
      <c r="A234" s="166"/>
      <c r="B234" s="198"/>
      <c r="C234" s="193"/>
      <c r="D234" s="198"/>
      <c r="E234" s="193"/>
      <c r="F234" s="198"/>
      <c r="G234" s="193"/>
      <c r="H234" s="198"/>
      <c r="I234" s="193"/>
      <c r="J234" s="198"/>
      <c r="K234" s="193"/>
    </row>
    <row r="235" spans="1:11" x14ac:dyDescent="0.35">
      <c r="A235" s="166"/>
      <c r="B235" s="198"/>
      <c r="C235" s="193"/>
      <c r="D235" s="198"/>
      <c r="E235" s="193"/>
      <c r="F235" s="198"/>
      <c r="G235" s="193"/>
      <c r="H235" s="198"/>
      <c r="I235" s="193"/>
      <c r="J235" s="198"/>
      <c r="K235" s="193"/>
    </row>
    <row r="236" spans="1:11" x14ac:dyDescent="0.35">
      <c r="A236" s="166"/>
      <c r="B236" s="198"/>
      <c r="C236" s="193"/>
      <c r="D236" s="198"/>
      <c r="E236" s="193"/>
      <c r="F236" s="198"/>
      <c r="G236" s="193"/>
      <c r="H236" s="198"/>
      <c r="I236" s="193"/>
      <c r="J236" s="198"/>
      <c r="K236" s="193"/>
    </row>
    <row r="237" spans="1:11" x14ac:dyDescent="0.35">
      <c r="A237" s="166"/>
      <c r="B237" s="198"/>
      <c r="C237" s="193"/>
      <c r="D237" s="198"/>
      <c r="E237" s="193"/>
      <c r="F237" s="198"/>
      <c r="G237" s="193"/>
      <c r="H237" s="198"/>
      <c r="I237" s="193"/>
      <c r="J237" s="198"/>
      <c r="K237" s="193"/>
    </row>
    <row r="238" spans="1:11" x14ac:dyDescent="0.35">
      <c r="A238" s="166"/>
      <c r="B238" s="198"/>
      <c r="C238" s="193"/>
      <c r="D238" s="198"/>
      <c r="E238" s="193"/>
      <c r="F238" s="198"/>
      <c r="G238" s="193"/>
      <c r="H238" s="198"/>
      <c r="I238" s="193"/>
      <c r="J238" s="198"/>
      <c r="K238" s="193"/>
    </row>
    <row r="239" spans="1:11" x14ac:dyDescent="0.35">
      <c r="A239" s="166"/>
      <c r="B239" s="198"/>
      <c r="C239" s="193"/>
      <c r="D239" s="198"/>
      <c r="E239" s="193"/>
      <c r="F239" s="198"/>
      <c r="G239" s="193"/>
      <c r="H239" s="198"/>
      <c r="I239" s="193"/>
      <c r="J239" s="198"/>
      <c r="K239" s="193"/>
    </row>
    <row r="240" spans="1:11" x14ac:dyDescent="0.35">
      <c r="A240" s="166"/>
      <c r="B240" s="198"/>
      <c r="C240" s="193"/>
      <c r="D240" s="198"/>
      <c r="E240" s="193"/>
      <c r="F240" s="198"/>
      <c r="G240" s="193"/>
      <c r="H240" s="198"/>
      <c r="I240" s="193"/>
      <c r="J240" s="198"/>
      <c r="K240" s="193"/>
    </row>
    <row r="241" spans="1:11" x14ac:dyDescent="0.35">
      <c r="A241" s="166"/>
      <c r="B241" s="198"/>
      <c r="C241" s="193"/>
      <c r="D241" s="198"/>
      <c r="E241" s="193"/>
      <c r="F241" s="198"/>
      <c r="G241" s="193"/>
      <c r="H241" s="198"/>
      <c r="I241" s="193"/>
      <c r="J241" s="198"/>
      <c r="K241" s="193"/>
    </row>
    <row r="242" spans="1:11" x14ac:dyDescent="0.35">
      <c r="A242" s="166"/>
      <c r="B242" s="198"/>
      <c r="C242" s="193"/>
      <c r="D242" s="198"/>
      <c r="E242" s="193"/>
      <c r="F242" s="198"/>
      <c r="G242" s="193"/>
      <c r="H242" s="198"/>
      <c r="I242" s="193"/>
      <c r="J242" s="198"/>
      <c r="K242" s="193"/>
    </row>
    <row r="243" spans="1:11" x14ac:dyDescent="0.35">
      <c r="A243" s="166"/>
      <c r="B243" s="198"/>
      <c r="C243" s="193"/>
      <c r="D243" s="198"/>
      <c r="E243" s="193"/>
      <c r="F243" s="198"/>
      <c r="G243" s="193"/>
      <c r="H243" s="198"/>
      <c r="I243" s="193"/>
      <c r="J243" s="198"/>
      <c r="K243" s="193"/>
    </row>
    <row r="244" spans="1:11" x14ac:dyDescent="0.35">
      <c r="A244" s="166"/>
      <c r="B244" s="198"/>
      <c r="C244" s="193"/>
      <c r="D244" s="198"/>
      <c r="E244" s="193"/>
      <c r="F244" s="198"/>
      <c r="G244" s="193"/>
      <c r="H244" s="198"/>
      <c r="I244" s="193"/>
      <c r="J244" s="198"/>
      <c r="K244" s="193"/>
    </row>
    <row r="245" spans="1:11" x14ac:dyDescent="0.35">
      <c r="A245" s="166"/>
      <c r="B245" s="198"/>
      <c r="C245" s="193"/>
      <c r="D245" s="198"/>
      <c r="E245" s="193"/>
      <c r="F245" s="198"/>
      <c r="G245" s="193"/>
      <c r="H245" s="198"/>
      <c r="I245" s="193"/>
      <c r="J245" s="198"/>
      <c r="K245" s="193"/>
    </row>
    <row r="246" spans="1:11" x14ac:dyDescent="0.35">
      <c r="A246" s="166"/>
      <c r="B246" s="198"/>
      <c r="C246" s="193"/>
      <c r="D246" s="198"/>
      <c r="E246" s="193"/>
      <c r="F246" s="198"/>
      <c r="G246" s="193"/>
      <c r="H246" s="198"/>
      <c r="I246" s="193"/>
      <c r="J246" s="198"/>
      <c r="K246" s="193"/>
    </row>
    <row r="247" spans="1:11" x14ac:dyDescent="0.35">
      <c r="A247" s="166"/>
      <c r="B247" s="198"/>
      <c r="C247" s="193"/>
      <c r="D247" s="198"/>
      <c r="E247" s="193"/>
      <c r="F247" s="198"/>
      <c r="G247" s="193"/>
      <c r="H247" s="198"/>
      <c r="I247" s="193"/>
      <c r="J247" s="198"/>
      <c r="K247" s="193"/>
    </row>
    <row r="248" spans="1:11" x14ac:dyDescent="0.35">
      <c r="A248" s="166"/>
      <c r="B248" s="198"/>
      <c r="C248" s="193"/>
      <c r="D248" s="198"/>
      <c r="E248" s="193"/>
      <c r="F248" s="198"/>
      <c r="G248" s="193"/>
      <c r="H248" s="198"/>
      <c r="I248" s="193"/>
      <c r="J248" s="198"/>
      <c r="K248" s="193"/>
    </row>
    <row r="249" spans="1:11" x14ac:dyDescent="0.35">
      <c r="A249" s="166"/>
      <c r="B249" s="198"/>
      <c r="C249" s="193"/>
      <c r="D249" s="198"/>
      <c r="E249" s="193"/>
      <c r="F249" s="198"/>
      <c r="G249" s="193"/>
      <c r="H249" s="198"/>
      <c r="I249" s="193"/>
      <c r="J249" s="198"/>
      <c r="K249" s="193"/>
    </row>
    <row r="250" spans="1:11" x14ac:dyDescent="0.35">
      <c r="A250" s="166"/>
      <c r="B250" s="198"/>
      <c r="C250" s="193"/>
      <c r="D250" s="198"/>
      <c r="E250" s="193"/>
      <c r="F250" s="198"/>
      <c r="G250" s="193"/>
      <c r="H250" s="198"/>
      <c r="I250" s="193"/>
      <c r="J250" s="198"/>
      <c r="K250" s="193"/>
    </row>
    <row r="251" spans="1:11" x14ac:dyDescent="0.35">
      <c r="A251" s="166"/>
      <c r="B251" s="198"/>
      <c r="C251" s="193"/>
      <c r="D251" s="198"/>
      <c r="E251" s="193"/>
      <c r="F251" s="198"/>
      <c r="G251" s="193"/>
      <c r="H251" s="198"/>
      <c r="I251" s="193"/>
      <c r="J251" s="198"/>
      <c r="K251" s="193"/>
    </row>
    <row r="252" spans="1:11" x14ac:dyDescent="0.35">
      <c r="A252" s="166"/>
      <c r="B252" s="198"/>
      <c r="C252" s="193"/>
      <c r="D252" s="198"/>
      <c r="E252" s="193"/>
      <c r="F252" s="198"/>
      <c r="G252" s="193"/>
      <c r="H252" s="198"/>
      <c r="I252" s="193"/>
      <c r="J252" s="198"/>
      <c r="K252" s="193"/>
    </row>
    <row r="253" spans="1:11" x14ac:dyDescent="0.35">
      <c r="A253" s="166"/>
      <c r="B253" s="198"/>
      <c r="C253" s="193"/>
      <c r="D253" s="198"/>
      <c r="E253" s="193"/>
      <c r="F253" s="198"/>
      <c r="G253" s="193"/>
      <c r="H253" s="198"/>
      <c r="I253" s="193"/>
      <c r="J253" s="198"/>
      <c r="K253" s="193"/>
    </row>
    <row r="254" spans="1:11" x14ac:dyDescent="0.35">
      <c r="A254" s="166"/>
      <c r="B254" s="198"/>
      <c r="C254" s="193"/>
      <c r="D254" s="198"/>
      <c r="E254" s="193"/>
      <c r="F254" s="198"/>
      <c r="G254" s="193"/>
      <c r="H254" s="198"/>
      <c r="I254" s="193"/>
      <c r="J254" s="198"/>
      <c r="K254" s="193"/>
    </row>
    <row r="255" spans="1:11" x14ac:dyDescent="0.35">
      <c r="A255" s="166"/>
      <c r="B255" s="198"/>
      <c r="C255" s="193"/>
      <c r="D255" s="198"/>
      <c r="E255" s="193"/>
      <c r="F255" s="198"/>
      <c r="G255" s="193"/>
      <c r="H255" s="198"/>
      <c r="I255" s="193"/>
      <c r="J255" s="198"/>
      <c r="K255" s="193"/>
    </row>
    <row r="256" spans="1:11" x14ac:dyDescent="0.35">
      <c r="A256" s="166"/>
      <c r="B256" s="198"/>
      <c r="C256" s="193"/>
      <c r="D256" s="198"/>
      <c r="E256" s="193"/>
      <c r="F256" s="198"/>
      <c r="G256" s="193"/>
      <c r="H256" s="198"/>
      <c r="I256" s="193"/>
      <c r="J256" s="198"/>
      <c r="K256" s="193"/>
    </row>
    <row r="257" spans="1:11" x14ac:dyDescent="0.35">
      <c r="A257" s="166"/>
      <c r="B257" s="198"/>
      <c r="C257" s="193"/>
      <c r="D257" s="198"/>
      <c r="E257" s="193"/>
      <c r="F257" s="198"/>
      <c r="G257" s="193"/>
      <c r="H257" s="198"/>
      <c r="I257" s="193"/>
      <c r="J257" s="198"/>
      <c r="K257" s="193"/>
    </row>
    <row r="258" spans="1:11" x14ac:dyDescent="0.35">
      <c r="A258" s="166"/>
      <c r="B258" s="198"/>
      <c r="C258" s="193"/>
      <c r="D258" s="198"/>
      <c r="E258" s="193"/>
      <c r="F258" s="198"/>
      <c r="G258" s="193"/>
      <c r="H258" s="198"/>
      <c r="I258" s="193"/>
      <c r="J258" s="198"/>
      <c r="K258" s="193"/>
    </row>
    <row r="259" spans="1:11" x14ac:dyDescent="0.35">
      <c r="A259" s="166"/>
      <c r="B259" s="198"/>
      <c r="C259" s="193"/>
      <c r="D259" s="198"/>
      <c r="E259" s="193"/>
      <c r="F259" s="198"/>
      <c r="G259" s="193"/>
      <c r="H259" s="198"/>
      <c r="I259" s="193"/>
      <c r="J259" s="198"/>
      <c r="K259" s="193"/>
    </row>
    <row r="260" spans="1:11" x14ac:dyDescent="0.35">
      <c r="A260" s="166"/>
      <c r="B260" s="198"/>
      <c r="C260" s="193"/>
      <c r="D260" s="198"/>
      <c r="E260" s="193"/>
      <c r="F260" s="198"/>
      <c r="G260" s="193"/>
      <c r="H260" s="198"/>
      <c r="I260" s="193"/>
      <c r="J260" s="198"/>
      <c r="K260" s="193"/>
    </row>
    <row r="261" spans="1:11" x14ac:dyDescent="0.35">
      <c r="A261" s="166"/>
      <c r="B261" s="198"/>
      <c r="C261" s="193"/>
      <c r="D261" s="198"/>
      <c r="E261" s="193"/>
      <c r="F261" s="198"/>
      <c r="G261" s="193"/>
      <c r="H261" s="198"/>
      <c r="I261" s="193"/>
      <c r="J261" s="198"/>
      <c r="K261" s="193"/>
    </row>
    <row r="262" spans="1:11" x14ac:dyDescent="0.35">
      <c r="A262" s="166"/>
      <c r="B262" s="198"/>
      <c r="C262" s="193"/>
      <c r="D262" s="198"/>
      <c r="E262" s="193"/>
      <c r="F262" s="198"/>
      <c r="G262" s="193"/>
      <c r="H262" s="198"/>
      <c r="I262" s="193"/>
      <c r="J262" s="198"/>
      <c r="K262" s="193"/>
    </row>
    <row r="263" spans="1:11" x14ac:dyDescent="0.35">
      <c r="A263" s="166"/>
      <c r="B263" s="198"/>
      <c r="C263" s="193"/>
      <c r="D263" s="198"/>
      <c r="E263" s="193"/>
      <c r="F263" s="198"/>
      <c r="G263" s="193"/>
      <c r="H263" s="198"/>
      <c r="I263" s="193"/>
      <c r="J263" s="198"/>
      <c r="K263" s="193"/>
    </row>
    <row r="264" spans="1:11" x14ac:dyDescent="0.35">
      <c r="A264" s="166"/>
      <c r="B264" s="198"/>
      <c r="C264" s="193"/>
      <c r="D264" s="198"/>
      <c r="E264" s="193"/>
      <c r="F264" s="198"/>
      <c r="G264" s="193"/>
      <c r="H264" s="198"/>
      <c r="I264" s="193"/>
      <c r="J264" s="198"/>
      <c r="K264" s="193"/>
    </row>
    <row r="265" spans="1:11" x14ac:dyDescent="0.35">
      <c r="A265" s="166"/>
      <c r="B265" s="198"/>
      <c r="C265" s="193"/>
      <c r="D265" s="198"/>
      <c r="E265" s="193"/>
      <c r="F265" s="198"/>
      <c r="G265" s="193"/>
      <c r="H265" s="198"/>
      <c r="I265" s="193"/>
      <c r="J265" s="198"/>
      <c r="K265" s="193"/>
    </row>
    <row r="266" spans="1:11" x14ac:dyDescent="0.35">
      <c r="A266" s="166"/>
      <c r="B266" s="198"/>
      <c r="C266" s="193"/>
      <c r="D266" s="198"/>
      <c r="E266" s="193"/>
      <c r="F266" s="198"/>
      <c r="G266" s="193"/>
      <c r="H266" s="198"/>
      <c r="I266" s="193"/>
      <c r="J266" s="198"/>
      <c r="K266" s="193"/>
    </row>
    <row r="267" spans="1:11" x14ac:dyDescent="0.35">
      <c r="A267" s="166"/>
      <c r="B267" s="198"/>
      <c r="C267" s="193"/>
      <c r="D267" s="198"/>
      <c r="E267" s="193"/>
      <c r="F267" s="198"/>
      <c r="G267" s="193"/>
      <c r="H267" s="198"/>
      <c r="I267" s="193"/>
      <c r="J267" s="198"/>
      <c r="K267" s="193"/>
    </row>
    <row r="268" spans="1:11" x14ac:dyDescent="0.35">
      <c r="A268" s="166"/>
      <c r="B268" s="198"/>
      <c r="C268" s="193"/>
      <c r="D268" s="198"/>
      <c r="E268" s="193"/>
      <c r="F268" s="198"/>
      <c r="G268" s="193"/>
      <c r="H268" s="198"/>
      <c r="I268" s="193"/>
      <c r="J268" s="198"/>
      <c r="K268" s="193"/>
    </row>
    <row r="269" spans="1:11" x14ac:dyDescent="0.35">
      <c r="A269" s="166"/>
      <c r="B269" s="198"/>
      <c r="C269" s="193"/>
      <c r="D269" s="198"/>
      <c r="E269" s="193"/>
      <c r="F269" s="198"/>
      <c r="G269" s="193"/>
      <c r="H269" s="198"/>
      <c r="I269" s="193"/>
      <c r="J269" s="198"/>
      <c r="K269" s="193"/>
    </row>
    <row r="270" spans="1:11" x14ac:dyDescent="0.35">
      <c r="A270" s="166"/>
      <c r="B270" s="198"/>
      <c r="C270" s="193"/>
      <c r="D270" s="198"/>
      <c r="E270" s="193"/>
      <c r="F270" s="198"/>
      <c r="G270" s="193"/>
      <c r="H270" s="198"/>
      <c r="I270" s="193"/>
      <c r="J270" s="198"/>
      <c r="K270" s="193"/>
    </row>
    <row r="271" spans="1:11" x14ac:dyDescent="0.35">
      <c r="A271" s="166"/>
      <c r="B271" s="198"/>
      <c r="C271" s="193"/>
      <c r="D271" s="198"/>
      <c r="E271" s="193"/>
      <c r="F271" s="198"/>
      <c r="G271" s="193"/>
      <c r="H271" s="198"/>
      <c r="I271" s="193"/>
      <c r="J271" s="198"/>
      <c r="K271" s="193"/>
    </row>
    <row r="272" spans="1:11" x14ac:dyDescent="0.35">
      <c r="A272" s="166"/>
      <c r="B272" s="198"/>
      <c r="C272" s="193"/>
      <c r="D272" s="198"/>
      <c r="E272" s="193"/>
      <c r="F272" s="198"/>
      <c r="G272" s="193"/>
      <c r="H272" s="198"/>
      <c r="I272" s="193"/>
      <c r="J272" s="198"/>
      <c r="K272" s="193"/>
    </row>
    <row r="273" spans="1:11" x14ac:dyDescent="0.35">
      <c r="A273" s="166"/>
      <c r="B273" s="198"/>
      <c r="C273" s="193"/>
      <c r="D273" s="198"/>
      <c r="E273" s="193"/>
      <c r="F273" s="198"/>
      <c r="G273" s="193"/>
      <c r="H273" s="198"/>
      <c r="I273" s="193"/>
      <c r="J273" s="198"/>
      <c r="K273" s="193"/>
    </row>
    <row r="274" spans="1:11" x14ac:dyDescent="0.35">
      <c r="A274" s="166"/>
      <c r="B274" s="198"/>
      <c r="C274" s="193"/>
      <c r="D274" s="198"/>
      <c r="E274" s="193"/>
      <c r="F274" s="198"/>
      <c r="G274" s="193"/>
      <c r="H274" s="198"/>
      <c r="I274" s="193"/>
      <c r="J274" s="198"/>
      <c r="K274" s="193"/>
    </row>
    <row r="275" spans="1:11" x14ac:dyDescent="0.35">
      <c r="A275" s="166"/>
      <c r="B275" s="198"/>
      <c r="C275" s="193"/>
      <c r="D275" s="198"/>
      <c r="E275" s="193"/>
      <c r="F275" s="198"/>
      <c r="G275" s="193"/>
      <c r="H275" s="198"/>
      <c r="I275" s="193"/>
      <c r="J275" s="198"/>
      <c r="K275" s="193"/>
    </row>
    <row r="276" spans="1:11" x14ac:dyDescent="0.35">
      <c r="A276" s="166"/>
      <c r="B276" s="198"/>
      <c r="C276" s="193"/>
      <c r="D276" s="198"/>
      <c r="E276" s="193"/>
      <c r="F276" s="198"/>
      <c r="G276" s="193"/>
      <c r="H276" s="198"/>
      <c r="I276" s="193"/>
      <c r="J276" s="198"/>
      <c r="K276" s="193"/>
    </row>
    <row r="277" spans="1:11" x14ac:dyDescent="0.35">
      <c r="A277" s="166"/>
      <c r="B277" s="198"/>
      <c r="C277" s="193"/>
      <c r="D277" s="198"/>
      <c r="E277" s="193"/>
      <c r="F277" s="198"/>
      <c r="G277" s="193"/>
      <c r="H277" s="198"/>
      <c r="I277" s="193"/>
      <c r="J277" s="198"/>
      <c r="K277" s="193"/>
    </row>
    <row r="278" spans="1:11" x14ac:dyDescent="0.35">
      <c r="A278" s="166"/>
      <c r="B278" s="198"/>
      <c r="C278" s="193"/>
      <c r="D278" s="198"/>
      <c r="E278" s="193"/>
      <c r="F278" s="198"/>
      <c r="G278" s="193"/>
      <c r="H278" s="198"/>
      <c r="I278" s="193"/>
      <c r="J278" s="198"/>
      <c r="K278" s="193"/>
    </row>
    <row r="279" spans="1:11" x14ac:dyDescent="0.35">
      <c r="A279" s="166"/>
      <c r="B279" s="198"/>
      <c r="C279" s="193"/>
      <c r="D279" s="198"/>
      <c r="E279" s="193"/>
      <c r="F279" s="198"/>
      <c r="G279" s="193"/>
      <c r="H279" s="198"/>
      <c r="I279" s="193"/>
      <c r="J279" s="198"/>
      <c r="K279" s="193"/>
    </row>
    <row r="280" spans="1:11" x14ac:dyDescent="0.35">
      <c r="A280" s="166"/>
      <c r="B280" s="198"/>
      <c r="C280" s="193"/>
      <c r="D280" s="198"/>
      <c r="E280" s="193"/>
      <c r="F280" s="198"/>
      <c r="G280" s="193"/>
      <c r="H280" s="198"/>
      <c r="I280" s="193"/>
      <c r="J280" s="198"/>
      <c r="K280" s="193"/>
    </row>
    <row r="281" spans="1:11" x14ac:dyDescent="0.35">
      <c r="A281" s="166"/>
      <c r="B281" s="198"/>
      <c r="C281" s="193"/>
      <c r="D281" s="198"/>
      <c r="E281" s="193"/>
      <c r="F281" s="198"/>
      <c r="G281" s="193"/>
      <c r="H281" s="198"/>
      <c r="I281" s="193"/>
      <c r="J281" s="198"/>
      <c r="K281" s="193"/>
    </row>
    <row r="282" spans="1:11" x14ac:dyDescent="0.35">
      <c r="A282" s="166"/>
      <c r="B282" s="198"/>
      <c r="C282" s="193"/>
      <c r="D282" s="198"/>
      <c r="E282" s="193"/>
      <c r="F282" s="198"/>
      <c r="G282" s="193"/>
      <c r="H282" s="198"/>
      <c r="I282" s="193"/>
      <c r="J282" s="198"/>
      <c r="K282" s="193"/>
    </row>
    <row r="283" spans="1:11" x14ac:dyDescent="0.35">
      <c r="A283" s="166"/>
      <c r="B283" s="198"/>
      <c r="C283" s="193"/>
      <c r="D283" s="198"/>
      <c r="E283" s="193"/>
      <c r="F283" s="198"/>
      <c r="G283" s="193"/>
      <c r="H283" s="198"/>
      <c r="I283" s="193"/>
      <c r="J283" s="198"/>
      <c r="K283" s="193"/>
    </row>
    <row r="284" spans="1:11" x14ac:dyDescent="0.35">
      <c r="A284" s="166"/>
      <c r="B284" s="198"/>
      <c r="C284" s="193"/>
      <c r="D284" s="198"/>
      <c r="E284" s="193"/>
      <c r="F284" s="198"/>
      <c r="G284" s="193"/>
      <c r="H284" s="198"/>
      <c r="I284" s="193"/>
      <c r="J284" s="198"/>
      <c r="K284" s="193"/>
    </row>
    <row r="285" spans="1:11" x14ac:dyDescent="0.35">
      <c r="A285" s="166"/>
      <c r="B285" s="198"/>
      <c r="C285" s="193"/>
      <c r="D285" s="198"/>
      <c r="E285" s="193"/>
      <c r="F285" s="198"/>
      <c r="G285" s="193"/>
      <c r="H285" s="198"/>
      <c r="I285" s="193"/>
      <c r="J285" s="198"/>
      <c r="K285" s="193"/>
    </row>
    <row r="286" spans="1:11" x14ac:dyDescent="0.35">
      <c r="A286" s="166"/>
      <c r="B286" s="198"/>
      <c r="C286" s="193"/>
      <c r="D286" s="198"/>
      <c r="E286" s="193"/>
      <c r="F286" s="198"/>
      <c r="G286" s="193"/>
      <c r="H286" s="198"/>
      <c r="I286" s="193"/>
      <c r="J286" s="198"/>
      <c r="K286" s="193"/>
    </row>
    <row r="287" spans="1:11" x14ac:dyDescent="0.35">
      <c r="A287" s="166"/>
      <c r="B287" s="198"/>
      <c r="C287" s="193"/>
      <c r="D287" s="198"/>
      <c r="E287" s="193"/>
      <c r="F287" s="198"/>
      <c r="G287" s="193"/>
      <c r="H287" s="198"/>
      <c r="I287" s="193"/>
      <c r="J287" s="198"/>
      <c r="K287" s="193"/>
    </row>
    <row r="288" spans="1:11" x14ac:dyDescent="0.35">
      <c r="A288" s="166"/>
      <c r="B288" s="198"/>
      <c r="C288" s="193"/>
      <c r="D288" s="198"/>
      <c r="E288" s="193"/>
      <c r="F288" s="198"/>
      <c r="G288" s="193"/>
      <c r="H288" s="198"/>
      <c r="I288" s="193"/>
      <c r="J288" s="198"/>
      <c r="K288" s="193"/>
    </row>
    <row r="289" spans="1:11" x14ac:dyDescent="0.35">
      <c r="A289" s="166"/>
      <c r="B289" s="198"/>
      <c r="C289" s="193"/>
      <c r="D289" s="198"/>
      <c r="E289" s="193"/>
      <c r="F289" s="198"/>
      <c r="G289" s="193"/>
      <c r="H289" s="198"/>
      <c r="I289" s="193"/>
      <c r="J289" s="198"/>
      <c r="K289" s="193"/>
    </row>
    <row r="290" spans="1:11" x14ac:dyDescent="0.35">
      <c r="A290" s="166"/>
      <c r="B290" s="198"/>
      <c r="C290" s="193"/>
      <c r="D290" s="198"/>
      <c r="E290" s="193"/>
      <c r="F290" s="198"/>
      <c r="G290" s="193"/>
      <c r="H290" s="198"/>
      <c r="I290" s="193"/>
      <c r="J290" s="198"/>
      <c r="K290" s="193"/>
    </row>
    <row r="291" spans="1:11" x14ac:dyDescent="0.35">
      <c r="A291" s="166"/>
      <c r="B291" s="198"/>
      <c r="C291" s="193"/>
      <c r="D291" s="198"/>
      <c r="E291" s="193"/>
      <c r="F291" s="198"/>
      <c r="G291" s="193"/>
      <c r="H291" s="198"/>
      <c r="I291" s="193"/>
      <c r="J291" s="198"/>
      <c r="K291" s="193"/>
    </row>
    <row r="292" spans="1:11" x14ac:dyDescent="0.35">
      <c r="A292" s="166"/>
      <c r="B292" s="198"/>
      <c r="C292" s="193"/>
      <c r="D292" s="198"/>
      <c r="E292" s="193"/>
      <c r="F292" s="198"/>
      <c r="G292" s="193"/>
      <c r="H292" s="198"/>
      <c r="I292" s="193"/>
      <c r="J292" s="198"/>
      <c r="K292" s="193"/>
    </row>
    <row r="293" spans="1:11" x14ac:dyDescent="0.35">
      <c r="A293" s="166"/>
      <c r="B293" s="198"/>
      <c r="C293" s="193"/>
      <c r="D293" s="198"/>
      <c r="E293" s="193"/>
      <c r="F293" s="198"/>
      <c r="G293" s="193"/>
      <c r="H293" s="198"/>
      <c r="I293" s="193"/>
      <c r="J293" s="198"/>
      <c r="K293" s="193"/>
    </row>
    <row r="294" spans="1:11" x14ac:dyDescent="0.35">
      <c r="A294" s="166"/>
      <c r="B294" s="198"/>
      <c r="C294" s="193"/>
      <c r="D294" s="198"/>
      <c r="E294" s="193"/>
      <c r="F294" s="198"/>
      <c r="G294" s="193"/>
      <c r="H294" s="198"/>
      <c r="I294" s="193"/>
      <c r="J294" s="198"/>
      <c r="K294" s="193"/>
    </row>
    <row r="295" spans="1:11" x14ac:dyDescent="0.35">
      <c r="A295" s="166"/>
      <c r="B295" s="198"/>
      <c r="C295" s="193"/>
      <c r="D295" s="198"/>
      <c r="E295" s="193"/>
      <c r="F295" s="198"/>
      <c r="G295" s="193"/>
      <c r="H295" s="198"/>
      <c r="I295" s="193"/>
      <c r="J295" s="198"/>
      <c r="K295" s="193"/>
    </row>
    <row r="296" spans="1:11" x14ac:dyDescent="0.35">
      <c r="A296" s="166"/>
      <c r="B296" s="198"/>
      <c r="C296" s="193"/>
      <c r="D296" s="198"/>
      <c r="E296" s="193"/>
      <c r="F296" s="198"/>
      <c r="G296" s="193"/>
      <c r="H296" s="198"/>
      <c r="I296" s="193"/>
      <c r="J296" s="198"/>
      <c r="K296" s="193"/>
    </row>
    <row r="297" spans="1:11" x14ac:dyDescent="0.35">
      <c r="A297" s="166"/>
      <c r="B297" s="198"/>
      <c r="C297" s="193"/>
      <c r="D297" s="198"/>
      <c r="E297" s="193"/>
      <c r="F297" s="198"/>
      <c r="G297" s="193"/>
      <c r="H297" s="198"/>
      <c r="I297" s="193"/>
      <c r="J297" s="198"/>
      <c r="K297" s="193"/>
    </row>
    <row r="298" spans="1:11" x14ac:dyDescent="0.35">
      <c r="A298" s="166"/>
      <c r="B298" s="198"/>
      <c r="C298" s="193"/>
      <c r="D298" s="198"/>
      <c r="E298" s="193"/>
      <c r="F298" s="198"/>
      <c r="G298" s="193"/>
      <c r="H298" s="198"/>
      <c r="I298" s="193"/>
      <c r="J298" s="198"/>
      <c r="K298" s="193"/>
    </row>
    <row r="299" spans="1:11" x14ac:dyDescent="0.35">
      <c r="A299" s="166"/>
      <c r="B299" s="198"/>
      <c r="C299" s="193"/>
      <c r="D299" s="198"/>
      <c r="E299" s="193"/>
      <c r="F299" s="198"/>
      <c r="G299" s="193"/>
      <c r="H299" s="198"/>
      <c r="I299" s="193"/>
      <c r="J299" s="198"/>
      <c r="K299" s="193"/>
    </row>
    <row r="300" spans="1:11" x14ac:dyDescent="0.35">
      <c r="A300" s="166"/>
      <c r="B300" s="198"/>
      <c r="C300" s="193"/>
      <c r="D300" s="198"/>
      <c r="E300" s="193"/>
      <c r="F300" s="198"/>
      <c r="G300" s="193"/>
      <c r="H300" s="198"/>
      <c r="I300" s="193"/>
      <c r="J300" s="198"/>
      <c r="K300" s="193"/>
    </row>
    <row r="301" spans="1:11" x14ac:dyDescent="0.35">
      <c r="A301" s="166"/>
      <c r="B301" s="198"/>
      <c r="C301" s="193"/>
      <c r="D301" s="198"/>
      <c r="E301" s="193"/>
      <c r="F301" s="198"/>
      <c r="G301" s="193"/>
      <c r="H301" s="198"/>
      <c r="I301" s="193"/>
      <c r="J301" s="198"/>
      <c r="K301" s="193"/>
    </row>
    <row r="302" spans="1:11" x14ac:dyDescent="0.35">
      <c r="A302" s="166"/>
      <c r="B302" s="198"/>
      <c r="C302" s="193"/>
      <c r="D302" s="198"/>
      <c r="E302" s="193"/>
      <c r="F302" s="198"/>
      <c r="G302" s="193"/>
      <c r="H302" s="198"/>
      <c r="I302" s="193"/>
      <c r="J302" s="198"/>
      <c r="K302" s="193"/>
    </row>
    <row r="303" spans="1:11" x14ac:dyDescent="0.35">
      <c r="A303" s="166"/>
      <c r="B303" s="198"/>
      <c r="C303" s="193"/>
      <c r="D303" s="198"/>
      <c r="E303" s="193"/>
      <c r="F303" s="198"/>
      <c r="G303" s="193"/>
      <c r="H303" s="198"/>
      <c r="I303" s="193"/>
      <c r="J303" s="198"/>
      <c r="K303" s="193"/>
    </row>
    <row r="304" spans="1:11" x14ac:dyDescent="0.35">
      <c r="A304" s="166"/>
      <c r="B304" s="198"/>
      <c r="C304" s="193"/>
      <c r="D304" s="198"/>
      <c r="E304" s="193"/>
      <c r="F304" s="198"/>
      <c r="G304" s="193"/>
      <c r="H304" s="198"/>
      <c r="I304" s="193"/>
      <c r="J304" s="198"/>
      <c r="K304" s="193"/>
    </row>
    <row r="305" spans="1:11" x14ac:dyDescent="0.35">
      <c r="A305" s="166"/>
      <c r="B305" s="198"/>
      <c r="C305" s="193"/>
      <c r="D305" s="198"/>
      <c r="E305" s="193"/>
      <c r="F305" s="198"/>
      <c r="G305" s="193"/>
      <c r="H305" s="198"/>
      <c r="I305" s="193"/>
      <c r="J305" s="198"/>
      <c r="K305" s="193"/>
    </row>
    <row r="306" spans="1:11" x14ac:dyDescent="0.35">
      <c r="A306" s="166"/>
      <c r="B306" s="198"/>
      <c r="C306" s="193"/>
      <c r="D306" s="198"/>
      <c r="E306" s="193"/>
      <c r="F306" s="198"/>
      <c r="G306" s="193"/>
      <c r="H306" s="198"/>
      <c r="I306" s="193"/>
      <c r="J306" s="198"/>
      <c r="K306" s="193"/>
    </row>
    <row r="307" spans="1:11" x14ac:dyDescent="0.35">
      <c r="A307" s="166"/>
      <c r="B307" s="198"/>
      <c r="C307" s="193"/>
      <c r="D307" s="198"/>
      <c r="E307" s="193"/>
      <c r="F307" s="198"/>
      <c r="G307" s="193"/>
      <c r="H307" s="198"/>
      <c r="I307" s="193"/>
      <c r="J307" s="198"/>
      <c r="K307" s="193"/>
    </row>
    <row r="308" spans="1:11" x14ac:dyDescent="0.35">
      <c r="A308" s="166"/>
      <c r="B308" s="198"/>
      <c r="C308" s="193"/>
      <c r="D308" s="198"/>
      <c r="E308" s="193"/>
      <c r="F308" s="198"/>
      <c r="G308" s="193"/>
      <c r="H308" s="198"/>
      <c r="I308" s="193"/>
      <c r="J308" s="198"/>
      <c r="K308" s="193"/>
    </row>
    <row r="309" spans="1:11" x14ac:dyDescent="0.35">
      <c r="A309" s="166"/>
      <c r="B309" s="198"/>
      <c r="C309" s="193"/>
      <c r="D309" s="198"/>
      <c r="E309" s="193"/>
      <c r="F309" s="198"/>
      <c r="G309" s="193"/>
      <c r="H309" s="198"/>
      <c r="I309" s="193"/>
      <c r="J309" s="198"/>
      <c r="K309" s="193"/>
    </row>
    <row r="310" spans="1:11" x14ac:dyDescent="0.35">
      <c r="A310" s="166"/>
      <c r="B310" s="198"/>
      <c r="C310" s="193"/>
      <c r="D310" s="198"/>
      <c r="E310" s="193"/>
      <c r="F310" s="198"/>
      <c r="G310" s="193"/>
      <c r="H310" s="198"/>
      <c r="I310" s="193"/>
      <c r="J310" s="198"/>
      <c r="K310" s="193"/>
    </row>
    <row r="311" spans="1:11" x14ac:dyDescent="0.35">
      <c r="A311" s="166"/>
      <c r="B311" s="198"/>
      <c r="C311" s="193"/>
      <c r="D311" s="198"/>
      <c r="E311" s="193"/>
      <c r="F311" s="198"/>
      <c r="G311" s="193"/>
      <c r="H311" s="198"/>
      <c r="I311" s="193"/>
      <c r="J311" s="198"/>
      <c r="K311" s="193"/>
    </row>
    <row r="312" spans="1:11" x14ac:dyDescent="0.35">
      <c r="A312" s="166"/>
      <c r="B312" s="198"/>
      <c r="C312" s="193"/>
      <c r="D312" s="198"/>
      <c r="E312" s="193"/>
      <c r="F312" s="198"/>
      <c r="G312" s="193"/>
      <c r="H312" s="198"/>
      <c r="I312" s="193"/>
      <c r="J312" s="198"/>
      <c r="K312" s="193"/>
    </row>
    <row r="313" spans="1:11" x14ac:dyDescent="0.35">
      <c r="A313" s="166"/>
      <c r="B313" s="198"/>
      <c r="C313" s="193"/>
      <c r="D313" s="198"/>
      <c r="E313" s="193"/>
      <c r="F313" s="198"/>
      <c r="G313" s="193"/>
      <c r="H313" s="198"/>
      <c r="I313" s="193"/>
      <c r="J313" s="198"/>
      <c r="K313" s="193"/>
    </row>
    <row r="314" spans="1:11" x14ac:dyDescent="0.35">
      <c r="A314" s="166"/>
      <c r="B314" s="198"/>
      <c r="C314" s="193"/>
      <c r="D314" s="198"/>
      <c r="E314" s="193"/>
      <c r="F314" s="198"/>
      <c r="G314" s="193"/>
      <c r="H314" s="198"/>
      <c r="I314" s="193"/>
      <c r="J314" s="198"/>
      <c r="K314" s="193"/>
    </row>
    <row r="315" spans="1:11" x14ac:dyDescent="0.35">
      <c r="A315" s="166"/>
      <c r="B315" s="198"/>
      <c r="C315" s="193"/>
      <c r="D315" s="198"/>
      <c r="E315" s="193"/>
      <c r="F315" s="198"/>
      <c r="G315" s="193"/>
      <c r="H315" s="198"/>
      <c r="I315" s="193"/>
      <c r="J315" s="198"/>
      <c r="K315" s="193"/>
    </row>
    <row r="316" spans="1:11" x14ac:dyDescent="0.35">
      <c r="A316" s="166"/>
      <c r="B316" s="198"/>
      <c r="C316" s="193"/>
      <c r="D316" s="198"/>
      <c r="E316" s="193"/>
      <c r="F316" s="198"/>
      <c r="G316" s="193"/>
      <c r="H316" s="198"/>
      <c r="I316" s="193"/>
      <c r="J316" s="198"/>
      <c r="K316" s="193"/>
    </row>
    <row r="317" spans="1:11" x14ac:dyDescent="0.35">
      <c r="A317" s="166"/>
      <c r="B317" s="198"/>
      <c r="C317" s="193"/>
      <c r="D317" s="198"/>
      <c r="E317" s="193"/>
      <c r="F317" s="198"/>
      <c r="G317" s="193"/>
      <c r="H317" s="198"/>
      <c r="I317" s="193"/>
      <c r="J317" s="198"/>
      <c r="K317" s="193"/>
    </row>
    <row r="318" spans="1:11" x14ac:dyDescent="0.35">
      <c r="A318" s="166"/>
      <c r="B318" s="198"/>
      <c r="C318" s="193"/>
      <c r="D318" s="198"/>
      <c r="E318" s="193"/>
      <c r="F318" s="198"/>
      <c r="G318" s="193"/>
      <c r="H318" s="198"/>
      <c r="I318" s="193"/>
      <c r="J318" s="198"/>
      <c r="K318" s="193"/>
    </row>
    <row r="319" spans="1:11" x14ac:dyDescent="0.35">
      <c r="A319" s="166"/>
      <c r="B319" s="198"/>
      <c r="C319" s="193"/>
      <c r="D319" s="198"/>
      <c r="E319" s="193"/>
      <c r="F319" s="198"/>
      <c r="G319" s="193"/>
      <c r="H319" s="198"/>
      <c r="I319" s="193"/>
      <c r="J319" s="198"/>
      <c r="K319" s="193"/>
    </row>
    <row r="320" spans="1:11" x14ac:dyDescent="0.35">
      <c r="A320" s="166"/>
      <c r="B320" s="198"/>
      <c r="C320" s="193"/>
      <c r="D320" s="198"/>
      <c r="E320" s="193"/>
      <c r="F320" s="198"/>
      <c r="G320" s="193"/>
      <c r="H320" s="198"/>
      <c r="I320" s="193"/>
      <c r="J320" s="198"/>
      <c r="K320" s="193"/>
    </row>
    <row r="321" spans="1:11" x14ac:dyDescent="0.35">
      <c r="A321" s="166"/>
      <c r="B321" s="198"/>
      <c r="C321" s="193"/>
      <c r="D321" s="198"/>
      <c r="E321" s="193"/>
      <c r="F321" s="198"/>
      <c r="G321" s="193"/>
      <c r="H321" s="198"/>
      <c r="I321" s="193"/>
      <c r="J321" s="198"/>
      <c r="K321" s="193"/>
    </row>
    <row r="322" spans="1:11" x14ac:dyDescent="0.35">
      <c r="A322" s="166"/>
      <c r="B322" s="198"/>
      <c r="C322" s="193"/>
      <c r="D322" s="198"/>
      <c r="E322" s="193"/>
      <c r="F322" s="198"/>
      <c r="G322" s="193"/>
      <c r="H322" s="198"/>
      <c r="I322" s="193"/>
      <c r="J322" s="198"/>
      <c r="K322" s="193"/>
    </row>
    <row r="323" spans="1:11" x14ac:dyDescent="0.35">
      <c r="A323" s="166"/>
      <c r="B323" s="198"/>
      <c r="C323" s="193"/>
      <c r="D323" s="198"/>
      <c r="E323" s="193"/>
      <c r="F323" s="198"/>
      <c r="G323" s="193"/>
      <c r="H323" s="198"/>
      <c r="I323" s="193"/>
      <c r="J323" s="198"/>
      <c r="K323" s="193"/>
    </row>
    <row r="324" spans="1:11" x14ac:dyDescent="0.35">
      <c r="A324" s="166"/>
      <c r="B324" s="198"/>
      <c r="C324" s="193"/>
      <c r="D324" s="198"/>
      <c r="E324" s="193"/>
      <c r="F324" s="198"/>
      <c r="G324" s="193"/>
      <c r="H324" s="198"/>
      <c r="I324" s="193"/>
      <c r="J324" s="198"/>
      <c r="K324" s="193"/>
    </row>
    <row r="325" spans="1:11" x14ac:dyDescent="0.35">
      <c r="A325" s="166"/>
      <c r="B325" s="198"/>
      <c r="C325" s="193"/>
      <c r="D325" s="198"/>
      <c r="E325" s="193"/>
      <c r="F325" s="198"/>
      <c r="G325" s="193"/>
      <c r="H325" s="198"/>
      <c r="I325" s="193"/>
      <c r="J325" s="198"/>
      <c r="K325" s="193"/>
    </row>
    <row r="326" spans="1:11" x14ac:dyDescent="0.35">
      <c r="A326" s="166"/>
      <c r="B326" s="198"/>
      <c r="C326" s="193"/>
      <c r="D326" s="198"/>
      <c r="E326" s="193"/>
      <c r="F326" s="198"/>
      <c r="G326" s="193"/>
      <c r="H326" s="198"/>
      <c r="I326" s="193"/>
      <c r="J326" s="198"/>
      <c r="K326" s="193"/>
    </row>
    <row r="327" spans="1:11" x14ac:dyDescent="0.35">
      <c r="A327" s="166"/>
      <c r="B327" s="198"/>
      <c r="C327" s="193"/>
      <c r="D327" s="198"/>
      <c r="E327" s="193"/>
      <c r="F327" s="198"/>
      <c r="G327" s="193"/>
      <c r="H327" s="198"/>
      <c r="I327" s="193"/>
      <c r="J327" s="198"/>
      <c r="K327" s="193"/>
    </row>
    <row r="328" spans="1:11" x14ac:dyDescent="0.35">
      <c r="A328" s="166"/>
      <c r="B328" s="198"/>
      <c r="C328" s="193"/>
      <c r="D328" s="198"/>
      <c r="E328" s="193"/>
      <c r="F328" s="198"/>
      <c r="G328" s="193"/>
      <c r="H328" s="198"/>
      <c r="I328" s="193"/>
      <c r="J328" s="198"/>
      <c r="K328" s="193"/>
    </row>
    <row r="329" spans="1:11" x14ac:dyDescent="0.35">
      <c r="A329" s="166"/>
      <c r="B329" s="198"/>
      <c r="C329" s="193"/>
      <c r="D329" s="198"/>
      <c r="E329" s="193"/>
      <c r="F329" s="198"/>
      <c r="G329" s="193"/>
      <c r="H329" s="198"/>
      <c r="I329" s="193"/>
      <c r="J329" s="198"/>
      <c r="K329" s="193"/>
    </row>
    <row r="330" spans="1:11" x14ac:dyDescent="0.35">
      <c r="A330" s="166"/>
      <c r="B330" s="198"/>
      <c r="C330" s="193"/>
      <c r="D330" s="198"/>
      <c r="E330" s="193"/>
      <c r="F330" s="198"/>
      <c r="G330" s="193"/>
      <c r="H330" s="198"/>
      <c r="I330" s="193"/>
      <c r="J330" s="198"/>
      <c r="K330" s="193"/>
    </row>
    <row r="331" spans="1:11" x14ac:dyDescent="0.35">
      <c r="A331" s="166"/>
      <c r="B331" s="198"/>
      <c r="C331" s="193"/>
      <c r="D331" s="198"/>
      <c r="E331" s="193"/>
      <c r="F331" s="198"/>
      <c r="G331" s="193"/>
      <c r="H331" s="198"/>
      <c r="I331" s="193"/>
      <c r="J331" s="198"/>
      <c r="K331" s="193"/>
    </row>
    <row r="332" spans="1:11" x14ac:dyDescent="0.35">
      <c r="A332" s="166"/>
      <c r="B332" s="198"/>
      <c r="C332" s="193"/>
      <c r="D332" s="198"/>
      <c r="E332" s="193"/>
      <c r="F332" s="198"/>
      <c r="G332" s="193"/>
      <c r="H332" s="198"/>
      <c r="I332" s="193"/>
      <c r="J332" s="198"/>
      <c r="K332" s="193"/>
    </row>
    <row r="333" spans="1:11" x14ac:dyDescent="0.35">
      <c r="A333" s="166"/>
      <c r="B333" s="198"/>
      <c r="C333" s="193"/>
      <c r="D333" s="198"/>
      <c r="E333" s="193"/>
      <c r="F333" s="198"/>
      <c r="G333" s="193"/>
      <c r="H333" s="198"/>
      <c r="I333" s="193"/>
      <c r="J333" s="198"/>
      <c r="K333" s="193"/>
    </row>
    <row r="334" spans="1:11" x14ac:dyDescent="0.35">
      <c r="A334" s="166"/>
      <c r="B334" s="198"/>
      <c r="C334" s="193"/>
      <c r="D334" s="198"/>
      <c r="E334" s="193"/>
      <c r="F334" s="198"/>
      <c r="G334" s="193"/>
      <c r="H334" s="198"/>
      <c r="I334" s="193"/>
      <c r="J334" s="198"/>
      <c r="K334" s="193"/>
    </row>
    <row r="335" spans="1:11" x14ac:dyDescent="0.35">
      <c r="A335" s="166"/>
      <c r="B335" s="198"/>
      <c r="C335" s="193"/>
      <c r="D335" s="198"/>
      <c r="E335" s="193"/>
      <c r="F335" s="198"/>
      <c r="G335" s="193"/>
      <c r="H335" s="198"/>
      <c r="I335" s="193"/>
      <c r="J335" s="198"/>
      <c r="K335" s="193"/>
    </row>
    <row r="336" spans="1:11" x14ac:dyDescent="0.35">
      <c r="A336" s="166"/>
      <c r="B336" s="198"/>
      <c r="C336" s="193"/>
      <c r="D336" s="198"/>
      <c r="E336" s="193"/>
      <c r="F336" s="198"/>
      <c r="G336" s="193"/>
      <c r="H336" s="198"/>
      <c r="I336" s="193"/>
      <c r="J336" s="198"/>
      <c r="K336" s="193"/>
    </row>
    <row r="337" spans="1:11" x14ac:dyDescent="0.35">
      <c r="A337" s="166"/>
      <c r="B337" s="198"/>
      <c r="C337" s="193"/>
      <c r="D337" s="198"/>
      <c r="E337" s="193"/>
      <c r="F337" s="198"/>
      <c r="G337" s="193"/>
      <c r="H337" s="198"/>
      <c r="I337" s="193"/>
      <c r="J337" s="198"/>
      <c r="K337" s="193"/>
    </row>
    <row r="338" spans="1:11" x14ac:dyDescent="0.35">
      <c r="A338" s="166"/>
      <c r="B338" s="198"/>
      <c r="C338" s="193"/>
      <c r="D338" s="198"/>
      <c r="E338" s="193"/>
      <c r="F338" s="198"/>
      <c r="G338" s="193"/>
      <c r="H338" s="198"/>
      <c r="I338" s="193"/>
      <c r="J338" s="198"/>
      <c r="K338" s="193"/>
    </row>
    <row r="339" spans="1:11" x14ac:dyDescent="0.35">
      <c r="A339" s="166"/>
      <c r="B339" s="198"/>
      <c r="C339" s="193"/>
      <c r="D339" s="198"/>
      <c r="E339" s="193"/>
      <c r="F339" s="198"/>
      <c r="G339" s="193"/>
      <c r="H339" s="198"/>
      <c r="I339" s="193"/>
      <c r="J339" s="198"/>
      <c r="K339" s="193"/>
    </row>
    <row r="340" spans="1:11" x14ac:dyDescent="0.35">
      <c r="A340" s="166"/>
      <c r="B340" s="198"/>
      <c r="C340" s="193"/>
      <c r="D340" s="198"/>
      <c r="E340" s="193"/>
      <c r="F340" s="198"/>
      <c r="G340" s="193"/>
      <c r="H340" s="198"/>
      <c r="I340" s="193"/>
      <c r="J340" s="198"/>
      <c r="K340" s="193"/>
    </row>
    <row r="341" spans="1:11" x14ac:dyDescent="0.35">
      <c r="A341" s="166"/>
      <c r="B341" s="166"/>
      <c r="C341" s="166"/>
      <c r="D341" s="166"/>
      <c r="E341" s="166"/>
      <c r="F341" s="166"/>
      <c r="G341" s="166"/>
      <c r="H341" s="166"/>
      <c r="I341" s="166"/>
      <c r="J341" s="166"/>
    </row>
    <row r="342" spans="1:11" x14ac:dyDescent="0.35">
      <c r="A342" s="166"/>
      <c r="B342" s="166"/>
      <c r="C342" s="166"/>
      <c r="D342" s="166"/>
      <c r="E342" s="166"/>
      <c r="F342" s="166"/>
      <c r="G342" s="166"/>
      <c r="H342" s="166"/>
      <c r="I342" s="166"/>
      <c r="J342" s="166"/>
    </row>
    <row r="343" spans="1:11" x14ac:dyDescent="0.35">
      <c r="A343" s="166"/>
      <c r="B343" s="166"/>
      <c r="C343" s="166"/>
      <c r="D343" s="166"/>
      <c r="E343" s="166"/>
      <c r="F343" s="166"/>
      <c r="G343" s="166"/>
      <c r="H343" s="166"/>
      <c r="I343" s="166"/>
      <c r="J343" s="166"/>
    </row>
    <row r="344" spans="1:11" x14ac:dyDescent="0.35">
      <c r="A344" s="166"/>
      <c r="B344" s="166"/>
      <c r="C344" s="166"/>
      <c r="D344" s="166"/>
      <c r="E344" s="166"/>
      <c r="F344" s="166"/>
      <c r="G344" s="166"/>
      <c r="H344" s="166"/>
      <c r="I344" s="166"/>
      <c r="J344" s="166"/>
    </row>
    <row r="345" spans="1:11" x14ac:dyDescent="0.35">
      <c r="A345" s="166"/>
      <c r="B345" s="166"/>
      <c r="C345" s="166"/>
      <c r="D345" s="166"/>
      <c r="E345" s="166"/>
      <c r="F345" s="166"/>
      <c r="G345" s="166"/>
      <c r="H345" s="166"/>
      <c r="I345" s="166"/>
      <c r="J345" s="166"/>
    </row>
    <row r="346" spans="1:11" x14ac:dyDescent="0.35">
      <c r="A346" s="166"/>
      <c r="B346" s="166"/>
      <c r="C346" s="166"/>
      <c r="D346" s="166"/>
      <c r="E346" s="166"/>
      <c r="F346" s="166"/>
      <c r="G346" s="166"/>
      <c r="H346" s="166"/>
      <c r="I346" s="166"/>
      <c r="J346" s="166"/>
    </row>
    <row r="347" spans="1:11" x14ac:dyDescent="0.35">
      <c r="A347" s="166"/>
      <c r="B347" s="166"/>
      <c r="C347" s="166"/>
      <c r="D347" s="166"/>
      <c r="E347" s="166"/>
      <c r="F347" s="166"/>
      <c r="G347" s="166"/>
      <c r="H347" s="166"/>
      <c r="I347" s="166"/>
      <c r="J347" s="166"/>
    </row>
    <row r="348" spans="1:11" x14ac:dyDescent="0.35">
      <c r="A348" s="166"/>
      <c r="B348" s="166"/>
      <c r="C348" s="166"/>
      <c r="D348" s="166"/>
      <c r="E348" s="166"/>
      <c r="F348" s="166"/>
      <c r="G348" s="166"/>
      <c r="H348" s="166"/>
      <c r="I348" s="166"/>
      <c r="J348" s="166"/>
    </row>
    <row r="349" spans="1:11" x14ac:dyDescent="0.35">
      <c r="A349" s="166"/>
      <c r="B349" s="166"/>
      <c r="C349" s="166"/>
      <c r="D349" s="166"/>
      <c r="E349" s="166"/>
      <c r="F349" s="166"/>
      <c r="G349" s="166"/>
      <c r="H349" s="166"/>
      <c r="I349" s="166"/>
      <c r="J349" s="166"/>
    </row>
    <row r="350" spans="1:11" x14ac:dyDescent="0.35">
      <c r="A350" s="166"/>
      <c r="B350" s="166"/>
      <c r="C350" s="166"/>
      <c r="D350" s="166"/>
      <c r="E350" s="166"/>
      <c r="F350" s="166"/>
      <c r="G350" s="166"/>
      <c r="H350" s="166"/>
      <c r="I350" s="166"/>
      <c r="J350" s="166"/>
    </row>
    <row r="351" spans="1:11" x14ac:dyDescent="0.35">
      <c r="A351" s="166"/>
      <c r="B351" s="166"/>
      <c r="C351" s="166"/>
      <c r="D351" s="166"/>
      <c r="E351" s="166"/>
      <c r="F351" s="166"/>
      <c r="G351" s="166"/>
      <c r="H351" s="166"/>
      <c r="I351" s="166"/>
      <c r="J351" s="166"/>
    </row>
    <row r="352" spans="1:11" x14ac:dyDescent="0.35">
      <c r="A352" s="166"/>
      <c r="B352" s="166"/>
      <c r="C352" s="166"/>
      <c r="D352" s="166"/>
      <c r="E352" s="166"/>
      <c r="F352" s="166"/>
      <c r="G352" s="166"/>
      <c r="H352" s="166"/>
      <c r="I352" s="166"/>
      <c r="J352" s="166"/>
    </row>
    <row r="353" s="166" customFormat="1" x14ac:dyDescent="0.35"/>
    <row r="354" s="166" customFormat="1" x14ac:dyDescent="0.35"/>
    <row r="355" s="166" customFormat="1" x14ac:dyDescent="0.35"/>
    <row r="356" s="166" customFormat="1" x14ac:dyDescent="0.35"/>
    <row r="357" s="166" customFormat="1" x14ac:dyDescent="0.35"/>
    <row r="358" s="166" customFormat="1" x14ac:dyDescent="0.35"/>
    <row r="359" s="166" customFormat="1" x14ac:dyDescent="0.35"/>
    <row r="360" s="166" customFormat="1" x14ac:dyDescent="0.35"/>
    <row r="361" s="166" customFormat="1" x14ac:dyDescent="0.35"/>
    <row r="362" s="166" customFormat="1" x14ac:dyDescent="0.35"/>
    <row r="363" s="166" customFormat="1" x14ac:dyDescent="0.35"/>
    <row r="364" s="166" customFormat="1" x14ac:dyDescent="0.35"/>
    <row r="365" s="166" customFormat="1" x14ac:dyDescent="0.35"/>
    <row r="366" s="166" customFormat="1" x14ac:dyDescent="0.35"/>
    <row r="367" s="166" customFormat="1" x14ac:dyDescent="0.35"/>
    <row r="368" s="166" customFormat="1" x14ac:dyDescent="0.35"/>
    <row r="369" s="166" customFormat="1" x14ac:dyDescent="0.35"/>
    <row r="370" s="166" customFormat="1" x14ac:dyDescent="0.35"/>
    <row r="371" s="166" customFormat="1" x14ac:dyDescent="0.35"/>
    <row r="372" s="166" customFormat="1" x14ac:dyDescent="0.35"/>
    <row r="373" s="166" customFormat="1" x14ac:dyDescent="0.35"/>
    <row r="374" s="166" customFormat="1" x14ac:dyDescent="0.35"/>
    <row r="375" s="166" customFormat="1" x14ac:dyDescent="0.35"/>
    <row r="376" s="166" customFormat="1" x14ac:dyDescent="0.35"/>
    <row r="377" s="166" customFormat="1" x14ac:dyDescent="0.35"/>
    <row r="378" s="166" customFormat="1" x14ac:dyDescent="0.35"/>
    <row r="379" s="166" customFormat="1" x14ac:dyDescent="0.35"/>
    <row r="380" s="166" customFormat="1" x14ac:dyDescent="0.35"/>
    <row r="381" s="166" customFormat="1" x14ac:dyDescent="0.35"/>
    <row r="382" s="166" customFormat="1" x14ac:dyDescent="0.35"/>
    <row r="383" s="166" customFormat="1" x14ac:dyDescent="0.35"/>
    <row r="384" s="166" customFormat="1" x14ac:dyDescent="0.35"/>
    <row r="385" s="166" customFormat="1" x14ac:dyDescent="0.35"/>
    <row r="386" s="166" customFormat="1" x14ac:dyDescent="0.35"/>
    <row r="387" s="166" customFormat="1" x14ac:dyDescent="0.35"/>
    <row r="388" s="166" customFormat="1" x14ac:dyDescent="0.35"/>
    <row r="389" s="166" customFormat="1" x14ac:dyDescent="0.35"/>
    <row r="390" s="166" customFormat="1" x14ac:dyDescent="0.35"/>
    <row r="391" s="166" customFormat="1" x14ac:dyDescent="0.35"/>
    <row r="392" s="166" customFormat="1" x14ac:dyDescent="0.35"/>
    <row r="393" s="166" customFormat="1" x14ac:dyDescent="0.35"/>
    <row r="394" s="166" customFormat="1" x14ac:dyDescent="0.35"/>
    <row r="395" s="166" customFormat="1" x14ac:dyDescent="0.35"/>
    <row r="396" s="166" customFormat="1" x14ac:dyDescent="0.35"/>
    <row r="397" s="166" customFormat="1" x14ac:dyDescent="0.35"/>
    <row r="398" s="166" customFormat="1" x14ac:dyDescent="0.35"/>
    <row r="399" s="166" customFormat="1" x14ac:dyDescent="0.35"/>
    <row r="400" s="166" customFormat="1" x14ac:dyDescent="0.35"/>
    <row r="401" s="166" customFormat="1" x14ac:dyDescent="0.35"/>
    <row r="402" s="166" customFormat="1" x14ac:dyDescent="0.35"/>
    <row r="403" s="166" customFormat="1" x14ac:dyDescent="0.35"/>
    <row r="404" s="166" customFormat="1" x14ac:dyDescent="0.35"/>
    <row r="405" s="166" customFormat="1" x14ac:dyDescent="0.35"/>
    <row r="406" s="166" customFormat="1" x14ac:dyDescent="0.35"/>
    <row r="407" s="166" customFormat="1" x14ac:dyDescent="0.35"/>
    <row r="408" s="166" customFormat="1" x14ac:dyDescent="0.35"/>
    <row r="409" s="166" customFormat="1" x14ac:dyDescent="0.35"/>
    <row r="410" s="166" customFormat="1" x14ac:dyDescent="0.35"/>
    <row r="411" s="166" customFormat="1" x14ac:dyDescent="0.35"/>
    <row r="412" s="166" customFormat="1" x14ac:dyDescent="0.35"/>
    <row r="413" s="166" customFormat="1" x14ac:dyDescent="0.35"/>
    <row r="414" s="166" customFormat="1" x14ac:dyDescent="0.35"/>
    <row r="415" s="166" customFormat="1" x14ac:dyDescent="0.35"/>
    <row r="416" s="166" customFormat="1" x14ac:dyDescent="0.35"/>
    <row r="417" s="166" customFormat="1" x14ac:dyDescent="0.35"/>
    <row r="418" s="166" customFormat="1" x14ac:dyDescent="0.35"/>
    <row r="419" s="166" customFormat="1" x14ac:dyDescent="0.35"/>
    <row r="420" s="166" customFormat="1" x14ac:dyDescent="0.35"/>
    <row r="421" s="166" customFormat="1" x14ac:dyDescent="0.35"/>
    <row r="422" s="166" customFormat="1" x14ac:dyDescent="0.35"/>
    <row r="423" s="166" customFormat="1" x14ac:dyDescent="0.35"/>
    <row r="424" s="166" customFormat="1" x14ac:dyDescent="0.35"/>
    <row r="425" s="166" customFormat="1" x14ac:dyDescent="0.35"/>
    <row r="426" s="166" customFormat="1" x14ac:dyDescent="0.35"/>
    <row r="427" s="166" customFormat="1" x14ac:dyDescent="0.35"/>
    <row r="428" s="166" customFormat="1" x14ac:dyDescent="0.35"/>
    <row r="429" s="166" customFormat="1" x14ac:dyDescent="0.35"/>
    <row r="430" s="166" customFormat="1" x14ac:dyDescent="0.35"/>
    <row r="431" s="166" customFormat="1" x14ac:dyDescent="0.35"/>
    <row r="432" s="166" customFormat="1" x14ac:dyDescent="0.35"/>
    <row r="433" s="166" customFormat="1" x14ac:dyDescent="0.35"/>
    <row r="434" s="166" customFormat="1" x14ac:dyDescent="0.35"/>
    <row r="435" s="166" customFormat="1" x14ac:dyDescent="0.35"/>
    <row r="436" s="166" customFormat="1" x14ac:dyDescent="0.35"/>
    <row r="437" s="166" customFormat="1" x14ac:dyDescent="0.35"/>
    <row r="438" s="166" customFormat="1" x14ac:dyDescent="0.35"/>
    <row r="439" s="166" customFormat="1" x14ac:dyDescent="0.35"/>
    <row r="440" s="166" customFormat="1" x14ac:dyDescent="0.35"/>
    <row r="441" s="166" customFormat="1" x14ac:dyDescent="0.35"/>
    <row r="442" s="166" customFormat="1" x14ac:dyDescent="0.35"/>
    <row r="443" s="166" customFormat="1" x14ac:dyDescent="0.35"/>
    <row r="444" s="166" customFormat="1" x14ac:dyDescent="0.35"/>
    <row r="445" s="166" customFormat="1" x14ac:dyDescent="0.35"/>
    <row r="446" s="166" customFormat="1" x14ac:dyDescent="0.35"/>
    <row r="447" s="166" customFormat="1" x14ac:dyDescent="0.35"/>
    <row r="448" s="166" customFormat="1" x14ac:dyDescent="0.35"/>
    <row r="449" s="166" customFormat="1" x14ac:dyDescent="0.35"/>
    <row r="450" s="166" customFormat="1" x14ac:dyDescent="0.35"/>
    <row r="451" s="166" customFormat="1" x14ac:dyDescent="0.35"/>
    <row r="452" s="166" customFormat="1" x14ac:dyDescent="0.35"/>
    <row r="453" s="166" customFormat="1" x14ac:dyDescent="0.35"/>
    <row r="454" s="166" customFormat="1" x14ac:dyDescent="0.35"/>
    <row r="455" s="166" customFormat="1" x14ac:dyDescent="0.35"/>
    <row r="456" s="166" customFormat="1" x14ac:dyDescent="0.35"/>
    <row r="457" s="166" customFormat="1" x14ac:dyDescent="0.35"/>
    <row r="458" s="166" customFormat="1" x14ac:dyDescent="0.35"/>
    <row r="459" s="166" customFormat="1" x14ac:dyDescent="0.35"/>
    <row r="460" s="166" customFormat="1" x14ac:dyDescent="0.35"/>
    <row r="461" s="166" customFormat="1" x14ac:dyDescent="0.35"/>
    <row r="462" s="166" customFormat="1" x14ac:dyDescent="0.35"/>
    <row r="463" s="166" customFormat="1" x14ac:dyDescent="0.35"/>
    <row r="464" s="166" customFormat="1" x14ac:dyDescent="0.35"/>
    <row r="465" s="166" customFormat="1" x14ac:dyDescent="0.35"/>
    <row r="466" s="166" customFormat="1" x14ac:dyDescent="0.35"/>
    <row r="467" s="166" customFormat="1" x14ac:dyDescent="0.35"/>
    <row r="468" s="166" customFormat="1" x14ac:dyDescent="0.35"/>
    <row r="469" s="166" customFormat="1" x14ac:dyDescent="0.35"/>
    <row r="470" s="166" customFormat="1" x14ac:dyDescent="0.35"/>
    <row r="471" s="166" customFormat="1" x14ac:dyDescent="0.35"/>
    <row r="472" s="166" customFormat="1" x14ac:dyDescent="0.35"/>
    <row r="473" s="166" customFormat="1" x14ac:dyDescent="0.35"/>
    <row r="474" s="166" customFormat="1" x14ac:dyDescent="0.35"/>
    <row r="475" s="166" customFormat="1" x14ac:dyDescent="0.35"/>
    <row r="476" s="166" customFormat="1" x14ac:dyDescent="0.35"/>
    <row r="477" s="166" customFormat="1" x14ac:dyDescent="0.35"/>
    <row r="478" s="166" customFormat="1" x14ac:dyDescent="0.35"/>
    <row r="479" s="166" customFormat="1" x14ac:dyDescent="0.35"/>
    <row r="480" s="166" customFormat="1" x14ac:dyDescent="0.35"/>
    <row r="481" s="166" customFormat="1" x14ac:dyDescent="0.35"/>
    <row r="482" s="166" customFormat="1" x14ac:dyDescent="0.35"/>
    <row r="483" s="166" customFormat="1" x14ac:dyDescent="0.35"/>
    <row r="484" s="166" customFormat="1" x14ac:dyDescent="0.35"/>
    <row r="485" s="166" customFormat="1" x14ac:dyDescent="0.35"/>
    <row r="486" s="166" customFormat="1" x14ac:dyDescent="0.35"/>
    <row r="487" s="166" customFormat="1" x14ac:dyDescent="0.35"/>
    <row r="488" s="166" customFormat="1" x14ac:dyDescent="0.35"/>
    <row r="489" s="166" customFormat="1" x14ac:dyDescent="0.35"/>
    <row r="490" s="166" customFormat="1" x14ac:dyDescent="0.35"/>
    <row r="491" s="166" customFormat="1" x14ac:dyDescent="0.35"/>
    <row r="492" s="166" customFormat="1" x14ac:dyDescent="0.35"/>
    <row r="493" s="166" customFormat="1" x14ac:dyDescent="0.35"/>
    <row r="494" s="166" customFormat="1" x14ac:dyDescent="0.35"/>
    <row r="495" s="166" customFormat="1" x14ac:dyDescent="0.35"/>
    <row r="496" s="166" customFormat="1" x14ac:dyDescent="0.35"/>
    <row r="497" s="166" customFormat="1" x14ac:dyDescent="0.35"/>
    <row r="498" s="166" customFormat="1" x14ac:dyDescent="0.35"/>
    <row r="499" s="166" customFormat="1" x14ac:dyDescent="0.35"/>
    <row r="500" s="166" customFormat="1" x14ac:dyDescent="0.35"/>
    <row r="501" s="166" customFormat="1" x14ac:dyDescent="0.35"/>
    <row r="502" s="166" customFormat="1" x14ac:dyDescent="0.35"/>
    <row r="503" s="166" customFormat="1" x14ac:dyDescent="0.35"/>
    <row r="504" s="166" customFormat="1" x14ac:dyDescent="0.35"/>
    <row r="505" s="166" customFormat="1" x14ac:dyDescent="0.35"/>
    <row r="506" s="166" customFormat="1" x14ac:dyDescent="0.35"/>
    <row r="507" s="166" customFormat="1" x14ac:dyDescent="0.35"/>
    <row r="508" s="166" customFormat="1" x14ac:dyDescent="0.35"/>
    <row r="509" s="166" customFormat="1" x14ac:dyDescent="0.35"/>
    <row r="510" s="166" customFormat="1" x14ac:dyDescent="0.35"/>
    <row r="511" s="166" customFormat="1" x14ac:dyDescent="0.35"/>
    <row r="512" s="166" customFormat="1" x14ac:dyDescent="0.35"/>
    <row r="513" s="166" customFormat="1" x14ac:dyDescent="0.35"/>
    <row r="514" s="166" customFormat="1" x14ac:dyDescent="0.35"/>
    <row r="515" s="166" customFormat="1" x14ac:dyDescent="0.35"/>
    <row r="516" s="166" customFormat="1" x14ac:dyDescent="0.35"/>
    <row r="517" s="166" customFormat="1" x14ac:dyDescent="0.35"/>
    <row r="518" s="166" customFormat="1" x14ac:dyDescent="0.35"/>
    <row r="519" s="166" customFormat="1" x14ac:dyDescent="0.35"/>
    <row r="520" s="166" customFormat="1" x14ac:dyDescent="0.35"/>
    <row r="521" s="166" customFormat="1" x14ac:dyDescent="0.35"/>
    <row r="522" s="166" customFormat="1" x14ac:dyDescent="0.35"/>
    <row r="523" s="166" customFormat="1" x14ac:dyDescent="0.35"/>
    <row r="524" s="166" customFormat="1" x14ac:dyDescent="0.35"/>
    <row r="525" s="166" customFormat="1" x14ac:dyDescent="0.35"/>
    <row r="526" s="166" customFormat="1" x14ac:dyDescent="0.35"/>
    <row r="527" s="166" customFormat="1" x14ac:dyDescent="0.35"/>
    <row r="528" s="166" customFormat="1" x14ac:dyDescent="0.35"/>
    <row r="529" s="166" customFormat="1" x14ac:dyDescent="0.35"/>
    <row r="530" s="166" customFormat="1" x14ac:dyDescent="0.35"/>
    <row r="531" s="166" customFormat="1" x14ac:dyDescent="0.35"/>
    <row r="532" s="166" customFormat="1" x14ac:dyDescent="0.35"/>
    <row r="533" s="166" customFormat="1" x14ac:dyDescent="0.35"/>
    <row r="534" s="166" customFormat="1" x14ac:dyDescent="0.35"/>
    <row r="535" s="166" customFormat="1" x14ac:dyDescent="0.35"/>
    <row r="536" s="166" customFormat="1" x14ac:dyDescent="0.35"/>
    <row r="537" s="166" customFormat="1" x14ac:dyDescent="0.35"/>
    <row r="538" s="166" customFormat="1" x14ac:dyDescent="0.35"/>
    <row r="539" s="166" customFormat="1" x14ac:dyDescent="0.35"/>
    <row r="540" s="166" customFormat="1" x14ac:dyDescent="0.35"/>
    <row r="541" s="166" customFormat="1" x14ac:dyDescent="0.35"/>
    <row r="542" s="166" customFormat="1" x14ac:dyDescent="0.35"/>
    <row r="543" s="166" customFormat="1" x14ac:dyDescent="0.35"/>
    <row r="544" s="166" customFormat="1" x14ac:dyDescent="0.35"/>
    <row r="545" s="166" customFormat="1" x14ac:dyDescent="0.35"/>
    <row r="546" s="166" customFormat="1" x14ac:dyDescent="0.35"/>
    <row r="547" s="166" customFormat="1" x14ac:dyDescent="0.35"/>
    <row r="548" s="166" customFormat="1" x14ac:dyDescent="0.35"/>
    <row r="549" s="166" customFormat="1" x14ac:dyDescent="0.35"/>
    <row r="550" s="166" customFormat="1" x14ac:dyDescent="0.35"/>
    <row r="551" s="166" customFormat="1" x14ac:dyDescent="0.35"/>
    <row r="552" s="166" customFormat="1" x14ac:dyDescent="0.35"/>
    <row r="553" s="166" customFormat="1" x14ac:dyDescent="0.35"/>
    <row r="554" s="166" customFormat="1" x14ac:dyDescent="0.35"/>
    <row r="555" s="166" customFormat="1" x14ac:dyDescent="0.35"/>
    <row r="556" s="166" customFormat="1" x14ac:dyDescent="0.35"/>
    <row r="557" s="166" customFormat="1" x14ac:dyDescent="0.35"/>
    <row r="558" s="166" customFormat="1" x14ac:dyDescent="0.35"/>
    <row r="559" s="166" customFormat="1" x14ac:dyDescent="0.35"/>
    <row r="560" s="166" customFormat="1" x14ac:dyDescent="0.35"/>
    <row r="561" s="166" customFormat="1" x14ac:dyDescent="0.35"/>
    <row r="562" s="166" customFormat="1" x14ac:dyDescent="0.35"/>
    <row r="563" s="166" customFormat="1" x14ac:dyDescent="0.35"/>
    <row r="564" s="166" customFormat="1" x14ac:dyDescent="0.35"/>
    <row r="565" s="166" customFormat="1" x14ac:dyDescent="0.35"/>
    <row r="566" s="166" customFormat="1" x14ac:dyDescent="0.35"/>
    <row r="567" s="166" customFormat="1" x14ac:dyDescent="0.35"/>
    <row r="568" s="166" customFormat="1" x14ac:dyDescent="0.35"/>
    <row r="569" s="166" customFormat="1" x14ac:dyDescent="0.35"/>
    <row r="570" s="166" customFormat="1" x14ac:dyDescent="0.35"/>
    <row r="571" s="166" customFormat="1" x14ac:dyDescent="0.35"/>
    <row r="572" s="166" customFormat="1" x14ac:dyDescent="0.35"/>
    <row r="573" s="166" customFormat="1" x14ac:dyDescent="0.35"/>
    <row r="574" s="166" customFormat="1" x14ac:dyDescent="0.35"/>
    <row r="575" s="166" customFormat="1" x14ac:dyDescent="0.35"/>
    <row r="576" s="166" customFormat="1" x14ac:dyDescent="0.35"/>
    <row r="577" s="166" customFormat="1" x14ac:dyDescent="0.35"/>
    <row r="578" s="166" customFormat="1" x14ac:dyDescent="0.35"/>
    <row r="579" s="166" customFormat="1" x14ac:dyDescent="0.35"/>
    <row r="580" s="166" customFormat="1" x14ac:dyDescent="0.35"/>
    <row r="581" s="166" customFormat="1" x14ac:dyDescent="0.35"/>
    <row r="582" s="166" customFormat="1" x14ac:dyDescent="0.35"/>
    <row r="583" s="166" customFormat="1" x14ac:dyDescent="0.35"/>
    <row r="584" s="166" customFormat="1" x14ac:dyDescent="0.35"/>
    <row r="585" s="166" customFormat="1" x14ac:dyDescent="0.35"/>
    <row r="586" s="166" customFormat="1" x14ac:dyDescent="0.35"/>
    <row r="587" s="166" customFormat="1" x14ac:dyDescent="0.35"/>
    <row r="588" s="166" customFormat="1" x14ac:dyDescent="0.35"/>
    <row r="589" s="166" customFormat="1" x14ac:dyDescent="0.35"/>
    <row r="590" s="166" customFormat="1" x14ac:dyDescent="0.35"/>
    <row r="591" s="166" customFormat="1" x14ac:dyDescent="0.35"/>
    <row r="592" s="166" customFormat="1" x14ac:dyDescent="0.35"/>
    <row r="593" s="166" customFormat="1" x14ac:dyDescent="0.35"/>
    <row r="594" s="166" customFormat="1" x14ac:dyDescent="0.35"/>
    <row r="595" s="166" customFormat="1" x14ac:dyDescent="0.35"/>
    <row r="596" s="166" customFormat="1" x14ac:dyDescent="0.35"/>
    <row r="597" s="166" customFormat="1" x14ac:dyDescent="0.35"/>
    <row r="598" s="166" customFormat="1" x14ac:dyDescent="0.35"/>
    <row r="599" s="166" customFormat="1" x14ac:dyDescent="0.35"/>
    <row r="600" s="166" customFormat="1" x14ac:dyDescent="0.35"/>
    <row r="601" s="166" customFormat="1" x14ac:dyDescent="0.35"/>
    <row r="602" s="166" customFormat="1" x14ac:dyDescent="0.35"/>
    <row r="603" s="166" customFormat="1" x14ac:dyDescent="0.35"/>
    <row r="604" s="166" customFormat="1" x14ac:dyDescent="0.35"/>
    <row r="605" s="166" customFormat="1" x14ac:dyDescent="0.35"/>
    <row r="606" s="166" customFormat="1" x14ac:dyDescent="0.35"/>
    <row r="607" s="166" customFormat="1" x14ac:dyDescent="0.35"/>
    <row r="608" s="166" customFormat="1" x14ac:dyDescent="0.35"/>
    <row r="609" s="166" customFormat="1" x14ac:dyDescent="0.35"/>
    <row r="610" s="166" customFormat="1" x14ac:dyDescent="0.35"/>
    <row r="611" s="166" customFormat="1" x14ac:dyDescent="0.35"/>
    <row r="612" s="166" customFormat="1" x14ac:dyDescent="0.35"/>
    <row r="613" s="166" customFormat="1" x14ac:dyDescent="0.35"/>
    <row r="614" s="166" customFormat="1" x14ac:dyDescent="0.35"/>
    <row r="615" s="166" customFormat="1" x14ac:dyDescent="0.35"/>
    <row r="616" s="166" customFormat="1" x14ac:dyDescent="0.35"/>
    <row r="617" s="166" customFormat="1" x14ac:dyDescent="0.35"/>
    <row r="618" s="166" customFormat="1" x14ac:dyDescent="0.35"/>
    <row r="619" s="166" customFormat="1" x14ac:dyDescent="0.35"/>
    <row r="620" s="166" customFormat="1" x14ac:dyDescent="0.35"/>
    <row r="621" s="166" customFormat="1" x14ac:dyDescent="0.35"/>
    <row r="622" s="166" customFormat="1" x14ac:dyDescent="0.35"/>
    <row r="623" s="166" customFormat="1" x14ac:dyDescent="0.35"/>
    <row r="624" s="166" customFormat="1" x14ac:dyDescent="0.35"/>
    <row r="625" s="166" customFormat="1" x14ac:dyDescent="0.35"/>
    <row r="626" s="166" customFormat="1" x14ac:dyDescent="0.35"/>
    <row r="627" s="166" customFormat="1" x14ac:dyDescent="0.35"/>
    <row r="628" s="166" customFormat="1" x14ac:dyDescent="0.35"/>
    <row r="629" s="166" customFormat="1" x14ac:dyDescent="0.35"/>
    <row r="630" s="166" customFormat="1" x14ac:dyDescent="0.35"/>
    <row r="631" s="166" customFormat="1" x14ac:dyDescent="0.35"/>
    <row r="632" s="166" customFormat="1" x14ac:dyDescent="0.35"/>
    <row r="633" s="166" customFormat="1" x14ac:dyDescent="0.35"/>
    <row r="634" s="166" customFormat="1" x14ac:dyDescent="0.35"/>
    <row r="635" s="166" customFormat="1" x14ac:dyDescent="0.35"/>
    <row r="636" s="166" customFormat="1" x14ac:dyDescent="0.35"/>
    <row r="637" s="166" customFormat="1" x14ac:dyDescent="0.35"/>
    <row r="638" s="166" customFormat="1" x14ac:dyDescent="0.35"/>
    <row r="639" s="166" customFormat="1" x14ac:dyDescent="0.35"/>
    <row r="640" s="166" customFormat="1" x14ac:dyDescent="0.35"/>
    <row r="641" s="166" customFormat="1" x14ac:dyDescent="0.35"/>
    <row r="642" s="166" customFormat="1" x14ac:dyDescent="0.35"/>
    <row r="643" s="166" customFormat="1" x14ac:dyDescent="0.35"/>
    <row r="644" s="166" customFormat="1" x14ac:dyDescent="0.35"/>
    <row r="645" s="166" customFormat="1" x14ac:dyDescent="0.35"/>
    <row r="646" s="166" customFormat="1" x14ac:dyDescent="0.35"/>
    <row r="647" s="166" customFormat="1" x14ac:dyDescent="0.35"/>
    <row r="648" s="166" customFormat="1" x14ac:dyDescent="0.35"/>
    <row r="649" s="166" customFormat="1" x14ac:dyDescent="0.35"/>
    <row r="650" s="166" customFormat="1" x14ac:dyDescent="0.35"/>
    <row r="651" s="166" customFormat="1" x14ac:dyDescent="0.35"/>
    <row r="652" s="166" customFormat="1" x14ac:dyDescent="0.35"/>
    <row r="653" s="166" customFormat="1" x14ac:dyDescent="0.35"/>
    <row r="654" s="166" customFormat="1" x14ac:dyDescent="0.35"/>
    <row r="655" s="166" customFormat="1" x14ac:dyDescent="0.35"/>
    <row r="656" s="166" customFormat="1" x14ac:dyDescent="0.35"/>
    <row r="657" s="166" customFormat="1" x14ac:dyDescent="0.35"/>
    <row r="658" s="166" customFormat="1" x14ac:dyDescent="0.35"/>
    <row r="659" s="166" customFormat="1" x14ac:dyDescent="0.35"/>
    <row r="660" s="166" customFormat="1" x14ac:dyDescent="0.35"/>
    <row r="661" s="166" customFormat="1" x14ac:dyDescent="0.35"/>
    <row r="662" s="166" customFormat="1" x14ac:dyDescent="0.35"/>
    <row r="663" s="166" customFormat="1" x14ac:dyDescent="0.35"/>
    <row r="664" s="166" customFormat="1" x14ac:dyDescent="0.35"/>
    <row r="665" s="166" customFormat="1" x14ac:dyDescent="0.35"/>
    <row r="666" s="166" customFormat="1" x14ac:dyDescent="0.35"/>
    <row r="667" s="166" customFormat="1" x14ac:dyDescent="0.35"/>
    <row r="668" s="166" customFormat="1" x14ac:dyDescent="0.35"/>
    <row r="669" s="166" customFormat="1" x14ac:dyDescent="0.35"/>
    <row r="670" s="166" customFormat="1" x14ac:dyDescent="0.35"/>
    <row r="671" s="166" customFormat="1" x14ac:dyDescent="0.35"/>
    <row r="672" s="166" customFormat="1" x14ac:dyDescent="0.35"/>
    <row r="673" s="166" customFormat="1" x14ac:dyDescent="0.35"/>
    <row r="674" s="166" customFormat="1" x14ac:dyDescent="0.35"/>
    <row r="675" s="166" customFormat="1" x14ac:dyDescent="0.35"/>
    <row r="676" s="166" customFormat="1" x14ac:dyDescent="0.35"/>
    <row r="677" s="166" customFormat="1" x14ac:dyDescent="0.35"/>
    <row r="678" s="166" customFormat="1" x14ac:dyDescent="0.35"/>
    <row r="679" s="166" customFormat="1" x14ac:dyDescent="0.35"/>
    <row r="680" s="166" customFormat="1" x14ac:dyDescent="0.35"/>
    <row r="681" s="166" customFormat="1" x14ac:dyDescent="0.35"/>
    <row r="682" s="166" customFormat="1" x14ac:dyDescent="0.35"/>
    <row r="683" s="166" customFormat="1" x14ac:dyDescent="0.35"/>
    <row r="684" s="166" customFormat="1" x14ac:dyDescent="0.35"/>
    <row r="685" s="166" customFormat="1" x14ac:dyDescent="0.35"/>
    <row r="686" s="166" customFormat="1" x14ac:dyDescent="0.35"/>
    <row r="687" s="166" customFormat="1" x14ac:dyDescent="0.35"/>
    <row r="688" s="166" customFormat="1" x14ac:dyDescent="0.35"/>
    <row r="689" s="166" customFormat="1" x14ac:dyDescent="0.35"/>
    <row r="690" s="166" customFormat="1" x14ac:dyDescent="0.35"/>
    <row r="691" s="166" customFormat="1" x14ac:dyDescent="0.35"/>
    <row r="692" s="166" customFormat="1" x14ac:dyDescent="0.35"/>
    <row r="693" s="166" customFormat="1" x14ac:dyDescent="0.35"/>
    <row r="694" s="166" customFormat="1" x14ac:dyDescent="0.35"/>
    <row r="695" s="166" customFormat="1" x14ac:dyDescent="0.35"/>
    <row r="696" s="166" customFormat="1" x14ac:dyDescent="0.35"/>
    <row r="697" s="166" customFormat="1" x14ac:dyDescent="0.35"/>
    <row r="698" s="166" customFormat="1" x14ac:dyDescent="0.35"/>
    <row r="699" s="166" customFormat="1" x14ac:dyDescent="0.35"/>
    <row r="700" s="166" customFormat="1" x14ac:dyDescent="0.35"/>
    <row r="701" s="166" customFormat="1" x14ac:dyDescent="0.35"/>
    <row r="702" s="166" customFormat="1" x14ac:dyDescent="0.35"/>
    <row r="703" s="166" customFormat="1" x14ac:dyDescent="0.35"/>
    <row r="704" s="166" customFormat="1" x14ac:dyDescent="0.35"/>
    <row r="705" s="166" customFormat="1" x14ac:dyDescent="0.35"/>
    <row r="706" s="166" customFormat="1" x14ac:dyDescent="0.35"/>
    <row r="707" s="166" customFormat="1" x14ac:dyDescent="0.35"/>
    <row r="708" s="166" customFormat="1" x14ac:dyDescent="0.35"/>
    <row r="709" s="166" customFormat="1" x14ac:dyDescent="0.35"/>
    <row r="710" s="166" customFormat="1" x14ac:dyDescent="0.35"/>
    <row r="711" s="166" customFormat="1" x14ac:dyDescent="0.35"/>
    <row r="712" s="166" customFormat="1" x14ac:dyDescent="0.35"/>
    <row r="713" s="166" customFormat="1" x14ac:dyDescent="0.35"/>
    <row r="714" s="166" customFormat="1" x14ac:dyDescent="0.35"/>
    <row r="715" s="166" customFormat="1" x14ac:dyDescent="0.35"/>
    <row r="716" s="166" customFormat="1" x14ac:dyDescent="0.35"/>
    <row r="717" s="166" customFormat="1" x14ac:dyDescent="0.35"/>
    <row r="718" s="166" customFormat="1" x14ac:dyDescent="0.35"/>
    <row r="719" s="166" customFormat="1" x14ac:dyDescent="0.35"/>
    <row r="720" s="166" customFormat="1" x14ac:dyDescent="0.35"/>
    <row r="721" s="166" customFormat="1" x14ac:dyDescent="0.35"/>
    <row r="722" s="166" customFormat="1" x14ac:dyDescent="0.35"/>
    <row r="723" s="166" customFormat="1" x14ac:dyDescent="0.35"/>
    <row r="724" s="166" customFormat="1" x14ac:dyDescent="0.35"/>
    <row r="725" s="166" customFormat="1" x14ac:dyDescent="0.35"/>
    <row r="726" s="166" customFormat="1" x14ac:dyDescent="0.35"/>
    <row r="727" s="166" customFormat="1" x14ac:dyDescent="0.35"/>
    <row r="728" s="166" customFormat="1" x14ac:dyDescent="0.35"/>
    <row r="729" s="166" customFormat="1" x14ac:dyDescent="0.35"/>
    <row r="730" s="166" customFormat="1" x14ac:dyDescent="0.35"/>
    <row r="731" s="166" customFormat="1" x14ac:dyDescent="0.35"/>
    <row r="732" s="166" customFormat="1" x14ac:dyDescent="0.35"/>
    <row r="733" s="166" customFormat="1" x14ac:dyDescent="0.35"/>
    <row r="734" s="166" customFormat="1" x14ac:dyDescent="0.35"/>
    <row r="735" s="166" customFormat="1" x14ac:dyDescent="0.35"/>
    <row r="736" s="166" customFormat="1" x14ac:dyDescent="0.35"/>
    <row r="737" s="166" customFormat="1" x14ac:dyDescent="0.35"/>
    <row r="738" s="166" customFormat="1" x14ac:dyDescent="0.35"/>
    <row r="739" s="166" customFormat="1" x14ac:dyDescent="0.35"/>
    <row r="740" s="166" customFormat="1" x14ac:dyDescent="0.35"/>
    <row r="741" s="166" customFormat="1" x14ac:dyDescent="0.35"/>
    <row r="742" s="166" customFormat="1" x14ac:dyDescent="0.35"/>
    <row r="743" s="166" customFormat="1" x14ac:dyDescent="0.35"/>
    <row r="744" s="166" customFormat="1" x14ac:dyDescent="0.35"/>
    <row r="745" s="166" customFormat="1" x14ac:dyDescent="0.35"/>
    <row r="746" s="166" customFormat="1" x14ac:dyDescent="0.35"/>
    <row r="747" s="166" customFormat="1" x14ac:dyDescent="0.35"/>
    <row r="748" s="166" customFormat="1" x14ac:dyDescent="0.35"/>
    <row r="749" s="166" customFormat="1" x14ac:dyDescent="0.35"/>
    <row r="750" s="166" customFormat="1" x14ac:dyDescent="0.35"/>
    <row r="751" s="166" customFormat="1" x14ac:dyDescent="0.35"/>
    <row r="752" s="166" customFormat="1" x14ac:dyDescent="0.35"/>
    <row r="753" s="166" customFormat="1" x14ac:dyDescent="0.35"/>
    <row r="754" s="166" customFormat="1" x14ac:dyDescent="0.35"/>
    <row r="755" s="166" customFormat="1" x14ac:dyDescent="0.35"/>
    <row r="756" s="166" customFormat="1" x14ac:dyDescent="0.35"/>
    <row r="757" s="166" customFormat="1" x14ac:dyDescent="0.35"/>
    <row r="758" s="166" customFormat="1" x14ac:dyDescent="0.35"/>
    <row r="759" s="166" customFormat="1" x14ac:dyDescent="0.35"/>
    <row r="760" s="166" customFormat="1" x14ac:dyDescent="0.35"/>
    <row r="761" s="166" customFormat="1" x14ac:dyDescent="0.35"/>
    <row r="762" s="166" customFormat="1" x14ac:dyDescent="0.35"/>
    <row r="763" s="166" customFormat="1" x14ac:dyDescent="0.35"/>
    <row r="764" s="166" customFormat="1" x14ac:dyDescent="0.35"/>
    <row r="765" s="166" customFormat="1" x14ac:dyDescent="0.35"/>
    <row r="766" s="166" customFormat="1" x14ac:dyDescent="0.35"/>
    <row r="767" s="166" customFormat="1" x14ac:dyDescent="0.35"/>
    <row r="768" s="166" customFormat="1" x14ac:dyDescent="0.35"/>
    <row r="769" s="166" customFormat="1" x14ac:dyDescent="0.35"/>
    <row r="770" s="166" customFormat="1" x14ac:dyDescent="0.35"/>
    <row r="771" s="166" customFormat="1" x14ac:dyDescent="0.35"/>
    <row r="772" s="166" customFormat="1" x14ac:dyDescent="0.35"/>
    <row r="773" s="166" customFormat="1" x14ac:dyDescent="0.35"/>
    <row r="774" s="166" customFormat="1" x14ac:dyDescent="0.35"/>
    <row r="775" s="166" customFormat="1" x14ac:dyDescent="0.35"/>
    <row r="776" s="166" customFormat="1" x14ac:dyDescent="0.35"/>
    <row r="777" s="166" customFormat="1" x14ac:dyDescent="0.35"/>
    <row r="778" s="166" customFormat="1" x14ac:dyDescent="0.35"/>
    <row r="779" s="166" customFormat="1" x14ac:dyDescent="0.35"/>
    <row r="780" s="166" customFormat="1" x14ac:dyDescent="0.35"/>
    <row r="781" s="166" customFormat="1" x14ac:dyDescent="0.35"/>
    <row r="782" s="166" customFormat="1" x14ac:dyDescent="0.35"/>
    <row r="783" s="166" customFormat="1" x14ac:dyDescent="0.35"/>
    <row r="784" s="166" customFormat="1" x14ac:dyDescent="0.35"/>
    <row r="785" s="166" customFormat="1" x14ac:dyDescent="0.35"/>
    <row r="786" s="166" customFormat="1" x14ac:dyDescent="0.35"/>
    <row r="787" s="166" customFormat="1" x14ac:dyDescent="0.35"/>
    <row r="788" s="166" customFormat="1" x14ac:dyDescent="0.35"/>
    <row r="789" s="166" customFormat="1" x14ac:dyDescent="0.35"/>
    <row r="790" s="166" customFormat="1" x14ac:dyDescent="0.35"/>
    <row r="791" s="166" customFormat="1" x14ac:dyDescent="0.35"/>
    <row r="792" s="166" customFormat="1" x14ac:dyDescent="0.35"/>
    <row r="793" s="166" customFormat="1" x14ac:dyDescent="0.35"/>
    <row r="794" s="166" customFormat="1" x14ac:dyDescent="0.35"/>
    <row r="795" s="166" customFormat="1" x14ac:dyDescent="0.35"/>
    <row r="796" s="166" customFormat="1" x14ac:dyDescent="0.35"/>
    <row r="797" s="166" customFormat="1" x14ac:dyDescent="0.35"/>
    <row r="798" s="166" customFormat="1" x14ac:dyDescent="0.35"/>
    <row r="799" s="166" customFormat="1" x14ac:dyDescent="0.35"/>
    <row r="800" s="166" customFormat="1" x14ac:dyDescent="0.35"/>
    <row r="801" s="166" customFormat="1" x14ac:dyDescent="0.35"/>
    <row r="802" s="166" customFormat="1" x14ac:dyDescent="0.35"/>
    <row r="803" s="166" customFormat="1" x14ac:dyDescent="0.35"/>
    <row r="804" s="166" customFormat="1" x14ac:dyDescent="0.35"/>
    <row r="805" s="166" customFormat="1" x14ac:dyDescent="0.35"/>
    <row r="806" s="166" customFormat="1" x14ac:dyDescent="0.35"/>
    <row r="807" s="166" customFormat="1" x14ac:dyDescent="0.35"/>
    <row r="808" s="166" customFormat="1" x14ac:dyDescent="0.35"/>
    <row r="809" s="166" customFormat="1" x14ac:dyDescent="0.35"/>
    <row r="810" s="166" customFormat="1" x14ac:dyDescent="0.35"/>
    <row r="811" s="166" customFormat="1" x14ac:dyDescent="0.35"/>
    <row r="812" s="166" customFormat="1" x14ac:dyDescent="0.35"/>
    <row r="813" s="166" customFormat="1" x14ac:dyDescent="0.35"/>
    <row r="814" s="166" customFormat="1" x14ac:dyDescent="0.35"/>
    <row r="815" s="166" customFormat="1" x14ac:dyDescent="0.35"/>
    <row r="816" s="166" customFormat="1" x14ac:dyDescent="0.35"/>
    <row r="817" s="166" customFormat="1" x14ac:dyDescent="0.35"/>
    <row r="818" s="166" customFormat="1" x14ac:dyDescent="0.35"/>
    <row r="819" s="166" customFormat="1" x14ac:dyDescent="0.35"/>
    <row r="820" s="166" customFormat="1" x14ac:dyDescent="0.35"/>
    <row r="821" s="166" customFormat="1" x14ac:dyDescent="0.35"/>
    <row r="822" s="166" customFormat="1" x14ac:dyDescent="0.35"/>
    <row r="823" s="166" customFormat="1" x14ac:dyDescent="0.35"/>
    <row r="824" s="166" customFormat="1" x14ac:dyDescent="0.35"/>
    <row r="825" s="166" customFormat="1" x14ac:dyDescent="0.35"/>
    <row r="826" s="166" customFormat="1" x14ac:dyDescent="0.35"/>
    <row r="827" s="166" customFormat="1" x14ac:dyDescent="0.35"/>
    <row r="828" s="166" customFormat="1" x14ac:dyDescent="0.35"/>
    <row r="829" s="166" customFormat="1" x14ac:dyDescent="0.35"/>
    <row r="830" s="166" customFormat="1" x14ac:dyDescent="0.35"/>
    <row r="831" s="166" customFormat="1" x14ac:dyDescent="0.35"/>
    <row r="832" s="166" customFormat="1" x14ac:dyDescent="0.35"/>
    <row r="833" s="166" customFormat="1" x14ac:dyDescent="0.35"/>
    <row r="834" s="166" customFormat="1" x14ac:dyDescent="0.35"/>
    <row r="835" s="166" customFormat="1" x14ac:dyDescent="0.35"/>
    <row r="836" s="166" customFormat="1" x14ac:dyDescent="0.35"/>
    <row r="837" s="166" customFormat="1" x14ac:dyDescent="0.35"/>
    <row r="838" s="166" customFormat="1" x14ac:dyDescent="0.35"/>
    <row r="839" s="166" customFormat="1" x14ac:dyDescent="0.35"/>
    <row r="840" s="166" customFormat="1" x14ac:dyDescent="0.35"/>
    <row r="841" s="166" customFormat="1" x14ac:dyDescent="0.35"/>
    <row r="842" s="166" customFormat="1" x14ac:dyDescent="0.35"/>
    <row r="843" s="166" customFormat="1" x14ac:dyDescent="0.35"/>
    <row r="844" s="166" customFormat="1" x14ac:dyDescent="0.35"/>
    <row r="845" s="166" customFormat="1" x14ac:dyDescent="0.35"/>
    <row r="846" s="166" customFormat="1" x14ac:dyDescent="0.35"/>
    <row r="847" s="166" customFormat="1" x14ac:dyDescent="0.35"/>
    <row r="848" s="166" customFormat="1" x14ac:dyDescent="0.35"/>
    <row r="849" s="166" customFormat="1" x14ac:dyDescent="0.35"/>
    <row r="850" s="166" customFormat="1" x14ac:dyDescent="0.35"/>
    <row r="851" s="166" customFormat="1" x14ac:dyDescent="0.35"/>
    <row r="852" s="166" customFormat="1" x14ac:dyDescent="0.35"/>
    <row r="853" s="166" customFormat="1" x14ac:dyDescent="0.35"/>
    <row r="854" s="166" customFormat="1" x14ac:dyDescent="0.35"/>
    <row r="855" s="166" customFormat="1" x14ac:dyDescent="0.35"/>
    <row r="856" s="166" customFormat="1" x14ac:dyDescent="0.35"/>
    <row r="857" s="166" customFormat="1" x14ac:dyDescent="0.35"/>
    <row r="858" s="166" customFormat="1" x14ac:dyDescent="0.35"/>
    <row r="859" s="166" customFormat="1" x14ac:dyDescent="0.35"/>
    <row r="860" s="166" customFormat="1" x14ac:dyDescent="0.35"/>
    <row r="861" s="166" customFormat="1" x14ac:dyDescent="0.35"/>
    <row r="862" s="166" customFormat="1" x14ac:dyDescent="0.35"/>
    <row r="863" s="166" customFormat="1" x14ac:dyDescent="0.35"/>
    <row r="864" s="166" customFormat="1" x14ac:dyDescent="0.35"/>
    <row r="865" s="166" customFormat="1" x14ac:dyDescent="0.35"/>
    <row r="866" s="166" customFormat="1" x14ac:dyDescent="0.35"/>
    <row r="867" s="166" customFormat="1" x14ac:dyDescent="0.35"/>
    <row r="868" s="166" customFormat="1" x14ac:dyDescent="0.35"/>
    <row r="869" s="166" customFormat="1" x14ac:dyDescent="0.35"/>
    <row r="870" s="166" customFormat="1" x14ac:dyDescent="0.35"/>
    <row r="871" s="166" customFormat="1" x14ac:dyDescent="0.35"/>
    <row r="872" s="166" customFormat="1" x14ac:dyDescent="0.35"/>
    <row r="873" s="166" customFormat="1" x14ac:dyDescent="0.35"/>
    <row r="874" s="166" customFormat="1" x14ac:dyDescent="0.35"/>
    <row r="875" s="166" customFormat="1" x14ac:dyDescent="0.35"/>
    <row r="876" s="166" customFormat="1" x14ac:dyDescent="0.35"/>
    <row r="877" s="166" customFormat="1" x14ac:dyDescent="0.35"/>
    <row r="878" s="166" customFormat="1" x14ac:dyDescent="0.35"/>
    <row r="879" s="166" customFormat="1" x14ac:dyDescent="0.35"/>
    <row r="880" s="166" customFormat="1" x14ac:dyDescent="0.35"/>
    <row r="881" s="166" customFormat="1" x14ac:dyDescent="0.35"/>
    <row r="882" s="166" customFormat="1" x14ac:dyDescent="0.35"/>
    <row r="883" s="166" customFormat="1" x14ac:dyDescent="0.35"/>
    <row r="884" s="166" customFormat="1" x14ac:dyDescent="0.35"/>
    <row r="885" s="166" customFormat="1" x14ac:dyDescent="0.35"/>
    <row r="886" s="166" customFormat="1" x14ac:dyDescent="0.35"/>
    <row r="887" s="166" customFormat="1" x14ac:dyDescent="0.35"/>
    <row r="888" s="166" customFormat="1" x14ac:dyDescent="0.35"/>
    <row r="889" s="166" customFormat="1" x14ac:dyDescent="0.35"/>
    <row r="890" s="166" customFormat="1" x14ac:dyDescent="0.35"/>
    <row r="891" s="166" customFormat="1" x14ac:dyDescent="0.35"/>
    <row r="892" s="166" customFormat="1" x14ac:dyDescent="0.35"/>
    <row r="893" s="166" customFormat="1" x14ac:dyDescent="0.35"/>
    <row r="894" s="166" customFormat="1" x14ac:dyDescent="0.35"/>
    <row r="895" s="166" customFormat="1" x14ac:dyDescent="0.35"/>
    <row r="896" s="166" customFormat="1" x14ac:dyDescent="0.35"/>
    <row r="897" s="166" customFormat="1" x14ac:dyDescent="0.35"/>
    <row r="898" s="166" customFormat="1" x14ac:dyDescent="0.35"/>
    <row r="899" s="166" customFormat="1" x14ac:dyDescent="0.35"/>
    <row r="900" s="166" customFormat="1" x14ac:dyDescent="0.35"/>
    <row r="901" s="166" customFormat="1" x14ac:dyDescent="0.35"/>
    <row r="902" s="166" customFormat="1" x14ac:dyDescent="0.35"/>
    <row r="903" s="166" customFormat="1" x14ac:dyDescent="0.35"/>
    <row r="904" s="166" customFormat="1" x14ac:dyDescent="0.35"/>
    <row r="905" s="166" customFormat="1" x14ac:dyDescent="0.35"/>
    <row r="906" s="166" customFormat="1" x14ac:dyDescent="0.35"/>
    <row r="907" s="166" customFormat="1" x14ac:dyDescent="0.35"/>
    <row r="908" s="166" customFormat="1" x14ac:dyDescent="0.35"/>
    <row r="909" s="166" customFormat="1" x14ac:dyDescent="0.35"/>
    <row r="910" s="166" customFormat="1" x14ac:dyDescent="0.35"/>
    <row r="911" s="166" customFormat="1" x14ac:dyDescent="0.35"/>
    <row r="912" s="166" customFormat="1" x14ac:dyDescent="0.35"/>
    <row r="913" s="166" customFormat="1" x14ac:dyDescent="0.35"/>
    <row r="914" s="166" customFormat="1" x14ac:dyDescent="0.35"/>
    <row r="915" s="166" customFormat="1" x14ac:dyDescent="0.35"/>
    <row r="916" s="166" customFormat="1" x14ac:dyDescent="0.35"/>
    <row r="917" s="166" customFormat="1" x14ac:dyDescent="0.35"/>
    <row r="918" s="166" customFormat="1" x14ac:dyDescent="0.35"/>
    <row r="919" s="166" customFormat="1" x14ac:dyDescent="0.35"/>
    <row r="920" s="166" customFormat="1" x14ac:dyDescent="0.35"/>
    <row r="921" s="166" customFormat="1" x14ac:dyDescent="0.35"/>
    <row r="922" s="166" customFormat="1" x14ac:dyDescent="0.35"/>
    <row r="923" s="166" customFormat="1" x14ac:dyDescent="0.35"/>
    <row r="924" s="166" customFormat="1" x14ac:dyDescent="0.35"/>
    <row r="925" s="166" customFormat="1" x14ac:dyDescent="0.35"/>
    <row r="926" s="166" customFormat="1" x14ac:dyDescent="0.35"/>
    <row r="927" s="166" customFormat="1" x14ac:dyDescent="0.35"/>
    <row r="928" s="166" customFormat="1" x14ac:dyDescent="0.35"/>
    <row r="929" s="166" customFormat="1" x14ac:dyDescent="0.35"/>
    <row r="930" s="166" customFormat="1" x14ac:dyDescent="0.35"/>
    <row r="931" s="166" customFormat="1" x14ac:dyDescent="0.35"/>
    <row r="932" s="166" customFormat="1" x14ac:dyDescent="0.35"/>
    <row r="933" s="166" customFormat="1" x14ac:dyDescent="0.35"/>
    <row r="934" s="166" customFormat="1" x14ac:dyDescent="0.35"/>
    <row r="935" s="166" customFormat="1" x14ac:dyDescent="0.35"/>
    <row r="936" s="166" customFormat="1" x14ac:dyDescent="0.35"/>
    <row r="937" s="166" customFormat="1" x14ac:dyDescent="0.35"/>
    <row r="938" s="166" customFormat="1" x14ac:dyDescent="0.35"/>
    <row r="939" s="166" customFormat="1" x14ac:dyDescent="0.35"/>
    <row r="940" s="166" customFormat="1" x14ac:dyDescent="0.35"/>
    <row r="941" s="166" customFormat="1" x14ac:dyDescent="0.35"/>
    <row r="942" s="166" customFormat="1" x14ac:dyDescent="0.35"/>
    <row r="943" s="166" customFormat="1" x14ac:dyDescent="0.35"/>
    <row r="944" s="166" customFormat="1" x14ac:dyDescent="0.35"/>
    <row r="945" s="166" customFormat="1" x14ac:dyDescent="0.35"/>
    <row r="946" s="166" customFormat="1" x14ac:dyDescent="0.35"/>
    <row r="947" s="166" customFormat="1" x14ac:dyDescent="0.35"/>
    <row r="948" s="166" customFormat="1" x14ac:dyDescent="0.35"/>
    <row r="949" s="166" customFormat="1" x14ac:dyDescent="0.35"/>
    <row r="950" s="166" customFormat="1" x14ac:dyDescent="0.35"/>
    <row r="951" s="166" customFormat="1" x14ac:dyDescent="0.35"/>
    <row r="952" s="166" customFormat="1" x14ac:dyDescent="0.35"/>
    <row r="953" s="166" customFormat="1" x14ac:dyDescent="0.35"/>
    <row r="954" s="166" customFormat="1" x14ac:dyDescent="0.35"/>
    <row r="955" s="166" customFormat="1" x14ac:dyDescent="0.35"/>
    <row r="956" s="166" customFormat="1" x14ac:dyDescent="0.35"/>
    <row r="957" s="166" customFormat="1" x14ac:dyDescent="0.35"/>
    <row r="958" s="166" customFormat="1" x14ac:dyDescent="0.35"/>
    <row r="959" s="166" customFormat="1" x14ac:dyDescent="0.35"/>
    <row r="960" s="166" customFormat="1" x14ac:dyDescent="0.35"/>
    <row r="961" s="166" customFormat="1" x14ac:dyDescent="0.35"/>
    <row r="962" s="166" customFormat="1" x14ac:dyDescent="0.35"/>
    <row r="963" s="166" customFormat="1" x14ac:dyDescent="0.35"/>
    <row r="964" s="166" customFormat="1" x14ac:dyDescent="0.35"/>
    <row r="965" s="166" customFormat="1" x14ac:dyDescent="0.35"/>
    <row r="966" s="166" customFormat="1" x14ac:dyDescent="0.35"/>
    <row r="967" s="166" customFormat="1" x14ac:dyDescent="0.35"/>
    <row r="968" s="166" customFormat="1" x14ac:dyDescent="0.35"/>
    <row r="969" s="166" customFormat="1" x14ac:dyDescent="0.35"/>
    <row r="970" s="166" customFormat="1" x14ac:dyDescent="0.35"/>
    <row r="971" s="166" customFormat="1" x14ac:dyDescent="0.35"/>
    <row r="972" s="166" customFormat="1" x14ac:dyDescent="0.35"/>
    <row r="973" s="166" customFormat="1" x14ac:dyDescent="0.35"/>
    <row r="974" s="166" customFormat="1" x14ac:dyDescent="0.35"/>
    <row r="975" s="166" customFormat="1" x14ac:dyDescent="0.35"/>
    <row r="976" s="166" customFormat="1" x14ac:dyDescent="0.35"/>
    <row r="977" s="166" customFormat="1" x14ac:dyDescent="0.35"/>
    <row r="978" s="166" customFormat="1" x14ac:dyDescent="0.35"/>
    <row r="979" s="166" customFormat="1" x14ac:dyDescent="0.35"/>
    <row r="980" s="166" customFormat="1" x14ac:dyDescent="0.35"/>
    <row r="981" s="166" customFormat="1" x14ac:dyDescent="0.35"/>
    <row r="982" s="166" customFormat="1" x14ac:dyDescent="0.35"/>
    <row r="983" s="166" customFormat="1" x14ac:dyDescent="0.35"/>
    <row r="984" s="166" customFormat="1" x14ac:dyDescent="0.35"/>
    <row r="985" s="166" customFormat="1" x14ac:dyDescent="0.35"/>
    <row r="986" s="166" customFormat="1" x14ac:dyDescent="0.35"/>
    <row r="987" s="166" customFormat="1" x14ac:dyDescent="0.35"/>
    <row r="988" s="166" customFormat="1" x14ac:dyDescent="0.35"/>
    <row r="989" s="166" customFormat="1" x14ac:dyDescent="0.35"/>
    <row r="990" s="166" customFormat="1" x14ac:dyDescent="0.35"/>
    <row r="991" s="166" customFormat="1" x14ac:dyDescent="0.35"/>
    <row r="992" s="166" customFormat="1" x14ac:dyDescent="0.35"/>
    <row r="993" s="166" customFormat="1" x14ac:dyDescent="0.35"/>
    <row r="994" s="166" customFormat="1" x14ac:dyDescent="0.35"/>
    <row r="995" s="166" customFormat="1" x14ac:dyDescent="0.35"/>
    <row r="996" s="166" customFormat="1" x14ac:dyDescent="0.35"/>
    <row r="997" s="166" customFormat="1" x14ac:dyDescent="0.35"/>
    <row r="998" s="166" customFormat="1" x14ac:dyDescent="0.35"/>
    <row r="999" s="166" customFormat="1" x14ac:dyDescent="0.35"/>
    <row r="1000" s="166" customFormat="1" x14ac:dyDescent="0.35"/>
    <row r="1001" s="166" customFormat="1" x14ac:dyDescent="0.35"/>
    <row r="1002" s="166" customFormat="1" x14ac:dyDescent="0.35"/>
    <row r="1003" s="166" customFormat="1" x14ac:dyDescent="0.35"/>
    <row r="1004" s="166" customFormat="1" x14ac:dyDescent="0.35"/>
    <row r="1005" s="166" customFormat="1" x14ac:dyDescent="0.35"/>
    <row r="1006" s="166" customFormat="1" x14ac:dyDescent="0.35"/>
    <row r="1007" s="166" customFormat="1" x14ac:dyDescent="0.35"/>
    <row r="1008" s="166" customFormat="1" x14ac:dyDescent="0.35"/>
    <row r="1009" s="166" customFormat="1" x14ac:dyDescent="0.35"/>
    <row r="1010" s="166" customFormat="1" x14ac:dyDescent="0.35"/>
    <row r="1011" s="166" customFormat="1" x14ac:dyDescent="0.35"/>
    <row r="1012" s="166" customFormat="1" x14ac:dyDescent="0.35"/>
    <row r="1013" s="166" customFormat="1" x14ac:dyDescent="0.35"/>
    <row r="1014" s="166" customFormat="1" x14ac:dyDescent="0.35"/>
    <row r="1015" s="166" customFormat="1" x14ac:dyDescent="0.35"/>
    <row r="1016" s="166" customFormat="1" x14ac:dyDescent="0.35"/>
    <row r="1017" s="166" customFormat="1" x14ac:dyDescent="0.35"/>
    <row r="1018" s="166" customFormat="1" x14ac:dyDescent="0.35"/>
    <row r="1019" s="166" customFormat="1" x14ac:dyDescent="0.35"/>
    <row r="1020" s="166" customFormat="1" x14ac:dyDescent="0.35"/>
    <row r="1021" s="166" customFormat="1" x14ac:dyDescent="0.35"/>
    <row r="1022" s="166" customFormat="1" x14ac:dyDescent="0.35"/>
    <row r="1023" s="166" customFormat="1" x14ac:dyDescent="0.35"/>
    <row r="1024" s="166" customFormat="1" x14ac:dyDescent="0.35"/>
    <row r="1025" s="166" customFormat="1" x14ac:dyDescent="0.35"/>
    <row r="1026" s="166" customFormat="1" x14ac:dyDescent="0.35"/>
    <row r="1027" s="166" customFormat="1" x14ac:dyDescent="0.35"/>
    <row r="1028" s="166" customFormat="1" x14ac:dyDescent="0.35"/>
    <row r="1029" s="166" customFormat="1" x14ac:dyDescent="0.35"/>
    <row r="1030" s="166" customFormat="1" x14ac:dyDescent="0.35"/>
    <row r="1031" s="166" customFormat="1" x14ac:dyDescent="0.35"/>
    <row r="1032" s="166" customFormat="1" x14ac:dyDescent="0.35"/>
    <row r="1033" s="166" customFormat="1" x14ac:dyDescent="0.35"/>
    <row r="1034" s="166" customFormat="1" x14ac:dyDescent="0.35"/>
    <row r="1035" s="166" customFormat="1" x14ac:dyDescent="0.35"/>
    <row r="1036" s="166" customFormat="1" x14ac:dyDescent="0.35"/>
    <row r="1037" s="166" customFormat="1" x14ac:dyDescent="0.35"/>
    <row r="1038" s="166" customFormat="1" x14ac:dyDescent="0.35"/>
    <row r="1039" s="166" customFormat="1" x14ac:dyDescent="0.35"/>
    <row r="1040" s="166" customFormat="1" x14ac:dyDescent="0.35"/>
    <row r="1041" s="166" customFormat="1" x14ac:dyDescent="0.35"/>
    <row r="1042" s="166" customFormat="1" x14ac:dyDescent="0.35"/>
    <row r="1043" s="166" customFormat="1" x14ac:dyDescent="0.35"/>
    <row r="1044" s="166" customFormat="1" x14ac:dyDescent="0.35"/>
    <row r="1045" s="166" customFormat="1" x14ac:dyDescent="0.35"/>
    <row r="1046" s="166" customFormat="1" x14ac:dyDescent="0.35"/>
    <row r="1047" s="166" customFormat="1" x14ac:dyDescent="0.35"/>
    <row r="1048" s="166" customFormat="1" x14ac:dyDescent="0.35"/>
    <row r="1049" s="166" customFormat="1" x14ac:dyDescent="0.35"/>
    <row r="1050" s="166" customFormat="1" x14ac:dyDescent="0.35"/>
    <row r="1051" s="166" customFormat="1" x14ac:dyDescent="0.35"/>
    <row r="1052" s="166" customFormat="1" x14ac:dyDescent="0.35"/>
    <row r="1053" s="166" customFormat="1" x14ac:dyDescent="0.35"/>
    <row r="1054" s="166" customFormat="1" x14ac:dyDescent="0.35"/>
    <row r="1055" s="166" customFormat="1" x14ac:dyDescent="0.35"/>
    <row r="1056" s="166" customFormat="1" x14ac:dyDescent="0.35"/>
    <row r="1057" s="166" customFormat="1" x14ac:dyDescent="0.35"/>
    <row r="1058" s="166" customFormat="1" x14ac:dyDescent="0.35"/>
    <row r="1059" s="166" customFormat="1" x14ac:dyDescent="0.35"/>
    <row r="1060" s="166" customFormat="1" x14ac:dyDescent="0.35"/>
    <row r="1061" s="166" customFormat="1" x14ac:dyDescent="0.35"/>
    <row r="1062" s="166" customFormat="1" x14ac:dyDescent="0.35"/>
    <row r="1063" s="166" customFormat="1" x14ac:dyDescent="0.35"/>
    <row r="1064" s="166" customFormat="1" x14ac:dyDescent="0.35"/>
    <row r="1065" s="166" customFormat="1" x14ac:dyDescent="0.35"/>
    <row r="1066" s="166" customFormat="1" x14ac:dyDescent="0.35"/>
    <row r="1067" s="166" customFormat="1" x14ac:dyDescent="0.35"/>
    <row r="1068" s="166" customFormat="1" x14ac:dyDescent="0.35"/>
    <row r="1069" s="166" customFormat="1" x14ac:dyDescent="0.35"/>
    <row r="1070" s="166" customFormat="1" x14ac:dyDescent="0.35"/>
    <row r="1071" s="166" customFormat="1" x14ac:dyDescent="0.35"/>
    <row r="1072" s="166" customFormat="1" x14ac:dyDescent="0.35"/>
    <row r="1073" s="166" customFormat="1" x14ac:dyDescent="0.35"/>
    <row r="1074" s="166" customFormat="1" x14ac:dyDescent="0.35"/>
    <row r="1075" s="166" customFormat="1" x14ac:dyDescent="0.35"/>
    <row r="1076" s="166" customFormat="1" x14ac:dyDescent="0.35"/>
    <row r="1077" s="166" customFormat="1" x14ac:dyDescent="0.35"/>
    <row r="1078" s="166" customFormat="1" x14ac:dyDescent="0.35"/>
    <row r="1079" s="166" customFormat="1" x14ac:dyDescent="0.35"/>
    <row r="1080" s="166" customFormat="1" x14ac:dyDescent="0.35"/>
    <row r="1081" s="166" customFormat="1" x14ac:dyDescent="0.35"/>
    <row r="1082" s="166" customFormat="1" x14ac:dyDescent="0.35"/>
    <row r="1083" s="166" customFormat="1" x14ac:dyDescent="0.35"/>
    <row r="1084" s="166" customFormat="1" x14ac:dyDescent="0.35"/>
    <row r="1085" s="166" customFormat="1" x14ac:dyDescent="0.35"/>
    <row r="1086" s="166" customFormat="1" x14ac:dyDescent="0.35"/>
    <row r="1087" s="166" customFormat="1" x14ac:dyDescent="0.35"/>
    <row r="1088" s="166" customFormat="1" x14ac:dyDescent="0.35"/>
    <row r="1089" s="166" customFormat="1" x14ac:dyDescent="0.35"/>
    <row r="1090" s="166" customFormat="1" x14ac:dyDescent="0.35"/>
    <row r="1091" s="166" customFormat="1" x14ac:dyDescent="0.35"/>
    <row r="1092" s="166" customFormat="1" x14ac:dyDescent="0.35"/>
    <row r="1093" s="166" customFormat="1" x14ac:dyDescent="0.35"/>
    <row r="1094" s="166" customFormat="1" x14ac:dyDescent="0.35"/>
    <row r="1095" s="166" customFormat="1" x14ac:dyDescent="0.35"/>
    <row r="1096" s="166" customFormat="1" x14ac:dyDescent="0.35"/>
    <row r="1097" s="166" customFormat="1" x14ac:dyDescent="0.35"/>
    <row r="1098" s="166" customFormat="1" x14ac:dyDescent="0.35"/>
    <row r="1099" s="166" customFormat="1" x14ac:dyDescent="0.35"/>
    <row r="1100" s="166" customFormat="1" x14ac:dyDescent="0.35"/>
    <row r="1101" s="166" customFormat="1" x14ac:dyDescent="0.35"/>
    <row r="1102" s="166" customFormat="1" x14ac:dyDescent="0.35"/>
    <row r="1103" s="166" customFormat="1" x14ac:dyDescent="0.35"/>
    <row r="1104" s="166" customFormat="1" x14ac:dyDescent="0.35"/>
    <row r="1105" s="166" customFormat="1" x14ac:dyDescent="0.35"/>
    <row r="1106" s="166" customFormat="1" x14ac:dyDescent="0.35"/>
    <row r="1107" s="166" customFormat="1" x14ac:dyDescent="0.35"/>
    <row r="1108" s="166" customFormat="1" x14ac:dyDescent="0.35"/>
    <row r="1109" s="166" customFormat="1" x14ac:dyDescent="0.35"/>
    <row r="1110" s="166" customFormat="1" x14ac:dyDescent="0.35"/>
    <row r="1111" s="166" customFormat="1" x14ac:dyDescent="0.35"/>
    <row r="1112" s="166" customFormat="1" x14ac:dyDescent="0.35"/>
    <row r="1113" s="166" customFormat="1" x14ac:dyDescent="0.35"/>
    <row r="1114" s="166" customFormat="1" x14ac:dyDescent="0.35"/>
    <row r="1115" s="166" customFormat="1" x14ac:dyDescent="0.35"/>
    <row r="1116" s="166" customFormat="1" x14ac:dyDescent="0.35"/>
    <row r="1117" s="166" customFormat="1" x14ac:dyDescent="0.35"/>
    <row r="1118" s="166" customFormat="1" x14ac:dyDescent="0.35"/>
    <row r="1119" s="166" customFormat="1" x14ac:dyDescent="0.35"/>
    <row r="1120" s="166" customFormat="1" x14ac:dyDescent="0.35"/>
    <row r="1121" s="166" customFormat="1" x14ac:dyDescent="0.35"/>
    <row r="1122" s="166" customFormat="1" x14ac:dyDescent="0.35"/>
    <row r="1123" s="166" customFormat="1" x14ac:dyDescent="0.35"/>
    <row r="1124" s="166" customFormat="1" x14ac:dyDescent="0.35"/>
    <row r="1125" s="166" customFormat="1" x14ac:dyDescent="0.35"/>
    <row r="1126" s="166" customFormat="1" x14ac:dyDescent="0.35"/>
    <row r="1127" s="166" customFormat="1" x14ac:dyDescent="0.35"/>
    <row r="1128" s="166" customFormat="1" x14ac:dyDescent="0.35"/>
    <row r="1129" s="166" customFormat="1" x14ac:dyDescent="0.35"/>
    <row r="1130" s="166" customFormat="1" x14ac:dyDescent="0.35"/>
    <row r="1131" s="166" customFormat="1" x14ac:dyDescent="0.35"/>
    <row r="1132" s="166" customFormat="1" x14ac:dyDescent="0.35"/>
    <row r="1133" s="166" customFormat="1" x14ac:dyDescent="0.35"/>
    <row r="1134" s="166" customFormat="1" x14ac:dyDescent="0.35"/>
    <row r="1135" s="166" customFormat="1" x14ac:dyDescent="0.35"/>
    <row r="1136" s="166" customFormat="1" x14ac:dyDescent="0.35"/>
    <row r="1137" s="166" customFormat="1" x14ac:dyDescent="0.35"/>
    <row r="1138" s="166" customFormat="1" x14ac:dyDescent="0.35"/>
    <row r="1139" s="166" customFormat="1" x14ac:dyDescent="0.35"/>
    <row r="1140" s="166" customFormat="1" x14ac:dyDescent="0.35"/>
    <row r="1141" s="166" customFormat="1" x14ac:dyDescent="0.35"/>
    <row r="1142" s="166" customFormat="1" x14ac:dyDescent="0.35"/>
    <row r="1143" s="166" customFormat="1" x14ac:dyDescent="0.35"/>
    <row r="1144" s="166" customFormat="1" x14ac:dyDescent="0.35"/>
    <row r="1145" s="166" customFormat="1" x14ac:dyDescent="0.35"/>
    <row r="1146" s="166" customFormat="1" x14ac:dyDescent="0.35"/>
    <row r="1147" s="166" customFormat="1" x14ac:dyDescent="0.35"/>
    <row r="1148" s="166" customFormat="1" x14ac:dyDescent="0.35"/>
    <row r="1149" s="166" customFormat="1" x14ac:dyDescent="0.35"/>
    <row r="1150" s="166" customFormat="1" x14ac:dyDescent="0.35"/>
    <row r="1151" s="166" customFormat="1" x14ac:dyDescent="0.35"/>
    <row r="1152" s="166" customFormat="1" x14ac:dyDescent="0.35"/>
    <row r="1153" s="166" customFormat="1" x14ac:dyDescent="0.35"/>
    <row r="1154" s="166" customFormat="1" x14ac:dyDescent="0.35"/>
    <row r="1155" s="166" customFormat="1" x14ac:dyDescent="0.35"/>
    <row r="1156" s="166" customFormat="1" x14ac:dyDescent="0.35"/>
    <row r="1157" s="166" customFormat="1" x14ac:dyDescent="0.35"/>
    <row r="1158" s="166" customFormat="1" x14ac:dyDescent="0.35"/>
    <row r="1159" s="166" customFormat="1" x14ac:dyDescent="0.35"/>
    <row r="1160" s="166" customFormat="1" x14ac:dyDescent="0.35"/>
    <row r="1161" s="166" customFormat="1" x14ac:dyDescent="0.35"/>
    <row r="1162" s="166" customFormat="1" x14ac:dyDescent="0.35"/>
    <row r="1163" s="166" customFormat="1" x14ac:dyDescent="0.35"/>
    <row r="1164" s="166" customFormat="1" x14ac:dyDescent="0.35"/>
    <row r="1165" s="166" customFormat="1" x14ac:dyDescent="0.35"/>
    <row r="1166" s="166" customFormat="1" x14ac:dyDescent="0.35"/>
    <row r="1167" s="166" customFormat="1" x14ac:dyDescent="0.35"/>
    <row r="1168" s="166" customFormat="1" x14ac:dyDescent="0.35"/>
    <row r="1169" s="166" customFormat="1" x14ac:dyDescent="0.35"/>
    <row r="1170" s="166" customFormat="1" x14ac:dyDescent="0.35"/>
    <row r="1171" s="166" customFormat="1" x14ac:dyDescent="0.35"/>
    <row r="1172" s="166" customFormat="1" x14ac:dyDescent="0.35"/>
    <row r="1173" s="166" customFormat="1" x14ac:dyDescent="0.35"/>
    <row r="1174" s="166" customFormat="1" x14ac:dyDescent="0.35"/>
    <row r="1175" s="166" customFormat="1" x14ac:dyDescent="0.35"/>
    <row r="1176" s="166" customFormat="1" x14ac:dyDescent="0.35"/>
    <row r="1177" s="166" customFormat="1" x14ac:dyDescent="0.35"/>
    <row r="1178" s="166" customFormat="1" x14ac:dyDescent="0.35"/>
    <row r="1179" s="166" customFormat="1" x14ac:dyDescent="0.35"/>
    <row r="1180" s="166" customFormat="1" x14ac:dyDescent="0.35"/>
    <row r="1181" s="166" customFormat="1" x14ac:dyDescent="0.35"/>
    <row r="1182" s="166" customFormat="1" x14ac:dyDescent="0.35"/>
    <row r="1183" s="166" customFormat="1" x14ac:dyDescent="0.35"/>
    <row r="1184" s="166" customFormat="1" x14ac:dyDescent="0.35"/>
    <row r="1185" s="166" customFormat="1" x14ac:dyDescent="0.35"/>
    <row r="1186" s="166" customFormat="1" x14ac:dyDescent="0.35"/>
    <row r="1187" s="166" customFormat="1" x14ac:dyDescent="0.35"/>
    <row r="1188" s="166" customFormat="1" x14ac:dyDescent="0.35"/>
    <row r="1189" s="166" customFormat="1" x14ac:dyDescent="0.35"/>
    <row r="1190" s="166" customFormat="1" x14ac:dyDescent="0.35"/>
    <row r="1191" s="166" customFormat="1" x14ac:dyDescent="0.35"/>
    <row r="1192" s="166" customFormat="1" x14ac:dyDescent="0.35"/>
    <row r="1193" s="166" customFormat="1" x14ac:dyDescent="0.35"/>
    <row r="1194" s="166" customFormat="1" x14ac:dyDescent="0.35"/>
    <row r="1195" s="166" customFormat="1" x14ac:dyDescent="0.35"/>
    <row r="1196" s="166" customFormat="1" x14ac:dyDescent="0.35"/>
    <row r="1197" s="166" customFormat="1" x14ac:dyDescent="0.35"/>
    <row r="1198" s="166" customFormat="1" x14ac:dyDescent="0.35"/>
    <row r="1199" s="166" customFormat="1" x14ac:dyDescent="0.35"/>
    <row r="1200" s="166" customFormat="1" x14ac:dyDescent="0.35"/>
    <row r="1201" s="166" customFormat="1" x14ac:dyDescent="0.35"/>
    <row r="1202" s="166" customFormat="1" x14ac:dyDescent="0.35"/>
    <row r="1203" s="166" customFormat="1" x14ac:dyDescent="0.35"/>
    <row r="1204" s="166" customFormat="1" x14ac:dyDescent="0.35"/>
    <row r="1205" s="166" customFormat="1" x14ac:dyDescent="0.35"/>
    <row r="1206" s="166" customFormat="1" x14ac:dyDescent="0.35"/>
    <row r="1207" s="166" customFormat="1" x14ac:dyDescent="0.35"/>
    <row r="1208" s="166" customFormat="1" x14ac:dyDescent="0.35"/>
    <row r="1209" s="166" customFormat="1" x14ac:dyDescent="0.35"/>
    <row r="1210" s="166" customFormat="1" x14ac:dyDescent="0.35"/>
    <row r="1211" s="166" customFormat="1" x14ac:dyDescent="0.35"/>
    <row r="1212" s="166" customFormat="1" x14ac:dyDescent="0.35"/>
    <row r="1213" s="166" customFormat="1" x14ac:dyDescent="0.35"/>
    <row r="1214" s="166" customFormat="1" x14ac:dyDescent="0.35"/>
    <row r="1215" s="166" customFormat="1" x14ac:dyDescent="0.35"/>
    <row r="1216" s="166" customFormat="1" x14ac:dyDescent="0.35"/>
    <row r="1217" s="166" customFormat="1" x14ac:dyDescent="0.35"/>
    <row r="1218" s="166" customFormat="1" x14ac:dyDescent="0.35"/>
    <row r="1219" s="166" customFormat="1" x14ac:dyDescent="0.35"/>
    <row r="1220" s="166" customFormat="1" x14ac:dyDescent="0.35"/>
    <row r="1221" s="166" customFormat="1" x14ac:dyDescent="0.35"/>
    <row r="1222" s="166" customFormat="1" x14ac:dyDescent="0.35"/>
    <row r="1223" s="166" customFormat="1" x14ac:dyDescent="0.35"/>
    <row r="1224" s="166" customFormat="1" x14ac:dyDescent="0.35"/>
    <row r="1225" s="166" customFormat="1" x14ac:dyDescent="0.35"/>
    <row r="1226" s="166" customFormat="1" x14ac:dyDescent="0.35"/>
    <row r="1227" s="166" customFormat="1" x14ac:dyDescent="0.35"/>
    <row r="1228" s="166" customFormat="1" x14ac:dyDescent="0.35"/>
    <row r="1229" s="166" customFormat="1" x14ac:dyDescent="0.35"/>
    <row r="1230" s="166" customFormat="1" x14ac:dyDescent="0.35"/>
    <row r="1231" s="166" customFormat="1" x14ac:dyDescent="0.35"/>
    <row r="1232" s="166" customFormat="1" x14ac:dyDescent="0.35"/>
    <row r="1233" s="166" customFormat="1" x14ac:dyDescent="0.35"/>
    <row r="1234" s="166" customFormat="1" x14ac:dyDescent="0.35"/>
    <row r="1235" s="166" customFormat="1" x14ac:dyDescent="0.35"/>
    <row r="1236" s="166" customFormat="1" x14ac:dyDescent="0.35"/>
    <row r="1237" s="166" customFormat="1" x14ac:dyDescent="0.35"/>
    <row r="1238" s="166" customFormat="1" x14ac:dyDescent="0.35"/>
    <row r="1239" s="166" customFormat="1" x14ac:dyDescent="0.35"/>
    <row r="1240" s="166" customFormat="1" x14ac:dyDescent="0.35"/>
    <row r="1241" s="166" customFormat="1" x14ac:dyDescent="0.35"/>
    <row r="1242" s="166" customFormat="1" x14ac:dyDescent="0.35"/>
    <row r="1243" s="166" customFormat="1" x14ac:dyDescent="0.35"/>
    <row r="1244" s="166" customFormat="1" x14ac:dyDescent="0.35"/>
    <row r="1245" s="166" customFormat="1" x14ac:dyDescent="0.35"/>
    <row r="1246" s="166" customFormat="1" x14ac:dyDescent="0.35"/>
    <row r="1247" s="166" customFormat="1" x14ac:dyDescent="0.35"/>
    <row r="1248" s="166" customFormat="1" x14ac:dyDescent="0.35"/>
    <row r="1249" s="166" customFormat="1" x14ac:dyDescent="0.35"/>
    <row r="1250" s="166" customFormat="1" x14ac:dyDescent="0.35"/>
    <row r="1251" s="166" customFormat="1" x14ac:dyDescent="0.35"/>
    <row r="1252" s="166" customFormat="1" x14ac:dyDescent="0.35"/>
    <row r="1253" s="166" customFormat="1" x14ac:dyDescent="0.35"/>
    <row r="1254" s="166" customFormat="1" x14ac:dyDescent="0.35"/>
    <row r="1255" s="166" customFormat="1" x14ac:dyDescent="0.35"/>
    <row r="1256" s="166" customFormat="1" x14ac:dyDescent="0.35"/>
    <row r="1257" s="166" customFormat="1" x14ac:dyDescent="0.35"/>
    <row r="1258" s="166" customFormat="1" x14ac:dyDescent="0.35"/>
    <row r="1259" s="166" customFormat="1" x14ac:dyDescent="0.35"/>
    <row r="1260" s="166" customFormat="1" x14ac:dyDescent="0.35"/>
    <row r="1261" s="166" customFormat="1" x14ac:dyDescent="0.35"/>
    <row r="1262" s="166" customFormat="1" x14ac:dyDescent="0.35"/>
    <row r="1263" s="166" customFormat="1" x14ac:dyDescent="0.35"/>
    <row r="1264" s="166" customFormat="1" x14ac:dyDescent="0.35"/>
    <row r="1265" s="166" customFormat="1" x14ac:dyDescent="0.35"/>
    <row r="1266" s="166" customFormat="1" x14ac:dyDescent="0.35"/>
    <row r="1267" s="166" customFormat="1" x14ac:dyDescent="0.35"/>
    <row r="1268" s="166" customFormat="1" x14ac:dyDescent="0.35"/>
    <row r="1269" s="166" customFormat="1" x14ac:dyDescent="0.35"/>
    <row r="1270" s="166" customFormat="1" x14ac:dyDescent="0.35"/>
    <row r="1271" s="166" customFormat="1" x14ac:dyDescent="0.35"/>
    <row r="1272" s="166" customFormat="1" x14ac:dyDescent="0.35"/>
    <row r="1273" s="166" customFormat="1" x14ac:dyDescent="0.35"/>
    <row r="1274" s="166" customFormat="1" x14ac:dyDescent="0.35"/>
    <row r="1275" s="166" customFormat="1" x14ac:dyDescent="0.35"/>
    <row r="1276" s="166" customFormat="1" x14ac:dyDescent="0.35"/>
    <row r="1277" s="166" customFormat="1" x14ac:dyDescent="0.35"/>
    <row r="1278" s="166" customFormat="1" x14ac:dyDescent="0.35"/>
    <row r="1279" s="166" customFormat="1" x14ac:dyDescent="0.35"/>
    <row r="1280" s="166" customFormat="1" x14ac:dyDescent="0.35"/>
    <row r="1281" s="166" customFormat="1" x14ac:dyDescent="0.35"/>
    <row r="1282" s="166" customFormat="1" x14ac:dyDescent="0.35"/>
    <row r="1283" s="166" customFormat="1" x14ac:dyDescent="0.35"/>
    <row r="1284" s="166" customFormat="1" x14ac:dyDescent="0.35"/>
    <row r="1285" s="166" customFormat="1" x14ac:dyDescent="0.35"/>
    <row r="1286" s="166" customFormat="1" x14ac:dyDescent="0.35"/>
    <row r="1287" s="166" customFormat="1" x14ac:dyDescent="0.35"/>
    <row r="1288" s="166" customFormat="1" x14ac:dyDescent="0.35"/>
    <row r="1289" s="166" customFormat="1" x14ac:dyDescent="0.35"/>
    <row r="1290" s="166" customFormat="1" x14ac:dyDescent="0.35"/>
    <row r="1291" s="166" customFormat="1" x14ac:dyDescent="0.35"/>
    <row r="1292" s="166" customFormat="1" x14ac:dyDescent="0.35"/>
    <row r="1293" s="166" customFormat="1" x14ac:dyDescent="0.35"/>
    <row r="1294" s="166" customFormat="1" x14ac:dyDescent="0.35"/>
    <row r="1295" s="166" customFormat="1" x14ac:dyDescent="0.35"/>
    <row r="1296" s="166" customFormat="1" x14ac:dyDescent="0.35"/>
    <row r="1297" s="166" customFormat="1" x14ac:dyDescent="0.35"/>
    <row r="1298" s="166" customFormat="1" x14ac:dyDescent="0.35"/>
    <row r="1299" s="166" customFormat="1" x14ac:dyDescent="0.35"/>
    <row r="1300" s="166" customFormat="1" x14ac:dyDescent="0.35"/>
    <row r="1301" s="166" customFormat="1" x14ac:dyDescent="0.35"/>
    <row r="1302" s="166" customFormat="1" x14ac:dyDescent="0.35"/>
    <row r="1303" s="166" customFormat="1" x14ac:dyDescent="0.35"/>
    <row r="1304" s="166" customFormat="1" x14ac:dyDescent="0.35"/>
    <row r="1305" s="166" customFormat="1" x14ac:dyDescent="0.35"/>
    <row r="1306" s="166" customFormat="1" x14ac:dyDescent="0.35"/>
    <row r="1307" s="166" customFormat="1" x14ac:dyDescent="0.35"/>
    <row r="1308" s="166" customFormat="1" x14ac:dyDescent="0.35"/>
    <row r="1309" s="166" customFormat="1" x14ac:dyDescent="0.35"/>
    <row r="1310" s="166" customFormat="1" x14ac:dyDescent="0.35"/>
    <row r="1311" s="166" customFormat="1" x14ac:dyDescent="0.35"/>
    <row r="1312" s="166" customFormat="1" x14ac:dyDescent="0.35"/>
    <row r="1313" s="166" customFormat="1" x14ac:dyDescent="0.35"/>
    <row r="1314" s="166" customFormat="1" x14ac:dyDescent="0.35"/>
    <row r="1315" s="166" customFormat="1" x14ac:dyDescent="0.35"/>
    <row r="1316" s="166" customFormat="1" x14ac:dyDescent="0.35"/>
    <row r="1317" s="166" customFormat="1" x14ac:dyDescent="0.35"/>
    <row r="1318" s="166" customFormat="1" x14ac:dyDescent="0.35"/>
    <row r="1319" s="166" customFormat="1" x14ac:dyDescent="0.35"/>
    <row r="1320" s="166" customFormat="1" x14ac:dyDescent="0.35"/>
    <row r="1321" s="166" customFormat="1" x14ac:dyDescent="0.35"/>
    <row r="1322" s="166" customFormat="1" x14ac:dyDescent="0.35"/>
    <row r="1323" s="166" customFormat="1" x14ac:dyDescent="0.35"/>
    <row r="1324" s="166" customFormat="1" x14ac:dyDescent="0.35"/>
    <row r="1325" s="166" customFormat="1" x14ac:dyDescent="0.35"/>
    <row r="1326" s="166" customFormat="1" x14ac:dyDescent="0.35"/>
    <row r="1327" s="166" customFormat="1" x14ac:dyDescent="0.35"/>
    <row r="1328" s="166" customFormat="1" x14ac:dyDescent="0.35"/>
    <row r="1329" s="166" customFormat="1" x14ac:dyDescent="0.35"/>
    <row r="1330" s="166" customFormat="1" x14ac:dyDescent="0.35"/>
    <row r="1331" s="166" customFormat="1" x14ac:dyDescent="0.35"/>
    <row r="1332" s="166" customFormat="1" x14ac:dyDescent="0.35"/>
    <row r="1333" s="166" customFormat="1" x14ac:dyDescent="0.35"/>
    <row r="1334" s="166" customFormat="1" x14ac:dyDescent="0.35"/>
    <row r="1335" s="166" customFormat="1" x14ac:dyDescent="0.35"/>
    <row r="1336" s="166" customFormat="1" x14ac:dyDescent="0.35"/>
    <row r="1337" s="166" customFormat="1" x14ac:dyDescent="0.35"/>
    <row r="1338" s="166" customFormat="1" x14ac:dyDescent="0.35"/>
    <row r="1339" s="166" customFormat="1" x14ac:dyDescent="0.35"/>
    <row r="1340" s="166" customFormat="1" x14ac:dyDescent="0.35"/>
    <row r="1341" s="166" customFormat="1" x14ac:dyDescent="0.35"/>
    <row r="1342" s="166" customFormat="1" x14ac:dyDescent="0.35"/>
    <row r="1343" s="166" customFormat="1" x14ac:dyDescent="0.35"/>
    <row r="1344" s="166" customFormat="1" x14ac:dyDescent="0.35"/>
    <row r="1345" s="166" customFormat="1" x14ac:dyDescent="0.35"/>
    <row r="1346" s="166" customFormat="1" x14ac:dyDescent="0.35"/>
    <row r="1347" s="166" customFormat="1" x14ac:dyDescent="0.35"/>
    <row r="1348" s="166" customFormat="1" x14ac:dyDescent="0.35"/>
    <row r="1349" s="166" customFormat="1" x14ac:dyDescent="0.35"/>
    <row r="1350" s="166" customFormat="1" x14ac:dyDescent="0.35"/>
    <row r="1351" s="166" customFormat="1" x14ac:dyDescent="0.35"/>
    <row r="1352" s="166" customFormat="1" x14ac:dyDescent="0.35"/>
    <row r="1353" s="166" customFormat="1" x14ac:dyDescent="0.35"/>
    <row r="1354" s="166" customFormat="1" x14ac:dyDescent="0.35"/>
    <row r="1355" s="166" customFormat="1" x14ac:dyDescent="0.35"/>
    <row r="1356" s="166" customFormat="1" x14ac:dyDescent="0.35"/>
    <row r="1357" s="166" customFormat="1" x14ac:dyDescent="0.35"/>
    <row r="1358" s="166" customFormat="1" x14ac:dyDescent="0.35"/>
    <row r="1359" s="166" customFormat="1" x14ac:dyDescent="0.35"/>
    <row r="1360" s="166" customFormat="1" x14ac:dyDescent="0.35"/>
    <row r="1361" s="166" customFormat="1" x14ac:dyDescent="0.35"/>
    <row r="1362" s="166" customFormat="1" x14ac:dyDescent="0.35"/>
    <row r="1363" s="166" customFormat="1" x14ac:dyDescent="0.35"/>
    <row r="1364" s="166" customFormat="1" x14ac:dyDescent="0.35"/>
    <row r="1365" s="166" customFormat="1" x14ac:dyDescent="0.35"/>
    <row r="1366" s="166" customFormat="1" x14ac:dyDescent="0.35"/>
    <row r="1367" s="166" customFormat="1" x14ac:dyDescent="0.35"/>
    <row r="1368" s="166" customFormat="1" x14ac:dyDescent="0.35"/>
    <row r="1369" s="166" customFormat="1" x14ac:dyDescent="0.35"/>
    <row r="1370" s="166" customFormat="1" x14ac:dyDescent="0.35"/>
    <row r="1371" s="166" customFormat="1" x14ac:dyDescent="0.35"/>
    <row r="1372" s="166" customFormat="1" x14ac:dyDescent="0.35"/>
    <row r="1373" s="166" customFormat="1" x14ac:dyDescent="0.35"/>
    <row r="1374" s="166" customFormat="1" x14ac:dyDescent="0.35"/>
    <row r="1375" s="166" customFormat="1" x14ac:dyDescent="0.35"/>
    <row r="1376" s="166" customFormat="1" x14ac:dyDescent="0.35"/>
    <row r="1377" s="166" customFormat="1" x14ac:dyDescent="0.35"/>
    <row r="1378" s="166" customFormat="1" x14ac:dyDescent="0.35"/>
    <row r="1379" s="166" customFormat="1" x14ac:dyDescent="0.35"/>
    <row r="1380" s="166" customFormat="1" x14ac:dyDescent="0.35"/>
    <row r="1381" s="166" customFormat="1" x14ac:dyDescent="0.35"/>
    <row r="1382" s="166" customFormat="1" x14ac:dyDescent="0.35"/>
    <row r="1383" s="166" customFormat="1" x14ac:dyDescent="0.35"/>
    <row r="1384" s="166" customFormat="1" x14ac:dyDescent="0.35"/>
    <row r="1385" s="166" customFormat="1" x14ac:dyDescent="0.35"/>
    <row r="1386" s="166" customFormat="1" x14ac:dyDescent="0.35"/>
    <row r="1387" s="166" customFormat="1" x14ac:dyDescent="0.35"/>
    <row r="1388" s="166" customFormat="1" x14ac:dyDescent="0.35"/>
    <row r="1389" s="166" customFormat="1" x14ac:dyDescent="0.35"/>
    <row r="1390" s="166" customFormat="1" x14ac:dyDescent="0.35"/>
    <row r="1391" s="166" customFormat="1" x14ac:dyDescent="0.35"/>
    <row r="1392" s="166" customFormat="1" x14ac:dyDescent="0.35"/>
    <row r="1393" s="166" customFormat="1" x14ac:dyDescent="0.35"/>
    <row r="1394" s="166" customFormat="1" x14ac:dyDescent="0.35"/>
    <row r="1395" s="166" customFormat="1" x14ac:dyDescent="0.35"/>
    <row r="1396" s="166" customFormat="1" x14ac:dyDescent="0.35"/>
    <row r="1397" s="166" customFormat="1" x14ac:dyDescent="0.35"/>
    <row r="1398" s="166" customFormat="1" x14ac:dyDescent="0.35"/>
    <row r="1399" s="166" customFormat="1" x14ac:dyDescent="0.35"/>
    <row r="1400" s="166" customFormat="1" x14ac:dyDescent="0.35"/>
    <row r="1401" s="166" customFormat="1" x14ac:dyDescent="0.35"/>
    <row r="1402" s="166" customFormat="1" x14ac:dyDescent="0.35"/>
    <row r="1403" s="166" customFormat="1" x14ac:dyDescent="0.35"/>
    <row r="1404" s="166" customFormat="1" x14ac:dyDescent="0.35"/>
    <row r="1405" s="166" customFormat="1" x14ac:dyDescent="0.35"/>
    <row r="1406" s="166" customFormat="1" x14ac:dyDescent="0.35"/>
    <row r="1407" s="166" customFormat="1" x14ac:dyDescent="0.35"/>
    <row r="1408" s="166" customFormat="1" x14ac:dyDescent="0.35"/>
    <row r="1409" s="166" customFormat="1" x14ac:dyDescent="0.35"/>
    <row r="1410" s="166" customFormat="1" x14ac:dyDescent="0.35"/>
    <row r="1411" s="166" customFormat="1" x14ac:dyDescent="0.35"/>
    <row r="1412" s="166" customFormat="1" x14ac:dyDescent="0.35"/>
    <row r="1413" s="166" customFormat="1" x14ac:dyDescent="0.35"/>
    <row r="1414" s="166" customFormat="1" x14ac:dyDescent="0.35"/>
    <row r="1415" s="166" customFormat="1" x14ac:dyDescent="0.35"/>
    <row r="1416" s="166" customFormat="1" x14ac:dyDescent="0.35"/>
    <row r="1417" s="166" customFormat="1" x14ac:dyDescent="0.35"/>
    <row r="1418" s="166" customFormat="1" x14ac:dyDescent="0.35"/>
    <row r="1419" s="166" customFormat="1" x14ac:dyDescent="0.35"/>
    <row r="1420" s="166" customFormat="1" x14ac:dyDescent="0.35"/>
    <row r="1421" s="166" customFormat="1" x14ac:dyDescent="0.35"/>
    <row r="1422" s="166" customFormat="1" x14ac:dyDescent="0.35"/>
    <row r="1423" s="166" customFormat="1" x14ac:dyDescent="0.35"/>
    <row r="1424" s="166" customFormat="1" x14ac:dyDescent="0.35"/>
    <row r="1425" s="166" customFormat="1" x14ac:dyDescent="0.35"/>
    <row r="1426" s="166" customFormat="1" x14ac:dyDescent="0.35"/>
    <row r="1427" s="166" customFormat="1" x14ac:dyDescent="0.35"/>
    <row r="1428" s="166" customFormat="1" x14ac:dyDescent="0.35"/>
    <row r="1429" s="166" customFormat="1" x14ac:dyDescent="0.35"/>
    <row r="1430" s="166" customFormat="1" x14ac:dyDescent="0.35"/>
    <row r="1431" s="166" customFormat="1" x14ac:dyDescent="0.35"/>
    <row r="1432" s="166" customFormat="1" x14ac:dyDescent="0.35"/>
    <row r="1433" s="166" customFormat="1" x14ac:dyDescent="0.35"/>
    <row r="1434" s="166" customFormat="1" x14ac:dyDescent="0.35"/>
    <row r="1435" s="166" customFormat="1" x14ac:dyDescent="0.35"/>
    <row r="1436" s="166" customFormat="1" x14ac:dyDescent="0.35"/>
    <row r="1437" s="166" customFormat="1" x14ac:dyDescent="0.35"/>
    <row r="1438" s="166" customFormat="1" x14ac:dyDescent="0.35"/>
    <row r="1439" s="166" customFormat="1" x14ac:dyDescent="0.35"/>
    <row r="1440" s="166" customFormat="1" x14ac:dyDescent="0.35"/>
    <row r="1441" s="166" customFormat="1" x14ac:dyDescent="0.35"/>
    <row r="1442" s="166" customFormat="1" x14ac:dyDescent="0.35"/>
    <row r="1443" s="166" customFormat="1" x14ac:dyDescent="0.35"/>
    <row r="1444" s="166" customFormat="1" x14ac:dyDescent="0.35"/>
    <row r="1445" s="166" customFormat="1" x14ac:dyDescent="0.35"/>
    <row r="1446" s="166" customFormat="1" x14ac:dyDescent="0.35"/>
    <row r="1447" s="166" customFormat="1" x14ac:dyDescent="0.35"/>
    <row r="1448" s="166" customFormat="1" x14ac:dyDescent="0.35"/>
    <row r="1449" s="166" customFormat="1" x14ac:dyDescent="0.35"/>
    <row r="1450" s="166" customFormat="1" x14ac:dyDescent="0.35"/>
    <row r="1451" s="166" customFormat="1" x14ac:dyDescent="0.35"/>
    <row r="1452" s="166" customFormat="1" x14ac:dyDescent="0.35"/>
    <row r="1453" s="166" customFormat="1" x14ac:dyDescent="0.35"/>
    <row r="1454" s="166" customFormat="1" x14ac:dyDescent="0.35"/>
    <row r="1455" s="166" customFormat="1" x14ac:dyDescent="0.35"/>
    <row r="1456" s="166" customFormat="1" x14ac:dyDescent="0.35"/>
    <row r="1457" s="166" customFormat="1" x14ac:dyDescent="0.35"/>
    <row r="1458" s="166" customFormat="1" x14ac:dyDescent="0.35"/>
    <row r="1459" s="166" customFormat="1" x14ac:dyDescent="0.35"/>
    <row r="1460" s="166" customFormat="1" x14ac:dyDescent="0.35"/>
    <row r="1461" s="166" customFormat="1" x14ac:dyDescent="0.35"/>
    <row r="1462" s="166" customFormat="1" x14ac:dyDescent="0.35"/>
    <row r="1463" s="166" customFormat="1" x14ac:dyDescent="0.35"/>
    <row r="1464" s="166" customFormat="1" x14ac:dyDescent="0.35"/>
    <row r="1465" s="166" customFormat="1" x14ac:dyDescent="0.35"/>
    <row r="1466" s="166" customFormat="1" x14ac:dyDescent="0.35"/>
    <row r="1467" s="166" customFormat="1" x14ac:dyDescent="0.35"/>
    <row r="1468" s="166" customFormat="1" x14ac:dyDescent="0.35"/>
    <row r="1469" s="166" customFormat="1" x14ac:dyDescent="0.35"/>
    <row r="1470" s="166" customFormat="1" x14ac:dyDescent="0.35"/>
    <row r="1471" s="166" customFormat="1" x14ac:dyDescent="0.35"/>
    <row r="1472" s="166" customFormat="1" x14ac:dyDescent="0.35"/>
    <row r="1473" s="166" customFormat="1" x14ac:dyDescent="0.35"/>
    <row r="1474" s="166" customFormat="1" x14ac:dyDescent="0.35"/>
    <row r="1475" s="166" customFormat="1" x14ac:dyDescent="0.35"/>
    <row r="1476" s="166" customFormat="1" x14ac:dyDescent="0.35"/>
    <row r="1477" s="166" customFormat="1" x14ac:dyDescent="0.35"/>
    <row r="1478" s="166" customFormat="1" x14ac:dyDescent="0.35"/>
    <row r="1479" s="166" customFormat="1" x14ac:dyDescent="0.35"/>
    <row r="1480" s="166" customFormat="1" x14ac:dyDescent="0.35"/>
    <row r="1481" s="166" customFormat="1" x14ac:dyDescent="0.35"/>
    <row r="1482" s="166" customFormat="1" x14ac:dyDescent="0.35"/>
    <row r="1483" s="166" customFormat="1" x14ac:dyDescent="0.35"/>
    <row r="1484" s="166" customFormat="1" x14ac:dyDescent="0.35"/>
    <row r="1485" s="166" customFormat="1" x14ac:dyDescent="0.35"/>
    <row r="1486" s="166" customFormat="1" x14ac:dyDescent="0.35"/>
    <row r="1487" s="166" customFormat="1" x14ac:dyDescent="0.35"/>
    <row r="1488" s="166" customFormat="1" x14ac:dyDescent="0.35"/>
    <row r="1489" s="166" customFormat="1" x14ac:dyDescent="0.35"/>
    <row r="1490" s="166" customFormat="1" x14ac:dyDescent="0.35"/>
    <row r="1491" s="166" customFormat="1" x14ac:dyDescent="0.35"/>
    <row r="1492" s="166" customFormat="1" x14ac:dyDescent="0.35"/>
    <row r="1493" s="166" customFormat="1" x14ac:dyDescent="0.35"/>
    <row r="1494" s="166" customFormat="1" x14ac:dyDescent="0.35"/>
    <row r="1495" s="166" customFormat="1" x14ac:dyDescent="0.35"/>
    <row r="1496" s="166" customFormat="1" x14ac:dyDescent="0.35"/>
    <row r="1497" s="166" customFormat="1" x14ac:dyDescent="0.35"/>
    <row r="1498" s="166" customFormat="1" x14ac:dyDescent="0.35"/>
    <row r="1499" s="166" customFormat="1" x14ac:dyDescent="0.35"/>
    <row r="1500" s="166" customFormat="1" x14ac:dyDescent="0.35"/>
    <row r="1501" s="166" customFormat="1" x14ac:dyDescent="0.35"/>
    <row r="1502" s="166" customFormat="1" x14ac:dyDescent="0.35"/>
    <row r="1503" s="166" customFormat="1" x14ac:dyDescent="0.35"/>
    <row r="1504" s="166" customFormat="1" x14ac:dyDescent="0.35"/>
    <row r="1505" s="166" customFormat="1" x14ac:dyDescent="0.35"/>
    <row r="1506" s="166" customFormat="1" x14ac:dyDescent="0.35"/>
    <row r="1507" s="166" customFormat="1" x14ac:dyDescent="0.35"/>
    <row r="1508" s="166" customFormat="1" x14ac:dyDescent="0.35"/>
    <row r="1509" s="166" customFormat="1" x14ac:dyDescent="0.35"/>
    <row r="1510" s="166" customFormat="1" x14ac:dyDescent="0.35"/>
    <row r="1511" s="166" customFormat="1" x14ac:dyDescent="0.35"/>
    <row r="1512" s="166" customFormat="1" x14ac:dyDescent="0.35"/>
    <row r="1513" s="166" customFormat="1" x14ac:dyDescent="0.35"/>
    <row r="1514" s="166" customFormat="1" x14ac:dyDescent="0.35"/>
    <row r="1515" s="166" customFormat="1" x14ac:dyDescent="0.35"/>
    <row r="1516" s="166" customFormat="1" x14ac:dyDescent="0.35"/>
    <row r="1517" s="166" customFormat="1" x14ac:dyDescent="0.35"/>
    <row r="1518" s="166" customFormat="1" x14ac:dyDescent="0.35"/>
    <row r="1519" s="166" customFormat="1" x14ac:dyDescent="0.35"/>
    <row r="1520" s="166" customFormat="1" x14ac:dyDescent="0.35"/>
    <row r="1521" s="166" customFormat="1" x14ac:dyDescent="0.35"/>
    <row r="1522" s="166" customFormat="1" x14ac:dyDescent="0.35"/>
    <row r="1523" s="166" customFormat="1" x14ac:dyDescent="0.35"/>
    <row r="1524" s="166" customFormat="1" x14ac:dyDescent="0.35"/>
    <row r="1525" s="166" customFormat="1" x14ac:dyDescent="0.35"/>
    <row r="1526" s="166" customFormat="1" x14ac:dyDescent="0.35"/>
    <row r="1527" s="166" customFormat="1" x14ac:dyDescent="0.35"/>
    <row r="1528" s="166" customFormat="1" x14ac:dyDescent="0.35"/>
    <row r="1529" s="166" customFormat="1" x14ac:dyDescent="0.35"/>
    <row r="1530" s="166" customFormat="1" x14ac:dyDescent="0.35"/>
    <row r="1531" s="166" customFormat="1" x14ac:dyDescent="0.35"/>
    <row r="1532" s="166" customFormat="1" x14ac:dyDescent="0.35"/>
    <row r="1533" s="166" customFormat="1" x14ac:dyDescent="0.35"/>
    <row r="1534" s="166" customFormat="1" x14ac:dyDescent="0.35"/>
    <row r="1535" s="166" customFormat="1" x14ac:dyDescent="0.35"/>
    <row r="1536" s="166" customFormat="1" x14ac:dyDescent="0.35"/>
    <row r="1537" s="166" customFormat="1" x14ac:dyDescent="0.35"/>
    <row r="1538" s="166" customFormat="1" x14ac:dyDescent="0.35"/>
    <row r="1539" s="166" customFormat="1" x14ac:dyDescent="0.35"/>
    <row r="1540" s="166" customFormat="1" x14ac:dyDescent="0.35"/>
    <row r="1541" s="166" customFormat="1" x14ac:dyDescent="0.35"/>
    <row r="1542" s="166" customFormat="1" x14ac:dyDescent="0.35"/>
    <row r="1543" s="166" customFormat="1" x14ac:dyDescent="0.35"/>
    <row r="1544" s="166" customFormat="1" x14ac:dyDescent="0.35"/>
    <row r="1545" s="166" customFormat="1" x14ac:dyDescent="0.35"/>
    <row r="1546" s="166" customFormat="1" x14ac:dyDescent="0.35"/>
    <row r="1547" s="166" customFormat="1" x14ac:dyDescent="0.35"/>
    <row r="1548" s="166" customFormat="1" x14ac:dyDescent="0.35"/>
    <row r="1549" s="166" customFormat="1" x14ac:dyDescent="0.35"/>
    <row r="1550" s="166" customFormat="1" x14ac:dyDescent="0.35"/>
    <row r="1551" s="166" customFormat="1" x14ac:dyDescent="0.35"/>
    <row r="1552" s="166" customFormat="1" x14ac:dyDescent="0.35"/>
    <row r="1553" s="166" customFormat="1" x14ac:dyDescent="0.35"/>
    <row r="1554" s="166" customFormat="1" x14ac:dyDescent="0.35"/>
    <row r="1555" s="166" customFormat="1" x14ac:dyDescent="0.35"/>
    <row r="1556" s="166" customFormat="1" x14ac:dyDescent="0.35"/>
    <row r="1557" s="166" customFormat="1" x14ac:dyDescent="0.35"/>
    <row r="1558" s="166" customFormat="1" x14ac:dyDescent="0.35"/>
    <row r="1559" s="166" customFormat="1" x14ac:dyDescent="0.35"/>
    <row r="1560" s="166" customFormat="1" x14ac:dyDescent="0.35"/>
    <row r="1561" s="166" customFormat="1" x14ac:dyDescent="0.35"/>
    <row r="1562" s="166" customFormat="1" x14ac:dyDescent="0.35"/>
    <row r="1563" s="166" customFormat="1" x14ac:dyDescent="0.35"/>
    <row r="1564" s="166" customFormat="1" x14ac:dyDescent="0.35"/>
    <row r="1565" s="166" customFormat="1" x14ac:dyDescent="0.35"/>
    <row r="1566" s="166" customFormat="1" x14ac:dyDescent="0.35"/>
    <row r="1567" s="166" customFormat="1" x14ac:dyDescent="0.35"/>
    <row r="1568" s="166" customFormat="1" x14ac:dyDescent="0.35"/>
    <row r="1569" s="166" customFormat="1" x14ac:dyDescent="0.35"/>
    <row r="1570" s="166" customFormat="1" x14ac:dyDescent="0.35"/>
    <row r="1571" s="166" customFormat="1" x14ac:dyDescent="0.35"/>
    <row r="1572" s="166" customFormat="1" x14ac:dyDescent="0.35"/>
    <row r="1573" s="166" customFormat="1" x14ac:dyDescent="0.35"/>
    <row r="1574" s="166" customFormat="1" x14ac:dyDescent="0.35"/>
    <row r="1575" s="166" customFormat="1" x14ac:dyDescent="0.35"/>
    <row r="1576" s="166" customFormat="1" x14ac:dyDescent="0.35"/>
    <row r="1577" s="166" customFormat="1" x14ac:dyDescent="0.35"/>
    <row r="1578" s="166" customFormat="1" x14ac:dyDescent="0.35"/>
    <row r="1579" s="166" customFormat="1" x14ac:dyDescent="0.35"/>
    <row r="1580" s="166" customFormat="1" x14ac:dyDescent="0.35"/>
    <row r="1581" s="166" customFormat="1" x14ac:dyDescent="0.35"/>
    <row r="1582" s="166" customFormat="1" x14ac:dyDescent="0.35"/>
    <row r="1583" s="166" customFormat="1" x14ac:dyDescent="0.35"/>
    <row r="1584" s="166" customFormat="1" x14ac:dyDescent="0.35"/>
    <row r="1585" s="166" customFormat="1" x14ac:dyDescent="0.35"/>
    <row r="1586" s="166" customFormat="1" x14ac:dyDescent="0.35"/>
    <row r="1587" s="166" customFormat="1" x14ac:dyDescent="0.35"/>
    <row r="1588" s="166" customFormat="1" x14ac:dyDescent="0.35"/>
    <row r="1589" s="166" customFormat="1" x14ac:dyDescent="0.35"/>
    <row r="1590" s="166" customFormat="1" x14ac:dyDescent="0.35"/>
    <row r="1591" s="166" customFormat="1" x14ac:dyDescent="0.35"/>
    <row r="1592" s="166" customFormat="1" x14ac:dyDescent="0.35"/>
    <row r="1593" s="166" customFormat="1" x14ac:dyDescent="0.35"/>
    <row r="1594" s="166" customFormat="1" x14ac:dyDescent="0.35"/>
    <row r="1595" s="166" customFormat="1" x14ac:dyDescent="0.35"/>
    <row r="1596" s="166" customFormat="1" x14ac:dyDescent="0.35"/>
    <row r="1597" s="166" customFormat="1" x14ac:dyDescent="0.35"/>
    <row r="1598" s="166" customFormat="1" x14ac:dyDescent="0.35"/>
    <row r="1599" s="166" customFormat="1" x14ac:dyDescent="0.35"/>
    <row r="1600" s="166" customFormat="1" x14ac:dyDescent="0.35"/>
    <row r="1601" s="166" customFormat="1" x14ac:dyDescent="0.35"/>
    <row r="1602" s="166" customFormat="1" x14ac:dyDescent="0.35"/>
    <row r="1603" s="166" customFormat="1" x14ac:dyDescent="0.35"/>
    <row r="1604" s="166" customFormat="1" x14ac:dyDescent="0.35"/>
    <row r="1605" s="166" customFormat="1" x14ac:dyDescent="0.35"/>
    <row r="1606" s="166" customFormat="1" x14ac:dyDescent="0.35"/>
    <row r="1607" s="166" customFormat="1" x14ac:dyDescent="0.35"/>
    <row r="1608" s="166" customFormat="1" x14ac:dyDescent="0.35"/>
    <row r="1609" s="166" customFormat="1" x14ac:dyDescent="0.35"/>
    <row r="1610" s="166" customFormat="1" x14ac:dyDescent="0.35"/>
    <row r="1611" s="166" customFormat="1" x14ac:dyDescent="0.35"/>
    <row r="1612" s="166" customFormat="1" x14ac:dyDescent="0.35"/>
    <row r="1613" s="166" customFormat="1" x14ac:dyDescent="0.35"/>
    <row r="1614" s="166" customFormat="1" x14ac:dyDescent="0.35"/>
    <row r="1615" s="166" customFormat="1" x14ac:dyDescent="0.35"/>
    <row r="1616" s="166" customFormat="1" x14ac:dyDescent="0.35"/>
    <row r="1617" s="166" customFormat="1" x14ac:dyDescent="0.35"/>
    <row r="1618" s="166" customFormat="1" x14ac:dyDescent="0.35"/>
    <row r="1619" s="166" customFormat="1" x14ac:dyDescent="0.35"/>
    <row r="1620" s="166" customFormat="1" x14ac:dyDescent="0.35"/>
    <row r="1621" s="166" customFormat="1" x14ac:dyDescent="0.35"/>
    <row r="1622" s="166" customFormat="1" x14ac:dyDescent="0.35"/>
    <row r="1623" s="166" customFormat="1" x14ac:dyDescent="0.35"/>
    <row r="1624" s="166" customFormat="1" x14ac:dyDescent="0.35"/>
    <row r="1625" s="166" customFormat="1" x14ac:dyDescent="0.35"/>
    <row r="1626" s="166" customFormat="1" x14ac:dyDescent="0.35"/>
    <row r="1627" s="166" customFormat="1" x14ac:dyDescent="0.35"/>
    <row r="1628" s="166" customFormat="1" x14ac:dyDescent="0.35"/>
    <row r="1629" s="166" customFormat="1" x14ac:dyDescent="0.35"/>
    <row r="1630" s="166" customFormat="1" x14ac:dyDescent="0.35"/>
    <row r="1631" s="166" customFormat="1" x14ac:dyDescent="0.35"/>
    <row r="1632" s="166" customFormat="1" x14ac:dyDescent="0.35"/>
    <row r="1633" s="166" customFormat="1" x14ac:dyDescent="0.35"/>
    <row r="1634" s="166" customFormat="1" x14ac:dyDescent="0.35"/>
    <row r="1635" s="166" customFormat="1" x14ac:dyDescent="0.35"/>
    <row r="1636" s="166" customFormat="1" x14ac:dyDescent="0.35"/>
    <row r="1637" s="166" customFormat="1" x14ac:dyDescent="0.35"/>
    <row r="1638" s="166" customFormat="1" x14ac:dyDescent="0.35"/>
    <row r="1639" s="166" customFormat="1" x14ac:dyDescent="0.35"/>
    <row r="1640" s="166" customFormat="1" x14ac:dyDescent="0.35"/>
    <row r="1641" s="166" customFormat="1" x14ac:dyDescent="0.35"/>
    <row r="1642" s="166" customFormat="1" x14ac:dyDescent="0.35"/>
    <row r="1643" s="166" customFormat="1" x14ac:dyDescent="0.35"/>
    <row r="1644" s="166" customFormat="1" x14ac:dyDescent="0.35"/>
    <row r="1645" s="166" customFormat="1" x14ac:dyDescent="0.35"/>
    <row r="1646" s="166" customFormat="1" x14ac:dyDescent="0.35"/>
    <row r="1647" s="166" customFormat="1" x14ac:dyDescent="0.35"/>
    <row r="1648" s="166" customFormat="1" x14ac:dyDescent="0.35"/>
    <row r="1649" s="166" customFormat="1" x14ac:dyDescent="0.35"/>
    <row r="1650" s="166" customFormat="1" x14ac:dyDescent="0.35"/>
    <row r="1651" s="166" customFormat="1" x14ac:dyDescent="0.35"/>
    <row r="1652" s="166" customFormat="1" x14ac:dyDescent="0.35"/>
    <row r="1653" s="166" customFormat="1" x14ac:dyDescent="0.35"/>
    <row r="1654" s="166" customFormat="1" x14ac:dyDescent="0.35"/>
    <row r="1655" s="166" customFormat="1" x14ac:dyDescent="0.35"/>
    <row r="1656" s="166" customFormat="1" x14ac:dyDescent="0.35"/>
    <row r="1657" s="166" customFormat="1" x14ac:dyDescent="0.35"/>
    <row r="1658" s="166" customFormat="1" x14ac:dyDescent="0.35"/>
    <row r="1659" s="166" customFormat="1" x14ac:dyDescent="0.35"/>
    <row r="1660" s="166" customFormat="1" x14ac:dyDescent="0.35"/>
    <row r="1661" s="166" customFormat="1" x14ac:dyDescent="0.35"/>
    <row r="1662" s="166" customFormat="1" x14ac:dyDescent="0.35"/>
    <row r="1663" s="166" customFormat="1" x14ac:dyDescent="0.35"/>
    <row r="1664" s="166" customFormat="1" x14ac:dyDescent="0.35"/>
    <row r="1665" s="166" customFormat="1" x14ac:dyDescent="0.35"/>
    <row r="1666" s="166" customFormat="1" x14ac:dyDescent="0.35"/>
    <row r="1667" s="166" customFormat="1" x14ac:dyDescent="0.35"/>
    <row r="1668" s="166" customFormat="1" x14ac:dyDescent="0.35"/>
    <row r="1669" s="166" customFormat="1" x14ac:dyDescent="0.35"/>
    <row r="1670" s="166" customFormat="1" x14ac:dyDescent="0.35"/>
    <row r="1671" s="166" customFormat="1" x14ac:dyDescent="0.35"/>
    <row r="1672" s="166" customFormat="1" x14ac:dyDescent="0.35"/>
    <row r="1673" s="166" customFormat="1" x14ac:dyDescent="0.35"/>
    <row r="1674" s="166" customFormat="1" x14ac:dyDescent="0.35"/>
    <row r="1675" s="166" customFormat="1" x14ac:dyDescent="0.35"/>
    <row r="1676" s="166" customFormat="1" x14ac:dyDescent="0.35"/>
    <row r="1677" s="166" customFormat="1" x14ac:dyDescent="0.35"/>
    <row r="1678" s="166" customFormat="1" x14ac:dyDescent="0.35"/>
    <row r="1679" s="166" customFormat="1" x14ac:dyDescent="0.35"/>
    <row r="1680" s="166" customFormat="1" x14ac:dyDescent="0.35"/>
    <row r="1681" s="166" customFormat="1" x14ac:dyDescent="0.35"/>
    <row r="1682" s="166" customFormat="1" x14ac:dyDescent="0.35"/>
    <row r="1683" s="166" customFormat="1" x14ac:dyDescent="0.35"/>
    <row r="1684" s="166" customFormat="1" x14ac:dyDescent="0.35"/>
    <row r="1685" s="166" customFormat="1" x14ac:dyDescent="0.35"/>
    <row r="1686" s="166" customFormat="1" x14ac:dyDescent="0.35"/>
    <row r="1687" s="166" customFormat="1" x14ac:dyDescent="0.35"/>
    <row r="1688" s="166" customFormat="1" x14ac:dyDescent="0.35"/>
    <row r="1689" s="166" customFormat="1" x14ac:dyDescent="0.35"/>
    <row r="1690" s="166" customFormat="1" x14ac:dyDescent="0.35"/>
    <row r="1691" s="166" customFormat="1" x14ac:dyDescent="0.35"/>
    <row r="1692" s="166" customFormat="1" x14ac:dyDescent="0.35"/>
    <row r="1693" s="166" customFormat="1" x14ac:dyDescent="0.35"/>
    <row r="1694" s="166" customFormat="1" x14ac:dyDescent="0.35"/>
    <row r="1695" s="166" customFormat="1" x14ac:dyDescent="0.35"/>
    <row r="1696" s="166" customFormat="1" x14ac:dyDescent="0.35"/>
    <row r="1697" s="166" customFormat="1" x14ac:dyDescent="0.35"/>
    <row r="1698" s="166" customFormat="1" x14ac:dyDescent="0.35"/>
    <row r="1699" s="166" customFormat="1" x14ac:dyDescent="0.35"/>
    <row r="1700" s="166" customFormat="1" x14ac:dyDescent="0.35"/>
    <row r="1701" s="166" customFormat="1" x14ac:dyDescent="0.35"/>
    <row r="1702" s="166" customFormat="1" x14ac:dyDescent="0.35"/>
    <row r="1703" s="166" customFormat="1" x14ac:dyDescent="0.35"/>
    <row r="1704" s="166" customFormat="1" x14ac:dyDescent="0.35"/>
    <row r="1705" s="166" customFormat="1" x14ac:dyDescent="0.35"/>
    <row r="1706" s="166" customFormat="1" x14ac:dyDescent="0.35"/>
    <row r="1707" s="166" customFormat="1" x14ac:dyDescent="0.35"/>
    <row r="1708" s="166" customFormat="1" x14ac:dyDescent="0.35"/>
    <row r="1709" s="166" customFormat="1" x14ac:dyDescent="0.35"/>
    <row r="1710" s="166" customFormat="1" x14ac:dyDescent="0.35"/>
    <row r="1711" s="166" customFormat="1" x14ac:dyDescent="0.35"/>
    <row r="1712" s="166" customFormat="1" x14ac:dyDescent="0.35"/>
    <row r="1713" s="166" customFormat="1" x14ac:dyDescent="0.35"/>
    <row r="1714" s="166" customFormat="1" x14ac:dyDescent="0.35"/>
    <row r="1715" s="166" customFormat="1" x14ac:dyDescent="0.35"/>
    <row r="1716" s="166" customFormat="1" x14ac:dyDescent="0.35"/>
    <row r="1717" s="166" customFormat="1" x14ac:dyDescent="0.35"/>
    <row r="1718" s="166" customFormat="1" x14ac:dyDescent="0.35"/>
    <row r="1719" s="166" customFormat="1" x14ac:dyDescent="0.35"/>
    <row r="1720" s="166" customFormat="1" x14ac:dyDescent="0.35"/>
    <row r="1721" s="166" customFormat="1" x14ac:dyDescent="0.35"/>
    <row r="1722" s="166" customFormat="1" x14ac:dyDescent="0.35"/>
    <row r="1723" s="166" customFormat="1" x14ac:dyDescent="0.35"/>
    <row r="1724" s="166" customFormat="1" x14ac:dyDescent="0.35"/>
    <row r="1725" s="166" customFormat="1" x14ac:dyDescent="0.35"/>
    <row r="1726" s="166" customFormat="1" x14ac:dyDescent="0.35"/>
    <row r="1727" s="166" customFormat="1" x14ac:dyDescent="0.35"/>
    <row r="1728" s="166" customFormat="1" x14ac:dyDescent="0.35"/>
    <row r="1729" s="166" customFormat="1" x14ac:dyDescent="0.35"/>
    <row r="1730" s="166" customFormat="1" x14ac:dyDescent="0.35"/>
    <row r="1731" s="166" customFormat="1" x14ac:dyDescent="0.35"/>
    <row r="1732" s="166" customFormat="1" x14ac:dyDescent="0.35"/>
    <row r="1733" s="166" customFormat="1" x14ac:dyDescent="0.35"/>
    <row r="1734" s="166" customFormat="1" x14ac:dyDescent="0.35"/>
    <row r="1735" s="166" customFormat="1" x14ac:dyDescent="0.35"/>
    <row r="1736" s="166" customFormat="1" x14ac:dyDescent="0.35"/>
    <row r="1737" s="166" customFormat="1" x14ac:dyDescent="0.35"/>
    <row r="1738" s="166" customFormat="1" x14ac:dyDescent="0.35"/>
    <row r="1739" s="166" customFormat="1" x14ac:dyDescent="0.35"/>
    <row r="1740" s="166" customFormat="1" x14ac:dyDescent="0.35"/>
    <row r="1741" s="166" customFormat="1" x14ac:dyDescent="0.35"/>
    <row r="1742" s="166" customFormat="1" x14ac:dyDescent="0.35"/>
    <row r="1743" s="166" customFormat="1" x14ac:dyDescent="0.35"/>
    <row r="1744" s="166" customFormat="1" x14ac:dyDescent="0.35"/>
    <row r="1745" s="166" customFormat="1" x14ac:dyDescent="0.35"/>
    <row r="1746" s="166" customFormat="1" x14ac:dyDescent="0.35"/>
    <row r="1747" s="166" customFormat="1" x14ac:dyDescent="0.35"/>
    <row r="1748" s="166" customFormat="1" x14ac:dyDescent="0.35"/>
    <row r="1749" s="166" customFormat="1" x14ac:dyDescent="0.35"/>
    <row r="1750" s="166" customFormat="1" x14ac:dyDescent="0.35"/>
    <row r="1751" s="166" customFormat="1" x14ac:dyDescent="0.35"/>
    <row r="1752" s="166" customFormat="1" x14ac:dyDescent="0.35"/>
    <row r="1753" s="166" customFormat="1" x14ac:dyDescent="0.35"/>
    <row r="1754" s="166" customFormat="1" x14ac:dyDescent="0.35"/>
    <row r="1755" s="166" customFormat="1" x14ac:dyDescent="0.35"/>
    <row r="1756" s="166" customFormat="1" x14ac:dyDescent="0.35"/>
    <row r="1757" s="166" customFormat="1" x14ac:dyDescent="0.35"/>
    <row r="1758" s="166" customFormat="1" x14ac:dyDescent="0.35"/>
    <row r="1759" s="166" customFormat="1" x14ac:dyDescent="0.35"/>
    <row r="1760" s="166" customFormat="1" x14ac:dyDescent="0.35"/>
    <row r="1761" s="166" customFormat="1" x14ac:dyDescent="0.35"/>
    <row r="1762" s="166" customFormat="1" x14ac:dyDescent="0.35"/>
    <row r="1763" s="166" customFormat="1" x14ac:dyDescent="0.35"/>
    <row r="1764" s="166" customFormat="1" x14ac:dyDescent="0.35"/>
    <row r="1765" s="166" customFormat="1" x14ac:dyDescent="0.35"/>
    <row r="1766" s="166" customFormat="1" x14ac:dyDescent="0.35"/>
    <row r="1767" s="166" customFormat="1" x14ac:dyDescent="0.35"/>
    <row r="1768" s="166" customFormat="1" x14ac:dyDescent="0.35"/>
    <row r="1769" s="166" customFormat="1" x14ac:dyDescent="0.35"/>
    <row r="1770" s="166" customFormat="1" x14ac:dyDescent="0.35"/>
    <row r="1771" s="166" customFormat="1" x14ac:dyDescent="0.35"/>
    <row r="1772" s="166" customFormat="1" x14ac:dyDescent="0.35"/>
    <row r="1773" s="166" customFormat="1" x14ac:dyDescent="0.35"/>
    <row r="1774" s="166" customFormat="1" x14ac:dyDescent="0.35"/>
    <row r="1775" s="166" customFormat="1" x14ac:dyDescent="0.35"/>
    <row r="1776" s="166" customFormat="1" x14ac:dyDescent="0.35"/>
    <row r="1777" s="166" customFormat="1" x14ac:dyDescent="0.35"/>
    <row r="1778" s="166" customFormat="1" x14ac:dyDescent="0.35"/>
    <row r="1779" s="166" customFormat="1" x14ac:dyDescent="0.35"/>
    <row r="1780" s="166" customFormat="1" x14ac:dyDescent="0.35"/>
    <row r="1781" s="166" customFormat="1" x14ac:dyDescent="0.35"/>
    <row r="1782" s="166" customFormat="1" x14ac:dyDescent="0.35"/>
    <row r="1783" s="166" customFormat="1" x14ac:dyDescent="0.35"/>
    <row r="1784" s="166" customFormat="1" x14ac:dyDescent="0.35"/>
    <row r="1785" s="166" customFormat="1" x14ac:dyDescent="0.35"/>
    <row r="1786" s="166" customFormat="1" x14ac:dyDescent="0.35"/>
    <row r="1787" s="166" customFormat="1" x14ac:dyDescent="0.35"/>
    <row r="1788" s="166" customFormat="1" x14ac:dyDescent="0.35"/>
    <row r="1789" s="166" customFormat="1" x14ac:dyDescent="0.35"/>
    <row r="1790" s="166" customFormat="1" x14ac:dyDescent="0.35"/>
    <row r="1791" s="166" customFormat="1" x14ac:dyDescent="0.35"/>
    <row r="1792" s="166" customFormat="1" x14ac:dyDescent="0.35"/>
    <row r="1793" s="166" customFormat="1" x14ac:dyDescent="0.35"/>
    <row r="1794" s="166" customFormat="1" x14ac:dyDescent="0.35"/>
    <row r="1795" s="166" customFormat="1" x14ac:dyDescent="0.35"/>
    <row r="1796" s="166" customFormat="1" x14ac:dyDescent="0.35"/>
    <row r="1797" s="166" customFormat="1" x14ac:dyDescent="0.35"/>
    <row r="1798" s="166" customFormat="1" x14ac:dyDescent="0.35"/>
    <row r="1799" s="166" customFormat="1" x14ac:dyDescent="0.35"/>
    <row r="1800" s="166" customFormat="1" x14ac:dyDescent="0.35"/>
    <row r="1801" s="166" customFormat="1" x14ac:dyDescent="0.35"/>
    <row r="1802" s="166" customFormat="1" x14ac:dyDescent="0.35"/>
    <row r="1803" s="166" customFormat="1" x14ac:dyDescent="0.35"/>
    <row r="1804" s="166" customFormat="1" x14ac:dyDescent="0.35"/>
    <row r="1805" s="166" customFormat="1" x14ac:dyDescent="0.35"/>
    <row r="1806" s="166" customFormat="1" x14ac:dyDescent="0.35"/>
    <row r="1807" s="166" customFormat="1" x14ac:dyDescent="0.35"/>
    <row r="1808" s="166" customFormat="1" x14ac:dyDescent="0.35"/>
    <row r="1809" s="166" customFormat="1" x14ac:dyDescent="0.35"/>
    <row r="1810" s="166" customFormat="1" x14ac:dyDescent="0.35"/>
    <row r="1811" s="166" customFormat="1" x14ac:dyDescent="0.35"/>
    <row r="1812" s="166" customFormat="1" x14ac:dyDescent="0.35"/>
    <row r="1813" s="166" customFormat="1" x14ac:dyDescent="0.35"/>
    <row r="1814" s="166" customFormat="1" x14ac:dyDescent="0.35"/>
    <row r="1815" s="166" customFormat="1" x14ac:dyDescent="0.35"/>
    <row r="1816" s="166" customFormat="1" x14ac:dyDescent="0.35"/>
    <row r="1817" s="166" customFormat="1" x14ac:dyDescent="0.35"/>
    <row r="1818" s="166" customFormat="1" x14ac:dyDescent="0.35"/>
    <row r="1819" s="166" customFormat="1" x14ac:dyDescent="0.35"/>
    <row r="1820" s="166" customFormat="1" x14ac:dyDescent="0.35"/>
    <row r="1821" s="166" customFormat="1" x14ac:dyDescent="0.35"/>
    <row r="1822" s="166" customFormat="1" x14ac:dyDescent="0.35"/>
    <row r="1823" s="166" customFormat="1" x14ac:dyDescent="0.35"/>
    <row r="1824" s="166" customFormat="1" x14ac:dyDescent="0.35"/>
    <row r="1825" s="166" customFormat="1" x14ac:dyDescent="0.35"/>
    <row r="1826" s="166" customFormat="1" x14ac:dyDescent="0.35"/>
    <row r="1827" s="166" customFormat="1" x14ac:dyDescent="0.35"/>
    <row r="1828" s="166" customFormat="1" x14ac:dyDescent="0.35"/>
    <row r="1829" s="166" customFormat="1" x14ac:dyDescent="0.35"/>
    <row r="1830" s="166" customFormat="1" x14ac:dyDescent="0.35"/>
    <row r="1831" s="166" customFormat="1" x14ac:dyDescent="0.35"/>
    <row r="1832" s="166" customFormat="1" x14ac:dyDescent="0.35"/>
    <row r="1833" s="166" customFormat="1" x14ac:dyDescent="0.35"/>
    <row r="1834" s="166" customFormat="1" x14ac:dyDescent="0.35"/>
    <row r="1835" s="166" customFormat="1" x14ac:dyDescent="0.35"/>
    <row r="1836" s="166" customFormat="1" x14ac:dyDescent="0.35"/>
    <row r="1837" s="166" customFormat="1" x14ac:dyDescent="0.35"/>
    <row r="1838" s="166" customFormat="1" x14ac:dyDescent="0.35"/>
    <row r="1839" s="166" customFormat="1" x14ac:dyDescent="0.35"/>
    <row r="1840" s="166" customFormat="1" x14ac:dyDescent="0.35"/>
    <row r="1841" s="166" customFormat="1" x14ac:dyDescent="0.35"/>
    <row r="1842" s="166" customFormat="1" x14ac:dyDescent="0.35"/>
    <row r="1843" s="166" customFormat="1" x14ac:dyDescent="0.35"/>
    <row r="1844" s="166" customFormat="1" x14ac:dyDescent="0.35"/>
    <row r="1845" s="166" customFormat="1" x14ac:dyDescent="0.35"/>
    <row r="1846" s="166" customFormat="1" x14ac:dyDescent="0.35"/>
    <row r="1847" s="166" customFormat="1" x14ac:dyDescent="0.35"/>
    <row r="1848" s="166" customFormat="1" x14ac:dyDescent="0.35"/>
    <row r="1849" s="166" customFormat="1" x14ac:dyDescent="0.35"/>
    <row r="1850" s="166" customFormat="1" x14ac:dyDescent="0.35"/>
    <row r="1851" s="166" customFormat="1" x14ac:dyDescent="0.35"/>
    <row r="1852" s="166" customFormat="1" x14ac:dyDescent="0.35"/>
    <row r="1853" s="166" customFormat="1" x14ac:dyDescent="0.35"/>
    <row r="1854" s="166" customFormat="1" x14ac:dyDescent="0.35"/>
    <row r="1855" s="166" customFormat="1" x14ac:dyDescent="0.35"/>
    <row r="1856" s="166" customFormat="1" x14ac:dyDescent="0.35"/>
    <row r="1857" s="166" customFormat="1" x14ac:dyDescent="0.35"/>
    <row r="1858" s="166" customFormat="1" x14ac:dyDescent="0.35"/>
    <row r="1859" s="166" customFormat="1" x14ac:dyDescent="0.35"/>
    <row r="1860" s="166" customFormat="1" x14ac:dyDescent="0.35"/>
    <row r="1861" s="166" customFormat="1" x14ac:dyDescent="0.35"/>
    <row r="1862" s="166" customFormat="1" x14ac:dyDescent="0.35"/>
    <row r="1863" s="166" customFormat="1" x14ac:dyDescent="0.35"/>
    <row r="1864" s="166" customFormat="1" x14ac:dyDescent="0.35"/>
    <row r="1865" s="166" customFormat="1" x14ac:dyDescent="0.35"/>
    <row r="1866" s="166" customFormat="1" x14ac:dyDescent="0.35"/>
    <row r="1867" s="166" customFormat="1" x14ac:dyDescent="0.35"/>
    <row r="1868" s="166" customFormat="1" x14ac:dyDescent="0.35"/>
    <row r="1869" s="166" customFormat="1" x14ac:dyDescent="0.35"/>
    <row r="1870" s="166" customFormat="1" x14ac:dyDescent="0.35"/>
    <row r="1871" s="166" customFormat="1" x14ac:dyDescent="0.35"/>
    <row r="1872" s="166" customFormat="1" x14ac:dyDescent="0.35"/>
    <row r="1873" s="166" customFormat="1" x14ac:dyDescent="0.35"/>
    <row r="1874" s="166" customFormat="1" x14ac:dyDescent="0.35"/>
    <row r="1875" s="166" customFormat="1" x14ac:dyDescent="0.35"/>
    <row r="1876" s="166" customFormat="1" x14ac:dyDescent="0.35"/>
    <row r="1877" s="166" customFormat="1" x14ac:dyDescent="0.35"/>
    <row r="1878" s="166" customFormat="1" x14ac:dyDescent="0.35"/>
    <row r="1879" s="166" customFormat="1" x14ac:dyDescent="0.35"/>
    <row r="1880" s="166" customFormat="1" x14ac:dyDescent="0.35"/>
    <row r="1881" s="166" customFormat="1" x14ac:dyDescent="0.35"/>
    <row r="1882" s="166" customFormat="1" x14ac:dyDescent="0.35"/>
    <row r="1883" s="166" customFormat="1" x14ac:dyDescent="0.35"/>
    <row r="1884" s="166" customFormat="1" x14ac:dyDescent="0.35"/>
    <row r="1885" s="166" customFormat="1" x14ac:dyDescent="0.35"/>
    <row r="1886" s="166" customFormat="1" x14ac:dyDescent="0.35"/>
    <row r="1887" s="166" customFormat="1" x14ac:dyDescent="0.35"/>
    <row r="1888" s="166" customFormat="1" x14ac:dyDescent="0.35"/>
    <row r="1889" s="166" customFormat="1" x14ac:dyDescent="0.35"/>
    <row r="1890" s="166" customFormat="1" x14ac:dyDescent="0.35"/>
    <row r="1891" s="166" customFormat="1" x14ac:dyDescent="0.35"/>
    <row r="1892" s="166" customFormat="1" x14ac:dyDescent="0.35"/>
    <row r="1893" s="166" customFormat="1" x14ac:dyDescent="0.35"/>
    <row r="1894" s="166" customFormat="1" x14ac:dyDescent="0.35"/>
    <row r="1895" s="166" customFormat="1" x14ac:dyDescent="0.35"/>
    <row r="1896" s="166" customFormat="1" x14ac:dyDescent="0.35"/>
    <row r="1897" s="166" customFormat="1" x14ac:dyDescent="0.35"/>
    <row r="1898" s="166" customFormat="1" x14ac:dyDescent="0.35"/>
    <row r="1899" s="166" customFormat="1" x14ac:dyDescent="0.35"/>
    <row r="1900" s="166" customFormat="1" x14ac:dyDescent="0.35"/>
    <row r="1901" s="166" customFormat="1" x14ac:dyDescent="0.35"/>
    <row r="1902" s="166" customFormat="1" x14ac:dyDescent="0.35"/>
    <row r="1903" s="166" customFormat="1" x14ac:dyDescent="0.35"/>
    <row r="1904" s="166" customFormat="1" x14ac:dyDescent="0.35"/>
    <row r="1905" s="166" customFormat="1" x14ac:dyDescent="0.35"/>
    <row r="1906" s="166" customFormat="1" x14ac:dyDescent="0.35"/>
    <row r="1907" s="166" customFormat="1" x14ac:dyDescent="0.35"/>
    <row r="1908" s="166" customFormat="1" x14ac:dyDescent="0.35"/>
    <row r="1909" s="166" customFormat="1" x14ac:dyDescent="0.35"/>
    <row r="1910" s="166" customFormat="1" x14ac:dyDescent="0.35"/>
    <row r="1911" s="166" customFormat="1" x14ac:dyDescent="0.35"/>
    <row r="1912" s="166" customFormat="1" x14ac:dyDescent="0.35"/>
    <row r="1913" s="166" customFormat="1" x14ac:dyDescent="0.35"/>
    <row r="1914" s="166" customFormat="1" x14ac:dyDescent="0.35"/>
    <row r="1915" s="166" customFormat="1" x14ac:dyDescent="0.35"/>
    <row r="1916" s="166" customFormat="1" x14ac:dyDescent="0.35"/>
    <row r="1917" s="166" customFormat="1" x14ac:dyDescent="0.35"/>
    <row r="1918" s="166" customFormat="1" x14ac:dyDescent="0.35"/>
    <row r="1919" s="166" customFormat="1" x14ac:dyDescent="0.35"/>
    <row r="1920" s="166" customFormat="1" x14ac:dyDescent="0.35"/>
    <row r="1921" s="166" customFormat="1" x14ac:dyDescent="0.35"/>
    <row r="1922" s="166" customFormat="1" x14ac:dyDescent="0.35"/>
    <row r="1923" s="166" customFormat="1" x14ac:dyDescent="0.35"/>
    <row r="1924" s="166" customFormat="1" x14ac:dyDescent="0.35"/>
    <row r="1925" s="166" customFormat="1" x14ac:dyDescent="0.35"/>
    <row r="1926" s="166" customFormat="1" x14ac:dyDescent="0.35"/>
    <row r="1927" s="166" customFormat="1" x14ac:dyDescent="0.35"/>
    <row r="1928" s="166" customFormat="1" x14ac:dyDescent="0.35"/>
    <row r="1929" s="166" customFormat="1" x14ac:dyDescent="0.35"/>
    <row r="1930" s="166" customFormat="1" x14ac:dyDescent="0.35"/>
    <row r="1931" s="166" customFormat="1" x14ac:dyDescent="0.35"/>
    <row r="1932" s="166" customFormat="1" x14ac:dyDescent="0.35"/>
    <row r="1933" s="166" customFormat="1" x14ac:dyDescent="0.35"/>
    <row r="1934" s="166" customFormat="1" x14ac:dyDescent="0.35"/>
    <row r="1935" s="166" customFormat="1" x14ac:dyDescent="0.35"/>
    <row r="1936" s="166" customFormat="1" x14ac:dyDescent="0.35"/>
    <row r="1937" s="166" customFormat="1" x14ac:dyDescent="0.35"/>
    <row r="1938" s="166" customFormat="1" x14ac:dyDescent="0.35"/>
    <row r="1939" s="166" customFormat="1" x14ac:dyDescent="0.35"/>
    <row r="1940" s="166" customFormat="1" x14ac:dyDescent="0.35"/>
    <row r="1941" s="166" customFormat="1" x14ac:dyDescent="0.35"/>
    <row r="1942" s="166" customFormat="1" x14ac:dyDescent="0.35"/>
    <row r="1943" s="166" customFormat="1" x14ac:dyDescent="0.35"/>
    <row r="1944" s="166" customFormat="1" x14ac:dyDescent="0.35"/>
    <row r="1945" s="166" customFormat="1" x14ac:dyDescent="0.35"/>
    <row r="1946" s="166" customFormat="1" x14ac:dyDescent="0.35"/>
    <row r="1947" s="166" customFormat="1" x14ac:dyDescent="0.35"/>
    <row r="1948" s="166" customFormat="1" x14ac:dyDescent="0.35"/>
    <row r="1949" s="166" customFormat="1" x14ac:dyDescent="0.35"/>
    <row r="1950" s="166" customFormat="1" x14ac:dyDescent="0.35"/>
    <row r="1951" s="166" customFormat="1" x14ac:dyDescent="0.35"/>
    <row r="1952" s="166" customFormat="1" x14ac:dyDescent="0.35"/>
    <row r="1953" s="166" customFormat="1" x14ac:dyDescent="0.35"/>
    <row r="1954" s="166" customFormat="1" x14ac:dyDescent="0.35"/>
    <row r="1955" s="166" customFormat="1" x14ac:dyDescent="0.35"/>
    <row r="1956" s="166" customFormat="1" x14ac:dyDescent="0.35"/>
    <row r="1957" s="166" customFormat="1" x14ac:dyDescent="0.35"/>
    <row r="1958" s="166" customFormat="1" x14ac:dyDescent="0.35"/>
    <row r="1959" s="166" customFormat="1" x14ac:dyDescent="0.35"/>
    <row r="1960" s="166" customFormat="1" x14ac:dyDescent="0.35"/>
    <row r="1961" s="166" customFormat="1" x14ac:dyDescent="0.35"/>
    <row r="1962" s="166" customFormat="1" x14ac:dyDescent="0.35"/>
    <row r="1963" s="166" customFormat="1" x14ac:dyDescent="0.35"/>
    <row r="1964" s="166" customFormat="1" x14ac:dyDescent="0.35"/>
    <row r="1965" s="166" customFormat="1" x14ac:dyDescent="0.35"/>
    <row r="1966" s="166" customFormat="1" x14ac:dyDescent="0.35"/>
    <row r="1967" s="166" customFormat="1" x14ac:dyDescent="0.35"/>
    <row r="1968" s="166" customFormat="1" x14ac:dyDescent="0.35"/>
    <row r="1969" s="166" customFormat="1" x14ac:dyDescent="0.35"/>
    <row r="1970" s="166" customFormat="1" x14ac:dyDescent="0.35"/>
    <row r="1971" s="166" customFormat="1" x14ac:dyDescent="0.35"/>
    <row r="1972" s="166" customFormat="1" x14ac:dyDescent="0.35"/>
    <row r="1973" s="166" customFormat="1" x14ac:dyDescent="0.35"/>
    <row r="1974" s="166" customFormat="1" x14ac:dyDescent="0.35"/>
    <row r="1975" s="166" customFormat="1" x14ac:dyDescent="0.35"/>
    <row r="1976" s="166" customFormat="1" x14ac:dyDescent="0.35"/>
    <row r="1977" s="166" customFormat="1" x14ac:dyDescent="0.35"/>
    <row r="1978" s="166" customFormat="1" x14ac:dyDescent="0.35"/>
    <row r="1979" s="166" customFormat="1" x14ac:dyDescent="0.35"/>
    <row r="1980" s="166" customFormat="1" x14ac:dyDescent="0.35"/>
    <row r="1981" s="166" customFormat="1" x14ac:dyDescent="0.35"/>
    <row r="1982" s="166" customFormat="1" x14ac:dyDescent="0.35"/>
    <row r="1983" s="166" customFormat="1" x14ac:dyDescent="0.35"/>
    <row r="1984" s="166" customFormat="1" x14ac:dyDescent="0.35"/>
    <row r="1985" s="166" customFormat="1" x14ac:dyDescent="0.35"/>
    <row r="1986" s="166" customFormat="1" x14ac:dyDescent="0.35"/>
    <row r="1987" s="166" customFormat="1" x14ac:dyDescent="0.35"/>
    <row r="1988" s="166" customFormat="1" x14ac:dyDescent="0.35"/>
    <row r="1989" s="166" customFormat="1" x14ac:dyDescent="0.35"/>
    <row r="1990" s="166" customFormat="1" x14ac:dyDescent="0.35"/>
    <row r="1991" s="166" customFormat="1" x14ac:dyDescent="0.35"/>
    <row r="1992" s="166" customFormat="1" x14ac:dyDescent="0.35"/>
    <row r="1993" s="166" customFormat="1" x14ac:dyDescent="0.35"/>
    <row r="1994" s="166" customFormat="1" x14ac:dyDescent="0.35"/>
    <row r="1995" s="166" customFormat="1" x14ac:dyDescent="0.35"/>
    <row r="1996" s="166" customFormat="1" x14ac:dyDescent="0.35"/>
    <row r="1997" s="166" customFormat="1" x14ac:dyDescent="0.35"/>
    <row r="1998" s="166" customFormat="1" x14ac:dyDescent="0.35"/>
    <row r="1999" s="166" customFormat="1" x14ac:dyDescent="0.35"/>
    <row r="2000" s="166" customFormat="1" x14ac:dyDescent="0.35"/>
    <row r="2001" s="166" customFormat="1" x14ac:dyDescent="0.35"/>
    <row r="2002" s="166" customFormat="1" x14ac:dyDescent="0.35"/>
    <row r="2003" s="166" customFormat="1" x14ac:dyDescent="0.35"/>
    <row r="2004" s="166" customFormat="1" x14ac:dyDescent="0.35"/>
    <row r="2005" s="166" customFormat="1" x14ac:dyDescent="0.35"/>
    <row r="2006" s="166" customFormat="1" x14ac:dyDescent="0.35"/>
    <row r="2007" s="166" customFormat="1" x14ac:dyDescent="0.35"/>
    <row r="2008" s="166" customFormat="1" x14ac:dyDescent="0.35"/>
    <row r="2009" s="166" customFormat="1" x14ac:dyDescent="0.35"/>
    <row r="2010" s="166" customFormat="1" x14ac:dyDescent="0.35"/>
    <row r="2011" s="166" customFormat="1" x14ac:dyDescent="0.35"/>
    <row r="2012" s="166" customFormat="1" x14ac:dyDescent="0.35"/>
    <row r="2013" s="166" customFormat="1" x14ac:dyDescent="0.35"/>
    <row r="2014" s="166" customFormat="1" x14ac:dyDescent="0.35"/>
    <row r="2015" s="166" customFormat="1" x14ac:dyDescent="0.35"/>
    <row r="2016" s="166" customFormat="1" x14ac:dyDescent="0.35"/>
    <row r="2017" s="166" customFormat="1" x14ac:dyDescent="0.35"/>
    <row r="2018" s="166" customFormat="1" x14ac:dyDescent="0.35"/>
    <row r="2019" s="166" customFormat="1" x14ac:dyDescent="0.35"/>
    <row r="2020" s="166" customFormat="1" x14ac:dyDescent="0.35"/>
    <row r="2021" s="166" customFormat="1" x14ac:dyDescent="0.35"/>
    <row r="2022" s="166" customFormat="1" x14ac:dyDescent="0.35"/>
    <row r="2023" s="166" customFormat="1" x14ac:dyDescent="0.35"/>
    <row r="2024" s="166" customFormat="1" x14ac:dyDescent="0.35"/>
    <row r="2025" s="166" customFormat="1" x14ac:dyDescent="0.35"/>
    <row r="2026" s="166" customFormat="1" x14ac:dyDescent="0.35"/>
    <row r="2027" s="166" customFormat="1" x14ac:dyDescent="0.35"/>
    <row r="2028" s="166" customFormat="1" x14ac:dyDescent="0.35"/>
    <row r="2029" s="166" customFormat="1" x14ac:dyDescent="0.35"/>
    <row r="2030" s="166" customFormat="1" x14ac:dyDescent="0.35"/>
    <row r="2031" s="166" customFormat="1" x14ac:dyDescent="0.35"/>
    <row r="2032" s="166" customFormat="1" x14ac:dyDescent="0.35"/>
    <row r="2033" s="166" customFormat="1" x14ac:dyDescent="0.35"/>
    <row r="2034" s="166" customFormat="1" x14ac:dyDescent="0.35"/>
    <row r="2035" s="166" customFormat="1" x14ac:dyDescent="0.35"/>
    <row r="2036" s="166" customFormat="1" x14ac:dyDescent="0.35"/>
    <row r="2037" s="166" customFormat="1" x14ac:dyDescent="0.35"/>
    <row r="2038" s="166" customFormat="1" x14ac:dyDescent="0.35"/>
    <row r="2039" s="166" customFormat="1" x14ac:dyDescent="0.35"/>
    <row r="2040" s="166" customFormat="1" x14ac:dyDescent="0.35"/>
    <row r="2041" s="166" customFormat="1" x14ac:dyDescent="0.35"/>
    <row r="2042" s="166" customFormat="1" x14ac:dyDescent="0.35"/>
    <row r="2043" s="166" customFormat="1" x14ac:dyDescent="0.35"/>
    <row r="2044" s="166" customFormat="1" x14ac:dyDescent="0.35"/>
    <row r="2045" s="166" customFormat="1" x14ac:dyDescent="0.35"/>
    <row r="2046" s="166" customFormat="1" x14ac:dyDescent="0.35"/>
    <row r="2047" s="166" customFormat="1" x14ac:dyDescent="0.35"/>
    <row r="2048" s="166" customFormat="1" x14ac:dyDescent="0.35"/>
    <row r="2049" s="166" customFormat="1" x14ac:dyDescent="0.35"/>
    <row r="2050" s="166" customFormat="1" x14ac:dyDescent="0.35"/>
    <row r="2051" s="166" customFormat="1" x14ac:dyDescent="0.35"/>
    <row r="2052" s="166" customFormat="1" x14ac:dyDescent="0.35"/>
    <row r="2053" s="166" customFormat="1" x14ac:dyDescent="0.35"/>
    <row r="2054" s="166" customFormat="1" x14ac:dyDescent="0.35"/>
    <row r="2055" s="166" customFormat="1" x14ac:dyDescent="0.35"/>
    <row r="2056" s="166" customFormat="1" x14ac:dyDescent="0.35"/>
    <row r="2057" s="166" customFormat="1" x14ac:dyDescent="0.35"/>
    <row r="2058" s="166" customFormat="1" x14ac:dyDescent="0.35"/>
    <row r="2059" s="166" customFormat="1" x14ac:dyDescent="0.35"/>
    <row r="2060" s="166" customFormat="1" x14ac:dyDescent="0.35"/>
    <row r="2061" s="166" customFormat="1" x14ac:dyDescent="0.35"/>
    <row r="2062" s="166" customFormat="1" x14ac:dyDescent="0.35"/>
    <row r="2063" s="166" customFormat="1" x14ac:dyDescent="0.35"/>
    <row r="2064" s="166" customFormat="1" x14ac:dyDescent="0.35"/>
    <row r="2065" s="166" customFormat="1" x14ac:dyDescent="0.35"/>
    <row r="2066" s="166" customFormat="1" x14ac:dyDescent="0.35"/>
    <row r="2067" s="166" customFormat="1" x14ac:dyDescent="0.35"/>
    <row r="2068" s="166" customFormat="1" x14ac:dyDescent="0.35"/>
    <row r="2069" s="166" customFormat="1" x14ac:dyDescent="0.35"/>
    <row r="2070" s="166" customFormat="1" x14ac:dyDescent="0.35"/>
    <row r="2071" s="166" customFormat="1" x14ac:dyDescent="0.35"/>
    <row r="2072" s="166" customFormat="1" x14ac:dyDescent="0.35"/>
    <row r="2073" s="166" customFormat="1" x14ac:dyDescent="0.35"/>
    <row r="2074" s="166" customFormat="1" x14ac:dyDescent="0.35"/>
    <row r="2075" s="166" customFormat="1" x14ac:dyDescent="0.35"/>
    <row r="2076" s="166" customFormat="1" x14ac:dyDescent="0.35"/>
    <row r="2077" s="166" customFormat="1" x14ac:dyDescent="0.35"/>
    <row r="2078" s="166" customFormat="1" x14ac:dyDescent="0.35"/>
    <row r="2079" s="166" customFormat="1" x14ac:dyDescent="0.35"/>
    <row r="2080" s="166" customFormat="1" x14ac:dyDescent="0.35"/>
    <row r="2081" s="166" customFormat="1" x14ac:dyDescent="0.35"/>
    <row r="2082" s="166" customFormat="1" x14ac:dyDescent="0.35"/>
    <row r="2083" s="166" customFormat="1" x14ac:dyDescent="0.35"/>
    <row r="2084" s="166" customFormat="1" x14ac:dyDescent="0.35"/>
    <row r="2085" s="166" customFormat="1" x14ac:dyDescent="0.35"/>
    <row r="2086" s="166" customFormat="1" x14ac:dyDescent="0.35"/>
    <row r="2087" s="166" customFormat="1" x14ac:dyDescent="0.35"/>
    <row r="2088" s="166" customFormat="1" x14ac:dyDescent="0.35"/>
    <row r="2089" s="166" customFormat="1" x14ac:dyDescent="0.35"/>
    <row r="2090" s="166" customFormat="1" x14ac:dyDescent="0.35"/>
    <row r="2091" s="166" customFormat="1" x14ac:dyDescent="0.35"/>
    <row r="2092" s="166" customFormat="1" x14ac:dyDescent="0.35"/>
    <row r="2093" s="166" customFormat="1" x14ac:dyDescent="0.35"/>
    <row r="2094" s="166" customFormat="1" x14ac:dyDescent="0.35"/>
    <row r="2095" s="166" customFormat="1" x14ac:dyDescent="0.35"/>
    <row r="2096" s="166" customFormat="1" x14ac:dyDescent="0.35"/>
    <row r="2097" s="166" customFormat="1" x14ac:dyDescent="0.35"/>
    <row r="2098" s="166" customFormat="1" x14ac:dyDescent="0.35"/>
    <row r="2099" s="166" customFormat="1" x14ac:dyDescent="0.35"/>
    <row r="2100" s="166" customFormat="1" x14ac:dyDescent="0.35"/>
    <row r="2101" s="166" customFormat="1" x14ac:dyDescent="0.35"/>
    <row r="2102" s="166" customFormat="1" x14ac:dyDescent="0.35"/>
    <row r="2103" s="166" customFormat="1" x14ac:dyDescent="0.35"/>
    <row r="2104" s="166" customFormat="1" x14ac:dyDescent="0.35"/>
    <row r="2105" s="166" customFormat="1" x14ac:dyDescent="0.35"/>
    <row r="2106" s="166" customFormat="1" x14ac:dyDescent="0.35"/>
    <row r="2107" s="166" customFormat="1" x14ac:dyDescent="0.35"/>
    <row r="2108" s="166" customFormat="1" x14ac:dyDescent="0.35"/>
    <row r="2109" s="166" customFormat="1" x14ac:dyDescent="0.35"/>
    <row r="2110" s="166" customFormat="1" x14ac:dyDescent="0.35"/>
    <row r="2111" s="166" customFormat="1" x14ac:dyDescent="0.35"/>
    <row r="2112" s="166" customFormat="1" x14ac:dyDescent="0.35"/>
    <row r="2113" s="166" customFormat="1" x14ac:dyDescent="0.35"/>
    <row r="2114" s="166" customFormat="1" x14ac:dyDescent="0.35"/>
    <row r="2115" s="166" customFormat="1" x14ac:dyDescent="0.35"/>
    <row r="2116" s="166" customFormat="1" x14ac:dyDescent="0.35"/>
    <row r="2117" s="166" customFormat="1" x14ac:dyDescent="0.35"/>
    <row r="2118" s="166" customFormat="1" x14ac:dyDescent="0.35"/>
    <row r="2119" s="166" customFormat="1" x14ac:dyDescent="0.35"/>
    <row r="2120" s="166" customFormat="1" x14ac:dyDescent="0.35"/>
    <row r="2121" s="166" customFormat="1" x14ac:dyDescent="0.35"/>
    <row r="2122" s="166" customFormat="1" x14ac:dyDescent="0.35"/>
    <row r="2123" s="166" customFormat="1" x14ac:dyDescent="0.35"/>
    <row r="2124" s="166" customFormat="1" x14ac:dyDescent="0.35"/>
    <row r="2125" s="166" customFormat="1" x14ac:dyDescent="0.35"/>
    <row r="2126" s="166" customFormat="1" x14ac:dyDescent="0.35"/>
    <row r="2127" s="166" customFormat="1" x14ac:dyDescent="0.35"/>
    <row r="2128" s="166" customFormat="1" x14ac:dyDescent="0.35"/>
    <row r="2129" s="166" customFormat="1" x14ac:dyDescent="0.35"/>
    <row r="2130" s="166" customFormat="1" x14ac:dyDescent="0.35"/>
    <row r="2131" s="166" customFormat="1" x14ac:dyDescent="0.35"/>
    <row r="2132" s="166" customFormat="1" x14ac:dyDescent="0.35"/>
    <row r="2133" s="166" customFormat="1" x14ac:dyDescent="0.35"/>
    <row r="2134" s="166" customFormat="1" x14ac:dyDescent="0.35"/>
    <row r="2135" s="166" customFormat="1" x14ac:dyDescent="0.35"/>
    <row r="2136" s="166" customFormat="1" x14ac:dyDescent="0.35"/>
    <row r="2137" s="166" customFormat="1" x14ac:dyDescent="0.35"/>
    <row r="2138" s="166" customFormat="1" x14ac:dyDescent="0.35"/>
    <row r="2139" s="166" customFormat="1" x14ac:dyDescent="0.35"/>
    <row r="2140" s="166" customFormat="1" x14ac:dyDescent="0.35"/>
    <row r="2141" s="166" customFormat="1" x14ac:dyDescent="0.35"/>
    <row r="2142" s="166" customFormat="1" x14ac:dyDescent="0.35"/>
    <row r="2143" s="166" customFormat="1" x14ac:dyDescent="0.35"/>
    <row r="2144" s="166" customFormat="1" x14ac:dyDescent="0.35"/>
    <row r="2145" s="166" customFormat="1" x14ac:dyDescent="0.35"/>
    <row r="2146" s="166" customFormat="1" x14ac:dyDescent="0.35"/>
    <row r="2147" s="166" customFormat="1" x14ac:dyDescent="0.35"/>
    <row r="2148" s="166" customFormat="1" x14ac:dyDescent="0.35"/>
    <row r="2149" s="166" customFormat="1" x14ac:dyDescent="0.35"/>
    <row r="2150" s="166" customFormat="1" x14ac:dyDescent="0.35"/>
    <row r="2151" s="166" customFormat="1" x14ac:dyDescent="0.35"/>
    <row r="2152" s="166" customFormat="1" x14ac:dyDescent="0.35"/>
    <row r="2153" s="166" customFormat="1" x14ac:dyDescent="0.35"/>
    <row r="2154" s="166" customFormat="1" x14ac:dyDescent="0.35"/>
    <row r="2155" s="166" customFormat="1" x14ac:dyDescent="0.35"/>
    <row r="2156" s="166" customFormat="1" x14ac:dyDescent="0.35"/>
    <row r="2157" s="166" customFormat="1" x14ac:dyDescent="0.35"/>
    <row r="2158" s="166" customFormat="1" x14ac:dyDescent="0.35"/>
    <row r="2159" s="166" customFormat="1" x14ac:dyDescent="0.35"/>
    <row r="2160" s="166" customFormat="1" x14ac:dyDescent="0.35"/>
    <row r="2161" s="166" customFormat="1" x14ac:dyDescent="0.35"/>
    <row r="2162" s="166" customFormat="1" x14ac:dyDescent="0.35"/>
    <row r="2163" s="166" customFormat="1" x14ac:dyDescent="0.35"/>
    <row r="2164" s="166" customFormat="1" x14ac:dyDescent="0.35"/>
    <row r="2165" s="166" customFormat="1" x14ac:dyDescent="0.35"/>
    <row r="2166" s="166" customFormat="1" x14ac:dyDescent="0.35"/>
    <row r="2167" s="166" customFormat="1" x14ac:dyDescent="0.35"/>
    <row r="2168" s="166" customFormat="1" x14ac:dyDescent="0.35"/>
    <row r="2169" s="166" customFormat="1" x14ac:dyDescent="0.35"/>
    <row r="2170" s="166" customFormat="1" x14ac:dyDescent="0.35"/>
    <row r="2171" s="166" customFormat="1" x14ac:dyDescent="0.35"/>
    <row r="2172" s="166" customFormat="1" x14ac:dyDescent="0.35"/>
    <row r="2173" s="166" customFormat="1" x14ac:dyDescent="0.35"/>
    <row r="2174" s="166" customFormat="1" x14ac:dyDescent="0.35"/>
    <row r="2175" s="166" customFormat="1" x14ac:dyDescent="0.35"/>
    <row r="2176" s="166" customFormat="1" x14ac:dyDescent="0.35"/>
    <row r="2177" s="166" customFormat="1" x14ac:dyDescent="0.35"/>
    <row r="2178" s="166" customFormat="1" x14ac:dyDescent="0.35"/>
    <row r="2179" s="166" customFormat="1" x14ac:dyDescent="0.35"/>
    <row r="2180" s="166" customFormat="1" x14ac:dyDescent="0.35"/>
    <row r="2181" s="166" customFormat="1" x14ac:dyDescent="0.35"/>
    <row r="2182" s="166" customFormat="1" x14ac:dyDescent="0.35"/>
    <row r="2183" s="166" customFormat="1" x14ac:dyDescent="0.35"/>
    <row r="2184" s="166" customFormat="1" x14ac:dyDescent="0.35"/>
    <row r="2185" s="166" customFormat="1" x14ac:dyDescent="0.35"/>
    <row r="2186" s="166" customFormat="1" x14ac:dyDescent="0.35"/>
    <row r="2187" s="166" customFormat="1" x14ac:dyDescent="0.35"/>
    <row r="2188" s="166" customFormat="1" x14ac:dyDescent="0.35"/>
    <row r="2189" s="166" customFormat="1" x14ac:dyDescent="0.35"/>
    <row r="2190" s="166" customFormat="1" x14ac:dyDescent="0.35"/>
    <row r="2191" s="166" customFormat="1" x14ac:dyDescent="0.35"/>
    <row r="2192" s="166" customFormat="1" x14ac:dyDescent="0.35"/>
    <row r="2193" s="166" customFormat="1" x14ac:dyDescent="0.35"/>
    <row r="2194" s="166" customFormat="1" x14ac:dyDescent="0.35"/>
    <row r="2195" s="166" customFormat="1" x14ac:dyDescent="0.35"/>
    <row r="2196" s="166" customFormat="1" x14ac:dyDescent="0.35"/>
    <row r="2197" s="166" customFormat="1" x14ac:dyDescent="0.35"/>
    <row r="2198" s="166" customFormat="1" x14ac:dyDescent="0.35"/>
    <row r="2199" s="166" customFormat="1" x14ac:dyDescent="0.35"/>
    <row r="2200" s="166" customFormat="1" x14ac:dyDescent="0.35"/>
    <row r="2201" s="166" customFormat="1" x14ac:dyDescent="0.35"/>
    <row r="2202" s="166" customFormat="1" x14ac:dyDescent="0.35"/>
    <row r="2203" s="166" customFormat="1" x14ac:dyDescent="0.35"/>
    <row r="2204" s="166" customFormat="1" x14ac:dyDescent="0.35"/>
    <row r="2205" s="166" customFormat="1" x14ac:dyDescent="0.35"/>
    <row r="2206" s="166" customFormat="1" x14ac:dyDescent="0.35"/>
    <row r="2207" s="166" customFormat="1" x14ac:dyDescent="0.35"/>
    <row r="2208" s="166" customFormat="1" x14ac:dyDescent="0.35"/>
    <row r="2209" s="166" customFormat="1" x14ac:dyDescent="0.35"/>
    <row r="2210" s="166" customFormat="1" x14ac:dyDescent="0.35"/>
    <row r="2211" s="166" customFormat="1" x14ac:dyDescent="0.35"/>
    <row r="2212" s="166" customFormat="1" x14ac:dyDescent="0.35"/>
    <row r="2213" s="166" customFormat="1" x14ac:dyDescent="0.35"/>
    <row r="2214" s="166" customFormat="1" x14ac:dyDescent="0.35"/>
    <row r="2215" s="166" customFormat="1" x14ac:dyDescent="0.35"/>
    <row r="2216" s="166" customFormat="1" x14ac:dyDescent="0.35"/>
    <row r="2217" s="166" customFormat="1" x14ac:dyDescent="0.35"/>
    <row r="2218" s="166" customFormat="1" x14ac:dyDescent="0.35"/>
    <row r="2219" s="166" customFormat="1" x14ac:dyDescent="0.35"/>
    <row r="2220" s="166" customFormat="1" x14ac:dyDescent="0.35"/>
    <row r="2221" s="166" customFormat="1" x14ac:dyDescent="0.35"/>
    <row r="2222" s="166" customFormat="1" x14ac:dyDescent="0.35"/>
    <row r="2223" s="166" customFormat="1" x14ac:dyDescent="0.35"/>
    <row r="2224" s="166" customFormat="1" x14ac:dyDescent="0.35"/>
    <row r="2225" s="166" customFormat="1" x14ac:dyDescent="0.35"/>
    <row r="2226" s="166" customFormat="1" x14ac:dyDescent="0.35"/>
    <row r="2227" s="166" customFormat="1" x14ac:dyDescent="0.35"/>
    <row r="2228" s="166" customFormat="1" x14ac:dyDescent="0.35"/>
    <row r="2229" s="166" customFormat="1" x14ac:dyDescent="0.35"/>
    <row r="2230" s="166" customFormat="1" x14ac:dyDescent="0.35"/>
    <row r="2231" s="166" customFormat="1" x14ac:dyDescent="0.35"/>
    <row r="2232" s="166" customFormat="1" x14ac:dyDescent="0.35"/>
    <row r="2233" s="166" customFormat="1" x14ac:dyDescent="0.35"/>
    <row r="2234" s="166" customFormat="1" x14ac:dyDescent="0.35"/>
    <row r="2235" s="166" customFormat="1" x14ac:dyDescent="0.35"/>
    <row r="2236" s="166" customFormat="1" x14ac:dyDescent="0.35"/>
    <row r="2237" s="166" customFormat="1" x14ac:dyDescent="0.35"/>
    <row r="2238" s="166" customFormat="1" x14ac:dyDescent="0.35"/>
    <row r="2239" s="166" customFormat="1" x14ac:dyDescent="0.35"/>
    <row r="2240" s="166" customFormat="1" x14ac:dyDescent="0.35"/>
    <row r="2241" s="166" customFormat="1" x14ac:dyDescent="0.35"/>
    <row r="2242" s="166" customFormat="1" x14ac:dyDescent="0.35"/>
    <row r="2243" s="166" customFormat="1" x14ac:dyDescent="0.35"/>
    <row r="2244" s="166" customFormat="1" x14ac:dyDescent="0.35"/>
    <row r="2245" s="166" customFormat="1" x14ac:dyDescent="0.35"/>
    <row r="2246" s="166" customFormat="1" x14ac:dyDescent="0.35"/>
    <row r="2247" s="166" customFormat="1" x14ac:dyDescent="0.35"/>
    <row r="2248" s="166" customFormat="1" x14ac:dyDescent="0.35"/>
    <row r="2249" s="166" customFormat="1" x14ac:dyDescent="0.35"/>
    <row r="2250" s="166" customFormat="1" x14ac:dyDescent="0.35"/>
    <row r="2251" s="166" customFormat="1" x14ac:dyDescent="0.35"/>
    <row r="2252" s="166" customFormat="1" x14ac:dyDescent="0.35"/>
    <row r="2253" s="166" customFormat="1" x14ac:dyDescent="0.35"/>
    <row r="2254" s="166" customFormat="1" x14ac:dyDescent="0.35"/>
    <row r="2255" s="166" customFormat="1" x14ac:dyDescent="0.35"/>
    <row r="2256" s="166" customFormat="1" x14ac:dyDescent="0.35"/>
    <row r="2257" s="166" customFormat="1" x14ac:dyDescent="0.35"/>
    <row r="2258" s="166" customFormat="1" x14ac:dyDescent="0.35"/>
    <row r="2259" s="166" customFormat="1" x14ac:dyDescent="0.35"/>
    <row r="2260" s="166" customFormat="1" x14ac:dyDescent="0.35"/>
    <row r="2261" s="166" customFormat="1" x14ac:dyDescent="0.35"/>
    <row r="2262" s="166" customFormat="1" x14ac:dyDescent="0.35"/>
    <row r="2263" s="166" customFormat="1" x14ac:dyDescent="0.35"/>
    <row r="2264" s="166" customFormat="1" x14ac:dyDescent="0.35"/>
    <row r="2265" s="166" customFormat="1" x14ac:dyDescent="0.35"/>
    <row r="2266" s="166" customFormat="1" x14ac:dyDescent="0.35"/>
    <row r="2267" s="166" customFormat="1" x14ac:dyDescent="0.35"/>
    <row r="2268" s="166" customFormat="1" x14ac:dyDescent="0.35"/>
    <row r="2269" s="166" customFormat="1" x14ac:dyDescent="0.35"/>
    <row r="2270" s="166" customFormat="1" x14ac:dyDescent="0.35"/>
    <row r="2271" s="166" customFormat="1" x14ac:dyDescent="0.35"/>
    <row r="2272" s="166" customFormat="1" x14ac:dyDescent="0.35"/>
    <row r="2273" s="166" customFormat="1" x14ac:dyDescent="0.35"/>
    <row r="2274" s="166" customFormat="1" x14ac:dyDescent="0.35"/>
    <row r="2275" s="166" customFormat="1" x14ac:dyDescent="0.35"/>
    <row r="2276" s="166" customFormat="1" x14ac:dyDescent="0.35"/>
    <row r="2277" s="166" customFormat="1" x14ac:dyDescent="0.35"/>
    <row r="2278" s="166" customFormat="1" x14ac:dyDescent="0.35"/>
    <row r="2279" s="166" customFormat="1" x14ac:dyDescent="0.35"/>
    <row r="2280" s="166" customFormat="1" x14ac:dyDescent="0.35"/>
    <row r="2281" s="166" customFormat="1" x14ac:dyDescent="0.35"/>
    <row r="2282" s="166" customFormat="1" x14ac:dyDescent="0.35"/>
    <row r="2283" s="166" customFormat="1" x14ac:dyDescent="0.35"/>
    <row r="2284" s="166" customFormat="1" x14ac:dyDescent="0.35"/>
    <row r="2285" s="166" customFormat="1" x14ac:dyDescent="0.35"/>
    <row r="2286" s="166" customFormat="1" x14ac:dyDescent="0.35"/>
    <row r="2287" s="166" customFormat="1" x14ac:dyDescent="0.35"/>
    <row r="2288" s="166" customFormat="1" x14ac:dyDescent="0.35"/>
    <row r="2289" s="166" customFormat="1" x14ac:dyDescent="0.35"/>
    <row r="2290" s="166" customFormat="1" x14ac:dyDescent="0.35"/>
    <row r="2291" s="166" customFormat="1" x14ac:dyDescent="0.35"/>
    <row r="2292" s="166" customFormat="1" x14ac:dyDescent="0.35"/>
    <row r="2293" s="166" customFormat="1" x14ac:dyDescent="0.35"/>
    <row r="2294" s="166" customFormat="1" x14ac:dyDescent="0.35"/>
    <row r="2295" s="166" customFormat="1" x14ac:dyDescent="0.35"/>
    <row r="2296" s="166" customFormat="1" x14ac:dyDescent="0.35"/>
    <row r="2297" s="166" customFormat="1" x14ac:dyDescent="0.35"/>
    <row r="2298" s="166" customFormat="1" x14ac:dyDescent="0.35"/>
    <row r="2299" s="166" customFormat="1" x14ac:dyDescent="0.35"/>
    <row r="2300" s="166" customFormat="1" x14ac:dyDescent="0.35"/>
    <row r="2301" s="166" customFormat="1" x14ac:dyDescent="0.35"/>
    <row r="2302" s="166" customFormat="1" x14ac:dyDescent="0.35"/>
    <row r="2303" s="166" customFormat="1" x14ac:dyDescent="0.35"/>
    <row r="2304" s="166" customFormat="1" x14ac:dyDescent="0.35"/>
    <row r="2305" s="166" customFormat="1" x14ac:dyDescent="0.35"/>
    <row r="2306" s="166" customFormat="1" x14ac:dyDescent="0.35"/>
    <row r="2307" s="166" customFormat="1" x14ac:dyDescent="0.35"/>
    <row r="2308" s="166" customFormat="1" x14ac:dyDescent="0.35"/>
    <row r="2309" s="166" customFormat="1" x14ac:dyDescent="0.35"/>
    <row r="2310" s="166" customFormat="1" x14ac:dyDescent="0.35"/>
    <row r="2311" s="166" customFormat="1" x14ac:dyDescent="0.35"/>
    <row r="2312" s="166" customFormat="1" x14ac:dyDescent="0.35"/>
    <row r="2313" s="166" customFormat="1" x14ac:dyDescent="0.35"/>
    <row r="2314" s="166" customFormat="1" x14ac:dyDescent="0.35"/>
    <row r="2315" s="166" customFormat="1" x14ac:dyDescent="0.35"/>
    <row r="2316" s="166" customFormat="1" x14ac:dyDescent="0.35"/>
    <row r="2317" s="166" customFormat="1" x14ac:dyDescent="0.35"/>
    <row r="2318" s="166" customFormat="1" x14ac:dyDescent="0.35"/>
    <row r="2319" s="166" customFormat="1" x14ac:dyDescent="0.35"/>
    <row r="2320" s="166" customFormat="1" x14ac:dyDescent="0.35"/>
    <row r="2321" s="166" customFormat="1" x14ac:dyDescent="0.35"/>
    <row r="2322" s="166" customFormat="1" x14ac:dyDescent="0.35"/>
    <row r="2323" s="166" customFormat="1" x14ac:dyDescent="0.35"/>
    <row r="2324" s="166" customFormat="1" x14ac:dyDescent="0.35"/>
    <row r="2325" s="166" customFormat="1" x14ac:dyDescent="0.35"/>
    <row r="2326" s="166" customFormat="1" x14ac:dyDescent="0.35"/>
    <row r="2327" s="166" customFormat="1" x14ac:dyDescent="0.35"/>
    <row r="2328" s="166" customFormat="1" x14ac:dyDescent="0.35"/>
    <row r="2329" s="166" customFormat="1" x14ac:dyDescent="0.35"/>
    <row r="2330" s="166" customFormat="1" x14ac:dyDescent="0.35"/>
    <row r="2331" s="166" customFormat="1" x14ac:dyDescent="0.35"/>
    <row r="2332" s="166" customFormat="1" x14ac:dyDescent="0.35"/>
    <row r="2333" s="166" customFormat="1" x14ac:dyDescent="0.35"/>
    <row r="2334" s="166" customFormat="1" x14ac:dyDescent="0.35"/>
    <row r="2335" s="166" customFormat="1" x14ac:dyDescent="0.35"/>
    <row r="2336" s="166" customFormat="1" x14ac:dyDescent="0.35"/>
    <row r="2337" s="166" customFormat="1" x14ac:dyDescent="0.35"/>
    <row r="2338" s="166" customFormat="1" x14ac:dyDescent="0.35"/>
    <row r="2339" s="166" customFormat="1" x14ac:dyDescent="0.35"/>
    <row r="2340" s="166" customFormat="1" x14ac:dyDescent="0.35"/>
    <row r="2341" s="166" customFormat="1" x14ac:dyDescent="0.35"/>
    <row r="2342" s="166" customFormat="1" x14ac:dyDescent="0.35"/>
    <row r="2343" s="166" customFormat="1" x14ac:dyDescent="0.35"/>
    <row r="2344" s="166" customFormat="1" x14ac:dyDescent="0.35"/>
    <row r="2345" s="166" customFormat="1" x14ac:dyDescent="0.35"/>
    <row r="2346" s="166" customFormat="1" x14ac:dyDescent="0.35"/>
    <row r="2347" s="166" customFormat="1" x14ac:dyDescent="0.35"/>
    <row r="2348" s="166" customFormat="1" x14ac:dyDescent="0.35"/>
    <row r="2349" s="166" customFormat="1" x14ac:dyDescent="0.35"/>
    <row r="2350" s="166" customFormat="1" x14ac:dyDescent="0.35"/>
    <row r="2351" s="166" customFormat="1" x14ac:dyDescent="0.35"/>
    <row r="2352" s="166" customFormat="1" x14ac:dyDescent="0.35"/>
    <row r="2353" s="166" customFormat="1" x14ac:dyDescent="0.35"/>
    <row r="2354" s="166" customFormat="1" x14ac:dyDescent="0.35"/>
    <row r="2355" s="166" customFormat="1" x14ac:dyDescent="0.35"/>
    <row r="2356" s="166" customFormat="1" x14ac:dyDescent="0.35"/>
    <row r="2357" s="166" customFormat="1" x14ac:dyDescent="0.35"/>
    <row r="2358" s="166" customFormat="1" x14ac:dyDescent="0.35"/>
    <row r="2359" s="166" customFormat="1" x14ac:dyDescent="0.35"/>
    <row r="2360" s="166" customFormat="1" x14ac:dyDescent="0.35"/>
    <row r="2361" s="166" customFormat="1" x14ac:dyDescent="0.35"/>
    <row r="2362" s="166" customFormat="1" x14ac:dyDescent="0.35"/>
    <row r="2363" s="166" customFormat="1" x14ac:dyDescent="0.35"/>
    <row r="2364" s="166" customFormat="1" x14ac:dyDescent="0.35"/>
    <row r="2365" s="166" customFormat="1" x14ac:dyDescent="0.35"/>
    <row r="2366" s="166" customFormat="1" x14ac:dyDescent="0.35"/>
    <row r="2367" s="166" customFormat="1" x14ac:dyDescent="0.35"/>
    <row r="2368" s="166" customFormat="1" x14ac:dyDescent="0.35"/>
    <row r="2369" s="166" customFormat="1" x14ac:dyDescent="0.35"/>
    <row r="2370" s="166" customFormat="1" x14ac:dyDescent="0.35"/>
    <row r="2371" s="166" customFormat="1" x14ac:dyDescent="0.35"/>
    <row r="2372" s="166" customFormat="1" x14ac:dyDescent="0.35"/>
    <row r="2373" s="166" customFormat="1" x14ac:dyDescent="0.35"/>
    <row r="2374" s="166" customFormat="1" x14ac:dyDescent="0.35"/>
    <row r="2375" s="166" customFormat="1" x14ac:dyDescent="0.35"/>
    <row r="2376" s="166" customFormat="1" x14ac:dyDescent="0.35"/>
    <row r="2377" s="166" customFormat="1" x14ac:dyDescent="0.35"/>
    <row r="2378" s="166" customFormat="1" x14ac:dyDescent="0.35"/>
    <row r="2379" s="166" customFormat="1" x14ac:dyDescent="0.35"/>
    <row r="2380" s="166" customFormat="1" x14ac:dyDescent="0.35"/>
    <row r="2381" s="166" customFormat="1" x14ac:dyDescent="0.35"/>
    <row r="2382" s="166" customFormat="1" x14ac:dyDescent="0.35"/>
    <row r="2383" s="166" customFormat="1" x14ac:dyDescent="0.35"/>
    <row r="2384" s="166" customFormat="1" x14ac:dyDescent="0.35"/>
    <row r="2385" s="166" customFormat="1" x14ac:dyDescent="0.35"/>
    <row r="2386" s="166" customFormat="1" x14ac:dyDescent="0.35"/>
    <row r="2387" s="166" customFormat="1" x14ac:dyDescent="0.35"/>
    <row r="2388" s="166" customFormat="1" x14ac:dyDescent="0.35"/>
    <row r="2389" s="166" customFormat="1" x14ac:dyDescent="0.35"/>
    <row r="2390" s="166" customFormat="1" x14ac:dyDescent="0.35"/>
    <row r="2391" s="166" customFormat="1" x14ac:dyDescent="0.35"/>
    <row r="2392" s="166" customFormat="1" x14ac:dyDescent="0.35"/>
    <row r="2393" s="166" customFormat="1" x14ac:dyDescent="0.35"/>
    <row r="2394" s="166" customFormat="1" x14ac:dyDescent="0.35"/>
    <row r="2395" s="166" customFormat="1" x14ac:dyDescent="0.35"/>
    <row r="2396" s="166" customFormat="1" x14ac:dyDescent="0.35"/>
    <row r="2397" s="166" customFormat="1" x14ac:dyDescent="0.35"/>
    <row r="2398" s="166" customFormat="1" x14ac:dyDescent="0.35"/>
    <row r="2399" s="166" customFormat="1" x14ac:dyDescent="0.35"/>
    <row r="2400" s="166" customFormat="1" x14ac:dyDescent="0.35"/>
    <row r="2401" s="166" customFormat="1" x14ac:dyDescent="0.35"/>
    <row r="2402" s="166" customFormat="1" x14ac:dyDescent="0.35"/>
    <row r="2403" s="166" customFormat="1" x14ac:dyDescent="0.35"/>
    <row r="2404" s="166" customFormat="1" x14ac:dyDescent="0.35"/>
    <row r="2405" s="166" customFormat="1" x14ac:dyDescent="0.35"/>
    <row r="2406" s="166" customFormat="1" x14ac:dyDescent="0.35"/>
    <row r="2407" s="166" customFormat="1" x14ac:dyDescent="0.35"/>
    <row r="2408" s="166" customFormat="1" x14ac:dyDescent="0.35"/>
    <row r="2409" s="166" customFormat="1" x14ac:dyDescent="0.35"/>
    <row r="2410" s="166" customFormat="1" x14ac:dyDescent="0.35"/>
    <row r="2411" s="166" customFormat="1" x14ac:dyDescent="0.35"/>
    <row r="2412" s="166" customFormat="1" x14ac:dyDescent="0.35"/>
    <row r="2413" s="166" customFormat="1" x14ac:dyDescent="0.35"/>
    <row r="2414" s="166" customFormat="1" x14ac:dyDescent="0.35"/>
    <row r="2415" s="166" customFormat="1" x14ac:dyDescent="0.35"/>
    <row r="2416" s="166" customFormat="1" x14ac:dyDescent="0.35"/>
    <row r="2417" s="166" customFormat="1" x14ac:dyDescent="0.35"/>
    <row r="2418" s="166" customFormat="1" x14ac:dyDescent="0.35"/>
    <row r="2419" s="166" customFormat="1" x14ac:dyDescent="0.35"/>
    <row r="2420" s="166" customFormat="1" x14ac:dyDescent="0.35"/>
    <row r="2421" s="166" customFormat="1" x14ac:dyDescent="0.35"/>
    <row r="2422" s="166" customFormat="1" x14ac:dyDescent="0.35"/>
    <row r="2423" s="166" customFormat="1" x14ac:dyDescent="0.35"/>
    <row r="2424" s="166" customFormat="1" x14ac:dyDescent="0.35"/>
    <row r="2425" s="166" customFormat="1" x14ac:dyDescent="0.35"/>
    <row r="2426" s="166" customFormat="1" x14ac:dyDescent="0.35"/>
    <row r="2427" s="166" customFormat="1" x14ac:dyDescent="0.35"/>
    <row r="2428" s="166" customFormat="1" x14ac:dyDescent="0.35"/>
    <row r="2429" s="166" customFormat="1" x14ac:dyDescent="0.35"/>
    <row r="2430" s="166" customFormat="1" x14ac:dyDescent="0.35"/>
    <row r="2431" s="166" customFormat="1" x14ac:dyDescent="0.35"/>
    <row r="2432" s="166" customFormat="1" x14ac:dyDescent="0.35"/>
    <row r="2433" s="166" customFormat="1" x14ac:dyDescent="0.35"/>
    <row r="2434" s="166" customFormat="1" x14ac:dyDescent="0.35"/>
    <row r="2435" s="166" customFormat="1" x14ac:dyDescent="0.35"/>
    <row r="2436" s="166" customFormat="1" x14ac:dyDescent="0.35"/>
    <row r="2437" s="166" customFormat="1" x14ac:dyDescent="0.35"/>
    <row r="2438" s="166" customFormat="1" x14ac:dyDescent="0.35"/>
    <row r="2439" s="166" customFormat="1" x14ac:dyDescent="0.35"/>
    <row r="2440" s="166" customFormat="1" x14ac:dyDescent="0.35"/>
    <row r="2441" s="166" customFormat="1" x14ac:dyDescent="0.35"/>
    <row r="2442" s="166" customFormat="1" x14ac:dyDescent="0.35"/>
    <row r="2443" s="166" customFormat="1" x14ac:dyDescent="0.35"/>
    <row r="2444" s="166" customFormat="1" x14ac:dyDescent="0.35"/>
    <row r="2445" s="166" customFormat="1" x14ac:dyDescent="0.35"/>
    <row r="2446" s="166" customFormat="1" x14ac:dyDescent="0.35"/>
    <row r="2447" s="166" customFormat="1" x14ac:dyDescent="0.35"/>
    <row r="2448" s="166" customFormat="1" x14ac:dyDescent="0.35"/>
    <row r="2449" s="166" customFormat="1" x14ac:dyDescent="0.35"/>
    <row r="2450" s="166" customFormat="1" x14ac:dyDescent="0.35"/>
    <row r="2451" s="166" customFormat="1" x14ac:dyDescent="0.35"/>
    <row r="2452" s="166" customFormat="1" x14ac:dyDescent="0.35"/>
    <row r="2453" s="166" customFormat="1" x14ac:dyDescent="0.35"/>
    <row r="2454" s="166" customFormat="1" x14ac:dyDescent="0.35"/>
    <row r="2455" s="166" customFormat="1" x14ac:dyDescent="0.35"/>
    <row r="2456" s="166" customFormat="1" x14ac:dyDescent="0.35"/>
    <row r="2457" s="166" customFormat="1" x14ac:dyDescent="0.35"/>
    <row r="2458" s="166" customFormat="1" x14ac:dyDescent="0.35"/>
    <row r="2459" s="166" customFormat="1" x14ac:dyDescent="0.35"/>
    <row r="2460" s="166" customFormat="1" x14ac:dyDescent="0.35"/>
    <row r="2461" s="166" customFormat="1" x14ac:dyDescent="0.35"/>
    <row r="2462" s="166" customFormat="1" x14ac:dyDescent="0.35"/>
    <row r="2463" s="166" customFormat="1" x14ac:dyDescent="0.35"/>
    <row r="2464" s="166" customFormat="1" x14ac:dyDescent="0.35"/>
    <row r="2465" s="166" customFormat="1" x14ac:dyDescent="0.35"/>
    <row r="2466" s="166" customFormat="1" x14ac:dyDescent="0.35"/>
    <row r="2467" s="166" customFormat="1" x14ac:dyDescent="0.35"/>
    <row r="2468" s="166" customFormat="1" x14ac:dyDescent="0.35"/>
    <row r="2469" s="166" customFormat="1" x14ac:dyDescent="0.35"/>
    <row r="2470" s="166" customFormat="1" x14ac:dyDescent="0.35"/>
    <row r="2471" s="166" customFormat="1" x14ac:dyDescent="0.35"/>
    <row r="2472" s="166" customFormat="1" x14ac:dyDescent="0.35"/>
    <row r="2473" s="166" customFormat="1" x14ac:dyDescent="0.35"/>
    <row r="2474" s="166" customFormat="1" x14ac:dyDescent="0.35"/>
    <row r="2475" s="166" customFormat="1" x14ac:dyDescent="0.35"/>
    <row r="2476" s="166" customFormat="1" x14ac:dyDescent="0.35"/>
    <row r="2477" s="166" customFormat="1" x14ac:dyDescent="0.35"/>
    <row r="2478" s="166" customFormat="1" x14ac:dyDescent="0.35"/>
    <row r="2479" s="166" customFormat="1" x14ac:dyDescent="0.35"/>
    <row r="2480" s="166" customFormat="1" x14ac:dyDescent="0.35"/>
    <row r="2481" s="166" customFormat="1" x14ac:dyDescent="0.35"/>
    <row r="2482" s="166" customFormat="1" x14ac:dyDescent="0.35"/>
    <row r="2483" s="166" customFormat="1" x14ac:dyDescent="0.35"/>
    <row r="2484" s="166" customFormat="1" x14ac:dyDescent="0.35"/>
    <row r="2485" s="166" customFormat="1" x14ac:dyDescent="0.35"/>
    <row r="2486" s="166" customFormat="1" x14ac:dyDescent="0.35"/>
    <row r="2487" s="166" customFormat="1" x14ac:dyDescent="0.35"/>
    <row r="2488" s="166" customFormat="1" x14ac:dyDescent="0.35"/>
    <row r="2489" s="166" customFormat="1" x14ac:dyDescent="0.35"/>
    <row r="2490" s="166" customFormat="1" x14ac:dyDescent="0.35"/>
    <row r="2491" s="166" customFormat="1" x14ac:dyDescent="0.35"/>
    <row r="2492" s="166" customFormat="1" x14ac:dyDescent="0.35"/>
    <row r="2493" s="166" customFormat="1" x14ac:dyDescent="0.35"/>
    <row r="2494" s="166" customFormat="1" x14ac:dyDescent="0.35"/>
    <row r="2495" s="166" customFormat="1" x14ac:dyDescent="0.35"/>
    <row r="2496" s="166" customFormat="1" x14ac:dyDescent="0.35"/>
    <row r="2497" s="166" customFormat="1" x14ac:dyDescent="0.35"/>
    <row r="2498" s="166" customFormat="1" x14ac:dyDescent="0.35"/>
    <row r="2499" s="166" customFormat="1" x14ac:dyDescent="0.35"/>
    <row r="2500" s="166" customFormat="1" x14ac:dyDescent="0.35"/>
    <row r="2501" s="166" customFormat="1" x14ac:dyDescent="0.35"/>
    <row r="2502" s="166" customFormat="1" x14ac:dyDescent="0.35"/>
    <row r="2503" s="166" customFormat="1" x14ac:dyDescent="0.35"/>
    <row r="2504" s="166" customFormat="1" x14ac:dyDescent="0.35"/>
    <row r="2505" s="166" customFormat="1" x14ac:dyDescent="0.35"/>
    <row r="2506" s="166" customFormat="1" x14ac:dyDescent="0.35"/>
    <row r="2507" s="166" customFormat="1" x14ac:dyDescent="0.35"/>
    <row r="2508" s="166" customFormat="1" x14ac:dyDescent="0.35"/>
    <row r="2509" s="166" customFormat="1" x14ac:dyDescent="0.35"/>
    <row r="2510" s="166" customFormat="1" x14ac:dyDescent="0.35"/>
    <row r="2511" s="166" customFormat="1" x14ac:dyDescent="0.35"/>
    <row r="2512" s="166" customFormat="1" x14ac:dyDescent="0.35"/>
    <row r="2513" s="166" customFormat="1" x14ac:dyDescent="0.35"/>
    <row r="2514" s="166" customFormat="1" x14ac:dyDescent="0.35"/>
    <row r="2515" s="166" customFormat="1" x14ac:dyDescent="0.35"/>
    <row r="2516" s="166" customFormat="1" x14ac:dyDescent="0.35"/>
    <row r="2517" s="166" customFormat="1" x14ac:dyDescent="0.35"/>
    <row r="2518" s="166" customFormat="1" x14ac:dyDescent="0.35"/>
    <row r="2519" s="166" customFormat="1" x14ac:dyDescent="0.35"/>
    <row r="2520" s="166" customFormat="1" x14ac:dyDescent="0.35"/>
    <row r="2521" s="166" customFormat="1" x14ac:dyDescent="0.35"/>
    <row r="2522" s="166" customFormat="1" x14ac:dyDescent="0.35"/>
    <row r="2523" s="166" customFormat="1" x14ac:dyDescent="0.35"/>
    <row r="2524" s="166" customFormat="1" x14ac:dyDescent="0.35"/>
    <row r="2525" s="166" customFormat="1" x14ac:dyDescent="0.35"/>
    <row r="2526" s="166" customFormat="1" x14ac:dyDescent="0.35"/>
    <row r="2527" s="166" customFormat="1" x14ac:dyDescent="0.35"/>
    <row r="2528" s="166" customFormat="1" x14ac:dyDescent="0.35"/>
    <row r="2529" s="166" customFormat="1" x14ac:dyDescent="0.35"/>
    <row r="2530" s="166" customFormat="1" x14ac:dyDescent="0.35"/>
    <row r="2531" s="166" customFormat="1" x14ac:dyDescent="0.35"/>
    <row r="2532" s="166" customFormat="1" x14ac:dyDescent="0.35"/>
    <row r="2533" s="166" customFormat="1" x14ac:dyDescent="0.35"/>
    <row r="2534" s="166" customFormat="1" x14ac:dyDescent="0.35"/>
    <row r="2535" s="166" customFormat="1" x14ac:dyDescent="0.35"/>
    <row r="2536" s="166" customFormat="1" x14ac:dyDescent="0.35"/>
    <row r="2537" s="166" customFormat="1" x14ac:dyDescent="0.35"/>
    <row r="2538" s="166" customFormat="1" x14ac:dyDescent="0.35"/>
    <row r="2539" s="166" customFormat="1" x14ac:dyDescent="0.35"/>
    <row r="2540" s="166" customFormat="1" x14ac:dyDescent="0.35"/>
    <row r="2541" s="166" customFormat="1" x14ac:dyDescent="0.35"/>
    <row r="2542" s="166" customFormat="1" x14ac:dyDescent="0.35"/>
    <row r="2543" s="166" customFormat="1" x14ac:dyDescent="0.35"/>
    <row r="2544" s="166" customFormat="1" x14ac:dyDescent="0.35"/>
    <row r="2545" s="166" customFormat="1" x14ac:dyDescent="0.35"/>
    <row r="2546" s="166" customFormat="1" x14ac:dyDescent="0.35"/>
    <row r="2547" s="166" customFormat="1" x14ac:dyDescent="0.35"/>
    <row r="2548" s="166" customFormat="1" x14ac:dyDescent="0.35"/>
    <row r="2549" s="166" customFormat="1" x14ac:dyDescent="0.35"/>
    <row r="2550" s="166" customFormat="1" x14ac:dyDescent="0.35"/>
    <row r="2551" s="166" customFormat="1" x14ac:dyDescent="0.35"/>
    <row r="2552" s="166" customFormat="1" x14ac:dyDescent="0.35"/>
    <row r="2553" s="166" customFormat="1" x14ac:dyDescent="0.35"/>
    <row r="2554" s="166" customFormat="1" x14ac:dyDescent="0.35"/>
    <row r="2555" s="166" customFormat="1" x14ac:dyDescent="0.35"/>
    <row r="2556" s="166" customFormat="1" x14ac:dyDescent="0.35"/>
    <row r="2557" s="166" customFormat="1" x14ac:dyDescent="0.35"/>
    <row r="2558" s="166" customFormat="1" x14ac:dyDescent="0.35"/>
    <row r="2559" s="166" customFormat="1" x14ac:dyDescent="0.35"/>
    <row r="2560" s="166" customFormat="1" x14ac:dyDescent="0.35"/>
    <row r="2561" s="166" customFormat="1" x14ac:dyDescent="0.35"/>
    <row r="2562" s="166" customFormat="1" x14ac:dyDescent="0.35"/>
    <row r="2563" s="166" customFormat="1" x14ac:dyDescent="0.35"/>
    <row r="2564" s="166" customFormat="1" x14ac:dyDescent="0.35"/>
    <row r="2565" s="166" customFormat="1" x14ac:dyDescent="0.35"/>
    <row r="2566" s="166" customFormat="1" x14ac:dyDescent="0.35"/>
    <row r="2567" s="166" customFormat="1" x14ac:dyDescent="0.35"/>
    <row r="2568" s="166" customFormat="1" x14ac:dyDescent="0.35"/>
    <row r="2569" s="166" customFormat="1" x14ac:dyDescent="0.35"/>
    <row r="2570" s="166" customFormat="1" x14ac:dyDescent="0.35"/>
    <row r="2571" s="166" customFormat="1" x14ac:dyDescent="0.35"/>
    <row r="2572" s="166" customFormat="1" x14ac:dyDescent="0.35"/>
    <row r="2573" s="166" customFormat="1" x14ac:dyDescent="0.35"/>
    <row r="2574" s="166" customFormat="1" x14ac:dyDescent="0.35"/>
    <row r="2575" s="166" customFormat="1" x14ac:dyDescent="0.35"/>
    <row r="2576" s="166" customFormat="1" x14ac:dyDescent="0.35"/>
    <row r="2577" s="166" customFormat="1" x14ac:dyDescent="0.35"/>
    <row r="2578" s="166" customFormat="1" x14ac:dyDescent="0.35"/>
    <row r="2579" s="166" customFormat="1" x14ac:dyDescent="0.35"/>
    <row r="2580" s="166" customFormat="1" x14ac:dyDescent="0.35"/>
    <row r="2581" s="166" customFormat="1" x14ac:dyDescent="0.35"/>
    <row r="2582" s="166" customFormat="1" x14ac:dyDescent="0.35"/>
    <row r="2583" s="166" customFormat="1" x14ac:dyDescent="0.35"/>
    <row r="2584" s="166" customFormat="1" x14ac:dyDescent="0.35"/>
    <row r="2585" s="166" customFormat="1" x14ac:dyDescent="0.35"/>
    <row r="2586" s="166" customFormat="1" x14ac:dyDescent="0.35"/>
    <row r="2587" s="166" customFormat="1" x14ac:dyDescent="0.35"/>
    <row r="2588" s="166" customFormat="1" x14ac:dyDescent="0.35"/>
    <row r="2589" s="166" customFormat="1" x14ac:dyDescent="0.35"/>
    <row r="2590" s="166" customFormat="1" x14ac:dyDescent="0.35"/>
    <row r="2591" s="166" customFormat="1" x14ac:dyDescent="0.35"/>
    <row r="2592" s="166" customFormat="1" x14ac:dyDescent="0.35"/>
    <row r="2593" s="166" customFormat="1" x14ac:dyDescent="0.35"/>
    <row r="2594" s="166" customFormat="1" x14ac:dyDescent="0.35"/>
    <row r="2595" s="166" customFormat="1" x14ac:dyDescent="0.35"/>
    <row r="2596" s="166" customFormat="1" x14ac:dyDescent="0.35"/>
    <row r="2597" s="166" customFormat="1" x14ac:dyDescent="0.35"/>
    <row r="2598" s="166" customFormat="1" x14ac:dyDescent="0.35"/>
    <row r="2599" s="166" customFormat="1" x14ac:dyDescent="0.35"/>
    <row r="2600" s="166" customFormat="1" x14ac:dyDescent="0.35"/>
    <row r="2601" s="166" customFormat="1" x14ac:dyDescent="0.35"/>
    <row r="2602" s="166" customFormat="1" x14ac:dyDescent="0.35"/>
    <row r="2603" s="166" customFormat="1" x14ac:dyDescent="0.35"/>
    <row r="2604" s="166" customFormat="1" x14ac:dyDescent="0.35"/>
    <row r="2605" s="166" customFormat="1" x14ac:dyDescent="0.35"/>
    <row r="2606" s="166" customFormat="1" x14ac:dyDescent="0.35"/>
    <row r="2607" s="166" customFormat="1" x14ac:dyDescent="0.35"/>
    <row r="2608" s="166" customFormat="1" x14ac:dyDescent="0.35"/>
    <row r="2609" s="166" customFormat="1" x14ac:dyDescent="0.35"/>
    <row r="2610" s="166" customFormat="1" x14ac:dyDescent="0.35"/>
    <row r="2611" s="166" customFormat="1" x14ac:dyDescent="0.35"/>
    <row r="2612" s="166" customFormat="1" x14ac:dyDescent="0.35"/>
    <row r="2613" s="166" customFormat="1" x14ac:dyDescent="0.35"/>
    <row r="2614" s="166" customFormat="1" x14ac:dyDescent="0.35"/>
    <row r="2615" s="166" customFormat="1" x14ac:dyDescent="0.35"/>
    <row r="2616" s="166" customFormat="1" x14ac:dyDescent="0.35"/>
    <row r="2617" s="166" customFormat="1" x14ac:dyDescent="0.35"/>
    <row r="2618" s="166" customFormat="1" x14ac:dyDescent="0.35"/>
    <row r="2619" s="166" customFormat="1" x14ac:dyDescent="0.35"/>
    <row r="2620" s="166" customFormat="1" x14ac:dyDescent="0.35"/>
    <row r="2621" s="166" customFormat="1" x14ac:dyDescent="0.35"/>
    <row r="2622" s="166" customFormat="1" x14ac:dyDescent="0.35"/>
    <row r="2623" s="166" customFormat="1" x14ac:dyDescent="0.35"/>
    <row r="2624" s="166" customFormat="1" x14ac:dyDescent="0.35"/>
    <row r="2625" s="166" customFormat="1" x14ac:dyDescent="0.35"/>
    <row r="2626" s="166" customFormat="1" x14ac:dyDescent="0.35"/>
    <row r="2627" s="166" customFormat="1" x14ac:dyDescent="0.35"/>
    <row r="2628" s="166" customFormat="1" x14ac:dyDescent="0.35"/>
    <row r="2629" s="166" customFormat="1" x14ac:dyDescent="0.35"/>
    <row r="2630" s="166" customFormat="1" x14ac:dyDescent="0.35"/>
    <row r="2631" s="166" customFormat="1" x14ac:dyDescent="0.35"/>
    <row r="2632" s="166" customFormat="1" x14ac:dyDescent="0.35"/>
    <row r="2633" s="166" customFormat="1" x14ac:dyDescent="0.35"/>
    <row r="2634" s="166" customFormat="1" x14ac:dyDescent="0.35"/>
    <row r="2635" s="166" customFormat="1" x14ac:dyDescent="0.35"/>
    <row r="2636" s="166" customFormat="1" x14ac:dyDescent="0.35"/>
    <row r="2637" s="166" customFormat="1" x14ac:dyDescent="0.35"/>
    <row r="2638" s="166" customFormat="1" x14ac:dyDescent="0.35"/>
    <row r="2639" s="166" customFormat="1" x14ac:dyDescent="0.35"/>
    <row r="2640" s="166" customFormat="1" x14ac:dyDescent="0.35"/>
    <row r="2641" s="166" customFormat="1" x14ac:dyDescent="0.35"/>
    <row r="2642" s="166" customFormat="1" x14ac:dyDescent="0.35"/>
    <row r="2643" s="166" customFormat="1" x14ac:dyDescent="0.35"/>
    <row r="2644" s="166" customFormat="1" x14ac:dyDescent="0.35"/>
    <row r="2645" s="166" customFormat="1" x14ac:dyDescent="0.35"/>
    <row r="2646" s="166" customFormat="1" x14ac:dyDescent="0.35"/>
    <row r="2647" s="166" customFormat="1" x14ac:dyDescent="0.35"/>
    <row r="2648" s="166" customFormat="1" x14ac:dyDescent="0.35"/>
    <row r="2649" s="166" customFormat="1" x14ac:dyDescent="0.35"/>
    <row r="2650" s="166" customFormat="1" x14ac:dyDescent="0.35"/>
    <row r="2651" s="166" customFormat="1" x14ac:dyDescent="0.35"/>
    <row r="2652" s="166" customFormat="1" x14ac:dyDescent="0.35"/>
    <row r="2653" s="166" customFormat="1" x14ac:dyDescent="0.35"/>
    <row r="2654" s="166" customFormat="1" x14ac:dyDescent="0.35"/>
    <row r="2655" s="166" customFormat="1" x14ac:dyDescent="0.35"/>
    <row r="2656" s="166" customFormat="1" x14ac:dyDescent="0.35"/>
    <row r="2657" s="166" customFormat="1" x14ac:dyDescent="0.35"/>
    <row r="2658" s="166" customFormat="1" x14ac:dyDescent="0.35"/>
    <row r="2659" s="166" customFormat="1" x14ac:dyDescent="0.35"/>
    <row r="2660" s="166" customFormat="1" x14ac:dyDescent="0.35"/>
    <row r="2661" s="166" customFormat="1" x14ac:dyDescent="0.35"/>
    <row r="2662" s="166" customFormat="1" x14ac:dyDescent="0.35"/>
    <row r="2663" s="166" customFormat="1" x14ac:dyDescent="0.35"/>
    <row r="2664" s="166" customFormat="1" x14ac:dyDescent="0.35"/>
    <row r="2665" s="166" customFormat="1" x14ac:dyDescent="0.35"/>
    <row r="2666" s="166" customFormat="1" x14ac:dyDescent="0.35"/>
    <row r="2667" s="166" customFormat="1" x14ac:dyDescent="0.35"/>
    <row r="2668" s="166" customFormat="1" x14ac:dyDescent="0.35"/>
    <row r="2669" s="166" customFormat="1" x14ac:dyDescent="0.35"/>
    <row r="2670" s="166" customFormat="1" x14ac:dyDescent="0.35"/>
    <row r="2671" s="166" customFormat="1" x14ac:dyDescent="0.35"/>
    <row r="2672" s="166" customFormat="1" x14ac:dyDescent="0.35"/>
    <row r="2673" s="166" customFormat="1" x14ac:dyDescent="0.35"/>
    <row r="2674" s="166" customFormat="1" x14ac:dyDescent="0.35"/>
    <row r="2675" s="166" customFormat="1" x14ac:dyDescent="0.35"/>
    <row r="2676" s="166" customFormat="1" x14ac:dyDescent="0.35"/>
    <row r="2677" s="166" customFormat="1" x14ac:dyDescent="0.35"/>
    <row r="2678" s="166" customFormat="1" x14ac:dyDescent="0.35"/>
    <row r="2679" s="166" customFormat="1" x14ac:dyDescent="0.35"/>
    <row r="2680" s="166" customFormat="1" x14ac:dyDescent="0.35"/>
    <row r="2681" s="166" customFormat="1" x14ac:dyDescent="0.35"/>
    <row r="2682" s="166" customFormat="1" x14ac:dyDescent="0.35"/>
    <row r="2683" s="166" customFormat="1" x14ac:dyDescent="0.35"/>
    <row r="2684" s="166" customFormat="1" x14ac:dyDescent="0.35"/>
    <row r="2685" s="166" customFormat="1" x14ac:dyDescent="0.35"/>
    <row r="2686" s="166" customFormat="1" x14ac:dyDescent="0.35"/>
    <row r="2687" s="166" customFormat="1" x14ac:dyDescent="0.35"/>
    <row r="2688" s="166" customFormat="1" x14ac:dyDescent="0.35"/>
    <row r="2689" s="166" customFormat="1" x14ac:dyDescent="0.35"/>
    <row r="2690" s="166" customFormat="1" x14ac:dyDescent="0.35"/>
    <row r="2691" s="166" customFormat="1" x14ac:dyDescent="0.35"/>
    <row r="2692" s="166" customFormat="1" x14ac:dyDescent="0.35"/>
    <row r="2693" s="166" customFormat="1" x14ac:dyDescent="0.35"/>
    <row r="2694" s="166" customFormat="1" x14ac:dyDescent="0.35"/>
    <row r="2695" s="166" customFormat="1" x14ac:dyDescent="0.35"/>
    <row r="2696" s="166" customFormat="1" x14ac:dyDescent="0.35"/>
    <row r="2697" s="166" customFormat="1" x14ac:dyDescent="0.35"/>
    <row r="2698" s="166" customFormat="1" x14ac:dyDescent="0.35"/>
    <row r="2699" s="166" customFormat="1" x14ac:dyDescent="0.35"/>
    <row r="2700" s="166" customFormat="1" x14ac:dyDescent="0.35"/>
    <row r="2701" s="166" customFormat="1" x14ac:dyDescent="0.35"/>
    <row r="2702" s="166" customFormat="1" x14ac:dyDescent="0.35"/>
    <row r="2703" s="166" customFormat="1" x14ac:dyDescent="0.35"/>
    <row r="2704" s="166" customFormat="1" x14ac:dyDescent="0.35"/>
    <row r="2705" s="166" customFormat="1" x14ac:dyDescent="0.35"/>
    <row r="2706" s="166" customFormat="1" x14ac:dyDescent="0.35"/>
    <row r="2707" s="166" customFormat="1" x14ac:dyDescent="0.35"/>
    <row r="2708" s="166" customFormat="1" x14ac:dyDescent="0.35"/>
    <row r="2709" s="166" customFormat="1" x14ac:dyDescent="0.35"/>
    <row r="2710" s="166" customFormat="1" x14ac:dyDescent="0.35"/>
    <row r="2711" s="166" customFormat="1" x14ac:dyDescent="0.35"/>
    <row r="2712" s="166" customFormat="1" x14ac:dyDescent="0.35"/>
    <row r="2713" s="166" customFormat="1" x14ac:dyDescent="0.35"/>
    <row r="2714" s="166" customFormat="1" x14ac:dyDescent="0.35"/>
    <row r="2715" s="166" customFormat="1" x14ac:dyDescent="0.35"/>
    <row r="2716" s="166" customFormat="1" x14ac:dyDescent="0.35"/>
    <row r="2717" s="166" customFormat="1" x14ac:dyDescent="0.35"/>
    <row r="2718" s="166" customFormat="1" x14ac:dyDescent="0.35"/>
    <row r="2719" s="166" customFormat="1" x14ac:dyDescent="0.35"/>
    <row r="2720" s="166" customFormat="1" x14ac:dyDescent="0.35"/>
    <row r="2721" s="166" customFormat="1" x14ac:dyDescent="0.35"/>
    <row r="2722" s="166" customFormat="1" x14ac:dyDescent="0.35"/>
    <row r="2723" s="166" customFormat="1" x14ac:dyDescent="0.35"/>
    <row r="2724" s="166" customFormat="1" x14ac:dyDescent="0.35"/>
    <row r="2725" s="166" customFormat="1" x14ac:dyDescent="0.35"/>
    <row r="2726" s="166" customFormat="1" x14ac:dyDescent="0.35"/>
    <row r="2727" s="166" customFormat="1" x14ac:dyDescent="0.35"/>
    <row r="2728" s="166" customFormat="1" x14ac:dyDescent="0.35"/>
    <row r="2729" s="166" customFormat="1" x14ac:dyDescent="0.35"/>
    <row r="2730" s="166" customFormat="1" x14ac:dyDescent="0.35"/>
    <row r="2731" s="166" customFormat="1" x14ac:dyDescent="0.35"/>
    <row r="2732" s="166" customFormat="1" x14ac:dyDescent="0.35"/>
    <row r="2733" s="166" customFormat="1" x14ac:dyDescent="0.35"/>
    <row r="2734" s="166" customFormat="1" x14ac:dyDescent="0.35"/>
    <row r="2735" s="166" customFormat="1" x14ac:dyDescent="0.35"/>
    <row r="2736" s="166" customFormat="1" x14ac:dyDescent="0.35"/>
    <row r="2737" s="166" customFormat="1" x14ac:dyDescent="0.35"/>
    <row r="2738" s="166" customFormat="1" x14ac:dyDescent="0.35"/>
    <row r="2739" s="166" customFormat="1" x14ac:dyDescent="0.35"/>
    <row r="2740" s="166" customFormat="1" x14ac:dyDescent="0.35"/>
    <row r="2741" s="166" customFormat="1" x14ac:dyDescent="0.35"/>
    <row r="2742" s="166" customFormat="1" x14ac:dyDescent="0.35"/>
    <row r="2743" s="166" customFormat="1" x14ac:dyDescent="0.35"/>
    <row r="2744" s="166" customFormat="1" x14ac:dyDescent="0.35"/>
    <row r="2745" s="166" customFormat="1" x14ac:dyDescent="0.35"/>
    <row r="2746" s="166" customFormat="1" x14ac:dyDescent="0.35"/>
    <row r="2747" s="166" customFormat="1" x14ac:dyDescent="0.35"/>
    <row r="2748" s="166" customFormat="1" x14ac:dyDescent="0.35"/>
    <row r="2749" s="166" customFormat="1" x14ac:dyDescent="0.35"/>
    <row r="2750" s="166" customFormat="1" x14ac:dyDescent="0.35"/>
    <row r="2751" s="166" customFormat="1" x14ac:dyDescent="0.35"/>
    <row r="2752" s="166" customFormat="1" x14ac:dyDescent="0.35"/>
    <row r="2753" s="166" customFormat="1" x14ac:dyDescent="0.35"/>
    <row r="2754" s="166" customFormat="1" x14ac:dyDescent="0.35"/>
    <row r="2755" s="166" customFormat="1" x14ac:dyDescent="0.35"/>
    <row r="2756" s="166" customFormat="1" x14ac:dyDescent="0.35"/>
    <row r="2757" s="166" customFormat="1" x14ac:dyDescent="0.35"/>
    <row r="2758" s="166" customFormat="1" x14ac:dyDescent="0.35"/>
    <row r="2759" s="166" customFormat="1" x14ac:dyDescent="0.35"/>
    <row r="2760" s="166" customFormat="1" x14ac:dyDescent="0.35"/>
    <row r="2761" s="166" customFormat="1" x14ac:dyDescent="0.35"/>
    <row r="2762" s="166" customFormat="1" x14ac:dyDescent="0.35"/>
    <row r="2763" s="166" customFormat="1" x14ac:dyDescent="0.35"/>
    <row r="2764" s="166" customFormat="1" x14ac:dyDescent="0.35"/>
    <row r="2765" s="166" customFormat="1" x14ac:dyDescent="0.35"/>
    <row r="2766" s="166" customFormat="1" x14ac:dyDescent="0.35"/>
    <row r="2767" s="166" customFormat="1" x14ac:dyDescent="0.35"/>
    <row r="2768" s="166" customFormat="1" x14ac:dyDescent="0.35"/>
    <row r="2769" s="166" customFormat="1" x14ac:dyDescent="0.35"/>
    <row r="2770" s="166" customFormat="1" x14ac:dyDescent="0.35"/>
    <row r="2771" s="166" customFormat="1" x14ac:dyDescent="0.35"/>
    <row r="2772" s="166" customFormat="1" x14ac:dyDescent="0.35"/>
    <row r="2773" s="166" customFormat="1" x14ac:dyDescent="0.35"/>
    <row r="2774" s="166" customFormat="1" x14ac:dyDescent="0.35"/>
    <row r="2775" s="166" customFormat="1" x14ac:dyDescent="0.35"/>
    <row r="2776" s="166" customFormat="1" x14ac:dyDescent="0.35"/>
    <row r="2777" s="166" customFormat="1" x14ac:dyDescent="0.35"/>
    <row r="2778" s="166" customFormat="1" x14ac:dyDescent="0.35"/>
    <row r="2779" s="166" customFormat="1" x14ac:dyDescent="0.35"/>
    <row r="2780" s="166" customFormat="1" x14ac:dyDescent="0.35"/>
    <row r="2781" s="166" customFormat="1" x14ac:dyDescent="0.35"/>
    <row r="2782" s="166" customFormat="1" x14ac:dyDescent="0.35"/>
    <row r="2783" s="166" customFormat="1" x14ac:dyDescent="0.35"/>
    <row r="2784" s="166" customFormat="1" x14ac:dyDescent="0.35"/>
    <row r="2785" s="166" customFormat="1" x14ac:dyDescent="0.35"/>
    <row r="2786" s="166" customFormat="1" x14ac:dyDescent="0.35"/>
    <row r="2787" s="166" customFormat="1" x14ac:dyDescent="0.35"/>
    <row r="2788" s="166" customFormat="1" x14ac:dyDescent="0.35"/>
    <row r="2789" s="166" customFormat="1" x14ac:dyDescent="0.35"/>
    <row r="2790" s="166" customFormat="1" x14ac:dyDescent="0.35"/>
    <row r="2791" s="166" customFormat="1" x14ac:dyDescent="0.35"/>
    <row r="2792" s="166" customFormat="1" x14ac:dyDescent="0.35"/>
    <row r="2793" s="166" customFormat="1" x14ac:dyDescent="0.35"/>
    <row r="2794" s="166" customFormat="1" x14ac:dyDescent="0.35"/>
    <row r="2795" s="166" customFormat="1" x14ac:dyDescent="0.35"/>
    <row r="2796" s="166" customFormat="1" x14ac:dyDescent="0.35"/>
    <row r="2797" s="166" customFormat="1" x14ac:dyDescent="0.35"/>
    <row r="2798" s="166" customFormat="1" x14ac:dyDescent="0.35"/>
    <row r="2799" s="166" customFormat="1" x14ac:dyDescent="0.35"/>
    <row r="2800" s="166" customFormat="1" x14ac:dyDescent="0.35"/>
    <row r="2801" s="166" customFormat="1" x14ac:dyDescent="0.35"/>
    <row r="2802" s="166" customFormat="1" x14ac:dyDescent="0.35"/>
    <row r="2803" s="166" customFormat="1" x14ac:dyDescent="0.35"/>
    <row r="2804" s="166" customFormat="1" x14ac:dyDescent="0.35"/>
    <row r="2805" s="166" customFormat="1" x14ac:dyDescent="0.35"/>
    <row r="2806" s="166" customFormat="1" x14ac:dyDescent="0.35"/>
    <row r="2807" s="166" customFormat="1" x14ac:dyDescent="0.35"/>
    <row r="2808" s="166" customFormat="1" x14ac:dyDescent="0.35"/>
    <row r="2809" s="166" customFormat="1" x14ac:dyDescent="0.35"/>
    <row r="2810" s="166" customFormat="1" x14ac:dyDescent="0.35"/>
    <row r="2811" s="166" customFormat="1" x14ac:dyDescent="0.35"/>
    <row r="2812" s="166" customFormat="1" x14ac:dyDescent="0.35"/>
    <row r="2813" s="166" customFormat="1" x14ac:dyDescent="0.35"/>
    <row r="2814" s="166" customFormat="1" x14ac:dyDescent="0.35"/>
    <row r="2815" s="166" customFormat="1" x14ac:dyDescent="0.35"/>
    <row r="2816" s="166" customFormat="1" x14ac:dyDescent="0.35"/>
    <row r="2817" s="166" customFormat="1" x14ac:dyDescent="0.35"/>
    <row r="2818" s="166" customFormat="1" x14ac:dyDescent="0.35"/>
    <row r="2819" s="166" customFormat="1" x14ac:dyDescent="0.35"/>
    <row r="2820" s="166" customFormat="1" x14ac:dyDescent="0.35"/>
    <row r="2821" s="166" customFormat="1" x14ac:dyDescent="0.35"/>
    <row r="2822" s="166" customFormat="1" x14ac:dyDescent="0.35"/>
    <row r="2823" s="166" customFormat="1" x14ac:dyDescent="0.35"/>
    <row r="2824" s="166" customFormat="1" x14ac:dyDescent="0.35"/>
    <row r="2825" s="166" customFormat="1" x14ac:dyDescent="0.35"/>
    <row r="2826" s="166" customFormat="1" x14ac:dyDescent="0.35"/>
    <row r="2827" s="166" customFormat="1" x14ac:dyDescent="0.35"/>
    <row r="2828" s="166" customFormat="1" x14ac:dyDescent="0.35"/>
    <row r="2829" s="166" customFormat="1" x14ac:dyDescent="0.35"/>
    <row r="2830" s="166" customFormat="1" x14ac:dyDescent="0.35"/>
    <row r="2831" s="166" customFormat="1" x14ac:dyDescent="0.35"/>
    <row r="2832" s="166" customFormat="1" x14ac:dyDescent="0.35"/>
    <row r="2833" s="166" customFormat="1" x14ac:dyDescent="0.35"/>
    <row r="2834" s="166" customFormat="1" x14ac:dyDescent="0.35"/>
    <row r="2835" s="166" customFormat="1" x14ac:dyDescent="0.35"/>
    <row r="2836" s="166" customFormat="1" x14ac:dyDescent="0.35"/>
    <row r="2837" s="166" customFormat="1" x14ac:dyDescent="0.35"/>
    <row r="2838" s="166" customFormat="1" x14ac:dyDescent="0.35"/>
    <row r="2839" s="166" customFormat="1" x14ac:dyDescent="0.35"/>
    <row r="2840" s="166" customFormat="1" x14ac:dyDescent="0.35"/>
    <row r="2841" s="166" customFormat="1" x14ac:dyDescent="0.35"/>
    <row r="2842" s="166" customFormat="1" x14ac:dyDescent="0.35"/>
    <row r="2843" s="166" customFormat="1" x14ac:dyDescent="0.35"/>
    <row r="2844" s="166" customFormat="1" x14ac:dyDescent="0.35"/>
    <row r="2845" s="166" customFormat="1" x14ac:dyDescent="0.35"/>
    <row r="2846" s="166" customFormat="1" x14ac:dyDescent="0.35"/>
    <row r="2847" s="166" customFormat="1" x14ac:dyDescent="0.35"/>
    <row r="2848" s="166" customFormat="1" x14ac:dyDescent="0.35"/>
    <row r="2849" s="166" customFormat="1" x14ac:dyDescent="0.35"/>
    <row r="2850" s="166" customFormat="1" x14ac:dyDescent="0.35"/>
    <row r="2851" s="166" customFormat="1" x14ac:dyDescent="0.35"/>
    <row r="2852" s="166" customFormat="1" x14ac:dyDescent="0.35"/>
    <row r="2853" s="166" customFormat="1" x14ac:dyDescent="0.35"/>
    <row r="2854" s="166" customFormat="1" x14ac:dyDescent="0.35"/>
    <row r="2855" s="166" customFormat="1" x14ac:dyDescent="0.35"/>
    <row r="2856" s="166" customFormat="1" x14ac:dyDescent="0.35"/>
    <row r="2857" s="166" customFormat="1" x14ac:dyDescent="0.35"/>
    <row r="2858" s="166" customFormat="1" x14ac:dyDescent="0.35"/>
    <row r="2859" s="166" customFormat="1" x14ac:dyDescent="0.35"/>
    <row r="2860" s="166" customFormat="1" x14ac:dyDescent="0.35"/>
    <row r="2861" s="166" customFormat="1" x14ac:dyDescent="0.35"/>
    <row r="2862" s="166" customFormat="1" x14ac:dyDescent="0.35"/>
    <row r="2863" s="166" customFormat="1" x14ac:dyDescent="0.35"/>
    <row r="2864" s="166" customFormat="1" x14ac:dyDescent="0.35"/>
    <row r="2865" s="166" customFormat="1" x14ac:dyDescent="0.35"/>
    <row r="2866" s="166" customFormat="1" x14ac:dyDescent="0.35"/>
    <row r="2867" s="166" customFormat="1" x14ac:dyDescent="0.35"/>
    <row r="2868" s="166" customFormat="1" x14ac:dyDescent="0.35"/>
    <row r="2869" s="166" customFormat="1" x14ac:dyDescent="0.35"/>
    <row r="2870" s="166" customFormat="1" x14ac:dyDescent="0.35"/>
    <row r="2871" s="166" customFormat="1" x14ac:dyDescent="0.35"/>
    <row r="2872" s="166" customFormat="1" x14ac:dyDescent="0.35"/>
    <row r="2873" s="166" customFormat="1" x14ac:dyDescent="0.35"/>
    <row r="2874" s="166" customFormat="1" x14ac:dyDescent="0.35"/>
    <row r="2875" s="166" customFormat="1" x14ac:dyDescent="0.35"/>
    <row r="2876" s="166" customFormat="1" x14ac:dyDescent="0.35"/>
    <row r="2877" s="166" customFormat="1" x14ac:dyDescent="0.35"/>
    <row r="2878" s="166" customFormat="1" x14ac:dyDescent="0.35"/>
    <row r="2879" s="166" customFormat="1" x14ac:dyDescent="0.35"/>
    <row r="2880" s="166" customFormat="1" x14ac:dyDescent="0.35"/>
    <row r="2881" s="166" customFormat="1" x14ac:dyDescent="0.35"/>
    <row r="2882" s="166" customFormat="1" x14ac:dyDescent="0.35"/>
    <row r="2883" s="166" customFormat="1" x14ac:dyDescent="0.35"/>
    <row r="2884" s="166" customFormat="1" x14ac:dyDescent="0.35"/>
    <row r="2885" s="166" customFormat="1" x14ac:dyDescent="0.35"/>
    <row r="2886" s="166" customFormat="1" x14ac:dyDescent="0.35"/>
    <row r="2887" s="166" customFormat="1" x14ac:dyDescent="0.35"/>
    <row r="2888" s="166" customFormat="1" x14ac:dyDescent="0.35"/>
    <row r="2889" s="166" customFormat="1" x14ac:dyDescent="0.35"/>
    <row r="2890" s="166" customFormat="1" x14ac:dyDescent="0.35"/>
    <row r="2891" s="166" customFormat="1" x14ac:dyDescent="0.35"/>
    <row r="2892" s="166" customFormat="1" x14ac:dyDescent="0.35"/>
    <row r="2893" s="166" customFormat="1" x14ac:dyDescent="0.35"/>
    <row r="2894" s="166" customFormat="1" x14ac:dyDescent="0.35"/>
    <row r="2895" s="166" customFormat="1" x14ac:dyDescent="0.35"/>
    <row r="2896" s="166" customFormat="1" x14ac:dyDescent="0.35"/>
    <row r="2897" s="166" customFormat="1" x14ac:dyDescent="0.35"/>
    <row r="2898" s="166" customFormat="1" x14ac:dyDescent="0.35"/>
    <row r="2899" s="166" customFormat="1" x14ac:dyDescent="0.35"/>
    <row r="2900" s="166" customFormat="1" x14ac:dyDescent="0.35"/>
    <row r="2901" s="166" customFormat="1" x14ac:dyDescent="0.35"/>
    <row r="2902" s="166" customFormat="1" x14ac:dyDescent="0.35"/>
    <row r="2903" s="166" customFormat="1" x14ac:dyDescent="0.35"/>
    <row r="2904" s="166" customFormat="1" x14ac:dyDescent="0.35"/>
    <row r="2905" s="166" customFormat="1" x14ac:dyDescent="0.35"/>
    <row r="2906" s="166" customFormat="1" x14ac:dyDescent="0.35"/>
    <row r="2907" s="166" customFormat="1" x14ac:dyDescent="0.35"/>
    <row r="2908" s="166" customFormat="1" x14ac:dyDescent="0.35"/>
    <row r="2909" s="166" customFormat="1" x14ac:dyDescent="0.35"/>
    <row r="2910" s="166" customFormat="1" x14ac:dyDescent="0.35"/>
    <row r="2911" s="166" customFormat="1" x14ac:dyDescent="0.35"/>
    <row r="2912" s="166" customFormat="1" x14ac:dyDescent="0.35"/>
    <row r="2913" s="166" customFormat="1" x14ac:dyDescent="0.35"/>
    <row r="2914" s="166" customFormat="1" x14ac:dyDescent="0.35"/>
    <row r="2915" s="166" customFormat="1" x14ac:dyDescent="0.35"/>
    <row r="2916" s="166" customFormat="1" x14ac:dyDescent="0.35"/>
    <row r="2917" s="166" customFormat="1" x14ac:dyDescent="0.35"/>
    <row r="2918" s="166" customFormat="1" x14ac:dyDescent="0.35"/>
    <row r="2919" s="166" customFormat="1" x14ac:dyDescent="0.35"/>
    <row r="2920" s="166" customFormat="1" x14ac:dyDescent="0.35"/>
    <row r="2921" s="166" customFormat="1" x14ac:dyDescent="0.35"/>
    <row r="2922" s="166" customFormat="1" x14ac:dyDescent="0.35"/>
    <row r="2923" s="166" customFormat="1" x14ac:dyDescent="0.35"/>
    <row r="2924" s="166" customFormat="1" x14ac:dyDescent="0.35"/>
    <row r="2925" s="166" customFormat="1" x14ac:dyDescent="0.35"/>
    <row r="2926" s="166" customFormat="1" x14ac:dyDescent="0.35"/>
    <row r="2927" s="166" customFormat="1" x14ac:dyDescent="0.35"/>
    <row r="2928" s="166" customFormat="1" x14ac:dyDescent="0.35"/>
    <row r="2929" s="166" customFormat="1" x14ac:dyDescent="0.35"/>
    <row r="2930" s="166" customFormat="1" x14ac:dyDescent="0.35"/>
    <row r="2931" s="166" customFormat="1" x14ac:dyDescent="0.35"/>
    <row r="2932" s="166" customFormat="1" x14ac:dyDescent="0.35"/>
    <row r="2933" s="166" customFormat="1" x14ac:dyDescent="0.35"/>
    <row r="2934" s="166" customFormat="1" x14ac:dyDescent="0.35"/>
    <row r="2935" s="166" customFormat="1" x14ac:dyDescent="0.35"/>
    <row r="2936" s="166" customFormat="1" x14ac:dyDescent="0.35"/>
    <row r="2937" s="166" customFormat="1" x14ac:dyDescent="0.35"/>
    <row r="2938" s="166" customFormat="1" x14ac:dyDescent="0.35"/>
    <row r="2939" s="166" customFormat="1" x14ac:dyDescent="0.35"/>
    <row r="2940" s="166" customFormat="1" x14ac:dyDescent="0.35"/>
    <row r="2941" s="166" customFormat="1" x14ac:dyDescent="0.35"/>
    <row r="2942" s="166" customFormat="1" x14ac:dyDescent="0.35"/>
    <row r="2943" s="166" customFormat="1" x14ac:dyDescent="0.35"/>
    <row r="2944" s="166" customFormat="1" x14ac:dyDescent="0.35"/>
    <row r="2945" s="166" customFormat="1" x14ac:dyDescent="0.35"/>
    <row r="2946" s="166" customFormat="1" x14ac:dyDescent="0.35"/>
    <row r="2947" s="166" customFormat="1" x14ac:dyDescent="0.35"/>
    <row r="2948" s="166" customFormat="1" x14ac:dyDescent="0.35"/>
    <row r="2949" s="166" customFormat="1" x14ac:dyDescent="0.35"/>
    <row r="2950" s="166" customFormat="1" x14ac:dyDescent="0.35"/>
    <row r="2951" s="166" customFormat="1" x14ac:dyDescent="0.35"/>
    <row r="2952" s="166" customFormat="1" x14ac:dyDescent="0.35"/>
    <row r="2953" s="166" customFormat="1" x14ac:dyDescent="0.35"/>
    <row r="2954" s="166" customFormat="1" x14ac:dyDescent="0.35"/>
    <row r="2955" s="166" customFormat="1" x14ac:dyDescent="0.35"/>
    <row r="2956" s="166" customFormat="1" x14ac:dyDescent="0.35"/>
    <row r="2957" s="166" customFormat="1" x14ac:dyDescent="0.35"/>
    <row r="2958" s="166" customFormat="1" x14ac:dyDescent="0.35"/>
    <row r="2959" s="166" customFormat="1" x14ac:dyDescent="0.35"/>
    <row r="2960" s="166" customFormat="1" x14ac:dyDescent="0.35"/>
    <row r="2961" s="166" customFormat="1" x14ac:dyDescent="0.35"/>
    <row r="2962" s="166" customFormat="1" x14ac:dyDescent="0.35"/>
    <row r="2963" s="166" customFormat="1" x14ac:dyDescent="0.35"/>
    <row r="2964" s="166" customFormat="1" x14ac:dyDescent="0.35"/>
    <row r="2965" s="166" customFormat="1" x14ac:dyDescent="0.35"/>
    <row r="2966" s="166" customFormat="1" x14ac:dyDescent="0.35"/>
    <row r="2967" s="166" customFormat="1" x14ac:dyDescent="0.35"/>
    <row r="2968" s="166" customFormat="1" x14ac:dyDescent="0.35"/>
    <row r="2969" s="166" customFormat="1" x14ac:dyDescent="0.35"/>
    <row r="2970" s="166" customFormat="1" x14ac:dyDescent="0.35"/>
    <row r="2971" s="166" customFormat="1" x14ac:dyDescent="0.35"/>
    <row r="2972" s="166" customFormat="1" x14ac:dyDescent="0.35"/>
    <row r="2973" s="166" customFormat="1" x14ac:dyDescent="0.35"/>
    <row r="2974" s="166" customFormat="1" x14ac:dyDescent="0.35"/>
    <row r="2975" s="166" customFormat="1" x14ac:dyDescent="0.35"/>
    <row r="2976" s="166" customFormat="1" x14ac:dyDescent="0.35"/>
    <row r="2977" s="166" customFormat="1" x14ac:dyDescent="0.35"/>
    <row r="2978" s="166" customFormat="1" x14ac:dyDescent="0.35"/>
    <row r="2979" s="166" customFormat="1" x14ac:dyDescent="0.35"/>
    <row r="2980" s="166" customFormat="1" x14ac:dyDescent="0.35"/>
    <row r="2981" s="166" customFormat="1" x14ac:dyDescent="0.35"/>
    <row r="2982" s="166" customFormat="1" x14ac:dyDescent="0.35"/>
    <row r="2983" s="166" customFormat="1" x14ac:dyDescent="0.35"/>
    <row r="2984" s="166" customFormat="1" x14ac:dyDescent="0.35"/>
    <row r="2985" s="166" customFormat="1" x14ac:dyDescent="0.35"/>
    <row r="2986" s="166" customFormat="1" x14ac:dyDescent="0.35"/>
    <row r="2987" s="166" customFormat="1" x14ac:dyDescent="0.35"/>
    <row r="2988" s="166" customFormat="1" x14ac:dyDescent="0.35"/>
    <row r="2989" s="166" customFormat="1" x14ac:dyDescent="0.35"/>
    <row r="2990" s="166" customFormat="1" x14ac:dyDescent="0.35"/>
    <row r="2991" s="166" customFormat="1" x14ac:dyDescent="0.35"/>
    <row r="2992" s="166" customFormat="1" x14ac:dyDescent="0.35"/>
    <row r="2993" s="166" customFormat="1" x14ac:dyDescent="0.35"/>
    <row r="2994" s="166" customFormat="1" x14ac:dyDescent="0.35"/>
    <row r="2995" s="166" customFormat="1" x14ac:dyDescent="0.35"/>
    <row r="2996" s="166" customFormat="1" x14ac:dyDescent="0.35"/>
    <row r="2997" s="166" customFormat="1" x14ac:dyDescent="0.35"/>
    <row r="2998" s="166" customFormat="1" x14ac:dyDescent="0.35"/>
    <row r="2999" s="166" customFormat="1" x14ac:dyDescent="0.35"/>
    <row r="3000" s="166" customFormat="1" x14ac:dyDescent="0.35"/>
    <row r="3001" s="166" customFormat="1" x14ac:dyDescent="0.35"/>
    <row r="3002" s="166" customFormat="1" x14ac:dyDescent="0.35"/>
    <row r="3003" s="166" customFormat="1" x14ac:dyDescent="0.35"/>
    <row r="3004" s="166" customFormat="1" x14ac:dyDescent="0.35"/>
    <row r="3005" s="166" customFormat="1" x14ac:dyDescent="0.35"/>
    <row r="3006" s="166" customFormat="1" x14ac:dyDescent="0.35"/>
    <row r="3007" s="166" customFormat="1" x14ac:dyDescent="0.35"/>
    <row r="3008" s="166" customFormat="1" x14ac:dyDescent="0.35"/>
    <row r="3009" s="166" customFormat="1" x14ac:dyDescent="0.35"/>
    <row r="3010" s="166" customFormat="1" x14ac:dyDescent="0.35"/>
    <row r="3011" s="166" customFormat="1" x14ac:dyDescent="0.35"/>
    <row r="3012" s="166" customFormat="1" x14ac:dyDescent="0.35"/>
    <row r="3013" s="166" customFormat="1" x14ac:dyDescent="0.35"/>
    <row r="3014" s="166" customFormat="1" x14ac:dyDescent="0.35"/>
    <row r="3015" s="166" customFormat="1" x14ac:dyDescent="0.35"/>
    <row r="3016" s="166" customFormat="1" x14ac:dyDescent="0.35"/>
    <row r="3017" s="166" customFormat="1" x14ac:dyDescent="0.35"/>
    <row r="3018" s="166" customFormat="1" x14ac:dyDescent="0.35"/>
    <row r="3019" s="166" customFormat="1" x14ac:dyDescent="0.35"/>
    <row r="3020" s="166" customFormat="1" x14ac:dyDescent="0.35"/>
    <row r="3021" s="166" customFormat="1" x14ac:dyDescent="0.35"/>
    <row r="3022" s="166" customFormat="1" x14ac:dyDescent="0.35"/>
    <row r="3023" s="166" customFormat="1" x14ac:dyDescent="0.35"/>
    <row r="3024" s="166" customFormat="1" x14ac:dyDescent="0.35"/>
    <row r="3025" s="166" customFormat="1" x14ac:dyDescent="0.35"/>
    <row r="3026" s="166" customFormat="1" x14ac:dyDescent="0.35"/>
    <row r="3027" s="166" customFormat="1" x14ac:dyDescent="0.35"/>
    <row r="3028" s="166" customFormat="1" x14ac:dyDescent="0.35"/>
    <row r="3029" s="166" customFormat="1" x14ac:dyDescent="0.35"/>
    <row r="3030" s="166" customFormat="1" x14ac:dyDescent="0.35"/>
    <row r="3031" s="166" customFormat="1" x14ac:dyDescent="0.35"/>
    <row r="3032" s="166" customFormat="1" x14ac:dyDescent="0.35"/>
    <row r="3033" s="166" customFormat="1" x14ac:dyDescent="0.35"/>
    <row r="3034" s="166" customFormat="1" x14ac:dyDescent="0.35"/>
    <row r="3035" s="166" customFormat="1" x14ac:dyDescent="0.35"/>
    <row r="3036" s="166" customFormat="1" x14ac:dyDescent="0.35"/>
    <row r="3037" s="166" customFormat="1" x14ac:dyDescent="0.35"/>
    <row r="3038" s="166" customFormat="1" x14ac:dyDescent="0.35"/>
    <row r="3039" s="166" customFormat="1" x14ac:dyDescent="0.35"/>
    <row r="3040" s="166" customFormat="1" x14ac:dyDescent="0.35"/>
    <row r="3041" s="166" customFormat="1" x14ac:dyDescent="0.35"/>
    <row r="3042" s="166" customFormat="1" x14ac:dyDescent="0.35"/>
    <row r="3043" s="166" customFormat="1" x14ac:dyDescent="0.35"/>
    <row r="3044" s="166" customFormat="1" x14ac:dyDescent="0.35"/>
    <row r="3045" s="166" customFormat="1" x14ac:dyDescent="0.35"/>
    <row r="3046" s="166" customFormat="1" x14ac:dyDescent="0.35"/>
    <row r="3047" s="166" customFormat="1" x14ac:dyDescent="0.35"/>
    <row r="3048" s="166" customFormat="1" x14ac:dyDescent="0.35"/>
    <row r="3049" s="166" customFormat="1" x14ac:dyDescent="0.35"/>
    <row r="3050" s="166" customFormat="1" x14ac:dyDescent="0.35"/>
    <row r="3051" s="166" customFormat="1" x14ac:dyDescent="0.35"/>
    <row r="3052" s="166" customFormat="1" x14ac:dyDescent="0.35"/>
    <row r="3053" s="166" customFormat="1" x14ac:dyDescent="0.35"/>
    <row r="3054" s="166" customFormat="1" x14ac:dyDescent="0.35"/>
    <row r="3055" s="166" customFormat="1" x14ac:dyDescent="0.35"/>
    <row r="3056" s="166" customFormat="1" x14ac:dyDescent="0.35"/>
    <row r="3057" s="166" customFormat="1" x14ac:dyDescent="0.35"/>
    <row r="3058" s="166" customFormat="1" x14ac:dyDescent="0.35"/>
    <row r="3059" s="166" customFormat="1" x14ac:dyDescent="0.35"/>
    <row r="3060" s="166" customFormat="1" x14ac:dyDescent="0.35"/>
    <row r="3061" s="166" customFormat="1" x14ac:dyDescent="0.35"/>
    <row r="3062" s="166" customFormat="1" x14ac:dyDescent="0.35"/>
    <row r="3063" s="166" customFormat="1" x14ac:dyDescent="0.35"/>
    <row r="3064" s="166" customFormat="1" x14ac:dyDescent="0.35"/>
    <row r="3065" s="166" customFormat="1" x14ac:dyDescent="0.35"/>
    <row r="3066" s="166" customFormat="1" x14ac:dyDescent="0.35"/>
    <row r="3067" s="166" customFormat="1" x14ac:dyDescent="0.35"/>
    <row r="3068" s="166" customFormat="1" x14ac:dyDescent="0.35"/>
    <row r="3069" s="166" customFormat="1" x14ac:dyDescent="0.35"/>
    <row r="3070" s="166" customFormat="1" x14ac:dyDescent="0.35"/>
    <row r="3071" s="166" customFormat="1" x14ac:dyDescent="0.35"/>
    <row r="3072" s="166" customFormat="1" x14ac:dyDescent="0.35"/>
    <row r="3073" s="166" customFormat="1" x14ac:dyDescent="0.35"/>
    <row r="3074" s="166" customFormat="1" x14ac:dyDescent="0.35"/>
    <row r="3075" s="166" customFormat="1" x14ac:dyDescent="0.35"/>
    <row r="3076" s="166" customFormat="1" x14ac:dyDescent="0.35"/>
    <row r="3077" s="166" customFormat="1" x14ac:dyDescent="0.35"/>
    <row r="3078" s="166" customFormat="1" x14ac:dyDescent="0.35"/>
    <row r="3079" s="166" customFormat="1" x14ac:dyDescent="0.35"/>
    <row r="3080" s="166" customFormat="1" x14ac:dyDescent="0.35"/>
    <row r="3081" s="166" customFormat="1" x14ac:dyDescent="0.35"/>
    <row r="3082" s="166" customFormat="1" x14ac:dyDescent="0.35"/>
    <row r="3083" s="166" customFormat="1" x14ac:dyDescent="0.35"/>
    <row r="3084" s="166" customFormat="1" x14ac:dyDescent="0.35"/>
    <row r="3085" s="166" customFormat="1" x14ac:dyDescent="0.35"/>
    <row r="3086" s="166" customFormat="1" x14ac:dyDescent="0.35"/>
    <row r="3087" s="166" customFormat="1" x14ac:dyDescent="0.35"/>
    <row r="3088" s="166" customFormat="1" x14ac:dyDescent="0.35"/>
    <row r="3089" s="166" customFormat="1" x14ac:dyDescent="0.35"/>
    <row r="3090" s="166" customFormat="1" x14ac:dyDescent="0.35"/>
    <row r="3091" s="166" customFormat="1" x14ac:dyDescent="0.35"/>
    <row r="3092" s="166" customFormat="1" x14ac:dyDescent="0.35"/>
    <row r="3093" s="166" customFormat="1" x14ac:dyDescent="0.35"/>
    <row r="3094" s="166" customFormat="1" x14ac:dyDescent="0.35"/>
    <row r="3095" s="166" customFormat="1" x14ac:dyDescent="0.35"/>
    <row r="3096" s="166" customFormat="1" x14ac:dyDescent="0.35"/>
    <row r="3097" s="166" customFormat="1" x14ac:dyDescent="0.35"/>
    <row r="3098" s="166" customFormat="1" x14ac:dyDescent="0.35"/>
    <row r="3099" s="166" customFormat="1" x14ac:dyDescent="0.35"/>
    <row r="3100" s="166" customFormat="1" x14ac:dyDescent="0.35"/>
    <row r="3101" s="166" customFormat="1" x14ac:dyDescent="0.35"/>
    <row r="3102" s="166" customFormat="1" x14ac:dyDescent="0.35"/>
    <row r="3103" s="166" customFormat="1" x14ac:dyDescent="0.35"/>
    <row r="3104" s="166" customFormat="1" x14ac:dyDescent="0.35"/>
    <row r="3105" s="166" customFormat="1" x14ac:dyDescent="0.35"/>
    <row r="3106" s="166" customFormat="1" x14ac:dyDescent="0.35"/>
    <row r="3107" s="166" customFormat="1" x14ac:dyDescent="0.35"/>
    <row r="3108" s="166" customFormat="1" x14ac:dyDescent="0.35"/>
    <row r="3109" s="166" customFormat="1" x14ac:dyDescent="0.35"/>
    <row r="3110" s="166" customFormat="1" x14ac:dyDescent="0.35"/>
    <row r="3111" s="166" customFormat="1" x14ac:dyDescent="0.35"/>
    <row r="3112" s="166" customFormat="1" x14ac:dyDescent="0.35"/>
    <row r="3113" s="166" customFormat="1" x14ac:dyDescent="0.35"/>
    <row r="3114" s="166" customFormat="1" x14ac:dyDescent="0.35"/>
    <row r="3115" s="166" customFormat="1" x14ac:dyDescent="0.35"/>
    <row r="3116" s="166" customFormat="1" x14ac:dyDescent="0.35"/>
    <row r="3117" s="166" customFormat="1" x14ac:dyDescent="0.35"/>
    <row r="3118" s="166" customFormat="1" x14ac:dyDescent="0.35"/>
    <row r="3119" s="166" customFormat="1" x14ac:dyDescent="0.35"/>
    <row r="3120" s="166" customFormat="1" x14ac:dyDescent="0.35"/>
    <row r="3121" s="166" customFormat="1" x14ac:dyDescent="0.35"/>
    <row r="3122" s="166" customFormat="1" x14ac:dyDescent="0.35"/>
    <row r="3123" s="166" customFormat="1" x14ac:dyDescent="0.35"/>
    <row r="3124" s="166" customFormat="1" x14ac:dyDescent="0.35"/>
    <row r="3125" s="166" customFormat="1" x14ac:dyDescent="0.35"/>
    <row r="3126" s="166" customFormat="1" x14ac:dyDescent="0.35"/>
    <row r="3127" s="166" customFormat="1" x14ac:dyDescent="0.35"/>
    <row r="3128" s="166" customFormat="1" x14ac:dyDescent="0.35"/>
    <row r="3129" s="166" customFormat="1" x14ac:dyDescent="0.35"/>
    <row r="3130" s="166" customFormat="1" x14ac:dyDescent="0.35"/>
    <row r="3131" s="166" customFormat="1" x14ac:dyDescent="0.35"/>
    <row r="3132" s="166" customFormat="1" x14ac:dyDescent="0.35"/>
    <row r="3133" s="166" customFormat="1" x14ac:dyDescent="0.35"/>
    <row r="3134" s="166" customFormat="1" x14ac:dyDescent="0.35"/>
    <row r="3135" s="166" customFormat="1" x14ac:dyDescent="0.35"/>
    <row r="3136" s="166" customFormat="1" x14ac:dyDescent="0.35"/>
    <row r="3137" s="166" customFormat="1" x14ac:dyDescent="0.35"/>
    <row r="3138" s="166" customFormat="1" x14ac:dyDescent="0.35"/>
    <row r="3139" s="166" customFormat="1" x14ac:dyDescent="0.35"/>
    <row r="3140" s="166" customFormat="1" x14ac:dyDescent="0.35"/>
    <row r="3141" s="166" customFormat="1" x14ac:dyDescent="0.35"/>
    <row r="3142" s="166" customFormat="1" x14ac:dyDescent="0.35"/>
    <row r="3143" s="166" customFormat="1" x14ac:dyDescent="0.35"/>
    <row r="3144" s="166" customFormat="1" x14ac:dyDescent="0.35"/>
    <row r="3145" s="166" customFormat="1" x14ac:dyDescent="0.35"/>
    <row r="3146" s="166" customFormat="1" x14ac:dyDescent="0.35"/>
    <row r="3147" s="166" customFormat="1" x14ac:dyDescent="0.35"/>
    <row r="3148" s="166" customFormat="1" x14ac:dyDescent="0.35"/>
    <row r="3149" s="166" customFormat="1" x14ac:dyDescent="0.35"/>
    <row r="3150" s="166" customFormat="1" x14ac:dyDescent="0.35"/>
    <row r="3151" s="166" customFormat="1" x14ac:dyDescent="0.35"/>
    <row r="3152" s="166" customFormat="1" x14ac:dyDescent="0.35"/>
    <row r="3153" s="166" customFormat="1" x14ac:dyDescent="0.35"/>
    <row r="3154" s="166" customFormat="1" x14ac:dyDescent="0.35"/>
    <row r="3155" s="166" customFormat="1" x14ac:dyDescent="0.35"/>
    <row r="3156" s="166" customFormat="1" x14ac:dyDescent="0.35"/>
    <row r="3157" s="166" customFormat="1" x14ac:dyDescent="0.35"/>
    <row r="3158" s="166" customFormat="1" x14ac:dyDescent="0.35"/>
    <row r="3159" s="166" customFormat="1" x14ac:dyDescent="0.35"/>
    <row r="3160" s="166" customFormat="1" x14ac:dyDescent="0.35"/>
    <row r="3161" s="166" customFormat="1" x14ac:dyDescent="0.35"/>
    <row r="3162" s="166" customFormat="1" x14ac:dyDescent="0.35"/>
    <row r="3163" s="166" customFormat="1" x14ac:dyDescent="0.35"/>
    <row r="3164" s="166" customFormat="1" x14ac:dyDescent="0.35"/>
    <row r="3165" s="166" customFormat="1" x14ac:dyDescent="0.35"/>
    <row r="3166" s="166" customFormat="1" x14ac:dyDescent="0.35"/>
    <row r="3167" s="166" customFormat="1" x14ac:dyDescent="0.35"/>
    <row r="3168" s="166" customFormat="1" x14ac:dyDescent="0.35"/>
    <row r="3169" s="166" customFormat="1" x14ac:dyDescent="0.35"/>
    <row r="3170" s="166" customFormat="1" x14ac:dyDescent="0.35"/>
    <row r="3171" s="166" customFormat="1" x14ac:dyDescent="0.35"/>
    <row r="3172" s="166" customFormat="1" x14ac:dyDescent="0.35"/>
    <row r="3173" s="166" customFormat="1" x14ac:dyDescent="0.35"/>
    <row r="3174" s="166" customFormat="1" x14ac:dyDescent="0.35"/>
    <row r="3175" s="166" customFormat="1" x14ac:dyDescent="0.35"/>
    <row r="3176" s="166" customFormat="1" x14ac:dyDescent="0.35"/>
    <row r="3177" s="166" customFormat="1" x14ac:dyDescent="0.35"/>
    <row r="3178" s="166" customFormat="1" x14ac:dyDescent="0.35"/>
    <row r="3179" s="166" customFormat="1" x14ac:dyDescent="0.35"/>
    <row r="3180" s="166" customFormat="1" x14ac:dyDescent="0.35"/>
    <row r="3181" s="166" customFormat="1" x14ac:dyDescent="0.35"/>
    <row r="3182" s="166" customFormat="1" x14ac:dyDescent="0.35"/>
    <row r="3183" s="166" customFormat="1" x14ac:dyDescent="0.35"/>
    <row r="3184" s="166" customFormat="1" x14ac:dyDescent="0.35"/>
    <row r="3185" s="166" customFormat="1" x14ac:dyDescent="0.35"/>
    <row r="3186" s="166" customFormat="1" x14ac:dyDescent="0.35"/>
    <row r="3187" s="166" customFormat="1" x14ac:dyDescent="0.35"/>
    <row r="3188" s="166" customFormat="1" x14ac:dyDescent="0.35"/>
    <row r="3189" s="166" customFormat="1" x14ac:dyDescent="0.35"/>
    <row r="3190" s="166" customFormat="1" x14ac:dyDescent="0.35"/>
    <row r="3191" s="166" customFormat="1" x14ac:dyDescent="0.35"/>
    <row r="3192" s="166" customFormat="1" x14ac:dyDescent="0.35"/>
    <row r="3193" s="166" customFormat="1" x14ac:dyDescent="0.35"/>
    <row r="3194" s="166" customFormat="1" x14ac:dyDescent="0.35"/>
    <row r="3195" s="166" customFormat="1" x14ac:dyDescent="0.35"/>
    <row r="3196" s="166" customFormat="1" x14ac:dyDescent="0.35"/>
    <row r="3197" s="166" customFormat="1" x14ac:dyDescent="0.35"/>
    <row r="3198" s="166" customFormat="1" x14ac:dyDescent="0.35"/>
    <row r="3199" s="166" customFormat="1" x14ac:dyDescent="0.35"/>
    <row r="3200" s="166" customFormat="1" x14ac:dyDescent="0.35"/>
    <row r="3201" s="166" customFormat="1" x14ac:dyDescent="0.35"/>
    <row r="3202" s="166" customFormat="1" x14ac:dyDescent="0.35"/>
    <row r="3203" s="166" customFormat="1" x14ac:dyDescent="0.35"/>
    <row r="3204" s="166" customFormat="1" x14ac:dyDescent="0.35"/>
    <row r="3205" s="166" customFormat="1" x14ac:dyDescent="0.35"/>
    <row r="3206" s="166" customFormat="1" x14ac:dyDescent="0.35"/>
    <row r="3207" s="166" customFormat="1" x14ac:dyDescent="0.35"/>
    <row r="3208" s="166" customFormat="1" x14ac:dyDescent="0.35"/>
    <row r="3209" s="166" customFormat="1" x14ac:dyDescent="0.35"/>
    <row r="3210" s="166" customFormat="1" x14ac:dyDescent="0.35"/>
    <row r="3211" s="166" customFormat="1" x14ac:dyDescent="0.35"/>
    <row r="3212" s="166" customFormat="1" x14ac:dyDescent="0.35"/>
    <row r="3213" s="166" customFormat="1" x14ac:dyDescent="0.35"/>
    <row r="3214" s="166" customFormat="1" x14ac:dyDescent="0.35"/>
    <row r="3215" s="166" customFormat="1" x14ac:dyDescent="0.35"/>
    <row r="3216" s="166" customFormat="1" x14ac:dyDescent="0.35"/>
    <row r="3217" s="166" customFormat="1" x14ac:dyDescent="0.35"/>
    <row r="3218" s="166" customFormat="1" x14ac:dyDescent="0.35"/>
    <row r="3219" s="166" customFormat="1" x14ac:dyDescent="0.35"/>
    <row r="3220" s="166" customFormat="1" x14ac:dyDescent="0.35"/>
    <row r="3221" s="166" customFormat="1" x14ac:dyDescent="0.35"/>
    <row r="3222" s="166" customFormat="1" x14ac:dyDescent="0.35"/>
    <row r="3223" s="166" customFormat="1" x14ac:dyDescent="0.35"/>
    <row r="3224" s="166" customFormat="1" x14ac:dyDescent="0.35"/>
    <row r="3225" s="166" customFormat="1" x14ac:dyDescent="0.35"/>
    <row r="3226" s="166" customFormat="1" x14ac:dyDescent="0.35"/>
    <row r="3227" s="166" customFormat="1" x14ac:dyDescent="0.35"/>
    <row r="3228" s="166" customFormat="1" x14ac:dyDescent="0.35"/>
    <row r="3229" s="166" customFormat="1" x14ac:dyDescent="0.35"/>
    <row r="3230" s="166" customFormat="1" x14ac:dyDescent="0.35"/>
    <row r="3231" s="166" customFormat="1" x14ac:dyDescent="0.35"/>
    <row r="3232" s="166" customFormat="1" x14ac:dyDescent="0.35"/>
    <row r="3233" s="166" customFormat="1" x14ac:dyDescent="0.35"/>
    <row r="3234" s="166" customFormat="1" x14ac:dyDescent="0.35"/>
    <row r="3235" s="166" customFormat="1" x14ac:dyDescent="0.35"/>
    <row r="3236" s="166" customFormat="1" x14ac:dyDescent="0.35"/>
    <row r="3237" s="166" customFormat="1" x14ac:dyDescent="0.35"/>
    <row r="3238" s="166" customFormat="1" x14ac:dyDescent="0.35"/>
    <row r="3239" s="166" customFormat="1" x14ac:dyDescent="0.35"/>
    <row r="3240" s="166" customFormat="1" x14ac:dyDescent="0.35"/>
    <row r="3241" s="166" customFormat="1" x14ac:dyDescent="0.35"/>
    <row r="3242" s="166" customFormat="1" x14ac:dyDescent="0.35"/>
    <row r="3243" s="166" customFormat="1" x14ac:dyDescent="0.35"/>
    <row r="3244" s="166" customFormat="1" x14ac:dyDescent="0.35"/>
    <row r="3245" s="166" customFormat="1" x14ac:dyDescent="0.35"/>
    <row r="3246" s="166" customFormat="1" x14ac:dyDescent="0.35"/>
    <row r="3247" s="166" customFormat="1" x14ac:dyDescent="0.35"/>
    <row r="3248" s="166" customFormat="1" x14ac:dyDescent="0.35"/>
    <row r="3249" s="166" customFormat="1" x14ac:dyDescent="0.35"/>
    <row r="3250" s="166" customFormat="1" x14ac:dyDescent="0.35"/>
    <row r="3251" s="166" customFormat="1" x14ac:dyDescent="0.35"/>
    <row r="3252" s="166" customFormat="1" x14ac:dyDescent="0.35"/>
    <row r="3253" s="166" customFormat="1" x14ac:dyDescent="0.35"/>
    <row r="3254" s="166" customFormat="1" x14ac:dyDescent="0.35"/>
    <row r="3255" s="166" customFormat="1" x14ac:dyDescent="0.35"/>
    <row r="3256" s="166" customFormat="1" x14ac:dyDescent="0.35"/>
    <row r="3257" s="166" customFormat="1" x14ac:dyDescent="0.35"/>
    <row r="3258" s="166" customFormat="1" x14ac:dyDescent="0.35"/>
    <row r="3259" s="166" customFormat="1" x14ac:dyDescent="0.35"/>
    <row r="3260" s="166" customFormat="1" x14ac:dyDescent="0.35"/>
    <row r="3261" s="166" customFormat="1" x14ac:dyDescent="0.35"/>
    <row r="3262" s="166" customFormat="1" x14ac:dyDescent="0.35"/>
    <row r="3263" s="166" customFormat="1" x14ac:dyDescent="0.35"/>
    <row r="3264" s="166" customFormat="1" x14ac:dyDescent="0.35"/>
    <row r="3265" s="166" customFormat="1" x14ac:dyDescent="0.35"/>
    <row r="3266" s="166" customFormat="1" x14ac:dyDescent="0.35"/>
    <row r="3267" s="166" customFormat="1" x14ac:dyDescent="0.35"/>
    <row r="3268" s="166" customFormat="1" x14ac:dyDescent="0.35"/>
    <row r="3269" s="166" customFormat="1" x14ac:dyDescent="0.35"/>
    <row r="3270" s="166" customFormat="1" x14ac:dyDescent="0.35"/>
    <row r="3271" s="166" customFormat="1" x14ac:dyDescent="0.35"/>
    <row r="3272" s="166" customFormat="1" x14ac:dyDescent="0.35"/>
    <row r="3273" s="166" customFormat="1" x14ac:dyDescent="0.35"/>
    <row r="3274" s="166" customFormat="1" x14ac:dyDescent="0.35"/>
    <row r="3275" s="166" customFormat="1" x14ac:dyDescent="0.35"/>
    <row r="3276" s="166" customFormat="1" x14ac:dyDescent="0.35"/>
    <row r="3277" s="166" customFormat="1" x14ac:dyDescent="0.35"/>
    <row r="3278" s="166" customFormat="1" x14ac:dyDescent="0.35"/>
    <row r="3279" s="166" customFormat="1" x14ac:dyDescent="0.35"/>
    <row r="3280" s="166" customFormat="1" x14ac:dyDescent="0.35"/>
    <row r="3281" s="166" customFormat="1" x14ac:dyDescent="0.35"/>
    <row r="3282" s="166" customFormat="1" x14ac:dyDescent="0.35"/>
    <row r="3283" s="166" customFormat="1" x14ac:dyDescent="0.35"/>
    <row r="3284" s="166" customFormat="1" x14ac:dyDescent="0.35"/>
    <row r="3285" s="166" customFormat="1" x14ac:dyDescent="0.35"/>
    <row r="3286" s="166" customFormat="1" x14ac:dyDescent="0.35"/>
    <row r="3287" s="166" customFormat="1" x14ac:dyDescent="0.35"/>
    <row r="3288" s="166" customFormat="1" x14ac:dyDescent="0.35"/>
    <row r="3289" s="166" customFormat="1" x14ac:dyDescent="0.35"/>
    <row r="3290" s="166" customFormat="1" x14ac:dyDescent="0.35"/>
    <row r="3291" s="166" customFormat="1" x14ac:dyDescent="0.35"/>
    <row r="3292" s="166" customFormat="1" x14ac:dyDescent="0.35"/>
    <row r="3293" s="166" customFormat="1" x14ac:dyDescent="0.35"/>
    <row r="3294" s="166" customFormat="1" x14ac:dyDescent="0.35"/>
    <row r="3295" s="166" customFormat="1" x14ac:dyDescent="0.35"/>
    <row r="3296" s="166" customFormat="1" x14ac:dyDescent="0.35"/>
    <row r="3297" s="166" customFormat="1" x14ac:dyDescent="0.35"/>
    <row r="3298" s="166" customFormat="1" x14ac:dyDescent="0.35"/>
    <row r="3299" s="166" customFormat="1" x14ac:dyDescent="0.35"/>
    <row r="3300" s="166" customFormat="1" x14ac:dyDescent="0.35"/>
    <row r="3301" s="166" customFormat="1" x14ac:dyDescent="0.35"/>
    <row r="3302" s="166" customFormat="1" x14ac:dyDescent="0.35"/>
    <row r="3303" s="166" customFormat="1" x14ac:dyDescent="0.35"/>
    <row r="3304" s="166" customFormat="1" x14ac:dyDescent="0.35"/>
    <row r="3305" s="166" customFormat="1" x14ac:dyDescent="0.35"/>
    <row r="3306" s="166" customFormat="1" x14ac:dyDescent="0.35"/>
    <row r="3307" s="166" customFormat="1" x14ac:dyDescent="0.35"/>
    <row r="3308" s="166" customFormat="1" x14ac:dyDescent="0.35"/>
    <row r="3309" s="166" customFormat="1" x14ac:dyDescent="0.35"/>
    <row r="3310" s="166" customFormat="1" x14ac:dyDescent="0.35"/>
    <row r="3311" s="166" customFormat="1" x14ac:dyDescent="0.35"/>
    <row r="3312" s="166" customFormat="1" x14ac:dyDescent="0.35"/>
    <row r="3313" s="166" customFormat="1" x14ac:dyDescent="0.35"/>
    <row r="3314" s="166" customFormat="1" x14ac:dyDescent="0.35"/>
    <row r="3315" s="166" customFormat="1" x14ac:dyDescent="0.35"/>
    <row r="3316" s="166" customFormat="1" x14ac:dyDescent="0.35"/>
    <row r="3317" s="166" customFormat="1" x14ac:dyDescent="0.35"/>
    <row r="3318" s="166" customFormat="1" x14ac:dyDescent="0.35"/>
    <row r="3319" s="166" customFormat="1" x14ac:dyDescent="0.35"/>
    <row r="3320" s="166" customFormat="1" x14ac:dyDescent="0.35"/>
    <row r="3321" s="166" customFormat="1" x14ac:dyDescent="0.35"/>
    <row r="3322" s="166" customFormat="1" x14ac:dyDescent="0.35"/>
    <row r="3323" s="166" customFormat="1" x14ac:dyDescent="0.35"/>
    <row r="3324" s="166" customFormat="1" x14ac:dyDescent="0.35"/>
    <row r="3325" s="166" customFormat="1" x14ac:dyDescent="0.35"/>
    <row r="3326" s="166" customFormat="1" x14ac:dyDescent="0.35"/>
    <row r="3327" s="166" customFormat="1" x14ac:dyDescent="0.35"/>
    <row r="3328" s="166" customFormat="1" x14ac:dyDescent="0.35"/>
    <row r="3329" s="166" customFormat="1" x14ac:dyDescent="0.35"/>
    <row r="3330" s="166" customFormat="1" x14ac:dyDescent="0.35"/>
    <row r="3331" s="166" customFormat="1" x14ac:dyDescent="0.35"/>
    <row r="3332" s="166" customFormat="1" x14ac:dyDescent="0.35"/>
    <row r="3333" s="166" customFormat="1" x14ac:dyDescent="0.35"/>
    <row r="3334" s="166" customFormat="1" x14ac:dyDescent="0.35"/>
    <row r="3335" s="166" customFormat="1" x14ac:dyDescent="0.35"/>
    <row r="3336" s="166" customFormat="1" x14ac:dyDescent="0.35"/>
    <row r="3337" s="166" customFormat="1" x14ac:dyDescent="0.35"/>
    <row r="3338" s="166" customFormat="1" x14ac:dyDescent="0.35"/>
    <row r="3339" s="166" customFormat="1" x14ac:dyDescent="0.35"/>
    <row r="3340" s="166" customFormat="1" x14ac:dyDescent="0.35"/>
    <row r="3341" s="166" customFormat="1" x14ac:dyDescent="0.35"/>
    <row r="3342" s="166" customFormat="1" x14ac:dyDescent="0.35"/>
    <row r="3343" s="166" customFormat="1" x14ac:dyDescent="0.35"/>
    <row r="3344" s="166" customFormat="1" x14ac:dyDescent="0.35"/>
    <row r="3345" s="166" customFormat="1" x14ac:dyDescent="0.35"/>
    <row r="3346" s="166" customFormat="1" x14ac:dyDescent="0.35"/>
    <row r="3347" s="166" customFormat="1" x14ac:dyDescent="0.35"/>
    <row r="3348" s="166" customFormat="1" x14ac:dyDescent="0.35"/>
    <row r="3349" s="166" customFormat="1" x14ac:dyDescent="0.35"/>
    <row r="3350" s="166" customFormat="1" x14ac:dyDescent="0.35"/>
    <row r="3351" s="166" customFormat="1" x14ac:dyDescent="0.35"/>
    <row r="3352" s="166" customFormat="1" x14ac:dyDescent="0.35"/>
    <row r="3353" s="166" customFormat="1" x14ac:dyDescent="0.35"/>
    <row r="3354" s="166" customFormat="1" x14ac:dyDescent="0.35"/>
    <row r="3355" s="166" customFormat="1" x14ac:dyDescent="0.35"/>
    <row r="3356" s="166" customFormat="1" x14ac:dyDescent="0.35"/>
    <row r="3357" s="166" customFormat="1" x14ac:dyDescent="0.35"/>
    <row r="3358" s="166" customFormat="1" x14ac:dyDescent="0.35"/>
    <row r="3359" s="166" customFormat="1" x14ac:dyDescent="0.35"/>
    <row r="3360" s="166" customFormat="1" x14ac:dyDescent="0.35"/>
    <row r="3361" s="166" customFormat="1" x14ac:dyDescent="0.35"/>
    <row r="3362" s="166" customFormat="1" x14ac:dyDescent="0.35"/>
    <row r="3363" s="166" customFormat="1" x14ac:dyDescent="0.35"/>
    <row r="3364" s="166" customFormat="1" x14ac:dyDescent="0.35"/>
    <row r="3365" s="166" customFormat="1" x14ac:dyDescent="0.35"/>
    <row r="3366" s="166" customFormat="1" x14ac:dyDescent="0.35"/>
    <row r="3367" s="166" customFormat="1" x14ac:dyDescent="0.35"/>
    <row r="3368" s="166" customFormat="1" x14ac:dyDescent="0.35"/>
    <row r="3369" s="166" customFormat="1" x14ac:dyDescent="0.35"/>
    <row r="3370" s="166" customFormat="1" x14ac:dyDescent="0.35"/>
    <row r="3371" s="166" customFormat="1" x14ac:dyDescent="0.35"/>
    <row r="3372" s="166" customFormat="1" x14ac:dyDescent="0.35"/>
    <row r="3373" s="166" customFormat="1" x14ac:dyDescent="0.35"/>
    <row r="3374" s="166" customFormat="1" x14ac:dyDescent="0.35"/>
    <row r="3375" s="166" customFormat="1" x14ac:dyDescent="0.35"/>
    <row r="3376" s="166" customFormat="1" x14ac:dyDescent="0.35"/>
    <row r="3377" s="166" customFormat="1" x14ac:dyDescent="0.35"/>
    <row r="3378" s="166" customFormat="1" x14ac:dyDescent="0.35"/>
    <row r="3379" s="166" customFormat="1" x14ac:dyDescent="0.35"/>
    <row r="3380" s="166" customFormat="1" x14ac:dyDescent="0.35"/>
    <row r="3381" s="166" customFormat="1" x14ac:dyDescent="0.35"/>
    <row r="3382" s="166" customFormat="1" x14ac:dyDescent="0.35"/>
    <row r="3383" s="166" customFormat="1" x14ac:dyDescent="0.35"/>
    <row r="3384" s="166" customFormat="1" x14ac:dyDescent="0.35"/>
    <row r="3385" s="166" customFormat="1" x14ac:dyDescent="0.35"/>
    <row r="3386" s="166" customFormat="1" x14ac:dyDescent="0.35"/>
    <row r="3387" s="166" customFormat="1" x14ac:dyDescent="0.35"/>
    <row r="3388" s="166" customFormat="1" x14ac:dyDescent="0.35"/>
    <row r="3389" s="166" customFormat="1" x14ac:dyDescent="0.35"/>
    <row r="3390" s="166" customFormat="1" x14ac:dyDescent="0.35"/>
    <row r="3391" s="166" customFormat="1" x14ac:dyDescent="0.35"/>
    <row r="3392" s="166" customFormat="1" x14ac:dyDescent="0.35"/>
    <row r="3393" s="166" customFormat="1" x14ac:dyDescent="0.35"/>
  </sheetData>
  <sheetProtection sheet="1" objects="1" scenarios="1" formatCells="0" formatRows="0" insertRows="0" sort="0" autoFilter="0"/>
  <mergeCells count="16">
    <mergeCell ref="A1:K1"/>
    <mergeCell ref="J7:K7"/>
    <mergeCell ref="B6:C6"/>
    <mergeCell ref="D6:E6"/>
    <mergeCell ref="F6:G6"/>
    <mergeCell ref="H6:I6"/>
    <mergeCell ref="J6:K6"/>
    <mergeCell ref="B7:C7"/>
    <mergeCell ref="D7:E7"/>
    <mergeCell ref="F7:G7"/>
    <mergeCell ref="H7:I7"/>
    <mergeCell ref="J5:K5"/>
    <mergeCell ref="H5:I5"/>
    <mergeCell ref="F5:G5"/>
    <mergeCell ref="D5:E5"/>
    <mergeCell ref="B5:C5"/>
  </mergeCells>
  <printOptions horizontalCentered="1"/>
  <pageMargins left="0.7" right="0.7" top="0.75" bottom="0.75" header="0.3" footer="0.3"/>
  <pageSetup scale="56"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BackToPlan">
                <anchor moveWithCells="1">
                  <from>
                    <xdr:col>4</xdr:col>
                    <xdr:colOff>1000125</xdr:colOff>
                    <xdr:row>0</xdr:row>
                    <xdr:rowOff>0</xdr:rowOff>
                  </from>
                  <to>
                    <xdr:col>5</xdr:col>
                    <xdr:colOff>342900</xdr:colOff>
                    <xdr:row>0</xdr:row>
                    <xdr:rowOff>257175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4"/>
  </sheetPr>
  <dimension ref="A2:P36"/>
  <sheetViews>
    <sheetView workbookViewId="0">
      <selection activeCell="I31" sqref="I31"/>
    </sheetView>
  </sheetViews>
  <sheetFormatPr defaultRowHeight="15" x14ac:dyDescent="0.25"/>
  <cols>
    <col min="1" max="1" width="19.7109375" bestFit="1" customWidth="1"/>
    <col min="7" max="7" width="29.42578125" bestFit="1" customWidth="1"/>
    <col min="8" max="9" width="30.7109375" customWidth="1"/>
    <col min="12" max="13" width="15.7109375" customWidth="1"/>
    <col min="15" max="16" width="14.85546875" customWidth="1"/>
    <col min="20" max="20" width="125.5703125" bestFit="1" customWidth="1"/>
  </cols>
  <sheetData>
    <row r="2" spans="1:16" x14ac:dyDescent="0.25">
      <c r="A2" s="393" t="s">
        <v>268</v>
      </c>
      <c r="B2" s="393"/>
      <c r="C2" s="393"/>
      <c r="D2" s="393"/>
      <c r="E2" s="393"/>
      <c r="F2" s="393"/>
      <c r="G2" s="393"/>
      <c r="H2" s="393"/>
      <c r="I2" s="393"/>
      <c r="J2" s="393"/>
      <c r="K2" s="393"/>
      <c r="L2" s="393"/>
      <c r="M2" s="393"/>
    </row>
    <row r="4" spans="1:16" x14ac:dyDescent="0.25">
      <c r="A4" s="393" t="s">
        <v>0</v>
      </c>
      <c r="B4" s="393"/>
      <c r="D4" s="393" t="s">
        <v>1</v>
      </c>
      <c r="E4" s="393"/>
      <c r="G4" s="393" t="s">
        <v>54</v>
      </c>
      <c r="H4" s="393"/>
      <c r="I4" s="393"/>
      <c r="J4" s="393"/>
      <c r="L4" s="393" t="s">
        <v>95</v>
      </c>
      <c r="M4" s="393"/>
      <c r="O4" s="393" t="s">
        <v>96</v>
      </c>
      <c r="P4" s="393"/>
    </row>
    <row r="6" spans="1:16" x14ac:dyDescent="0.25">
      <c r="A6" s="2" t="s">
        <v>2</v>
      </c>
      <c r="G6" s="7" t="s">
        <v>184</v>
      </c>
      <c r="H6" s="2"/>
      <c r="I6" s="2"/>
      <c r="L6" s="2" t="s">
        <v>74</v>
      </c>
      <c r="O6" s="2" t="s">
        <v>94</v>
      </c>
    </row>
    <row r="7" spans="1:16" x14ac:dyDescent="0.25">
      <c r="A7" t="s">
        <v>3</v>
      </c>
      <c r="G7" s="2" t="s">
        <v>192</v>
      </c>
      <c r="H7" s="2" t="s">
        <v>8</v>
      </c>
      <c r="I7" s="2" t="s">
        <v>10</v>
      </c>
      <c r="L7" t="s">
        <v>75</v>
      </c>
      <c r="O7" t="s">
        <v>97</v>
      </c>
    </row>
    <row r="8" spans="1:16" x14ac:dyDescent="0.25">
      <c r="A8" t="s">
        <v>4</v>
      </c>
      <c r="G8" t="s">
        <v>254</v>
      </c>
      <c r="H8" t="s">
        <v>269</v>
      </c>
      <c r="I8" t="s">
        <v>190</v>
      </c>
      <c r="L8" t="s">
        <v>76</v>
      </c>
      <c r="O8" t="s">
        <v>98</v>
      </c>
    </row>
    <row r="9" spans="1:16" x14ac:dyDescent="0.25">
      <c r="A9" t="s">
        <v>5</v>
      </c>
      <c r="G9" t="s">
        <v>255</v>
      </c>
      <c r="H9" t="s">
        <v>271</v>
      </c>
      <c r="I9" t="s">
        <v>191</v>
      </c>
      <c r="O9" t="s">
        <v>99</v>
      </c>
    </row>
    <row r="10" spans="1:16" x14ac:dyDescent="0.25">
      <c r="G10" t="s">
        <v>256</v>
      </c>
      <c r="H10" t="s">
        <v>270</v>
      </c>
      <c r="I10" t="s">
        <v>274</v>
      </c>
    </row>
    <row r="11" spans="1:16" x14ac:dyDescent="0.25">
      <c r="G11" t="s">
        <v>257</v>
      </c>
      <c r="H11" t="str">
        <f>'Chp 1 - Introduction'!B39</f>
        <v>Custom 1</v>
      </c>
      <c r="I11" t="s">
        <v>275</v>
      </c>
    </row>
    <row r="12" spans="1:16" x14ac:dyDescent="0.25">
      <c r="A12" s="2" t="s">
        <v>182</v>
      </c>
      <c r="G12" t="s">
        <v>258</v>
      </c>
      <c r="H12" t="str">
        <f>'Chp 1 - Introduction'!B40</f>
        <v>Custom 2</v>
      </c>
      <c r="I12" t="str">
        <f>'Chp 1 - Introduction'!B47</f>
        <v>Custom 1</v>
      </c>
    </row>
    <row r="13" spans="1:16" x14ac:dyDescent="0.25">
      <c r="A13" t="s">
        <v>248</v>
      </c>
      <c r="G13" t="s">
        <v>259</v>
      </c>
      <c r="H13" t="str">
        <f>'Chp 1 - Introduction'!B41</f>
        <v>Custom 3</v>
      </c>
      <c r="I13" t="str">
        <f>'Chp 1 - Introduction'!B48</f>
        <v>Custom 2</v>
      </c>
      <c r="O13" s="2" t="s">
        <v>108</v>
      </c>
    </row>
    <row r="14" spans="1:16" x14ac:dyDescent="0.25">
      <c r="A14" t="s">
        <v>249</v>
      </c>
      <c r="G14" t="s">
        <v>260</v>
      </c>
      <c r="I14" t="str">
        <f>'Chp 1 - Introduction'!B49</f>
        <v>Custom 3</v>
      </c>
      <c r="O14" t="s">
        <v>103</v>
      </c>
    </row>
    <row r="15" spans="1:16" x14ac:dyDescent="0.25">
      <c r="A15" t="s">
        <v>251</v>
      </c>
      <c r="G15" t="s">
        <v>261</v>
      </c>
      <c r="O15" t="s">
        <v>107</v>
      </c>
    </row>
    <row r="16" spans="1:16" x14ac:dyDescent="0.25">
      <c r="A16" t="s">
        <v>250</v>
      </c>
      <c r="G16" t="s">
        <v>262</v>
      </c>
      <c r="O16" t="s">
        <v>104</v>
      </c>
    </row>
    <row r="17" spans="1:15" x14ac:dyDescent="0.25">
      <c r="A17" t="s">
        <v>106</v>
      </c>
      <c r="G17" t="s">
        <v>263</v>
      </c>
      <c r="O17" t="s">
        <v>105</v>
      </c>
    </row>
    <row r="18" spans="1:15" x14ac:dyDescent="0.25">
      <c r="G18" t="s">
        <v>264</v>
      </c>
      <c r="O18" t="s">
        <v>106</v>
      </c>
    </row>
    <row r="19" spans="1:15" x14ac:dyDescent="0.25">
      <c r="G19" t="s">
        <v>265</v>
      </c>
    </row>
    <row r="20" spans="1:15" x14ac:dyDescent="0.25">
      <c r="G20" t="s">
        <v>266</v>
      </c>
    </row>
    <row r="21" spans="1:15" x14ac:dyDescent="0.25">
      <c r="G21" t="s">
        <v>267</v>
      </c>
    </row>
    <row r="22" spans="1:15" x14ac:dyDescent="0.25">
      <c r="G22" t="str">
        <f>'Chp 1 - Introduction'!B32</f>
        <v>Custom 1-Sedan</v>
      </c>
    </row>
    <row r="23" spans="1:15" x14ac:dyDescent="0.25">
      <c r="G23" t="str">
        <f>'Chp 1 - Introduction'!B33</f>
        <v>Custom 2</v>
      </c>
    </row>
    <row r="24" spans="1:15" x14ac:dyDescent="0.25">
      <c r="G24" t="str">
        <f>'Chp 1 - Introduction'!B34</f>
        <v>Custom 3</v>
      </c>
    </row>
    <row r="30" spans="1:15" x14ac:dyDescent="0.25">
      <c r="G30" t="s">
        <v>56</v>
      </c>
    </row>
    <row r="31" spans="1:15" x14ac:dyDescent="0.25">
      <c r="F31" t="s">
        <v>233</v>
      </c>
      <c r="G31" s="106">
        <v>1</v>
      </c>
    </row>
    <row r="32" spans="1:15" x14ac:dyDescent="0.25">
      <c r="F32" t="s">
        <v>234</v>
      </c>
      <c r="G32" s="106">
        <v>2</v>
      </c>
    </row>
    <row r="33" spans="6:7" x14ac:dyDescent="0.25">
      <c r="F33" t="s">
        <v>235</v>
      </c>
      <c r="G33" s="106">
        <v>3</v>
      </c>
    </row>
    <row r="34" spans="6:7" x14ac:dyDescent="0.25">
      <c r="F34" t="s">
        <v>236</v>
      </c>
      <c r="G34" s="106">
        <v>4</v>
      </c>
    </row>
    <row r="35" spans="6:7" x14ac:dyDescent="0.25">
      <c r="F35" t="s">
        <v>237</v>
      </c>
      <c r="G35" s="106">
        <v>5</v>
      </c>
    </row>
    <row r="36" spans="6:7" x14ac:dyDescent="0.25">
      <c r="G36" t="s">
        <v>57</v>
      </c>
    </row>
  </sheetData>
  <sortState xmlns:xlrd2="http://schemas.microsoft.com/office/spreadsheetml/2017/richdata2" ref="H8:H12">
    <sortCondition ref="H8"/>
  </sortState>
  <mergeCells count="6">
    <mergeCell ref="O4:P4"/>
    <mergeCell ref="A2:M2"/>
    <mergeCell ref="D4:E4"/>
    <mergeCell ref="A4:B4"/>
    <mergeCell ref="G4:J4"/>
    <mergeCell ref="L4:M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tabColor theme="4"/>
  </sheetPr>
  <dimension ref="A1:AV132"/>
  <sheetViews>
    <sheetView view="pageBreakPreview" zoomScale="60" zoomScaleNormal="100" zoomScalePageLayoutView="80" workbookViewId="0">
      <selection activeCell="A5" sqref="A5:L132"/>
    </sheetView>
  </sheetViews>
  <sheetFormatPr defaultRowHeight="15" x14ac:dyDescent="0.25"/>
  <cols>
    <col min="1" max="1" width="21.28515625" bestFit="1" customWidth="1"/>
    <col min="2" max="2" width="21" customWidth="1"/>
    <col min="3" max="3" width="20.140625" bestFit="1" customWidth="1"/>
    <col min="4" max="6" width="12.7109375" customWidth="1"/>
    <col min="7" max="7" width="25.42578125" bestFit="1" customWidth="1"/>
    <col min="8" max="8" width="12.7109375" customWidth="1"/>
    <col min="9" max="9" width="15.85546875" bestFit="1" customWidth="1"/>
    <col min="10" max="10" width="9.28515625" bestFit="1" customWidth="1"/>
    <col min="11" max="11" width="11.140625" bestFit="1" customWidth="1"/>
    <col min="12" max="12" width="18" bestFit="1" customWidth="1"/>
    <col min="13" max="13" width="12.7109375" customWidth="1"/>
    <col min="14" max="14" width="15.85546875" customWidth="1"/>
    <col min="15" max="15" width="16.5703125" bestFit="1" customWidth="1"/>
    <col min="16" max="20" width="12.7109375" customWidth="1"/>
    <col min="21" max="21" width="15.85546875" bestFit="1" customWidth="1"/>
    <col min="22" max="22" width="9.28515625" bestFit="1" customWidth="1"/>
    <col min="23" max="23" width="11.140625" bestFit="1" customWidth="1"/>
    <col min="24" max="24" width="18" bestFit="1" customWidth="1"/>
    <col min="25" max="26" width="12.7109375" customWidth="1"/>
    <col min="27" max="27" width="16.5703125" bestFit="1" customWidth="1"/>
    <col min="31" max="31" width="12.5703125" bestFit="1" customWidth="1"/>
    <col min="33" max="33" width="15.5703125" customWidth="1"/>
    <col min="34" max="34" width="9.42578125" bestFit="1" customWidth="1"/>
    <col min="35" max="35" width="11.5703125" bestFit="1" customWidth="1"/>
    <col min="36" max="36" width="18" bestFit="1" customWidth="1"/>
    <col min="37" max="38" width="12.7109375" customWidth="1"/>
    <col min="39" max="39" width="16.5703125" bestFit="1" customWidth="1"/>
    <col min="43" max="43" width="12.5703125" bestFit="1" customWidth="1"/>
    <col min="45" max="45" width="15.140625" customWidth="1"/>
    <col min="47" max="47" width="11.5703125" bestFit="1" customWidth="1"/>
    <col min="48" max="48" width="18" bestFit="1" customWidth="1"/>
  </cols>
  <sheetData>
    <row r="1" spans="1:48" ht="35.25" customHeight="1" thickBot="1" x14ac:dyDescent="0.3">
      <c r="A1" s="26" t="s">
        <v>69</v>
      </c>
      <c r="B1" s="26"/>
      <c r="M1" s="26" t="s">
        <v>70</v>
      </c>
      <c r="N1" s="25" t="s">
        <v>116</v>
      </c>
      <c r="Y1" s="26" t="s">
        <v>70</v>
      </c>
      <c r="Z1" s="25" t="s">
        <v>116</v>
      </c>
      <c r="AK1" s="26" t="s">
        <v>70</v>
      </c>
      <c r="AL1" s="25" t="s">
        <v>116</v>
      </c>
    </row>
    <row r="2" spans="1:48" ht="17.25" x14ac:dyDescent="0.25">
      <c r="B2" s="26"/>
      <c r="N2" t="s">
        <v>8</v>
      </c>
      <c r="Z2" t="s">
        <v>10</v>
      </c>
      <c r="AL2" t="s">
        <v>192</v>
      </c>
    </row>
    <row r="3" spans="1:48" ht="18" thickBot="1" x14ac:dyDescent="0.3">
      <c r="A3" s="26"/>
      <c r="B3" s="26"/>
    </row>
    <row r="4" spans="1:48" ht="30.75" thickBot="1" x14ac:dyDescent="0.3">
      <c r="A4" s="25" t="s">
        <v>116</v>
      </c>
      <c r="B4" s="25" t="s">
        <v>6</v>
      </c>
      <c r="C4" s="25" t="s">
        <v>48</v>
      </c>
      <c r="D4" s="25" t="s">
        <v>49</v>
      </c>
      <c r="E4" s="25" t="s">
        <v>50</v>
      </c>
      <c r="F4" s="25" t="s">
        <v>62</v>
      </c>
      <c r="G4" s="25" t="s">
        <v>51</v>
      </c>
      <c r="H4" s="25" t="s">
        <v>52</v>
      </c>
      <c r="I4" s="25" t="s">
        <v>208</v>
      </c>
      <c r="J4" s="25" t="s">
        <v>61</v>
      </c>
      <c r="K4" s="25" t="s">
        <v>209</v>
      </c>
      <c r="L4" s="25" t="s">
        <v>53</v>
      </c>
      <c r="M4" s="25" t="s">
        <v>116</v>
      </c>
      <c r="N4" s="25" t="s">
        <v>6</v>
      </c>
      <c r="O4" s="25" t="s">
        <v>48</v>
      </c>
      <c r="P4" s="25" t="s">
        <v>49</v>
      </c>
      <c r="Q4" s="25" t="s">
        <v>50</v>
      </c>
      <c r="R4" s="25" t="s">
        <v>62</v>
      </c>
      <c r="S4" s="25" t="s">
        <v>51</v>
      </c>
      <c r="T4" s="25" t="s">
        <v>52</v>
      </c>
      <c r="U4" s="25" t="s">
        <v>208</v>
      </c>
      <c r="V4" s="25" t="s">
        <v>61</v>
      </c>
      <c r="W4" s="25" t="s">
        <v>209</v>
      </c>
      <c r="X4" s="25" t="s">
        <v>53</v>
      </c>
      <c r="Y4" s="25" t="s">
        <v>116</v>
      </c>
      <c r="Z4" s="25" t="s">
        <v>6</v>
      </c>
      <c r="AA4" s="25" t="s">
        <v>48</v>
      </c>
      <c r="AB4" s="25" t="s">
        <v>49</v>
      </c>
      <c r="AC4" s="25" t="s">
        <v>50</v>
      </c>
      <c r="AD4" s="25" t="s">
        <v>62</v>
      </c>
      <c r="AE4" s="25" t="s">
        <v>51</v>
      </c>
      <c r="AF4" s="25" t="s">
        <v>52</v>
      </c>
      <c r="AG4" s="25" t="s">
        <v>208</v>
      </c>
      <c r="AH4" s="25" t="s">
        <v>61</v>
      </c>
      <c r="AI4" s="25" t="s">
        <v>209</v>
      </c>
      <c r="AJ4" s="25" t="s">
        <v>53</v>
      </c>
      <c r="AK4" s="25" t="s">
        <v>116</v>
      </c>
      <c r="AL4" s="25" t="s">
        <v>6</v>
      </c>
      <c r="AM4" s="25" t="s">
        <v>48</v>
      </c>
      <c r="AN4" s="25" t="s">
        <v>49</v>
      </c>
      <c r="AO4" s="25" t="s">
        <v>50</v>
      </c>
      <c r="AP4" s="25" t="s">
        <v>62</v>
      </c>
      <c r="AQ4" s="25" t="s">
        <v>51</v>
      </c>
      <c r="AR4" s="25" t="s">
        <v>52</v>
      </c>
      <c r="AS4" s="25" t="s">
        <v>208</v>
      </c>
      <c r="AT4" s="25" t="s">
        <v>61</v>
      </c>
      <c r="AU4" s="25" t="s">
        <v>209</v>
      </c>
      <c r="AV4" s="25" t="s">
        <v>53</v>
      </c>
    </row>
    <row r="5" spans="1:48" x14ac:dyDescent="0.25">
      <c r="A5" t="s">
        <v>8</v>
      </c>
      <c r="B5" t="s">
        <v>270</v>
      </c>
      <c r="C5" t="s">
        <v>321</v>
      </c>
      <c r="D5" t="s">
        <v>322</v>
      </c>
      <c r="E5" t="s">
        <v>323</v>
      </c>
      <c r="F5">
        <v>1</v>
      </c>
      <c r="G5" t="s">
        <v>324</v>
      </c>
      <c r="H5" t="s">
        <v>325</v>
      </c>
      <c r="I5">
        <v>2014</v>
      </c>
      <c r="K5">
        <v>59103</v>
      </c>
      <c r="L5">
        <v>75000</v>
      </c>
      <c r="M5" t="s">
        <v>8</v>
      </c>
      <c r="N5" t="s">
        <v>270</v>
      </c>
      <c r="O5" t="s">
        <v>321</v>
      </c>
      <c r="P5" t="s">
        <v>322</v>
      </c>
      <c r="Q5" t="s">
        <v>323</v>
      </c>
      <c r="R5">
        <v>1</v>
      </c>
      <c r="S5" t="s">
        <v>324</v>
      </c>
      <c r="T5" t="s">
        <v>325</v>
      </c>
      <c r="U5">
        <v>2014</v>
      </c>
      <c r="W5">
        <v>59103</v>
      </c>
      <c r="X5">
        <v>75000</v>
      </c>
      <c r="Y5" t="s">
        <v>10</v>
      </c>
      <c r="Z5" t="s">
        <v>191</v>
      </c>
      <c r="AA5" t="s">
        <v>581</v>
      </c>
      <c r="AB5" t="s">
        <v>57</v>
      </c>
      <c r="AC5" t="s">
        <v>57</v>
      </c>
      <c r="AD5">
        <v>1</v>
      </c>
      <c r="AE5" t="s">
        <v>59</v>
      </c>
      <c r="AF5" t="s">
        <v>325</v>
      </c>
      <c r="AG5">
        <v>2018</v>
      </c>
      <c r="AI5" t="s">
        <v>57</v>
      </c>
      <c r="AJ5">
        <v>1000000</v>
      </c>
      <c r="AK5" t="s">
        <v>192</v>
      </c>
      <c r="AL5" t="s">
        <v>257</v>
      </c>
      <c r="AM5" t="s">
        <v>329</v>
      </c>
      <c r="AN5" t="s">
        <v>330</v>
      </c>
      <c r="AO5" t="s">
        <v>328</v>
      </c>
      <c r="AP5">
        <v>1</v>
      </c>
      <c r="AQ5" t="s">
        <v>331</v>
      </c>
      <c r="AR5" t="s">
        <v>325</v>
      </c>
      <c r="AS5">
        <v>2007</v>
      </c>
      <c r="AU5">
        <v>198253</v>
      </c>
      <c r="AV5">
        <v>500000</v>
      </c>
    </row>
    <row r="6" spans="1:48" x14ac:dyDescent="0.25">
      <c r="A6" t="s">
        <v>8</v>
      </c>
      <c r="B6" t="s">
        <v>270</v>
      </c>
      <c r="C6" t="s">
        <v>326</v>
      </c>
      <c r="D6" t="s">
        <v>322</v>
      </c>
      <c r="E6" t="s">
        <v>323</v>
      </c>
      <c r="F6">
        <v>1</v>
      </c>
      <c r="G6" t="s">
        <v>327</v>
      </c>
      <c r="H6" t="s">
        <v>325</v>
      </c>
      <c r="I6">
        <v>2014</v>
      </c>
      <c r="K6">
        <v>97754</v>
      </c>
      <c r="L6">
        <v>75000</v>
      </c>
      <c r="M6" t="s">
        <v>8</v>
      </c>
      <c r="N6" t="s">
        <v>270</v>
      </c>
      <c r="O6" t="s">
        <v>326</v>
      </c>
      <c r="P6" t="s">
        <v>322</v>
      </c>
      <c r="Q6" t="s">
        <v>323</v>
      </c>
      <c r="R6">
        <v>1</v>
      </c>
      <c r="S6" t="s">
        <v>327</v>
      </c>
      <c r="T6" t="s">
        <v>325</v>
      </c>
      <c r="U6">
        <v>2014</v>
      </c>
      <c r="W6">
        <v>97754</v>
      </c>
      <c r="X6">
        <v>75000</v>
      </c>
      <c r="AK6" t="s">
        <v>192</v>
      </c>
      <c r="AL6" t="s">
        <v>257</v>
      </c>
      <c r="AM6" t="s">
        <v>332</v>
      </c>
      <c r="AN6" t="s">
        <v>330</v>
      </c>
      <c r="AO6" t="s">
        <v>328</v>
      </c>
      <c r="AP6">
        <v>1</v>
      </c>
      <c r="AQ6" t="s">
        <v>333</v>
      </c>
      <c r="AR6" t="s">
        <v>325</v>
      </c>
      <c r="AS6">
        <v>2007</v>
      </c>
      <c r="AU6">
        <v>206032</v>
      </c>
      <c r="AV6">
        <v>500000</v>
      </c>
    </row>
    <row r="7" spans="1:48" x14ac:dyDescent="0.25">
      <c r="A7" t="s">
        <v>192</v>
      </c>
      <c r="B7" t="s">
        <v>257</v>
      </c>
      <c r="C7" t="s">
        <v>564</v>
      </c>
      <c r="D7" t="s">
        <v>550</v>
      </c>
      <c r="E7" t="s">
        <v>551</v>
      </c>
      <c r="F7">
        <v>1</v>
      </c>
      <c r="G7" t="s">
        <v>552</v>
      </c>
      <c r="H7" t="s">
        <v>325</v>
      </c>
      <c r="I7">
        <v>2018</v>
      </c>
      <c r="K7">
        <v>312</v>
      </c>
      <c r="L7">
        <v>785000</v>
      </c>
      <c r="M7" t="s">
        <v>8</v>
      </c>
      <c r="N7" t="s">
        <v>270</v>
      </c>
      <c r="O7" t="s">
        <v>537</v>
      </c>
      <c r="P7">
        <v>2018</v>
      </c>
      <c r="Q7" t="s">
        <v>539</v>
      </c>
      <c r="R7">
        <v>1</v>
      </c>
      <c r="S7" t="s">
        <v>538</v>
      </c>
      <c r="T7" t="s">
        <v>325</v>
      </c>
      <c r="U7">
        <v>2018</v>
      </c>
      <c r="W7">
        <v>0</v>
      </c>
      <c r="X7">
        <v>5500</v>
      </c>
      <c r="AK7" t="s">
        <v>192</v>
      </c>
      <c r="AL7" t="s">
        <v>257</v>
      </c>
      <c r="AM7" t="s">
        <v>334</v>
      </c>
      <c r="AN7" t="s">
        <v>330</v>
      </c>
      <c r="AO7" t="s">
        <v>328</v>
      </c>
      <c r="AP7">
        <v>1</v>
      </c>
      <c r="AQ7" t="s">
        <v>335</v>
      </c>
      <c r="AR7" t="s">
        <v>325</v>
      </c>
      <c r="AS7">
        <v>2007</v>
      </c>
      <c r="AU7">
        <v>174348</v>
      </c>
      <c r="AV7">
        <v>500000</v>
      </c>
    </row>
    <row r="8" spans="1:48" x14ac:dyDescent="0.25">
      <c r="A8" t="s">
        <v>192</v>
      </c>
      <c r="B8" t="s">
        <v>257</v>
      </c>
      <c r="C8" t="s">
        <v>565</v>
      </c>
      <c r="D8" t="s">
        <v>550</v>
      </c>
      <c r="E8" t="s">
        <v>551</v>
      </c>
      <c r="F8">
        <v>1</v>
      </c>
      <c r="G8" t="s">
        <v>553</v>
      </c>
      <c r="H8" t="s">
        <v>325</v>
      </c>
      <c r="I8">
        <v>2018</v>
      </c>
      <c r="K8">
        <v>222</v>
      </c>
      <c r="L8">
        <v>785000</v>
      </c>
      <c r="AK8" t="s">
        <v>192</v>
      </c>
      <c r="AL8" t="s">
        <v>257</v>
      </c>
      <c r="AM8" t="s">
        <v>336</v>
      </c>
      <c r="AN8" t="s">
        <v>330</v>
      </c>
      <c r="AO8" t="s">
        <v>328</v>
      </c>
      <c r="AP8">
        <v>1</v>
      </c>
      <c r="AQ8" t="s">
        <v>337</v>
      </c>
      <c r="AR8" t="s">
        <v>325</v>
      </c>
      <c r="AS8">
        <v>2007</v>
      </c>
      <c r="AU8">
        <v>218636</v>
      </c>
      <c r="AV8">
        <v>500000</v>
      </c>
    </row>
    <row r="9" spans="1:48" x14ac:dyDescent="0.25">
      <c r="A9" t="s">
        <v>192</v>
      </c>
      <c r="B9" t="s">
        <v>257</v>
      </c>
      <c r="C9" t="s">
        <v>566</v>
      </c>
      <c r="D9" t="s">
        <v>550</v>
      </c>
      <c r="E9" t="s">
        <v>551</v>
      </c>
      <c r="F9">
        <v>1</v>
      </c>
      <c r="G9" t="s">
        <v>554</v>
      </c>
      <c r="H9" t="s">
        <v>325</v>
      </c>
      <c r="I9">
        <v>2018</v>
      </c>
      <c r="K9">
        <v>234</v>
      </c>
      <c r="L9">
        <v>785000</v>
      </c>
      <c r="AK9" t="s">
        <v>192</v>
      </c>
      <c r="AL9" t="s">
        <v>257</v>
      </c>
      <c r="AM9" t="s">
        <v>489</v>
      </c>
      <c r="AN9" t="s">
        <v>490</v>
      </c>
      <c r="AO9" t="s">
        <v>491</v>
      </c>
      <c r="AP9">
        <v>1</v>
      </c>
      <c r="AQ9" t="s">
        <v>492</v>
      </c>
      <c r="AR9" t="s">
        <v>325</v>
      </c>
      <c r="AS9">
        <v>2016</v>
      </c>
      <c r="AU9">
        <v>63777</v>
      </c>
      <c r="AV9">
        <v>475000</v>
      </c>
    </row>
    <row r="10" spans="1:48" x14ac:dyDescent="0.25">
      <c r="A10" t="s">
        <v>192</v>
      </c>
      <c r="B10" t="s">
        <v>257</v>
      </c>
      <c r="C10" t="s">
        <v>329</v>
      </c>
      <c r="D10" t="s">
        <v>330</v>
      </c>
      <c r="E10" t="s">
        <v>328</v>
      </c>
      <c r="F10">
        <v>1</v>
      </c>
      <c r="G10" t="s">
        <v>331</v>
      </c>
      <c r="H10" t="s">
        <v>325</v>
      </c>
      <c r="I10">
        <v>2007</v>
      </c>
      <c r="K10">
        <v>198253</v>
      </c>
      <c r="L10">
        <v>500000</v>
      </c>
      <c r="AK10" t="s">
        <v>192</v>
      </c>
      <c r="AL10" t="s">
        <v>257</v>
      </c>
      <c r="AM10" t="s">
        <v>493</v>
      </c>
      <c r="AN10" t="s">
        <v>490</v>
      </c>
      <c r="AO10" t="s">
        <v>491</v>
      </c>
      <c r="AP10">
        <v>1</v>
      </c>
      <c r="AQ10" t="s">
        <v>494</v>
      </c>
      <c r="AR10" t="s">
        <v>325</v>
      </c>
      <c r="AS10">
        <v>2016</v>
      </c>
      <c r="AU10">
        <v>60103</v>
      </c>
      <c r="AV10">
        <v>475000</v>
      </c>
    </row>
    <row r="11" spans="1:48" x14ac:dyDescent="0.25">
      <c r="A11" t="s">
        <v>192</v>
      </c>
      <c r="B11" t="s">
        <v>257</v>
      </c>
      <c r="C11" t="s">
        <v>332</v>
      </c>
      <c r="D11" t="s">
        <v>330</v>
      </c>
      <c r="E11" t="s">
        <v>328</v>
      </c>
      <c r="F11">
        <v>1</v>
      </c>
      <c r="G11" t="s">
        <v>333</v>
      </c>
      <c r="H11" t="s">
        <v>325</v>
      </c>
      <c r="I11">
        <v>2007</v>
      </c>
      <c r="K11">
        <v>206032</v>
      </c>
      <c r="L11">
        <v>500000</v>
      </c>
      <c r="AK11" t="s">
        <v>192</v>
      </c>
      <c r="AL11" t="s">
        <v>257</v>
      </c>
      <c r="AM11" t="s">
        <v>495</v>
      </c>
      <c r="AN11" t="s">
        <v>490</v>
      </c>
      <c r="AO11" t="s">
        <v>491</v>
      </c>
      <c r="AP11">
        <v>1</v>
      </c>
      <c r="AQ11" t="s">
        <v>496</v>
      </c>
      <c r="AR11" t="s">
        <v>325</v>
      </c>
      <c r="AS11">
        <v>2016</v>
      </c>
      <c r="AU11">
        <v>64850</v>
      </c>
      <c r="AV11">
        <v>475000</v>
      </c>
    </row>
    <row r="12" spans="1:48" x14ac:dyDescent="0.25">
      <c r="A12" t="s">
        <v>192</v>
      </c>
      <c r="B12" t="s">
        <v>257</v>
      </c>
      <c r="C12" t="s">
        <v>334</v>
      </c>
      <c r="D12" t="s">
        <v>330</v>
      </c>
      <c r="E12" t="s">
        <v>328</v>
      </c>
      <c r="F12">
        <v>1</v>
      </c>
      <c r="G12" t="s">
        <v>335</v>
      </c>
      <c r="H12" t="s">
        <v>325</v>
      </c>
      <c r="I12">
        <v>2007</v>
      </c>
      <c r="K12">
        <v>174348</v>
      </c>
      <c r="L12">
        <v>500000</v>
      </c>
      <c r="AK12" t="s">
        <v>192</v>
      </c>
      <c r="AL12" t="s">
        <v>257</v>
      </c>
      <c r="AM12" t="s">
        <v>497</v>
      </c>
      <c r="AN12" t="s">
        <v>490</v>
      </c>
      <c r="AO12" t="s">
        <v>491</v>
      </c>
      <c r="AP12">
        <v>1</v>
      </c>
      <c r="AQ12" t="s">
        <v>498</v>
      </c>
      <c r="AR12" t="s">
        <v>325</v>
      </c>
      <c r="AS12">
        <v>2016</v>
      </c>
      <c r="AU12">
        <v>85835</v>
      </c>
      <c r="AV12">
        <v>475000</v>
      </c>
    </row>
    <row r="13" spans="1:48" x14ac:dyDescent="0.25">
      <c r="A13" t="s">
        <v>192</v>
      </c>
      <c r="B13" t="s">
        <v>257</v>
      </c>
      <c r="C13" t="s">
        <v>336</v>
      </c>
      <c r="D13" t="s">
        <v>330</v>
      </c>
      <c r="E13" t="s">
        <v>328</v>
      </c>
      <c r="F13">
        <v>1</v>
      </c>
      <c r="G13" t="s">
        <v>337</v>
      </c>
      <c r="H13" t="s">
        <v>325</v>
      </c>
      <c r="I13">
        <v>2007</v>
      </c>
      <c r="K13">
        <v>218636</v>
      </c>
      <c r="L13">
        <v>500000</v>
      </c>
      <c r="AK13" t="s">
        <v>192</v>
      </c>
      <c r="AL13" t="s">
        <v>257</v>
      </c>
      <c r="AM13" t="s">
        <v>499</v>
      </c>
      <c r="AN13" t="s">
        <v>490</v>
      </c>
      <c r="AO13" t="s">
        <v>491</v>
      </c>
      <c r="AP13">
        <v>1</v>
      </c>
      <c r="AQ13" t="s">
        <v>500</v>
      </c>
      <c r="AR13" t="s">
        <v>325</v>
      </c>
      <c r="AS13">
        <v>2016</v>
      </c>
      <c r="AU13">
        <v>71731</v>
      </c>
      <c r="AV13">
        <v>475000</v>
      </c>
    </row>
    <row r="14" spans="1:48" x14ac:dyDescent="0.25">
      <c r="A14" t="s">
        <v>192</v>
      </c>
      <c r="B14" t="s">
        <v>258</v>
      </c>
      <c r="C14" t="s">
        <v>338</v>
      </c>
      <c r="D14" t="s">
        <v>339</v>
      </c>
      <c r="E14" t="s">
        <v>340</v>
      </c>
      <c r="F14">
        <v>1</v>
      </c>
      <c r="G14" t="s">
        <v>341</v>
      </c>
      <c r="H14" t="s">
        <v>325</v>
      </c>
      <c r="I14">
        <v>2008</v>
      </c>
      <c r="K14">
        <v>52053</v>
      </c>
      <c r="L14">
        <v>175000</v>
      </c>
      <c r="AK14" t="s">
        <v>192</v>
      </c>
      <c r="AL14" t="s">
        <v>257</v>
      </c>
      <c r="AM14" t="s">
        <v>501</v>
      </c>
      <c r="AN14" t="s">
        <v>490</v>
      </c>
      <c r="AO14" t="s">
        <v>491</v>
      </c>
      <c r="AP14">
        <v>1</v>
      </c>
      <c r="AQ14" t="s">
        <v>502</v>
      </c>
      <c r="AR14" t="s">
        <v>325</v>
      </c>
      <c r="AS14">
        <v>2016</v>
      </c>
      <c r="AU14">
        <v>67913</v>
      </c>
      <c r="AV14">
        <v>475000</v>
      </c>
    </row>
    <row r="15" spans="1:48" x14ac:dyDescent="0.25">
      <c r="A15" t="s">
        <v>192</v>
      </c>
      <c r="B15" t="s">
        <v>258</v>
      </c>
      <c r="C15" t="s">
        <v>342</v>
      </c>
      <c r="D15" t="s">
        <v>339</v>
      </c>
      <c r="E15" t="s">
        <v>340</v>
      </c>
      <c r="F15">
        <v>1</v>
      </c>
      <c r="G15" t="s">
        <v>343</v>
      </c>
      <c r="H15" t="s">
        <v>325</v>
      </c>
      <c r="I15">
        <v>2008</v>
      </c>
      <c r="K15">
        <v>74640</v>
      </c>
      <c r="L15">
        <v>175000</v>
      </c>
      <c r="AK15" t="s">
        <v>192</v>
      </c>
      <c r="AL15" t="s">
        <v>257</v>
      </c>
      <c r="AM15" t="s">
        <v>503</v>
      </c>
      <c r="AN15" t="s">
        <v>490</v>
      </c>
      <c r="AO15" t="s">
        <v>491</v>
      </c>
      <c r="AP15">
        <v>1</v>
      </c>
      <c r="AQ15" t="s">
        <v>504</v>
      </c>
      <c r="AR15" t="s">
        <v>325</v>
      </c>
      <c r="AS15">
        <v>2016</v>
      </c>
      <c r="AU15">
        <v>66590</v>
      </c>
      <c r="AV15">
        <v>475000</v>
      </c>
    </row>
    <row r="16" spans="1:48" x14ac:dyDescent="0.25">
      <c r="A16" t="s">
        <v>192</v>
      </c>
      <c r="B16" t="s">
        <v>258</v>
      </c>
      <c r="C16" t="s">
        <v>344</v>
      </c>
      <c r="D16" t="s">
        <v>339</v>
      </c>
      <c r="E16" t="s">
        <v>340</v>
      </c>
      <c r="F16">
        <v>1</v>
      </c>
      <c r="G16" t="s">
        <v>345</v>
      </c>
      <c r="H16" t="s">
        <v>325</v>
      </c>
      <c r="I16">
        <v>2008</v>
      </c>
      <c r="K16">
        <v>82017</v>
      </c>
      <c r="L16">
        <v>175000</v>
      </c>
      <c r="AK16" t="s">
        <v>192</v>
      </c>
      <c r="AL16" t="s">
        <v>257</v>
      </c>
      <c r="AM16" t="s">
        <v>505</v>
      </c>
      <c r="AN16" t="s">
        <v>490</v>
      </c>
      <c r="AO16" t="s">
        <v>491</v>
      </c>
      <c r="AP16">
        <v>1</v>
      </c>
      <c r="AQ16" t="s">
        <v>506</v>
      </c>
      <c r="AR16" t="s">
        <v>325</v>
      </c>
      <c r="AS16">
        <v>2016</v>
      </c>
      <c r="AU16">
        <v>77371</v>
      </c>
      <c r="AV16">
        <v>475000</v>
      </c>
    </row>
    <row r="17" spans="1:48" x14ac:dyDescent="0.25">
      <c r="A17" t="s">
        <v>192</v>
      </c>
      <c r="B17" t="s">
        <v>258</v>
      </c>
      <c r="C17" t="s">
        <v>346</v>
      </c>
      <c r="D17" t="s">
        <v>339</v>
      </c>
      <c r="E17" t="s">
        <v>340</v>
      </c>
      <c r="F17">
        <v>1</v>
      </c>
      <c r="G17" t="s">
        <v>347</v>
      </c>
      <c r="H17" t="s">
        <v>325</v>
      </c>
      <c r="I17">
        <v>2008</v>
      </c>
      <c r="K17">
        <v>108550</v>
      </c>
      <c r="L17">
        <v>175000</v>
      </c>
      <c r="AK17" t="s">
        <v>192</v>
      </c>
      <c r="AL17" t="s">
        <v>257</v>
      </c>
      <c r="AM17" t="s">
        <v>564</v>
      </c>
      <c r="AN17" t="s">
        <v>550</v>
      </c>
      <c r="AO17" t="s">
        <v>551</v>
      </c>
      <c r="AP17">
        <v>1</v>
      </c>
      <c r="AQ17" t="s">
        <v>552</v>
      </c>
      <c r="AR17" t="s">
        <v>325</v>
      </c>
      <c r="AS17">
        <v>2018</v>
      </c>
      <c r="AU17">
        <v>312</v>
      </c>
      <c r="AV17">
        <v>785000</v>
      </c>
    </row>
    <row r="18" spans="1:48" x14ac:dyDescent="0.25">
      <c r="A18" t="s">
        <v>192</v>
      </c>
      <c r="B18" t="s">
        <v>258</v>
      </c>
      <c r="C18" t="s">
        <v>348</v>
      </c>
      <c r="D18" t="s">
        <v>339</v>
      </c>
      <c r="E18" t="s">
        <v>340</v>
      </c>
      <c r="F18">
        <v>1</v>
      </c>
      <c r="G18" t="s">
        <v>349</v>
      </c>
      <c r="H18" t="s">
        <v>325</v>
      </c>
      <c r="I18">
        <v>2008</v>
      </c>
      <c r="K18">
        <v>88927</v>
      </c>
      <c r="L18">
        <v>175000</v>
      </c>
      <c r="AK18" t="s">
        <v>192</v>
      </c>
      <c r="AL18" t="s">
        <v>257</v>
      </c>
      <c r="AM18" t="s">
        <v>565</v>
      </c>
      <c r="AN18" t="s">
        <v>550</v>
      </c>
      <c r="AO18" t="s">
        <v>551</v>
      </c>
      <c r="AP18">
        <v>1</v>
      </c>
      <c r="AQ18" t="s">
        <v>553</v>
      </c>
      <c r="AR18" t="s">
        <v>325</v>
      </c>
      <c r="AS18">
        <v>2018</v>
      </c>
      <c r="AU18">
        <v>222</v>
      </c>
      <c r="AV18">
        <v>785000</v>
      </c>
    </row>
    <row r="19" spans="1:48" x14ac:dyDescent="0.25">
      <c r="A19" t="s">
        <v>192</v>
      </c>
      <c r="B19" t="s">
        <v>258</v>
      </c>
      <c r="C19" t="s">
        <v>350</v>
      </c>
      <c r="D19" t="s">
        <v>339</v>
      </c>
      <c r="E19" t="s">
        <v>340</v>
      </c>
      <c r="F19">
        <v>1</v>
      </c>
      <c r="G19" t="s">
        <v>351</v>
      </c>
      <c r="H19" t="s">
        <v>325</v>
      </c>
      <c r="I19">
        <v>2008</v>
      </c>
      <c r="K19">
        <v>142369</v>
      </c>
      <c r="L19">
        <v>175000</v>
      </c>
      <c r="AK19" t="s">
        <v>192</v>
      </c>
      <c r="AL19" t="s">
        <v>257</v>
      </c>
      <c r="AM19" t="s">
        <v>566</v>
      </c>
      <c r="AN19" t="s">
        <v>550</v>
      </c>
      <c r="AO19" t="s">
        <v>551</v>
      </c>
      <c r="AP19">
        <v>1</v>
      </c>
      <c r="AQ19" t="s">
        <v>554</v>
      </c>
      <c r="AR19" t="s">
        <v>325</v>
      </c>
      <c r="AS19">
        <v>2018</v>
      </c>
      <c r="AU19">
        <v>234</v>
      </c>
      <c r="AV19">
        <v>785000</v>
      </c>
    </row>
    <row r="20" spans="1:48" x14ac:dyDescent="0.25">
      <c r="A20" t="s">
        <v>192</v>
      </c>
      <c r="B20" t="s">
        <v>258</v>
      </c>
      <c r="C20" t="s">
        <v>352</v>
      </c>
      <c r="D20" t="s">
        <v>339</v>
      </c>
      <c r="E20" t="s">
        <v>340</v>
      </c>
      <c r="F20">
        <v>1</v>
      </c>
      <c r="G20" t="s">
        <v>353</v>
      </c>
      <c r="H20" t="s">
        <v>325</v>
      </c>
      <c r="I20">
        <v>2008</v>
      </c>
      <c r="K20">
        <v>46148</v>
      </c>
      <c r="L20">
        <v>175000</v>
      </c>
      <c r="AK20" t="s">
        <v>192</v>
      </c>
      <c r="AL20" t="s">
        <v>257</v>
      </c>
      <c r="AM20" t="s">
        <v>567</v>
      </c>
      <c r="AN20" t="s">
        <v>550</v>
      </c>
      <c r="AO20" t="s">
        <v>551</v>
      </c>
      <c r="AP20">
        <v>1</v>
      </c>
      <c r="AQ20" t="s">
        <v>556</v>
      </c>
      <c r="AR20" t="s">
        <v>325</v>
      </c>
      <c r="AS20">
        <v>2018</v>
      </c>
      <c r="AU20">
        <v>322</v>
      </c>
      <c r="AV20">
        <v>785000</v>
      </c>
    </row>
    <row r="21" spans="1:48" x14ac:dyDescent="0.25">
      <c r="A21" t="s">
        <v>192</v>
      </c>
      <c r="B21" t="s">
        <v>258</v>
      </c>
      <c r="C21" t="s">
        <v>354</v>
      </c>
      <c r="D21" t="s">
        <v>339</v>
      </c>
      <c r="E21" t="s">
        <v>340</v>
      </c>
      <c r="F21">
        <v>1</v>
      </c>
      <c r="G21" t="s">
        <v>355</v>
      </c>
      <c r="H21" t="s">
        <v>325</v>
      </c>
      <c r="I21">
        <v>2008</v>
      </c>
      <c r="K21">
        <v>90960</v>
      </c>
      <c r="L21">
        <v>175000</v>
      </c>
      <c r="AK21" t="s">
        <v>192</v>
      </c>
      <c r="AL21" t="s">
        <v>257</v>
      </c>
      <c r="AM21" t="s">
        <v>568</v>
      </c>
      <c r="AN21" t="s">
        <v>550</v>
      </c>
      <c r="AO21" t="s">
        <v>551</v>
      </c>
      <c r="AP21">
        <v>1</v>
      </c>
      <c r="AQ21" t="s">
        <v>557</v>
      </c>
      <c r="AR21" t="s">
        <v>325</v>
      </c>
      <c r="AS21">
        <v>2018</v>
      </c>
      <c r="AU21">
        <v>248</v>
      </c>
      <c r="AV21">
        <v>785000</v>
      </c>
    </row>
    <row r="22" spans="1:48" x14ac:dyDescent="0.25">
      <c r="A22" t="s">
        <v>192</v>
      </c>
      <c r="B22" t="s">
        <v>258</v>
      </c>
      <c r="C22" t="s">
        <v>356</v>
      </c>
      <c r="D22" t="s">
        <v>339</v>
      </c>
      <c r="E22" t="s">
        <v>340</v>
      </c>
      <c r="F22">
        <v>1</v>
      </c>
      <c r="G22" t="s">
        <v>357</v>
      </c>
      <c r="H22" t="s">
        <v>325</v>
      </c>
      <c r="I22">
        <v>2008</v>
      </c>
      <c r="K22">
        <v>79367</v>
      </c>
      <c r="L22">
        <v>175000</v>
      </c>
      <c r="AK22" t="s">
        <v>192</v>
      </c>
      <c r="AL22" t="s">
        <v>257</v>
      </c>
      <c r="AM22" t="s">
        <v>597</v>
      </c>
      <c r="AN22" t="s">
        <v>595</v>
      </c>
      <c r="AO22" t="s">
        <v>596</v>
      </c>
      <c r="AP22">
        <v>1</v>
      </c>
      <c r="AQ22" t="s">
        <v>598</v>
      </c>
      <c r="AR22" t="s">
        <v>325</v>
      </c>
      <c r="AS22">
        <v>2019</v>
      </c>
      <c r="AT22">
        <v>3</v>
      </c>
      <c r="AU22">
        <v>2791</v>
      </c>
      <c r="AV22">
        <v>600000</v>
      </c>
    </row>
    <row r="23" spans="1:48" x14ac:dyDescent="0.25">
      <c r="A23" t="s">
        <v>192</v>
      </c>
      <c r="B23" t="s">
        <v>258</v>
      </c>
      <c r="C23" t="s">
        <v>358</v>
      </c>
      <c r="D23" t="s">
        <v>339</v>
      </c>
      <c r="E23" t="s">
        <v>340</v>
      </c>
      <c r="F23">
        <v>1</v>
      </c>
      <c r="G23" t="s">
        <v>359</v>
      </c>
      <c r="H23" t="s">
        <v>325</v>
      </c>
      <c r="I23">
        <v>2008</v>
      </c>
      <c r="K23">
        <v>77643</v>
      </c>
      <c r="L23">
        <v>175000</v>
      </c>
      <c r="AK23" t="s">
        <v>192</v>
      </c>
      <c r="AL23" t="s">
        <v>257</v>
      </c>
      <c r="AM23" t="s">
        <v>599</v>
      </c>
      <c r="AN23" t="s">
        <v>595</v>
      </c>
      <c r="AO23" t="s">
        <v>596</v>
      </c>
      <c r="AP23">
        <v>1</v>
      </c>
      <c r="AQ23" t="s">
        <v>600</v>
      </c>
      <c r="AR23" t="s">
        <v>325</v>
      </c>
      <c r="AS23">
        <v>2019</v>
      </c>
      <c r="AT23">
        <v>3</v>
      </c>
      <c r="AU23">
        <v>1671</v>
      </c>
      <c r="AV23">
        <v>600000</v>
      </c>
    </row>
    <row r="24" spans="1:48" x14ac:dyDescent="0.25">
      <c r="A24" t="s">
        <v>192</v>
      </c>
      <c r="B24" t="s">
        <v>258</v>
      </c>
      <c r="C24" t="s">
        <v>360</v>
      </c>
      <c r="D24" t="s">
        <v>339</v>
      </c>
      <c r="E24" t="s">
        <v>340</v>
      </c>
      <c r="F24">
        <v>1</v>
      </c>
      <c r="G24" t="s">
        <v>361</v>
      </c>
      <c r="H24" t="s">
        <v>325</v>
      </c>
      <c r="I24">
        <v>2008</v>
      </c>
      <c r="K24">
        <v>56420</v>
      </c>
      <c r="L24">
        <v>175000</v>
      </c>
      <c r="AK24" t="s">
        <v>192</v>
      </c>
      <c r="AL24" t="s">
        <v>257</v>
      </c>
      <c r="AM24" t="s">
        <v>615</v>
      </c>
      <c r="AN24" t="s">
        <v>601</v>
      </c>
      <c r="AO24" t="s">
        <v>614</v>
      </c>
      <c r="AP24">
        <v>1</v>
      </c>
      <c r="AQ24" t="s">
        <v>618</v>
      </c>
      <c r="AR24" t="s">
        <v>325</v>
      </c>
      <c r="AS24">
        <v>2021</v>
      </c>
      <c r="AT24">
        <v>1</v>
      </c>
      <c r="AU24">
        <v>303</v>
      </c>
      <c r="AV24">
        <v>500000</v>
      </c>
    </row>
    <row r="25" spans="1:48" x14ac:dyDescent="0.25">
      <c r="A25" t="s">
        <v>192</v>
      </c>
      <c r="B25" t="s">
        <v>258</v>
      </c>
      <c r="C25" t="s">
        <v>362</v>
      </c>
      <c r="D25" t="s">
        <v>339</v>
      </c>
      <c r="E25" t="s">
        <v>340</v>
      </c>
      <c r="F25">
        <v>1</v>
      </c>
      <c r="G25" t="s">
        <v>363</v>
      </c>
      <c r="H25" t="s">
        <v>325</v>
      </c>
      <c r="I25">
        <v>2008</v>
      </c>
      <c r="K25">
        <v>65023</v>
      </c>
      <c r="L25">
        <v>175000</v>
      </c>
      <c r="AK25" t="s">
        <v>192</v>
      </c>
      <c r="AL25" t="s">
        <v>257</v>
      </c>
      <c r="AM25" t="s">
        <v>616</v>
      </c>
      <c r="AN25" t="s">
        <v>601</v>
      </c>
      <c r="AO25" t="s">
        <v>614</v>
      </c>
      <c r="AP25">
        <v>1</v>
      </c>
      <c r="AQ25" t="s">
        <v>617</v>
      </c>
      <c r="AR25" t="s">
        <v>325</v>
      </c>
      <c r="AS25">
        <v>2021</v>
      </c>
      <c r="AT25">
        <v>1</v>
      </c>
      <c r="AU25">
        <v>317</v>
      </c>
      <c r="AV25">
        <v>500000</v>
      </c>
    </row>
    <row r="26" spans="1:48" x14ac:dyDescent="0.25">
      <c r="A26" t="s">
        <v>192</v>
      </c>
      <c r="B26" t="s">
        <v>258</v>
      </c>
      <c r="C26" t="s">
        <v>364</v>
      </c>
      <c r="D26" t="s">
        <v>365</v>
      </c>
      <c r="E26" t="s">
        <v>340</v>
      </c>
      <c r="F26">
        <v>1</v>
      </c>
      <c r="G26" t="s">
        <v>366</v>
      </c>
      <c r="H26" t="s">
        <v>325</v>
      </c>
      <c r="I26">
        <v>2009</v>
      </c>
      <c r="K26">
        <v>97701</v>
      </c>
      <c r="L26">
        <v>175000</v>
      </c>
      <c r="AK26" t="s">
        <v>192</v>
      </c>
      <c r="AL26" t="s">
        <v>258</v>
      </c>
      <c r="AM26" t="s">
        <v>338</v>
      </c>
      <c r="AN26" t="s">
        <v>339</v>
      </c>
      <c r="AO26" t="s">
        <v>340</v>
      </c>
      <c r="AP26">
        <v>1</v>
      </c>
      <c r="AQ26" t="s">
        <v>341</v>
      </c>
      <c r="AR26" t="s">
        <v>325</v>
      </c>
      <c r="AS26">
        <v>2008</v>
      </c>
      <c r="AU26">
        <v>52053</v>
      </c>
      <c r="AV26">
        <v>175000</v>
      </c>
    </row>
    <row r="27" spans="1:48" x14ac:dyDescent="0.25">
      <c r="A27" t="s">
        <v>192</v>
      </c>
      <c r="B27" t="s">
        <v>258</v>
      </c>
      <c r="C27" t="s">
        <v>367</v>
      </c>
      <c r="D27" t="s">
        <v>365</v>
      </c>
      <c r="E27" t="s">
        <v>340</v>
      </c>
      <c r="F27">
        <v>1</v>
      </c>
      <c r="G27" t="s">
        <v>368</v>
      </c>
      <c r="H27" t="s">
        <v>325</v>
      </c>
      <c r="I27">
        <v>2009</v>
      </c>
      <c r="K27">
        <v>106462</v>
      </c>
      <c r="L27">
        <v>175000</v>
      </c>
      <c r="AK27" t="s">
        <v>192</v>
      </c>
      <c r="AL27" t="s">
        <v>258</v>
      </c>
      <c r="AM27" t="s">
        <v>342</v>
      </c>
      <c r="AN27" t="s">
        <v>339</v>
      </c>
      <c r="AO27" t="s">
        <v>340</v>
      </c>
      <c r="AP27">
        <v>1</v>
      </c>
      <c r="AQ27" t="s">
        <v>343</v>
      </c>
      <c r="AR27" t="s">
        <v>325</v>
      </c>
      <c r="AS27">
        <v>2008</v>
      </c>
      <c r="AU27">
        <v>74640</v>
      </c>
      <c r="AV27">
        <v>175000</v>
      </c>
    </row>
    <row r="28" spans="1:48" x14ac:dyDescent="0.25">
      <c r="A28" t="s">
        <v>192</v>
      </c>
      <c r="B28" t="s">
        <v>258</v>
      </c>
      <c r="C28" t="s">
        <v>369</v>
      </c>
      <c r="D28" t="s">
        <v>365</v>
      </c>
      <c r="E28" t="s">
        <v>340</v>
      </c>
      <c r="F28">
        <v>1</v>
      </c>
      <c r="G28" t="s">
        <v>370</v>
      </c>
      <c r="H28" t="s">
        <v>325</v>
      </c>
      <c r="I28">
        <v>2009</v>
      </c>
      <c r="K28">
        <v>90746</v>
      </c>
      <c r="L28">
        <v>175000</v>
      </c>
      <c r="AK28" t="s">
        <v>192</v>
      </c>
      <c r="AL28" t="s">
        <v>258</v>
      </c>
      <c r="AM28" t="s">
        <v>344</v>
      </c>
      <c r="AN28" t="s">
        <v>339</v>
      </c>
      <c r="AO28" t="s">
        <v>340</v>
      </c>
      <c r="AP28">
        <v>1</v>
      </c>
      <c r="AQ28" t="s">
        <v>345</v>
      </c>
      <c r="AR28" t="s">
        <v>325</v>
      </c>
      <c r="AS28">
        <v>2008</v>
      </c>
      <c r="AU28">
        <v>82017</v>
      </c>
      <c r="AV28">
        <v>175000</v>
      </c>
    </row>
    <row r="29" spans="1:48" x14ac:dyDescent="0.25">
      <c r="A29" t="s">
        <v>192</v>
      </c>
      <c r="B29" t="s">
        <v>258</v>
      </c>
      <c r="C29" t="s">
        <v>371</v>
      </c>
      <c r="D29" t="s">
        <v>365</v>
      </c>
      <c r="E29" t="s">
        <v>340</v>
      </c>
      <c r="F29">
        <v>1</v>
      </c>
      <c r="G29" t="s">
        <v>372</v>
      </c>
      <c r="H29" t="s">
        <v>325</v>
      </c>
      <c r="I29">
        <v>2009</v>
      </c>
      <c r="K29">
        <v>81127</v>
      </c>
      <c r="L29">
        <v>175000</v>
      </c>
      <c r="AK29" t="s">
        <v>192</v>
      </c>
      <c r="AL29" t="s">
        <v>258</v>
      </c>
      <c r="AM29" t="s">
        <v>346</v>
      </c>
      <c r="AN29" t="s">
        <v>339</v>
      </c>
      <c r="AO29" t="s">
        <v>340</v>
      </c>
      <c r="AP29">
        <v>1</v>
      </c>
      <c r="AQ29" t="s">
        <v>347</v>
      </c>
      <c r="AR29" t="s">
        <v>325</v>
      </c>
      <c r="AS29">
        <v>2008</v>
      </c>
      <c r="AU29">
        <v>108550</v>
      </c>
      <c r="AV29">
        <v>175000</v>
      </c>
    </row>
    <row r="30" spans="1:48" x14ac:dyDescent="0.25">
      <c r="A30" t="s">
        <v>192</v>
      </c>
      <c r="B30" t="s">
        <v>258</v>
      </c>
      <c r="C30" t="s">
        <v>373</v>
      </c>
      <c r="D30" t="s">
        <v>365</v>
      </c>
      <c r="E30" t="s">
        <v>340</v>
      </c>
      <c r="F30">
        <v>1</v>
      </c>
      <c r="G30" t="s">
        <v>374</v>
      </c>
      <c r="H30" t="s">
        <v>325</v>
      </c>
      <c r="I30">
        <v>2009</v>
      </c>
      <c r="K30">
        <v>110258</v>
      </c>
      <c r="L30">
        <v>175000</v>
      </c>
      <c r="AK30" t="s">
        <v>192</v>
      </c>
      <c r="AL30" t="s">
        <v>258</v>
      </c>
      <c r="AM30" t="s">
        <v>348</v>
      </c>
      <c r="AN30" t="s">
        <v>339</v>
      </c>
      <c r="AO30" t="s">
        <v>340</v>
      </c>
      <c r="AP30">
        <v>1</v>
      </c>
      <c r="AQ30" t="s">
        <v>349</v>
      </c>
      <c r="AR30" t="s">
        <v>325</v>
      </c>
      <c r="AS30">
        <v>2008</v>
      </c>
      <c r="AU30">
        <v>88927</v>
      </c>
      <c r="AV30">
        <v>175000</v>
      </c>
    </row>
    <row r="31" spans="1:48" x14ac:dyDescent="0.25">
      <c r="A31" t="s">
        <v>192</v>
      </c>
      <c r="B31" t="s">
        <v>258</v>
      </c>
      <c r="C31" t="s">
        <v>375</v>
      </c>
      <c r="D31" t="s">
        <v>365</v>
      </c>
      <c r="E31" t="s">
        <v>340</v>
      </c>
      <c r="F31">
        <v>1</v>
      </c>
      <c r="G31" t="s">
        <v>376</v>
      </c>
      <c r="H31" t="s">
        <v>325</v>
      </c>
      <c r="I31">
        <v>2009</v>
      </c>
      <c r="K31">
        <v>113498</v>
      </c>
      <c r="L31">
        <v>175000</v>
      </c>
      <c r="AK31" t="s">
        <v>192</v>
      </c>
      <c r="AL31" t="s">
        <v>258</v>
      </c>
      <c r="AM31" t="s">
        <v>350</v>
      </c>
      <c r="AN31" t="s">
        <v>339</v>
      </c>
      <c r="AO31" t="s">
        <v>340</v>
      </c>
      <c r="AP31">
        <v>1</v>
      </c>
      <c r="AQ31" t="s">
        <v>351</v>
      </c>
      <c r="AR31" t="s">
        <v>325</v>
      </c>
      <c r="AS31">
        <v>2008</v>
      </c>
      <c r="AU31">
        <v>142369</v>
      </c>
      <c r="AV31">
        <v>175000</v>
      </c>
    </row>
    <row r="32" spans="1:48" x14ac:dyDescent="0.25">
      <c r="A32" t="s">
        <v>192</v>
      </c>
      <c r="B32" t="s">
        <v>258</v>
      </c>
      <c r="C32" t="s">
        <v>377</v>
      </c>
      <c r="D32" t="s">
        <v>365</v>
      </c>
      <c r="E32" t="s">
        <v>340</v>
      </c>
      <c r="F32">
        <v>1</v>
      </c>
      <c r="G32" t="s">
        <v>378</v>
      </c>
      <c r="H32" t="s">
        <v>325</v>
      </c>
      <c r="I32">
        <v>2009</v>
      </c>
      <c r="K32">
        <v>88955</v>
      </c>
      <c r="L32">
        <v>175000</v>
      </c>
      <c r="AK32" t="s">
        <v>192</v>
      </c>
      <c r="AL32" t="s">
        <v>258</v>
      </c>
      <c r="AM32" t="s">
        <v>352</v>
      </c>
      <c r="AN32" t="s">
        <v>339</v>
      </c>
      <c r="AO32" t="s">
        <v>340</v>
      </c>
      <c r="AP32">
        <v>1</v>
      </c>
      <c r="AQ32" t="s">
        <v>353</v>
      </c>
      <c r="AR32" t="s">
        <v>325</v>
      </c>
      <c r="AS32">
        <v>2008</v>
      </c>
      <c r="AU32">
        <v>46148</v>
      </c>
      <c r="AV32">
        <v>175000</v>
      </c>
    </row>
    <row r="33" spans="1:48" x14ac:dyDescent="0.25">
      <c r="A33" t="s">
        <v>192</v>
      </c>
      <c r="B33" t="s">
        <v>258</v>
      </c>
      <c r="C33" t="s">
        <v>379</v>
      </c>
      <c r="D33" t="s">
        <v>365</v>
      </c>
      <c r="E33" t="s">
        <v>340</v>
      </c>
      <c r="F33">
        <v>1</v>
      </c>
      <c r="G33" t="s">
        <v>380</v>
      </c>
      <c r="H33" t="s">
        <v>325</v>
      </c>
      <c r="I33">
        <v>2009</v>
      </c>
      <c r="K33">
        <v>115736</v>
      </c>
      <c r="L33">
        <v>175000</v>
      </c>
      <c r="AK33" t="s">
        <v>192</v>
      </c>
      <c r="AL33" t="s">
        <v>258</v>
      </c>
      <c r="AM33" t="s">
        <v>354</v>
      </c>
      <c r="AN33" t="s">
        <v>339</v>
      </c>
      <c r="AO33" t="s">
        <v>340</v>
      </c>
      <c r="AP33">
        <v>1</v>
      </c>
      <c r="AQ33" t="s">
        <v>355</v>
      </c>
      <c r="AR33" t="s">
        <v>325</v>
      </c>
      <c r="AS33">
        <v>2008</v>
      </c>
      <c r="AU33">
        <v>90960</v>
      </c>
      <c r="AV33">
        <v>175000</v>
      </c>
    </row>
    <row r="34" spans="1:48" x14ac:dyDescent="0.25">
      <c r="A34" t="s">
        <v>192</v>
      </c>
      <c r="B34" t="s">
        <v>258</v>
      </c>
      <c r="C34" t="s">
        <v>381</v>
      </c>
      <c r="D34" t="s">
        <v>365</v>
      </c>
      <c r="E34" t="s">
        <v>340</v>
      </c>
      <c r="F34">
        <v>1</v>
      </c>
      <c r="G34" t="s">
        <v>382</v>
      </c>
      <c r="H34" t="s">
        <v>325</v>
      </c>
      <c r="I34">
        <v>2009</v>
      </c>
      <c r="K34">
        <v>77043</v>
      </c>
      <c r="L34">
        <v>175000</v>
      </c>
      <c r="AK34" t="s">
        <v>192</v>
      </c>
      <c r="AL34" t="s">
        <v>258</v>
      </c>
      <c r="AM34" t="s">
        <v>356</v>
      </c>
      <c r="AN34" t="s">
        <v>339</v>
      </c>
      <c r="AO34" t="s">
        <v>340</v>
      </c>
      <c r="AP34">
        <v>1</v>
      </c>
      <c r="AQ34" t="s">
        <v>357</v>
      </c>
      <c r="AR34" t="s">
        <v>325</v>
      </c>
      <c r="AS34">
        <v>2008</v>
      </c>
      <c r="AU34">
        <v>79367</v>
      </c>
      <c r="AV34">
        <v>175000</v>
      </c>
    </row>
    <row r="35" spans="1:48" x14ac:dyDescent="0.25">
      <c r="A35" t="s">
        <v>192</v>
      </c>
      <c r="B35" t="s">
        <v>258</v>
      </c>
      <c r="C35" t="s">
        <v>383</v>
      </c>
      <c r="D35" t="s">
        <v>365</v>
      </c>
      <c r="E35" t="s">
        <v>340</v>
      </c>
      <c r="F35">
        <v>1</v>
      </c>
      <c r="G35" t="s">
        <v>384</v>
      </c>
      <c r="H35" t="s">
        <v>325</v>
      </c>
      <c r="I35">
        <v>2009</v>
      </c>
      <c r="K35">
        <v>58742</v>
      </c>
      <c r="L35">
        <v>175000</v>
      </c>
      <c r="AK35" t="s">
        <v>192</v>
      </c>
      <c r="AL35" t="s">
        <v>258</v>
      </c>
      <c r="AM35" t="s">
        <v>358</v>
      </c>
      <c r="AN35" t="s">
        <v>339</v>
      </c>
      <c r="AO35" t="s">
        <v>340</v>
      </c>
      <c r="AP35">
        <v>1</v>
      </c>
      <c r="AQ35" t="s">
        <v>359</v>
      </c>
      <c r="AR35" t="s">
        <v>325</v>
      </c>
      <c r="AS35">
        <v>2008</v>
      </c>
      <c r="AU35">
        <v>77643</v>
      </c>
      <c r="AV35">
        <v>175000</v>
      </c>
    </row>
    <row r="36" spans="1:48" x14ac:dyDescent="0.25">
      <c r="A36" t="s">
        <v>192</v>
      </c>
      <c r="B36" t="s">
        <v>258</v>
      </c>
      <c r="C36" t="s">
        <v>385</v>
      </c>
      <c r="D36" t="s">
        <v>365</v>
      </c>
      <c r="E36" t="s">
        <v>340</v>
      </c>
      <c r="F36">
        <v>1</v>
      </c>
      <c r="G36" t="s">
        <v>386</v>
      </c>
      <c r="H36" t="s">
        <v>325</v>
      </c>
      <c r="I36">
        <v>2009</v>
      </c>
      <c r="K36">
        <v>59334</v>
      </c>
      <c r="L36">
        <v>175000</v>
      </c>
      <c r="AK36" t="s">
        <v>192</v>
      </c>
      <c r="AL36" t="s">
        <v>258</v>
      </c>
      <c r="AM36" t="s">
        <v>360</v>
      </c>
      <c r="AN36" t="s">
        <v>339</v>
      </c>
      <c r="AO36" t="s">
        <v>340</v>
      </c>
      <c r="AP36">
        <v>1</v>
      </c>
      <c r="AQ36" t="s">
        <v>361</v>
      </c>
      <c r="AR36" t="s">
        <v>325</v>
      </c>
      <c r="AS36">
        <v>2008</v>
      </c>
      <c r="AU36">
        <v>56420</v>
      </c>
      <c r="AV36">
        <v>175000</v>
      </c>
    </row>
    <row r="37" spans="1:48" x14ac:dyDescent="0.25">
      <c r="A37" t="s">
        <v>192</v>
      </c>
      <c r="B37" t="s">
        <v>258</v>
      </c>
      <c r="C37" t="s">
        <v>387</v>
      </c>
      <c r="D37" t="s">
        <v>365</v>
      </c>
      <c r="E37" t="s">
        <v>340</v>
      </c>
      <c r="F37">
        <v>1</v>
      </c>
      <c r="G37" t="s">
        <v>388</v>
      </c>
      <c r="H37" t="s">
        <v>325</v>
      </c>
      <c r="I37">
        <v>2009</v>
      </c>
      <c r="K37">
        <v>92330</v>
      </c>
      <c r="L37">
        <v>175000</v>
      </c>
      <c r="AK37" t="s">
        <v>192</v>
      </c>
      <c r="AL37" t="s">
        <v>258</v>
      </c>
      <c r="AM37" t="s">
        <v>362</v>
      </c>
      <c r="AN37" t="s">
        <v>339</v>
      </c>
      <c r="AO37" t="s">
        <v>340</v>
      </c>
      <c r="AP37">
        <v>1</v>
      </c>
      <c r="AQ37" t="s">
        <v>363</v>
      </c>
      <c r="AR37" t="s">
        <v>325</v>
      </c>
      <c r="AS37">
        <v>2008</v>
      </c>
      <c r="AU37">
        <v>65023</v>
      </c>
      <c r="AV37">
        <v>175000</v>
      </c>
    </row>
    <row r="38" spans="1:48" x14ac:dyDescent="0.25">
      <c r="A38" t="s">
        <v>192</v>
      </c>
      <c r="B38" t="s">
        <v>258</v>
      </c>
      <c r="C38" t="s">
        <v>389</v>
      </c>
      <c r="D38" t="s">
        <v>365</v>
      </c>
      <c r="E38" t="s">
        <v>340</v>
      </c>
      <c r="F38">
        <v>1</v>
      </c>
      <c r="G38" t="s">
        <v>390</v>
      </c>
      <c r="H38" t="s">
        <v>325</v>
      </c>
      <c r="I38">
        <v>2009</v>
      </c>
      <c r="K38">
        <v>76743</v>
      </c>
      <c r="L38">
        <v>175000</v>
      </c>
      <c r="AK38" t="s">
        <v>192</v>
      </c>
      <c r="AL38" t="s">
        <v>258</v>
      </c>
      <c r="AM38" t="s">
        <v>364</v>
      </c>
      <c r="AN38" t="s">
        <v>365</v>
      </c>
      <c r="AO38" t="s">
        <v>340</v>
      </c>
      <c r="AP38">
        <v>1</v>
      </c>
      <c r="AQ38" t="s">
        <v>366</v>
      </c>
      <c r="AR38" t="s">
        <v>325</v>
      </c>
      <c r="AS38">
        <v>2009</v>
      </c>
      <c r="AU38">
        <v>97701</v>
      </c>
      <c r="AV38">
        <v>175000</v>
      </c>
    </row>
    <row r="39" spans="1:48" x14ac:dyDescent="0.25">
      <c r="A39" t="s">
        <v>192</v>
      </c>
      <c r="B39" t="s">
        <v>258</v>
      </c>
      <c r="C39" t="s">
        <v>391</v>
      </c>
      <c r="D39" t="s">
        <v>365</v>
      </c>
      <c r="E39" t="s">
        <v>340</v>
      </c>
      <c r="F39">
        <v>1</v>
      </c>
      <c r="G39" t="s">
        <v>392</v>
      </c>
      <c r="H39" t="s">
        <v>325</v>
      </c>
      <c r="I39">
        <v>2009</v>
      </c>
      <c r="K39">
        <v>185420</v>
      </c>
      <c r="L39">
        <v>175000</v>
      </c>
      <c r="AK39" t="s">
        <v>192</v>
      </c>
      <c r="AL39" t="s">
        <v>258</v>
      </c>
      <c r="AM39" t="s">
        <v>367</v>
      </c>
      <c r="AN39" t="s">
        <v>365</v>
      </c>
      <c r="AO39" t="s">
        <v>340</v>
      </c>
      <c r="AP39">
        <v>1</v>
      </c>
      <c r="AQ39" t="s">
        <v>368</v>
      </c>
      <c r="AR39" t="s">
        <v>325</v>
      </c>
      <c r="AS39">
        <v>2009</v>
      </c>
      <c r="AU39">
        <v>106462</v>
      </c>
      <c r="AV39">
        <v>175000</v>
      </c>
    </row>
    <row r="40" spans="1:48" x14ac:dyDescent="0.25">
      <c r="A40" t="s">
        <v>192</v>
      </c>
      <c r="B40" t="s">
        <v>258</v>
      </c>
      <c r="C40" t="s">
        <v>393</v>
      </c>
      <c r="D40" t="s">
        <v>365</v>
      </c>
      <c r="E40" t="s">
        <v>340</v>
      </c>
      <c r="F40">
        <v>1</v>
      </c>
      <c r="G40" t="s">
        <v>394</v>
      </c>
      <c r="H40" t="s">
        <v>325</v>
      </c>
      <c r="I40">
        <v>2009</v>
      </c>
      <c r="K40">
        <v>98905</v>
      </c>
      <c r="L40">
        <v>175000</v>
      </c>
      <c r="AK40" t="s">
        <v>192</v>
      </c>
      <c r="AL40" t="s">
        <v>258</v>
      </c>
      <c r="AM40" t="s">
        <v>369</v>
      </c>
      <c r="AN40" t="s">
        <v>365</v>
      </c>
      <c r="AO40" t="s">
        <v>340</v>
      </c>
      <c r="AP40">
        <v>1</v>
      </c>
      <c r="AQ40" t="s">
        <v>370</v>
      </c>
      <c r="AR40" t="s">
        <v>325</v>
      </c>
      <c r="AS40">
        <v>2009</v>
      </c>
      <c r="AU40">
        <v>90746</v>
      </c>
      <c r="AV40">
        <v>175000</v>
      </c>
    </row>
    <row r="41" spans="1:48" x14ac:dyDescent="0.25">
      <c r="A41" t="s">
        <v>192</v>
      </c>
      <c r="B41" t="s">
        <v>262</v>
      </c>
      <c r="C41" t="s">
        <v>395</v>
      </c>
      <c r="D41" t="s">
        <v>396</v>
      </c>
      <c r="E41" t="s">
        <v>397</v>
      </c>
      <c r="F41">
        <v>1</v>
      </c>
      <c r="G41" t="s">
        <v>398</v>
      </c>
      <c r="H41" t="s">
        <v>325</v>
      </c>
      <c r="I41">
        <v>2009</v>
      </c>
      <c r="K41">
        <v>114379</v>
      </c>
      <c r="L41">
        <v>60000</v>
      </c>
      <c r="AK41" t="s">
        <v>192</v>
      </c>
      <c r="AL41" t="s">
        <v>258</v>
      </c>
      <c r="AM41" t="s">
        <v>371</v>
      </c>
      <c r="AN41" t="s">
        <v>365</v>
      </c>
      <c r="AO41" t="s">
        <v>340</v>
      </c>
      <c r="AP41">
        <v>1</v>
      </c>
      <c r="AQ41" t="s">
        <v>372</v>
      </c>
      <c r="AR41" t="s">
        <v>325</v>
      </c>
      <c r="AS41">
        <v>2009</v>
      </c>
      <c r="AU41">
        <v>81127</v>
      </c>
      <c r="AV41">
        <v>175000</v>
      </c>
    </row>
    <row r="42" spans="1:48" x14ac:dyDescent="0.25">
      <c r="A42" t="s">
        <v>192</v>
      </c>
      <c r="B42" t="s">
        <v>262</v>
      </c>
      <c r="C42" t="s">
        <v>399</v>
      </c>
      <c r="D42" t="s">
        <v>396</v>
      </c>
      <c r="E42" t="s">
        <v>397</v>
      </c>
      <c r="F42">
        <v>1</v>
      </c>
      <c r="G42" t="s">
        <v>400</v>
      </c>
      <c r="H42" t="s">
        <v>325</v>
      </c>
      <c r="I42">
        <v>2009</v>
      </c>
      <c r="K42">
        <v>112103</v>
      </c>
      <c r="L42">
        <v>60000</v>
      </c>
      <c r="AK42" t="s">
        <v>192</v>
      </c>
      <c r="AL42" t="s">
        <v>258</v>
      </c>
      <c r="AM42" t="s">
        <v>373</v>
      </c>
      <c r="AN42" t="s">
        <v>365</v>
      </c>
      <c r="AO42" t="s">
        <v>340</v>
      </c>
      <c r="AP42">
        <v>1</v>
      </c>
      <c r="AQ42" t="s">
        <v>374</v>
      </c>
      <c r="AR42" t="s">
        <v>325</v>
      </c>
      <c r="AS42">
        <v>2009</v>
      </c>
      <c r="AU42">
        <v>110258</v>
      </c>
      <c r="AV42">
        <v>175000</v>
      </c>
    </row>
    <row r="43" spans="1:48" x14ac:dyDescent="0.25">
      <c r="A43" t="s">
        <v>192</v>
      </c>
      <c r="B43" t="s">
        <v>262</v>
      </c>
      <c r="C43" t="s">
        <v>401</v>
      </c>
      <c r="D43" t="s">
        <v>396</v>
      </c>
      <c r="E43" t="s">
        <v>402</v>
      </c>
      <c r="F43">
        <v>1</v>
      </c>
      <c r="G43" t="s">
        <v>403</v>
      </c>
      <c r="H43" t="s">
        <v>325</v>
      </c>
      <c r="I43">
        <v>2009</v>
      </c>
      <c r="K43">
        <v>116088</v>
      </c>
      <c r="L43">
        <v>60000</v>
      </c>
      <c r="AK43" t="s">
        <v>192</v>
      </c>
      <c r="AL43" t="s">
        <v>258</v>
      </c>
      <c r="AM43" t="s">
        <v>375</v>
      </c>
      <c r="AN43" t="s">
        <v>365</v>
      </c>
      <c r="AO43" t="s">
        <v>340</v>
      </c>
      <c r="AP43">
        <v>1</v>
      </c>
      <c r="AQ43" t="s">
        <v>376</v>
      </c>
      <c r="AR43" t="s">
        <v>325</v>
      </c>
      <c r="AS43">
        <v>2009</v>
      </c>
      <c r="AU43">
        <v>113498</v>
      </c>
      <c r="AV43">
        <v>175000</v>
      </c>
    </row>
    <row r="44" spans="1:48" x14ac:dyDescent="0.25">
      <c r="A44" t="s">
        <v>192</v>
      </c>
      <c r="B44" t="s">
        <v>262</v>
      </c>
      <c r="C44" t="s">
        <v>404</v>
      </c>
      <c r="D44" t="s">
        <v>396</v>
      </c>
      <c r="E44" t="s">
        <v>402</v>
      </c>
      <c r="F44">
        <v>1</v>
      </c>
      <c r="G44" t="s">
        <v>405</v>
      </c>
      <c r="H44" t="s">
        <v>325</v>
      </c>
      <c r="I44">
        <v>2009</v>
      </c>
      <c r="K44">
        <v>123006</v>
      </c>
      <c r="L44">
        <v>60000</v>
      </c>
      <c r="AK44" t="s">
        <v>192</v>
      </c>
      <c r="AL44" t="s">
        <v>258</v>
      </c>
      <c r="AM44" t="s">
        <v>377</v>
      </c>
      <c r="AN44" t="s">
        <v>365</v>
      </c>
      <c r="AO44" t="s">
        <v>340</v>
      </c>
      <c r="AP44">
        <v>1</v>
      </c>
      <c r="AQ44" t="s">
        <v>378</v>
      </c>
      <c r="AR44" t="s">
        <v>325</v>
      </c>
      <c r="AS44">
        <v>2009</v>
      </c>
      <c r="AU44">
        <v>88955</v>
      </c>
      <c r="AV44">
        <v>175000</v>
      </c>
    </row>
    <row r="45" spans="1:48" x14ac:dyDescent="0.25">
      <c r="A45" t="s">
        <v>192</v>
      </c>
      <c r="B45" t="s">
        <v>258</v>
      </c>
      <c r="C45" t="s">
        <v>406</v>
      </c>
      <c r="D45" t="s">
        <v>407</v>
      </c>
      <c r="E45" t="s">
        <v>408</v>
      </c>
      <c r="F45">
        <v>1</v>
      </c>
      <c r="G45" t="s">
        <v>409</v>
      </c>
      <c r="H45" t="s">
        <v>325</v>
      </c>
      <c r="I45">
        <v>2013</v>
      </c>
      <c r="K45">
        <v>45609</v>
      </c>
      <c r="L45">
        <v>150000</v>
      </c>
      <c r="AK45" t="s">
        <v>192</v>
      </c>
      <c r="AL45" t="s">
        <v>258</v>
      </c>
      <c r="AM45" t="s">
        <v>379</v>
      </c>
      <c r="AN45" t="s">
        <v>365</v>
      </c>
      <c r="AO45" t="s">
        <v>340</v>
      </c>
      <c r="AP45">
        <v>1</v>
      </c>
      <c r="AQ45" t="s">
        <v>380</v>
      </c>
      <c r="AR45" t="s">
        <v>325</v>
      </c>
      <c r="AS45">
        <v>2009</v>
      </c>
      <c r="AU45">
        <v>115736</v>
      </c>
      <c r="AV45">
        <v>175000</v>
      </c>
    </row>
    <row r="46" spans="1:48" x14ac:dyDescent="0.25">
      <c r="A46" t="s">
        <v>192</v>
      </c>
      <c r="B46" t="s">
        <v>258</v>
      </c>
      <c r="C46" t="s">
        <v>410</v>
      </c>
      <c r="D46" t="s">
        <v>407</v>
      </c>
      <c r="E46" t="s">
        <v>408</v>
      </c>
      <c r="F46">
        <v>1</v>
      </c>
      <c r="G46" t="s">
        <v>411</v>
      </c>
      <c r="H46" t="s">
        <v>325</v>
      </c>
      <c r="I46">
        <v>2013</v>
      </c>
      <c r="K46">
        <v>148901</v>
      </c>
      <c r="L46">
        <v>150000</v>
      </c>
      <c r="AK46" t="s">
        <v>192</v>
      </c>
      <c r="AL46" t="s">
        <v>258</v>
      </c>
      <c r="AM46" t="s">
        <v>381</v>
      </c>
      <c r="AN46" t="s">
        <v>365</v>
      </c>
      <c r="AO46" t="s">
        <v>340</v>
      </c>
      <c r="AP46">
        <v>1</v>
      </c>
      <c r="AQ46" t="s">
        <v>382</v>
      </c>
      <c r="AR46" t="s">
        <v>325</v>
      </c>
      <c r="AS46">
        <v>2009</v>
      </c>
      <c r="AU46">
        <v>77043</v>
      </c>
      <c r="AV46">
        <v>175000</v>
      </c>
    </row>
    <row r="47" spans="1:48" x14ac:dyDescent="0.25">
      <c r="A47" t="s">
        <v>192</v>
      </c>
      <c r="B47" t="s">
        <v>258</v>
      </c>
      <c r="C47" t="s">
        <v>412</v>
      </c>
      <c r="D47" t="s">
        <v>407</v>
      </c>
      <c r="E47" t="s">
        <v>408</v>
      </c>
      <c r="F47">
        <v>1</v>
      </c>
      <c r="G47" t="s">
        <v>413</v>
      </c>
      <c r="H47" t="s">
        <v>325</v>
      </c>
      <c r="I47">
        <v>2013</v>
      </c>
      <c r="K47">
        <v>48359</v>
      </c>
      <c r="L47">
        <v>150000</v>
      </c>
      <c r="AK47" t="s">
        <v>192</v>
      </c>
      <c r="AL47" t="s">
        <v>258</v>
      </c>
      <c r="AM47" t="s">
        <v>383</v>
      </c>
      <c r="AN47" t="s">
        <v>365</v>
      </c>
      <c r="AO47" t="s">
        <v>340</v>
      </c>
      <c r="AP47">
        <v>1</v>
      </c>
      <c r="AQ47" t="s">
        <v>384</v>
      </c>
      <c r="AR47" t="s">
        <v>325</v>
      </c>
      <c r="AS47">
        <v>2009</v>
      </c>
      <c r="AU47">
        <v>58742</v>
      </c>
      <c r="AV47">
        <v>175000</v>
      </c>
    </row>
    <row r="48" spans="1:48" x14ac:dyDescent="0.25">
      <c r="A48" t="s">
        <v>192</v>
      </c>
      <c r="B48" t="s">
        <v>258</v>
      </c>
      <c r="C48" t="s">
        <v>414</v>
      </c>
      <c r="D48" t="s">
        <v>407</v>
      </c>
      <c r="E48" t="s">
        <v>408</v>
      </c>
      <c r="F48">
        <v>1</v>
      </c>
      <c r="G48" t="s">
        <v>415</v>
      </c>
      <c r="H48" t="s">
        <v>325</v>
      </c>
      <c r="I48">
        <v>2013</v>
      </c>
      <c r="K48">
        <v>73988</v>
      </c>
      <c r="L48">
        <v>150000</v>
      </c>
      <c r="AK48" t="s">
        <v>192</v>
      </c>
      <c r="AL48" t="s">
        <v>258</v>
      </c>
      <c r="AM48" t="s">
        <v>385</v>
      </c>
      <c r="AN48" t="s">
        <v>365</v>
      </c>
      <c r="AO48" t="s">
        <v>340</v>
      </c>
      <c r="AP48">
        <v>1</v>
      </c>
      <c r="AQ48" t="s">
        <v>386</v>
      </c>
      <c r="AR48" t="s">
        <v>325</v>
      </c>
      <c r="AS48">
        <v>2009</v>
      </c>
      <c r="AU48">
        <v>59334</v>
      </c>
      <c r="AV48">
        <v>175000</v>
      </c>
    </row>
    <row r="49" spans="1:48" x14ac:dyDescent="0.25">
      <c r="A49" t="s">
        <v>192</v>
      </c>
      <c r="B49" t="s">
        <v>258</v>
      </c>
      <c r="C49" t="s">
        <v>416</v>
      </c>
      <c r="D49" t="s">
        <v>407</v>
      </c>
      <c r="E49" t="s">
        <v>408</v>
      </c>
      <c r="F49">
        <v>1</v>
      </c>
      <c r="G49" t="s">
        <v>417</v>
      </c>
      <c r="H49" t="s">
        <v>325</v>
      </c>
      <c r="I49">
        <v>2013</v>
      </c>
      <c r="K49">
        <v>102167</v>
      </c>
      <c r="L49">
        <v>150000</v>
      </c>
      <c r="AK49" t="s">
        <v>192</v>
      </c>
      <c r="AL49" t="s">
        <v>258</v>
      </c>
      <c r="AM49" t="s">
        <v>387</v>
      </c>
      <c r="AN49" t="s">
        <v>365</v>
      </c>
      <c r="AO49" t="s">
        <v>340</v>
      </c>
      <c r="AP49">
        <v>1</v>
      </c>
      <c r="AQ49" t="s">
        <v>388</v>
      </c>
      <c r="AR49" t="s">
        <v>325</v>
      </c>
      <c r="AS49">
        <v>2009</v>
      </c>
      <c r="AU49">
        <v>92330</v>
      </c>
      <c r="AV49">
        <v>175000</v>
      </c>
    </row>
    <row r="50" spans="1:48" x14ac:dyDescent="0.25">
      <c r="A50" t="s">
        <v>192</v>
      </c>
      <c r="B50" t="s">
        <v>258</v>
      </c>
      <c r="C50" t="s">
        <v>418</v>
      </c>
      <c r="D50" t="s">
        <v>407</v>
      </c>
      <c r="E50" t="s">
        <v>408</v>
      </c>
      <c r="F50">
        <v>1</v>
      </c>
      <c r="G50" t="s">
        <v>419</v>
      </c>
      <c r="H50" t="s">
        <v>325</v>
      </c>
      <c r="I50">
        <v>2013</v>
      </c>
      <c r="K50">
        <v>85012</v>
      </c>
      <c r="L50">
        <v>150000</v>
      </c>
      <c r="AK50" t="s">
        <v>192</v>
      </c>
      <c r="AL50" t="s">
        <v>258</v>
      </c>
      <c r="AM50" t="s">
        <v>389</v>
      </c>
      <c r="AN50" t="s">
        <v>365</v>
      </c>
      <c r="AO50" t="s">
        <v>340</v>
      </c>
      <c r="AP50">
        <v>1</v>
      </c>
      <c r="AQ50" t="s">
        <v>390</v>
      </c>
      <c r="AR50" t="s">
        <v>325</v>
      </c>
      <c r="AS50">
        <v>2009</v>
      </c>
      <c r="AU50">
        <v>76743</v>
      </c>
      <c r="AV50">
        <v>175000</v>
      </c>
    </row>
    <row r="51" spans="1:48" x14ac:dyDescent="0.25">
      <c r="A51" t="s">
        <v>192</v>
      </c>
      <c r="B51" t="s">
        <v>258</v>
      </c>
      <c r="C51" t="s">
        <v>420</v>
      </c>
      <c r="D51" t="s">
        <v>407</v>
      </c>
      <c r="E51" t="s">
        <v>408</v>
      </c>
      <c r="F51">
        <v>1</v>
      </c>
      <c r="G51" t="s">
        <v>421</v>
      </c>
      <c r="H51" t="s">
        <v>325</v>
      </c>
      <c r="I51">
        <v>2013</v>
      </c>
      <c r="K51">
        <v>122015</v>
      </c>
      <c r="L51">
        <v>150000</v>
      </c>
      <c r="AK51" t="s">
        <v>192</v>
      </c>
      <c r="AL51" t="s">
        <v>258</v>
      </c>
      <c r="AM51" t="s">
        <v>391</v>
      </c>
      <c r="AN51" t="s">
        <v>365</v>
      </c>
      <c r="AO51" t="s">
        <v>340</v>
      </c>
      <c r="AP51">
        <v>1</v>
      </c>
      <c r="AQ51" t="s">
        <v>392</v>
      </c>
      <c r="AR51" t="s">
        <v>325</v>
      </c>
      <c r="AS51">
        <v>2009</v>
      </c>
      <c r="AU51">
        <v>185420</v>
      </c>
      <c r="AV51">
        <v>175000</v>
      </c>
    </row>
    <row r="52" spans="1:48" x14ac:dyDescent="0.25">
      <c r="A52" t="s">
        <v>192</v>
      </c>
      <c r="B52" t="s">
        <v>258</v>
      </c>
      <c r="C52" t="s">
        <v>422</v>
      </c>
      <c r="D52" t="s">
        <v>407</v>
      </c>
      <c r="E52" t="s">
        <v>408</v>
      </c>
      <c r="F52">
        <v>1</v>
      </c>
      <c r="G52" t="s">
        <v>423</v>
      </c>
      <c r="H52" t="s">
        <v>325</v>
      </c>
      <c r="I52">
        <v>2013</v>
      </c>
      <c r="K52">
        <v>59291</v>
      </c>
      <c r="L52">
        <v>150000</v>
      </c>
      <c r="AK52" t="s">
        <v>192</v>
      </c>
      <c r="AL52" t="s">
        <v>258</v>
      </c>
      <c r="AM52" t="s">
        <v>393</v>
      </c>
      <c r="AN52" t="s">
        <v>365</v>
      </c>
      <c r="AO52" t="s">
        <v>340</v>
      </c>
      <c r="AP52">
        <v>1</v>
      </c>
      <c r="AQ52" t="s">
        <v>394</v>
      </c>
      <c r="AR52" t="s">
        <v>325</v>
      </c>
      <c r="AS52">
        <v>2009</v>
      </c>
      <c r="AU52">
        <v>98905</v>
      </c>
      <c r="AV52">
        <v>175000</v>
      </c>
    </row>
    <row r="53" spans="1:48" x14ac:dyDescent="0.25">
      <c r="A53" t="s">
        <v>192</v>
      </c>
      <c r="B53" t="s">
        <v>258</v>
      </c>
      <c r="C53" t="s">
        <v>424</v>
      </c>
      <c r="D53" t="s">
        <v>407</v>
      </c>
      <c r="E53" t="s">
        <v>408</v>
      </c>
      <c r="F53">
        <v>1</v>
      </c>
      <c r="G53" t="s">
        <v>425</v>
      </c>
      <c r="H53" t="s">
        <v>325</v>
      </c>
      <c r="I53">
        <v>2013</v>
      </c>
      <c r="K53">
        <v>43675</v>
      </c>
      <c r="L53">
        <v>150000</v>
      </c>
      <c r="AK53" t="s">
        <v>192</v>
      </c>
      <c r="AL53" t="s">
        <v>258</v>
      </c>
      <c r="AM53" t="s">
        <v>406</v>
      </c>
      <c r="AN53" t="s">
        <v>407</v>
      </c>
      <c r="AO53" t="s">
        <v>408</v>
      </c>
      <c r="AP53">
        <v>1</v>
      </c>
      <c r="AQ53" t="s">
        <v>409</v>
      </c>
      <c r="AR53" t="s">
        <v>325</v>
      </c>
      <c r="AS53">
        <v>2013</v>
      </c>
      <c r="AU53">
        <v>45609</v>
      </c>
      <c r="AV53">
        <v>150000</v>
      </c>
    </row>
    <row r="54" spans="1:48" x14ac:dyDescent="0.25">
      <c r="A54" t="s">
        <v>192</v>
      </c>
      <c r="B54" t="s">
        <v>258</v>
      </c>
      <c r="C54" t="s">
        <v>426</v>
      </c>
      <c r="D54" t="s">
        <v>407</v>
      </c>
      <c r="E54" t="s">
        <v>408</v>
      </c>
      <c r="F54">
        <v>1</v>
      </c>
      <c r="G54" t="s">
        <v>427</v>
      </c>
      <c r="H54" t="s">
        <v>325</v>
      </c>
      <c r="I54">
        <v>2013</v>
      </c>
      <c r="K54">
        <v>58635</v>
      </c>
      <c r="L54">
        <v>150000</v>
      </c>
      <c r="AK54" t="s">
        <v>192</v>
      </c>
      <c r="AL54" t="s">
        <v>258</v>
      </c>
      <c r="AM54" t="s">
        <v>410</v>
      </c>
      <c r="AN54" t="s">
        <v>407</v>
      </c>
      <c r="AO54" t="s">
        <v>408</v>
      </c>
      <c r="AP54">
        <v>1</v>
      </c>
      <c r="AQ54" t="s">
        <v>411</v>
      </c>
      <c r="AR54" t="s">
        <v>325</v>
      </c>
      <c r="AS54">
        <v>2013</v>
      </c>
      <c r="AU54">
        <v>148901</v>
      </c>
      <c r="AV54">
        <v>150000</v>
      </c>
    </row>
    <row r="55" spans="1:48" x14ac:dyDescent="0.25">
      <c r="A55" t="s">
        <v>192</v>
      </c>
      <c r="B55" t="s">
        <v>258</v>
      </c>
      <c r="C55" t="s">
        <v>428</v>
      </c>
      <c r="D55" t="s">
        <v>407</v>
      </c>
      <c r="E55" t="s">
        <v>408</v>
      </c>
      <c r="F55">
        <v>1</v>
      </c>
      <c r="G55" t="s">
        <v>429</v>
      </c>
      <c r="H55" t="s">
        <v>325</v>
      </c>
      <c r="I55">
        <v>2013</v>
      </c>
      <c r="K55">
        <v>77203</v>
      </c>
      <c r="L55">
        <v>150000</v>
      </c>
      <c r="AK55" t="s">
        <v>192</v>
      </c>
      <c r="AL55" t="s">
        <v>258</v>
      </c>
      <c r="AM55" t="s">
        <v>412</v>
      </c>
      <c r="AN55" t="s">
        <v>407</v>
      </c>
      <c r="AO55" t="s">
        <v>408</v>
      </c>
      <c r="AP55">
        <v>1</v>
      </c>
      <c r="AQ55" t="s">
        <v>413</v>
      </c>
      <c r="AR55" t="s">
        <v>325</v>
      </c>
      <c r="AS55">
        <v>2013</v>
      </c>
      <c r="AU55">
        <v>48359</v>
      </c>
      <c r="AV55">
        <v>150000</v>
      </c>
    </row>
    <row r="56" spans="1:48" x14ac:dyDescent="0.25">
      <c r="A56" t="s">
        <v>192</v>
      </c>
      <c r="B56" t="s">
        <v>258</v>
      </c>
      <c r="C56" t="s">
        <v>430</v>
      </c>
      <c r="D56" t="s">
        <v>407</v>
      </c>
      <c r="E56" t="s">
        <v>408</v>
      </c>
      <c r="F56">
        <v>1</v>
      </c>
      <c r="G56" t="s">
        <v>431</v>
      </c>
      <c r="H56" t="s">
        <v>325</v>
      </c>
      <c r="I56">
        <v>2013</v>
      </c>
      <c r="K56">
        <v>64239</v>
      </c>
      <c r="L56">
        <v>150000</v>
      </c>
      <c r="AK56" t="s">
        <v>192</v>
      </c>
      <c r="AL56" t="s">
        <v>258</v>
      </c>
      <c r="AM56" t="s">
        <v>414</v>
      </c>
      <c r="AN56" t="s">
        <v>407</v>
      </c>
      <c r="AO56" t="s">
        <v>408</v>
      </c>
      <c r="AP56">
        <v>1</v>
      </c>
      <c r="AQ56" t="s">
        <v>415</v>
      </c>
      <c r="AR56" t="s">
        <v>325</v>
      </c>
      <c r="AS56">
        <v>2013</v>
      </c>
      <c r="AU56">
        <v>73988</v>
      </c>
      <c r="AV56">
        <v>150000</v>
      </c>
    </row>
    <row r="57" spans="1:48" x14ac:dyDescent="0.25">
      <c r="A57" t="s">
        <v>192</v>
      </c>
      <c r="B57" t="s">
        <v>258</v>
      </c>
      <c r="C57" t="s">
        <v>432</v>
      </c>
      <c r="D57" t="s">
        <v>407</v>
      </c>
      <c r="E57" t="s">
        <v>408</v>
      </c>
      <c r="F57">
        <v>1</v>
      </c>
      <c r="G57" t="s">
        <v>433</v>
      </c>
      <c r="H57" t="s">
        <v>325</v>
      </c>
      <c r="I57">
        <v>2013</v>
      </c>
      <c r="K57">
        <v>47188</v>
      </c>
      <c r="L57">
        <v>150000</v>
      </c>
      <c r="AK57" t="s">
        <v>192</v>
      </c>
      <c r="AL57" t="s">
        <v>258</v>
      </c>
      <c r="AM57" t="s">
        <v>416</v>
      </c>
      <c r="AN57" t="s">
        <v>407</v>
      </c>
      <c r="AO57" t="s">
        <v>408</v>
      </c>
      <c r="AP57">
        <v>1</v>
      </c>
      <c r="AQ57" t="s">
        <v>417</v>
      </c>
      <c r="AR57" t="s">
        <v>325</v>
      </c>
      <c r="AS57">
        <v>2013</v>
      </c>
      <c r="AU57">
        <v>102167</v>
      </c>
      <c r="AV57">
        <v>150000</v>
      </c>
    </row>
    <row r="58" spans="1:48" x14ac:dyDescent="0.25">
      <c r="A58" t="s">
        <v>192</v>
      </c>
      <c r="B58" t="s">
        <v>258</v>
      </c>
      <c r="C58" t="s">
        <v>434</v>
      </c>
      <c r="D58" t="s">
        <v>407</v>
      </c>
      <c r="E58" t="s">
        <v>408</v>
      </c>
      <c r="F58">
        <v>1</v>
      </c>
      <c r="G58" t="s">
        <v>435</v>
      </c>
      <c r="H58" t="s">
        <v>325</v>
      </c>
      <c r="I58">
        <v>2013</v>
      </c>
      <c r="K58">
        <v>47732</v>
      </c>
      <c r="L58">
        <v>150000</v>
      </c>
      <c r="AK58" t="s">
        <v>192</v>
      </c>
      <c r="AL58" t="s">
        <v>258</v>
      </c>
      <c r="AM58" t="s">
        <v>418</v>
      </c>
      <c r="AN58" t="s">
        <v>407</v>
      </c>
      <c r="AO58" t="s">
        <v>408</v>
      </c>
      <c r="AP58">
        <v>1</v>
      </c>
      <c r="AQ58" t="s">
        <v>419</v>
      </c>
      <c r="AR58" t="s">
        <v>325</v>
      </c>
      <c r="AS58">
        <v>2013</v>
      </c>
      <c r="AU58">
        <v>85012</v>
      </c>
      <c r="AV58">
        <v>150000</v>
      </c>
    </row>
    <row r="59" spans="1:48" x14ac:dyDescent="0.25">
      <c r="A59" t="s">
        <v>192</v>
      </c>
      <c r="B59" t="s">
        <v>258</v>
      </c>
      <c r="C59" t="s">
        <v>436</v>
      </c>
      <c r="D59" t="s">
        <v>407</v>
      </c>
      <c r="E59" t="s">
        <v>408</v>
      </c>
      <c r="F59">
        <v>1</v>
      </c>
      <c r="G59" t="s">
        <v>437</v>
      </c>
      <c r="H59" t="s">
        <v>325</v>
      </c>
      <c r="I59">
        <v>2013</v>
      </c>
      <c r="K59">
        <v>54679</v>
      </c>
      <c r="L59">
        <v>150000</v>
      </c>
      <c r="AK59" t="s">
        <v>192</v>
      </c>
      <c r="AL59" t="s">
        <v>258</v>
      </c>
      <c r="AM59" t="s">
        <v>420</v>
      </c>
      <c r="AN59" t="s">
        <v>407</v>
      </c>
      <c r="AO59" t="s">
        <v>408</v>
      </c>
      <c r="AP59">
        <v>1</v>
      </c>
      <c r="AQ59" t="s">
        <v>421</v>
      </c>
      <c r="AR59" t="s">
        <v>325</v>
      </c>
      <c r="AS59">
        <v>2013</v>
      </c>
      <c r="AU59">
        <v>122015</v>
      </c>
      <c r="AV59">
        <v>150000</v>
      </c>
    </row>
    <row r="60" spans="1:48" x14ac:dyDescent="0.25">
      <c r="A60" t="s">
        <v>192</v>
      </c>
      <c r="B60" t="s">
        <v>258</v>
      </c>
      <c r="C60" t="s">
        <v>438</v>
      </c>
      <c r="D60" t="s">
        <v>407</v>
      </c>
      <c r="E60" t="s">
        <v>408</v>
      </c>
      <c r="F60">
        <v>1</v>
      </c>
      <c r="G60" t="s">
        <v>439</v>
      </c>
      <c r="H60" t="s">
        <v>325</v>
      </c>
      <c r="I60">
        <v>2013</v>
      </c>
      <c r="K60">
        <v>44007</v>
      </c>
      <c r="L60">
        <v>150000</v>
      </c>
      <c r="AK60" t="s">
        <v>192</v>
      </c>
      <c r="AL60" t="s">
        <v>258</v>
      </c>
      <c r="AM60" t="s">
        <v>422</v>
      </c>
      <c r="AN60" t="s">
        <v>407</v>
      </c>
      <c r="AO60" t="s">
        <v>408</v>
      </c>
      <c r="AP60">
        <v>1</v>
      </c>
      <c r="AQ60" t="s">
        <v>423</v>
      </c>
      <c r="AR60" t="s">
        <v>325</v>
      </c>
      <c r="AS60">
        <v>2013</v>
      </c>
      <c r="AU60">
        <v>59291</v>
      </c>
      <c r="AV60">
        <v>150000</v>
      </c>
    </row>
    <row r="61" spans="1:48" x14ac:dyDescent="0.25">
      <c r="A61" t="s">
        <v>192</v>
      </c>
      <c r="B61" t="s">
        <v>258</v>
      </c>
      <c r="C61" t="s">
        <v>440</v>
      </c>
      <c r="D61" t="s">
        <v>407</v>
      </c>
      <c r="E61" t="s">
        <v>408</v>
      </c>
      <c r="F61">
        <v>1</v>
      </c>
      <c r="G61" t="s">
        <v>441</v>
      </c>
      <c r="H61" t="s">
        <v>325</v>
      </c>
      <c r="I61">
        <v>2013</v>
      </c>
      <c r="K61">
        <v>42553</v>
      </c>
      <c r="L61">
        <v>150000</v>
      </c>
      <c r="AK61" t="s">
        <v>192</v>
      </c>
      <c r="AL61" t="s">
        <v>258</v>
      </c>
      <c r="AM61" t="s">
        <v>424</v>
      </c>
      <c r="AN61" t="s">
        <v>407</v>
      </c>
      <c r="AO61" t="s">
        <v>408</v>
      </c>
      <c r="AP61">
        <v>1</v>
      </c>
      <c r="AQ61" t="s">
        <v>425</v>
      </c>
      <c r="AR61" t="s">
        <v>325</v>
      </c>
      <c r="AS61">
        <v>2013</v>
      </c>
      <c r="AU61">
        <v>43675</v>
      </c>
      <c r="AV61">
        <v>150000</v>
      </c>
    </row>
    <row r="62" spans="1:48" x14ac:dyDescent="0.25">
      <c r="A62" t="s">
        <v>192</v>
      </c>
      <c r="B62" t="s">
        <v>258</v>
      </c>
      <c r="C62" t="s">
        <v>442</v>
      </c>
      <c r="D62" t="s">
        <v>407</v>
      </c>
      <c r="E62" t="s">
        <v>408</v>
      </c>
      <c r="F62">
        <v>1</v>
      </c>
      <c r="G62" t="s">
        <v>443</v>
      </c>
      <c r="H62" t="s">
        <v>325</v>
      </c>
      <c r="I62">
        <v>2013</v>
      </c>
      <c r="K62">
        <v>63432</v>
      </c>
      <c r="L62">
        <v>150000</v>
      </c>
      <c r="AK62" t="s">
        <v>192</v>
      </c>
      <c r="AL62" t="s">
        <v>258</v>
      </c>
      <c r="AM62" t="s">
        <v>426</v>
      </c>
      <c r="AN62" t="s">
        <v>407</v>
      </c>
      <c r="AO62" t="s">
        <v>408</v>
      </c>
      <c r="AP62">
        <v>1</v>
      </c>
      <c r="AQ62" t="s">
        <v>427</v>
      </c>
      <c r="AR62" t="s">
        <v>325</v>
      </c>
      <c r="AS62">
        <v>2013</v>
      </c>
      <c r="AU62">
        <v>58635</v>
      </c>
      <c r="AV62">
        <v>150000</v>
      </c>
    </row>
    <row r="63" spans="1:48" x14ac:dyDescent="0.25">
      <c r="A63" t="s">
        <v>192</v>
      </c>
      <c r="B63" t="s">
        <v>258</v>
      </c>
      <c r="C63" t="s">
        <v>444</v>
      </c>
      <c r="D63" t="s">
        <v>407</v>
      </c>
      <c r="E63" t="s">
        <v>408</v>
      </c>
      <c r="F63">
        <v>1</v>
      </c>
      <c r="G63" t="s">
        <v>445</v>
      </c>
      <c r="H63" t="s">
        <v>325</v>
      </c>
      <c r="I63">
        <v>2013</v>
      </c>
      <c r="K63">
        <v>46430</v>
      </c>
      <c r="L63">
        <v>150000</v>
      </c>
      <c r="AK63" t="s">
        <v>192</v>
      </c>
      <c r="AL63" t="s">
        <v>258</v>
      </c>
      <c r="AM63" t="s">
        <v>428</v>
      </c>
      <c r="AN63" t="s">
        <v>407</v>
      </c>
      <c r="AO63" t="s">
        <v>408</v>
      </c>
      <c r="AP63">
        <v>1</v>
      </c>
      <c r="AQ63" t="s">
        <v>429</v>
      </c>
      <c r="AR63" t="s">
        <v>325</v>
      </c>
      <c r="AS63">
        <v>2013</v>
      </c>
      <c r="AU63">
        <v>77203</v>
      </c>
      <c r="AV63">
        <v>150000</v>
      </c>
    </row>
    <row r="64" spans="1:48" x14ac:dyDescent="0.25">
      <c r="A64" t="s">
        <v>192</v>
      </c>
      <c r="B64" t="s">
        <v>258</v>
      </c>
      <c r="C64" t="s">
        <v>446</v>
      </c>
      <c r="D64" t="s">
        <v>407</v>
      </c>
      <c r="E64" t="s">
        <v>408</v>
      </c>
      <c r="F64">
        <v>1</v>
      </c>
      <c r="G64" t="s">
        <v>447</v>
      </c>
      <c r="H64" t="s">
        <v>325</v>
      </c>
      <c r="I64">
        <v>2013</v>
      </c>
      <c r="K64">
        <v>43142</v>
      </c>
      <c r="L64">
        <v>150000</v>
      </c>
      <c r="AK64" t="s">
        <v>192</v>
      </c>
      <c r="AL64" t="s">
        <v>258</v>
      </c>
      <c r="AM64" t="s">
        <v>430</v>
      </c>
      <c r="AN64" t="s">
        <v>407</v>
      </c>
      <c r="AO64" t="s">
        <v>408</v>
      </c>
      <c r="AP64">
        <v>1</v>
      </c>
      <c r="AQ64" t="s">
        <v>431</v>
      </c>
      <c r="AR64" t="s">
        <v>325</v>
      </c>
      <c r="AS64">
        <v>2013</v>
      </c>
      <c r="AU64">
        <v>64239</v>
      </c>
      <c r="AV64">
        <v>150000</v>
      </c>
    </row>
    <row r="65" spans="1:48" x14ac:dyDescent="0.25">
      <c r="A65" t="s">
        <v>192</v>
      </c>
      <c r="B65" t="s">
        <v>258</v>
      </c>
      <c r="C65" t="s">
        <v>448</v>
      </c>
      <c r="D65" t="s">
        <v>407</v>
      </c>
      <c r="E65" t="s">
        <v>408</v>
      </c>
      <c r="F65">
        <v>1</v>
      </c>
      <c r="G65" t="s">
        <v>449</v>
      </c>
      <c r="H65" t="s">
        <v>325</v>
      </c>
      <c r="I65">
        <v>2013</v>
      </c>
      <c r="K65">
        <v>47574</v>
      </c>
      <c r="L65">
        <v>150000</v>
      </c>
      <c r="AK65" t="s">
        <v>192</v>
      </c>
      <c r="AL65" t="s">
        <v>258</v>
      </c>
      <c r="AM65" t="s">
        <v>432</v>
      </c>
      <c r="AN65" t="s">
        <v>407</v>
      </c>
      <c r="AO65" t="s">
        <v>408</v>
      </c>
      <c r="AP65">
        <v>1</v>
      </c>
      <c r="AQ65" t="s">
        <v>433</v>
      </c>
      <c r="AR65" t="s">
        <v>325</v>
      </c>
      <c r="AS65">
        <v>2013</v>
      </c>
      <c r="AU65">
        <v>47188</v>
      </c>
      <c r="AV65">
        <v>150000</v>
      </c>
    </row>
    <row r="66" spans="1:48" x14ac:dyDescent="0.25">
      <c r="A66" t="s">
        <v>192</v>
      </c>
      <c r="B66" t="s">
        <v>258</v>
      </c>
      <c r="C66" t="s">
        <v>450</v>
      </c>
      <c r="D66" t="s">
        <v>407</v>
      </c>
      <c r="E66" t="s">
        <v>408</v>
      </c>
      <c r="F66">
        <v>1</v>
      </c>
      <c r="G66" t="s">
        <v>451</v>
      </c>
      <c r="H66" t="s">
        <v>325</v>
      </c>
      <c r="I66">
        <v>2013</v>
      </c>
      <c r="K66">
        <v>58505</v>
      </c>
      <c r="L66">
        <v>150000</v>
      </c>
      <c r="AK66" t="s">
        <v>192</v>
      </c>
      <c r="AL66" t="s">
        <v>258</v>
      </c>
      <c r="AM66" t="s">
        <v>434</v>
      </c>
      <c r="AN66" t="s">
        <v>407</v>
      </c>
      <c r="AO66" t="s">
        <v>408</v>
      </c>
      <c r="AP66">
        <v>1</v>
      </c>
      <c r="AQ66" t="s">
        <v>435</v>
      </c>
      <c r="AR66" t="s">
        <v>325</v>
      </c>
      <c r="AS66">
        <v>2013</v>
      </c>
      <c r="AU66">
        <v>47732</v>
      </c>
      <c r="AV66">
        <v>150000</v>
      </c>
    </row>
    <row r="67" spans="1:48" x14ac:dyDescent="0.25">
      <c r="A67" t="s">
        <v>192</v>
      </c>
      <c r="B67" t="s">
        <v>258</v>
      </c>
      <c r="C67" t="s">
        <v>452</v>
      </c>
      <c r="D67" t="s">
        <v>407</v>
      </c>
      <c r="E67" t="s">
        <v>408</v>
      </c>
      <c r="F67">
        <v>1</v>
      </c>
      <c r="G67" t="s">
        <v>453</v>
      </c>
      <c r="H67" t="s">
        <v>325</v>
      </c>
      <c r="I67">
        <v>2013</v>
      </c>
      <c r="K67">
        <v>60522</v>
      </c>
      <c r="L67">
        <v>150000</v>
      </c>
      <c r="AK67" t="s">
        <v>192</v>
      </c>
      <c r="AL67" t="s">
        <v>258</v>
      </c>
      <c r="AM67" t="s">
        <v>436</v>
      </c>
      <c r="AN67" t="s">
        <v>407</v>
      </c>
      <c r="AO67" t="s">
        <v>408</v>
      </c>
      <c r="AP67">
        <v>1</v>
      </c>
      <c r="AQ67" t="s">
        <v>437</v>
      </c>
      <c r="AR67" t="s">
        <v>325</v>
      </c>
      <c r="AS67">
        <v>2013</v>
      </c>
      <c r="AU67">
        <v>54679</v>
      </c>
      <c r="AV67">
        <v>150000</v>
      </c>
    </row>
    <row r="68" spans="1:48" x14ac:dyDescent="0.25">
      <c r="A68" t="s">
        <v>192</v>
      </c>
      <c r="B68" t="s">
        <v>258</v>
      </c>
      <c r="C68" t="s">
        <v>454</v>
      </c>
      <c r="D68" t="s">
        <v>407</v>
      </c>
      <c r="E68" t="s">
        <v>408</v>
      </c>
      <c r="F68">
        <v>1</v>
      </c>
      <c r="G68" t="s">
        <v>455</v>
      </c>
      <c r="H68" t="s">
        <v>325</v>
      </c>
      <c r="I68">
        <v>2013</v>
      </c>
      <c r="K68">
        <v>47735</v>
      </c>
      <c r="L68">
        <v>150000</v>
      </c>
      <c r="AK68" t="s">
        <v>192</v>
      </c>
      <c r="AL68" t="s">
        <v>258</v>
      </c>
      <c r="AM68" t="s">
        <v>438</v>
      </c>
      <c r="AN68" t="s">
        <v>407</v>
      </c>
      <c r="AO68" t="s">
        <v>408</v>
      </c>
      <c r="AP68">
        <v>1</v>
      </c>
      <c r="AQ68" t="s">
        <v>439</v>
      </c>
      <c r="AR68" t="s">
        <v>325</v>
      </c>
      <c r="AS68">
        <v>2013</v>
      </c>
      <c r="AU68">
        <v>44007</v>
      </c>
      <c r="AV68">
        <v>150000</v>
      </c>
    </row>
    <row r="69" spans="1:48" x14ac:dyDescent="0.25">
      <c r="A69" t="s">
        <v>192</v>
      </c>
      <c r="B69" t="s">
        <v>258</v>
      </c>
      <c r="C69" t="s">
        <v>456</v>
      </c>
      <c r="D69" t="s">
        <v>407</v>
      </c>
      <c r="E69" t="s">
        <v>408</v>
      </c>
      <c r="F69">
        <v>1</v>
      </c>
      <c r="G69" t="s">
        <v>457</v>
      </c>
      <c r="H69" t="s">
        <v>325</v>
      </c>
      <c r="I69">
        <v>2013</v>
      </c>
      <c r="K69">
        <v>41654</v>
      </c>
      <c r="L69">
        <v>150000</v>
      </c>
      <c r="AK69" t="s">
        <v>192</v>
      </c>
      <c r="AL69" t="s">
        <v>258</v>
      </c>
      <c r="AM69" t="s">
        <v>440</v>
      </c>
      <c r="AN69" t="s">
        <v>407</v>
      </c>
      <c r="AO69" t="s">
        <v>408</v>
      </c>
      <c r="AP69">
        <v>1</v>
      </c>
      <c r="AQ69" t="s">
        <v>441</v>
      </c>
      <c r="AR69" t="s">
        <v>325</v>
      </c>
      <c r="AS69">
        <v>2013</v>
      </c>
      <c r="AU69">
        <v>42553</v>
      </c>
      <c r="AV69">
        <v>150000</v>
      </c>
    </row>
    <row r="70" spans="1:48" x14ac:dyDescent="0.25">
      <c r="A70" t="s">
        <v>192</v>
      </c>
      <c r="B70" t="s">
        <v>258</v>
      </c>
      <c r="C70" t="s">
        <v>458</v>
      </c>
      <c r="D70" t="s">
        <v>407</v>
      </c>
      <c r="E70" t="s">
        <v>408</v>
      </c>
      <c r="F70">
        <v>1</v>
      </c>
      <c r="G70" t="s">
        <v>459</v>
      </c>
      <c r="H70" t="s">
        <v>325</v>
      </c>
      <c r="I70">
        <v>2013</v>
      </c>
      <c r="K70">
        <v>43122</v>
      </c>
      <c r="L70">
        <v>150000</v>
      </c>
      <c r="AK70" t="s">
        <v>192</v>
      </c>
      <c r="AL70" t="s">
        <v>258</v>
      </c>
      <c r="AM70" t="s">
        <v>442</v>
      </c>
      <c r="AN70" t="s">
        <v>407</v>
      </c>
      <c r="AO70" t="s">
        <v>408</v>
      </c>
      <c r="AP70">
        <v>1</v>
      </c>
      <c r="AQ70" t="s">
        <v>443</v>
      </c>
      <c r="AR70" t="s">
        <v>325</v>
      </c>
      <c r="AS70">
        <v>2013</v>
      </c>
      <c r="AU70">
        <v>63432</v>
      </c>
      <c r="AV70">
        <v>150000</v>
      </c>
    </row>
    <row r="71" spans="1:48" x14ac:dyDescent="0.25">
      <c r="A71" t="s">
        <v>192</v>
      </c>
      <c r="B71" t="s">
        <v>258</v>
      </c>
      <c r="C71" t="s">
        <v>460</v>
      </c>
      <c r="D71" t="s">
        <v>407</v>
      </c>
      <c r="E71" t="s">
        <v>408</v>
      </c>
      <c r="F71">
        <v>1</v>
      </c>
      <c r="G71" t="s">
        <v>461</v>
      </c>
      <c r="H71" t="s">
        <v>325</v>
      </c>
      <c r="I71">
        <v>2013</v>
      </c>
      <c r="K71">
        <v>42434</v>
      </c>
      <c r="L71">
        <v>150000</v>
      </c>
      <c r="AK71" t="s">
        <v>192</v>
      </c>
      <c r="AL71" t="s">
        <v>258</v>
      </c>
      <c r="AM71" t="s">
        <v>444</v>
      </c>
      <c r="AN71" t="s">
        <v>407</v>
      </c>
      <c r="AO71" t="s">
        <v>408</v>
      </c>
      <c r="AP71">
        <v>1</v>
      </c>
      <c r="AQ71" t="s">
        <v>445</v>
      </c>
      <c r="AR71" t="s">
        <v>325</v>
      </c>
      <c r="AS71">
        <v>2013</v>
      </c>
      <c r="AU71">
        <v>46430</v>
      </c>
      <c r="AV71">
        <v>150000</v>
      </c>
    </row>
    <row r="72" spans="1:48" x14ac:dyDescent="0.25">
      <c r="A72" t="s">
        <v>192</v>
      </c>
      <c r="B72" t="s">
        <v>258</v>
      </c>
      <c r="C72" t="s">
        <v>462</v>
      </c>
      <c r="D72" t="s">
        <v>407</v>
      </c>
      <c r="E72" t="s">
        <v>408</v>
      </c>
      <c r="F72">
        <v>1</v>
      </c>
      <c r="G72" t="s">
        <v>463</v>
      </c>
      <c r="H72" t="s">
        <v>325</v>
      </c>
      <c r="I72">
        <v>2013</v>
      </c>
      <c r="K72">
        <v>39287</v>
      </c>
      <c r="L72">
        <v>150000</v>
      </c>
      <c r="AK72" t="s">
        <v>192</v>
      </c>
      <c r="AL72" t="s">
        <v>258</v>
      </c>
      <c r="AM72" t="s">
        <v>446</v>
      </c>
      <c r="AN72" t="s">
        <v>407</v>
      </c>
      <c r="AO72" t="s">
        <v>408</v>
      </c>
      <c r="AP72">
        <v>1</v>
      </c>
      <c r="AQ72" t="s">
        <v>447</v>
      </c>
      <c r="AR72" t="s">
        <v>325</v>
      </c>
      <c r="AS72">
        <v>2013</v>
      </c>
      <c r="AU72">
        <v>43142</v>
      </c>
      <c r="AV72">
        <v>150000</v>
      </c>
    </row>
    <row r="73" spans="1:48" x14ac:dyDescent="0.25">
      <c r="A73" t="s">
        <v>192</v>
      </c>
      <c r="B73" t="s">
        <v>258</v>
      </c>
      <c r="C73" t="s">
        <v>464</v>
      </c>
      <c r="D73" t="s">
        <v>407</v>
      </c>
      <c r="E73" t="s">
        <v>408</v>
      </c>
      <c r="F73">
        <v>1</v>
      </c>
      <c r="G73" t="s">
        <v>465</v>
      </c>
      <c r="H73" t="s">
        <v>325</v>
      </c>
      <c r="I73">
        <v>2013</v>
      </c>
      <c r="K73">
        <v>54775</v>
      </c>
      <c r="L73">
        <v>150000</v>
      </c>
      <c r="AK73" t="s">
        <v>192</v>
      </c>
      <c r="AL73" t="s">
        <v>258</v>
      </c>
      <c r="AM73" t="s">
        <v>448</v>
      </c>
      <c r="AN73" t="s">
        <v>407</v>
      </c>
      <c r="AO73" t="s">
        <v>408</v>
      </c>
      <c r="AP73">
        <v>1</v>
      </c>
      <c r="AQ73" t="s">
        <v>449</v>
      </c>
      <c r="AR73" t="s">
        <v>325</v>
      </c>
      <c r="AS73">
        <v>2013</v>
      </c>
      <c r="AU73">
        <v>47574</v>
      </c>
      <c r="AV73">
        <v>150000</v>
      </c>
    </row>
    <row r="74" spans="1:48" x14ac:dyDescent="0.25">
      <c r="A74" t="s">
        <v>192</v>
      </c>
      <c r="B74" t="s">
        <v>258</v>
      </c>
      <c r="C74" t="s">
        <v>466</v>
      </c>
      <c r="D74" t="s">
        <v>407</v>
      </c>
      <c r="E74" t="s">
        <v>408</v>
      </c>
      <c r="F74">
        <v>1</v>
      </c>
      <c r="G74" t="s">
        <v>467</v>
      </c>
      <c r="H74" t="s">
        <v>325</v>
      </c>
      <c r="I74">
        <v>2013</v>
      </c>
      <c r="K74">
        <v>50300</v>
      </c>
      <c r="L74">
        <v>150000</v>
      </c>
      <c r="AK74" t="s">
        <v>192</v>
      </c>
      <c r="AL74" t="s">
        <v>258</v>
      </c>
      <c r="AM74" t="s">
        <v>450</v>
      </c>
      <c r="AN74" t="s">
        <v>407</v>
      </c>
      <c r="AO74" t="s">
        <v>408</v>
      </c>
      <c r="AP74">
        <v>1</v>
      </c>
      <c r="AQ74" t="s">
        <v>451</v>
      </c>
      <c r="AR74" t="s">
        <v>325</v>
      </c>
      <c r="AS74">
        <v>2013</v>
      </c>
      <c r="AU74">
        <v>58505</v>
      </c>
      <c r="AV74">
        <v>150000</v>
      </c>
    </row>
    <row r="75" spans="1:48" x14ac:dyDescent="0.25">
      <c r="A75" t="s">
        <v>192</v>
      </c>
      <c r="B75" t="s">
        <v>258</v>
      </c>
      <c r="C75" t="s">
        <v>468</v>
      </c>
      <c r="D75" t="s">
        <v>407</v>
      </c>
      <c r="E75" t="s">
        <v>408</v>
      </c>
      <c r="F75">
        <v>1</v>
      </c>
      <c r="G75" t="s">
        <v>469</v>
      </c>
      <c r="H75" t="s">
        <v>325</v>
      </c>
      <c r="I75">
        <v>2013</v>
      </c>
      <c r="K75">
        <v>17309</v>
      </c>
      <c r="L75">
        <v>150000</v>
      </c>
      <c r="AK75" t="s">
        <v>192</v>
      </c>
      <c r="AL75" t="s">
        <v>258</v>
      </c>
      <c r="AM75" t="s">
        <v>452</v>
      </c>
      <c r="AN75" t="s">
        <v>407</v>
      </c>
      <c r="AO75" t="s">
        <v>408</v>
      </c>
      <c r="AP75">
        <v>1</v>
      </c>
      <c r="AQ75" t="s">
        <v>453</v>
      </c>
      <c r="AR75" t="s">
        <v>325</v>
      </c>
      <c r="AS75">
        <v>2013</v>
      </c>
      <c r="AU75">
        <v>60522</v>
      </c>
      <c r="AV75">
        <v>150000</v>
      </c>
    </row>
    <row r="76" spans="1:48" x14ac:dyDescent="0.25">
      <c r="A76" t="s">
        <v>192</v>
      </c>
      <c r="B76" t="s">
        <v>258</v>
      </c>
      <c r="C76" t="s">
        <v>470</v>
      </c>
      <c r="D76" t="s">
        <v>407</v>
      </c>
      <c r="E76" t="s">
        <v>408</v>
      </c>
      <c r="F76">
        <v>1</v>
      </c>
      <c r="G76" t="s">
        <v>471</v>
      </c>
      <c r="H76" t="s">
        <v>325</v>
      </c>
      <c r="I76">
        <v>2013</v>
      </c>
      <c r="K76">
        <v>9203</v>
      </c>
      <c r="L76">
        <v>150000</v>
      </c>
      <c r="AK76" t="s">
        <v>192</v>
      </c>
      <c r="AL76" t="s">
        <v>258</v>
      </c>
      <c r="AM76" t="s">
        <v>454</v>
      </c>
      <c r="AN76" t="s">
        <v>407</v>
      </c>
      <c r="AO76" t="s">
        <v>408</v>
      </c>
      <c r="AP76">
        <v>1</v>
      </c>
      <c r="AQ76" t="s">
        <v>455</v>
      </c>
      <c r="AR76" t="s">
        <v>325</v>
      </c>
      <c r="AS76">
        <v>2013</v>
      </c>
      <c r="AU76">
        <v>47735</v>
      </c>
      <c r="AV76">
        <v>150000</v>
      </c>
    </row>
    <row r="77" spans="1:48" x14ac:dyDescent="0.25">
      <c r="A77" t="s">
        <v>192</v>
      </c>
      <c r="B77" t="s">
        <v>258</v>
      </c>
      <c r="C77" t="s">
        <v>472</v>
      </c>
      <c r="D77" t="s">
        <v>407</v>
      </c>
      <c r="E77" t="s">
        <v>408</v>
      </c>
      <c r="F77">
        <v>1</v>
      </c>
      <c r="G77" t="s">
        <v>473</v>
      </c>
      <c r="H77" t="s">
        <v>325</v>
      </c>
      <c r="I77">
        <v>2013</v>
      </c>
      <c r="K77">
        <v>113980</v>
      </c>
      <c r="L77">
        <v>150000</v>
      </c>
      <c r="AK77" t="s">
        <v>192</v>
      </c>
      <c r="AL77" t="s">
        <v>258</v>
      </c>
      <c r="AM77" t="s">
        <v>456</v>
      </c>
      <c r="AN77" t="s">
        <v>407</v>
      </c>
      <c r="AO77" t="s">
        <v>408</v>
      </c>
      <c r="AP77">
        <v>1</v>
      </c>
      <c r="AQ77" t="s">
        <v>457</v>
      </c>
      <c r="AR77" t="s">
        <v>325</v>
      </c>
      <c r="AS77">
        <v>2013</v>
      </c>
      <c r="AU77">
        <v>41654</v>
      </c>
      <c r="AV77">
        <v>150000</v>
      </c>
    </row>
    <row r="78" spans="1:48" x14ac:dyDescent="0.25">
      <c r="A78" t="s">
        <v>192</v>
      </c>
      <c r="B78" t="s">
        <v>258</v>
      </c>
      <c r="C78" t="s">
        <v>474</v>
      </c>
      <c r="D78" t="s">
        <v>407</v>
      </c>
      <c r="E78" t="s">
        <v>408</v>
      </c>
      <c r="F78">
        <v>1</v>
      </c>
      <c r="G78" t="s">
        <v>475</v>
      </c>
      <c r="H78" t="s">
        <v>325</v>
      </c>
      <c r="I78">
        <v>2013</v>
      </c>
      <c r="K78">
        <v>38849</v>
      </c>
      <c r="L78">
        <v>150000</v>
      </c>
      <c r="AK78" t="s">
        <v>192</v>
      </c>
      <c r="AL78" t="s">
        <v>258</v>
      </c>
      <c r="AM78" t="s">
        <v>458</v>
      </c>
      <c r="AN78" t="s">
        <v>407</v>
      </c>
      <c r="AO78" t="s">
        <v>408</v>
      </c>
      <c r="AP78">
        <v>1</v>
      </c>
      <c r="AQ78" t="s">
        <v>459</v>
      </c>
      <c r="AR78" t="s">
        <v>325</v>
      </c>
      <c r="AS78">
        <v>2013</v>
      </c>
      <c r="AU78">
        <v>43122</v>
      </c>
      <c r="AV78">
        <v>150000</v>
      </c>
    </row>
    <row r="79" spans="1:48" x14ac:dyDescent="0.25">
      <c r="A79" t="s">
        <v>192</v>
      </c>
      <c r="B79" t="s">
        <v>258</v>
      </c>
      <c r="C79" t="s">
        <v>476</v>
      </c>
      <c r="D79" t="s">
        <v>407</v>
      </c>
      <c r="E79" t="s">
        <v>408</v>
      </c>
      <c r="F79">
        <v>1</v>
      </c>
      <c r="G79" t="s">
        <v>477</v>
      </c>
      <c r="H79" t="s">
        <v>325</v>
      </c>
      <c r="I79">
        <v>2013</v>
      </c>
      <c r="K79">
        <v>46783</v>
      </c>
      <c r="L79">
        <v>150000</v>
      </c>
      <c r="AK79" t="s">
        <v>192</v>
      </c>
      <c r="AL79" t="s">
        <v>258</v>
      </c>
      <c r="AM79" t="s">
        <v>460</v>
      </c>
      <c r="AN79" t="s">
        <v>407</v>
      </c>
      <c r="AO79" t="s">
        <v>408</v>
      </c>
      <c r="AP79">
        <v>1</v>
      </c>
      <c r="AQ79" t="s">
        <v>461</v>
      </c>
      <c r="AR79" t="s">
        <v>325</v>
      </c>
      <c r="AS79">
        <v>2013</v>
      </c>
      <c r="AU79">
        <v>42434</v>
      </c>
      <c r="AV79">
        <v>150000</v>
      </c>
    </row>
    <row r="80" spans="1:48" x14ac:dyDescent="0.25">
      <c r="A80" t="s">
        <v>192</v>
      </c>
      <c r="B80" t="s">
        <v>258</v>
      </c>
      <c r="C80" t="s">
        <v>478</v>
      </c>
      <c r="D80" t="s">
        <v>407</v>
      </c>
      <c r="E80" t="s">
        <v>408</v>
      </c>
      <c r="F80">
        <v>1</v>
      </c>
      <c r="G80" t="s">
        <v>479</v>
      </c>
      <c r="H80" t="s">
        <v>325</v>
      </c>
      <c r="I80">
        <v>2013</v>
      </c>
      <c r="K80">
        <v>46899</v>
      </c>
      <c r="L80">
        <v>150000</v>
      </c>
      <c r="AK80" t="s">
        <v>192</v>
      </c>
      <c r="AL80" t="s">
        <v>258</v>
      </c>
      <c r="AM80" t="s">
        <v>462</v>
      </c>
      <c r="AN80" t="s">
        <v>407</v>
      </c>
      <c r="AO80" t="s">
        <v>408</v>
      </c>
      <c r="AP80">
        <v>1</v>
      </c>
      <c r="AQ80" t="s">
        <v>463</v>
      </c>
      <c r="AR80" t="s">
        <v>325</v>
      </c>
      <c r="AS80">
        <v>2013</v>
      </c>
      <c r="AU80">
        <v>39287</v>
      </c>
      <c r="AV80">
        <v>150000</v>
      </c>
    </row>
    <row r="81" spans="1:48" x14ac:dyDescent="0.25">
      <c r="A81" t="s">
        <v>192</v>
      </c>
      <c r="B81" t="s">
        <v>258</v>
      </c>
      <c r="C81" t="s">
        <v>480</v>
      </c>
      <c r="D81" t="s">
        <v>407</v>
      </c>
      <c r="E81" t="s">
        <v>408</v>
      </c>
      <c r="F81">
        <v>1</v>
      </c>
      <c r="G81" t="s">
        <v>481</v>
      </c>
      <c r="H81" t="s">
        <v>325</v>
      </c>
      <c r="I81">
        <v>2013</v>
      </c>
      <c r="K81">
        <v>54597</v>
      </c>
      <c r="L81">
        <v>150000</v>
      </c>
      <c r="AK81" t="s">
        <v>192</v>
      </c>
      <c r="AL81" t="s">
        <v>258</v>
      </c>
      <c r="AM81" t="s">
        <v>464</v>
      </c>
      <c r="AN81" t="s">
        <v>407</v>
      </c>
      <c r="AO81" t="s">
        <v>408</v>
      </c>
      <c r="AP81">
        <v>1</v>
      </c>
      <c r="AQ81" t="s">
        <v>465</v>
      </c>
      <c r="AR81" t="s">
        <v>325</v>
      </c>
      <c r="AS81">
        <v>2013</v>
      </c>
      <c r="AU81">
        <v>54775</v>
      </c>
      <c r="AV81">
        <v>150000</v>
      </c>
    </row>
    <row r="82" spans="1:48" x14ac:dyDescent="0.25">
      <c r="A82" t="s">
        <v>192</v>
      </c>
      <c r="B82" t="s">
        <v>258</v>
      </c>
      <c r="C82" t="s">
        <v>482</v>
      </c>
      <c r="D82" t="s">
        <v>407</v>
      </c>
      <c r="E82" t="s">
        <v>408</v>
      </c>
      <c r="F82">
        <v>1</v>
      </c>
      <c r="G82" t="s">
        <v>483</v>
      </c>
      <c r="H82" t="s">
        <v>325</v>
      </c>
      <c r="I82">
        <v>2013</v>
      </c>
      <c r="K82">
        <v>49324</v>
      </c>
      <c r="L82">
        <v>150000</v>
      </c>
      <c r="AK82" t="s">
        <v>192</v>
      </c>
      <c r="AL82" t="s">
        <v>258</v>
      </c>
      <c r="AM82" t="s">
        <v>466</v>
      </c>
      <c r="AN82" t="s">
        <v>407</v>
      </c>
      <c r="AO82" t="s">
        <v>408</v>
      </c>
      <c r="AP82">
        <v>1</v>
      </c>
      <c r="AQ82" t="s">
        <v>467</v>
      </c>
      <c r="AR82" t="s">
        <v>325</v>
      </c>
      <c r="AS82">
        <v>2013</v>
      </c>
      <c r="AU82">
        <v>50300</v>
      </c>
      <c r="AV82">
        <v>150000</v>
      </c>
    </row>
    <row r="83" spans="1:48" x14ac:dyDescent="0.25">
      <c r="A83" t="s">
        <v>192</v>
      </c>
      <c r="B83" t="s">
        <v>267</v>
      </c>
      <c r="C83" t="s">
        <v>484</v>
      </c>
      <c r="D83" t="s">
        <v>322</v>
      </c>
      <c r="E83" t="s">
        <v>485</v>
      </c>
      <c r="F83">
        <v>1</v>
      </c>
      <c r="G83" t="s">
        <v>486</v>
      </c>
      <c r="H83" t="s">
        <v>325</v>
      </c>
      <c r="I83">
        <v>2014</v>
      </c>
      <c r="K83">
        <v>83635</v>
      </c>
      <c r="L83">
        <v>80000</v>
      </c>
      <c r="AK83" t="s">
        <v>192</v>
      </c>
      <c r="AL83" t="s">
        <v>258</v>
      </c>
      <c r="AM83" t="s">
        <v>468</v>
      </c>
      <c r="AN83" t="s">
        <v>407</v>
      </c>
      <c r="AO83" t="s">
        <v>408</v>
      </c>
      <c r="AP83">
        <v>1</v>
      </c>
      <c r="AQ83" t="s">
        <v>469</v>
      </c>
      <c r="AR83" t="s">
        <v>325</v>
      </c>
      <c r="AS83">
        <v>2013</v>
      </c>
      <c r="AU83">
        <v>17309</v>
      </c>
      <c r="AV83">
        <v>150000</v>
      </c>
    </row>
    <row r="84" spans="1:48" x14ac:dyDescent="0.25">
      <c r="A84" t="s">
        <v>192</v>
      </c>
      <c r="B84" t="s">
        <v>267</v>
      </c>
      <c r="C84" t="s">
        <v>487</v>
      </c>
      <c r="D84" t="s">
        <v>322</v>
      </c>
      <c r="E84" t="s">
        <v>485</v>
      </c>
      <c r="F84">
        <v>1</v>
      </c>
      <c r="G84" t="s">
        <v>488</v>
      </c>
      <c r="H84" t="s">
        <v>325</v>
      </c>
      <c r="I84">
        <v>2014</v>
      </c>
      <c r="K84">
        <v>96559</v>
      </c>
      <c r="L84">
        <v>80000</v>
      </c>
      <c r="AK84" t="s">
        <v>192</v>
      </c>
      <c r="AL84" t="s">
        <v>258</v>
      </c>
      <c r="AM84" t="s">
        <v>470</v>
      </c>
      <c r="AN84" t="s">
        <v>407</v>
      </c>
      <c r="AO84" t="s">
        <v>408</v>
      </c>
      <c r="AP84">
        <v>1</v>
      </c>
      <c r="AQ84" t="s">
        <v>471</v>
      </c>
      <c r="AR84" t="s">
        <v>325</v>
      </c>
      <c r="AS84">
        <v>2013</v>
      </c>
      <c r="AU84">
        <v>9203</v>
      </c>
      <c r="AV84">
        <v>150000</v>
      </c>
    </row>
    <row r="85" spans="1:48" x14ac:dyDescent="0.25">
      <c r="A85" t="s">
        <v>192</v>
      </c>
      <c r="B85" t="s">
        <v>257</v>
      </c>
      <c r="C85" t="s">
        <v>489</v>
      </c>
      <c r="D85" t="s">
        <v>490</v>
      </c>
      <c r="E85" t="s">
        <v>491</v>
      </c>
      <c r="F85">
        <v>1</v>
      </c>
      <c r="G85" t="s">
        <v>492</v>
      </c>
      <c r="H85" t="s">
        <v>325</v>
      </c>
      <c r="I85">
        <v>2016</v>
      </c>
      <c r="K85">
        <v>63777</v>
      </c>
      <c r="L85">
        <v>475000</v>
      </c>
      <c r="AK85" t="s">
        <v>192</v>
      </c>
      <c r="AL85" t="s">
        <v>258</v>
      </c>
      <c r="AM85" t="s">
        <v>472</v>
      </c>
      <c r="AN85" t="s">
        <v>407</v>
      </c>
      <c r="AO85" t="s">
        <v>408</v>
      </c>
      <c r="AP85">
        <v>1</v>
      </c>
      <c r="AQ85" t="s">
        <v>473</v>
      </c>
      <c r="AR85" t="s">
        <v>325</v>
      </c>
      <c r="AS85">
        <v>2013</v>
      </c>
      <c r="AU85">
        <v>113980</v>
      </c>
      <c r="AV85">
        <v>150000</v>
      </c>
    </row>
    <row r="86" spans="1:48" x14ac:dyDescent="0.25">
      <c r="A86" t="s">
        <v>192</v>
      </c>
      <c r="B86" t="s">
        <v>257</v>
      </c>
      <c r="C86" t="s">
        <v>493</v>
      </c>
      <c r="D86" t="s">
        <v>490</v>
      </c>
      <c r="E86" t="s">
        <v>491</v>
      </c>
      <c r="F86">
        <v>1</v>
      </c>
      <c r="G86" t="s">
        <v>494</v>
      </c>
      <c r="H86" t="s">
        <v>325</v>
      </c>
      <c r="I86">
        <v>2016</v>
      </c>
      <c r="K86">
        <v>60103</v>
      </c>
      <c r="L86">
        <v>475000</v>
      </c>
      <c r="AK86" t="s">
        <v>192</v>
      </c>
      <c r="AL86" t="s">
        <v>258</v>
      </c>
      <c r="AM86" t="s">
        <v>474</v>
      </c>
      <c r="AN86" t="s">
        <v>407</v>
      </c>
      <c r="AO86" t="s">
        <v>408</v>
      </c>
      <c r="AP86">
        <v>1</v>
      </c>
      <c r="AQ86" t="s">
        <v>475</v>
      </c>
      <c r="AR86" t="s">
        <v>325</v>
      </c>
      <c r="AS86">
        <v>2013</v>
      </c>
      <c r="AU86">
        <v>38849</v>
      </c>
      <c r="AV86">
        <v>150000</v>
      </c>
    </row>
    <row r="87" spans="1:48" x14ac:dyDescent="0.25">
      <c r="A87" t="s">
        <v>192</v>
      </c>
      <c r="B87" t="s">
        <v>257</v>
      </c>
      <c r="C87" t="s">
        <v>495</v>
      </c>
      <c r="D87" t="s">
        <v>490</v>
      </c>
      <c r="E87" t="s">
        <v>491</v>
      </c>
      <c r="F87">
        <v>1</v>
      </c>
      <c r="G87" t="s">
        <v>496</v>
      </c>
      <c r="H87" t="s">
        <v>325</v>
      </c>
      <c r="I87">
        <v>2016</v>
      </c>
      <c r="K87">
        <v>64850</v>
      </c>
      <c r="L87">
        <v>475000</v>
      </c>
      <c r="AK87" t="s">
        <v>192</v>
      </c>
      <c r="AL87" t="s">
        <v>258</v>
      </c>
      <c r="AM87" t="s">
        <v>476</v>
      </c>
      <c r="AN87" t="s">
        <v>407</v>
      </c>
      <c r="AO87" t="s">
        <v>408</v>
      </c>
      <c r="AP87">
        <v>1</v>
      </c>
      <c r="AQ87" t="s">
        <v>477</v>
      </c>
      <c r="AR87" t="s">
        <v>325</v>
      </c>
      <c r="AS87">
        <v>2013</v>
      </c>
      <c r="AU87">
        <v>46783</v>
      </c>
      <c r="AV87">
        <v>150000</v>
      </c>
    </row>
    <row r="88" spans="1:48" x14ac:dyDescent="0.25">
      <c r="A88" t="s">
        <v>192</v>
      </c>
      <c r="B88" t="s">
        <v>257</v>
      </c>
      <c r="C88" t="s">
        <v>497</v>
      </c>
      <c r="D88" t="s">
        <v>490</v>
      </c>
      <c r="E88" t="s">
        <v>491</v>
      </c>
      <c r="F88">
        <v>1</v>
      </c>
      <c r="G88" t="s">
        <v>498</v>
      </c>
      <c r="H88" t="s">
        <v>325</v>
      </c>
      <c r="I88">
        <v>2016</v>
      </c>
      <c r="K88">
        <v>85835</v>
      </c>
      <c r="L88">
        <v>475000</v>
      </c>
      <c r="AK88" t="s">
        <v>192</v>
      </c>
      <c r="AL88" t="s">
        <v>258</v>
      </c>
      <c r="AM88" t="s">
        <v>478</v>
      </c>
      <c r="AN88" t="s">
        <v>407</v>
      </c>
      <c r="AO88" t="s">
        <v>408</v>
      </c>
      <c r="AP88">
        <v>1</v>
      </c>
      <c r="AQ88" t="s">
        <v>479</v>
      </c>
      <c r="AR88" t="s">
        <v>325</v>
      </c>
      <c r="AS88">
        <v>2013</v>
      </c>
      <c r="AU88">
        <v>46899</v>
      </c>
      <c r="AV88">
        <v>150000</v>
      </c>
    </row>
    <row r="89" spans="1:48" x14ac:dyDescent="0.25">
      <c r="A89" t="s">
        <v>192</v>
      </c>
      <c r="B89" t="s">
        <v>257</v>
      </c>
      <c r="C89" t="s">
        <v>499</v>
      </c>
      <c r="D89" t="s">
        <v>490</v>
      </c>
      <c r="E89" t="s">
        <v>491</v>
      </c>
      <c r="F89">
        <v>1</v>
      </c>
      <c r="G89" t="s">
        <v>500</v>
      </c>
      <c r="H89" t="s">
        <v>325</v>
      </c>
      <c r="I89">
        <v>2016</v>
      </c>
      <c r="K89">
        <v>71731</v>
      </c>
      <c r="L89">
        <v>475000</v>
      </c>
      <c r="AK89" t="s">
        <v>192</v>
      </c>
      <c r="AL89" t="s">
        <v>258</v>
      </c>
      <c r="AM89" t="s">
        <v>480</v>
      </c>
      <c r="AN89" t="s">
        <v>407</v>
      </c>
      <c r="AO89" t="s">
        <v>408</v>
      </c>
      <c r="AP89">
        <v>1</v>
      </c>
      <c r="AQ89" t="s">
        <v>481</v>
      </c>
      <c r="AR89" t="s">
        <v>325</v>
      </c>
      <c r="AS89">
        <v>2013</v>
      </c>
      <c r="AU89">
        <v>54597</v>
      </c>
      <c r="AV89">
        <v>150000</v>
      </c>
    </row>
    <row r="90" spans="1:48" x14ac:dyDescent="0.25">
      <c r="A90" t="s">
        <v>192</v>
      </c>
      <c r="B90" t="s">
        <v>257</v>
      </c>
      <c r="C90" t="s">
        <v>501</v>
      </c>
      <c r="D90" t="s">
        <v>490</v>
      </c>
      <c r="E90" t="s">
        <v>491</v>
      </c>
      <c r="F90">
        <v>1</v>
      </c>
      <c r="G90" t="s">
        <v>502</v>
      </c>
      <c r="H90" t="s">
        <v>325</v>
      </c>
      <c r="I90">
        <v>2016</v>
      </c>
      <c r="K90">
        <v>67913</v>
      </c>
      <c r="L90">
        <v>475000</v>
      </c>
      <c r="AK90" t="s">
        <v>192</v>
      </c>
      <c r="AL90" t="s">
        <v>258</v>
      </c>
      <c r="AM90" t="s">
        <v>482</v>
      </c>
      <c r="AN90" t="s">
        <v>407</v>
      </c>
      <c r="AO90" t="s">
        <v>408</v>
      </c>
      <c r="AP90">
        <v>1</v>
      </c>
      <c r="AQ90" t="s">
        <v>483</v>
      </c>
      <c r="AR90" t="s">
        <v>325</v>
      </c>
      <c r="AS90">
        <v>2013</v>
      </c>
      <c r="AU90">
        <v>49324</v>
      </c>
      <c r="AV90">
        <v>150000</v>
      </c>
    </row>
    <row r="91" spans="1:48" x14ac:dyDescent="0.25">
      <c r="A91" t="s">
        <v>192</v>
      </c>
      <c r="B91" t="s">
        <v>257</v>
      </c>
      <c r="C91" t="s">
        <v>503</v>
      </c>
      <c r="D91" t="s">
        <v>490</v>
      </c>
      <c r="E91" t="s">
        <v>491</v>
      </c>
      <c r="F91">
        <v>1</v>
      </c>
      <c r="G91" t="s">
        <v>504</v>
      </c>
      <c r="H91" t="s">
        <v>325</v>
      </c>
      <c r="I91">
        <v>2016</v>
      </c>
      <c r="K91">
        <v>66590</v>
      </c>
      <c r="L91">
        <v>475000</v>
      </c>
      <c r="AK91" t="s">
        <v>192</v>
      </c>
      <c r="AL91" t="s">
        <v>258</v>
      </c>
      <c r="AM91" t="s">
        <v>540</v>
      </c>
      <c r="AN91" t="s">
        <v>542</v>
      </c>
      <c r="AO91" t="s">
        <v>543</v>
      </c>
      <c r="AP91">
        <v>1</v>
      </c>
      <c r="AQ91" t="s">
        <v>544</v>
      </c>
      <c r="AR91" t="s">
        <v>325</v>
      </c>
      <c r="AS91">
        <v>2017</v>
      </c>
      <c r="AU91">
        <v>3932</v>
      </c>
      <c r="AV91">
        <v>175000</v>
      </c>
    </row>
    <row r="92" spans="1:48" x14ac:dyDescent="0.25">
      <c r="A92" t="s">
        <v>192</v>
      </c>
      <c r="B92" t="s">
        <v>257</v>
      </c>
      <c r="C92" t="s">
        <v>505</v>
      </c>
      <c r="D92" t="s">
        <v>490</v>
      </c>
      <c r="E92" t="s">
        <v>491</v>
      </c>
      <c r="F92">
        <v>1</v>
      </c>
      <c r="G92" t="s">
        <v>506</v>
      </c>
      <c r="H92" t="s">
        <v>325</v>
      </c>
      <c r="I92">
        <v>2016</v>
      </c>
      <c r="K92">
        <v>77371</v>
      </c>
      <c r="L92">
        <v>475000</v>
      </c>
      <c r="AK92" t="s">
        <v>192</v>
      </c>
      <c r="AL92" t="s">
        <v>258</v>
      </c>
      <c r="AM92" t="s">
        <v>541</v>
      </c>
      <c r="AN92" t="s">
        <v>542</v>
      </c>
      <c r="AO92" t="s">
        <v>543</v>
      </c>
      <c r="AP92">
        <v>1</v>
      </c>
      <c r="AQ92" t="s">
        <v>545</v>
      </c>
      <c r="AR92" t="s">
        <v>325</v>
      </c>
      <c r="AS92">
        <v>2017</v>
      </c>
      <c r="AU92">
        <v>4718</v>
      </c>
      <c r="AV92">
        <v>175000</v>
      </c>
    </row>
    <row r="93" spans="1:48" x14ac:dyDescent="0.25">
      <c r="A93" t="s">
        <v>192</v>
      </c>
      <c r="B93" t="s">
        <v>267</v>
      </c>
      <c r="C93" t="s">
        <v>507</v>
      </c>
      <c r="D93" t="s">
        <v>508</v>
      </c>
      <c r="E93" t="s">
        <v>509</v>
      </c>
      <c r="F93">
        <v>1</v>
      </c>
      <c r="G93" t="s">
        <v>510</v>
      </c>
      <c r="H93" t="s">
        <v>325</v>
      </c>
      <c r="I93">
        <v>2016</v>
      </c>
      <c r="K93">
        <v>5270</v>
      </c>
      <c r="L93">
        <v>175000</v>
      </c>
      <c r="AK93" t="s">
        <v>192</v>
      </c>
      <c r="AL93" t="s">
        <v>555</v>
      </c>
      <c r="AM93" t="s">
        <v>560</v>
      </c>
      <c r="AN93" t="s">
        <v>563</v>
      </c>
      <c r="AO93" t="s">
        <v>562</v>
      </c>
      <c r="AP93">
        <v>1</v>
      </c>
      <c r="AQ93" t="s">
        <v>558</v>
      </c>
      <c r="AR93" t="s">
        <v>325</v>
      </c>
      <c r="AS93">
        <v>2018</v>
      </c>
      <c r="AU93">
        <v>1433</v>
      </c>
      <c r="AV93">
        <v>40000</v>
      </c>
    </row>
    <row r="94" spans="1:48" x14ac:dyDescent="0.25">
      <c r="A94" t="s">
        <v>192</v>
      </c>
      <c r="B94" t="s">
        <v>267</v>
      </c>
      <c r="C94" t="s">
        <v>511</v>
      </c>
      <c r="D94" t="s">
        <v>508</v>
      </c>
      <c r="E94" t="s">
        <v>509</v>
      </c>
      <c r="F94">
        <v>1</v>
      </c>
      <c r="G94" t="s">
        <v>512</v>
      </c>
      <c r="H94" t="s">
        <v>325</v>
      </c>
      <c r="I94">
        <v>2016</v>
      </c>
      <c r="K94">
        <v>37863</v>
      </c>
      <c r="L94">
        <v>175000</v>
      </c>
      <c r="AK94" t="s">
        <v>192</v>
      </c>
      <c r="AL94" t="s">
        <v>555</v>
      </c>
      <c r="AM94" t="s">
        <v>561</v>
      </c>
      <c r="AN94" t="s">
        <v>563</v>
      </c>
      <c r="AO94" t="s">
        <v>562</v>
      </c>
      <c r="AP94">
        <v>1</v>
      </c>
      <c r="AQ94" t="s">
        <v>559</v>
      </c>
      <c r="AR94" t="s">
        <v>325</v>
      </c>
      <c r="AS94">
        <v>2018</v>
      </c>
      <c r="AU94">
        <v>1460</v>
      </c>
      <c r="AV94">
        <v>40000</v>
      </c>
    </row>
    <row r="95" spans="1:48" x14ac:dyDescent="0.25">
      <c r="A95" t="s">
        <v>192</v>
      </c>
      <c r="B95" t="s">
        <v>267</v>
      </c>
      <c r="C95" t="s">
        <v>513</v>
      </c>
      <c r="D95" t="s">
        <v>508</v>
      </c>
      <c r="E95" t="s">
        <v>509</v>
      </c>
      <c r="F95">
        <v>1</v>
      </c>
      <c r="G95" t="s">
        <v>514</v>
      </c>
      <c r="H95" t="s">
        <v>325</v>
      </c>
      <c r="I95">
        <v>2016</v>
      </c>
      <c r="K95">
        <v>4923</v>
      </c>
      <c r="L95">
        <v>175000</v>
      </c>
      <c r="AK95" t="s">
        <v>192</v>
      </c>
      <c r="AL95" t="s">
        <v>555</v>
      </c>
      <c r="AM95" t="s">
        <v>569</v>
      </c>
      <c r="AN95" t="s">
        <v>563</v>
      </c>
      <c r="AO95" t="s">
        <v>562</v>
      </c>
      <c r="AP95">
        <v>1</v>
      </c>
      <c r="AQ95" t="s">
        <v>572</v>
      </c>
      <c r="AR95" t="s">
        <v>325</v>
      </c>
      <c r="AS95">
        <v>2018</v>
      </c>
      <c r="AU95">
        <v>276</v>
      </c>
      <c r="AV95">
        <v>40000</v>
      </c>
    </row>
    <row r="96" spans="1:48" x14ac:dyDescent="0.25">
      <c r="A96" t="s">
        <v>192</v>
      </c>
      <c r="B96" t="s">
        <v>267</v>
      </c>
      <c r="C96" t="s">
        <v>515</v>
      </c>
      <c r="D96" t="s">
        <v>508</v>
      </c>
      <c r="E96" t="s">
        <v>509</v>
      </c>
      <c r="F96">
        <v>1</v>
      </c>
      <c r="G96" t="s">
        <v>516</v>
      </c>
      <c r="H96" t="s">
        <v>325</v>
      </c>
      <c r="I96">
        <v>2016</v>
      </c>
      <c r="K96">
        <v>6615</v>
      </c>
      <c r="L96">
        <v>175000</v>
      </c>
      <c r="AK96" t="s">
        <v>192</v>
      </c>
      <c r="AL96" t="s">
        <v>555</v>
      </c>
      <c r="AM96" t="s">
        <v>570</v>
      </c>
      <c r="AN96" t="s">
        <v>563</v>
      </c>
      <c r="AO96" t="s">
        <v>562</v>
      </c>
      <c r="AP96">
        <v>1</v>
      </c>
      <c r="AQ96" t="s">
        <v>573</v>
      </c>
      <c r="AR96" t="s">
        <v>325</v>
      </c>
      <c r="AS96">
        <v>2018</v>
      </c>
      <c r="AU96">
        <v>934</v>
      </c>
      <c r="AV96">
        <v>40000</v>
      </c>
    </row>
    <row r="97" spans="1:48" x14ac:dyDescent="0.25">
      <c r="A97" t="s">
        <v>8</v>
      </c>
      <c r="B97" t="s">
        <v>270</v>
      </c>
      <c r="C97" t="s">
        <v>537</v>
      </c>
      <c r="D97">
        <v>2018</v>
      </c>
      <c r="E97" t="s">
        <v>539</v>
      </c>
      <c r="F97">
        <v>1</v>
      </c>
      <c r="G97" t="s">
        <v>538</v>
      </c>
      <c r="H97" t="s">
        <v>325</v>
      </c>
      <c r="I97">
        <v>2018</v>
      </c>
      <c r="K97">
        <v>0</v>
      </c>
      <c r="L97">
        <v>5500</v>
      </c>
      <c r="AK97" t="s">
        <v>192</v>
      </c>
      <c r="AL97" t="s">
        <v>555</v>
      </c>
      <c r="AM97" t="s">
        <v>571</v>
      </c>
      <c r="AN97" t="s">
        <v>563</v>
      </c>
      <c r="AO97" t="s">
        <v>562</v>
      </c>
      <c r="AP97">
        <v>1</v>
      </c>
      <c r="AQ97" t="s">
        <v>574</v>
      </c>
      <c r="AR97" t="s">
        <v>325</v>
      </c>
      <c r="AS97">
        <v>2018</v>
      </c>
      <c r="AU97">
        <v>24</v>
      </c>
      <c r="AV97">
        <v>40000</v>
      </c>
    </row>
    <row r="98" spans="1:48" x14ac:dyDescent="0.25">
      <c r="A98" t="s">
        <v>192</v>
      </c>
      <c r="B98" t="s">
        <v>258</v>
      </c>
      <c r="C98" t="s">
        <v>540</v>
      </c>
      <c r="D98" t="s">
        <v>542</v>
      </c>
      <c r="E98" t="s">
        <v>543</v>
      </c>
      <c r="F98">
        <v>1</v>
      </c>
      <c r="G98" t="s">
        <v>544</v>
      </c>
      <c r="H98" t="s">
        <v>325</v>
      </c>
      <c r="I98">
        <v>2017</v>
      </c>
      <c r="K98">
        <v>3932</v>
      </c>
      <c r="L98">
        <v>175000</v>
      </c>
      <c r="AK98" t="s">
        <v>192</v>
      </c>
      <c r="AL98" t="s">
        <v>555</v>
      </c>
      <c r="AM98" t="s">
        <v>582</v>
      </c>
      <c r="AN98" t="s">
        <v>563</v>
      </c>
      <c r="AO98" t="s">
        <v>562</v>
      </c>
      <c r="AP98">
        <v>1</v>
      </c>
      <c r="AQ98" t="s">
        <v>584</v>
      </c>
      <c r="AR98" t="s">
        <v>325</v>
      </c>
      <c r="AS98">
        <v>2019</v>
      </c>
      <c r="AU98">
        <v>2601</v>
      </c>
      <c r="AV98">
        <v>40000</v>
      </c>
    </row>
    <row r="99" spans="1:48" x14ac:dyDescent="0.25">
      <c r="A99" t="s">
        <v>192</v>
      </c>
      <c r="B99" t="s">
        <v>258</v>
      </c>
      <c r="C99" t="s">
        <v>541</v>
      </c>
      <c r="D99" t="s">
        <v>542</v>
      </c>
      <c r="E99" t="s">
        <v>543</v>
      </c>
      <c r="F99">
        <v>1</v>
      </c>
      <c r="G99" t="s">
        <v>545</v>
      </c>
      <c r="H99" t="s">
        <v>325</v>
      </c>
      <c r="I99">
        <v>2017</v>
      </c>
      <c r="K99">
        <v>4718</v>
      </c>
      <c r="L99">
        <v>175000</v>
      </c>
      <c r="AK99" t="s">
        <v>192</v>
      </c>
      <c r="AL99" t="s">
        <v>555</v>
      </c>
      <c r="AM99" t="s">
        <v>583</v>
      </c>
      <c r="AN99" t="s">
        <v>563</v>
      </c>
      <c r="AO99" t="s">
        <v>562</v>
      </c>
      <c r="AP99">
        <v>1</v>
      </c>
      <c r="AQ99" t="s">
        <v>585</v>
      </c>
      <c r="AR99" t="s">
        <v>325</v>
      </c>
      <c r="AS99">
        <v>2019</v>
      </c>
      <c r="AU99">
        <v>17</v>
      </c>
      <c r="AV99">
        <v>40000</v>
      </c>
    </row>
    <row r="100" spans="1:48" x14ac:dyDescent="0.25">
      <c r="A100" t="s">
        <v>192</v>
      </c>
      <c r="B100" t="s">
        <v>267</v>
      </c>
      <c r="C100" t="s">
        <v>546</v>
      </c>
      <c r="D100" t="s">
        <v>508</v>
      </c>
      <c r="E100" t="s">
        <v>509</v>
      </c>
      <c r="F100">
        <v>1</v>
      </c>
      <c r="G100" t="s">
        <v>548</v>
      </c>
      <c r="H100" t="s">
        <v>325</v>
      </c>
      <c r="I100">
        <v>2018</v>
      </c>
      <c r="K100">
        <v>3706</v>
      </c>
      <c r="L100">
        <v>175000</v>
      </c>
      <c r="AK100" t="s">
        <v>192</v>
      </c>
      <c r="AL100" t="s">
        <v>555</v>
      </c>
      <c r="AM100" t="s">
        <v>589</v>
      </c>
      <c r="AN100" t="s">
        <v>563</v>
      </c>
      <c r="AO100" t="s">
        <v>562</v>
      </c>
      <c r="AP100">
        <v>1</v>
      </c>
      <c r="AQ100" t="s">
        <v>590</v>
      </c>
      <c r="AR100" t="s">
        <v>325</v>
      </c>
      <c r="AS100">
        <v>2019</v>
      </c>
      <c r="AU100">
        <v>114</v>
      </c>
      <c r="AV100">
        <v>40000</v>
      </c>
    </row>
    <row r="101" spans="1:48" x14ac:dyDescent="0.25">
      <c r="A101" t="s">
        <v>192</v>
      </c>
      <c r="B101" t="s">
        <v>267</v>
      </c>
      <c r="C101" t="s">
        <v>547</v>
      </c>
      <c r="D101" t="s">
        <v>508</v>
      </c>
      <c r="E101" t="s">
        <v>509</v>
      </c>
      <c r="F101">
        <v>1</v>
      </c>
      <c r="G101" t="s">
        <v>549</v>
      </c>
      <c r="H101" t="s">
        <v>325</v>
      </c>
      <c r="I101">
        <v>2018</v>
      </c>
      <c r="K101">
        <v>4796</v>
      </c>
      <c r="L101">
        <v>175000</v>
      </c>
      <c r="AK101" t="s">
        <v>192</v>
      </c>
      <c r="AL101" t="s">
        <v>555</v>
      </c>
      <c r="AM101" t="s">
        <v>591</v>
      </c>
      <c r="AN101" t="s">
        <v>563</v>
      </c>
      <c r="AO101" t="s">
        <v>562</v>
      </c>
      <c r="AP101">
        <v>1</v>
      </c>
      <c r="AQ101" t="s">
        <v>592</v>
      </c>
      <c r="AR101" t="s">
        <v>325</v>
      </c>
      <c r="AS101">
        <v>2019</v>
      </c>
      <c r="AU101">
        <v>342</v>
      </c>
      <c r="AV101">
        <v>40000</v>
      </c>
    </row>
    <row r="102" spans="1:48" x14ac:dyDescent="0.25">
      <c r="A102" t="s">
        <v>192</v>
      </c>
      <c r="B102" t="s">
        <v>257</v>
      </c>
      <c r="C102" t="s">
        <v>567</v>
      </c>
      <c r="D102" t="s">
        <v>550</v>
      </c>
      <c r="E102" t="s">
        <v>551</v>
      </c>
      <c r="F102">
        <v>1</v>
      </c>
      <c r="G102" t="s">
        <v>556</v>
      </c>
      <c r="H102" t="s">
        <v>325</v>
      </c>
      <c r="I102">
        <v>2018</v>
      </c>
      <c r="K102">
        <v>322</v>
      </c>
      <c r="L102">
        <v>785000</v>
      </c>
      <c r="AK102" t="s">
        <v>192</v>
      </c>
      <c r="AL102" t="s">
        <v>555</v>
      </c>
      <c r="AM102" t="s">
        <v>593</v>
      </c>
      <c r="AN102" t="s">
        <v>563</v>
      </c>
      <c r="AO102" t="s">
        <v>562</v>
      </c>
      <c r="AP102">
        <v>1</v>
      </c>
      <c r="AQ102" t="s">
        <v>594</v>
      </c>
      <c r="AR102" t="s">
        <v>325</v>
      </c>
      <c r="AS102">
        <v>2019</v>
      </c>
      <c r="AT102">
        <v>3</v>
      </c>
      <c r="AU102">
        <v>2234</v>
      </c>
      <c r="AV102">
        <v>40000</v>
      </c>
    </row>
    <row r="103" spans="1:48" x14ac:dyDescent="0.25">
      <c r="A103" t="s">
        <v>192</v>
      </c>
      <c r="B103" t="s">
        <v>257</v>
      </c>
      <c r="C103" t="s">
        <v>568</v>
      </c>
      <c r="D103" t="s">
        <v>550</v>
      </c>
      <c r="E103" t="s">
        <v>551</v>
      </c>
      <c r="F103">
        <v>1</v>
      </c>
      <c r="G103" t="s">
        <v>557</v>
      </c>
      <c r="H103" t="s">
        <v>325</v>
      </c>
      <c r="I103">
        <v>2018</v>
      </c>
      <c r="K103">
        <v>248</v>
      </c>
      <c r="L103">
        <v>785000</v>
      </c>
      <c r="AK103" t="s">
        <v>192</v>
      </c>
      <c r="AL103" t="s">
        <v>555</v>
      </c>
      <c r="AM103" t="s">
        <v>602</v>
      </c>
      <c r="AN103" t="s">
        <v>563</v>
      </c>
      <c r="AO103" t="s">
        <v>562</v>
      </c>
      <c r="AP103">
        <v>1</v>
      </c>
      <c r="AQ103" t="s">
        <v>606</v>
      </c>
      <c r="AR103" t="s">
        <v>325</v>
      </c>
      <c r="AS103">
        <v>2019</v>
      </c>
      <c r="AT103">
        <v>3</v>
      </c>
      <c r="AU103">
        <v>10</v>
      </c>
      <c r="AV103">
        <v>40000</v>
      </c>
    </row>
    <row r="104" spans="1:48" x14ac:dyDescent="0.25">
      <c r="A104" t="s">
        <v>192</v>
      </c>
      <c r="B104" t="s">
        <v>555</v>
      </c>
      <c r="C104" t="s">
        <v>560</v>
      </c>
      <c r="D104" t="s">
        <v>563</v>
      </c>
      <c r="E104" t="s">
        <v>562</v>
      </c>
      <c r="F104">
        <v>1</v>
      </c>
      <c r="G104" t="s">
        <v>558</v>
      </c>
      <c r="H104" t="s">
        <v>325</v>
      </c>
      <c r="I104">
        <v>2018</v>
      </c>
      <c r="K104">
        <v>1433</v>
      </c>
      <c r="L104">
        <v>40000</v>
      </c>
      <c r="AK104" t="s">
        <v>192</v>
      </c>
      <c r="AL104" t="s">
        <v>555</v>
      </c>
      <c r="AM104" t="s">
        <v>603</v>
      </c>
      <c r="AN104" t="s">
        <v>563</v>
      </c>
      <c r="AO104" t="s">
        <v>562</v>
      </c>
      <c r="AP104">
        <v>1</v>
      </c>
      <c r="AQ104" t="s">
        <v>607</v>
      </c>
      <c r="AR104" t="s">
        <v>325</v>
      </c>
      <c r="AS104">
        <v>2019</v>
      </c>
      <c r="AT104">
        <v>3</v>
      </c>
      <c r="AU104">
        <v>10</v>
      </c>
      <c r="AV104">
        <v>40000</v>
      </c>
    </row>
    <row r="105" spans="1:48" x14ac:dyDescent="0.25">
      <c r="A105" t="s">
        <v>192</v>
      </c>
      <c r="B105" t="s">
        <v>555</v>
      </c>
      <c r="C105" t="s">
        <v>561</v>
      </c>
      <c r="D105" t="s">
        <v>563</v>
      </c>
      <c r="E105" t="s">
        <v>562</v>
      </c>
      <c r="F105">
        <v>1</v>
      </c>
      <c r="G105" t="s">
        <v>559</v>
      </c>
      <c r="H105" t="s">
        <v>325</v>
      </c>
      <c r="I105">
        <v>2018</v>
      </c>
      <c r="K105">
        <v>1460</v>
      </c>
      <c r="L105">
        <v>40000</v>
      </c>
      <c r="AK105" t="s">
        <v>192</v>
      </c>
      <c r="AL105" t="s">
        <v>555</v>
      </c>
      <c r="AM105" t="s">
        <v>604</v>
      </c>
      <c r="AN105" t="s">
        <v>563</v>
      </c>
      <c r="AO105" t="s">
        <v>562</v>
      </c>
      <c r="AP105">
        <v>1</v>
      </c>
      <c r="AQ105" t="s">
        <v>608</v>
      </c>
      <c r="AR105" t="s">
        <v>325</v>
      </c>
      <c r="AS105">
        <v>2019</v>
      </c>
      <c r="AT105">
        <v>3</v>
      </c>
      <c r="AU105">
        <v>10</v>
      </c>
      <c r="AV105">
        <v>40000</v>
      </c>
    </row>
    <row r="106" spans="1:48" x14ac:dyDescent="0.25">
      <c r="A106" t="s">
        <v>192</v>
      </c>
      <c r="B106" t="s">
        <v>555</v>
      </c>
      <c r="C106" t="s">
        <v>569</v>
      </c>
      <c r="D106" t="s">
        <v>563</v>
      </c>
      <c r="E106" t="s">
        <v>562</v>
      </c>
      <c r="F106">
        <v>1</v>
      </c>
      <c r="G106" t="s">
        <v>572</v>
      </c>
      <c r="H106" t="s">
        <v>325</v>
      </c>
      <c r="I106">
        <v>2018</v>
      </c>
      <c r="K106">
        <v>276</v>
      </c>
      <c r="L106">
        <v>40000</v>
      </c>
      <c r="AK106" t="s">
        <v>192</v>
      </c>
      <c r="AL106" t="s">
        <v>555</v>
      </c>
      <c r="AM106" t="s">
        <v>605</v>
      </c>
      <c r="AN106" t="s">
        <v>563</v>
      </c>
      <c r="AO106" t="s">
        <v>562</v>
      </c>
      <c r="AP106">
        <v>1</v>
      </c>
      <c r="AQ106" t="s">
        <v>609</v>
      </c>
      <c r="AR106" t="s">
        <v>325</v>
      </c>
      <c r="AS106">
        <v>2019</v>
      </c>
      <c r="AT106">
        <v>3</v>
      </c>
      <c r="AU106">
        <v>10</v>
      </c>
      <c r="AV106">
        <v>40000</v>
      </c>
    </row>
    <row r="107" spans="1:48" x14ac:dyDescent="0.25">
      <c r="A107" t="s">
        <v>192</v>
      </c>
      <c r="B107" t="s">
        <v>555</v>
      </c>
      <c r="C107" t="s">
        <v>570</v>
      </c>
      <c r="D107" t="s">
        <v>563</v>
      </c>
      <c r="E107" t="s">
        <v>562</v>
      </c>
      <c r="F107">
        <v>1</v>
      </c>
      <c r="G107" t="s">
        <v>573</v>
      </c>
      <c r="H107" t="s">
        <v>325</v>
      </c>
      <c r="I107">
        <v>2018</v>
      </c>
      <c r="K107">
        <v>934</v>
      </c>
      <c r="L107">
        <v>40000</v>
      </c>
      <c r="AK107" t="s">
        <v>192</v>
      </c>
      <c r="AL107" t="s">
        <v>555</v>
      </c>
      <c r="AM107" t="s">
        <v>613</v>
      </c>
      <c r="AN107" t="s">
        <v>620</v>
      </c>
      <c r="AO107" t="s">
        <v>562</v>
      </c>
      <c r="AP107">
        <v>1</v>
      </c>
      <c r="AQ107" t="s">
        <v>626</v>
      </c>
      <c r="AR107" t="s">
        <v>325</v>
      </c>
      <c r="AS107">
        <v>2020</v>
      </c>
      <c r="AT107">
        <v>2</v>
      </c>
      <c r="AU107">
        <v>920</v>
      </c>
      <c r="AV107">
        <v>40000</v>
      </c>
    </row>
    <row r="108" spans="1:48" x14ac:dyDescent="0.25">
      <c r="A108" t="s">
        <v>192</v>
      </c>
      <c r="B108" t="s">
        <v>555</v>
      </c>
      <c r="C108" t="s">
        <v>571</v>
      </c>
      <c r="D108" t="s">
        <v>563</v>
      </c>
      <c r="E108" t="s">
        <v>562</v>
      </c>
      <c r="F108">
        <v>1</v>
      </c>
      <c r="G108" t="s">
        <v>574</v>
      </c>
      <c r="H108" t="s">
        <v>325</v>
      </c>
      <c r="I108">
        <v>2018</v>
      </c>
      <c r="K108">
        <v>24</v>
      </c>
      <c r="L108">
        <v>40000</v>
      </c>
      <c r="AK108" t="s">
        <v>192</v>
      </c>
      <c r="AL108" t="s">
        <v>555</v>
      </c>
      <c r="AM108" t="s">
        <v>619</v>
      </c>
      <c r="AN108" t="s">
        <v>620</v>
      </c>
      <c r="AO108" t="s">
        <v>562</v>
      </c>
      <c r="AP108">
        <v>1</v>
      </c>
      <c r="AQ108" t="s">
        <v>625</v>
      </c>
      <c r="AR108" t="s">
        <v>325</v>
      </c>
      <c r="AS108">
        <v>2020</v>
      </c>
      <c r="AT108">
        <v>2</v>
      </c>
      <c r="AU108">
        <v>427</v>
      </c>
      <c r="AV108">
        <v>40000</v>
      </c>
    </row>
    <row r="109" spans="1:48" x14ac:dyDescent="0.25">
      <c r="A109" t="s">
        <v>10</v>
      </c>
      <c r="B109" t="s">
        <v>191</v>
      </c>
      <c r="C109" t="s">
        <v>581</v>
      </c>
      <c r="D109" t="s">
        <v>57</v>
      </c>
      <c r="E109" t="s">
        <v>57</v>
      </c>
      <c r="F109">
        <v>1</v>
      </c>
      <c r="G109" t="s">
        <v>59</v>
      </c>
      <c r="H109" t="s">
        <v>325</v>
      </c>
      <c r="I109">
        <v>2018</v>
      </c>
      <c r="K109" t="s">
        <v>57</v>
      </c>
      <c r="L109">
        <v>1000000</v>
      </c>
      <c r="AK109" t="s">
        <v>192</v>
      </c>
      <c r="AL109" t="s">
        <v>555</v>
      </c>
      <c r="AM109" t="s">
        <v>621</v>
      </c>
      <c r="AN109" t="s">
        <v>620</v>
      </c>
      <c r="AO109" t="s">
        <v>562</v>
      </c>
      <c r="AP109">
        <v>1</v>
      </c>
      <c r="AQ109" t="s">
        <v>624</v>
      </c>
      <c r="AR109" t="s">
        <v>325</v>
      </c>
      <c r="AS109">
        <v>2020</v>
      </c>
      <c r="AT109">
        <v>2</v>
      </c>
      <c r="AU109">
        <v>26</v>
      </c>
      <c r="AV109">
        <v>40000</v>
      </c>
    </row>
    <row r="110" spans="1:48" x14ac:dyDescent="0.25">
      <c r="A110" t="s">
        <v>192</v>
      </c>
      <c r="B110" t="s">
        <v>555</v>
      </c>
      <c r="C110" t="s">
        <v>582</v>
      </c>
      <c r="D110" t="s">
        <v>563</v>
      </c>
      <c r="E110" t="s">
        <v>562</v>
      </c>
      <c r="F110">
        <v>1</v>
      </c>
      <c r="G110" t="s">
        <v>584</v>
      </c>
      <c r="H110" t="s">
        <v>325</v>
      </c>
      <c r="I110">
        <v>2019</v>
      </c>
      <c r="K110">
        <v>2601</v>
      </c>
      <c r="L110">
        <v>40000</v>
      </c>
      <c r="AK110" t="s">
        <v>192</v>
      </c>
      <c r="AL110" t="s">
        <v>555</v>
      </c>
      <c r="AM110" t="s">
        <v>622</v>
      </c>
      <c r="AN110" t="s">
        <v>620</v>
      </c>
      <c r="AO110" t="s">
        <v>562</v>
      </c>
      <c r="AP110">
        <v>1</v>
      </c>
      <c r="AQ110" t="s">
        <v>623</v>
      </c>
      <c r="AR110" t="s">
        <v>325</v>
      </c>
      <c r="AS110">
        <v>2020</v>
      </c>
      <c r="AT110">
        <v>2</v>
      </c>
      <c r="AU110">
        <v>24</v>
      </c>
      <c r="AV110">
        <v>40000</v>
      </c>
    </row>
    <row r="111" spans="1:48" x14ac:dyDescent="0.25">
      <c r="A111" t="s">
        <v>192</v>
      </c>
      <c r="B111" t="s">
        <v>555</v>
      </c>
      <c r="C111" t="s">
        <v>583</v>
      </c>
      <c r="D111" t="s">
        <v>563</v>
      </c>
      <c r="E111" t="s">
        <v>562</v>
      </c>
      <c r="F111">
        <v>1</v>
      </c>
      <c r="G111" t="s">
        <v>585</v>
      </c>
      <c r="H111" t="s">
        <v>325</v>
      </c>
      <c r="I111">
        <v>2019</v>
      </c>
      <c r="K111">
        <v>17</v>
      </c>
      <c r="L111">
        <v>40000</v>
      </c>
      <c r="AK111" t="s">
        <v>192</v>
      </c>
      <c r="AL111" t="s">
        <v>262</v>
      </c>
      <c r="AM111" t="s">
        <v>395</v>
      </c>
      <c r="AN111" t="s">
        <v>396</v>
      </c>
      <c r="AO111" t="s">
        <v>397</v>
      </c>
      <c r="AP111">
        <v>1</v>
      </c>
      <c r="AQ111" t="s">
        <v>398</v>
      </c>
      <c r="AR111" t="s">
        <v>325</v>
      </c>
      <c r="AS111">
        <v>2009</v>
      </c>
      <c r="AU111">
        <v>114379</v>
      </c>
      <c r="AV111">
        <v>60000</v>
      </c>
    </row>
    <row r="112" spans="1:48" x14ac:dyDescent="0.25">
      <c r="A112" t="s">
        <v>192</v>
      </c>
      <c r="B112" t="s">
        <v>555</v>
      </c>
      <c r="C112" t="s">
        <v>589</v>
      </c>
      <c r="D112" t="s">
        <v>563</v>
      </c>
      <c r="E112" t="s">
        <v>562</v>
      </c>
      <c r="F112">
        <v>1</v>
      </c>
      <c r="G112" t="s">
        <v>590</v>
      </c>
      <c r="H112" t="s">
        <v>325</v>
      </c>
      <c r="I112">
        <v>2019</v>
      </c>
      <c r="K112">
        <v>114</v>
      </c>
      <c r="L112">
        <v>40000</v>
      </c>
      <c r="AK112" t="s">
        <v>192</v>
      </c>
      <c r="AL112" t="s">
        <v>262</v>
      </c>
      <c r="AM112" t="s">
        <v>399</v>
      </c>
      <c r="AN112" t="s">
        <v>396</v>
      </c>
      <c r="AO112" t="s">
        <v>397</v>
      </c>
      <c r="AP112">
        <v>1</v>
      </c>
      <c r="AQ112" t="s">
        <v>400</v>
      </c>
      <c r="AR112" t="s">
        <v>325</v>
      </c>
      <c r="AS112">
        <v>2009</v>
      </c>
      <c r="AU112">
        <v>112103</v>
      </c>
      <c r="AV112">
        <v>60000</v>
      </c>
    </row>
    <row r="113" spans="1:48" x14ac:dyDescent="0.25">
      <c r="A113" t="s">
        <v>192</v>
      </c>
      <c r="B113" t="s">
        <v>555</v>
      </c>
      <c r="C113" t="s">
        <v>591</v>
      </c>
      <c r="D113" t="s">
        <v>563</v>
      </c>
      <c r="E113" t="s">
        <v>562</v>
      </c>
      <c r="F113">
        <v>1</v>
      </c>
      <c r="G113" t="s">
        <v>592</v>
      </c>
      <c r="H113" t="s">
        <v>325</v>
      </c>
      <c r="I113">
        <v>2019</v>
      </c>
      <c r="K113">
        <v>342</v>
      </c>
      <c r="L113">
        <v>40000</v>
      </c>
      <c r="AK113" t="s">
        <v>192</v>
      </c>
      <c r="AL113" t="s">
        <v>262</v>
      </c>
      <c r="AM113" t="s">
        <v>401</v>
      </c>
      <c r="AN113" t="s">
        <v>396</v>
      </c>
      <c r="AO113" t="s">
        <v>402</v>
      </c>
      <c r="AP113">
        <v>1</v>
      </c>
      <c r="AQ113" t="s">
        <v>403</v>
      </c>
      <c r="AR113" t="s">
        <v>325</v>
      </c>
      <c r="AS113">
        <v>2009</v>
      </c>
      <c r="AU113">
        <v>116088</v>
      </c>
      <c r="AV113">
        <v>60000</v>
      </c>
    </row>
    <row r="114" spans="1:48" x14ac:dyDescent="0.25">
      <c r="A114" t="s">
        <v>192</v>
      </c>
      <c r="B114" t="s">
        <v>555</v>
      </c>
      <c r="C114" t="s">
        <v>593</v>
      </c>
      <c r="D114" t="s">
        <v>563</v>
      </c>
      <c r="E114" t="s">
        <v>562</v>
      </c>
      <c r="F114">
        <v>1</v>
      </c>
      <c r="G114" t="s">
        <v>594</v>
      </c>
      <c r="H114" t="s">
        <v>325</v>
      </c>
      <c r="I114">
        <v>2019</v>
      </c>
      <c r="J114">
        <v>5</v>
      </c>
      <c r="K114">
        <v>2234</v>
      </c>
      <c r="L114">
        <v>40000</v>
      </c>
      <c r="AK114" t="s">
        <v>192</v>
      </c>
      <c r="AL114" t="s">
        <v>262</v>
      </c>
      <c r="AM114" t="s">
        <v>404</v>
      </c>
      <c r="AN114" t="s">
        <v>396</v>
      </c>
      <c r="AO114" t="s">
        <v>402</v>
      </c>
      <c r="AP114">
        <v>1</v>
      </c>
      <c r="AQ114" t="s">
        <v>405</v>
      </c>
      <c r="AR114" t="s">
        <v>325</v>
      </c>
      <c r="AS114">
        <v>2009</v>
      </c>
      <c r="AU114">
        <v>123006</v>
      </c>
      <c r="AV114">
        <v>60000</v>
      </c>
    </row>
    <row r="115" spans="1:48" x14ac:dyDescent="0.25">
      <c r="A115" t="s">
        <v>192</v>
      </c>
      <c r="B115" t="s">
        <v>257</v>
      </c>
      <c r="C115" t="s">
        <v>597</v>
      </c>
      <c r="D115" t="s">
        <v>595</v>
      </c>
      <c r="E115" t="s">
        <v>596</v>
      </c>
      <c r="F115">
        <v>1</v>
      </c>
      <c r="G115" t="s">
        <v>598</v>
      </c>
      <c r="H115" t="s">
        <v>325</v>
      </c>
      <c r="I115">
        <v>2019</v>
      </c>
      <c r="J115">
        <v>5</v>
      </c>
      <c r="K115">
        <v>2791</v>
      </c>
      <c r="L115">
        <v>600000</v>
      </c>
      <c r="AK115" t="s">
        <v>192</v>
      </c>
      <c r="AL115" t="s">
        <v>266</v>
      </c>
      <c r="AM115" t="s">
        <v>610</v>
      </c>
      <c r="AN115" t="s">
        <v>611</v>
      </c>
      <c r="AO115" t="s">
        <v>612</v>
      </c>
      <c r="AP115">
        <v>1</v>
      </c>
      <c r="AQ115" t="s">
        <v>627</v>
      </c>
      <c r="AR115" t="s">
        <v>325</v>
      </c>
      <c r="AS115">
        <v>2019</v>
      </c>
      <c r="AT115">
        <v>3</v>
      </c>
      <c r="AU115">
        <v>4948</v>
      </c>
      <c r="AV115">
        <v>250000</v>
      </c>
    </row>
    <row r="116" spans="1:48" x14ac:dyDescent="0.25">
      <c r="A116" t="s">
        <v>192</v>
      </c>
      <c r="B116" t="s">
        <v>257</v>
      </c>
      <c r="C116" t="s">
        <v>599</v>
      </c>
      <c r="D116" t="s">
        <v>595</v>
      </c>
      <c r="E116" t="s">
        <v>596</v>
      </c>
      <c r="F116">
        <v>1</v>
      </c>
      <c r="G116" t="s">
        <v>600</v>
      </c>
      <c r="H116" t="s">
        <v>325</v>
      </c>
      <c r="I116">
        <v>2019</v>
      </c>
      <c r="J116">
        <v>5</v>
      </c>
      <c r="K116">
        <v>1671</v>
      </c>
      <c r="L116">
        <v>600000</v>
      </c>
      <c r="AK116" t="s">
        <v>192</v>
      </c>
      <c r="AL116" t="s">
        <v>267</v>
      </c>
      <c r="AM116" t="s">
        <v>484</v>
      </c>
      <c r="AN116" t="s">
        <v>322</v>
      </c>
      <c r="AO116" t="s">
        <v>485</v>
      </c>
      <c r="AP116">
        <v>1</v>
      </c>
      <c r="AQ116" t="s">
        <v>486</v>
      </c>
      <c r="AR116" t="s">
        <v>325</v>
      </c>
      <c r="AS116">
        <v>2014</v>
      </c>
      <c r="AU116">
        <v>83635</v>
      </c>
      <c r="AV116">
        <v>80000</v>
      </c>
    </row>
    <row r="117" spans="1:48" x14ac:dyDescent="0.25">
      <c r="A117" t="s">
        <v>192</v>
      </c>
      <c r="B117" t="s">
        <v>555</v>
      </c>
      <c r="C117" t="s">
        <v>602</v>
      </c>
      <c r="D117" t="s">
        <v>563</v>
      </c>
      <c r="E117" t="s">
        <v>562</v>
      </c>
      <c r="F117">
        <v>1</v>
      </c>
      <c r="G117" t="s">
        <v>606</v>
      </c>
      <c r="H117" t="s">
        <v>325</v>
      </c>
      <c r="I117">
        <v>2019</v>
      </c>
      <c r="J117">
        <v>5</v>
      </c>
      <c r="K117">
        <v>10</v>
      </c>
      <c r="L117">
        <v>40000</v>
      </c>
      <c r="AK117" t="s">
        <v>192</v>
      </c>
      <c r="AL117" t="s">
        <v>267</v>
      </c>
      <c r="AM117" t="s">
        <v>487</v>
      </c>
      <c r="AN117" t="s">
        <v>322</v>
      </c>
      <c r="AO117" t="s">
        <v>485</v>
      </c>
      <c r="AP117">
        <v>1</v>
      </c>
      <c r="AQ117" t="s">
        <v>488</v>
      </c>
      <c r="AR117" t="s">
        <v>325</v>
      </c>
      <c r="AS117">
        <v>2014</v>
      </c>
      <c r="AU117">
        <v>96559</v>
      </c>
      <c r="AV117">
        <v>80000</v>
      </c>
    </row>
    <row r="118" spans="1:48" x14ac:dyDescent="0.25">
      <c r="A118" t="s">
        <v>192</v>
      </c>
      <c r="B118" t="s">
        <v>555</v>
      </c>
      <c r="C118" t="s">
        <v>603</v>
      </c>
      <c r="D118" t="s">
        <v>563</v>
      </c>
      <c r="E118" t="s">
        <v>562</v>
      </c>
      <c r="F118">
        <v>1</v>
      </c>
      <c r="G118" t="s">
        <v>607</v>
      </c>
      <c r="H118" t="s">
        <v>325</v>
      </c>
      <c r="I118">
        <v>2019</v>
      </c>
      <c r="J118">
        <v>5</v>
      </c>
      <c r="K118">
        <v>10</v>
      </c>
      <c r="L118">
        <v>40000</v>
      </c>
      <c r="AK118" t="s">
        <v>192</v>
      </c>
      <c r="AL118" t="s">
        <v>267</v>
      </c>
      <c r="AM118" t="s">
        <v>507</v>
      </c>
      <c r="AN118" t="s">
        <v>508</v>
      </c>
      <c r="AO118" t="s">
        <v>509</v>
      </c>
      <c r="AP118">
        <v>1</v>
      </c>
      <c r="AQ118" t="s">
        <v>510</v>
      </c>
      <c r="AR118" t="s">
        <v>325</v>
      </c>
      <c r="AS118">
        <v>2016</v>
      </c>
      <c r="AU118">
        <v>5270</v>
      </c>
      <c r="AV118">
        <v>175000</v>
      </c>
    </row>
    <row r="119" spans="1:48" x14ac:dyDescent="0.25">
      <c r="A119" t="s">
        <v>192</v>
      </c>
      <c r="B119" t="s">
        <v>555</v>
      </c>
      <c r="C119" t="s">
        <v>604</v>
      </c>
      <c r="D119" t="s">
        <v>563</v>
      </c>
      <c r="E119" t="s">
        <v>562</v>
      </c>
      <c r="F119">
        <v>1</v>
      </c>
      <c r="G119" t="s">
        <v>608</v>
      </c>
      <c r="H119" t="s">
        <v>325</v>
      </c>
      <c r="I119">
        <v>2019</v>
      </c>
      <c r="J119">
        <v>5</v>
      </c>
      <c r="K119">
        <v>10</v>
      </c>
      <c r="L119">
        <v>40000</v>
      </c>
      <c r="AK119" t="s">
        <v>192</v>
      </c>
      <c r="AL119" t="s">
        <v>267</v>
      </c>
      <c r="AM119" t="s">
        <v>511</v>
      </c>
      <c r="AN119" t="s">
        <v>508</v>
      </c>
      <c r="AO119" t="s">
        <v>509</v>
      </c>
      <c r="AP119">
        <v>1</v>
      </c>
      <c r="AQ119" t="s">
        <v>512</v>
      </c>
      <c r="AR119" t="s">
        <v>325</v>
      </c>
      <c r="AS119">
        <v>2016</v>
      </c>
      <c r="AU119">
        <v>37863</v>
      </c>
      <c r="AV119">
        <v>175000</v>
      </c>
    </row>
    <row r="120" spans="1:48" x14ac:dyDescent="0.25">
      <c r="A120" t="s">
        <v>192</v>
      </c>
      <c r="B120" t="s">
        <v>555</v>
      </c>
      <c r="C120" t="s">
        <v>605</v>
      </c>
      <c r="D120" t="s">
        <v>563</v>
      </c>
      <c r="E120" t="s">
        <v>562</v>
      </c>
      <c r="F120">
        <v>1</v>
      </c>
      <c r="G120" t="s">
        <v>609</v>
      </c>
      <c r="H120" t="s">
        <v>325</v>
      </c>
      <c r="I120">
        <v>2019</v>
      </c>
      <c r="J120">
        <v>5</v>
      </c>
      <c r="K120">
        <v>10</v>
      </c>
      <c r="L120">
        <v>40000</v>
      </c>
      <c r="AK120" t="s">
        <v>192</v>
      </c>
      <c r="AL120" t="s">
        <v>267</v>
      </c>
      <c r="AM120" t="s">
        <v>513</v>
      </c>
      <c r="AN120" t="s">
        <v>508</v>
      </c>
      <c r="AO120" t="s">
        <v>509</v>
      </c>
      <c r="AP120">
        <v>1</v>
      </c>
      <c r="AQ120" t="s">
        <v>514</v>
      </c>
      <c r="AR120" t="s">
        <v>325</v>
      </c>
      <c r="AS120">
        <v>2016</v>
      </c>
      <c r="AU120">
        <v>4923</v>
      </c>
      <c r="AV120">
        <v>175000</v>
      </c>
    </row>
    <row r="121" spans="1:48" x14ac:dyDescent="0.25">
      <c r="A121" t="s">
        <v>192</v>
      </c>
      <c r="B121" t="s">
        <v>266</v>
      </c>
      <c r="C121" t="s">
        <v>610</v>
      </c>
      <c r="D121" t="s">
        <v>611</v>
      </c>
      <c r="E121" t="s">
        <v>612</v>
      </c>
      <c r="F121">
        <v>1</v>
      </c>
      <c r="G121" t="s">
        <v>627</v>
      </c>
      <c r="H121" t="s">
        <v>325</v>
      </c>
      <c r="I121">
        <v>2019</v>
      </c>
      <c r="J121">
        <v>5</v>
      </c>
      <c r="K121">
        <v>4948</v>
      </c>
      <c r="L121">
        <v>250000</v>
      </c>
      <c r="AK121" t="s">
        <v>192</v>
      </c>
      <c r="AL121" t="s">
        <v>267</v>
      </c>
      <c r="AM121" t="s">
        <v>515</v>
      </c>
      <c r="AN121" t="s">
        <v>508</v>
      </c>
      <c r="AO121" t="s">
        <v>509</v>
      </c>
      <c r="AP121">
        <v>1</v>
      </c>
      <c r="AQ121" t="s">
        <v>516</v>
      </c>
      <c r="AR121" t="s">
        <v>325</v>
      </c>
      <c r="AS121">
        <v>2016</v>
      </c>
      <c r="AU121">
        <v>6615</v>
      </c>
      <c r="AV121">
        <v>175000</v>
      </c>
    </row>
    <row r="122" spans="1:48" x14ac:dyDescent="0.25">
      <c r="A122" t="s">
        <v>192</v>
      </c>
      <c r="B122" t="s">
        <v>555</v>
      </c>
      <c r="C122" t="s">
        <v>613</v>
      </c>
      <c r="D122" t="s">
        <v>620</v>
      </c>
      <c r="E122" t="s">
        <v>562</v>
      </c>
      <c r="F122">
        <v>1</v>
      </c>
      <c r="G122" t="s">
        <v>626</v>
      </c>
      <c r="H122" t="s">
        <v>325</v>
      </c>
      <c r="I122">
        <v>2020</v>
      </c>
      <c r="J122">
        <v>4</v>
      </c>
      <c r="K122">
        <v>920</v>
      </c>
      <c r="L122">
        <v>40000</v>
      </c>
      <c r="AK122" t="s">
        <v>192</v>
      </c>
      <c r="AL122" t="s">
        <v>267</v>
      </c>
      <c r="AM122" t="s">
        <v>546</v>
      </c>
      <c r="AN122" t="s">
        <v>508</v>
      </c>
      <c r="AO122" t="s">
        <v>509</v>
      </c>
      <c r="AP122">
        <v>1</v>
      </c>
      <c r="AQ122" t="s">
        <v>548</v>
      </c>
      <c r="AR122" t="s">
        <v>325</v>
      </c>
      <c r="AS122">
        <v>2018</v>
      </c>
      <c r="AU122">
        <v>3706</v>
      </c>
      <c r="AV122">
        <v>175000</v>
      </c>
    </row>
    <row r="123" spans="1:48" x14ac:dyDescent="0.25">
      <c r="A123" t="s">
        <v>192</v>
      </c>
      <c r="B123" t="s">
        <v>555</v>
      </c>
      <c r="C123" t="s">
        <v>619</v>
      </c>
      <c r="D123" t="s">
        <v>620</v>
      </c>
      <c r="E123" t="s">
        <v>562</v>
      </c>
      <c r="F123">
        <v>1</v>
      </c>
      <c r="G123" t="s">
        <v>625</v>
      </c>
      <c r="H123" t="s">
        <v>325</v>
      </c>
      <c r="I123">
        <v>2020</v>
      </c>
      <c r="J123">
        <v>4</v>
      </c>
      <c r="K123">
        <v>427</v>
      </c>
      <c r="L123">
        <v>40000</v>
      </c>
      <c r="AK123" t="s">
        <v>192</v>
      </c>
      <c r="AL123" t="s">
        <v>267</v>
      </c>
      <c r="AM123" t="s">
        <v>547</v>
      </c>
      <c r="AN123" t="s">
        <v>508</v>
      </c>
      <c r="AO123" t="s">
        <v>509</v>
      </c>
      <c r="AP123">
        <v>1</v>
      </c>
      <c r="AQ123" t="s">
        <v>549</v>
      </c>
      <c r="AR123" t="s">
        <v>325</v>
      </c>
      <c r="AS123">
        <v>2018</v>
      </c>
      <c r="AU123">
        <v>4796</v>
      </c>
      <c r="AV123">
        <v>175000</v>
      </c>
    </row>
    <row r="124" spans="1:48" x14ac:dyDescent="0.25">
      <c r="A124" t="s">
        <v>192</v>
      </c>
      <c r="B124" t="s">
        <v>555</v>
      </c>
      <c r="C124" t="s">
        <v>621</v>
      </c>
      <c r="D124" t="s">
        <v>620</v>
      </c>
      <c r="E124" t="s">
        <v>562</v>
      </c>
      <c r="F124">
        <v>1</v>
      </c>
      <c r="G124" t="s">
        <v>624</v>
      </c>
      <c r="H124" t="s">
        <v>325</v>
      </c>
      <c r="I124">
        <v>2020</v>
      </c>
      <c r="J124">
        <v>4</v>
      </c>
      <c r="K124">
        <v>26</v>
      </c>
      <c r="L124">
        <v>40000</v>
      </c>
    </row>
    <row r="125" spans="1:48" x14ac:dyDescent="0.25">
      <c r="A125" t="s">
        <v>192</v>
      </c>
      <c r="B125" t="s">
        <v>555</v>
      </c>
      <c r="C125" t="s">
        <v>622</v>
      </c>
      <c r="D125" t="s">
        <v>620</v>
      </c>
      <c r="E125" t="s">
        <v>562</v>
      </c>
      <c r="F125">
        <v>1</v>
      </c>
      <c r="G125" t="s">
        <v>623</v>
      </c>
      <c r="H125" t="s">
        <v>325</v>
      </c>
      <c r="I125">
        <v>2020</v>
      </c>
      <c r="J125">
        <v>4</v>
      </c>
      <c r="K125">
        <v>24</v>
      </c>
      <c r="L125">
        <v>40000</v>
      </c>
    </row>
    <row r="126" spans="1:48" x14ac:dyDescent="0.25">
      <c r="A126" t="s">
        <v>192</v>
      </c>
      <c r="B126" t="s">
        <v>257</v>
      </c>
      <c r="C126" t="s">
        <v>615</v>
      </c>
      <c r="D126" t="s">
        <v>601</v>
      </c>
      <c r="E126" t="s">
        <v>614</v>
      </c>
      <c r="F126">
        <v>1</v>
      </c>
      <c r="G126" t="s">
        <v>618</v>
      </c>
      <c r="H126" t="s">
        <v>325</v>
      </c>
      <c r="I126">
        <v>2021</v>
      </c>
      <c r="J126">
        <v>3</v>
      </c>
      <c r="K126">
        <v>303</v>
      </c>
      <c r="L126">
        <v>500000</v>
      </c>
    </row>
    <row r="127" spans="1:48" x14ac:dyDescent="0.25">
      <c r="A127" t="s">
        <v>192</v>
      </c>
      <c r="B127" t="s">
        <v>257</v>
      </c>
      <c r="C127" t="s">
        <v>616</v>
      </c>
      <c r="D127" t="s">
        <v>601</v>
      </c>
      <c r="E127" t="s">
        <v>614</v>
      </c>
      <c r="F127">
        <v>1</v>
      </c>
      <c r="G127" t="s">
        <v>617</v>
      </c>
      <c r="H127" t="s">
        <v>325</v>
      </c>
      <c r="I127">
        <v>2021</v>
      </c>
      <c r="J127">
        <v>3</v>
      </c>
      <c r="K127">
        <v>317</v>
      </c>
      <c r="L127">
        <v>500000</v>
      </c>
    </row>
    <row r="128" spans="1:48" x14ac:dyDescent="0.25">
      <c r="A128" t="s">
        <v>192</v>
      </c>
      <c r="B128" t="s">
        <v>267</v>
      </c>
      <c r="C128" t="s">
        <v>635</v>
      </c>
      <c r="D128" t="s">
        <v>633</v>
      </c>
      <c r="E128" t="s">
        <v>634</v>
      </c>
      <c r="F128">
        <v>1</v>
      </c>
      <c r="G128" t="s">
        <v>636</v>
      </c>
      <c r="H128" t="s">
        <v>325</v>
      </c>
      <c r="I128">
        <v>2022</v>
      </c>
      <c r="J128">
        <v>2</v>
      </c>
      <c r="K128">
        <v>50</v>
      </c>
      <c r="L128">
        <v>80000</v>
      </c>
    </row>
    <row r="129" spans="1:12" x14ac:dyDescent="0.25">
      <c r="A129" t="s">
        <v>192</v>
      </c>
      <c r="B129" t="s">
        <v>267</v>
      </c>
      <c r="C129" t="s">
        <v>637</v>
      </c>
      <c r="D129" t="s">
        <v>633</v>
      </c>
      <c r="E129" t="s">
        <v>634</v>
      </c>
      <c r="F129">
        <v>1</v>
      </c>
      <c r="G129" t="s">
        <v>638</v>
      </c>
      <c r="H129" t="s">
        <v>325</v>
      </c>
      <c r="I129">
        <v>2022</v>
      </c>
      <c r="J129">
        <v>2</v>
      </c>
      <c r="K129">
        <v>117</v>
      </c>
      <c r="L129">
        <v>80000</v>
      </c>
    </row>
    <row r="130" spans="1:12" x14ac:dyDescent="0.25">
      <c r="A130" t="s">
        <v>192</v>
      </c>
      <c r="B130" t="s">
        <v>267</v>
      </c>
      <c r="C130" t="s">
        <v>639</v>
      </c>
      <c r="D130" t="s">
        <v>633</v>
      </c>
      <c r="E130" t="s">
        <v>634</v>
      </c>
      <c r="F130">
        <v>1</v>
      </c>
      <c r="G130" t="s">
        <v>640</v>
      </c>
      <c r="H130" t="s">
        <v>325</v>
      </c>
      <c r="I130">
        <v>2022</v>
      </c>
      <c r="J130">
        <v>2</v>
      </c>
      <c r="K130">
        <v>25</v>
      </c>
      <c r="L130">
        <v>80000</v>
      </c>
    </row>
    <row r="131" spans="1:12" x14ac:dyDescent="0.25">
      <c r="A131" t="s">
        <v>192</v>
      </c>
      <c r="B131" t="s">
        <v>267</v>
      </c>
      <c r="C131" t="s">
        <v>641</v>
      </c>
      <c r="D131" t="s">
        <v>642</v>
      </c>
      <c r="E131" t="s">
        <v>634</v>
      </c>
      <c r="F131">
        <v>1</v>
      </c>
      <c r="G131" t="s">
        <v>643</v>
      </c>
      <c r="H131" t="s">
        <v>325</v>
      </c>
      <c r="I131">
        <v>2022</v>
      </c>
      <c r="J131">
        <v>2</v>
      </c>
      <c r="K131">
        <v>92</v>
      </c>
      <c r="L131">
        <v>80000</v>
      </c>
    </row>
    <row r="132" spans="1:12" x14ac:dyDescent="0.25">
      <c r="A132" t="s">
        <v>192</v>
      </c>
      <c r="B132" t="s">
        <v>267</v>
      </c>
      <c r="C132" t="s">
        <v>644</v>
      </c>
      <c r="D132" t="s">
        <v>633</v>
      </c>
      <c r="E132" t="s">
        <v>634</v>
      </c>
      <c r="F132">
        <v>1</v>
      </c>
      <c r="G132" t="s">
        <v>645</v>
      </c>
      <c r="H132" t="s">
        <v>325</v>
      </c>
      <c r="I132">
        <v>2022</v>
      </c>
      <c r="J132">
        <v>2</v>
      </c>
      <c r="K132">
        <v>10</v>
      </c>
      <c r="L132">
        <v>80000</v>
      </c>
    </row>
  </sheetData>
  <sortState xmlns:xlrd2="http://schemas.microsoft.com/office/spreadsheetml/2017/richdata2" ref="AK5:AV5000">
    <sortCondition ref="AL5:AL5000"/>
    <sortCondition ref="AM5:AM5000"/>
    <sortCondition ref="AS5:AS5000"/>
  </sortState>
  <pageMargins left="0.25" right="0.25" top="0.75" bottom="0.75" header="0.3" footer="0.3"/>
  <pageSetup scale="70" orientation="landscape" r:id="rId1"/>
  <colBreaks count="3" manualBreakCount="3">
    <brk id="12" max="1048575" man="1"/>
    <brk id="24" max="1048575" man="1"/>
    <brk id="36"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4"/>
  </sheetPr>
  <dimension ref="A1:E175"/>
  <sheetViews>
    <sheetView showGridLines="0" showRuler="0" view="pageLayout" topLeftCell="A45" zoomScale="80" zoomScaleNormal="100" zoomScalePageLayoutView="80" workbookViewId="0">
      <selection activeCell="B13" sqref="B13"/>
    </sheetView>
  </sheetViews>
  <sheetFormatPr defaultRowHeight="15" x14ac:dyDescent="0.25"/>
  <cols>
    <col min="1" max="1" width="45.7109375" customWidth="1"/>
    <col min="2" max="2" width="32.7109375" bestFit="1" customWidth="1"/>
    <col min="3" max="3" width="14.7109375" customWidth="1"/>
    <col min="4" max="4" width="3.42578125" customWidth="1"/>
    <col min="5" max="5" width="24.28515625" customWidth="1"/>
    <col min="6" max="6" width="6.42578125" customWidth="1"/>
    <col min="7" max="7" width="24.140625" customWidth="1"/>
    <col min="8" max="8" width="6.42578125" customWidth="1"/>
    <col min="9" max="9" width="24.140625" customWidth="1"/>
  </cols>
  <sheetData>
    <row r="1" spans="1:3" ht="18.75" x14ac:dyDescent="0.25">
      <c r="A1" s="1" t="s">
        <v>0</v>
      </c>
    </row>
    <row r="2" spans="1:3" ht="18.75" x14ac:dyDescent="0.25">
      <c r="A2" s="1"/>
    </row>
    <row r="3" spans="1:3" ht="30" customHeight="1" x14ac:dyDescent="0.25">
      <c r="A3" s="236" t="s">
        <v>112</v>
      </c>
      <c r="B3" s="236"/>
      <c r="C3" s="236"/>
    </row>
    <row r="4" spans="1:3" ht="15.75" thickBot="1" x14ac:dyDescent="0.3">
      <c r="A4" s="17"/>
      <c r="B4" s="17"/>
    </row>
    <row r="5" spans="1:3" ht="15.75" thickBot="1" x14ac:dyDescent="0.3">
      <c r="A5" s="12" t="s">
        <v>252</v>
      </c>
      <c r="B5" s="76" t="s">
        <v>250</v>
      </c>
    </row>
    <row r="6" spans="1:3" ht="15.75" thickBot="1" x14ac:dyDescent="0.3">
      <c r="A6" s="12"/>
      <c r="B6" s="79" t="str">
        <f>IF(OR(B5="Group TAM Plan/DOT Sponsor", B5="Group TAM Plan/MPO Sponsor"),"Scroll down to list your subrecipients","")</f>
        <v/>
      </c>
    </row>
    <row r="7" spans="1:3" ht="15.75" thickBot="1" x14ac:dyDescent="0.3">
      <c r="A7" s="12" t="str">
        <f>IF(OR(B5="Group TAM Plan/DOT Sponsor",B5="Group TAM Plan/MPO Sponsor"),"Sponsoring Agency Name:","Agency Name:")</f>
        <v>Agency Name:</v>
      </c>
      <c r="B7" s="76" t="s">
        <v>317</v>
      </c>
    </row>
    <row r="8" spans="1:3" ht="15.75" thickBot="1" x14ac:dyDescent="0.3">
      <c r="A8" s="12"/>
    </row>
    <row r="9" spans="1:3" ht="15.75" thickBot="1" x14ac:dyDescent="0.3">
      <c r="A9" s="12" t="str">
        <f>IF(OR(B5="Group TAM Plan/DOT Sponsor",B5="Group TAM Plan/MPO Sponsor"),"Sponsoring Agency Accountable Executive:","Accountable Executive:")</f>
        <v>Accountable Executive:</v>
      </c>
      <c r="B9" s="76" t="s">
        <v>318</v>
      </c>
    </row>
    <row r="10" spans="1:3" ht="15.75" thickBot="1" x14ac:dyDescent="0.3">
      <c r="A10" s="12"/>
    </row>
    <row r="11" spans="1:3" ht="15" customHeight="1" thickBot="1" x14ac:dyDescent="0.3">
      <c r="A11" s="12" t="s">
        <v>26</v>
      </c>
      <c r="B11" s="76" t="s">
        <v>319</v>
      </c>
    </row>
    <row r="12" spans="1:3" ht="15" customHeight="1" thickBot="1" x14ac:dyDescent="0.3">
      <c r="A12" s="12"/>
    </row>
    <row r="13" spans="1:3" ht="15" customHeight="1" thickBot="1" x14ac:dyDescent="0.3">
      <c r="A13" s="12" t="s">
        <v>25</v>
      </c>
      <c r="B13" s="77">
        <v>45380.621053240742</v>
      </c>
    </row>
    <row r="17" spans="1:3" x14ac:dyDescent="0.25">
      <c r="B17" s="11"/>
    </row>
    <row r="18" spans="1:3" ht="17.25" x14ac:dyDescent="0.25">
      <c r="A18" s="6" t="s">
        <v>44</v>
      </c>
    </row>
    <row r="19" spans="1:3" x14ac:dyDescent="0.25">
      <c r="A19" s="238" t="s">
        <v>141</v>
      </c>
      <c r="B19" s="238"/>
      <c r="C19" s="238"/>
    </row>
    <row r="20" spans="1:3" x14ac:dyDescent="0.25">
      <c r="A20" s="238"/>
      <c r="B20" s="238"/>
      <c r="C20" s="238"/>
    </row>
    <row r="21" spans="1:3" x14ac:dyDescent="0.25">
      <c r="A21" s="238"/>
      <c r="B21" s="238"/>
      <c r="C21" s="238"/>
    </row>
    <row r="22" spans="1:3" x14ac:dyDescent="0.25">
      <c r="A22" s="238"/>
      <c r="B22" s="238"/>
      <c r="C22" s="238"/>
    </row>
    <row r="23" spans="1:3" x14ac:dyDescent="0.25">
      <c r="A23" s="238"/>
      <c r="B23" s="238"/>
      <c r="C23" s="238"/>
    </row>
    <row r="24" spans="1:3" x14ac:dyDescent="0.25">
      <c r="A24" s="10"/>
      <c r="B24" s="10"/>
    </row>
    <row r="25" spans="1:3" x14ac:dyDescent="0.25">
      <c r="C25" s="23" t="s">
        <v>45</v>
      </c>
    </row>
    <row r="26" spans="1:3" x14ac:dyDescent="0.25">
      <c r="C26" s="23"/>
    </row>
    <row r="27" spans="1:3" x14ac:dyDescent="0.25">
      <c r="A27" s="237" t="s">
        <v>13</v>
      </c>
      <c r="B27" s="237"/>
      <c r="C27" s="39" t="s">
        <v>3</v>
      </c>
    </row>
    <row r="28" spans="1:3" x14ac:dyDescent="0.25">
      <c r="A28" s="237" t="s">
        <v>14</v>
      </c>
      <c r="B28" s="237"/>
      <c r="C28" s="39" t="s">
        <v>3</v>
      </c>
    </row>
    <row r="29" spans="1:3" x14ac:dyDescent="0.25">
      <c r="A29" s="237" t="s">
        <v>15</v>
      </c>
      <c r="B29" s="237"/>
      <c r="C29" s="39" t="s">
        <v>3</v>
      </c>
    </row>
    <row r="30" spans="1:3" x14ac:dyDescent="0.25">
      <c r="A30" s="237" t="s">
        <v>16</v>
      </c>
      <c r="B30" s="237"/>
      <c r="C30" s="39" t="s">
        <v>3</v>
      </c>
    </row>
    <row r="31" spans="1:3" x14ac:dyDescent="0.25">
      <c r="A31" s="237" t="s">
        <v>17</v>
      </c>
      <c r="B31" s="237"/>
      <c r="C31" s="39" t="s">
        <v>3</v>
      </c>
    </row>
    <row r="32" spans="1:3" x14ac:dyDescent="0.25">
      <c r="A32" s="237" t="s">
        <v>18</v>
      </c>
      <c r="B32" s="237"/>
      <c r="C32" s="39" t="s">
        <v>3</v>
      </c>
    </row>
    <row r="33" spans="1:4" x14ac:dyDescent="0.25">
      <c r="A33" s="237" t="s">
        <v>19</v>
      </c>
      <c r="B33" s="237"/>
      <c r="C33" s="39" t="s">
        <v>3</v>
      </c>
    </row>
    <row r="34" spans="1:4" x14ac:dyDescent="0.25">
      <c r="A34" s="237" t="s">
        <v>20</v>
      </c>
      <c r="B34" s="237"/>
      <c r="C34" s="39" t="s">
        <v>3</v>
      </c>
    </row>
    <row r="35" spans="1:4" x14ac:dyDescent="0.25">
      <c r="A35" s="237" t="s">
        <v>21</v>
      </c>
      <c r="B35" s="237"/>
      <c r="C35" s="39" t="s">
        <v>3</v>
      </c>
    </row>
    <row r="36" spans="1:4" x14ac:dyDescent="0.25">
      <c r="A36" s="237" t="s">
        <v>22</v>
      </c>
      <c r="B36" s="237"/>
      <c r="C36" s="39" t="s">
        <v>3</v>
      </c>
    </row>
    <row r="37" spans="1:4" x14ac:dyDescent="0.25">
      <c r="A37" s="237" t="s">
        <v>23</v>
      </c>
      <c r="B37" s="237"/>
      <c r="C37" s="39" t="s">
        <v>3</v>
      </c>
    </row>
    <row r="38" spans="1:4" x14ac:dyDescent="0.25">
      <c r="A38" s="237" t="s">
        <v>24</v>
      </c>
      <c r="B38" s="237"/>
      <c r="C38" s="39" t="s">
        <v>3</v>
      </c>
    </row>
    <row r="40" spans="1:4" x14ac:dyDescent="0.25">
      <c r="A40" s="242"/>
      <c r="B40" s="242"/>
    </row>
    <row r="46" spans="1:4" x14ac:dyDescent="0.25">
      <c r="D46" s="78"/>
    </row>
    <row r="47" spans="1:4" x14ac:dyDescent="0.25">
      <c r="D47" s="78"/>
    </row>
    <row r="48" spans="1:4" ht="17.25" x14ac:dyDescent="0.25">
      <c r="A48" s="6" t="s">
        <v>295</v>
      </c>
    </row>
    <row r="49" spans="1:5" x14ac:dyDescent="0.25">
      <c r="A49" s="7" t="s">
        <v>183</v>
      </c>
      <c r="B49" s="7"/>
      <c r="C49" s="7"/>
      <c r="D49" s="7"/>
      <c r="E49" s="7"/>
    </row>
    <row r="50" spans="1:5" x14ac:dyDescent="0.25">
      <c r="A50" s="131" t="s">
        <v>253</v>
      </c>
      <c r="B50" s="239" t="s">
        <v>247</v>
      </c>
      <c r="C50" s="239"/>
    </row>
    <row r="51" spans="1:5" x14ac:dyDescent="0.25">
      <c r="A51" s="39"/>
      <c r="B51" s="240"/>
      <c r="C51" s="241"/>
    </row>
    <row r="52" spans="1:5" x14ac:dyDescent="0.25">
      <c r="A52" s="39"/>
      <c r="B52" s="240"/>
      <c r="C52" s="241"/>
    </row>
    <row r="53" spans="1:5" x14ac:dyDescent="0.25">
      <c r="A53" s="39"/>
      <c r="B53" s="240"/>
      <c r="C53" s="241"/>
    </row>
    <row r="54" spans="1:5" x14ac:dyDescent="0.25">
      <c r="A54" s="39"/>
      <c r="B54" s="240"/>
      <c r="C54" s="241"/>
    </row>
    <row r="55" spans="1:5" x14ac:dyDescent="0.25">
      <c r="A55" s="39"/>
      <c r="B55" s="240"/>
      <c r="C55" s="241"/>
    </row>
    <row r="56" spans="1:5" x14ac:dyDescent="0.25">
      <c r="A56" s="39"/>
      <c r="B56" s="240"/>
      <c r="C56" s="241"/>
    </row>
    <row r="57" spans="1:5" x14ac:dyDescent="0.25">
      <c r="A57" s="39"/>
      <c r="B57" s="240"/>
      <c r="C57" s="241"/>
    </row>
    <row r="58" spans="1:5" x14ac:dyDescent="0.25">
      <c r="A58" s="39"/>
      <c r="B58" s="240"/>
      <c r="C58" s="241"/>
    </row>
    <row r="59" spans="1:5" x14ac:dyDescent="0.25">
      <c r="A59" s="39"/>
      <c r="B59" s="240"/>
      <c r="C59" s="241"/>
    </row>
    <row r="60" spans="1:5" x14ac:dyDescent="0.25">
      <c r="A60" s="39"/>
      <c r="B60" s="240"/>
      <c r="C60" s="241"/>
    </row>
    <row r="61" spans="1:5" x14ac:dyDescent="0.25">
      <c r="A61" s="39"/>
      <c r="B61" s="240"/>
      <c r="C61" s="241"/>
    </row>
    <row r="62" spans="1:5" x14ac:dyDescent="0.25">
      <c r="A62" s="39"/>
      <c r="B62" s="240"/>
      <c r="C62" s="241"/>
    </row>
    <row r="63" spans="1:5" x14ac:dyDescent="0.25">
      <c r="A63" s="39"/>
      <c r="B63" s="240"/>
      <c r="C63" s="241"/>
    </row>
    <row r="64" spans="1:5" x14ac:dyDescent="0.25">
      <c r="A64" s="39"/>
      <c r="B64" s="240"/>
      <c r="C64" s="241"/>
    </row>
    <row r="65" spans="1:3" x14ac:dyDescent="0.25">
      <c r="A65" s="39"/>
      <c r="B65" s="240"/>
      <c r="C65" s="241"/>
    </row>
    <row r="66" spans="1:3" x14ac:dyDescent="0.25">
      <c r="A66" s="39"/>
      <c r="B66" s="240"/>
      <c r="C66" s="241"/>
    </row>
    <row r="67" spans="1:3" x14ac:dyDescent="0.25">
      <c r="A67" s="39"/>
      <c r="B67" s="240"/>
      <c r="C67" s="241"/>
    </row>
    <row r="68" spans="1:3" x14ac:dyDescent="0.25">
      <c r="A68" s="39"/>
      <c r="B68" s="240"/>
      <c r="C68" s="241"/>
    </row>
    <row r="69" spans="1:3" x14ac:dyDescent="0.25">
      <c r="A69" s="39"/>
      <c r="B69" s="240"/>
      <c r="C69" s="241"/>
    </row>
    <row r="70" spans="1:3" x14ac:dyDescent="0.25">
      <c r="A70" s="39"/>
      <c r="B70" s="240"/>
      <c r="C70" s="241"/>
    </row>
    <row r="71" spans="1:3" x14ac:dyDescent="0.25">
      <c r="A71" s="39"/>
      <c r="B71" s="240"/>
      <c r="C71" s="241"/>
    </row>
    <row r="72" spans="1:3" x14ac:dyDescent="0.25">
      <c r="A72" s="39"/>
      <c r="B72" s="240"/>
      <c r="C72" s="241"/>
    </row>
    <row r="73" spans="1:3" x14ac:dyDescent="0.25">
      <c r="A73" s="39"/>
      <c r="B73" s="240"/>
      <c r="C73" s="241"/>
    </row>
    <row r="74" spans="1:3" x14ac:dyDescent="0.25">
      <c r="A74" s="39"/>
      <c r="B74" s="240"/>
      <c r="C74" s="241"/>
    </row>
    <row r="75" spans="1:3" x14ac:dyDescent="0.25">
      <c r="A75" s="39"/>
      <c r="B75" s="240"/>
      <c r="C75" s="241"/>
    </row>
    <row r="76" spans="1:3" x14ac:dyDescent="0.25">
      <c r="A76" s="39"/>
      <c r="B76" s="240"/>
      <c r="C76" s="241"/>
    </row>
    <row r="77" spans="1:3" x14ac:dyDescent="0.25">
      <c r="A77" s="39"/>
      <c r="B77" s="240"/>
      <c r="C77" s="241"/>
    </row>
    <row r="78" spans="1:3" x14ac:dyDescent="0.25">
      <c r="A78" s="39"/>
      <c r="B78" s="240"/>
      <c r="C78" s="241"/>
    </row>
    <row r="79" spans="1:3" x14ac:dyDescent="0.25">
      <c r="A79" s="39"/>
      <c r="B79" s="240"/>
      <c r="C79" s="241"/>
    </row>
    <row r="80" spans="1:3" x14ac:dyDescent="0.25">
      <c r="A80" s="39"/>
      <c r="B80" s="240"/>
      <c r="C80" s="241"/>
    </row>
    <row r="81" spans="1:3" x14ac:dyDescent="0.25">
      <c r="A81" s="39"/>
      <c r="B81" s="240"/>
      <c r="C81" s="241"/>
    </row>
    <row r="82" spans="1:3" x14ac:dyDescent="0.25">
      <c r="A82" s="39"/>
      <c r="B82" s="240"/>
      <c r="C82" s="241"/>
    </row>
    <row r="83" spans="1:3" x14ac:dyDescent="0.25">
      <c r="A83" s="39"/>
      <c r="B83" s="240"/>
      <c r="C83" s="241"/>
    </row>
    <row r="84" spans="1:3" x14ac:dyDescent="0.25">
      <c r="A84" s="39"/>
      <c r="B84" s="240"/>
      <c r="C84" s="241"/>
    </row>
    <row r="85" spans="1:3" x14ac:dyDescent="0.25">
      <c r="A85" s="39"/>
      <c r="B85" s="240"/>
      <c r="C85" s="241"/>
    </row>
    <row r="86" spans="1:3" x14ac:dyDescent="0.25">
      <c r="A86" s="39"/>
      <c r="B86" s="240"/>
      <c r="C86" s="241"/>
    </row>
    <row r="87" spans="1:3" x14ac:dyDescent="0.25">
      <c r="A87" s="39"/>
      <c r="B87" s="240"/>
      <c r="C87" s="241"/>
    </row>
    <row r="88" spans="1:3" x14ac:dyDescent="0.25">
      <c r="A88" s="39"/>
      <c r="B88" s="240"/>
      <c r="C88" s="241"/>
    </row>
    <row r="89" spans="1:3" x14ac:dyDescent="0.25">
      <c r="A89" s="39"/>
      <c r="B89" s="240"/>
      <c r="C89" s="241"/>
    </row>
    <row r="90" spans="1:3" x14ac:dyDescent="0.25">
      <c r="A90" s="39"/>
      <c r="B90" s="240"/>
      <c r="C90" s="241"/>
    </row>
    <row r="91" spans="1:3" x14ac:dyDescent="0.25">
      <c r="A91" s="39"/>
      <c r="B91" s="240"/>
      <c r="C91" s="241"/>
    </row>
    <row r="92" spans="1:3" x14ac:dyDescent="0.25">
      <c r="A92" s="39"/>
      <c r="B92" s="240"/>
      <c r="C92" s="241"/>
    </row>
    <row r="93" spans="1:3" x14ac:dyDescent="0.25">
      <c r="A93" s="39"/>
      <c r="B93" s="240"/>
      <c r="C93" s="241"/>
    </row>
    <row r="94" spans="1:3" x14ac:dyDescent="0.25">
      <c r="A94" s="39"/>
      <c r="B94" s="240"/>
      <c r="C94" s="241"/>
    </row>
    <row r="95" spans="1:3" x14ac:dyDescent="0.25">
      <c r="A95" s="39"/>
      <c r="B95" s="240"/>
      <c r="C95" s="241"/>
    </row>
    <row r="96" spans="1:3" x14ac:dyDescent="0.25">
      <c r="A96" s="39"/>
      <c r="B96" s="240"/>
      <c r="C96" s="241"/>
    </row>
    <row r="97" spans="1:3" x14ac:dyDescent="0.25">
      <c r="A97" s="39"/>
      <c r="B97" s="240"/>
      <c r="C97" s="241"/>
    </row>
    <row r="98" spans="1:3" x14ac:dyDescent="0.25">
      <c r="A98" s="39"/>
      <c r="B98" s="240"/>
      <c r="C98" s="241"/>
    </row>
    <row r="99" spans="1:3" x14ac:dyDescent="0.25">
      <c r="A99" s="39"/>
      <c r="B99" s="240"/>
      <c r="C99" s="241"/>
    </row>
    <row r="100" spans="1:3" x14ac:dyDescent="0.25">
      <c r="A100" s="39"/>
      <c r="B100" s="240"/>
      <c r="C100" s="241"/>
    </row>
    <row r="101" spans="1:3" x14ac:dyDescent="0.25">
      <c r="A101" s="39"/>
      <c r="B101" s="240"/>
      <c r="C101" s="241"/>
    </row>
    <row r="102" spans="1:3" x14ac:dyDescent="0.25">
      <c r="A102" s="39"/>
      <c r="B102" s="240"/>
      <c r="C102" s="241"/>
    </row>
    <row r="103" spans="1:3" x14ac:dyDescent="0.25">
      <c r="A103" s="39"/>
      <c r="B103" s="240"/>
      <c r="C103" s="241"/>
    </row>
    <row r="104" spans="1:3" x14ac:dyDescent="0.25">
      <c r="A104" s="39"/>
      <c r="B104" s="240"/>
      <c r="C104" s="241"/>
    </row>
    <row r="105" spans="1:3" x14ac:dyDescent="0.25">
      <c r="A105" s="39"/>
      <c r="B105" s="240"/>
      <c r="C105" s="241"/>
    </row>
    <row r="106" spans="1:3" x14ac:dyDescent="0.25">
      <c r="A106" s="39"/>
      <c r="B106" s="240"/>
      <c r="C106" s="241"/>
    </row>
    <row r="107" spans="1:3" x14ac:dyDescent="0.25">
      <c r="A107" s="39"/>
      <c r="B107" s="240"/>
      <c r="C107" s="241"/>
    </row>
    <row r="108" spans="1:3" x14ac:dyDescent="0.25">
      <c r="A108" s="39"/>
      <c r="B108" s="240"/>
      <c r="C108" s="241"/>
    </row>
    <row r="109" spans="1:3" x14ac:dyDescent="0.25">
      <c r="A109" s="39"/>
      <c r="B109" s="240"/>
      <c r="C109" s="241"/>
    </row>
    <row r="110" spans="1:3" x14ac:dyDescent="0.25">
      <c r="A110" s="39"/>
      <c r="B110" s="240"/>
      <c r="C110" s="241"/>
    </row>
    <row r="111" spans="1:3" x14ac:dyDescent="0.25">
      <c r="A111" s="39"/>
      <c r="B111" s="240"/>
      <c r="C111" s="241"/>
    </row>
    <row r="112" spans="1:3" x14ac:dyDescent="0.25">
      <c r="A112" s="39"/>
      <c r="B112" s="240"/>
      <c r="C112" s="241"/>
    </row>
    <row r="113" spans="1:3" x14ac:dyDescent="0.25">
      <c r="A113" s="39"/>
      <c r="B113" s="240"/>
      <c r="C113" s="241"/>
    </row>
    <row r="114" spans="1:3" x14ac:dyDescent="0.25">
      <c r="A114" s="39"/>
      <c r="B114" s="240"/>
      <c r="C114" s="241"/>
    </row>
    <row r="115" spans="1:3" x14ac:dyDescent="0.25">
      <c r="A115" s="39"/>
      <c r="B115" s="240"/>
      <c r="C115" s="241"/>
    </row>
    <row r="116" spans="1:3" x14ac:dyDescent="0.25">
      <c r="A116" s="39"/>
      <c r="B116" s="240"/>
      <c r="C116" s="241"/>
    </row>
    <row r="117" spans="1:3" x14ac:dyDescent="0.25">
      <c r="A117" s="39"/>
      <c r="B117" s="240"/>
      <c r="C117" s="241"/>
    </row>
    <row r="118" spans="1:3" x14ac:dyDescent="0.25">
      <c r="A118" s="39"/>
      <c r="B118" s="240"/>
      <c r="C118" s="241"/>
    </row>
    <row r="119" spans="1:3" x14ac:dyDescent="0.25">
      <c r="A119" s="39"/>
      <c r="B119" s="240"/>
      <c r="C119" s="241"/>
    </row>
    <row r="120" spans="1:3" x14ac:dyDescent="0.25">
      <c r="A120" s="39"/>
      <c r="B120" s="240"/>
      <c r="C120" s="241"/>
    </row>
    <row r="121" spans="1:3" x14ac:dyDescent="0.25">
      <c r="A121" s="39"/>
      <c r="B121" s="240"/>
      <c r="C121" s="241"/>
    </row>
    <row r="122" spans="1:3" x14ac:dyDescent="0.25">
      <c r="A122" s="39"/>
      <c r="B122" s="240"/>
      <c r="C122" s="241"/>
    </row>
    <row r="123" spans="1:3" x14ac:dyDescent="0.25">
      <c r="A123" s="39"/>
      <c r="B123" s="240"/>
      <c r="C123" s="241"/>
    </row>
    <row r="124" spans="1:3" x14ac:dyDescent="0.25">
      <c r="A124" s="39"/>
      <c r="B124" s="240"/>
      <c r="C124" s="241"/>
    </row>
    <row r="125" spans="1:3" x14ac:dyDescent="0.25">
      <c r="A125" s="39"/>
      <c r="B125" s="240"/>
      <c r="C125" s="241"/>
    </row>
    <row r="126" spans="1:3" x14ac:dyDescent="0.25">
      <c r="A126" s="39"/>
      <c r="B126" s="240"/>
      <c r="C126" s="241"/>
    </row>
    <row r="127" spans="1:3" x14ac:dyDescent="0.25">
      <c r="A127" s="39"/>
      <c r="B127" s="240"/>
      <c r="C127" s="241"/>
    </row>
    <row r="128" spans="1:3" x14ac:dyDescent="0.25">
      <c r="A128" s="39"/>
      <c r="B128" s="240"/>
      <c r="C128" s="241"/>
    </row>
    <row r="129" spans="1:3" x14ac:dyDescent="0.25">
      <c r="A129" s="39"/>
      <c r="B129" s="240"/>
      <c r="C129" s="241"/>
    </row>
    <row r="130" spans="1:3" x14ac:dyDescent="0.25">
      <c r="A130" s="39"/>
      <c r="B130" s="240"/>
      <c r="C130" s="241"/>
    </row>
    <row r="131" spans="1:3" x14ac:dyDescent="0.25">
      <c r="A131" s="39"/>
      <c r="B131" s="240"/>
      <c r="C131" s="241"/>
    </row>
    <row r="132" spans="1:3" x14ac:dyDescent="0.25">
      <c r="A132" s="39"/>
      <c r="B132" s="240"/>
      <c r="C132" s="241"/>
    </row>
    <row r="133" spans="1:3" x14ac:dyDescent="0.25">
      <c r="A133" s="39"/>
      <c r="B133" s="240"/>
      <c r="C133" s="241"/>
    </row>
    <row r="134" spans="1:3" x14ac:dyDescent="0.25">
      <c r="A134" s="39"/>
      <c r="B134" s="240"/>
      <c r="C134" s="241"/>
    </row>
    <row r="135" spans="1:3" x14ac:dyDescent="0.25">
      <c r="A135" s="39"/>
      <c r="B135" s="240"/>
      <c r="C135" s="241"/>
    </row>
    <row r="136" spans="1:3" x14ac:dyDescent="0.25">
      <c r="A136" s="39"/>
      <c r="B136" s="240"/>
      <c r="C136" s="241"/>
    </row>
    <row r="137" spans="1:3" x14ac:dyDescent="0.25">
      <c r="A137" s="39"/>
      <c r="B137" s="240"/>
      <c r="C137" s="241"/>
    </row>
    <row r="138" spans="1:3" x14ac:dyDescent="0.25">
      <c r="A138" s="39"/>
      <c r="B138" s="240"/>
      <c r="C138" s="241"/>
    </row>
    <row r="139" spans="1:3" x14ac:dyDescent="0.25">
      <c r="A139" s="39"/>
      <c r="B139" s="240"/>
      <c r="C139" s="241"/>
    </row>
    <row r="140" spans="1:3" x14ac:dyDescent="0.25">
      <c r="A140" s="39"/>
      <c r="B140" s="240"/>
      <c r="C140" s="241"/>
    </row>
    <row r="141" spans="1:3" x14ac:dyDescent="0.25">
      <c r="A141" s="39"/>
      <c r="B141" s="240"/>
      <c r="C141" s="241"/>
    </row>
    <row r="142" spans="1:3" x14ac:dyDescent="0.25">
      <c r="A142" s="39"/>
      <c r="B142" s="240"/>
      <c r="C142" s="241"/>
    </row>
    <row r="143" spans="1:3" x14ac:dyDescent="0.25">
      <c r="A143" s="39"/>
      <c r="B143" s="240"/>
      <c r="C143" s="241"/>
    </row>
    <row r="144" spans="1:3" x14ac:dyDescent="0.25">
      <c r="A144" s="39"/>
      <c r="B144" s="240"/>
      <c r="C144" s="241"/>
    </row>
    <row r="145" spans="1:3" x14ac:dyDescent="0.25">
      <c r="A145" s="39"/>
      <c r="B145" s="240"/>
      <c r="C145" s="241"/>
    </row>
    <row r="146" spans="1:3" x14ac:dyDescent="0.25">
      <c r="A146" s="39"/>
      <c r="B146" s="240"/>
      <c r="C146" s="241"/>
    </row>
    <row r="147" spans="1:3" x14ac:dyDescent="0.25">
      <c r="A147" s="39"/>
      <c r="B147" s="240"/>
      <c r="C147" s="241"/>
    </row>
    <row r="148" spans="1:3" x14ac:dyDescent="0.25">
      <c r="A148" s="39"/>
      <c r="B148" s="240"/>
      <c r="C148" s="241"/>
    </row>
    <row r="149" spans="1:3" x14ac:dyDescent="0.25">
      <c r="A149" s="39"/>
      <c r="B149" s="240"/>
      <c r="C149" s="241"/>
    </row>
    <row r="150" spans="1:3" x14ac:dyDescent="0.25">
      <c r="A150" s="39"/>
      <c r="B150" s="240"/>
      <c r="C150" s="241"/>
    </row>
    <row r="151" spans="1:3" x14ac:dyDescent="0.25">
      <c r="A151" s="39"/>
      <c r="B151" s="240"/>
      <c r="C151" s="241"/>
    </row>
    <row r="152" spans="1:3" x14ac:dyDescent="0.25">
      <c r="A152" s="39"/>
      <c r="B152" s="240"/>
      <c r="C152" s="241"/>
    </row>
    <row r="153" spans="1:3" x14ac:dyDescent="0.25">
      <c r="A153" s="39"/>
      <c r="B153" s="240"/>
      <c r="C153" s="241"/>
    </row>
    <row r="154" spans="1:3" x14ac:dyDescent="0.25">
      <c r="A154" s="39"/>
      <c r="B154" s="240"/>
      <c r="C154" s="241"/>
    </row>
    <row r="155" spans="1:3" x14ac:dyDescent="0.25">
      <c r="A155" s="39"/>
      <c r="B155" s="240"/>
      <c r="C155" s="241"/>
    </row>
    <row r="156" spans="1:3" x14ac:dyDescent="0.25">
      <c r="A156" s="39"/>
      <c r="B156" s="240"/>
      <c r="C156" s="241"/>
    </row>
    <row r="157" spans="1:3" x14ac:dyDescent="0.25">
      <c r="A157" s="39"/>
      <c r="B157" s="240"/>
      <c r="C157" s="241"/>
    </row>
    <row r="158" spans="1:3" x14ac:dyDescent="0.25">
      <c r="A158" s="39"/>
      <c r="B158" s="240"/>
      <c r="C158" s="241"/>
    </row>
    <row r="159" spans="1:3" x14ac:dyDescent="0.25">
      <c r="A159" s="39"/>
      <c r="B159" s="240"/>
      <c r="C159" s="241"/>
    </row>
    <row r="160" spans="1:3" x14ac:dyDescent="0.25">
      <c r="A160" s="39"/>
      <c r="B160" s="240"/>
      <c r="C160" s="241"/>
    </row>
    <row r="161" spans="1:3" x14ac:dyDescent="0.25">
      <c r="A161" s="39"/>
      <c r="B161" s="240"/>
      <c r="C161" s="241"/>
    </row>
    <row r="162" spans="1:3" x14ac:dyDescent="0.25">
      <c r="A162" s="39"/>
      <c r="B162" s="240"/>
      <c r="C162" s="241"/>
    </row>
    <row r="163" spans="1:3" x14ac:dyDescent="0.25">
      <c r="A163" s="39"/>
      <c r="B163" s="240"/>
      <c r="C163" s="241"/>
    </row>
    <row r="164" spans="1:3" x14ac:dyDescent="0.25">
      <c r="A164" s="39"/>
      <c r="B164" s="240"/>
      <c r="C164" s="241"/>
    </row>
    <row r="165" spans="1:3" x14ac:dyDescent="0.25">
      <c r="A165" s="39"/>
      <c r="B165" s="240"/>
      <c r="C165" s="241"/>
    </row>
    <row r="166" spans="1:3" x14ac:dyDescent="0.25">
      <c r="A166" s="39"/>
      <c r="B166" s="240"/>
      <c r="C166" s="241"/>
    </row>
    <row r="167" spans="1:3" x14ac:dyDescent="0.25">
      <c r="A167" s="39"/>
      <c r="B167" s="240"/>
      <c r="C167" s="241"/>
    </row>
    <row r="168" spans="1:3" x14ac:dyDescent="0.25">
      <c r="A168" s="39"/>
      <c r="B168" s="240"/>
      <c r="C168" s="241"/>
    </row>
    <row r="169" spans="1:3" x14ac:dyDescent="0.25">
      <c r="A169" s="39"/>
      <c r="B169" s="240"/>
      <c r="C169" s="241"/>
    </row>
    <row r="170" spans="1:3" x14ac:dyDescent="0.25">
      <c r="A170" s="39"/>
      <c r="B170" s="240"/>
      <c r="C170" s="241"/>
    </row>
    <row r="171" spans="1:3" x14ac:dyDescent="0.25">
      <c r="A171" s="39"/>
      <c r="B171" s="240"/>
      <c r="C171" s="241"/>
    </row>
    <row r="172" spans="1:3" x14ac:dyDescent="0.25">
      <c r="A172" s="39"/>
      <c r="B172" s="240"/>
      <c r="C172" s="241"/>
    </row>
    <row r="173" spans="1:3" x14ac:dyDescent="0.25">
      <c r="A173" s="39"/>
      <c r="B173" s="240"/>
      <c r="C173" s="241"/>
    </row>
    <row r="174" spans="1:3" x14ac:dyDescent="0.25">
      <c r="A174" s="39"/>
      <c r="B174" s="240"/>
      <c r="C174" s="241"/>
    </row>
    <row r="175" spans="1:3" x14ac:dyDescent="0.25">
      <c r="A175" s="39"/>
      <c r="B175" s="240"/>
      <c r="C175" s="241"/>
    </row>
  </sheetData>
  <sheetProtection sheet="1" objects="1" scenarios="1"/>
  <mergeCells count="141">
    <mergeCell ref="B175:C175"/>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A40:B40"/>
    <mergeCell ref="A33:B33"/>
    <mergeCell ref="A34:B34"/>
    <mergeCell ref="A30:B30"/>
    <mergeCell ref="A31:B31"/>
    <mergeCell ref="A32:B32"/>
    <mergeCell ref="A3:C3"/>
    <mergeCell ref="A35:B35"/>
    <mergeCell ref="A36:B36"/>
    <mergeCell ref="A37:B37"/>
    <mergeCell ref="A38:B38"/>
    <mergeCell ref="A27:B27"/>
    <mergeCell ref="A28:B28"/>
    <mergeCell ref="A29:B29"/>
    <mergeCell ref="A19:C23"/>
  </mergeCells>
  <dataValidations count="2">
    <dataValidation type="list" showInputMessage="1" showErrorMessage="1" sqref="C27:C38" xr:uid="{00000000-0002-0000-0200-000000000000}">
      <formula1>RefListStatus</formula1>
    </dataValidation>
    <dataValidation type="list" allowBlank="1" showInputMessage="1" showErrorMessage="1" prompt="Select an option from the drop down menu." sqref="B5" xr:uid="{00000000-0002-0000-0200-000001000000}">
      <formula1>Agency_Type</formula1>
    </dataValidation>
  </dataValidations>
  <pageMargins left="0.7" right="0.7" top="0.75" bottom="0.75" header="0.3" footer="0.3"/>
  <pageSetup scale="97" orientation="portrait" r:id="rId1"/>
  <headerFooter>
    <oddHeader>&amp;LFTA Transit AM Template for Small Providers&amp;R&amp;D &amp;T</oddHead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36" r:id="rId4" name="Button 20">
              <controlPr defaultSize="0" print="0" autoFill="0" autoPict="0" macro="[0]!NextSheet">
                <anchor moveWithCells="1">
                  <from>
                    <xdr:col>1</xdr:col>
                    <xdr:colOff>2076450</xdr:colOff>
                    <xdr:row>39</xdr:row>
                    <xdr:rowOff>142875</xdr:rowOff>
                  </from>
                  <to>
                    <xdr:col>2</xdr:col>
                    <xdr:colOff>723900</xdr:colOff>
                    <xdr:row>41</xdr:row>
                    <xdr:rowOff>19050</xdr:rowOff>
                  </to>
                </anchor>
              </controlPr>
            </control>
          </mc:Choice>
        </mc:AlternateContent>
        <mc:AlternateContent xmlns:mc="http://schemas.openxmlformats.org/markup-compatibility/2006">
          <mc:Choice Requires="x14">
            <control shapeId="9237" r:id="rId5" name="Button 21">
              <controlPr defaultSize="0" print="0" autoFill="0" autoPict="0" macro="[0]!PrevSheet">
                <anchor moveWithCells="1">
                  <from>
                    <xdr:col>0</xdr:col>
                    <xdr:colOff>0</xdr:colOff>
                    <xdr:row>39</xdr:row>
                    <xdr:rowOff>171450</xdr:rowOff>
                  </from>
                  <to>
                    <xdr:col>0</xdr:col>
                    <xdr:colOff>904875</xdr:colOff>
                    <xdr:row>41</xdr:row>
                    <xdr:rowOff>47625</xdr:rowOff>
                  </to>
                </anchor>
              </controlPr>
            </control>
          </mc:Choice>
        </mc:AlternateContent>
        <mc:AlternateContent xmlns:mc="http://schemas.openxmlformats.org/markup-compatibility/2006">
          <mc:Choice Requires="x14">
            <control shapeId="9238" r:id="rId6" name="Button 22">
              <controlPr defaultSize="0" print="0" autoFill="0" autoPict="0" macro="[0]!SaveWorkbook">
                <anchor moveWithCells="1">
                  <from>
                    <xdr:col>0</xdr:col>
                    <xdr:colOff>2667000</xdr:colOff>
                    <xdr:row>39</xdr:row>
                    <xdr:rowOff>161925</xdr:rowOff>
                  </from>
                  <to>
                    <xdr:col>1</xdr:col>
                    <xdr:colOff>295275</xdr:colOff>
                    <xdr:row>41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00"/>
  </sheetPr>
  <dimension ref="A1:H128"/>
  <sheetViews>
    <sheetView showGridLines="0" showWhiteSpace="0" view="pageBreakPreview" topLeftCell="A29" zoomScale="90" zoomScaleNormal="100" zoomScaleSheetLayoutView="90" workbookViewId="0">
      <selection activeCell="H35" sqref="H35"/>
    </sheetView>
  </sheetViews>
  <sheetFormatPr defaultColWidth="8" defaultRowHeight="15" x14ac:dyDescent="0.25"/>
  <cols>
    <col min="1" max="1" width="18.7109375" customWidth="1"/>
    <col min="2" max="2" width="33.5703125" bestFit="1" customWidth="1"/>
    <col min="3" max="7" width="12.5703125" bestFit="1" customWidth="1"/>
  </cols>
  <sheetData>
    <row r="1" spans="1:8" ht="18.75" x14ac:dyDescent="0.25">
      <c r="A1" s="1" t="s">
        <v>114</v>
      </c>
    </row>
    <row r="3" spans="1:8" ht="18.75" x14ac:dyDescent="0.3">
      <c r="A3" s="243" t="s">
        <v>308</v>
      </c>
      <c r="B3" s="243"/>
      <c r="C3" s="243"/>
      <c r="D3" s="243"/>
      <c r="E3" s="243"/>
      <c r="F3" s="243"/>
      <c r="G3" s="243"/>
      <c r="H3" s="243"/>
    </row>
    <row r="6" spans="1:8" x14ac:dyDescent="0.25">
      <c r="A6" s="244" t="s">
        <v>160</v>
      </c>
      <c r="B6" s="244"/>
      <c r="C6" s="244"/>
      <c r="D6" s="244"/>
      <c r="E6" s="244"/>
      <c r="F6" s="244"/>
      <c r="G6" s="244"/>
      <c r="H6" s="244"/>
    </row>
    <row r="7" spans="1:8" ht="15.75" thickBot="1" x14ac:dyDescent="0.3">
      <c r="A7" s="13"/>
      <c r="B7" s="13"/>
      <c r="C7" s="13"/>
      <c r="D7" s="13"/>
      <c r="E7" s="13"/>
    </row>
    <row r="8" spans="1:8" ht="15.75" thickBot="1" x14ac:dyDescent="0.3">
      <c r="A8" s="263" t="s">
        <v>576</v>
      </c>
      <c r="B8" s="264"/>
      <c r="C8" s="264"/>
      <c r="D8" s="264"/>
      <c r="E8" s="264"/>
      <c r="F8" s="264"/>
      <c r="G8" s="265"/>
    </row>
    <row r="11" spans="1:8" ht="17.25" x14ac:dyDescent="0.25">
      <c r="A11" s="245" t="s">
        <v>299</v>
      </c>
      <c r="B11" s="245"/>
      <c r="C11" s="245"/>
      <c r="D11" s="245"/>
      <c r="E11" s="245"/>
      <c r="F11" s="245"/>
      <c r="G11" s="245"/>
      <c r="H11" s="245"/>
    </row>
    <row r="12" spans="1:8" ht="17.25" x14ac:dyDescent="0.25">
      <c r="A12" s="4"/>
      <c r="B12" s="4"/>
      <c r="C12" s="4"/>
      <c r="D12" s="4"/>
      <c r="E12" s="4"/>
    </row>
    <row r="13" spans="1:8" ht="17.25" x14ac:dyDescent="0.25">
      <c r="A13" s="4"/>
      <c r="B13" s="4"/>
      <c r="C13" s="4"/>
      <c r="D13" s="4"/>
      <c r="E13" s="4"/>
    </row>
    <row r="14" spans="1:8" ht="17.25" x14ac:dyDescent="0.25">
      <c r="A14" s="4"/>
      <c r="B14" s="4"/>
      <c r="C14" s="4"/>
      <c r="D14" s="4"/>
      <c r="E14" s="4"/>
    </row>
    <row r="15" spans="1:8" ht="18" thickBot="1" x14ac:dyDescent="0.3">
      <c r="A15" s="4"/>
      <c r="B15" s="4"/>
      <c r="C15" s="4"/>
      <c r="D15" s="4"/>
      <c r="E15" s="4"/>
    </row>
    <row r="16" spans="1:8" ht="48" thickBot="1" x14ac:dyDescent="0.3">
      <c r="A16" s="15" t="s">
        <v>243</v>
      </c>
      <c r="B16" s="16" t="s">
        <v>6</v>
      </c>
      <c r="C16" s="124" t="str">
        <f ca="1">CONCATENATE(YEAR(TODAY())+1," Target")</f>
        <v>2025 Target</v>
      </c>
      <c r="D16" s="124" t="str">
        <f ca="1">CONCATENATE(YEAR(TODAY())+2," Target")</f>
        <v>2026 Target</v>
      </c>
      <c r="E16" s="124" t="str">
        <f ca="1">CONCATENATE(YEAR(TODAY())+3," Target")</f>
        <v>2027 Target</v>
      </c>
      <c r="F16" s="124" t="str">
        <f ca="1">CONCATENATE(YEAR(TODAY())+4," Target")</f>
        <v>2028 Target</v>
      </c>
      <c r="G16" s="124" t="str">
        <f ca="1">CONCATENATE(YEAR(TODAY())+5," Target")</f>
        <v>2029 Target</v>
      </c>
    </row>
    <row r="17" spans="1:7" ht="15.75" thickBot="1" x14ac:dyDescent="0.3">
      <c r="A17" s="250" t="s">
        <v>303</v>
      </c>
      <c r="B17" s="251"/>
      <c r="C17" s="251"/>
      <c r="D17" s="251"/>
      <c r="E17" s="251"/>
      <c r="F17" s="251"/>
      <c r="G17" s="252"/>
    </row>
    <row r="18" spans="1:7" ht="15.75" thickBot="1" x14ac:dyDescent="0.3">
      <c r="A18" s="247" t="s">
        <v>7</v>
      </c>
      <c r="B18" s="125" t="str">
        <f>'Reference Sheet'!G8</f>
        <v>AB - Articulated Bus</v>
      </c>
      <c r="C18" s="129"/>
      <c r="D18" s="129"/>
      <c r="E18" s="129"/>
      <c r="F18" s="129"/>
      <c r="G18" s="129"/>
    </row>
    <row r="19" spans="1:7" ht="15.75" thickBot="1" x14ac:dyDescent="0.3">
      <c r="A19" s="248"/>
      <c r="B19" s="125" t="str">
        <f>'Reference Sheet'!G9</f>
        <v>AO - Automobile</v>
      </c>
      <c r="C19" s="129"/>
      <c r="D19" s="129"/>
      <c r="E19" s="129"/>
      <c r="F19" s="129"/>
      <c r="G19" s="129"/>
    </row>
    <row r="20" spans="1:7" ht="15.75" thickBot="1" x14ac:dyDescent="0.3">
      <c r="A20" s="248"/>
      <c r="B20" s="125" t="str">
        <f>'Reference Sheet'!G10</f>
        <v>BR - Over-the-road Bus</v>
      </c>
      <c r="C20" s="129"/>
      <c r="D20" s="129"/>
      <c r="E20" s="129"/>
      <c r="F20" s="129"/>
      <c r="G20" s="129"/>
    </row>
    <row r="21" spans="1:7" ht="15.75" thickBot="1" x14ac:dyDescent="0.3">
      <c r="A21" s="248"/>
      <c r="B21" s="125" t="str">
        <f>'Reference Sheet'!G11</f>
        <v>BU - Bus</v>
      </c>
      <c r="C21" s="129">
        <v>0.19</v>
      </c>
      <c r="D21" s="129">
        <v>0.33</v>
      </c>
      <c r="E21" s="129">
        <v>0.33</v>
      </c>
      <c r="F21" s="129">
        <v>0.56999999999999995</v>
      </c>
      <c r="G21" s="129">
        <v>0.67</v>
      </c>
    </row>
    <row r="22" spans="1:7" ht="15.75" thickBot="1" x14ac:dyDescent="0.3">
      <c r="A22" s="248"/>
      <c r="B22" s="125" t="str">
        <f>'Reference Sheet'!G12</f>
        <v>CU - Cutaway Bus</v>
      </c>
      <c r="C22" s="129">
        <v>1</v>
      </c>
      <c r="D22" s="129">
        <v>1</v>
      </c>
      <c r="E22" s="129">
        <v>1</v>
      </c>
      <c r="F22" s="129">
        <v>1</v>
      </c>
      <c r="G22" s="129">
        <v>1</v>
      </c>
    </row>
    <row r="23" spans="1:7" ht="15.75" thickBot="1" x14ac:dyDescent="0.3">
      <c r="A23" s="248"/>
      <c r="B23" s="125" t="str">
        <f>'Reference Sheet'!G13</f>
        <v>DB - Double Decked Bus</v>
      </c>
      <c r="C23" s="129"/>
      <c r="D23" s="129"/>
      <c r="E23" s="129"/>
      <c r="F23" s="129"/>
      <c r="G23" s="129"/>
    </row>
    <row r="24" spans="1:7" ht="15.75" thickBot="1" x14ac:dyDescent="0.3">
      <c r="A24" s="248"/>
      <c r="B24" s="125" t="str">
        <f>'Reference Sheet'!G14</f>
        <v>FB - Ferryboat</v>
      </c>
      <c r="C24" s="129"/>
      <c r="D24" s="129"/>
      <c r="E24" s="129"/>
      <c r="F24" s="129" t="s">
        <v>133</v>
      </c>
      <c r="G24" s="129" t="s">
        <v>133</v>
      </c>
    </row>
    <row r="25" spans="1:7" ht="15.75" thickBot="1" x14ac:dyDescent="0.3">
      <c r="A25" s="248"/>
      <c r="B25" s="125" t="str">
        <f>'Reference Sheet'!G15</f>
        <v>MB - Mini-bus</v>
      </c>
      <c r="C25" s="129"/>
      <c r="D25" s="129"/>
      <c r="E25" s="129"/>
      <c r="F25" s="129"/>
      <c r="G25" s="129"/>
    </row>
    <row r="26" spans="1:7" ht="15.75" thickBot="1" x14ac:dyDescent="0.3">
      <c r="A26" s="248"/>
      <c r="B26" s="125" t="str">
        <f>'Reference Sheet'!G16</f>
        <v>MV - Mini-van</v>
      </c>
      <c r="C26" s="129">
        <v>1</v>
      </c>
      <c r="D26" s="129">
        <v>1</v>
      </c>
      <c r="E26" s="129">
        <v>1</v>
      </c>
      <c r="F26" s="129">
        <v>1</v>
      </c>
      <c r="G26" s="129">
        <v>1</v>
      </c>
    </row>
    <row r="27" spans="1:7" ht="15.75" thickBot="1" x14ac:dyDescent="0.3">
      <c r="A27" s="248"/>
      <c r="B27" s="125" t="str">
        <f>'Reference Sheet'!G17</f>
        <v>RT - Rubber-tire Vintage Trolley</v>
      </c>
      <c r="C27" s="129"/>
      <c r="D27" s="129"/>
      <c r="E27" s="129"/>
      <c r="F27" s="129"/>
      <c r="G27" s="129"/>
    </row>
    <row r="28" spans="1:7" ht="15.75" thickBot="1" x14ac:dyDescent="0.3">
      <c r="A28" s="248"/>
      <c r="B28" s="125" t="str">
        <f>'Reference Sheet'!G18</f>
        <v>SB - School Bus</v>
      </c>
      <c r="C28" s="129"/>
      <c r="D28" s="129"/>
      <c r="E28" s="129"/>
      <c r="F28" s="129"/>
      <c r="G28" s="129"/>
    </row>
    <row r="29" spans="1:7" ht="15.75" thickBot="1" x14ac:dyDescent="0.3">
      <c r="A29" s="248"/>
      <c r="B29" s="125" t="str">
        <f>'Reference Sheet'!G19</f>
        <v>SV - Sport Utility Vehicle</v>
      </c>
      <c r="C29" s="129"/>
      <c r="D29" s="129"/>
      <c r="E29" s="129"/>
      <c r="F29" s="129"/>
      <c r="G29" s="129"/>
    </row>
    <row r="30" spans="1:7" ht="15.75" thickBot="1" x14ac:dyDescent="0.3">
      <c r="A30" s="248"/>
      <c r="B30" s="125" t="str">
        <f>'Reference Sheet'!G20</f>
        <v>TB - Trolleybus</v>
      </c>
      <c r="C30" s="129">
        <v>0</v>
      </c>
      <c r="D30" s="129">
        <v>0</v>
      </c>
      <c r="E30" s="129">
        <v>0</v>
      </c>
      <c r="F30" s="129">
        <v>0</v>
      </c>
      <c r="G30" s="129">
        <v>0</v>
      </c>
    </row>
    <row r="31" spans="1:7" ht="15.75" thickBot="1" x14ac:dyDescent="0.3">
      <c r="A31" s="248"/>
      <c r="B31" s="125" t="str">
        <f>'Reference Sheet'!G21</f>
        <v>VN - Van</v>
      </c>
      <c r="C31" s="129">
        <v>0.38</v>
      </c>
      <c r="D31" s="129">
        <v>0.38</v>
      </c>
      <c r="E31" s="129">
        <v>0.38</v>
      </c>
      <c r="F31" s="129">
        <v>0.38</v>
      </c>
      <c r="G31" s="129">
        <v>0.38</v>
      </c>
    </row>
    <row r="32" spans="1:7" ht="15.75" thickBot="1" x14ac:dyDescent="0.3">
      <c r="A32" s="248"/>
      <c r="B32" s="130" t="s">
        <v>555</v>
      </c>
      <c r="C32" s="129">
        <v>0</v>
      </c>
      <c r="D32" s="129">
        <v>0.27</v>
      </c>
      <c r="E32" s="129">
        <v>0.77</v>
      </c>
      <c r="F32" s="129">
        <v>1</v>
      </c>
      <c r="G32" s="129">
        <v>1</v>
      </c>
    </row>
    <row r="33" spans="1:7" ht="15.75" thickBot="1" x14ac:dyDescent="0.3">
      <c r="A33" s="248"/>
      <c r="B33" s="130" t="s">
        <v>272</v>
      </c>
      <c r="C33" s="129"/>
      <c r="D33" s="129"/>
      <c r="E33" s="129"/>
      <c r="F33" s="129"/>
      <c r="G33" s="129"/>
    </row>
    <row r="34" spans="1:7" ht="15.75" thickBot="1" x14ac:dyDescent="0.3">
      <c r="A34" s="249"/>
      <c r="B34" s="130" t="s">
        <v>273</v>
      </c>
      <c r="C34" s="129"/>
      <c r="D34" s="129"/>
      <c r="E34" s="129"/>
      <c r="F34" s="129"/>
      <c r="G34" s="129"/>
    </row>
    <row r="35" spans="1:7" ht="15.75" thickBot="1" x14ac:dyDescent="0.3">
      <c r="A35" s="253" t="s">
        <v>244</v>
      </c>
      <c r="B35" s="254"/>
      <c r="C35" s="254"/>
      <c r="D35" s="254"/>
      <c r="E35" s="254"/>
      <c r="F35" s="254"/>
      <c r="G35" s="255"/>
    </row>
    <row r="36" spans="1:7" ht="15.75" thickBot="1" x14ac:dyDescent="0.3">
      <c r="A36" s="272" t="s">
        <v>9</v>
      </c>
      <c r="B36" s="82" t="str">
        <f>'Reference Sheet'!H8</f>
        <v>Non Revenue/Service Automobile</v>
      </c>
      <c r="C36" s="129"/>
      <c r="D36" s="129"/>
      <c r="E36" s="129"/>
      <c r="F36" s="129"/>
      <c r="G36" s="129"/>
    </row>
    <row r="37" spans="1:7" ht="15.75" thickBot="1" x14ac:dyDescent="0.3">
      <c r="A37" s="273"/>
      <c r="B37" s="82" t="str">
        <f>'Reference Sheet'!H9</f>
        <v>Steel Wheel Vehicles</v>
      </c>
      <c r="C37" s="129"/>
      <c r="D37" s="129"/>
      <c r="E37" s="129"/>
      <c r="F37" s="129"/>
      <c r="G37" s="129"/>
    </row>
    <row r="38" spans="1:7" ht="30.75" thickBot="1" x14ac:dyDescent="0.3">
      <c r="A38" s="273"/>
      <c r="B38" s="82" t="str">
        <f>'Reference Sheet'!H10</f>
        <v>Trucks and other Rubber Tire Vehicles</v>
      </c>
      <c r="C38" s="129">
        <v>0</v>
      </c>
      <c r="D38" s="129">
        <v>0</v>
      </c>
      <c r="E38" s="129">
        <v>0</v>
      </c>
      <c r="F38" s="129">
        <v>0</v>
      </c>
      <c r="G38" s="129">
        <v>0</v>
      </c>
    </row>
    <row r="39" spans="1:7" ht="15.75" thickBot="1" x14ac:dyDescent="0.3">
      <c r="A39" s="273"/>
      <c r="B39" s="130" t="s">
        <v>309</v>
      </c>
      <c r="C39" s="129" t="s">
        <v>133</v>
      </c>
      <c r="D39" s="129" t="s">
        <v>133</v>
      </c>
      <c r="E39" s="129" t="s">
        <v>133</v>
      </c>
      <c r="F39" s="129" t="s">
        <v>133</v>
      </c>
      <c r="G39" s="129" t="s">
        <v>133</v>
      </c>
    </row>
    <row r="40" spans="1:7" ht="15.75" thickBot="1" x14ac:dyDescent="0.3">
      <c r="A40" s="273"/>
      <c r="B40" s="130" t="s">
        <v>272</v>
      </c>
      <c r="C40" s="129"/>
      <c r="D40" s="129"/>
      <c r="E40" s="129"/>
      <c r="F40" s="129"/>
      <c r="G40" s="129"/>
    </row>
    <row r="41" spans="1:7" ht="15.75" thickBot="1" x14ac:dyDescent="0.3">
      <c r="A41" s="274"/>
      <c r="B41" s="130" t="s">
        <v>273</v>
      </c>
      <c r="C41" s="129"/>
      <c r="D41" s="129"/>
      <c r="E41" s="129"/>
      <c r="F41" s="129"/>
      <c r="G41" s="129"/>
    </row>
    <row r="42" spans="1:7" ht="15.75" thickBot="1" x14ac:dyDescent="0.3">
      <c r="A42" s="250" t="s">
        <v>245</v>
      </c>
      <c r="B42" s="251"/>
      <c r="C42" s="251"/>
      <c r="D42" s="251"/>
      <c r="E42" s="251"/>
      <c r="F42" s="251"/>
      <c r="G42" s="252"/>
    </row>
    <row r="43" spans="1:7" ht="15.75" thickBot="1" x14ac:dyDescent="0.3">
      <c r="A43" s="247" t="s">
        <v>296</v>
      </c>
      <c r="B43" s="125" t="str">
        <f>'Reference Sheet'!I8</f>
        <v>Administration</v>
      </c>
      <c r="C43" s="129"/>
      <c r="D43" s="129"/>
      <c r="E43" s="129"/>
      <c r="F43" s="129"/>
      <c r="G43" s="129"/>
    </row>
    <row r="44" spans="1:7" ht="15.75" thickBot="1" x14ac:dyDescent="0.3">
      <c r="A44" s="248"/>
      <c r="B44" s="125" t="str">
        <f>'Reference Sheet'!I9</f>
        <v>Maintenance</v>
      </c>
      <c r="C44" s="129"/>
      <c r="D44" s="129"/>
      <c r="E44" s="129"/>
      <c r="F44" s="129"/>
      <c r="G44" s="129"/>
    </row>
    <row r="45" spans="1:7" ht="15.75" thickBot="1" x14ac:dyDescent="0.3">
      <c r="A45" s="248"/>
      <c r="B45" s="125" t="str">
        <f>'Reference Sheet'!I10</f>
        <v>Parking Structures</v>
      </c>
      <c r="C45" s="129"/>
      <c r="D45" s="129"/>
      <c r="E45" s="129"/>
      <c r="F45" s="129"/>
      <c r="G45" s="129"/>
    </row>
    <row r="46" spans="1:7" ht="15.75" thickBot="1" x14ac:dyDescent="0.3">
      <c r="A46" s="248"/>
      <c r="B46" s="125" t="str">
        <f>'Reference Sheet'!I11</f>
        <v>Passenger Facilities</v>
      </c>
      <c r="C46" s="129"/>
      <c r="D46" s="129"/>
      <c r="E46" s="129"/>
      <c r="F46" s="129"/>
      <c r="G46" s="129"/>
    </row>
    <row r="47" spans="1:7" ht="15.75" thickBot="1" x14ac:dyDescent="0.3">
      <c r="A47" s="248"/>
      <c r="B47" s="130" t="s">
        <v>309</v>
      </c>
      <c r="C47" s="129"/>
      <c r="D47" s="129"/>
      <c r="E47" s="129"/>
      <c r="F47" s="129"/>
      <c r="G47" s="129"/>
    </row>
    <row r="48" spans="1:7" ht="15.75" thickBot="1" x14ac:dyDescent="0.3">
      <c r="A48" s="248"/>
      <c r="B48" s="130" t="s">
        <v>272</v>
      </c>
      <c r="C48" s="129"/>
      <c r="D48" s="129"/>
      <c r="E48" s="129"/>
      <c r="F48" s="129"/>
      <c r="G48" s="129"/>
    </row>
    <row r="49" spans="1:8" ht="15.75" thickBot="1" x14ac:dyDescent="0.3">
      <c r="A49" s="249"/>
      <c r="B49" s="130" t="s">
        <v>273</v>
      </c>
      <c r="C49" s="129"/>
      <c r="D49" s="129"/>
      <c r="E49" s="129"/>
      <c r="F49" s="129"/>
      <c r="G49" s="129"/>
    </row>
    <row r="51" spans="1:8" x14ac:dyDescent="0.25">
      <c r="A51" s="246" t="s">
        <v>27</v>
      </c>
      <c r="B51" s="246"/>
      <c r="C51" s="246"/>
      <c r="D51" s="246"/>
      <c r="E51" s="246"/>
      <c r="F51" s="246"/>
      <c r="G51" s="246"/>
      <c r="H51" s="246"/>
    </row>
    <row r="52" spans="1:8" ht="15.75" thickBot="1" x14ac:dyDescent="0.3">
      <c r="A52" s="14"/>
      <c r="B52" s="14"/>
      <c r="C52" s="14"/>
      <c r="D52" s="14"/>
      <c r="E52" s="14"/>
    </row>
    <row r="53" spans="1:8" ht="55.5" customHeight="1" thickBot="1" x14ac:dyDescent="0.3">
      <c r="A53" s="260" t="s">
        <v>320</v>
      </c>
      <c r="B53" s="261"/>
      <c r="C53" s="261"/>
      <c r="D53" s="261"/>
      <c r="E53" s="261"/>
      <c r="F53" s="261"/>
      <c r="G53" s="262"/>
    </row>
    <row r="56" spans="1:8" x14ac:dyDescent="0.25">
      <c r="A56" s="126" t="s">
        <v>297</v>
      </c>
      <c r="B56" s="126"/>
    </row>
    <row r="58" spans="1:8" x14ac:dyDescent="0.25">
      <c r="A58" s="11"/>
    </row>
    <row r="61" spans="1:8" ht="18.75" x14ac:dyDescent="0.25">
      <c r="A61" s="266" t="s">
        <v>46</v>
      </c>
      <c r="B61" s="266"/>
      <c r="C61" s="266"/>
      <c r="D61" s="266"/>
      <c r="E61" s="266"/>
      <c r="F61" s="266"/>
      <c r="G61" s="266"/>
      <c r="H61" s="266"/>
    </row>
    <row r="62" spans="1:8" x14ac:dyDescent="0.25">
      <c r="A62" s="62"/>
      <c r="B62" s="62"/>
      <c r="C62" s="62"/>
      <c r="D62" s="62"/>
      <c r="E62" s="62"/>
      <c r="F62" s="62"/>
      <c r="G62" s="62"/>
      <c r="H62" s="62"/>
    </row>
    <row r="63" spans="1:8" x14ac:dyDescent="0.25">
      <c r="A63" s="63"/>
      <c r="B63" s="64"/>
      <c r="C63" s="64"/>
      <c r="D63" s="64"/>
      <c r="E63" s="64"/>
      <c r="F63" s="62"/>
      <c r="G63" s="62"/>
      <c r="H63" s="62"/>
    </row>
    <row r="64" spans="1:8" x14ac:dyDescent="0.25">
      <c r="A64" s="63"/>
      <c r="B64" s="64"/>
      <c r="C64" s="64"/>
      <c r="D64" s="64"/>
      <c r="E64" s="64"/>
      <c r="F64" s="62"/>
      <c r="G64" s="62"/>
      <c r="H64" s="62"/>
    </row>
    <row r="65" spans="1:8" x14ac:dyDescent="0.25">
      <c r="A65" s="63"/>
      <c r="B65" s="64"/>
      <c r="C65" s="64"/>
      <c r="D65" s="64"/>
      <c r="E65" s="64"/>
      <c r="F65" s="62"/>
      <c r="G65" s="62"/>
      <c r="H65" s="62"/>
    </row>
    <row r="66" spans="1:8" x14ac:dyDescent="0.25">
      <c r="A66" s="63"/>
      <c r="B66" s="64"/>
      <c r="C66" s="64"/>
      <c r="D66" s="64"/>
      <c r="E66" s="64"/>
      <c r="F66" s="62"/>
      <c r="G66" s="62"/>
      <c r="H66" s="62"/>
    </row>
    <row r="67" spans="1:8" ht="17.25" x14ac:dyDescent="0.3">
      <c r="A67" s="267" t="s">
        <v>167</v>
      </c>
      <c r="B67" s="267"/>
      <c r="C67" s="267"/>
      <c r="D67" s="267"/>
      <c r="E67" s="267"/>
      <c r="F67" s="267"/>
      <c r="G67" s="267"/>
      <c r="H67" s="62"/>
    </row>
    <row r="68" spans="1:8" ht="15.75" thickBot="1" x14ac:dyDescent="0.3">
      <c r="A68" s="64"/>
      <c r="B68" s="64"/>
      <c r="C68" s="64"/>
      <c r="D68" s="64"/>
      <c r="E68" s="64"/>
      <c r="F68" s="62"/>
      <c r="G68" s="62"/>
      <c r="H68" s="62"/>
    </row>
    <row r="69" spans="1:8" ht="15.75" thickBot="1" x14ac:dyDescent="0.3">
      <c r="A69" s="269" t="s">
        <v>575</v>
      </c>
      <c r="B69" s="270"/>
      <c r="C69" s="270"/>
      <c r="D69" s="270"/>
      <c r="E69" s="270"/>
      <c r="F69" s="270"/>
      <c r="G69" s="271"/>
      <c r="H69" s="62"/>
    </row>
    <row r="70" spans="1:8" x14ac:dyDescent="0.25">
      <c r="A70" s="64"/>
      <c r="B70" s="64"/>
      <c r="C70" s="64"/>
      <c r="D70" s="64"/>
      <c r="E70" s="64"/>
      <c r="F70" s="62"/>
      <c r="G70" s="62"/>
      <c r="H70" s="62"/>
    </row>
    <row r="71" spans="1:8" ht="17.25" x14ac:dyDescent="0.25">
      <c r="A71" s="127" t="s">
        <v>297</v>
      </c>
      <c r="B71" s="127"/>
      <c r="C71" s="65"/>
      <c r="D71" s="65"/>
      <c r="E71" s="65"/>
      <c r="F71" s="62"/>
      <c r="G71" s="62"/>
      <c r="H71" s="62"/>
    </row>
    <row r="72" spans="1:8" ht="17.25" x14ac:dyDescent="0.25">
      <c r="A72" s="66"/>
      <c r="B72" s="66"/>
      <c r="C72" s="66"/>
      <c r="D72" s="66"/>
      <c r="E72" s="66"/>
      <c r="F72" s="62"/>
      <c r="G72" s="62"/>
      <c r="H72" s="62"/>
    </row>
    <row r="73" spans="1:8" ht="17.25" x14ac:dyDescent="0.25">
      <c r="A73" s="66"/>
      <c r="B73" s="66"/>
      <c r="C73" s="66"/>
      <c r="D73" s="66"/>
      <c r="E73" s="66"/>
      <c r="F73" s="62"/>
      <c r="G73" s="62"/>
      <c r="H73" s="62"/>
    </row>
    <row r="74" spans="1:8" ht="17.25" x14ac:dyDescent="0.25">
      <c r="A74" s="66"/>
      <c r="B74" s="66"/>
      <c r="C74" s="66"/>
      <c r="D74" s="66"/>
      <c r="E74" s="66"/>
      <c r="F74" s="62"/>
      <c r="G74" s="62"/>
      <c r="H74" s="62"/>
    </row>
    <row r="75" spans="1:8" ht="17.25" x14ac:dyDescent="0.25">
      <c r="A75" s="268" t="s">
        <v>168</v>
      </c>
      <c r="B75" s="268"/>
      <c r="C75" s="268"/>
      <c r="D75" s="268"/>
      <c r="E75" s="268"/>
      <c r="F75" s="268"/>
      <c r="G75" s="268"/>
      <c r="H75" s="62"/>
    </row>
    <row r="76" spans="1:8" ht="15.75" thickBot="1" x14ac:dyDescent="0.3">
      <c r="A76" s="64"/>
      <c r="B76" s="64"/>
      <c r="C76" s="64"/>
      <c r="D76" s="64"/>
      <c r="E76" s="64"/>
      <c r="F76" s="62"/>
      <c r="G76" s="62"/>
      <c r="H76" s="62"/>
    </row>
    <row r="77" spans="1:8" ht="15.75" thickBot="1" x14ac:dyDescent="0.3">
      <c r="A77" s="269"/>
      <c r="B77" s="270"/>
      <c r="C77" s="270"/>
      <c r="D77" s="270"/>
      <c r="E77" s="270"/>
      <c r="F77" s="270"/>
      <c r="G77" s="271"/>
      <c r="H77" s="62"/>
    </row>
    <row r="78" spans="1:8" x14ac:dyDescent="0.25">
      <c r="A78" s="64"/>
      <c r="B78" s="64"/>
      <c r="C78" s="64"/>
      <c r="D78" s="64"/>
      <c r="E78" s="64"/>
      <c r="F78" s="62"/>
      <c r="G78" s="62"/>
      <c r="H78" s="62"/>
    </row>
    <row r="79" spans="1:8" x14ac:dyDescent="0.25">
      <c r="A79" s="127" t="s">
        <v>297</v>
      </c>
      <c r="B79" s="127"/>
      <c r="C79" s="64"/>
      <c r="D79" s="64"/>
      <c r="E79" s="64"/>
      <c r="F79" s="62"/>
      <c r="G79" s="62"/>
      <c r="H79" s="62"/>
    </row>
    <row r="80" spans="1:8" x14ac:dyDescent="0.25">
      <c r="A80" s="64"/>
      <c r="B80" s="64"/>
      <c r="C80" s="64"/>
      <c r="D80" s="64"/>
      <c r="E80" s="64"/>
      <c r="F80" s="62"/>
      <c r="G80" s="62"/>
      <c r="H80" s="62"/>
    </row>
    <row r="81" spans="1:8" x14ac:dyDescent="0.25">
      <c r="A81" s="64"/>
      <c r="B81" s="64"/>
      <c r="C81" s="64"/>
      <c r="D81" s="64"/>
      <c r="E81" s="64"/>
      <c r="F81" s="62"/>
      <c r="G81" s="62"/>
      <c r="H81" s="62"/>
    </row>
    <row r="82" spans="1:8" x14ac:dyDescent="0.25">
      <c r="A82" s="64"/>
      <c r="B82" s="64"/>
      <c r="C82" s="64"/>
      <c r="D82" s="64"/>
      <c r="E82" s="64"/>
      <c r="F82" s="62"/>
      <c r="G82" s="62"/>
      <c r="H82" s="62"/>
    </row>
    <row r="83" spans="1:8" ht="17.25" x14ac:dyDescent="0.25">
      <c r="A83" s="268" t="s">
        <v>169</v>
      </c>
      <c r="B83" s="268"/>
      <c r="C83" s="268"/>
      <c r="D83" s="268"/>
      <c r="E83" s="268"/>
      <c r="F83" s="268"/>
      <c r="G83" s="268"/>
      <c r="H83" s="62"/>
    </row>
    <row r="84" spans="1:8" ht="15.75" thickBot="1" x14ac:dyDescent="0.3">
      <c r="A84" s="64"/>
      <c r="B84" s="64"/>
      <c r="C84" s="64"/>
      <c r="D84" s="64"/>
      <c r="E84" s="64"/>
      <c r="F84" s="62"/>
      <c r="G84" s="62"/>
      <c r="H84" s="62"/>
    </row>
    <row r="85" spans="1:8" ht="16.5" thickBot="1" x14ac:dyDescent="0.3">
      <c r="A85" s="64"/>
      <c r="B85" s="256" t="s">
        <v>28</v>
      </c>
      <c r="C85" s="256"/>
      <c r="D85" s="257" t="s">
        <v>29</v>
      </c>
      <c r="E85" s="258"/>
      <c r="F85" s="259"/>
      <c r="G85" s="62"/>
      <c r="H85" s="62"/>
    </row>
    <row r="86" spans="1:8" ht="15.75" thickBot="1" x14ac:dyDescent="0.3">
      <c r="A86" s="64"/>
      <c r="B86" s="275" t="s">
        <v>30</v>
      </c>
      <c r="C86" s="276"/>
      <c r="D86" s="285" t="s">
        <v>31</v>
      </c>
      <c r="E86" s="286"/>
      <c r="F86" s="287"/>
      <c r="G86" s="62"/>
      <c r="H86" s="62"/>
    </row>
    <row r="87" spans="1:8" ht="15.75" thickBot="1" x14ac:dyDescent="0.3">
      <c r="A87" s="64"/>
      <c r="B87" s="277"/>
      <c r="C87" s="278"/>
      <c r="D87" s="285" t="s">
        <v>32</v>
      </c>
      <c r="E87" s="286"/>
      <c r="F87" s="287"/>
      <c r="G87" s="62"/>
      <c r="H87" s="62"/>
    </row>
    <row r="88" spans="1:8" ht="15.75" thickBot="1" x14ac:dyDescent="0.3">
      <c r="A88" s="64"/>
      <c r="B88" s="279"/>
      <c r="C88" s="280"/>
      <c r="D88" s="288"/>
      <c r="E88" s="289"/>
      <c r="F88" s="290"/>
      <c r="G88" s="62"/>
      <c r="H88" s="62"/>
    </row>
    <row r="89" spans="1:8" ht="15.75" thickBot="1" x14ac:dyDescent="0.3">
      <c r="A89" s="64"/>
      <c r="B89" s="281"/>
      <c r="C89" s="282"/>
      <c r="D89" s="288"/>
      <c r="E89" s="289"/>
      <c r="F89" s="290"/>
      <c r="G89" s="62"/>
      <c r="H89" s="62"/>
    </row>
    <row r="90" spans="1:8" ht="15.75" thickBot="1" x14ac:dyDescent="0.3">
      <c r="A90" s="64"/>
      <c r="B90" s="279"/>
      <c r="C90" s="280"/>
      <c r="D90" s="288"/>
      <c r="E90" s="289"/>
      <c r="F90" s="290"/>
      <c r="G90" s="62"/>
      <c r="H90" s="62"/>
    </row>
    <row r="91" spans="1:8" ht="15.75" thickBot="1" x14ac:dyDescent="0.3">
      <c r="A91" s="64"/>
      <c r="B91" s="281"/>
      <c r="C91" s="282"/>
      <c r="D91" s="288"/>
      <c r="E91" s="289"/>
      <c r="F91" s="290"/>
      <c r="G91" s="62"/>
      <c r="H91" s="62"/>
    </row>
    <row r="92" spans="1:8" ht="15.75" thickBot="1" x14ac:dyDescent="0.3">
      <c r="A92" s="64"/>
      <c r="B92" s="279"/>
      <c r="C92" s="280"/>
      <c r="D92" s="288"/>
      <c r="E92" s="289"/>
      <c r="F92" s="290"/>
      <c r="G92" s="62"/>
      <c r="H92" s="62"/>
    </row>
    <row r="93" spans="1:8" ht="15.75" thickBot="1" x14ac:dyDescent="0.3">
      <c r="A93" s="64"/>
      <c r="B93" s="283"/>
      <c r="C93" s="284"/>
      <c r="D93" s="288"/>
      <c r="E93" s="289"/>
      <c r="F93" s="290"/>
      <c r="G93" s="62"/>
      <c r="H93" s="62"/>
    </row>
    <row r="94" spans="1:8" ht="15.75" thickBot="1" x14ac:dyDescent="0.3">
      <c r="A94" s="64"/>
      <c r="B94" s="279"/>
      <c r="C94" s="280"/>
      <c r="D94" s="288"/>
      <c r="E94" s="289"/>
      <c r="F94" s="290"/>
      <c r="G94" s="62"/>
      <c r="H94" s="62"/>
    </row>
    <row r="95" spans="1:8" ht="15.75" thickBot="1" x14ac:dyDescent="0.3">
      <c r="A95" s="64"/>
      <c r="B95" s="283"/>
      <c r="C95" s="284"/>
      <c r="D95" s="288"/>
      <c r="E95" s="289"/>
      <c r="F95" s="290"/>
      <c r="G95" s="62"/>
      <c r="H95" s="62"/>
    </row>
    <row r="96" spans="1:8" ht="15.75" thickBot="1" x14ac:dyDescent="0.3">
      <c r="A96" s="64"/>
      <c r="B96" s="279"/>
      <c r="C96" s="280"/>
      <c r="D96" s="288"/>
      <c r="E96" s="289"/>
      <c r="F96" s="290"/>
      <c r="G96" s="62"/>
      <c r="H96" s="62"/>
    </row>
    <row r="97" spans="1:8" ht="15.75" thickBot="1" x14ac:dyDescent="0.3">
      <c r="A97" s="64"/>
      <c r="B97" s="283"/>
      <c r="C97" s="284"/>
      <c r="D97" s="288"/>
      <c r="E97" s="289"/>
      <c r="F97" s="290"/>
      <c r="G97" s="62"/>
      <c r="H97" s="62"/>
    </row>
    <row r="98" spans="1:8" x14ac:dyDescent="0.25">
      <c r="A98" s="64"/>
      <c r="B98" s="219"/>
      <c r="C98" s="219"/>
      <c r="D98" s="214"/>
      <c r="E98" s="214"/>
      <c r="F98" s="214"/>
      <c r="G98" s="62"/>
      <c r="H98" s="62"/>
    </row>
    <row r="99" spans="1:8" x14ac:dyDescent="0.25">
      <c r="A99" s="64"/>
      <c r="B99" s="219"/>
      <c r="C99" s="219"/>
      <c r="D99" s="214"/>
      <c r="E99" s="214"/>
      <c r="F99" s="214"/>
      <c r="G99" s="62"/>
      <c r="H99" s="62"/>
    </row>
    <row r="100" spans="1:8" x14ac:dyDescent="0.25">
      <c r="A100" s="64"/>
      <c r="B100" s="64"/>
      <c r="C100" s="64"/>
      <c r="D100" s="64"/>
      <c r="E100" s="64"/>
      <c r="F100" s="128"/>
      <c r="G100" s="62"/>
      <c r="H100" s="62"/>
    </row>
    <row r="101" spans="1:8" x14ac:dyDescent="0.25">
      <c r="A101" s="64"/>
      <c r="B101" s="64"/>
      <c r="C101" s="64"/>
      <c r="D101" s="64"/>
      <c r="E101" s="64"/>
      <c r="F101" s="128"/>
      <c r="G101" s="62"/>
      <c r="H101" s="62"/>
    </row>
    <row r="102" spans="1:8" ht="17.25" x14ac:dyDescent="0.25">
      <c r="A102" s="291" t="s">
        <v>170</v>
      </c>
      <c r="B102" s="291"/>
      <c r="C102" s="291"/>
      <c r="D102" s="291"/>
      <c r="E102" s="64"/>
      <c r="F102" s="128"/>
      <c r="G102" s="62"/>
      <c r="H102" s="62"/>
    </row>
    <row r="103" spans="1:8" ht="15.75" thickBot="1" x14ac:dyDescent="0.3">
      <c r="A103" s="64"/>
      <c r="B103" s="64"/>
      <c r="C103" s="64"/>
      <c r="D103" s="64"/>
      <c r="E103" s="64"/>
      <c r="F103" s="62"/>
      <c r="G103" s="62"/>
      <c r="H103" s="62"/>
    </row>
    <row r="104" spans="1:8" ht="15.75" thickBot="1" x14ac:dyDescent="0.3">
      <c r="A104" s="269"/>
      <c r="B104" s="270"/>
      <c r="C104" s="270"/>
      <c r="D104" s="270"/>
      <c r="E104" s="270"/>
      <c r="F104" s="270"/>
      <c r="G104" s="271"/>
      <c r="H104" s="62"/>
    </row>
    <row r="105" spans="1:8" x14ac:dyDescent="0.25">
      <c r="A105" s="64"/>
      <c r="B105" s="64"/>
      <c r="C105" s="64"/>
      <c r="D105" s="64"/>
      <c r="E105" s="64"/>
      <c r="F105" s="62"/>
      <c r="G105" s="62"/>
      <c r="H105" s="62"/>
    </row>
    <row r="106" spans="1:8" x14ac:dyDescent="0.25">
      <c r="A106" s="127" t="s">
        <v>297</v>
      </c>
      <c r="B106" s="127"/>
      <c r="C106" s="64"/>
      <c r="D106" s="64"/>
      <c r="E106" s="64"/>
      <c r="F106" s="62"/>
      <c r="G106" s="62"/>
      <c r="H106" s="62"/>
    </row>
    <row r="107" spans="1:8" x14ac:dyDescent="0.25">
      <c r="A107" s="67"/>
      <c r="B107" s="67"/>
      <c r="C107" s="64"/>
      <c r="D107" s="64"/>
      <c r="E107" s="64"/>
      <c r="F107" s="62"/>
      <c r="G107" s="62"/>
      <c r="H107" s="62"/>
    </row>
    <row r="108" spans="1:8" x14ac:dyDescent="0.25">
      <c r="A108" s="67"/>
      <c r="B108" s="67"/>
      <c r="C108" s="64"/>
      <c r="D108" s="64"/>
      <c r="E108" s="64"/>
      <c r="F108" s="62"/>
      <c r="G108" s="62"/>
      <c r="H108" s="62"/>
    </row>
    <row r="109" spans="1:8" ht="17.25" x14ac:dyDescent="0.25">
      <c r="A109" s="268" t="s">
        <v>246</v>
      </c>
      <c r="B109" s="268"/>
      <c r="C109" s="268"/>
      <c r="D109" s="268"/>
      <c r="E109" s="268"/>
      <c r="F109" s="62"/>
      <c r="G109" s="62"/>
      <c r="H109" s="62"/>
    </row>
    <row r="110" spans="1:8" ht="15.75" thickBot="1" x14ac:dyDescent="0.3">
      <c r="A110" s="64"/>
      <c r="B110" s="64"/>
      <c r="C110" s="64"/>
      <c r="D110" s="64"/>
      <c r="E110" s="64"/>
      <c r="F110" s="62"/>
      <c r="G110" s="62"/>
      <c r="H110" s="62"/>
    </row>
    <row r="111" spans="1:8" ht="16.5" thickBot="1" x14ac:dyDescent="0.3">
      <c r="A111" s="256" t="s">
        <v>33</v>
      </c>
      <c r="B111" s="256"/>
      <c r="C111" s="256" t="s">
        <v>34</v>
      </c>
      <c r="D111" s="256"/>
      <c r="E111" s="257" t="s">
        <v>35</v>
      </c>
      <c r="F111" s="258"/>
      <c r="G111" s="259"/>
      <c r="H111" s="62"/>
    </row>
    <row r="112" spans="1:8" ht="15.75" thickBot="1" x14ac:dyDescent="0.3">
      <c r="A112" s="292" t="s">
        <v>36</v>
      </c>
      <c r="B112" s="292"/>
      <c r="C112" s="293" t="s">
        <v>145</v>
      </c>
      <c r="D112" s="293"/>
      <c r="E112" s="293" t="s">
        <v>47</v>
      </c>
      <c r="F112" s="293"/>
      <c r="G112" s="293"/>
      <c r="H112" s="62"/>
    </row>
    <row r="113" spans="1:8" ht="15.75" thickBot="1" x14ac:dyDescent="0.3">
      <c r="A113" s="294"/>
      <c r="B113" s="294"/>
      <c r="C113" s="294"/>
      <c r="D113" s="294"/>
      <c r="E113" s="294"/>
      <c r="F113" s="294"/>
      <c r="G113" s="294"/>
      <c r="H113" s="62"/>
    </row>
    <row r="114" spans="1:8" ht="15.75" thickBot="1" x14ac:dyDescent="0.3">
      <c r="A114" s="294"/>
      <c r="B114" s="294"/>
      <c r="C114" s="295"/>
      <c r="D114" s="296"/>
      <c r="E114" s="294"/>
      <c r="F114" s="294"/>
      <c r="G114" s="294"/>
      <c r="H114" s="62"/>
    </row>
    <row r="115" spans="1:8" ht="15.75" thickBot="1" x14ac:dyDescent="0.3">
      <c r="A115" s="294"/>
      <c r="B115" s="294"/>
      <c r="C115" s="294"/>
      <c r="D115" s="294"/>
      <c r="E115" s="294"/>
      <c r="F115" s="294"/>
      <c r="G115" s="294"/>
      <c r="H115" s="62"/>
    </row>
    <row r="116" spans="1:8" ht="15.75" thickBot="1" x14ac:dyDescent="0.3">
      <c r="A116" s="294"/>
      <c r="B116" s="294"/>
      <c r="C116" s="295"/>
      <c r="D116" s="296"/>
      <c r="E116" s="294"/>
      <c r="F116" s="294"/>
      <c r="G116" s="294"/>
      <c r="H116" s="62"/>
    </row>
    <row r="117" spans="1:8" ht="15.75" thickBot="1" x14ac:dyDescent="0.3">
      <c r="A117" s="294"/>
      <c r="B117" s="294"/>
      <c r="C117" s="295"/>
      <c r="D117" s="296"/>
      <c r="E117" s="294"/>
      <c r="F117" s="294"/>
      <c r="G117" s="294"/>
      <c r="H117" s="62"/>
    </row>
    <row r="118" spans="1:8" ht="15.75" thickBot="1" x14ac:dyDescent="0.3">
      <c r="A118" s="294"/>
      <c r="B118" s="294"/>
      <c r="C118" s="295"/>
      <c r="D118" s="296"/>
      <c r="E118" s="294"/>
      <c r="F118" s="294"/>
      <c r="G118" s="294"/>
      <c r="H118" s="62"/>
    </row>
    <row r="119" spans="1:8" ht="15.75" thickBot="1" x14ac:dyDescent="0.3">
      <c r="A119" s="294"/>
      <c r="B119" s="294"/>
      <c r="C119" s="295"/>
      <c r="D119" s="296"/>
      <c r="E119" s="294"/>
      <c r="F119" s="294"/>
      <c r="G119" s="294"/>
      <c r="H119" s="62"/>
    </row>
    <row r="120" spans="1:8" x14ac:dyDescent="0.25">
      <c r="A120" s="215"/>
      <c r="B120" s="215"/>
      <c r="C120" s="215"/>
      <c r="D120" s="215"/>
      <c r="E120" s="215"/>
      <c r="F120" s="215"/>
      <c r="G120" s="215"/>
      <c r="H120" s="62"/>
    </row>
    <row r="121" spans="1:8" x14ac:dyDescent="0.25">
      <c r="A121" s="215"/>
      <c r="B121" s="215"/>
      <c r="C121" s="215"/>
      <c r="D121" s="215"/>
      <c r="E121" s="215"/>
      <c r="F121" s="215"/>
      <c r="G121" s="215"/>
      <c r="H121" s="62"/>
    </row>
    <row r="122" spans="1:8" x14ac:dyDescent="0.25">
      <c r="A122" s="215"/>
      <c r="B122" s="215"/>
      <c r="C122" s="215"/>
      <c r="D122" s="215"/>
      <c r="E122" s="215"/>
      <c r="F122" s="215"/>
      <c r="G122" s="215"/>
      <c r="H122" s="62"/>
    </row>
    <row r="123" spans="1:8" x14ac:dyDescent="0.25">
      <c r="A123" s="62"/>
      <c r="B123" s="62"/>
      <c r="C123" s="62"/>
      <c r="D123" s="62"/>
      <c r="E123" s="62"/>
      <c r="F123" s="62"/>
      <c r="G123" s="62"/>
      <c r="H123" s="62"/>
    </row>
    <row r="126" spans="1:8" x14ac:dyDescent="0.25">
      <c r="A126" s="51"/>
    </row>
    <row r="127" spans="1:8" x14ac:dyDescent="0.25">
      <c r="A127" s="51"/>
    </row>
    <row r="128" spans="1:8" x14ac:dyDescent="0.25">
      <c r="A128" s="51"/>
    </row>
  </sheetData>
  <sheetProtection sheet="1" objects="1" scenarios="1" formatRows="0" insertRows="0"/>
  <mergeCells count="68">
    <mergeCell ref="B94:C95"/>
    <mergeCell ref="D94:F94"/>
    <mergeCell ref="D95:F95"/>
    <mergeCell ref="B96:C97"/>
    <mergeCell ref="D96:F96"/>
    <mergeCell ref="D97:F97"/>
    <mergeCell ref="A119:B119"/>
    <mergeCell ref="C119:D119"/>
    <mergeCell ref="E119:G119"/>
    <mergeCell ref="A117:B117"/>
    <mergeCell ref="C117:D117"/>
    <mergeCell ref="E117:G117"/>
    <mergeCell ref="A118:B118"/>
    <mergeCell ref="C118:D118"/>
    <mergeCell ref="E118:G118"/>
    <mergeCell ref="E113:G113"/>
    <mergeCell ref="E114:G114"/>
    <mergeCell ref="E115:G115"/>
    <mergeCell ref="A116:B116"/>
    <mergeCell ref="C116:D116"/>
    <mergeCell ref="E116:G116"/>
    <mergeCell ref="A113:B113"/>
    <mergeCell ref="A114:B114"/>
    <mergeCell ref="A115:B115"/>
    <mergeCell ref="C115:D115"/>
    <mergeCell ref="C113:D113"/>
    <mergeCell ref="C114:D114"/>
    <mergeCell ref="A102:D102"/>
    <mergeCell ref="A104:G104"/>
    <mergeCell ref="A111:B111"/>
    <mergeCell ref="A112:B112"/>
    <mergeCell ref="A109:E109"/>
    <mergeCell ref="C112:D112"/>
    <mergeCell ref="C111:D111"/>
    <mergeCell ref="E111:G111"/>
    <mergeCell ref="E112:G112"/>
    <mergeCell ref="B86:C87"/>
    <mergeCell ref="B88:C89"/>
    <mergeCell ref="B90:C91"/>
    <mergeCell ref="B92:C93"/>
    <mergeCell ref="D86:F86"/>
    <mergeCell ref="D87:F87"/>
    <mergeCell ref="D88:F88"/>
    <mergeCell ref="D89:F89"/>
    <mergeCell ref="D90:F90"/>
    <mergeCell ref="D91:F91"/>
    <mergeCell ref="D92:F92"/>
    <mergeCell ref="D93:F93"/>
    <mergeCell ref="B85:C85"/>
    <mergeCell ref="D85:F85"/>
    <mergeCell ref="A53:G53"/>
    <mergeCell ref="A8:G8"/>
    <mergeCell ref="A61:H61"/>
    <mergeCell ref="A67:G67"/>
    <mergeCell ref="A83:G83"/>
    <mergeCell ref="A69:G69"/>
    <mergeCell ref="A75:G75"/>
    <mergeCell ref="A77:G77"/>
    <mergeCell ref="A36:A41"/>
    <mergeCell ref="A3:H3"/>
    <mergeCell ref="A6:H6"/>
    <mergeCell ref="A11:H11"/>
    <mergeCell ref="A51:H51"/>
    <mergeCell ref="A43:A49"/>
    <mergeCell ref="A17:G17"/>
    <mergeCell ref="A35:G35"/>
    <mergeCell ref="A42:G42"/>
    <mergeCell ref="A18:A34"/>
  </mergeCells>
  <pageMargins left="0.7" right="0.7" top="0.75" bottom="0.75" header="0.3" footer="0.3"/>
  <pageSetup scale="54" orientation="portrait" r:id="rId1"/>
  <headerFooter>
    <oddHeader>&amp;LFTA Transit Asset Management Guide for Small Providers&amp;R&amp;D &amp;T</oddHeader>
    <oddFooter>&amp;L&amp;A&amp;R&amp;P</oddFooter>
  </headerFooter>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69" r:id="rId4" name="ButtonNextChp1">
              <controlPr defaultSize="0" print="0" autoFill="0" autoPict="0" macro="[0]!NextSheet">
                <anchor moveWithCells="1">
                  <from>
                    <xdr:col>6</xdr:col>
                    <xdr:colOff>371475</xdr:colOff>
                    <xdr:row>126</xdr:row>
                    <xdr:rowOff>19050</xdr:rowOff>
                  </from>
                  <to>
                    <xdr:col>7</xdr:col>
                    <xdr:colOff>361950</xdr:colOff>
                    <xdr:row>127</xdr:row>
                    <xdr:rowOff>95250</xdr:rowOff>
                  </to>
                </anchor>
              </controlPr>
            </control>
          </mc:Choice>
        </mc:AlternateContent>
        <mc:AlternateContent xmlns:mc="http://schemas.openxmlformats.org/markup-compatibility/2006">
          <mc:Choice Requires="x14">
            <control shapeId="2070" r:id="rId5" name="ButtonPrevChp1">
              <controlPr defaultSize="0" print="0" autoFill="0" autoPict="0" macro="[0]!PrevSheet">
                <anchor moveWithCells="1">
                  <from>
                    <xdr:col>0</xdr:col>
                    <xdr:colOff>104775</xdr:colOff>
                    <xdr:row>126</xdr:row>
                    <xdr:rowOff>19050</xdr:rowOff>
                  </from>
                  <to>
                    <xdr:col>0</xdr:col>
                    <xdr:colOff>1000125</xdr:colOff>
                    <xdr:row>127</xdr:row>
                    <xdr:rowOff>95250</xdr:rowOff>
                  </to>
                </anchor>
              </controlPr>
            </control>
          </mc:Choice>
        </mc:AlternateContent>
        <mc:AlternateContent xmlns:mc="http://schemas.openxmlformats.org/markup-compatibility/2006">
          <mc:Choice Requires="x14">
            <control shapeId="2071" r:id="rId6" name="ButtonSaveChp1">
              <controlPr defaultSize="0" print="0" autoFill="0" autoPict="0" macro="[0]!SaveWorkbook">
                <anchor moveWithCells="1">
                  <from>
                    <xdr:col>2</xdr:col>
                    <xdr:colOff>161925</xdr:colOff>
                    <xdr:row>126</xdr:row>
                    <xdr:rowOff>19050</xdr:rowOff>
                  </from>
                  <to>
                    <xdr:col>3</xdr:col>
                    <xdr:colOff>219075</xdr:colOff>
                    <xdr:row>127</xdr:row>
                    <xdr:rowOff>95250</xdr:rowOff>
                  </to>
                </anchor>
              </controlPr>
            </control>
          </mc:Choice>
        </mc:AlternateContent>
        <mc:AlternateContent xmlns:mc="http://schemas.openxmlformats.org/markup-compatibility/2006">
          <mc:Choice Requires="x14">
            <control shapeId="2072" r:id="rId7" name="ButtonHideTargets">
              <controlPr defaultSize="0" print="0" autoFill="0" autoPict="0" macro="[0]!HideTargets">
                <anchor moveWithCells="1">
                  <from>
                    <xdr:col>4</xdr:col>
                    <xdr:colOff>0</xdr:colOff>
                    <xdr:row>54</xdr:row>
                    <xdr:rowOff>133350</xdr:rowOff>
                  </from>
                  <to>
                    <xdr:col>5</xdr:col>
                    <xdr:colOff>0</xdr:colOff>
                    <xdr:row>56</xdr:row>
                    <xdr:rowOff>28575</xdr:rowOff>
                  </to>
                </anchor>
              </controlPr>
            </control>
          </mc:Choice>
        </mc:AlternateContent>
        <mc:AlternateContent xmlns:mc="http://schemas.openxmlformats.org/markup-compatibility/2006">
          <mc:Choice Requires="x14">
            <control shapeId="2074" r:id="rId8" name="ButtonShowTargets">
              <controlPr defaultSize="0" print="0" autoFill="0" autoPict="0" macro="[0]!ShowTargets">
                <anchor moveWithCells="1">
                  <from>
                    <xdr:col>6</xdr:col>
                    <xdr:colOff>9525</xdr:colOff>
                    <xdr:row>54</xdr:row>
                    <xdr:rowOff>142875</xdr:rowOff>
                  </from>
                  <to>
                    <xdr:col>7</xdr:col>
                    <xdr:colOff>19050</xdr:colOff>
                    <xdr:row>56</xdr:row>
                    <xdr:rowOff>38100</xdr:rowOff>
                  </to>
                </anchor>
              </controlPr>
            </control>
          </mc:Choice>
        </mc:AlternateContent>
        <mc:AlternateContent xmlns:mc="http://schemas.openxmlformats.org/markup-compatibility/2006">
          <mc:Choice Requires="x14">
            <control shapeId="2075" r:id="rId9" name="ButtonHideVision">
              <controlPr defaultSize="0" print="0" autoFill="0" autoPict="0" macro="[0]!HideVision">
                <anchor moveWithCells="1">
                  <from>
                    <xdr:col>4</xdr:col>
                    <xdr:colOff>0</xdr:colOff>
                    <xdr:row>70</xdr:row>
                    <xdr:rowOff>85725</xdr:rowOff>
                  </from>
                  <to>
                    <xdr:col>5</xdr:col>
                    <xdr:colOff>0</xdr:colOff>
                    <xdr:row>71</xdr:row>
                    <xdr:rowOff>142875</xdr:rowOff>
                  </to>
                </anchor>
              </controlPr>
            </control>
          </mc:Choice>
        </mc:AlternateContent>
        <mc:AlternateContent xmlns:mc="http://schemas.openxmlformats.org/markup-compatibility/2006">
          <mc:Choice Requires="x14">
            <control shapeId="2076" r:id="rId10" name="ButtonShowVision">
              <controlPr defaultSize="0" print="0" autoFill="0" autoPict="0" macro="[0]!ShowVision">
                <anchor moveWithCells="1">
                  <from>
                    <xdr:col>6</xdr:col>
                    <xdr:colOff>9525</xdr:colOff>
                    <xdr:row>70</xdr:row>
                    <xdr:rowOff>114300</xdr:rowOff>
                  </from>
                  <to>
                    <xdr:col>7</xdr:col>
                    <xdr:colOff>19050</xdr:colOff>
                    <xdr:row>71</xdr:row>
                    <xdr:rowOff>171450</xdr:rowOff>
                  </to>
                </anchor>
              </controlPr>
            </control>
          </mc:Choice>
        </mc:AlternateContent>
        <mc:AlternateContent xmlns:mc="http://schemas.openxmlformats.org/markup-compatibility/2006">
          <mc:Choice Requires="x14">
            <control shapeId="2077" r:id="rId11" name="ButtonHidePolicy">
              <controlPr defaultSize="0" print="0" autoFill="0" autoPict="0" macro="[0]!HidePolicy">
                <anchor moveWithCells="1">
                  <from>
                    <xdr:col>4</xdr:col>
                    <xdr:colOff>0</xdr:colOff>
                    <xdr:row>77</xdr:row>
                    <xdr:rowOff>171450</xdr:rowOff>
                  </from>
                  <to>
                    <xdr:col>5</xdr:col>
                    <xdr:colOff>0</xdr:colOff>
                    <xdr:row>79</xdr:row>
                    <xdr:rowOff>66675</xdr:rowOff>
                  </to>
                </anchor>
              </controlPr>
            </control>
          </mc:Choice>
        </mc:AlternateContent>
        <mc:AlternateContent xmlns:mc="http://schemas.openxmlformats.org/markup-compatibility/2006">
          <mc:Choice Requires="x14">
            <control shapeId="2078" r:id="rId12" name="ButtonShowPolicy">
              <controlPr defaultSize="0" print="0" autoFill="0" autoPict="0" macro="[0]!ShowPolicy">
                <anchor moveWithCells="1">
                  <from>
                    <xdr:col>6</xdr:col>
                    <xdr:colOff>9525</xdr:colOff>
                    <xdr:row>78</xdr:row>
                    <xdr:rowOff>0</xdr:rowOff>
                  </from>
                  <to>
                    <xdr:col>7</xdr:col>
                    <xdr:colOff>19050</xdr:colOff>
                    <xdr:row>79</xdr:row>
                    <xdr:rowOff>85725</xdr:rowOff>
                  </to>
                </anchor>
              </controlPr>
            </control>
          </mc:Choice>
        </mc:AlternateContent>
        <mc:AlternateContent xmlns:mc="http://schemas.openxmlformats.org/markup-compatibility/2006">
          <mc:Choice Requires="x14">
            <control shapeId="2079" r:id="rId13" name="ButtonHideAbout">
              <controlPr defaultSize="0" print="0" autoFill="0" autoPict="0" macro="[0]!HideAboutPlan">
                <anchor moveWithCells="1">
                  <from>
                    <xdr:col>4</xdr:col>
                    <xdr:colOff>0</xdr:colOff>
                    <xdr:row>105</xdr:row>
                    <xdr:rowOff>0</xdr:rowOff>
                  </from>
                  <to>
                    <xdr:col>5</xdr:col>
                    <xdr:colOff>0</xdr:colOff>
                    <xdr:row>106</xdr:row>
                    <xdr:rowOff>85725</xdr:rowOff>
                  </to>
                </anchor>
              </controlPr>
            </control>
          </mc:Choice>
        </mc:AlternateContent>
        <mc:AlternateContent xmlns:mc="http://schemas.openxmlformats.org/markup-compatibility/2006">
          <mc:Choice Requires="x14">
            <control shapeId="2080" r:id="rId14" name="ButtonShowAbout">
              <controlPr defaultSize="0" print="0" autoFill="0" autoPict="0" macro="[0]!ShowAboutPlan">
                <anchor moveWithCells="1">
                  <from>
                    <xdr:col>6</xdr:col>
                    <xdr:colOff>9525</xdr:colOff>
                    <xdr:row>105</xdr:row>
                    <xdr:rowOff>9525</xdr:rowOff>
                  </from>
                  <to>
                    <xdr:col>7</xdr:col>
                    <xdr:colOff>19050</xdr:colOff>
                    <xdr:row>106</xdr:row>
                    <xdr:rowOff>95250</xdr:rowOff>
                  </to>
                </anchor>
              </controlPr>
            </control>
          </mc:Choice>
        </mc:AlternateContent>
        <mc:AlternateContent xmlns:mc="http://schemas.openxmlformats.org/markup-compatibility/2006">
          <mc:Choice Requires="x14">
            <control shapeId="2081" r:id="rId15" name="Button 33">
              <controlPr defaultSize="0" print="0" autoFill="0" autoPict="0" macro="[0]!AddRoles">
                <anchor moveWithCells="1">
                  <from>
                    <xdr:col>4</xdr:col>
                    <xdr:colOff>0</xdr:colOff>
                    <xdr:row>108</xdr:row>
                    <xdr:rowOff>219075</xdr:rowOff>
                  </from>
                  <to>
                    <xdr:col>5</xdr:col>
                    <xdr:colOff>0</xdr:colOff>
                    <xdr:row>110</xdr:row>
                    <xdr:rowOff>66675</xdr:rowOff>
                  </to>
                </anchor>
              </controlPr>
            </control>
          </mc:Choice>
        </mc:AlternateContent>
        <mc:AlternateContent xmlns:mc="http://schemas.openxmlformats.org/markup-compatibility/2006">
          <mc:Choice Requires="x14">
            <control shapeId="2082" r:id="rId16" name="ButtonAddTamGoal">
              <controlPr defaultSize="0" print="0" autoFill="0" autoPict="0" macro="[0]!AddTAMGoals">
                <anchor moveWithCells="1">
                  <from>
                    <xdr:col>6</xdr:col>
                    <xdr:colOff>9525</xdr:colOff>
                    <xdr:row>82</xdr:row>
                    <xdr:rowOff>219075</xdr:rowOff>
                  </from>
                  <to>
                    <xdr:col>7</xdr:col>
                    <xdr:colOff>19050</xdr:colOff>
                    <xdr:row>84</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sheetPr>
  <dimension ref="A1:AL1090"/>
  <sheetViews>
    <sheetView showGridLines="0" showRuler="0" view="pageLayout" zoomScale="80" zoomScaleNormal="100" zoomScaleSheetLayoutView="90" zoomScalePageLayoutView="80" workbookViewId="0"/>
  </sheetViews>
  <sheetFormatPr defaultColWidth="9.140625" defaultRowHeight="15" x14ac:dyDescent="0.25"/>
  <cols>
    <col min="1" max="1" width="14" customWidth="1"/>
    <col min="2" max="2" width="34.7109375" bestFit="1" customWidth="1"/>
    <col min="3" max="3" width="13.28515625" bestFit="1" customWidth="1"/>
    <col min="4" max="4" width="8.28515625" bestFit="1" customWidth="1"/>
    <col min="5" max="5" width="12" bestFit="1" customWidth="1"/>
    <col min="6" max="6" width="14.85546875" bestFit="1" customWidth="1"/>
    <col min="7" max="7" width="11" bestFit="1" customWidth="1"/>
    <col min="8" max="8" width="14" customWidth="1"/>
    <col min="9" max="9" width="22" style="32" customWidth="1"/>
    <col min="10" max="10" width="20.85546875" style="32" bestFit="1" customWidth="1"/>
    <col min="11" max="11" width="22.42578125" style="32" customWidth="1"/>
    <col min="12" max="13" width="12.7109375" style="32" customWidth="1"/>
    <col min="14" max="14" width="9.85546875" style="32" customWidth="1"/>
    <col min="15" max="15" width="21" style="32" customWidth="1"/>
    <col min="16" max="16" width="11" style="32" customWidth="1"/>
    <col min="17" max="17" width="12.7109375" style="32" customWidth="1"/>
    <col min="18" max="18" width="9" style="32" hidden="1" customWidth="1"/>
    <col min="19" max="19" width="11" style="32" bestFit="1" customWidth="1"/>
    <col min="20" max="20" width="14.85546875" style="32" bestFit="1" customWidth="1"/>
  </cols>
  <sheetData>
    <row r="1" spans="1:38" ht="18.75" x14ac:dyDescent="0.3">
      <c r="A1" s="1" t="s">
        <v>179</v>
      </c>
      <c r="F1" s="27"/>
      <c r="G1" s="27"/>
      <c r="I1" s="297" t="s">
        <v>64</v>
      </c>
      <c r="J1" s="297"/>
      <c r="K1" s="297"/>
      <c r="L1" s="29"/>
      <c r="M1" s="29"/>
      <c r="N1" s="29"/>
      <c r="O1" s="29"/>
      <c r="P1" s="29"/>
      <c r="Q1" s="29"/>
      <c r="R1" s="29"/>
      <c r="S1" s="29"/>
      <c r="T1" s="29"/>
    </row>
    <row r="2" spans="1:38" ht="18.75" x14ac:dyDescent="0.3">
      <c r="A2" s="1"/>
      <c r="F2" s="27"/>
      <c r="G2" s="27"/>
      <c r="I2" s="297"/>
      <c r="J2" s="297"/>
      <c r="K2" s="297"/>
      <c r="L2" s="29"/>
      <c r="M2" s="29"/>
      <c r="N2" s="29"/>
      <c r="O2" s="29"/>
      <c r="P2" s="29"/>
      <c r="Q2" s="29"/>
      <c r="R2" s="29"/>
      <c r="S2" s="29"/>
      <c r="T2" s="29"/>
    </row>
    <row r="3" spans="1:38" ht="18.75" x14ac:dyDescent="0.25">
      <c r="A3" s="266" t="s">
        <v>308</v>
      </c>
      <c r="B3" s="266"/>
      <c r="C3" s="266"/>
      <c r="D3" s="266"/>
      <c r="E3" s="266"/>
      <c r="F3" s="266"/>
      <c r="G3" s="266"/>
      <c r="H3" s="266"/>
      <c r="I3" s="297"/>
      <c r="J3" s="297"/>
      <c r="K3" s="297"/>
      <c r="L3" s="29"/>
      <c r="M3" s="29"/>
      <c r="N3" s="29"/>
      <c r="O3" s="29"/>
      <c r="P3" s="29"/>
      <c r="Q3" s="29"/>
      <c r="R3" s="29"/>
      <c r="S3" s="29"/>
      <c r="T3" s="29"/>
    </row>
    <row r="4" spans="1:38" ht="15.75" thickBot="1" x14ac:dyDescent="0.3">
      <c r="I4" s="31"/>
      <c r="J4" s="31"/>
      <c r="K4" s="31"/>
    </row>
    <row r="5" spans="1:38" ht="30.75" customHeight="1" thickBot="1" x14ac:dyDescent="0.3">
      <c r="A5" s="245" t="s">
        <v>298</v>
      </c>
      <c r="B5" s="245"/>
      <c r="C5" s="245"/>
      <c r="D5" s="245"/>
      <c r="E5" s="245"/>
      <c r="F5" s="245"/>
      <c r="G5" s="245"/>
      <c r="H5" s="298"/>
      <c r="I5" s="25" t="s">
        <v>116</v>
      </c>
      <c r="J5" s="25" t="s">
        <v>6</v>
      </c>
      <c r="K5" s="25" t="s">
        <v>48</v>
      </c>
      <c r="L5" s="25" t="s">
        <v>49</v>
      </c>
      <c r="M5" s="25" t="s">
        <v>50</v>
      </c>
      <c r="N5" s="25" t="s">
        <v>62</v>
      </c>
      <c r="O5" s="25" t="s">
        <v>51</v>
      </c>
      <c r="P5" s="25" t="s">
        <v>52</v>
      </c>
      <c r="Q5" s="25" t="s">
        <v>208</v>
      </c>
      <c r="R5" s="25" t="s">
        <v>61</v>
      </c>
      <c r="S5" s="25" t="s">
        <v>209</v>
      </c>
      <c r="T5" s="25" t="s">
        <v>53</v>
      </c>
    </row>
    <row r="6" spans="1:38" ht="37.5" customHeight="1" thickBot="1" x14ac:dyDescent="0.3">
      <c r="A6" s="245"/>
      <c r="B6" s="245"/>
      <c r="C6" s="245"/>
      <c r="D6" s="245"/>
      <c r="E6" s="245"/>
      <c r="F6" s="245"/>
      <c r="G6" s="245"/>
      <c r="H6" s="298"/>
      <c r="I6" s="45" t="s">
        <v>63</v>
      </c>
      <c r="J6" s="45" t="s">
        <v>191</v>
      </c>
      <c r="K6" s="45" t="s">
        <v>58</v>
      </c>
      <c r="L6" s="45" t="s">
        <v>57</v>
      </c>
      <c r="M6" s="45" t="s">
        <v>57</v>
      </c>
      <c r="N6" s="45">
        <v>1</v>
      </c>
      <c r="O6" s="45" t="s">
        <v>59</v>
      </c>
      <c r="P6" s="45" t="s">
        <v>60</v>
      </c>
      <c r="Q6" s="45">
        <v>2000</v>
      </c>
      <c r="R6" s="89">
        <f ca="1">IF(ISBLANK(Q6),"",YEAR(TODAY())-Q6)</f>
        <v>24</v>
      </c>
      <c r="S6" s="46"/>
      <c r="T6" s="47">
        <v>50000</v>
      </c>
      <c r="V6" s="29"/>
      <c r="W6" s="29"/>
      <c r="X6" s="29"/>
      <c r="Y6" s="29"/>
      <c r="Z6" s="29"/>
      <c r="AA6" s="29"/>
      <c r="AB6" s="29"/>
      <c r="AC6" s="29"/>
      <c r="AE6" s="29"/>
      <c r="AF6" s="29"/>
      <c r="AG6" s="29"/>
      <c r="AH6" s="29"/>
      <c r="AI6" s="29"/>
      <c r="AJ6" s="29"/>
      <c r="AK6" s="29"/>
      <c r="AL6" s="29"/>
    </row>
    <row r="7" spans="1:38" ht="15.75" thickBot="1" x14ac:dyDescent="0.3">
      <c r="A7" s="245"/>
      <c r="B7" s="245"/>
      <c r="C7" s="245"/>
      <c r="D7" s="245"/>
      <c r="E7" s="245"/>
      <c r="F7" s="245"/>
      <c r="G7" s="245"/>
      <c r="H7" s="298"/>
      <c r="I7" s="40" t="s">
        <v>8</v>
      </c>
      <c r="J7" s="207" t="s">
        <v>270</v>
      </c>
      <c r="K7" s="207" t="s">
        <v>321</v>
      </c>
      <c r="L7" s="40" t="s">
        <v>322</v>
      </c>
      <c r="M7" s="40" t="s">
        <v>323</v>
      </c>
      <c r="N7" s="40">
        <v>1</v>
      </c>
      <c r="O7" s="207" t="s">
        <v>324</v>
      </c>
      <c r="P7" s="40" t="s">
        <v>325</v>
      </c>
      <c r="Q7" s="40">
        <v>2014</v>
      </c>
      <c r="R7" s="45"/>
      <c r="S7" s="90">
        <v>59103</v>
      </c>
      <c r="T7" s="208">
        <v>75000</v>
      </c>
    </row>
    <row r="8" spans="1:38" ht="26.25" customHeight="1" thickBot="1" x14ac:dyDescent="0.3">
      <c r="A8" s="245"/>
      <c r="B8" s="245"/>
      <c r="C8" s="245"/>
      <c r="D8" s="245"/>
      <c r="E8" s="245"/>
      <c r="F8" s="245"/>
      <c r="G8" s="245"/>
      <c r="H8" s="298"/>
      <c r="I8" s="40" t="s">
        <v>8</v>
      </c>
      <c r="J8" s="207" t="s">
        <v>270</v>
      </c>
      <c r="K8" s="207" t="s">
        <v>326</v>
      </c>
      <c r="L8" s="40" t="s">
        <v>322</v>
      </c>
      <c r="M8" s="40" t="s">
        <v>323</v>
      </c>
      <c r="N8" s="40">
        <v>1</v>
      </c>
      <c r="O8" s="207" t="s">
        <v>327</v>
      </c>
      <c r="P8" s="40" t="s">
        <v>325</v>
      </c>
      <c r="Q8" s="40">
        <v>2014</v>
      </c>
      <c r="R8" s="45"/>
      <c r="S8" s="90">
        <v>97754</v>
      </c>
      <c r="T8" s="208">
        <v>75000</v>
      </c>
    </row>
    <row r="9" spans="1:38" ht="15.75" customHeight="1" thickBot="1" x14ac:dyDescent="0.3">
      <c r="A9" s="245"/>
      <c r="B9" s="245"/>
      <c r="C9" s="245"/>
      <c r="D9" s="245"/>
      <c r="E9" s="245"/>
      <c r="F9" s="245"/>
      <c r="G9" s="245"/>
      <c r="H9" s="298"/>
      <c r="I9" s="40" t="s">
        <v>192</v>
      </c>
      <c r="J9" s="207" t="s">
        <v>257</v>
      </c>
      <c r="K9" s="207" t="s">
        <v>564</v>
      </c>
      <c r="L9" s="207" t="s">
        <v>550</v>
      </c>
      <c r="M9" s="40" t="s">
        <v>551</v>
      </c>
      <c r="N9" s="40">
        <v>1</v>
      </c>
      <c r="O9" s="207" t="s">
        <v>552</v>
      </c>
      <c r="P9" s="40" t="s">
        <v>325</v>
      </c>
      <c r="Q9" s="40">
        <v>2018</v>
      </c>
      <c r="R9" s="45"/>
      <c r="S9" s="90">
        <v>312</v>
      </c>
      <c r="T9" s="209">
        <v>785000</v>
      </c>
    </row>
    <row r="10" spans="1:38" ht="15.75" thickBot="1" x14ac:dyDescent="0.3">
      <c r="A10" s="245"/>
      <c r="B10" s="245"/>
      <c r="C10" s="245"/>
      <c r="D10" s="245"/>
      <c r="E10" s="245"/>
      <c r="F10" s="245"/>
      <c r="G10" s="245"/>
      <c r="H10" s="298"/>
      <c r="I10" s="40" t="s">
        <v>192</v>
      </c>
      <c r="J10" s="40" t="s">
        <v>257</v>
      </c>
      <c r="K10" s="207" t="s">
        <v>565</v>
      </c>
      <c r="L10" s="207" t="s">
        <v>550</v>
      </c>
      <c r="M10" s="40" t="s">
        <v>551</v>
      </c>
      <c r="N10" s="40">
        <v>1</v>
      </c>
      <c r="O10" s="207" t="s">
        <v>553</v>
      </c>
      <c r="P10" s="40" t="s">
        <v>325</v>
      </c>
      <c r="Q10" s="40">
        <v>2018</v>
      </c>
      <c r="R10" s="45"/>
      <c r="S10" s="90">
        <v>222</v>
      </c>
      <c r="T10" s="209">
        <v>785000</v>
      </c>
    </row>
    <row r="11" spans="1:38" ht="15.75" customHeight="1" thickBot="1" x14ac:dyDescent="0.3">
      <c r="A11" s="245"/>
      <c r="B11" s="245"/>
      <c r="C11" s="245"/>
      <c r="D11" s="245"/>
      <c r="E11" s="245"/>
      <c r="F11" s="245"/>
      <c r="G11" s="245"/>
      <c r="H11" s="298"/>
      <c r="I11" s="40" t="s">
        <v>192</v>
      </c>
      <c r="J11" s="40" t="s">
        <v>257</v>
      </c>
      <c r="K11" s="207" t="s">
        <v>566</v>
      </c>
      <c r="L11" s="207" t="s">
        <v>550</v>
      </c>
      <c r="M11" s="40" t="s">
        <v>551</v>
      </c>
      <c r="N11" s="40">
        <v>1</v>
      </c>
      <c r="O11" s="207" t="s">
        <v>554</v>
      </c>
      <c r="P11" s="40" t="s">
        <v>325</v>
      </c>
      <c r="Q11" s="40">
        <v>2018</v>
      </c>
      <c r="R11" s="45"/>
      <c r="S11" s="90">
        <v>234</v>
      </c>
      <c r="T11" s="209">
        <v>785000</v>
      </c>
    </row>
    <row r="12" spans="1:38" ht="15.75" customHeight="1" thickBot="1" x14ac:dyDescent="0.3">
      <c r="A12" s="245"/>
      <c r="B12" s="245"/>
      <c r="C12" s="245"/>
      <c r="D12" s="245"/>
      <c r="E12" s="245"/>
      <c r="F12" s="245"/>
      <c r="G12" s="245"/>
      <c r="H12" s="298"/>
      <c r="I12" s="40" t="s">
        <v>192</v>
      </c>
      <c r="J12" s="40" t="s">
        <v>257</v>
      </c>
      <c r="K12" s="40" t="s">
        <v>329</v>
      </c>
      <c r="L12" s="207" t="s">
        <v>330</v>
      </c>
      <c r="M12" s="40" t="s">
        <v>328</v>
      </c>
      <c r="N12" s="40">
        <v>1</v>
      </c>
      <c r="O12" s="207" t="s">
        <v>331</v>
      </c>
      <c r="P12" s="40" t="s">
        <v>325</v>
      </c>
      <c r="Q12" s="40">
        <v>2007</v>
      </c>
      <c r="R12" s="45"/>
      <c r="S12" s="90">
        <v>198253</v>
      </c>
      <c r="T12" s="209">
        <v>500000</v>
      </c>
    </row>
    <row r="13" spans="1:38" ht="15.75" thickBot="1" x14ac:dyDescent="0.3">
      <c r="A13" s="245"/>
      <c r="B13" s="245"/>
      <c r="C13" s="245"/>
      <c r="D13" s="245"/>
      <c r="E13" s="245"/>
      <c r="F13" s="245"/>
      <c r="G13" s="245"/>
      <c r="H13" s="298"/>
      <c r="I13" s="40" t="s">
        <v>192</v>
      </c>
      <c r="J13" s="40" t="s">
        <v>257</v>
      </c>
      <c r="K13" s="40" t="s">
        <v>332</v>
      </c>
      <c r="L13" s="207" t="s">
        <v>330</v>
      </c>
      <c r="M13" s="40" t="s">
        <v>328</v>
      </c>
      <c r="N13" s="40">
        <v>1</v>
      </c>
      <c r="O13" s="207" t="s">
        <v>333</v>
      </c>
      <c r="P13" s="40" t="s">
        <v>325</v>
      </c>
      <c r="Q13" s="40">
        <v>2007</v>
      </c>
      <c r="R13" s="45"/>
      <c r="S13" s="90">
        <v>206032</v>
      </c>
      <c r="T13" s="209">
        <v>500000</v>
      </c>
    </row>
    <row r="14" spans="1:38" ht="18" customHeight="1" thickBot="1" x14ac:dyDescent="0.3">
      <c r="A14" s="245"/>
      <c r="B14" s="245"/>
      <c r="C14" s="245"/>
      <c r="D14" s="245"/>
      <c r="E14" s="245"/>
      <c r="F14" s="245"/>
      <c r="G14" s="245"/>
      <c r="H14" s="298"/>
      <c r="I14" s="40" t="s">
        <v>192</v>
      </c>
      <c r="J14" s="40" t="s">
        <v>257</v>
      </c>
      <c r="K14" s="40" t="s">
        <v>334</v>
      </c>
      <c r="L14" s="207" t="s">
        <v>330</v>
      </c>
      <c r="M14" s="40" t="s">
        <v>328</v>
      </c>
      <c r="N14" s="40">
        <v>1</v>
      </c>
      <c r="O14" s="207" t="s">
        <v>335</v>
      </c>
      <c r="P14" s="40" t="s">
        <v>325</v>
      </c>
      <c r="Q14" s="40">
        <v>2007</v>
      </c>
      <c r="R14" s="45"/>
      <c r="S14" s="90">
        <v>174348</v>
      </c>
      <c r="T14" s="209">
        <v>500000</v>
      </c>
    </row>
    <row r="15" spans="1:38" ht="15.75" thickBot="1" x14ac:dyDescent="0.3">
      <c r="A15" s="245"/>
      <c r="B15" s="245"/>
      <c r="C15" s="245"/>
      <c r="D15" s="245"/>
      <c r="E15" s="245"/>
      <c r="F15" s="245"/>
      <c r="G15" s="245"/>
      <c r="H15" s="298"/>
      <c r="I15" s="40" t="s">
        <v>192</v>
      </c>
      <c r="J15" s="40" t="s">
        <v>257</v>
      </c>
      <c r="K15" s="40" t="s">
        <v>336</v>
      </c>
      <c r="L15" s="207" t="s">
        <v>330</v>
      </c>
      <c r="M15" s="40" t="s">
        <v>328</v>
      </c>
      <c r="N15" s="40">
        <v>1</v>
      </c>
      <c r="O15" s="207" t="s">
        <v>337</v>
      </c>
      <c r="P15" s="40" t="s">
        <v>325</v>
      </c>
      <c r="Q15" s="40">
        <v>2007</v>
      </c>
      <c r="R15" s="45"/>
      <c r="S15" s="90">
        <v>218636</v>
      </c>
      <c r="T15" s="209">
        <v>500000</v>
      </c>
    </row>
    <row r="16" spans="1:38" ht="15" customHeight="1" thickBot="1" x14ac:dyDescent="0.3">
      <c r="A16" s="29"/>
      <c r="G16" s="29"/>
      <c r="H16" s="29"/>
      <c r="I16" s="40" t="s">
        <v>192</v>
      </c>
      <c r="J16" s="40" t="s">
        <v>258</v>
      </c>
      <c r="K16" s="40" t="s">
        <v>338</v>
      </c>
      <c r="L16" s="207" t="s">
        <v>339</v>
      </c>
      <c r="M16" s="40" t="s">
        <v>340</v>
      </c>
      <c r="N16" s="40">
        <v>1</v>
      </c>
      <c r="O16" s="207" t="s">
        <v>341</v>
      </c>
      <c r="P16" s="40" t="s">
        <v>325</v>
      </c>
      <c r="Q16" s="40">
        <v>2008</v>
      </c>
      <c r="R16" s="45"/>
      <c r="S16" s="90">
        <v>52053</v>
      </c>
      <c r="T16" s="209">
        <v>175000</v>
      </c>
    </row>
    <row r="17" spans="1:20" ht="15" customHeight="1" thickBot="1" x14ac:dyDescent="0.3">
      <c r="A17" s="29"/>
      <c r="B17" s="68" t="s">
        <v>143</v>
      </c>
      <c r="C17" s="68" t="s">
        <v>65</v>
      </c>
      <c r="D17" s="68" t="s">
        <v>68</v>
      </c>
      <c r="E17" s="68" t="s">
        <v>210</v>
      </c>
      <c r="F17" s="68" t="s">
        <v>66</v>
      </c>
      <c r="G17" s="29"/>
      <c r="H17" s="29"/>
      <c r="I17" s="40" t="s">
        <v>192</v>
      </c>
      <c r="J17" s="40" t="s">
        <v>258</v>
      </c>
      <c r="K17" s="40" t="s">
        <v>342</v>
      </c>
      <c r="L17" s="207" t="s">
        <v>339</v>
      </c>
      <c r="M17" s="40" t="s">
        <v>340</v>
      </c>
      <c r="N17" s="40">
        <v>1</v>
      </c>
      <c r="O17" s="207" t="s">
        <v>343</v>
      </c>
      <c r="P17" s="40" t="s">
        <v>325</v>
      </c>
      <c r="Q17" s="40">
        <v>2008</v>
      </c>
      <c r="R17" s="45"/>
      <c r="S17" s="90">
        <v>74640</v>
      </c>
      <c r="T17" s="209">
        <v>175000</v>
      </c>
    </row>
    <row r="18" spans="1:20" ht="15" customHeight="1" thickBot="1" x14ac:dyDescent="0.3">
      <c r="B18" s="84" t="s">
        <v>192</v>
      </c>
      <c r="C18" s="86">
        <f>SUMIF(I:I,B18,N:N)</f>
        <v>124</v>
      </c>
      <c r="D18" s="87">
        <f ca="1">IF(C18&gt;0,YEAR(TODAY())-AVERAGEIF(I:I,B18,Q:Q),"-")</f>
        <v>10.137096774193651</v>
      </c>
      <c r="E18" s="91">
        <f>IF(C18&gt;0,AVERAGEIF(I:I,B18,S:S),"-")</f>
        <v>53982.193548387098</v>
      </c>
      <c r="F18" s="83">
        <f>IF(C18&gt;0,AVERAGEIF(I:I,B18,T:T),"-")</f>
        <v>205806.45161290321</v>
      </c>
      <c r="G18" s="29"/>
      <c r="H18" s="29"/>
      <c r="I18" s="40" t="s">
        <v>192</v>
      </c>
      <c r="J18" s="40" t="s">
        <v>258</v>
      </c>
      <c r="K18" s="40" t="s">
        <v>344</v>
      </c>
      <c r="L18" s="207" t="s">
        <v>339</v>
      </c>
      <c r="M18" s="40" t="s">
        <v>340</v>
      </c>
      <c r="N18" s="40">
        <v>1</v>
      </c>
      <c r="O18" s="207" t="s">
        <v>345</v>
      </c>
      <c r="P18" s="40" t="s">
        <v>325</v>
      </c>
      <c r="Q18" s="40">
        <v>2008</v>
      </c>
      <c r="R18" s="45"/>
      <c r="S18" s="90">
        <v>82017</v>
      </c>
      <c r="T18" s="209">
        <v>175000</v>
      </c>
    </row>
    <row r="19" spans="1:20" ht="18" thickBot="1" x14ac:dyDescent="0.3">
      <c r="B19" s="82" t="str">
        <f>'Chp 1 - Introduction'!B18</f>
        <v>AB - Articulated Bus</v>
      </c>
      <c r="C19" s="52">
        <f t="shared" ref="C19:C35" si="0">SUMIFS(N:N,I:I,$B$18,J:J,B19)</f>
        <v>0</v>
      </c>
      <c r="D19" s="88" t="str">
        <f t="shared" ref="D19:D35" ca="1" si="1">IF(C19&gt;0,YEAR(TODAY())-AVERAGEIFS(Q:Q,I:I,$B$18,J:J,B19),"-")</f>
        <v>-</v>
      </c>
      <c r="E19" s="92" t="str">
        <f t="shared" ref="E19:E35" si="2">IF(C19&gt;0,AVERAGEIFS(S:S,I:I,$B$18,J:J,B19),"-")</f>
        <v>-</v>
      </c>
      <c r="F19" s="85" t="str">
        <f t="shared" ref="F19:F35" si="3">IF(C19&gt;0,AVERAGEIFS(T:T,I:I,$B$18,J:J,B19),"-")</f>
        <v>-</v>
      </c>
      <c r="G19" s="29"/>
      <c r="H19" s="29"/>
      <c r="I19" s="40" t="s">
        <v>192</v>
      </c>
      <c r="J19" s="40" t="s">
        <v>258</v>
      </c>
      <c r="K19" s="40" t="s">
        <v>346</v>
      </c>
      <c r="L19" s="207" t="s">
        <v>339</v>
      </c>
      <c r="M19" s="207" t="s">
        <v>340</v>
      </c>
      <c r="N19" s="40">
        <v>1</v>
      </c>
      <c r="O19" s="207" t="s">
        <v>347</v>
      </c>
      <c r="P19" s="40" t="s">
        <v>325</v>
      </c>
      <c r="Q19" s="40">
        <v>2008</v>
      </c>
      <c r="R19" s="45"/>
      <c r="S19" s="90">
        <v>108550</v>
      </c>
      <c r="T19" s="209">
        <v>175000</v>
      </c>
    </row>
    <row r="20" spans="1:20" ht="15.75" thickBot="1" x14ac:dyDescent="0.3">
      <c r="B20" s="82" t="str">
        <f>'Chp 1 - Introduction'!B19</f>
        <v>AO - Automobile</v>
      </c>
      <c r="C20" s="52">
        <f t="shared" si="0"/>
        <v>0</v>
      </c>
      <c r="D20" s="88" t="str">
        <f t="shared" ca="1" si="1"/>
        <v>-</v>
      </c>
      <c r="E20" s="92" t="str">
        <f t="shared" si="2"/>
        <v>-</v>
      </c>
      <c r="F20" s="85" t="str">
        <f t="shared" si="3"/>
        <v>-</v>
      </c>
      <c r="I20" s="40" t="s">
        <v>192</v>
      </c>
      <c r="J20" s="40" t="s">
        <v>258</v>
      </c>
      <c r="K20" s="40" t="s">
        <v>348</v>
      </c>
      <c r="L20" s="207" t="s">
        <v>339</v>
      </c>
      <c r="M20" s="207" t="s">
        <v>340</v>
      </c>
      <c r="N20" s="40">
        <v>1</v>
      </c>
      <c r="O20" s="207" t="s">
        <v>349</v>
      </c>
      <c r="P20" s="40" t="s">
        <v>325</v>
      </c>
      <c r="Q20" s="40">
        <v>2008</v>
      </c>
      <c r="R20" s="45"/>
      <c r="S20" s="90">
        <v>88927</v>
      </c>
      <c r="T20" s="209">
        <v>175000</v>
      </c>
    </row>
    <row r="21" spans="1:20" ht="15.75" thickBot="1" x14ac:dyDescent="0.3">
      <c r="B21" s="82" t="str">
        <f>'Chp 1 - Introduction'!B20</f>
        <v>BR - Over-the-road Bus</v>
      </c>
      <c r="C21" s="52">
        <f t="shared" si="0"/>
        <v>0</v>
      </c>
      <c r="D21" s="88" t="str">
        <f t="shared" ca="1" si="1"/>
        <v>-</v>
      </c>
      <c r="E21" s="92" t="str">
        <f t="shared" si="2"/>
        <v>-</v>
      </c>
      <c r="F21" s="85" t="str">
        <f t="shared" si="3"/>
        <v>-</v>
      </c>
      <c r="I21" s="40" t="s">
        <v>192</v>
      </c>
      <c r="J21" s="40" t="s">
        <v>258</v>
      </c>
      <c r="K21" s="40" t="s">
        <v>350</v>
      </c>
      <c r="L21" s="207" t="s">
        <v>339</v>
      </c>
      <c r="M21" s="207" t="s">
        <v>340</v>
      </c>
      <c r="N21" s="40">
        <v>1</v>
      </c>
      <c r="O21" s="207" t="s">
        <v>351</v>
      </c>
      <c r="P21" s="40" t="s">
        <v>325</v>
      </c>
      <c r="Q21" s="40">
        <v>2008</v>
      </c>
      <c r="R21" s="45"/>
      <c r="S21" s="90">
        <v>142369</v>
      </c>
      <c r="T21" s="209">
        <v>175000</v>
      </c>
    </row>
    <row r="22" spans="1:20" ht="15.75" thickBot="1" x14ac:dyDescent="0.3">
      <c r="B22" s="82" t="str">
        <f>'Chp 1 - Introduction'!B21</f>
        <v>BU - Bus</v>
      </c>
      <c r="C22" s="52">
        <f t="shared" si="0"/>
        <v>21</v>
      </c>
      <c r="D22" s="88">
        <f t="shared" ca="1" si="1"/>
        <v>8.4761904761903679</v>
      </c>
      <c r="E22" s="92">
        <f t="shared" si="2"/>
        <v>64850.428571428572</v>
      </c>
      <c r="F22" s="85">
        <f t="shared" si="3"/>
        <v>567857.14285714284</v>
      </c>
      <c r="I22" s="40" t="s">
        <v>192</v>
      </c>
      <c r="J22" s="40" t="s">
        <v>258</v>
      </c>
      <c r="K22" s="40" t="s">
        <v>352</v>
      </c>
      <c r="L22" s="207" t="s">
        <v>339</v>
      </c>
      <c r="M22" s="207" t="s">
        <v>340</v>
      </c>
      <c r="N22" s="40">
        <v>1</v>
      </c>
      <c r="O22" s="207" t="s">
        <v>353</v>
      </c>
      <c r="P22" s="40" t="s">
        <v>325</v>
      </c>
      <c r="Q22" s="40">
        <v>2008</v>
      </c>
      <c r="R22" s="45"/>
      <c r="S22" s="90">
        <v>46148</v>
      </c>
      <c r="T22" s="209">
        <v>175000</v>
      </c>
    </row>
    <row r="23" spans="1:20" ht="15.75" thickBot="1" x14ac:dyDescent="0.3">
      <c r="B23" s="82" t="str">
        <f>'Chp 1 - Introduction'!B22</f>
        <v>CU - Cutaway Bus</v>
      </c>
      <c r="C23" s="52">
        <f t="shared" si="0"/>
        <v>67</v>
      </c>
      <c r="D23" s="88">
        <f t="shared" ca="1" si="1"/>
        <v>12.671641791044749</v>
      </c>
      <c r="E23" s="92">
        <f t="shared" si="2"/>
        <v>68759.343283582086</v>
      </c>
      <c r="F23" s="85">
        <f t="shared" si="3"/>
        <v>160820.89552238805</v>
      </c>
      <c r="I23" s="40" t="s">
        <v>192</v>
      </c>
      <c r="J23" s="40" t="s">
        <v>258</v>
      </c>
      <c r="K23" s="40" t="s">
        <v>354</v>
      </c>
      <c r="L23" s="207" t="s">
        <v>339</v>
      </c>
      <c r="M23" s="207" t="s">
        <v>340</v>
      </c>
      <c r="N23" s="40">
        <v>1</v>
      </c>
      <c r="O23" s="207" t="s">
        <v>355</v>
      </c>
      <c r="P23" s="40" t="s">
        <v>325</v>
      </c>
      <c r="Q23" s="40">
        <v>2008</v>
      </c>
      <c r="R23" s="45"/>
      <c r="S23" s="90">
        <v>90960</v>
      </c>
      <c r="T23" s="209">
        <v>175000</v>
      </c>
    </row>
    <row r="24" spans="1:20" ht="15.75" thickBot="1" x14ac:dyDescent="0.3">
      <c r="B24" s="82" t="str">
        <f>'Chp 1 - Introduction'!B23</f>
        <v>DB - Double Decked Bus</v>
      </c>
      <c r="C24" s="52">
        <f t="shared" si="0"/>
        <v>0</v>
      </c>
      <c r="D24" s="88" t="str">
        <f t="shared" ca="1" si="1"/>
        <v>-</v>
      </c>
      <c r="E24" s="92" t="str">
        <f t="shared" si="2"/>
        <v>-</v>
      </c>
      <c r="F24" s="85" t="str">
        <f t="shared" si="3"/>
        <v>-</v>
      </c>
      <c r="I24" s="40" t="s">
        <v>192</v>
      </c>
      <c r="J24" s="40" t="s">
        <v>258</v>
      </c>
      <c r="K24" s="40" t="s">
        <v>356</v>
      </c>
      <c r="L24" s="207" t="s">
        <v>339</v>
      </c>
      <c r="M24" s="207" t="s">
        <v>340</v>
      </c>
      <c r="N24" s="40">
        <v>1</v>
      </c>
      <c r="O24" s="207" t="s">
        <v>357</v>
      </c>
      <c r="P24" s="40" t="s">
        <v>325</v>
      </c>
      <c r="Q24" s="40">
        <v>2008</v>
      </c>
      <c r="R24" s="45"/>
      <c r="S24" s="90">
        <v>79367</v>
      </c>
      <c r="T24" s="209">
        <v>175000</v>
      </c>
    </row>
    <row r="25" spans="1:20" ht="15.75" thickBot="1" x14ac:dyDescent="0.3">
      <c r="B25" s="82" t="str">
        <f>'Chp 1 - Introduction'!B24</f>
        <v>FB - Ferryboat</v>
      </c>
      <c r="C25" s="52">
        <f t="shared" si="0"/>
        <v>0</v>
      </c>
      <c r="D25" s="88" t="str">
        <f t="shared" ca="1" si="1"/>
        <v>-</v>
      </c>
      <c r="E25" s="92" t="str">
        <f t="shared" si="2"/>
        <v>-</v>
      </c>
      <c r="F25" s="85" t="str">
        <f t="shared" si="3"/>
        <v>-</v>
      </c>
      <c r="I25" s="40" t="s">
        <v>192</v>
      </c>
      <c r="J25" s="40" t="s">
        <v>258</v>
      </c>
      <c r="K25" s="40" t="s">
        <v>358</v>
      </c>
      <c r="L25" s="207" t="s">
        <v>339</v>
      </c>
      <c r="M25" s="207" t="s">
        <v>340</v>
      </c>
      <c r="N25" s="40">
        <v>1</v>
      </c>
      <c r="O25" s="207" t="s">
        <v>359</v>
      </c>
      <c r="P25" s="40" t="s">
        <v>325</v>
      </c>
      <c r="Q25" s="40">
        <v>2008</v>
      </c>
      <c r="R25" s="45"/>
      <c r="S25" s="90">
        <v>77643</v>
      </c>
      <c r="T25" s="209">
        <v>175000</v>
      </c>
    </row>
    <row r="26" spans="1:20" ht="15.75" thickBot="1" x14ac:dyDescent="0.3">
      <c r="B26" s="82" t="str">
        <f>'Chp 1 - Introduction'!B25</f>
        <v>MB - Mini-bus</v>
      </c>
      <c r="C26" s="52">
        <f t="shared" si="0"/>
        <v>0</v>
      </c>
      <c r="D26" s="88" t="str">
        <f t="shared" ca="1" si="1"/>
        <v>-</v>
      </c>
      <c r="E26" s="92" t="str">
        <f t="shared" si="2"/>
        <v>-</v>
      </c>
      <c r="F26" s="85" t="str">
        <f t="shared" si="3"/>
        <v>-</v>
      </c>
      <c r="I26" s="40" t="s">
        <v>192</v>
      </c>
      <c r="J26" s="40" t="s">
        <v>258</v>
      </c>
      <c r="K26" s="40" t="s">
        <v>360</v>
      </c>
      <c r="L26" s="207" t="s">
        <v>339</v>
      </c>
      <c r="M26" s="207" t="s">
        <v>340</v>
      </c>
      <c r="N26" s="40">
        <v>1</v>
      </c>
      <c r="O26" s="207" t="s">
        <v>361</v>
      </c>
      <c r="P26" s="40" t="s">
        <v>325</v>
      </c>
      <c r="Q26" s="40">
        <v>2008</v>
      </c>
      <c r="R26" s="45"/>
      <c r="S26" s="90">
        <v>56420</v>
      </c>
      <c r="T26" s="209">
        <v>175000</v>
      </c>
    </row>
    <row r="27" spans="1:20" ht="15.75" thickBot="1" x14ac:dyDescent="0.3">
      <c r="B27" s="82" t="str">
        <f>'Chp 1 - Introduction'!B26</f>
        <v>MV - Mini-van</v>
      </c>
      <c r="C27" s="52">
        <f t="shared" si="0"/>
        <v>4</v>
      </c>
      <c r="D27" s="88">
        <f t="shared" ca="1" si="1"/>
        <v>15</v>
      </c>
      <c r="E27" s="92">
        <f t="shared" si="2"/>
        <v>116394</v>
      </c>
      <c r="F27" s="85">
        <f t="shared" si="3"/>
        <v>60000</v>
      </c>
      <c r="I27" s="40" t="s">
        <v>192</v>
      </c>
      <c r="J27" s="40" t="s">
        <v>258</v>
      </c>
      <c r="K27" s="40" t="s">
        <v>362</v>
      </c>
      <c r="L27" s="207" t="s">
        <v>339</v>
      </c>
      <c r="M27" s="207" t="s">
        <v>340</v>
      </c>
      <c r="N27" s="40">
        <v>1</v>
      </c>
      <c r="O27" s="207" t="s">
        <v>363</v>
      </c>
      <c r="P27" s="40" t="s">
        <v>325</v>
      </c>
      <c r="Q27" s="40">
        <v>2008</v>
      </c>
      <c r="R27" s="45"/>
      <c r="S27" s="90">
        <v>65023</v>
      </c>
      <c r="T27" s="209">
        <v>175000</v>
      </c>
    </row>
    <row r="28" spans="1:20" ht="15.75" thickBot="1" x14ac:dyDescent="0.3">
      <c r="B28" s="82" t="str">
        <f>'Chp 1 - Introduction'!B27</f>
        <v>RT - Rubber-tire Vintage Trolley</v>
      </c>
      <c r="C28" s="52">
        <f t="shared" si="0"/>
        <v>0</v>
      </c>
      <c r="D28" s="88" t="str">
        <f t="shared" ca="1" si="1"/>
        <v>-</v>
      </c>
      <c r="E28" s="92" t="str">
        <f t="shared" si="2"/>
        <v>-</v>
      </c>
      <c r="F28" s="85" t="str">
        <f t="shared" si="3"/>
        <v>-</v>
      </c>
      <c r="I28" s="40" t="s">
        <v>192</v>
      </c>
      <c r="J28" s="40" t="s">
        <v>258</v>
      </c>
      <c r="K28" s="40" t="s">
        <v>364</v>
      </c>
      <c r="L28" s="207" t="s">
        <v>365</v>
      </c>
      <c r="M28" s="207" t="s">
        <v>340</v>
      </c>
      <c r="N28" s="40">
        <v>1</v>
      </c>
      <c r="O28" s="207" t="s">
        <v>366</v>
      </c>
      <c r="P28" s="40" t="s">
        <v>325</v>
      </c>
      <c r="Q28" s="40">
        <v>2009</v>
      </c>
      <c r="R28" s="45"/>
      <c r="S28" s="90">
        <v>97701</v>
      </c>
      <c r="T28" s="209">
        <v>175000</v>
      </c>
    </row>
    <row r="29" spans="1:20" ht="15.75" thickBot="1" x14ac:dyDescent="0.3">
      <c r="B29" s="82" t="str">
        <f>'Chp 1 - Introduction'!B28</f>
        <v>SB - School Bus</v>
      </c>
      <c r="C29" s="52">
        <f t="shared" si="0"/>
        <v>0</v>
      </c>
      <c r="D29" s="88" t="str">
        <f t="shared" ca="1" si="1"/>
        <v>-</v>
      </c>
      <c r="E29" s="92" t="str">
        <f t="shared" si="2"/>
        <v>-</v>
      </c>
      <c r="F29" s="85" t="str">
        <f t="shared" si="3"/>
        <v>-</v>
      </c>
      <c r="I29" s="40" t="s">
        <v>192</v>
      </c>
      <c r="J29" s="40" t="s">
        <v>258</v>
      </c>
      <c r="K29" s="40" t="s">
        <v>367</v>
      </c>
      <c r="L29" s="207" t="s">
        <v>365</v>
      </c>
      <c r="M29" s="207" t="s">
        <v>340</v>
      </c>
      <c r="N29" s="40">
        <v>1</v>
      </c>
      <c r="O29" s="207" t="s">
        <v>368</v>
      </c>
      <c r="P29" s="40" t="s">
        <v>325</v>
      </c>
      <c r="Q29" s="40">
        <v>2009</v>
      </c>
      <c r="R29" s="45"/>
      <c r="S29" s="90">
        <v>106462</v>
      </c>
      <c r="T29" s="209">
        <v>175000</v>
      </c>
    </row>
    <row r="30" spans="1:20" ht="15.75" thickBot="1" x14ac:dyDescent="0.3">
      <c r="B30" s="82" t="str">
        <f>'Chp 1 - Introduction'!B29</f>
        <v>SV - Sport Utility Vehicle</v>
      </c>
      <c r="C30" s="52">
        <f t="shared" si="0"/>
        <v>0</v>
      </c>
      <c r="D30" s="88" t="str">
        <f t="shared" ca="1" si="1"/>
        <v>-</v>
      </c>
      <c r="E30" s="92" t="str">
        <f t="shared" si="2"/>
        <v>-</v>
      </c>
      <c r="F30" s="85" t="str">
        <f t="shared" si="3"/>
        <v>-</v>
      </c>
      <c r="I30" s="40" t="s">
        <v>192</v>
      </c>
      <c r="J30" s="40" t="s">
        <v>258</v>
      </c>
      <c r="K30" s="40" t="s">
        <v>369</v>
      </c>
      <c r="L30" s="207" t="s">
        <v>365</v>
      </c>
      <c r="M30" s="207" t="s">
        <v>340</v>
      </c>
      <c r="N30" s="40">
        <v>1</v>
      </c>
      <c r="O30" s="207" t="s">
        <v>370</v>
      </c>
      <c r="P30" s="40" t="s">
        <v>325</v>
      </c>
      <c r="Q30" s="40">
        <v>2009</v>
      </c>
      <c r="R30" s="45"/>
      <c r="S30" s="90">
        <v>90746</v>
      </c>
      <c r="T30" s="209">
        <v>175000</v>
      </c>
    </row>
    <row r="31" spans="1:20" ht="15.75" thickBot="1" x14ac:dyDescent="0.3">
      <c r="B31" s="82" t="str">
        <f>'Chp 1 - Introduction'!B30</f>
        <v>TB - Trolleybus</v>
      </c>
      <c r="C31" s="52">
        <f t="shared" si="0"/>
        <v>1</v>
      </c>
      <c r="D31" s="88">
        <f t="shared" ca="1" si="1"/>
        <v>5</v>
      </c>
      <c r="E31" s="92">
        <f t="shared" si="2"/>
        <v>4948</v>
      </c>
      <c r="F31" s="85">
        <f t="shared" si="3"/>
        <v>250000</v>
      </c>
      <c r="I31" s="40" t="s">
        <v>192</v>
      </c>
      <c r="J31" s="40" t="s">
        <v>258</v>
      </c>
      <c r="K31" s="40" t="s">
        <v>371</v>
      </c>
      <c r="L31" s="207" t="s">
        <v>365</v>
      </c>
      <c r="M31" s="207" t="s">
        <v>340</v>
      </c>
      <c r="N31" s="40">
        <v>1</v>
      </c>
      <c r="O31" s="207" t="s">
        <v>372</v>
      </c>
      <c r="P31" s="40" t="s">
        <v>325</v>
      </c>
      <c r="Q31" s="40">
        <v>2009</v>
      </c>
      <c r="R31" s="45"/>
      <c r="S31" s="90">
        <v>81127</v>
      </c>
      <c r="T31" s="209">
        <v>175000</v>
      </c>
    </row>
    <row r="32" spans="1:20" ht="15.75" thickBot="1" x14ac:dyDescent="0.3">
      <c r="B32" s="82" t="str">
        <f>'Chp 1 - Introduction'!B31</f>
        <v>VN - Van</v>
      </c>
      <c r="C32" s="52">
        <f t="shared" si="0"/>
        <v>13</v>
      </c>
      <c r="D32" s="88">
        <f t="shared" ca="1" si="1"/>
        <v>5.6923076923076223</v>
      </c>
      <c r="E32" s="92">
        <f t="shared" si="2"/>
        <v>18743.153846153848</v>
      </c>
      <c r="F32" s="85">
        <f t="shared" si="3"/>
        <v>123846.15384615384</v>
      </c>
      <c r="I32" s="40" t="s">
        <v>192</v>
      </c>
      <c r="J32" s="40" t="s">
        <v>258</v>
      </c>
      <c r="K32" s="40" t="s">
        <v>373</v>
      </c>
      <c r="L32" s="207" t="s">
        <v>365</v>
      </c>
      <c r="M32" s="207" t="s">
        <v>340</v>
      </c>
      <c r="N32" s="40">
        <v>1</v>
      </c>
      <c r="O32" s="207" t="s">
        <v>374</v>
      </c>
      <c r="P32" s="40" t="s">
        <v>325</v>
      </c>
      <c r="Q32" s="40">
        <v>2009</v>
      </c>
      <c r="R32" s="45"/>
      <c r="S32" s="90">
        <v>110258</v>
      </c>
      <c r="T32" s="209">
        <v>175000</v>
      </c>
    </row>
    <row r="33" spans="2:20" ht="15.75" thickBot="1" x14ac:dyDescent="0.3">
      <c r="B33" s="82" t="str">
        <f>'Chp 1 - Introduction'!B32</f>
        <v>Custom 1-Sedan</v>
      </c>
      <c r="C33" s="52">
        <f t="shared" si="0"/>
        <v>18</v>
      </c>
      <c r="D33" s="88">
        <f t="shared" ca="1" si="1"/>
        <v>5.0555555555556566</v>
      </c>
      <c r="E33" s="92">
        <f t="shared" si="2"/>
        <v>604</v>
      </c>
      <c r="F33" s="85">
        <f t="shared" si="3"/>
        <v>40000</v>
      </c>
      <c r="I33" s="40" t="s">
        <v>192</v>
      </c>
      <c r="J33" s="40" t="s">
        <v>258</v>
      </c>
      <c r="K33" s="40" t="s">
        <v>375</v>
      </c>
      <c r="L33" s="207" t="s">
        <v>365</v>
      </c>
      <c r="M33" s="207" t="s">
        <v>340</v>
      </c>
      <c r="N33" s="40">
        <v>1</v>
      </c>
      <c r="O33" s="207" t="s">
        <v>376</v>
      </c>
      <c r="P33" s="40" t="s">
        <v>325</v>
      </c>
      <c r="Q33" s="40">
        <v>2009</v>
      </c>
      <c r="R33" s="45"/>
      <c r="S33" s="90">
        <v>113498</v>
      </c>
      <c r="T33" s="209">
        <v>175000</v>
      </c>
    </row>
    <row r="34" spans="2:20" ht="15.75" thickBot="1" x14ac:dyDescent="0.3">
      <c r="B34" s="82" t="str">
        <f>'Chp 1 - Introduction'!B33</f>
        <v>Custom 2</v>
      </c>
      <c r="C34" s="52">
        <f t="shared" si="0"/>
        <v>0</v>
      </c>
      <c r="D34" s="88" t="str">
        <f t="shared" ca="1" si="1"/>
        <v>-</v>
      </c>
      <c r="E34" s="92" t="str">
        <f t="shared" si="2"/>
        <v>-</v>
      </c>
      <c r="F34" s="85" t="str">
        <f t="shared" si="3"/>
        <v>-</v>
      </c>
      <c r="I34" s="40" t="s">
        <v>192</v>
      </c>
      <c r="J34" s="40" t="s">
        <v>258</v>
      </c>
      <c r="K34" s="40" t="s">
        <v>377</v>
      </c>
      <c r="L34" s="207" t="s">
        <v>365</v>
      </c>
      <c r="M34" s="207" t="s">
        <v>340</v>
      </c>
      <c r="N34" s="40">
        <v>1</v>
      </c>
      <c r="O34" s="207" t="s">
        <v>378</v>
      </c>
      <c r="P34" s="40" t="s">
        <v>325</v>
      </c>
      <c r="Q34" s="40">
        <v>2009</v>
      </c>
      <c r="R34" s="45"/>
      <c r="S34" s="90">
        <v>88955</v>
      </c>
      <c r="T34" s="209">
        <v>175000</v>
      </c>
    </row>
    <row r="35" spans="2:20" ht="15.75" thickBot="1" x14ac:dyDescent="0.3">
      <c r="B35" s="82" t="str">
        <f>'Chp 1 - Introduction'!B34</f>
        <v>Custom 3</v>
      </c>
      <c r="C35" s="52">
        <f t="shared" si="0"/>
        <v>0</v>
      </c>
      <c r="D35" s="88" t="str">
        <f t="shared" ca="1" si="1"/>
        <v>-</v>
      </c>
      <c r="E35" s="92" t="str">
        <f t="shared" si="2"/>
        <v>-</v>
      </c>
      <c r="F35" s="85" t="str">
        <f t="shared" si="3"/>
        <v>-</v>
      </c>
      <c r="I35" s="40" t="s">
        <v>192</v>
      </c>
      <c r="J35" s="40" t="s">
        <v>258</v>
      </c>
      <c r="K35" s="40" t="s">
        <v>379</v>
      </c>
      <c r="L35" s="207" t="s">
        <v>365</v>
      </c>
      <c r="M35" s="207" t="s">
        <v>340</v>
      </c>
      <c r="N35" s="40">
        <v>1</v>
      </c>
      <c r="O35" s="207" t="s">
        <v>380</v>
      </c>
      <c r="P35" s="40" t="s">
        <v>325</v>
      </c>
      <c r="Q35" s="40">
        <v>2009</v>
      </c>
      <c r="R35" s="45"/>
      <c r="S35" s="90">
        <v>115736</v>
      </c>
      <c r="T35" s="209">
        <v>175000</v>
      </c>
    </row>
    <row r="36" spans="2:20" ht="15.75" thickBot="1" x14ac:dyDescent="0.3">
      <c r="B36" s="84" t="s">
        <v>8</v>
      </c>
      <c r="C36" s="86">
        <f>SUMIF(I:I,B36,N:N)</f>
        <v>3</v>
      </c>
      <c r="D36" s="87">
        <f ca="1">IF(C36&gt;0,YEAR(TODAY())-AVERAGEIF(I:I,B36,Q:Q),"-")</f>
        <v>8.6666666666667425</v>
      </c>
      <c r="E36" s="91">
        <f>IF(C36&gt;0,AVERAGEIF(I:I,B36,S:S),"-")</f>
        <v>52285.666666666664</v>
      </c>
      <c r="F36" s="83">
        <f>IF(C36&gt;0,AVERAGEIF(I:I,B36,T:T),"-")</f>
        <v>51833.333333333336</v>
      </c>
      <c r="I36" s="40" t="s">
        <v>192</v>
      </c>
      <c r="J36" s="40" t="s">
        <v>258</v>
      </c>
      <c r="K36" s="40" t="s">
        <v>381</v>
      </c>
      <c r="L36" s="207" t="s">
        <v>365</v>
      </c>
      <c r="M36" s="207" t="s">
        <v>340</v>
      </c>
      <c r="N36" s="40">
        <v>1</v>
      </c>
      <c r="O36" s="207" t="s">
        <v>382</v>
      </c>
      <c r="P36" s="40" t="s">
        <v>325</v>
      </c>
      <c r="Q36" s="40">
        <v>2009</v>
      </c>
      <c r="R36" s="45"/>
      <c r="S36" s="90">
        <v>77043</v>
      </c>
      <c r="T36" s="209">
        <v>175000</v>
      </c>
    </row>
    <row r="37" spans="2:20" ht="15.75" thickBot="1" x14ac:dyDescent="0.3">
      <c r="B37" s="82" t="str">
        <f>'Chp 1 - Introduction'!B36</f>
        <v>Non Revenue/Service Automobile</v>
      </c>
      <c r="C37" s="52">
        <f t="shared" ref="C37:C42" si="4">SUMIFS(N:N,I:I,$B$36,J:J,B37)</f>
        <v>0</v>
      </c>
      <c r="D37" s="88" t="str">
        <f t="shared" ref="D37:D42" ca="1" si="5">IF(C37&gt;0,YEAR(TODAY())-AVERAGEIFS(Q:Q,I:I,$B$36,J:J,B37),"-")</f>
        <v>-</v>
      </c>
      <c r="E37" s="92" t="str">
        <f t="shared" ref="E37:E42" si="6">IFERROR(IF(C37&gt;0,AVERAGEIFS(S:S,I:I,$B$36,J:J,B37),"-"),"N/A")</f>
        <v>-</v>
      </c>
      <c r="F37" s="85" t="str">
        <f t="shared" ref="F37:F42" si="7">IF(C37&gt;0,AVERAGEIFS(T:T,I:I,$B$36,J:J,B37),"-")</f>
        <v>-</v>
      </c>
      <c r="I37" s="40" t="s">
        <v>192</v>
      </c>
      <c r="J37" s="40" t="s">
        <v>258</v>
      </c>
      <c r="K37" s="40" t="s">
        <v>383</v>
      </c>
      <c r="L37" s="207" t="s">
        <v>365</v>
      </c>
      <c r="M37" s="207" t="s">
        <v>340</v>
      </c>
      <c r="N37" s="40">
        <v>1</v>
      </c>
      <c r="O37" s="207" t="s">
        <v>384</v>
      </c>
      <c r="P37" s="40" t="s">
        <v>325</v>
      </c>
      <c r="Q37" s="40">
        <v>2009</v>
      </c>
      <c r="R37" s="45"/>
      <c r="S37" s="90">
        <v>58742</v>
      </c>
      <c r="T37" s="209">
        <v>175000</v>
      </c>
    </row>
    <row r="38" spans="2:20" ht="15.75" thickBot="1" x14ac:dyDescent="0.3">
      <c r="B38" s="82" t="str">
        <f>'Chp 1 - Introduction'!B37</f>
        <v>Steel Wheel Vehicles</v>
      </c>
      <c r="C38" s="52">
        <f t="shared" si="4"/>
        <v>0</v>
      </c>
      <c r="D38" s="88" t="str">
        <f t="shared" ca="1" si="5"/>
        <v>-</v>
      </c>
      <c r="E38" s="92" t="str">
        <f t="shared" si="6"/>
        <v>-</v>
      </c>
      <c r="F38" s="85" t="str">
        <f t="shared" si="7"/>
        <v>-</v>
      </c>
      <c r="I38" s="40" t="s">
        <v>192</v>
      </c>
      <c r="J38" s="40" t="s">
        <v>258</v>
      </c>
      <c r="K38" s="40" t="s">
        <v>385</v>
      </c>
      <c r="L38" s="207" t="s">
        <v>365</v>
      </c>
      <c r="M38" s="207" t="s">
        <v>340</v>
      </c>
      <c r="N38" s="40">
        <v>1</v>
      </c>
      <c r="O38" s="207" t="s">
        <v>386</v>
      </c>
      <c r="P38" s="40" t="s">
        <v>325</v>
      </c>
      <c r="Q38" s="40">
        <v>2009</v>
      </c>
      <c r="R38" s="45"/>
      <c r="S38" s="90">
        <v>59334</v>
      </c>
      <c r="T38" s="209">
        <v>175000</v>
      </c>
    </row>
    <row r="39" spans="2:20" ht="15.75" thickBot="1" x14ac:dyDescent="0.3">
      <c r="B39" s="212" t="str">
        <f>'Chp 1 - Introduction'!B38</f>
        <v>Trucks and other Rubber Tire Vehicles</v>
      </c>
      <c r="C39" s="52">
        <f t="shared" si="4"/>
        <v>3</v>
      </c>
      <c r="D39" s="88">
        <f t="shared" ca="1" si="5"/>
        <v>8.6666666666667425</v>
      </c>
      <c r="E39" s="92">
        <f t="shared" si="6"/>
        <v>52285.666666666664</v>
      </c>
      <c r="F39" s="85">
        <f t="shared" si="7"/>
        <v>51833.333333333336</v>
      </c>
      <c r="I39" s="40" t="s">
        <v>192</v>
      </c>
      <c r="J39" s="40" t="s">
        <v>258</v>
      </c>
      <c r="K39" s="40" t="s">
        <v>387</v>
      </c>
      <c r="L39" s="207" t="s">
        <v>365</v>
      </c>
      <c r="M39" s="207" t="s">
        <v>340</v>
      </c>
      <c r="N39" s="40">
        <v>1</v>
      </c>
      <c r="O39" s="207" t="s">
        <v>388</v>
      </c>
      <c r="P39" s="40" t="s">
        <v>325</v>
      </c>
      <c r="Q39" s="40">
        <v>2009</v>
      </c>
      <c r="R39" s="45"/>
      <c r="S39" s="90">
        <v>92330</v>
      </c>
      <c r="T39" s="209">
        <v>175000</v>
      </c>
    </row>
    <row r="40" spans="2:20" ht="15.75" thickBot="1" x14ac:dyDescent="0.3">
      <c r="B40" s="82" t="str">
        <f>'Chp 1 - Introduction'!B39</f>
        <v>Custom 1</v>
      </c>
      <c r="C40" s="52">
        <f t="shared" si="4"/>
        <v>0</v>
      </c>
      <c r="D40" s="88" t="str">
        <f t="shared" ca="1" si="5"/>
        <v>-</v>
      </c>
      <c r="E40" s="92" t="str">
        <f t="shared" si="6"/>
        <v>-</v>
      </c>
      <c r="F40" s="85" t="str">
        <f t="shared" si="7"/>
        <v>-</v>
      </c>
      <c r="I40" s="40" t="s">
        <v>192</v>
      </c>
      <c r="J40" s="40" t="s">
        <v>258</v>
      </c>
      <c r="K40" s="40" t="s">
        <v>389</v>
      </c>
      <c r="L40" s="207" t="s">
        <v>365</v>
      </c>
      <c r="M40" s="207" t="s">
        <v>340</v>
      </c>
      <c r="N40" s="40">
        <v>1</v>
      </c>
      <c r="O40" s="207" t="s">
        <v>390</v>
      </c>
      <c r="P40" s="40" t="s">
        <v>325</v>
      </c>
      <c r="Q40" s="40">
        <v>2009</v>
      </c>
      <c r="R40" s="45"/>
      <c r="S40" s="90">
        <v>76743</v>
      </c>
      <c r="T40" s="209">
        <v>175000</v>
      </c>
    </row>
    <row r="41" spans="2:20" ht="15.75" thickBot="1" x14ac:dyDescent="0.3">
      <c r="B41" s="82" t="str">
        <f>'Chp 1 - Introduction'!B40</f>
        <v>Custom 2</v>
      </c>
      <c r="C41" s="52">
        <f t="shared" si="4"/>
        <v>0</v>
      </c>
      <c r="D41" s="88" t="str">
        <f t="shared" ca="1" si="5"/>
        <v>-</v>
      </c>
      <c r="E41" s="92" t="str">
        <f t="shared" si="6"/>
        <v>-</v>
      </c>
      <c r="F41" s="85" t="str">
        <f t="shared" si="7"/>
        <v>-</v>
      </c>
      <c r="I41" s="40" t="s">
        <v>192</v>
      </c>
      <c r="J41" s="40" t="s">
        <v>258</v>
      </c>
      <c r="K41" s="40" t="s">
        <v>391</v>
      </c>
      <c r="L41" s="207" t="s">
        <v>365</v>
      </c>
      <c r="M41" s="207" t="s">
        <v>340</v>
      </c>
      <c r="N41" s="40">
        <v>1</v>
      </c>
      <c r="O41" s="207" t="s">
        <v>392</v>
      </c>
      <c r="P41" s="40" t="s">
        <v>325</v>
      </c>
      <c r="Q41" s="40">
        <v>2009</v>
      </c>
      <c r="R41" s="45"/>
      <c r="S41" s="90">
        <v>185420</v>
      </c>
      <c r="T41" s="209">
        <v>175000</v>
      </c>
    </row>
    <row r="42" spans="2:20" ht="15.75" thickBot="1" x14ac:dyDescent="0.3">
      <c r="B42" s="82" t="str">
        <f>'Chp 1 - Introduction'!B41</f>
        <v>Custom 3</v>
      </c>
      <c r="C42" s="52">
        <f t="shared" si="4"/>
        <v>0</v>
      </c>
      <c r="D42" s="88" t="str">
        <f t="shared" ca="1" si="5"/>
        <v>-</v>
      </c>
      <c r="E42" s="92" t="str">
        <f t="shared" si="6"/>
        <v>-</v>
      </c>
      <c r="F42" s="85" t="str">
        <f t="shared" si="7"/>
        <v>-</v>
      </c>
      <c r="I42" s="40" t="s">
        <v>192</v>
      </c>
      <c r="J42" s="40" t="s">
        <v>258</v>
      </c>
      <c r="K42" s="40" t="s">
        <v>393</v>
      </c>
      <c r="L42" s="207" t="s">
        <v>365</v>
      </c>
      <c r="M42" s="207" t="s">
        <v>340</v>
      </c>
      <c r="N42" s="40">
        <v>1</v>
      </c>
      <c r="O42" s="207" t="s">
        <v>394</v>
      </c>
      <c r="P42" s="40" t="s">
        <v>325</v>
      </c>
      <c r="Q42" s="40">
        <v>2009</v>
      </c>
      <c r="R42" s="45"/>
      <c r="S42" s="90">
        <v>98905</v>
      </c>
      <c r="T42" s="209">
        <v>175000</v>
      </c>
    </row>
    <row r="43" spans="2:20" ht="15.75" thickBot="1" x14ac:dyDescent="0.3">
      <c r="B43" s="84" t="s">
        <v>10</v>
      </c>
      <c r="C43" s="86">
        <f>SUMIF(I:I,B43,N:N)</f>
        <v>1</v>
      </c>
      <c r="D43" s="87">
        <f ca="1">IF(C43&gt;0,YEAR(TODAY())-AVERAGEIF(I:I,B43,Q:Q),"-")</f>
        <v>6</v>
      </c>
      <c r="E43" s="91" t="s">
        <v>57</v>
      </c>
      <c r="F43" s="83">
        <f>IF(C43&gt;0,AVERAGEIF(I:I,B43,T:T),"-")</f>
        <v>1000000</v>
      </c>
      <c r="I43" s="40" t="s">
        <v>192</v>
      </c>
      <c r="J43" s="40" t="s">
        <v>262</v>
      </c>
      <c r="K43" s="40" t="s">
        <v>395</v>
      </c>
      <c r="L43" s="40" t="s">
        <v>396</v>
      </c>
      <c r="M43" s="207" t="s">
        <v>397</v>
      </c>
      <c r="N43" s="40">
        <v>1</v>
      </c>
      <c r="O43" s="207" t="s">
        <v>398</v>
      </c>
      <c r="P43" s="40" t="s">
        <v>325</v>
      </c>
      <c r="Q43" s="40">
        <v>2009</v>
      </c>
      <c r="R43" s="45"/>
      <c r="S43" s="90">
        <v>114379</v>
      </c>
      <c r="T43" s="208">
        <v>60000</v>
      </c>
    </row>
    <row r="44" spans="2:20" ht="15.75" thickBot="1" x14ac:dyDescent="0.3">
      <c r="B44" s="82" t="str">
        <f>'Chp 1 - Introduction'!B43</f>
        <v>Administration</v>
      </c>
      <c r="C44" s="52">
        <f t="shared" ref="C44:C50" si="8">SUMIFS(N:N,I:I,$B$43,J:J,B44)</f>
        <v>0</v>
      </c>
      <c r="D44" s="88" t="str">
        <f t="shared" ref="D44:D50" ca="1" si="9">IF(C44&gt;0,YEAR(TODAY())-AVERAGEIFS(Q:Q,I:I,$B$43,J:J,B44),"-")</f>
        <v>-</v>
      </c>
      <c r="E44" s="92" t="s">
        <v>57</v>
      </c>
      <c r="F44" s="85" t="str">
        <f t="shared" ref="F44:F50" si="10">IF(C44&gt;0,AVERAGEIFS(T:T,I:I,$B$43,J:J,B44),"-")</f>
        <v>-</v>
      </c>
      <c r="I44" s="40" t="s">
        <v>192</v>
      </c>
      <c r="J44" s="40" t="s">
        <v>262</v>
      </c>
      <c r="K44" s="40" t="s">
        <v>399</v>
      </c>
      <c r="L44" s="40" t="s">
        <v>396</v>
      </c>
      <c r="M44" s="207" t="s">
        <v>397</v>
      </c>
      <c r="N44" s="40">
        <v>1</v>
      </c>
      <c r="O44" s="207" t="s">
        <v>400</v>
      </c>
      <c r="P44" s="40" t="s">
        <v>325</v>
      </c>
      <c r="Q44" s="40">
        <v>2009</v>
      </c>
      <c r="R44" s="45"/>
      <c r="S44" s="90">
        <v>112103</v>
      </c>
      <c r="T44" s="208">
        <v>60000</v>
      </c>
    </row>
    <row r="45" spans="2:20" ht="15.75" thickBot="1" x14ac:dyDescent="0.3">
      <c r="B45" s="82" t="str">
        <f>'Chp 1 - Introduction'!B44</f>
        <v>Maintenance</v>
      </c>
      <c r="C45" s="52">
        <f t="shared" si="8"/>
        <v>1</v>
      </c>
      <c r="D45" s="88">
        <f t="shared" ca="1" si="9"/>
        <v>6</v>
      </c>
      <c r="E45" s="92" t="s">
        <v>57</v>
      </c>
      <c r="F45" s="85">
        <f t="shared" si="10"/>
        <v>1000000</v>
      </c>
      <c r="I45" s="40" t="s">
        <v>192</v>
      </c>
      <c r="J45" s="40" t="s">
        <v>262</v>
      </c>
      <c r="K45" s="40" t="s">
        <v>401</v>
      </c>
      <c r="L45" s="40" t="s">
        <v>396</v>
      </c>
      <c r="M45" s="40" t="s">
        <v>402</v>
      </c>
      <c r="N45" s="40">
        <v>1</v>
      </c>
      <c r="O45" s="207" t="s">
        <v>403</v>
      </c>
      <c r="P45" s="40" t="s">
        <v>325</v>
      </c>
      <c r="Q45" s="40">
        <v>2009</v>
      </c>
      <c r="R45" s="45"/>
      <c r="S45" s="90">
        <v>116088</v>
      </c>
      <c r="T45" s="208">
        <v>60000</v>
      </c>
    </row>
    <row r="46" spans="2:20" ht="15.75" thickBot="1" x14ac:dyDescent="0.3">
      <c r="B46" s="82" t="str">
        <f>'Chp 1 - Introduction'!B45</f>
        <v>Parking Structures</v>
      </c>
      <c r="C46" s="52">
        <f t="shared" si="8"/>
        <v>0</v>
      </c>
      <c r="D46" s="88" t="str">
        <f t="shared" ca="1" si="9"/>
        <v>-</v>
      </c>
      <c r="E46" s="92" t="s">
        <v>57</v>
      </c>
      <c r="F46" s="85" t="str">
        <f t="shared" si="10"/>
        <v>-</v>
      </c>
      <c r="I46" s="40" t="s">
        <v>192</v>
      </c>
      <c r="J46" s="40" t="s">
        <v>262</v>
      </c>
      <c r="K46" s="40" t="s">
        <v>404</v>
      </c>
      <c r="L46" s="40" t="s">
        <v>396</v>
      </c>
      <c r="M46" s="40" t="s">
        <v>402</v>
      </c>
      <c r="N46" s="40">
        <v>1</v>
      </c>
      <c r="O46" s="207" t="s">
        <v>405</v>
      </c>
      <c r="P46" s="40" t="s">
        <v>325</v>
      </c>
      <c r="Q46" s="40">
        <v>2009</v>
      </c>
      <c r="R46" s="45"/>
      <c r="S46" s="90">
        <v>123006</v>
      </c>
      <c r="T46" s="208">
        <v>60000</v>
      </c>
    </row>
    <row r="47" spans="2:20" ht="15.75" thickBot="1" x14ac:dyDescent="0.3">
      <c r="B47" s="82" t="str">
        <f>'Chp 1 - Introduction'!B46</f>
        <v>Passenger Facilities</v>
      </c>
      <c r="C47" s="52">
        <f t="shared" si="8"/>
        <v>0</v>
      </c>
      <c r="D47" s="88" t="str">
        <f t="shared" ca="1" si="9"/>
        <v>-</v>
      </c>
      <c r="E47" s="92" t="s">
        <v>57</v>
      </c>
      <c r="F47" s="85" t="str">
        <f t="shared" si="10"/>
        <v>-</v>
      </c>
      <c r="I47" s="40" t="s">
        <v>192</v>
      </c>
      <c r="J47" s="40" t="s">
        <v>258</v>
      </c>
      <c r="K47" s="40" t="s">
        <v>406</v>
      </c>
      <c r="L47" s="40" t="s">
        <v>407</v>
      </c>
      <c r="M47" s="40" t="s">
        <v>408</v>
      </c>
      <c r="N47" s="40">
        <v>1</v>
      </c>
      <c r="O47" s="207" t="s">
        <v>409</v>
      </c>
      <c r="P47" s="40" t="s">
        <v>325</v>
      </c>
      <c r="Q47" s="40">
        <v>2013</v>
      </c>
      <c r="R47" s="45"/>
      <c r="S47" s="90">
        <v>45609</v>
      </c>
      <c r="T47" s="209">
        <v>150000</v>
      </c>
    </row>
    <row r="48" spans="2:20" ht="15.75" thickBot="1" x14ac:dyDescent="0.3">
      <c r="B48" s="82" t="str">
        <f>'Chp 1 - Introduction'!B47</f>
        <v>Custom 1</v>
      </c>
      <c r="C48" s="52">
        <f t="shared" si="8"/>
        <v>0</v>
      </c>
      <c r="D48" s="88" t="str">
        <f t="shared" ca="1" si="9"/>
        <v>-</v>
      </c>
      <c r="E48" s="92" t="s">
        <v>57</v>
      </c>
      <c r="F48" s="85" t="str">
        <f t="shared" si="10"/>
        <v>-</v>
      </c>
      <c r="I48" s="40" t="s">
        <v>192</v>
      </c>
      <c r="J48" s="40" t="s">
        <v>258</v>
      </c>
      <c r="K48" s="40" t="s">
        <v>410</v>
      </c>
      <c r="L48" s="40" t="s">
        <v>407</v>
      </c>
      <c r="M48" s="40" t="s">
        <v>408</v>
      </c>
      <c r="N48" s="40">
        <v>1</v>
      </c>
      <c r="O48" s="207" t="s">
        <v>411</v>
      </c>
      <c r="P48" s="40" t="s">
        <v>325</v>
      </c>
      <c r="Q48" s="40">
        <v>2013</v>
      </c>
      <c r="R48" s="45"/>
      <c r="S48" s="90">
        <v>148901</v>
      </c>
      <c r="T48" s="209">
        <v>150000</v>
      </c>
    </row>
    <row r="49" spans="2:20" ht="15.75" thickBot="1" x14ac:dyDescent="0.3">
      <c r="B49" s="82" t="str">
        <f>'Chp 1 - Introduction'!B48</f>
        <v>Custom 2</v>
      </c>
      <c r="C49" s="52">
        <f t="shared" si="8"/>
        <v>0</v>
      </c>
      <c r="D49" s="88" t="str">
        <f t="shared" ca="1" si="9"/>
        <v>-</v>
      </c>
      <c r="E49" s="92" t="s">
        <v>57</v>
      </c>
      <c r="F49" s="85" t="str">
        <f t="shared" si="10"/>
        <v>-</v>
      </c>
      <c r="I49" s="40" t="s">
        <v>192</v>
      </c>
      <c r="J49" s="40" t="s">
        <v>258</v>
      </c>
      <c r="K49" s="40" t="s">
        <v>412</v>
      </c>
      <c r="L49" s="40" t="s">
        <v>407</v>
      </c>
      <c r="M49" s="40" t="s">
        <v>408</v>
      </c>
      <c r="N49" s="40">
        <v>1</v>
      </c>
      <c r="O49" s="207" t="s">
        <v>413</v>
      </c>
      <c r="P49" s="40" t="s">
        <v>325</v>
      </c>
      <c r="Q49" s="40">
        <v>2013</v>
      </c>
      <c r="R49" s="45"/>
      <c r="S49" s="90">
        <v>48359</v>
      </c>
      <c r="T49" s="209">
        <v>150000</v>
      </c>
    </row>
    <row r="50" spans="2:20" ht="15.75" thickBot="1" x14ac:dyDescent="0.3">
      <c r="B50" s="82" t="str">
        <f>'Chp 1 - Introduction'!B49</f>
        <v>Custom 3</v>
      </c>
      <c r="C50" s="52">
        <f t="shared" si="8"/>
        <v>0</v>
      </c>
      <c r="D50" s="88" t="str">
        <f t="shared" ca="1" si="9"/>
        <v>-</v>
      </c>
      <c r="E50" s="92" t="s">
        <v>57</v>
      </c>
      <c r="F50" s="85" t="str">
        <f t="shared" si="10"/>
        <v>-</v>
      </c>
      <c r="I50" s="40" t="s">
        <v>192</v>
      </c>
      <c r="J50" s="40" t="s">
        <v>258</v>
      </c>
      <c r="K50" s="40" t="s">
        <v>414</v>
      </c>
      <c r="L50" s="40" t="s">
        <v>407</v>
      </c>
      <c r="M50" s="40" t="s">
        <v>408</v>
      </c>
      <c r="N50" s="40">
        <v>1</v>
      </c>
      <c r="O50" s="207" t="s">
        <v>415</v>
      </c>
      <c r="P50" s="40" t="s">
        <v>325</v>
      </c>
      <c r="Q50" s="40">
        <v>2013</v>
      </c>
      <c r="R50" s="45"/>
      <c r="S50" s="90">
        <v>73988</v>
      </c>
      <c r="T50" s="209">
        <v>150000</v>
      </c>
    </row>
    <row r="51" spans="2:20" ht="15.75" thickBot="1" x14ac:dyDescent="0.3">
      <c r="I51" s="40" t="s">
        <v>192</v>
      </c>
      <c r="J51" s="40" t="s">
        <v>258</v>
      </c>
      <c r="K51" s="40" t="s">
        <v>416</v>
      </c>
      <c r="L51" s="40" t="s">
        <v>407</v>
      </c>
      <c r="M51" s="40" t="s">
        <v>408</v>
      </c>
      <c r="N51" s="40">
        <v>1</v>
      </c>
      <c r="O51" s="207" t="s">
        <v>417</v>
      </c>
      <c r="P51" s="40" t="s">
        <v>325</v>
      </c>
      <c r="Q51" s="40">
        <v>2013</v>
      </c>
      <c r="R51" s="45"/>
      <c r="S51" s="90">
        <v>102167</v>
      </c>
      <c r="T51" s="209">
        <v>150000</v>
      </c>
    </row>
    <row r="52" spans="2:20" ht="15.75" thickBot="1" x14ac:dyDescent="0.3">
      <c r="I52" s="40" t="s">
        <v>192</v>
      </c>
      <c r="J52" s="40" t="s">
        <v>258</v>
      </c>
      <c r="K52" s="40" t="s">
        <v>418</v>
      </c>
      <c r="L52" s="40" t="s">
        <v>407</v>
      </c>
      <c r="M52" s="40" t="s">
        <v>408</v>
      </c>
      <c r="N52" s="40">
        <v>1</v>
      </c>
      <c r="O52" s="207" t="s">
        <v>419</v>
      </c>
      <c r="P52" s="40" t="s">
        <v>325</v>
      </c>
      <c r="Q52" s="40">
        <v>2013</v>
      </c>
      <c r="R52" s="45"/>
      <c r="S52" s="90">
        <v>85012</v>
      </c>
      <c r="T52" s="209">
        <v>150000</v>
      </c>
    </row>
    <row r="53" spans="2:20" ht="15.75" thickBot="1" x14ac:dyDescent="0.3">
      <c r="I53" s="40" t="s">
        <v>192</v>
      </c>
      <c r="J53" s="40" t="s">
        <v>258</v>
      </c>
      <c r="K53" s="40" t="s">
        <v>420</v>
      </c>
      <c r="L53" s="40" t="s">
        <v>407</v>
      </c>
      <c r="M53" s="40" t="s">
        <v>408</v>
      </c>
      <c r="N53" s="40">
        <v>1</v>
      </c>
      <c r="O53" s="207" t="s">
        <v>421</v>
      </c>
      <c r="P53" s="40" t="s">
        <v>325</v>
      </c>
      <c r="Q53" s="40">
        <v>2013</v>
      </c>
      <c r="R53" s="45"/>
      <c r="S53" s="90">
        <v>122015</v>
      </c>
      <c r="T53" s="209">
        <v>150000</v>
      </c>
    </row>
    <row r="54" spans="2:20" ht="15.75" thickBot="1" x14ac:dyDescent="0.3">
      <c r="I54" s="40" t="s">
        <v>192</v>
      </c>
      <c r="J54" s="40" t="s">
        <v>258</v>
      </c>
      <c r="K54" s="40" t="s">
        <v>422</v>
      </c>
      <c r="L54" s="40" t="s">
        <v>407</v>
      </c>
      <c r="M54" s="40" t="s">
        <v>408</v>
      </c>
      <c r="N54" s="40">
        <v>1</v>
      </c>
      <c r="O54" s="207" t="s">
        <v>423</v>
      </c>
      <c r="P54" s="40" t="s">
        <v>325</v>
      </c>
      <c r="Q54" s="40">
        <v>2013</v>
      </c>
      <c r="R54" s="45"/>
      <c r="S54" s="90">
        <v>59291</v>
      </c>
      <c r="T54" s="209">
        <v>150000</v>
      </c>
    </row>
    <row r="55" spans="2:20" ht="15.75" thickBot="1" x14ac:dyDescent="0.3">
      <c r="I55" s="40" t="s">
        <v>192</v>
      </c>
      <c r="J55" s="40" t="s">
        <v>258</v>
      </c>
      <c r="K55" s="40" t="s">
        <v>424</v>
      </c>
      <c r="L55" s="40" t="s">
        <v>407</v>
      </c>
      <c r="M55" s="40" t="s">
        <v>408</v>
      </c>
      <c r="N55" s="40">
        <v>1</v>
      </c>
      <c r="O55" s="207" t="s">
        <v>425</v>
      </c>
      <c r="P55" s="40" t="s">
        <v>325</v>
      </c>
      <c r="Q55" s="40">
        <v>2013</v>
      </c>
      <c r="R55" s="45"/>
      <c r="S55" s="90">
        <v>43675</v>
      </c>
      <c r="T55" s="209">
        <v>150000</v>
      </c>
    </row>
    <row r="56" spans="2:20" ht="15.75" thickBot="1" x14ac:dyDescent="0.3">
      <c r="I56" s="40" t="s">
        <v>192</v>
      </c>
      <c r="J56" s="40" t="s">
        <v>258</v>
      </c>
      <c r="K56" s="40" t="s">
        <v>426</v>
      </c>
      <c r="L56" s="40" t="s">
        <v>407</v>
      </c>
      <c r="M56" s="40" t="s">
        <v>408</v>
      </c>
      <c r="N56" s="40">
        <v>1</v>
      </c>
      <c r="O56" s="207" t="s">
        <v>427</v>
      </c>
      <c r="P56" s="40" t="s">
        <v>325</v>
      </c>
      <c r="Q56" s="40">
        <v>2013</v>
      </c>
      <c r="R56" s="45"/>
      <c r="S56" s="90">
        <v>58635</v>
      </c>
      <c r="T56" s="209">
        <v>150000</v>
      </c>
    </row>
    <row r="57" spans="2:20" ht="15.75" thickBot="1" x14ac:dyDescent="0.3">
      <c r="I57" s="40" t="s">
        <v>192</v>
      </c>
      <c r="J57" s="40" t="s">
        <v>258</v>
      </c>
      <c r="K57" s="40" t="s">
        <v>428</v>
      </c>
      <c r="L57" s="40" t="s">
        <v>407</v>
      </c>
      <c r="M57" s="40" t="s">
        <v>408</v>
      </c>
      <c r="N57" s="40">
        <v>1</v>
      </c>
      <c r="O57" s="207" t="s">
        <v>429</v>
      </c>
      <c r="P57" s="40" t="s">
        <v>325</v>
      </c>
      <c r="Q57" s="40">
        <v>2013</v>
      </c>
      <c r="R57" s="45"/>
      <c r="S57" s="90">
        <v>77203</v>
      </c>
      <c r="T57" s="209">
        <v>150000</v>
      </c>
    </row>
    <row r="58" spans="2:20" ht="15.75" thickBot="1" x14ac:dyDescent="0.3">
      <c r="I58" s="40" t="s">
        <v>192</v>
      </c>
      <c r="J58" s="40" t="s">
        <v>258</v>
      </c>
      <c r="K58" s="40" t="s">
        <v>430</v>
      </c>
      <c r="L58" s="40" t="s">
        <v>407</v>
      </c>
      <c r="M58" s="40" t="s">
        <v>408</v>
      </c>
      <c r="N58" s="40">
        <v>1</v>
      </c>
      <c r="O58" s="207" t="s">
        <v>431</v>
      </c>
      <c r="P58" s="40" t="s">
        <v>325</v>
      </c>
      <c r="Q58" s="40">
        <v>2013</v>
      </c>
      <c r="R58" s="45"/>
      <c r="S58" s="90">
        <v>64239</v>
      </c>
      <c r="T58" s="209">
        <v>150000</v>
      </c>
    </row>
    <row r="59" spans="2:20" ht="15.75" thickBot="1" x14ac:dyDescent="0.3">
      <c r="I59" s="40" t="s">
        <v>192</v>
      </c>
      <c r="J59" s="40" t="s">
        <v>258</v>
      </c>
      <c r="K59" s="40" t="s">
        <v>432</v>
      </c>
      <c r="L59" s="40" t="s">
        <v>407</v>
      </c>
      <c r="M59" s="40" t="s">
        <v>408</v>
      </c>
      <c r="N59" s="40">
        <v>1</v>
      </c>
      <c r="O59" s="207" t="s">
        <v>433</v>
      </c>
      <c r="P59" s="40" t="s">
        <v>325</v>
      </c>
      <c r="Q59" s="40">
        <v>2013</v>
      </c>
      <c r="R59" s="45"/>
      <c r="S59" s="90">
        <v>47188</v>
      </c>
      <c r="T59" s="209">
        <v>150000</v>
      </c>
    </row>
    <row r="60" spans="2:20" ht="15.75" thickBot="1" x14ac:dyDescent="0.3">
      <c r="I60" s="40" t="s">
        <v>192</v>
      </c>
      <c r="J60" s="40" t="s">
        <v>258</v>
      </c>
      <c r="K60" s="40" t="s">
        <v>434</v>
      </c>
      <c r="L60" s="40" t="s">
        <v>407</v>
      </c>
      <c r="M60" s="40" t="s">
        <v>408</v>
      </c>
      <c r="N60" s="40">
        <v>1</v>
      </c>
      <c r="O60" s="207" t="s">
        <v>435</v>
      </c>
      <c r="P60" s="40" t="s">
        <v>325</v>
      </c>
      <c r="Q60" s="40">
        <v>2013</v>
      </c>
      <c r="R60" s="45"/>
      <c r="S60" s="90">
        <v>47732</v>
      </c>
      <c r="T60" s="209">
        <v>150000</v>
      </c>
    </row>
    <row r="61" spans="2:20" ht="15.75" thickBot="1" x14ac:dyDescent="0.3">
      <c r="I61" s="40" t="s">
        <v>192</v>
      </c>
      <c r="J61" s="40" t="s">
        <v>258</v>
      </c>
      <c r="K61" s="40" t="s">
        <v>436</v>
      </c>
      <c r="L61" s="40" t="s">
        <v>407</v>
      </c>
      <c r="M61" s="40" t="s">
        <v>408</v>
      </c>
      <c r="N61" s="40">
        <v>1</v>
      </c>
      <c r="O61" s="207" t="s">
        <v>437</v>
      </c>
      <c r="P61" s="40" t="s">
        <v>325</v>
      </c>
      <c r="Q61" s="40">
        <v>2013</v>
      </c>
      <c r="R61" s="45"/>
      <c r="S61" s="90">
        <v>54679</v>
      </c>
      <c r="T61" s="209">
        <v>150000</v>
      </c>
    </row>
    <row r="62" spans="2:20" ht="15.75" thickBot="1" x14ac:dyDescent="0.3">
      <c r="I62" s="40" t="s">
        <v>192</v>
      </c>
      <c r="J62" s="40" t="s">
        <v>258</v>
      </c>
      <c r="K62" s="40" t="s">
        <v>438</v>
      </c>
      <c r="L62" s="40" t="s">
        <v>407</v>
      </c>
      <c r="M62" s="40" t="s">
        <v>408</v>
      </c>
      <c r="N62" s="40">
        <v>1</v>
      </c>
      <c r="O62" s="207" t="s">
        <v>439</v>
      </c>
      <c r="P62" s="40" t="s">
        <v>325</v>
      </c>
      <c r="Q62" s="40">
        <v>2013</v>
      </c>
      <c r="R62" s="45"/>
      <c r="S62" s="90">
        <v>44007</v>
      </c>
      <c r="T62" s="209">
        <v>150000</v>
      </c>
    </row>
    <row r="63" spans="2:20" ht="15.75" thickBot="1" x14ac:dyDescent="0.3">
      <c r="I63" s="40" t="s">
        <v>192</v>
      </c>
      <c r="J63" s="40" t="s">
        <v>258</v>
      </c>
      <c r="K63" s="40" t="s">
        <v>440</v>
      </c>
      <c r="L63" s="40" t="s">
        <v>407</v>
      </c>
      <c r="M63" s="40" t="s">
        <v>408</v>
      </c>
      <c r="N63" s="40">
        <v>1</v>
      </c>
      <c r="O63" s="207" t="s">
        <v>441</v>
      </c>
      <c r="P63" s="40" t="s">
        <v>325</v>
      </c>
      <c r="Q63" s="40">
        <v>2013</v>
      </c>
      <c r="R63" s="45"/>
      <c r="S63" s="90">
        <v>42553</v>
      </c>
      <c r="T63" s="209">
        <v>150000</v>
      </c>
    </row>
    <row r="64" spans="2:20" ht="15.75" thickBot="1" x14ac:dyDescent="0.3">
      <c r="I64" s="40" t="s">
        <v>192</v>
      </c>
      <c r="J64" s="40" t="s">
        <v>258</v>
      </c>
      <c r="K64" s="40" t="s">
        <v>442</v>
      </c>
      <c r="L64" s="40" t="s">
        <v>407</v>
      </c>
      <c r="M64" s="40" t="s">
        <v>408</v>
      </c>
      <c r="N64" s="40">
        <v>1</v>
      </c>
      <c r="O64" s="207" t="s">
        <v>443</v>
      </c>
      <c r="P64" s="40" t="s">
        <v>325</v>
      </c>
      <c r="Q64" s="40">
        <v>2013</v>
      </c>
      <c r="R64" s="45"/>
      <c r="S64" s="90">
        <v>63432</v>
      </c>
      <c r="T64" s="209">
        <v>150000</v>
      </c>
    </row>
    <row r="65" spans="9:20" ht="15.75" thickBot="1" x14ac:dyDescent="0.3">
      <c r="I65" s="40" t="s">
        <v>192</v>
      </c>
      <c r="J65" s="40" t="s">
        <v>258</v>
      </c>
      <c r="K65" s="40" t="s">
        <v>444</v>
      </c>
      <c r="L65" s="40" t="s">
        <v>407</v>
      </c>
      <c r="M65" s="40" t="s">
        <v>408</v>
      </c>
      <c r="N65" s="40">
        <v>1</v>
      </c>
      <c r="O65" s="207" t="s">
        <v>445</v>
      </c>
      <c r="P65" s="40" t="s">
        <v>325</v>
      </c>
      <c r="Q65" s="40">
        <v>2013</v>
      </c>
      <c r="R65" s="45"/>
      <c r="S65" s="90">
        <v>46430</v>
      </c>
      <c r="T65" s="209">
        <v>150000</v>
      </c>
    </row>
    <row r="66" spans="9:20" ht="15.75" thickBot="1" x14ac:dyDescent="0.3">
      <c r="I66" s="40" t="s">
        <v>192</v>
      </c>
      <c r="J66" s="40" t="s">
        <v>258</v>
      </c>
      <c r="K66" s="40" t="s">
        <v>446</v>
      </c>
      <c r="L66" s="40" t="s">
        <v>407</v>
      </c>
      <c r="M66" s="40" t="s">
        <v>408</v>
      </c>
      <c r="N66" s="40">
        <v>1</v>
      </c>
      <c r="O66" s="207" t="s">
        <v>447</v>
      </c>
      <c r="P66" s="40" t="s">
        <v>325</v>
      </c>
      <c r="Q66" s="40">
        <v>2013</v>
      </c>
      <c r="R66" s="45"/>
      <c r="S66" s="90">
        <v>43142</v>
      </c>
      <c r="T66" s="209">
        <v>150000</v>
      </c>
    </row>
    <row r="67" spans="9:20" ht="15.75" thickBot="1" x14ac:dyDescent="0.3">
      <c r="I67" s="40" t="s">
        <v>192</v>
      </c>
      <c r="J67" s="40" t="s">
        <v>258</v>
      </c>
      <c r="K67" s="40" t="s">
        <v>448</v>
      </c>
      <c r="L67" s="40" t="s">
        <v>407</v>
      </c>
      <c r="M67" s="40" t="s">
        <v>408</v>
      </c>
      <c r="N67" s="40">
        <v>1</v>
      </c>
      <c r="O67" s="207" t="s">
        <v>449</v>
      </c>
      <c r="P67" s="40" t="s">
        <v>325</v>
      </c>
      <c r="Q67" s="40">
        <v>2013</v>
      </c>
      <c r="R67" s="45"/>
      <c r="S67" s="90">
        <v>47574</v>
      </c>
      <c r="T67" s="209">
        <v>150000</v>
      </c>
    </row>
    <row r="68" spans="9:20" ht="15.75" thickBot="1" x14ac:dyDescent="0.3">
      <c r="I68" s="40" t="s">
        <v>192</v>
      </c>
      <c r="J68" s="40" t="s">
        <v>258</v>
      </c>
      <c r="K68" s="40" t="s">
        <v>450</v>
      </c>
      <c r="L68" s="40" t="s">
        <v>407</v>
      </c>
      <c r="M68" s="40" t="s">
        <v>408</v>
      </c>
      <c r="N68" s="40">
        <v>1</v>
      </c>
      <c r="O68" s="207" t="s">
        <v>451</v>
      </c>
      <c r="P68" s="40" t="s">
        <v>325</v>
      </c>
      <c r="Q68" s="40">
        <v>2013</v>
      </c>
      <c r="R68" s="45"/>
      <c r="S68" s="90">
        <v>58505</v>
      </c>
      <c r="T68" s="209">
        <v>150000</v>
      </c>
    </row>
    <row r="69" spans="9:20" ht="15.75" thickBot="1" x14ac:dyDescent="0.3">
      <c r="I69" s="40" t="s">
        <v>192</v>
      </c>
      <c r="J69" s="40" t="s">
        <v>258</v>
      </c>
      <c r="K69" s="40" t="s">
        <v>452</v>
      </c>
      <c r="L69" s="40" t="s">
        <v>407</v>
      </c>
      <c r="M69" s="40" t="s">
        <v>408</v>
      </c>
      <c r="N69" s="40">
        <v>1</v>
      </c>
      <c r="O69" s="207" t="s">
        <v>453</v>
      </c>
      <c r="P69" s="40" t="s">
        <v>325</v>
      </c>
      <c r="Q69" s="40">
        <v>2013</v>
      </c>
      <c r="R69" s="45"/>
      <c r="S69" s="90">
        <v>60522</v>
      </c>
      <c r="T69" s="209">
        <v>150000</v>
      </c>
    </row>
    <row r="70" spans="9:20" ht="15.75" thickBot="1" x14ac:dyDescent="0.3">
      <c r="I70" s="40" t="s">
        <v>192</v>
      </c>
      <c r="J70" s="40" t="s">
        <v>258</v>
      </c>
      <c r="K70" s="40" t="s">
        <v>454</v>
      </c>
      <c r="L70" s="40" t="s">
        <v>407</v>
      </c>
      <c r="M70" s="40" t="s">
        <v>408</v>
      </c>
      <c r="N70" s="40">
        <v>1</v>
      </c>
      <c r="O70" s="207" t="s">
        <v>455</v>
      </c>
      <c r="P70" s="40" t="s">
        <v>325</v>
      </c>
      <c r="Q70" s="40">
        <v>2013</v>
      </c>
      <c r="R70" s="45"/>
      <c r="S70" s="90">
        <v>47735</v>
      </c>
      <c r="T70" s="209">
        <v>150000</v>
      </c>
    </row>
    <row r="71" spans="9:20" ht="15.75" thickBot="1" x14ac:dyDescent="0.3">
      <c r="I71" s="40" t="s">
        <v>192</v>
      </c>
      <c r="J71" s="40" t="s">
        <v>258</v>
      </c>
      <c r="K71" s="40" t="s">
        <v>456</v>
      </c>
      <c r="L71" s="40" t="s">
        <v>407</v>
      </c>
      <c r="M71" s="40" t="s">
        <v>408</v>
      </c>
      <c r="N71" s="40">
        <v>1</v>
      </c>
      <c r="O71" s="207" t="s">
        <v>457</v>
      </c>
      <c r="P71" s="40" t="s">
        <v>325</v>
      </c>
      <c r="Q71" s="40">
        <v>2013</v>
      </c>
      <c r="R71" s="45"/>
      <c r="S71" s="90">
        <v>41654</v>
      </c>
      <c r="T71" s="209">
        <v>150000</v>
      </c>
    </row>
    <row r="72" spans="9:20" ht="15.75" thickBot="1" x14ac:dyDescent="0.3">
      <c r="I72" s="40" t="s">
        <v>192</v>
      </c>
      <c r="J72" s="40" t="s">
        <v>258</v>
      </c>
      <c r="K72" s="40" t="s">
        <v>458</v>
      </c>
      <c r="L72" s="40" t="s">
        <v>407</v>
      </c>
      <c r="M72" s="40" t="s">
        <v>408</v>
      </c>
      <c r="N72" s="40">
        <v>1</v>
      </c>
      <c r="O72" s="207" t="s">
        <v>459</v>
      </c>
      <c r="P72" s="40" t="s">
        <v>325</v>
      </c>
      <c r="Q72" s="40">
        <v>2013</v>
      </c>
      <c r="R72" s="45"/>
      <c r="S72" s="90">
        <v>43122</v>
      </c>
      <c r="T72" s="209">
        <v>150000</v>
      </c>
    </row>
    <row r="73" spans="9:20" ht="15.75" thickBot="1" x14ac:dyDescent="0.3">
      <c r="I73" s="40" t="s">
        <v>192</v>
      </c>
      <c r="J73" s="40" t="s">
        <v>258</v>
      </c>
      <c r="K73" s="40" t="s">
        <v>460</v>
      </c>
      <c r="L73" s="40" t="s">
        <v>407</v>
      </c>
      <c r="M73" s="40" t="s">
        <v>408</v>
      </c>
      <c r="N73" s="40">
        <v>1</v>
      </c>
      <c r="O73" s="207" t="s">
        <v>461</v>
      </c>
      <c r="P73" s="40" t="s">
        <v>325</v>
      </c>
      <c r="Q73" s="40">
        <v>2013</v>
      </c>
      <c r="R73" s="45"/>
      <c r="S73" s="90">
        <v>42434</v>
      </c>
      <c r="T73" s="209">
        <v>150000</v>
      </c>
    </row>
    <row r="74" spans="9:20" ht="15.75" thickBot="1" x14ac:dyDescent="0.3">
      <c r="I74" s="40" t="s">
        <v>192</v>
      </c>
      <c r="J74" s="40" t="s">
        <v>258</v>
      </c>
      <c r="K74" s="40" t="s">
        <v>462</v>
      </c>
      <c r="L74" s="40" t="s">
        <v>407</v>
      </c>
      <c r="M74" s="40" t="s">
        <v>408</v>
      </c>
      <c r="N74" s="40">
        <v>1</v>
      </c>
      <c r="O74" s="207" t="s">
        <v>463</v>
      </c>
      <c r="P74" s="40" t="s">
        <v>325</v>
      </c>
      <c r="Q74" s="40">
        <v>2013</v>
      </c>
      <c r="R74" s="45"/>
      <c r="S74" s="90">
        <v>39287</v>
      </c>
      <c r="T74" s="209">
        <v>150000</v>
      </c>
    </row>
    <row r="75" spans="9:20" ht="15.75" thickBot="1" x14ac:dyDescent="0.3">
      <c r="I75" s="40" t="s">
        <v>192</v>
      </c>
      <c r="J75" s="40" t="s">
        <v>258</v>
      </c>
      <c r="K75" s="40" t="s">
        <v>464</v>
      </c>
      <c r="L75" s="40" t="s">
        <v>407</v>
      </c>
      <c r="M75" s="40" t="s">
        <v>408</v>
      </c>
      <c r="N75" s="40">
        <v>1</v>
      </c>
      <c r="O75" s="207" t="s">
        <v>465</v>
      </c>
      <c r="P75" s="40" t="s">
        <v>325</v>
      </c>
      <c r="Q75" s="40">
        <v>2013</v>
      </c>
      <c r="R75" s="45"/>
      <c r="S75" s="90">
        <v>54775</v>
      </c>
      <c r="T75" s="209">
        <v>150000</v>
      </c>
    </row>
    <row r="76" spans="9:20" ht="15.75" thickBot="1" x14ac:dyDescent="0.3">
      <c r="I76" s="40" t="s">
        <v>192</v>
      </c>
      <c r="J76" s="40" t="s">
        <v>258</v>
      </c>
      <c r="K76" s="40" t="s">
        <v>466</v>
      </c>
      <c r="L76" s="40" t="s">
        <v>407</v>
      </c>
      <c r="M76" s="40" t="s">
        <v>408</v>
      </c>
      <c r="N76" s="40">
        <v>1</v>
      </c>
      <c r="O76" s="207" t="s">
        <v>467</v>
      </c>
      <c r="P76" s="40" t="s">
        <v>325</v>
      </c>
      <c r="Q76" s="40">
        <v>2013</v>
      </c>
      <c r="R76" s="45"/>
      <c r="S76" s="90">
        <v>50300</v>
      </c>
      <c r="T76" s="209">
        <v>150000</v>
      </c>
    </row>
    <row r="77" spans="9:20" ht="15.75" thickBot="1" x14ac:dyDescent="0.3">
      <c r="I77" s="40" t="s">
        <v>192</v>
      </c>
      <c r="J77" s="40" t="s">
        <v>258</v>
      </c>
      <c r="K77" s="40" t="s">
        <v>468</v>
      </c>
      <c r="L77" s="40" t="s">
        <v>407</v>
      </c>
      <c r="M77" s="40" t="s">
        <v>408</v>
      </c>
      <c r="N77" s="40">
        <v>1</v>
      </c>
      <c r="O77" s="207" t="s">
        <v>469</v>
      </c>
      <c r="P77" s="40" t="s">
        <v>325</v>
      </c>
      <c r="Q77" s="40">
        <v>2013</v>
      </c>
      <c r="R77" s="45"/>
      <c r="S77" s="90">
        <v>17309</v>
      </c>
      <c r="T77" s="209">
        <v>150000</v>
      </c>
    </row>
    <row r="78" spans="9:20" ht="15.75" thickBot="1" x14ac:dyDescent="0.3">
      <c r="I78" s="40" t="s">
        <v>192</v>
      </c>
      <c r="J78" s="40" t="s">
        <v>258</v>
      </c>
      <c r="K78" s="40" t="s">
        <v>470</v>
      </c>
      <c r="L78" s="40" t="s">
        <v>407</v>
      </c>
      <c r="M78" s="40" t="s">
        <v>408</v>
      </c>
      <c r="N78" s="40">
        <v>1</v>
      </c>
      <c r="O78" s="207" t="s">
        <v>471</v>
      </c>
      <c r="P78" s="40" t="s">
        <v>325</v>
      </c>
      <c r="Q78" s="40">
        <v>2013</v>
      </c>
      <c r="R78" s="45"/>
      <c r="S78" s="90">
        <v>9203</v>
      </c>
      <c r="T78" s="209">
        <v>150000</v>
      </c>
    </row>
    <row r="79" spans="9:20" ht="15.75" thickBot="1" x14ac:dyDescent="0.3">
      <c r="I79" s="40" t="s">
        <v>192</v>
      </c>
      <c r="J79" s="40" t="s">
        <v>258</v>
      </c>
      <c r="K79" s="40" t="s">
        <v>472</v>
      </c>
      <c r="L79" s="40" t="s">
        <v>407</v>
      </c>
      <c r="M79" s="40" t="s">
        <v>408</v>
      </c>
      <c r="N79" s="40">
        <v>1</v>
      </c>
      <c r="O79" s="207" t="s">
        <v>473</v>
      </c>
      <c r="P79" s="40" t="s">
        <v>325</v>
      </c>
      <c r="Q79" s="40">
        <v>2013</v>
      </c>
      <c r="R79" s="45"/>
      <c r="S79" s="90">
        <v>113980</v>
      </c>
      <c r="T79" s="209">
        <v>150000</v>
      </c>
    </row>
    <row r="80" spans="9:20" ht="15.75" thickBot="1" x14ac:dyDescent="0.3">
      <c r="I80" s="40" t="s">
        <v>192</v>
      </c>
      <c r="J80" s="40" t="s">
        <v>258</v>
      </c>
      <c r="K80" s="40" t="s">
        <v>474</v>
      </c>
      <c r="L80" s="40" t="s">
        <v>407</v>
      </c>
      <c r="M80" s="40" t="s">
        <v>408</v>
      </c>
      <c r="N80" s="40">
        <v>1</v>
      </c>
      <c r="O80" s="207" t="s">
        <v>475</v>
      </c>
      <c r="P80" s="40" t="s">
        <v>325</v>
      </c>
      <c r="Q80" s="40">
        <v>2013</v>
      </c>
      <c r="R80" s="45"/>
      <c r="S80" s="90">
        <v>38849</v>
      </c>
      <c r="T80" s="209">
        <v>150000</v>
      </c>
    </row>
    <row r="81" spans="9:20" ht="15.75" thickBot="1" x14ac:dyDescent="0.3">
      <c r="I81" s="40" t="s">
        <v>192</v>
      </c>
      <c r="J81" s="40" t="s">
        <v>258</v>
      </c>
      <c r="K81" s="40" t="s">
        <v>476</v>
      </c>
      <c r="L81" s="40" t="s">
        <v>407</v>
      </c>
      <c r="M81" s="40" t="s">
        <v>408</v>
      </c>
      <c r="N81" s="40">
        <v>1</v>
      </c>
      <c r="O81" s="207" t="s">
        <v>477</v>
      </c>
      <c r="P81" s="40" t="s">
        <v>325</v>
      </c>
      <c r="Q81" s="40">
        <v>2013</v>
      </c>
      <c r="R81" s="45"/>
      <c r="S81" s="90">
        <v>46783</v>
      </c>
      <c r="T81" s="209">
        <v>150000</v>
      </c>
    </row>
    <row r="82" spans="9:20" ht="15.75" thickBot="1" x14ac:dyDescent="0.3">
      <c r="I82" s="40" t="s">
        <v>192</v>
      </c>
      <c r="J82" s="40" t="s">
        <v>258</v>
      </c>
      <c r="K82" s="40" t="s">
        <v>478</v>
      </c>
      <c r="L82" s="40" t="s">
        <v>407</v>
      </c>
      <c r="M82" s="40" t="s">
        <v>408</v>
      </c>
      <c r="N82" s="40">
        <v>1</v>
      </c>
      <c r="O82" s="207" t="s">
        <v>479</v>
      </c>
      <c r="P82" s="40" t="s">
        <v>325</v>
      </c>
      <c r="Q82" s="40">
        <v>2013</v>
      </c>
      <c r="R82" s="45"/>
      <c r="S82" s="90">
        <v>46899</v>
      </c>
      <c r="T82" s="209">
        <v>150000</v>
      </c>
    </row>
    <row r="83" spans="9:20" ht="15.75" thickBot="1" x14ac:dyDescent="0.3">
      <c r="I83" s="40" t="s">
        <v>192</v>
      </c>
      <c r="J83" s="40" t="s">
        <v>258</v>
      </c>
      <c r="K83" s="40" t="s">
        <v>480</v>
      </c>
      <c r="L83" s="40" t="s">
        <v>407</v>
      </c>
      <c r="M83" s="40" t="s">
        <v>408</v>
      </c>
      <c r="N83" s="40">
        <v>1</v>
      </c>
      <c r="O83" s="207" t="s">
        <v>481</v>
      </c>
      <c r="P83" s="40" t="s">
        <v>325</v>
      </c>
      <c r="Q83" s="40">
        <v>2013</v>
      </c>
      <c r="R83" s="45"/>
      <c r="S83" s="90">
        <v>54597</v>
      </c>
      <c r="T83" s="209">
        <v>150000</v>
      </c>
    </row>
    <row r="84" spans="9:20" ht="15.75" thickBot="1" x14ac:dyDescent="0.3">
      <c r="I84" s="40" t="s">
        <v>192</v>
      </c>
      <c r="J84" s="40" t="s">
        <v>258</v>
      </c>
      <c r="K84" s="40" t="s">
        <v>482</v>
      </c>
      <c r="L84" s="40" t="s">
        <v>407</v>
      </c>
      <c r="M84" s="40" t="s">
        <v>408</v>
      </c>
      <c r="N84" s="40">
        <v>1</v>
      </c>
      <c r="O84" s="207" t="s">
        <v>483</v>
      </c>
      <c r="P84" s="40" t="s">
        <v>325</v>
      </c>
      <c r="Q84" s="40">
        <v>2013</v>
      </c>
      <c r="R84" s="45"/>
      <c r="S84" s="90">
        <v>49324</v>
      </c>
      <c r="T84" s="209">
        <v>150000</v>
      </c>
    </row>
    <row r="85" spans="9:20" ht="15.75" thickBot="1" x14ac:dyDescent="0.3">
      <c r="I85" s="40" t="s">
        <v>192</v>
      </c>
      <c r="J85" s="40" t="s">
        <v>267</v>
      </c>
      <c r="K85" s="40" t="s">
        <v>484</v>
      </c>
      <c r="L85" s="40" t="s">
        <v>322</v>
      </c>
      <c r="M85" s="207" t="s">
        <v>485</v>
      </c>
      <c r="N85" s="40">
        <v>1</v>
      </c>
      <c r="O85" s="207" t="s">
        <v>486</v>
      </c>
      <c r="P85" s="40" t="s">
        <v>325</v>
      </c>
      <c r="Q85" s="40">
        <v>2014</v>
      </c>
      <c r="R85" s="45"/>
      <c r="S85" s="90">
        <v>83635</v>
      </c>
      <c r="T85" s="208">
        <v>80000</v>
      </c>
    </row>
    <row r="86" spans="9:20" ht="15.75" thickBot="1" x14ac:dyDescent="0.3">
      <c r="I86" s="40" t="s">
        <v>192</v>
      </c>
      <c r="J86" s="40" t="s">
        <v>267</v>
      </c>
      <c r="K86" s="40" t="s">
        <v>487</v>
      </c>
      <c r="L86" s="40" t="s">
        <v>322</v>
      </c>
      <c r="M86" s="207" t="s">
        <v>485</v>
      </c>
      <c r="N86" s="40">
        <v>1</v>
      </c>
      <c r="O86" s="207" t="s">
        <v>488</v>
      </c>
      <c r="P86" s="40" t="s">
        <v>325</v>
      </c>
      <c r="Q86" s="40">
        <v>2014</v>
      </c>
      <c r="R86" s="45"/>
      <c r="S86" s="90">
        <v>96559</v>
      </c>
      <c r="T86" s="208">
        <v>80000</v>
      </c>
    </row>
    <row r="87" spans="9:20" ht="15.75" thickBot="1" x14ac:dyDescent="0.3">
      <c r="I87" s="40" t="s">
        <v>192</v>
      </c>
      <c r="J87" s="40" t="s">
        <v>257</v>
      </c>
      <c r="K87" s="40" t="s">
        <v>489</v>
      </c>
      <c r="L87" s="207" t="s">
        <v>490</v>
      </c>
      <c r="M87" s="40" t="s">
        <v>491</v>
      </c>
      <c r="N87" s="40">
        <v>1</v>
      </c>
      <c r="O87" s="207" t="s">
        <v>492</v>
      </c>
      <c r="P87" s="40" t="s">
        <v>325</v>
      </c>
      <c r="Q87" s="40">
        <v>2016</v>
      </c>
      <c r="R87" s="45"/>
      <c r="S87" s="90">
        <v>63777</v>
      </c>
      <c r="T87" s="42">
        <v>475000</v>
      </c>
    </row>
    <row r="88" spans="9:20" ht="15.75" thickBot="1" x14ac:dyDescent="0.3">
      <c r="I88" s="40" t="s">
        <v>192</v>
      </c>
      <c r="J88" s="40" t="s">
        <v>257</v>
      </c>
      <c r="K88" s="40" t="s">
        <v>493</v>
      </c>
      <c r="L88" s="207" t="s">
        <v>490</v>
      </c>
      <c r="M88" s="40" t="s">
        <v>491</v>
      </c>
      <c r="N88" s="40">
        <v>1</v>
      </c>
      <c r="O88" s="207" t="s">
        <v>494</v>
      </c>
      <c r="P88" s="40" t="s">
        <v>325</v>
      </c>
      <c r="Q88" s="40">
        <v>2016</v>
      </c>
      <c r="R88" s="45"/>
      <c r="S88" s="90">
        <v>60103</v>
      </c>
      <c r="T88" s="42">
        <v>475000</v>
      </c>
    </row>
    <row r="89" spans="9:20" ht="15.75" thickBot="1" x14ac:dyDescent="0.3">
      <c r="I89" s="40" t="s">
        <v>192</v>
      </c>
      <c r="J89" s="40" t="s">
        <v>257</v>
      </c>
      <c r="K89" s="40" t="s">
        <v>495</v>
      </c>
      <c r="L89" s="207" t="s">
        <v>490</v>
      </c>
      <c r="M89" s="40" t="s">
        <v>491</v>
      </c>
      <c r="N89" s="40">
        <v>1</v>
      </c>
      <c r="O89" s="207" t="s">
        <v>496</v>
      </c>
      <c r="P89" s="40" t="s">
        <v>325</v>
      </c>
      <c r="Q89" s="40">
        <v>2016</v>
      </c>
      <c r="R89" s="45"/>
      <c r="S89" s="90">
        <v>64850</v>
      </c>
      <c r="T89" s="42">
        <v>475000</v>
      </c>
    </row>
    <row r="90" spans="9:20" ht="15.75" thickBot="1" x14ac:dyDescent="0.3">
      <c r="I90" s="40" t="s">
        <v>192</v>
      </c>
      <c r="J90" s="40" t="s">
        <v>257</v>
      </c>
      <c r="K90" s="40" t="s">
        <v>497</v>
      </c>
      <c r="L90" s="207" t="s">
        <v>490</v>
      </c>
      <c r="M90" s="40" t="s">
        <v>491</v>
      </c>
      <c r="N90" s="40">
        <v>1</v>
      </c>
      <c r="O90" s="207" t="s">
        <v>498</v>
      </c>
      <c r="P90" s="40" t="s">
        <v>325</v>
      </c>
      <c r="Q90" s="40">
        <v>2016</v>
      </c>
      <c r="R90" s="45"/>
      <c r="S90" s="90">
        <v>85835</v>
      </c>
      <c r="T90" s="42">
        <v>475000</v>
      </c>
    </row>
    <row r="91" spans="9:20" ht="15.75" thickBot="1" x14ac:dyDescent="0.3">
      <c r="I91" s="40" t="s">
        <v>192</v>
      </c>
      <c r="J91" s="40" t="s">
        <v>257</v>
      </c>
      <c r="K91" s="40" t="s">
        <v>499</v>
      </c>
      <c r="L91" s="207" t="s">
        <v>490</v>
      </c>
      <c r="M91" s="40" t="s">
        <v>491</v>
      </c>
      <c r="N91" s="40">
        <v>1</v>
      </c>
      <c r="O91" s="207" t="s">
        <v>500</v>
      </c>
      <c r="P91" s="40" t="s">
        <v>325</v>
      </c>
      <c r="Q91" s="40">
        <v>2016</v>
      </c>
      <c r="R91" s="45"/>
      <c r="S91" s="90">
        <v>71731</v>
      </c>
      <c r="T91" s="42">
        <v>475000</v>
      </c>
    </row>
    <row r="92" spans="9:20" ht="15.75" thickBot="1" x14ac:dyDescent="0.3">
      <c r="I92" s="40" t="s">
        <v>192</v>
      </c>
      <c r="J92" s="40" t="s">
        <v>257</v>
      </c>
      <c r="K92" s="40" t="s">
        <v>501</v>
      </c>
      <c r="L92" s="207" t="s">
        <v>490</v>
      </c>
      <c r="M92" s="40" t="s">
        <v>491</v>
      </c>
      <c r="N92" s="40">
        <v>1</v>
      </c>
      <c r="O92" s="207" t="s">
        <v>502</v>
      </c>
      <c r="P92" s="40" t="s">
        <v>325</v>
      </c>
      <c r="Q92" s="40">
        <v>2016</v>
      </c>
      <c r="R92" s="45"/>
      <c r="S92" s="90">
        <v>67913</v>
      </c>
      <c r="T92" s="42">
        <v>475000</v>
      </c>
    </row>
    <row r="93" spans="9:20" ht="15.75" thickBot="1" x14ac:dyDescent="0.3">
      <c r="I93" s="40" t="s">
        <v>192</v>
      </c>
      <c r="J93" s="40" t="s">
        <v>257</v>
      </c>
      <c r="K93" s="40" t="s">
        <v>503</v>
      </c>
      <c r="L93" s="207" t="s">
        <v>490</v>
      </c>
      <c r="M93" s="40" t="s">
        <v>491</v>
      </c>
      <c r="N93" s="40">
        <v>1</v>
      </c>
      <c r="O93" s="207" t="s">
        <v>504</v>
      </c>
      <c r="P93" s="40" t="s">
        <v>325</v>
      </c>
      <c r="Q93" s="40">
        <v>2016</v>
      </c>
      <c r="R93" s="45"/>
      <c r="S93" s="90">
        <v>66590</v>
      </c>
      <c r="T93" s="42">
        <v>475000</v>
      </c>
    </row>
    <row r="94" spans="9:20" ht="15.75" thickBot="1" x14ac:dyDescent="0.3">
      <c r="I94" s="40" t="s">
        <v>192</v>
      </c>
      <c r="J94" s="40" t="s">
        <v>257</v>
      </c>
      <c r="K94" s="40" t="s">
        <v>505</v>
      </c>
      <c r="L94" s="207" t="s">
        <v>490</v>
      </c>
      <c r="M94" s="40" t="s">
        <v>491</v>
      </c>
      <c r="N94" s="40">
        <v>1</v>
      </c>
      <c r="O94" s="207" t="s">
        <v>506</v>
      </c>
      <c r="P94" s="40" t="s">
        <v>325</v>
      </c>
      <c r="Q94" s="40">
        <v>2016</v>
      </c>
      <c r="R94" s="45"/>
      <c r="S94" s="90">
        <v>77371</v>
      </c>
      <c r="T94" s="42">
        <v>475000</v>
      </c>
    </row>
    <row r="95" spans="9:20" ht="15.75" thickBot="1" x14ac:dyDescent="0.3">
      <c r="I95" s="40" t="s">
        <v>192</v>
      </c>
      <c r="J95" s="40" t="s">
        <v>267</v>
      </c>
      <c r="K95" s="40" t="s">
        <v>507</v>
      </c>
      <c r="L95" s="40" t="s">
        <v>508</v>
      </c>
      <c r="M95" s="40" t="s">
        <v>509</v>
      </c>
      <c r="N95" s="40">
        <v>1</v>
      </c>
      <c r="O95" s="207" t="s">
        <v>510</v>
      </c>
      <c r="P95" s="40" t="s">
        <v>325</v>
      </c>
      <c r="Q95" s="40">
        <v>2016</v>
      </c>
      <c r="R95" s="45"/>
      <c r="S95" s="90">
        <v>5270</v>
      </c>
      <c r="T95" s="42">
        <v>175000</v>
      </c>
    </row>
    <row r="96" spans="9:20" ht="15.75" thickBot="1" x14ac:dyDescent="0.3">
      <c r="I96" s="40" t="s">
        <v>192</v>
      </c>
      <c r="J96" s="40" t="s">
        <v>267</v>
      </c>
      <c r="K96" s="40" t="s">
        <v>511</v>
      </c>
      <c r="L96" s="40" t="s">
        <v>508</v>
      </c>
      <c r="M96" s="40" t="s">
        <v>509</v>
      </c>
      <c r="N96" s="40">
        <v>1</v>
      </c>
      <c r="O96" s="207" t="s">
        <v>512</v>
      </c>
      <c r="P96" s="40" t="s">
        <v>325</v>
      </c>
      <c r="Q96" s="40">
        <v>2016</v>
      </c>
      <c r="R96" s="45"/>
      <c r="S96" s="90">
        <v>37863</v>
      </c>
      <c r="T96" s="42">
        <v>175000</v>
      </c>
    </row>
    <row r="97" spans="9:20" ht="15.75" thickBot="1" x14ac:dyDescent="0.3">
      <c r="I97" s="40" t="s">
        <v>192</v>
      </c>
      <c r="J97" s="40" t="s">
        <v>267</v>
      </c>
      <c r="K97" s="40" t="s">
        <v>513</v>
      </c>
      <c r="L97" s="40" t="s">
        <v>508</v>
      </c>
      <c r="M97" s="40" t="s">
        <v>509</v>
      </c>
      <c r="N97" s="40">
        <v>1</v>
      </c>
      <c r="O97" s="207" t="s">
        <v>514</v>
      </c>
      <c r="P97" s="40" t="s">
        <v>325</v>
      </c>
      <c r="Q97" s="40">
        <v>2016</v>
      </c>
      <c r="R97" s="45"/>
      <c r="S97" s="90">
        <v>4923</v>
      </c>
      <c r="T97" s="42">
        <v>175000</v>
      </c>
    </row>
    <row r="98" spans="9:20" ht="15.75" thickBot="1" x14ac:dyDescent="0.3">
      <c r="I98" s="40" t="s">
        <v>192</v>
      </c>
      <c r="J98" s="40" t="s">
        <v>267</v>
      </c>
      <c r="K98" s="40" t="s">
        <v>515</v>
      </c>
      <c r="L98" s="40" t="s">
        <v>508</v>
      </c>
      <c r="M98" s="40" t="s">
        <v>509</v>
      </c>
      <c r="N98" s="40">
        <v>1</v>
      </c>
      <c r="O98" s="207" t="s">
        <v>516</v>
      </c>
      <c r="P98" s="40" t="s">
        <v>325</v>
      </c>
      <c r="Q98" s="40">
        <v>2016</v>
      </c>
      <c r="R98" s="45"/>
      <c r="S98" s="90">
        <v>6615</v>
      </c>
      <c r="T98" s="42">
        <v>175000</v>
      </c>
    </row>
    <row r="99" spans="9:20" ht="21" customHeight="1" thickBot="1" x14ac:dyDescent="0.3">
      <c r="I99" s="40" t="s">
        <v>8</v>
      </c>
      <c r="J99" s="207" t="s">
        <v>270</v>
      </c>
      <c r="K99" s="40" t="s">
        <v>537</v>
      </c>
      <c r="L99" s="54">
        <v>2018</v>
      </c>
      <c r="M99" s="207" t="s">
        <v>539</v>
      </c>
      <c r="N99" s="40">
        <v>1</v>
      </c>
      <c r="O99" s="207" t="s">
        <v>538</v>
      </c>
      <c r="P99" s="40" t="s">
        <v>325</v>
      </c>
      <c r="Q99" s="40">
        <v>2018</v>
      </c>
      <c r="R99" s="45"/>
      <c r="S99" s="90">
        <v>0</v>
      </c>
      <c r="T99" s="42">
        <v>5500</v>
      </c>
    </row>
    <row r="100" spans="9:20" ht="15.75" thickBot="1" x14ac:dyDescent="0.3">
      <c r="I100" s="40" t="s">
        <v>192</v>
      </c>
      <c r="J100" s="40" t="s">
        <v>258</v>
      </c>
      <c r="K100" s="40" t="s">
        <v>540</v>
      </c>
      <c r="L100" s="40" t="s">
        <v>542</v>
      </c>
      <c r="M100" s="207" t="s">
        <v>543</v>
      </c>
      <c r="N100" s="40">
        <v>1</v>
      </c>
      <c r="O100" s="207" t="s">
        <v>544</v>
      </c>
      <c r="P100" s="40" t="s">
        <v>325</v>
      </c>
      <c r="Q100" s="40">
        <v>2017</v>
      </c>
      <c r="R100" s="45"/>
      <c r="S100" s="90">
        <v>3932</v>
      </c>
      <c r="T100" s="42">
        <v>175000</v>
      </c>
    </row>
    <row r="101" spans="9:20" ht="15.75" thickBot="1" x14ac:dyDescent="0.3">
      <c r="I101" s="40" t="s">
        <v>192</v>
      </c>
      <c r="J101" s="40" t="s">
        <v>258</v>
      </c>
      <c r="K101" s="40" t="s">
        <v>541</v>
      </c>
      <c r="L101" s="40" t="s">
        <v>542</v>
      </c>
      <c r="M101" s="207" t="s">
        <v>543</v>
      </c>
      <c r="N101" s="40">
        <v>1</v>
      </c>
      <c r="O101" s="207" t="s">
        <v>545</v>
      </c>
      <c r="P101" s="40" t="s">
        <v>325</v>
      </c>
      <c r="Q101" s="40">
        <v>2017</v>
      </c>
      <c r="R101" s="45"/>
      <c r="S101" s="90">
        <v>4718</v>
      </c>
      <c r="T101" s="42">
        <v>175000</v>
      </c>
    </row>
    <row r="102" spans="9:20" ht="15.75" thickBot="1" x14ac:dyDescent="0.3">
      <c r="I102" s="40" t="s">
        <v>192</v>
      </c>
      <c r="J102" s="40" t="s">
        <v>267</v>
      </c>
      <c r="K102" s="40" t="s">
        <v>546</v>
      </c>
      <c r="L102" s="40" t="s">
        <v>508</v>
      </c>
      <c r="M102" s="40" t="s">
        <v>509</v>
      </c>
      <c r="N102" s="40">
        <v>1</v>
      </c>
      <c r="O102" s="207" t="s">
        <v>548</v>
      </c>
      <c r="P102" s="207" t="s">
        <v>325</v>
      </c>
      <c r="Q102" s="40">
        <v>2018</v>
      </c>
      <c r="R102" s="45"/>
      <c r="S102" s="90">
        <v>3706</v>
      </c>
      <c r="T102" s="42">
        <v>175000</v>
      </c>
    </row>
    <row r="103" spans="9:20" ht="15.75" thickBot="1" x14ac:dyDescent="0.3">
      <c r="I103" s="40" t="s">
        <v>192</v>
      </c>
      <c r="J103" s="40" t="s">
        <v>267</v>
      </c>
      <c r="K103" s="40" t="s">
        <v>547</v>
      </c>
      <c r="L103" s="40" t="s">
        <v>508</v>
      </c>
      <c r="M103" s="40" t="s">
        <v>509</v>
      </c>
      <c r="N103" s="40">
        <v>1</v>
      </c>
      <c r="O103" s="207" t="s">
        <v>549</v>
      </c>
      <c r="P103" s="40" t="s">
        <v>325</v>
      </c>
      <c r="Q103" s="40">
        <v>2018</v>
      </c>
      <c r="R103" s="45"/>
      <c r="S103" s="90">
        <v>4796</v>
      </c>
      <c r="T103" s="42">
        <v>175000</v>
      </c>
    </row>
    <row r="104" spans="9:20" ht="15.75" thickBot="1" x14ac:dyDescent="0.3">
      <c r="I104" s="40" t="s">
        <v>192</v>
      </c>
      <c r="J104" s="40" t="s">
        <v>257</v>
      </c>
      <c r="K104" s="207" t="s">
        <v>567</v>
      </c>
      <c r="L104" s="207" t="s">
        <v>550</v>
      </c>
      <c r="M104" s="40" t="s">
        <v>551</v>
      </c>
      <c r="N104" s="40">
        <v>1</v>
      </c>
      <c r="O104" s="213" t="s">
        <v>556</v>
      </c>
      <c r="P104" s="40" t="s">
        <v>325</v>
      </c>
      <c r="Q104" s="40">
        <v>2018</v>
      </c>
      <c r="R104" s="45"/>
      <c r="S104" s="90">
        <v>322</v>
      </c>
      <c r="T104" s="209">
        <v>785000</v>
      </c>
    </row>
    <row r="105" spans="9:20" ht="15.75" thickBot="1" x14ac:dyDescent="0.3">
      <c r="I105" s="40" t="s">
        <v>192</v>
      </c>
      <c r="J105" s="40" t="s">
        <v>257</v>
      </c>
      <c r="K105" s="207" t="s">
        <v>568</v>
      </c>
      <c r="L105" s="207" t="s">
        <v>550</v>
      </c>
      <c r="M105" s="40" t="s">
        <v>551</v>
      </c>
      <c r="N105" s="40">
        <v>1</v>
      </c>
      <c r="O105" s="207" t="s">
        <v>557</v>
      </c>
      <c r="P105" s="40" t="s">
        <v>325</v>
      </c>
      <c r="Q105" s="40">
        <v>2018</v>
      </c>
      <c r="R105" s="45"/>
      <c r="S105" s="90">
        <v>248</v>
      </c>
      <c r="T105" s="209">
        <v>785000</v>
      </c>
    </row>
    <row r="106" spans="9:20" ht="15.75" thickBot="1" x14ac:dyDescent="0.3">
      <c r="I106" s="40" t="s">
        <v>192</v>
      </c>
      <c r="J106" s="40" t="s">
        <v>555</v>
      </c>
      <c r="K106" s="40" t="s">
        <v>560</v>
      </c>
      <c r="L106" s="40" t="s">
        <v>563</v>
      </c>
      <c r="M106" s="40" t="s">
        <v>562</v>
      </c>
      <c r="N106" s="40">
        <v>1</v>
      </c>
      <c r="O106" s="207" t="s">
        <v>558</v>
      </c>
      <c r="P106" s="40" t="s">
        <v>325</v>
      </c>
      <c r="Q106" s="40">
        <v>2018</v>
      </c>
      <c r="R106" s="45"/>
      <c r="S106" s="90">
        <v>1433</v>
      </c>
      <c r="T106" s="42">
        <v>40000</v>
      </c>
    </row>
    <row r="107" spans="9:20" ht="15.75" thickBot="1" x14ac:dyDescent="0.3">
      <c r="I107" s="40" t="s">
        <v>192</v>
      </c>
      <c r="J107" s="40" t="s">
        <v>555</v>
      </c>
      <c r="K107" s="40" t="s">
        <v>561</v>
      </c>
      <c r="L107" s="40" t="s">
        <v>563</v>
      </c>
      <c r="M107" s="40" t="s">
        <v>562</v>
      </c>
      <c r="N107" s="40">
        <v>1</v>
      </c>
      <c r="O107" s="207" t="s">
        <v>559</v>
      </c>
      <c r="P107" s="40" t="s">
        <v>325</v>
      </c>
      <c r="Q107" s="40">
        <v>2018</v>
      </c>
      <c r="R107" s="45"/>
      <c r="S107" s="90">
        <v>1460</v>
      </c>
      <c r="T107" s="42">
        <v>40000</v>
      </c>
    </row>
    <row r="108" spans="9:20" ht="15.75" thickBot="1" x14ac:dyDescent="0.3">
      <c r="I108" s="40" t="s">
        <v>192</v>
      </c>
      <c r="J108" s="40" t="s">
        <v>555</v>
      </c>
      <c r="K108" s="40" t="s">
        <v>569</v>
      </c>
      <c r="L108" s="40" t="s">
        <v>563</v>
      </c>
      <c r="M108" s="40" t="s">
        <v>562</v>
      </c>
      <c r="N108" s="40">
        <v>1</v>
      </c>
      <c r="O108" s="207" t="s">
        <v>572</v>
      </c>
      <c r="P108" s="40" t="s">
        <v>325</v>
      </c>
      <c r="Q108" s="40">
        <v>2018</v>
      </c>
      <c r="R108" s="45"/>
      <c r="S108" s="90">
        <v>276</v>
      </c>
      <c r="T108" s="42">
        <v>40000</v>
      </c>
    </row>
    <row r="109" spans="9:20" ht="15.75" customHeight="1" thickBot="1" x14ac:dyDescent="0.3">
      <c r="I109" s="40" t="s">
        <v>192</v>
      </c>
      <c r="J109" s="40" t="s">
        <v>555</v>
      </c>
      <c r="K109" s="40" t="s">
        <v>570</v>
      </c>
      <c r="L109" s="40" t="s">
        <v>563</v>
      </c>
      <c r="M109" s="40" t="s">
        <v>562</v>
      </c>
      <c r="N109" s="40">
        <v>1</v>
      </c>
      <c r="O109" s="207" t="s">
        <v>573</v>
      </c>
      <c r="P109" s="40" t="s">
        <v>325</v>
      </c>
      <c r="Q109" s="40">
        <v>2018</v>
      </c>
      <c r="R109" s="45"/>
      <c r="S109" s="90">
        <v>934</v>
      </c>
      <c r="T109" s="42">
        <v>40000</v>
      </c>
    </row>
    <row r="110" spans="9:20" ht="15.75" thickBot="1" x14ac:dyDescent="0.3">
      <c r="I110" s="40" t="s">
        <v>192</v>
      </c>
      <c r="J110" s="40" t="s">
        <v>555</v>
      </c>
      <c r="K110" s="40" t="s">
        <v>571</v>
      </c>
      <c r="L110" s="40" t="s">
        <v>563</v>
      </c>
      <c r="M110" s="40" t="s">
        <v>562</v>
      </c>
      <c r="N110" s="40">
        <v>1</v>
      </c>
      <c r="O110" s="207" t="s">
        <v>574</v>
      </c>
      <c r="P110" s="40" t="s">
        <v>325</v>
      </c>
      <c r="Q110" s="40">
        <v>2018</v>
      </c>
      <c r="R110" s="45"/>
      <c r="S110" s="90">
        <v>24</v>
      </c>
      <c r="T110" s="42">
        <v>40000</v>
      </c>
    </row>
    <row r="111" spans="9:20" ht="33.75" customHeight="1" thickBot="1" x14ac:dyDescent="0.3">
      <c r="I111" s="40" t="s">
        <v>10</v>
      </c>
      <c r="J111" s="40" t="s">
        <v>191</v>
      </c>
      <c r="K111" s="40" t="s">
        <v>581</v>
      </c>
      <c r="L111" s="40" t="s">
        <v>57</v>
      </c>
      <c r="M111" s="40" t="s">
        <v>57</v>
      </c>
      <c r="N111" s="40">
        <v>1</v>
      </c>
      <c r="O111" s="40" t="s">
        <v>59</v>
      </c>
      <c r="P111" s="40" t="s">
        <v>325</v>
      </c>
      <c r="Q111" s="40">
        <v>2018</v>
      </c>
      <c r="R111" s="45"/>
      <c r="S111" s="90" t="s">
        <v>57</v>
      </c>
      <c r="T111" s="42">
        <v>1000000</v>
      </c>
    </row>
    <row r="112" spans="9:20" ht="15" customHeight="1" thickBot="1" x14ac:dyDescent="0.3">
      <c r="I112" s="40" t="s">
        <v>192</v>
      </c>
      <c r="J112" s="40" t="s">
        <v>555</v>
      </c>
      <c r="K112" s="40" t="s">
        <v>582</v>
      </c>
      <c r="L112" s="40" t="s">
        <v>563</v>
      </c>
      <c r="M112" s="40" t="s">
        <v>562</v>
      </c>
      <c r="N112" s="40">
        <v>1</v>
      </c>
      <c r="O112" s="40" t="s">
        <v>584</v>
      </c>
      <c r="P112" s="40" t="s">
        <v>325</v>
      </c>
      <c r="Q112" s="40">
        <v>2019</v>
      </c>
      <c r="R112" s="45"/>
      <c r="S112" s="90">
        <v>2601</v>
      </c>
      <c r="T112" s="42">
        <v>40000</v>
      </c>
    </row>
    <row r="113" spans="9:20" ht="15" customHeight="1" thickBot="1" x14ac:dyDescent="0.3">
      <c r="I113" s="40" t="s">
        <v>192</v>
      </c>
      <c r="J113" s="40" t="s">
        <v>555</v>
      </c>
      <c r="K113" s="40" t="s">
        <v>583</v>
      </c>
      <c r="L113" s="40" t="s">
        <v>563</v>
      </c>
      <c r="M113" s="40" t="s">
        <v>562</v>
      </c>
      <c r="N113" s="40">
        <v>1</v>
      </c>
      <c r="O113" s="40" t="s">
        <v>585</v>
      </c>
      <c r="P113" s="40" t="s">
        <v>325</v>
      </c>
      <c r="Q113" s="40">
        <v>2019</v>
      </c>
      <c r="R113" s="45"/>
      <c r="S113" s="90">
        <v>17</v>
      </c>
      <c r="T113" s="42">
        <v>40000</v>
      </c>
    </row>
    <row r="114" spans="9:20" ht="15" customHeight="1" thickBot="1" x14ac:dyDescent="0.3">
      <c r="I114" s="40" t="s">
        <v>192</v>
      </c>
      <c r="J114" s="40" t="s">
        <v>555</v>
      </c>
      <c r="K114" s="40" t="s">
        <v>589</v>
      </c>
      <c r="L114" s="40" t="s">
        <v>563</v>
      </c>
      <c r="M114" s="40" t="s">
        <v>562</v>
      </c>
      <c r="N114" s="40">
        <v>1</v>
      </c>
      <c r="O114" s="40" t="s">
        <v>590</v>
      </c>
      <c r="P114" s="40" t="s">
        <v>325</v>
      </c>
      <c r="Q114" s="40">
        <v>2019</v>
      </c>
      <c r="R114" s="45"/>
      <c r="S114" s="90">
        <v>114</v>
      </c>
      <c r="T114" s="42">
        <v>40000</v>
      </c>
    </row>
    <row r="115" spans="9:20" ht="15" customHeight="1" thickBot="1" x14ac:dyDescent="0.3">
      <c r="I115" s="40" t="s">
        <v>192</v>
      </c>
      <c r="J115" s="40" t="s">
        <v>555</v>
      </c>
      <c r="K115" s="40" t="s">
        <v>591</v>
      </c>
      <c r="L115" s="40" t="s">
        <v>563</v>
      </c>
      <c r="M115" s="40" t="s">
        <v>562</v>
      </c>
      <c r="N115" s="40">
        <v>1</v>
      </c>
      <c r="O115" s="40" t="s">
        <v>592</v>
      </c>
      <c r="P115" s="40" t="s">
        <v>325</v>
      </c>
      <c r="Q115" s="40">
        <v>2019</v>
      </c>
      <c r="R115" s="45"/>
      <c r="S115" s="90">
        <v>342</v>
      </c>
      <c r="T115" s="42">
        <v>40000</v>
      </c>
    </row>
    <row r="116" spans="9:20" ht="15" customHeight="1" thickBot="1" x14ac:dyDescent="0.3">
      <c r="I116" s="40" t="s">
        <v>192</v>
      </c>
      <c r="J116" s="40" t="s">
        <v>555</v>
      </c>
      <c r="K116" s="40" t="s">
        <v>593</v>
      </c>
      <c r="L116" s="40" t="s">
        <v>563</v>
      </c>
      <c r="M116" s="40" t="s">
        <v>562</v>
      </c>
      <c r="N116" s="40">
        <v>1</v>
      </c>
      <c r="O116" s="40" t="s">
        <v>594</v>
      </c>
      <c r="P116" s="40" t="s">
        <v>325</v>
      </c>
      <c r="Q116" s="40">
        <v>2019</v>
      </c>
      <c r="R116" s="32">
        <f t="shared" ref="R116:R160" ca="1" si="11">IF(ISBLANK(Q116),"",YEAR(TODAY())-Q116)</f>
        <v>5</v>
      </c>
      <c r="S116" s="90">
        <v>2234</v>
      </c>
      <c r="T116" s="42">
        <v>40000</v>
      </c>
    </row>
    <row r="117" spans="9:20" ht="15" customHeight="1" thickBot="1" x14ac:dyDescent="0.3">
      <c r="I117" s="40" t="s">
        <v>192</v>
      </c>
      <c r="J117" s="40" t="s">
        <v>257</v>
      </c>
      <c r="K117" s="40" t="s">
        <v>597</v>
      </c>
      <c r="L117" s="40" t="s">
        <v>595</v>
      </c>
      <c r="M117" s="40" t="s">
        <v>596</v>
      </c>
      <c r="N117" s="40">
        <v>1</v>
      </c>
      <c r="O117" s="40" t="s">
        <v>598</v>
      </c>
      <c r="P117" s="40" t="s">
        <v>325</v>
      </c>
      <c r="Q117" s="40">
        <v>2019</v>
      </c>
      <c r="R117" s="32">
        <f t="shared" ref="R117" ca="1" si="12">IF(ISBLANK(Q117),"",YEAR(TODAY())-Q117)</f>
        <v>5</v>
      </c>
      <c r="S117" s="90">
        <v>2791</v>
      </c>
      <c r="T117" s="42">
        <v>600000</v>
      </c>
    </row>
    <row r="118" spans="9:20" ht="15" customHeight="1" thickBot="1" x14ac:dyDescent="0.3">
      <c r="I118" s="40" t="s">
        <v>192</v>
      </c>
      <c r="J118" s="40" t="s">
        <v>257</v>
      </c>
      <c r="K118" s="40" t="s">
        <v>599</v>
      </c>
      <c r="L118" s="40" t="s">
        <v>595</v>
      </c>
      <c r="M118" s="40" t="s">
        <v>596</v>
      </c>
      <c r="N118" s="40">
        <v>1</v>
      </c>
      <c r="O118" s="40" t="s">
        <v>600</v>
      </c>
      <c r="P118" s="40" t="s">
        <v>325</v>
      </c>
      <c r="Q118" s="40">
        <v>2019</v>
      </c>
      <c r="R118" s="32">
        <f t="shared" ref="R118" ca="1" si="13">IF(ISBLANK(Q118),"",YEAR(TODAY())-Q118)</f>
        <v>5</v>
      </c>
      <c r="S118" s="90">
        <v>1671</v>
      </c>
      <c r="T118" s="42">
        <v>600000</v>
      </c>
    </row>
    <row r="119" spans="9:20" ht="15" customHeight="1" thickBot="1" x14ac:dyDescent="0.3">
      <c r="I119" s="40" t="s">
        <v>192</v>
      </c>
      <c r="J119" s="40" t="s">
        <v>555</v>
      </c>
      <c r="K119" s="40" t="s">
        <v>602</v>
      </c>
      <c r="L119" s="40" t="s">
        <v>563</v>
      </c>
      <c r="M119" s="40" t="s">
        <v>562</v>
      </c>
      <c r="N119" s="40">
        <v>1</v>
      </c>
      <c r="O119" s="40" t="s">
        <v>606</v>
      </c>
      <c r="P119" s="40" t="s">
        <v>325</v>
      </c>
      <c r="Q119" s="40">
        <v>2019</v>
      </c>
      <c r="R119" s="32">
        <f t="shared" ref="R119:R129" ca="1" si="14">IF(ISBLANK(Q119),"",YEAR(TODAY())-Q119)</f>
        <v>5</v>
      </c>
      <c r="S119" s="90">
        <v>10</v>
      </c>
      <c r="T119" s="42">
        <v>40000</v>
      </c>
    </row>
    <row r="120" spans="9:20" ht="15" customHeight="1" thickBot="1" x14ac:dyDescent="0.3">
      <c r="I120" s="40" t="s">
        <v>192</v>
      </c>
      <c r="J120" s="40" t="s">
        <v>555</v>
      </c>
      <c r="K120" s="40" t="s">
        <v>603</v>
      </c>
      <c r="L120" s="40" t="s">
        <v>563</v>
      </c>
      <c r="M120" s="40" t="s">
        <v>562</v>
      </c>
      <c r="N120" s="40">
        <v>1</v>
      </c>
      <c r="O120" s="40" t="s">
        <v>607</v>
      </c>
      <c r="P120" s="40" t="s">
        <v>325</v>
      </c>
      <c r="Q120" s="40">
        <v>2019</v>
      </c>
      <c r="R120" s="32">
        <f t="shared" ca="1" si="14"/>
        <v>5</v>
      </c>
      <c r="S120" s="90">
        <v>10</v>
      </c>
      <c r="T120" s="42">
        <v>40000</v>
      </c>
    </row>
    <row r="121" spans="9:20" ht="15" customHeight="1" thickBot="1" x14ac:dyDescent="0.3">
      <c r="I121" s="40" t="s">
        <v>192</v>
      </c>
      <c r="J121" s="40" t="s">
        <v>555</v>
      </c>
      <c r="K121" s="40" t="s">
        <v>604</v>
      </c>
      <c r="L121" s="40" t="s">
        <v>563</v>
      </c>
      <c r="M121" s="40" t="s">
        <v>562</v>
      </c>
      <c r="N121" s="40">
        <v>1</v>
      </c>
      <c r="O121" s="40" t="s">
        <v>608</v>
      </c>
      <c r="P121" s="40" t="s">
        <v>325</v>
      </c>
      <c r="Q121" s="40">
        <v>2019</v>
      </c>
      <c r="R121" s="32">
        <f t="shared" ca="1" si="14"/>
        <v>5</v>
      </c>
      <c r="S121" s="90">
        <v>10</v>
      </c>
      <c r="T121" s="42">
        <v>40000</v>
      </c>
    </row>
    <row r="122" spans="9:20" ht="15" customHeight="1" thickBot="1" x14ac:dyDescent="0.3">
      <c r="I122" s="40" t="s">
        <v>192</v>
      </c>
      <c r="J122" s="40" t="s">
        <v>555</v>
      </c>
      <c r="K122" s="40" t="s">
        <v>605</v>
      </c>
      <c r="L122" s="40" t="s">
        <v>563</v>
      </c>
      <c r="M122" s="40" t="s">
        <v>562</v>
      </c>
      <c r="N122" s="40">
        <v>1</v>
      </c>
      <c r="O122" s="40" t="s">
        <v>609</v>
      </c>
      <c r="P122" s="40" t="s">
        <v>325</v>
      </c>
      <c r="Q122" s="40">
        <v>2019</v>
      </c>
      <c r="R122" s="32">
        <f t="shared" ca="1" si="14"/>
        <v>5</v>
      </c>
      <c r="S122" s="90">
        <v>10</v>
      </c>
      <c r="T122" s="42">
        <v>40000</v>
      </c>
    </row>
    <row r="123" spans="9:20" ht="15" customHeight="1" thickBot="1" x14ac:dyDescent="0.3">
      <c r="I123" s="40" t="s">
        <v>192</v>
      </c>
      <c r="J123" s="40" t="s">
        <v>266</v>
      </c>
      <c r="K123" s="40" t="s">
        <v>610</v>
      </c>
      <c r="L123" s="40" t="s">
        <v>611</v>
      </c>
      <c r="M123" s="40" t="s">
        <v>612</v>
      </c>
      <c r="N123" s="40">
        <v>1</v>
      </c>
      <c r="O123" s="40" t="s">
        <v>627</v>
      </c>
      <c r="P123" s="40" t="s">
        <v>325</v>
      </c>
      <c r="Q123" s="40">
        <v>2019</v>
      </c>
      <c r="R123" s="32">
        <f t="shared" ca="1" si="14"/>
        <v>5</v>
      </c>
      <c r="S123" s="90">
        <v>4948</v>
      </c>
      <c r="T123" s="42">
        <v>250000</v>
      </c>
    </row>
    <row r="124" spans="9:20" ht="15" customHeight="1" thickBot="1" x14ac:dyDescent="0.3">
      <c r="I124" s="40" t="s">
        <v>192</v>
      </c>
      <c r="J124" s="40" t="s">
        <v>555</v>
      </c>
      <c r="K124" s="40" t="s">
        <v>613</v>
      </c>
      <c r="L124" s="40" t="s">
        <v>620</v>
      </c>
      <c r="M124" s="40" t="s">
        <v>562</v>
      </c>
      <c r="N124" s="40">
        <v>1</v>
      </c>
      <c r="O124" s="40" t="s">
        <v>626</v>
      </c>
      <c r="P124" s="40" t="s">
        <v>325</v>
      </c>
      <c r="Q124" s="40">
        <v>2020</v>
      </c>
      <c r="R124" s="32">
        <f t="shared" ca="1" si="14"/>
        <v>4</v>
      </c>
      <c r="S124" s="90">
        <v>920</v>
      </c>
      <c r="T124" s="42">
        <v>40000</v>
      </c>
    </row>
    <row r="125" spans="9:20" ht="15" customHeight="1" thickBot="1" x14ac:dyDescent="0.3">
      <c r="I125" s="40" t="s">
        <v>192</v>
      </c>
      <c r="J125" s="40" t="s">
        <v>555</v>
      </c>
      <c r="K125" s="40" t="s">
        <v>619</v>
      </c>
      <c r="L125" s="40" t="s">
        <v>620</v>
      </c>
      <c r="M125" s="40" t="s">
        <v>562</v>
      </c>
      <c r="N125" s="40">
        <v>1</v>
      </c>
      <c r="O125" s="40" t="s">
        <v>625</v>
      </c>
      <c r="P125" s="40" t="s">
        <v>325</v>
      </c>
      <c r="Q125" s="40">
        <v>2020</v>
      </c>
      <c r="R125" s="32">
        <f t="shared" ca="1" si="14"/>
        <v>4</v>
      </c>
      <c r="S125" s="90">
        <v>427</v>
      </c>
      <c r="T125" s="42">
        <v>40000</v>
      </c>
    </row>
    <row r="126" spans="9:20" ht="15" customHeight="1" thickBot="1" x14ac:dyDescent="0.3">
      <c r="I126" s="40" t="s">
        <v>192</v>
      </c>
      <c r="J126" s="40" t="s">
        <v>555</v>
      </c>
      <c r="K126" s="40" t="s">
        <v>621</v>
      </c>
      <c r="L126" s="40" t="s">
        <v>620</v>
      </c>
      <c r="M126" s="40" t="s">
        <v>562</v>
      </c>
      <c r="N126" s="40">
        <v>1</v>
      </c>
      <c r="O126" s="40" t="s">
        <v>624</v>
      </c>
      <c r="P126" s="40" t="s">
        <v>325</v>
      </c>
      <c r="Q126" s="40">
        <v>2020</v>
      </c>
      <c r="R126" s="32">
        <f t="shared" ca="1" si="14"/>
        <v>4</v>
      </c>
      <c r="S126" s="90">
        <v>26</v>
      </c>
      <c r="T126" s="42">
        <v>40000</v>
      </c>
    </row>
    <row r="127" spans="9:20" ht="15" customHeight="1" thickBot="1" x14ac:dyDescent="0.3">
      <c r="I127" s="40" t="s">
        <v>192</v>
      </c>
      <c r="J127" s="40" t="s">
        <v>555</v>
      </c>
      <c r="K127" s="40" t="s">
        <v>622</v>
      </c>
      <c r="L127" s="40" t="s">
        <v>620</v>
      </c>
      <c r="M127" s="40" t="s">
        <v>562</v>
      </c>
      <c r="N127" s="40">
        <v>1</v>
      </c>
      <c r="O127" s="40" t="s">
        <v>623</v>
      </c>
      <c r="P127" s="40" t="s">
        <v>325</v>
      </c>
      <c r="Q127" s="40">
        <v>2020</v>
      </c>
      <c r="R127" s="32">
        <f t="shared" ca="1" si="14"/>
        <v>4</v>
      </c>
      <c r="S127" s="90">
        <v>24</v>
      </c>
      <c r="T127" s="42">
        <v>40000</v>
      </c>
    </row>
    <row r="128" spans="9:20" ht="15" customHeight="1" thickBot="1" x14ac:dyDescent="0.3">
      <c r="I128" s="40" t="s">
        <v>192</v>
      </c>
      <c r="J128" s="40" t="s">
        <v>257</v>
      </c>
      <c r="K128" s="40" t="s">
        <v>615</v>
      </c>
      <c r="L128" s="40" t="s">
        <v>601</v>
      </c>
      <c r="M128" s="40" t="s">
        <v>614</v>
      </c>
      <c r="N128" s="40">
        <v>1</v>
      </c>
      <c r="O128" s="40" t="s">
        <v>618</v>
      </c>
      <c r="P128" s="40" t="s">
        <v>325</v>
      </c>
      <c r="Q128" s="40">
        <v>2021</v>
      </c>
      <c r="R128" s="32">
        <f t="shared" ca="1" si="14"/>
        <v>3</v>
      </c>
      <c r="S128" s="90">
        <v>303</v>
      </c>
      <c r="T128" s="42">
        <v>500000</v>
      </c>
    </row>
    <row r="129" spans="9:20" ht="15" customHeight="1" thickBot="1" x14ac:dyDescent="0.3">
      <c r="I129" s="40" t="s">
        <v>192</v>
      </c>
      <c r="J129" s="40" t="s">
        <v>257</v>
      </c>
      <c r="K129" s="40" t="s">
        <v>616</v>
      </c>
      <c r="L129" s="40" t="s">
        <v>601</v>
      </c>
      <c r="M129" s="40" t="s">
        <v>614</v>
      </c>
      <c r="N129" s="40">
        <v>1</v>
      </c>
      <c r="O129" s="40" t="s">
        <v>617</v>
      </c>
      <c r="P129" s="40" t="s">
        <v>325</v>
      </c>
      <c r="Q129" s="40">
        <v>2021</v>
      </c>
      <c r="R129" s="32">
        <f t="shared" ca="1" si="14"/>
        <v>3</v>
      </c>
      <c r="S129" s="90">
        <v>317</v>
      </c>
      <c r="T129" s="42">
        <v>500000</v>
      </c>
    </row>
    <row r="130" spans="9:20" x14ac:dyDescent="0.25">
      <c r="I130" s="48" t="s">
        <v>192</v>
      </c>
      <c r="J130" s="48" t="s">
        <v>267</v>
      </c>
      <c r="K130" s="48" t="s">
        <v>635</v>
      </c>
      <c r="L130" s="48" t="s">
        <v>633</v>
      </c>
      <c r="M130" s="48" t="s">
        <v>634</v>
      </c>
      <c r="N130" s="48">
        <v>1</v>
      </c>
      <c r="O130" s="48" t="s">
        <v>636</v>
      </c>
      <c r="P130" s="48" t="s">
        <v>325</v>
      </c>
      <c r="Q130" s="48">
        <v>2022</v>
      </c>
      <c r="R130" s="32">
        <f t="shared" ca="1" si="11"/>
        <v>2</v>
      </c>
      <c r="S130" s="48">
        <v>50</v>
      </c>
      <c r="T130" s="227">
        <v>80000</v>
      </c>
    </row>
    <row r="131" spans="9:20" x14ac:dyDescent="0.25">
      <c r="I131" s="48" t="s">
        <v>192</v>
      </c>
      <c r="J131" s="48" t="s">
        <v>267</v>
      </c>
      <c r="K131" s="48" t="s">
        <v>637</v>
      </c>
      <c r="L131" s="48" t="s">
        <v>633</v>
      </c>
      <c r="M131" s="48" t="s">
        <v>634</v>
      </c>
      <c r="N131" s="48">
        <v>1</v>
      </c>
      <c r="O131" s="48" t="s">
        <v>638</v>
      </c>
      <c r="P131" s="48" t="s">
        <v>325</v>
      </c>
      <c r="Q131" s="48">
        <v>2022</v>
      </c>
      <c r="R131" s="32">
        <f t="shared" ca="1" si="11"/>
        <v>2</v>
      </c>
      <c r="S131" s="48">
        <v>117</v>
      </c>
      <c r="T131" s="227">
        <v>80000</v>
      </c>
    </row>
    <row r="132" spans="9:20" x14ac:dyDescent="0.25">
      <c r="I132" s="48" t="s">
        <v>192</v>
      </c>
      <c r="J132" s="48" t="s">
        <v>267</v>
      </c>
      <c r="K132" s="48" t="s">
        <v>639</v>
      </c>
      <c r="L132" s="48" t="s">
        <v>633</v>
      </c>
      <c r="M132" s="48" t="s">
        <v>634</v>
      </c>
      <c r="N132" s="48">
        <v>1</v>
      </c>
      <c r="O132" s="48" t="s">
        <v>640</v>
      </c>
      <c r="P132" s="48" t="s">
        <v>325</v>
      </c>
      <c r="Q132" s="48">
        <v>2022</v>
      </c>
      <c r="R132" s="32">
        <f t="shared" ca="1" si="11"/>
        <v>2</v>
      </c>
      <c r="S132" s="48">
        <v>25</v>
      </c>
      <c r="T132" s="227">
        <v>80000</v>
      </c>
    </row>
    <row r="133" spans="9:20" x14ac:dyDescent="0.25">
      <c r="I133" s="48" t="s">
        <v>192</v>
      </c>
      <c r="J133" s="48" t="s">
        <v>267</v>
      </c>
      <c r="K133" s="48" t="s">
        <v>641</v>
      </c>
      <c r="L133" s="48" t="s">
        <v>642</v>
      </c>
      <c r="M133" s="48" t="s">
        <v>634</v>
      </c>
      <c r="N133" s="48">
        <v>1</v>
      </c>
      <c r="O133" s="48" t="s">
        <v>643</v>
      </c>
      <c r="P133" s="48" t="s">
        <v>325</v>
      </c>
      <c r="Q133" s="48">
        <v>2022</v>
      </c>
      <c r="R133" s="32">
        <f t="shared" ca="1" si="11"/>
        <v>2</v>
      </c>
      <c r="S133" s="48">
        <v>92</v>
      </c>
      <c r="T133" s="227">
        <v>80000</v>
      </c>
    </row>
    <row r="134" spans="9:20" x14ac:dyDescent="0.25">
      <c r="I134" s="32" t="s">
        <v>192</v>
      </c>
      <c r="J134" s="32" t="s">
        <v>267</v>
      </c>
      <c r="K134" s="32" t="s">
        <v>644</v>
      </c>
      <c r="L134" s="32" t="s">
        <v>633</v>
      </c>
      <c r="M134" s="32" t="s">
        <v>634</v>
      </c>
      <c r="N134" s="32">
        <v>1</v>
      </c>
      <c r="O134" s="32" t="s">
        <v>645</v>
      </c>
      <c r="P134" s="32" t="s">
        <v>325</v>
      </c>
      <c r="Q134" s="32">
        <v>2022</v>
      </c>
      <c r="R134" s="32">
        <f t="shared" ca="1" si="11"/>
        <v>2</v>
      </c>
      <c r="S134" s="48">
        <v>10</v>
      </c>
      <c r="T134" s="228">
        <v>80000</v>
      </c>
    </row>
    <row r="135" spans="9:20" x14ac:dyDescent="0.25">
      <c r="R135" s="32" t="str">
        <f t="shared" ca="1" si="11"/>
        <v/>
      </c>
    </row>
    <row r="136" spans="9:20" x14ac:dyDescent="0.25">
      <c r="R136" s="32" t="str">
        <f t="shared" ca="1" si="11"/>
        <v/>
      </c>
    </row>
    <row r="137" spans="9:20" x14ac:dyDescent="0.25">
      <c r="R137" s="32" t="str">
        <f t="shared" ca="1" si="11"/>
        <v/>
      </c>
    </row>
    <row r="138" spans="9:20" x14ac:dyDescent="0.25">
      <c r="R138" s="32" t="str">
        <f t="shared" ca="1" si="11"/>
        <v/>
      </c>
    </row>
    <row r="139" spans="9:20" x14ac:dyDescent="0.25">
      <c r="R139" s="32" t="str">
        <f t="shared" ca="1" si="11"/>
        <v/>
      </c>
    </row>
    <row r="140" spans="9:20" x14ac:dyDescent="0.25">
      <c r="R140" s="32" t="str">
        <f t="shared" ca="1" si="11"/>
        <v/>
      </c>
    </row>
    <row r="141" spans="9:20" x14ac:dyDescent="0.25">
      <c r="R141" s="32" t="str">
        <f t="shared" ca="1" si="11"/>
        <v/>
      </c>
    </row>
    <row r="142" spans="9:20" x14ac:dyDescent="0.25">
      <c r="R142" s="32" t="str">
        <f t="shared" ca="1" si="11"/>
        <v/>
      </c>
    </row>
    <row r="143" spans="9:20" x14ac:dyDescent="0.25">
      <c r="R143" s="32" t="str">
        <f t="shared" ca="1" si="11"/>
        <v/>
      </c>
    </row>
    <row r="144" spans="9:20" x14ac:dyDescent="0.25">
      <c r="R144" s="32" t="str">
        <f t="shared" ca="1" si="11"/>
        <v/>
      </c>
    </row>
    <row r="145" spans="18:18" x14ac:dyDescent="0.25">
      <c r="R145" s="32" t="str">
        <f t="shared" ca="1" si="11"/>
        <v/>
      </c>
    </row>
    <row r="146" spans="18:18" x14ac:dyDescent="0.25">
      <c r="R146" s="32" t="str">
        <f t="shared" ca="1" si="11"/>
        <v/>
      </c>
    </row>
    <row r="147" spans="18:18" x14ac:dyDescent="0.25">
      <c r="R147" s="32" t="str">
        <f t="shared" ca="1" si="11"/>
        <v/>
      </c>
    </row>
    <row r="148" spans="18:18" x14ac:dyDescent="0.25">
      <c r="R148" s="32" t="str">
        <f t="shared" ca="1" si="11"/>
        <v/>
      </c>
    </row>
    <row r="149" spans="18:18" x14ac:dyDescent="0.25">
      <c r="R149" s="32" t="str">
        <f t="shared" ca="1" si="11"/>
        <v/>
      </c>
    </row>
    <row r="150" spans="18:18" x14ac:dyDescent="0.25">
      <c r="R150" s="32" t="str">
        <f t="shared" ca="1" si="11"/>
        <v/>
      </c>
    </row>
    <row r="151" spans="18:18" x14ac:dyDescent="0.25">
      <c r="R151" s="32" t="str">
        <f t="shared" ca="1" si="11"/>
        <v/>
      </c>
    </row>
    <row r="152" spans="18:18" x14ac:dyDescent="0.25">
      <c r="R152" s="32" t="str">
        <f t="shared" ca="1" si="11"/>
        <v/>
      </c>
    </row>
    <row r="153" spans="18:18" x14ac:dyDescent="0.25">
      <c r="R153" s="32" t="str">
        <f t="shared" ca="1" si="11"/>
        <v/>
      </c>
    </row>
    <row r="154" spans="18:18" x14ac:dyDescent="0.25">
      <c r="R154" s="32" t="str">
        <f t="shared" ca="1" si="11"/>
        <v/>
      </c>
    </row>
    <row r="155" spans="18:18" x14ac:dyDescent="0.25">
      <c r="R155" s="32" t="str">
        <f t="shared" ca="1" si="11"/>
        <v/>
      </c>
    </row>
    <row r="156" spans="18:18" x14ac:dyDescent="0.25">
      <c r="R156" s="32" t="str">
        <f t="shared" ca="1" si="11"/>
        <v/>
      </c>
    </row>
    <row r="157" spans="18:18" x14ac:dyDescent="0.25">
      <c r="R157" s="32" t="str">
        <f t="shared" ca="1" si="11"/>
        <v/>
      </c>
    </row>
    <row r="158" spans="18:18" x14ac:dyDescent="0.25">
      <c r="R158" s="32" t="str">
        <f t="shared" ca="1" si="11"/>
        <v/>
      </c>
    </row>
    <row r="159" spans="18:18" x14ac:dyDescent="0.25">
      <c r="R159" s="32" t="str">
        <f t="shared" ca="1" si="11"/>
        <v/>
      </c>
    </row>
    <row r="160" spans="18:18" x14ac:dyDescent="0.25">
      <c r="R160" s="32" t="str">
        <f t="shared" ca="1" si="11"/>
        <v/>
      </c>
    </row>
    <row r="161" spans="18:18" x14ac:dyDescent="0.25">
      <c r="R161" s="32" t="str">
        <f t="shared" ref="R161:R224" ca="1" si="15">IF(ISBLANK(Q161),"",YEAR(TODAY())-Q161)</f>
        <v/>
      </c>
    </row>
    <row r="162" spans="18:18" x14ac:dyDescent="0.25">
      <c r="R162" s="32" t="str">
        <f t="shared" ca="1" si="15"/>
        <v/>
      </c>
    </row>
    <row r="163" spans="18:18" x14ac:dyDescent="0.25">
      <c r="R163" s="32" t="str">
        <f t="shared" ca="1" si="15"/>
        <v/>
      </c>
    </row>
    <row r="164" spans="18:18" x14ac:dyDescent="0.25">
      <c r="R164" s="32" t="str">
        <f t="shared" ca="1" si="15"/>
        <v/>
      </c>
    </row>
    <row r="165" spans="18:18" x14ac:dyDescent="0.25">
      <c r="R165" s="32" t="str">
        <f t="shared" ca="1" si="15"/>
        <v/>
      </c>
    </row>
    <row r="166" spans="18:18" x14ac:dyDescent="0.25">
      <c r="R166" s="32" t="str">
        <f t="shared" ca="1" si="15"/>
        <v/>
      </c>
    </row>
    <row r="167" spans="18:18" x14ac:dyDescent="0.25">
      <c r="R167" s="32" t="str">
        <f t="shared" ca="1" si="15"/>
        <v/>
      </c>
    </row>
    <row r="168" spans="18:18" x14ac:dyDescent="0.25">
      <c r="R168" s="32" t="str">
        <f t="shared" ca="1" si="15"/>
        <v/>
      </c>
    </row>
    <row r="169" spans="18:18" x14ac:dyDescent="0.25">
      <c r="R169" s="32" t="str">
        <f t="shared" ca="1" si="15"/>
        <v/>
      </c>
    </row>
    <row r="170" spans="18:18" x14ac:dyDescent="0.25">
      <c r="R170" s="32" t="str">
        <f t="shared" ca="1" si="15"/>
        <v/>
      </c>
    </row>
    <row r="171" spans="18:18" x14ac:dyDescent="0.25">
      <c r="R171" s="32" t="str">
        <f t="shared" ca="1" si="15"/>
        <v/>
      </c>
    </row>
    <row r="172" spans="18:18" x14ac:dyDescent="0.25">
      <c r="R172" s="32" t="str">
        <f t="shared" ca="1" si="15"/>
        <v/>
      </c>
    </row>
    <row r="173" spans="18:18" x14ac:dyDescent="0.25">
      <c r="R173" s="32" t="str">
        <f t="shared" ca="1" si="15"/>
        <v/>
      </c>
    </row>
    <row r="174" spans="18:18" x14ac:dyDescent="0.25">
      <c r="R174" s="32" t="str">
        <f t="shared" ca="1" si="15"/>
        <v/>
      </c>
    </row>
    <row r="175" spans="18:18" x14ac:dyDescent="0.25">
      <c r="R175" s="32" t="str">
        <f t="shared" ca="1" si="15"/>
        <v/>
      </c>
    </row>
    <row r="176" spans="18:18" x14ac:dyDescent="0.25">
      <c r="R176" s="32" t="str">
        <f t="shared" ca="1" si="15"/>
        <v/>
      </c>
    </row>
    <row r="177" spans="18:18" x14ac:dyDescent="0.25">
      <c r="R177" s="32" t="str">
        <f t="shared" ca="1" si="15"/>
        <v/>
      </c>
    </row>
    <row r="178" spans="18:18" x14ac:dyDescent="0.25">
      <c r="R178" s="32" t="str">
        <f t="shared" ca="1" si="15"/>
        <v/>
      </c>
    </row>
    <row r="179" spans="18:18" x14ac:dyDescent="0.25">
      <c r="R179" s="32" t="str">
        <f t="shared" ca="1" si="15"/>
        <v/>
      </c>
    </row>
    <row r="180" spans="18:18" x14ac:dyDescent="0.25">
      <c r="R180" s="32" t="str">
        <f t="shared" ca="1" si="15"/>
        <v/>
      </c>
    </row>
    <row r="181" spans="18:18" x14ac:dyDescent="0.25">
      <c r="R181" s="32" t="str">
        <f t="shared" ca="1" si="15"/>
        <v/>
      </c>
    </row>
    <row r="182" spans="18:18" x14ac:dyDescent="0.25">
      <c r="R182" s="32" t="str">
        <f t="shared" ca="1" si="15"/>
        <v/>
      </c>
    </row>
    <row r="183" spans="18:18" x14ac:dyDescent="0.25">
      <c r="R183" s="32" t="str">
        <f t="shared" ca="1" si="15"/>
        <v/>
      </c>
    </row>
    <row r="184" spans="18:18" x14ac:dyDescent="0.25">
      <c r="R184" s="32" t="str">
        <f t="shared" ca="1" si="15"/>
        <v/>
      </c>
    </row>
    <row r="185" spans="18:18" x14ac:dyDescent="0.25">
      <c r="R185" s="32" t="str">
        <f t="shared" ca="1" si="15"/>
        <v/>
      </c>
    </row>
    <row r="186" spans="18:18" x14ac:dyDescent="0.25">
      <c r="R186" s="32" t="str">
        <f t="shared" ca="1" si="15"/>
        <v/>
      </c>
    </row>
    <row r="187" spans="18:18" x14ac:dyDescent="0.25">
      <c r="R187" s="32" t="str">
        <f t="shared" ca="1" si="15"/>
        <v/>
      </c>
    </row>
    <row r="188" spans="18:18" x14ac:dyDescent="0.25">
      <c r="R188" s="32" t="str">
        <f t="shared" ca="1" si="15"/>
        <v/>
      </c>
    </row>
    <row r="189" spans="18:18" x14ac:dyDescent="0.25">
      <c r="R189" s="32" t="str">
        <f t="shared" ca="1" si="15"/>
        <v/>
      </c>
    </row>
    <row r="190" spans="18:18" x14ac:dyDescent="0.25">
      <c r="R190" s="32" t="str">
        <f t="shared" ca="1" si="15"/>
        <v/>
      </c>
    </row>
    <row r="191" spans="18:18" x14ac:dyDescent="0.25">
      <c r="R191" s="32" t="str">
        <f t="shared" ca="1" si="15"/>
        <v/>
      </c>
    </row>
    <row r="192" spans="18:18" x14ac:dyDescent="0.25">
      <c r="R192" s="32" t="str">
        <f t="shared" ca="1" si="15"/>
        <v/>
      </c>
    </row>
    <row r="193" spans="18:18" x14ac:dyDescent="0.25">
      <c r="R193" s="32" t="str">
        <f t="shared" ca="1" si="15"/>
        <v/>
      </c>
    </row>
    <row r="194" spans="18:18" x14ac:dyDescent="0.25">
      <c r="R194" s="32" t="str">
        <f t="shared" ca="1" si="15"/>
        <v/>
      </c>
    </row>
    <row r="195" spans="18:18" x14ac:dyDescent="0.25">
      <c r="R195" s="32" t="str">
        <f t="shared" ca="1" si="15"/>
        <v/>
      </c>
    </row>
    <row r="196" spans="18:18" x14ac:dyDescent="0.25">
      <c r="R196" s="32" t="str">
        <f t="shared" ca="1" si="15"/>
        <v/>
      </c>
    </row>
    <row r="197" spans="18:18" x14ac:dyDescent="0.25">
      <c r="R197" s="32" t="str">
        <f t="shared" ca="1" si="15"/>
        <v/>
      </c>
    </row>
    <row r="198" spans="18:18" x14ac:dyDescent="0.25">
      <c r="R198" s="32" t="str">
        <f t="shared" ca="1" si="15"/>
        <v/>
      </c>
    </row>
    <row r="199" spans="18:18" x14ac:dyDescent="0.25">
      <c r="R199" s="32" t="str">
        <f t="shared" ca="1" si="15"/>
        <v/>
      </c>
    </row>
    <row r="200" spans="18:18" x14ac:dyDescent="0.25">
      <c r="R200" s="32" t="str">
        <f t="shared" ca="1" si="15"/>
        <v/>
      </c>
    </row>
    <row r="201" spans="18:18" x14ac:dyDescent="0.25">
      <c r="R201" s="32" t="str">
        <f t="shared" ca="1" si="15"/>
        <v/>
      </c>
    </row>
    <row r="202" spans="18:18" x14ac:dyDescent="0.25">
      <c r="R202" s="32" t="str">
        <f t="shared" ca="1" si="15"/>
        <v/>
      </c>
    </row>
    <row r="203" spans="18:18" x14ac:dyDescent="0.25">
      <c r="R203" s="32" t="str">
        <f t="shared" ca="1" si="15"/>
        <v/>
      </c>
    </row>
    <row r="204" spans="18:18" x14ac:dyDescent="0.25">
      <c r="R204" s="32" t="str">
        <f t="shared" ca="1" si="15"/>
        <v/>
      </c>
    </row>
    <row r="205" spans="18:18" x14ac:dyDescent="0.25">
      <c r="R205" s="32" t="str">
        <f t="shared" ca="1" si="15"/>
        <v/>
      </c>
    </row>
    <row r="206" spans="18:18" x14ac:dyDescent="0.25">
      <c r="R206" s="32" t="str">
        <f t="shared" ca="1" si="15"/>
        <v/>
      </c>
    </row>
    <row r="207" spans="18:18" x14ac:dyDescent="0.25">
      <c r="R207" s="32" t="str">
        <f t="shared" ca="1" si="15"/>
        <v/>
      </c>
    </row>
    <row r="208" spans="18:18" x14ac:dyDescent="0.25">
      <c r="R208" s="32" t="str">
        <f t="shared" ca="1" si="15"/>
        <v/>
      </c>
    </row>
    <row r="209" spans="18:18" x14ac:dyDescent="0.25">
      <c r="R209" s="32" t="str">
        <f t="shared" ca="1" si="15"/>
        <v/>
      </c>
    </row>
    <row r="210" spans="18:18" x14ac:dyDescent="0.25">
      <c r="R210" s="32" t="str">
        <f t="shared" ca="1" si="15"/>
        <v/>
      </c>
    </row>
    <row r="211" spans="18:18" x14ac:dyDescent="0.25">
      <c r="R211" s="32" t="str">
        <f t="shared" ca="1" si="15"/>
        <v/>
      </c>
    </row>
    <row r="212" spans="18:18" x14ac:dyDescent="0.25">
      <c r="R212" s="32" t="str">
        <f t="shared" ca="1" si="15"/>
        <v/>
      </c>
    </row>
    <row r="213" spans="18:18" x14ac:dyDescent="0.25">
      <c r="R213" s="32" t="str">
        <f t="shared" ca="1" si="15"/>
        <v/>
      </c>
    </row>
    <row r="214" spans="18:18" x14ac:dyDescent="0.25">
      <c r="R214" s="32" t="str">
        <f t="shared" ca="1" si="15"/>
        <v/>
      </c>
    </row>
    <row r="215" spans="18:18" x14ac:dyDescent="0.25">
      <c r="R215" s="32" t="str">
        <f t="shared" ca="1" si="15"/>
        <v/>
      </c>
    </row>
    <row r="216" spans="18:18" x14ac:dyDescent="0.25">
      <c r="R216" s="32" t="str">
        <f t="shared" ca="1" si="15"/>
        <v/>
      </c>
    </row>
    <row r="217" spans="18:18" x14ac:dyDescent="0.25">
      <c r="R217" s="32" t="str">
        <f t="shared" ca="1" si="15"/>
        <v/>
      </c>
    </row>
    <row r="218" spans="18:18" x14ac:dyDescent="0.25">
      <c r="R218" s="32" t="str">
        <f t="shared" ca="1" si="15"/>
        <v/>
      </c>
    </row>
    <row r="219" spans="18:18" x14ac:dyDescent="0.25">
      <c r="R219" s="32" t="str">
        <f t="shared" ca="1" si="15"/>
        <v/>
      </c>
    </row>
    <row r="220" spans="18:18" x14ac:dyDescent="0.25">
      <c r="R220" s="32" t="str">
        <f t="shared" ca="1" si="15"/>
        <v/>
      </c>
    </row>
    <row r="221" spans="18:18" x14ac:dyDescent="0.25">
      <c r="R221" s="32" t="str">
        <f t="shared" ca="1" si="15"/>
        <v/>
      </c>
    </row>
    <row r="222" spans="18:18" x14ac:dyDescent="0.25">
      <c r="R222" s="32" t="str">
        <f t="shared" ca="1" si="15"/>
        <v/>
      </c>
    </row>
    <row r="223" spans="18:18" x14ac:dyDescent="0.25">
      <c r="R223" s="32" t="str">
        <f t="shared" ca="1" si="15"/>
        <v/>
      </c>
    </row>
    <row r="224" spans="18:18" x14ac:dyDescent="0.25">
      <c r="R224" s="32" t="str">
        <f t="shared" ca="1" si="15"/>
        <v/>
      </c>
    </row>
    <row r="225" spans="18:18" x14ac:dyDescent="0.25">
      <c r="R225" s="32" t="str">
        <f t="shared" ref="R225:R288" ca="1" si="16">IF(ISBLANK(Q225),"",YEAR(TODAY())-Q225)</f>
        <v/>
      </c>
    </row>
    <row r="226" spans="18:18" x14ac:dyDescent="0.25">
      <c r="R226" s="32" t="str">
        <f t="shared" ca="1" si="16"/>
        <v/>
      </c>
    </row>
    <row r="227" spans="18:18" x14ac:dyDescent="0.25">
      <c r="R227" s="32" t="str">
        <f t="shared" ca="1" si="16"/>
        <v/>
      </c>
    </row>
    <row r="228" spans="18:18" x14ac:dyDescent="0.25">
      <c r="R228" s="32" t="str">
        <f t="shared" ca="1" si="16"/>
        <v/>
      </c>
    </row>
    <row r="229" spans="18:18" x14ac:dyDescent="0.25">
      <c r="R229" s="32" t="str">
        <f t="shared" ca="1" si="16"/>
        <v/>
      </c>
    </row>
    <row r="230" spans="18:18" x14ac:dyDescent="0.25">
      <c r="R230" s="32" t="str">
        <f t="shared" ca="1" si="16"/>
        <v/>
      </c>
    </row>
    <row r="231" spans="18:18" x14ac:dyDescent="0.25">
      <c r="R231" s="32" t="str">
        <f t="shared" ca="1" si="16"/>
        <v/>
      </c>
    </row>
    <row r="232" spans="18:18" x14ac:dyDescent="0.25">
      <c r="R232" s="32" t="str">
        <f t="shared" ca="1" si="16"/>
        <v/>
      </c>
    </row>
    <row r="233" spans="18:18" x14ac:dyDescent="0.25">
      <c r="R233" s="32" t="str">
        <f t="shared" ca="1" si="16"/>
        <v/>
      </c>
    </row>
    <row r="234" spans="18:18" x14ac:dyDescent="0.25">
      <c r="R234" s="32" t="str">
        <f t="shared" ca="1" si="16"/>
        <v/>
      </c>
    </row>
    <row r="235" spans="18:18" x14ac:dyDescent="0.25">
      <c r="R235" s="32" t="str">
        <f t="shared" ca="1" si="16"/>
        <v/>
      </c>
    </row>
    <row r="236" spans="18:18" x14ac:dyDescent="0.25">
      <c r="R236" s="32" t="str">
        <f t="shared" ca="1" si="16"/>
        <v/>
      </c>
    </row>
    <row r="237" spans="18:18" x14ac:dyDescent="0.25">
      <c r="R237" s="32" t="str">
        <f t="shared" ca="1" si="16"/>
        <v/>
      </c>
    </row>
    <row r="238" spans="18:18" x14ac:dyDescent="0.25">
      <c r="R238" s="32" t="str">
        <f t="shared" ca="1" si="16"/>
        <v/>
      </c>
    </row>
    <row r="239" spans="18:18" x14ac:dyDescent="0.25">
      <c r="R239" s="32" t="str">
        <f t="shared" ca="1" si="16"/>
        <v/>
      </c>
    </row>
    <row r="240" spans="18:18" x14ac:dyDescent="0.25">
      <c r="R240" s="32" t="str">
        <f t="shared" ca="1" si="16"/>
        <v/>
      </c>
    </row>
    <row r="241" spans="18:18" x14ac:dyDescent="0.25">
      <c r="R241" s="32" t="str">
        <f t="shared" ca="1" si="16"/>
        <v/>
      </c>
    </row>
    <row r="242" spans="18:18" x14ac:dyDescent="0.25">
      <c r="R242" s="32" t="str">
        <f t="shared" ca="1" si="16"/>
        <v/>
      </c>
    </row>
    <row r="243" spans="18:18" x14ac:dyDescent="0.25">
      <c r="R243" s="32" t="str">
        <f t="shared" ca="1" si="16"/>
        <v/>
      </c>
    </row>
    <row r="244" spans="18:18" x14ac:dyDescent="0.25">
      <c r="R244" s="32" t="str">
        <f t="shared" ca="1" si="16"/>
        <v/>
      </c>
    </row>
    <row r="245" spans="18:18" x14ac:dyDescent="0.25">
      <c r="R245" s="32" t="str">
        <f t="shared" ca="1" si="16"/>
        <v/>
      </c>
    </row>
    <row r="246" spans="18:18" x14ac:dyDescent="0.25">
      <c r="R246" s="32" t="str">
        <f t="shared" ca="1" si="16"/>
        <v/>
      </c>
    </row>
    <row r="247" spans="18:18" x14ac:dyDescent="0.25">
      <c r="R247" s="32" t="str">
        <f t="shared" ca="1" si="16"/>
        <v/>
      </c>
    </row>
    <row r="248" spans="18:18" x14ac:dyDescent="0.25">
      <c r="R248" s="32" t="str">
        <f t="shared" ca="1" si="16"/>
        <v/>
      </c>
    </row>
    <row r="249" spans="18:18" x14ac:dyDescent="0.25">
      <c r="R249" s="32" t="str">
        <f t="shared" ca="1" si="16"/>
        <v/>
      </c>
    </row>
    <row r="250" spans="18:18" x14ac:dyDescent="0.25">
      <c r="R250" s="32" t="str">
        <f t="shared" ca="1" si="16"/>
        <v/>
      </c>
    </row>
    <row r="251" spans="18:18" x14ac:dyDescent="0.25">
      <c r="R251" s="32" t="str">
        <f t="shared" ca="1" si="16"/>
        <v/>
      </c>
    </row>
    <row r="252" spans="18:18" x14ac:dyDescent="0.25">
      <c r="R252" s="32" t="str">
        <f t="shared" ca="1" si="16"/>
        <v/>
      </c>
    </row>
    <row r="253" spans="18:18" x14ac:dyDescent="0.25">
      <c r="R253" s="32" t="str">
        <f t="shared" ca="1" si="16"/>
        <v/>
      </c>
    </row>
    <row r="254" spans="18:18" x14ac:dyDescent="0.25">
      <c r="R254" s="32" t="str">
        <f t="shared" ca="1" si="16"/>
        <v/>
      </c>
    </row>
    <row r="255" spans="18:18" x14ac:dyDescent="0.25">
      <c r="R255" s="32" t="str">
        <f t="shared" ca="1" si="16"/>
        <v/>
      </c>
    </row>
    <row r="256" spans="18:18" x14ac:dyDescent="0.25">
      <c r="R256" s="32" t="str">
        <f t="shared" ca="1" si="16"/>
        <v/>
      </c>
    </row>
    <row r="257" spans="18:18" x14ac:dyDescent="0.25">
      <c r="R257" s="32" t="str">
        <f t="shared" ca="1" si="16"/>
        <v/>
      </c>
    </row>
    <row r="258" spans="18:18" x14ac:dyDescent="0.25">
      <c r="R258" s="32" t="str">
        <f t="shared" ca="1" si="16"/>
        <v/>
      </c>
    </row>
    <row r="259" spans="18:18" x14ac:dyDescent="0.25">
      <c r="R259" s="32" t="str">
        <f t="shared" ca="1" si="16"/>
        <v/>
      </c>
    </row>
    <row r="260" spans="18:18" x14ac:dyDescent="0.25">
      <c r="R260" s="32" t="str">
        <f t="shared" ca="1" si="16"/>
        <v/>
      </c>
    </row>
    <row r="261" spans="18:18" x14ac:dyDescent="0.25">
      <c r="R261" s="32" t="str">
        <f t="shared" ca="1" si="16"/>
        <v/>
      </c>
    </row>
    <row r="262" spans="18:18" x14ac:dyDescent="0.25">
      <c r="R262" s="32" t="str">
        <f t="shared" ca="1" si="16"/>
        <v/>
      </c>
    </row>
    <row r="263" spans="18:18" x14ac:dyDescent="0.25">
      <c r="R263" s="32" t="str">
        <f t="shared" ca="1" si="16"/>
        <v/>
      </c>
    </row>
    <row r="264" spans="18:18" x14ac:dyDescent="0.25">
      <c r="R264" s="32" t="str">
        <f t="shared" ca="1" si="16"/>
        <v/>
      </c>
    </row>
    <row r="265" spans="18:18" x14ac:dyDescent="0.25">
      <c r="R265" s="32" t="str">
        <f t="shared" ca="1" si="16"/>
        <v/>
      </c>
    </row>
    <row r="266" spans="18:18" x14ac:dyDescent="0.25">
      <c r="R266" s="32" t="str">
        <f t="shared" ca="1" si="16"/>
        <v/>
      </c>
    </row>
    <row r="267" spans="18:18" x14ac:dyDescent="0.25">
      <c r="R267" s="32" t="str">
        <f t="shared" ca="1" si="16"/>
        <v/>
      </c>
    </row>
    <row r="268" spans="18:18" x14ac:dyDescent="0.25">
      <c r="R268" s="32" t="str">
        <f t="shared" ca="1" si="16"/>
        <v/>
      </c>
    </row>
    <row r="269" spans="18:18" x14ac:dyDescent="0.25">
      <c r="R269" s="32" t="str">
        <f t="shared" ca="1" si="16"/>
        <v/>
      </c>
    </row>
    <row r="270" spans="18:18" x14ac:dyDescent="0.25">
      <c r="R270" s="32" t="str">
        <f t="shared" ca="1" si="16"/>
        <v/>
      </c>
    </row>
    <row r="271" spans="18:18" x14ac:dyDescent="0.25">
      <c r="R271" s="32" t="str">
        <f t="shared" ca="1" si="16"/>
        <v/>
      </c>
    </row>
    <row r="272" spans="18:18" x14ac:dyDescent="0.25">
      <c r="R272" s="32" t="str">
        <f t="shared" ca="1" si="16"/>
        <v/>
      </c>
    </row>
    <row r="273" spans="18:18" x14ac:dyDescent="0.25">
      <c r="R273" s="32" t="str">
        <f t="shared" ca="1" si="16"/>
        <v/>
      </c>
    </row>
    <row r="274" spans="18:18" x14ac:dyDescent="0.25">
      <c r="R274" s="32" t="str">
        <f t="shared" ca="1" si="16"/>
        <v/>
      </c>
    </row>
    <row r="275" spans="18:18" x14ac:dyDescent="0.25">
      <c r="R275" s="32" t="str">
        <f t="shared" ca="1" si="16"/>
        <v/>
      </c>
    </row>
    <row r="276" spans="18:18" x14ac:dyDescent="0.25">
      <c r="R276" s="32" t="str">
        <f t="shared" ca="1" si="16"/>
        <v/>
      </c>
    </row>
    <row r="277" spans="18:18" x14ac:dyDescent="0.25">
      <c r="R277" s="32" t="str">
        <f t="shared" ca="1" si="16"/>
        <v/>
      </c>
    </row>
    <row r="278" spans="18:18" x14ac:dyDescent="0.25">
      <c r="R278" s="32" t="str">
        <f t="shared" ca="1" si="16"/>
        <v/>
      </c>
    </row>
    <row r="279" spans="18:18" x14ac:dyDescent="0.25">
      <c r="R279" s="32" t="str">
        <f t="shared" ca="1" si="16"/>
        <v/>
      </c>
    </row>
    <row r="280" spans="18:18" x14ac:dyDescent="0.25">
      <c r="R280" s="32" t="str">
        <f t="shared" ca="1" si="16"/>
        <v/>
      </c>
    </row>
    <row r="281" spans="18:18" x14ac:dyDescent="0.25">
      <c r="R281" s="32" t="str">
        <f t="shared" ca="1" si="16"/>
        <v/>
      </c>
    </row>
    <row r="282" spans="18:18" x14ac:dyDescent="0.25">
      <c r="R282" s="32" t="str">
        <f t="shared" ca="1" si="16"/>
        <v/>
      </c>
    </row>
    <row r="283" spans="18:18" x14ac:dyDescent="0.25">
      <c r="R283" s="32" t="str">
        <f t="shared" ca="1" si="16"/>
        <v/>
      </c>
    </row>
    <row r="284" spans="18:18" x14ac:dyDescent="0.25">
      <c r="R284" s="32" t="str">
        <f t="shared" ca="1" si="16"/>
        <v/>
      </c>
    </row>
    <row r="285" spans="18:18" x14ac:dyDescent="0.25">
      <c r="R285" s="32" t="str">
        <f t="shared" ca="1" si="16"/>
        <v/>
      </c>
    </row>
    <row r="286" spans="18:18" x14ac:dyDescent="0.25">
      <c r="R286" s="32" t="str">
        <f t="shared" ca="1" si="16"/>
        <v/>
      </c>
    </row>
    <row r="287" spans="18:18" x14ac:dyDescent="0.25">
      <c r="R287" s="32" t="str">
        <f t="shared" ca="1" si="16"/>
        <v/>
      </c>
    </row>
    <row r="288" spans="18:18" x14ac:dyDescent="0.25">
      <c r="R288" s="32" t="str">
        <f t="shared" ca="1" si="16"/>
        <v/>
      </c>
    </row>
    <row r="289" spans="18:18" x14ac:dyDescent="0.25">
      <c r="R289" s="32" t="str">
        <f t="shared" ref="R289:R352" ca="1" si="17">IF(ISBLANK(Q289),"",YEAR(TODAY())-Q289)</f>
        <v/>
      </c>
    </row>
    <row r="290" spans="18:18" x14ac:dyDescent="0.25">
      <c r="R290" s="32" t="str">
        <f t="shared" ca="1" si="17"/>
        <v/>
      </c>
    </row>
    <row r="291" spans="18:18" x14ac:dyDescent="0.25">
      <c r="R291" s="32" t="str">
        <f t="shared" ca="1" si="17"/>
        <v/>
      </c>
    </row>
    <row r="292" spans="18:18" x14ac:dyDescent="0.25">
      <c r="R292" s="32" t="str">
        <f t="shared" ca="1" si="17"/>
        <v/>
      </c>
    </row>
    <row r="293" spans="18:18" x14ac:dyDescent="0.25">
      <c r="R293" s="32" t="str">
        <f t="shared" ca="1" si="17"/>
        <v/>
      </c>
    </row>
    <row r="294" spans="18:18" x14ac:dyDescent="0.25">
      <c r="R294" s="32" t="str">
        <f t="shared" ca="1" si="17"/>
        <v/>
      </c>
    </row>
    <row r="295" spans="18:18" x14ac:dyDescent="0.25">
      <c r="R295" s="32" t="str">
        <f t="shared" ca="1" si="17"/>
        <v/>
      </c>
    </row>
    <row r="296" spans="18:18" x14ac:dyDescent="0.25">
      <c r="R296" s="32" t="str">
        <f t="shared" ca="1" si="17"/>
        <v/>
      </c>
    </row>
    <row r="297" spans="18:18" x14ac:dyDescent="0.25">
      <c r="R297" s="32" t="str">
        <f t="shared" ca="1" si="17"/>
        <v/>
      </c>
    </row>
    <row r="298" spans="18:18" x14ac:dyDescent="0.25">
      <c r="R298" s="32" t="str">
        <f t="shared" ca="1" si="17"/>
        <v/>
      </c>
    </row>
    <row r="299" spans="18:18" x14ac:dyDescent="0.25">
      <c r="R299" s="32" t="str">
        <f t="shared" ca="1" si="17"/>
        <v/>
      </c>
    </row>
    <row r="300" spans="18:18" x14ac:dyDescent="0.25">
      <c r="R300" s="32" t="str">
        <f t="shared" ca="1" si="17"/>
        <v/>
      </c>
    </row>
    <row r="301" spans="18:18" x14ac:dyDescent="0.25">
      <c r="R301" s="32" t="str">
        <f t="shared" ca="1" si="17"/>
        <v/>
      </c>
    </row>
    <row r="302" spans="18:18" x14ac:dyDescent="0.25">
      <c r="R302" s="32" t="str">
        <f t="shared" ca="1" si="17"/>
        <v/>
      </c>
    </row>
    <row r="303" spans="18:18" x14ac:dyDescent="0.25">
      <c r="R303" s="32" t="str">
        <f t="shared" ca="1" si="17"/>
        <v/>
      </c>
    </row>
    <row r="304" spans="18:18" x14ac:dyDescent="0.25">
      <c r="R304" s="32" t="str">
        <f t="shared" ca="1" si="17"/>
        <v/>
      </c>
    </row>
    <row r="305" spans="18:18" x14ac:dyDescent="0.25">
      <c r="R305" s="32" t="str">
        <f t="shared" ca="1" si="17"/>
        <v/>
      </c>
    </row>
    <row r="306" spans="18:18" x14ac:dyDescent="0.25">
      <c r="R306" s="32" t="str">
        <f t="shared" ca="1" si="17"/>
        <v/>
      </c>
    </row>
    <row r="307" spans="18:18" x14ac:dyDescent="0.25">
      <c r="R307" s="32" t="str">
        <f t="shared" ca="1" si="17"/>
        <v/>
      </c>
    </row>
    <row r="308" spans="18:18" x14ac:dyDescent="0.25">
      <c r="R308" s="32" t="str">
        <f t="shared" ca="1" si="17"/>
        <v/>
      </c>
    </row>
    <row r="309" spans="18:18" x14ac:dyDescent="0.25">
      <c r="R309" s="32" t="str">
        <f t="shared" ca="1" si="17"/>
        <v/>
      </c>
    </row>
    <row r="310" spans="18:18" x14ac:dyDescent="0.25">
      <c r="R310" s="32" t="str">
        <f t="shared" ca="1" si="17"/>
        <v/>
      </c>
    </row>
    <row r="311" spans="18:18" x14ac:dyDescent="0.25">
      <c r="R311" s="32" t="str">
        <f t="shared" ca="1" si="17"/>
        <v/>
      </c>
    </row>
    <row r="312" spans="18:18" x14ac:dyDescent="0.25">
      <c r="R312" s="32" t="str">
        <f t="shared" ca="1" si="17"/>
        <v/>
      </c>
    </row>
    <row r="313" spans="18:18" x14ac:dyDescent="0.25">
      <c r="R313" s="32" t="str">
        <f t="shared" ca="1" si="17"/>
        <v/>
      </c>
    </row>
    <row r="314" spans="18:18" x14ac:dyDescent="0.25">
      <c r="R314" s="32" t="str">
        <f t="shared" ca="1" si="17"/>
        <v/>
      </c>
    </row>
    <row r="315" spans="18:18" x14ac:dyDescent="0.25">
      <c r="R315" s="32" t="str">
        <f t="shared" ca="1" si="17"/>
        <v/>
      </c>
    </row>
    <row r="316" spans="18:18" x14ac:dyDescent="0.25">
      <c r="R316" s="32" t="str">
        <f t="shared" ca="1" si="17"/>
        <v/>
      </c>
    </row>
    <row r="317" spans="18:18" x14ac:dyDescent="0.25">
      <c r="R317" s="32" t="str">
        <f t="shared" ca="1" si="17"/>
        <v/>
      </c>
    </row>
    <row r="318" spans="18:18" x14ac:dyDescent="0.25">
      <c r="R318" s="32" t="str">
        <f t="shared" ca="1" si="17"/>
        <v/>
      </c>
    </row>
    <row r="319" spans="18:18" x14ac:dyDescent="0.25">
      <c r="R319" s="32" t="str">
        <f t="shared" ca="1" si="17"/>
        <v/>
      </c>
    </row>
    <row r="320" spans="18:18" x14ac:dyDescent="0.25">
      <c r="R320" s="32" t="str">
        <f t="shared" ca="1" si="17"/>
        <v/>
      </c>
    </row>
    <row r="321" spans="18:18" x14ac:dyDescent="0.25">
      <c r="R321" s="32" t="str">
        <f t="shared" ca="1" si="17"/>
        <v/>
      </c>
    </row>
    <row r="322" spans="18:18" x14ac:dyDescent="0.25">
      <c r="R322" s="32" t="str">
        <f t="shared" ca="1" si="17"/>
        <v/>
      </c>
    </row>
    <row r="323" spans="18:18" x14ac:dyDescent="0.25">
      <c r="R323" s="32" t="str">
        <f t="shared" ca="1" si="17"/>
        <v/>
      </c>
    </row>
    <row r="324" spans="18:18" x14ac:dyDescent="0.25">
      <c r="R324" s="32" t="str">
        <f t="shared" ca="1" si="17"/>
        <v/>
      </c>
    </row>
    <row r="325" spans="18:18" x14ac:dyDescent="0.25">
      <c r="R325" s="32" t="str">
        <f t="shared" ca="1" si="17"/>
        <v/>
      </c>
    </row>
    <row r="326" spans="18:18" x14ac:dyDescent="0.25">
      <c r="R326" s="32" t="str">
        <f t="shared" ca="1" si="17"/>
        <v/>
      </c>
    </row>
    <row r="327" spans="18:18" x14ac:dyDescent="0.25">
      <c r="R327" s="32" t="str">
        <f t="shared" ca="1" si="17"/>
        <v/>
      </c>
    </row>
    <row r="328" spans="18:18" x14ac:dyDescent="0.25">
      <c r="R328" s="32" t="str">
        <f t="shared" ca="1" si="17"/>
        <v/>
      </c>
    </row>
    <row r="329" spans="18:18" x14ac:dyDescent="0.25">
      <c r="R329" s="32" t="str">
        <f t="shared" ca="1" si="17"/>
        <v/>
      </c>
    </row>
    <row r="330" spans="18:18" x14ac:dyDescent="0.25">
      <c r="R330" s="32" t="str">
        <f t="shared" ca="1" si="17"/>
        <v/>
      </c>
    </row>
    <row r="331" spans="18:18" x14ac:dyDescent="0.25">
      <c r="R331" s="32" t="str">
        <f t="shared" ca="1" si="17"/>
        <v/>
      </c>
    </row>
    <row r="332" spans="18:18" x14ac:dyDescent="0.25">
      <c r="R332" s="32" t="str">
        <f t="shared" ca="1" si="17"/>
        <v/>
      </c>
    </row>
    <row r="333" spans="18:18" x14ac:dyDescent="0.25">
      <c r="R333" s="32" t="str">
        <f t="shared" ca="1" si="17"/>
        <v/>
      </c>
    </row>
    <row r="334" spans="18:18" x14ac:dyDescent="0.25">
      <c r="R334" s="32" t="str">
        <f t="shared" ca="1" si="17"/>
        <v/>
      </c>
    </row>
    <row r="335" spans="18:18" x14ac:dyDescent="0.25">
      <c r="R335" s="32" t="str">
        <f t="shared" ca="1" si="17"/>
        <v/>
      </c>
    </row>
    <row r="336" spans="18:18" x14ac:dyDescent="0.25">
      <c r="R336" s="32" t="str">
        <f t="shared" ca="1" si="17"/>
        <v/>
      </c>
    </row>
    <row r="337" spans="18:18" x14ac:dyDescent="0.25">
      <c r="R337" s="32" t="str">
        <f t="shared" ca="1" si="17"/>
        <v/>
      </c>
    </row>
    <row r="338" spans="18:18" x14ac:dyDescent="0.25">
      <c r="R338" s="32" t="str">
        <f t="shared" ca="1" si="17"/>
        <v/>
      </c>
    </row>
    <row r="339" spans="18:18" x14ac:dyDescent="0.25">
      <c r="R339" s="32" t="str">
        <f t="shared" ca="1" si="17"/>
        <v/>
      </c>
    </row>
    <row r="340" spans="18:18" x14ac:dyDescent="0.25">
      <c r="R340" s="32" t="str">
        <f t="shared" ca="1" si="17"/>
        <v/>
      </c>
    </row>
    <row r="341" spans="18:18" x14ac:dyDescent="0.25">
      <c r="R341" s="32" t="str">
        <f t="shared" ca="1" si="17"/>
        <v/>
      </c>
    </row>
    <row r="342" spans="18:18" x14ac:dyDescent="0.25">
      <c r="R342" s="32" t="str">
        <f t="shared" ca="1" si="17"/>
        <v/>
      </c>
    </row>
    <row r="343" spans="18:18" x14ac:dyDescent="0.25">
      <c r="R343" s="32" t="str">
        <f t="shared" ca="1" si="17"/>
        <v/>
      </c>
    </row>
    <row r="344" spans="18:18" x14ac:dyDescent="0.25">
      <c r="R344" s="32" t="str">
        <f t="shared" ca="1" si="17"/>
        <v/>
      </c>
    </row>
    <row r="345" spans="18:18" x14ac:dyDescent="0.25">
      <c r="R345" s="32" t="str">
        <f t="shared" ca="1" si="17"/>
        <v/>
      </c>
    </row>
    <row r="346" spans="18:18" x14ac:dyDescent="0.25">
      <c r="R346" s="32" t="str">
        <f t="shared" ca="1" si="17"/>
        <v/>
      </c>
    </row>
    <row r="347" spans="18:18" x14ac:dyDescent="0.25">
      <c r="R347" s="32" t="str">
        <f t="shared" ca="1" si="17"/>
        <v/>
      </c>
    </row>
    <row r="348" spans="18:18" x14ac:dyDescent="0.25">
      <c r="R348" s="32" t="str">
        <f t="shared" ca="1" si="17"/>
        <v/>
      </c>
    </row>
    <row r="349" spans="18:18" x14ac:dyDescent="0.25">
      <c r="R349" s="32" t="str">
        <f t="shared" ca="1" si="17"/>
        <v/>
      </c>
    </row>
    <row r="350" spans="18:18" x14ac:dyDescent="0.25">
      <c r="R350" s="32" t="str">
        <f t="shared" ca="1" si="17"/>
        <v/>
      </c>
    </row>
    <row r="351" spans="18:18" x14ac:dyDescent="0.25">
      <c r="R351" s="32" t="str">
        <f t="shared" ca="1" si="17"/>
        <v/>
      </c>
    </row>
    <row r="352" spans="18:18" x14ac:dyDescent="0.25">
      <c r="R352" s="32" t="str">
        <f t="shared" ca="1" si="17"/>
        <v/>
      </c>
    </row>
    <row r="353" spans="18:18" x14ac:dyDescent="0.25">
      <c r="R353" s="32" t="str">
        <f t="shared" ref="R353:R416" ca="1" si="18">IF(ISBLANK(Q353),"",YEAR(TODAY())-Q353)</f>
        <v/>
      </c>
    </row>
    <row r="354" spans="18:18" x14ac:dyDescent="0.25">
      <c r="R354" s="32" t="str">
        <f t="shared" ca="1" si="18"/>
        <v/>
      </c>
    </row>
    <row r="355" spans="18:18" x14ac:dyDescent="0.25">
      <c r="R355" s="32" t="str">
        <f t="shared" ca="1" si="18"/>
        <v/>
      </c>
    </row>
    <row r="356" spans="18:18" x14ac:dyDescent="0.25">
      <c r="R356" s="32" t="str">
        <f t="shared" ca="1" si="18"/>
        <v/>
      </c>
    </row>
    <row r="357" spans="18:18" x14ac:dyDescent="0.25">
      <c r="R357" s="32" t="str">
        <f t="shared" ca="1" si="18"/>
        <v/>
      </c>
    </row>
    <row r="358" spans="18:18" x14ac:dyDescent="0.25">
      <c r="R358" s="32" t="str">
        <f t="shared" ca="1" si="18"/>
        <v/>
      </c>
    </row>
    <row r="359" spans="18:18" x14ac:dyDescent="0.25">
      <c r="R359" s="32" t="str">
        <f t="shared" ca="1" si="18"/>
        <v/>
      </c>
    </row>
    <row r="360" spans="18:18" x14ac:dyDescent="0.25">
      <c r="R360" s="32" t="str">
        <f t="shared" ca="1" si="18"/>
        <v/>
      </c>
    </row>
    <row r="361" spans="18:18" x14ac:dyDescent="0.25">
      <c r="R361" s="32" t="str">
        <f t="shared" ca="1" si="18"/>
        <v/>
      </c>
    </row>
    <row r="362" spans="18:18" x14ac:dyDescent="0.25">
      <c r="R362" s="32" t="str">
        <f t="shared" ca="1" si="18"/>
        <v/>
      </c>
    </row>
    <row r="363" spans="18:18" x14ac:dyDescent="0.25">
      <c r="R363" s="32" t="str">
        <f t="shared" ca="1" si="18"/>
        <v/>
      </c>
    </row>
    <row r="364" spans="18:18" x14ac:dyDescent="0.25">
      <c r="R364" s="32" t="str">
        <f t="shared" ca="1" si="18"/>
        <v/>
      </c>
    </row>
    <row r="365" spans="18:18" x14ac:dyDescent="0.25">
      <c r="R365" s="32" t="str">
        <f t="shared" ca="1" si="18"/>
        <v/>
      </c>
    </row>
    <row r="366" spans="18:18" x14ac:dyDescent="0.25">
      <c r="R366" s="32" t="str">
        <f t="shared" ca="1" si="18"/>
        <v/>
      </c>
    </row>
    <row r="367" spans="18:18" x14ac:dyDescent="0.25">
      <c r="R367" s="32" t="str">
        <f t="shared" ca="1" si="18"/>
        <v/>
      </c>
    </row>
    <row r="368" spans="18:18" x14ac:dyDescent="0.25">
      <c r="R368" s="32" t="str">
        <f t="shared" ca="1" si="18"/>
        <v/>
      </c>
    </row>
    <row r="369" spans="18:18" x14ac:dyDescent="0.25">
      <c r="R369" s="32" t="str">
        <f t="shared" ca="1" si="18"/>
        <v/>
      </c>
    </row>
    <row r="370" spans="18:18" x14ac:dyDescent="0.25">
      <c r="R370" s="32" t="str">
        <f t="shared" ca="1" si="18"/>
        <v/>
      </c>
    </row>
    <row r="371" spans="18:18" x14ac:dyDescent="0.25">
      <c r="R371" s="32" t="str">
        <f t="shared" ca="1" si="18"/>
        <v/>
      </c>
    </row>
    <row r="372" spans="18:18" x14ac:dyDescent="0.25">
      <c r="R372" s="32" t="str">
        <f t="shared" ca="1" si="18"/>
        <v/>
      </c>
    </row>
    <row r="373" spans="18:18" x14ac:dyDescent="0.25">
      <c r="R373" s="32" t="str">
        <f t="shared" ca="1" si="18"/>
        <v/>
      </c>
    </row>
    <row r="374" spans="18:18" x14ac:dyDescent="0.25">
      <c r="R374" s="32" t="str">
        <f t="shared" ca="1" si="18"/>
        <v/>
      </c>
    </row>
    <row r="375" spans="18:18" x14ac:dyDescent="0.25">
      <c r="R375" s="32" t="str">
        <f t="shared" ca="1" si="18"/>
        <v/>
      </c>
    </row>
    <row r="376" spans="18:18" x14ac:dyDescent="0.25">
      <c r="R376" s="32" t="str">
        <f t="shared" ca="1" si="18"/>
        <v/>
      </c>
    </row>
    <row r="377" spans="18:18" x14ac:dyDescent="0.25">
      <c r="R377" s="32" t="str">
        <f t="shared" ca="1" si="18"/>
        <v/>
      </c>
    </row>
    <row r="378" spans="18:18" x14ac:dyDescent="0.25">
      <c r="R378" s="32" t="str">
        <f t="shared" ca="1" si="18"/>
        <v/>
      </c>
    </row>
    <row r="379" spans="18:18" x14ac:dyDescent="0.25">
      <c r="R379" s="32" t="str">
        <f t="shared" ca="1" si="18"/>
        <v/>
      </c>
    </row>
    <row r="380" spans="18:18" x14ac:dyDescent="0.25">
      <c r="R380" s="32" t="str">
        <f t="shared" ca="1" si="18"/>
        <v/>
      </c>
    </row>
    <row r="381" spans="18:18" x14ac:dyDescent="0.25">
      <c r="R381" s="32" t="str">
        <f t="shared" ca="1" si="18"/>
        <v/>
      </c>
    </row>
    <row r="382" spans="18:18" x14ac:dyDescent="0.25">
      <c r="R382" s="32" t="str">
        <f t="shared" ca="1" si="18"/>
        <v/>
      </c>
    </row>
    <row r="383" spans="18:18" x14ac:dyDescent="0.25">
      <c r="R383" s="32" t="str">
        <f t="shared" ca="1" si="18"/>
        <v/>
      </c>
    </row>
    <row r="384" spans="18:18" x14ac:dyDescent="0.25">
      <c r="R384" s="32" t="str">
        <f t="shared" ca="1" si="18"/>
        <v/>
      </c>
    </row>
    <row r="385" spans="18:18" x14ac:dyDescent="0.25">
      <c r="R385" s="32" t="str">
        <f t="shared" ca="1" si="18"/>
        <v/>
      </c>
    </row>
    <row r="386" spans="18:18" x14ac:dyDescent="0.25">
      <c r="R386" s="32" t="str">
        <f t="shared" ca="1" si="18"/>
        <v/>
      </c>
    </row>
    <row r="387" spans="18:18" x14ac:dyDescent="0.25">
      <c r="R387" s="32" t="str">
        <f t="shared" ca="1" si="18"/>
        <v/>
      </c>
    </row>
    <row r="388" spans="18:18" x14ac:dyDescent="0.25">
      <c r="R388" s="32" t="str">
        <f t="shared" ca="1" si="18"/>
        <v/>
      </c>
    </row>
    <row r="389" spans="18:18" x14ac:dyDescent="0.25">
      <c r="R389" s="32" t="str">
        <f t="shared" ca="1" si="18"/>
        <v/>
      </c>
    </row>
    <row r="390" spans="18:18" x14ac:dyDescent="0.25">
      <c r="R390" s="32" t="str">
        <f t="shared" ca="1" si="18"/>
        <v/>
      </c>
    </row>
    <row r="391" spans="18:18" x14ac:dyDescent="0.25">
      <c r="R391" s="32" t="str">
        <f t="shared" ca="1" si="18"/>
        <v/>
      </c>
    </row>
    <row r="392" spans="18:18" x14ac:dyDescent="0.25">
      <c r="R392" s="32" t="str">
        <f t="shared" ca="1" si="18"/>
        <v/>
      </c>
    </row>
    <row r="393" spans="18:18" x14ac:dyDescent="0.25">
      <c r="R393" s="32" t="str">
        <f t="shared" ca="1" si="18"/>
        <v/>
      </c>
    </row>
    <row r="394" spans="18:18" x14ac:dyDescent="0.25">
      <c r="R394" s="32" t="str">
        <f t="shared" ca="1" si="18"/>
        <v/>
      </c>
    </row>
    <row r="395" spans="18:18" x14ac:dyDescent="0.25">
      <c r="R395" s="32" t="str">
        <f t="shared" ca="1" si="18"/>
        <v/>
      </c>
    </row>
    <row r="396" spans="18:18" x14ac:dyDescent="0.25">
      <c r="R396" s="32" t="str">
        <f t="shared" ca="1" si="18"/>
        <v/>
      </c>
    </row>
    <row r="397" spans="18:18" x14ac:dyDescent="0.25">
      <c r="R397" s="32" t="str">
        <f t="shared" ca="1" si="18"/>
        <v/>
      </c>
    </row>
    <row r="398" spans="18:18" x14ac:dyDescent="0.25">
      <c r="R398" s="32" t="str">
        <f t="shared" ca="1" si="18"/>
        <v/>
      </c>
    </row>
    <row r="399" spans="18:18" x14ac:dyDescent="0.25">
      <c r="R399" s="32" t="str">
        <f t="shared" ca="1" si="18"/>
        <v/>
      </c>
    </row>
    <row r="400" spans="18:18" x14ac:dyDescent="0.25">
      <c r="R400" s="32" t="str">
        <f t="shared" ca="1" si="18"/>
        <v/>
      </c>
    </row>
    <row r="401" spans="18:18" x14ac:dyDescent="0.25">
      <c r="R401" s="32" t="str">
        <f t="shared" ca="1" si="18"/>
        <v/>
      </c>
    </row>
    <row r="402" spans="18:18" x14ac:dyDescent="0.25">
      <c r="R402" s="32" t="str">
        <f t="shared" ca="1" si="18"/>
        <v/>
      </c>
    </row>
    <row r="403" spans="18:18" x14ac:dyDescent="0.25">
      <c r="R403" s="32" t="str">
        <f t="shared" ca="1" si="18"/>
        <v/>
      </c>
    </row>
    <row r="404" spans="18:18" x14ac:dyDescent="0.25">
      <c r="R404" s="32" t="str">
        <f t="shared" ca="1" si="18"/>
        <v/>
      </c>
    </row>
    <row r="405" spans="18:18" x14ac:dyDescent="0.25">
      <c r="R405" s="32" t="str">
        <f t="shared" ca="1" si="18"/>
        <v/>
      </c>
    </row>
    <row r="406" spans="18:18" x14ac:dyDescent="0.25">
      <c r="R406" s="32" t="str">
        <f t="shared" ca="1" si="18"/>
        <v/>
      </c>
    </row>
    <row r="407" spans="18:18" x14ac:dyDescent="0.25">
      <c r="R407" s="32" t="str">
        <f t="shared" ca="1" si="18"/>
        <v/>
      </c>
    </row>
    <row r="408" spans="18:18" x14ac:dyDescent="0.25">
      <c r="R408" s="32" t="str">
        <f t="shared" ca="1" si="18"/>
        <v/>
      </c>
    </row>
    <row r="409" spans="18:18" x14ac:dyDescent="0.25">
      <c r="R409" s="32" t="str">
        <f t="shared" ca="1" si="18"/>
        <v/>
      </c>
    </row>
    <row r="410" spans="18:18" x14ac:dyDescent="0.25">
      <c r="R410" s="32" t="str">
        <f t="shared" ca="1" si="18"/>
        <v/>
      </c>
    </row>
    <row r="411" spans="18:18" x14ac:dyDescent="0.25">
      <c r="R411" s="32" t="str">
        <f t="shared" ca="1" si="18"/>
        <v/>
      </c>
    </row>
    <row r="412" spans="18:18" x14ac:dyDescent="0.25">
      <c r="R412" s="32" t="str">
        <f t="shared" ca="1" si="18"/>
        <v/>
      </c>
    </row>
    <row r="413" spans="18:18" x14ac:dyDescent="0.25">
      <c r="R413" s="32" t="str">
        <f t="shared" ca="1" si="18"/>
        <v/>
      </c>
    </row>
    <row r="414" spans="18:18" x14ac:dyDescent="0.25">
      <c r="R414" s="32" t="str">
        <f t="shared" ca="1" si="18"/>
        <v/>
      </c>
    </row>
    <row r="415" spans="18:18" x14ac:dyDescent="0.25">
      <c r="R415" s="32" t="str">
        <f t="shared" ca="1" si="18"/>
        <v/>
      </c>
    </row>
    <row r="416" spans="18:18" x14ac:dyDescent="0.25">
      <c r="R416" s="32" t="str">
        <f t="shared" ca="1" si="18"/>
        <v/>
      </c>
    </row>
    <row r="417" spans="18:18" x14ac:dyDescent="0.25">
      <c r="R417" s="32" t="str">
        <f t="shared" ref="R417:R480" ca="1" si="19">IF(ISBLANK(Q417),"",YEAR(TODAY())-Q417)</f>
        <v/>
      </c>
    </row>
    <row r="418" spans="18:18" x14ac:dyDescent="0.25">
      <c r="R418" s="32" t="str">
        <f t="shared" ca="1" si="19"/>
        <v/>
      </c>
    </row>
    <row r="419" spans="18:18" x14ac:dyDescent="0.25">
      <c r="R419" s="32" t="str">
        <f t="shared" ca="1" si="19"/>
        <v/>
      </c>
    </row>
    <row r="420" spans="18:18" x14ac:dyDescent="0.25">
      <c r="R420" s="32" t="str">
        <f t="shared" ca="1" si="19"/>
        <v/>
      </c>
    </row>
    <row r="421" spans="18:18" x14ac:dyDescent="0.25">
      <c r="R421" s="32" t="str">
        <f t="shared" ca="1" si="19"/>
        <v/>
      </c>
    </row>
    <row r="422" spans="18:18" x14ac:dyDescent="0.25">
      <c r="R422" s="32" t="str">
        <f t="shared" ca="1" si="19"/>
        <v/>
      </c>
    </row>
    <row r="423" spans="18:18" x14ac:dyDescent="0.25">
      <c r="R423" s="32" t="str">
        <f t="shared" ca="1" si="19"/>
        <v/>
      </c>
    </row>
    <row r="424" spans="18:18" x14ac:dyDescent="0.25">
      <c r="R424" s="32" t="str">
        <f t="shared" ca="1" si="19"/>
        <v/>
      </c>
    </row>
    <row r="425" spans="18:18" x14ac:dyDescent="0.25">
      <c r="R425" s="32" t="str">
        <f t="shared" ca="1" si="19"/>
        <v/>
      </c>
    </row>
    <row r="426" spans="18:18" x14ac:dyDescent="0.25">
      <c r="R426" s="32" t="str">
        <f t="shared" ca="1" si="19"/>
        <v/>
      </c>
    </row>
    <row r="427" spans="18:18" x14ac:dyDescent="0.25">
      <c r="R427" s="32" t="str">
        <f t="shared" ca="1" si="19"/>
        <v/>
      </c>
    </row>
    <row r="428" spans="18:18" x14ac:dyDescent="0.25">
      <c r="R428" s="32" t="str">
        <f t="shared" ca="1" si="19"/>
        <v/>
      </c>
    </row>
    <row r="429" spans="18:18" x14ac:dyDescent="0.25">
      <c r="R429" s="32" t="str">
        <f t="shared" ca="1" si="19"/>
        <v/>
      </c>
    </row>
    <row r="430" spans="18:18" x14ac:dyDescent="0.25">
      <c r="R430" s="32" t="str">
        <f t="shared" ca="1" si="19"/>
        <v/>
      </c>
    </row>
    <row r="431" spans="18:18" x14ac:dyDescent="0.25">
      <c r="R431" s="32" t="str">
        <f t="shared" ca="1" si="19"/>
        <v/>
      </c>
    </row>
    <row r="432" spans="18:18" x14ac:dyDescent="0.25">
      <c r="R432" s="32" t="str">
        <f t="shared" ca="1" si="19"/>
        <v/>
      </c>
    </row>
    <row r="433" spans="18:18" x14ac:dyDescent="0.25">
      <c r="R433" s="32" t="str">
        <f t="shared" ca="1" si="19"/>
        <v/>
      </c>
    </row>
    <row r="434" spans="18:18" x14ac:dyDescent="0.25">
      <c r="R434" s="32" t="str">
        <f t="shared" ca="1" si="19"/>
        <v/>
      </c>
    </row>
    <row r="435" spans="18:18" x14ac:dyDescent="0.25">
      <c r="R435" s="32" t="str">
        <f t="shared" ca="1" si="19"/>
        <v/>
      </c>
    </row>
    <row r="436" spans="18:18" x14ac:dyDescent="0.25">
      <c r="R436" s="32" t="str">
        <f t="shared" ca="1" si="19"/>
        <v/>
      </c>
    </row>
    <row r="437" spans="18:18" x14ac:dyDescent="0.25">
      <c r="R437" s="32" t="str">
        <f t="shared" ca="1" si="19"/>
        <v/>
      </c>
    </row>
    <row r="438" spans="18:18" x14ac:dyDescent="0.25">
      <c r="R438" s="32" t="str">
        <f t="shared" ca="1" si="19"/>
        <v/>
      </c>
    </row>
    <row r="439" spans="18:18" x14ac:dyDescent="0.25">
      <c r="R439" s="32" t="str">
        <f t="shared" ca="1" si="19"/>
        <v/>
      </c>
    </row>
    <row r="440" spans="18:18" x14ac:dyDescent="0.25">
      <c r="R440" s="32" t="str">
        <f t="shared" ca="1" si="19"/>
        <v/>
      </c>
    </row>
    <row r="441" spans="18:18" x14ac:dyDescent="0.25">
      <c r="R441" s="32" t="str">
        <f t="shared" ca="1" si="19"/>
        <v/>
      </c>
    </row>
    <row r="442" spans="18:18" x14ac:dyDescent="0.25">
      <c r="R442" s="32" t="str">
        <f t="shared" ca="1" si="19"/>
        <v/>
      </c>
    </row>
    <row r="443" spans="18:18" x14ac:dyDescent="0.25">
      <c r="R443" s="32" t="str">
        <f t="shared" ca="1" si="19"/>
        <v/>
      </c>
    </row>
    <row r="444" spans="18:18" x14ac:dyDescent="0.25">
      <c r="R444" s="32" t="str">
        <f t="shared" ca="1" si="19"/>
        <v/>
      </c>
    </row>
    <row r="445" spans="18:18" x14ac:dyDescent="0.25">
      <c r="R445" s="32" t="str">
        <f t="shared" ca="1" si="19"/>
        <v/>
      </c>
    </row>
    <row r="446" spans="18:18" x14ac:dyDescent="0.25">
      <c r="R446" s="32" t="str">
        <f t="shared" ca="1" si="19"/>
        <v/>
      </c>
    </row>
    <row r="447" spans="18:18" x14ac:dyDescent="0.25">
      <c r="R447" s="32" t="str">
        <f t="shared" ca="1" si="19"/>
        <v/>
      </c>
    </row>
    <row r="448" spans="18:18" x14ac:dyDescent="0.25">
      <c r="R448" s="32" t="str">
        <f t="shared" ca="1" si="19"/>
        <v/>
      </c>
    </row>
    <row r="449" spans="18:18" x14ac:dyDescent="0.25">
      <c r="R449" s="32" t="str">
        <f t="shared" ca="1" si="19"/>
        <v/>
      </c>
    </row>
    <row r="450" spans="18:18" x14ac:dyDescent="0.25">
      <c r="R450" s="32" t="str">
        <f t="shared" ca="1" si="19"/>
        <v/>
      </c>
    </row>
    <row r="451" spans="18:18" x14ac:dyDescent="0.25">
      <c r="R451" s="32" t="str">
        <f t="shared" ca="1" si="19"/>
        <v/>
      </c>
    </row>
    <row r="452" spans="18:18" x14ac:dyDescent="0.25">
      <c r="R452" s="32" t="str">
        <f t="shared" ca="1" si="19"/>
        <v/>
      </c>
    </row>
    <row r="453" spans="18:18" x14ac:dyDescent="0.25">
      <c r="R453" s="32" t="str">
        <f t="shared" ca="1" si="19"/>
        <v/>
      </c>
    </row>
    <row r="454" spans="18:18" x14ac:dyDescent="0.25">
      <c r="R454" s="32" t="str">
        <f t="shared" ca="1" si="19"/>
        <v/>
      </c>
    </row>
    <row r="455" spans="18:18" x14ac:dyDescent="0.25">
      <c r="R455" s="32" t="str">
        <f t="shared" ca="1" si="19"/>
        <v/>
      </c>
    </row>
    <row r="456" spans="18:18" x14ac:dyDescent="0.25">
      <c r="R456" s="32" t="str">
        <f t="shared" ca="1" si="19"/>
        <v/>
      </c>
    </row>
    <row r="457" spans="18:18" x14ac:dyDescent="0.25">
      <c r="R457" s="32" t="str">
        <f t="shared" ca="1" si="19"/>
        <v/>
      </c>
    </row>
    <row r="458" spans="18:18" x14ac:dyDescent="0.25">
      <c r="R458" s="32" t="str">
        <f t="shared" ca="1" si="19"/>
        <v/>
      </c>
    </row>
    <row r="459" spans="18:18" x14ac:dyDescent="0.25">
      <c r="R459" s="32" t="str">
        <f t="shared" ca="1" si="19"/>
        <v/>
      </c>
    </row>
    <row r="460" spans="18:18" x14ac:dyDescent="0.25">
      <c r="R460" s="32" t="str">
        <f t="shared" ca="1" si="19"/>
        <v/>
      </c>
    </row>
    <row r="461" spans="18:18" x14ac:dyDescent="0.25">
      <c r="R461" s="32" t="str">
        <f t="shared" ca="1" si="19"/>
        <v/>
      </c>
    </row>
    <row r="462" spans="18:18" x14ac:dyDescent="0.25">
      <c r="R462" s="32" t="str">
        <f t="shared" ca="1" si="19"/>
        <v/>
      </c>
    </row>
    <row r="463" spans="18:18" x14ac:dyDescent="0.25">
      <c r="R463" s="32" t="str">
        <f t="shared" ca="1" si="19"/>
        <v/>
      </c>
    </row>
    <row r="464" spans="18:18" x14ac:dyDescent="0.25">
      <c r="R464" s="32" t="str">
        <f t="shared" ca="1" si="19"/>
        <v/>
      </c>
    </row>
    <row r="465" spans="18:18" x14ac:dyDescent="0.25">
      <c r="R465" s="32" t="str">
        <f t="shared" ca="1" si="19"/>
        <v/>
      </c>
    </row>
    <row r="466" spans="18:18" x14ac:dyDescent="0.25">
      <c r="R466" s="32" t="str">
        <f t="shared" ca="1" si="19"/>
        <v/>
      </c>
    </row>
    <row r="467" spans="18:18" x14ac:dyDescent="0.25">
      <c r="R467" s="32" t="str">
        <f t="shared" ca="1" si="19"/>
        <v/>
      </c>
    </row>
    <row r="468" spans="18:18" x14ac:dyDescent="0.25">
      <c r="R468" s="32" t="str">
        <f t="shared" ca="1" si="19"/>
        <v/>
      </c>
    </row>
    <row r="469" spans="18:18" x14ac:dyDescent="0.25">
      <c r="R469" s="32" t="str">
        <f t="shared" ca="1" si="19"/>
        <v/>
      </c>
    </row>
    <row r="470" spans="18:18" x14ac:dyDescent="0.25">
      <c r="R470" s="32" t="str">
        <f t="shared" ca="1" si="19"/>
        <v/>
      </c>
    </row>
    <row r="471" spans="18:18" x14ac:dyDescent="0.25">
      <c r="R471" s="32" t="str">
        <f t="shared" ca="1" si="19"/>
        <v/>
      </c>
    </row>
    <row r="472" spans="18:18" x14ac:dyDescent="0.25">
      <c r="R472" s="32" t="str">
        <f t="shared" ca="1" si="19"/>
        <v/>
      </c>
    </row>
    <row r="473" spans="18:18" x14ac:dyDescent="0.25">
      <c r="R473" s="32" t="str">
        <f t="shared" ca="1" si="19"/>
        <v/>
      </c>
    </row>
    <row r="474" spans="18:18" x14ac:dyDescent="0.25">
      <c r="R474" s="32" t="str">
        <f t="shared" ca="1" si="19"/>
        <v/>
      </c>
    </row>
    <row r="475" spans="18:18" x14ac:dyDescent="0.25">
      <c r="R475" s="32" t="str">
        <f t="shared" ca="1" si="19"/>
        <v/>
      </c>
    </row>
    <row r="476" spans="18:18" x14ac:dyDescent="0.25">
      <c r="R476" s="32" t="str">
        <f t="shared" ca="1" si="19"/>
        <v/>
      </c>
    </row>
    <row r="477" spans="18:18" x14ac:dyDescent="0.25">
      <c r="R477" s="32" t="str">
        <f t="shared" ca="1" si="19"/>
        <v/>
      </c>
    </row>
    <row r="478" spans="18:18" x14ac:dyDescent="0.25">
      <c r="R478" s="32" t="str">
        <f t="shared" ca="1" si="19"/>
        <v/>
      </c>
    </row>
    <row r="479" spans="18:18" x14ac:dyDescent="0.25">
      <c r="R479" s="32" t="str">
        <f t="shared" ca="1" si="19"/>
        <v/>
      </c>
    </row>
    <row r="480" spans="18:18" x14ac:dyDescent="0.25">
      <c r="R480" s="32" t="str">
        <f t="shared" ca="1" si="19"/>
        <v/>
      </c>
    </row>
    <row r="481" spans="18:18" x14ac:dyDescent="0.25">
      <c r="R481" s="32" t="str">
        <f t="shared" ref="R481:R544" ca="1" si="20">IF(ISBLANK(Q481),"",YEAR(TODAY())-Q481)</f>
        <v/>
      </c>
    </row>
    <row r="482" spans="18:18" x14ac:dyDescent="0.25">
      <c r="R482" s="32" t="str">
        <f t="shared" ca="1" si="20"/>
        <v/>
      </c>
    </row>
    <row r="483" spans="18:18" x14ac:dyDescent="0.25">
      <c r="R483" s="32" t="str">
        <f t="shared" ca="1" si="20"/>
        <v/>
      </c>
    </row>
    <row r="484" spans="18:18" x14ac:dyDescent="0.25">
      <c r="R484" s="32" t="str">
        <f t="shared" ca="1" si="20"/>
        <v/>
      </c>
    </row>
    <row r="485" spans="18:18" x14ac:dyDescent="0.25">
      <c r="R485" s="32" t="str">
        <f t="shared" ca="1" si="20"/>
        <v/>
      </c>
    </row>
    <row r="486" spans="18:18" x14ac:dyDescent="0.25">
      <c r="R486" s="32" t="str">
        <f t="shared" ca="1" si="20"/>
        <v/>
      </c>
    </row>
    <row r="487" spans="18:18" x14ac:dyDescent="0.25">
      <c r="R487" s="32" t="str">
        <f t="shared" ca="1" si="20"/>
        <v/>
      </c>
    </row>
    <row r="488" spans="18:18" x14ac:dyDescent="0.25">
      <c r="R488" s="32" t="str">
        <f t="shared" ca="1" si="20"/>
        <v/>
      </c>
    </row>
    <row r="489" spans="18:18" x14ac:dyDescent="0.25">
      <c r="R489" s="32" t="str">
        <f t="shared" ca="1" si="20"/>
        <v/>
      </c>
    </row>
    <row r="490" spans="18:18" x14ac:dyDescent="0.25">
      <c r="R490" s="32" t="str">
        <f t="shared" ca="1" si="20"/>
        <v/>
      </c>
    </row>
    <row r="491" spans="18:18" x14ac:dyDescent="0.25">
      <c r="R491" s="32" t="str">
        <f t="shared" ca="1" si="20"/>
        <v/>
      </c>
    </row>
    <row r="492" spans="18:18" x14ac:dyDescent="0.25">
      <c r="R492" s="32" t="str">
        <f t="shared" ca="1" si="20"/>
        <v/>
      </c>
    </row>
    <row r="493" spans="18:18" x14ac:dyDescent="0.25">
      <c r="R493" s="32" t="str">
        <f t="shared" ca="1" si="20"/>
        <v/>
      </c>
    </row>
    <row r="494" spans="18:18" x14ac:dyDescent="0.25">
      <c r="R494" s="32" t="str">
        <f t="shared" ca="1" si="20"/>
        <v/>
      </c>
    </row>
    <row r="495" spans="18:18" x14ac:dyDescent="0.25">
      <c r="R495" s="32" t="str">
        <f t="shared" ca="1" si="20"/>
        <v/>
      </c>
    </row>
    <row r="496" spans="18:18" x14ac:dyDescent="0.25">
      <c r="R496" s="32" t="str">
        <f t="shared" ca="1" si="20"/>
        <v/>
      </c>
    </row>
    <row r="497" spans="18:18" x14ac:dyDescent="0.25">
      <c r="R497" s="32" t="str">
        <f t="shared" ca="1" si="20"/>
        <v/>
      </c>
    </row>
    <row r="498" spans="18:18" x14ac:dyDescent="0.25">
      <c r="R498" s="32" t="str">
        <f t="shared" ca="1" si="20"/>
        <v/>
      </c>
    </row>
    <row r="499" spans="18:18" x14ac:dyDescent="0.25">
      <c r="R499" s="32" t="str">
        <f t="shared" ca="1" si="20"/>
        <v/>
      </c>
    </row>
    <row r="500" spans="18:18" x14ac:dyDescent="0.25">
      <c r="R500" s="32" t="str">
        <f t="shared" ca="1" si="20"/>
        <v/>
      </c>
    </row>
    <row r="501" spans="18:18" x14ac:dyDescent="0.25">
      <c r="R501" s="32" t="str">
        <f t="shared" ca="1" si="20"/>
        <v/>
      </c>
    </row>
    <row r="502" spans="18:18" x14ac:dyDescent="0.25">
      <c r="R502" s="32" t="str">
        <f t="shared" ca="1" si="20"/>
        <v/>
      </c>
    </row>
    <row r="503" spans="18:18" x14ac:dyDescent="0.25">
      <c r="R503" s="32" t="str">
        <f t="shared" ca="1" si="20"/>
        <v/>
      </c>
    </row>
    <row r="504" spans="18:18" x14ac:dyDescent="0.25">
      <c r="R504" s="32" t="str">
        <f t="shared" ca="1" si="20"/>
        <v/>
      </c>
    </row>
    <row r="505" spans="18:18" x14ac:dyDescent="0.25">
      <c r="R505" s="32" t="str">
        <f t="shared" ca="1" si="20"/>
        <v/>
      </c>
    </row>
    <row r="506" spans="18:18" x14ac:dyDescent="0.25">
      <c r="R506" s="32" t="str">
        <f t="shared" ca="1" si="20"/>
        <v/>
      </c>
    </row>
    <row r="507" spans="18:18" x14ac:dyDescent="0.25">
      <c r="R507" s="32" t="str">
        <f t="shared" ca="1" si="20"/>
        <v/>
      </c>
    </row>
    <row r="508" spans="18:18" x14ac:dyDescent="0.25">
      <c r="R508" s="32" t="str">
        <f t="shared" ca="1" si="20"/>
        <v/>
      </c>
    </row>
    <row r="509" spans="18:18" x14ac:dyDescent="0.25">
      <c r="R509" s="32" t="str">
        <f t="shared" ca="1" si="20"/>
        <v/>
      </c>
    </row>
    <row r="510" spans="18:18" x14ac:dyDescent="0.25">
      <c r="R510" s="32" t="str">
        <f t="shared" ca="1" si="20"/>
        <v/>
      </c>
    </row>
    <row r="511" spans="18:18" x14ac:dyDescent="0.25">
      <c r="R511" s="32" t="str">
        <f t="shared" ca="1" si="20"/>
        <v/>
      </c>
    </row>
    <row r="512" spans="18:18" x14ac:dyDescent="0.25">
      <c r="R512" s="32" t="str">
        <f t="shared" ca="1" si="20"/>
        <v/>
      </c>
    </row>
    <row r="513" spans="18:18" x14ac:dyDescent="0.25">
      <c r="R513" s="32" t="str">
        <f t="shared" ca="1" si="20"/>
        <v/>
      </c>
    </row>
    <row r="514" spans="18:18" x14ac:dyDescent="0.25">
      <c r="R514" s="32" t="str">
        <f t="shared" ca="1" si="20"/>
        <v/>
      </c>
    </row>
    <row r="515" spans="18:18" x14ac:dyDescent="0.25">
      <c r="R515" s="32" t="str">
        <f t="shared" ca="1" si="20"/>
        <v/>
      </c>
    </row>
    <row r="516" spans="18:18" x14ac:dyDescent="0.25">
      <c r="R516" s="32" t="str">
        <f t="shared" ca="1" si="20"/>
        <v/>
      </c>
    </row>
    <row r="517" spans="18:18" x14ac:dyDescent="0.25">
      <c r="R517" s="32" t="str">
        <f t="shared" ca="1" si="20"/>
        <v/>
      </c>
    </row>
    <row r="518" spans="18:18" x14ac:dyDescent="0.25">
      <c r="R518" s="32" t="str">
        <f t="shared" ca="1" si="20"/>
        <v/>
      </c>
    </row>
    <row r="519" spans="18:18" x14ac:dyDescent="0.25">
      <c r="R519" s="32" t="str">
        <f t="shared" ca="1" si="20"/>
        <v/>
      </c>
    </row>
    <row r="520" spans="18:18" x14ac:dyDescent="0.25">
      <c r="R520" s="32" t="str">
        <f t="shared" ca="1" si="20"/>
        <v/>
      </c>
    </row>
    <row r="521" spans="18:18" x14ac:dyDescent="0.25">
      <c r="R521" s="32" t="str">
        <f t="shared" ca="1" si="20"/>
        <v/>
      </c>
    </row>
    <row r="522" spans="18:18" x14ac:dyDescent="0.25">
      <c r="R522" s="32" t="str">
        <f t="shared" ca="1" si="20"/>
        <v/>
      </c>
    </row>
    <row r="523" spans="18:18" x14ac:dyDescent="0.25">
      <c r="R523" s="32" t="str">
        <f t="shared" ca="1" si="20"/>
        <v/>
      </c>
    </row>
    <row r="524" spans="18:18" x14ac:dyDescent="0.25">
      <c r="R524" s="32" t="str">
        <f t="shared" ca="1" si="20"/>
        <v/>
      </c>
    </row>
    <row r="525" spans="18:18" x14ac:dyDescent="0.25">
      <c r="R525" s="32" t="str">
        <f t="shared" ca="1" si="20"/>
        <v/>
      </c>
    </row>
    <row r="526" spans="18:18" x14ac:dyDescent="0.25">
      <c r="R526" s="32" t="str">
        <f t="shared" ca="1" si="20"/>
        <v/>
      </c>
    </row>
    <row r="527" spans="18:18" x14ac:dyDescent="0.25">
      <c r="R527" s="32" t="str">
        <f t="shared" ca="1" si="20"/>
        <v/>
      </c>
    </row>
    <row r="528" spans="18:18" x14ac:dyDescent="0.25">
      <c r="R528" s="32" t="str">
        <f t="shared" ca="1" si="20"/>
        <v/>
      </c>
    </row>
    <row r="529" spans="18:18" x14ac:dyDescent="0.25">
      <c r="R529" s="32" t="str">
        <f t="shared" ca="1" si="20"/>
        <v/>
      </c>
    </row>
    <row r="530" spans="18:18" x14ac:dyDescent="0.25">
      <c r="R530" s="32" t="str">
        <f t="shared" ca="1" si="20"/>
        <v/>
      </c>
    </row>
    <row r="531" spans="18:18" x14ac:dyDescent="0.25">
      <c r="R531" s="32" t="str">
        <f t="shared" ca="1" si="20"/>
        <v/>
      </c>
    </row>
    <row r="532" spans="18:18" x14ac:dyDescent="0.25">
      <c r="R532" s="32" t="str">
        <f t="shared" ca="1" si="20"/>
        <v/>
      </c>
    </row>
    <row r="533" spans="18:18" x14ac:dyDescent="0.25">
      <c r="R533" s="32" t="str">
        <f t="shared" ca="1" si="20"/>
        <v/>
      </c>
    </row>
    <row r="534" spans="18:18" x14ac:dyDescent="0.25">
      <c r="R534" s="32" t="str">
        <f t="shared" ca="1" si="20"/>
        <v/>
      </c>
    </row>
    <row r="535" spans="18:18" x14ac:dyDescent="0.25">
      <c r="R535" s="32" t="str">
        <f t="shared" ca="1" si="20"/>
        <v/>
      </c>
    </row>
    <row r="536" spans="18:18" x14ac:dyDescent="0.25">
      <c r="R536" s="32" t="str">
        <f t="shared" ca="1" si="20"/>
        <v/>
      </c>
    </row>
    <row r="537" spans="18:18" x14ac:dyDescent="0.25">
      <c r="R537" s="32" t="str">
        <f t="shared" ca="1" si="20"/>
        <v/>
      </c>
    </row>
    <row r="538" spans="18:18" x14ac:dyDescent="0.25">
      <c r="R538" s="32" t="str">
        <f t="shared" ca="1" si="20"/>
        <v/>
      </c>
    </row>
    <row r="539" spans="18:18" x14ac:dyDescent="0.25">
      <c r="R539" s="32" t="str">
        <f t="shared" ca="1" si="20"/>
        <v/>
      </c>
    </row>
    <row r="540" spans="18:18" x14ac:dyDescent="0.25">
      <c r="R540" s="32" t="str">
        <f t="shared" ca="1" si="20"/>
        <v/>
      </c>
    </row>
    <row r="541" spans="18:18" x14ac:dyDescent="0.25">
      <c r="R541" s="32" t="str">
        <f t="shared" ca="1" si="20"/>
        <v/>
      </c>
    </row>
    <row r="542" spans="18:18" x14ac:dyDescent="0.25">
      <c r="R542" s="32" t="str">
        <f t="shared" ca="1" si="20"/>
        <v/>
      </c>
    </row>
    <row r="543" spans="18:18" x14ac:dyDescent="0.25">
      <c r="R543" s="32" t="str">
        <f t="shared" ca="1" si="20"/>
        <v/>
      </c>
    </row>
    <row r="544" spans="18:18" x14ac:dyDescent="0.25">
      <c r="R544" s="32" t="str">
        <f t="shared" ca="1" si="20"/>
        <v/>
      </c>
    </row>
    <row r="545" spans="18:18" x14ac:dyDescent="0.25">
      <c r="R545" s="32" t="str">
        <f t="shared" ref="R545:R608" ca="1" si="21">IF(ISBLANK(Q545),"",YEAR(TODAY())-Q545)</f>
        <v/>
      </c>
    </row>
    <row r="546" spans="18:18" x14ac:dyDescent="0.25">
      <c r="R546" s="32" t="str">
        <f t="shared" ca="1" si="21"/>
        <v/>
      </c>
    </row>
    <row r="547" spans="18:18" x14ac:dyDescent="0.25">
      <c r="R547" s="32" t="str">
        <f t="shared" ca="1" si="21"/>
        <v/>
      </c>
    </row>
    <row r="548" spans="18:18" x14ac:dyDescent="0.25">
      <c r="R548" s="32" t="str">
        <f t="shared" ca="1" si="21"/>
        <v/>
      </c>
    </row>
    <row r="549" spans="18:18" x14ac:dyDescent="0.25">
      <c r="R549" s="32" t="str">
        <f t="shared" ca="1" si="21"/>
        <v/>
      </c>
    </row>
    <row r="550" spans="18:18" x14ac:dyDescent="0.25">
      <c r="R550" s="32" t="str">
        <f t="shared" ca="1" si="21"/>
        <v/>
      </c>
    </row>
    <row r="551" spans="18:18" x14ac:dyDescent="0.25">
      <c r="R551" s="32" t="str">
        <f t="shared" ca="1" si="21"/>
        <v/>
      </c>
    </row>
    <row r="552" spans="18:18" x14ac:dyDescent="0.25">
      <c r="R552" s="32" t="str">
        <f t="shared" ca="1" si="21"/>
        <v/>
      </c>
    </row>
    <row r="553" spans="18:18" x14ac:dyDescent="0.25">
      <c r="R553" s="32" t="str">
        <f t="shared" ca="1" si="21"/>
        <v/>
      </c>
    </row>
    <row r="554" spans="18:18" x14ac:dyDescent="0.25">
      <c r="R554" s="32" t="str">
        <f t="shared" ca="1" si="21"/>
        <v/>
      </c>
    </row>
    <row r="555" spans="18:18" x14ac:dyDescent="0.25">
      <c r="R555" s="32" t="str">
        <f t="shared" ca="1" si="21"/>
        <v/>
      </c>
    </row>
    <row r="556" spans="18:18" x14ac:dyDescent="0.25">
      <c r="R556" s="32" t="str">
        <f t="shared" ca="1" si="21"/>
        <v/>
      </c>
    </row>
    <row r="557" spans="18:18" x14ac:dyDescent="0.25">
      <c r="R557" s="32" t="str">
        <f t="shared" ca="1" si="21"/>
        <v/>
      </c>
    </row>
    <row r="558" spans="18:18" x14ac:dyDescent="0.25">
      <c r="R558" s="32" t="str">
        <f t="shared" ca="1" si="21"/>
        <v/>
      </c>
    </row>
    <row r="559" spans="18:18" x14ac:dyDescent="0.25">
      <c r="R559" s="32" t="str">
        <f t="shared" ca="1" si="21"/>
        <v/>
      </c>
    </row>
    <row r="560" spans="18:18" x14ac:dyDescent="0.25">
      <c r="R560" s="32" t="str">
        <f t="shared" ca="1" si="21"/>
        <v/>
      </c>
    </row>
    <row r="561" spans="18:18" x14ac:dyDescent="0.25">
      <c r="R561" s="32" t="str">
        <f t="shared" ca="1" si="21"/>
        <v/>
      </c>
    </row>
    <row r="562" spans="18:18" x14ac:dyDescent="0.25">
      <c r="R562" s="32" t="str">
        <f t="shared" ca="1" si="21"/>
        <v/>
      </c>
    </row>
    <row r="563" spans="18:18" x14ac:dyDescent="0.25">
      <c r="R563" s="32" t="str">
        <f t="shared" ca="1" si="21"/>
        <v/>
      </c>
    </row>
    <row r="564" spans="18:18" x14ac:dyDescent="0.25">
      <c r="R564" s="32" t="str">
        <f t="shared" ca="1" si="21"/>
        <v/>
      </c>
    </row>
    <row r="565" spans="18:18" x14ac:dyDescent="0.25">
      <c r="R565" s="32" t="str">
        <f t="shared" ca="1" si="21"/>
        <v/>
      </c>
    </row>
    <row r="566" spans="18:18" x14ac:dyDescent="0.25">
      <c r="R566" s="32" t="str">
        <f t="shared" ca="1" si="21"/>
        <v/>
      </c>
    </row>
    <row r="567" spans="18:18" x14ac:dyDescent="0.25">
      <c r="R567" s="32" t="str">
        <f t="shared" ca="1" si="21"/>
        <v/>
      </c>
    </row>
    <row r="568" spans="18:18" x14ac:dyDescent="0.25">
      <c r="R568" s="32" t="str">
        <f t="shared" ca="1" si="21"/>
        <v/>
      </c>
    </row>
    <row r="569" spans="18:18" x14ac:dyDescent="0.25">
      <c r="R569" s="32" t="str">
        <f t="shared" ca="1" si="21"/>
        <v/>
      </c>
    </row>
    <row r="570" spans="18:18" x14ac:dyDescent="0.25">
      <c r="R570" s="32" t="str">
        <f t="shared" ca="1" si="21"/>
        <v/>
      </c>
    </row>
    <row r="571" spans="18:18" x14ac:dyDescent="0.25">
      <c r="R571" s="32" t="str">
        <f t="shared" ca="1" si="21"/>
        <v/>
      </c>
    </row>
    <row r="572" spans="18:18" x14ac:dyDescent="0.25">
      <c r="R572" s="32" t="str">
        <f t="shared" ca="1" si="21"/>
        <v/>
      </c>
    </row>
    <row r="573" spans="18:18" x14ac:dyDescent="0.25">
      <c r="R573" s="32" t="str">
        <f t="shared" ca="1" si="21"/>
        <v/>
      </c>
    </row>
    <row r="574" spans="18:18" x14ac:dyDescent="0.25">
      <c r="R574" s="32" t="str">
        <f t="shared" ca="1" si="21"/>
        <v/>
      </c>
    </row>
    <row r="575" spans="18:18" x14ac:dyDescent="0.25">
      <c r="R575" s="32" t="str">
        <f t="shared" ca="1" si="21"/>
        <v/>
      </c>
    </row>
    <row r="576" spans="18:18" x14ac:dyDescent="0.25">
      <c r="R576" s="32" t="str">
        <f t="shared" ca="1" si="21"/>
        <v/>
      </c>
    </row>
    <row r="577" spans="18:18" x14ac:dyDescent="0.25">
      <c r="R577" s="32" t="str">
        <f t="shared" ca="1" si="21"/>
        <v/>
      </c>
    </row>
    <row r="578" spans="18:18" x14ac:dyDescent="0.25">
      <c r="R578" s="32" t="str">
        <f t="shared" ca="1" si="21"/>
        <v/>
      </c>
    </row>
    <row r="579" spans="18:18" x14ac:dyDescent="0.25">
      <c r="R579" s="32" t="str">
        <f t="shared" ca="1" si="21"/>
        <v/>
      </c>
    </row>
    <row r="580" spans="18:18" x14ac:dyDescent="0.25">
      <c r="R580" s="32" t="str">
        <f t="shared" ca="1" si="21"/>
        <v/>
      </c>
    </row>
    <row r="581" spans="18:18" x14ac:dyDescent="0.25">
      <c r="R581" s="32" t="str">
        <f t="shared" ca="1" si="21"/>
        <v/>
      </c>
    </row>
    <row r="582" spans="18:18" x14ac:dyDescent="0.25">
      <c r="R582" s="32" t="str">
        <f t="shared" ca="1" si="21"/>
        <v/>
      </c>
    </row>
    <row r="583" spans="18:18" x14ac:dyDescent="0.25">
      <c r="R583" s="32" t="str">
        <f t="shared" ca="1" si="21"/>
        <v/>
      </c>
    </row>
    <row r="584" spans="18:18" x14ac:dyDescent="0.25">
      <c r="R584" s="32" t="str">
        <f t="shared" ca="1" si="21"/>
        <v/>
      </c>
    </row>
    <row r="585" spans="18:18" x14ac:dyDescent="0.25">
      <c r="R585" s="32" t="str">
        <f t="shared" ca="1" si="21"/>
        <v/>
      </c>
    </row>
    <row r="586" spans="18:18" x14ac:dyDescent="0.25">
      <c r="R586" s="32" t="str">
        <f t="shared" ca="1" si="21"/>
        <v/>
      </c>
    </row>
    <row r="587" spans="18:18" x14ac:dyDescent="0.25">
      <c r="R587" s="32" t="str">
        <f t="shared" ca="1" si="21"/>
        <v/>
      </c>
    </row>
    <row r="588" spans="18:18" x14ac:dyDescent="0.25">
      <c r="R588" s="32" t="str">
        <f t="shared" ca="1" si="21"/>
        <v/>
      </c>
    </row>
    <row r="589" spans="18:18" x14ac:dyDescent="0.25">
      <c r="R589" s="32" t="str">
        <f t="shared" ca="1" si="21"/>
        <v/>
      </c>
    </row>
    <row r="590" spans="18:18" x14ac:dyDescent="0.25">
      <c r="R590" s="32" t="str">
        <f t="shared" ca="1" si="21"/>
        <v/>
      </c>
    </row>
    <row r="591" spans="18:18" x14ac:dyDescent="0.25">
      <c r="R591" s="32" t="str">
        <f t="shared" ca="1" si="21"/>
        <v/>
      </c>
    </row>
    <row r="592" spans="18:18" x14ac:dyDescent="0.25">
      <c r="R592" s="32" t="str">
        <f t="shared" ca="1" si="21"/>
        <v/>
      </c>
    </row>
    <row r="593" spans="18:18" x14ac:dyDescent="0.25">
      <c r="R593" s="32" t="str">
        <f t="shared" ca="1" si="21"/>
        <v/>
      </c>
    </row>
    <row r="594" spans="18:18" x14ac:dyDescent="0.25">
      <c r="R594" s="32" t="str">
        <f t="shared" ca="1" si="21"/>
        <v/>
      </c>
    </row>
    <row r="595" spans="18:18" x14ac:dyDescent="0.25">
      <c r="R595" s="32" t="str">
        <f t="shared" ca="1" si="21"/>
        <v/>
      </c>
    </row>
    <row r="596" spans="18:18" x14ac:dyDescent="0.25">
      <c r="R596" s="32" t="str">
        <f t="shared" ca="1" si="21"/>
        <v/>
      </c>
    </row>
    <row r="597" spans="18:18" x14ac:dyDescent="0.25">
      <c r="R597" s="32" t="str">
        <f t="shared" ca="1" si="21"/>
        <v/>
      </c>
    </row>
    <row r="598" spans="18:18" x14ac:dyDescent="0.25">
      <c r="R598" s="32" t="str">
        <f t="shared" ca="1" si="21"/>
        <v/>
      </c>
    </row>
    <row r="599" spans="18:18" x14ac:dyDescent="0.25">
      <c r="R599" s="32" t="str">
        <f t="shared" ca="1" si="21"/>
        <v/>
      </c>
    </row>
    <row r="600" spans="18:18" x14ac:dyDescent="0.25">
      <c r="R600" s="32" t="str">
        <f t="shared" ca="1" si="21"/>
        <v/>
      </c>
    </row>
    <row r="601" spans="18:18" x14ac:dyDescent="0.25">
      <c r="R601" s="32" t="str">
        <f t="shared" ca="1" si="21"/>
        <v/>
      </c>
    </row>
    <row r="602" spans="18:18" x14ac:dyDescent="0.25">
      <c r="R602" s="32" t="str">
        <f t="shared" ca="1" si="21"/>
        <v/>
      </c>
    </row>
    <row r="603" spans="18:18" x14ac:dyDescent="0.25">
      <c r="R603" s="32" t="str">
        <f t="shared" ca="1" si="21"/>
        <v/>
      </c>
    </row>
    <row r="604" spans="18:18" x14ac:dyDescent="0.25">
      <c r="R604" s="32" t="str">
        <f t="shared" ca="1" si="21"/>
        <v/>
      </c>
    </row>
    <row r="605" spans="18:18" x14ac:dyDescent="0.25">
      <c r="R605" s="32" t="str">
        <f t="shared" ca="1" si="21"/>
        <v/>
      </c>
    </row>
    <row r="606" spans="18:18" x14ac:dyDescent="0.25">
      <c r="R606" s="32" t="str">
        <f t="shared" ca="1" si="21"/>
        <v/>
      </c>
    </row>
    <row r="607" spans="18:18" x14ac:dyDescent="0.25">
      <c r="R607" s="32" t="str">
        <f t="shared" ca="1" si="21"/>
        <v/>
      </c>
    </row>
    <row r="608" spans="18:18" x14ac:dyDescent="0.25">
      <c r="R608" s="32" t="str">
        <f t="shared" ca="1" si="21"/>
        <v/>
      </c>
    </row>
    <row r="609" spans="18:18" x14ac:dyDescent="0.25">
      <c r="R609" s="32" t="str">
        <f t="shared" ref="R609:R672" ca="1" si="22">IF(ISBLANK(Q609),"",YEAR(TODAY())-Q609)</f>
        <v/>
      </c>
    </row>
    <row r="610" spans="18:18" x14ac:dyDescent="0.25">
      <c r="R610" s="32" t="str">
        <f t="shared" ca="1" si="22"/>
        <v/>
      </c>
    </row>
    <row r="611" spans="18:18" x14ac:dyDescent="0.25">
      <c r="R611" s="32" t="str">
        <f t="shared" ca="1" si="22"/>
        <v/>
      </c>
    </row>
    <row r="612" spans="18:18" x14ac:dyDescent="0.25">
      <c r="R612" s="32" t="str">
        <f t="shared" ca="1" si="22"/>
        <v/>
      </c>
    </row>
    <row r="613" spans="18:18" x14ac:dyDescent="0.25">
      <c r="R613" s="32" t="str">
        <f t="shared" ca="1" si="22"/>
        <v/>
      </c>
    </row>
    <row r="614" spans="18:18" x14ac:dyDescent="0.25">
      <c r="R614" s="32" t="str">
        <f t="shared" ca="1" si="22"/>
        <v/>
      </c>
    </row>
    <row r="615" spans="18:18" x14ac:dyDescent="0.25">
      <c r="R615" s="32" t="str">
        <f t="shared" ca="1" si="22"/>
        <v/>
      </c>
    </row>
    <row r="616" spans="18:18" x14ac:dyDescent="0.25">
      <c r="R616" s="32" t="str">
        <f t="shared" ca="1" si="22"/>
        <v/>
      </c>
    </row>
    <row r="617" spans="18:18" x14ac:dyDescent="0.25">
      <c r="R617" s="32" t="str">
        <f t="shared" ca="1" si="22"/>
        <v/>
      </c>
    </row>
    <row r="618" spans="18:18" x14ac:dyDescent="0.25">
      <c r="R618" s="32" t="str">
        <f t="shared" ca="1" si="22"/>
        <v/>
      </c>
    </row>
    <row r="619" spans="18:18" x14ac:dyDescent="0.25">
      <c r="R619" s="32" t="str">
        <f t="shared" ca="1" si="22"/>
        <v/>
      </c>
    </row>
    <row r="620" spans="18:18" x14ac:dyDescent="0.25">
      <c r="R620" s="32" t="str">
        <f t="shared" ca="1" si="22"/>
        <v/>
      </c>
    </row>
    <row r="621" spans="18:18" x14ac:dyDescent="0.25">
      <c r="R621" s="32" t="str">
        <f t="shared" ca="1" si="22"/>
        <v/>
      </c>
    </row>
    <row r="622" spans="18:18" x14ac:dyDescent="0.25">
      <c r="R622" s="32" t="str">
        <f t="shared" ca="1" si="22"/>
        <v/>
      </c>
    </row>
    <row r="623" spans="18:18" x14ac:dyDescent="0.25">
      <c r="R623" s="32" t="str">
        <f t="shared" ca="1" si="22"/>
        <v/>
      </c>
    </row>
    <row r="624" spans="18:18" x14ac:dyDescent="0.25">
      <c r="R624" s="32" t="str">
        <f t="shared" ca="1" si="22"/>
        <v/>
      </c>
    </row>
    <row r="625" spans="18:18" x14ac:dyDescent="0.25">
      <c r="R625" s="32" t="str">
        <f t="shared" ca="1" si="22"/>
        <v/>
      </c>
    </row>
    <row r="626" spans="18:18" x14ac:dyDescent="0.25">
      <c r="R626" s="32" t="str">
        <f t="shared" ca="1" si="22"/>
        <v/>
      </c>
    </row>
    <row r="627" spans="18:18" x14ac:dyDescent="0.25">
      <c r="R627" s="32" t="str">
        <f t="shared" ca="1" si="22"/>
        <v/>
      </c>
    </row>
    <row r="628" spans="18:18" x14ac:dyDescent="0.25">
      <c r="R628" s="32" t="str">
        <f t="shared" ca="1" si="22"/>
        <v/>
      </c>
    </row>
    <row r="629" spans="18:18" x14ac:dyDescent="0.25">
      <c r="R629" s="32" t="str">
        <f t="shared" ca="1" si="22"/>
        <v/>
      </c>
    </row>
    <row r="630" spans="18:18" x14ac:dyDescent="0.25">
      <c r="R630" s="32" t="str">
        <f t="shared" ca="1" si="22"/>
        <v/>
      </c>
    </row>
    <row r="631" spans="18:18" x14ac:dyDescent="0.25">
      <c r="R631" s="32" t="str">
        <f t="shared" ca="1" si="22"/>
        <v/>
      </c>
    </row>
    <row r="632" spans="18:18" x14ac:dyDescent="0.25">
      <c r="R632" s="32" t="str">
        <f t="shared" ca="1" si="22"/>
        <v/>
      </c>
    </row>
    <row r="633" spans="18:18" x14ac:dyDescent="0.25">
      <c r="R633" s="32" t="str">
        <f t="shared" ca="1" si="22"/>
        <v/>
      </c>
    </row>
    <row r="634" spans="18:18" x14ac:dyDescent="0.25">
      <c r="R634" s="32" t="str">
        <f t="shared" ca="1" si="22"/>
        <v/>
      </c>
    </row>
    <row r="635" spans="18:18" x14ac:dyDescent="0.25">
      <c r="R635" s="32" t="str">
        <f t="shared" ca="1" si="22"/>
        <v/>
      </c>
    </row>
    <row r="636" spans="18:18" x14ac:dyDescent="0.25">
      <c r="R636" s="32" t="str">
        <f t="shared" ca="1" si="22"/>
        <v/>
      </c>
    </row>
    <row r="637" spans="18:18" x14ac:dyDescent="0.25">
      <c r="R637" s="32" t="str">
        <f t="shared" ca="1" si="22"/>
        <v/>
      </c>
    </row>
    <row r="638" spans="18:18" x14ac:dyDescent="0.25">
      <c r="R638" s="32" t="str">
        <f t="shared" ca="1" si="22"/>
        <v/>
      </c>
    </row>
    <row r="639" spans="18:18" x14ac:dyDescent="0.25">
      <c r="R639" s="32" t="str">
        <f t="shared" ca="1" si="22"/>
        <v/>
      </c>
    </row>
    <row r="640" spans="18:18" x14ac:dyDescent="0.25">
      <c r="R640" s="32" t="str">
        <f t="shared" ca="1" si="22"/>
        <v/>
      </c>
    </row>
    <row r="641" spans="18:18" x14ac:dyDescent="0.25">
      <c r="R641" s="32" t="str">
        <f t="shared" ca="1" si="22"/>
        <v/>
      </c>
    </row>
    <row r="642" spans="18:18" x14ac:dyDescent="0.25">
      <c r="R642" s="32" t="str">
        <f t="shared" ca="1" si="22"/>
        <v/>
      </c>
    </row>
    <row r="643" spans="18:18" x14ac:dyDescent="0.25">
      <c r="R643" s="32" t="str">
        <f t="shared" ca="1" si="22"/>
        <v/>
      </c>
    </row>
    <row r="644" spans="18:18" x14ac:dyDescent="0.25">
      <c r="R644" s="32" t="str">
        <f t="shared" ca="1" si="22"/>
        <v/>
      </c>
    </row>
    <row r="645" spans="18:18" x14ac:dyDescent="0.25">
      <c r="R645" s="32" t="str">
        <f t="shared" ca="1" si="22"/>
        <v/>
      </c>
    </row>
    <row r="646" spans="18:18" x14ac:dyDescent="0.25">
      <c r="R646" s="32" t="str">
        <f t="shared" ca="1" si="22"/>
        <v/>
      </c>
    </row>
    <row r="647" spans="18:18" x14ac:dyDescent="0.25">
      <c r="R647" s="32" t="str">
        <f t="shared" ca="1" si="22"/>
        <v/>
      </c>
    </row>
    <row r="648" spans="18:18" x14ac:dyDescent="0.25">
      <c r="R648" s="32" t="str">
        <f t="shared" ca="1" si="22"/>
        <v/>
      </c>
    </row>
    <row r="649" spans="18:18" x14ac:dyDescent="0.25">
      <c r="R649" s="32" t="str">
        <f t="shared" ca="1" si="22"/>
        <v/>
      </c>
    </row>
    <row r="650" spans="18:18" x14ac:dyDescent="0.25">
      <c r="R650" s="32" t="str">
        <f t="shared" ca="1" si="22"/>
        <v/>
      </c>
    </row>
    <row r="651" spans="18:18" x14ac:dyDescent="0.25">
      <c r="R651" s="32" t="str">
        <f t="shared" ca="1" si="22"/>
        <v/>
      </c>
    </row>
    <row r="652" spans="18:18" x14ac:dyDescent="0.25">
      <c r="R652" s="32" t="str">
        <f t="shared" ca="1" si="22"/>
        <v/>
      </c>
    </row>
    <row r="653" spans="18:18" x14ac:dyDescent="0.25">
      <c r="R653" s="32" t="str">
        <f t="shared" ca="1" si="22"/>
        <v/>
      </c>
    </row>
    <row r="654" spans="18:18" x14ac:dyDescent="0.25">
      <c r="R654" s="32" t="str">
        <f t="shared" ca="1" si="22"/>
        <v/>
      </c>
    </row>
    <row r="655" spans="18:18" x14ac:dyDescent="0.25">
      <c r="R655" s="32" t="str">
        <f t="shared" ca="1" si="22"/>
        <v/>
      </c>
    </row>
    <row r="656" spans="18:18" x14ac:dyDescent="0.25">
      <c r="R656" s="32" t="str">
        <f t="shared" ca="1" si="22"/>
        <v/>
      </c>
    </row>
    <row r="657" spans="18:18" x14ac:dyDescent="0.25">
      <c r="R657" s="32" t="str">
        <f t="shared" ca="1" si="22"/>
        <v/>
      </c>
    </row>
    <row r="658" spans="18:18" x14ac:dyDescent="0.25">
      <c r="R658" s="32" t="str">
        <f t="shared" ca="1" si="22"/>
        <v/>
      </c>
    </row>
    <row r="659" spans="18:18" x14ac:dyDescent="0.25">
      <c r="R659" s="32" t="str">
        <f t="shared" ca="1" si="22"/>
        <v/>
      </c>
    </row>
    <row r="660" spans="18:18" x14ac:dyDescent="0.25">
      <c r="R660" s="32" t="str">
        <f t="shared" ca="1" si="22"/>
        <v/>
      </c>
    </row>
    <row r="661" spans="18:18" x14ac:dyDescent="0.25">
      <c r="R661" s="32" t="str">
        <f t="shared" ca="1" si="22"/>
        <v/>
      </c>
    </row>
    <row r="662" spans="18:18" x14ac:dyDescent="0.25">
      <c r="R662" s="32" t="str">
        <f t="shared" ca="1" si="22"/>
        <v/>
      </c>
    </row>
    <row r="663" spans="18:18" x14ac:dyDescent="0.25">
      <c r="R663" s="32" t="str">
        <f t="shared" ca="1" si="22"/>
        <v/>
      </c>
    </row>
    <row r="664" spans="18:18" x14ac:dyDescent="0.25">
      <c r="R664" s="32" t="str">
        <f t="shared" ca="1" si="22"/>
        <v/>
      </c>
    </row>
    <row r="665" spans="18:18" x14ac:dyDescent="0.25">
      <c r="R665" s="32" t="str">
        <f t="shared" ca="1" si="22"/>
        <v/>
      </c>
    </row>
    <row r="666" spans="18:18" x14ac:dyDescent="0.25">
      <c r="R666" s="32" t="str">
        <f t="shared" ca="1" si="22"/>
        <v/>
      </c>
    </row>
    <row r="667" spans="18:18" x14ac:dyDescent="0.25">
      <c r="R667" s="32" t="str">
        <f t="shared" ca="1" si="22"/>
        <v/>
      </c>
    </row>
    <row r="668" spans="18:18" x14ac:dyDescent="0.25">
      <c r="R668" s="32" t="str">
        <f t="shared" ca="1" si="22"/>
        <v/>
      </c>
    </row>
    <row r="669" spans="18:18" x14ac:dyDescent="0.25">
      <c r="R669" s="32" t="str">
        <f t="shared" ca="1" si="22"/>
        <v/>
      </c>
    </row>
    <row r="670" spans="18:18" x14ac:dyDescent="0.25">
      <c r="R670" s="32" t="str">
        <f t="shared" ca="1" si="22"/>
        <v/>
      </c>
    </row>
    <row r="671" spans="18:18" x14ac:dyDescent="0.25">
      <c r="R671" s="32" t="str">
        <f t="shared" ca="1" si="22"/>
        <v/>
      </c>
    </row>
    <row r="672" spans="18:18" x14ac:dyDescent="0.25">
      <c r="R672" s="32" t="str">
        <f t="shared" ca="1" si="22"/>
        <v/>
      </c>
    </row>
    <row r="673" spans="18:18" x14ac:dyDescent="0.25">
      <c r="R673" s="32" t="str">
        <f t="shared" ref="R673:R736" ca="1" si="23">IF(ISBLANK(Q673),"",YEAR(TODAY())-Q673)</f>
        <v/>
      </c>
    </row>
    <row r="674" spans="18:18" x14ac:dyDescent="0.25">
      <c r="R674" s="32" t="str">
        <f t="shared" ca="1" si="23"/>
        <v/>
      </c>
    </row>
    <row r="675" spans="18:18" x14ac:dyDescent="0.25">
      <c r="R675" s="32" t="str">
        <f t="shared" ca="1" si="23"/>
        <v/>
      </c>
    </row>
    <row r="676" spans="18:18" x14ac:dyDescent="0.25">
      <c r="R676" s="32" t="str">
        <f t="shared" ca="1" si="23"/>
        <v/>
      </c>
    </row>
    <row r="677" spans="18:18" x14ac:dyDescent="0.25">
      <c r="R677" s="32" t="str">
        <f t="shared" ca="1" si="23"/>
        <v/>
      </c>
    </row>
    <row r="678" spans="18:18" x14ac:dyDescent="0.25">
      <c r="R678" s="32" t="str">
        <f t="shared" ca="1" si="23"/>
        <v/>
      </c>
    </row>
    <row r="679" spans="18:18" x14ac:dyDescent="0.25">
      <c r="R679" s="32" t="str">
        <f t="shared" ca="1" si="23"/>
        <v/>
      </c>
    </row>
    <row r="680" spans="18:18" x14ac:dyDescent="0.25">
      <c r="R680" s="32" t="str">
        <f t="shared" ca="1" si="23"/>
        <v/>
      </c>
    </row>
    <row r="681" spans="18:18" x14ac:dyDescent="0.25">
      <c r="R681" s="32" t="str">
        <f t="shared" ca="1" si="23"/>
        <v/>
      </c>
    </row>
    <row r="682" spans="18:18" x14ac:dyDescent="0.25">
      <c r="R682" s="32" t="str">
        <f t="shared" ca="1" si="23"/>
        <v/>
      </c>
    </row>
    <row r="683" spans="18:18" x14ac:dyDescent="0.25">
      <c r="R683" s="32" t="str">
        <f t="shared" ca="1" si="23"/>
        <v/>
      </c>
    </row>
    <row r="684" spans="18:18" x14ac:dyDescent="0.25">
      <c r="R684" s="32" t="str">
        <f t="shared" ca="1" si="23"/>
        <v/>
      </c>
    </row>
    <row r="685" spans="18:18" x14ac:dyDescent="0.25">
      <c r="R685" s="32" t="str">
        <f t="shared" ca="1" si="23"/>
        <v/>
      </c>
    </row>
    <row r="686" spans="18:18" x14ac:dyDescent="0.25">
      <c r="R686" s="32" t="str">
        <f t="shared" ca="1" si="23"/>
        <v/>
      </c>
    </row>
    <row r="687" spans="18:18" x14ac:dyDescent="0.25">
      <c r="R687" s="32" t="str">
        <f t="shared" ca="1" si="23"/>
        <v/>
      </c>
    </row>
    <row r="688" spans="18:18" x14ac:dyDescent="0.25">
      <c r="R688" s="32" t="str">
        <f t="shared" ca="1" si="23"/>
        <v/>
      </c>
    </row>
    <row r="689" spans="18:18" x14ac:dyDescent="0.25">
      <c r="R689" s="32" t="str">
        <f t="shared" ca="1" si="23"/>
        <v/>
      </c>
    </row>
    <row r="690" spans="18:18" x14ac:dyDescent="0.25">
      <c r="R690" s="32" t="str">
        <f t="shared" ca="1" si="23"/>
        <v/>
      </c>
    </row>
    <row r="691" spans="18:18" x14ac:dyDescent="0.25">
      <c r="R691" s="32" t="str">
        <f t="shared" ca="1" si="23"/>
        <v/>
      </c>
    </row>
    <row r="692" spans="18:18" x14ac:dyDescent="0.25">
      <c r="R692" s="32" t="str">
        <f t="shared" ca="1" si="23"/>
        <v/>
      </c>
    </row>
    <row r="693" spans="18:18" x14ac:dyDescent="0.25">
      <c r="R693" s="32" t="str">
        <f t="shared" ca="1" si="23"/>
        <v/>
      </c>
    </row>
    <row r="694" spans="18:18" x14ac:dyDescent="0.25">
      <c r="R694" s="32" t="str">
        <f t="shared" ca="1" si="23"/>
        <v/>
      </c>
    </row>
    <row r="695" spans="18:18" x14ac:dyDescent="0.25">
      <c r="R695" s="32" t="str">
        <f t="shared" ca="1" si="23"/>
        <v/>
      </c>
    </row>
    <row r="696" spans="18:18" x14ac:dyDescent="0.25">
      <c r="R696" s="32" t="str">
        <f t="shared" ca="1" si="23"/>
        <v/>
      </c>
    </row>
    <row r="697" spans="18:18" x14ac:dyDescent="0.25">
      <c r="R697" s="32" t="str">
        <f t="shared" ca="1" si="23"/>
        <v/>
      </c>
    </row>
    <row r="698" spans="18:18" x14ac:dyDescent="0.25">
      <c r="R698" s="32" t="str">
        <f t="shared" ca="1" si="23"/>
        <v/>
      </c>
    </row>
    <row r="699" spans="18:18" x14ac:dyDescent="0.25">
      <c r="R699" s="32" t="str">
        <f t="shared" ca="1" si="23"/>
        <v/>
      </c>
    </row>
    <row r="700" spans="18:18" x14ac:dyDescent="0.25">
      <c r="R700" s="32" t="str">
        <f t="shared" ca="1" si="23"/>
        <v/>
      </c>
    </row>
    <row r="701" spans="18:18" x14ac:dyDescent="0.25">
      <c r="R701" s="32" t="str">
        <f t="shared" ca="1" si="23"/>
        <v/>
      </c>
    </row>
    <row r="702" spans="18:18" x14ac:dyDescent="0.25">
      <c r="R702" s="32" t="str">
        <f t="shared" ca="1" si="23"/>
        <v/>
      </c>
    </row>
    <row r="703" spans="18:18" x14ac:dyDescent="0.25">
      <c r="R703" s="32" t="str">
        <f t="shared" ca="1" si="23"/>
        <v/>
      </c>
    </row>
    <row r="704" spans="18:18" x14ac:dyDescent="0.25">
      <c r="R704" s="32" t="str">
        <f t="shared" ca="1" si="23"/>
        <v/>
      </c>
    </row>
    <row r="705" spans="18:18" x14ac:dyDescent="0.25">
      <c r="R705" s="32" t="str">
        <f t="shared" ca="1" si="23"/>
        <v/>
      </c>
    </row>
    <row r="706" spans="18:18" x14ac:dyDescent="0.25">
      <c r="R706" s="32" t="str">
        <f t="shared" ca="1" si="23"/>
        <v/>
      </c>
    </row>
    <row r="707" spans="18:18" x14ac:dyDescent="0.25">
      <c r="R707" s="32" t="str">
        <f t="shared" ca="1" si="23"/>
        <v/>
      </c>
    </row>
    <row r="708" spans="18:18" x14ac:dyDescent="0.25">
      <c r="R708" s="32" t="str">
        <f t="shared" ca="1" si="23"/>
        <v/>
      </c>
    </row>
    <row r="709" spans="18:18" x14ac:dyDescent="0.25">
      <c r="R709" s="32" t="str">
        <f t="shared" ca="1" si="23"/>
        <v/>
      </c>
    </row>
    <row r="710" spans="18:18" x14ac:dyDescent="0.25">
      <c r="R710" s="32" t="str">
        <f t="shared" ca="1" si="23"/>
        <v/>
      </c>
    </row>
    <row r="711" spans="18:18" x14ac:dyDescent="0.25">
      <c r="R711" s="32" t="str">
        <f t="shared" ca="1" si="23"/>
        <v/>
      </c>
    </row>
    <row r="712" spans="18:18" x14ac:dyDescent="0.25">
      <c r="R712" s="32" t="str">
        <f t="shared" ca="1" si="23"/>
        <v/>
      </c>
    </row>
    <row r="713" spans="18:18" x14ac:dyDescent="0.25">
      <c r="R713" s="32" t="str">
        <f t="shared" ca="1" si="23"/>
        <v/>
      </c>
    </row>
    <row r="714" spans="18:18" x14ac:dyDescent="0.25">
      <c r="R714" s="32" t="str">
        <f t="shared" ca="1" si="23"/>
        <v/>
      </c>
    </row>
    <row r="715" spans="18:18" x14ac:dyDescent="0.25">
      <c r="R715" s="32" t="str">
        <f t="shared" ca="1" si="23"/>
        <v/>
      </c>
    </row>
    <row r="716" spans="18:18" x14ac:dyDescent="0.25">
      <c r="R716" s="32" t="str">
        <f t="shared" ca="1" si="23"/>
        <v/>
      </c>
    </row>
    <row r="717" spans="18:18" x14ac:dyDescent="0.25">
      <c r="R717" s="32" t="str">
        <f t="shared" ca="1" si="23"/>
        <v/>
      </c>
    </row>
    <row r="718" spans="18:18" x14ac:dyDescent="0.25">
      <c r="R718" s="32" t="str">
        <f t="shared" ca="1" si="23"/>
        <v/>
      </c>
    </row>
    <row r="719" spans="18:18" x14ac:dyDescent="0.25">
      <c r="R719" s="32" t="str">
        <f t="shared" ca="1" si="23"/>
        <v/>
      </c>
    </row>
    <row r="720" spans="18:18" x14ac:dyDescent="0.25">
      <c r="R720" s="32" t="str">
        <f t="shared" ca="1" si="23"/>
        <v/>
      </c>
    </row>
    <row r="721" spans="18:18" x14ac:dyDescent="0.25">
      <c r="R721" s="32" t="str">
        <f t="shared" ca="1" si="23"/>
        <v/>
      </c>
    </row>
    <row r="722" spans="18:18" x14ac:dyDescent="0.25">
      <c r="R722" s="32" t="str">
        <f t="shared" ca="1" si="23"/>
        <v/>
      </c>
    </row>
    <row r="723" spans="18:18" x14ac:dyDescent="0.25">
      <c r="R723" s="32" t="str">
        <f t="shared" ca="1" si="23"/>
        <v/>
      </c>
    </row>
    <row r="724" spans="18:18" x14ac:dyDescent="0.25">
      <c r="R724" s="32" t="str">
        <f t="shared" ca="1" si="23"/>
        <v/>
      </c>
    </row>
    <row r="725" spans="18:18" x14ac:dyDescent="0.25">
      <c r="R725" s="32" t="str">
        <f t="shared" ca="1" si="23"/>
        <v/>
      </c>
    </row>
    <row r="726" spans="18:18" x14ac:dyDescent="0.25">
      <c r="R726" s="32" t="str">
        <f t="shared" ca="1" si="23"/>
        <v/>
      </c>
    </row>
    <row r="727" spans="18:18" x14ac:dyDescent="0.25">
      <c r="R727" s="32" t="str">
        <f t="shared" ca="1" si="23"/>
        <v/>
      </c>
    </row>
    <row r="728" spans="18:18" x14ac:dyDescent="0.25">
      <c r="R728" s="32" t="str">
        <f t="shared" ca="1" si="23"/>
        <v/>
      </c>
    </row>
    <row r="729" spans="18:18" x14ac:dyDescent="0.25">
      <c r="R729" s="32" t="str">
        <f t="shared" ca="1" si="23"/>
        <v/>
      </c>
    </row>
    <row r="730" spans="18:18" x14ac:dyDescent="0.25">
      <c r="R730" s="32" t="str">
        <f t="shared" ca="1" si="23"/>
        <v/>
      </c>
    </row>
    <row r="731" spans="18:18" x14ac:dyDescent="0.25">
      <c r="R731" s="32" t="str">
        <f t="shared" ca="1" si="23"/>
        <v/>
      </c>
    </row>
    <row r="732" spans="18:18" x14ac:dyDescent="0.25">
      <c r="R732" s="32" t="str">
        <f t="shared" ca="1" si="23"/>
        <v/>
      </c>
    </row>
    <row r="733" spans="18:18" x14ac:dyDescent="0.25">
      <c r="R733" s="32" t="str">
        <f t="shared" ca="1" si="23"/>
        <v/>
      </c>
    </row>
    <row r="734" spans="18:18" x14ac:dyDescent="0.25">
      <c r="R734" s="32" t="str">
        <f t="shared" ca="1" si="23"/>
        <v/>
      </c>
    </row>
    <row r="735" spans="18:18" x14ac:dyDescent="0.25">
      <c r="R735" s="32" t="str">
        <f t="shared" ca="1" si="23"/>
        <v/>
      </c>
    </row>
    <row r="736" spans="18:18" x14ac:dyDescent="0.25">
      <c r="R736" s="32" t="str">
        <f t="shared" ca="1" si="23"/>
        <v/>
      </c>
    </row>
    <row r="737" spans="18:18" x14ac:dyDescent="0.25">
      <c r="R737" s="32" t="str">
        <f t="shared" ref="R737:R800" ca="1" si="24">IF(ISBLANK(Q737),"",YEAR(TODAY())-Q737)</f>
        <v/>
      </c>
    </row>
    <row r="738" spans="18:18" x14ac:dyDescent="0.25">
      <c r="R738" s="32" t="str">
        <f t="shared" ca="1" si="24"/>
        <v/>
      </c>
    </row>
    <row r="739" spans="18:18" x14ac:dyDescent="0.25">
      <c r="R739" s="32" t="str">
        <f t="shared" ca="1" si="24"/>
        <v/>
      </c>
    </row>
    <row r="740" spans="18:18" x14ac:dyDescent="0.25">
      <c r="R740" s="32" t="str">
        <f t="shared" ca="1" si="24"/>
        <v/>
      </c>
    </row>
    <row r="741" spans="18:18" x14ac:dyDescent="0.25">
      <c r="R741" s="32" t="str">
        <f t="shared" ca="1" si="24"/>
        <v/>
      </c>
    </row>
    <row r="742" spans="18:18" x14ac:dyDescent="0.25">
      <c r="R742" s="32" t="str">
        <f t="shared" ca="1" si="24"/>
        <v/>
      </c>
    </row>
    <row r="743" spans="18:18" x14ac:dyDescent="0.25">
      <c r="R743" s="32" t="str">
        <f t="shared" ca="1" si="24"/>
        <v/>
      </c>
    </row>
    <row r="744" spans="18:18" x14ac:dyDescent="0.25">
      <c r="R744" s="32" t="str">
        <f t="shared" ca="1" si="24"/>
        <v/>
      </c>
    </row>
    <row r="745" spans="18:18" x14ac:dyDescent="0.25">
      <c r="R745" s="32" t="str">
        <f t="shared" ca="1" si="24"/>
        <v/>
      </c>
    </row>
    <row r="746" spans="18:18" x14ac:dyDescent="0.25">
      <c r="R746" s="32" t="str">
        <f t="shared" ca="1" si="24"/>
        <v/>
      </c>
    </row>
    <row r="747" spans="18:18" x14ac:dyDescent="0.25">
      <c r="R747" s="32" t="str">
        <f t="shared" ca="1" si="24"/>
        <v/>
      </c>
    </row>
    <row r="748" spans="18:18" x14ac:dyDescent="0.25">
      <c r="R748" s="32" t="str">
        <f t="shared" ca="1" si="24"/>
        <v/>
      </c>
    </row>
    <row r="749" spans="18:18" x14ac:dyDescent="0.25">
      <c r="R749" s="32" t="str">
        <f t="shared" ca="1" si="24"/>
        <v/>
      </c>
    </row>
    <row r="750" spans="18:18" x14ac:dyDescent="0.25">
      <c r="R750" s="32" t="str">
        <f t="shared" ca="1" si="24"/>
        <v/>
      </c>
    </row>
    <row r="751" spans="18:18" x14ac:dyDescent="0.25">
      <c r="R751" s="32" t="str">
        <f t="shared" ca="1" si="24"/>
        <v/>
      </c>
    </row>
    <row r="752" spans="18:18" x14ac:dyDescent="0.25">
      <c r="R752" s="32" t="str">
        <f t="shared" ca="1" si="24"/>
        <v/>
      </c>
    </row>
    <row r="753" spans="18:18" x14ac:dyDescent="0.25">
      <c r="R753" s="32" t="str">
        <f t="shared" ca="1" si="24"/>
        <v/>
      </c>
    </row>
    <row r="754" spans="18:18" x14ac:dyDescent="0.25">
      <c r="R754" s="32" t="str">
        <f t="shared" ca="1" si="24"/>
        <v/>
      </c>
    </row>
    <row r="755" spans="18:18" x14ac:dyDescent="0.25">
      <c r="R755" s="32" t="str">
        <f t="shared" ca="1" si="24"/>
        <v/>
      </c>
    </row>
    <row r="756" spans="18:18" x14ac:dyDescent="0.25">
      <c r="R756" s="32" t="str">
        <f t="shared" ca="1" si="24"/>
        <v/>
      </c>
    </row>
    <row r="757" spans="18:18" x14ac:dyDescent="0.25">
      <c r="R757" s="32" t="str">
        <f t="shared" ca="1" si="24"/>
        <v/>
      </c>
    </row>
    <row r="758" spans="18:18" x14ac:dyDescent="0.25">
      <c r="R758" s="32" t="str">
        <f t="shared" ca="1" si="24"/>
        <v/>
      </c>
    </row>
    <row r="759" spans="18:18" x14ac:dyDescent="0.25">
      <c r="R759" s="32" t="str">
        <f t="shared" ca="1" si="24"/>
        <v/>
      </c>
    </row>
    <row r="760" spans="18:18" x14ac:dyDescent="0.25">
      <c r="R760" s="32" t="str">
        <f t="shared" ca="1" si="24"/>
        <v/>
      </c>
    </row>
    <row r="761" spans="18:18" x14ac:dyDescent="0.25">
      <c r="R761" s="32" t="str">
        <f t="shared" ca="1" si="24"/>
        <v/>
      </c>
    </row>
    <row r="762" spans="18:18" x14ac:dyDescent="0.25">
      <c r="R762" s="32" t="str">
        <f t="shared" ca="1" si="24"/>
        <v/>
      </c>
    </row>
    <row r="763" spans="18:18" x14ac:dyDescent="0.25">
      <c r="R763" s="32" t="str">
        <f t="shared" ca="1" si="24"/>
        <v/>
      </c>
    </row>
    <row r="764" spans="18:18" x14ac:dyDescent="0.25">
      <c r="R764" s="32" t="str">
        <f t="shared" ca="1" si="24"/>
        <v/>
      </c>
    </row>
    <row r="765" spans="18:18" x14ac:dyDescent="0.25">
      <c r="R765" s="32" t="str">
        <f t="shared" ca="1" si="24"/>
        <v/>
      </c>
    </row>
    <row r="766" spans="18:18" x14ac:dyDescent="0.25">
      <c r="R766" s="32" t="str">
        <f t="shared" ca="1" si="24"/>
        <v/>
      </c>
    </row>
    <row r="767" spans="18:18" x14ac:dyDescent="0.25">
      <c r="R767" s="32" t="str">
        <f t="shared" ca="1" si="24"/>
        <v/>
      </c>
    </row>
    <row r="768" spans="18:18" x14ac:dyDescent="0.25">
      <c r="R768" s="32" t="str">
        <f t="shared" ca="1" si="24"/>
        <v/>
      </c>
    </row>
    <row r="769" spans="18:18" x14ac:dyDescent="0.25">
      <c r="R769" s="32" t="str">
        <f t="shared" ca="1" si="24"/>
        <v/>
      </c>
    </row>
    <row r="770" spans="18:18" x14ac:dyDescent="0.25">
      <c r="R770" s="32" t="str">
        <f t="shared" ca="1" si="24"/>
        <v/>
      </c>
    </row>
    <row r="771" spans="18:18" x14ac:dyDescent="0.25">
      <c r="R771" s="32" t="str">
        <f t="shared" ca="1" si="24"/>
        <v/>
      </c>
    </row>
    <row r="772" spans="18:18" x14ac:dyDescent="0.25">
      <c r="R772" s="32" t="str">
        <f t="shared" ca="1" si="24"/>
        <v/>
      </c>
    </row>
    <row r="773" spans="18:18" x14ac:dyDescent="0.25">
      <c r="R773" s="32" t="str">
        <f t="shared" ca="1" si="24"/>
        <v/>
      </c>
    </row>
    <row r="774" spans="18:18" x14ac:dyDescent="0.25">
      <c r="R774" s="32" t="str">
        <f t="shared" ca="1" si="24"/>
        <v/>
      </c>
    </row>
    <row r="775" spans="18:18" x14ac:dyDescent="0.25">
      <c r="R775" s="32" t="str">
        <f t="shared" ca="1" si="24"/>
        <v/>
      </c>
    </row>
    <row r="776" spans="18:18" x14ac:dyDescent="0.25">
      <c r="R776" s="32" t="str">
        <f t="shared" ca="1" si="24"/>
        <v/>
      </c>
    </row>
    <row r="777" spans="18:18" x14ac:dyDescent="0.25">
      <c r="R777" s="32" t="str">
        <f t="shared" ca="1" si="24"/>
        <v/>
      </c>
    </row>
    <row r="778" spans="18:18" x14ac:dyDescent="0.25">
      <c r="R778" s="32" t="str">
        <f t="shared" ca="1" si="24"/>
        <v/>
      </c>
    </row>
    <row r="779" spans="18:18" x14ac:dyDescent="0.25">
      <c r="R779" s="32" t="str">
        <f t="shared" ca="1" si="24"/>
        <v/>
      </c>
    </row>
    <row r="780" spans="18:18" x14ac:dyDescent="0.25">
      <c r="R780" s="32" t="str">
        <f t="shared" ca="1" si="24"/>
        <v/>
      </c>
    </row>
    <row r="781" spans="18:18" x14ac:dyDescent="0.25">
      <c r="R781" s="32" t="str">
        <f t="shared" ca="1" si="24"/>
        <v/>
      </c>
    </row>
    <row r="782" spans="18:18" x14ac:dyDescent="0.25">
      <c r="R782" s="32" t="str">
        <f t="shared" ca="1" si="24"/>
        <v/>
      </c>
    </row>
    <row r="783" spans="18:18" x14ac:dyDescent="0.25">
      <c r="R783" s="32" t="str">
        <f t="shared" ca="1" si="24"/>
        <v/>
      </c>
    </row>
    <row r="784" spans="18:18" x14ac:dyDescent="0.25">
      <c r="R784" s="32" t="str">
        <f t="shared" ca="1" si="24"/>
        <v/>
      </c>
    </row>
    <row r="785" spans="18:18" x14ac:dyDescent="0.25">
      <c r="R785" s="32" t="str">
        <f t="shared" ca="1" si="24"/>
        <v/>
      </c>
    </row>
    <row r="786" spans="18:18" x14ac:dyDescent="0.25">
      <c r="R786" s="32" t="str">
        <f t="shared" ca="1" si="24"/>
        <v/>
      </c>
    </row>
    <row r="787" spans="18:18" x14ac:dyDescent="0.25">
      <c r="R787" s="32" t="str">
        <f t="shared" ca="1" si="24"/>
        <v/>
      </c>
    </row>
    <row r="788" spans="18:18" x14ac:dyDescent="0.25">
      <c r="R788" s="32" t="str">
        <f t="shared" ca="1" si="24"/>
        <v/>
      </c>
    </row>
    <row r="789" spans="18:18" x14ac:dyDescent="0.25">
      <c r="R789" s="32" t="str">
        <f t="shared" ca="1" si="24"/>
        <v/>
      </c>
    </row>
    <row r="790" spans="18:18" x14ac:dyDescent="0.25">
      <c r="R790" s="32" t="str">
        <f t="shared" ca="1" si="24"/>
        <v/>
      </c>
    </row>
    <row r="791" spans="18:18" x14ac:dyDescent="0.25">
      <c r="R791" s="32" t="str">
        <f t="shared" ca="1" si="24"/>
        <v/>
      </c>
    </row>
    <row r="792" spans="18:18" x14ac:dyDescent="0.25">
      <c r="R792" s="32" t="str">
        <f t="shared" ca="1" si="24"/>
        <v/>
      </c>
    </row>
    <row r="793" spans="18:18" x14ac:dyDescent="0.25">
      <c r="R793" s="32" t="str">
        <f t="shared" ca="1" si="24"/>
        <v/>
      </c>
    </row>
    <row r="794" spans="18:18" x14ac:dyDescent="0.25">
      <c r="R794" s="32" t="str">
        <f t="shared" ca="1" si="24"/>
        <v/>
      </c>
    </row>
    <row r="795" spans="18:18" x14ac:dyDescent="0.25">
      <c r="R795" s="32" t="str">
        <f t="shared" ca="1" si="24"/>
        <v/>
      </c>
    </row>
    <row r="796" spans="18:18" x14ac:dyDescent="0.25">
      <c r="R796" s="32" t="str">
        <f t="shared" ca="1" si="24"/>
        <v/>
      </c>
    </row>
    <row r="797" spans="18:18" x14ac:dyDescent="0.25">
      <c r="R797" s="32" t="str">
        <f t="shared" ca="1" si="24"/>
        <v/>
      </c>
    </row>
    <row r="798" spans="18:18" x14ac:dyDescent="0.25">
      <c r="R798" s="32" t="str">
        <f t="shared" ca="1" si="24"/>
        <v/>
      </c>
    </row>
    <row r="799" spans="18:18" x14ac:dyDescent="0.25">
      <c r="R799" s="32" t="str">
        <f t="shared" ca="1" si="24"/>
        <v/>
      </c>
    </row>
    <row r="800" spans="18:18" x14ac:dyDescent="0.25">
      <c r="R800" s="32" t="str">
        <f t="shared" ca="1" si="24"/>
        <v/>
      </c>
    </row>
    <row r="801" spans="18:18" x14ac:dyDescent="0.25">
      <c r="R801" s="32" t="str">
        <f t="shared" ref="R801:R864" ca="1" si="25">IF(ISBLANK(Q801),"",YEAR(TODAY())-Q801)</f>
        <v/>
      </c>
    </row>
    <row r="802" spans="18:18" x14ac:dyDescent="0.25">
      <c r="R802" s="32" t="str">
        <f t="shared" ca="1" si="25"/>
        <v/>
      </c>
    </row>
    <row r="803" spans="18:18" x14ac:dyDescent="0.25">
      <c r="R803" s="32" t="str">
        <f t="shared" ca="1" si="25"/>
        <v/>
      </c>
    </row>
    <row r="804" spans="18:18" x14ac:dyDescent="0.25">
      <c r="R804" s="32" t="str">
        <f t="shared" ca="1" si="25"/>
        <v/>
      </c>
    </row>
    <row r="805" spans="18:18" x14ac:dyDescent="0.25">
      <c r="R805" s="32" t="str">
        <f t="shared" ca="1" si="25"/>
        <v/>
      </c>
    </row>
    <row r="806" spans="18:18" x14ac:dyDescent="0.25">
      <c r="R806" s="32" t="str">
        <f t="shared" ca="1" si="25"/>
        <v/>
      </c>
    </row>
    <row r="807" spans="18:18" x14ac:dyDescent="0.25">
      <c r="R807" s="32" t="str">
        <f t="shared" ca="1" si="25"/>
        <v/>
      </c>
    </row>
    <row r="808" spans="18:18" x14ac:dyDescent="0.25">
      <c r="R808" s="32" t="str">
        <f t="shared" ca="1" si="25"/>
        <v/>
      </c>
    </row>
    <row r="809" spans="18:18" x14ac:dyDescent="0.25">
      <c r="R809" s="32" t="str">
        <f t="shared" ca="1" si="25"/>
        <v/>
      </c>
    </row>
    <row r="810" spans="18:18" x14ac:dyDescent="0.25">
      <c r="R810" s="32" t="str">
        <f t="shared" ca="1" si="25"/>
        <v/>
      </c>
    </row>
    <row r="811" spans="18:18" x14ac:dyDescent="0.25">
      <c r="R811" s="32" t="str">
        <f t="shared" ca="1" si="25"/>
        <v/>
      </c>
    </row>
    <row r="812" spans="18:18" x14ac:dyDescent="0.25">
      <c r="R812" s="32" t="str">
        <f t="shared" ca="1" si="25"/>
        <v/>
      </c>
    </row>
    <row r="813" spans="18:18" x14ac:dyDescent="0.25">
      <c r="R813" s="32" t="str">
        <f t="shared" ca="1" si="25"/>
        <v/>
      </c>
    </row>
    <row r="814" spans="18:18" x14ac:dyDescent="0.25">
      <c r="R814" s="32" t="str">
        <f t="shared" ca="1" si="25"/>
        <v/>
      </c>
    </row>
    <row r="815" spans="18:18" x14ac:dyDescent="0.25">
      <c r="R815" s="32" t="str">
        <f t="shared" ca="1" si="25"/>
        <v/>
      </c>
    </row>
    <row r="816" spans="18:18" x14ac:dyDescent="0.25">
      <c r="R816" s="32" t="str">
        <f t="shared" ca="1" si="25"/>
        <v/>
      </c>
    </row>
    <row r="817" spans="18:18" x14ac:dyDescent="0.25">
      <c r="R817" s="32" t="str">
        <f t="shared" ca="1" si="25"/>
        <v/>
      </c>
    </row>
    <row r="818" spans="18:18" x14ac:dyDescent="0.25">
      <c r="R818" s="32" t="str">
        <f t="shared" ca="1" si="25"/>
        <v/>
      </c>
    </row>
    <row r="819" spans="18:18" x14ac:dyDescent="0.25">
      <c r="R819" s="32" t="str">
        <f t="shared" ca="1" si="25"/>
        <v/>
      </c>
    </row>
    <row r="820" spans="18:18" x14ac:dyDescent="0.25">
      <c r="R820" s="32" t="str">
        <f t="shared" ca="1" si="25"/>
        <v/>
      </c>
    </row>
    <row r="821" spans="18:18" x14ac:dyDescent="0.25">
      <c r="R821" s="32" t="str">
        <f t="shared" ca="1" si="25"/>
        <v/>
      </c>
    </row>
    <row r="822" spans="18:18" x14ac:dyDescent="0.25">
      <c r="R822" s="32" t="str">
        <f t="shared" ca="1" si="25"/>
        <v/>
      </c>
    </row>
    <row r="823" spans="18:18" x14ac:dyDescent="0.25">
      <c r="R823" s="32" t="str">
        <f t="shared" ca="1" si="25"/>
        <v/>
      </c>
    </row>
    <row r="824" spans="18:18" x14ac:dyDescent="0.25">
      <c r="R824" s="32" t="str">
        <f t="shared" ca="1" si="25"/>
        <v/>
      </c>
    </row>
    <row r="825" spans="18:18" x14ac:dyDescent="0.25">
      <c r="R825" s="32" t="str">
        <f t="shared" ca="1" si="25"/>
        <v/>
      </c>
    </row>
    <row r="826" spans="18:18" x14ac:dyDescent="0.25">
      <c r="R826" s="32" t="str">
        <f t="shared" ca="1" si="25"/>
        <v/>
      </c>
    </row>
    <row r="827" spans="18:18" x14ac:dyDescent="0.25">
      <c r="R827" s="32" t="str">
        <f t="shared" ca="1" si="25"/>
        <v/>
      </c>
    </row>
    <row r="828" spans="18:18" x14ac:dyDescent="0.25">
      <c r="R828" s="32" t="str">
        <f t="shared" ca="1" si="25"/>
        <v/>
      </c>
    </row>
    <row r="829" spans="18:18" x14ac:dyDescent="0.25">
      <c r="R829" s="32" t="str">
        <f t="shared" ca="1" si="25"/>
        <v/>
      </c>
    </row>
    <row r="830" spans="18:18" x14ac:dyDescent="0.25">
      <c r="R830" s="32" t="str">
        <f t="shared" ca="1" si="25"/>
        <v/>
      </c>
    </row>
    <row r="831" spans="18:18" x14ac:dyDescent="0.25">
      <c r="R831" s="32" t="str">
        <f t="shared" ca="1" si="25"/>
        <v/>
      </c>
    </row>
    <row r="832" spans="18:18" x14ac:dyDescent="0.25">
      <c r="R832" s="32" t="str">
        <f t="shared" ca="1" si="25"/>
        <v/>
      </c>
    </row>
    <row r="833" spans="18:18" x14ac:dyDescent="0.25">
      <c r="R833" s="32" t="str">
        <f t="shared" ca="1" si="25"/>
        <v/>
      </c>
    </row>
    <row r="834" spans="18:18" x14ac:dyDescent="0.25">
      <c r="R834" s="32" t="str">
        <f t="shared" ca="1" si="25"/>
        <v/>
      </c>
    </row>
    <row r="835" spans="18:18" x14ac:dyDescent="0.25">
      <c r="R835" s="32" t="str">
        <f t="shared" ca="1" si="25"/>
        <v/>
      </c>
    </row>
    <row r="836" spans="18:18" x14ac:dyDescent="0.25">
      <c r="R836" s="32" t="str">
        <f t="shared" ca="1" si="25"/>
        <v/>
      </c>
    </row>
    <row r="837" spans="18:18" x14ac:dyDescent="0.25">
      <c r="R837" s="32" t="str">
        <f t="shared" ca="1" si="25"/>
        <v/>
      </c>
    </row>
    <row r="838" spans="18:18" x14ac:dyDescent="0.25">
      <c r="R838" s="32" t="str">
        <f t="shared" ca="1" si="25"/>
        <v/>
      </c>
    </row>
    <row r="839" spans="18:18" x14ac:dyDescent="0.25">
      <c r="R839" s="32" t="str">
        <f t="shared" ca="1" si="25"/>
        <v/>
      </c>
    </row>
    <row r="840" spans="18:18" x14ac:dyDescent="0.25">
      <c r="R840" s="32" t="str">
        <f t="shared" ca="1" si="25"/>
        <v/>
      </c>
    </row>
    <row r="841" spans="18:18" x14ac:dyDescent="0.25">
      <c r="R841" s="32" t="str">
        <f t="shared" ca="1" si="25"/>
        <v/>
      </c>
    </row>
    <row r="842" spans="18:18" x14ac:dyDescent="0.25">
      <c r="R842" s="32" t="str">
        <f t="shared" ca="1" si="25"/>
        <v/>
      </c>
    </row>
    <row r="843" spans="18:18" x14ac:dyDescent="0.25">
      <c r="R843" s="32" t="str">
        <f t="shared" ca="1" si="25"/>
        <v/>
      </c>
    </row>
    <row r="844" spans="18:18" x14ac:dyDescent="0.25">
      <c r="R844" s="32" t="str">
        <f t="shared" ca="1" si="25"/>
        <v/>
      </c>
    </row>
    <row r="845" spans="18:18" x14ac:dyDescent="0.25">
      <c r="R845" s="32" t="str">
        <f t="shared" ca="1" si="25"/>
        <v/>
      </c>
    </row>
    <row r="846" spans="18:18" x14ac:dyDescent="0.25">
      <c r="R846" s="32" t="str">
        <f t="shared" ca="1" si="25"/>
        <v/>
      </c>
    </row>
    <row r="847" spans="18:18" x14ac:dyDescent="0.25">
      <c r="R847" s="32" t="str">
        <f t="shared" ca="1" si="25"/>
        <v/>
      </c>
    </row>
    <row r="848" spans="18:18" x14ac:dyDescent="0.25">
      <c r="R848" s="32" t="str">
        <f t="shared" ca="1" si="25"/>
        <v/>
      </c>
    </row>
    <row r="849" spans="18:18" x14ac:dyDescent="0.25">
      <c r="R849" s="32" t="str">
        <f t="shared" ca="1" si="25"/>
        <v/>
      </c>
    </row>
    <row r="850" spans="18:18" x14ac:dyDescent="0.25">
      <c r="R850" s="32" t="str">
        <f t="shared" ca="1" si="25"/>
        <v/>
      </c>
    </row>
    <row r="851" spans="18:18" x14ac:dyDescent="0.25">
      <c r="R851" s="32" t="str">
        <f t="shared" ca="1" si="25"/>
        <v/>
      </c>
    </row>
    <row r="852" spans="18:18" x14ac:dyDescent="0.25">
      <c r="R852" s="32" t="str">
        <f t="shared" ca="1" si="25"/>
        <v/>
      </c>
    </row>
    <row r="853" spans="18:18" x14ac:dyDescent="0.25">
      <c r="R853" s="32" t="str">
        <f t="shared" ca="1" si="25"/>
        <v/>
      </c>
    </row>
    <row r="854" spans="18:18" x14ac:dyDescent="0.25">
      <c r="R854" s="32" t="str">
        <f t="shared" ca="1" si="25"/>
        <v/>
      </c>
    </row>
    <row r="855" spans="18:18" x14ac:dyDescent="0.25">
      <c r="R855" s="32" t="str">
        <f t="shared" ca="1" si="25"/>
        <v/>
      </c>
    </row>
    <row r="856" spans="18:18" x14ac:dyDescent="0.25">
      <c r="R856" s="32" t="str">
        <f t="shared" ca="1" si="25"/>
        <v/>
      </c>
    </row>
    <row r="857" spans="18:18" x14ac:dyDescent="0.25">
      <c r="R857" s="32" t="str">
        <f t="shared" ca="1" si="25"/>
        <v/>
      </c>
    </row>
    <row r="858" spans="18:18" x14ac:dyDescent="0.25">
      <c r="R858" s="32" t="str">
        <f t="shared" ca="1" si="25"/>
        <v/>
      </c>
    </row>
    <row r="859" spans="18:18" x14ac:dyDescent="0.25">
      <c r="R859" s="32" t="str">
        <f t="shared" ca="1" si="25"/>
        <v/>
      </c>
    </row>
    <row r="860" spans="18:18" x14ac:dyDescent="0.25">
      <c r="R860" s="32" t="str">
        <f t="shared" ca="1" si="25"/>
        <v/>
      </c>
    </row>
    <row r="861" spans="18:18" x14ac:dyDescent="0.25">
      <c r="R861" s="32" t="str">
        <f t="shared" ca="1" si="25"/>
        <v/>
      </c>
    </row>
    <row r="862" spans="18:18" x14ac:dyDescent="0.25">
      <c r="R862" s="32" t="str">
        <f t="shared" ca="1" si="25"/>
        <v/>
      </c>
    </row>
    <row r="863" spans="18:18" x14ac:dyDescent="0.25">
      <c r="R863" s="32" t="str">
        <f t="shared" ca="1" si="25"/>
        <v/>
      </c>
    </row>
    <row r="864" spans="18:18" x14ac:dyDescent="0.25">
      <c r="R864" s="32" t="str">
        <f t="shared" ca="1" si="25"/>
        <v/>
      </c>
    </row>
    <row r="865" spans="18:18" x14ac:dyDescent="0.25">
      <c r="R865" s="32" t="str">
        <f t="shared" ref="R865:R928" ca="1" si="26">IF(ISBLANK(Q865),"",YEAR(TODAY())-Q865)</f>
        <v/>
      </c>
    </row>
    <row r="866" spans="18:18" x14ac:dyDescent="0.25">
      <c r="R866" s="32" t="str">
        <f t="shared" ca="1" si="26"/>
        <v/>
      </c>
    </row>
    <row r="867" spans="18:18" x14ac:dyDescent="0.25">
      <c r="R867" s="32" t="str">
        <f t="shared" ca="1" si="26"/>
        <v/>
      </c>
    </row>
    <row r="868" spans="18:18" x14ac:dyDescent="0.25">
      <c r="R868" s="32" t="str">
        <f t="shared" ca="1" si="26"/>
        <v/>
      </c>
    </row>
    <row r="869" spans="18:18" x14ac:dyDescent="0.25">
      <c r="R869" s="32" t="str">
        <f t="shared" ca="1" si="26"/>
        <v/>
      </c>
    </row>
    <row r="870" spans="18:18" x14ac:dyDescent="0.25">
      <c r="R870" s="32" t="str">
        <f t="shared" ca="1" si="26"/>
        <v/>
      </c>
    </row>
    <row r="871" spans="18:18" x14ac:dyDescent="0.25">
      <c r="R871" s="32" t="str">
        <f t="shared" ca="1" si="26"/>
        <v/>
      </c>
    </row>
    <row r="872" spans="18:18" x14ac:dyDescent="0.25">
      <c r="R872" s="32" t="str">
        <f t="shared" ca="1" si="26"/>
        <v/>
      </c>
    </row>
    <row r="873" spans="18:18" x14ac:dyDescent="0.25">
      <c r="R873" s="32" t="str">
        <f t="shared" ca="1" si="26"/>
        <v/>
      </c>
    </row>
    <row r="874" spans="18:18" x14ac:dyDescent="0.25">
      <c r="R874" s="32" t="str">
        <f t="shared" ca="1" si="26"/>
        <v/>
      </c>
    </row>
    <row r="875" spans="18:18" x14ac:dyDescent="0.25">
      <c r="R875" s="32" t="str">
        <f t="shared" ca="1" si="26"/>
        <v/>
      </c>
    </row>
    <row r="876" spans="18:18" x14ac:dyDescent="0.25">
      <c r="R876" s="32" t="str">
        <f t="shared" ca="1" si="26"/>
        <v/>
      </c>
    </row>
    <row r="877" spans="18:18" x14ac:dyDescent="0.25">
      <c r="R877" s="32" t="str">
        <f t="shared" ca="1" si="26"/>
        <v/>
      </c>
    </row>
    <row r="878" spans="18:18" x14ac:dyDescent="0.25">
      <c r="R878" s="32" t="str">
        <f t="shared" ca="1" si="26"/>
        <v/>
      </c>
    </row>
    <row r="879" spans="18:18" x14ac:dyDescent="0.25">
      <c r="R879" s="32" t="str">
        <f t="shared" ca="1" si="26"/>
        <v/>
      </c>
    </row>
    <row r="880" spans="18:18" x14ac:dyDescent="0.25">
      <c r="R880" s="32" t="str">
        <f t="shared" ca="1" si="26"/>
        <v/>
      </c>
    </row>
    <row r="881" spans="18:18" x14ac:dyDescent="0.25">
      <c r="R881" s="32" t="str">
        <f t="shared" ca="1" si="26"/>
        <v/>
      </c>
    </row>
    <row r="882" spans="18:18" x14ac:dyDescent="0.25">
      <c r="R882" s="32" t="str">
        <f t="shared" ca="1" si="26"/>
        <v/>
      </c>
    </row>
    <row r="883" spans="18:18" x14ac:dyDescent="0.25">
      <c r="R883" s="32" t="str">
        <f t="shared" ca="1" si="26"/>
        <v/>
      </c>
    </row>
    <row r="884" spans="18:18" x14ac:dyDescent="0.25">
      <c r="R884" s="32" t="str">
        <f t="shared" ca="1" si="26"/>
        <v/>
      </c>
    </row>
    <row r="885" spans="18:18" x14ac:dyDescent="0.25">
      <c r="R885" s="32" t="str">
        <f t="shared" ca="1" si="26"/>
        <v/>
      </c>
    </row>
    <row r="886" spans="18:18" x14ac:dyDescent="0.25">
      <c r="R886" s="32" t="str">
        <f t="shared" ca="1" si="26"/>
        <v/>
      </c>
    </row>
    <row r="887" spans="18:18" x14ac:dyDescent="0.25">
      <c r="R887" s="32" t="str">
        <f t="shared" ca="1" si="26"/>
        <v/>
      </c>
    </row>
    <row r="888" spans="18:18" x14ac:dyDescent="0.25">
      <c r="R888" s="32" t="str">
        <f t="shared" ca="1" si="26"/>
        <v/>
      </c>
    </row>
    <row r="889" spans="18:18" x14ac:dyDescent="0.25">
      <c r="R889" s="32" t="str">
        <f t="shared" ca="1" si="26"/>
        <v/>
      </c>
    </row>
    <row r="890" spans="18:18" x14ac:dyDescent="0.25">
      <c r="R890" s="32" t="str">
        <f t="shared" ca="1" si="26"/>
        <v/>
      </c>
    </row>
    <row r="891" spans="18:18" x14ac:dyDescent="0.25">
      <c r="R891" s="32" t="str">
        <f t="shared" ca="1" si="26"/>
        <v/>
      </c>
    </row>
    <row r="892" spans="18:18" x14ac:dyDescent="0.25">
      <c r="R892" s="32" t="str">
        <f t="shared" ca="1" si="26"/>
        <v/>
      </c>
    </row>
    <row r="893" spans="18:18" x14ac:dyDescent="0.25">
      <c r="R893" s="32" t="str">
        <f t="shared" ca="1" si="26"/>
        <v/>
      </c>
    </row>
    <row r="894" spans="18:18" x14ac:dyDescent="0.25">
      <c r="R894" s="32" t="str">
        <f t="shared" ca="1" si="26"/>
        <v/>
      </c>
    </row>
    <row r="895" spans="18:18" x14ac:dyDescent="0.25">
      <c r="R895" s="32" t="str">
        <f t="shared" ca="1" si="26"/>
        <v/>
      </c>
    </row>
    <row r="896" spans="18:18" x14ac:dyDescent="0.25">
      <c r="R896" s="32" t="str">
        <f t="shared" ca="1" si="26"/>
        <v/>
      </c>
    </row>
    <row r="897" spans="18:18" x14ac:dyDescent="0.25">
      <c r="R897" s="32" t="str">
        <f t="shared" ca="1" si="26"/>
        <v/>
      </c>
    </row>
    <row r="898" spans="18:18" x14ac:dyDescent="0.25">
      <c r="R898" s="32" t="str">
        <f t="shared" ca="1" si="26"/>
        <v/>
      </c>
    </row>
    <row r="899" spans="18:18" x14ac:dyDescent="0.25">
      <c r="R899" s="32" t="str">
        <f t="shared" ca="1" si="26"/>
        <v/>
      </c>
    </row>
    <row r="900" spans="18:18" x14ac:dyDescent="0.25">
      <c r="R900" s="32" t="str">
        <f t="shared" ca="1" si="26"/>
        <v/>
      </c>
    </row>
    <row r="901" spans="18:18" x14ac:dyDescent="0.25">
      <c r="R901" s="32" t="str">
        <f t="shared" ca="1" si="26"/>
        <v/>
      </c>
    </row>
    <row r="902" spans="18:18" x14ac:dyDescent="0.25">
      <c r="R902" s="32" t="str">
        <f t="shared" ca="1" si="26"/>
        <v/>
      </c>
    </row>
    <row r="903" spans="18:18" x14ac:dyDescent="0.25">
      <c r="R903" s="32" t="str">
        <f t="shared" ca="1" si="26"/>
        <v/>
      </c>
    </row>
    <row r="904" spans="18:18" x14ac:dyDescent="0.25">
      <c r="R904" s="32" t="str">
        <f t="shared" ca="1" si="26"/>
        <v/>
      </c>
    </row>
    <row r="905" spans="18:18" x14ac:dyDescent="0.25">
      <c r="R905" s="32" t="str">
        <f t="shared" ca="1" si="26"/>
        <v/>
      </c>
    </row>
    <row r="906" spans="18:18" x14ac:dyDescent="0.25">
      <c r="R906" s="32" t="str">
        <f t="shared" ca="1" si="26"/>
        <v/>
      </c>
    </row>
    <row r="907" spans="18:18" x14ac:dyDescent="0.25">
      <c r="R907" s="32" t="str">
        <f t="shared" ca="1" si="26"/>
        <v/>
      </c>
    </row>
    <row r="908" spans="18:18" x14ac:dyDescent="0.25">
      <c r="R908" s="32" t="str">
        <f t="shared" ca="1" si="26"/>
        <v/>
      </c>
    </row>
    <row r="909" spans="18:18" x14ac:dyDescent="0.25">
      <c r="R909" s="32" t="str">
        <f t="shared" ca="1" si="26"/>
        <v/>
      </c>
    </row>
    <row r="910" spans="18:18" x14ac:dyDescent="0.25">
      <c r="R910" s="32" t="str">
        <f t="shared" ca="1" si="26"/>
        <v/>
      </c>
    </row>
    <row r="911" spans="18:18" x14ac:dyDescent="0.25">
      <c r="R911" s="32" t="str">
        <f t="shared" ca="1" si="26"/>
        <v/>
      </c>
    </row>
    <row r="912" spans="18:18" x14ac:dyDescent="0.25">
      <c r="R912" s="32" t="str">
        <f t="shared" ca="1" si="26"/>
        <v/>
      </c>
    </row>
    <row r="913" spans="18:18" x14ac:dyDescent="0.25">
      <c r="R913" s="32" t="str">
        <f t="shared" ca="1" si="26"/>
        <v/>
      </c>
    </row>
    <row r="914" spans="18:18" x14ac:dyDescent="0.25">
      <c r="R914" s="32" t="str">
        <f t="shared" ca="1" si="26"/>
        <v/>
      </c>
    </row>
    <row r="915" spans="18:18" x14ac:dyDescent="0.25">
      <c r="R915" s="32" t="str">
        <f t="shared" ca="1" si="26"/>
        <v/>
      </c>
    </row>
    <row r="916" spans="18:18" x14ac:dyDescent="0.25">
      <c r="R916" s="32" t="str">
        <f t="shared" ca="1" si="26"/>
        <v/>
      </c>
    </row>
    <row r="917" spans="18:18" x14ac:dyDescent="0.25">
      <c r="R917" s="32" t="str">
        <f t="shared" ca="1" si="26"/>
        <v/>
      </c>
    </row>
    <row r="918" spans="18:18" x14ac:dyDescent="0.25">
      <c r="R918" s="32" t="str">
        <f t="shared" ca="1" si="26"/>
        <v/>
      </c>
    </row>
    <row r="919" spans="18:18" x14ac:dyDescent="0.25">
      <c r="R919" s="32" t="str">
        <f t="shared" ca="1" si="26"/>
        <v/>
      </c>
    </row>
    <row r="920" spans="18:18" x14ac:dyDescent="0.25">
      <c r="R920" s="32" t="str">
        <f t="shared" ca="1" si="26"/>
        <v/>
      </c>
    </row>
    <row r="921" spans="18:18" x14ac:dyDescent="0.25">
      <c r="R921" s="32" t="str">
        <f t="shared" ca="1" si="26"/>
        <v/>
      </c>
    </row>
    <row r="922" spans="18:18" x14ac:dyDescent="0.25">
      <c r="R922" s="32" t="str">
        <f t="shared" ca="1" si="26"/>
        <v/>
      </c>
    </row>
    <row r="923" spans="18:18" x14ac:dyDescent="0.25">
      <c r="R923" s="32" t="str">
        <f t="shared" ca="1" si="26"/>
        <v/>
      </c>
    </row>
    <row r="924" spans="18:18" x14ac:dyDescent="0.25">
      <c r="R924" s="32" t="str">
        <f t="shared" ca="1" si="26"/>
        <v/>
      </c>
    </row>
    <row r="925" spans="18:18" x14ac:dyDescent="0.25">
      <c r="R925" s="32" t="str">
        <f t="shared" ca="1" si="26"/>
        <v/>
      </c>
    </row>
    <row r="926" spans="18:18" x14ac:dyDescent="0.25">
      <c r="R926" s="32" t="str">
        <f t="shared" ca="1" si="26"/>
        <v/>
      </c>
    </row>
    <row r="927" spans="18:18" x14ac:dyDescent="0.25">
      <c r="R927" s="32" t="str">
        <f t="shared" ca="1" si="26"/>
        <v/>
      </c>
    </row>
    <row r="928" spans="18:18" x14ac:dyDescent="0.25">
      <c r="R928" s="32" t="str">
        <f t="shared" ca="1" si="26"/>
        <v/>
      </c>
    </row>
    <row r="929" spans="18:18" x14ac:dyDescent="0.25">
      <c r="R929" s="32" t="str">
        <f t="shared" ref="R929:R992" ca="1" si="27">IF(ISBLANK(Q929),"",YEAR(TODAY())-Q929)</f>
        <v/>
      </c>
    </row>
    <row r="930" spans="18:18" x14ac:dyDescent="0.25">
      <c r="R930" s="32" t="str">
        <f t="shared" ca="1" si="27"/>
        <v/>
      </c>
    </row>
    <row r="931" spans="18:18" x14ac:dyDescent="0.25">
      <c r="R931" s="32" t="str">
        <f t="shared" ca="1" si="27"/>
        <v/>
      </c>
    </row>
    <row r="932" spans="18:18" x14ac:dyDescent="0.25">
      <c r="R932" s="32" t="str">
        <f t="shared" ca="1" si="27"/>
        <v/>
      </c>
    </row>
    <row r="933" spans="18:18" x14ac:dyDescent="0.25">
      <c r="R933" s="32" t="str">
        <f t="shared" ca="1" si="27"/>
        <v/>
      </c>
    </row>
    <row r="934" spans="18:18" x14ac:dyDescent="0.25">
      <c r="R934" s="32" t="str">
        <f t="shared" ca="1" si="27"/>
        <v/>
      </c>
    </row>
    <row r="935" spans="18:18" x14ac:dyDescent="0.25">
      <c r="R935" s="32" t="str">
        <f t="shared" ca="1" si="27"/>
        <v/>
      </c>
    </row>
    <row r="936" spans="18:18" x14ac:dyDescent="0.25">
      <c r="R936" s="32" t="str">
        <f t="shared" ca="1" si="27"/>
        <v/>
      </c>
    </row>
    <row r="937" spans="18:18" x14ac:dyDescent="0.25">
      <c r="R937" s="32" t="str">
        <f t="shared" ca="1" si="27"/>
        <v/>
      </c>
    </row>
    <row r="938" spans="18:18" x14ac:dyDescent="0.25">
      <c r="R938" s="32" t="str">
        <f t="shared" ca="1" si="27"/>
        <v/>
      </c>
    </row>
    <row r="939" spans="18:18" x14ac:dyDescent="0.25">
      <c r="R939" s="32" t="str">
        <f t="shared" ca="1" si="27"/>
        <v/>
      </c>
    </row>
    <row r="940" spans="18:18" x14ac:dyDescent="0.25">
      <c r="R940" s="32" t="str">
        <f t="shared" ca="1" si="27"/>
        <v/>
      </c>
    </row>
    <row r="941" spans="18:18" x14ac:dyDescent="0.25">
      <c r="R941" s="32" t="str">
        <f t="shared" ca="1" si="27"/>
        <v/>
      </c>
    </row>
    <row r="942" spans="18:18" x14ac:dyDescent="0.25">
      <c r="R942" s="32" t="str">
        <f t="shared" ca="1" si="27"/>
        <v/>
      </c>
    </row>
    <row r="943" spans="18:18" x14ac:dyDescent="0.25">
      <c r="R943" s="32" t="str">
        <f t="shared" ca="1" si="27"/>
        <v/>
      </c>
    </row>
    <row r="944" spans="18:18" x14ac:dyDescent="0.25">
      <c r="R944" s="32" t="str">
        <f t="shared" ca="1" si="27"/>
        <v/>
      </c>
    </row>
    <row r="945" spans="18:18" x14ac:dyDescent="0.25">
      <c r="R945" s="32" t="str">
        <f t="shared" ca="1" si="27"/>
        <v/>
      </c>
    </row>
    <row r="946" spans="18:18" x14ac:dyDescent="0.25">
      <c r="R946" s="32" t="str">
        <f t="shared" ca="1" si="27"/>
        <v/>
      </c>
    </row>
    <row r="947" spans="18:18" x14ac:dyDescent="0.25">
      <c r="R947" s="32" t="str">
        <f t="shared" ca="1" si="27"/>
        <v/>
      </c>
    </row>
    <row r="948" spans="18:18" x14ac:dyDescent="0.25">
      <c r="R948" s="32" t="str">
        <f t="shared" ca="1" si="27"/>
        <v/>
      </c>
    </row>
    <row r="949" spans="18:18" x14ac:dyDescent="0.25">
      <c r="R949" s="32" t="str">
        <f t="shared" ca="1" si="27"/>
        <v/>
      </c>
    </row>
    <row r="950" spans="18:18" x14ac:dyDescent="0.25">
      <c r="R950" s="32" t="str">
        <f t="shared" ca="1" si="27"/>
        <v/>
      </c>
    </row>
    <row r="951" spans="18:18" x14ac:dyDescent="0.25">
      <c r="R951" s="32" t="str">
        <f t="shared" ca="1" si="27"/>
        <v/>
      </c>
    </row>
    <row r="952" spans="18:18" x14ac:dyDescent="0.25">
      <c r="R952" s="32" t="str">
        <f t="shared" ca="1" si="27"/>
        <v/>
      </c>
    </row>
    <row r="953" spans="18:18" x14ac:dyDescent="0.25">
      <c r="R953" s="32" t="str">
        <f t="shared" ca="1" si="27"/>
        <v/>
      </c>
    </row>
    <row r="954" spans="18:18" x14ac:dyDescent="0.25">
      <c r="R954" s="32" t="str">
        <f t="shared" ca="1" si="27"/>
        <v/>
      </c>
    </row>
    <row r="955" spans="18:18" x14ac:dyDescent="0.25">
      <c r="R955" s="32" t="str">
        <f t="shared" ca="1" si="27"/>
        <v/>
      </c>
    </row>
    <row r="956" spans="18:18" x14ac:dyDescent="0.25">
      <c r="R956" s="32" t="str">
        <f t="shared" ca="1" si="27"/>
        <v/>
      </c>
    </row>
    <row r="957" spans="18:18" x14ac:dyDescent="0.25">
      <c r="R957" s="32" t="str">
        <f t="shared" ca="1" si="27"/>
        <v/>
      </c>
    </row>
    <row r="958" spans="18:18" x14ac:dyDescent="0.25">
      <c r="R958" s="32" t="str">
        <f t="shared" ca="1" si="27"/>
        <v/>
      </c>
    </row>
    <row r="959" spans="18:18" x14ac:dyDescent="0.25">
      <c r="R959" s="32" t="str">
        <f t="shared" ca="1" si="27"/>
        <v/>
      </c>
    </row>
    <row r="960" spans="18:18" x14ac:dyDescent="0.25">
      <c r="R960" s="32" t="str">
        <f t="shared" ca="1" si="27"/>
        <v/>
      </c>
    </row>
    <row r="961" spans="18:18" x14ac:dyDescent="0.25">
      <c r="R961" s="32" t="str">
        <f t="shared" ca="1" si="27"/>
        <v/>
      </c>
    </row>
    <row r="962" spans="18:18" x14ac:dyDescent="0.25">
      <c r="R962" s="32" t="str">
        <f t="shared" ca="1" si="27"/>
        <v/>
      </c>
    </row>
    <row r="963" spans="18:18" x14ac:dyDescent="0.25">
      <c r="R963" s="32" t="str">
        <f t="shared" ca="1" si="27"/>
        <v/>
      </c>
    </row>
    <row r="964" spans="18:18" x14ac:dyDescent="0.25">
      <c r="R964" s="32" t="str">
        <f t="shared" ca="1" si="27"/>
        <v/>
      </c>
    </row>
    <row r="965" spans="18:18" x14ac:dyDescent="0.25">
      <c r="R965" s="32" t="str">
        <f t="shared" ca="1" si="27"/>
        <v/>
      </c>
    </row>
    <row r="966" spans="18:18" x14ac:dyDescent="0.25">
      <c r="R966" s="32" t="str">
        <f t="shared" ca="1" si="27"/>
        <v/>
      </c>
    </row>
    <row r="967" spans="18:18" x14ac:dyDescent="0.25">
      <c r="R967" s="32" t="str">
        <f t="shared" ca="1" si="27"/>
        <v/>
      </c>
    </row>
    <row r="968" spans="18:18" x14ac:dyDescent="0.25">
      <c r="R968" s="32" t="str">
        <f t="shared" ca="1" si="27"/>
        <v/>
      </c>
    </row>
    <row r="969" spans="18:18" x14ac:dyDescent="0.25">
      <c r="R969" s="32" t="str">
        <f t="shared" ca="1" si="27"/>
        <v/>
      </c>
    </row>
    <row r="970" spans="18:18" x14ac:dyDescent="0.25">
      <c r="R970" s="32" t="str">
        <f t="shared" ca="1" si="27"/>
        <v/>
      </c>
    </row>
    <row r="971" spans="18:18" x14ac:dyDescent="0.25">
      <c r="R971" s="32" t="str">
        <f t="shared" ca="1" si="27"/>
        <v/>
      </c>
    </row>
    <row r="972" spans="18:18" x14ac:dyDescent="0.25">
      <c r="R972" s="32" t="str">
        <f t="shared" ca="1" si="27"/>
        <v/>
      </c>
    </row>
    <row r="973" spans="18:18" x14ac:dyDescent="0.25">
      <c r="R973" s="32" t="str">
        <f t="shared" ca="1" si="27"/>
        <v/>
      </c>
    </row>
    <row r="974" spans="18:18" x14ac:dyDescent="0.25">
      <c r="R974" s="32" t="str">
        <f t="shared" ca="1" si="27"/>
        <v/>
      </c>
    </row>
    <row r="975" spans="18:18" x14ac:dyDescent="0.25">
      <c r="R975" s="32" t="str">
        <f t="shared" ca="1" si="27"/>
        <v/>
      </c>
    </row>
    <row r="976" spans="18:18" x14ac:dyDescent="0.25">
      <c r="R976" s="32" t="str">
        <f t="shared" ca="1" si="27"/>
        <v/>
      </c>
    </row>
    <row r="977" spans="18:18" x14ac:dyDescent="0.25">
      <c r="R977" s="32" t="str">
        <f t="shared" ca="1" si="27"/>
        <v/>
      </c>
    </row>
    <row r="978" spans="18:18" x14ac:dyDescent="0.25">
      <c r="R978" s="32" t="str">
        <f t="shared" ca="1" si="27"/>
        <v/>
      </c>
    </row>
    <row r="979" spans="18:18" x14ac:dyDescent="0.25">
      <c r="R979" s="32" t="str">
        <f t="shared" ca="1" si="27"/>
        <v/>
      </c>
    </row>
    <row r="980" spans="18:18" x14ac:dyDescent="0.25">
      <c r="R980" s="32" t="str">
        <f t="shared" ca="1" si="27"/>
        <v/>
      </c>
    </row>
    <row r="981" spans="18:18" x14ac:dyDescent="0.25">
      <c r="R981" s="32" t="str">
        <f t="shared" ca="1" si="27"/>
        <v/>
      </c>
    </row>
    <row r="982" spans="18:18" x14ac:dyDescent="0.25">
      <c r="R982" s="32" t="str">
        <f t="shared" ca="1" si="27"/>
        <v/>
      </c>
    </row>
    <row r="983" spans="18:18" x14ac:dyDescent="0.25">
      <c r="R983" s="32" t="str">
        <f t="shared" ca="1" si="27"/>
        <v/>
      </c>
    </row>
    <row r="984" spans="18:18" x14ac:dyDescent="0.25">
      <c r="R984" s="32" t="str">
        <f t="shared" ca="1" si="27"/>
        <v/>
      </c>
    </row>
    <row r="985" spans="18:18" x14ac:dyDescent="0.25">
      <c r="R985" s="32" t="str">
        <f t="shared" ca="1" si="27"/>
        <v/>
      </c>
    </row>
    <row r="986" spans="18:18" x14ac:dyDescent="0.25">
      <c r="R986" s="32" t="str">
        <f t="shared" ca="1" si="27"/>
        <v/>
      </c>
    </row>
    <row r="987" spans="18:18" x14ac:dyDescent="0.25">
      <c r="R987" s="32" t="str">
        <f t="shared" ca="1" si="27"/>
        <v/>
      </c>
    </row>
    <row r="988" spans="18:18" x14ac:dyDescent="0.25">
      <c r="R988" s="32" t="str">
        <f t="shared" ca="1" si="27"/>
        <v/>
      </c>
    </row>
    <row r="989" spans="18:18" x14ac:dyDescent="0.25">
      <c r="R989" s="32" t="str">
        <f t="shared" ca="1" si="27"/>
        <v/>
      </c>
    </row>
    <row r="990" spans="18:18" x14ac:dyDescent="0.25">
      <c r="R990" s="32" t="str">
        <f t="shared" ca="1" si="27"/>
        <v/>
      </c>
    </row>
    <row r="991" spans="18:18" x14ac:dyDescent="0.25">
      <c r="R991" s="32" t="str">
        <f t="shared" ca="1" si="27"/>
        <v/>
      </c>
    </row>
    <row r="992" spans="18:18" x14ac:dyDescent="0.25">
      <c r="R992" s="32" t="str">
        <f t="shared" ca="1" si="27"/>
        <v/>
      </c>
    </row>
    <row r="993" spans="18:18" x14ac:dyDescent="0.25">
      <c r="R993" s="32" t="str">
        <f t="shared" ref="R993:R1056" ca="1" si="28">IF(ISBLANK(Q993),"",YEAR(TODAY())-Q993)</f>
        <v/>
      </c>
    </row>
    <row r="994" spans="18:18" x14ac:dyDescent="0.25">
      <c r="R994" s="32" t="str">
        <f t="shared" ca="1" si="28"/>
        <v/>
      </c>
    </row>
    <row r="995" spans="18:18" x14ac:dyDescent="0.25">
      <c r="R995" s="32" t="str">
        <f t="shared" ca="1" si="28"/>
        <v/>
      </c>
    </row>
    <row r="996" spans="18:18" x14ac:dyDescent="0.25">
      <c r="R996" s="32" t="str">
        <f t="shared" ca="1" si="28"/>
        <v/>
      </c>
    </row>
    <row r="997" spans="18:18" x14ac:dyDescent="0.25">
      <c r="R997" s="32" t="str">
        <f t="shared" ca="1" si="28"/>
        <v/>
      </c>
    </row>
    <row r="998" spans="18:18" x14ac:dyDescent="0.25">
      <c r="R998" s="32" t="str">
        <f t="shared" ca="1" si="28"/>
        <v/>
      </c>
    </row>
    <row r="999" spans="18:18" x14ac:dyDescent="0.25">
      <c r="R999" s="32" t="str">
        <f t="shared" ca="1" si="28"/>
        <v/>
      </c>
    </row>
    <row r="1000" spans="18:18" x14ac:dyDescent="0.25">
      <c r="R1000" s="32" t="str">
        <f t="shared" ca="1" si="28"/>
        <v/>
      </c>
    </row>
    <row r="1001" spans="18:18" x14ac:dyDescent="0.25">
      <c r="R1001" s="32" t="str">
        <f t="shared" ca="1" si="28"/>
        <v/>
      </c>
    </row>
    <row r="1002" spans="18:18" x14ac:dyDescent="0.25">
      <c r="R1002" s="32" t="str">
        <f t="shared" ca="1" si="28"/>
        <v/>
      </c>
    </row>
    <row r="1003" spans="18:18" x14ac:dyDescent="0.25">
      <c r="R1003" s="32" t="str">
        <f t="shared" ca="1" si="28"/>
        <v/>
      </c>
    </row>
    <row r="1004" spans="18:18" x14ac:dyDescent="0.25">
      <c r="R1004" s="32" t="str">
        <f t="shared" ca="1" si="28"/>
        <v/>
      </c>
    </row>
    <row r="1005" spans="18:18" x14ac:dyDescent="0.25">
      <c r="R1005" s="32" t="str">
        <f t="shared" ca="1" si="28"/>
        <v/>
      </c>
    </row>
    <row r="1006" spans="18:18" x14ac:dyDescent="0.25">
      <c r="R1006" s="32" t="str">
        <f t="shared" ca="1" si="28"/>
        <v/>
      </c>
    </row>
    <row r="1007" spans="18:18" x14ac:dyDescent="0.25">
      <c r="R1007" s="32" t="str">
        <f t="shared" ca="1" si="28"/>
        <v/>
      </c>
    </row>
    <row r="1008" spans="18:18" x14ac:dyDescent="0.25">
      <c r="R1008" s="32" t="str">
        <f t="shared" ca="1" si="28"/>
        <v/>
      </c>
    </row>
    <row r="1009" spans="18:18" x14ac:dyDescent="0.25">
      <c r="R1009" s="32" t="str">
        <f t="shared" ca="1" si="28"/>
        <v/>
      </c>
    </row>
    <row r="1010" spans="18:18" x14ac:dyDescent="0.25">
      <c r="R1010" s="32" t="str">
        <f t="shared" ca="1" si="28"/>
        <v/>
      </c>
    </row>
    <row r="1011" spans="18:18" x14ac:dyDescent="0.25">
      <c r="R1011" s="32" t="str">
        <f t="shared" ca="1" si="28"/>
        <v/>
      </c>
    </row>
    <row r="1012" spans="18:18" x14ac:dyDescent="0.25">
      <c r="R1012" s="32" t="str">
        <f t="shared" ca="1" si="28"/>
        <v/>
      </c>
    </row>
    <row r="1013" spans="18:18" x14ac:dyDescent="0.25">
      <c r="R1013" s="32" t="str">
        <f t="shared" ca="1" si="28"/>
        <v/>
      </c>
    </row>
    <row r="1014" spans="18:18" x14ac:dyDescent="0.25">
      <c r="R1014" s="32" t="str">
        <f t="shared" ca="1" si="28"/>
        <v/>
      </c>
    </row>
    <row r="1015" spans="18:18" x14ac:dyDescent="0.25">
      <c r="R1015" s="32" t="str">
        <f t="shared" ca="1" si="28"/>
        <v/>
      </c>
    </row>
    <row r="1016" spans="18:18" x14ac:dyDescent="0.25">
      <c r="R1016" s="32" t="str">
        <f t="shared" ca="1" si="28"/>
        <v/>
      </c>
    </row>
    <row r="1017" spans="18:18" x14ac:dyDescent="0.25">
      <c r="R1017" s="32" t="str">
        <f t="shared" ca="1" si="28"/>
        <v/>
      </c>
    </row>
    <row r="1018" spans="18:18" x14ac:dyDescent="0.25">
      <c r="R1018" s="32" t="str">
        <f t="shared" ca="1" si="28"/>
        <v/>
      </c>
    </row>
    <row r="1019" spans="18:18" x14ac:dyDescent="0.25">
      <c r="R1019" s="32" t="str">
        <f t="shared" ca="1" si="28"/>
        <v/>
      </c>
    </row>
    <row r="1020" spans="18:18" x14ac:dyDescent="0.25">
      <c r="R1020" s="32" t="str">
        <f t="shared" ca="1" si="28"/>
        <v/>
      </c>
    </row>
    <row r="1021" spans="18:18" x14ac:dyDescent="0.25">
      <c r="R1021" s="32" t="str">
        <f t="shared" ca="1" si="28"/>
        <v/>
      </c>
    </row>
    <row r="1022" spans="18:18" x14ac:dyDescent="0.25">
      <c r="R1022" s="32" t="str">
        <f t="shared" ca="1" si="28"/>
        <v/>
      </c>
    </row>
    <row r="1023" spans="18:18" x14ac:dyDescent="0.25">
      <c r="R1023" s="32" t="str">
        <f t="shared" ca="1" si="28"/>
        <v/>
      </c>
    </row>
    <row r="1024" spans="18:18" x14ac:dyDescent="0.25">
      <c r="R1024" s="32" t="str">
        <f t="shared" ca="1" si="28"/>
        <v/>
      </c>
    </row>
    <row r="1025" spans="18:18" x14ac:dyDescent="0.25">
      <c r="R1025" s="32" t="str">
        <f t="shared" ca="1" si="28"/>
        <v/>
      </c>
    </row>
    <row r="1026" spans="18:18" x14ac:dyDescent="0.25">
      <c r="R1026" s="32" t="str">
        <f t="shared" ca="1" si="28"/>
        <v/>
      </c>
    </row>
    <row r="1027" spans="18:18" x14ac:dyDescent="0.25">
      <c r="R1027" s="32" t="str">
        <f t="shared" ca="1" si="28"/>
        <v/>
      </c>
    </row>
    <row r="1028" spans="18:18" x14ac:dyDescent="0.25">
      <c r="R1028" s="32" t="str">
        <f t="shared" ca="1" si="28"/>
        <v/>
      </c>
    </row>
    <row r="1029" spans="18:18" x14ac:dyDescent="0.25">
      <c r="R1029" s="32" t="str">
        <f t="shared" ca="1" si="28"/>
        <v/>
      </c>
    </row>
    <row r="1030" spans="18:18" x14ac:dyDescent="0.25">
      <c r="R1030" s="32" t="str">
        <f t="shared" ca="1" si="28"/>
        <v/>
      </c>
    </row>
    <row r="1031" spans="18:18" x14ac:dyDescent="0.25">
      <c r="R1031" s="32" t="str">
        <f t="shared" ca="1" si="28"/>
        <v/>
      </c>
    </row>
    <row r="1032" spans="18:18" x14ac:dyDescent="0.25">
      <c r="R1032" s="32" t="str">
        <f t="shared" ca="1" si="28"/>
        <v/>
      </c>
    </row>
    <row r="1033" spans="18:18" x14ac:dyDescent="0.25">
      <c r="R1033" s="32" t="str">
        <f t="shared" ca="1" si="28"/>
        <v/>
      </c>
    </row>
    <row r="1034" spans="18:18" x14ac:dyDescent="0.25">
      <c r="R1034" s="32" t="str">
        <f t="shared" ca="1" si="28"/>
        <v/>
      </c>
    </row>
    <row r="1035" spans="18:18" x14ac:dyDescent="0.25">
      <c r="R1035" s="32" t="str">
        <f t="shared" ca="1" si="28"/>
        <v/>
      </c>
    </row>
    <row r="1036" spans="18:18" x14ac:dyDescent="0.25">
      <c r="R1036" s="32" t="str">
        <f t="shared" ca="1" si="28"/>
        <v/>
      </c>
    </row>
    <row r="1037" spans="18:18" x14ac:dyDescent="0.25">
      <c r="R1037" s="32" t="str">
        <f t="shared" ca="1" si="28"/>
        <v/>
      </c>
    </row>
    <row r="1038" spans="18:18" x14ac:dyDescent="0.25">
      <c r="R1038" s="32" t="str">
        <f t="shared" ca="1" si="28"/>
        <v/>
      </c>
    </row>
    <row r="1039" spans="18:18" x14ac:dyDescent="0.25">
      <c r="R1039" s="32" t="str">
        <f t="shared" ca="1" si="28"/>
        <v/>
      </c>
    </row>
    <row r="1040" spans="18:18" x14ac:dyDescent="0.25">
      <c r="R1040" s="32" t="str">
        <f t="shared" ca="1" si="28"/>
        <v/>
      </c>
    </row>
    <row r="1041" spans="18:18" x14ac:dyDescent="0.25">
      <c r="R1041" s="32" t="str">
        <f t="shared" ca="1" si="28"/>
        <v/>
      </c>
    </row>
    <row r="1042" spans="18:18" x14ac:dyDescent="0.25">
      <c r="R1042" s="32" t="str">
        <f t="shared" ca="1" si="28"/>
        <v/>
      </c>
    </row>
    <row r="1043" spans="18:18" x14ac:dyDescent="0.25">
      <c r="R1043" s="32" t="str">
        <f t="shared" ca="1" si="28"/>
        <v/>
      </c>
    </row>
    <row r="1044" spans="18:18" x14ac:dyDescent="0.25">
      <c r="R1044" s="32" t="str">
        <f t="shared" ca="1" si="28"/>
        <v/>
      </c>
    </row>
    <row r="1045" spans="18:18" x14ac:dyDescent="0.25">
      <c r="R1045" s="32" t="str">
        <f t="shared" ca="1" si="28"/>
        <v/>
      </c>
    </row>
    <row r="1046" spans="18:18" x14ac:dyDescent="0.25">
      <c r="R1046" s="32" t="str">
        <f t="shared" ca="1" si="28"/>
        <v/>
      </c>
    </row>
    <row r="1047" spans="18:18" x14ac:dyDescent="0.25">
      <c r="R1047" s="32" t="str">
        <f t="shared" ca="1" si="28"/>
        <v/>
      </c>
    </row>
    <row r="1048" spans="18:18" x14ac:dyDescent="0.25">
      <c r="R1048" s="32" t="str">
        <f t="shared" ca="1" si="28"/>
        <v/>
      </c>
    </row>
    <row r="1049" spans="18:18" x14ac:dyDescent="0.25">
      <c r="R1049" s="32" t="str">
        <f t="shared" ca="1" si="28"/>
        <v/>
      </c>
    </row>
    <row r="1050" spans="18:18" x14ac:dyDescent="0.25">
      <c r="R1050" s="32" t="str">
        <f t="shared" ca="1" si="28"/>
        <v/>
      </c>
    </row>
    <row r="1051" spans="18:18" x14ac:dyDescent="0.25">
      <c r="R1051" s="32" t="str">
        <f t="shared" ca="1" si="28"/>
        <v/>
      </c>
    </row>
    <row r="1052" spans="18:18" x14ac:dyDescent="0.25">
      <c r="R1052" s="32" t="str">
        <f t="shared" ca="1" si="28"/>
        <v/>
      </c>
    </row>
    <row r="1053" spans="18:18" x14ac:dyDescent="0.25">
      <c r="R1053" s="32" t="str">
        <f t="shared" ca="1" si="28"/>
        <v/>
      </c>
    </row>
    <row r="1054" spans="18:18" x14ac:dyDescent="0.25">
      <c r="R1054" s="32" t="str">
        <f t="shared" ca="1" si="28"/>
        <v/>
      </c>
    </row>
    <row r="1055" spans="18:18" x14ac:dyDescent="0.25">
      <c r="R1055" s="32" t="str">
        <f t="shared" ca="1" si="28"/>
        <v/>
      </c>
    </row>
    <row r="1056" spans="18:18" x14ac:dyDescent="0.25">
      <c r="R1056" s="32" t="str">
        <f t="shared" ca="1" si="28"/>
        <v/>
      </c>
    </row>
    <row r="1057" spans="18:18" x14ac:dyDescent="0.25">
      <c r="R1057" s="32" t="str">
        <f t="shared" ref="R1057:R1090" ca="1" si="29">IF(ISBLANK(Q1057),"",YEAR(TODAY())-Q1057)</f>
        <v/>
      </c>
    </row>
    <row r="1058" spans="18:18" x14ac:dyDescent="0.25">
      <c r="R1058" s="32" t="str">
        <f t="shared" ca="1" si="29"/>
        <v/>
      </c>
    </row>
    <row r="1059" spans="18:18" x14ac:dyDescent="0.25">
      <c r="R1059" s="32" t="str">
        <f t="shared" ca="1" si="29"/>
        <v/>
      </c>
    </row>
    <row r="1060" spans="18:18" x14ac:dyDescent="0.25">
      <c r="R1060" s="32" t="str">
        <f t="shared" ca="1" si="29"/>
        <v/>
      </c>
    </row>
    <row r="1061" spans="18:18" x14ac:dyDescent="0.25">
      <c r="R1061" s="32" t="str">
        <f t="shared" ca="1" si="29"/>
        <v/>
      </c>
    </row>
    <row r="1062" spans="18:18" x14ac:dyDescent="0.25">
      <c r="R1062" s="32" t="str">
        <f t="shared" ca="1" si="29"/>
        <v/>
      </c>
    </row>
    <row r="1063" spans="18:18" x14ac:dyDescent="0.25">
      <c r="R1063" s="32" t="str">
        <f t="shared" ca="1" si="29"/>
        <v/>
      </c>
    </row>
    <row r="1064" spans="18:18" x14ac:dyDescent="0.25">
      <c r="R1064" s="32" t="str">
        <f t="shared" ca="1" si="29"/>
        <v/>
      </c>
    </row>
    <row r="1065" spans="18:18" x14ac:dyDescent="0.25">
      <c r="R1065" s="32" t="str">
        <f t="shared" ca="1" si="29"/>
        <v/>
      </c>
    </row>
    <row r="1066" spans="18:18" x14ac:dyDescent="0.25">
      <c r="R1066" s="32" t="str">
        <f t="shared" ca="1" si="29"/>
        <v/>
      </c>
    </row>
    <row r="1067" spans="18:18" x14ac:dyDescent="0.25">
      <c r="R1067" s="32" t="str">
        <f t="shared" ca="1" si="29"/>
        <v/>
      </c>
    </row>
    <row r="1068" spans="18:18" x14ac:dyDescent="0.25">
      <c r="R1068" s="32" t="str">
        <f t="shared" ca="1" si="29"/>
        <v/>
      </c>
    </row>
    <row r="1069" spans="18:18" x14ac:dyDescent="0.25">
      <c r="R1069" s="32" t="str">
        <f t="shared" ca="1" si="29"/>
        <v/>
      </c>
    </row>
    <row r="1070" spans="18:18" x14ac:dyDescent="0.25">
      <c r="R1070" s="32" t="str">
        <f t="shared" ca="1" si="29"/>
        <v/>
      </c>
    </row>
    <row r="1071" spans="18:18" x14ac:dyDescent="0.25">
      <c r="R1071" s="32" t="str">
        <f t="shared" ca="1" si="29"/>
        <v/>
      </c>
    </row>
    <row r="1072" spans="18:18" x14ac:dyDescent="0.25">
      <c r="R1072" s="32" t="str">
        <f t="shared" ca="1" si="29"/>
        <v/>
      </c>
    </row>
    <row r="1073" spans="18:18" x14ac:dyDescent="0.25">
      <c r="R1073" s="32" t="str">
        <f t="shared" ca="1" si="29"/>
        <v/>
      </c>
    </row>
    <row r="1074" spans="18:18" x14ac:dyDescent="0.25">
      <c r="R1074" s="32" t="str">
        <f t="shared" ca="1" si="29"/>
        <v/>
      </c>
    </row>
    <row r="1075" spans="18:18" x14ac:dyDescent="0.25">
      <c r="R1075" s="32" t="str">
        <f t="shared" ca="1" si="29"/>
        <v/>
      </c>
    </row>
    <row r="1076" spans="18:18" x14ac:dyDescent="0.25">
      <c r="R1076" s="32" t="str">
        <f t="shared" ca="1" si="29"/>
        <v/>
      </c>
    </row>
    <row r="1077" spans="18:18" x14ac:dyDescent="0.25">
      <c r="R1077" s="32" t="str">
        <f t="shared" ca="1" si="29"/>
        <v/>
      </c>
    </row>
    <row r="1078" spans="18:18" x14ac:dyDescent="0.25">
      <c r="R1078" s="32" t="str">
        <f t="shared" ca="1" si="29"/>
        <v/>
      </c>
    </row>
    <row r="1079" spans="18:18" x14ac:dyDescent="0.25">
      <c r="R1079" s="32" t="str">
        <f t="shared" ca="1" si="29"/>
        <v/>
      </c>
    </row>
    <row r="1080" spans="18:18" x14ac:dyDescent="0.25">
      <c r="R1080" s="32" t="str">
        <f t="shared" ca="1" si="29"/>
        <v/>
      </c>
    </row>
    <row r="1081" spans="18:18" x14ac:dyDescent="0.25">
      <c r="R1081" s="32" t="str">
        <f t="shared" ca="1" si="29"/>
        <v/>
      </c>
    </row>
    <row r="1082" spans="18:18" x14ac:dyDescent="0.25">
      <c r="R1082" s="32" t="str">
        <f t="shared" ca="1" si="29"/>
        <v/>
      </c>
    </row>
    <row r="1083" spans="18:18" x14ac:dyDescent="0.25">
      <c r="R1083" s="32" t="str">
        <f t="shared" ca="1" si="29"/>
        <v/>
      </c>
    </row>
    <row r="1084" spans="18:18" x14ac:dyDescent="0.25">
      <c r="R1084" s="32" t="str">
        <f t="shared" ca="1" si="29"/>
        <v/>
      </c>
    </row>
    <row r="1085" spans="18:18" x14ac:dyDescent="0.25">
      <c r="R1085" s="32" t="str">
        <f t="shared" ca="1" si="29"/>
        <v/>
      </c>
    </row>
    <row r="1086" spans="18:18" x14ac:dyDescent="0.25">
      <c r="R1086" s="32" t="str">
        <f t="shared" ca="1" si="29"/>
        <v/>
      </c>
    </row>
    <row r="1087" spans="18:18" x14ac:dyDescent="0.25">
      <c r="R1087" s="32" t="str">
        <f t="shared" ca="1" si="29"/>
        <v/>
      </c>
    </row>
    <row r="1088" spans="18:18" x14ac:dyDescent="0.25">
      <c r="R1088" s="32" t="str">
        <f t="shared" ca="1" si="29"/>
        <v/>
      </c>
    </row>
    <row r="1089" spans="18:18" x14ac:dyDescent="0.25">
      <c r="R1089" s="32" t="str">
        <f t="shared" ca="1" si="29"/>
        <v/>
      </c>
    </row>
    <row r="1090" spans="18:18" x14ac:dyDescent="0.25">
      <c r="R1090" s="32" t="str">
        <f t="shared" ca="1" si="29"/>
        <v/>
      </c>
    </row>
  </sheetData>
  <sheetProtection formatCells="0" formatRows="0" insertRows="0"/>
  <mergeCells count="3">
    <mergeCell ref="A3:H3"/>
    <mergeCell ref="I1:K3"/>
    <mergeCell ref="A5:H15"/>
  </mergeCells>
  <dataValidations disablePrompts="1" xWindow="1149" yWindow="573" count="7">
    <dataValidation allowBlank="1" showInputMessage="1" showErrorMessage="1" prompt="Select from the dropdown menu." sqref="I6" xr:uid="{00000000-0002-0000-0400-000000000000}"/>
    <dataValidation type="list" allowBlank="1" showInputMessage="1" showErrorMessage="1" prompt="Select from the dropdown menu." sqref="I7:I129" xr:uid="{00000000-0002-0000-0400-000001000000}">
      <formula1>Asset_Category</formula1>
    </dataValidation>
    <dataValidation allowBlank="1" showErrorMessage="1" sqref="J6" xr:uid="{00000000-0002-0000-0400-000002000000}"/>
    <dataValidation type="list" allowBlank="1" showInputMessage="1" showErrorMessage="1" sqref="J7:J129" xr:uid="{00000000-0002-0000-0400-000003000000}">
      <formula1>INDIRECT(I7)</formula1>
    </dataValidation>
    <dataValidation allowBlank="1" showInputMessage="1" showErrorMessage="1" prompt="Entry required for use in Fleet Replacement Module." sqref="O5:O129 L5:M129" xr:uid="{00000000-0002-0000-0400-000004000000}"/>
    <dataValidation allowBlank="1" showInputMessage="1" showErrorMessage="1" prompt="Enter the name of the asset owner or the subrecipient agency managing the asset." sqref="P5:P129" xr:uid="{00000000-0002-0000-0400-000005000000}"/>
    <dataValidation allowBlank="1" showInputMessage="1" showErrorMessage="1" prompt="Use average if entering inventory by fleet." sqref="S5:T129" xr:uid="{00000000-0002-0000-0400-000006000000}"/>
  </dataValidations>
  <pageMargins left="0.7" right="0.7" top="0.75" bottom="0.75" header="0.3" footer="0.3"/>
  <pageSetup scale="71" orientation="landscape" r:id="rId1"/>
  <headerFooter>
    <oddHeader>&amp;LFTA Transit Asset Management Guide for Small Providers&amp;C &amp;R&amp;D &amp;T</oddHeader>
    <oddFooter>&amp;L&amp;A&amp;R&amp;P</oddFooter>
  </headerFooter>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83" r:id="rId4" name="ButtonNextChp2">
              <controlPr defaultSize="0" print="0" autoFill="0" autoPict="0" macro="[0]!NextSheet">
                <anchor moveWithCells="1">
                  <from>
                    <xdr:col>6</xdr:col>
                    <xdr:colOff>542925</xdr:colOff>
                    <xdr:row>55</xdr:row>
                    <xdr:rowOff>200025</xdr:rowOff>
                  </from>
                  <to>
                    <xdr:col>7</xdr:col>
                    <xdr:colOff>657225</xdr:colOff>
                    <xdr:row>57</xdr:row>
                    <xdr:rowOff>47625</xdr:rowOff>
                  </to>
                </anchor>
              </controlPr>
            </control>
          </mc:Choice>
        </mc:AlternateContent>
        <mc:AlternateContent xmlns:mc="http://schemas.openxmlformats.org/markup-compatibility/2006">
          <mc:Choice Requires="x14">
            <control shapeId="11284" r:id="rId5" name="ButtonPrevChp2">
              <controlPr defaultSize="0" print="0" autoFill="0" autoPict="0" macro="[0]!PrevSheet">
                <anchor moveWithCells="1">
                  <from>
                    <xdr:col>0</xdr:col>
                    <xdr:colOff>76200</xdr:colOff>
                    <xdr:row>55</xdr:row>
                    <xdr:rowOff>200025</xdr:rowOff>
                  </from>
                  <to>
                    <xdr:col>0</xdr:col>
                    <xdr:colOff>914400</xdr:colOff>
                    <xdr:row>57</xdr:row>
                    <xdr:rowOff>47625</xdr:rowOff>
                  </to>
                </anchor>
              </controlPr>
            </control>
          </mc:Choice>
        </mc:AlternateContent>
        <mc:AlternateContent xmlns:mc="http://schemas.openxmlformats.org/markup-compatibility/2006">
          <mc:Choice Requires="x14">
            <control shapeId="11285" r:id="rId6" name="ButtonSaveChp2">
              <controlPr defaultSize="0" print="0" autoFill="0" autoPict="0" macro="[0]!SaveWorkbook">
                <anchor moveWithCells="1">
                  <from>
                    <xdr:col>2</xdr:col>
                    <xdr:colOff>266700</xdr:colOff>
                    <xdr:row>55</xdr:row>
                    <xdr:rowOff>200025</xdr:rowOff>
                  </from>
                  <to>
                    <xdr:col>3</xdr:col>
                    <xdr:colOff>238125</xdr:colOff>
                    <xdr:row>57</xdr:row>
                    <xdr:rowOff>47625</xdr:rowOff>
                  </to>
                </anchor>
              </controlPr>
            </control>
          </mc:Choice>
        </mc:AlternateContent>
        <mc:AlternateContent xmlns:mc="http://schemas.openxmlformats.org/markup-compatibility/2006">
          <mc:Choice Requires="x14">
            <control shapeId="11286" r:id="rId7" name="ButtonSummarizeInventory">
              <controlPr defaultSize="0" print="0" autoFill="0" autoPict="0" macro="[0]!SummarizeInventory">
                <anchor moveWithCells="1">
                  <from>
                    <xdr:col>6</xdr:col>
                    <xdr:colOff>590550</xdr:colOff>
                    <xdr:row>16</xdr:row>
                    <xdr:rowOff>0</xdr:rowOff>
                  </from>
                  <to>
                    <xdr:col>7</xdr:col>
                    <xdr:colOff>704850</xdr:colOff>
                    <xdr:row>17</xdr:row>
                    <xdr:rowOff>104775</xdr:rowOff>
                  </to>
                </anchor>
              </controlPr>
            </control>
          </mc:Choice>
        </mc:AlternateContent>
        <mc:AlternateContent xmlns:mc="http://schemas.openxmlformats.org/markup-compatibility/2006">
          <mc:Choice Requires="x14">
            <control shapeId="11287" r:id="rId8" name="Button 23">
              <controlPr defaultSize="0" print="0" autoFill="0" autoPict="0" macro="[0]!AddMoreInventory">
                <anchor moveWithCells="1">
                  <from>
                    <xdr:col>17</xdr:col>
                    <xdr:colOff>0</xdr:colOff>
                    <xdr:row>114</xdr:row>
                    <xdr:rowOff>133350</xdr:rowOff>
                  </from>
                  <to>
                    <xdr:col>18</xdr:col>
                    <xdr:colOff>647700</xdr:colOff>
                    <xdr:row>116</xdr:row>
                    <xdr:rowOff>57150</xdr:rowOff>
                  </to>
                </anchor>
              </controlPr>
            </control>
          </mc:Choice>
        </mc:AlternateContent>
        <mc:AlternateContent xmlns:mc="http://schemas.openxmlformats.org/markup-compatibility/2006">
          <mc:Choice Requires="x14">
            <control shapeId="11288" r:id="rId9" name="Button 24">
              <controlPr defaultSize="0" print="0" autoFill="0" autoPict="0" macro="[0]!FinishInventory">
                <anchor moveWithCells="1">
                  <from>
                    <xdr:col>19</xdr:col>
                    <xdr:colOff>123825</xdr:colOff>
                    <xdr:row>114</xdr:row>
                    <xdr:rowOff>133350</xdr:rowOff>
                  </from>
                  <to>
                    <xdr:col>19</xdr:col>
                    <xdr:colOff>819150</xdr:colOff>
                    <xdr:row>116</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FF00"/>
  </sheetPr>
  <dimension ref="A1:AN5000"/>
  <sheetViews>
    <sheetView showGridLines="0" showRuler="0" showWhiteSpace="0" view="pageLayout" topLeftCell="F112" zoomScale="80" zoomScaleNormal="100" zoomScaleSheetLayoutView="80" zoomScalePageLayoutView="80" workbookViewId="0">
      <selection activeCell="R9" sqref="R9"/>
    </sheetView>
  </sheetViews>
  <sheetFormatPr defaultColWidth="9.140625" defaultRowHeight="15" x14ac:dyDescent="0.25"/>
  <cols>
    <col min="1" max="1" width="10.7109375" customWidth="1"/>
    <col min="2" max="2" width="35.85546875" bestFit="1" customWidth="1"/>
    <col min="3" max="3" width="6.28515625" bestFit="1" customWidth="1"/>
    <col min="4" max="4" width="8.140625" bestFit="1" customWidth="1"/>
    <col min="5" max="5" width="11.42578125" bestFit="1" customWidth="1"/>
    <col min="6" max="6" width="10.28515625" bestFit="1" customWidth="1"/>
    <col min="7" max="7" width="14.85546875" bestFit="1" customWidth="1"/>
    <col min="8" max="8" width="15.42578125" bestFit="1" customWidth="1"/>
    <col min="9" max="9" width="10.7109375" customWidth="1"/>
    <col min="10" max="10" width="27.42578125" customWidth="1"/>
    <col min="11" max="11" width="18.85546875" bestFit="1" customWidth="1"/>
    <col min="12" max="12" width="21" bestFit="1" customWidth="1"/>
    <col min="13" max="13" width="6.28515625" bestFit="1" customWidth="1"/>
    <col min="14" max="14" width="12.7109375" customWidth="1"/>
    <col min="15" max="15" width="9" style="98" bestFit="1" customWidth="1"/>
    <col min="16" max="16" width="8.28515625" bestFit="1" customWidth="1"/>
    <col min="17" max="17" width="13.5703125" bestFit="1" customWidth="1"/>
    <col min="18" max="18" width="16.28515625" style="43" bestFit="1" customWidth="1"/>
    <col min="19" max="19" width="14.85546875" style="98" bestFit="1" customWidth="1"/>
    <col min="20" max="20" width="12.7109375" customWidth="1"/>
    <col min="21" max="21" width="20.85546875" style="32" bestFit="1" customWidth="1"/>
    <col min="22" max="22" width="16.7109375" bestFit="1" customWidth="1"/>
    <col min="23" max="23" width="6.28515625" bestFit="1" customWidth="1"/>
    <col min="24" max="24" width="12.7109375" customWidth="1"/>
    <col min="25" max="25" width="9" style="98" bestFit="1" customWidth="1"/>
    <col min="26" max="26" width="8.85546875" bestFit="1" customWidth="1"/>
    <col min="27" max="27" width="12.85546875" bestFit="1" customWidth="1"/>
    <col min="28" max="28" width="16.28515625" style="43" bestFit="1" customWidth="1"/>
    <col min="29" max="29" width="15.28515625" style="81" bestFit="1" customWidth="1"/>
    <col min="30" max="30" width="12.7109375" customWidth="1"/>
    <col min="31" max="31" width="15.140625" bestFit="1" customWidth="1"/>
    <col min="32" max="32" width="29.7109375" style="32" customWidth="1"/>
    <col min="33" max="33" width="6.28515625" style="32" bestFit="1" customWidth="1"/>
    <col min="34" max="34" width="12.7109375" customWidth="1"/>
    <col min="35" max="35" width="9" style="98" bestFit="1" customWidth="1"/>
    <col min="36" max="36" width="11.5703125" style="98" bestFit="1" customWidth="1"/>
    <col min="37" max="37" width="14.7109375" bestFit="1" customWidth="1"/>
    <col min="38" max="38" width="15.5703125" style="101" hidden="1" customWidth="1"/>
    <col min="39" max="39" width="14.85546875" style="81" hidden="1" customWidth="1"/>
  </cols>
  <sheetData>
    <row r="1" spans="1:40" ht="18.75" x14ac:dyDescent="0.3">
      <c r="A1" s="1" t="s">
        <v>115</v>
      </c>
      <c r="E1" s="27"/>
      <c r="F1" s="27"/>
      <c r="G1" s="27"/>
      <c r="J1" s="26" t="s">
        <v>304</v>
      </c>
      <c r="K1" s="26"/>
      <c r="L1" s="26"/>
      <c r="M1" s="26"/>
      <c r="T1" s="26" t="s">
        <v>71</v>
      </c>
      <c r="U1" s="29"/>
      <c r="V1" s="26"/>
      <c r="W1" s="26"/>
      <c r="Z1">
        <f>GetSectionRowCount("T4:AC20",FALSE)</f>
        <v>11</v>
      </c>
      <c r="AD1" s="26" t="s">
        <v>77</v>
      </c>
      <c r="AE1" s="26"/>
      <c r="AF1" s="29"/>
      <c r="AG1" s="29"/>
    </row>
    <row r="2" spans="1:40" x14ac:dyDescent="0.25">
      <c r="J2" s="49" t="s">
        <v>142</v>
      </c>
      <c r="K2" s="49"/>
      <c r="T2" s="49" t="s">
        <v>142</v>
      </c>
      <c r="U2" s="103"/>
      <c r="AD2" s="49"/>
      <c r="AE2" s="49"/>
    </row>
    <row r="3" spans="1:40" ht="19.5" thickBot="1" x14ac:dyDescent="0.35">
      <c r="A3" s="243" t="s">
        <v>308</v>
      </c>
      <c r="B3" s="243"/>
      <c r="C3" s="243"/>
      <c r="D3" s="243"/>
      <c r="E3" s="243"/>
      <c r="F3" s="243"/>
      <c r="G3" s="243"/>
      <c r="H3" s="243"/>
      <c r="I3" s="80"/>
    </row>
    <row r="4" spans="1:40" ht="30.75" thickBot="1" x14ac:dyDescent="0.3">
      <c r="J4" s="132" t="s">
        <v>116</v>
      </c>
      <c r="K4" s="25" t="s">
        <v>6</v>
      </c>
      <c r="L4" s="25" t="s">
        <v>48</v>
      </c>
      <c r="M4" s="25" t="s">
        <v>62</v>
      </c>
      <c r="N4" s="25" t="s">
        <v>51</v>
      </c>
      <c r="O4" s="25" t="s">
        <v>61</v>
      </c>
      <c r="P4" s="25" t="s">
        <v>209</v>
      </c>
      <c r="Q4" s="25" t="s">
        <v>53</v>
      </c>
      <c r="R4" s="44" t="s">
        <v>73</v>
      </c>
      <c r="S4" s="25" t="s">
        <v>72</v>
      </c>
      <c r="T4" s="25" t="s">
        <v>116</v>
      </c>
      <c r="U4" s="25" t="s">
        <v>6</v>
      </c>
      <c r="V4" s="25" t="s">
        <v>48</v>
      </c>
      <c r="W4" s="25" t="s">
        <v>62</v>
      </c>
      <c r="X4" s="25" t="s">
        <v>51</v>
      </c>
      <c r="Y4" s="25" t="s">
        <v>61</v>
      </c>
      <c r="Z4" s="25" t="s">
        <v>209</v>
      </c>
      <c r="AA4" s="25" t="s">
        <v>53</v>
      </c>
      <c r="AB4" s="44" t="s">
        <v>73</v>
      </c>
      <c r="AC4" s="25" t="s">
        <v>72</v>
      </c>
      <c r="AD4" s="25" t="s">
        <v>116</v>
      </c>
      <c r="AE4" s="25" t="s">
        <v>6</v>
      </c>
      <c r="AF4" s="25" t="s">
        <v>48</v>
      </c>
      <c r="AG4" s="25" t="s">
        <v>62</v>
      </c>
      <c r="AH4" s="25" t="s">
        <v>51</v>
      </c>
      <c r="AI4" s="25" t="s">
        <v>61</v>
      </c>
      <c r="AJ4" s="25" t="s">
        <v>55</v>
      </c>
      <c r="AK4" s="25" t="s">
        <v>53</v>
      </c>
      <c r="AL4" s="44" t="s">
        <v>73</v>
      </c>
      <c r="AM4" s="25" t="s">
        <v>72</v>
      </c>
    </row>
    <row r="5" spans="1:40" ht="30" x14ac:dyDescent="0.25">
      <c r="A5" s="300" t="s">
        <v>171</v>
      </c>
      <c r="B5" s="300"/>
      <c r="C5" s="300"/>
      <c r="D5" s="300"/>
      <c r="E5" s="300"/>
      <c r="F5" s="300"/>
      <c r="G5" s="300"/>
      <c r="H5" s="300"/>
      <c r="I5" s="4"/>
      <c r="J5" s="59" t="str">
        <f>'Inventory Ref Sheet'!AK5</f>
        <v>RevenueVehicles</v>
      </c>
      <c r="K5" s="59" t="str">
        <f>'Inventory Ref Sheet'!AL5</f>
        <v>BU - Bus</v>
      </c>
      <c r="L5" s="59" t="str">
        <f>'Inventory Ref Sheet'!AM5</f>
        <v>#111 30ft Bus</v>
      </c>
      <c r="M5" s="59">
        <f>'Inventory Ref Sheet'!AP5</f>
        <v>1</v>
      </c>
      <c r="N5" s="59" t="str">
        <f>'Inventory Ref Sheet'!AQ5</f>
        <v>1BDJJBMA67F257832</v>
      </c>
      <c r="O5" s="100">
        <f ca="1">IF('Inventory Ref Sheet'!AS5&gt;0,YEAR(TODAY())-'Inventory Ref Sheet'!AS5,"")</f>
        <v>17</v>
      </c>
      <c r="P5" s="95">
        <f>'Inventory Ref Sheet'!AU5</f>
        <v>198253</v>
      </c>
      <c r="Q5" s="60">
        <f>'Inventory Ref Sheet'!AV5</f>
        <v>500000</v>
      </c>
      <c r="R5" s="210">
        <v>10</v>
      </c>
      <c r="S5" s="100" t="str">
        <f t="shared" ref="S5:S13" ca="1" si="0">IF(ISTEXT(J5),IF(O5&gt;=R5,"Yes","No"),"")</f>
        <v>Yes</v>
      </c>
      <c r="T5" s="59" t="str">
        <f>'Inventory Ref Sheet'!M5</f>
        <v>Equipment</v>
      </c>
      <c r="U5" s="102" t="str">
        <f>'Inventory Ref Sheet'!N5</f>
        <v>Trucks and other Rubber Tire Vehicles</v>
      </c>
      <c r="V5" s="59" t="str">
        <f>'Inventory Ref Sheet'!O5</f>
        <v># 186 CNG SERVICE TRUCK</v>
      </c>
      <c r="W5" s="59">
        <f>'Inventory Ref Sheet'!R5</f>
        <v>1</v>
      </c>
      <c r="X5" s="59" t="str">
        <f>'Inventory Ref Sheet'!S5</f>
        <v>1FDUF4GY0EEB67418</v>
      </c>
      <c r="Y5" s="100">
        <f ca="1">IF('Inventory Ref Sheet'!U5&gt;0,YEAR(TODAY())-'Inventory Ref Sheet'!U5,"")</f>
        <v>10</v>
      </c>
      <c r="Z5" s="95">
        <f>'Inventory Ref Sheet'!W5</f>
        <v>59103</v>
      </c>
      <c r="AA5" s="60">
        <f>'Inventory Ref Sheet'!X5</f>
        <v>75000</v>
      </c>
      <c r="AB5" s="61">
        <v>14</v>
      </c>
      <c r="AC5" s="97" t="str">
        <f t="shared" ref="AC5:AC10" ca="1" si="1">IF(ISTEXT(T5),IF(Y5&gt;=AB5,"Yes","No"),"")</f>
        <v>No</v>
      </c>
      <c r="AD5" s="59" t="str">
        <f>'Inventory Ref Sheet'!Y5</f>
        <v>Facilities</v>
      </c>
      <c r="AE5" s="59" t="str">
        <f>'Inventory Ref Sheet'!Z5</f>
        <v>Maintenance</v>
      </c>
      <c r="AF5" s="102" t="str">
        <f>'Inventory Ref Sheet'!AA5</f>
        <v>FCRTA Maintenance Building</v>
      </c>
      <c r="AG5" s="59">
        <f>'Inventory Ref Sheet'!AD5</f>
        <v>1</v>
      </c>
      <c r="AH5" s="59" t="str">
        <f>'Inventory Ref Sheet'!AE5</f>
        <v>MAINT0010</v>
      </c>
      <c r="AI5" s="100">
        <f ca="1">IF('Inventory Ref Sheet'!AG5&gt;0,YEAR(TODAY())-'Inventory Ref Sheet'!AG5,"")</f>
        <v>6</v>
      </c>
      <c r="AJ5" s="99">
        <v>3</v>
      </c>
      <c r="AK5" s="60">
        <f>'Inventory Ref Sheet'!AJ5</f>
        <v>1000000</v>
      </c>
      <c r="AL5" s="99">
        <v>50</v>
      </c>
      <c r="AM5" s="97" t="str">
        <f t="shared" ref="AM5:AM10" ca="1" si="2">IF(ISTEXT(AD5),IF(AI5&gt;=AL5,"Yes","No"),"")</f>
        <v>No</v>
      </c>
    </row>
    <row r="6" spans="1:40" ht="30" x14ac:dyDescent="0.25">
      <c r="A6" s="300"/>
      <c r="B6" s="300"/>
      <c r="C6" s="300"/>
      <c r="D6" s="300"/>
      <c r="E6" s="300"/>
      <c r="F6" s="300"/>
      <c r="G6" s="300"/>
      <c r="H6" s="300"/>
      <c r="I6" s="4"/>
      <c r="J6" s="59" t="str">
        <f>'Inventory Ref Sheet'!AK6</f>
        <v>RevenueVehicles</v>
      </c>
      <c r="K6" s="59" t="str">
        <f>'Inventory Ref Sheet'!AL6</f>
        <v>BU - Bus</v>
      </c>
      <c r="L6" s="59" t="str">
        <f>'Inventory Ref Sheet'!AM6</f>
        <v>#112 30ft Bus</v>
      </c>
      <c r="M6" s="59">
        <f>'Inventory Ref Sheet'!AP6</f>
        <v>1</v>
      </c>
      <c r="N6" s="59" t="str">
        <f>'Inventory Ref Sheet'!AQ6</f>
        <v>1BDJJBMA87F257833</v>
      </c>
      <c r="O6" s="100">
        <f ca="1">IF('Inventory Ref Sheet'!AS6&gt;0,YEAR(TODAY())-'Inventory Ref Sheet'!AS6,"")</f>
        <v>17</v>
      </c>
      <c r="P6" s="95">
        <f>'Inventory Ref Sheet'!AU6</f>
        <v>206032</v>
      </c>
      <c r="Q6" s="60">
        <f>'Inventory Ref Sheet'!AV6</f>
        <v>500000</v>
      </c>
      <c r="R6" s="61">
        <v>10</v>
      </c>
      <c r="S6" s="100" t="str">
        <f t="shared" ca="1" si="0"/>
        <v>Yes</v>
      </c>
      <c r="T6" s="59" t="str">
        <f>'Inventory Ref Sheet'!M6</f>
        <v>Equipment</v>
      </c>
      <c r="U6" s="102" t="str">
        <f>'Inventory Ref Sheet'!N6</f>
        <v>Trucks and other Rubber Tire Vehicles</v>
      </c>
      <c r="V6" s="59" t="str">
        <f>'Inventory Ref Sheet'!O6</f>
        <v># 187 CNG SERVICE TRUCK</v>
      </c>
      <c r="W6" s="59">
        <f>'Inventory Ref Sheet'!R6</f>
        <v>1</v>
      </c>
      <c r="X6" s="59" t="str">
        <f>'Inventory Ref Sheet'!S6</f>
        <v>1FDUF4G12EEB67419</v>
      </c>
      <c r="Y6" s="100">
        <f ca="1">IF('Inventory Ref Sheet'!U6&gt;0,YEAR(TODAY())-'Inventory Ref Sheet'!U6,"")</f>
        <v>10</v>
      </c>
      <c r="Z6" s="95">
        <f>'Inventory Ref Sheet'!W6</f>
        <v>97754</v>
      </c>
      <c r="AA6" s="60">
        <f>'Inventory Ref Sheet'!X6</f>
        <v>75000</v>
      </c>
      <c r="AB6" s="61">
        <v>14</v>
      </c>
      <c r="AC6" s="97" t="str">
        <f t="shared" ca="1" si="1"/>
        <v>No</v>
      </c>
      <c r="AD6" s="59">
        <f>'Inventory Ref Sheet'!Y6</f>
        <v>0</v>
      </c>
      <c r="AE6" s="59">
        <f>'Inventory Ref Sheet'!Z6</f>
        <v>0</v>
      </c>
      <c r="AF6" s="102">
        <f>'Inventory Ref Sheet'!AA6</f>
        <v>0</v>
      </c>
      <c r="AG6" s="59">
        <f>'Inventory Ref Sheet'!AD6</f>
        <v>0</v>
      </c>
      <c r="AH6" s="59">
        <f>'Inventory Ref Sheet'!AE6</f>
        <v>0</v>
      </c>
      <c r="AI6" s="100" t="str">
        <f ca="1">IF('Inventory Ref Sheet'!AG6&gt;0,YEAR(TODAY())-'Inventory Ref Sheet'!AG6,"")</f>
        <v/>
      </c>
      <c r="AJ6" s="99"/>
      <c r="AK6" s="60">
        <f>'Inventory Ref Sheet'!AJ6</f>
        <v>0</v>
      </c>
      <c r="AL6" s="99">
        <v>50</v>
      </c>
      <c r="AM6" s="97" t="str">
        <f t="shared" si="2"/>
        <v/>
      </c>
    </row>
    <row r="7" spans="1:40" ht="30" x14ac:dyDescent="0.25">
      <c r="A7" s="300"/>
      <c r="B7" s="300"/>
      <c r="C7" s="300"/>
      <c r="D7" s="300"/>
      <c r="E7" s="300"/>
      <c r="F7" s="300"/>
      <c r="G7" s="300"/>
      <c r="H7" s="300"/>
      <c r="I7" s="4"/>
      <c r="J7" s="59" t="str">
        <f>'Inventory Ref Sheet'!AK7</f>
        <v>RevenueVehicles</v>
      </c>
      <c r="K7" s="59" t="str">
        <f>'Inventory Ref Sheet'!AL7</f>
        <v>BU - Bus</v>
      </c>
      <c r="L7" s="59" t="str">
        <f>'Inventory Ref Sheet'!AM7</f>
        <v>#113 30ft Bus</v>
      </c>
      <c r="M7" s="59">
        <f>'Inventory Ref Sheet'!AP7</f>
        <v>1</v>
      </c>
      <c r="N7" s="59" t="str">
        <f>'Inventory Ref Sheet'!AQ7</f>
        <v>1BDJJBMAX7F257834</v>
      </c>
      <c r="O7" s="100">
        <f ca="1">IF('Inventory Ref Sheet'!AS7&gt;0,YEAR(TODAY())-'Inventory Ref Sheet'!AS7,"")</f>
        <v>17</v>
      </c>
      <c r="P7" s="95">
        <f>'Inventory Ref Sheet'!AU7</f>
        <v>174348</v>
      </c>
      <c r="Q7" s="60">
        <f>'Inventory Ref Sheet'!AV7</f>
        <v>500000</v>
      </c>
      <c r="R7" s="61">
        <v>10</v>
      </c>
      <c r="S7" s="100" t="str">
        <f t="shared" ca="1" si="0"/>
        <v>Yes</v>
      </c>
      <c r="T7" s="59" t="str">
        <f>'Inventory Ref Sheet'!M7</f>
        <v>Equipment</v>
      </c>
      <c r="U7" s="102" t="str">
        <f>'Inventory Ref Sheet'!N7</f>
        <v>Trucks and other Rubber Tire Vehicles</v>
      </c>
      <c r="V7" s="59" t="str">
        <f>'Inventory Ref Sheet'!O7</f>
        <v>Big Tex Trailer</v>
      </c>
      <c r="W7" s="59">
        <f>'Inventory Ref Sheet'!R7</f>
        <v>1</v>
      </c>
      <c r="X7" s="59" t="str">
        <f>'Inventory Ref Sheet'!S7</f>
        <v>16VNX1620J2006889</v>
      </c>
      <c r="Y7" s="100">
        <f ca="1">IF('Inventory Ref Sheet'!U7&gt;0,YEAR(TODAY())-'Inventory Ref Sheet'!U7,"")</f>
        <v>6</v>
      </c>
      <c r="Z7" s="95">
        <f>'Inventory Ref Sheet'!W7</f>
        <v>0</v>
      </c>
      <c r="AA7" s="60">
        <f>'Inventory Ref Sheet'!X7</f>
        <v>5500</v>
      </c>
      <c r="AB7" s="61">
        <v>14</v>
      </c>
      <c r="AC7" s="97" t="str">
        <f t="shared" ca="1" si="1"/>
        <v>No</v>
      </c>
      <c r="AD7" s="59">
        <f>'Inventory Ref Sheet'!Y7</f>
        <v>0</v>
      </c>
      <c r="AE7" s="59">
        <f>'Inventory Ref Sheet'!Z7</f>
        <v>0</v>
      </c>
      <c r="AF7" s="102">
        <f>'Inventory Ref Sheet'!AA7</f>
        <v>0</v>
      </c>
      <c r="AG7" s="59">
        <f>'Inventory Ref Sheet'!AD7</f>
        <v>0</v>
      </c>
      <c r="AH7" s="59">
        <f>'Inventory Ref Sheet'!AE7</f>
        <v>0</v>
      </c>
      <c r="AI7" s="100" t="str">
        <f ca="1">IF('Inventory Ref Sheet'!AG7&gt;0,YEAR(TODAY())-'Inventory Ref Sheet'!AG7,"")</f>
        <v/>
      </c>
      <c r="AJ7" s="99"/>
      <c r="AK7" s="60">
        <f>'Inventory Ref Sheet'!AJ7</f>
        <v>0</v>
      </c>
      <c r="AL7" s="99">
        <v>50</v>
      </c>
      <c r="AM7" s="97" t="str">
        <f t="shared" si="2"/>
        <v/>
      </c>
    </row>
    <row r="8" spans="1:40" ht="17.25" x14ac:dyDescent="0.25">
      <c r="A8" s="300"/>
      <c r="B8" s="300"/>
      <c r="C8" s="300"/>
      <c r="D8" s="300"/>
      <c r="E8" s="300"/>
      <c r="F8" s="300"/>
      <c r="G8" s="300"/>
      <c r="H8" s="300"/>
      <c r="I8" s="4"/>
      <c r="J8" s="59" t="str">
        <f>'Inventory Ref Sheet'!AK8</f>
        <v>RevenueVehicles</v>
      </c>
      <c r="K8" s="59" t="str">
        <f>'Inventory Ref Sheet'!AL8</f>
        <v>BU - Bus</v>
      </c>
      <c r="L8" s="59" t="str">
        <f>'Inventory Ref Sheet'!AM8</f>
        <v>#114 30ft Bus</v>
      </c>
      <c r="M8" s="59">
        <f>'Inventory Ref Sheet'!AP8</f>
        <v>1</v>
      </c>
      <c r="N8" s="59" t="str">
        <f>'Inventory Ref Sheet'!AQ8</f>
        <v>1BDJJBMA17F257835</v>
      </c>
      <c r="O8" s="100">
        <f ca="1">IF('Inventory Ref Sheet'!AS8&gt;0,YEAR(TODAY())-'Inventory Ref Sheet'!AS8,"")</f>
        <v>17</v>
      </c>
      <c r="P8" s="95">
        <f>'Inventory Ref Sheet'!AU8</f>
        <v>218636</v>
      </c>
      <c r="Q8" s="60">
        <f>'Inventory Ref Sheet'!AV8</f>
        <v>500000</v>
      </c>
      <c r="R8" s="61">
        <v>10</v>
      </c>
      <c r="S8" s="100" t="str">
        <f t="shared" ca="1" si="0"/>
        <v>Yes</v>
      </c>
      <c r="T8" s="59">
        <f>'Inventory Ref Sheet'!M8</f>
        <v>0</v>
      </c>
      <c r="U8" s="102">
        <f>'Inventory Ref Sheet'!N8</f>
        <v>0</v>
      </c>
      <c r="V8" s="59">
        <f>'Inventory Ref Sheet'!O8</f>
        <v>0</v>
      </c>
      <c r="W8" s="59">
        <f>'Inventory Ref Sheet'!R8</f>
        <v>0</v>
      </c>
      <c r="X8" s="59">
        <f>'Inventory Ref Sheet'!S8</f>
        <v>0</v>
      </c>
      <c r="Y8" s="100" t="str">
        <f ca="1">IF('Inventory Ref Sheet'!U8&gt;0,YEAR(TODAY())-'Inventory Ref Sheet'!U8,"")</f>
        <v/>
      </c>
      <c r="Z8" s="95">
        <f>'Inventory Ref Sheet'!W8</f>
        <v>0</v>
      </c>
      <c r="AA8" s="60">
        <f>'Inventory Ref Sheet'!X8</f>
        <v>0</v>
      </c>
      <c r="AB8" s="61"/>
      <c r="AC8" s="97" t="str">
        <f t="shared" si="1"/>
        <v/>
      </c>
      <c r="AD8" s="59">
        <f>'Inventory Ref Sheet'!Y8</f>
        <v>0</v>
      </c>
      <c r="AE8" s="59">
        <f>'Inventory Ref Sheet'!Z8</f>
        <v>0</v>
      </c>
      <c r="AF8" s="102">
        <f>'Inventory Ref Sheet'!AA8</f>
        <v>0</v>
      </c>
      <c r="AG8" s="59">
        <f>'Inventory Ref Sheet'!AD8</f>
        <v>0</v>
      </c>
      <c r="AH8" s="59">
        <f>'Inventory Ref Sheet'!AE8</f>
        <v>0</v>
      </c>
      <c r="AI8" s="100" t="str">
        <f ca="1">IF('Inventory Ref Sheet'!AG8&gt;0,YEAR(TODAY())-'Inventory Ref Sheet'!AG8,"")</f>
        <v/>
      </c>
      <c r="AJ8" s="99"/>
      <c r="AK8" s="60">
        <f>'Inventory Ref Sheet'!AJ8</f>
        <v>0</v>
      </c>
      <c r="AL8" s="99">
        <v>50</v>
      </c>
      <c r="AM8" s="97" t="str">
        <f t="shared" si="2"/>
        <v/>
      </c>
    </row>
    <row r="9" spans="1:40" ht="17.25" x14ac:dyDescent="0.25">
      <c r="A9" s="300"/>
      <c r="B9" s="300"/>
      <c r="C9" s="300"/>
      <c r="D9" s="300"/>
      <c r="E9" s="300"/>
      <c r="F9" s="300"/>
      <c r="G9" s="300"/>
      <c r="H9" s="300"/>
      <c r="I9" s="4"/>
      <c r="J9" s="59" t="str">
        <f>'Inventory Ref Sheet'!AK9</f>
        <v>RevenueVehicles</v>
      </c>
      <c r="K9" s="59" t="str">
        <f>'Inventory Ref Sheet'!AL9</f>
        <v>BU - Bus</v>
      </c>
      <c r="L9" s="59" t="str">
        <f>'Inventory Ref Sheet'!AM9</f>
        <v>#188 30ft Bus</v>
      </c>
      <c r="M9" s="59">
        <f>'Inventory Ref Sheet'!AP9</f>
        <v>1</v>
      </c>
      <c r="N9" s="59" t="str">
        <f>'Inventory Ref Sheet'!AQ9</f>
        <v>1N9AMALG3GC084086</v>
      </c>
      <c r="O9" s="100">
        <f ca="1">IF('Inventory Ref Sheet'!AS9&gt;0,YEAR(TODAY())-'Inventory Ref Sheet'!AS9,"")</f>
        <v>8</v>
      </c>
      <c r="P9" s="95">
        <f>'Inventory Ref Sheet'!AU9</f>
        <v>63777</v>
      </c>
      <c r="Q9" s="60">
        <f>'Inventory Ref Sheet'!AV9</f>
        <v>475000</v>
      </c>
      <c r="R9" s="61">
        <v>10</v>
      </c>
      <c r="S9" s="100" t="str">
        <f t="shared" ca="1" si="0"/>
        <v>No</v>
      </c>
      <c r="T9" s="59">
        <f>'Inventory Ref Sheet'!M9</f>
        <v>0</v>
      </c>
      <c r="U9" s="102">
        <f>'Inventory Ref Sheet'!N9</f>
        <v>0</v>
      </c>
      <c r="V9" s="59">
        <f>'Inventory Ref Sheet'!O9</f>
        <v>0</v>
      </c>
      <c r="W9" s="59">
        <f>'Inventory Ref Sheet'!R9</f>
        <v>0</v>
      </c>
      <c r="X9" s="59">
        <f>'Inventory Ref Sheet'!S9</f>
        <v>0</v>
      </c>
      <c r="Y9" s="100" t="str">
        <f ca="1">IF('Inventory Ref Sheet'!U9&gt;0,YEAR(TODAY())-'Inventory Ref Sheet'!U9,"")</f>
        <v/>
      </c>
      <c r="Z9" s="95">
        <f>'Inventory Ref Sheet'!W9</f>
        <v>0</v>
      </c>
      <c r="AA9" s="60">
        <f>'Inventory Ref Sheet'!X9</f>
        <v>0</v>
      </c>
      <c r="AB9" s="61"/>
      <c r="AC9" s="97" t="str">
        <f t="shared" si="1"/>
        <v/>
      </c>
      <c r="AD9" s="59">
        <f>'Inventory Ref Sheet'!Y9</f>
        <v>0</v>
      </c>
      <c r="AE9" s="59">
        <f>'Inventory Ref Sheet'!Z9</f>
        <v>0</v>
      </c>
      <c r="AF9" s="102">
        <f>'Inventory Ref Sheet'!AA9</f>
        <v>0</v>
      </c>
      <c r="AG9" s="59">
        <f>'Inventory Ref Sheet'!AD9</f>
        <v>0</v>
      </c>
      <c r="AH9" s="59">
        <f>'Inventory Ref Sheet'!AE9</f>
        <v>0</v>
      </c>
      <c r="AI9" s="100" t="str">
        <f ca="1">IF('Inventory Ref Sheet'!AG9&gt;0,YEAR(TODAY())-'Inventory Ref Sheet'!AG9,"")</f>
        <v/>
      </c>
      <c r="AJ9" s="99"/>
      <c r="AK9" s="60">
        <f>'Inventory Ref Sheet'!AJ9</f>
        <v>0</v>
      </c>
      <c r="AL9" s="99">
        <v>50</v>
      </c>
      <c r="AM9" s="97" t="str">
        <f t="shared" si="2"/>
        <v/>
      </c>
    </row>
    <row r="10" spans="1:40" ht="17.25" x14ac:dyDescent="0.25">
      <c r="A10" s="300"/>
      <c r="B10" s="300"/>
      <c r="C10" s="300"/>
      <c r="D10" s="300"/>
      <c r="E10" s="300"/>
      <c r="F10" s="300"/>
      <c r="G10" s="300"/>
      <c r="H10" s="300"/>
      <c r="I10" s="4"/>
      <c r="J10" s="59" t="str">
        <f>'Inventory Ref Sheet'!AK10</f>
        <v>RevenueVehicles</v>
      </c>
      <c r="K10" s="59" t="str">
        <f>'Inventory Ref Sheet'!AL10</f>
        <v>BU - Bus</v>
      </c>
      <c r="L10" s="59" t="str">
        <f>'Inventory Ref Sheet'!AM10</f>
        <v>#189 30ft Bus</v>
      </c>
      <c r="M10" s="59">
        <f>'Inventory Ref Sheet'!AP10</f>
        <v>1</v>
      </c>
      <c r="N10" s="59" t="str">
        <f>'Inventory Ref Sheet'!AQ10</f>
        <v>1N9AMALG5GC084087</v>
      </c>
      <c r="O10" s="100">
        <f ca="1">IF('Inventory Ref Sheet'!AS10&gt;0,YEAR(TODAY())-'Inventory Ref Sheet'!AS10,"")</f>
        <v>8</v>
      </c>
      <c r="P10" s="95">
        <f>'Inventory Ref Sheet'!AU10</f>
        <v>60103</v>
      </c>
      <c r="Q10" s="60">
        <f>'Inventory Ref Sheet'!AV10</f>
        <v>475000</v>
      </c>
      <c r="R10" s="61">
        <v>10</v>
      </c>
      <c r="S10" s="100" t="str">
        <f t="shared" ca="1" si="0"/>
        <v>No</v>
      </c>
      <c r="T10" s="59">
        <f>'Inventory Ref Sheet'!M10</f>
        <v>0</v>
      </c>
      <c r="U10" s="102">
        <f>'Inventory Ref Sheet'!N10</f>
        <v>0</v>
      </c>
      <c r="V10" s="59">
        <f>'Inventory Ref Sheet'!O10</f>
        <v>0</v>
      </c>
      <c r="W10" s="59">
        <f>'Inventory Ref Sheet'!R10</f>
        <v>0</v>
      </c>
      <c r="X10" s="59">
        <f>'Inventory Ref Sheet'!S10</f>
        <v>0</v>
      </c>
      <c r="Y10" s="100" t="str">
        <f ca="1">IF('Inventory Ref Sheet'!U10&gt;0,YEAR(TODAY())-'Inventory Ref Sheet'!U10,"")</f>
        <v/>
      </c>
      <c r="Z10" s="95">
        <f>'Inventory Ref Sheet'!W10</f>
        <v>0</v>
      </c>
      <c r="AA10" s="60">
        <f>'Inventory Ref Sheet'!X10</f>
        <v>0</v>
      </c>
      <c r="AB10" s="61"/>
      <c r="AC10" s="97" t="str">
        <f t="shared" si="1"/>
        <v/>
      </c>
      <c r="AD10" s="59">
        <f>'Inventory Ref Sheet'!Y10</f>
        <v>0</v>
      </c>
      <c r="AE10" s="59">
        <f>'Inventory Ref Sheet'!Z10</f>
        <v>0</v>
      </c>
      <c r="AF10" s="102">
        <f>'Inventory Ref Sheet'!AA10</f>
        <v>0</v>
      </c>
      <c r="AG10" s="59">
        <f>'Inventory Ref Sheet'!AD10</f>
        <v>0</v>
      </c>
      <c r="AH10" s="59">
        <f>'Inventory Ref Sheet'!AE10</f>
        <v>0</v>
      </c>
      <c r="AI10" s="100" t="str">
        <f ca="1">IF('Inventory Ref Sheet'!AG10&gt;0,YEAR(TODAY())-'Inventory Ref Sheet'!AG10,"")</f>
        <v/>
      </c>
      <c r="AJ10" s="99"/>
      <c r="AK10" s="60">
        <f>'Inventory Ref Sheet'!AJ10</f>
        <v>0</v>
      </c>
      <c r="AL10" s="99">
        <v>50</v>
      </c>
      <c r="AM10" s="97" t="str">
        <f t="shared" si="2"/>
        <v/>
      </c>
    </row>
    <row r="11" spans="1:40" x14ac:dyDescent="0.25">
      <c r="A11" s="300"/>
      <c r="B11" s="300"/>
      <c r="C11" s="300"/>
      <c r="D11" s="300"/>
      <c r="E11" s="300"/>
      <c r="F11" s="300"/>
      <c r="G11" s="300"/>
      <c r="H11" s="300"/>
      <c r="J11" s="59" t="str">
        <f>'Inventory Ref Sheet'!AK11</f>
        <v>RevenueVehicles</v>
      </c>
      <c r="K11" s="59" t="str">
        <f>'Inventory Ref Sheet'!AL11</f>
        <v>BU - Bus</v>
      </c>
      <c r="L11" s="59" t="str">
        <f>'Inventory Ref Sheet'!AM11</f>
        <v>#190 30ft Bus</v>
      </c>
      <c r="M11" s="59">
        <f>'Inventory Ref Sheet'!AP11</f>
        <v>1</v>
      </c>
      <c r="N11" s="59" t="str">
        <f>'Inventory Ref Sheet'!AQ11</f>
        <v>1N9AMALG7GC084088</v>
      </c>
      <c r="O11" s="100">
        <f ca="1">IF('Inventory Ref Sheet'!AS11&gt;0,YEAR(TODAY())-'Inventory Ref Sheet'!AS11,"")</f>
        <v>8</v>
      </c>
      <c r="P11" s="95">
        <f>'Inventory Ref Sheet'!AU11</f>
        <v>64850</v>
      </c>
      <c r="Q11" s="60">
        <f>'Inventory Ref Sheet'!AV11</f>
        <v>475000</v>
      </c>
      <c r="R11" s="61">
        <v>10</v>
      </c>
      <c r="S11" s="100" t="str">
        <f t="shared" ca="1" si="0"/>
        <v>No</v>
      </c>
      <c r="T11" s="59">
        <f>'Inventory Ref Sheet'!M11</f>
        <v>0</v>
      </c>
      <c r="U11" s="102">
        <f>'Inventory Ref Sheet'!N11</f>
        <v>0</v>
      </c>
      <c r="V11" s="59">
        <f>'Inventory Ref Sheet'!O11</f>
        <v>0</v>
      </c>
      <c r="W11" s="59">
        <f>'Inventory Ref Sheet'!R11</f>
        <v>0</v>
      </c>
      <c r="X11" s="59">
        <f>'Inventory Ref Sheet'!S11</f>
        <v>0</v>
      </c>
      <c r="Y11" s="100" t="str">
        <f ca="1">IF('Inventory Ref Sheet'!U11&gt;0,YEAR(TODAY())-'Inventory Ref Sheet'!U11,"")</f>
        <v/>
      </c>
      <c r="Z11" s="95">
        <f>'Inventory Ref Sheet'!W11</f>
        <v>0</v>
      </c>
      <c r="AA11" s="60">
        <f>'Inventory Ref Sheet'!X11</f>
        <v>0</v>
      </c>
      <c r="AB11" s="61"/>
      <c r="AC11" s="97" t="str">
        <f t="shared" ref="AC11:AC74" si="3">IF(ISTEXT(T11),IF(Y11&gt;=AB11,"Yes","No"),"")</f>
        <v/>
      </c>
      <c r="AD11" s="59">
        <f>'Inventory Ref Sheet'!Y11</f>
        <v>0</v>
      </c>
      <c r="AE11" s="59">
        <f>'Inventory Ref Sheet'!Z11</f>
        <v>0</v>
      </c>
      <c r="AF11" s="102">
        <f>'Inventory Ref Sheet'!AA11</f>
        <v>0</v>
      </c>
      <c r="AG11" s="59">
        <f>'Inventory Ref Sheet'!AD11</f>
        <v>0</v>
      </c>
      <c r="AH11" s="59">
        <f>'Inventory Ref Sheet'!AE11</f>
        <v>0</v>
      </c>
      <c r="AI11" s="100" t="str">
        <f ca="1">IF('Inventory Ref Sheet'!AG11&gt;0,YEAR(TODAY())-'Inventory Ref Sheet'!AG11,"")</f>
        <v/>
      </c>
      <c r="AJ11" s="99"/>
      <c r="AK11" s="60">
        <f>'Inventory Ref Sheet'!AJ11</f>
        <v>0</v>
      </c>
      <c r="AL11" s="99">
        <v>50</v>
      </c>
      <c r="AM11" s="97" t="str">
        <f t="shared" ref="AM11:AM74" si="4">IF(ISTEXT(AD11),IF(AI11&gt;=AL11,"Yes","No"),"")</f>
        <v/>
      </c>
    </row>
    <row r="12" spans="1:40" x14ac:dyDescent="0.25">
      <c r="A12" s="300"/>
      <c r="B12" s="300"/>
      <c r="C12" s="300"/>
      <c r="D12" s="300"/>
      <c r="E12" s="300"/>
      <c r="F12" s="300"/>
      <c r="G12" s="300"/>
      <c r="H12" s="300"/>
      <c r="J12" s="59" t="str">
        <f>'Inventory Ref Sheet'!AK12</f>
        <v>RevenueVehicles</v>
      </c>
      <c r="K12" s="59" t="str">
        <f>'Inventory Ref Sheet'!AL12</f>
        <v>BU - Bus</v>
      </c>
      <c r="L12" s="59" t="str">
        <f>'Inventory Ref Sheet'!AM12</f>
        <v>#191 30ft Bus</v>
      </c>
      <c r="M12" s="59">
        <f>'Inventory Ref Sheet'!AP12</f>
        <v>1</v>
      </c>
      <c r="N12" s="59" t="str">
        <f>'Inventory Ref Sheet'!AQ12</f>
        <v>1N9AMALG9GC084089</v>
      </c>
      <c r="O12" s="100">
        <f ca="1">IF('Inventory Ref Sheet'!AS12&gt;0,YEAR(TODAY())-'Inventory Ref Sheet'!AS12,"")</f>
        <v>8</v>
      </c>
      <c r="P12" s="95">
        <f>'Inventory Ref Sheet'!AU12</f>
        <v>85835</v>
      </c>
      <c r="Q12" s="60">
        <f>'Inventory Ref Sheet'!AV12</f>
        <v>475000</v>
      </c>
      <c r="R12" s="61">
        <v>12</v>
      </c>
      <c r="S12" s="100" t="str">
        <f t="shared" ca="1" si="0"/>
        <v>No</v>
      </c>
      <c r="T12" s="59">
        <f>'Inventory Ref Sheet'!M12</f>
        <v>0</v>
      </c>
      <c r="U12" s="102">
        <f>'Inventory Ref Sheet'!N12</f>
        <v>0</v>
      </c>
      <c r="V12" s="59">
        <f>'Inventory Ref Sheet'!O12</f>
        <v>0</v>
      </c>
      <c r="W12" s="59">
        <f>'Inventory Ref Sheet'!R12</f>
        <v>0</v>
      </c>
      <c r="X12" s="59">
        <f>'Inventory Ref Sheet'!S12</f>
        <v>0</v>
      </c>
      <c r="Y12" s="100" t="str">
        <f ca="1">IF('Inventory Ref Sheet'!U12&gt;0,YEAR(TODAY())-'Inventory Ref Sheet'!U12,"")</f>
        <v/>
      </c>
      <c r="Z12" s="95">
        <f>'Inventory Ref Sheet'!W12</f>
        <v>0</v>
      </c>
      <c r="AA12" s="60">
        <f>'Inventory Ref Sheet'!X12</f>
        <v>0</v>
      </c>
      <c r="AB12" s="61"/>
      <c r="AC12" s="97" t="str">
        <f t="shared" si="3"/>
        <v/>
      </c>
      <c r="AD12" s="59">
        <f>'Inventory Ref Sheet'!Y12</f>
        <v>0</v>
      </c>
      <c r="AE12" s="59">
        <f>'Inventory Ref Sheet'!Z12</f>
        <v>0</v>
      </c>
      <c r="AF12" s="102">
        <f>'Inventory Ref Sheet'!AA12</f>
        <v>0</v>
      </c>
      <c r="AG12" s="59">
        <f>'Inventory Ref Sheet'!AD12</f>
        <v>0</v>
      </c>
      <c r="AH12" s="59">
        <f>'Inventory Ref Sheet'!AE12</f>
        <v>0</v>
      </c>
      <c r="AI12" s="100" t="str">
        <f ca="1">IF('Inventory Ref Sheet'!AG12&gt;0,YEAR(TODAY())-'Inventory Ref Sheet'!AG12,"")</f>
        <v/>
      </c>
      <c r="AJ12" s="99"/>
      <c r="AK12" s="60">
        <f>'Inventory Ref Sheet'!AJ12</f>
        <v>0</v>
      </c>
      <c r="AL12" s="99"/>
      <c r="AM12" s="97" t="str">
        <f t="shared" si="4"/>
        <v/>
      </c>
    </row>
    <row r="13" spans="1:40" x14ac:dyDescent="0.25">
      <c r="J13" s="59" t="str">
        <f>'Inventory Ref Sheet'!AK13</f>
        <v>RevenueVehicles</v>
      </c>
      <c r="K13" s="59" t="str">
        <f>'Inventory Ref Sheet'!AL13</f>
        <v>BU - Bus</v>
      </c>
      <c r="L13" s="59" t="str">
        <f>'Inventory Ref Sheet'!AM13</f>
        <v>#192 30ft Bus</v>
      </c>
      <c r="M13" s="59">
        <f>'Inventory Ref Sheet'!AP13</f>
        <v>1</v>
      </c>
      <c r="N13" s="59" t="str">
        <f>'Inventory Ref Sheet'!AQ13</f>
        <v>1N9AMALG5GC084090</v>
      </c>
      <c r="O13" s="100">
        <f ca="1">IF('Inventory Ref Sheet'!AS13&gt;0,YEAR(TODAY())-'Inventory Ref Sheet'!AS13,"")</f>
        <v>8</v>
      </c>
      <c r="P13" s="95">
        <f>'Inventory Ref Sheet'!AU13</f>
        <v>71731</v>
      </c>
      <c r="Q13" s="60">
        <f>'Inventory Ref Sheet'!AV13</f>
        <v>475000</v>
      </c>
      <c r="R13" s="61">
        <v>12</v>
      </c>
      <c r="S13" s="100" t="str">
        <f t="shared" ca="1" si="0"/>
        <v>No</v>
      </c>
      <c r="T13" s="59">
        <f>'Inventory Ref Sheet'!M13</f>
        <v>0</v>
      </c>
      <c r="U13" s="102">
        <f>'Inventory Ref Sheet'!N13</f>
        <v>0</v>
      </c>
      <c r="V13" s="59">
        <f>'Inventory Ref Sheet'!O13</f>
        <v>0</v>
      </c>
      <c r="W13" s="59">
        <f>'Inventory Ref Sheet'!R13</f>
        <v>0</v>
      </c>
      <c r="X13" s="59">
        <f>'Inventory Ref Sheet'!S13</f>
        <v>0</v>
      </c>
      <c r="Y13" s="100" t="str">
        <f ca="1">IF('Inventory Ref Sheet'!U13&gt;0,YEAR(TODAY())-'Inventory Ref Sheet'!U13,"")</f>
        <v/>
      </c>
      <c r="Z13" s="95">
        <f>'Inventory Ref Sheet'!W13</f>
        <v>0</v>
      </c>
      <c r="AA13" s="60">
        <f>'Inventory Ref Sheet'!X13</f>
        <v>0</v>
      </c>
      <c r="AB13" s="61"/>
      <c r="AC13" s="97" t="str">
        <f t="shared" si="3"/>
        <v/>
      </c>
      <c r="AD13" s="59">
        <f>'Inventory Ref Sheet'!Y13</f>
        <v>0</v>
      </c>
      <c r="AE13" s="59">
        <f>'Inventory Ref Sheet'!Z13</f>
        <v>0</v>
      </c>
      <c r="AF13" s="102">
        <f>'Inventory Ref Sheet'!AA13</f>
        <v>0</v>
      </c>
      <c r="AG13" s="59">
        <f>'Inventory Ref Sheet'!AD13</f>
        <v>0</v>
      </c>
      <c r="AH13" s="59">
        <f>'Inventory Ref Sheet'!AE13</f>
        <v>0</v>
      </c>
      <c r="AI13" s="100" t="str">
        <f ca="1">IF('Inventory Ref Sheet'!AG13&gt;0,YEAR(TODAY())-'Inventory Ref Sheet'!AG13,"")</f>
        <v/>
      </c>
      <c r="AJ13" s="99"/>
      <c r="AK13" s="60">
        <f>'Inventory Ref Sheet'!AJ13</f>
        <v>0</v>
      </c>
      <c r="AL13" s="99"/>
      <c r="AM13" s="97" t="str">
        <f t="shared" si="4"/>
        <v/>
      </c>
    </row>
    <row r="14" spans="1:40" ht="17.25" x14ac:dyDescent="0.25">
      <c r="B14" s="29"/>
      <c r="C14" s="29"/>
      <c r="D14" s="29"/>
      <c r="E14" s="29"/>
      <c r="F14" s="29"/>
      <c r="G14" s="29"/>
      <c r="H14" s="29"/>
      <c r="I14" s="29"/>
      <c r="J14" s="59" t="str">
        <f>'Inventory Ref Sheet'!AK14</f>
        <v>RevenueVehicles</v>
      </c>
      <c r="K14" s="59" t="str">
        <f>'Inventory Ref Sheet'!AL14</f>
        <v>BU - Bus</v>
      </c>
      <c r="L14" s="59" t="str">
        <f>'Inventory Ref Sheet'!AM14</f>
        <v>#193 30ft Bus</v>
      </c>
      <c r="M14" s="59">
        <f>'Inventory Ref Sheet'!AP14</f>
        <v>1</v>
      </c>
      <c r="N14" s="59" t="str">
        <f>'Inventory Ref Sheet'!AQ14</f>
        <v>1N9AMALG7GC084091</v>
      </c>
      <c r="O14" s="100">
        <f ca="1">IF('Inventory Ref Sheet'!AS14&gt;0,YEAR(TODAY())-'Inventory Ref Sheet'!AS14,"")</f>
        <v>8</v>
      </c>
      <c r="P14" s="95">
        <f>'Inventory Ref Sheet'!AU14</f>
        <v>67913</v>
      </c>
      <c r="Q14" s="60">
        <f>'Inventory Ref Sheet'!AV14</f>
        <v>475000</v>
      </c>
      <c r="R14" s="61">
        <v>12</v>
      </c>
      <c r="S14" s="100" t="str">
        <f t="shared" ref="S14:S69" ca="1" si="5">IF(ISTEXT(J14),IF(O14&gt;=R14,"Yes","No"),"")</f>
        <v>No</v>
      </c>
      <c r="T14" s="59">
        <f>'Inventory Ref Sheet'!M14</f>
        <v>0</v>
      </c>
      <c r="U14" s="102">
        <f>'Inventory Ref Sheet'!N14</f>
        <v>0</v>
      </c>
      <c r="V14" s="59">
        <f>'Inventory Ref Sheet'!O14</f>
        <v>0</v>
      </c>
      <c r="W14" s="59">
        <f>'Inventory Ref Sheet'!R14</f>
        <v>0</v>
      </c>
      <c r="X14" s="59">
        <f>'Inventory Ref Sheet'!S14</f>
        <v>0</v>
      </c>
      <c r="Y14" s="100" t="str">
        <f ca="1">IF('Inventory Ref Sheet'!U14&gt;0,YEAR(TODAY())-'Inventory Ref Sheet'!U14,"")</f>
        <v/>
      </c>
      <c r="Z14" s="95">
        <f>'Inventory Ref Sheet'!W14</f>
        <v>0</v>
      </c>
      <c r="AA14" s="60">
        <f>'Inventory Ref Sheet'!X14</f>
        <v>0</v>
      </c>
      <c r="AB14" s="61"/>
      <c r="AC14" s="97" t="str">
        <f t="shared" si="3"/>
        <v/>
      </c>
      <c r="AD14" s="59">
        <f>'Inventory Ref Sheet'!Y14</f>
        <v>0</v>
      </c>
      <c r="AE14" s="59">
        <f>'Inventory Ref Sheet'!Z14</f>
        <v>0</v>
      </c>
      <c r="AF14" s="102">
        <f>'Inventory Ref Sheet'!AA14</f>
        <v>0</v>
      </c>
      <c r="AG14" s="59">
        <f>'Inventory Ref Sheet'!AD14</f>
        <v>0</v>
      </c>
      <c r="AH14" s="59">
        <f>'Inventory Ref Sheet'!AE14</f>
        <v>0</v>
      </c>
      <c r="AI14" s="100" t="str">
        <f ca="1">IF('Inventory Ref Sheet'!AG14&gt;0,YEAR(TODAY())-'Inventory Ref Sheet'!AG14,"")</f>
        <v/>
      </c>
      <c r="AJ14" s="99"/>
      <c r="AK14" s="60">
        <f>'Inventory Ref Sheet'!AJ14</f>
        <v>0</v>
      </c>
      <c r="AL14" s="99"/>
      <c r="AM14" s="97" t="str">
        <f t="shared" si="4"/>
        <v/>
      </c>
    </row>
    <row r="15" spans="1:40" ht="17.25" x14ac:dyDescent="0.25">
      <c r="A15" s="299" t="s">
        <v>172</v>
      </c>
      <c r="B15" s="299"/>
      <c r="C15" s="299"/>
      <c r="D15" s="299"/>
      <c r="E15" s="299"/>
      <c r="F15" s="299"/>
      <c r="G15" s="299"/>
      <c r="H15" s="299"/>
      <c r="I15" s="29"/>
      <c r="J15" s="59" t="str">
        <f>'Inventory Ref Sheet'!AK15</f>
        <v>RevenueVehicles</v>
      </c>
      <c r="K15" s="59" t="str">
        <f>'Inventory Ref Sheet'!AL15</f>
        <v>BU - Bus</v>
      </c>
      <c r="L15" s="59" t="str">
        <f>'Inventory Ref Sheet'!AM15</f>
        <v>#194 30ft Bus</v>
      </c>
      <c r="M15" s="59">
        <f>'Inventory Ref Sheet'!AP15</f>
        <v>1</v>
      </c>
      <c r="N15" s="59" t="str">
        <f>'Inventory Ref Sheet'!AQ15</f>
        <v>1N9AMALG9GC084092</v>
      </c>
      <c r="O15" s="100">
        <f ca="1">IF('Inventory Ref Sheet'!AS15&gt;0,YEAR(TODAY())-'Inventory Ref Sheet'!AS15,"")</f>
        <v>8</v>
      </c>
      <c r="P15" s="95">
        <f>'Inventory Ref Sheet'!AU15</f>
        <v>66590</v>
      </c>
      <c r="Q15" s="60">
        <f>'Inventory Ref Sheet'!AV15</f>
        <v>475000</v>
      </c>
      <c r="R15" s="61">
        <v>12</v>
      </c>
      <c r="S15" s="100" t="str">
        <f t="shared" ca="1" si="5"/>
        <v>No</v>
      </c>
      <c r="T15" s="59">
        <f>'Inventory Ref Sheet'!M15</f>
        <v>0</v>
      </c>
      <c r="U15" s="102">
        <f>'Inventory Ref Sheet'!N15</f>
        <v>0</v>
      </c>
      <c r="V15" s="59">
        <f>'Inventory Ref Sheet'!O15</f>
        <v>0</v>
      </c>
      <c r="W15" s="59">
        <f>'Inventory Ref Sheet'!R15</f>
        <v>0</v>
      </c>
      <c r="X15" s="59">
        <f>'Inventory Ref Sheet'!S15</f>
        <v>0</v>
      </c>
      <c r="Y15" s="100" t="str">
        <f ca="1">IF('Inventory Ref Sheet'!U15&gt;0,YEAR(TODAY())-'Inventory Ref Sheet'!U15,"")</f>
        <v/>
      </c>
      <c r="Z15" s="95">
        <f>'Inventory Ref Sheet'!W15</f>
        <v>0</v>
      </c>
      <c r="AA15" s="60">
        <f>'Inventory Ref Sheet'!X15</f>
        <v>0</v>
      </c>
      <c r="AB15" s="61"/>
      <c r="AC15" s="97" t="str">
        <f t="shared" si="3"/>
        <v/>
      </c>
      <c r="AD15" s="59">
        <f>'Inventory Ref Sheet'!Y15</f>
        <v>0</v>
      </c>
      <c r="AE15" s="59">
        <f>'Inventory Ref Sheet'!Z15</f>
        <v>0</v>
      </c>
      <c r="AF15" s="102">
        <f>'Inventory Ref Sheet'!AA15</f>
        <v>0</v>
      </c>
      <c r="AG15" s="59">
        <f>'Inventory Ref Sheet'!AD15</f>
        <v>0</v>
      </c>
      <c r="AH15" s="59">
        <f>'Inventory Ref Sheet'!AE15</f>
        <v>0</v>
      </c>
      <c r="AI15" s="100" t="str">
        <f ca="1">IF('Inventory Ref Sheet'!AG15&gt;0,YEAR(TODAY())-'Inventory Ref Sheet'!AG15,"")</f>
        <v/>
      </c>
      <c r="AJ15" s="99"/>
      <c r="AK15" s="60">
        <f>'Inventory Ref Sheet'!AJ15</f>
        <v>0</v>
      </c>
      <c r="AL15" s="99"/>
      <c r="AM15" s="97" t="str">
        <f t="shared" si="4"/>
        <v/>
      </c>
    </row>
    <row r="16" spans="1:40" ht="17.25" x14ac:dyDescent="0.25">
      <c r="A16" s="299"/>
      <c r="B16" s="299"/>
      <c r="C16" s="299"/>
      <c r="D16" s="299"/>
      <c r="E16" s="299"/>
      <c r="F16" s="299"/>
      <c r="G16" s="299"/>
      <c r="H16" s="299"/>
      <c r="I16" s="29"/>
      <c r="J16" s="59" t="str">
        <f>'Inventory Ref Sheet'!AK16</f>
        <v>RevenueVehicles</v>
      </c>
      <c r="K16" s="59" t="str">
        <f>'Inventory Ref Sheet'!AL16</f>
        <v>BU - Bus</v>
      </c>
      <c r="L16" s="59" t="str">
        <f>'Inventory Ref Sheet'!AM16</f>
        <v>#195 30ft Bus</v>
      </c>
      <c r="M16" s="59">
        <f>'Inventory Ref Sheet'!AP16</f>
        <v>1</v>
      </c>
      <c r="N16" s="59" t="str">
        <f>'Inventory Ref Sheet'!AQ16</f>
        <v>1N9AMALG0GC084093</v>
      </c>
      <c r="O16" s="100">
        <f ca="1">IF('Inventory Ref Sheet'!AS16&gt;0,YEAR(TODAY())-'Inventory Ref Sheet'!AS16,"")</f>
        <v>8</v>
      </c>
      <c r="P16" s="95">
        <f>'Inventory Ref Sheet'!AU16</f>
        <v>77371</v>
      </c>
      <c r="Q16" s="60">
        <f>'Inventory Ref Sheet'!AV16</f>
        <v>475000</v>
      </c>
      <c r="R16" s="61">
        <v>12</v>
      </c>
      <c r="S16" s="100" t="str">
        <f t="shared" ca="1" si="5"/>
        <v>No</v>
      </c>
      <c r="T16" s="59">
        <f>'Inventory Ref Sheet'!M16</f>
        <v>0</v>
      </c>
      <c r="U16" s="102">
        <f>'Inventory Ref Sheet'!N16</f>
        <v>0</v>
      </c>
      <c r="V16" s="59">
        <f>'Inventory Ref Sheet'!O16</f>
        <v>0</v>
      </c>
      <c r="W16" s="59">
        <f>'Inventory Ref Sheet'!R16</f>
        <v>0</v>
      </c>
      <c r="X16" s="59">
        <f>'Inventory Ref Sheet'!S16</f>
        <v>0</v>
      </c>
      <c r="Y16" s="100" t="str">
        <f ca="1">IF('Inventory Ref Sheet'!U16&gt;0,YEAR(TODAY())-'Inventory Ref Sheet'!U16,"")</f>
        <v/>
      </c>
      <c r="Z16" s="95">
        <f>'Inventory Ref Sheet'!W16</f>
        <v>0</v>
      </c>
      <c r="AA16" s="60">
        <f>'Inventory Ref Sheet'!X16</f>
        <v>0</v>
      </c>
      <c r="AB16" s="61"/>
      <c r="AC16" s="97" t="str">
        <f t="shared" si="3"/>
        <v/>
      </c>
      <c r="AD16" s="59">
        <f>'Inventory Ref Sheet'!Y16</f>
        <v>0</v>
      </c>
      <c r="AE16" s="59">
        <f>'Inventory Ref Sheet'!Z16</f>
        <v>0</v>
      </c>
      <c r="AF16" s="102">
        <f>'Inventory Ref Sheet'!AA16</f>
        <v>0</v>
      </c>
      <c r="AG16" s="59">
        <f>'Inventory Ref Sheet'!AD16</f>
        <v>0</v>
      </c>
      <c r="AH16" s="59">
        <f>'Inventory Ref Sheet'!AE16</f>
        <v>0</v>
      </c>
      <c r="AI16" s="100" t="str">
        <f ca="1">IF('Inventory Ref Sheet'!AG16&gt;0,YEAR(TODAY())-'Inventory Ref Sheet'!AG16,"")</f>
        <v/>
      </c>
      <c r="AJ16" s="99"/>
      <c r="AK16" s="60">
        <f>'Inventory Ref Sheet'!AJ16</f>
        <v>0</v>
      </c>
      <c r="AL16" s="99"/>
      <c r="AM16" s="97" t="str">
        <f t="shared" si="4"/>
        <v/>
      </c>
      <c r="AN16" s="59"/>
    </row>
    <row r="17" spans="2:40" ht="15.75" thickBot="1" x14ac:dyDescent="0.3">
      <c r="J17" s="59" t="str">
        <f>'Inventory Ref Sheet'!AK17</f>
        <v>RevenueVehicles</v>
      </c>
      <c r="K17" s="59" t="str">
        <f>'Inventory Ref Sheet'!AL17</f>
        <v>BU - Bus</v>
      </c>
      <c r="L17" s="59" t="str">
        <f>'Inventory Ref Sheet'!AM17</f>
        <v>#204 40ft Electric Bus</v>
      </c>
      <c r="M17" s="59">
        <f>'Inventory Ref Sheet'!AP17</f>
        <v>1</v>
      </c>
      <c r="N17" s="59" t="str">
        <f>'Inventory Ref Sheet'!AQ17</f>
        <v>1M9TH16J5JL816260</v>
      </c>
      <c r="O17" s="100">
        <f ca="1">IF('Inventory Ref Sheet'!AS17&gt;0,YEAR(TODAY())-'Inventory Ref Sheet'!AS17,"")</f>
        <v>6</v>
      </c>
      <c r="P17" s="95">
        <f>'Inventory Ref Sheet'!AU17</f>
        <v>312</v>
      </c>
      <c r="Q17" s="60">
        <f>'Inventory Ref Sheet'!AV17</f>
        <v>785000</v>
      </c>
      <c r="R17" s="61">
        <v>12</v>
      </c>
      <c r="S17" s="100" t="str">
        <f t="shared" ca="1" si="5"/>
        <v>No</v>
      </c>
      <c r="T17" s="59">
        <f>'Inventory Ref Sheet'!M17</f>
        <v>0</v>
      </c>
      <c r="U17" s="102">
        <f>'Inventory Ref Sheet'!N17</f>
        <v>0</v>
      </c>
      <c r="V17" s="59">
        <f>'Inventory Ref Sheet'!O17</f>
        <v>0</v>
      </c>
      <c r="W17" s="59">
        <f>'Inventory Ref Sheet'!R17</f>
        <v>0</v>
      </c>
      <c r="X17" s="59">
        <f>'Inventory Ref Sheet'!S17</f>
        <v>0</v>
      </c>
      <c r="Y17" s="100" t="str">
        <f ca="1">IF('Inventory Ref Sheet'!U17&gt;0,YEAR(TODAY())-'Inventory Ref Sheet'!U17,"")</f>
        <v/>
      </c>
      <c r="Z17" s="95">
        <f>'Inventory Ref Sheet'!W17</f>
        <v>0</v>
      </c>
      <c r="AA17" s="60">
        <f>'Inventory Ref Sheet'!X17</f>
        <v>0</v>
      </c>
      <c r="AB17" s="61"/>
      <c r="AC17" s="97" t="str">
        <f t="shared" si="3"/>
        <v/>
      </c>
      <c r="AD17" s="59">
        <f>'Inventory Ref Sheet'!Y17</f>
        <v>0</v>
      </c>
      <c r="AE17" s="59">
        <f>'Inventory Ref Sheet'!Z17</f>
        <v>0</v>
      </c>
      <c r="AF17" s="102">
        <f>'Inventory Ref Sheet'!AA17</f>
        <v>0</v>
      </c>
      <c r="AG17" s="59">
        <f>'Inventory Ref Sheet'!AD17</f>
        <v>0</v>
      </c>
      <c r="AH17" s="59">
        <f>'Inventory Ref Sheet'!AE17</f>
        <v>0</v>
      </c>
      <c r="AI17" s="100" t="str">
        <f ca="1">IF('Inventory Ref Sheet'!AG17&gt;0,YEAR(TODAY())-'Inventory Ref Sheet'!AG17,"")</f>
        <v/>
      </c>
      <c r="AJ17" s="99"/>
      <c r="AK17" s="60">
        <f>'Inventory Ref Sheet'!AJ17</f>
        <v>0</v>
      </c>
      <c r="AL17" s="99"/>
      <c r="AM17" s="97" t="str">
        <f t="shared" si="4"/>
        <v/>
      </c>
      <c r="AN17" s="59"/>
    </row>
    <row r="18" spans="2:40" ht="30.75" thickBot="1" x14ac:dyDescent="0.3">
      <c r="B18" s="68" t="s">
        <v>143</v>
      </c>
      <c r="C18" s="68" t="s">
        <v>62</v>
      </c>
      <c r="D18" s="68" t="s">
        <v>68</v>
      </c>
      <c r="E18" s="68" t="s">
        <v>210</v>
      </c>
      <c r="F18" s="68" t="s">
        <v>67</v>
      </c>
      <c r="G18" s="68" t="s">
        <v>66</v>
      </c>
      <c r="H18" s="68" t="s">
        <v>78</v>
      </c>
      <c r="J18" s="59" t="str">
        <f>'Inventory Ref Sheet'!AK18</f>
        <v>RevenueVehicles</v>
      </c>
      <c r="K18" s="59" t="str">
        <f>'Inventory Ref Sheet'!AL18</f>
        <v>BU - Bus</v>
      </c>
      <c r="L18" s="59" t="str">
        <f>'Inventory Ref Sheet'!AM18</f>
        <v>#205 40ft Electric Bus</v>
      </c>
      <c r="M18" s="59">
        <f>'Inventory Ref Sheet'!AP18</f>
        <v>1</v>
      </c>
      <c r="N18" s="59" t="str">
        <f>'Inventory Ref Sheet'!AQ18</f>
        <v>1M9TH16J9JL816262</v>
      </c>
      <c r="O18" s="100">
        <f ca="1">IF('Inventory Ref Sheet'!AS18&gt;0,YEAR(TODAY())-'Inventory Ref Sheet'!AS18,"")</f>
        <v>6</v>
      </c>
      <c r="P18" s="95">
        <f>'Inventory Ref Sheet'!AU18</f>
        <v>222</v>
      </c>
      <c r="Q18" s="60">
        <f>'Inventory Ref Sheet'!AV18</f>
        <v>785000</v>
      </c>
      <c r="R18" s="61">
        <v>12</v>
      </c>
      <c r="S18" s="100" t="str">
        <f t="shared" ca="1" si="5"/>
        <v>No</v>
      </c>
      <c r="T18" s="59">
        <f>'Inventory Ref Sheet'!M18</f>
        <v>0</v>
      </c>
      <c r="U18" s="102">
        <f>'Inventory Ref Sheet'!N18</f>
        <v>0</v>
      </c>
      <c r="V18" s="59">
        <f>'Inventory Ref Sheet'!O18</f>
        <v>0</v>
      </c>
      <c r="W18" s="59">
        <f>'Inventory Ref Sheet'!R18</f>
        <v>0</v>
      </c>
      <c r="X18" s="59">
        <f>'Inventory Ref Sheet'!S18</f>
        <v>0</v>
      </c>
      <c r="Y18" s="100" t="str">
        <f ca="1">IF('Inventory Ref Sheet'!U18&gt;0,YEAR(TODAY())-'Inventory Ref Sheet'!U18,"")</f>
        <v/>
      </c>
      <c r="Z18" s="95">
        <f>'Inventory Ref Sheet'!W18</f>
        <v>0</v>
      </c>
      <c r="AA18" s="60">
        <f>'Inventory Ref Sheet'!X18</f>
        <v>0</v>
      </c>
      <c r="AB18" s="61"/>
      <c r="AC18" s="97" t="str">
        <f t="shared" si="3"/>
        <v/>
      </c>
      <c r="AD18" s="59">
        <f>'Inventory Ref Sheet'!Y18</f>
        <v>0</v>
      </c>
      <c r="AE18" s="59">
        <f>'Inventory Ref Sheet'!Z18</f>
        <v>0</v>
      </c>
      <c r="AF18" s="102">
        <f>'Inventory Ref Sheet'!AA18</f>
        <v>0</v>
      </c>
      <c r="AG18" s="59">
        <f>'Inventory Ref Sheet'!AD18</f>
        <v>0</v>
      </c>
      <c r="AH18" s="59">
        <f>'Inventory Ref Sheet'!AE18</f>
        <v>0</v>
      </c>
      <c r="AI18" s="100" t="str">
        <f ca="1">IF('Inventory Ref Sheet'!AG18&gt;0,YEAR(TODAY())-'Inventory Ref Sheet'!AG18,"")</f>
        <v/>
      </c>
      <c r="AJ18" s="99"/>
      <c r="AK18" s="60">
        <f>'Inventory Ref Sheet'!AJ18</f>
        <v>0</v>
      </c>
      <c r="AL18" s="99"/>
      <c r="AM18" s="97" t="str">
        <f t="shared" si="4"/>
        <v/>
      </c>
      <c r="AN18" s="59"/>
    </row>
    <row r="19" spans="2:40" ht="15.75" thickBot="1" x14ac:dyDescent="0.3">
      <c r="B19" s="93" t="s">
        <v>192</v>
      </c>
      <c r="C19" s="86">
        <f>SUMIF(J:J,$B19,M:M)</f>
        <v>124</v>
      </c>
      <c r="D19" s="87">
        <f ca="1">IF(C19&gt;0,AVERAGEIF(J:J,$B$19,O:O),"-")</f>
        <v>10.096774193548388</v>
      </c>
      <c r="E19" s="91">
        <f>IF(C19&gt;0,AVERAGEIF(J:J,$B$19,P:P),"-")</f>
        <v>53982.193548387098</v>
      </c>
      <c r="F19" s="86" t="s">
        <v>57</v>
      </c>
      <c r="G19" s="96">
        <f>IF(C19&gt;0,AVERAGEIF(J:J,$B$19,Q:Q),"-")</f>
        <v>205806.45161290321</v>
      </c>
      <c r="H19" s="94">
        <f ca="1">IF(C19&gt;0, COUNTIF(S:S,"Yes")/C19, "-")</f>
        <v>0.63709677419354838</v>
      </c>
      <c r="J19" s="59" t="str">
        <f>'Inventory Ref Sheet'!AK19</f>
        <v>RevenueVehicles</v>
      </c>
      <c r="K19" s="59" t="str">
        <f>'Inventory Ref Sheet'!AL19</f>
        <v>BU - Bus</v>
      </c>
      <c r="L19" s="59" t="str">
        <f>'Inventory Ref Sheet'!AM19</f>
        <v>#206 40ft Electric Bus</v>
      </c>
      <c r="M19" s="59">
        <f>'Inventory Ref Sheet'!AP19</f>
        <v>1</v>
      </c>
      <c r="N19" s="59" t="str">
        <f>'Inventory Ref Sheet'!AQ19</f>
        <v>1M9TH16J8JL816267</v>
      </c>
      <c r="O19" s="100">
        <f ca="1">IF('Inventory Ref Sheet'!AS19&gt;0,YEAR(TODAY())-'Inventory Ref Sheet'!AS19,"")</f>
        <v>6</v>
      </c>
      <c r="P19" s="95">
        <f>'Inventory Ref Sheet'!AU19</f>
        <v>234</v>
      </c>
      <c r="Q19" s="60">
        <f>'Inventory Ref Sheet'!AV19</f>
        <v>785000</v>
      </c>
      <c r="R19" s="61">
        <v>12</v>
      </c>
      <c r="S19" s="100" t="str">
        <f t="shared" ca="1" si="5"/>
        <v>No</v>
      </c>
      <c r="T19" s="59">
        <f>'Inventory Ref Sheet'!M19</f>
        <v>0</v>
      </c>
      <c r="U19" s="102">
        <f>'Inventory Ref Sheet'!N19</f>
        <v>0</v>
      </c>
      <c r="V19" s="59">
        <f>'Inventory Ref Sheet'!O19</f>
        <v>0</v>
      </c>
      <c r="W19" s="59">
        <f>'Inventory Ref Sheet'!R19</f>
        <v>0</v>
      </c>
      <c r="X19" s="59">
        <f>'Inventory Ref Sheet'!S19</f>
        <v>0</v>
      </c>
      <c r="Y19" s="100" t="str">
        <f ca="1">IF('Inventory Ref Sheet'!U19&gt;0,YEAR(TODAY())-'Inventory Ref Sheet'!U19,"")</f>
        <v/>
      </c>
      <c r="Z19" s="95">
        <f>'Inventory Ref Sheet'!W19</f>
        <v>0</v>
      </c>
      <c r="AA19" s="60">
        <f>'Inventory Ref Sheet'!X19</f>
        <v>0</v>
      </c>
      <c r="AB19" s="61"/>
      <c r="AC19" s="97" t="str">
        <f t="shared" si="3"/>
        <v/>
      </c>
      <c r="AD19" s="59">
        <f>'Inventory Ref Sheet'!Y19</f>
        <v>0</v>
      </c>
      <c r="AE19" s="59">
        <f>'Inventory Ref Sheet'!Z19</f>
        <v>0</v>
      </c>
      <c r="AF19" s="102">
        <f>'Inventory Ref Sheet'!AA19</f>
        <v>0</v>
      </c>
      <c r="AG19" s="59">
        <f>'Inventory Ref Sheet'!AD19</f>
        <v>0</v>
      </c>
      <c r="AH19" s="59">
        <f>'Inventory Ref Sheet'!AE19</f>
        <v>0</v>
      </c>
      <c r="AI19" s="100" t="str">
        <f ca="1">IF('Inventory Ref Sheet'!AG19&gt;0,YEAR(TODAY())-'Inventory Ref Sheet'!AG19,"")</f>
        <v/>
      </c>
      <c r="AJ19" s="99"/>
      <c r="AK19" s="60">
        <f>'Inventory Ref Sheet'!AJ19</f>
        <v>0</v>
      </c>
      <c r="AL19" s="99"/>
      <c r="AM19" s="97" t="str">
        <f t="shared" si="4"/>
        <v/>
      </c>
      <c r="AN19" s="59"/>
    </row>
    <row r="20" spans="2:40" ht="15.75" thickBot="1" x14ac:dyDescent="0.3">
      <c r="B20" s="82" t="str">
        <f>'Chp 1 - Introduction'!B18</f>
        <v>AB - Articulated Bus</v>
      </c>
      <c r="C20" s="52">
        <f>SUMIFS(M:M,J:J,$B$19,K:K,B20)</f>
        <v>0</v>
      </c>
      <c r="D20" s="88" t="str">
        <f>IF($C20&gt;0,AVERAGEIFS(O:O,J:J,$B$19,K:K,$B20),"-")</f>
        <v>-</v>
      </c>
      <c r="E20" s="92" t="str">
        <f t="shared" ref="E20:E36" si="6">IF($C20&gt;0,AVERAGEIFS(P:P,J:J,$B$19,K:K,$B20),"-")</f>
        <v>-</v>
      </c>
      <c r="F20" s="52" t="s">
        <v>57</v>
      </c>
      <c r="G20" s="58" t="str">
        <f t="shared" ref="G20:G36" si="7">IF($C20&gt;0,AVERAGEIFS(Q:Q,J:J,$B$19,K:K,$B20),"-")</f>
        <v>-</v>
      </c>
      <c r="H20" s="28" t="str">
        <f t="shared" ref="H20:H36" si="8">IF(C20&gt;0, COUNTIFS(K:K,B20,S:S,"Yes")/C20, "-")</f>
        <v>-</v>
      </c>
      <c r="J20" s="59" t="str">
        <f>'Inventory Ref Sheet'!AK20</f>
        <v>RevenueVehicles</v>
      </c>
      <c r="K20" s="59" t="str">
        <f>'Inventory Ref Sheet'!AL20</f>
        <v>BU - Bus</v>
      </c>
      <c r="L20" s="59" t="str">
        <f>'Inventory Ref Sheet'!AM20</f>
        <v>#207 40ft Electric Bus</v>
      </c>
      <c r="M20" s="59">
        <f>'Inventory Ref Sheet'!AP20</f>
        <v>1</v>
      </c>
      <c r="N20" s="59" t="str">
        <f>'Inventory Ref Sheet'!AQ20</f>
        <v>1M9TH16J4JL816265</v>
      </c>
      <c r="O20" s="100">
        <f ca="1">IF('Inventory Ref Sheet'!AS20&gt;0,YEAR(TODAY())-'Inventory Ref Sheet'!AS20,"")</f>
        <v>6</v>
      </c>
      <c r="P20" s="95">
        <f>'Inventory Ref Sheet'!AU20</f>
        <v>322</v>
      </c>
      <c r="Q20" s="60">
        <f>'Inventory Ref Sheet'!AV20</f>
        <v>785000</v>
      </c>
      <c r="R20" s="61">
        <v>12</v>
      </c>
      <c r="S20" s="100" t="str">
        <f t="shared" ca="1" si="5"/>
        <v>No</v>
      </c>
      <c r="T20" s="59">
        <f>'Inventory Ref Sheet'!M20</f>
        <v>0</v>
      </c>
      <c r="U20" s="102">
        <f>'Inventory Ref Sheet'!N20</f>
        <v>0</v>
      </c>
      <c r="V20" s="59">
        <f>'Inventory Ref Sheet'!O20</f>
        <v>0</v>
      </c>
      <c r="W20" s="59">
        <f>'Inventory Ref Sheet'!R20</f>
        <v>0</v>
      </c>
      <c r="X20" s="59">
        <f>'Inventory Ref Sheet'!S20</f>
        <v>0</v>
      </c>
      <c r="Y20" s="100" t="str">
        <f ca="1">IF('Inventory Ref Sheet'!U20&gt;0,YEAR(TODAY())-'Inventory Ref Sheet'!U20,"")</f>
        <v/>
      </c>
      <c r="Z20" s="95">
        <f>'Inventory Ref Sheet'!W20</f>
        <v>0</v>
      </c>
      <c r="AA20" s="60">
        <f>'Inventory Ref Sheet'!X20</f>
        <v>0</v>
      </c>
      <c r="AB20" s="61"/>
      <c r="AC20" s="97" t="str">
        <f t="shared" si="3"/>
        <v/>
      </c>
      <c r="AD20" s="59">
        <f>'Inventory Ref Sheet'!Y20</f>
        <v>0</v>
      </c>
      <c r="AE20" s="59">
        <f>'Inventory Ref Sheet'!Z20</f>
        <v>0</v>
      </c>
      <c r="AF20" s="102">
        <f>'Inventory Ref Sheet'!AA20</f>
        <v>0</v>
      </c>
      <c r="AG20" s="59">
        <f>'Inventory Ref Sheet'!AD20</f>
        <v>0</v>
      </c>
      <c r="AH20" s="59">
        <f>'Inventory Ref Sheet'!AE20</f>
        <v>0</v>
      </c>
      <c r="AI20" s="100" t="str">
        <f ca="1">IF('Inventory Ref Sheet'!AG20&gt;0,YEAR(TODAY())-'Inventory Ref Sheet'!AG20,"")</f>
        <v/>
      </c>
      <c r="AJ20" s="99"/>
      <c r="AK20" s="60">
        <f>'Inventory Ref Sheet'!AJ20</f>
        <v>0</v>
      </c>
      <c r="AL20" s="99"/>
      <c r="AM20" s="97" t="str">
        <f t="shared" si="4"/>
        <v/>
      </c>
      <c r="AN20" s="59"/>
    </row>
    <row r="21" spans="2:40" ht="15.75" thickBot="1" x14ac:dyDescent="0.3">
      <c r="B21" s="82" t="str">
        <f>'Chp 1 - Introduction'!B19</f>
        <v>AO - Automobile</v>
      </c>
      <c r="C21" s="52">
        <f t="shared" ref="C21:C36" si="9">SUMIFS(M:M,J:J,$B$19,K:K,B21)</f>
        <v>0</v>
      </c>
      <c r="D21" s="88" t="str">
        <f t="shared" ref="D21:D36" si="10">IF(C21&gt;0,AVERAGEIFS(O:O,J:J,$B$19,K:K,B21),"-")</f>
        <v>-</v>
      </c>
      <c r="E21" s="92" t="str">
        <f t="shared" si="6"/>
        <v>-</v>
      </c>
      <c r="F21" s="52" t="s">
        <v>57</v>
      </c>
      <c r="G21" s="58" t="str">
        <f t="shared" si="7"/>
        <v>-</v>
      </c>
      <c r="H21" s="28" t="str">
        <f t="shared" si="8"/>
        <v>-</v>
      </c>
      <c r="J21" s="59" t="str">
        <f>'Inventory Ref Sheet'!AK21</f>
        <v>RevenueVehicles</v>
      </c>
      <c r="K21" s="59" t="str">
        <f>'Inventory Ref Sheet'!AL21</f>
        <v>BU - Bus</v>
      </c>
      <c r="L21" s="59" t="str">
        <f>'Inventory Ref Sheet'!AM21</f>
        <v>#208 40ft Electric Bus</v>
      </c>
      <c r="M21" s="59">
        <f>'Inventory Ref Sheet'!AP21</f>
        <v>1</v>
      </c>
      <c r="N21" s="59" t="str">
        <f>'Inventory Ref Sheet'!AQ21</f>
        <v>1M9TH16J8JL816270</v>
      </c>
      <c r="O21" s="100">
        <f ca="1">IF('Inventory Ref Sheet'!AS21&gt;0,YEAR(TODAY())-'Inventory Ref Sheet'!AS21,"")</f>
        <v>6</v>
      </c>
      <c r="P21" s="95">
        <f>'Inventory Ref Sheet'!AU21</f>
        <v>248</v>
      </c>
      <c r="Q21" s="60">
        <f>'Inventory Ref Sheet'!AV21</f>
        <v>785000</v>
      </c>
      <c r="R21" s="61">
        <v>12</v>
      </c>
      <c r="S21" s="100" t="str">
        <f t="shared" ca="1" si="5"/>
        <v>No</v>
      </c>
      <c r="T21" s="59">
        <f>'Inventory Ref Sheet'!M21</f>
        <v>0</v>
      </c>
      <c r="U21" s="102">
        <f>'Inventory Ref Sheet'!N21</f>
        <v>0</v>
      </c>
      <c r="V21" s="59">
        <f>'Inventory Ref Sheet'!O21</f>
        <v>0</v>
      </c>
      <c r="W21" s="59">
        <f>'Inventory Ref Sheet'!R21</f>
        <v>0</v>
      </c>
      <c r="X21" s="59">
        <f>'Inventory Ref Sheet'!S21</f>
        <v>0</v>
      </c>
      <c r="Y21" s="100" t="str">
        <f ca="1">IF('Inventory Ref Sheet'!U21&gt;0,YEAR(TODAY())-'Inventory Ref Sheet'!U21,"")</f>
        <v/>
      </c>
      <c r="Z21" s="95">
        <f>'Inventory Ref Sheet'!W21</f>
        <v>0</v>
      </c>
      <c r="AA21" s="60">
        <f>'Inventory Ref Sheet'!X21</f>
        <v>0</v>
      </c>
      <c r="AB21" s="61"/>
      <c r="AC21" s="97" t="str">
        <f t="shared" si="3"/>
        <v/>
      </c>
      <c r="AD21" s="59">
        <f>'Inventory Ref Sheet'!Y21</f>
        <v>0</v>
      </c>
      <c r="AE21" s="59">
        <f>'Inventory Ref Sheet'!Z21</f>
        <v>0</v>
      </c>
      <c r="AF21" s="102">
        <f>'Inventory Ref Sheet'!AA21</f>
        <v>0</v>
      </c>
      <c r="AG21" s="59">
        <f>'Inventory Ref Sheet'!AD21</f>
        <v>0</v>
      </c>
      <c r="AH21" s="59">
        <f>'Inventory Ref Sheet'!AE21</f>
        <v>0</v>
      </c>
      <c r="AI21" s="100" t="str">
        <f ca="1">IF('Inventory Ref Sheet'!AG21&gt;0,YEAR(TODAY())-'Inventory Ref Sheet'!AG21,"")</f>
        <v/>
      </c>
      <c r="AJ21" s="99"/>
      <c r="AK21" s="60">
        <f>'Inventory Ref Sheet'!AJ21</f>
        <v>0</v>
      </c>
      <c r="AL21" s="99"/>
      <c r="AM21" s="97" t="str">
        <f t="shared" si="4"/>
        <v/>
      </c>
      <c r="AN21" s="59"/>
    </row>
    <row r="22" spans="2:40" ht="15.75" thickBot="1" x14ac:dyDescent="0.3">
      <c r="B22" s="82" t="str">
        <f>'Chp 1 - Introduction'!B20</f>
        <v>BR - Over-the-road Bus</v>
      </c>
      <c r="C22" s="52">
        <f t="shared" si="9"/>
        <v>0</v>
      </c>
      <c r="D22" s="88" t="str">
        <f t="shared" si="10"/>
        <v>-</v>
      </c>
      <c r="E22" s="92" t="str">
        <f t="shared" si="6"/>
        <v>-</v>
      </c>
      <c r="F22" s="52" t="s">
        <v>57</v>
      </c>
      <c r="G22" s="58" t="str">
        <f t="shared" si="7"/>
        <v>-</v>
      </c>
      <c r="H22" s="28" t="str">
        <f t="shared" si="8"/>
        <v>-</v>
      </c>
      <c r="J22" s="59" t="str">
        <f>'Inventory Ref Sheet'!AK22</f>
        <v>RevenueVehicles</v>
      </c>
      <c r="K22" s="59" t="str">
        <f>'Inventory Ref Sheet'!AL22</f>
        <v>BU - Bus</v>
      </c>
      <c r="L22" s="59" t="str">
        <f>'Inventory Ref Sheet'!AM22</f>
        <v>#219 35ft Electric Bus</v>
      </c>
      <c r="M22" s="59">
        <f>'Inventory Ref Sheet'!AP22</f>
        <v>1</v>
      </c>
      <c r="N22" s="59" t="str">
        <f>'Inventory Ref Sheet'!AQ22</f>
        <v>4B9KALA66K2038002</v>
      </c>
      <c r="O22" s="100">
        <f ca="1">IF('Inventory Ref Sheet'!AS22&gt;0,YEAR(TODAY())-'Inventory Ref Sheet'!AS22,"")</f>
        <v>5</v>
      </c>
      <c r="P22" s="95">
        <f>'Inventory Ref Sheet'!AU22</f>
        <v>2791</v>
      </c>
      <c r="Q22" s="60">
        <f>'Inventory Ref Sheet'!AV22</f>
        <v>600000</v>
      </c>
      <c r="R22" s="61">
        <v>10</v>
      </c>
      <c r="S22" s="100" t="str">
        <f t="shared" ca="1" si="5"/>
        <v>No</v>
      </c>
      <c r="T22" s="59">
        <f>'Inventory Ref Sheet'!M22</f>
        <v>0</v>
      </c>
      <c r="U22" s="102">
        <f>'Inventory Ref Sheet'!N22</f>
        <v>0</v>
      </c>
      <c r="V22" s="59">
        <f>'Inventory Ref Sheet'!O22</f>
        <v>0</v>
      </c>
      <c r="W22" s="59">
        <f>'Inventory Ref Sheet'!R22</f>
        <v>0</v>
      </c>
      <c r="X22" s="59">
        <f>'Inventory Ref Sheet'!S22</f>
        <v>0</v>
      </c>
      <c r="Y22" s="100" t="str">
        <f ca="1">IF('Inventory Ref Sheet'!U22&gt;0,YEAR(TODAY())-'Inventory Ref Sheet'!U22,"")</f>
        <v/>
      </c>
      <c r="Z22" s="95">
        <f>'Inventory Ref Sheet'!W22</f>
        <v>0</v>
      </c>
      <c r="AA22" s="60">
        <f>'Inventory Ref Sheet'!X22</f>
        <v>0</v>
      </c>
      <c r="AB22" s="61"/>
      <c r="AC22" s="97" t="str">
        <f t="shared" si="3"/>
        <v/>
      </c>
      <c r="AD22" s="59">
        <f>'Inventory Ref Sheet'!Y22</f>
        <v>0</v>
      </c>
      <c r="AE22" s="59">
        <f>'Inventory Ref Sheet'!Z22</f>
        <v>0</v>
      </c>
      <c r="AF22" s="102">
        <f>'Inventory Ref Sheet'!AA22</f>
        <v>0</v>
      </c>
      <c r="AG22" s="59">
        <f>'Inventory Ref Sheet'!AD22</f>
        <v>0</v>
      </c>
      <c r="AH22" s="59">
        <f>'Inventory Ref Sheet'!AE22</f>
        <v>0</v>
      </c>
      <c r="AI22" s="100" t="str">
        <f ca="1">IF('Inventory Ref Sheet'!AG22&gt;0,YEAR(TODAY())-'Inventory Ref Sheet'!AG22,"")</f>
        <v/>
      </c>
      <c r="AJ22" s="99"/>
      <c r="AK22" s="60">
        <f>'Inventory Ref Sheet'!AJ22</f>
        <v>0</v>
      </c>
      <c r="AL22" s="99"/>
      <c r="AM22" s="97" t="str">
        <f t="shared" si="4"/>
        <v/>
      </c>
      <c r="AN22" s="59"/>
    </row>
    <row r="23" spans="2:40" ht="15.75" thickBot="1" x14ac:dyDescent="0.3">
      <c r="B23" s="82" t="str">
        <f>'Chp 1 - Introduction'!B21</f>
        <v>BU - Bus</v>
      </c>
      <c r="C23" s="52">
        <f t="shared" si="9"/>
        <v>21</v>
      </c>
      <c r="D23" s="88">
        <f t="shared" ca="1" si="10"/>
        <v>8.4761904761904763</v>
      </c>
      <c r="E23" s="92">
        <f t="shared" si="6"/>
        <v>64850.428571428572</v>
      </c>
      <c r="F23" s="52" t="s">
        <v>57</v>
      </c>
      <c r="G23" s="58">
        <f t="shared" si="7"/>
        <v>567857.14285714284</v>
      </c>
      <c r="H23" s="28">
        <f t="shared" ca="1" si="8"/>
        <v>0.19047619047619047</v>
      </c>
      <c r="J23" s="59" t="str">
        <f>'Inventory Ref Sheet'!AK23</f>
        <v>RevenueVehicles</v>
      </c>
      <c r="K23" s="59" t="str">
        <f>'Inventory Ref Sheet'!AL23</f>
        <v>BU - Bus</v>
      </c>
      <c r="L23" s="59" t="str">
        <f>'Inventory Ref Sheet'!AM23</f>
        <v>#220 35ft Electric Bus</v>
      </c>
      <c r="M23" s="59">
        <f>'Inventory Ref Sheet'!AP23</f>
        <v>1</v>
      </c>
      <c r="N23" s="59" t="str">
        <f>'Inventory Ref Sheet'!AQ23</f>
        <v>4B9KALA64K2038001</v>
      </c>
      <c r="O23" s="100">
        <f ca="1">IF('Inventory Ref Sheet'!AS23&gt;0,YEAR(TODAY())-'Inventory Ref Sheet'!AS23,"")</f>
        <v>5</v>
      </c>
      <c r="P23" s="95">
        <f>'Inventory Ref Sheet'!AU23</f>
        <v>1671</v>
      </c>
      <c r="Q23" s="60">
        <f>'Inventory Ref Sheet'!AV23</f>
        <v>600000</v>
      </c>
      <c r="R23" s="61">
        <v>10</v>
      </c>
      <c r="S23" s="100" t="str">
        <f t="shared" ca="1" si="5"/>
        <v>No</v>
      </c>
      <c r="T23" s="59">
        <f>'Inventory Ref Sheet'!M23</f>
        <v>0</v>
      </c>
      <c r="U23" s="102">
        <f>'Inventory Ref Sheet'!N23</f>
        <v>0</v>
      </c>
      <c r="V23" s="59">
        <f>'Inventory Ref Sheet'!O23</f>
        <v>0</v>
      </c>
      <c r="W23" s="59">
        <f>'Inventory Ref Sheet'!R23</f>
        <v>0</v>
      </c>
      <c r="X23" s="59">
        <f>'Inventory Ref Sheet'!S23</f>
        <v>0</v>
      </c>
      <c r="Y23" s="100" t="str">
        <f ca="1">IF('Inventory Ref Sheet'!U23&gt;0,YEAR(TODAY())-'Inventory Ref Sheet'!U23,"")</f>
        <v/>
      </c>
      <c r="Z23" s="95">
        <f>'Inventory Ref Sheet'!W23</f>
        <v>0</v>
      </c>
      <c r="AA23" s="60">
        <f>'Inventory Ref Sheet'!X23</f>
        <v>0</v>
      </c>
      <c r="AB23" s="61"/>
      <c r="AC23" s="97" t="str">
        <f t="shared" si="3"/>
        <v/>
      </c>
      <c r="AD23" s="59">
        <f>'Inventory Ref Sheet'!Y23</f>
        <v>0</v>
      </c>
      <c r="AE23" s="59">
        <f>'Inventory Ref Sheet'!Z23</f>
        <v>0</v>
      </c>
      <c r="AF23" s="102">
        <f>'Inventory Ref Sheet'!AA23</f>
        <v>0</v>
      </c>
      <c r="AG23" s="59">
        <f>'Inventory Ref Sheet'!AD23</f>
        <v>0</v>
      </c>
      <c r="AH23" s="59">
        <f>'Inventory Ref Sheet'!AE23</f>
        <v>0</v>
      </c>
      <c r="AI23" s="100" t="str">
        <f ca="1">IF('Inventory Ref Sheet'!AG23&gt;0,YEAR(TODAY())-'Inventory Ref Sheet'!AG23,"")</f>
        <v/>
      </c>
      <c r="AJ23" s="99"/>
      <c r="AK23" s="60">
        <f>'Inventory Ref Sheet'!AJ23</f>
        <v>0</v>
      </c>
      <c r="AL23" s="99"/>
      <c r="AM23" s="97" t="str">
        <f t="shared" si="4"/>
        <v/>
      </c>
      <c r="AN23" s="59"/>
    </row>
    <row r="24" spans="2:40" ht="15.75" thickBot="1" x14ac:dyDescent="0.3">
      <c r="B24" s="82" t="str">
        <f>'Chp 1 - Introduction'!B22</f>
        <v>CU - Cutaway Bus</v>
      </c>
      <c r="C24" s="52">
        <f t="shared" si="9"/>
        <v>67</v>
      </c>
      <c r="D24" s="88">
        <f t="shared" ca="1" si="10"/>
        <v>12.671641791044776</v>
      </c>
      <c r="E24" s="92">
        <f t="shared" si="6"/>
        <v>68759.343283582086</v>
      </c>
      <c r="F24" s="52" t="s">
        <v>57</v>
      </c>
      <c r="G24" s="58">
        <f t="shared" si="7"/>
        <v>160820.89552238805</v>
      </c>
      <c r="H24" s="28">
        <f t="shared" ca="1" si="8"/>
        <v>0.97014925373134331</v>
      </c>
      <c r="J24" s="59" t="str">
        <f>'Inventory Ref Sheet'!AK24</f>
        <v>RevenueVehicles</v>
      </c>
      <c r="K24" s="59" t="str">
        <f>'Inventory Ref Sheet'!AL24</f>
        <v>BU - Bus</v>
      </c>
      <c r="L24" s="59" t="str">
        <f>'Inventory Ref Sheet'!AM24</f>
        <v>#230 30ft Electric Bus</v>
      </c>
      <c r="M24" s="59">
        <f>'Inventory Ref Sheet'!AP24</f>
        <v>1</v>
      </c>
      <c r="N24" s="59" t="str">
        <f>'Inventory Ref Sheet'!AQ24</f>
        <v>4B9KDLA63L2038001</v>
      </c>
      <c r="O24" s="100">
        <f ca="1">IF('Inventory Ref Sheet'!AS24&gt;0,YEAR(TODAY())-'Inventory Ref Sheet'!AS24,"")</f>
        <v>3</v>
      </c>
      <c r="P24" s="95">
        <f>'Inventory Ref Sheet'!AU24</f>
        <v>303</v>
      </c>
      <c r="Q24" s="60">
        <f>'Inventory Ref Sheet'!AV24</f>
        <v>500000</v>
      </c>
      <c r="R24" s="61">
        <v>10</v>
      </c>
      <c r="S24" s="100" t="str">
        <f t="shared" ca="1" si="5"/>
        <v>No</v>
      </c>
      <c r="T24" s="59">
        <f>'Inventory Ref Sheet'!M24</f>
        <v>0</v>
      </c>
      <c r="U24" s="102">
        <f>'Inventory Ref Sheet'!N24</f>
        <v>0</v>
      </c>
      <c r="V24" s="59">
        <f>'Inventory Ref Sheet'!O24</f>
        <v>0</v>
      </c>
      <c r="W24" s="59">
        <f>'Inventory Ref Sheet'!R24</f>
        <v>0</v>
      </c>
      <c r="X24" s="59">
        <f>'Inventory Ref Sheet'!S24</f>
        <v>0</v>
      </c>
      <c r="Y24" s="100" t="str">
        <f ca="1">IF('Inventory Ref Sheet'!U24&gt;0,YEAR(TODAY())-'Inventory Ref Sheet'!U24,"")</f>
        <v/>
      </c>
      <c r="Z24" s="95">
        <f>'Inventory Ref Sheet'!W24</f>
        <v>0</v>
      </c>
      <c r="AA24" s="60">
        <f>'Inventory Ref Sheet'!X24</f>
        <v>0</v>
      </c>
      <c r="AB24" s="61"/>
      <c r="AC24" s="97" t="str">
        <f t="shared" si="3"/>
        <v/>
      </c>
      <c r="AD24" s="59">
        <f>'Inventory Ref Sheet'!Y24</f>
        <v>0</v>
      </c>
      <c r="AE24" s="59">
        <f>'Inventory Ref Sheet'!Z24</f>
        <v>0</v>
      </c>
      <c r="AF24" s="102">
        <f>'Inventory Ref Sheet'!AA24</f>
        <v>0</v>
      </c>
      <c r="AG24" s="59">
        <f>'Inventory Ref Sheet'!AD24</f>
        <v>0</v>
      </c>
      <c r="AH24" s="59">
        <f>'Inventory Ref Sheet'!AE24</f>
        <v>0</v>
      </c>
      <c r="AI24" s="100" t="str">
        <f ca="1">IF('Inventory Ref Sheet'!AG24&gt;0,YEAR(TODAY())-'Inventory Ref Sheet'!AG24,"")</f>
        <v/>
      </c>
      <c r="AJ24" s="99"/>
      <c r="AK24" s="60">
        <f>'Inventory Ref Sheet'!AJ24</f>
        <v>0</v>
      </c>
      <c r="AL24" s="99"/>
      <c r="AM24" s="97" t="str">
        <f t="shared" si="4"/>
        <v/>
      </c>
      <c r="AN24" s="59"/>
    </row>
    <row r="25" spans="2:40" ht="15.75" thickBot="1" x14ac:dyDescent="0.3">
      <c r="B25" s="82" t="str">
        <f>'Chp 1 - Introduction'!B23</f>
        <v>DB - Double Decked Bus</v>
      </c>
      <c r="C25" s="52">
        <f t="shared" si="9"/>
        <v>0</v>
      </c>
      <c r="D25" s="88" t="str">
        <f t="shared" si="10"/>
        <v>-</v>
      </c>
      <c r="E25" s="92" t="str">
        <f t="shared" si="6"/>
        <v>-</v>
      </c>
      <c r="F25" s="52" t="s">
        <v>57</v>
      </c>
      <c r="G25" s="58" t="str">
        <f t="shared" si="7"/>
        <v>-</v>
      </c>
      <c r="H25" s="28" t="str">
        <f t="shared" si="8"/>
        <v>-</v>
      </c>
      <c r="J25" s="59" t="str">
        <f>'Inventory Ref Sheet'!AK25</f>
        <v>RevenueVehicles</v>
      </c>
      <c r="K25" s="59" t="str">
        <f>'Inventory Ref Sheet'!AL25</f>
        <v>BU - Bus</v>
      </c>
      <c r="L25" s="59" t="str">
        <f>'Inventory Ref Sheet'!AM25</f>
        <v>#231 30ft Electric Bus</v>
      </c>
      <c r="M25" s="59">
        <f>'Inventory Ref Sheet'!AP25</f>
        <v>1</v>
      </c>
      <c r="N25" s="59" t="str">
        <f>'Inventory Ref Sheet'!AQ25</f>
        <v>4B9KDLA65L2038002</v>
      </c>
      <c r="O25" s="100">
        <f ca="1">IF('Inventory Ref Sheet'!AS25&gt;0,YEAR(TODAY())-'Inventory Ref Sheet'!AS25,"")</f>
        <v>3</v>
      </c>
      <c r="P25" s="95">
        <f>'Inventory Ref Sheet'!AU25</f>
        <v>317</v>
      </c>
      <c r="Q25" s="60">
        <f>'Inventory Ref Sheet'!AV25</f>
        <v>500000</v>
      </c>
      <c r="R25" s="61">
        <v>10</v>
      </c>
      <c r="S25" s="100" t="str">
        <f t="shared" ca="1" si="5"/>
        <v>No</v>
      </c>
      <c r="T25" s="59">
        <f>'Inventory Ref Sheet'!M25</f>
        <v>0</v>
      </c>
      <c r="U25" s="102">
        <f>'Inventory Ref Sheet'!N25</f>
        <v>0</v>
      </c>
      <c r="V25" s="59">
        <f>'Inventory Ref Sheet'!O25</f>
        <v>0</v>
      </c>
      <c r="W25" s="59">
        <f>'Inventory Ref Sheet'!R25</f>
        <v>0</v>
      </c>
      <c r="X25" s="59">
        <f>'Inventory Ref Sheet'!S25</f>
        <v>0</v>
      </c>
      <c r="Y25" s="100" t="str">
        <f ca="1">IF('Inventory Ref Sheet'!U25&gt;0,YEAR(TODAY())-'Inventory Ref Sheet'!U25,"")</f>
        <v/>
      </c>
      <c r="Z25" s="95">
        <f>'Inventory Ref Sheet'!W25</f>
        <v>0</v>
      </c>
      <c r="AA25" s="60">
        <f>'Inventory Ref Sheet'!X25</f>
        <v>0</v>
      </c>
      <c r="AB25" s="61"/>
      <c r="AC25" s="97" t="str">
        <f t="shared" si="3"/>
        <v/>
      </c>
      <c r="AD25" s="59">
        <f>'Inventory Ref Sheet'!Y25</f>
        <v>0</v>
      </c>
      <c r="AE25" s="59">
        <f>'Inventory Ref Sheet'!Z25</f>
        <v>0</v>
      </c>
      <c r="AF25" s="102">
        <f>'Inventory Ref Sheet'!AA25</f>
        <v>0</v>
      </c>
      <c r="AG25" s="59">
        <f>'Inventory Ref Sheet'!AD25</f>
        <v>0</v>
      </c>
      <c r="AH25" s="59">
        <f>'Inventory Ref Sheet'!AE25</f>
        <v>0</v>
      </c>
      <c r="AI25" s="100" t="str">
        <f ca="1">IF('Inventory Ref Sheet'!AG25&gt;0,YEAR(TODAY())-'Inventory Ref Sheet'!AG25,"")</f>
        <v/>
      </c>
      <c r="AJ25" s="99"/>
      <c r="AK25" s="60">
        <f>'Inventory Ref Sheet'!AJ25</f>
        <v>0</v>
      </c>
      <c r="AL25" s="99"/>
      <c r="AM25" s="97" t="str">
        <f t="shared" si="4"/>
        <v/>
      </c>
      <c r="AN25" s="59"/>
    </row>
    <row r="26" spans="2:40" ht="15.75" thickBot="1" x14ac:dyDescent="0.3">
      <c r="B26" s="82" t="str">
        <f>'Chp 1 - Introduction'!B24</f>
        <v>FB - Ferryboat</v>
      </c>
      <c r="C26" s="52">
        <f t="shared" si="9"/>
        <v>0</v>
      </c>
      <c r="D26" s="88" t="str">
        <f t="shared" si="10"/>
        <v>-</v>
      </c>
      <c r="E26" s="92" t="str">
        <f t="shared" si="6"/>
        <v>-</v>
      </c>
      <c r="F26" s="52" t="s">
        <v>57</v>
      </c>
      <c r="G26" s="58" t="str">
        <f t="shared" si="7"/>
        <v>-</v>
      </c>
      <c r="H26" s="28" t="str">
        <f t="shared" si="8"/>
        <v>-</v>
      </c>
      <c r="J26" s="59" t="str">
        <f>'Inventory Ref Sheet'!AK26</f>
        <v>RevenueVehicles</v>
      </c>
      <c r="K26" s="59" t="str">
        <f>'Inventory Ref Sheet'!AL26</f>
        <v>CU - Cutaway Bus</v>
      </c>
      <c r="L26" s="59" t="str">
        <f>'Inventory Ref Sheet'!AM26</f>
        <v>#115 Cutaway Bus</v>
      </c>
      <c r="M26" s="59">
        <f>'Inventory Ref Sheet'!AP26</f>
        <v>1</v>
      </c>
      <c r="N26" s="59" t="str">
        <f>'Inventory Ref Sheet'!AQ26</f>
        <v>1GDE5V1G08F417185</v>
      </c>
      <c r="O26" s="100">
        <f ca="1">IF('Inventory Ref Sheet'!AS26&gt;0,YEAR(TODAY())-'Inventory Ref Sheet'!AS26,"")</f>
        <v>16</v>
      </c>
      <c r="P26" s="95">
        <f>'Inventory Ref Sheet'!AU26</f>
        <v>52053</v>
      </c>
      <c r="Q26" s="60">
        <f>'Inventory Ref Sheet'!AV26</f>
        <v>175000</v>
      </c>
      <c r="R26" s="61">
        <v>10</v>
      </c>
      <c r="S26" s="100" t="str">
        <f t="shared" ca="1" si="5"/>
        <v>Yes</v>
      </c>
      <c r="T26" s="59">
        <f>'Inventory Ref Sheet'!M26</f>
        <v>0</v>
      </c>
      <c r="U26" s="102">
        <f>'Inventory Ref Sheet'!N26</f>
        <v>0</v>
      </c>
      <c r="V26" s="59">
        <f>'Inventory Ref Sheet'!O26</f>
        <v>0</v>
      </c>
      <c r="W26" s="59">
        <f>'Inventory Ref Sheet'!R26</f>
        <v>0</v>
      </c>
      <c r="X26" s="59">
        <f>'Inventory Ref Sheet'!S26</f>
        <v>0</v>
      </c>
      <c r="Y26" s="100" t="str">
        <f ca="1">IF('Inventory Ref Sheet'!U26&gt;0,YEAR(TODAY())-'Inventory Ref Sheet'!U26,"")</f>
        <v/>
      </c>
      <c r="Z26" s="95">
        <f>'Inventory Ref Sheet'!W26</f>
        <v>0</v>
      </c>
      <c r="AA26" s="60">
        <f>'Inventory Ref Sheet'!X26</f>
        <v>0</v>
      </c>
      <c r="AB26" s="61"/>
      <c r="AC26" s="97" t="str">
        <f t="shared" si="3"/>
        <v/>
      </c>
      <c r="AD26" s="59">
        <f>'Inventory Ref Sheet'!Y26</f>
        <v>0</v>
      </c>
      <c r="AE26" s="59">
        <f>'Inventory Ref Sheet'!Z26</f>
        <v>0</v>
      </c>
      <c r="AF26" s="102">
        <f>'Inventory Ref Sheet'!AA26</f>
        <v>0</v>
      </c>
      <c r="AG26" s="59">
        <f>'Inventory Ref Sheet'!AD26</f>
        <v>0</v>
      </c>
      <c r="AH26" s="59">
        <f>'Inventory Ref Sheet'!AE26</f>
        <v>0</v>
      </c>
      <c r="AI26" s="100" t="str">
        <f ca="1">IF('Inventory Ref Sheet'!AG26&gt;0,YEAR(TODAY())-'Inventory Ref Sheet'!AG26,"")</f>
        <v/>
      </c>
      <c r="AJ26" s="99"/>
      <c r="AK26" s="60">
        <f>'Inventory Ref Sheet'!AJ26</f>
        <v>0</v>
      </c>
      <c r="AL26" s="99"/>
      <c r="AM26" s="97" t="str">
        <f t="shared" si="4"/>
        <v/>
      </c>
      <c r="AN26" s="59"/>
    </row>
    <row r="27" spans="2:40" ht="15.75" thickBot="1" x14ac:dyDescent="0.3">
      <c r="B27" s="82" t="str">
        <f>'Chp 1 - Introduction'!B25</f>
        <v>MB - Mini-bus</v>
      </c>
      <c r="C27" s="52">
        <f t="shared" si="9"/>
        <v>0</v>
      </c>
      <c r="D27" s="88" t="str">
        <f t="shared" si="10"/>
        <v>-</v>
      </c>
      <c r="E27" s="92" t="str">
        <f t="shared" si="6"/>
        <v>-</v>
      </c>
      <c r="F27" s="52" t="s">
        <v>57</v>
      </c>
      <c r="G27" s="58" t="str">
        <f t="shared" si="7"/>
        <v>-</v>
      </c>
      <c r="H27" s="28" t="str">
        <f t="shared" si="8"/>
        <v>-</v>
      </c>
      <c r="J27" s="59" t="str">
        <f>'Inventory Ref Sheet'!AK27</f>
        <v>RevenueVehicles</v>
      </c>
      <c r="K27" s="59" t="str">
        <f>'Inventory Ref Sheet'!AL27</f>
        <v>CU - Cutaway Bus</v>
      </c>
      <c r="L27" s="59" t="str">
        <f>'Inventory Ref Sheet'!AM27</f>
        <v>#116 Cutaway Bus</v>
      </c>
      <c r="M27" s="59">
        <f>'Inventory Ref Sheet'!AP27</f>
        <v>1</v>
      </c>
      <c r="N27" s="59" t="str">
        <f>'Inventory Ref Sheet'!AQ27</f>
        <v>1GDE5V1G58F417375</v>
      </c>
      <c r="O27" s="100">
        <f ca="1">IF('Inventory Ref Sheet'!AS27&gt;0,YEAR(TODAY())-'Inventory Ref Sheet'!AS27,"")</f>
        <v>16</v>
      </c>
      <c r="P27" s="95">
        <f>'Inventory Ref Sheet'!AU27</f>
        <v>74640</v>
      </c>
      <c r="Q27" s="60">
        <f>'Inventory Ref Sheet'!AV27</f>
        <v>175000</v>
      </c>
      <c r="R27" s="61">
        <v>10</v>
      </c>
      <c r="S27" s="100" t="str">
        <f t="shared" ca="1" si="5"/>
        <v>Yes</v>
      </c>
      <c r="T27" s="59">
        <f>'Inventory Ref Sheet'!M27</f>
        <v>0</v>
      </c>
      <c r="U27" s="102">
        <f>'Inventory Ref Sheet'!N27</f>
        <v>0</v>
      </c>
      <c r="V27" s="59">
        <f>'Inventory Ref Sheet'!O27</f>
        <v>0</v>
      </c>
      <c r="W27" s="59">
        <f>'Inventory Ref Sheet'!R27</f>
        <v>0</v>
      </c>
      <c r="X27" s="59">
        <f>'Inventory Ref Sheet'!S27</f>
        <v>0</v>
      </c>
      <c r="Y27" s="100" t="str">
        <f ca="1">IF('Inventory Ref Sheet'!U27&gt;0,YEAR(TODAY())-'Inventory Ref Sheet'!U27,"")</f>
        <v/>
      </c>
      <c r="Z27" s="95">
        <f>'Inventory Ref Sheet'!W27</f>
        <v>0</v>
      </c>
      <c r="AA27" s="60">
        <f>'Inventory Ref Sheet'!X27</f>
        <v>0</v>
      </c>
      <c r="AB27" s="61"/>
      <c r="AC27" s="97" t="str">
        <f t="shared" si="3"/>
        <v/>
      </c>
      <c r="AD27" s="59">
        <f>'Inventory Ref Sheet'!Y27</f>
        <v>0</v>
      </c>
      <c r="AE27" s="59">
        <f>'Inventory Ref Sheet'!Z27</f>
        <v>0</v>
      </c>
      <c r="AF27" s="102">
        <f>'Inventory Ref Sheet'!AA27</f>
        <v>0</v>
      </c>
      <c r="AG27" s="59">
        <f>'Inventory Ref Sheet'!AD27</f>
        <v>0</v>
      </c>
      <c r="AH27" s="59">
        <f>'Inventory Ref Sheet'!AE27</f>
        <v>0</v>
      </c>
      <c r="AI27" s="100" t="str">
        <f ca="1">IF('Inventory Ref Sheet'!AG27&gt;0,YEAR(TODAY())-'Inventory Ref Sheet'!AG27,"")</f>
        <v/>
      </c>
      <c r="AJ27" s="99"/>
      <c r="AK27" s="60">
        <f>'Inventory Ref Sheet'!AJ27</f>
        <v>0</v>
      </c>
      <c r="AL27" s="99"/>
      <c r="AM27" s="97" t="str">
        <f t="shared" si="4"/>
        <v/>
      </c>
      <c r="AN27" s="59"/>
    </row>
    <row r="28" spans="2:40" ht="15.75" thickBot="1" x14ac:dyDescent="0.3">
      <c r="B28" s="82" t="str">
        <f>'Chp 1 - Introduction'!B26</f>
        <v>MV - Mini-van</v>
      </c>
      <c r="C28" s="52">
        <f t="shared" si="9"/>
        <v>4</v>
      </c>
      <c r="D28" s="88">
        <f t="shared" ca="1" si="10"/>
        <v>15</v>
      </c>
      <c r="E28" s="92">
        <f t="shared" si="6"/>
        <v>116394</v>
      </c>
      <c r="F28" s="52" t="s">
        <v>57</v>
      </c>
      <c r="G28" s="58">
        <f t="shared" si="7"/>
        <v>60000</v>
      </c>
      <c r="H28" s="28">
        <f t="shared" ca="1" si="8"/>
        <v>1</v>
      </c>
      <c r="J28" s="59" t="str">
        <f>'Inventory Ref Sheet'!AK28</f>
        <v>RevenueVehicles</v>
      </c>
      <c r="K28" s="59" t="str">
        <f>'Inventory Ref Sheet'!AL28</f>
        <v>CU - Cutaway Bus</v>
      </c>
      <c r="L28" s="59" t="str">
        <f>'Inventory Ref Sheet'!AM28</f>
        <v>#117 Cutaway Bus</v>
      </c>
      <c r="M28" s="59">
        <f>'Inventory Ref Sheet'!AP28</f>
        <v>1</v>
      </c>
      <c r="N28" s="59" t="str">
        <f>'Inventory Ref Sheet'!AQ28</f>
        <v>1GDE5V1G38F417293</v>
      </c>
      <c r="O28" s="100">
        <f ca="1">IF('Inventory Ref Sheet'!AS28&gt;0,YEAR(TODAY())-'Inventory Ref Sheet'!AS28,"")</f>
        <v>16</v>
      </c>
      <c r="P28" s="95">
        <f>'Inventory Ref Sheet'!AU28</f>
        <v>82017</v>
      </c>
      <c r="Q28" s="60">
        <f>'Inventory Ref Sheet'!AV28</f>
        <v>175000</v>
      </c>
      <c r="R28" s="61">
        <v>10</v>
      </c>
      <c r="S28" s="100" t="str">
        <f t="shared" ca="1" si="5"/>
        <v>Yes</v>
      </c>
      <c r="T28" s="59">
        <f>'Inventory Ref Sheet'!M28</f>
        <v>0</v>
      </c>
      <c r="U28" s="102">
        <f>'Inventory Ref Sheet'!N28</f>
        <v>0</v>
      </c>
      <c r="V28" s="59">
        <f>'Inventory Ref Sheet'!O28</f>
        <v>0</v>
      </c>
      <c r="W28" s="59">
        <f>'Inventory Ref Sheet'!R28</f>
        <v>0</v>
      </c>
      <c r="X28" s="59">
        <f>'Inventory Ref Sheet'!S28</f>
        <v>0</v>
      </c>
      <c r="Y28" s="100" t="str">
        <f ca="1">IF('Inventory Ref Sheet'!U28&gt;0,YEAR(TODAY())-'Inventory Ref Sheet'!U28,"")</f>
        <v/>
      </c>
      <c r="Z28" s="95">
        <f>'Inventory Ref Sheet'!W28</f>
        <v>0</v>
      </c>
      <c r="AA28" s="60">
        <f>'Inventory Ref Sheet'!X28</f>
        <v>0</v>
      </c>
      <c r="AB28" s="61"/>
      <c r="AC28" s="97" t="str">
        <f t="shared" si="3"/>
        <v/>
      </c>
      <c r="AD28" s="59">
        <f>'Inventory Ref Sheet'!Y28</f>
        <v>0</v>
      </c>
      <c r="AE28" s="59">
        <f>'Inventory Ref Sheet'!Z28</f>
        <v>0</v>
      </c>
      <c r="AF28" s="102">
        <f>'Inventory Ref Sheet'!AA28</f>
        <v>0</v>
      </c>
      <c r="AG28" s="59">
        <f>'Inventory Ref Sheet'!AD28</f>
        <v>0</v>
      </c>
      <c r="AH28" s="59">
        <f>'Inventory Ref Sheet'!AE28</f>
        <v>0</v>
      </c>
      <c r="AI28" s="100" t="str">
        <f ca="1">IF('Inventory Ref Sheet'!AG28&gt;0,YEAR(TODAY())-'Inventory Ref Sheet'!AG28,"")</f>
        <v/>
      </c>
      <c r="AJ28" s="99"/>
      <c r="AK28" s="60">
        <f>'Inventory Ref Sheet'!AJ28</f>
        <v>0</v>
      </c>
      <c r="AL28" s="99"/>
      <c r="AM28" s="97" t="str">
        <f t="shared" si="4"/>
        <v/>
      </c>
      <c r="AN28" s="59"/>
    </row>
    <row r="29" spans="2:40" ht="15.75" thickBot="1" x14ac:dyDescent="0.3">
      <c r="B29" s="82" t="str">
        <f>'Chp 1 - Introduction'!B27</f>
        <v>RT - Rubber-tire Vintage Trolley</v>
      </c>
      <c r="C29" s="52">
        <f t="shared" si="9"/>
        <v>0</v>
      </c>
      <c r="D29" s="88" t="str">
        <f t="shared" si="10"/>
        <v>-</v>
      </c>
      <c r="E29" s="92" t="str">
        <f t="shared" si="6"/>
        <v>-</v>
      </c>
      <c r="F29" s="52" t="s">
        <v>57</v>
      </c>
      <c r="G29" s="58" t="str">
        <f t="shared" si="7"/>
        <v>-</v>
      </c>
      <c r="H29" s="28" t="str">
        <f t="shared" si="8"/>
        <v>-</v>
      </c>
      <c r="J29" s="59" t="str">
        <f>'Inventory Ref Sheet'!AK29</f>
        <v>RevenueVehicles</v>
      </c>
      <c r="K29" s="59" t="str">
        <f>'Inventory Ref Sheet'!AL29</f>
        <v>CU - Cutaway Bus</v>
      </c>
      <c r="L29" s="59" t="str">
        <f>'Inventory Ref Sheet'!AM29</f>
        <v>#118 Cutaway Bus</v>
      </c>
      <c r="M29" s="59">
        <f>'Inventory Ref Sheet'!AP29</f>
        <v>1</v>
      </c>
      <c r="N29" s="59" t="str">
        <f>'Inventory Ref Sheet'!AQ29</f>
        <v>1GDE5V1G48F416945</v>
      </c>
      <c r="O29" s="100">
        <f ca="1">IF('Inventory Ref Sheet'!AS29&gt;0,YEAR(TODAY())-'Inventory Ref Sheet'!AS29,"")</f>
        <v>16</v>
      </c>
      <c r="P29" s="95">
        <f>'Inventory Ref Sheet'!AU29</f>
        <v>108550</v>
      </c>
      <c r="Q29" s="60">
        <f>'Inventory Ref Sheet'!AV29</f>
        <v>175000</v>
      </c>
      <c r="R29" s="61">
        <v>10</v>
      </c>
      <c r="S29" s="100" t="str">
        <f t="shared" ca="1" si="5"/>
        <v>Yes</v>
      </c>
      <c r="T29" s="59">
        <f>'Inventory Ref Sheet'!M29</f>
        <v>0</v>
      </c>
      <c r="U29" s="102">
        <f>'Inventory Ref Sheet'!N29</f>
        <v>0</v>
      </c>
      <c r="V29" s="59">
        <f>'Inventory Ref Sheet'!O29</f>
        <v>0</v>
      </c>
      <c r="W29" s="59">
        <f>'Inventory Ref Sheet'!R29</f>
        <v>0</v>
      </c>
      <c r="X29" s="59">
        <f>'Inventory Ref Sheet'!S29</f>
        <v>0</v>
      </c>
      <c r="Y29" s="100" t="str">
        <f ca="1">IF('Inventory Ref Sheet'!U29&gt;0,YEAR(TODAY())-'Inventory Ref Sheet'!U29,"")</f>
        <v/>
      </c>
      <c r="Z29" s="95">
        <f>'Inventory Ref Sheet'!W29</f>
        <v>0</v>
      </c>
      <c r="AA29" s="60">
        <f>'Inventory Ref Sheet'!X29</f>
        <v>0</v>
      </c>
      <c r="AB29" s="61"/>
      <c r="AC29" s="97" t="str">
        <f t="shared" si="3"/>
        <v/>
      </c>
      <c r="AD29" s="59">
        <f>'Inventory Ref Sheet'!Y29</f>
        <v>0</v>
      </c>
      <c r="AE29" s="59">
        <f>'Inventory Ref Sheet'!Z29</f>
        <v>0</v>
      </c>
      <c r="AF29" s="102">
        <f>'Inventory Ref Sheet'!AA29</f>
        <v>0</v>
      </c>
      <c r="AG29" s="59">
        <f>'Inventory Ref Sheet'!AD29</f>
        <v>0</v>
      </c>
      <c r="AH29" s="59">
        <f>'Inventory Ref Sheet'!AE29</f>
        <v>0</v>
      </c>
      <c r="AI29" s="100" t="str">
        <f ca="1">IF('Inventory Ref Sheet'!AG29&gt;0,YEAR(TODAY())-'Inventory Ref Sheet'!AG29,"")</f>
        <v/>
      </c>
      <c r="AJ29" s="99"/>
      <c r="AK29" s="60">
        <f>'Inventory Ref Sheet'!AJ29</f>
        <v>0</v>
      </c>
      <c r="AL29" s="99"/>
      <c r="AM29" s="97" t="str">
        <f t="shared" si="4"/>
        <v/>
      </c>
      <c r="AN29" s="59"/>
    </row>
    <row r="30" spans="2:40" ht="15.75" thickBot="1" x14ac:dyDescent="0.3">
      <c r="B30" s="82" t="str">
        <f>'Chp 1 - Introduction'!B28</f>
        <v>SB - School Bus</v>
      </c>
      <c r="C30" s="52">
        <f t="shared" si="9"/>
        <v>0</v>
      </c>
      <c r="D30" s="88" t="str">
        <f t="shared" si="10"/>
        <v>-</v>
      </c>
      <c r="E30" s="92" t="str">
        <f t="shared" si="6"/>
        <v>-</v>
      </c>
      <c r="F30" s="52" t="s">
        <v>57</v>
      </c>
      <c r="G30" s="58" t="str">
        <f t="shared" si="7"/>
        <v>-</v>
      </c>
      <c r="H30" s="28" t="str">
        <f t="shared" si="8"/>
        <v>-</v>
      </c>
      <c r="J30" s="59" t="str">
        <f>'Inventory Ref Sheet'!AK30</f>
        <v>RevenueVehicles</v>
      </c>
      <c r="K30" s="59" t="str">
        <f>'Inventory Ref Sheet'!AL30</f>
        <v>CU - Cutaway Bus</v>
      </c>
      <c r="L30" s="59" t="str">
        <f>'Inventory Ref Sheet'!AM30</f>
        <v>#119 Cutaway Bus</v>
      </c>
      <c r="M30" s="59">
        <f>'Inventory Ref Sheet'!AP30</f>
        <v>1</v>
      </c>
      <c r="N30" s="59" t="str">
        <f>'Inventory Ref Sheet'!AQ30</f>
        <v>1GDE5V1G88F416883</v>
      </c>
      <c r="O30" s="100">
        <f ca="1">IF('Inventory Ref Sheet'!AS30&gt;0,YEAR(TODAY())-'Inventory Ref Sheet'!AS30,"")</f>
        <v>16</v>
      </c>
      <c r="P30" s="95">
        <f>'Inventory Ref Sheet'!AU30</f>
        <v>88927</v>
      </c>
      <c r="Q30" s="60">
        <f>'Inventory Ref Sheet'!AV30</f>
        <v>175000</v>
      </c>
      <c r="R30" s="61">
        <v>10</v>
      </c>
      <c r="S30" s="100" t="str">
        <f t="shared" ca="1" si="5"/>
        <v>Yes</v>
      </c>
      <c r="T30" s="59">
        <f>'Inventory Ref Sheet'!M30</f>
        <v>0</v>
      </c>
      <c r="U30" s="102">
        <f>'Inventory Ref Sheet'!N30</f>
        <v>0</v>
      </c>
      <c r="V30" s="59">
        <f>'Inventory Ref Sheet'!O30</f>
        <v>0</v>
      </c>
      <c r="W30" s="59">
        <f>'Inventory Ref Sheet'!R30</f>
        <v>0</v>
      </c>
      <c r="X30" s="59">
        <f>'Inventory Ref Sheet'!S30</f>
        <v>0</v>
      </c>
      <c r="Y30" s="100" t="str">
        <f ca="1">IF('Inventory Ref Sheet'!U30&gt;0,YEAR(TODAY())-'Inventory Ref Sheet'!U30,"")</f>
        <v/>
      </c>
      <c r="Z30" s="95">
        <f>'Inventory Ref Sheet'!W30</f>
        <v>0</v>
      </c>
      <c r="AA30" s="60">
        <f>'Inventory Ref Sheet'!X30</f>
        <v>0</v>
      </c>
      <c r="AB30" s="61"/>
      <c r="AC30" s="97" t="str">
        <f t="shared" si="3"/>
        <v/>
      </c>
      <c r="AD30" s="59">
        <f>'Inventory Ref Sheet'!Y30</f>
        <v>0</v>
      </c>
      <c r="AE30" s="59">
        <f>'Inventory Ref Sheet'!Z30</f>
        <v>0</v>
      </c>
      <c r="AF30" s="102">
        <f>'Inventory Ref Sheet'!AA30</f>
        <v>0</v>
      </c>
      <c r="AG30" s="59">
        <f>'Inventory Ref Sheet'!AD30</f>
        <v>0</v>
      </c>
      <c r="AH30" s="59">
        <f>'Inventory Ref Sheet'!AE30</f>
        <v>0</v>
      </c>
      <c r="AI30" s="100" t="str">
        <f ca="1">IF('Inventory Ref Sheet'!AG30&gt;0,YEAR(TODAY())-'Inventory Ref Sheet'!AG30,"")</f>
        <v/>
      </c>
      <c r="AJ30" s="99"/>
      <c r="AK30" s="60">
        <f>'Inventory Ref Sheet'!AJ30</f>
        <v>0</v>
      </c>
      <c r="AL30" s="99"/>
      <c r="AM30" s="97" t="str">
        <f t="shared" si="4"/>
        <v/>
      </c>
      <c r="AN30" s="59"/>
    </row>
    <row r="31" spans="2:40" ht="15.75" thickBot="1" x14ac:dyDescent="0.3">
      <c r="B31" s="82" t="str">
        <f>'Chp 1 - Introduction'!B29</f>
        <v>SV - Sport Utility Vehicle</v>
      </c>
      <c r="C31" s="52">
        <f t="shared" si="9"/>
        <v>0</v>
      </c>
      <c r="D31" s="88" t="str">
        <f t="shared" si="10"/>
        <v>-</v>
      </c>
      <c r="E31" s="92" t="str">
        <f t="shared" si="6"/>
        <v>-</v>
      </c>
      <c r="F31" s="52" t="s">
        <v>57</v>
      </c>
      <c r="G31" s="58" t="str">
        <f t="shared" si="7"/>
        <v>-</v>
      </c>
      <c r="H31" s="28" t="str">
        <f t="shared" si="8"/>
        <v>-</v>
      </c>
      <c r="J31" s="59" t="str">
        <f>'Inventory Ref Sheet'!AK31</f>
        <v>RevenueVehicles</v>
      </c>
      <c r="K31" s="59" t="str">
        <f>'Inventory Ref Sheet'!AL31</f>
        <v>CU - Cutaway Bus</v>
      </c>
      <c r="L31" s="59" t="str">
        <f>'Inventory Ref Sheet'!AM31</f>
        <v>#120 Cutaway Bus</v>
      </c>
      <c r="M31" s="59">
        <f>'Inventory Ref Sheet'!AP31</f>
        <v>1</v>
      </c>
      <c r="N31" s="59" t="str">
        <f>'Inventory Ref Sheet'!AQ31</f>
        <v>1GDE5V1G28F417138</v>
      </c>
      <c r="O31" s="100">
        <f ca="1">IF('Inventory Ref Sheet'!AS31&gt;0,YEAR(TODAY())-'Inventory Ref Sheet'!AS31,"")</f>
        <v>16</v>
      </c>
      <c r="P31" s="95">
        <f>'Inventory Ref Sheet'!AU31</f>
        <v>142369</v>
      </c>
      <c r="Q31" s="60">
        <f>'Inventory Ref Sheet'!AV31</f>
        <v>175000</v>
      </c>
      <c r="R31" s="61">
        <v>10</v>
      </c>
      <c r="S31" s="100" t="str">
        <f t="shared" ca="1" si="5"/>
        <v>Yes</v>
      </c>
      <c r="T31" s="59">
        <f>'Inventory Ref Sheet'!M31</f>
        <v>0</v>
      </c>
      <c r="U31" s="102">
        <f>'Inventory Ref Sheet'!N31</f>
        <v>0</v>
      </c>
      <c r="V31" s="59">
        <f>'Inventory Ref Sheet'!O31</f>
        <v>0</v>
      </c>
      <c r="W31" s="59">
        <f>'Inventory Ref Sheet'!R31</f>
        <v>0</v>
      </c>
      <c r="X31" s="59">
        <f>'Inventory Ref Sheet'!S31</f>
        <v>0</v>
      </c>
      <c r="Y31" s="100" t="str">
        <f ca="1">IF('Inventory Ref Sheet'!U31&gt;0,YEAR(TODAY())-'Inventory Ref Sheet'!U31,"")</f>
        <v/>
      </c>
      <c r="Z31" s="95">
        <f>'Inventory Ref Sheet'!W31</f>
        <v>0</v>
      </c>
      <c r="AA31" s="60">
        <f>'Inventory Ref Sheet'!X31</f>
        <v>0</v>
      </c>
      <c r="AB31" s="61"/>
      <c r="AC31" s="97" t="str">
        <f t="shared" si="3"/>
        <v/>
      </c>
      <c r="AD31" s="59">
        <f>'Inventory Ref Sheet'!Y31</f>
        <v>0</v>
      </c>
      <c r="AE31" s="59">
        <f>'Inventory Ref Sheet'!Z31</f>
        <v>0</v>
      </c>
      <c r="AF31" s="102">
        <f>'Inventory Ref Sheet'!AA31</f>
        <v>0</v>
      </c>
      <c r="AG31" s="59">
        <f>'Inventory Ref Sheet'!AD31</f>
        <v>0</v>
      </c>
      <c r="AH31" s="59">
        <f>'Inventory Ref Sheet'!AE31</f>
        <v>0</v>
      </c>
      <c r="AI31" s="100" t="str">
        <f ca="1">IF('Inventory Ref Sheet'!AG31&gt;0,YEAR(TODAY())-'Inventory Ref Sheet'!AG31,"")</f>
        <v/>
      </c>
      <c r="AJ31" s="99"/>
      <c r="AK31" s="60">
        <f>'Inventory Ref Sheet'!AJ31</f>
        <v>0</v>
      </c>
      <c r="AL31" s="99"/>
      <c r="AM31" s="97" t="str">
        <f t="shared" si="4"/>
        <v/>
      </c>
      <c r="AN31" s="59"/>
    </row>
    <row r="32" spans="2:40" ht="15.75" thickBot="1" x14ac:dyDescent="0.3">
      <c r="B32" s="82" t="str">
        <f>'Chp 1 - Introduction'!B30</f>
        <v>TB - Trolleybus</v>
      </c>
      <c r="C32" s="52">
        <f t="shared" si="9"/>
        <v>1</v>
      </c>
      <c r="D32" s="88">
        <f t="shared" ca="1" si="10"/>
        <v>5</v>
      </c>
      <c r="E32" s="92">
        <f t="shared" si="6"/>
        <v>4948</v>
      </c>
      <c r="F32" s="52" t="s">
        <v>57</v>
      </c>
      <c r="G32" s="58">
        <f t="shared" si="7"/>
        <v>250000</v>
      </c>
      <c r="H32" s="28">
        <f t="shared" ca="1" si="8"/>
        <v>0</v>
      </c>
      <c r="J32" s="59" t="str">
        <f>'Inventory Ref Sheet'!AK32</f>
        <v>RevenueVehicles</v>
      </c>
      <c r="K32" s="59" t="str">
        <f>'Inventory Ref Sheet'!AL32</f>
        <v>CU - Cutaway Bus</v>
      </c>
      <c r="L32" s="59" t="str">
        <f>'Inventory Ref Sheet'!AM32</f>
        <v>#121 Cutaway Bus</v>
      </c>
      <c r="M32" s="59">
        <f>'Inventory Ref Sheet'!AP32</f>
        <v>1</v>
      </c>
      <c r="N32" s="59" t="str">
        <f>'Inventory Ref Sheet'!AQ32</f>
        <v>1GDE5V1G88F416818</v>
      </c>
      <c r="O32" s="100">
        <f ca="1">IF('Inventory Ref Sheet'!AS32&gt;0,YEAR(TODAY())-'Inventory Ref Sheet'!AS32,"")</f>
        <v>16</v>
      </c>
      <c r="P32" s="95">
        <f>'Inventory Ref Sheet'!AU32</f>
        <v>46148</v>
      </c>
      <c r="Q32" s="60">
        <f>'Inventory Ref Sheet'!AV32</f>
        <v>175000</v>
      </c>
      <c r="R32" s="61">
        <v>10</v>
      </c>
      <c r="S32" s="100" t="str">
        <f t="shared" ca="1" si="5"/>
        <v>Yes</v>
      </c>
      <c r="T32" s="59">
        <f>'Inventory Ref Sheet'!M32</f>
        <v>0</v>
      </c>
      <c r="U32" s="102">
        <f>'Inventory Ref Sheet'!N32</f>
        <v>0</v>
      </c>
      <c r="V32" s="59">
        <f>'Inventory Ref Sheet'!O32</f>
        <v>0</v>
      </c>
      <c r="W32" s="59">
        <f>'Inventory Ref Sheet'!R32</f>
        <v>0</v>
      </c>
      <c r="X32" s="59">
        <f>'Inventory Ref Sheet'!S32</f>
        <v>0</v>
      </c>
      <c r="Y32" s="100" t="str">
        <f ca="1">IF('Inventory Ref Sheet'!U32&gt;0,YEAR(TODAY())-'Inventory Ref Sheet'!U32,"")</f>
        <v/>
      </c>
      <c r="Z32" s="95">
        <f>'Inventory Ref Sheet'!W32</f>
        <v>0</v>
      </c>
      <c r="AA32" s="60">
        <f>'Inventory Ref Sheet'!X32</f>
        <v>0</v>
      </c>
      <c r="AB32" s="61"/>
      <c r="AC32" s="97" t="str">
        <f t="shared" si="3"/>
        <v/>
      </c>
      <c r="AD32" s="59">
        <f>'Inventory Ref Sheet'!Y32</f>
        <v>0</v>
      </c>
      <c r="AE32" s="59">
        <f>'Inventory Ref Sheet'!Z32</f>
        <v>0</v>
      </c>
      <c r="AF32" s="102">
        <f>'Inventory Ref Sheet'!AA32</f>
        <v>0</v>
      </c>
      <c r="AG32" s="59">
        <f>'Inventory Ref Sheet'!AD32</f>
        <v>0</v>
      </c>
      <c r="AH32" s="59">
        <f>'Inventory Ref Sheet'!AE32</f>
        <v>0</v>
      </c>
      <c r="AI32" s="100" t="str">
        <f ca="1">IF('Inventory Ref Sheet'!AG32&gt;0,YEAR(TODAY())-'Inventory Ref Sheet'!AG32,"")</f>
        <v/>
      </c>
      <c r="AJ32" s="99"/>
      <c r="AK32" s="60">
        <f>'Inventory Ref Sheet'!AJ32</f>
        <v>0</v>
      </c>
      <c r="AL32" s="99"/>
      <c r="AM32" s="97" t="str">
        <f t="shared" si="4"/>
        <v/>
      </c>
      <c r="AN32" s="59"/>
    </row>
    <row r="33" spans="2:40" ht="15.75" thickBot="1" x14ac:dyDescent="0.3">
      <c r="B33" s="82" t="str">
        <f>'Chp 1 - Introduction'!B31</f>
        <v>VN - Van</v>
      </c>
      <c r="C33" s="52">
        <f t="shared" si="9"/>
        <v>13</v>
      </c>
      <c r="D33" s="88">
        <f t="shared" ca="1" si="10"/>
        <v>5.3076923076923075</v>
      </c>
      <c r="E33" s="92">
        <f t="shared" si="6"/>
        <v>18743.153846153848</v>
      </c>
      <c r="F33" s="52" t="s">
        <v>57</v>
      </c>
      <c r="G33" s="58">
        <f t="shared" si="7"/>
        <v>123846.15384615384</v>
      </c>
      <c r="H33" s="28">
        <f t="shared" ca="1" si="8"/>
        <v>0.46153846153846156</v>
      </c>
      <c r="J33" s="59" t="str">
        <f>'Inventory Ref Sheet'!AK33</f>
        <v>RevenueVehicles</v>
      </c>
      <c r="K33" s="59" t="str">
        <f>'Inventory Ref Sheet'!AL33</f>
        <v>CU - Cutaway Bus</v>
      </c>
      <c r="L33" s="59" t="str">
        <f>'Inventory Ref Sheet'!AM33</f>
        <v>#122 Cutaway Bus</v>
      </c>
      <c r="M33" s="59">
        <f>'Inventory Ref Sheet'!AP33</f>
        <v>1</v>
      </c>
      <c r="N33" s="59" t="str">
        <f>'Inventory Ref Sheet'!AQ33</f>
        <v>1GDE5V1G18F417096</v>
      </c>
      <c r="O33" s="100">
        <f ca="1">IF('Inventory Ref Sheet'!AS33&gt;0,YEAR(TODAY())-'Inventory Ref Sheet'!AS33,"")</f>
        <v>16</v>
      </c>
      <c r="P33" s="95">
        <f>'Inventory Ref Sheet'!AU33</f>
        <v>90960</v>
      </c>
      <c r="Q33" s="60">
        <f>'Inventory Ref Sheet'!AV33</f>
        <v>175000</v>
      </c>
      <c r="R33" s="61">
        <v>10</v>
      </c>
      <c r="S33" s="100" t="str">
        <f t="shared" ca="1" si="5"/>
        <v>Yes</v>
      </c>
      <c r="T33" s="59">
        <f>'Inventory Ref Sheet'!M33</f>
        <v>0</v>
      </c>
      <c r="U33" s="102">
        <f>'Inventory Ref Sheet'!N33</f>
        <v>0</v>
      </c>
      <c r="V33" s="59">
        <f>'Inventory Ref Sheet'!O33</f>
        <v>0</v>
      </c>
      <c r="W33" s="59">
        <f>'Inventory Ref Sheet'!R33</f>
        <v>0</v>
      </c>
      <c r="X33" s="59">
        <f>'Inventory Ref Sheet'!S33</f>
        <v>0</v>
      </c>
      <c r="Y33" s="100" t="str">
        <f ca="1">IF('Inventory Ref Sheet'!U33&gt;0,YEAR(TODAY())-'Inventory Ref Sheet'!U33,"")</f>
        <v/>
      </c>
      <c r="Z33" s="95">
        <f>'Inventory Ref Sheet'!W33</f>
        <v>0</v>
      </c>
      <c r="AA33" s="60">
        <f>'Inventory Ref Sheet'!X33</f>
        <v>0</v>
      </c>
      <c r="AB33" s="61"/>
      <c r="AC33" s="97" t="str">
        <f t="shared" si="3"/>
        <v/>
      </c>
      <c r="AD33" s="59">
        <f>'Inventory Ref Sheet'!Y33</f>
        <v>0</v>
      </c>
      <c r="AE33" s="59">
        <f>'Inventory Ref Sheet'!Z33</f>
        <v>0</v>
      </c>
      <c r="AF33" s="102">
        <f>'Inventory Ref Sheet'!AA33</f>
        <v>0</v>
      </c>
      <c r="AG33" s="59">
        <f>'Inventory Ref Sheet'!AD33</f>
        <v>0</v>
      </c>
      <c r="AH33" s="59">
        <f>'Inventory Ref Sheet'!AE33</f>
        <v>0</v>
      </c>
      <c r="AI33" s="100" t="str">
        <f ca="1">IF('Inventory Ref Sheet'!AG33&gt;0,YEAR(TODAY())-'Inventory Ref Sheet'!AG33,"")</f>
        <v/>
      </c>
      <c r="AJ33" s="99"/>
      <c r="AK33" s="60">
        <f>'Inventory Ref Sheet'!AJ33</f>
        <v>0</v>
      </c>
      <c r="AL33" s="99"/>
      <c r="AM33" s="97" t="str">
        <f t="shared" si="4"/>
        <v/>
      </c>
      <c r="AN33" s="59"/>
    </row>
    <row r="34" spans="2:40" ht="15.75" thickBot="1" x14ac:dyDescent="0.3">
      <c r="B34" s="82" t="str">
        <f>'Chp 1 - Introduction'!B32</f>
        <v>Custom 1-Sedan</v>
      </c>
      <c r="C34" s="52">
        <f t="shared" si="9"/>
        <v>18</v>
      </c>
      <c r="D34" s="88">
        <f t="shared" ca="1" si="10"/>
        <v>5.0555555555555554</v>
      </c>
      <c r="E34" s="92">
        <f t="shared" si="6"/>
        <v>604</v>
      </c>
      <c r="F34" s="52" t="s">
        <v>57</v>
      </c>
      <c r="G34" s="58">
        <f t="shared" si="7"/>
        <v>40000</v>
      </c>
      <c r="H34" s="28">
        <f t="shared" ca="1" si="8"/>
        <v>0</v>
      </c>
      <c r="J34" s="59" t="str">
        <f>'Inventory Ref Sheet'!AK34</f>
        <v>RevenueVehicles</v>
      </c>
      <c r="K34" s="59" t="str">
        <f>'Inventory Ref Sheet'!AL34</f>
        <v>CU - Cutaway Bus</v>
      </c>
      <c r="L34" s="59" t="str">
        <f>'Inventory Ref Sheet'!AM34</f>
        <v>#123 Cutaway Bus</v>
      </c>
      <c r="M34" s="59">
        <f>'Inventory Ref Sheet'!AP34</f>
        <v>1</v>
      </c>
      <c r="N34" s="59" t="str">
        <f>'Inventory Ref Sheet'!AQ34</f>
        <v>1GDE5V1G98F416696</v>
      </c>
      <c r="O34" s="100">
        <f ca="1">IF('Inventory Ref Sheet'!AS34&gt;0,YEAR(TODAY())-'Inventory Ref Sheet'!AS34,"")</f>
        <v>16</v>
      </c>
      <c r="P34" s="95">
        <f>'Inventory Ref Sheet'!AU34</f>
        <v>79367</v>
      </c>
      <c r="Q34" s="60">
        <f>'Inventory Ref Sheet'!AV34</f>
        <v>175000</v>
      </c>
      <c r="R34" s="61">
        <v>10</v>
      </c>
      <c r="S34" s="100" t="str">
        <f t="shared" ca="1" si="5"/>
        <v>Yes</v>
      </c>
      <c r="T34" s="59">
        <f>'Inventory Ref Sheet'!M34</f>
        <v>0</v>
      </c>
      <c r="U34" s="102">
        <f>'Inventory Ref Sheet'!N34</f>
        <v>0</v>
      </c>
      <c r="V34" s="59">
        <f>'Inventory Ref Sheet'!O34</f>
        <v>0</v>
      </c>
      <c r="W34" s="59">
        <f>'Inventory Ref Sheet'!R34</f>
        <v>0</v>
      </c>
      <c r="X34" s="59">
        <f>'Inventory Ref Sheet'!S34</f>
        <v>0</v>
      </c>
      <c r="Y34" s="100" t="str">
        <f ca="1">IF('Inventory Ref Sheet'!U34&gt;0,YEAR(TODAY())-'Inventory Ref Sheet'!U34,"")</f>
        <v/>
      </c>
      <c r="Z34" s="95">
        <f>'Inventory Ref Sheet'!W34</f>
        <v>0</v>
      </c>
      <c r="AA34" s="60">
        <f>'Inventory Ref Sheet'!X34</f>
        <v>0</v>
      </c>
      <c r="AB34" s="61"/>
      <c r="AC34" s="97" t="str">
        <f t="shared" si="3"/>
        <v/>
      </c>
      <c r="AD34" s="59">
        <f>'Inventory Ref Sheet'!Y34</f>
        <v>0</v>
      </c>
      <c r="AE34" s="59">
        <f>'Inventory Ref Sheet'!Z34</f>
        <v>0</v>
      </c>
      <c r="AF34" s="102">
        <f>'Inventory Ref Sheet'!AA34</f>
        <v>0</v>
      </c>
      <c r="AG34" s="59">
        <f>'Inventory Ref Sheet'!AD34</f>
        <v>0</v>
      </c>
      <c r="AH34" s="59">
        <f>'Inventory Ref Sheet'!AE34</f>
        <v>0</v>
      </c>
      <c r="AI34" s="100" t="str">
        <f ca="1">IF('Inventory Ref Sheet'!AG34&gt;0,YEAR(TODAY())-'Inventory Ref Sheet'!AG34,"")</f>
        <v/>
      </c>
      <c r="AJ34" s="99"/>
      <c r="AK34" s="60">
        <f>'Inventory Ref Sheet'!AJ34</f>
        <v>0</v>
      </c>
      <c r="AL34" s="99"/>
      <c r="AM34" s="97" t="str">
        <f t="shared" si="4"/>
        <v/>
      </c>
      <c r="AN34" s="59"/>
    </row>
    <row r="35" spans="2:40" ht="15.75" thickBot="1" x14ac:dyDescent="0.3">
      <c r="B35" s="82" t="str">
        <f>'Chp 1 - Introduction'!B33</f>
        <v>Custom 2</v>
      </c>
      <c r="C35" s="52">
        <f t="shared" si="9"/>
        <v>0</v>
      </c>
      <c r="D35" s="88" t="str">
        <f t="shared" si="10"/>
        <v>-</v>
      </c>
      <c r="E35" s="92" t="str">
        <f t="shared" si="6"/>
        <v>-</v>
      </c>
      <c r="F35" s="52" t="s">
        <v>57</v>
      </c>
      <c r="G35" s="58" t="str">
        <f t="shared" si="7"/>
        <v>-</v>
      </c>
      <c r="H35" s="28" t="str">
        <f t="shared" si="8"/>
        <v>-</v>
      </c>
      <c r="J35" s="59" t="str">
        <f>'Inventory Ref Sheet'!AK35</f>
        <v>RevenueVehicles</v>
      </c>
      <c r="K35" s="59" t="str">
        <f>'Inventory Ref Sheet'!AL35</f>
        <v>CU - Cutaway Bus</v>
      </c>
      <c r="L35" s="59" t="str">
        <f>'Inventory Ref Sheet'!AM35</f>
        <v>#124 Cutaway Bus</v>
      </c>
      <c r="M35" s="59">
        <f>'Inventory Ref Sheet'!AP35</f>
        <v>1</v>
      </c>
      <c r="N35" s="59" t="str">
        <f>'Inventory Ref Sheet'!AQ35</f>
        <v>1GDE5V1G38F416788</v>
      </c>
      <c r="O35" s="100">
        <f ca="1">IF('Inventory Ref Sheet'!AS35&gt;0,YEAR(TODAY())-'Inventory Ref Sheet'!AS35,"")</f>
        <v>16</v>
      </c>
      <c r="P35" s="95">
        <f>'Inventory Ref Sheet'!AU35</f>
        <v>77643</v>
      </c>
      <c r="Q35" s="60">
        <f>'Inventory Ref Sheet'!AV35</f>
        <v>175000</v>
      </c>
      <c r="R35" s="61">
        <v>10</v>
      </c>
      <c r="S35" s="100" t="str">
        <f t="shared" ca="1" si="5"/>
        <v>Yes</v>
      </c>
      <c r="T35" s="59">
        <f>'Inventory Ref Sheet'!M35</f>
        <v>0</v>
      </c>
      <c r="U35" s="102">
        <f>'Inventory Ref Sheet'!N35</f>
        <v>0</v>
      </c>
      <c r="V35" s="59">
        <f>'Inventory Ref Sheet'!O35</f>
        <v>0</v>
      </c>
      <c r="W35" s="59">
        <f>'Inventory Ref Sheet'!R35</f>
        <v>0</v>
      </c>
      <c r="X35" s="59">
        <f>'Inventory Ref Sheet'!S35</f>
        <v>0</v>
      </c>
      <c r="Y35" s="100" t="str">
        <f ca="1">IF('Inventory Ref Sheet'!U35&gt;0,YEAR(TODAY())-'Inventory Ref Sheet'!U35,"")</f>
        <v/>
      </c>
      <c r="Z35" s="95">
        <f>'Inventory Ref Sheet'!W35</f>
        <v>0</v>
      </c>
      <c r="AA35" s="60">
        <f>'Inventory Ref Sheet'!X35</f>
        <v>0</v>
      </c>
      <c r="AB35" s="61"/>
      <c r="AC35" s="97" t="str">
        <f t="shared" si="3"/>
        <v/>
      </c>
      <c r="AD35" s="59">
        <f>'Inventory Ref Sheet'!Y35</f>
        <v>0</v>
      </c>
      <c r="AE35" s="59">
        <f>'Inventory Ref Sheet'!Z35</f>
        <v>0</v>
      </c>
      <c r="AF35" s="102">
        <f>'Inventory Ref Sheet'!AA35</f>
        <v>0</v>
      </c>
      <c r="AG35" s="59">
        <f>'Inventory Ref Sheet'!AD35</f>
        <v>0</v>
      </c>
      <c r="AH35" s="59">
        <f>'Inventory Ref Sheet'!AE35</f>
        <v>0</v>
      </c>
      <c r="AI35" s="100" t="str">
        <f ca="1">IF('Inventory Ref Sheet'!AG35&gt;0,YEAR(TODAY())-'Inventory Ref Sheet'!AG35,"")</f>
        <v/>
      </c>
      <c r="AJ35" s="99"/>
      <c r="AK35" s="60">
        <f>'Inventory Ref Sheet'!AJ35</f>
        <v>0</v>
      </c>
      <c r="AL35" s="99"/>
      <c r="AM35" s="97" t="str">
        <f t="shared" si="4"/>
        <v/>
      </c>
    </row>
    <row r="36" spans="2:40" ht="15.75" thickBot="1" x14ac:dyDescent="0.3">
      <c r="B36" s="82" t="str">
        <f>'Chp 1 - Introduction'!B34</f>
        <v>Custom 3</v>
      </c>
      <c r="C36" s="52">
        <f t="shared" si="9"/>
        <v>0</v>
      </c>
      <c r="D36" s="88" t="str">
        <f t="shared" si="10"/>
        <v>-</v>
      </c>
      <c r="E36" s="92" t="str">
        <f t="shared" si="6"/>
        <v>-</v>
      </c>
      <c r="F36" s="52" t="s">
        <v>57</v>
      </c>
      <c r="G36" s="58" t="str">
        <f t="shared" si="7"/>
        <v>-</v>
      </c>
      <c r="H36" s="28" t="str">
        <f t="shared" si="8"/>
        <v>-</v>
      </c>
      <c r="J36" s="59" t="str">
        <f>'Inventory Ref Sheet'!AK36</f>
        <v>RevenueVehicles</v>
      </c>
      <c r="K36" s="59" t="str">
        <f>'Inventory Ref Sheet'!AL36</f>
        <v>CU - Cutaway Bus</v>
      </c>
      <c r="L36" s="59" t="str">
        <f>'Inventory Ref Sheet'!AM36</f>
        <v>#125 Cutaway Bus</v>
      </c>
      <c r="M36" s="59">
        <f>'Inventory Ref Sheet'!AP36</f>
        <v>1</v>
      </c>
      <c r="N36" s="59" t="str">
        <f>'Inventory Ref Sheet'!AQ36</f>
        <v>1GDE5V1G09F403322</v>
      </c>
      <c r="O36" s="100">
        <f ca="1">IF('Inventory Ref Sheet'!AS36&gt;0,YEAR(TODAY())-'Inventory Ref Sheet'!AS36,"")</f>
        <v>16</v>
      </c>
      <c r="P36" s="95">
        <f>'Inventory Ref Sheet'!AU36</f>
        <v>56420</v>
      </c>
      <c r="Q36" s="60">
        <f>'Inventory Ref Sheet'!AV36</f>
        <v>175000</v>
      </c>
      <c r="R36" s="61">
        <v>10</v>
      </c>
      <c r="S36" s="100" t="str">
        <f t="shared" ca="1" si="5"/>
        <v>Yes</v>
      </c>
      <c r="T36" s="59">
        <f>'Inventory Ref Sheet'!M36</f>
        <v>0</v>
      </c>
      <c r="U36" s="102">
        <f>'Inventory Ref Sheet'!N36</f>
        <v>0</v>
      </c>
      <c r="V36" s="59">
        <f>'Inventory Ref Sheet'!O36</f>
        <v>0</v>
      </c>
      <c r="W36" s="59">
        <f>'Inventory Ref Sheet'!R36</f>
        <v>0</v>
      </c>
      <c r="X36" s="59">
        <f>'Inventory Ref Sheet'!S36</f>
        <v>0</v>
      </c>
      <c r="Y36" s="100" t="str">
        <f ca="1">IF('Inventory Ref Sheet'!U36&gt;0,YEAR(TODAY())-'Inventory Ref Sheet'!U36,"")</f>
        <v/>
      </c>
      <c r="Z36" s="95">
        <f>'Inventory Ref Sheet'!W36</f>
        <v>0</v>
      </c>
      <c r="AA36" s="60">
        <f>'Inventory Ref Sheet'!X36</f>
        <v>0</v>
      </c>
      <c r="AB36" s="61"/>
      <c r="AC36" s="97" t="str">
        <f t="shared" si="3"/>
        <v/>
      </c>
      <c r="AD36" s="59">
        <f>'Inventory Ref Sheet'!Y36</f>
        <v>0</v>
      </c>
      <c r="AE36" s="59">
        <f>'Inventory Ref Sheet'!Z36</f>
        <v>0</v>
      </c>
      <c r="AF36" s="102">
        <f>'Inventory Ref Sheet'!AA36</f>
        <v>0</v>
      </c>
      <c r="AG36" s="59">
        <f>'Inventory Ref Sheet'!AD36</f>
        <v>0</v>
      </c>
      <c r="AH36" s="59">
        <f>'Inventory Ref Sheet'!AE36</f>
        <v>0</v>
      </c>
      <c r="AI36" s="100" t="str">
        <f ca="1">IF('Inventory Ref Sheet'!AG36&gt;0,YEAR(TODAY())-'Inventory Ref Sheet'!AG36,"")</f>
        <v/>
      </c>
      <c r="AJ36" s="99"/>
      <c r="AK36" s="60">
        <f>'Inventory Ref Sheet'!AJ36</f>
        <v>0</v>
      </c>
      <c r="AL36" s="99"/>
      <c r="AM36" s="97" t="str">
        <f t="shared" si="4"/>
        <v/>
      </c>
    </row>
    <row r="37" spans="2:40" ht="15.75" thickBot="1" x14ac:dyDescent="0.3">
      <c r="B37" s="93" t="s">
        <v>8</v>
      </c>
      <c r="C37" s="86">
        <f>SUMIF(T:T,$B37,W:W)</f>
        <v>3</v>
      </c>
      <c r="D37" s="87">
        <f ca="1">IF($C37&gt;0,AVERAGEIF($T:$T,$B$37,Y:Y),"-")</f>
        <v>8.6666666666666661</v>
      </c>
      <c r="E37" s="91">
        <f>IF($C37&gt;0,AVERAGEIF($T:$T,$B$37,Z:Z),"-")</f>
        <v>52285.666666666664</v>
      </c>
      <c r="F37" s="86" t="s">
        <v>57</v>
      </c>
      <c r="G37" s="96">
        <f>IF($C37&gt;0,AVERAGEIF($T:$T,$B$37,AA:AA),"-")</f>
        <v>51833.333333333336</v>
      </c>
      <c r="H37" s="94">
        <f ca="1">IF(C37&gt;0, COUNTIF(AC:AC,"Yes")/C37, "-")</f>
        <v>0</v>
      </c>
      <c r="J37" s="59" t="str">
        <f>'Inventory Ref Sheet'!AK37</f>
        <v>RevenueVehicles</v>
      </c>
      <c r="K37" s="59" t="str">
        <f>'Inventory Ref Sheet'!AL37</f>
        <v>CU - Cutaway Bus</v>
      </c>
      <c r="L37" s="59" t="str">
        <f>'Inventory Ref Sheet'!AM37</f>
        <v>#126 Cutaway Bus</v>
      </c>
      <c r="M37" s="59">
        <f>'Inventory Ref Sheet'!AP37</f>
        <v>1</v>
      </c>
      <c r="N37" s="59" t="str">
        <f>'Inventory Ref Sheet'!AQ37</f>
        <v>1GDE5V1G78F418074</v>
      </c>
      <c r="O37" s="100">
        <f ca="1">IF('Inventory Ref Sheet'!AS37&gt;0,YEAR(TODAY())-'Inventory Ref Sheet'!AS37,"")</f>
        <v>16</v>
      </c>
      <c r="P37" s="95">
        <f>'Inventory Ref Sheet'!AU37</f>
        <v>65023</v>
      </c>
      <c r="Q37" s="60">
        <f>'Inventory Ref Sheet'!AV37</f>
        <v>175000</v>
      </c>
      <c r="R37" s="61">
        <v>10</v>
      </c>
      <c r="S37" s="100" t="str">
        <f t="shared" ca="1" si="5"/>
        <v>Yes</v>
      </c>
      <c r="T37" s="59">
        <f>'Inventory Ref Sheet'!M37</f>
        <v>0</v>
      </c>
      <c r="U37" s="102">
        <f>'Inventory Ref Sheet'!N37</f>
        <v>0</v>
      </c>
      <c r="V37" s="59">
        <f>'Inventory Ref Sheet'!O37</f>
        <v>0</v>
      </c>
      <c r="W37" s="59">
        <f>'Inventory Ref Sheet'!R37</f>
        <v>0</v>
      </c>
      <c r="X37" s="59">
        <f>'Inventory Ref Sheet'!S37</f>
        <v>0</v>
      </c>
      <c r="Y37" s="100" t="str">
        <f ca="1">IF('Inventory Ref Sheet'!U37&gt;0,YEAR(TODAY())-'Inventory Ref Sheet'!U37,"")</f>
        <v/>
      </c>
      <c r="Z37" s="95">
        <f>'Inventory Ref Sheet'!W37</f>
        <v>0</v>
      </c>
      <c r="AA37" s="60">
        <f>'Inventory Ref Sheet'!X37</f>
        <v>0</v>
      </c>
      <c r="AB37" s="61"/>
      <c r="AC37" s="97" t="str">
        <f t="shared" si="3"/>
        <v/>
      </c>
      <c r="AD37" s="59">
        <f>'Inventory Ref Sheet'!Y37</f>
        <v>0</v>
      </c>
      <c r="AE37" s="59">
        <f>'Inventory Ref Sheet'!Z37</f>
        <v>0</v>
      </c>
      <c r="AF37" s="102">
        <f>'Inventory Ref Sheet'!AA37</f>
        <v>0</v>
      </c>
      <c r="AG37" s="59">
        <f>'Inventory Ref Sheet'!AD37</f>
        <v>0</v>
      </c>
      <c r="AH37" s="59">
        <f>'Inventory Ref Sheet'!AE37</f>
        <v>0</v>
      </c>
      <c r="AI37" s="100" t="str">
        <f ca="1">IF('Inventory Ref Sheet'!AG37&gt;0,YEAR(TODAY())-'Inventory Ref Sheet'!AG37,"")</f>
        <v/>
      </c>
      <c r="AJ37" s="99"/>
      <c r="AK37" s="60">
        <f>'Inventory Ref Sheet'!AJ37</f>
        <v>0</v>
      </c>
      <c r="AL37" s="99"/>
      <c r="AM37" s="97" t="str">
        <f t="shared" si="4"/>
        <v/>
      </c>
    </row>
    <row r="38" spans="2:40" ht="15.75" thickBot="1" x14ac:dyDescent="0.3">
      <c r="B38" s="82" t="str">
        <f>'Chp 1 - Introduction'!B36</f>
        <v>Non Revenue/Service Automobile</v>
      </c>
      <c r="C38" s="52">
        <f t="shared" ref="C38:C43" si="11">SUMIFS(W:W,$T:$T,$B$37,$U:$U,B38)</f>
        <v>0</v>
      </c>
      <c r="D38" s="88" t="str">
        <f t="shared" ref="D38:D43" si="12">IF($C38&gt;0,AVERAGEIFS(Y:Y,$T:$T,$B$37,$U:$U,B38),"-")</f>
        <v>-</v>
      </c>
      <c r="E38" s="92" t="str">
        <f t="shared" ref="E38:E43" si="13">IFERROR(IF($C38&gt;0,AVERAGEIFS(Z:Z,$T:$T,$B$37,$U:$U,B38),"-"),"N/A")</f>
        <v>-</v>
      </c>
      <c r="F38" s="52" t="s">
        <v>57</v>
      </c>
      <c r="G38" s="58" t="str">
        <f t="shared" ref="G38:G43" si="14">IF($C38&gt;0,AVERAGEIFS(AA:AA,$T:$T,$B$37,$U:$U,B38),"-")</f>
        <v>-</v>
      </c>
      <c r="H38" s="28" t="str">
        <f t="shared" ref="H38:H43" si="15">IF(C38&gt;0, COUNTIFS(U:U,B38,AC:AC,"Yes")/C38, "-")</f>
        <v>-</v>
      </c>
      <c r="J38" s="59" t="str">
        <f>'Inventory Ref Sheet'!AK38</f>
        <v>RevenueVehicles</v>
      </c>
      <c r="K38" s="59" t="str">
        <f>'Inventory Ref Sheet'!AL38</f>
        <v>CU - Cutaway Bus</v>
      </c>
      <c r="L38" s="59" t="str">
        <f>'Inventory Ref Sheet'!AM38</f>
        <v>#127 Cutaway Bus</v>
      </c>
      <c r="M38" s="59">
        <f>'Inventory Ref Sheet'!AP38</f>
        <v>1</v>
      </c>
      <c r="N38" s="59" t="str">
        <f>'Inventory Ref Sheet'!AQ38</f>
        <v>1GDE5V1G79F400935</v>
      </c>
      <c r="O38" s="100">
        <f ca="1">IF('Inventory Ref Sheet'!AS38&gt;0,YEAR(TODAY())-'Inventory Ref Sheet'!AS38,"")</f>
        <v>15</v>
      </c>
      <c r="P38" s="95">
        <f>'Inventory Ref Sheet'!AU38</f>
        <v>97701</v>
      </c>
      <c r="Q38" s="60">
        <f>'Inventory Ref Sheet'!AV38</f>
        <v>175000</v>
      </c>
      <c r="R38" s="61">
        <v>10</v>
      </c>
      <c r="S38" s="100" t="str">
        <f t="shared" ca="1" si="5"/>
        <v>Yes</v>
      </c>
      <c r="T38" s="59">
        <f>'Inventory Ref Sheet'!M38</f>
        <v>0</v>
      </c>
      <c r="U38" s="102">
        <f>'Inventory Ref Sheet'!N38</f>
        <v>0</v>
      </c>
      <c r="V38" s="59">
        <f>'Inventory Ref Sheet'!O38</f>
        <v>0</v>
      </c>
      <c r="W38" s="59">
        <f>'Inventory Ref Sheet'!R38</f>
        <v>0</v>
      </c>
      <c r="X38" s="59">
        <f>'Inventory Ref Sheet'!S38</f>
        <v>0</v>
      </c>
      <c r="Y38" s="100" t="str">
        <f ca="1">IF('Inventory Ref Sheet'!U38&gt;0,YEAR(TODAY())-'Inventory Ref Sheet'!U38,"")</f>
        <v/>
      </c>
      <c r="Z38" s="95">
        <f>'Inventory Ref Sheet'!W38</f>
        <v>0</v>
      </c>
      <c r="AA38" s="60">
        <f>'Inventory Ref Sheet'!X38</f>
        <v>0</v>
      </c>
      <c r="AB38" s="61"/>
      <c r="AC38" s="97" t="str">
        <f t="shared" si="3"/>
        <v/>
      </c>
      <c r="AD38" s="59">
        <f>'Inventory Ref Sheet'!Y38</f>
        <v>0</v>
      </c>
      <c r="AE38" s="59">
        <f>'Inventory Ref Sheet'!Z38</f>
        <v>0</v>
      </c>
      <c r="AF38" s="102">
        <f>'Inventory Ref Sheet'!AA38</f>
        <v>0</v>
      </c>
      <c r="AG38" s="59">
        <f>'Inventory Ref Sheet'!AD38</f>
        <v>0</v>
      </c>
      <c r="AH38" s="59">
        <f>'Inventory Ref Sheet'!AE38</f>
        <v>0</v>
      </c>
      <c r="AI38" s="100" t="str">
        <f ca="1">IF('Inventory Ref Sheet'!AG38&gt;0,YEAR(TODAY())-'Inventory Ref Sheet'!AG38,"")</f>
        <v/>
      </c>
      <c r="AJ38" s="99"/>
      <c r="AK38" s="60">
        <f>'Inventory Ref Sheet'!AJ38</f>
        <v>0</v>
      </c>
      <c r="AL38" s="99"/>
      <c r="AM38" s="97" t="str">
        <f t="shared" si="4"/>
        <v/>
      </c>
    </row>
    <row r="39" spans="2:40" ht="15.75" thickBot="1" x14ac:dyDescent="0.3">
      <c r="B39" s="82" t="str">
        <f>'Chp 1 - Introduction'!B37</f>
        <v>Steel Wheel Vehicles</v>
      </c>
      <c r="C39" s="52">
        <f t="shared" si="11"/>
        <v>0</v>
      </c>
      <c r="D39" s="88" t="str">
        <f t="shared" si="12"/>
        <v>-</v>
      </c>
      <c r="E39" s="92" t="str">
        <f t="shared" si="13"/>
        <v>-</v>
      </c>
      <c r="F39" s="52" t="s">
        <v>57</v>
      </c>
      <c r="G39" s="58" t="str">
        <f t="shared" si="14"/>
        <v>-</v>
      </c>
      <c r="H39" s="28" t="str">
        <f t="shared" si="15"/>
        <v>-</v>
      </c>
      <c r="J39" s="59" t="str">
        <f>'Inventory Ref Sheet'!AK39</f>
        <v>RevenueVehicles</v>
      </c>
      <c r="K39" s="59" t="str">
        <f>'Inventory Ref Sheet'!AL39</f>
        <v>CU - Cutaway Bus</v>
      </c>
      <c r="L39" s="59" t="str">
        <f>'Inventory Ref Sheet'!AM39</f>
        <v>#128 Cutaway Bus</v>
      </c>
      <c r="M39" s="59">
        <f>'Inventory Ref Sheet'!AP39</f>
        <v>1</v>
      </c>
      <c r="N39" s="59" t="str">
        <f>'Inventory Ref Sheet'!AQ39</f>
        <v>1GDE5V1G09F400940</v>
      </c>
      <c r="O39" s="100">
        <f ca="1">IF('Inventory Ref Sheet'!AS39&gt;0,YEAR(TODAY())-'Inventory Ref Sheet'!AS39,"")</f>
        <v>15</v>
      </c>
      <c r="P39" s="95">
        <f>'Inventory Ref Sheet'!AU39</f>
        <v>106462</v>
      </c>
      <c r="Q39" s="60">
        <f>'Inventory Ref Sheet'!AV39</f>
        <v>175000</v>
      </c>
      <c r="R39" s="61">
        <v>10</v>
      </c>
      <c r="S39" s="100" t="str">
        <f t="shared" ca="1" si="5"/>
        <v>Yes</v>
      </c>
      <c r="T39" s="59">
        <f>'Inventory Ref Sheet'!M39</f>
        <v>0</v>
      </c>
      <c r="U39" s="102">
        <f>'Inventory Ref Sheet'!N39</f>
        <v>0</v>
      </c>
      <c r="V39" s="59">
        <f>'Inventory Ref Sheet'!O39</f>
        <v>0</v>
      </c>
      <c r="W39" s="59">
        <f>'Inventory Ref Sheet'!R39</f>
        <v>0</v>
      </c>
      <c r="X39" s="59">
        <f>'Inventory Ref Sheet'!S39</f>
        <v>0</v>
      </c>
      <c r="Y39" s="100" t="str">
        <f ca="1">IF('Inventory Ref Sheet'!U39&gt;0,YEAR(TODAY())-'Inventory Ref Sheet'!U39,"")</f>
        <v/>
      </c>
      <c r="Z39" s="95">
        <f>'Inventory Ref Sheet'!W39</f>
        <v>0</v>
      </c>
      <c r="AA39" s="60">
        <f>'Inventory Ref Sheet'!X39</f>
        <v>0</v>
      </c>
      <c r="AB39" s="61"/>
      <c r="AC39" s="97" t="str">
        <f t="shared" si="3"/>
        <v/>
      </c>
      <c r="AD39" s="59">
        <f>'Inventory Ref Sheet'!Y39</f>
        <v>0</v>
      </c>
      <c r="AE39" s="59">
        <f>'Inventory Ref Sheet'!Z39</f>
        <v>0</v>
      </c>
      <c r="AF39" s="102">
        <f>'Inventory Ref Sheet'!AA39</f>
        <v>0</v>
      </c>
      <c r="AG39" s="59">
        <f>'Inventory Ref Sheet'!AD39</f>
        <v>0</v>
      </c>
      <c r="AH39" s="59">
        <f>'Inventory Ref Sheet'!AE39</f>
        <v>0</v>
      </c>
      <c r="AI39" s="100" t="str">
        <f ca="1">IF('Inventory Ref Sheet'!AG39&gt;0,YEAR(TODAY())-'Inventory Ref Sheet'!AG39,"")</f>
        <v/>
      </c>
      <c r="AJ39" s="99"/>
      <c r="AK39" s="60">
        <f>'Inventory Ref Sheet'!AJ39</f>
        <v>0</v>
      </c>
      <c r="AL39" s="99"/>
      <c r="AM39" s="97" t="str">
        <f t="shared" si="4"/>
        <v/>
      </c>
    </row>
    <row r="40" spans="2:40" ht="15.75" thickBot="1" x14ac:dyDescent="0.3">
      <c r="B40" s="82" t="str">
        <f>'Chp 1 - Introduction'!B38</f>
        <v>Trucks and other Rubber Tire Vehicles</v>
      </c>
      <c r="C40" s="52">
        <f t="shared" si="11"/>
        <v>3</v>
      </c>
      <c r="D40" s="88">
        <f t="shared" ca="1" si="12"/>
        <v>8.6666666666666661</v>
      </c>
      <c r="E40" s="92">
        <f t="shared" si="13"/>
        <v>52285.666666666664</v>
      </c>
      <c r="F40" s="52" t="s">
        <v>57</v>
      </c>
      <c r="G40" s="58">
        <f t="shared" si="14"/>
        <v>51833.333333333336</v>
      </c>
      <c r="H40" s="28">
        <f t="shared" ca="1" si="15"/>
        <v>0</v>
      </c>
      <c r="J40" s="59" t="str">
        <f>'Inventory Ref Sheet'!AK40</f>
        <v>RevenueVehicles</v>
      </c>
      <c r="K40" s="59" t="str">
        <f>'Inventory Ref Sheet'!AL40</f>
        <v>CU - Cutaway Bus</v>
      </c>
      <c r="L40" s="59" t="str">
        <f>'Inventory Ref Sheet'!AM40</f>
        <v>#129 Cutaway Bus</v>
      </c>
      <c r="M40" s="59">
        <f>'Inventory Ref Sheet'!AP40</f>
        <v>1</v>
      </c>
      <c r="N40" s="59" t="str">
        <f>'Inventory Ref Sheet'!AQ40</f>
        <v>1GDE5V1G59F401257</v>
      </c>
      <c r="O40" s="100">
        <f ca="1">IF('Inventory Ref Sheet'!AS40&gt;0,YEAR(TODAY())-'Inventory Ref Sheet'!AS40,"")</f>
        <v>15</v>
      </c>
      <c r="P40" s="95">
        <f>'Inventory Ref Sheet'!AU40</f>
        <v>90746</v>
      </c>
      <c r="Q40" s="60">
        <f>'Inventory Ref Sheet'!AV40</f>
        <v>175000</v>
      </c>
      <c r="R40" s="61">
        <v>10</v>
      </c>
      <c r="S40" s="100" t="str">
        <f t="shared" ca="1" si="5"/>
        <v>Yes</v>
      </c>
      <c r="T40" s="59">
        <f>'Inventory Ref Sheet'!M40</f>
        <v>0</v>
      </c>
      <c r="U40" s="102">
        <f>'Inventory Ref Sheet'!N40</f>
        <v>0</v>
      </c>
      <c r="V40" s="59">
        <f>'Inventory Ref Sheet'!O40</f>
        <v>0</v>
      </c>
      <c r="W40" s="59">
        <f>'Inventory Ref Sheet'!R40</f>
        <v>0</v>
      </c>
      <c r="X40" s="59">
        <f>'Inventory Ref Sheet'!S40</f>
        <v>0</v>
      </c>
      <c r="Y40" s="100" t="str">
        <f ca="1">IF('Inventory Ref Sheet'!U40&gt;0,YEAR(TODAY())-'Inventory Ref Sheet'!U40,"")</f>
        <v/>
      </c>
      <c r="Z40" s="95">
        <f>'Inventory Ref Sheet'!W40</f>
        <v>0</v>
      </c>
      <c r="AA40" s="60">
        <f>'Inventory Ref Sheet'!X40</f>
        <v>0</v>
      </c>
      <c r="AB40" s="61"/>
      <c r="AC40" s="97" t="str">
        <f t="shared" si="3"/>
        <v/>
      </c>
      <c r="AD40" s="59">
        <f>'Inventory Ref Sheet'!Y40</f>
        <v>0</v>
      </c>
      <c r="AE40" s="59">
        <f>'Inventory Ref Sheet'!Z40</f>
        <v>0</v>
      </c>
      <c r="AF40" s="102">
        <f>'Inventory Ref Sheet'!AA40</f>
        <v>0</v>
      </c>
      <c r="AG40" s="59">
        <f>'Inventory Ref Sheet'!AD40</f>
        <v>0</v>
      </c>
      <c r="AH40" s="59">
        <f>'Inventory Ref Sheet'!AE40</f>
        <v>0</v>
      </c>
      <c r="AI40" s="100" t="str">
        <f ca="1">IF('Inventory Ref Sheet'!AG40&gt;0,YEAR(TODAY())-'Inventory Ref Sheet'!AG40,"")</f>
        <v/>
      </c>
      <c r="AJ40" s="99"/>
      <c r="AK40" s="60">
        <f>'Inventory Ref Sheet'!AJ40</f>
        <v>0</v>
      </c>
      <c r="AL40" s="99"/>
      <c r="AM40" s="97" t="str">
        <f t="shared" si="4"/>
        <v/>
      </c>
    </row>
    <row r="41" spans="2:40" ht="15.75" thickBot="1" x14ac:dyDescent="0.3">
      <c r="B41" s="82" t="str">
        <f>'Chp 1 - Introduction'!B39</f>
        <v>Custom 1</v>
      </c>
      <c r="C41" s="52">
        <f t="shared" si="11"/>
        <v>0</v>
      </c>
      <c r="D41" s="88" t="str">
        <f t="shared" si="12"/>
        <v>-</v>
      </c>
      <c r="E41" s="92" t="str">
        <f t="shared" si="13"/>
        <v>-</v>
      </c>
      <c r="F41" s="52" t="s">
        <v>57</v>
      </c>
      <c r="G41" s="58" t="str">
        <f t="shared" si="14"/>
        <v>-</v>
      </c>
      <c r="H41" s="28" t="str">
        <f t="shared" si="15"/>
        <v>-</v>
      </c>
      <c r="J41" s="59" t="str">
        <f>'Inventory Ref Sheet'!AK41</f>
        <v>RevenueVehicles</v>
      </c>
      <c r="K41" s="59" t="str">
        <f>'Inventory Ref Sheet'!AL41</f>
        <v>CU - Cutaway Bus</v>
      </c>
      <c r="L41" s="59" t="str">
        <f>'Inventory Ref Sheet'!AM41</f>
        <v>#130 Cutaway Bus</v>
      </c>
      <c r="M41" s="59">
        <f>'Inventory Ref Sheet'!AP41</f>
        <v>1</v>
      </c>
      <c r="N41" s="59" t="str">
        <f>'Inventory Ref Sheet'!AQ41</f>
        <v>1GDE5V1G79F401955</v>
      </c>
      <c r="O41" s="100">
        <f ca="1">IF('Inventory Ref Sheet'!AS41&gt;0,YEAR(TODAY())-'Inventory Ref Sheet'!AS41,"")</f>
        <v>15</v>
      </c>
      <c r="P41" s="95">
        <f>'Inventory Ref Sheet'!AU41</f>
        <v>81127</v>
      </c>
      <c r="Q41" s="60">
        <f>'Inventory Ref Sheet'!AV41</f>
        <v>175000</v>
      </c>
      <c r="R41" s="61">
        <v>10</v>
      </c>
      <c r="S41" s="100" t="str">
        <f t="shared" ca="1" si="5"/>
        <v>Yes</v>
      </c>
      <c r="T41" s="59">
        <f>'Inventory Ref Sheet'!M41</f>
        <v>0</v>
      </c>
      <c r="U41" s="102">
        <f>'Inventory Ref Sheet'!N41</f>
        <v>0</v>
      </c>
      <c r="V41" s="59">
        <f>'Inventory Ref Sheet'!O41</f>
        <v>0</v>
      </c>
      <c r="W41" s="59">
        <f>'Inventory Ref Sheet'!R41</f>
        <v>0</v>
      </c>
      <c r="X41" s="59">
        <f>'Inventory Ref Sheet'!S41</f>
        <v>0</v>
      </c>
      <c r="Y41" s="100" t="str">
        <f ca="1">IF('Inventory Ref Sheet'!U41&gt;0,YEAR(TODAY())-'Inventory Ref Sheet'!U41,"")</f>
        <v/>
      </c>
      <c r="Z41" s="95">
        <f>'Inventory Ref Sheet'!W41</f>
        <v>0</v>
      </c>
      <c r="AA41" s="60">
        <f>'Inventory Ref Sheet'!X41</f>
        <v>0</v>
      </c>
      <c r="AB41" s="61"/>
      <c r="AC41" s="97" t="str">
        <f t="shared" si="3"/>
        <v/>
      </c>
      <c r="AD41" s="59">
        <f>'Inventory Ref Sheet'!Y41</f>
        <v>0</v>
      </c>
      <c r="AE41" s="59">
        <f>'Inventory Ref Sheet'!Z41</f>
        <v>0</v>
      </c>
      <c r="AF41" s="102">
        <f>'Inventory Ref Sheet'!AA41</f>
        <v>0</v>
      </c>
      <c r="AG41" s="59">
        <f>'Inventory Ref Sheet'!AD41</f>
        <v>0</v>
      </c>
      <c r="AH41" s="59">
        <f>'Inventory Ref Sheet'!AE41</f>
        <v>0</v>
      </c>
      <c r="AI41" s="100" t="str">
        <f ca="1">IF('Inventory Ref Sheet'!AG41&gt;0,YEAR(TODAY())-'Inventory Ref Sheet'!AG41,"")</f>
        <v/>
      </c>
      <c r="AJ41" s="99"/>
      <c r="AK41" s="60">
        <f>'Inventory Ref Sheet'!AJ41</f>
        <v>0</v>
      </c>
      <c r="AL41" s="99"/>
      <c r="AM41" s="97" t="str">
        <f t="shared" si="4"/>
        <v/>
      </c>
    </row>
    <row r="42" spans="2:40" ht="15.75" thickBot="1" x14ac:dyDescent="0.3">
      <c r="B42" s="82" t="str">
        <f>'Chp 1 - Introduction'!B40</f>
        <v>Custom 2</v>
      </c>
      <c r="C42" s="52">
        <f t="shared" si="11"/>
        <v>0</v>
      </c>
      <c r="D42" s="88" t="str">
        <f t="shared" si="12"/>
        <v>-</v>
      </c>
      <c r="E42" s="92" t="str">
        <f t="shared" si="13"/>
        <v>-</v>
      </c>
      <c r="F42" s="52" t="s">
        <v>57</v>
      </c>
      <c r="G42" s="58" t="str">
        <f t="shared" si="14"/>
        <v>-</v>
      </c>
      <c r="H42" s="28" t="str">
        <f t="shared" si="15"/>
        <v>-</v>
      </c>
      <c r="J42" s="59" t="str">
        <f>'Inventory Ref Sheet'!AK42</f>
        <v>RevenueVehicles</v>
      </c>
      <c r="K42" s="59" t="str">
        <f>'Inventory Ref Sheet'!AL42</f>
        <v>CU - Cutaway Bus</v>
      </c>
      <c r="L42" s="59" t="str">
        <f>'Inventory Ref Sheet'!AM42</f>
        <v>#131 Cutaway Bus</v>
      </c>
      <c r="M42" s="59">
        <f>'Inventory Ref Sheet'!AP42</f>
        <v>1</v>
      </c>
      <c r="N42" s="59" t="str">
        <f>'Inventory Ref Sheet'!AQ42</f>
        <v>1GDE5V1G49F402156</v>
      </c>
      <c r="O42" s="100">
        <f ca="1">IF('Inventory Ref Sheet'!AS42&gt;0,YEAR(TODAY())-'Inventory Ref Sheet'!AS42,"")</f>
        <v>15</v>
      </c>
      <c r="P42" s="95">
        <f>'Inventory Ref Sheet'!AU42</f>
        <v>110258</v>
      </c>
      <c r="Q42" s="60">
        <f>'Inventory Ref Sheet'!AV42</f>
        <v>175000</v>
      </c>
      <c r="R42" s="61">
        <v>10</v>
      </c>
      <c r="S42" s="100" t="str">
        <f t="shared" ca="1" si="5"/>
        <v>Yes</v>
      </c>
      <c r="T42" s="59">
        <f>'Inventory Ref Sheet'!M42</f>
        <v>0</v>
      </c>
      <c r="U42" s="102">
        <f>'Inventory Ref Sheet'!N42</f>
        <v>0</v>
      </c>
      <c r="V42" s="59">
        <f>'Inventory Ref Sheet'!O42</f>
        <v>0</v>
      </c>
      <c r="W42" s="59">
        <f>'Inventory Ref Sheet'!R42</f>
        <v>0</v>
      </c>
      <c r="X42" s="59">
        <f>'Inventory Ref Sheet'!S42</f>
        <v>0</v>
      </c>
      <c r="Y42" s="100" t="str">
        <f ca="1">IF('Inventory Ref Sheet'!U42&gt;0,YEAR(TODAY())-'Inventory Ref Sheet'!U42,"")</f>
        <v/>
      </c>
      <c r="Z42" s="95">
        <f>'Inventory Ref Sheet'!W42</f>
        <v>0</v>
      </c>
      <c r="AA42" s="60">
        <f>'Inventory Ref Sheet'!X42</f>
        <v>0</v>
      </c>
      <c r="AB42" s="61"/>
      <c r="AC42" s="97" t="str">
        <f t="shared" si="3"/>
        <v/>
      </c>
      <c r="AD42" s="59">
        <f>'Inventory Ref Sheet'!Y42</f>
        <v>0</v>
      </c>
      <c r="AE42" s="59">
        <f>'Inventory Ref Sheet'!Z42</f>
        <v>0</v>
      </c>
      <c r="AF42" s="102">
        <f>'Inventory Ref Sheet'!AA42</f>
        <v>0</v>
      </c>
      <c r="AG42" s="59">
        <f>'Inventory Ref Sheet'!AD42</f>
        <v>0</v>
      </c>
      <c r="AH42" s="59">
        <f>'Inventory Ref Sheet'!AE42</f>
        <v>0</v>
      </c>
      <c r="AI42" s="100" t="str">
        <f ca="1">IF('Inventory Ref Sheet'!AG42&gt;0,YEAR(TODAY())-'Inventory Ref Sheet'!AG42,"")</f>
        <v/>
      </c>
      <c r="AJ42" s="99"/>
      <c r="AK42" s="60">
        <f>'Inventory Ref Sheet'!AJ42</f>
        <v>0</v>
      </c>
      <c r="AL42" s="99"/>
      <c r="AM42" s="97" t="str">
        <f t="shared" si="4"/>
        <v/>
      </c>
    </row>
    <row r="43" spans="2:40" ht="15.75" thickBot="1" x14ac:dyDescent="0.3">
      <c r="B43" s="82" t="str">
        <f>'Chp 1 - Introduction'!B41</f>
        <v>Custom 3</v>
      </c>
      <c r="C43" s="52">
        <f t="shared" si="11"/>
        <v>0</v>
      </c>
      <c r="D43" s="88" t="str">
        <f t="shared" si="12"/>
        <v>-</v>
      </c>
      <c r="E43" s="92" t="str">
        <f t="shared" si="13"/>
        <v>-</v>
      </c>
      <c r="F43" s="52" t="s">
        <v>57</v>
      </c>
      <c r="G43" s="58" t="str">
        <f t="shared" si="14"/>
        <v>-</v>
      </c>
      <c r="H43" s="28" t="str">
        <f t="shared" si="15"/>
        <v>-</v>
      </c>
      <c r="J43" s="59" t="str">
        <f>'Inventory Ref Sheet'!AK43</f>
        <v>RevenueVehicles</v>
      </c>
      <c r="K43" s="59" t="str">
        <f>'Inventory Ref Sheet'!AL43</f>
        <v>CU - Cutaway Bus</v>
      </c>
      <c r="L43" s="59" t="str">
        <f>'Inventory Ref Sheet'!AM43</f>
        <v>#132 Cutaway Bus</v>
      </c>
      <c r="M43" s="59">
        <f>'Inventory Ref Sheet'!AP43</f>
        <v>1</v>
      </c>
      <c r="N43" s="59" t="str">
        <f>'Inventory Ref Sheet'!AQ43</f>
        <v>1GDE5V1G69F402272</v>
      </c>
      <c r="O43" s="100">
        <f ca="1">IF('Inventory Ref Sheet'!AS43&gt;0,YEAR(TODAY())-'Inventory Ref Sheet'!AS43,"")</f>
        <v>15</v>
      </c>
      <c r="P43" s="95">
        <f>'Inventory Ref Sheet'!AU43</f>
        <v>113498</v>
      </c>
      <c r="Q43" s="60">
        <f>'Inventory Ref Sheet'!AV43</f>
        <v>175000</v>
      </c>
      <c r="R43" s="61">
        <v>10</v>
      </c>
      <c r="S43" s="100" t="str">
        <f t="shared" ca="1" si="5"/>
        <v>Yes</v>
      </c>
      <c r="T43" s="59">
        <f>'Inventory Ref Sheet'!M43</f>
        <v>0</v>
      </c>
      <c r="U43" s="102">
        <f>'Inventory Ref Sheet'!N43</f>
        <v>0</v>
      </c>
      <c r="V43" s="59">
        <f>'Inventory Ref Sheet'!O43</f>
        <v>0</v>
      </c>
      <c r="W43" s="59">
        <f>'Inventory Ref Sheet'!R43</f>
        <v>0</v>
      </c>
      <c r="X43" s="59">
        <f>'Inventory Ref Sheet'!S43</f>
        <v>0</v>
      </c>
      <c r="Y43" s="100" t="str">
        <f ca="1">IF('Inventory Ref Sheet'!U43&gt;0,YEAR(TODAY())-'Inventory Ref Sheet'!U43,"")</f>
        <v/>
      </c>
      <c r="Z43" s="95">
        <f>'Inventory Ref Sheet'!W43</f>
        <v>0</v>
      </c>
      <c r="AA43" s="60">
        <f>'Inventory Ref Sheet'!X43</f>
        <v>0</v>
      </c>
      <c r="AB43" s="61"/>
      <c r="AC43" s="97" t="str">
        <f t="shared" si="3"/>
        <v/>
      </c>
      <c r="AD43" s="59">
        <f>'Inventory Ref Sheet'!Y43</f>
        <v>0</v>
      </c>
      <c r="AE43" s="59">
        <f>'Inventory Ref Sheet'!Z43</f>
        <v>0</v>
      </c>
      <c r="AF43" s="102">
        <f>'Inventory Ref Sheet'!AA43</f>
        <v>0</v>
      </c>
      <c r="AG43" s="59">
        <f>'Inventory Ref Sheet'!AD43</f>
        <v>0</v>
      </c>
      <c r="AH43" s="59">
        <f>'Inventory Ref Sheet'!AE43</f>
        <v>0</v>
      </c>
      <c r="AI43" s="100" t="str">
        <f ca="1">IF('Inventory Ref Sheet'!AG43&gt;0,YEAR(TODAY())-'Inventory Ref Sheet'!AG43,"")</f>
        <v/>
      </c>
      <c r="AJ43" s="99"/>
      <c r="AK43" s="60">
        <f>'Inventory Ref Sheet'!AJ43</f>
        <v>0</v>
      </c>
      <c r="AL43" s="99"/>
      <c r="AM43" s="97" t="str">
        <f t="shared" si="4"/>
        <v/>
      </c>
    </row>
    <row r="44" spans="2:40" ht="15.75" thickBot="1" x14ac:dyDescent="0.3">
      <c r="B44" s="93" t="s">
        <v>10</v>
      </c>
      <c r="C44" s="86">
        <f>SUMIF(AD:AD,B44,AG:AG)</f>
        <v>1</v>
      </c>
      <c r="D44" s="87">
        <f ca="1">IF($C44&gt;0,AVERAGEIF($AD:$AD,$B$44,AI:AI),"-")</f>
        <v>6</v>
      </c>
      <c r="E44" s="87" t="s">
        <v>57</v>
      </c>
      <c r="F44" s="87">
        <f>IFERROR(IF($C44&gt;0,AVERAGEIF($AD:$AD,$B$44,AJ:AJ),"-"),"-")</f>
        <v>3</v>
      </c>
      <c r="G44" s="96">
        <f>IF($C44&gt;0,AVERAGEIF($AD:$AD,$B$44,AK:AK),"-")</f>
        <v>1000000</v>
      </c>
      <c r="H44" s="87" t="s">
        <v>57</v>
      </c>
      <c r="J44" s="59" t="str">
        <f>'Inventory Ref Sheet'!AK44</f>
        <v>RevenueVehicles</v>
      </c>
      <c r="K44" s="59" t="str">
        <f>'Inventory Ref Sheet'!AL44</f>
        <v>CU - Cutaway Bus</v>
      </c>
      <c r="L44" s="59" t="str">
        <f>'Inventory Ref Sheet'!AM44</f>
        <v>#133 Cutaway Bus</v>
      </c>
      <c r="M44" s="59">
        <f>'Inventory Ref Sheet'!AP44</f>
        <v>1</v>
      </c>
      <c r="N44" s="59" t="str">
        <f>'Inventory Ref Sheet'!AQ44</f>
        <v>1GDE5V1G29F402124</v>
      </c>
      <c r="O44" s="100">
        <f ca="1">IF('Inventory Ref Sheet'!AS44&gt;0,YEAR(TODAY())-'Inventory Ref Sheet'!AS44,"")</f>
        <v>15</v>
      </c>
      <c r="P44" s="95">
        <f>'Inventory Ref Sheet'!AU44</f>
        <v>88955</v>
      </c>
      <c r="Q44" s="60">
        <f>'Inventory Ref Sheet'!AV44</f>
        <v>175000</v>
      </c>
      <c r="R44" s="61">
        <v>10</v>
      </c>
      <c r="S44" s="100" t="str">
        <f t="shared" ca="1" si="5"/>
        <v>Yes</v>
      </c>
      <c r="T44" s="59">
        <f>'Inventory Ref Sheet'!M44</f>
        <v>0</v>
      </c>
      <c r="U44" s="102">
        <f>'Inventory Ref Sheet'!N44</f>
        <v>0</v>
      </c>
      <c r="V44" s="59">
        <f>'Inventory Ref Sheet'!O44</f>
        <v>0</v>
      </c>
      <c r="W44" s="59">
        <f>'Inventory Ref Sheet'!R44</f>
        <v>0</v>
      </c>
      <c r="X44" s="59">
        <f>'Inventory Ref Sheet'!S44</f>
        <v>0</v>
      </c>
      <c r="Y44" s="100" t="str">
        <f ca="1">IF('Inventory Ref Sheet'!U44&gt;0,YEAR(TODAY())-'Inventory Ref Sheet'!U44,"")</f>
        <v/>
      </c>
      <c r="Z44" s="95">
        <f>'Inventory Ref Sheet'!W44</f>
        <v>0</v>
      </c>
      <c r="AA44" s="60">
        <f>'Inventory Ref Sheet'!X44</f>
        <v>0</v>
      </c>
      <c r="AB44" s="61"/>
      <c r="AC44" s="97" t="str">
        <f t="shared" si="3"/>
        <v/>
      </c>
      <c r="AD44" s="59">
        <f>'Inventory Ref Sheet'!Y44</f>
        <v>0</v>
      </c>
      <c r="AE44" s="59">
        <f>'Inventory Ref Sheet'!Z44</f>
        <v>0</v>
      </c>
      <c r="AF44" s="102">
        <f>'Inventory Ref Sheet'!AA44</f>
        <v>0</v>
      </c>
      <c r="AG44" s="59">
        <f>'Inventory Ref Sheet'!AD44</f>
        <v>0</v>
      </c>
      <c r="AH44" s="59">
        <f>'Inventory Ref Sheet'!AE44</f>
        <v>0</v>
      </c>
      <c r="AI44" s="100" t="str">
        <f ca="1">IF('Inventory Ref Sheet'!AG44&gt;0,YEAR(TODAY())-'Inventory Ref Sheet'!AG44,"")</f>
        <v/>
      </c>
      <c r="AJ44" s="99"/>
      <c r="AK44" s="60">
        <f>'Inventory Ref Sheet'!AJ44</f>
        <v>0</v>
      </c>
      <c r="AL44" s="99"/>
      <c r="AM44" s="97" t="str">
        <f t="shared" si="4"/>
        <v/>
      </c>
    </row>
    <row r="45" spans="2:40" ht="15.75" thickBot="1" x14ac:dyDescent="0.3">
      <c r="B45" s="82" t="str">
        <f>'Chp 1 - Introduction'!B43</f>
        <v>Administration</v>
      </c>
      <c r="C45" s="52">
        <f>SUMIFS(AG:AG,AD:AD,$B$44,AE:AE,B45)</f>
        <v>0</v>
      </c>
      <c r="D45" s="88" t="str">
        <f t="shared" ref="D45:D51" si="16">IF($C45&gt;0,AVERAGEIFS(AI:AI,$AD:$AD,$B$44,$AE:$AE,$B45),"-")</f>
        <v>-</v>
      </c>
      <c r="E45" s="88" t="s">
        <v>57</v>
      </c>
      <c r="F45" s="88" t="str">
        <f t="shared" ref="F45:F51" si="17">IFERROR(IF($C45&gt;0,AVERAGEIFS(AJ:AJ,$AD:$AD,$B$44,$AE:$AE,$B45),"-"),"-")</f>
        <v>-</v>
      </c>
      <c r="G45" s="85" t="str">
        <f t="shared" ref="G45:G51" si="18">IF($C45&gt;0,AVERAGEIFS(AK:AK,$AD:$AD,$B$44,$AE:$AE,$B45),"-")</f>
        <v>-</v>
      </c>
      <c r="H45" s="88" t="s">
        <v>57</v>
      </c>
      <c r="J45" s="59" t="str">
        <f>'Inventory Ref Sheet'!AK45</f>
        <v>RevenueVehicles</v>
      </c>
      <c r="K45" s="59" t="str">
        <f>'Inventory Ref Sheet'!AL45</f>
        <v>CU - Cutaway Bus</v>
      </c>
      <c r="L45" s="59" t="str">
        <f>'Inventory Ref Sheet'!AM45</f>
        <v>#134 Cutaway Bus</v>
      </c>
      <c r="M45" s="59">
        <f>'Inventory Ref Sheet'!AP45</f>
        <v>1</v>
      </c>
      <c r="N45" s="59" t="str">
        <f>'Inventory Ref Sheet'!AQ45</f>
        <v>1GDE5V1G49F402447</v>
      </c>
      <c r="O45" s="100">
        <f ca="1">IF('Inventory Ref Sheet'!AS45&gt;0,YEAR(TODAY())-'Inventory Ref Sheet'!AS45,"")</f>
        <v>15</v>
      </c>
      <c r="P45" s="95">
        <f>'Inventory Ref Sheet'!AU45</f>
        <v>115736</v>
      </c>
      <c r="Q45" s="60">
        <f>'Inventory Ref Sheet'!AV45</f>
        <v>175000</v>
      </c>
      <c r="R45" s="61">
        <v>10</v>
      </c>
      <c r="S45" s="100" t="str">
        <f t="shared" ca="1" si="5"/>
        <v>Yes</v>
      </c>
      <c r="T45" s="59">
        <f>'Inventory Ref Sheet'!M45</f>
        <v>0</v>
      </c>
      <c r="U45" s="102">
        <f>'Inventory Ref Sheet'!N45</f>
        <v>0</v>
      </c>
      <c r="V45" s="59">
        <f>'Inventory Ref Sheet'!O45</f>
        <v>0</v>
      </c>
      <c r="W45" s="59">
        <f>'Inventory Ref Sheet'!R45</f>
        <v>0</v>
      </c>
      <c r="X45" s="59">
        <f>'Inventory Ref Sheet'!S45</f>
        <v>0</v>
      </c>
      <c r="Y45" s="100" t="str">
        <f ca="1">IF('Inventory Ref Sheet'!U45&gt;0,YEAR(TODAY())-'Inventory Ref Sheet'!U45,"")</f>
        <v/>
      </c>
      <c r="Z45" s="95">
        <f>'Inventory Ref Sheet'!W45</f>
        <v>0</v>
      </c>
      <c r="AA45" s="60">
        <f>'Inventory Ref Sheet'!X45</f>
        <v>0</v>
      </c>
      <c r="AB45" s="61"/>
      <c r="AC45" s="97" t="str">
        <f t="shared" si="3"/>
        <v/>
      </c>
      <c r="AD45" s="59">
        <f>'Inventory Ref Sheet'!Y45</f>
        <v>0</v>
      </c>
      <c r="AE45" s="59">
        <f>'Inventory Ref Sheet'!Z45</f>
        <v>0</v>
      </c>
      <c r="AF45" s="102">
        <f>'Inventory Ref Sheet'!AA45</f>
        <v>0</v>
      </c>
      <c r="AG45" s="59">
        <f>'Inventory Ref Sheet'!AD45</f>
        <v>0</v>
      </c>
      <c r="AH45" s="59">
        <f>'Inventory Ref Sheet'!AE45</f>
        <v>0</v>
      </c>
      <c r="AI45" s="100" t="str">
        <f ca="1">IF('Inventory Ref Sheet'!AG45&gt;0,YEAR(TODAY())-'Inventory Ref Sheet'!AG45,"")</f>
        <v/>
      </c>
      <c r="AJ45" s="99"/>
      <c r="AK45" s="60">
        <f>'Inventory Ref Sheet'!AJ45</f>
        <v>0</v>
      </c>
      <c r="AL45" s="99"/>
      <c r="AM45" s="97" t="str">
        <f t="shared" si="4"/>
        <v/>
      </c>
    </row>
    <row r="46" spans="2:40" ht="15.75" thickBot="1" x14ac:dyDescent="0.3">
      <c r="B46" s="82" t="str">
        <f>'Chp 1 - Introduction'!B44</f>
        <v>Maintenance</v>
      </c>
      <c r="C46" s="52">
        <f t="shared" ref="C46:C51" si="19">SUMIFS(AG:AG,AD:AD,$B$44,AE:AE,B46)</f>
        <v>1</v>
      </c>
      <c r="D46" s="88">
        <f t="shared" ca="1" si="16"/>
        <v>6</v>
      </c>
      <c r="E46" s="88" t="s">
        <v>57</v>
      </c>
      <c r="F46" s="88">
        <f t="shared" si="17"/>
        <v>3</v>
      </c>
      <c r="G46" s="85">
        <f t="shared" si="18"/>
        <v>1000000</v>
      </c>
      <c r="H46" s="88" t="s">
        <v>57</v>
      </c>
      <c r="J46" s="59" t="str">
        <f>'Inventory Ref Sheet'!AK46</f>
        <v>RevenueVehicles</v>
      </c>
      <c r="K46" s="59" t="str">
        <f>'Inventory Ref Sheet'!AL46</f>
        <v>CU - Cutaway Bus</v>
      </c>
      <c r="L46" s="59" t="str">
        <f>'Inventory Ref Sheet'!AM46</f>
        <v>#135 Cutaway Bus</v>
      </c>
      <c r="M46" s="59">
        <f>'Inventory Ref Sheet'!AP46</f>
        <v>1</v>
      </c>
      <c r="N46" s="59" t="str">
        <f>'Inventory Ref Sheet'!AQ46</f>
        <v>1GDE5V1G09F402171</v>
      </c>
      <c r="O46" s="100">
        <f ca="1">IF('Inventory Ref Sheet'!AS46&gt;0,YEAR(TODAY())-'Inventory Ref Sheet'!AS46,"")</f>
        <v>15</v>
      </c>
      <c r="P46" s="95">
        <f>'Inventory Ref Sheet'!AU46</f>
        <v>77043</v>
      </c>
      <c r="Q46" s="60">
        <f>'Inventory Ref Sheet'!AV46</f>
        <v>175000</v>
      </c>
      <c r="R46" s="61">
        <v>10</v>
      </c>
      <c r="S46" s="100" t="str">
        <f t="shared" ca="1" si="5"/>
        <v>Yes</v>
      </c>
      <c r="T46" s="59">
        <f>'Inventory Ref Sheet'!M46</f>
        <v>0</v>
      </c>
      <c r="U46" s="102">
        <f>'Inventory Ref Sheet'!N46</f>
        <v>0</v>
      </c>
      <c r="V46" s="59">
        <f>'Inventory Ref Sheet'!O46</f>
        <v>0</v>
      </c>
      <c r="W46" s="59">
        <f>'Inventory Ref Sheet'!R46</f>
        <v>0</v>
      </c>
      <c r="X46" s="59">
        <f>'Inventory Ref Sheet'!S46</f>
        <v>0</v>
      </c>
      <c r="Y46" s="100" t="str">
        <f ca="1">IF('Inventory Ref Sheet'!U46&gt;0,YEAR(TODAY())-'Inventory Ref Sheet'!U46,"")</f>
        <v/>
      </c>
      <c r="Z46" s="95">
        <f>'Inventory Ref Sheet'!W46</f>
        <v>0</v>
      </c>
      <c r="AA46" s="60">
        <f>'Inventory Ref Sheet'!X46</f>
        <v>0</v>
      </c>
      <c r="AB46" s="61"/>
      <c r="AC46" s="97" t="str">
        <f t="shared" si="3"/>
        <v/>
      </c>
      <c r="AD46" s="59">
        <f>'Inventory Ref Sheet'!Y46</f>
        <v>0</v>
      </c>
      <c r="AE46" s="59">
        <f>'Inventory Ref Sheet'!Z46</f>
        <v>0</v>
      </c>
      <c r="AF46" s="102">
        <f>'Inventory Ref Sheet'!AA46</f>
        <v>0</v>
      </c>
      <c r="AG46" s="59">
        <f>'Inventory Ref Sheet'!AD46</f>
        <v>0</v>
      </c>
      <c r="AH46" s="59">
        <f>'Inventory Ref Sheet'!AE46</f>
        <v>0</v>
      </c>
      <c r="AI46" s="100" t="str">
        <f ca="1">IF('Inventory Ref Sheet'!AG46&gt;0,YEAR(TODAY())-'Inventory Ref Sheet'!AG46,"")</f>
        <v/>
      </c>
      <c r="AJ46" s="99"/>
      <c r="AK46" s="60">
        <f>'Inventory Ref Sheet'!AJ46</f>
        <v>0</v>
      </c>
      <c r="AL46" s="99"/>
      <c r="AM46" s="97" t="str">
        <f t="shared" si="4"/>
        <v/>
      </c>
    </row>
    <row r="47" spans="2:40" ht="15.75" thickBot="1" x14ac:dyDescent="0.3">
      <c r="B47" s="82" t="str">
        <f>'Chp 1 - Introduction'!B45</f>
        <v>Parking Structures</v>
      </c>
      <c r="C47" s="52">
        <f t="shared" si="19"/>
        <v>0</v>
      </c>
      <c r="D47" s="88" t="str">
        <f t="shared" si="16"/>
        <v>-</v>
      </c>
      <c r="E47" s="88" t="s">
        <v>57</v>
      </c>
      <c r="F47" s="88" t="str">
        <f t="shared" si="17"/>
        <v>-</v>
      </c>
      <c r="G47" s="85" t="str">
        <f t="shared" si="18"/>
        <v>-</v>
      </c>
      <c r="H47" s="88" t="s">
        <v>57</v>
      </c>
      <c r="J47" s="59" t="str">
        <f>'Inventory Ref Sheet'!AK47</f>
        <v>RevenueVehicles</v>
      </c>
      <c r="K47" s="59" t="str">
        <f>'Inventory Ref Sheet'!AL47</f>
        <v>CU - Cutaway Bus</v>
      </c>
      <c r="L47" s="59" t="str">
        <f>'Inventory Ref Sheet'!AM47</f>
        <v>#136 Cutaway Bus</v>
      </c>
      <c r="M47" s="59">
        <f>'Inventory Ref Sheet'!AP47</f>
        <v>1</v>
      </c>
      <c r="N47" s="59" t="str">
        <f>'Inventory Ref Sheet'!AQ47</f>
        <v>1GDE5V1G29F402365</v>
      </c>
      <c r="O47" s="100">
        <f ca="1">IF('Inventory Ref Sheet'!AS47&gt;0,YEAR(TODAY())-'Inventory Ref Sheet'!AS47,"")</f>
        <v>15</v>
      </c>
      <c r="P47" s="95">
        <f>'Inventory Ref Sheet'!AU47</f>
        <v>58742</v>
      </c>
      <c r="Q47" s="60">
        <f>'Inventory Ref Sheet'!AV47</f>
        <v>175000</v>
      </c>
      <c r="R47" s="61">
        <v>10</v>
      </c>
      <c r="S47" s="100" t="str">
        <f t="shared" ca="1" si="5"/>
        <v>Yes</v>
      </c>
      <c r="T47" s="59">
        <f>'Inventory Ref Sheet'!M47</f>
        <v>0</v>
      </c>
      <c r="U47" s="102">
        <f>'Inventory Ref Sheet'!N47</f>
        <v>0</v>
      </c>
      <c r="V47" s="59">
        <f>'Inventory Ref Sheet'!O47</f>
        <v>0</v>
      </c>
      <c r="W47" s="59">
        <f>'Inventory Ref Sheet'!R47</f>
        <v>0</v>
      </c>
      <c r="X47" s="59">
        <f>'Inventory Ref Sheet'!S47</f>
        <v>0</v>
      </c>
      <c r="Y47" s="100" t="str">
        <f ca="1">IF('Inventory Ref Sheet'!U47&gt;0,YEAR(TODAY())-'Inventory Ref Sheet'!U47,"")</f>
        <v/>
      </c>
      <c r="Z47" s="95">
        <f>'Inventory Ref Sheet'!W47</f>
        <v>0</v>
      </c>
      <c r="AA47" s="60">
        <f>'Inventory Ref Sheet'!X47</f>
        <v>0</v>
      </c>
      <c r="AB47" s="61"/>
      <c r="AC47" s="97" t="str">
        <f t="shared" si="3"/>
        <v/>
      </c>
      <c r="AD47" s="59">
        <f>'Inventory Ref Sheet'!Y47</f>
        <v>0</v>
      </c>
      <c r="AE47" s="59">
        <f>'Inventory Ref Sheet'!Z47</f>
        <v>0</v>
      </c>
      <c r="AF47" s="102">
        <f>'Inventory Ref Sheet'!AA47</f>
        <v>0</v>
      </c>
      <c r="AG47" s="59">
        <f>'Inventory Ref Sheet'!AD47</f>
        <v>0</v>
      </c>
      <c r="AH47" s="59">
        <f>'Inventory Ref Sheet'!AE47</f>
        <v>0</v>
      </c>
      <c r="AI47" s="100" t="str">
        <f ca="1">IF('Inventory Ref Sheet'!AG47&gt;0,YEAR(TODAY())-'Inventory Ref Sheet'!AG47,"")</f>
        <v/>
      </c>
      <c r="AJ47" s="99"/>
      <c r="AK47" s="60">
        <f>'Inventory Ref Sheet'!AJ47</f>
        <v>0</v>
      </c>
      <c r="AL47" s="99"/>
      <c r="AM47" s="97" t="str">
        <f t="shared" si="4"/>
        <v/>
      </c>
    </row>
    <row r="48" spans="2:40" ht="15.75" thickBot="1" x14ac:dyDescent="0.3">
      <c r="B48" s="82" t="str">
        <f>'Chp 1 - Introduction'!B46</f>
        <v>Passenger Facilities</v>
      </c>
      <c r="C48" s="52">
        <f t="shared" si="19"/>
        <v>0</v>
      </c>
      <c r="D48" s="88" t="str">
        <f t="shared" si="16"/>
        <v>-</v>
      </c>
      <c r="E48" s="88" t="s">
        <v>57</v>
      </c>
      <c r="F48" s="88" t="str">
        <f t="shared" si="17"/>
        <v>-</v>
      </c>
      <c r="G48" s="85" t="str">
        <f t="shared" si="18"/>
        <v>-</v>
      </c>
      <c r="H48" s="88" t="s">
        <v>57</v>
      </c>
      <c r="J48" s="59" t="str">
        <f>'Inventory Ref Sheet'!AK48</f>
        <v>RevenueVehicles</v>
      </c>
      <c r="K48" s="59" t="str">
        <f>'Inventory Ref Sheet'!AL48</f>
        <v>CU - Cutaway Bus</v>
      </c>
      <c r="L48" s="59" t="str">
        <f>'Inventory Ref Sheet'!AM48</f>
        <v>#137 Cutaway Bus</v>
      </c>
      <c r="M48" s="59">
        <f>'Inventory Ref Sheet'!AP48</f>
        <v>1</v>
      </c>
      <c r="N48" s="59" t="str">
        <f>'Inventory Ref Sheet'!AQ48</f>
        <v>1GDE5V1G69F402319</v>
      </c>
      <c r="O48" s="100">
        <f ca="1">IF('Inventory Ref Sheet'!AS48&gt;0,YEAR(TODAY())-'Inventory Ref Sheet'!AS48,"")</f>
        <v>15</v>
      </c>
      <c r="P48" s="95">
        <f>'Inventory Ref Sheet'!AU48</f>
        <v>59334</v>
      </c>
      <c r="Q48" s="60">
        <f>'Inventory Ref Sheet'!AV48</f>
        <v>175000</v>
      </c>
      <c r="R48" s="61">
        <v>10</v>
      </c>
      <c r="S48" s="100" t="str">
        <f t="shared" ca="1" si="5"/>
        <v>Yes</v>
      </c>
      <c r="T48" s="59">
        <f>'Inventory Ref Sheet'!M48</f>
        <v>0</v>
      </c>
      <c r="U48" s="102">
        <f>'Inventory Ref Sheet'!N48</f>
        <v>0</v>
      </c>
      <c r="V48" s="59">
        <f>'Inventory Ref Sheet'!O48</f>
        <v>0</v>
      </c>
      <c r="W48" s="59">
        <f>'Inventory Ref Sheet'!R48</f>
        <v>0</v>
      </c>
      <c r="X48" s="59">
        <f>'Inventory Ref Sheet'!S48</f>
        <v>0</v>
      </c>
      <c r="Y48" s="100" t="str">
        <f ca="1">IF('Inventory Ref Sheet'!U48&gt;0,YEAR(TODAY())-'Inventory Ref Sheet'!U48,"")</f>
        <v/>
      </c>
      <c r="Z48" s="95">
        <f>'Inventory Ref Sheet'!W48</f>
        <v>0</v>
      </c>
      <c r="AA48" s="60">
        <f>'Inventory Ref Sheet'!X48</f>
        <v>0</v>
      </c>
      <c r="AB48" s="61"/>
      <c r="AC48" s="97" t="str">
        <f t="shared" si="3"/>
        <v/>
      </c>
      <c r="AD48" s="59">
        <f>'Inventory Ref Sheet'!Y48</f>
        <v>0</v>
      </c>
      <c r="AE48" s="59">
        <f>'Inventory Ref Sheet'!Z48</f>
        <v>0</v>
      </c>
      <c r="AF48" s="102">
        <f>'Inventory Ref Sheet'!AA48</f>
        <v>0</v>
      </c>
      <c r="AG48" s="59">
        <f>'Inventory Ref Sheet'!AD48</f>
        <v>0</v>
      </c>
      <c r="AH48" s="59">
        <f>'Inventory Ref Sheet'!AE48</f>
        <v>0</v>
      </c>
      <c r="AI48" s="100" t="str">
        <f ca="1">IF('Inventory Ref Sheet'!AG48&gt;0,YEAR(TODAY())-'Inventory Ref Sheet'!AG48,"")</f>
        <v/>
      </c>
      <c r="AJ48" s="99"/>
      <c r="AK48" s="60">
        <f>'Inventory Ref Sheet'!AJ48</f>
        <v>0</v>
      </c>
      <c r="AL48" s="99"/>
      <c r="AM48" s="97" t="str">
        <f t="shared" si="4"/>
        <v/>
      </c>
    </row>
    <row r="49" spans="2:39" ht="15.75" thickBot="1" x14ac:dyDescent="0.3">
      <c r="B49" s="82" t="str">
        <f>'Chp 1 - Introduction'!B47</f>
        <v>Custom 1</v>
      </c>
      <c r="C49" s="52">
        <f t="shared" si="19"/>
        <v>0</v>
      </c>
      <c r="D49" s="88" t="str">
        <f t="shared" si="16"/>
        <v>-</v>
      </c>
      <c r="E49" s="88" t="s">
        <v>57</v>
      </c>
      <c r="F49" s="88" t="str">
        <f t="shared" si="17"/>
        <v>-</v>
      </c>
      <c r="G49" s="85" t="str">
        <f t="shared" si="18"/>
        <v>-</v>
      </c>
      <c r="H49" s="88" t="s">
        <v>57</v>
      </c>
      <c r="J49" s="59" t="str">
        <f>'Inventory Ref Sheet'!AK49</f>
        <v>RevenueVehicles</v>
      </c>
      <c r="K49" s="59" t="str">
        <f>'Inventory Ref Sheet'!AL49</f>
        <v>CU - Cutaway Bus</v>
      </c>
      <c r="L49" s="59" t="str">
        <f>'Inventory Ref Sheet'!AM49</f>
        <v>#138 Cutaway Bus</v>
      </c>
      <c r="M49" s="59">
        <f>'Inventory Ref Sheet'!AP49</f>
        <v>1</v>
      </c>
      <c r="N49" s="59" t="str">
        <f>'Inventory Ref Sheet'!AQ49</f>
        <v>1GDE5V1G69F402658</v>
      </c>
      <c r="O49" s="100">
        <f ca="1">IF('Inventory Ref Sheet'!AS49&gt;0,YEAR(TODAY())-'Inventory Ref Sheet'!AS49,"")</f>
        <v>15</v>
      </c>
      <c r="P49" s="95">
        <f>'Inventory Ref Sheet'!AU49</f>
        <v>92330</v>
      </c>
      <c r="Q49" s="60">
        <f>'Inventory Ref Sheet'!AV49</f>
        <v>175000</v>
      </c>
      <c r="R49" s="61">
        <v>10</v>
      </c>
      <c r="S49" s="100" t="str">
        <f t="shared" ca="1" si="5"/>
        <v>Yes</v>
      </c>
      <c r="T49" s="59">
        <f>'Inventory Ref Sheet'!M49</f>
        <v>0</v>
      </c>
      <c r="U49" s="102">
        <f>'Inventory Ref Sheet'!N49</f>
        <v>0</v>
      </c>
      <c r="V49" s="59">
        <f>'Inventory Ref Sheet'!O49</f>
        <v>0</v>
      </c>
      <c r="W49" s="59">
        <f>'Inventory Ref Sheet'!R49</f>
        <v>0</v>
      </c>
      <c r="X49" s="59">
        <f>'Inventory Ref Sheet'!S49</f>
        <v>0</v>
      </c>
      <c r="Y49" s="100" t="str">
        <f ca="1">IF('Inventory Ref Sheet'!U49&gt;0,YEAR(TODAY())-'Inventory Ref Sheet'!U49,"")</f>
        <v/>
      </c>
      <c r="Z49" s="95">
        <f>'Inventory Ref Sheet'!W49</f>
        <v>0</v>
      </c>
      <c r="AA49" s="60">
        <f>'Inventory Ref Sheet'!X49</f>
        <v>0</v>
      </c>
      <c r="AB49" s="61"/>
      <c r="AC49" s="97" t="str">
        <f t="shared" si="3"/>
        <v/>
      </c>
      <c r="AD49" s="59">
        <f>'Inventory Ref Sheet'!Y49</f>
        <v>0</v>
      </c>
      <c r="AE49" s="59">
        <f>'Inventory Ref Sheet'!Z49</f>
        <v>0</v>
      </c>
      <c r="AF49" s="102">
        <f>'Inventory Ref Sheet'!AA49</f>
        <v>0</v>
      </c>
      <c r="AG49" s="59">
        <f>'Inventory Ref Sheet'!AD49</f>
        <v>0</v>
      </c>
      <c r="AH49" s="59">
        <f>'Inventory Ref Sheet'!AE49</f>
        <v>0</v>
      </c>
      <c r="AI49" s="100" t="str">
        <f ca="1">IF('Inventory Ref Sheet'!AG49&gt;0,YEAR(TODAY())-'Inventory Ref Sheet'!AG49,"")</f>
        <v/>
      </c>
      <c r="AJ49" s="99"/>
      <c r="AK49" s="60">
        <f>'Inventory Ref Sheet'!AJ49</f>
        <v>0</v>
      </c>
      <c r="AL49" s="99"/>
      <c r="AM49" s="97" t="str">
        <f t="shared" si="4"/>
        <v/>
      </c>
    </row>
    <row r="50" spans="2:39" ht="15.75" thickBot="1" x14ac:dyDescent="0.3">
      <c r="B50" s="82" t="str">
        <f>'Chp 1 - Introduction'!B48</f>
        <v>Custom 2</v>
      </c>
      <c r="C50" s="52">
        <f t="shared" si="19"/>
        <v>0</v>
      </c>
      <c r="D50" s="88" t="str">
        <f t="shared" si="16"/>
        <v>-</v>
      </c>
      <c r="E50" s="88" t="s">
        <v>57</v>
      </c>
      <c r="F50" s="88" t="str">
        <f t="shared" si="17"/>
        <v>-</v>
      </c>
      <c r="G50" s="85" t="str">
        <f t="shared" si="18"/>
        <v>-</v>
      </c>
      <c r="H50" s="88" t="s">
        <v>57</v>
      </c>
      <c r="J50" s="59" t="str">
        <f>'Inventory Ref Sheet'!AK50</f>
        <v>RevenueVehicles</v>
      </c>
      <c r="K50" s="59" t="str">
        <f>'Inventory Ref Sheet'!AL50</f>
        <v>CU - Cutaway Bus</v>
      </c>
      <c r="L50" s="59" t="str">
        <f>'Inventory Ref Sheet'!AM50</f>
        <v>#139 Cutaway Bus</v>
      </c>
      <c r="M50" s="59">
        <f>'Inventory Ref Sheet'!AP50</f>
        <v>1</v>
      </c>
      <c r="N50" s="59" t="str">
        <f>'Inventory Ref Sheet'!AQ50</f>
        <v>1GDE5V1G59F402294</v>
      </c>
      <c r="O50" s="100">
        <f ca="1">IF('Inventory Ref Sheet'!AS50&gt;0,YEAR(TODAY())-'Inventory Ref Sheet'!AS50,"")</f>
        <v>15</v>
      </c>
      <c r="P50" s="95">
        <f>'Inventory Ref Sheet'!AU50</f>
        <v>76743</v>
      </c>
      <c r="Q50" s="60">
        <f>'Inventory Ref Sheet'!AV50</f>
        <v>175000</v>
      </c>
      <c r="R50" s="61">
        <v>10</v>
      </c>
      <c r="S50" s="100" t="str">
        <f t="shared" ca="1" si="5"/>
        <v>Yes</v>
      </c>
      <c r="T50" s="59">
        <f>'Inventory Ref Sheet'!M50</f>
        <v>0</v>
      </c>
      <c r="U50" s="102">
        <f>'Inventory Ref Sheet'!N50</f>
        <v>0</v>
      </c>
      <c r="V50" s="59">
        <f>'Inventory Ref Sheet'!O50</f>
        <v>0</v>
      </c>
      <c r="W50" s="59">
        <f>'Inventory Ref Sheet'!R50</f>
        <v>0</v>
      </c>
      <c r="X50" s="59">
        <f>'Inventory Ref Sheet'!S50</f>
        <v>0</v>
      </c>
      <c r="Y50" s="100" t="str">
        <f ca="1">IF('Inventory Ref Sheet'!U50&gt;0,YEAR(TODAY())-'Inventory Ref Sheet'!U50,"")</f>
        <v/>
      </c>
      <c r="Z50" s="95">
        <f>'Inventory Ref Sheet'!W50</f>
        <v>0</v>
      </c>
      <c r="AA50" s="60">
        <f>'Inventory Ref Sheet'!X50</f>
        <v>0</v>
      </c>
      <c r="AB50" s="61"/>
      <c r="AC50" s="97" t="str">
        <f t="shared" si="3"/>
        <v/>
      </c>
      <c r="AD50" s="59">
        <f>'Inventory Ref Sheet'!Y50</f>
        <v>0</v>
      </c>
      <c r="AE50" s="59">
        <f>'Inventory Ref Sheet'!Z50</f>
        <v>0</v>
      </c>
      <c r="AF50" s="102">
        <f>'Inventory Ref Sheet'!AA50</f>
        <v>0</v>
      </c>
      <c r="AG50" s="59">
        <f>'Inventory Ref Sheet'!AD50</f>
        <v>0</v>
      </c>
      <c r="AH50" s="59">
        <f>'Inventory Ref Sheet'!AE50</f>
        <v>0</v>
      </c>
      <c r="AI50" s="100" t="str">
        <f ca="1">IF('Inventory Ref Sheet'!AG50&gt;0,YEAR(TODAY())-'Inventory Ref Sheet'!AG50,"")</f>
        <v/>
      </c>
      <c r="AJ50" s="99"/>
      <c r="AK50" s="60">
        <f>'Inventory Ref Sheet'!AJ50</f>
        <v>0</v>
      </c>
      <c r="AL50" s="99"/>
      <c r="AM50" s="97" t="str">
        <f t="shared" si="4"/>
        <v/>
      </c>
    </row>
    <row r="51" spans="2:39" ht="15.75" thickBot="1" x14ac:dyDescent="0.3">
      <c r="B51" s="82" t="str">
        <f>'Chp 1 - Introduction'!B49</f>
        <v>Custom 3</v>
      </c>
      <c r="C51" s="52">
        <f t="shared" si="19"/>
        <v>0</v>
      </c>
      <c r="D51" s="88" t="str">
        <f t="shared" si="16"/>
        <v>-</v>
      </c>
      <c r="E51" s="88" t="s">
        <v>57</v>
      </c>
      <c r="F51" s="88" t="str">
        <f t="shared" si="17"/>
        <v>-</v>
      </c>
      <c r="G51" s="85" t="str">
        <f t="shared" si="18"/>
        <v>-</v>
      </c>
      <c r="H51" s="88" t="s">
        <v>57</v>
      </c>
      <c r="J51" s="59" t="str">
        <f>'Inventory Ref Sheet'!AK51</f>
        <v>RevenueVehicles</v>
      </c>
      <c r="K51" s="59" t="str">
        <f>'Inventory Ref Sheet'!AL51</f>
        <v>CU - Cutaway Bus</v>
      </c>
      <c r="L51" s="59" t="str">
        <f>'Inventory Ref Sheet'!AM51</f>
        <v>#140 Cutaway Bus</v>
      </c>
      <c r="M51" s="59">
        <f>'Inventory Ref Sheet'!AP51</f>
        <v>1</v>
      </c>
      <c r="N51" s="59" t="str">
        <f>'Inventory Ref Sheet'!AQ51</f>
        <v>1GDE5V1G39F402407</v>
      </c>
      <c r="O51" s="100">
        <f ca="1">IF('Inventory Ref Sheet'!AS51&gt;0,YEAR(TODAY())-'Inventory Ref Sheet'!AS51,"")</f>
        <v>15</v>
      </c>
      <c r="P51" s="95">
        <f>'Inventory Ref Sheet'!AU51</f>
        <v>185420</v>
      </c>
      <c r="Q51" s="60">
        <f>'Inventory Ref Sheet'!AV51</f>
        <v>175000</v>
      </c>
      <c r="R51" s="61">
        <v>10</v>
      </c>
      <c r="S51" s="100" t="str">
        <f t="shared" ca="1" si="5"/>
        <v>Yes</v>
      </c>
      <c r="T51" s="59">
        <f>'Inventory Ref Sheet'!M51</f>
        <v>0</v>
      </c>
      <c r="U51" s="102">
        <f>'Inventory Ref Sheet'!N51</f>
        <v>0</v>
      </c>
      <c r="V51" s="59">
        <f>'Inventory Ref Sheet'!O51</f>
        <v>0</v>
      </c>
      <c r="W51" s="59">
        <f>'Inventory Ref Sheet'!R51</f>
        <v>0</v>
      </c>
      <c r="X51" s="59">
        <f>'Inventory Ref Sheet'!S51</f>
        <v>0</v>
      </c>
      <c r="Y51" s="100" t="str">
        <f ca="1">IF('Inventory Ref Sheet'!U51&gt;0,YEAR(TODAY())-'Inventory Ref Sheet'!U51,"")</f>
        <v/>
      </c>
      <c r="Z51" s="95">
        <f>'Inventory Ref Sheet'!W51</f>
        <v>0</v>
      </c>
      <c r="AA51" s="60">
        <f>'Inventory Ref Sheet'!X51</f>
        <v>0</v>
      </c>
      <c r="AB51" s="61"/>
      <c r="AC51" s="97" t="str">
        <f t="shared" si="3"/>
        <v/>
      </c>
      <c r="AD51" s="59">
        <f>'Inventory Ref Sheet'!Y51</f>
        <v>0</v>
      </c>
      <c r="AE51" s="59">
        <f>'Inventory Ref Sheet'!Z51</f>
        <v>0</v>
      </c>
      <c r="AF51" s="102">
        <f>'Inventory Ref Sheet'!AA51</f>
        <v>0</v>
      </c>
      <c r="AG51" s="59">
        <f>'Inventory Ref Sheet'!AD51</f>
        <v>0</v>
      </c>
      <c r="AH51" s="59">
        <f>'Inventory Ref Sheet'!AE51</f>
        <v>0</v>
      </c>
      <c r="AI51" s="100" t="str">
        <f ca="1">IF('Inventory Ref Sheet'!AG51&gt;0,YEAR(TODAY())-'Inventory Ref Sheet'!AG51,"")</f>
        <v/>
      </c>
      <c r="AJ51" s="99"/>
      <c r="AK51" s="60">
        <f>'Inventory Ref Sheet'!AJ51</f>
        <v>0</v>
      </c>
      <c r="AL51" s="99"/>
      <c r="AM51" s="97" t="str">
        <f t="shared" si="4"/>
        <v/>
      </c>
    </row>
    <row r="52" spans="2:39" x14ac:dyDescent="0.25">
      <c r="B52" s="33"/>
      <c r="C52" s="5"/>
      <c r="D52" s="34"/>
      <c r="E52" s="34"/>
      <c r="F52" s="35"/>
      <c r="G52" s="36"/>
      <c r="J52" s="59" t="str">
        <f>'Inventory Ref Sheet'!AK52</f>
        <v>RevenueVehicles</v>
      </c>
      <c r="K52" s="59" t="str">
        <f>'Inventory Ref Sheet'!AL52</f>
        <v>CU - Cutaway Bus</v>
      </c>
      <c r="L52" s="59" t="str">
        <f>'Inventory Ref Sheet'!AM52</f>
        <v>#141 Cutaway Bus</v>
      </c>
      <c r="M52" s="59">
        <f>'Inventory Ref Sheet'!AP52</f>
        <v>1</v>
      </c>
      <c r="N52" s="59" t="str">
        <f>'Inventory Ref Sheet'!AQ52</f>
        <v>1GDE5V1G89F402466</v>
      </c>
      <c r="O52" s="100">
        <f ca="1">IF('Inventory Ref Sheet'!AS52&gt;0,YEAR(TODAY())-'Inventory Ref Sheet'!AS52,"")</f>
        <v>15</v>
      </c>
      <c r="P52" s="95">
        <f>'Inventory Ref Sheet'!AU52</f>
        <v>98905</v>
      </c>
      <c r="Q52" s="60">
        <f>'Inventory Ref Sheet'!AV52</f>
        <v>175000</v>
      </c>
      <c r="R52" s="61">
        <v>10</v>
      </c>
      <c r="S52" s="100" t="str">
        <f t="shared" ca="1" si="5"/>
        <v>Yes</v>
      </c>
      <c r="T52" s="59">
        <f>'Inventory Ref Sheet'!M52</f>
        <v>0</v>
      </c>
      <c r="U52" s="102">
        <f>'Inventory Ref Sheet'!N52</f>
        <v>0</v>
      </c>
      <c r="V52" s="59">
        <f>'Inventory Ref Sheet'!O52</f>
        <v>0</v>
      </c>
      <c r="W52" s="59">
        <f>'Inventory Ref Sheet'!R52</f>
        <v>0</v>
      </c>
      <c r="X52" s="59">
        <f>'Inventory Ref Sheet'!S52</f>
        <v>0</v>
      </c>
      <c r="Y52" s="100" t="str">
        <f ca="1">IF('Inventory Ref Sheet'!U52&gt;0,YEAR(TODAY())-'Inventory Ref Sheet'!U52,"")</f>
        <v/>
      </c>
      <c r="Z52" s="95">
        <f>'Inventory Ref Sheet'!W52</f>
        <v>0</v>
      </c>
      <c r="AA52" s="60">
        <f>'Inventory Ref Sheet'!X52</f>
        <v>0</v>
      </c>
      <c r="AB52" s="61"/>
      <c r="AC52" s="97" t="str">
        <f t="shared" si="3"/>
        <v/>
      </c>
      <c r="AD52" s="59">
        <f>'Inventory Ref Sheet'!Y52</f>
        <v>0</v>
      </c>
      <c r="AE52" s="59">
        <f>'Inventory Ref Sheet'!Z52</f>
        <v>0</v>
      </c>
      <c r="AF52" s="102">
        <f>'Inventory Ref Sheet'!AA52</f>
        <v>0</v>
      </c>
      <c r="AG52" s="59">
        <f>'Inventory Ref Sheet'!AD52</f>
        <v>0</v>
      </c>
      <c r="AH52" s="59">
        <f>'Inventory Ref Sheet'!AE52</f>
        <v>0</v>
      </c>
      <c r="AI52" s="100" t="str">
        <f ca="1">IF('Inventory Ref Sheet'!AG52&gt;0,YEAR(TODAY())-'Inventory Ref Sheet'!AG52,"")</f>
        <v/>
      </c>
      <c r="AJ52" s="99"/>
      <c r="AK52" s="60">
        <f>'Inventory Ref Sheet'!AJ52</f>
        <v>0</v>
      </c>
      <c r="AL52" s="99"/>
      <c r="AM52" s="97" t="str">
        <f t="shared" si="4"/>
        <v/>
      </c>
    </row>
    <row r="53" spans="2:39" x14ac:dyDescent="0.25">
      <c r="J53" s="59" t="str">
        <f>'Inventory Ref Sheet'!AK53</f>
        <v>RevenueVehicles</v>
      </c>
      <c r="K53" s="59" t="str">
        <f>'Inventory Ref Sheet'!AL53</f>
        <v>CU - Cutaway Bus</v>
      </c>
      <c r="L53" s="59" t="str">
        <f>'Inventory Ref Sheet'!AM53</f>
        <v>#146 Cutaway Bus</v>
      </c>
      <c r="M53" s="59">
        <f>'Inventory Ref Sheet'!AP53</f>
        <v>1</v>
      </c>
      <c r="N53" s="59" t="str">
        <f>'Inventory Ref Sheet'!AQ53</f>
        <v>1GB6G5BG6D1174673</v>
      </c>
      <c r="O53" s="100">
        <f ca="1">IF('Inventory Ref Sheet'!AS53&gt;0,YEAR(TODAY())-'Inventory Ref Sheet'!AS53,"")</f>
        <v>11</v>
      </c>
      <c r="P53" s="95">
        <f>'Inventory Ref Sheet'!AU53</f>
        <v>45609</v>
      </c>
      <c r="Q53" s="60">
        <f>'Inventory Ref Sheet'!AV53</f>
        <v>150000</v>
      </c>
      <c r="R53" s="61">
        <v>10</v>
      </c>
      <c r="S53" s="100" t="str">
        <f t="shared" ca="1" si="5"/>
        <v>Yes</v>
      </c>
      <c r="T53" s="59">
        <f>'Inventory Ref Sheet'!M53</f>
        <v>0</v>
      </c>
      <c r="U53" s="102">
        <f>'Inventory Ref Sheet'!N53</f>
        <v>0</v>
      </c>
      <c r="V53" s="59">
        <f>'Inventory Ref Sheet'!O53</f>
        <v>0</v>
      </c>
      <c r="W53" s="59">
        <f>'Inventory Ref Sheet'!R53</f>
        <v>0</v>
      </c>
      <c r="X53" s="59">
        <f>'Inventory Ref Sheet'!S53</f>
        <v>0</v>
      </c>
      <c r="Y53" s="100" t="str">
        <f ca="1">IF('Inventory Ref Sheet'!U53&gt;0,YEAR(TODAY())-'Inventory Ref Sheet'!U53,"")</f>
        <v/>
      </c>
      <c r="Z53" s="95">
        <f>'Inventory Ref Sheet'!W53</f>
        <v>0</v>
      </c>
      <c r="AA53" s="60">
        <f>'Inventory Ref Sheet'!X53</f>
        <v>0</v>
      </c>
      <c r="AB53" s="61"/>
      <c r="AC53" s="97" t="str">
        <f t="shared" si="3"/>
        <v/>
      </c>
      <c r="AD53" s="59">
        <f>'Inventory Ref Sheet'!Y53</f>
        <v>0</v>
      </c>
      <c r="AE53" s="59">
        <f>'Inventory Ref Sheet'!Z53</f>
        <v>0</v>
      </c>
      <c r="AF53" s="102">
        <f>'Inventory Ref Sheet'!AA53</f>
        <v>0</v>
      </c>
      <c r="AG53" s="59">
        <f>'Inventory Ref Sheet'!AD53</f>
        <v>0</v>
      </c>
      <c r="AH53" s="59">
        <f>'Inventory Ref Sheet'!AE53</f>
        <v>0</v>
      </c>
      <c r="AI53" s="100" t="str">
        <f ca="1">IF('Inventory Ref Sheet'!AG53&gt;0,YEAR(TODAY())-'Inventory Ref Sheet'!AG53,"")</f>
        <v/>
      </c>
      <c r="AJ53" s="99"/>
      <c r="AK53" s="60">
        <f>'Inventory Ref Sheet'!AJ53</f>
        <v>0</v>
      </c>
      <c r="AL53" s="99"/>
      <c r="AM53" s="97" t="str">
        <f t="shared" si="4"/>
        <v/>
      </c>
    </row>
    <row r="54" spans="2:39" x14ac:dyDescent="0.25">
      <c r="J54" s="59" t="str">
        <f>'Inventory Ref Sheet'!AK54</f>
        <v>RevenueVehicles</v>
      </c>
      <c r="K54" s="59" t="str">
        <f>'Inventory Ref Sheet'!AL54</f>
        <v>CU - Cutaway Bus</v>
      </c>
      <c r="L54" s="59" t="str">
        <f>'Inventory Ref Sheet'!AM54</f>
        <v>#147 Cutaway Bus</v>
      </c>
      <c r="M54" s="59">
        <f>'Inventory Ref Sheet'!AP54</f>
        <v>1</v>
      </c>
      <c r="N54" s="59" t="str">
        <f>'Inventory Ref Sheet'!AQ54</f>
        <v>1GB6G5BG9D1175171</v>
      </c>
      <c r="O54" s="100">
        <f ca="1">IF('Inventory Ref Sheet'!AS54&gt;0,YEAR(TODAY())-'Inventory Ref Sheet'!AS54,"")</f>
        <v>11</v>
      </c>
      <c r="P54" s="95">
        <f>'Inventory Ref Sheet'!AU54</f>
        <v>148901</v>
      </c>
      <c r="Q54" s="60">
        <f>'Inventory Ref Sheet'!AV54</f>
        <v>150000</v>
      </c>
      <c r="R54" s="61">
        <v>10</v>
      </c>
      <c r="S54" s="100" t="str">
        <f t="shared" ca="1" si="5"/>
        <v>Yes</v>
      </c>
      <c r="T54" s="59">
        <f>'Inventory Ref Sheet'!M54</f>
        <v>0</v>
      </c>
      <c r="U54" s="102">
        <f>'Inventory Ref Sheet'!N54</f>
        <v>0</v>
      </c>
      <c r="V54" s="59">
        <f>'Inventory Ref Sheet'!O54</f>
        <v>0</v>
      </c>
      <c r="W54" s="59">
        <f>'Inventory Ref Sheet'!R54</f>
        <v>0</v>
      </c>
      <c r="X54" s="59">
        <f>'Inventory Ref Sheet'!S54</f>
        <v>0</v>
      </c>
      <c r="Y54" s="100" t="str">
        <f ca="1">IF('Inventory Ref Sheet'!U54&gt;0,YEAR(TODAY())-'Inventory Ref Sheet'!U54,"")</f>
        <v/>
      </c>
      <c r="Z54" s="95">
        <f>'Inventory Ref Sheet'!W54</f>
        <v>0</v>
      </c>
      <c r="AA54" s="60">
        <f>'Inventory Ref Sheet'!X54</f>
        <v>0</v>
      </c>
      <c r="AB54" s="61"/>
      <c r="AC54" s="97" t="str">
        <f t="shared" si="3"/>
        <v/>
      </c>
      <c r="AD54" s="59">
        <f>'Inventory Ref Sheet'!Y54</f>
        <v>0</v>
      </c>
      <c r="AE54" s="59">
        <f>'Inventory Ref Sheet'!Z54</f>
        <v>0</v>
      </c>
      <c r="AF54" s="102">
        <f>'Inventory Ref Sheet'!AA54</f>
        <v>0</v>
      </c>
      <c r="AG54" s="59">
        <f>'Inventory Ref Sheet'!AD54</f>
        <v>0</v>
      </c>
      <c r="AH54" s="59">
        <f>'Inventory Ref Sheet'!AE54</f>
        <v>0</v>
      </c>
      <c r="AI54" s="100" t="str">
        <f ca="1">IF('Inventory Ref Sheet'!AG54&gt;0,YEAR(TODAY())-'Inventory Ref Sheet'!AG54,"")</f>
        <v/>
      </c>
      <c r="AJ54" s="99"/>
      <c r="AK54" s="60">
        <f>'Inventory Ref Sheet'!AJ54</f>
        <v>0</v>
      </c>
      <c r="AL54" s="99"/>
      <c r="AM54" s="97" t="str">
        <f t="shared" si="4"/>
        <v/>
      </c>
    </row>
    <row r="55" spans="2:39" x14ac:dyDescent="0.25">
      <c r="J55" s="59" t="str">
        <f>'Inventory Ref Sheet'!AK55</f>
        <v>RevenueVehicles</v>
      </c>
      <c r="K55" s="59" t="str">
        <f>'Inventory Ref Sheet'!AL55</f>
        <v>CU - Cutaway Bus</v>
      </c>
      <c r="L55" s="59" t="str">
        <f>'Inventory Ref Sheet'!AM55</f>
        <v>#148 Cutaway Bus</v>
      </c>
      <c r="M55" s="59">
        <f>'Inventory Ref Sheet'!AP55</f>
        <v>1</v>
      </c>
      <c r="N55" s="59" t="str">
        <f>'Inventory Ref Sheet'!AQ55</f>
        <v>1GB6G5BG8D1174707</v>
      </c>
      <c r="O55" s="100">
        <f ca="1">IF('Inventory Ref Sheet'!AS55&gt;0,YEAR(TODAY())-'Inventory Ref Sheet'!AS55,"")</f>
        <v>11</v>
      </c>
      <c r="P55" s="95">
        <f>'Inventory Ref Sheet'!AU55</f>
        <v>48359</v>
      </c>
      <c r="Q55" s="60">
        <f>'Inventory Ref Sheet'!AV55</f>
        <v>150000</v>
      </c>
      <c r="R55" s="61">
        <v>10</v>
      </c>
      <c r="S55" s="100" t="str">
        <f t="shared" ca="1" si="5"/>
        <v>Yes</v>
      </c>
      <c r="T55" s="59">
        <f>'Inventory Ref Sheet'!M55</f>
        <v>0</v>
      </c>
      <c r="U55" s="102">
        <f>'Inventory Ref Sheet'!N55</f>
        <v>0</v>
      </c>
      <c r="V55" s="59">
        <f>'Inventory Ref Sheet'!O55</f>
        <v>0</v>
      </c>
      <c r="W55" s="59">
        <f>'Inventory Ref Sheet'!R55</f>
        <v>0</v>
      </c>
      <c r="X55" s="59">
        <f>'Inventory Ref Sheet'!S55</f>
        <v>0</v>
      </c>
      <c r="Y55" s="100" t="str">
        <f ca="1">IF('Inventory Ref Sheet'!U55&gt;0,YEAR(TODAY())-'Inventory Ref Sheet'!U55,"")</f>
        <v/>
      </c>
      <c r="Z55" s="95">
        <f>'Inventory Ref Sheet'!W55</f>
        <v>0</v>
      </c>
      <c r="AA55" s="60">
        <f>'Inventory Ref Sheet'!X55</f>
        <v>0</v>
      </c>
      <c r="AB55" s="61"/>
      <c r="AC55" s="97" t="str">
        <f t="shared" si="3"/>
        <v/>
      </c>
      <c r="AD55" s="59">
        <f>'Inventory Ref Sheet'!Y55</f>
        <v>0</v>
      </c>
      <c r="AE55" s="59">
        <f>'Inventory Ref Sheet'!Z55</f>
        <v>0</v>
      </c>
      <c r="AF55" s="102">
        <f>'Inventory Ref Sheet'!AA55</f>
        <v>0</v>
      </c>
      <c r="AG55" s="59">
        <f>'Inventory Ref Sheet'!AD55</f>
        <v>0</v>
      </c>
      <c r="AH55" s="59">
        <f>'Inventory Ref Sheet'!AE55</f>
        <v>0</v>
      </c>
      <c r="AI55" s="100" t="str">
        <f ca="1">IF('Inventory Ref Sheet'!AG55&gt;0,YEAR(TODAY())-'Inventory Ref Sheet'!AG55,"")</f>
        <v/>
      </c>
      <c r="AJ55" s="99"/>
      <c r="AK55" s="60">
        <f>'Inventory Ref Sheet'!AJ55</f>
        <v>0</v>
      </c>
      <c r="AL55" s="99"/>
      <c r="AM55" s="97" t="str">
        <f t="shared" si="4"/>
        <v/>
      </c>
    </row>
    <row r="56" spans="2:39" x14ac:dyDescent="0.25">
      <c r="J56" s="59" t="str">
        <f>'Inventory Ref Sheet'!AK56</f>
        <v>RevenueVehicles</v>
      </c>
      <c r="K56" s="59" t="str">
        <f>'Inventory Ref Sheet'!AL56</f>
        <v>CU - Cutaway Bus</v>
      </c>
      <c r="L56" s="59" t="str">
        <f>'Inventory Ref Sheet'!AM56</f>
        <v>#149 Cutaway Bus</v>
      </c>
      <c r="M56" s="59">
        <f>'Inventory Ref Sheet'!AP56</f>
        <v>1</v>
      </c>
      <c r="N56" s="59" t="str">
        <f>'Inventory Ref Sheet'!AQ56</f>
        <v>1GB6G5BGXD1154152</v>
      </c>
      <c r="O56" s="100">
        <f ca="1">IF('Inventory Ref Sheet'!AS56&gt;0,YEAR(TODAY())-'Inventory Ref Sheet'!AS56,"")</f>
        <v>11</v>
      </c>
      <c r="P56" s="95">
        <f>'Inventory Ref Sheet'!AU56</f>
        <v>73988</v>
      </c>
      <c r="Q56" s="60">
        <f>'Inventory Ref Sheet'!AV56</f>
        <v>150000</v>
      </c>
      <c r="R56" s="61">
        <v>10</v>
      </c>
      <c r="S56" s="100" t="str">
        <f t="shared" ca="1" si="5"/>
        <v>Yes</v>
      </c>
      <c r="T56" s="59">
        <f>'Inventory Ref Sheet'!M56</f>
        <v>0</v>
      </c>
      <c r="U56" s="102">
        <f>'Inventory Ref Sheet'!N56</f>
        <v>0</v>
      </c>
      <c r="V56" s="59">
        <f>'Inventory Ref Sheet'!O56</f>
        <v>0</v>
      </c>
      <c r="W56" s="59">
        <f>'Inventory Ref Sheet'!R56</f>
        <v>0</v>
      </c>
      <c r="X56" s="59">
        <f>'Inventory Ref Sheet'!S56</f>
        <v>0</v>
      </c>
      <c r="Y56" s="100" t="str">
        <f ca="1">IF('Inventory Ref Sheet'!U56&gt;0,YEAR(TODAY())-'Inventory Ref Sheet'!U56,"")</f>
        <v/>
      </c>
      <c r="Z56" s="95">
        <f>'Inventory Ref Sheet'!W56</f>
        <v>0</v>
      </c>
      <c r="AA56" s="60">
        <f>'Inventory Ref Sheet'!X56</f>
        <v>0</v>
      </c>
      <c r="AB56" s="61"/>
      <c r="AC56" s="97" t="str">
        <f t="shared" si="3"/>
        <v/>
      </c>
      <c r="AD56" s="59">
        <f>'Inventory Ref Sheet'!Y56</f>
        <v>0</v>
      </c>
      <c r="AE56" s="59">
        <f>'Inventory Ref Sheet'!Z56</f>
        <v>0</v>
      </c>
      <c r="AF56" s="102">
        <f>'Inventory Ref Sheet'!AA56</f>
        <v>0</v>
      </c>
      <c r="AG56" s="59">
        <f>'Inventory Ref Sheet'!AD56</f>
        <v>0</v>
      </c>
      <c r="AH56" s="59">
        <f>'Inventory Ref Sheet'!AE56</f>
        <v>0</v>
      </c>
      <c r="AI56" s="100" t="str">
        <f ca="1">IF('Inventory Ref Sheet'!AG56&gt;0,YEAR(TODAY())-'Inventory Ref Sheet'!AG56,"")</f>
        <v/>
      </c>
      <c r="AJ56" s="99"/>
      <c r="AK56" s="60">
        <f>'Inventory Ref Sheet'!AJ56</f>
        <v>0</v>
      </c>
      <c r="AL56" s="99"/>
      <c r="AM56" s="97" t="str">
        <f t="shared" si="4"/>
        <v/>
      </c>
    </row>
    <row r="57" spans="2:39" x14ac:dyDescent="0.25">
      <c r="J57" s="59" t="str">
        <f>'Inventory Ref Sheet'!AK57</f>
        <v>RevenueVehicles</v>
      </c>
      <c r="K57" s="59" t="str">
        <f>'Inventory Ref Sheet'!AL57</f>
        <v>CU - Cutaway Bus</v>
      </c>
      <c r="L57" s="59" t="str">
        <f>'Inventory Ref Sheet'!AM57</f>
        <v>#150 Cutaway Bus</v>
      </c>
      <c r="M57" s="59">
        <f>'Inventory Ref Sheet'!AP57</f>
        <v>1</v>
      </c>
      <c r="N57" s="59" t="str">
        <f>'Inventory Ref Sheet'!AQ57</f>
        <v>1GB6G5BGXD1174384</v>
      </c>
      <c r="O57" s="100">
        <f ca="1">IF('Inventory Ref Sheet'!AS57&gt;0,YEAR(TODAY())-'Inventory Ref Sheet'!AS57,"")</f>
        <v>11</v>
      </c>
      <c r="P57" s="95">
        <f>'Inventory Ref Sheet'!AU57</f>
        <v>102167</v>
      </c>
      <c r="Q57" s="60">
        <f>'Inventory Ref Sheet'!AV57</f>
        <v>150000</v>
      </c>
      <c r="R57" s="61">
        <v>10</v>
      </c>
      <c r="S57" s="100" t="str">
        <f t="shared" ca="1" si="5"/>
        <v>Yes</v>
      </c>
      <c r="T57" s="59">
        <f>'Inventory Ref Sheet'!M57</f>
        <v>0</v>
      </c>
      <c r="U57" s="102">
        <f>'Inventory Ref Sheet'!N57</f>
        <v>0</v>
      </c>
      <c r="V57" s="59">
        <f>'Inventory Ref Sheet'!O57</f>
        <v>0</v>
      </c>
      <c r="W57" s="59">
        <f>'Inventory Ref Sheet'!R57</f>
        <v>0</v>
      </c>
      <c r="X57" s="59">
        <f>'Inventory Ref Sheet'!S57</f>
        <v>0</v>
      </c>
      <c r="Y57" s="100" t="str">
        <f ca="1">IF('Inventory Ref Sheet'!U57&gt;0,YEAR(TODAY())-'Inventory Ref Sheet'!U57,"")</f>
        <v/>
      </c>
      <c r="Z57" s="95">
        <f>'Inventory Ref Sheet'!W57</f>
        <v>0</v>
      </c>
      <c r="AA57" s="60">
        <f>'Inventory Ref Sheet'!X57</f>
        <v>0</v>
      </c>
      <c r="AB57" s="61"/>
      <c r="AC57" s="97" t="str">
        <f t="shared" si="3"/>
        <v/>
      </c>
      <c r="AD57" s="59">
        <f>'Inventory Ref Sheet'!Y57</f>
        <v>0</v>
      </c>
      <c r="AE57" s="59">
        <f>'Inventory Ref Sheet'!Z57</f>
        <v>0</v>
      </c>
      <c r="AF57" s="102">
        <f>'Inventory Ref Sheet'!AA57</f>
        <v>0</v>
      </c>
      <c r="AG57" s="59">
        <f>'Inventory Ref Sheet'!AD57</f>
        <v>0</v>
      </c>
      <c r="AH57" s="59">
        <f>'Inventory Ref Sheet'!AE57</f>
        <v>0</v>
      </c>
      <c r="AI57" s="100" t="str">
        <f ca="1">IF('Inventory Ref Sheet'!AG57&gt;0,YEAR(TODAY())-'Inventory Ref Sheet'!AG57,"")</f>
        <v/>
      </c>
      <c r="AJ57" s="99"/>
      <c r="AK57" s="60">
        <f>'Inventory Ref Sheet'!AJ57</f>
        <v>0</v>
      </c>
      <c r="AL57" s="99"/>
      <c r="AM57" s="97" t="str">
        <f t="shared" si="4"/>
        <v/>
      </c>
    </row>
    <row r="58" spans="2:39" x14ac:dyDescent="0.25">
      <c r="J58" s="59" t="str">
        <f>'Inventory Ref Sheet'!AK58</f>
        <v>RevenueVehicles</v>
      </c>
      <c r="K58" s="59" t="str">
        <f>'Inventory Ref Sheet'!AL58</f>
        <v>CU - Cutaway Bus</v>
      </c>
      <c r="L58" s="59" t="str">
        <f>'Inventory Ref Sheet'!AM58</f>
        <v>#151 Cutaway Bus</v>
      </c>
      <c r="M58" s="59">
        <f>'Inventory Ref Sheet'!AP58</f>
        <v>1</v>
      </c>
      <c r="N58" s="59" t="str">
        <f>'Inventory Ref Sheet'!AQ58</f>
        <v>1GB6G5BG8D1176294</v>
      </c>
      <c r="O58" s="100">
        <f ca="1">IF('Inventory Ref Sheet'!AS58&gt;0,YEAR(TODAY())-'Inventory Ref Sheet'!AS58,"")</f>
        <v>11</v>
      </c>
      <c r="P58" s="95">
        <f>'Inventory Ref Sheet'!AU58</f>
        <v>85012</v>
      </c>
      <c r="Q58" s="60">
        <f>'Inventory Ref Sheet'!AV58</f>
        <v>150000</v>
      </c>
      <c r="R58" s="61">
        <v>10</v>
      </c>
      <c r="S58" s="100" t="str">
        <f t="shared" ca="1" si="5"/>
        <v>Yes</v>
      </c>
      <c r="T58" s="59">
        <f>'Inventory Ref Sheet'!M58</f>
        <v>0</v>
      </c>
      <c r="U58" s="102">
        <f>'Inventory Ref Sheet'!N58</f>
        <v>0</v>
      </c>
      <c r="V58" s="59">
        <f>'Inventory Ref Sheet'!O58</f>
        <v>0</v>
      </c>
      <c r="W58" s="59">
        <f>'Inventory Ref Sheet'!R58</f>
        <v>0</v>
      </c>
      <c r="X58" s="59">
        <f>'Inventory Ref Sheet'!S58</f>
        <v>0</v>
      </c>
      <c r="Y58" s="100" t="str">
        <f ca="1">IF('Inventory Ref Sheet'!U58&gt;0,YEAR(TODAY())-'Inventory Ref Sheet'!U58,"")</f>
        <v/>
      </c>
      <c r="Z58" s="95">
        <f>'Inventory Ref Sheet'!W58</f>
        <v>0</v>
      </c>
      <c r="AA58" s="60">
        <f>'Inventory Ref Sheet'!X58</f>
        <v>0</v>
      </c>
      <c r="AB58" s="61"/>
      <c r="AC58" s="97" t="str">
        <f t="shared" si="3"/>
        <v/>
      </c>
      <c r="AD58" s="59">
        <f>'Inventory Ref Sheet'!Y58</f>
        <v>0</v>
      </c>
      <c r="AE58" s="59">
        <f>'Inventory Ref Sheet'!Z58</f>
        <v>0</v>
      </c>
      <c r="AF58" s="102">
        <f>'Inventory Ref Sheet'!AA58</f>
        <v>0</v>
      </c>
      <c r="AG58" s="59">
        <f>'Inventory Ref Sheet'!AD58</f>
        <v>0</v>
      </c>
      <c r="AH58" s="59">
        <f>'Inventory Ref Sheet'!AE58</f>
        <v>0</v>
      </c>
      <c r="AI58" s="100" t="str">
        <f ca="1">IF('Inventory Ref Sheet'!AG58&gt;0,YEAR(TODAY())-'Inventory Ref Sheet'!AG58,"")</f>
        <v/>
      </c>
      <c r="AJ58" s="99"/>
      <c r="AK58" s="60">
        <f>'Inventory Ref Sheet'!AJ58</f>
        <v>0</v>
      </c>
      <c r="AL58" s="99"/>
      <c r="AM58" s="97" t="str">
        <f t="shared" si="4"/>
        <v/>
      </c>
    </row>
    <row r="59" spans="2:39" x14ac:dyDescent="0.25">
      <c r="J59" s="59" t="str">
        <f>'Inventory Ref Sheet'!AK59</f>
        <v>RevenueVehicles</v>
      </c>
      <c r="K59" s="59" t="str">
        <f>'Inventory Ref Sheet'!AL59</f>
        <v>CU - Cutaway Bus</v>
      </c>
      <c r="L59" s="59" t="str">
        <f>'Inventory Ref Sheet'!AM59</f>
        <v>#152 Cutaway Bus</v>
      </c>
      <c r="M59" s="59">
        <f>'Inventory Ref Sheet'!AP59</f>
        <v>1</v>
      </c>
      <c r="N59" s="59" t="str">
        <f>'Inventory Ref Sheet'!AQ59</f>
        <v>1GB6G5BG6D1174947</v>
      </c>
      <c r="O59" s="100">
        <f ca="1">IF('Inventory Ref Sheet'!AS59&gt;0,YEAR(TODAY())-'Inventory Ref Sheet'!AS59,"")</f>
        <v>11</v>
      </c>
      <c r="P59" s="95">
        <f>'Inventory Ref Sheet'!AU59</f>
        <v>122015</v>
      </c>
      <c r="Q59" s="60">
        <f>'Inventory Ref Sheet'!AV59</f>
        <v>150000</v>
      </c>
      <c r="R59" s="61">
        <v>10</v>
      </c>
      <c r="S59" s="100" t="str">
        <f t="shared" ca="1" si="5"/>
        <v>Yes</v>
      </c>
      <c r="T59" s="59">
        <f>'Inventory Ref Sheet'!M59</f>
        <v>0</v>
      </c>
      <c r="U59" s="102">
        <f>'Inventory Ref Sheet'!N59</f>
        <v>0</v>
      </c>
      <c r="V59" s="59">
        <f>'Inventory Ref Sheet'!O59</f>
        <v>0</v>
      </c>
      <c r="W59" s="59">
        <f>'Inventory Ref Sheet'!R59</f>
        <v>0</v>
      </c>
      <c r="X59" s="59">
        <f>'Inventory Ref Sheet'!S59</f>
        <v>0</v>
      </c>
      <c r="Y59" s="100" t="str">
        <f ca="1">IF('Inventory Ref Sheet'!U59&gt;0,YEAR(TODAY())-'Inventory Ref Sheet'!U59,"")</f>
        <v/>
      </c>
      <c r="Z59" s="95">
        <f>'Inventory Ref Sheet'!W59</f>
        <v>0</v>
      </c>
      <c r="AA59" s="60">
        <f>'Inventory Ref Sheet'!X59</f>
        <v>0</v>
      </c>
      <c r="AB59" s="61"/>
      <c r="AC59" s="97" t="str">
        <f t="shared" si="3"/>
        <v/>
      </c>
      <c r="AD59" s="59">
        <f>'Inventory Ref Sheet'!Y59</f>
        <v>0</v>
      </c>
      <c r="AE59" s="59">
        <f>'Inventory Ref Sheet'!Z59</f>
        <v>0</v>
      </c>
      <c r="AF59" s="102">
        <f>'Inventory Ref Sheet'!AA59</f>
        <v>0</v>
      </c>
      <c r="AG59" s="59">
        <f>'Inventory Ref Sheet'!AD59</f>
        <v>0</v>
      </c>
      <c r="AH59" s="59">
        <f>'Inventory Ref Sheet'!AE59</f>
        <v>0</v>
      </c>
      <c r="AI59" s="100" t="str">
        <f ca="1">IF('Inventory Ref Sheet'!AG59&gt;0,YEAR(TODAY())-'Inventory Ref Sheet'!AG59,"")</f>
        <v/>
      </c>
      <c r="AJ59" s="99"/>
      <c r="AK59" s="60">
        <f>'Inventory Ref Sheet'!AJ59</f>
        <v>0</v>
      </c>
      <c r="AL59" s="99"/>
      <c r="AM59" s="97" t="str">
        <f t="shared" si="4"/>
        <v/>
      </c>
    </row>
    <row r="60" spans="2:39" x14ac:dyDescent="0.25">
      <c r="J60" s="59" t="str">
        <f>'Inventory Ref Sheet'!AK60</f>
        <v>RevenueVehicles</v>
      </c>
      <c r="K60" s="59" t="str">
        <f>'Inventory Ref Sheet'!AL60</f>
        <v>CU - Cutaway Bus</v>
      </c>
      <c r="L60" s="59" t="str">
        <f>'Inventory Ref Sheet'!AM60</f>
        <v>#153 Cutaway Bus</v>
      </c>
      <c r="M60" s="59">
        <f>'Inventory Ref Sheet'!AP60</f>
        <v>1</v>
      </c>
      <c r="N60" s="59" t="str">
        <f>'Inventory Ref Sheet'!AQ60</f>
        <v>1GB6G5BG2D1176095</v>
      </c>
      <c r="O60" s="100">
        <f ca="1">IF('Inventory Ref Sheet'!AS60&gt;0,YEAR(TODAY())-'Inventory Ref Sheet'!AS60,"")</f>
        <v>11</v>
      </c>
      <c r="P60" s="95">
        <f>'Inventory Ref Sheet'!AU60</f>
        <v>59291</v>
      </c>
      <c r="Q60" s="60">
        <f>'Inventory Ref Sheet'!AV60</f>
        <v>150000</v>
      </c>
      <c r="R60" s="61">
        <v>10</v>
      </c>
      <c r="S60" s="100" t="str">
        <f t="shared" ca="1" si="5"/>
        <v>Yes</v>
      </c>
      <c r="T60" s="59">
        <f>'Inventory Ref Sheet'!M60</f>
        <v>0</v>
      </c>
      <c r="U60" s="102">
        <f>'Inventory Ref Sheet'!N60</f>
        <v>0</v>
      </c>
      <c r="V60" s="59">
        <f>'Inventory Ref Sheet'!O60</f>
        <v>0</v>
      </c>
      <c r="W60" s="59">
        <f>'Inventory Ref Sheet'!R60</f>
        <v>0</v>
      </c>
      <c r="X60" s="59">
        <f>'Inventory Ref Sheet'!S60</f>
        <v>0</v>
      </c>
      <c r="Y60" s="100" t="str">
        <f ca="1">IF('Inventory Ref Sheet'!U60&gt;0,YEAR(TODAY())-'Inventory Ref Sheet'!U60,"")</f>
        <v/>
      </c>
      <c r="Z60" s="95">
        <f>'Inventory Ref Sheet'!W60</f>
        <v>0</v>
      </c>
      <c r="AA60" s="60">
        <f>'Inventory Ref Sheet'!X60</f>
        <v>0</v>
      </c>
      <c r="AB60" s="61"/>
      <c r="AC60" s="97" t="str">
        <f t="shared" si="3"/>
        <v/>
      </c>
      <c r="AD60" s="59">
        <f>'Inventory Ref Sheet'!Y60</f>
        <v>0</v>
      </c>
      <c r="AE60" s="59">
        <f>'Inventory Ref Sheet'!Z60</f>
        <v>0</v>
      </c>
      <c r="AF60" s="102">
        <f>'Inventory Ref Sheet'!AA60</f>
        <v>0</v>
      </c>
      <c r="AG60" s="59">
        <f>'Inventory Ref Sheet'!AD60</f>
        <v>0</v>
      </c>
      <c r="AH60" s="59">
        <f>'Inventory Ref Sheet'!AE60</f>
        <v>0</v>
      </c>
      <c r="AI60" s="100" t="str">
        <f ca="1">IF('Inventory Ref Sheet'!AG60&gt;0,YEAR(TODAY())-'Inventory Ref Sheet'!AG60,"")</f>
        <v/>
      </c>
      <c r="AJ60" s="99"/>
      <c r="AK60" s="60">
        <f>'Inventory Ref Sheet'!AJ60</f>
        <v>0</v>
      </c>
      <c r="AL60" s="99"/>
      <c r="AM60" s="97" t="str">
        <f t="shared" si="4"/>
        <v/>
      </c>
    </row>
    <row r="61" spans="2:39" x14ac:dyDescent="0.25">
      <c r="J61" s="59" t="str">
        <f>'Inventory Ref Sheet'!AK61</f>
        <v>RevenueVehicles</v>
      </c>
      <c r="K61" s="59" t="str">
        <f>'Inventory Ref Sheet'!AL61</f>
        <v>CU - Cutaway Bus</v>
      </c>
      <c r="L61" s="59" t="str">
        <f>'Inventory Ref Sheet'!AM61</f>
        <v>#154 Cutaway Bus</v>
      </c>
      <c r="M61" s="59">
        <f>'Inventory Ref Sheet'!AP61</f>
        <v>1</v>
      </c>
      <c r="N61" s="59" t="str">
        <f>'Inventory Ref Sheet'!AQ61</f>
        <v>1GB6G5BG0D1176306</v>
      </c>
      <c r="O61" s="100">
        <f ca="1">IF('Inventory Ref Sheet'!AS61&gt;0,YEAR(TODAY())-'Inventory Ref Sheet'!AS61,"")</f>
        <v>11</v>
      </c>
      <c r="P61" s="95">
        <f>'Inventory Ref Sheet'!AU61</f>
        <v>43675</v>
      </c>
      <c r="Q61" s="60">
        <f>'Inventory Ref Sheet'!AV61</f>
        <v>150000</v>
      </c>
      <c r="R61" s="61">
        <v>10</v>
      </c>
      <c r="S61" s="100" t="str">
        <f t="shared" ca="1" si="5"/>
        <v>Yes</v>
      </c>
      <c r="T61" s="59">
        <f>'Inventory Ref Sheet'!M61</f>
        <v>0</v>
      </c>
      <c r="U61" s="102">
        <f>'Inventory Ref Sheet'!N61</f>
        <v>0</v>
      </c>
      <c r="V61" s="59">
        <f>'Inventory Ref Sheet'!O61</f>
        <v>0</v>
      </c>
      <c r="W61" s="59">
        <f>'Inventory Ref Sheet'!R61</f>
        <v>0</v>
      </c>
      <c r="X61" s="59">
        <f>'Inventory Ref Sheet'!S61</f>
        <v>0</v>
      </c>
      <c r="Y61" s="100" t="str">
        <f ca="1">IF('Inventory Ref Sheet'!U61&gt;0,YEAR(TODAY())-'Inventory Ref Sheet'!U61,"")</f>
        <v/>
      </c>
      <c r="Z61" s="95">
        <f>'Inventory Ref Sheet'!W61</f>
        <v>0</v>
      </c>
      <c r="AA61" s="60">
        <f>'Inventory Ref Sheet'!X61</f>
        <v>0</v>
      </c>
      <c r="AB61" s="61"/>
      <c r="AC61" s="97" t="str">
        <f t="shared" si="3"/>
        <v/>
      </c>
      <c r="AD61" s="59">
        <f>'Inventory Ref Sheet'!Y61</f>
        <v>0</v>
      </c>
      <c r="AE61" s="59">
        <f>'Inventory Ref Sheet'!Z61</f>
        <v>0</v>
      </c>
      <c r="AF61" s="102">
        <f>'Inventory Ref Sheet'!AA61</f>
        <v>0</v>
      </c>
      <c r="AG61" s="59">
        <f>'Inventory Ref Sheet'!AD61</f>
        <v>0</v>
      </c>
      <c r="AH61" s="59">
        <f>'Inventory Ref Sheet'!AE61</f>
        <v>0</v>
      </c>
      <c r="AI61" s="100" t="str">
        <f ca="1">IF('Inventory Ref Sheet'!AG61&gt;0,YEAR(TODAY())-'Inventory Ref Sheet'!AG61,"")</f>
        <v/>
      </c>
      <c r="AJ61" s="99"/>
      <c r="AK61" s="60">
        <f>'Inventory Ref Sheet'!AJ61</f>
        <v>0</v>
      </c>
      <c r="AL61" s="99"/>
      <c r="AM61" s="97" t="str">
        <f t="shared" si="4"/>
        <v/>
      </c>
    </row>
    <row r="62" spans="2:39" x14ac:dyDescent="0.25">
      <c r="J62" s="59" t="str">
        <f>'Inventory Ref Sheet'!AK62</f>
        <v>RevenueVehicles</v>
      </c>
      <c r="K62" s="59" t="str">
        <f>'Inventory Ref Sheet'!AL62</f>
        <v>CU - Cutaway Bus</v>
      </c>
      <c r="L62" s="59" t="str">
        <f>'Inventory Ref Sheet'!AM62</f>
        <v>#155 Cutaway Bus</v>
      </c>
      <c r="M62" s="59">
        <f>'Inventory Ref Sheet'!AP62</f>
        <v>1</v>
      </c>
      <c r="N62" s="59" t="str">
        <f>'Inventory Ref Sheet'!AQ62</f>
        <v>1GB6G5BG9D1175753</v>
      </c>
      <c r="O62" s="100">
        <f ca="1">IF('Inventory Ref Sheet'!AS62&gt;0,YEAR(TODAY())-'Inventory Ref Sheet'!AS62,"")</f>
        <v>11</v>
      </c>
      <c r="P62" s="95">
        <f>'Inventory Ref Sheet'!AU62</f>
        <v>58635</v>
      </c>
      <c r="Q62" s="60">
        <f>'Inventory Ref Sheet'!AV62</f>
        <v>150000</v>
      </c>
      <c r="R62" s="61">
        <v>10</v>
      </c>
      <c r="S62" s="100" t="str">
        <f t="shared" ca="1" si="5"/>
        <v>Yes</v>
      </c>
      <c r="T62" s="59">
        <f>'Inventory Ref Sheet'!M62</f>
        <v>0</v>
      </c>
      <c r="U62" s="102">
        <f>'Inventory Ref Sheet'!N62</f>
        <v>0</v>
      </c>
      <c r="V62" s="59">
        <f>'Inventory Ref Sheet'!O62</f>
        <v>0</v>
      </c>
      <c r="W62" s="59">
        <f>'Inventory Ref Sheet'!R62</f>
        <v>0</v>
      </c>
      <c r="X62" s="59">
        <f>'Inventory Ref Sheet'!S62</f>
        <v>0</v>
      </c>
      <c r="Y62" s="100" t="str">
        <f ca="1">IF('Inventory Ref Sheet'!U62&gt;0,YEAR(TODAY())-'Inventory Ref Sheet'!U62,"")</f>
        <v/>
      </c>
      <c r="Z62" s="95">
        <f>'Inventory Ref Sheet'!W62</f>
        <v>0</v>
      </c>
      <c r="AA62" s="60">
        <f>'Inventory Ref Sheet'!X62</f>
        <v>0</v>
      </c>
      <c r="AB62" s="61"/>
      <c r="AC62" s="97" t="str">
        <f t="shared" si="3"/>
        <v/>
      </c>
      <c r="AD62" s="59">
        <f>'Inventory Ref Sheet'!Y62</f>
        <v>0</v>
      </c>
      <c r="AE62" s="59">
        <f>'Inventory Ref Sheet'!Z62</f>
        <v>0</v>
      </c>
      <c r="AF62" s="102">
        <f>'Inventory Ref Sheet'!AA62</f>
        <v>0</v>
      </c>
      <c r="AG62" s="59">
        <f>'Inventory Ref Sheet'!AD62</f>
        <v>0</v>
      </c>
      <c r="AH62" s="59">
        <f>'Inventory Ref Sheet'!AE62</f>
        <v>0</v>
      </c>
      <c r="AI62" s="100" t="str">
        <f ca="1">IF('Inventory Ref Sheet'!AG62&gt;0,YEAR(TODAY())-'Inventory Ref Sheet'!AG62,"")</f>
        <v/>
      </c>
      <c r="AJ62" s="99"/>
      <c r="AK62" s="60">
        <f>'Inventory Ref Sheet'!AJ62</f>
        <v>0</v>
      </c>
      <c r="AL62" s="99"/>
      <c r="AM62" s="97" t="str">
        <f t="shared" si="4"/>
        <v/>
      </c>
    </row>
    <row r="63" spans="2:39" x14ac:dyDescent="0.25">
      <c r="J63" s="59" t="str">
        <f>'Inventory Ref Sheet'!AK63</f>
        <v>RevenueVehicles</v>
      </c>
      <c r="K63" s="59" t="str">
        <f>'Inventory Ref Sheet'!AL63</f>
        <v>CU - Cutaway Bus</v>
      </c>
      <c r="L63" s="59" t="str">
        <f>'Inventory Ref Sheet'!AM63</f>
        <v>#156 Cutaway Bus</v>
      </c>
      <c r="M63" s="59">
        <f>'Inventory Ref Sheet'!AP63</f>
        <v>1</v>
      </c>
      <c r="N63" s="59" t="str">
        <f>'Inventory Ref Sheet'!AQ63</f>
        <v>1GB6G5BG6D1154861</v>
      </c>
      <c r="O63" s="100">
        <f ca="1">IF('Inventory Ref Sheet'!AS63&gt;0,YEAR(TODAY())-'Inventory Ref Sheet'!AS63,"")</f>
        <v>11</v>
      </c>
      <c r="P63" s="95">
        <f>'Inventory Ref Sheet'!AU63</f>
        <v>77203</v>
      </c>
      <c r="Q63" s="60">
        <f>'Inventory Ref Sheet'!AV63</f>
        <v>150000</v>
      </c>
      <c r="R63" s="61">
        <v>10</v>
      </c>
      <c r="S63" s="100" t="str">
        <f t="shared" ca="1" si="5"/>
        <v>Yes</v>
      </c>
      <c r="T63" s="59">
        <f>'Inventory Ref Sheet'!M63</f>
        <v>0</v>
      </c>
      <c r="U63" s="102">
        <f>'Inventory Ref Sheet'!N63</f>
        <v>0</v>
      </c>
      <c r="V63" s="59">
        <f>'Inventory Ref Sheet'!O63</f>
        <v>0</v>
      </c>
      <c r="W63" s="59">
        <f>'Inventory Ref Sheet'!R63</f>
        <v>0</v>
      </c>
      <c r="X63" s="59">
        <f>'Inventory Ref Sheet'!S63</f>
        <v>0</v>
      </c>
      <c r="Y63" s="100" t="str">
        <f ca="1">IF('Inventory Ref Sheet'!U63&gt;0,YEAR(TODAY())-'Inventory Ref Sheet'!U63,"")</f>
        <v/>
      </c>
      <c r="Z63" s="95">
        <f>'Inventory Ref Sheet'!W63</f>
        <v>0</v>
      </c>
      <c r="AA63" s="60">
        <f>'Inventory Ref Sheet'!X63</f>
        <v>0</v>
      </c>
      <c r="AB63" s="61"/>
      <c r="AC63" s="97" t="str">
        <f t="shared" si="3"/>
        <v/>
      </c>
      <c r="AD63" s="59">
        <f>'Inventory Ref Sheet'!Y63</f>
        <v>0</v>
      </c>
      <c r="AE63" s="59">
        <f>'Inventory Ref Sheet'!Z63</f>
        <v>0</v>
      </c>
      <c r="AF63" s="102">
        <f>'Inventory Ref Sheet'!AA63</f>
        <v>0</v>
      </c>
      <c r="AG63" s="59">
        <f>'Inventory Ref Sheet'!AD63</f>
        <v>0</v>
      </c>
      <c r="AH63" s="59">
        <f>'Inventory Ref Sheet'!AE63</f>
        <v>0</v>
      </c>
      <c r="AI63" s="100" t="str">
        <f ca="1">IF('Inventory Ref Sheet'!AG63&gt;0,YEAR(TODAY())-'Inventory Ref Sheet'!AG63,"")</f>
        <v/>
      </c>
      <c r="AJ63" s="99"/>
      <c r="AK63" s="60">
        <f>'Inventory Ref Sheet'!AJ63</f>
        <v>0</v>
      </c>
      <c r="AL63" s="99"/>
      <c r="AM63" s="97" t="str">
        <f t="shared" si="4"/>
        <v/>
      </c>
    </row>
    <row r="64" spans="2:39" x14ac:dyDescent="0.25">
      <c r="J64" s="59" t="str">
        <f>'Inventory Ref Sheet'!AK64</f>
        <v>RevenueVehicles</v>
      </c>
      <c r="K64" s="59" t="str">
        <f>'Inventory Ref Sheet'!AL64</f>
        <v>CU - Cutaway Bus</v>
      </c>
      <c r="L64" s="59" t="str">
        <f>'Inventory Ref Sheet'!AM64</f>
        <v>#157 Cutaway Bus</v>
      </c>
      <c r="M64" s="59">
        <f>'Inventory Ref Sheet'!AP64</f>
        <v>1</v>
      </c>
      <c r="N64" s="59" t="str">
        <f>'Inventory Ref Sheet'!AQ64</f>
        <v>1GB6G5BG0D1186768</v>
      </c>
      <c r="O64" s="100">
        <f ca="1">IF('Inventory Ref Sheet'!AS64&gt;0,YEAR(TODAY())-'Inventory Ref Sheet'!AS64,"")</f>
        <v>11</v>
      </c>
      <c r="P64" s="95">
        <f>'Inventory Ref Sheet'!AU64</f>
        <v>64239</v>
      </c>
      <c r="Q64" s="60">
        <f>'Inventory Ref Sheet'!AV64</f>
        <v>150000</v>
      </c>
      <c r="R64" s="61">
        <v>10</v>
      </c>
      <c r="S64" s="100" t="str">
        <f t="shared" ca="1" si="5"/>
        <v>Yes</v>
      </c>
      <c r="T64" s="59">
        <f>'Inventory Ref Sheet'!M64</f>
        <v>0</v>
      </c>
      <c r="U64" s="102">
        <f>'Inventory Ref Sheet'!N64</f>
        <v>0</v>
      </c>
      <c r="V64" s="59">
        <f>'Inventory Ref Sheet'!O64</f>
        <v>0</v>
      </c>
      <c r="W64" s="59">
        <f>'Inventory Ref Sheet'!R64</f>
        <v>0</v>
      </c>
      <c r="X64" s="59">
        <f>'Inventory Ref Sheet'!S64</f>
        <v>0</v>
      </c>
      <c r="Y64" s="100" t="str">
        <f ca="1">IF('Inventory Ref Sheet'!U64&gt;0,YEAR(TODAY())-'Inventory Ref Sheet'!U64,"")</f>
        <v/>
      </c>
      <c r="Z64" s="95">
        <f>'Inventory Ref Sheet'!W64</f>
        <v>0</v>
      </c>
      <c r="AA64" s="60">
        <f>'Inventory Ref Sheet'!X64</f>
        <v>0</v>
      </c>
      <c r="AB64" s="61"/>
      <c r="AC64" s="97" t="str">
        <f t="shared" si="3"/>
        <v/>
      </c>
      <c r="AD64" s="59">
        <f>'Inventory Ref Sheet'!Y64</f>
        <v>0</v>
      </c>
      <c r="AE64" s="59">
        <f>'Inventory Ref Sheet'!Z64</f>
        <v>0</v>
      </c>
      <c r="AF64" s="102">
        <f>'Inventory Ref Sheet'!AA64</f>
        <v>0</v>
      </c>
      <c r="AG64" s="59">
        <f>'Inventory Ref Sheet'!AD64</f>
        <v>0</v>
      </c>
      <c r="AH64" s="59">
        <f>'Inventory Ref Sheet'!AE64</f>
        <v>0</v>
      </c>
      <c r="AI64" s="100" t="str">
        <f ca="1">IF('Inventory Ref Sheet'!AG64&gt;0,YEAR(TODAY())-'Inventory Ref Sheet'!AG64,"")</f>
        <v/>
      </c>
      <c r="AJ64" s="99"/>
      <c r="AK64" s="60">
        <f>'Inventory Ref Sheet'!AJ64</f>
        <v>0</v>
      </c>
      <c r="AL64" s="99"/>
      <c r="AM64" s="97" t="str">
        <f t="shared" si="4"/>
        <v/>
      </c>
    </row>
    <row r="65" spans="10:39" x14ac:dyDescent="0.25">
      <c r="J65" s="59" t="str">
        <f>'Inventory Ref Sheet'!AK65</f>
        <v>RevenueVehicles</v>
      </c>
      <c r="K65" s="59" t="str">
        <f>'Inventory Ref Sheet'!AL65</f>
        <v>CU - Cutaway Bus</v>
      </c>
      <c r="L65" s="59" t="str">
        <f>'Inventory Ref Sheet'!AM65</f>
        <v>#158 Cutaway Bus</v>
      </c>
      <c r="M65" s="59">
        <f>'Inventory Ref Sheet'!AP65</f>
        <v>1</v>
      </c>
      <c r="N65" s="59" t="str">
        <f>'Inventory Ref Sheet'!AQ65</f>
        <v>1GB6G5BG9D1176224</v>
      </c>
      <c r="O65" s="100">
        <f ca="1">IF('Inventory Ref Sheet'!AS65&gt;0,YEAR(TODAY())-'Inventory Ref Sheet'!AS65,"")</f>
        <v>11</v>
      </c>
      <c r="P65" s="95">
        <f>'Inventory Ref Sheet'!AU65</f>
        <v>47188</v>
      </c>
      <c r="Q65" s="60">
        <f>'Inventory Ref Sheet'!AV65</f>
        <v>150000</v>
      </c>
      <c r="R65" s="61">
        <v>10</v>
      </c>
      <c r="S65" s="100" t="str">
        <f t="shared" ca="1" si="5"/>
        <v>Yes</v>
      </c>
      <c r="T65" s="59">
        <f>'Inventory Ref Sheet'!M65</f>
        <v>0</v>
      </c>
      <c r="U65" s="102">
        <f>'Inventory Ref Sheet'!N65</f>
        <v>0</v>
      </c>
      <c r="V65" s="59">
        <f>'Inventory Ref Sheet'!O65</f>
        <v>0</v>
      </c>
      <c r="W65" s="59">
        <f>'Inventory Ref Sheet'!R65</f>
        <v>0</v>
      </c>
      <c r="X65" s="59">
        <f>'Inventory Ref Sheet'!S65</f>
        <v>0</v>
      </c>
      <c r="Y65" s="100" t="str">
        <f ca="1">IF('Inventory Ref Sheet'!U65&gt;0,YEAR(TODAY())-'Inventory Ref Sheet'!U65,"")</f>
        <v/>
      </c>
      <c r="Z65" s="95">
        <f>'Inventory Ref Sheet'!W65</f>
        <v>0</v>
      </c>
      <c r="AA65" s="60">
        <f>'Inventory Ref Sheet'!X65</f>
        <v>0</v>
      </c>
      <c r="AB65" s="61"/>
      <c r="AC65" s="97" t="str">
        <f t="shared" si="3"/>
        <v/>
      </c>
      <c r="AD65" s="59">
        <f>'Inventory Ref Sheet'!Y65</f>
        <v>0</v>
      </c>
      <c r="AE65" s="59">
        <f>'Inventory Ref Sheet'!Z65</f>
        <v>0</v>
      </c>
      <c r="AF65" s="102">
        <f>'Inventory Ref Sheet'!AA65</f>
        <v>0</v>
      </c>
      <c r="AG65" s="59">
        <f>'Inventory Ref Sheet'!AD65</f>
        <v>0</v>
      </c>
      <c r="AH65" s="59">
        <f>'Inventory Ref Sheet'!AE65</f>
        <v>0</v>
      </c>
      <c r="AI65" s="100" t="str">
        <f ca="1">IF('Inventory Ref Sheet'!AG65&gt;0,YEAR(TODAY())-'Inventory Ref Sheet'!AG65,"")</f>
        <v/>
      </c>
      <c r="AJ65" s="99"/>
      <c r="AK65" s="60">
        <f>'Inventory Ref Sheet'!AJ65</f>
        <v>0</v>
      </c>
      <c r="AL65" s="99"/>
      <c r="AM65" s="97" t="str">
        <f t="shared" si="4"/>
        <v/>
      </c>
    </row>
    <row r="66" spans="10:39" x14ac:dyDescent="0.25">
      <c r="J66" s="59" t="str">
        <f>'Inventory Ref Sheet'!AK66</f>
        <v>RevenueVehicles</v>
      </c>
      <c r="K66" s="59" t="str">
        <f>'Inventory Ref Sheet'!AL66</f>
        <v>CU - Cutaway Bus</v>
      </c>
      <c r="L66" s="59" t="str">
        <f>'Inventory Ref Sheet'!AM66</f>
        <v>#159 Cutaway Bus</v>
      </c>
      <c r="M66" s="59">
        <f>'Inventory Ref Sheet'!AP66</f>
        <v>1</v>
      </c>
      <c r="N66" s="59" t="str">
        <f>'Inventory Ref Sheet'!AQ66</f>
        <v>1GB6G5BG3D1175781</v>
      </c>
      <c r="O66" s="100">
        <f ca="1">IF('Inventory Ref Sheet'!AS66&gt;0,YEAR(TODAY())-'Inventory Ref Sheet'!AS66,"")</f>
        <v>11</v>
      </c>
      <c r="P66" s="95">
        <f>'Inventory Ref Sheet'!AU66</f>
        <v>47732</v>
      </c>
      <c r="Q66" s="60">
        <f>'Inventory Ref Sheet'!AV66</f>
        <v>150000</v>
      </c>
      <c r="R66" s="61">
        <v>10</v>
      </c>
      <c r="S66" s="100" t="str">
        <f t="shared" ca="1" si="5"/>
        <v>Yes</v>
      </c>
      <c r="T66" s="59">
        <f>'Inventory Ref Sheet'!M66</f>
        <v>0</v>
      </c>
      <c r="U66" s="102">
        <f>'Inventory Ref Sheet'!N66</f>
        <v>0</v>
      </c>
      <c r="V66" s="59">
        <f>'Inventory Ref Sheet'!O66</f>
        <v>0</v>
      </c>
      <c r="W66" s="59">
        <f>'Inventory Ref Sheet'!R66</f>
        <v>0</v>
      </c>
      <c r="X66" s="59">
        <f>'Inventory Ref Sheet'!S66</f>
        <v>0</v>
      </c>
      <c r="Y66" s="100" t="str">
        <f ca="1">IF('Inventory Ref Sheet'!U66&gt;0,YEAR(TODAY())-'Inventory Ref Sheet'!U66,"")</f>
        <v/>
      </c>
      <c r="Z66" s="95">
        <f>'Inventory Ref Sheet'!W66</f>
        <v>0</v>
      </c>
      <c r="AA66" s="60">
        <f>'Inventory Ref Sheet'!X66</f>
        <v>0</v>
      </c>
      <c r="AB66" s="61"/>
      <c r="AC66" s="97" t="str">
        <f t="shared" si="3"/>
        <v/>
      </c>
      <c r="AD66" s="59">
        <f>'Inventory Ref Sheet'!Y66</f>
        <v>0</v>
      </c>
      <c r="AE66" s="59">
        <f>'Inventory Ref Sheet'!Z66</f>
        <v>0</v>
      </c>
      <c r="AF66" s="102">
        <f>'Inventory Ref Sheet'!AA66</f>
        <v>0</v>
      </c>
      <c r="AG66" s="59">
        <f>'Inventory Ref Sheet'!AD66</f>
        <v>0</v>
      </c>
      <c r="AH66" s="59">
        <f>'Inventory Ref Sheet'!AE66</f>
        <v>0</v>
      </c>
      <c r="AI66" s="100" t="str">
        <f ca="1">IF('Inventory Ref Sheet'!AG66&gt;0,YEAR(TODAY())-'Inventory Ref Sheet'!AG66,"")</f>
        <v/>
      </c>
      <c r="AJ66" s="99"/>
      <c r="AK66" s="60">
        <f>'Inventory Ref Sheet'!AJ66</f>
        <v>0</v>
      </c>
      <c r="AL66" s="99"/>
      <c r="AM66" s="97" t="str">
        <f t="shared" si="4"/>
        <v/>
      </c>
    </row>
    <row r="67" spans="10:39" x14ac:dyDescent="0.25">
      <c r="J67" s="59" t="str">
        <f>'Inventory Ref Sheet'!AK67</f>
        <v>RevenueVehicles</v>
      </c>
      <c r="K67" s="59" t="str">
        <f>'Inventory Ref Sheet'!AL67</f>
        <v>CU - Cutaway Bus</v>
      </c>
      <c r="L67" s="59" t="str">
        <f>'Inventory Ref Sheet'!AM67</f>
        <v>#160 Cutaway Bus</v>
      </c>
      <c r="M67" s="59">
        <f>'Inventory Ref Sheet'!AP67</f>
        <v>1</v>
      </c>
      <c r="N67" s="59" t="str">
        <f>'Inventory Ref Sheet'!AQ67</f>
        <v>1GB6G5BG0D1176130</v>
      </c>
      <c r="O67" s="100">
        <f ca="1">IF('Inventory Ref Sheet'!AS67&gt;0,YEAR(TODAY())-'Inventory Ref Sheet'!AS67,"")</f>
        <v>11</v>
      </c>
      <c r="P67" s="95">
        <f>'Inventory Ref Sheet'!AU67</f>
        <v>54679</v>
      </c>
      <c r="Q67" s="60">
        <f>'Inventory Ref Sheet'!AV67</f>
        <v>150000</v>
      </c>
      <c r="R67" s="61">
        <v>10</v>
      </c>
      <c r="S67" s="100" t="str">
        <f t="shared" ca="1" si="5"/>
        <v>Yes</v>
      </c>
      <c r="T67" s="59">
        <f>'Inventory Ref Sheet'!M67</f>
        <v>0</v>
      </c>
      <c r="U67" s="102">
        <f>'Inventory Ref Sheet'!N67</f>
        <v>0</v>
      </c>
      <c r="V67" s="59">
        <f>'Inventory Ref Sheet'!O67</f>
        <v>0</v>
      </c>
      <c r="W67" s="59">
        <f>'Inventory Ref Sheet'!R67</f>
        <v>0</v>
      </c>
      <c r="X67" s="59">
        <f>'Inventory Ref Sheet'!S67</f>
        <v>0</v>
      </c>
      <c r="Y67" s="100" t="str">
        <f ca="1">IF('Inventory Ref Sheet'!U67&gt;0,YEAR(TODAY())-'Inventory Ref Sheet'!U67,"")</f>
        <v/>
      </c>
      <c r="Z67" s="95">
        <f>'Inventory Ref Sheet'!W67</f>
        <v>0</v>
      </c>
      <c r="AA67" s="60">
        <f>'Inventory Ref Sheet'!X67</f>
        <v>0</v>
      </c>
      <c r="AB67" s="61"/>
      <c r="AC67" s="97" t="str">
        <f t="shared" si="3"/>
        <v/>
      </c>
      <c r="AD67" s="59">
        <f>'Inventory Ref Sheet'!Y67</f>
        <v>0</v>
      </c>
      <c r="AE67" s="59">
        <f>'Inventory Ref Sheet'!Z67</f>
        <v>0</v>
      </c>
      <c r="AF67" s="102">
        <f>'Inventory Ref Sheet'!AA67</f>
        <v>0</v>
      </c>
      <c r="AG67" s="59">
        <f>'Inventory Ref Sheet'!AD67</f>
        <v>0</v>
      </c>
      <c r="AH67" s="59">
        <f>'Inventory Ref Sheet'!AE67</f>
        <v>0</v>
      </c>
      <c r="AI67" s="100" t="str">
        <f ca="1">IF('Inventory Ref Sheet'!AG67&gt;0,YEAR(TODAY())-'Inventory Ref Sheet'!AG67,"")</f>
        <v/>
      </c>
      <c r="AJ67" s="99"/>
      <c r="AK67" s="60">
        <f>'Inventory Ref Sheet'!AJ67</f>
        <v>0</v>
      </c>
      <c r="AL67" s="99"/>
      <c r="AM67" s="97" t="str">
        <f t="shared" si="4"/>
        <v/>
      </c>
    </row>
    <row r="68" spans="10:39" x14ac:dyDescent="0.25">
      <c r="J68" s="59" t="str">
        <f>'Inventory Ref Sheet'!AK68</f>
        <v>RevenueVehicles</v>
      </c>
      <c r="K68" s="59" t="str">
        <f>'Inventory Ref Sheet'!AL68</f>
        <v>CU - Cutaway Bus</v>
      </c>
      <c r="L68" s="59" t="str">
        <f>'Inventory Ref Sheet'!AM68</f>
        <v>#161 Cutaway Bus</v>
      </c>
      <c r="M68" s="59">
        <f>'Inventory Ref Sheet'!AP68</f>
        <v>1</v>
      </c>
      <c r="N68" s="59" t="str">
        <f>'Inventory Ref Sheet'!AQ68</f>
        <v>1GB6G5BG8D1186811</v>
      </c>
      <c r="O68" s="100">
        <f ca="1">IF('Inventory Ref Sheet'!AS68&gt;0,YEAR(TODAY())-'Inventory Ref Sheet'!AS68,"")</f>
        <v>11</v>
      </c>
      <c r="P68" s="95">
        <f>'Inventory Ref Sheet'!AU68</f>
        <v>44007</v>
      </c>
      <c r="Q68" s="60">
        <f>'Inventory Ref Sheet'!AV68</f>
        <v>150000</v>
      </c>
      <c r="R68" s="61">
        <v>10</v>
      </c>
      <c r="S68" s="100" t="str">
        <f t="shared" ca="1" si="5"/>
        <v>Yes</v>
      </c>
      <c r="T68" s="59">
        <f>'Inventory Ref Sheet'!M68</f>
        <v>0</v>
      </c>
      <c r="U68" s="102">
        <f>'Inventory Ref Sheet'!N68</f>
        <v>0</v>
      </c>
      <c r="V68" s="59">
        <f>'Inventory Ref Sheet'!O68</f>
        <v>0</v>
      </c>
      <c r="W68" s="59">
        <f>'Inventory Ref Sheet'!R68</f>
        <v>0</v>
      </c>
      <c r="X68" s="59">
        <f>'Inventory Ref Sheet'!S68</f>
        <v>0</v>
      </c>
      <c r="Y68" s="100" t="str">
        <f ca="1">IF('Inventory Ref Sheet'!U68&gt;0,YEAR(TODAY())-'Inventory Ref Sheet'!U68,"")</f>
        <v/>
      </c>
      <c r="Z68" s="95">
        <f>'Inventory Ref Sheet'!W68</f>
        <v>0</v>
      </c>
      <c r="AA68" s="60">
        <f>'Inventory Ref Sheet'!X68</f>
        <v>0</v>
      </c>
      <c r="AB68" s="61"/>
      <c r="AC68" s="97" t="str">
        <f t="shared" si="3"/>
        <v/>
      </c>
      <c r="AD68" s="59">
        <f>'Inventory Ref Sheet'!Y68</f>
        <v>0</v>
      </c>
      <c r="AE68" s="59">
        <f>'Inventory Ref Sheet'!Z68</f>
        <v>0</v>
      </c>
      <c r="AF68" s="102">
        <f>'Inventory Ref Sheet'!AA68</f>
        <v>0</v>
      </c>
      <c r="AG68" s="59">
        <f>'Inventory Ref Sheet'!AD68</f>
        <v>0</v>
      </c>
      <c r="AH68" s="59">
        <f>'Inventory Ref Sheet'!AE68</f>
        <v>0</v>
      </c>
      <c r="AI68" s="100" t="str">
        <f ca="1">IF('Inventory Ref Sheet'!AG68&gt;0,YEAR(TODAY())-'Inventory Ref Sheet'!AG68,"")</f>
        <v/>
      </c>
      <c r="AJ68" s="99"/>
      <c r="AK68" s="60">
        <f>'Inventory Ref Sheet'!AJ68</f>
        <v>0</v>
      </c>
      <c r="AL68" s="99"/>
      <c r="AM68" s="97" t="str">
        <f t="shared" si="4"/>
        <v/>
      </c>
    </row>
    <row r="69" spans="10:39" x14ac:dyDescent="0.25">
      <c r="J69" s="59" t="str">
        <f>'Inventory Ref Sheet'!AK69</f>
        <v>RevenueVehicles</v>
      </c>
      <c r="K69" s="59" t="str">
        <f>'Inventory Ref Sheet'!AL69</f>
        <v>CU - Cutaway Bus</v>
      </c>
      <c r="L69" s="59" t="str">
        <f>'Inventory Ref Sheet'!AM69</f>
        <v>#162 Cutaway Bus</v>
      </c>
      <c r="M69" s="59">
        <f>'Inventory Ref Sheet'!AP69</f>
        <v>1</v>
      </c>
      <c r="N69" s="59" t="str">
        <f>'Inventory Ref Sheet'!AQ69</f>
        <v>1GB6G5BG2D1186478</v>
      </c>
      <c r="O69" s="100">
        <f ca="1">IF('Inventory Ref Sheet'!AS69&gt;0,YEAR(TODAY())-'Inventory Ref Sheet'!AS69,"")</f>
        <v>11</v>
      </c>
      <c r="P69" s="95">
        <f>'Inventory Ref Sheet'!AU69</f>
        <v>42553</v>
      </c>
      <c r="Q69" s="60">
        <f>'Inventory Ref Sheet'!AV69</f>
        <v>150000</v>
      </c>
      <c r="R69" s="61">
        <v>10</v>
      </c>
      <c r="S69" s="100" t="str">
        <f t="shared" ca="1" si="5"/>
        <v>Yes</v>
      </c>
      <c r="T69" s="59">
        <f>'Inventory Ref Sheet'!M69</f>
        <v>0</v>
      </c>
      <c r="U69" s="102">
        <f>'Inventory Ref Sheet'!N69</f>
        <v>0</v>
      </c>
      <c r="V69" s="59">
        <f>'Inventory Ref Sheet'!O69</f>
        <v>0</v>
      </c>
      <c r="W69" s="59">
        <f>'Inventory Ref Sheet'!R69</f>
        <v>0</v>
      </c>
      <c r="X69" s="59">
        <f>'Inventory Ref Sheet'!S69</f>
        <v>0</v>
      </c>
      <c r="Y69" s="100" t="str">
        <f ca="1">IF('Inventory Ref Sheet'!U69&gt;0,YEAR(TODAY())-'Inventory Ref Sheet'!U69,"")</f>
        <v/>
      </c>
      <c r="Z69" s="95">
        <f>'Inventory Ref Sheet'!W69</f>
        <v>0</v>
      </c>
      <c r="AA69" s="60">
        <f>'Inventory Ref Sheet'!X69</f>
        <v>0</v>
      </c>
      <c r="AB69" s="61"/>
      <c r="AC69" s="97" t="str">
        <f t="shared" si="3"/>
        <v/>
      </c>
      <c r="AD69" s="59">
        <f>'Inventory Ref Sheet'!Y69</f>
        <v>0</v>
      </c>
      <c r="AE69" s="59">
        <f>'Inventory Ref Sheet'!Z69</f>
        <v>0</v>
      </c>
      <c r="AF69" s="102">
        <f>'Inventory Ref Sheet'!AA69</f>
        <v>0</v>
      </c>
      <c r="AG69" s="59">
        <f>'Inventory Ref Sheet'!AD69</f>
        <v>0</v>
      </c>
      <c r="AH69" s="59">
        <f>'Inventory Ref Sheet'!AE69</f>
        <v>0</v>
      </c>
      <c r="AI69" s="100" t="str">
        <f ca="1">IF('Inventory Ref Sheet'!AG69&gt;0,YEAR(TODAY())-'Inventory Ref Sheet'!AG69,"")</f>
        <v/>
      </c>
      <c r="AJ69" s="99"/>
      <c r="AK69" s="60">
        <f>'Inventory Ref Sheet'!AJ69</f>
        <v>0</v>
      </c>
      <c r="AL69" s="99"/>
      <c r="AM69" s="97" t="str">
        <f t="shared" si="4"/>
        <v/>
      </c>
    </row>
    <row r="70" spans="10:39" x14ac:dyDescent="0.25">
      <c r="J70" s="59" t="str">
        <f>'Inventory Ref Sheet'!AK70</f>
        <v>RevenueVehicles</v>
      </c>
      <c r="K70" s="59" t="str">
        <f>'Inventory Ref Sheet'!AL70</f>
        <v>CU - Cutaway Bus</v>
      </c>
      <c r="L70" s="59" t="str">
        <f>'Inventory Ref Sheet'!AM70</f>
        <v>#163 Cutaway Bus</v>
      </c>
      <c r="M70" s="59">
        <f>'Inventory Ref Sheet'!AP70</f>
        <v>1</v>
      </c>
      <c r="N70" s="59" t="str">
        <f>'Inventory Ref Sheet'!AQ70</f>
        <v>1GB6G5BG7D1174374</v>
      </c>
      <c r="O70" s="100">
        <f ca="1">IF('Inventory Ref Sheet'!AS70&gt;0,YEAR(TODAY())-'Inventory Ref Sheet'!AS70,"")</f>
        <v>11</v>
      </c>
      <c r="P70" s="95">
        <f>'Inventory Ref Sheet'!AU70</f>
        <v>63432</v>
      </c>
      <c r="Q70" s="60">
        <f>'Inventory Ref Sheet'!AV70</f>
        <v>150000</v>
      </c>
      <c r="R70" s="61">
        <v>10</v>
      </c>
      <c r="S70" s="100" t="str">
        <f t="shared" ref="S70:S133" ca="1" si="20">IF(ISTEXT(J70),IF(O70&gt;=R70,"Yes","No"),"")</f>
        <v>Yes</v>
      </c>
      <c r="T70" s="59">
        <f>'Inventory Ref Sheet'!M70</f>
        <v>0</v>
      </c>
      <c r="U70" s="102">
        <f>'Inventory Ref Sheet'!N70</f>
        <v>0</v>
      </c>
      <c r="V70" s="59">
        <f>'Inventory Ref Sheet'!O70</f>
        <v>0</v>
      </c>
      <c r="W70" s="59">
        <f>'Inventory Ref Sheet'!R70</f>
        <v>0</v>
      </c>
      <c r="X70" s="59">
        <f>'Inventory Ref Sheet'!S70</f>
        <v>0</v>
      </c>
      <c r="Y70" s="100" t="str">
        <f ca="1">IF('Inventory Ref Sheet'!U70&gt;0,YEAR(TODAY())-'Inventory Ref Sheet'!U70,"")</f>
        <v/>
      </c>
      <c r="Z70" s="95">
        <f>'Inventory Ref Sheet'!W70</f>
        <v>0</v>
      </c>
      <c r="AA70" s="60">
        <f>'Inventory Ref Sheet'!X70</f>
        <v>0</v>
      </c>
      <c r="AB70" s="61"/>
      <c r="AC70" s="97" t="str">
        <f t="shared" si="3"/>
        <v/>
      </c>
      <c r="AD70" s="59">
        <f>'Inventory Ref Sheet'!Y70</f>
        <v>0</v>
      </c>
      <c r="AE70" s="59">
        <f>'Inventory Ref Sheet'!Z70</f>
        <v>0</v>
      </c>
      <c r="AF70" s="102">
        <f>'Inventory Ref Sheet'!AA70</f>
        <v>0</v>
      </c>
      <c r="AG70" s="59">
        <f>'Inventory Ref Sheet'!AD70</f>
        <v>0</v>
      </c>
      <c r="AH70" s="59">
        <f>'Inventory Ref Sheet'!AE70</f>
        <v>0</v>
      </c>
      <c r="AI70" s="100" t="str">
        <f ca="1">IF('Inventory Ref Sheet'!AG70&gt;0,YEAR(TODAY())-'Inventory Ref Sheet'!AG70,"")</f>
        <v/>
      </c>
      <c r="AJ70" s="99"/>
      <c r="AK70" s="60">
        <f>'Inventory Ref Sheet'!AJ70</f>
        <v>0</v>
      </c>
      <c r="AL70" s="99"/>
      <c r="AM70" s="97" t="str">
        <f t="shared" si="4"/>
        <v/>
      </c>
    </row>
    <row r="71" spans="10:39" x14ac:dyDescent="0.25">
      <c r="J71" s="59" t="str">
        <f>'Inventory Ref Sheet'!AK71</f>
        <v>RevenueVehicles</v>
      </c>
      <c r="K71" s="59" t="str">
        <f>'Inventory Ref Sheet'!AL71</f>
        <v>CU - Cutaway Bus</v>
      </c>
      <c r="L71" s="59" t="str">
        <f>'Inventory Ref Sheet'!AM71</f>
        <v>#164 Cutaway Bus</v>
      </c>
      <c r="M71" s="59">
        <f>'Inventory Ref Sheet'!AP71</f>
        <v>1</v>
      </c>
      <c r="N71" s="59" t="str">
        <f>'Inventory Ref Sheet'!AQ71</f>
        <v>1GB6G5BG9D1187028</v>
      </c>
      <c r="O71" s="100">
        <f ca="1">IF('Inventory Ref Sheet'!AS71&gt;0,YEAR(TODAY())-'Inventory Ref Sheet'!AS71,"")</f>
        <v>11</v>
      </c>
      <c r="P71" s="95">
        <f>'Inventory Ref Sheet'!AU71</f>
        <v>46430</v>
      </c>
      <c r="Q71" s="60">
        <f>'Inventory Ref Sheet'!AV71</f>
        <v>150000</v>
      </c>
      <c r="R71" s="61">
        <v>10</v>
      </c>
      <c r="S71" s="100" t="str">
        <f t="shared" ca="1" si="20"/>
        <v>Yes</v>
      </c>
      <c r="T71" s="59">
        <f>'Inventory Ref Sheet'!M71</f>
        <v>0</v>
      </c>
      <c r="U71" s="102">
        <f>'Inventory Ref Sheet'!N71</f>
        <v>0</v>
      </c>
      <c r="V71" s="59">
        <f>'Inventory Ref Sheet'!O71</f>
        <v>0</v>
      </c>
      <c r="W71" s="59">
        <f>'Inventory Ref Sheet'!R71</f>
        <v>0</v>
      </c>
      <c r="X71" s="59">
        <f>'Inventory Ref Sheet'!S71</f>
        <v>0</v>
      </c>
      <c r="Y71" s="100" t="str">
        <f ca="1">IF('Inventory Ref Sheet'!U71&gt;0,YEAR(TODAY())-'Inventory Ref Sheet'!U71,"")</f>
        <v/>
      </c>
      <c r="Z71" s="95">
        <f>'Inventory Ref Sheet'!W71</f>
        <v>0</v>
      </c>
      <c r="AA71" s="60">
        <f>'Inventory Ref Sheet'!X71</f>
        <v>0</v>
      </c>
      <c r="AB71" s="61"/>
      <c r="AC71" s="97" t="str">
        <f t="shared" si="3"/>
        <v/>
      </c>
      <c r="AD71" s="59">
        <f>'Inventory Ref Sheet'!Y71</f>
        <v>0</v>
      </c>
      <c r="AE71" s="59">
        <f>'Inventory Ref Sheet'!Z71</f>
        <v>0</v>
      </c>
      <c r="AF71" s="102">
        <f>'Inventory Ref Sheet'!AA71</f>
        <v>0</v>
      </c>
      <c r="AG71" s="59">
        <f>'Inventory Ref Sheet'!AD71</f>
        <v>0</v>
      </c>
      <c r="AH71" s="59">
        <f>'Inventory Ref Sheet'!AE71</f>
        <v>0</v>
      </c>
      <c r="AI71" s="100" t="str">
        <f ca="1">IF('Inventory Ref Sheet'!AG71&gt;0,YEAR(TODAY())-'Inventory Ref Sheet'!AG71,"")</f>
        <v/>
      </c>
      <c r="AJ71" s="99"/>
      <c r="AK71" s="60">
        <f>'Inventory Ref Sheet'!AJ71</f>
        <v>0</v>
      </c>
      <c r="AL71" s="99"/>
      <c r="AM71" s="97" t="str">
        <f t="shared" si="4"/>
        <v/>
      </c>
    </row>
    <row r="72" spans="10:39" x14ac:dyDescent="0.25">
      <c r="J72" s="59" t="str">
        <f>'Inventory Ref Sheet'!AK72</f>
        <v>RevenueVehicles</v>
      </c>
      <c r="K72" s="59" t="str">
        <f>'Inventory Ref Sheet'!AL72</f>
        <v>CU - Cutaway Bus</v>
      </c>
      <c r="L72" s="59" t="str">
        <f>'Inventory Ref Sheet'!AM72</f>
        <v>#165 Cutaway Bus</v>
      </c>
      <c r="M72" s="59">
        <f>'Inventory Ref Sheet'!AP72</f>
        <v>1</v>
      </c>
      <c r="N72" s="59" t="str">
        <f>'Inventory Ref Sheet'!AQ72</f>
        <v>1GB6G5BG4D1186188</v>
      </c>
      <c r="O72" s="100">
        <f ca="1">IF('Inventory Ref Sheet'!AS72&gt;0,YEAR(TODAY())-'Inventory Ref Sheet'!AS72,"")</f>
        <v>11</v>
      </c>
      <c r="P72" s="95">
        <f>'Inventory Ref Sheet'!AU72</f>
        <v>43142</v>
      </c>
      <c r="Q72" s="60">
        <f>'Inventory Ref Sheet'!AV72</f>
        <v>150000</v>
      </c>
      <c r="R72" s="61">
        <v>10</v>
      </c>
      <c r="S72" s="100" t="str">
        <f t="shared" ca="1" si="20"/>
        <v>Yes</v>
      </c>
      <c r="T72" s="59">
        <f>'Inventory Ref Sheet'!M72</f>
        <v>0</v>
      </c>
      <c r="U72" s="102">
        <f>'Inventory Ref Sheet'!N72</f>
        <v>0</v>
      </c>
      <c r="V72" s="59">
        <f>'Inventory Ref Sheet'!O72</f>
        <v>0</v>
      </c>
      <c r="W72" s="59">
        <f>'Inventory Ref Sheet'!R72</f>
        <v>0</v>
      </c>
      <c r="X72" s="59">
        <f>'Inventory Ref Sheet'!S72</f>
        <v>0</v>
      </c>
      <c r="Y72" s="100" t="str">
        <f ca="1">IF('Inventory Ref Sheet'!U72&gt;0,YEAR(TODAY())-'Inventory Ref Sheet'!U72,"")</f>
        <v/>
      </c>
      <c r="Z72" s="95">
        <f>'Inventory Ref Sheet'!W72</f>
        <v>0</v>
      </c>
      <c r="AA72" s="60">
        <f>'Inventory Ref Sheet'!X72</f>
        <v>0</v>
      </c>
      <c r="AB72" s="61"/>
      <c r="AC72" s="97" t="str">
        <f t="shared" si="3"/>
        <v/>
      </c>
      <c r="AD72" s="59">
        <f>'Inventory Ref Sheet'!Y72</f>
        <v>0</v>
      </c>
      <c r="AE72" s="59">
        <f>'Inventory Ref Sheet'!Z72</f>
        <v>0</v>
      </c>
      <c r="AF72" s="102">
        <f>'Inventory Ref Sheet'!AA72</f>
        <v>0</v>
      </c>
      <c r="AG72" s="59">
        <f>'Inventory Ref Sheet'!AD72</f>
        <v>0</v>
      </c>
      <c r="AH72" s="59">
        <f>'Inventory Ref Sheet'!AE72</f>
        <v>0</v>
      </c>
      <c r="AI72" s="100" t="str">
        <f ca="1">IF('Inventory Ref Sheet'!AG72&gt;0,YEAR(TODAY())-'Inventory Ref Sheet'!AG72,"")</f>
        <v/>
      </c>
      <c r="AJ72" s="99"/>
      <c r="AK72" s="60">
        <f>'Inventory Ref Sheet'!AJ72</f>
        <v>0</v>
      </c>
      <c r="AL72" s="99"/>
      <c r="AM72" s="97" t="str">
        <f t="shared" si="4"/>
        <v/>
      </c>
    </row>
    <row r="73" spans="10:39" x14ac:dyDescent="0.25">
      <c r="J73" s="59" t="str">
        <f>'Inventory Ref Sheet'!AK73</f>
        <v>RevenueVehicles</v>
      </c>
      <c r="K73" s="59" t="str">
        <f>'Inventory Ref Sheet'!AL73</f>
        <v>CU - Cutaway Bus</v>
      </c>
      <c r="L73" s="59" t="str">
        <f>'Inventory Ref Sheet'!AM73</f>
        <v>#166 Cutaway Bus</v>
      </c>
      <c r="M73" s="59">
        <f>'Inventory Ref Sheet'!AP73</f>
        <v>1</v>
      </c>
      <c r="N73" s="59" t="str">
        <f>'Inventory Ref Sheet'!AQ73</f>
        <v>1GB6G5BG8D1175355</v>
      </c>
      <c r="O73" s="100">
        <f ca="1">IF('Inventory Ref Sheet'!AS73&gt;0,YEAR(TODAY())-'Inventory Ref Sheet'!AS73,"")</f>
        <v>11</v>
      </c>
      <c r="P73" s="95">
        <f>'Inventory Ref Sheet'!AU73</f>
        <v>47574</v>
      </c>
      <c r="Q73" s="60">
        <f>'Inventory Ref Sheet'!AV73</f>
        <v>150000</v>
      </c>
      <c r="R73" s="61">
        <v>10</v>
      </c>
      <c r="S73" s="100" t="str">
        <f t="shared" ca="1" si="20"/>
        <v>Yes</v>
      </c>
      <c r="T73" s="59">
        <f>'Inventory Ref Sheet'!M73</f>
        <v>0</v>
      </c>
      <c r="U73" s="102">
        <f>'Inventory Ref Sheet'!N73</f>
        <v>0</v>
      </c>
      <c r="V73" s="59">
        <f>'Inventory Ref Sheet'!O73</f>
        <v>0</v>
      </c>
      <c r="W73" s="59">
        <f>'Inventory Ref Sheet'!R73</f>
        <v>0</v>
      </c>
      <c r="X73" s="59">
        <f>'Inventory Ref Sheet'!S73</f>
        <v>0</v>
      </c>
      <c r="Y73" s="100" t="str">
        <f ca="1">IF('Inventory Ref Sheet'!U73&gt;0,YEAR(TODAY())-'Inventory Ref Sheet'!U73,"")</f>
        <v/>
      </c>
      <c r="Z73" s="95">
        <f>'Inventory Ref Sheet'!W73</f>
        <v>0</v>
      </c>
      <c r="AA73" s="60">
        <f>'Inventory Ref Sheet'!X73</f>
        <v>0</v>
      </c>
      <c r="AB73" s="61"/>
      <c r="AC73" s="97" t="str">
        <f t="shared" si="3"/>
        <v/>
      </c>
      <c r="AD73" s="59">
        <f>'Inventory Ref Sheet'!Y73</f>
        <v>0</v>
      </c>
      <c r="AE73" s="59">
        <f>'Inventory Ref Sheet'!Z73</f>
        <v>0</v>
      </c>
      <c r="AF73" s="102">
        <f>'Inventory Ref Sheet'!AA73</f>
        <v>0</v>
      </c>
      <c r="AG73" s="59">
        <f>'Inventory Ref Sheet'!AD73</f>
        <v>0</v>
      </c>
      <c r="AH73" s="59">
        <f>'Inventory Ref Sheet'!AE73</f>
        <v>0</v>
      </c>
      <c r="AI73" s="100" t="str">
        <f ca="1">IF('Inventory Ref Sheet'!AG73&gt;0,YEAR(TODAY())-'Inventory Ref Sheet'!AG73,"")</f>
        <v/>
      </c>
      <c r="AJ73" s="99"/>
      <c r="AK73" s="60">
        <f>'Inventory Ref Sheet'!AJ73</f>
        <v>0</v>
      </c>
      <c r="AL73" s="99"/>
      <c r="AM73" s="97" t="str">
        <f t="shared" si="4"/>
        <v/>
      </c>
    </row>
    <row r="74" spans="10:39" x14ac:dyDescent="0.25">
      <c r="J74" s="59" t="str">
        <f>'Inventory Ref Sheet'!AK74</f>
        <v>RevenueVehicles</v>
      </c>
      <c r="K74" s="59" t="str">
        <f>'Inventory Ref Sheet'!AL74</f>
        <v>CU - Cutaway Bus</v>
      </c>
      <c r="L74" s="59" t="str">
        <f>'Inventory Ref Sheet'!AM74</f>
        <v>#167 Cutaway Bus</v>
      </c>
      <c r="M74" s="59">
        <f>'Inventory Ref Sheet'!AP74</f>
        <v>1</v>
      </c>
      <c r="N74" s="59" t="str">
        <f>'Inventory Ref Sheet'!AQ74</f>
        <v>1GB6G5BG7D1186010</v>
      </c>
      <c r="O74" s="100">
        <f ca="1">IF('Inventory Ref Sheet'!AS74&gt;0,YEAR(TODAY())-'Inventory Ref Sheet'!AS74,"")</f>
        <v>11</v>
      </c>
      <c r="P74" s="95">
        <f>'Inventory Ref Sheet'!AU74</f>
        <v>58505</v>
      </c>
      <c r="Q74" s="60">
        <f>'Inventory Ref Sheet'!AV74</f>
        <v>150000</v>
      </c>
      <c r="R74" s="61">
        <v>10</v>
      </c>
      <c r="S74" s="100" t="str">
        <f t="shared" ca="1" si="20"/>
        <v>Yes</v>
      </c>
      <c r="T74" s="59">
        <f>'Inventory Ref Sheet'!M74</f>
        <v>0</v>
      </c>
      <c r="U74" s="102">
        <f>'Inventory Ref Sheet'!N74</f>
        <v>0</v>
      </c>
      <c r="V74" s="59">
        <f>'Inventory Ref Sheet'!O74</f>
        <v>0</v>
      </c>
      <c r="W74" s="59">
        <f>'Inventory Ref Sheet'!R74</f>
        <v>0</v>
      </c>
      <c r="X74" s="59">
        <f>'Inventory Ref Sheet'!S74</f>
        <v>0</v>
      </c>
      <c r="Y74" s="100" t="str">
        <f ca="1">IF('Inventory Ref Sheet'!U74&gt;0,YEAR(TODAY())-'Inventory Ref Sheet'!U74,"")</f>
        <v/>
      </c>
      <c r="Z74" s="95">
        <f>'Inventory Ref Sheet'!W74</f>
        <v>0</v>
      </c>
      <c r="AA74" s="60">
        <f>'Inventory Ref Sheet'!X74</f>
        <v>0</v>
      </c>
      <c r="AB74" s="61"/>
      <c r="AC74" s="97" t="str">
        <f t="shared" si="3"/>
        <v/>
      </c>
      <c r="AD74" s="59">
        <f>'Inventory Ref Sheet'!Y74</f>
        <v>0</v>
      </c>
      <c r="AE74" s="59">
        <f>'Inventory Ref Sheet'!Z74</f>
        <v>0</v>
      </c>
      <c r="AF74" s="102">
        <f>'Inventory Ref Sheet'!AA74</f>
        <v>0</v>
      </c>
      <c r="AG74" s="59">
        <f>'Inventory Ref Sheet'!AD74</f>
        <v>0</v>
      </c>
      <c r="AH74" s="59">
        <f>'Inventory Ref Sheet'!AE74</f>
        <v>0</v>
      </c>
      <c r="AI74" s="100" t="str">
        <f ca="1">IF('Inventory Ref Sheet'!AG74&gt;0,YEAR(TODAY())-'Inventory Ref Sheet'!AG74,"")</f>
        <v/>
      </c>
      <c r="AJ74" s="99"/>
      <c r="AK74" s="60">
        <f>'Inventory Ref Sheet'!AJ74</f>
        <v>0</v>
      </c>
      <c r="AL74" s="99"/>
      <c r="AM74" s="97" t="str">
        <f t="shared" si="4"/>
        <v/>
      </c>
    </row>
    <row r="75" spans="10:39" x14ac:dyDescent="0.25">
      <c r="J75" s="59" t="str">
        <f>'Inventory Ref Sheet'!AK75</f>
        <v>RevenueVehicles</v>
      </c>
      <c r="K75" s="59" t="str">
        <f>'Inventory Ref Sheet'!AL75</f>
        <v>CU - Cutaway Bus</v>
      </c>
      <c r="L75" s="59" t="str">
        <f>'Inventory Ref Sheet'!AM75</f>
        <v>#168 Cutaway Bus</v>
      </c>
      <c r="M75" s="59">
        <f>'Inventory Ref Sheet'!AP75</f>
        <v>1</v>
      </c>
      <c r="N75" s="59" t="str">
        <f>'Inventory Ref Sheet'!AQ75</f>
        <v>1GB6G5BG8D1187277</v>
      </c>
      <c r="O75" s="100">
        <f ca="1">IF('Inventory Ref Sheet'!AS75&gt;0,YEAR(TODAY())-'Inventory Ref Sheet'!AS75,"")</f>
        <v>11</v>
      </c>
      <c r="P75" s="95">
        <f>'Inventory Ref Sheet'!AU75</f>
        <v>60522</v>
      </c>
      <c r="Q75" s="60">
        <f>'Inventory Ref Sheet'!AV75</f>
        <v>150000</v>
      </c>
      <c r="R75" s="61">
        <v>10</v>
      </c>
      <c r="S75" s="100" t="str">
        <f t="shared" ca="1" si="20"/>
        <v>Yes</v>
      </c>
      <c r="T75" s="59">
        <f>'Inventory Ref Sheet'!M75</f>
        <v>0</v>
      </c>
      <c r="U75" s="102">
        <f>'Inventory Ref Sheet'!N75</f>
        <v>0</v>
      </c>
      <c r="V75" s="59">
        <f>'Inventory Ref Sheet'!O75</f>
        <v>0</v>
      </c>
      <c r="W75" s="59">
        <f>'Inventory Ref Sheet'!R75</f>
        <v>0</v>
      </c>
      <c r="X75" s="59">
        <f>'Inventory Ref Sheet'!S75</f>
        <v>0</v>
      </c>
      <c r="Y75" s="100" t="str">
        <f ca="1">IF('Inventory Ref Sheet'!U75&gt;0,YEAR(TODAY())-'Inventory Ref Sheet'!U75,"")</f>
        <v/>
      </c>
      <c r="Z75" s="95">
        <f>'Inventory Ref Sheet'!W75</f>
        <v>0</v>
      </c>
      <c r="AA75" s="60">
        <f>'Inventory Ref Sheet'!X75</f>
        <v>0</v>
      </c>
      <c r="AB75" s="61"/>
      <c r="AC75" s="97" t="str">
        <f t="shared" ref="AC75:AC138" si="21">IF(ISTEXT(T75),IF(Y75&gt;=AB75,"Yes","No"),"")</f>
        <v/>
      </c>
      <c r="AD75" s="59">
        <f>'Inventory Ref Sheet'!Y75</f>
        <v>0</v>
      </c>
      <c r="AE75" s="59">
        <f>'Inventory Ref Sheet'!Z75</f>
        <v>0</v>
      </c>
      <c r="AF75" s="102">
        <f>'Inventory Ref Sheet'!AA75</f>
        <v>0</v>
      </c>
      <c r="AG75" s="59">
        <f>'Inventory Ref Sheet'!AD75</f>
        <v>0</v>
      </c>
      <c r="AH75" s="59">
        <f>'Inventory Ref Sheet'!AE75</f>
        <v>0</v>
      </c>
      <c r="AI75" s="100" t="str">
        <f ca="1">IF('Inventory Ref Sheet'!AG75&gt;0,YEAR(TODAY())-'Inventory Ref Sheet'!AG75,"")</f>
        <v/>
      </c>
      <c r="AJ75" s="99"/>
      <c r="AK75" s="60">
        <f>'Inventory Ref Sheet'!AJ75</f>
        <v>0</v>
      </c>
      <c r="AL75" s="99"/>
      <c r="AM75" s="97" t="str">
        <f t="shared" ref="AM75:AM138" si="22">IF(ISTEXT(AD75),IF(AI75&gt;=AL75,"Yes","No"),"")</f>
        <v/>
      </c>
    </row>
    <row r="76" spans="10:39" x14ac:dyDescent="0.25">
      <c r="J76" s="59" t="str">
        <f>'Inventory Ref Sheet'!AK76</f>
        <v>RevenueVehicles</v>
      </c>
      <c r="K76" s="59" t="str">
        <f>'Inventory Ref Sheet'!AL76</f>
        <v>CU - Cutaway Bus</v>
      </c>
      <c r="L76" s="59" t="str">
        <f>'Inventory Ref Sheet'!AM76</f>
        <v>#169 Cutaway Bus</v>
      </c>
      <c r="M76" s="59">
        <f>'Inventory Ref Sheet'!AP76</f>
        <v>1</v>
      </c>
      <c r="N76" s="59" t="str">
        <f>'Inventory Ref Sheet'!AQ76</f>
        <v>1GB6G5BG3D1176039</v>
      </c>
      <c r="O76" s="100">
        <f ca="1">IF('Inventory Ref Sheet'!AS76&gt;0,YEAR(TODAY())-'Inventory Ref Sheet'!AS76,"")</f>
        <v>11</v>
      </c>
      <c r="P76" s="95">
        <f>'Inventory Ref Sheet'!AU76</f>
        <v>47735</v>
      </c>
      <c r="Q76" s="60">
        <f>'Inventory Ref Sheet'!AV76</f>
        <v>150000</v>
      </c>
      <c r="R76" s="61">
        <v>10</v>
      </c>
      <c r="S76" s="100" t="str">
        <f t="shared" ca="1" si="20"/>
        <v>Yes</v>
      </c>
      <c r="T76" s="59">
        <f>'Inventory Ref Sheet'!M76</f>
        <v>0</v>
      </c>
      <c r="U76" s="102">
        <f>'Inventory Ref Sheet'!N76</f>
        <v>0</v>
      </c>
      <c r="V76" s="59">
        <f>'Inventory Ref Sheet'!O76</f>
        <v>0</v>
      </c>
      <c r="W76" s="59">
        <f>'Inventory Ref Sheet'!R76</f>
        <v>0</v>
      </c>
      <c r="X76" s="59">
        <f>'Inventory Ref Sheet'!S76</f>
        <v>0</v>
      </c>
      <c r="Y76" s="100" t="str">
        <f ca="1">IF('Inventory Ref Sheet'!U76&gt;0,YEAR(TODAY())-'Inventory Ref Sheet'!U76,"")</f>
        <v/>
      </c>
      <c r="Z76" s="95">
        <f>'Inventory Ref Sheet'!W76</f>
        <v>0</v>
      </c>
      <c r="AA76" s="60">
        <f>'Inventory Ref Sheet'!X76</f>
        <v>0</v>
      </c>
      <c r="AB76" s="61"/>
      <c r="AC76" s="97" t="str">
        <f t="shared" si="21"/>
        <v/>
      </c>
      <c r="AD76" s="59">
        <f>'Inventory Ref Sheet'!Y76</f>
        <v>0</v>
      </c>
      <c r="AE76" s="59">
        <f>'Inventory Ref Sheet'!Z76</f>
        <v>0</v>
      </c>
      <c r="AF76" s="102">
        <f>'Inventory Ref Sheet'!AA76</f>
        <v>0</v>
      </c>
      <c r="AG76" s="59">
        <f>'Inventory Ref Sheet'!AD76</f>
        <v>0</v>
      </c>
      <c r="AH76" s="59">
        <f>'Inventory Ref Sheet'!AE76</f>
        <v>0</v>
      </c>
      <c r="AI76" s="100" t="str">
        <f ca="1">IF('Inventory Ref Sheet'!AG76&gt;0,YEAR(TODAY())-'Inventory Ref Sheet'!AG76,"")</f>
        <v/>
      </c>
      <c r="AJ76" s="99"/>
      <c r="AK76" s="60">
        <f>'Inventory Ref Sheet'!AJ76</f>
        <v>0</v>
      </c>
      <c r="AL76" s="99"/>
      <c r="AM76" s="97" t="str">
        <f t="shared" si="22"/>
        <v/>
      </c>
    </row>
    <row r="77" spans="10:39" x14ac:dyDescent="0.25">
      <c r="J77" s="59" t="str">
        <f>'Inventory Ref Sheet'!AK77</f>
        <v>RevenueVehicles</v>
      </c>
      <c r="K77" s="59" t="str">
        <f>'Inventory Ref Sheet'!AL77</f>
        <v>CU - Cutaway Bus</v>
      </c>
      <c r="L77" s="59" t="str">
        <f>'Inventory Ref Sheet'!AM77</f>
        <v>#170 Cutaway Bus</v>
      </c>
      <c r="M77" s="59">
        <f>'Inventory Ref Sheet'!AP77</f>
        <v>1</v>
      </c>
      <c r="N77" s="59" t="str">
        <f>'Inventory Ref Sheet'!AQ77</f>
        <v>1GB6G5BG9D1186056</v>
      </c>
      <c r="O77" s="100">
        <f ca="1">IF('Inventory Ref Sheet'!AS77&gt;0,YEAR(TODAY())-'Inventory Ref Sheet'!AS77,"")</f>
        <v>11</v>
      </c>
      <c r="P77" s="95">
        <f>'Inventory Ref Sheet'!AU77</f>
        <v>41654</v>
      </c>
      <c r="Q77" s="60">
        <f>'Inventory Ref Sheet'!AV77</f>
        <v>150000</v>
      </c>
      <c r="R77" s="61">
        <v>10</v>
      </c>
      <c r="S77" s="100" t="str">
        <f t="shared" ca="1" si="20"/>
        <v>Yes</v>
      </c>
      <c r="T77" s="59">
        <f>'Inventory Ref Sheet'!M77</f>
        <v>0</v>
      </c>
      <c r="U77" s="102">
        <f>'Inventory Ref Sheet'!N77</f>
        <v>0</v>
      </c>
      <c r="V77" s="59">
        <f>'Inventory Ref Sheet'!O77</f>
        <v>0</v>
      </c>
      <c r="W77" s="59">
        <f>'Inventory Ref Sheet'!R77</f>
        <v>0</v>
      </c>
      <c r="X77" s="59">
        <f>'Inventory Ref Sheet'!S77</f>
        <v>0</v>
      </c>
      <c r="Y77" s="100" t="str">
        <f ca="1">IF('Inventory Ref Sheet'!U77&gt;0,YEAR(TODAY())-'Inventory Ref Sheet'!U77,"")</f>
        <v/>
      </c>
      <c r="Z77" s="95">
        <f>'Inventory Ref Sheet'!W77</f>
        <v>0</v>
      </c>
      <c r="AA77" s="60">
        <f>'Inventory Ref Sheet'!X77</f>
        <v>0</v>
      </c>
      <c r="AB77" s="61"/>
      <c r="AC77" s="97" t="str">
        <f t="shared" si="21"/>
        <v/>
      </c>
      <c r="AD77" s="59">
        <f>'Inventory Ref Sheet'!Y77</f>
        <v>0</v>
      </c>
      <c r="AE77" s="59">
        <f>'Inventory Ref Sheet'!Z77</f>
        <v>0</v>
      </c>
      <c r="AF77" s="102">
        <f>'Inventory Ref Sheet'!AA77</f>
        <v>0</v>
      </c>
      <c r="AG77" s="59">
        <f>'Inventory Ref Sheet'!AD77</f>
        <v>0</v>
      </c>
      <c r="AH77" s="59">
        <f>'Inventory Ref Sheet'!AE77</f>
        <v>0</v>
      </c>
      <c r="AI77" s="100" t="str">
        <f ca="1">IF('Inventory Ref Sheet'!AG77&gt;0,YEAR(TODAY())-'Inventory Ref Sheet'!AG77,"")</f>
        <v/>
      </c>
      <c r="AJ77" s="99"/>
      <c r="AK77" s="60">
        <f>'Inventory Ref Sheet'!AJ77</f>
        <v>0</v>
      </c>
      <c r="AL77" s="99"/>
      <c r="AM77" s="97" t="str">
        <f t="shared" si="22"/>
        <v/>
      </c>
    </row>
    <row r="78" spans="10:39" x14ac:dyDescent="0.25">
      <c r="J78" s="59" t="str">
        <f>'Inventory Ref Sheet'!AK78</f>
        <v>RevenueVehicles</v>
      </c>
      <c r="K78" s="59" t="str">
        <f>'Inventory Ref Sheet'!AL78</f>
        <v>CU - Cutaway Bus</v>
      </c>
      <c r="L78" s="59" t="str">
        <f>'Inventory Ref Sheet'!AM78</f>
        <v>#171 Cutaway Bus</v>
      </c>
      <c r="M78" s="59">
        <f>'Inventory Ref Sheet'!AP78</f>
        <v>1</v>
      </c>
      <c r="N78" s="59" t="str">
        <f>'Inventory Ref Sheet'!AQ78</f>
        <v>1GB6G5BG2D1185833</v>
      </c>
      <c r="O78" s="100">
        <f ca="1">IF('Inventory Ref Sheet'!AS78&gt;0,YEAR(TODAY())-'Inventory Ref Sheet'!AS78,"")</f>
        <v>11</v>
      </c>
      <c r="P78" s="95">
        <f>'Inventory Ref Sheet'!AU78</f>
        <v>43122</v>
      </c>
      <c r="Q78" s="60">
        <f>'Inventory Ref Sheet'!AV78</f>
        <v>150000</v>
      </c>
      <c r="R78" s="61">
        <v>10</v>
      </c>
      <c r="S78" s="100" t="str">
        <f t="shared" ca="1" si="20"/>
        <v>Yes</v>
      </c>
      <c r="T78" s="59">
        <f>'Inventory Ref Sheet'!M78</f>
        <v>0</v>
      </c>
      <c r="U78" s="102">
        <f>'Inventory Ref Sheet'!N78</f>
        <v>0</v>
      </c>
      <c r="V78" s="59">
        <f>'Inventory Ref Sheet'!O78</f>
        <v>0</v>
      </c>
      <c r="W78" s="59">
        <f>'Inventory Ref Sheet'!R78</f>
        <v>0</v>
      </c>
      <c r="X78" s="59">
        <f>'Inventory Ref Sheet'!S78</f>
        <v>0</v>
      </c>
      <c r="Y78" s="100" t="str">
        <f ca="1">IF('Inventory Ref Sheet'!U78&gt;0,YEAR(TODAY())-'Inventory Ref Sheet'!U78,"")</f>
        <v/>
      </c>
      <c r="Z78" s="95">
        <f>'Inventory Ref Sheet'!W78</f>
        <v>0</v>
      </c>
      <c r="AA78" s="60">
        <f>'Inventory Ref Sheet'!X78</f>
        <v>0</v>
      </c>
      <c r="AB78" s="61"/>
      <c r="AC78" s="97" t="str">
        <f t="shared" si="21"/>
        <v/>
      </c>
      <c r="AD78" s="59">
        <f>'Inventory Ref Sheet'!Y78</f>
        <v>0</v>
      </c>
      <c r="AE78" s="59">
        <f>'Inventory Ref Sheet'!Z78</f>
        <v>0</v>
      </c>
      <c r="AF78" s="102">
        <f>'Inventory Ref Sheet'!AA78</f>
        <v>0</v>
      </c>
      <c r="AG78" s="59">
        <f>'Inventory Ref Sheet'!AD78</f>
        <v>0</v>
      </c>
      <c r="AH78" s="59">
        <f>'Inventory Ref Sheet'!AE78</f>
        <v>0</v>
      </c>
      <c r="AI78" s="100" t="str">
        <f ca="1">IF('Inventory Ref Sheet'!AG78&gt;0,YEAR(TODAY())-'Inventory Ref Sheet'!AG78,"")</f>
        <v/>
      </c>
      <c r="AJ78" s="99"/>
      <c r="AK78" s="60">
        <f>'Inventory Ref Sheet'!AJ78</f>
        <v>0</v>
      </c>
      <c r="AL78" s="99"/>
      <c r="AM78" s="97" t="str">
        <f t="shared" si="22"/>
        <v/>
      </c>
    </row>
    <row r="79" spans="10:39" x14ac:dyDescent="0.25">
      <c r="J79" s="59" t="str">
        <f>'Inventory Ref Sheet'!AK79</f>
        <v>RevenueVehicles</v>
      </c>
      <c r="K79" s="59" t="str">
        <f>'Inventory Ref Sheet'!AL79</f>
        <v>CU - Cutaway Bus</v>
      </c>
      <c r="L79" s="59" t="str">
        <f>'Inventory Ref Sheet'!AM79</f>
        <v>#172 Cutaway Bus</v>
      </c>
      <c r="M79" s="59">
        <f>'Inventory Ref Sheet'!AP79</f>
        <v>1</v>
      </c>
      <c r="N79" s="59" t="str">
        <f>'Inventory Ref Sheet'!AQ79</f>
        <v>1GB6G5BG9D1175042</v>
      </c>
      <c r="O79" s="100">
        <f ca="1">IF('Inventory Ref Sheet'!AS79&gt;0,YEAR(TODAY())-'Inventory Ref Sheet'!AS79,"")</f>
        <v>11</v>
      </c>
      <c r="P79" s="95">
        <f>'Inventory Ref Sheet'!AU79</f>
        <v>42434</v>
      </c>
      <c r="Q79" s="60">
        <f>'Inventory Ref Sheet'!AV79</f>
        <v>150000</v>
      </c>
      <c r="R79" s="61">
        <v>10</v>
      </c>
      <c r="S79" s="100" t="str">
        <f t="shared" ca="1" si="20"/>
        <v>Yes</v>
      </c>
      <c r="T79" s="59">
        <f>'Inventory Ref Sheet'!M79</f>
        <v>0</v>
      </c>
      <c r="U79" s="102">
        <f>'Inventory Ref Sheet'!N79</f>
        <v>0</v>
      </c>
      <c r="V79" s="59">
        <f>'Inventory Ref Sheet'!O79</f>
        <v>0</v>
      </c>
      <c r="W79" s="59">
        <f>'Inventory Ref Sheet'!R79</f>
        <v>0</v>
      </c>
      <c r="X79" s="59">
        <f>'Inventory Ref Sheet'!S79</f>
        <v>0</v>
      </c>
      <c r="Y79" s="100" t="str">
        <f ca="1">IF('Inventory Ref Sheet'!U79&gt;0,YEAR(TODAY())-'Inventory Ref Sheet'!U79,"")</f>
        <v/>
      </c>
      <c r="Z79" s="95">
        <f>'Inventory Ref Sheet'!W79</f>
        <v>0</v>
      </c>
      <c r="AA79" s="60">
        <f>'Inventory Ref Sheet'!X79</f>
        <v>0</v>
      </c>
      <c r="AB79" s="61"/>
      <c r="AC79" s="97" t="str">
        <f t="shared" si="21"/>
        <v/>
      </c>
      <c r="AD79" s="59">
        <f>'Inventory Ref Sheet'!Y79</f>
        <v>0</v>
      </c>
      <c r="AE79" s="59">
        <f>'Inventory Ref Sheet'!Z79</f>
        <v>0</v>
      </c>
      <c r="AF79" s="102">
        <f>'Inventory Ref Sheet'!AA79</f>
        <v>0</v>
      </c>
      <c r="AG79" s="59">
        <f>'Inventory Ref Sheet'!AD79</f>
        <v>0</v>
      </c>
      <c r="AH79" s="59">
        <f>'Inventory Ref Sheet'!AE79</f>
        <v>0</v>
      </c>
      <c r="AI79" s="100" t="str">
        <f ca="1">IF('Inventory Ref Sheet'!AG79&gt;0,YEAR(TODAY())-'Inventory Ref Sheet'!AG79,"")</f>
        <v/>
      </c>
      <c r="AJ79" s="99"/>
      <c r="AK79" s="60">
        <f>'Inventory Ref Sheet'!AJ79</f>
        <v>0</v>
      </c>
      <c r="AL79" s="99"/>
      <c r="AM79" s="97" t="str">
        <f t="shared" si="22"/>
        <v/>
      </c>
    </row>
    <row r="80" spans="10:39" x14ac:dyDescent="0.25">
      <c r="J80" s="59" t="str">
        <f>'Inventory Ref Sheet'!AK80</f>
        <v>RevenueVehicles</v>
      </c>
      <c r="K80" s="59" t="str">
        <f>'Inventory Ref Sheet'!AL80</f>
        <v>CU - Cutaway Bus</v>
      </c>
      <c r="L80" s="59" t="str">
        <f>'Inventory Ref Sheet'!AM80</f>
        <v>#173 Cutaway Bus</v>
      </c>
      <c r="M80" s="59">
        <f>'Inventory Ref Sheet'!AP80</f>
        <v>1</v>
      </c>
      <c r="N80" s="59" t="str">
        <f>'Inventory Ref Sheet'!AQ80</f>
        <v>1GB6G5BG8D1186873</v>
      </c>
      <c r="O80" s="100">
        <f ca="1">IF('Inventory Ref Sheet'!AS80&gt;0,YEAR(TODAY())-'Inventory Ref Sheet'!AS80,"")</f>
        <v>11</v>
      </c>
      <c r="P80" s="95">
        <f>'Inventory Ref Sheet'!AU80</f>
        <v>39287</v>
      </c>
      <c r="Q80" s="60">
        <f>'Inventory Ref Sheet'!AV80</f>
        <v>150000</v>
      </c>
      <c r="R80" s="61">
        <v>10</v>
      </c>
      <c r="S80" s="100" t="str">
        <f t="shared" ca="1" si="20"/>
        <v>Yes</v>
      </c>
      <c r="T80" s="59">
        <f>'Inventory Ref Sheet'!M80</f>
        <v>0</v>
      </c>
      <c r="U80" s="102">
        <f>'Inventory Ref Sheet'!N80</f>
        <v>0</v>
      </c>
      <c r="V80" s="59">
        <f>'Inventory Ref Sheet'!O80</f>
        <v>0</v>
      </c>
      <c r="W80" s="59">
        <f>'Inventory Ref Sheet'!R80</f>
        <v>0</v>
      </c>
      <c r="X80" s="59">
        <f>'Inventory Ref Sheet'!S80</f>
        <v>0</v>
      </c>
      <c r="Y80" s="100" t="str">
        <f ca="1">IF('Inventory Ref Sheet'!U80&gt;0,YEAR(TODAY())-'Inventory Ref Sheet'!U80,"")</f>
        <v/>
      </c>
      <c r="Z80" s="95">
        <f>'Inventory Ref Sheet'!W80</f>
        <v>0</v>
      </c>
      <c r="AA80" s="60">
        <f>'Inventory Ref Sheet'!X80</f>
        <v>0</v>
      </c>
      <c r="AB80" s="61"/>
      <c r="AC80" s="97" t="str">
        <f t="shared" si="21"/>
        <v/>
      </c>
      <c r="AD80" s="59">
        <f>'Inventory Ref Sheet'!Y80</f>
        <v>0</v>
      </c>
      <c r="AE80" s="59">
        <f>'Inventory Ref Sheet'!Z80</f>
        <v>0</v>
      </c>
      <c r="AF80" s="102">
        <f>'Inventory Ref Sheet'!AA80</f>
        <v>0</v>
      </c>
      <c r="AG80" s="59">
        <f>'Inventory Ref Sheet'!AD80</f>
        <v>0</v>
      </c>
      <c r="AH80" s="59">
        <f>'Inventory Ref Sheet'!AE80</f>
        <v>0</v>
      </c>
      <c r="AI80" s="100" t="str">
        <f ca="1">IF('Inventory Ref Sheet'!AG80&gt;0,YEAR(TODAY())-'Inventory Ref Sheet'!AG80,"")</f>
        <v/>
      </c>
      <c r="AJ80" s="99"/>
      <c r="AK80" s="60">
        <f>'Inventory Ref Sheet'!AJ80</f>
        <v>0</v>
      </c>
      <c r="AL80" s="99"/>
      <c r="AM80" s="97" t="str">
        <f t="shared" si="22"/>
        <v/>
      </c>
    </row>
    <row r="81" spans="10:39" x14ac:dyDescent="0.25">
      <c r="J81" s="59" t="str">
        <f>'Inventory Ref Sheet'!AK81</f>
        <v>RevenueVehicles</v>
      </c>
      <c r="K81" s="59" t="str">
        <f>'Inventory Ref Sheet'!AL81</f>
        <v>CU - Cutaway Bus</v>
      </c>
      <c r="L81" s="59" t="str">
        <f>'Inventory Ref Sheet'!AM81</f>
        <v>#174 Cutaway Bus</v>
      </c>
      <c r="M81" s="59">
        <f>'Inventory Ref Sheet'!AP81</f>
        <v>1</v>
      </c>
      <c r="N81" s="59" t="str">
        <f>'Inventory Ref Sheet'!AQ81</f>
        <v>1GB6G5BGXD1174658</v>
      </c>
      <c r="O81" s="100">
        <f ca="1">IF('Inventory Ref Sheet'!AS81&gt;0,YEAR(TODAY())-'Inventory Ref Sheet'!AS81,"")</f>
        <v>11</v>
      </c>
      <c r="P81" s="95">
        <f>'Inventory Ref Sheet'!AU81</f>
        <v>54775</v>
      </c>
      <c r="Q81" s="60">
        <f>'Inventory Ref Sheet'!AV81</f>
        <v>150000</v>
      </c>
      <c r="R81" s="61">
        <v>10</v>
      </c>
      <c r="S81" s="100" t="str">
        <f t="shared" ca="1" si="20"/>
        <v>Yes</v>
      </c>
      <c r="T81" s="59">
        <f>'Inventory Ref Sheet'!M81</f>
        <v>0</v>
      </c>
      <c r="U81" s="102">
        <f>'Inventory Ref Sheet'!N81</f>
        <v>0</v>
      </c>
      <c r="V81" s="59">
        <f>'Inventory Ref Sheet'!O81</f>
        <v>0</v>
      </c>
      <c r="W81" s="59">
        <f>'Inventory Ref Sheet'!R81</f>
        <v>0</v>
      </c>
      <c r="X81" s="59">
        <f>'Inventory Ref Sheet'!S81</f>
        <v>0</v>
      </c>
      <c r="Y81" s="100" t="str">
        <f ca="1">IF('Inventory Ref Sheet'!U81&gt;0,YEAR(TODAY())-'Inventory Ref Sheet'!U81,"")</f>
        <v/>
      </c>
      <c r="Z81" s="95">
        <f>'Inventory Ref Sheet'!W81</f>
        <v>0</v>
      </c>
      <c r="AA81" s="60">
        <f>'Inventory Ref Sheet'!X81</f>
        <v>0</v>
      </c>
      <c r="AB81" s="61"/>
      <c r="AC81" s="97" t="str">
        <f t="shared" si="21"/>
        <v/>
      </c>
      <c r="AD81" s="59">
        <f>'Inventory Ref Sheet'!Y81</f>
        <v>0</v>
      </c>
      <c r="AE81" s="59">
        <f>'Inventory Ref Sheet'!Z81</f>
        <v>0</v>
      </c>
      <c r="AF81" s="102">
        <f>'Inventory Ref Sheet'!AA81</f>
        <v>0</v>
      </c>
      <c r="AG81" s="59">
        <f>'Inventory Ref Sheet'!AD81</f>
        <v>0</v>
      </c>
      <c r="AH81" s="59">
        <f>'Inventory Ref Sheet'!AE81</f>
        <v>0</v>
      </c>
      <c r="AI81" s="100" t="str">
        <f ca="1">IF('Inventory Ref Sheet'!AG81&gt;0,YEAR(TODAY())-'Inventory Ref Sheet'!AG81,"")</f>
        <v/>
      </c>
      <c r="AJ81" s="99"/>
      <c r="AK81" s="60">
        <f>'Inventory Ref Sheet'!AJ81</f>
        <v>0</v>
      </c>
      <c r="AL81" s="99"/>
      <c r="AM81" s="97" t="str">
        <f t="shared" si="22"/>
        <v/>
      </c>
    </row>
    <row r="82" spans="10:39" x14ac:dyDescent="0.25">
      <c r="J82" s="59" t="str">
        <f>'Inventory Ref Sheet'!AK82</f>
        <v>RevenueVehicles</v>
      </c>
      <c r="K82" s="59" t="str">
        <f>'Inventory Ref Sheet'!AL82</f>
        <v>CU - Cutaway Bus</v>
      </c>
      <c r="L82" s="59" t="str">
        <f>'Inventory Ref Sheet'!AM82</f>
        <v>#175 Cutaway Bus</v>
      </c>
      <c r="M82" s="59">
        <f>'Inventory Ref Sheet'!AP82</f>
        <v>1</v>
      </c>
      <c r="N82" s="59" t="str">
        <f>'Inventory Ref Sheet'!AQ82</f>
        <v>1GB6G5BG5D1187012</v>
      </c>
      <c r="O82" s="100">
        <f ca="1">IF('Inventory Ref Sheet'!AS82&gt;0,YEAR(TODAY())-'Inventory Ref Sheet'!AS82,"")</f>
        <v>11</v>
      </c>
      <c r="P82" s="95">
        <f>'Inventory Ref Sheet'!AU82</f>
        <v>50300</v>
      </c>
      <c r="Q82" s="60">
        <f>'Inventory Ref Sheet'!AV82</f>
        <v>150000</v>
      </c>
      <c r="R82" s="61">
        <v>10</v>
      </c>
      <c r="S82" s="100" t="str">
        <f t="shared" ca="1" si="20"/>
        <v>Yes</v>
      </c>
      <c r="T82" s="59">
        <f>'Inventory Ref Sheet'!M82</f>
        <v>0</v>
      </c>
      <c r="U82" s="102">
        <f>'Inventory Ref Sheet'!N82</f>
        <v>0</v>
      </c>
      <c r="V82" s="59">
        <f>'Inventory Ref Sheet'!O82</f>
        <v>0</v>
      </c>
      <c r="W82" s="59">
        <f>'Inventory Ref Sheet'!R82</f>
        <v>0</v>
      </c>
      <c r="X82" s="59">
        <f>'Inventory Ref Sheet'!S82</f>
        <v>0</v>
      </c>
      <c r="Y82" s="100" t="str">
        <f ca="1">IF('Inventory Ref Sheet'!U82&gt;0,YEAR(TODAY())-'Inventory Ref Sheet'!U82,"")</f>
        <v/>
      </c>
      <c r="Z82" s="95">
        <f>'Inventory Ref Sheet'!W82</f>
        <v>0</v>
      </c>
      <c r="AA82" s="60">
        <f>'Inventory Ref Sheet'!X82</f>
        <v>0</v>
      </c>
      <c r="AB82" s="61"/>
      <c r="AC82" s="97" t="str">
        <f t="shared" si="21"/>
        <v/>
      </c>
      <c r="AD82" s="59">
        <f>'Inventory Ref Sheet'!Y82</f>
        <v>0</v>
      </c>
      <c r="AE82" s="59">
        <f>'Inventory Ref Sheet'!Z82</f>
        <v>0</v>
      </c>
      <c r="AF82" s="102">
        <f>'Inventory Ref Sheet'!AA82</f>
        <v>0</v>
      </c>
      <c r="AG82" s="59">
        <f>'Inventory Ref Sheet'!AD82</f>
        <v>0</v>
      </c>
      <c r="AH82" s="59">
        <f>'Inventory Ref Sheet'!AE82</f>
        <v>0</v>
      </c>
      <c r="AI82" s="100" t="str">
        <f ca="1">IF('Inventory Ref Sheet'!AG82&gt;0,YEAR(TODAY())-'Inventory Ref Sheet'!AG82,"")</f>
        <v/>
      </c>
      <c r="AJ82" s="99"/>
      <c r="AK82" s="60">
        <f>'Inventory Ref Sheet'!AJ82</f>
        <v>0</v>
      </c>
      <c r="AL82" s="99"/>
      <c r="AM82" s="97" t="str">
        <f t="shared" si="22"/>
        <v/>
      </c>
    </row>
    <row r="83" spans="10:39" x14ac:dyDescent="0.25">
      <c r="J83" s="59" t="str">
        <f>'Inventory Ref Sheet'!AK83</f>
        <v>RevenueVehicles</v>
      </c>
      <c r="K83" s="59" t="str">
        <f>'Inventory Ref Sheet'!AL83</f>
        <v>CU - Cutaway Bus</v>
      </c>
      <c r="L83" s="59" t="str">
        <f>'Inventory Ref Sheet'!AM83</f>
        <v>#176 Cutaway Bus</v>
      </c>
      <c r="M83" s="59">
        <f>'Inventory Ref Sheet'!AP83</f>
        <v>1</v>
      </c>
      <c r="N83" s="59" t="str">
        <f>'Inventory Ref Sheet'!AQ83</f>
        <v>1GB6G5BG3D1187249</v>
      </c>
      <c r="O83" s="100">
        <f ca="1">IF('Inventory Ref Sheet'!AS83&gt;0,YEAR(TODAY())-'Inventory Ref Sheet'!AS83,"")</f>
        <v>11</v>
      </c>
      <c r="P83" s="95">
        <f>'Inventory Ref Sheet'!AU83</f>
        <v>17309</v>
      </c>
      <c r="Q83" s="60">
        <f>'Inventory Ref Sheet'!AV83</f>
        <v>150000</v>
      </c>
      <c r="R83" s="61">
        <v>10</v>
      </c>
      <c r="S83" s="100" t="str">
        <f t="shared" ca="1" si="20"/>
        <v>Yes</v>
      </c>
      <c r="T83" s="59">
        <f>'Inventory Ref Sheet'!M83</f>
        <v>0</v>
      </c>
      <c r="U83" s="102">
        <f>'Inventory Ref Sheet'!N83</f>
        <v>0</v>
      </c>
      <c r="V83" s="59">
        <f>'Inventory Ref Sheet'!O83</f>
        <v>0</v>
      </c>
      <c r="W83" s="59">
        <f>'Inventory Ref Sheet'!R83</f>
        <v>0</v>
      </c>
      <c r="X83" s="59">
        <f>'Inventory Ref Sheet'!S83</f>
        <v>0</v>
      </c>
      <c r="Y83" s="100" t="str">
        <f ca="1">IF('Inventory Ref Sheet'!U83&gt;0,YEAR(TODAY())-'Inventory Ref Sheet'!U83,"")</f>
        <v/>
      </c>
      <c r="Z83" s="95">
        <f>'Inventory Ref Sheet'!W83</f>
        <v>0</v>
      </c>
      <c r="AA83" s="60">
        <f>'Inventory Ref Sheet'!X83</f>
        <v>0</v>
      </c>
      <c r="AB83" s="61"/>
      <c r="AC83" s="97" t="str">
        <f t="shared" si="21"/>
        <v/>
      </c>
      <c r="AD83" s="59">
        <f>'Inventory Ref Sheet'!Y83</f>
        <v>0</v>
      </c>
      <c r="AE83" s="59">
        <f>'Inventory Ref Sheet'!Z83</f>
        <v>0</v>
      </c>
      <c r="AF83" s="102">
        <f>'Inventory Ref Sheet'!AA83</f>
        <v>0</v>
      </c>
      <c r="AG83" s="59">
        <f>'Inventory Ref Sheet'!AD83</f>
        <v>0</v>
      </c>
      <c r="AH83" s="59">
        <f>'Inventory Ref Sheet'!AE83</f>
        <v>0</v>
      </c>
      <c r="AI83" s="100" t="str">
        <f ca="1">IF('Inventory Ref Sheet'!AG83&gt;0,YEAR(TODAY())-'Inventory Ref Sheet'!AG83,"")</f>
        <v/>
      </c>
      <c r="AJ83" s="99"/>
      <c r="AK83" s="60">
        <f>'Inventory Ref Sheet'!AJ83</f>
        <v>0</v>
      </c>
      <c r="AL83" s="99"/>
      <c r="AM83" s="97" t="str">
        <f t="shared" si="22"/>
        <v/>
      </c>
    </row>
    <row r="84" spans="10:39" x14ac:dyDescent="0.25">
      <c r="J84" s="59" t="str">
        <f>'Inventory Ref Sheet'!AK84</f>
        <v>RevenueVehicles</v>
      </c>
      <c r="K84" s="59" t="str">
        <f>'Inventory Ref Sheet'!AL84</f>
        <v>CU - Cutaway Bus</v>
      </c>
      <c r="L84" s="59" t="str">
        <f>'Inventory Ref Sheet'!AM84</f>
        <v>#177 Cutaway Bus</v>
      </c>
      <c r="M84" s="59">
        <f>'Inventory Ref Sheet'!AP84</f>
        <v>1</v>
      </c>
      <c r="N84" s="59" t="str">
        <f>'Inventory Ref Sheet'!AQ84</f>
        <v>1GB6G5BG6D1186418</v>
      </c>
      <c r="O84" s="100">
        <f ca="1">IF('Inventory Ref Sheet'!AS84&gt;0,YEAR(TODAY())-'Inventory Ref Sheet'!AS84,"")</f>
        <v>11</v>
      </c>
      <c r="P84" s="95">
        <f>'Inventory Ref Sheet'!AU84</f>
        <v>9203</v>
      </c>
      <c r="Q84" s="60">
        <f>'Inventory Ref Sheet'!AV84</f>
        <v>150000</v>
      </c>
      <c r="R84" s="61">
        <v>10</v>
      </c>
      <c r="S84" s="100" t="str">
        <f t="shared" ca="1" si="20"/>
        <v>Yes</v>
      </c>
      <c r="T84" s="59">
        <f>'Inventory Ref Sheet'!M84</f>
        <v>0</v>
      </c>
      <c r="U84" s="102">
        <f>'Inventory Ref Sheet'!N84</f>
        <v>0</v>
      </c>
      <c r="V84" s="59">
        <f>'Inventory Ref Sheet'!O84</f>
        <v>0</v>
      </c>
      <c r="W84" s="59">
        <f>'Inventory Ref Sheet'!R84</f>
        <v>0</v>
      </c>
      <c r="X84" s="59">
        <f>'Inventory Ref Sheet'!S84</f>
        <v>0</v>
      </c>
      <c r="Y84" s="100" t="str">
        <f ca="1">IF('Inventory Ref Sheet'!U84&gt;0,YEAR(TODAY())-'Inventory Ref Sheet'!U84,"")</f>
        <v/>
      </c>
      <c r="Z84" s="95">
        <f>'Inventory Ref Sheet'!W84</f>
        <v>0</v>
      </c>
      <c r="AA84" s="60">
        <f>'Inventory Ref Sheet'!X84</f>
        <v>0</v>
      </c>
      <c r="AB84" s="61"/>
      <c r="AC84" s="97" t="str">
        <f t="shared" si="21"/>
        <v/>
      </c>
      <c r="AD84" s="59">
        <f>'Inventory Ref Sheet'!Y84</f>
        <v>0</v>
      </c>
      <c r="AE84" s="59">
        <f>'Inventory Ref Sheet'!Z84</f>
        <v>0</v>
      </c>
      <c r="AF84" s="102">
        <f>'Inventory Ref Sheet'!AA84</f>
        <v>0</v>
      </c>
      <c r="AG84" s="59">
        <f>'Inventory Ref Sheet'!AD84</f>
        <v>0</v>
      </c>
      <c r="AH84" s="59">
        <f>'Inventory Ref Sheet'!AE84</f>
        <v>0</v>
      </c>
      <c r="AI84" s="100" t="str">
        <f ca="1">IF('Inventory Ref Sheet'!AG84&gt;0,YEAR(TODAY())-'Inventory Ref Sheet'!AG84,"")</f>
        <v/>
      </c>
      <c r="AJ84" s="99"/>
      <c r="AK84" s="60">
        <f>'Inventory Ref Sheet'!AJ84</f>
        <v>0</v>
      </c>
      <c r="AL84" s="99"/>
      <c r="AM84" s="97" t="str">
        <f t="shared" si="22"/>
        <v/>
      </c>
    </row>
    <row r="85" spans="10:39" x14ac:dyDescent="0.25">
      <c r="J85" s="59" t="str">
        <f>'Inventory Ref Sheet'!AK85</f>
        <v>RevenueVehicles</v>
      </c>
      <c r="K85" s="59" t="str">
        <f>'Inventory Ref Sheet'!AL85</f>
        <v>CU - Cutaway Bus</v>
      </c>
      <c r="L85" s="59" t="str">
        <f>'Inventory Ref Sheet'!AM85</f>
        <v>#178 Cutaway Bus</v>
      </c>
      <c r="M85" s="59">
        <f>'Inventory Ref Sheet'!AP85</f>
        <v>1</v>
      </c>
      <c r="N85" s="59" t="str">
        <f>'Inventory Ref Sheet'!AQ85</f>
        <v>1GB6G5BG3D1187428</v>
      </c>
      <c r="O85" s="100">
        <f ca="1">IF('Inventory Ref Sheet'!AS85&gt;0,YEAR(TODAY())-'Inventory Ref Sheet'!AS85,"")</f>
        <v>11</v>
      </c>
      <c r="P85" s="95">
        <f>'Inventory Ref Sheet'!AU85</f>
        <v>113980</v>
      </c>
      <c r="Q85" s="60">
        <f>'Inventory Ref Sheet'!AV85</f>
        <v>150000</v>
      </c>
      <c r="R85" s="61">
        <v>8</v>
      </c>
      <c r="S85" s="100" t="str">
        <f t="shared" ca="1" si="20"/>
        <v>Yes</v>
      </c>
      <c r="T85" s="59">
        <f>'Inventory Ref Sheet'!M85</f>
        <v>0</v>
      </c>
      <c r="U85" s="102">
        <f>'Inventory Ref Sheet'!N85</f>
        <v>0</v>
      </c>
      <c r="V85" s="59">
        <f>'Inventory Ref Sheet'!O85</f>
        <v>0</v>
      </c>
      <c r="W85" s="59">
        <f>'Inventory Ref Sheet'!R85</f>
        <v>0</v>
      </c>
      <c r="X85" s="59">
        <f>'Inventory Ref Sheet'!S85</f>
        <v>0</v>
      </c>
      <c r="Y85" s="100" t="str">
        <f ca="1">IF('Inventory Ref Sheet'!U85&gt;0,YEAR(TODAY())-'Inventory Ref Sheet'!U85,"")</f>
        <v/>
      </c>
      <c r="Z85" s="95">
        <f>'Inventory Ref Sheet'!W85</f>
        <v>0</v>
      </c>
      <c r="AA85" s="60">
        <f>'Inventory Ref Sheet'!X85</f>
        <v>0</v>
      </c>
      <c r="AB85" s="61"/>
      <c r="AC85" s="97" t="str">
        <f t="shared" si="21"/>
        <v/>
      </c>
      <c r="AD85" s="59">
        <f>'Inventory Ref Sheet'!Y85</f>
        <v>0</v>
      </c>
      <c r="AE85" s="59">
        <f>'Inventory Ref Sheet'!Z85</f>
        <v>0</v>
      </c>
      <c r="AF85" s="102">
        <f>'Inventory Ref Sheet'!AA85</f>
        <v>0</v>
      </c>
      <c r="AG85" s="59">
        <f>'Inventory Ref Sheet'!AD85</f>
        <v>0</v>
      </c>
      <c r="AH85" s="59">
        <f>'Inventory Ref Sheet'!AE85</f>
        <v>0</v>
      </c>
      <c r="AI85" s="100" t="str">
        <f ca="1">IF('Inventory Ref Sheet'!AG85&gt;0,YEAR(TODAY())-'Inventory Ref Sheet'!AG85,"")</f>
        <v/>
      </c>
      <c r="AJ85" s="99"/>
      <c r="AK85" s="60">
        <f>'Inventory Ref Sheet'!AJ85</f>
        <v>0</v>
      </c>
      <c r="AL85" s="99"/>
      <c r="AM85" s="97" t="str">
        <f t="shared" si="22"/>
        <v/>
      </c>
    </row>
    <row r="86" spans="10:39" x14ac:dyDescent="0.25">
      <c r="J86" s="59" t="str">
        <f>'Inventory Ref Sheet'!AK86</f>
        <v>RevenueVehicles</v>
      </c>
      <c r="K86" s="59" t="str">
        <f>'Inventory Ref Sheet'!AL86</f>
        <v>CU - Cutaway Bus</v>
      </c>
      <c r="L86" s="59" t="str">
        <f>'Inventory Ref Sheet'!AM86</f>
        <v>#179 Cutaway Bus</v>
      </c>
      <c r="M86" s="59">
        <f>'Inventory Ref Sheet'!AP86</f>
        <v>1</v>
      </c>
      <c r="N86" s="59" t="str">
        <f>'Inventory Ref Sheet'!AQ86</f>
        <v>1GB6G5BG6D1186838</v>
      </c>
      <c r="O86" s="100">
        <f ca="1">IF('Inventory Ref Sheet'!AS86&gt;0,YEAR(TODAY())-'Inventory Ref Sheet'!AS86,"")</f>
        <v>11</v>
      </c>
      <c r="P86" s="95">
        <f>'Inventory Ref Sheet'!AU86</f>
        <v>38849</v>
      </c>
      <c r="Q86" s="60">
        <f>'Inventory Ref Sheet'!AV86</f>
        <v>150000</v>
      </c>
      <c r="R86" s="61">
        <v>8</v>
      </c>
      <c r="S86" s="100" t="str">
        <f t="shared" ca="1" si="20"/>
        <v>Yes</v>
      </c>
      <c r="T86" s="59">
        <f>'Inventory Ref Sheet'!M86</f>
        <v>0</v>
      </c>
      <c r="U86" s="102">
        <f>'Inventory Ref Sheet'!N86</f>
        <v>0</v>
      </c>
      <c r="V86" s="59">
        <f>'Inventory Ref Sheet'!O86</f>
        <v>0</v>
      </c>
      <c r="W86" s="59">
        <f>'Inventory Ref Sheet'!R86</f>
        <v>0</v>
      </c>
      <c r="X86" s="59">
        <f>'Inventory Ref Sheet'!S86</f>
        <v>0</v>
      </c>
      <c r="Y86" s="100" t="str">
        <f ca="1">IF('Inventory Ref Sheet'!U86&gt;0,YEAR(TODAY())-'Inventory Ref Sheet'!U86,"")</f>
        <v/>
      </c>
      <c r="Z86" s="95">
        <f>'Inventory Ref Sheet'!W86</f>
        <v>0</v>
      </c>
      <c r="AA86" s="60">
        <f>'Inventory Ref Sheet'!X86</f>
        <v>0</v>
      </c>
      <c r="AB86" s="61"/>
      <c r="AC86" s="97" t="str">
        <f t="shared" si="21"/>
        <v/>
      </c>
      <c r="AD86" s="59">
        <f>'Inventory Ref Sheet'!Y86</f>
        <v>0</v>
      </c>
      <c r="AE86" s="59">
        <f>'Inventory Ref Sheet'!Z86</f>
        <v>0</v>
      </c>
      <c r="AF86" s="102">
        <f>'Inventory Ref Sheet'!AA86</f>
        <v>0</v>
      </c>
      <c r="AG86" s="59">
        <f>'Inventory Ref Sheet'!AD86</f>
        <v>0</v>
      </c>
      <c r="AH86" s="59">
        <f>'Inventory Ref Sheet'!AE86</f>
        <v>0</v>
      </c>
      <c r="AI86" s="100" t="str">
        <f ca="1">IF('Inventory Ref Sheet'!AG86&gt;0,YEAR(TODAY())-'Inventory Ref Sheet'!AG86,"")</f>
        <v/>
      </c>
      <c r="AJ86" s="99"/>
      <c r="AK86" s="60">
        <f>'Inventory Ref Sheet'!AJ86</f>
        <v>0</v>
      </c>
      <c r="AL86" s="99"/>
      <c r="AM86" s="97" t="str">
        <f t="shared" si="22"/>
        <v/>
      </c>
    </row>
    <row r="87" spans="10:39" x14ac:dyDescent="0.25">
      <c r="J87" s="59" t="str">
        <f>'Inventory Ref Sheet'!AK87</f>
        <v>RevenueVehicles</v>
      </c>
      <c r="K87" s="59" t="str">
        <f>'Inventory Ref Sheet'!AL87</f>
        <v>CU - Cutaway Bus</v>
      </c>
      <c r="L87" s="59" t="str">
        <f>'Inventory Ref Sheet'!AM87</f>
        <v>#180 Cutaway Bus</v>
      </c>
      <c r="M87" s="59">
        <f>'Inventory Ref Sheet'!AP87</f>
        <v>1</v>
      </c>
      <c r="N87" s="59" t="str">
        <f>'Inventory Ref Sheet'!AQ87</f>
        <v>1GB6G5BG1D1187377</v>
      </c>
      <c r="O87" s="100">
        <f ca="1">IF('Inventory Ref Sheet'!AS87&gt;0,YEAR(TODAY())-'Inventory Ref Sheet'!AS87,"")</f>
        <v>11</v>
      </c>
      <c r="P87" s="95">
        <f>'Inventory Ref Sheet'!AU87</f>
        <v>46783</v>
      </c>
      <c r="Q87" s="60">
        <f>'Inventory Ref Sheet'!AV87</f>
        <v>150000</v>
      </c>
      <c r="R87" s="61">
        <v>8</v>
      </c>
      <c r="S87" s="100" t="str">
        <f t="shared" ca="1" si="20"/>
        <v>Yes</v>
      </c>
      <c r="T87" s="59">
        <f>'Inventory Ref Sheet'!M87</f>
        <v>0</v>
      </c>
      <c r="U87" s="102">
        <f>'Inventory Ref Sheet'!N87</f>
        <v>0</v>
      </c>
      <c r="V87" s="59">
        <f>'Inventory Ref Sheet'!O87</f>
        <v>0</v>
      </c>
      <c r="W87" s="59">
        <f>'Inventory Ref Sheet'!R87</f>
        <v>0</v>
      </c>
      <c r="X87" s="59">
        <f>'Inventory Ref Sheet'!S87</f>
        <v>0</v>
      </c>
      <c r="Y87" s="100" t="str">
        <f ca="1">IF('Inventory Ref Sheet'!U87&gt;0,YEAR(TODAY())-'Inventory Ref Sheet'!U87,"")</f>
        <v/>
      </c>
      <c r="Z87" s="95">
        <f>'Inventory Ref Sheet'!W87</f>
        <v>0</v>
      </c>
      <c r="AA87" s="60">
        <f>'Inventory Ref Sheet'!X87</f>
        <v>0</v>
      </c>
      <c r="AB87" s="61"/>
      <c r="AC87" s="97" t="str">
        <f t="shared" si="21"/>
        <v/>
      </c>
      <c r="AD87" s="59">
        <f>'Inventory Ref Sheet'!Y87</f>
        <v>0</v>
      </c>
      <c r="AE87" s="59">
        <f>'Inventory Ref Sheet'!Z87</f>
        <v>0</v>
      </c>
      <c r="AF87" s="102">
        <f>'Inventory Ref Sheet'!AA87</f>
        <v>0</v>
      </c>
      <c r="AG87" s="59">
        <f>'Inventory Ref Sheet'!AD87</f>
        <v>0</v>
      </c>
      <c r="AH87" s="59">
        <f>'Inventory Ref Sheet'!AE87</f>
        <v>0</v>
      </c>
      <c r="AI87" s="100" t="str">
        <f ca="1">IF('Inventory Ref Sheet'!AG87&gt;0,YEAR(TODAY())-'Inventory Ref Sheet'!AG87,"")</f>
        <v/>
      </c>
      <c r="AJ87" s="99"/>
      <c r="AK87" s="60">
        <f>'Inventory Ref Sheet'!AJ87</f>
        <v>0</v>
      </c>
      <c r="AL87" s="99"/>
      <c r="AM87" s="97" t="str">
        <f t="shared" si="22"/>
        <v/>
      </c>
    </row>
    <row r="88" spans="10:39" x14ac:dyDescent="0.25">
      <c r="J88" s="59" t="str">
        <f>'Inventory Ref Sheet'!AK88</f>
        <v>RevenueVehicles</v>
      </c>
      <c r="K88" s="59" t="str">
        <f>'Inventory Ref Sheet'!AL88</f>
        <v>CU - Cutaway Bus</v>
      </c>
      <c r="L88" s="59" t="str">
        <f>'Inventory Ref Sheet'!AM88</f>
        <v>#181 Cutaway Bus</v>
      </c>
      <c r="M88" s="59">
        <f>'Inventory Ref Sheet'!AP88</f>
        <v>1</v>
      </c>
      <c r="N88" s="59" t="str">
        <f>'Inventory Ref Sheet'!AQ88</f>
        <v>1GB6G5BGXD1187748</v>
      </c>
      <c r="O88" s="100">
        <f ca="1">IF('Inventory Ref Sheet'!AS88&gt;0,YEAR(TODAY())-'Inventory Ref Sheet'!AS88,"")</f>
        <v>11</v>
      </c>
      <c r="P88" s="95">
        <f>'Inventory Ref Sheet'!AU88</f>
        <v>46899</v>
      </c>
      <c r="Q88" s="60">
        <f>'Inventory Ref Sheet'!AV88</f>
        <v>150000</v>
      </c>
      <c r="R88" s="61">
        <v>8</v>
      </c>
      <c r="S88" s="100" t="str">
        <f t="shared" ca="1" si="20"/>
        <v>Yes</v>
      </c>
      <c r="T88" s="59">
        <f>'Inventory Ref Sheet'!M88</f>
        <v>0</v>
      </c>
      <c r="U88" s="102">
        <f>'Inventory Ref Sheet'!N88</f>
        <v>0</v>
      </c>
      <c r="V88" s="59">
        <f>'Inventory Ref Sheet'!O88</f>
        <v>0</v>
      </c>
      <c r="W88" s="59">
        <f>'Inventory Ref Sheet'!R88</f>
        <v>0</v>
      </c>
      <c r="X88" s="59">
        <f>'Inventory Ref Sheet'!S88</f>
        <v>0</v>
      </c>
      <c r="Y88" s="100" t="str">
        <f ca="1">IF('Inventory Ref Sheet'!U88&gt;0,YEAR(TODAY())-'Inventory Ref Sheet'!U88,"")</f>
        <v/>
      </c>
      <c r="Z88" s="95">
        <f>'Inventory Ref Sheet'!W88</f>
        <v>0</v>
      </c>
      <c r="AA88" s="60">
        <f>'Inventory Ref Sheet'!X88</f>
        <v>0</v>
      </c>
      <c r="AB88" s="61"/>
      <c r="AC88" s="97" t="str">
        <f t="shared" si="21"/>
        <v/>
      </c>
      <c r="AD88" s="59">
        <f>'Inventory Ref Sheet'!Y88</f>
        <v>0</v>
      </c>
      <c r="AE88" s="59">
        <f>'Inventory Ref Sheet'!Z88</f>
        <v>0</v>
      </c>
      <c r="AF88" s="102">
        <f>'Inventory Ref Sheet'!AA88</f>
        <v>0</v>
      </c>
      <c r="AG88" s="59">
        <f>'Inventory Ref Sheet'!AD88</f>
        <v>0</v>
      </c>
      <c r="AH88" s="59">
        <f>'Inventory Ref Sheet'!AE88</f>
        <v>0</v>
      </c>
      <c r="AI88" s="100" t="str">
        <f ca="1">IF('Inventory Ref Sheet'!AG88&gt;0,YEAR(TODAY())-'Inventory Ref Sheet'!AG88,"")</f>
        <v/>
      </c>
      <c r="AJ88" s="99"/>
      <c r="AK88" s="60">
        <f>'Inventory Ref Sheet'!AJ88</f>
        <v>0</v>
      </c>
      <c r="AL88" s="99"/>
      <c r="AM88" s="97" t="str">
        <f t="shared" si="22"/>
        <v/>
      </c>
    </row>
    <row r="89" spans="10:39" x14ac:dyDescent="0.25">
      <c r="J89" s="59" t="str">
        <f>'Inventory Ref Sheet'!AK89</f>
        <v>RevenueVehicles</v>
      </c>
      <c r="K89" s="59" t="str">
        <f>'Inventory Ref Sheet'!AL89</f>
        <v>CU - Cutaway Bus</v>
      </c>
      <c r="L89" s="59" t="str">
        <f>'Inventory Ref Sheet'!AM89</f>
        <v>#182 Cutaway Bus</v>
      </c>
      <c r="M89" s="59">
        <f>'Inventory Ref Sheet'!AP89</f>
        <v>1</v>
      </c>
      <c r="N89" s="59" t="str">
        <f>'Inventory Ref Sheet'!AQ89</f>
        <v>1GB6G5BG8E1109115</v>
      </c>
      <c r="O89" s="100">
        <f ca="1">IF('Inventory Ref Sheet'!AS89&gt;0,YEAR(TODAY())-'Inventory Ref Sheet'!AS89,"")</f>
        <v>11</v>
      </c>
      <c r="P89" s="95">
        <f>'Inventory Ref Sheet'!AU89</f>
        <v>54597</v>
      </c>
      <c r="Q89" s="60">
        <f>'Inventory Ref Sheet'!AV89</f>
        <v>150000</v>
      </c>
      <c r="R89" s="61">
        <v>8</v>
      </c>
      <c r="S89" s="100" t="str">
        <f t="shared" ca="1" si="20"/>
        <v>Yes</v>
      </c>
      <c r="T89" s="59">
        <f>'Inventory Ref Sheet'!M89</f>
        <v>0</v>
      </c>
      <c r="U89" s="102">
        <f>'Inventory Ref Sheet'!N89</f>
        <v>0</v>
      </c>
      <c r="V89" s="59">
        <f>'Inventory Ref Sheet'!O89</f>
        <v>0</v>
      </c>
      <c r="W89" s="59">
        <f>'Inventory Ref Sheet'!R89</f>
        <v>0</v>
      </c>
      <c r="X89" s="59">
        <f>'Inventory Ref Sheet'!S89</f>
        <v>0</v>
      </c>
      <c r="Y89" s="100" t="str">
        <f ca="1">IF('Inventory Ref Sheet'!U89&gt;0,YEAR(TODAY())-'Inventory Ref Sheet'!U89,"")</f>
        <v/>
      </c>
      <c r="Z89" s="95">
        <f>'Inventory Ref Sheet'!W89</f>
        <v>0</v>
      </c>
      <c r="AA89" s="60">
        <f>'Inventory Ref Sheet'!X89</f>
        <v>0</v>
      </c>
      <c r="AB89" s="61"/>
      <c r="AC89" s="97" t="str">
        <f t="shared" si="21"/>
        <v/>
      </c>
      <c r="AD89" s="59">
        <f>'Inventory Ref Sheet'!Y89</f>
        <v>0</v>
      </c>
      <c r="AE89" s="59">
        <f>'Inventory Ref Sheet'!Z89</f>
        <v>0</v>
      </c>
      <c r="AF89" s="102">
        <f>'Inventory Ref Sheet'!AA89</f>
        <v>0</v>
      </c>
      <c r="AG89" s="59">
        <f>'Inventory Ref Sheet'!AD89</f>
        <v>0</v>
      </c>
      <c r="AH89" s="59">
        <f>'Inventory Ref Sheet'!AE89</f>
        <v>0</v>
      </c>
      <c r="AI89" s="100" t="str">
        <f ca="1">IF('Inventory Ref Sheet'!AG89&gt;0,YEAR(TODAY())-'Inventory Ref Sheet'!AG89,"")</f>
        <v/>
      </c>
      <c r="AJ89" s="99"/>
      <c r="AK89" s="60">
        <f>'Inventory Ref Sheet'!AJ89</f>
        <v>0</v>
      </c>
      <c r="AL89" s="99"/>
      <c r="AM89" s="97" t="str">
        <f t="shared" si="22"/>
        <v/>
      </c>
    </row>
    <row r="90" spans="10:39" x14ac:dyDescent="0.25">
      <c r="J90" s="59" t="str">
        <f>'Inventory Ref Sheet'!AK90</f>
        <v>RevenueVehicles</v>
      </c>
      <c r="K90" s="59" t="str">
        <f>'Inventory Ref Sheet'!AL90</f>
        <v>CU - Cutaway Bus</v>
      </c>
      <c r="L90" s="59" t="str">
        <f>'Inventory Ref Sheet'!AM90</f>
        <v>#183 Cutaway Bus</v>
      </c>
      <c r="M90" s="59">
        <f>'Inventory Ref Sheet'!AP90</f>
        <v>1</v>
      </c>
      <c r="N90" s="59" t="str">
        <f>'Inventory Ref Sheet'!AQ90</f>
        <v>1GB6G5BG1E1107982</v>
      </c>
      <c r="O90" s="100">
        <f ca="1">IF('Inventory Ref Sheet'!AS90&gt;0,YEAR(TODAY())-'Inventory Ref Sheet'!AS90,"")</f>
        <v>11</v>
      </c>
      <c r="P90" s="95">
        <f>'Inventory Ref Sheet'!AU90</f>
        <v>49324</v>
      </c>
      <c r="Q90" s="60">
        <f>'Inventory Ref Sheet'!AV90</f>
        <v>150000</v>
      </c>
      <c r="R90" s="61">
        <v>8</v>
      </c>
      <c r="S90" s="100" t="str">
        <f t="shared" ca="1" si="20"/>
        <v>Yes</v>
      </c>
      <c r="T90" s="59">
        <f>'Inventory Ref Sheet'!M90</f>
        <v>0</v>
      </c>
      <c r="U90" s="102">
        <f>'Inventory Ref Sheet'!N90</f>
        <v>0</v>
      </c>
      <c r="V90" s="59">
        <f>'Inventory Ref Sheet'!O90</f>
        <v>0</v>
      </c>
      <c r="W90" s="59">
        <f>'Inventory Ref Sheet'!R90</f>
        <v>0</v>
      </c>
      <c r="X90" s="59">
        <f>'Inventory Ref Sheet'!S90</f>
        <v>0</v>
      </c>
      <c r="Y90" s="100" t="str">
        <f ca="1">IF('Inventory Ref Sheet'!U90&gt;0,YEAR(TODAY())-'Inventory Ref Sheet'!U90,"")</f>
        <v/>
      </c>
      <c r="Z90" s="95">
        <f>'Inventory Ref Sheet'!W90</f>
        <v>0</v>
      </c>
      <c r="AA90" s="60">
        <f>'Inventory Ref Sheet'!X90</f>
        <v>0</v>
      </c>
      <c r="AB90" s="61"/>
      <c r="AC90" s="97" t="str">
        <f t="shared" si="21"/>
        <v/>
      </c>
      <c r="AD90" s="59">
        <f>'Inventory Ref Sheet'!Y90</f>
        <v>0</v>
      </c>
      <c r="AE90" s="59">
        <f>'Inventory Ref Sheet'!Z90</f>
        <v>0</v>
      </c>
      <c r="AF90" s="102">
        <f>'Inventory Ref Sheet'!AA90</f>
        <v>0</v>
      </c>
      <c r="AG90" s="59">
        <f>'Inventory Ref Sheet'!AD90</f>
        <v>0</v>
      </c>
      <c r="AH90" s="59">
        <f>'Inventory Ref Sheet'!AE90</f>
        <v>0</v>
      </c>
      <c r="AI90" s="100" t="str">
        <f ca="1">IF('Inventory Ref Sheet'!AG90&gt;0,YEAR(TODAY())-'Inventory Ref Sheet'!AG90,"")</f>
        <v/>
      </c>
      <c r="AJ90" s="99"/>
      <c r="AK90" s="60">
        <f>'Inventory Ref Sheet'!AJ90</f>
        <v>0</v>
      </c>
      <c r="AL90" s="99"/>
      <c r="AM90" s="97" t="str">
        <f t="shared" si="22"/>
        <v/>
      </c>
    </row>
    <row r="91" spans="10:39" x14ac:dyDescent="0.25">
      <c r="J91" s="59" t="str">
        <f>'Inventory Ref Sheet'!AK91</f>
        <v>RevenueVehicles</v>
      </c>
      <c r="K91" s="59" t="str">
        <f>'Inventory Ref Sheet'!AL91</f>
        <v>CU - Cutaway Bus</v>
      </c>
      <c r="L91" s="59" t="str">
        <f>'Inventory Ref Sheet'!AM91</f>
        <v>#200 Cutaway Bus</v>
      </c>
      <c r="M91" s="59">
        <f>'Inventory Ref Sheet'!AP91</f>
        <v>1</v>
      </c>
      <c r="N91" s="59" t="str">
        <f>'Inventory Ref Sheet'!AQ91</f>
        <v>1FDFE4FS2GDC43366</v>
      </c>
      <c r="O91" s="100">
        <f ca="1">IF('Inventory Ref Sheet'!AS91&gt;0,YEAR(TODAY())-'Inventory Ref Sheet'!AS91,"")</f>
        <v>7</v>
      </c>
      <c r="P91" s="95">
        <f>'Inventory Ref Sheet'!AU91</f>
        <v>3932</v>
      </c>
      <c r="Q91" s="60">
        <f>'Inventory Ref Sheet'!AV91</f>
        <v>175000</v>
      </c>
      <c r="R91" s="61">
        <v>8</v>
      </c>
      <c r="S91" s="100" t="str">
        <f t="shared" ca="1" si="20"/>
        <v>No</v>
      </c>
      <c r="T91" s="59">
        <f>'Inventory Ref Sheet'!M91</f>
        <v>0</v>
      </c>
      <c r="U91" s="102">
        <f>'Inventory Ref Sheet'!N91</f>
        <v>0</v>
      </c>
      <c r="V91" s="59">
        <f>'Inventory Ref Sheet'!O91</f>
        <v>0</v>
      </c>
      <c r="W91" s="59">
        <f>'Inventory Ref Sheet'!R91</f>
        <v>0</v>
      </c>
      <c r="X91" s="59">
        <f>'Inventory Ref Sheet'!S91</f>
        <v>0</v>
      </c>
      <c r="Y91" s="100" t="str">
        <f ca="1">IF('Inventory Ref Sheet'!U91&gt;0,YEAR(TODAY())-'Inventory Ref Sheet'!U91,"")</f>
        <v/>
      </c>
      <c r="Z91" s="95">
        <f>'Inventory Ref Sheet'!W91</f>
        <v>0</v>
      </c>
      <c r="AA91" s="60">
        <f>'Inventory Ref Sheet'!X91</f>
        <v>0</v>
      </c>
      <c r="AB91" s="61"/>
      <c r="AC91" s="97" t="str">
        <f t="shared" si="21"/>
        <v/>
      </c>
      <c r="AD91" s="59">
        <f>'Inventory Ref Sheet'!Y91</f>
        <v>0</v>
      </c>
      <c r="AE91" s="59">
        <f>'Inventory Ref Sheet'!Z91</f>
        <v>0</v>
      </c>
      <c r="AF91" s="102">
        <f>'Inventory Ref Sheet'!AA91</f>
        <v>0</v>
      </c>
      <c r="AG91" s="59">
        <f>'Inventory Ref Sheet'!AD91</f>
        <v>0</v>
      </c>
      <c r="AH91" s="59">
        <f>'Inventory Ref Sheet'!AE91</f>
        <v>0</v>
      </c>
      <c r="AI91" s="100" t="str">
        <f ca="1">IF('Inventory Ref Sheet'!AG91&gt;0,YEAR(TODAY())-'Inventory Ref Sheet'!AG91,"")</f>
        <v/>
      </c>
      <c r="AJ91" s="99"/>
      <c r="AK91" s="60">
        <f>'Inventory Ref Sheet'!AJ91</f>
        <v>0</v>
      </c>
      <c r="AL91" s="99"/>
      <c r="AM91" s="97" t="str">
        <f t="shared" si="22"/>
        <v/>
      </c>
    </row>
    <row r="92" spans="10:39" x14ac:dyDescent="0.25">
      <c r="J92" s="59" t="str">
        <f>'Inventory Ref Sheet'!AK92</f>
        <v>RevenueVehicles</v>
      </c>
      <c r="K92" s="59" t="str">
        <f>'Inventory Ref Sheet'!AL92</f>
        <v>CU - Cutaway Bus</v>
      </c>
      <c r="L92" s="59" t="str">
        <f>'Inventory Ref Sheet'!AM92</f>
        <v>#201 Cutaway Bus</v>
      </c>
      <c r="M92" s="59">
        <f>'Inventory Ref Sheet'!AP92</f>
        <v>1</v>
      </c>
      <c r="N92" s="59" t="str">
        <f>'Inventory Ref Sheet'!AQ92</f>
        <v>1FDFE4FS4GDC43367</v>
      </c>
      <c r="O92" s="100">
        <f ca="1">IF('Inventory Ref Sheet'!AS92&gt;0,YEAR(TODAY())-'Inventory Ref Sheet'!AS92,"")</f>
        <v>7</v>
      </c>
      <c r="P92" s="95">
        <f>'Inventory Ref Sheet'!AU92</f>
        <v>4718</v>
      </c>
      <c r="Q92" s="60">
        <f>'Inventory Ref Sheet'!AV92</f>
        <v>175000</v>
      </c>
      <c r="R92" s="61">
        <v>8</v>
      </c>
      <c r="S92" s="100" t="str">
        <f t="shared" ca="1" si="20"/>
        <v>No</v>
      </c>
      <c r="T92" s="59">
        <f>'Inventory Ref Sheet'!M92</f>
        <v>0</v>
      </c>
      <c r="U92" s="102">
        <f>'Inventory Ref Sheet'!N92</f>
        <v>0</v>
      </c>
      <c r="V92" s="59">
        <f>'Inventory Ref Sheet'!O92</f>
        <v>0</v>
      </c>
      <c r="W92" s="59">
        <f>'Inventory Ref Sheet'!R92</f>
        <v>0</v>
      </c>
      <c r="X92" s="59">
        <f>'Inventory Ref Sheet'!S92</f>
        <v>0</v>
      </c>
      <c r="Y92" s="100" t="str">
        <f ca="1">IF('Inventory Ref Sheet'!U92&gt;0,YEAR(TODAY())-'Inventory Ref Sheet'!U92,"")</f>
        <v/>
      </c>
      <c r="Z92" s="95">
        <f>'Inventory Ref Sheet'!W92</f>
        <v>0</v>
      </c>
      <c r="AA92" s="60">
        <f>'Inventory Ref Sheet'!X92</f>
        <v>0</v>
      </c>
      <c r="AB92" s="61"/>
      <c r="AC92" s="97" t="str">
        <f t="shared" si="21"/>
        <v/>
      </c>
      <c r="AD92" s="59">
        <f>'Inventory Ref Sheet'!Y92</f>
        <v>0</v>
      </c>
      <c r="AE92" s="59">
        <f>'Inventory Ref Sheet'!Z92</f>
        <v>0</v>
      </c>
      <c r="AF92" s="102">
        <f>'Inventory Ref Sheet'!AA92</f>
        <v>0</v>
      </c>
      <c r="AG92" s="59">
        <f>'Inventory Ref Sheet'!AD92</f>
        <v>0</v>
      </c>
      <c r="AH92" s="59">
        <f>'Inventory Ref Sheet'!AE92</f>
        <v>0</v>
      </c>
      <c r="AI92" s="100" t="str">
        <f ca="1">IF('Inventory Ref Sheet'!AG92&gt;0,YEAR(TODAY())-'Inventory Ref Sheet'!AG92,"")</f>
        <v/>
      </c>
      <c r="AJ92" s="99"/>
      <c r="AK92" s="60">
        <f>'Inventory Ref Sheet'!AJ92</f>
        <v>0</v>
      </c>
      <c r="AL92" s="99"/>
      <c r="AM92" s="97" t="str">
        <f t="shared" si="22"/>
        <v/>
      </c>
    </row>
    <row r="93" spans="10:39" x14ac:dyDescent="0.25">
      <c r="J93" s="59" t="str">
        <f>'Inventory Ref Sheet'!AK93</f>
        <v>RevenueVehicles</v>
      </c>
      <c r="K93" s="59" t="str">
        <f>'Inventory Ref Sheet'!AL93</f>
        <v>Custom 1-Sedan</v>
      </c>
      <c r="L93" s="59" t="str">
        <f>'Inventory Ref Sheet'!AM93</f>
        <v>#209 Electric Sedan</v>
      </c>
      <c r="M93" s="59">
        <f>'Inventory Ref Sheet'!AP93</f>
        <v>1</v>
      </c>
      <c r="N93" s="59" t="str">
        <f>'Inventory Ref Sheet'!AQ93</f>
        <v>1G1FY6SO4K4104790</v>
      </c>
      <c r="O93" s="100">
        <f ca="1">IF('Inventory Ref Sheet'!AS93&gt;0,YEAR(TODAY())-'Inventory Ref Sheet'!AS93,"")</f>
        <v>6</v>
      </c>
      <c r="P93" s="95">
        <f>'Inventory Ref Sheet'!AU93</f>
        <v>1433</v>
      </c>
      <c r="Q93" s="60">
        <f>'Inventory Ref Sheet'!AV93</f>
        <v>40000</v>
      </c>
      <c r="R93" s="61">
        <v>8</v>
      </c>
      <c r="S93" s="100" t="str">
        <f t="shared" ca="1" si="20"/>
        <v>No</v>
      </c>
      <c r="T93" s="59">
        <f>'Inventory Ref Sheet'!M93</f>
        <v>0</v>
      </c>
      <c r="U93" s="102">
        <f>'Inventory Ref Sheet'!N93</f>
        <v>0</v>
      </c>
      <c r="V93" s="59">
        <f>'Inventory Ref Sheet'!O93</f>
        <v>0</v>
      </c>
      <c r="W93" s="59">
        <f>'Inventory Ref Sheet'!R93</f>
        <v>0</v>
      </c>
      <c r="X93" s="59">
        <f>'Inventory Ref Sheet'!S93</f>
        <v>0</v>
      </c>
      <c r="Y93" s="100" t="str">
        <f ca="1">IF('Inventory Ref Sheet'!U93&gt;0,YEAR(TODAY())-'Inventory Ref Sheet'!U93,"")</f>
        <v/>
      </c>
      <c r="Z93" s="95">
        <f>'Inventory Ref Sheet'!W93</f>
        <v>0</v>
      </c>
      <c r="AA93" s="60">
        <f>'Inventory Ref Sheet'!X93</f>
        <v>0</v>
      </c>
      <c r="AB93" s="61"/>
      <c r="AC93" s="97" t="str">
        <f t="shared" si="21"/>
        <v/>
      </c>
      <c r="AD93" s="59">
        <f>'Inventory Ref Sheet'!Y93</f>
        <v>0</v>
      </c>
      <c r="AE93" s="59">
        <f>'Inventory Ref Sheet'!Z93</f>
        <v>0</v>
      </c>
      <c r="AF93" s="102">
        <f>'Inventory Ref Sheet'!AA93</f>
        <v>0</v>
      </c>
      <c r="AG93" s="59">
        <f>'Inventory Ref Sheet'!AD93</f>
        <v>0</v>
      </c>
      <c r="AH93" s="59">
        <f>'Inventory Ref Sheet'!AE93</f>
        <v>0</v>
      </c>
      <c r="AI93" s="100" t="str">
        <f ca="1">IF('Inventory Ref Sheet'!AG93&gt;0,YEAR(TODAY())-'Inventory Ref Sheet'!AG93,"")</f>
        <v/>
      </c>
      <c r="AJ93" s="99"/>
      <c r="AK93" s="60">
        <f>'Inventory Ref Sheet'!AJ93</f>
        <v>0</v>
      </c>
      <c r="AL93" s="99"/>
      <c r="AM93" s="97" t="str">
        <f t="shared" si="22"/>
        <v/>
      </c>
    </row>
    <row r="94" spans="10:39" x14ac:dyDescent="0.25">
      <c r="J94" s="59" t="str">
        <f>'Inventory Ref Sheet'!AK94</f>
        <v>RevenueVehicles</v>
      </c>
      <c r="K94" s="59" t="str">
        <f>'Inventory Ref Sheet'!AL94</f>
        <v>Custom 1-Sedan</v>
      </c>
      <c r="L94" s="59" t="str">
        <f>'Inventory Ref Sheet'!AM94</f>
        <v>#210 Electric Sedan</v>
      </c>
      <c r="M94" s="59">
        <f>'Inventory Ref Sheet'!AP94</f>
        <v>1</v>
      </c>
      <c r="N94" s="59" t="str">
        <f>'Inventory Ref Sheet'!AQ94</f>
        <v>1G1FY6SO9K4107488</v>
      </c>
      <c r="O94" s="100">
        <f ca="1">IF('Inventory Ref Sheet'!AS94&gt;0,YEAR(TODAY())-'Inventory Ref Sheet'!AS94,"")</f>
        <v>6</v>
      </c>
      <c r="P94" s="95">
        <f>'Inventory Ref Sheet'!AU94</f>
        <v>1460</v>
      </c>
      <c r="Q94" s="60">
        <f>'Inventory Ref Sheet'!AV94</f>
        <v>40000</v>
      </c>
      <c r="R94" s="61">
        <v>8</v>
      </c>
      <c r="S94" s="100" t="str">
        <f t="shared" ca="1" si="20"/>
        <v>No</v>
      </c>
      <c r="T94" s="59">
        <f>'Inventory Ref Sheet'!M94</f>
        <v>0</v>
      </c>
      <c r="U94" s="102">
        <f>'Inventory Ref Sheet'!N94</f>
        <v>0</v>
      </c>
      <c r="V94" s="59">
        <f>'Inventory Ref Sheet'!O94</f>
        <v>0</v>
      </c>
      <c r="W94" s="59">
        <f>'Inventory Ref Sheet'!R94</f>
        <v>0</v>
      </c>
      <c r="X94" s="59">
        <f>'Inventory Ref Sheet'!S94</f>
        <v>0</v>
      </c>
      <c r="Y94" s="100" t="str">
        <f ca="1">IF('Inventory Ref Sheet'!U94&gt;0,YEAR(TODAY())-'Inventory Ref Sheet'!U94,"")</f>
        <v/>
      </c>
      <c r="Z94" s="95">
        <f>'Inventory Ref Sheet'!W94</f>
        <v>0</v>
      </c>
      <c r="AA94" s="60">
        <f>'Inventory Ref Sheet'!X94</f>
        <v>0</v>
      </c>
      <c r="AB94" s="61"/>
      <c r="AC94" s="97" t="str">
        <f t="shared" si="21"/>
        <v/>
      </c>
      <c r="AD94" s="59">
        <f>'Inventory Ref Sheet'!Y94</f>
        <v>0</v>
      </c>
      <c r="AE94" s="59">
        <f>'Inventory Ref Sheet'!Z94</f>
        <v>0</v>
      </c>
      <c r="AF94" s="102">
        <f>'Inventory Ref Sheet'!AA94</f>
        <v>0</v>
      </c>
      <c r="AG94" s="59">
        <f>'Inventory Ref Sheet'!AD94</f>
        <v>0</v>
      </c>
      <c r="AH94" s="59">
        <f>'Inventory Ref Sheet'!AE94</f>
        <v>0</v>
      </c>
      <c r="AI94" s="100" t="str">
        <f ca="1">IF('Inventory Ref Sheet'!AG94&gt;0,YEAR(TODAY())-'Inventory Ref Sheet'!AG94,"")</f>
        <v/>
      </c>
      <c r="AJ94" s="99"/>
      <c r="AK94" s="60">
        <f>'Inventory Ref Sheet'!AJ94</f>
        <v>0</v>
      </c>
      <c r="AL94" s="99"/>
      <c r="AM94" s="97" t="str">
        <f t="shared" si="22"/>
        <v/>
      </c>
    </row>
    <row r="95" spans="10:39" x14ac:dyDescent="0.25">
      <c r="J95" s="59" t="str">
        <f>'Inventory Ref Sheet'!AK95</f>
        <v>RevenueVehicles</v>
      </c>
      <c r="K95" s="59" t="str">
        <f>'Inventory Ref Sheet'!AL95</f>
        <v>Custom 1-Sedan</v>
      </c>
      <c r="L95" s="59" t="str">
        <f>'Inventory Ref Sheet'!AM95</f>
        <v>#211 Electric Sedan</v>
      </c>
      <c r="M95" s="59">
        <f>'Inventory Ref Sheet'!AP95</f>
        <v>1</v>
      </c>
      <c r="N95" s="59" t="str">
        <f>'Inventory Ref Sheet'!AQ95</f>
        <v>1G1FY6SO9K4110665</v>
      </c>
      <c r="O95" s="100">
        <f ca="1">IF('Inventory Ref Sheet'!AS95&gt;0,YEAR(TODAY())-'Inventory Ref Sheet'!AS95,"")</f>
        <v>6</v>
      </c>
      <c r="P95" s="95">
        <f>'Inventory Ref Sheet'!AU95</f>
        <v>276</v>
      </c>
      <c r="Q95" s="60">
        <f>'Inventory Ref Sheet'!AV95</f>
        <v>40000</v>
      </c>
      <c r="R95" s="61">
        <v>8</v>
      </c>
      <c r="S95" s="100" t="str">
        <f t="shared" ca="1" si="20"/>
        <v>No</v>
      </c>
      <c r="T95" s="59">
        <f>'Inventory Ref Sheet'!M95</f>
        <v>0</v>
      </c>
      <c r="U95" s="102">
        <f>'Inventory Ref Sheet'!N95</f>
        <v>0</v>
      </c>
      <c r="V95" s="59">
        <f>'Inventory Ref Sheet'!O95</f>
        <v>0</v>
      </c>
      <c r="W95" s="59">
        <f>'Inventory Ref Sheet'!R95</f>
        <v>0</v>
      </c>
      <c r="X95" s="59">
        <f>'Inventory Ref Sheet'!S95</f>
        <v>0</v>
      </c>
      <c r="Y95" s="100" t="str">
        <f ca="1">IF('Inventory Ref Sheet'!U95&gt;0,YEAR(TODAY())-'Inventory Ref Sheet'!U95,"")</f>
        <v/>
      </c>
      <c r="Z95" s="95">
        <f>'Inventory Ref Sheet'!W95</f>
        <v>0</v>
      </c>
      <c r="AA95" s="60">
        <f>'Inventory Ref Sheet'!X95</f>
        <v>0</v>
      </c>
      <c r="AB95" s="61"/>
      <c r="AC95" s="97" t="str">
        <f t="shared" si="21"/>
        <v/>
      </c>
      <c r="AD95" s="59">
        <f>'Inventory Ref Sheet'!Y95</f>
        <v>0</v>
      </c>
      <c r="AE95" s="59">
        <f>'Inventory Ref Sheet'!Z95</f>
        <v>0</v>
      </c>
      <c r="AF95" s="102">
        <f>'Inventory Ref Sheet'!AA95</f>
        <v>0</v>
      </c>
      <c r="AG95" s="59">
        <f>'Inventory Ref Sheet'!AD95</f>
        <v>0</v>
      </c>
      <c r="AH95" s="59">
        <f>'Inventory Ref Sheet'!AE95</f>
        <v>0</v>
      </c>
      <c r="AI95" s="100" t="str">
        <f ca="1">IF('Inventory Ref Sheet'!AG95&gt;0,YEAR(TODAY())-'Inventory Ref Sheet'!AG95,"")</f>
        <v/>
      </c>
      <c r="AJ95" s="99"/>
      <c r="AK95" s="60">
        <f>'Inventory Ref Sheet'!AJ95</f>
        <v>0</v>
      </c>
      <c r="AL95" s="99"/>
      <c r="AM95" s="97" t="str">
        <f t="shared" si="22"/>
        <v/>
      </c>
    </row>
    <row r="96" spans="10:39" x14ac:dyDescent="0.25">
      <c r="J96" s="59" t="str">
        <f>'Inventory Ref Sheet'!AK96</f>
        <v>RevenueVehicles</v>
      </c>
      <c r="K96" s="59" t="str">
        <f>'Inventory Ref Sheet'!AL96</f>
        <v>Custom 1-Sedan</v>
      </c>
      <c r="L96" s="59" t="str">
        <f>'Inventory Ref Sheet'!AM96</f>
        <v>#212 Electric Sedan</v>
      </c>
      <c r="M96" s="59">
        <f>'Inventory Ref Sheet'!AP96</f>
        <v>1</v>
      </c>
      <c r="N96" s="59" t="str">
        <f>'Inventory Ref Sheet'!AQ96</f>
        <v>1G1FY6SO9K4111055</v>
      </c>
      <c r="O96" s="100">
        <f ca="1">IF('Inventory Ref Sheet'!AS96&gt;0,YEAR(TODAY())-'Inventory Ref Sheet'!AS96,"")</f>
        <v>6</v>
      </c>
      <c r="P96" s="95">
        <f>'Inventory Ref Sheet'!AU96</f>
        <v>934</v>
      </c>
      <c r="Q96" s="60">
        <f>'Inventory Ref Sheet'!AV96</f>
        <v>40000</v>
      </c>
      <c r="R96" s="61">
        <v>8</v>
      </c>
      <c r="S96" s="100" t="str">
        <f t="shared" ca="1" si="20"/>
        <v>No</v>
      </c>
      <c r="T96" s="59">
        <f>'Inventory Ref Sheet'!M96</f>
        <v>0</v>
      </c>
      <c r="U96" s="102">
        <f>'Inventory Ref Sheet'!N96</f>
        <v>0</v>
      </c>
      <c r="V96" s="59">
        <f>'Inventory Ref Sheet'!O96</f>
        <v>0</v>
      </c>
      <c r="W96" s="59">
        <f>'Inventory Ref Sheet'!R96</f>
        <v>0</v>
      </c>
      <c r="X96" s="59">
        <f>'Inventory Ref Sheet'!S96</f>
        <v>0</v>
      </c>
      <c r="Y96" s="100" t="str">
        <f ca="1">IF('Inventory Ref Sheet'!U96&gt;0,YEAR(TODAY())-'Inventory Ref Sheet'!U96,"")</f>
        <v/>
      </c>
      <c r="Z96" s="95">
        <f>'Inventory Ref Sheet'!W96</f>
        <v>0</v>
      </c>
      <c r="AA96" s="60">
        <f>'Inventory Ref Sheet'!X96</f>
        <v>0</v>
      </c>
      <c r="AB96" s="61"/>
      <c r="AC96" s="97" t="str">
        <f t="shared" si="21"/>
        <v/>
      </c>
      <c r="AD96" s="59">
        <f>'Inventory Ref Sheet'!Y96</f>
        <v>0</v>
      </c>
      <c r="AE96" s="59">
        <f>'Inventory Ref Sheet'!Z96</f>
        <v>0</v>
      </c>
      <c r="AF96" s="102">
        <f>'Inventory Ref Sheet'!AA96</f>
        <v>0</v>
      </c>
      <c r="AG96" s="59">
        <f>'Inventory Ref Sheet'!AD96</f>
        <v>0</v>
      </c>
      <c r="AH96" s="59">
        <f>'Inventory Ref Sheet'!AE96</f>
        <v>0</v>
      </c>
      <c r="AI96" s="100" t="str">
        <f ca="1">IF('Inventory Ref Sheet'!AG96&gt;0,YEAR(TODAY())-'Inventory Ref Sheet'!AG96,"")</f>
        <v/>
      </c>
      <c r="AJ96" s="99"/>
      <c r="AK96" s="60">
        <f>'Inventory Ref Sheet'!AJ96</f>
        <v>0</v>
      </c>
      <c r="AL96" s="99"/>
      <c r="AM96" s="97" t="str">
        <f t="shared" si="22"/>
        <v/>
      </c>
    </row>
    <row r="97" spans="10:39" x14ac:dyDescent="0.25">
      <c r="J97" s="59" t="str">
        <f>'Inventory Ref Sheet'!AK97</f>
        <v>RevenueVehicles</v>
      </c>
      <c r="K97" s="59" t="str">
        <f>'Inventory Ref Sheet'!AL97</f>
        <v>Custom 1-Sedan</v>
      </c>
      <c r="L97" s="59" t="str">
        <f>'Inventory Ref Sheet'!AM97</f>
        <v>#213 Electric Sedan</v>
      </c>
      <c r="M97" s="59">
        <f>'Inventory Ref Sheet'!AP97</f>
        <v>1</v>
      </c>
      <c r="N97" s="59" t="str">
        <f>'Inventory Ref Sheet'!AQ97</f>
        <v>1G1FY6SO0K4108884</v>
      </c>
      <c r="O97" s="100">
        <f ca="1">IF('Inventory Ref Sheet'!AS97&gt;0,YEAR(TODAY())-'Inventory Ref Sheet'!AS97,"")</f>
        <v>6</v>
      </c>
      <c r="P97" s="95">
        <f>'Inventory Ref Sheet'!AU97</f>
        <v>24</v>
      </c>
      <c r="Q97" s="60">
        <f>'Inventory Ref Sheet'!AV97</f>
        <v>40000</v>
      </c>
      <c r="R97" s="61">
        <v>8</v>
      </c>
      <c r="S97" s="100" t="str">
        <f t="shared" ca="1" si="20"/>
        <v>No</v>
      </c>
      <c r="T97" s="59">
        <f>'Inventory Ref Sheet'!M97</f>
        <v>0</v>
      </c>
      <c r="U97" s="102">
        <f>'Inventory Ref Sheet'!N97</f>
        <v>0</v>
      </c>
      <c r="V97" s="59">
        <f>'Inventory Ref Sheet'!O97</f>
        <v>0</v>
      </c>
      <c r="W97" s="59">
        <f>'Inventory Ref Sheet'!R97</f>
        <v>0</v>
      </c>
      <c r="X97" s="59">
        <f>'Inventory Ref Sheet'!S97</f>
        <v>0</v>
      </c>
      <c r="Y97" s="100" t="str">
        <f ca="1">IF('Inventory Ref Sheet'!U97&gt;0,YEAR(TODAY())-'Inventory Ref Sheet'!U97,"")</f>
        <v/>
      </c>
      <c r="Z97" s="95">
        <f>'Inventory Ref Sheet'!W97</f>
        <v>0</v>
      </c>
      <c r="AA97" s="60">
        <f>'Inventory Ref Sheet'!X97</f>
        <v>0</v>
      </c>
      <c r="AB97" s="61"/>
      <c r="AC97" s="97" t="str">
        <f t="shared" si="21"/>
        <v/>
      </c>
      <c r="AD97" s="59">
        <f>'Inventory Ref Sheet'!Y97</f>
        <v>0</v>
      </c>
      <c r="AE97" s="59">
        <f>'Inventory Ref Sheet'!Z97</f>
        <v>0</v>
      </c>
      <c r="AF97" s="102">
        <f>'Inventory Ref Sheet'!AA97</f>
        <v>0</v>
      </c>
      <c r="AG97" s="59">
        <f>'Inventory Ref Sheet'!AD97</f>
        <v>0</v>
      </c>
      <c r="AH97" s="59">
        <f>'Inventory Ref Sheet'!AE97</f>
        <v>0</v>
      </c>
      <c r="AI97" s="100" t="str">
        <f ca="1">IF('Inventory Ref Sheet'!AG97&gt;0,YEAR(TODAY())-'Inventory Ref Sheet'!AG97,"")</f>
        <v/>
      </c>
      <c r="AJ97" s="99"/>
      <c r="AK97" s="60">
        <f>'Inventory Ref Sheet'!AJ97</f>
        <v>0</v>
      </c>
      <c r="AL97" s="99"/>
      <c r="AM97" s="97" t="str">
        <f t="shared" si="22"/>
        <v/>
      </c>
    </row>
    <row r="98" spans="10:39" x14ac:dyDescent="0.25">
      <c r="J98" s="59" t="str">
        <f>'Inventory Ref Sheet'!AK98</f>
        <v>RevenueVehicles</v>
      </c>
      <c r="K98" s="59" t="str">
        <f>'Inventory Ref Sheet'!AL98</f>
        <v>Custom 1-Sedan</v>
      </c>
      <c r="L98" s="59" t="str">
        <f>'Inventory Ref Sheet'!AM98</f>
        <v>#214 Electric Sedan</v>
      </c>
      <c r="M98" s="59">
        <f>'Inventory Ref Sheet'!AP98</f>
        <v>1</v>
      </c>
      <c r="N98" s="59" t="str">
        <f>'Inventory Ref Sheet'!AQ98</f>
        <v>1G1FY6SO3K4116008</v>
      </c>
      <c r="O98" s="100">
        <f ca="1">IF('Inventory Ref Sheet'!AS98&gt;0,YEAR(TODAY())-'Inventory Ref Sheet'!AS98,"")</f>
        <v>5</v>
      </c>
      <c r="P98" s="95">
        <f>'Inventory Ref Sheet'!AU98</f>
        <v>2601</v>
      </c>
      <c r="Q98" s="60">
        <f>'Inventory Ref Sheet'!AV98</f>
        <v>40000</v>
      </c>
      <c r="R98" s="61">
        <v>8</v>
      </c>
      <c r="S98" s="100" t="str">
        <f t="shared" ca="1" si="20"/>
        <v>No</v>
      </c>
      <c r="T98" s="59">
        <f>'Inventory Ref Sheet'!M98</f>
        <v>0</v>
      </c>
      <c r="U98" s="102">
        <f>'Inventory Ref Sheet'!N98</f>
        <v>0</v>
      </c>
      <c r="V98" s="59">
        <f>'Inventory Ref Sheet'!O98</f>
        <v>0</v>
      </c>
      <c r="W98" s="59">
        <f>'Inventory Ref Sheet'!R98</f>
        <v>0</v>
      </c>
      <c r="X98" s="59">
        <f>'Inventory Ref Sheet'!S98</f>
        <v>0</v>
      </c>
      <c r="Y98" s="100" t="str">
        <f ca="1">IF('Inventory Ref Sheet'!U98&gt;0,YEAR(TODAY())-'Inventory Ref Sheet'!U98,"")</f>
        <v/>
      </c>
      <c r="Z98" s="95">
        <f>'Inventory Ref Sheet'!W98</f>
        <v>0</v>
      </c>
      <c r="AA98" s="60">
        <f>'Inventory Ref Sheet'!X98</f>
        <v>0</v>
      </c>
      <c r="AB98" s="61"/>
      <c r="AC98" s="97" t="str">
        <f t="shared" si="21"/>
        <v/>
      </c>
      <c r="AD98" s="59">
        <f>'Inventory Ref Sheet'!Y98</f>
        <v>0</v>
      </c>
      <c r="AE98" s="59">
        <f>'Inventory Ref Sheet'!Z98</f>
        <v>0</v>
      </c>
      <c r="AF98" s="102">
        <f>'Inventory Ref Sheet'!AA98</f>
        <v>0</v>
      </c>
      <c r="AG98" s="59">
        <f>'Inventory Ref Sheet'!AD98</f>
        <v>0</v>
      </c>
      <c r="AH98" s="59">
        <f>'Inventory Ref Sheet'!AE98</f>
        <v>0</v>
      </c>
      <c r="AI98" s="100" t="str">
        <f ca="1">IF('Inventory Ref Sheet'!AG98&gt;0,YEAR(TODAY())-'Inventory Ref Sheet'!AG98,"")</f>
        <v/>
      </c>
      <c r="AJ98" s="99"/>
      <c r="AK98" s="60">
        <f>'Inventory Ref Sheet'!AJ98</f>
        <v>0</v>
      </c>
      <c r="AL98" s="99"/>
      <c r="AM98" s="97" t="str">
        <f t="shared" si="22"/>
        <v/>
      </c>
    </row>
    <row r="99" spans="10:39" x14ac:dyDescent="0.25">
      <c r="J99" s="59" t="str">
        <f>'Inventory Ref Sheet'!AK99</f>
        <v>RevenueVehicles</v>
      </c>
      <c r="K99" s="59" t="str">
        <f>'Inventory Ref Sheet'!AL99</f>
        <v>Custom 1-Sedan</v>
      </c>
      <c r="L99" s="59" t="str">
        <f>'Inventory Ref Sheet'!AM99</f>
        <v>#215 Electric Sedan</v>
      </c>
      <c r="M99" s="59">
        <f>'Inventory Ref Sheet'!AP99</f>
        <v>1</v>
      </c>
      <c r="N99" s="59" t="str">
        <f>'Inventory Ref Sheet'!AQ99</f>
        <v>1G1FY6SO3K4108569</v>
      </c>
      <c r="O99" s="100">
        <f ca="1">IF('Inventory Ref Sheet'!AS99&gt;0,YEAR(TODAY())-'Inventory Ref Sheet'!AS99,"")</f>
        <v>5</v>
      </c>
      <c r="P99" s="95">
        <f>'Inventory Ref Sheet'!AU99</f>
        <v>17</v>
      </c>
      <c r="Q99" s="60">
        <f>'Inventory Ref Sheet'!AV99</f>
        <v>40000</v>
      </c>
      <c r="R99" s="61">
        <v>8</v>
      </c>
      <c r="S99" s="100" t="str">
        <f t="shared" ca="1" si="20"/>
        <v>No</v>
      </c>
      <c r="T99" s="59">
        <f>'Inventory Ref Sheet'!M99</f>
        <v>0</v>
      </c>
      <c r="U99" s="102">
        <f>'Inventory Ref Sheet'!N99</f>
        <v>0</v>
      </c>
      <c r="V99" s="59">
        <f>'Inventory Ref Sheet'!O99</f>
        <v>0</v>
      </c>
      <c r="W99" s="59">
        <f>'Inventory Ref Sheet'!R99</f>
        <v>0</v>
      </c>
      <c r="X99" s="59">
        <f>'Inventory Ref Sheet'!S99</f>
        <v>0</v>
      </c>
      <c r="Y99" s="100" t="str">
        <f ca="1">IF('Inventory Ref Sheet'!U99&gt;0,YEAR(TODAY())-'Inventory Ref Sheet'!U99,"")</f>
        <v/>
      </c>
      <c r="Z99" s="95">
        <f>'Inventory Ref Sheet'!W99</f>
        <v>0</v>
      </c>
      <c r="AA99" s="60">
        <f>'Inventory Ref Sheet'!X99</f>
        <v>0</v>
      </c>
      <c r="AB99" s="61"/>
      <c r="AC99" s="97" t="str">
        <f t="shared" si="21"/>
        <v/>
      </c>
      <c r="AD99" s="59">
        <f>'Inventory Ref Sheet'!Y99</f>
        <v>0</v>
      </c>
      <c r="AE99" s="59">
        <f>'Inventory Ref Sheet'!Z99</f>
        <v>0</v>
      </c>
      <c r="AF99" s="102">
        <f>'Inventory Ref Sheet'!AA99</f>
        <v>0</v>
      </c>
      <c r="AG99" s="59">
        <f>'Inventory Ref Sheet'!AD99</f>
        <v>0</v>
      </c>
      <c r="AH99" s="59">
        <f>'Inventory Ref Sheet'!AE99</f>
        <v>0</v>
      </c>
      <c r="AI99" s="100" t="str">
        <f ca="1">IF('Inventory Ref Sheet'!AG99&gt;0,YEAR(TODAY())-'Inventory Ref Sheet'!AG99,"")</f>
        <v/>
      </c>
      <c r="AJ99" s="99"/>
      <c r="AK99" s="60">
        <f>'Inventory Ref Sheet'!AJ99</f>
        <v>0</v>
      </c>
      <c r="AL99" s="99"/>
      <c r="AM99" s="97" t="str">
        <f t="shared" si="22"/>
        <v/>
      </c>
    </row>
    <row r="100" spans="10:39" x14ac:dyDescent="0.25">
      <c r="J100" s="59" t="str">
        <f>'Inventory Ref Sheet'!AK100</f>
        <v>RevenueVehicles</v>
      </c>
      <c r="K100" s="59" t="str">
        <f>'Inventory Ref Sheet'!AL100</f>
        <v>Custom 1-Sedan</v>
      </c>
      <c r="L100" s="59" t="str">
        <f>'Inventory Ref Sheet'!AM100</f>
        <v>#216 Electric Sedan</v>
      </c>
      <c r="M100" s="59">
        <f>'Inventory Ref Sheet'!AP100</f>
        <v>1</v>
      </c>
      <c r="N100" s="59" t="str">
        <f>'Inventory Ref Sheet'!AQ100</f>
        <v>1G1FY6SOXK4115843</v>
      </c>
      <c r="O100" s="100">
        <f ca="1">IF('Inventory Ref Sheet'!AS100&gt;0,YEAR(TODAY())-'Inventory Ref Sheet'!AS100,"")</f>
        <v>5</v>
      </c>
      <c r="P100" s="95">
        <f>'Inventory Ref Sheet'!AU100</f>
        <v>114</v>
      </c>
      <c r="Q100" s="60">
        <f>'Inventory Ref Sheet'!AV100</f>
        <v>40000</v>
      </c>
      <c r="R100" s="61">
        <v>8</v>
      </c>
      <c r="S100" s="100" t="str">
        <f t="shared" ca="1" si="20"/>
        <v>No</v>
      </c>
      <c r="T100" s="59">
        <f>'Inventory Ref Sheet'!M100</f>
        <v>0</v>
      </c>
      <c r="U100" s="102">
        <f>'Inventory Ref Sheet'!N100</f>
        <v>0</v>
      </c>
      <c r="V100" s="59">
        <f>'Inventory Ref Sheet'!O100</f>
        <v>0</v>
      </c>
      <c r="W100" s="59">
        <f>'Inventory Ref Sheet'!R100</f>
        <v>0</v>
      </c>
      <c r="X100" s="59">
        <f>'Inventory Ref Sheet'!S100</f>
        <v>0</v>
      </c>
      <c r="Y100" s="100" t="str">
        <f ca="1">IF('Inventory Ref Sheet'!U100&gt;0,YEAR(TODAY())-'Inventory Ref Sheet'!U100,"")</f>
        <v/>
      </c>
      <c r="Z100" s="95">
        <f>'Inventory Ref Sheet'!W100</f>
        <v>0</v>
      </c>
      <c r="AA100" s="60">
        <f>'Inventory Ref Sheet'!X100</f>
        <v>0</v>
      </c>
      <c r="AB100" s="61"/>
      <c r="AC100" s="97" t="str">
        <f t="shared" si="21"/>
        <v/>
      </c>
      <c r="AD100" s="59">
        <f>'Inventory Ref Sheet'!Y100</f>
        <v>0</v>
      </c>
      <c r="AE100" s="59">
        <f>'Inventory Ref Sheet'!Z100</f>
        <v>0</v>
      </c>
      <c r="AF100" s="102">
        <f>'Inventory Ref Sheet'!AA100</f>
        <v>0</v>
      </c>
      <c r="AG100" s="59">
        <f>'Inventory Ref Sheet'!AD100</f>
        <v>0</v>
      </c>
      <c r="AH100" s="59">
        <f>'Inventory Ref Sheet'!AE100</f>
        <v>0</v>
      </c>
      <c r="AI100" s="100" t="str">
        <f ca="1">IF('Inventory Ref Sheet'!AG100&gt;0,YEAR(TODAY())-'Inventory Ref Sheet'!AG100,"")</f>
        <v/>
      </c>
      <c r="AJ100" s="99"/>
      <c r="AK100" s="60">
        <f>'Inventory Ref Sheet'!AJ100</f>
        <v>0</v>
      </c>
      <c r="AL100" s="99"/>
      <c r="AM100" s="97" t="str">
        <f t="shared" si="22"/>
        <v/>
      </c>
    </row>
    <row r="101" spans="10:39" x14ac:dyDescent="0.25">
      <c r="J101" s="59" t="str">
        <f>'Inventory Ref Sheet'!AK101</f>
        <v>RevenueVehicles</v>
      </c>
      <c r="K101" s="59" t="str">
        <f>'Inventory Ref Sheet'!AL101</f>
        <v>Custom 1-Sedan</v>
      </c>
      <c r="L101" s="59" t="str">
        <f>'Inventory Ref Sheet'!AM101</f>
        <v>#217 Electric Sedan</v>
      </c>
      <c r="M101" s="59">
        <f>'Inventory Ref Sheet'!AP101</f>
        <v>1</v>
      </c>
      <c r="N101" s="59" t="str">
        <f>'Inventory Ref Sheet'!AQ101</f>
        <v>1G1FY6SO4K4115936</v>
      </c>
      <c r="O101" s="100">
        <f ca="1">IF('Inventory Ref Sheet'!AS101&gt;0,YEAR(TODAY())-'Inventory Ref Sheet'!AS101,"")</f>
        <v>5</v>
      </c>
      <c r="P101" s="95">
        <f>'Inventory Ref Sheet'!AU101</f>
        <v>342</v>
      </c>
      <c r="Q101" s="60">
        <f>'Inventory Ref Sheet'!AV101</f>
        <v>40000</v>
      </c>
      <c r="R101" s="61">
        <v>8</v>
      </c>
      <c r="S101" s="100" t="str">
        <f t="shared" ca="1" si="20"/>
        <v>No</v>
      </c>
      <c r="T101" s="59">
        <f>'Inventory Ref Sheet'!M101</f>
        <v>0</v>
      </c>
      <c r="U101" s="102">
        <f>'Inventory Ref Sheet'!N101</f>
        <v>0</v>
      </c>
      <c r="V101" s="59">
        <f>'Inventory Ref Sheet'!O101</f>
        <v>0</v>
      </c>
      <c r="W101" s="59">
        <f>'Inventory Ref Sheet'!R101</f>
        <v>0</v>
      </c>
      <c r="X101" s="59">
        <f>'Inventory Ref Sheet'!S101</f>
        <v>0</v>
      </c>
      <c r="Y101" s="100" t="str">
        <f ca="1">IF('Inventory Ref Sheet'!U101&gt;0,YEAR(TODAY())-'Inventory Ref Sheet'!U101,"")</f>
        <v/>
      </c>
      <c r="Z101" s="95">
        <f>'Inventory Ref Sheet'!W101</f>
        <v>0</v>
      </c>
      <c r="AA101" s="60">
        <f>'Inventory Ref Sheet'!X101</f>
        <v>0</v>
      </c>
      <c r="AB101" s="61"/>
      <c r="AC101" s="97" t="str">
        <f t="shared" si="21"/>
        <v/>
      </c>
      <c r="AD101" s="59">
        <f>'Inventory Ref Sheet'!Y101</f>
        <v>0</v>
      </c>
      <c r="AE101" s="59">
        <f>'Inventory Ref Sheet'!Z101</f>
        <v>0</v>
      </c>
      <c r="AF101" s="102">
        <f>'Inventory Ref Sheet'!AA101</f>
        <v>0</v>
      </c>
      <c r="AG101" s="59">
        <f>'Inventory Ref Sheet'!AD101</f>
        <v>0</v>
      </c>
      <c r="AH101" s="59">
        <f>'Inventory Ref Sheet'!AE101</f>
        <v>0</v>
      </c>
      <c r="AI101" s="100" t="str">
        <f ca="1">IF('Inventory Ref Sheet'!AG101&gt;0,YEAR(TODAY())-'Inventory Ref Sheet'!AG101,"")</f>
        <v/>
      </c>
      <c r="AJ101" s="99"/>
      <c r="AK101" s="60">
        <f>'Inventory Ref Sheet'!AJ101</f>
        <v>0</v>
      </c>
      <c r="AL101" s="99"/>
      <c r="AM101" s="97" t="str">
        <f t="shared" si="22"/>
        <v/>
      </c>
    </row>
    <row r="102" spans="10:39" x14ac:dyDescent="0.25">
      <c r="J102" s="59" t="str">
        <f>'Inventory Ref Sheet'!AK102</f>
        <v>RevenueVehicles</v>
      </c>
      <c r="K102" s="59" t="str">
        <f>'Inventory Ref Sheet'!AL102</f>
        <v>Custom 1-Sedan</v>
      </c>
      <c r="L102" s="59" t="str">
        <f>'Inventory Ref Sheet'!AM102</f>
        <v>#218 Electric Sedan</v>
      </c>
      <c r="M102" s="59">
        <f>'Inventory Ref Sheet'!AP102</f>
        <v>1</v>
      </c>
      <c r="N102" s="59" t="str">
        <f>'Inventory Ref Sheet'!AQ102</f>
        <v>1G1FY6SO4K4108743</v>
      </c>
      <c r="O102" s="100">
        <f ca="1">IF('Inventory Ref Sheet'!AS102&gt;0,YEAR(TODAY())-'Inventory Ref Sheet'!AS102,"")</f>
        <v>5</v>
      </c>
      <c r="P102" s="95">
        <f>'Inventory Ref Sheet'!AU102</f>
        <v>2234</v>
      </c>
      <c r="Q102" s="60">
        <f>'Inventory Ref Sheet'!AV102</f>
        <v>40000</v>
      </c>
      <c r="R102" s="61">
        <v>8</v>
      </c>
      <c r="S102" s="100" t="str">
        <f t="shared" ca="1" si="20"/>
        <v>No</v>
      </c>
      <c r="T102" s="59">
        <f>'Inventory Ref Sheet'!M102</f>
        <v>0</v>
      </c>
      <c r="U102" s="102">
        <f>'Inventory Ref Sheet'!N102</f>
        <v>0</v>
      </c>
      <c r="V102" s="59">
        <f>'Inventory Ref Sheet'!O102</f>
        <v>0</v>
      </c>
      <c r="W102" s="59">
        <f>'Inventory Ref Sheet'!R102</f>
        <v>0</v>
      </c>
      <c r="X102" s="59">
        <f>'Inventory Ref Sheet'!S102</f>
        <v>0</v>
      </c>
      <c r="Y102" s="100" t="str">
        <f ca="1">IF('Inventory Ref Sheet'!U102&gt;0,YEAR(TODAY())-'Inventory Ref Sheet'!U102,"")</f>
        <v/>
      </c>
      <c r="Z102" s="95">
        <f>'Inventory Ref Sheet'!W102</f>
        <v>0</v>
      </c>
      <c r="AA102" s="60">
        <f>'Inventory Ref Sheet'!X102</f>
        <v>0</v>
      </c>
      <c r="AB102" s="61"/>
      <c r="AC102" s="97" t="str">
        <f t="shared" si="21"/>
        <v/>
      </c>
      <c r="AD102" s="59">
        <f>'Inventory Ref Sheet'!Y102</f>
        <v>0</v>
      </c>
      <c r="AE102" s="59">
        <f>'Inventory Ref Sheet'!Z102</f>
        <v>0</v>
      </c>
      <c r="AF102" s="102">
        <f>'Inventory Ref Sheet'!AA102</f>
        <v>0</v>
      </c>
      <c r="AG102" s="59">
        <f>'Inventory Ref Sheet'!AD102</f>
        <v>0</v>
      </c>
      <c r="AH102" s="59">
        <f>'Inventory Ref Sheet'!AE102</f>
        <v>0</v>
      </c>
      <c r="AI102" s="100" t="str">
        <f ca="1">IF('Inventory Ref Sheet'!AG102&gt;0,YEAR(TODAY())-'Inventory Ref Sheet'!AG102,"")</f>
        <v/>
      </c>
      <c r="AJ102" s="99"/>
      <c r="AK102" s="60">
        <f>'Inventory Ref Sheet'!AJ102</f>
        <v>0</v>
      </c>
      <c r="AL102" s="99"/>
      <c r="AM102" s="97" t="str">
        <f t="shared" si="22"/>
        <v/>
      </c>
    </row>
    <row r="103" spans="10:39" x14ac:dyDescent="0.25">
      <c r="J103" s="59" t="str">
        <f>'Inventory Ref Sheet'!AK103</f>
        <v>RevenueVehicles</v>
      </c>
      <c r="K103" s="59" t="str">
        <f>'Inventory Ref Sheet'!AL103</f>
        <v>Custom 1-Sedan</v>
      </c>
      <c r="L103" s="59" t="str">
        <f>'Inventory Ref Sheet'!AM103</f>
        <v>#221 Electric Sedan</v>
      </c>
      <c r="M103" s="59">
        <f>'Inventory Ref Sheet'!AP103</f>
        <v>1</v>
      </c>
      <c r="N103" s="59" t="str">
        <f>'Inventory Ref Sheet'!AQ103</f>
        <v>1G1FY6S05K4129102</v>
      </c>
      <c r="O103" s="100">
        <f ca="1">IF('Inventory Ref Sheet'!AS103&gt;0,YEAR(TODAY())-'Inventory Ref Sheet'!AS103,"")</f>
        <v>5</v>
      </c>
      <c r="P103" s="95">
        <f>'Inventory Ref Sheet'!AU103</f>
        <v>10</v>
      </c>
      <c r="Q103" s="60">
        <f>'Inventory Ref Sheet'!AV103</f>
        <v>40000</v>
      </c>
      <c r="R103" s="61">
        <v>8</v>
      </c>
      <c r="S103" s="100" t="str">
        <f t="shared" ca="1" si="20"/>
        <v>No</v>
      </c>
      <c r="T103" s="59">
        <f>'Inventory Ref Sheet'!M103</f>
        <v>0</v>
      </c>
      <c r="U103" s="102">
        <f>'Inventory Ref Sheet'!N103</f>
        <v>0</v>
      </c>
      <c r="V103" s="59">
        <f>'Inventory Ref Sheet'!O103</f>
        <v>0</v>
      </c>
      <c r="W103" s="59">
        <f>'Inventory Ref Sheet'!R103</f>
        <v>0</v>
      </c>
      <c r="X103" s="59">
        <f>'Inventory Ref Sheet'!S103</f>
        <v>0</v>
      </c>
      <c r="Y103" s="100" t="str">
        <f ca="1">IF('Inventory Ref Sheet'!U103&gt;0,YEAR(TODAY())-'Inventory Ref Sheet'!U103,"")</f>
        <v/>
      </c>
      <c r="Z103" s="95">
        <f>'Inventory Ref Sheet'!W103</f>
        <v>0</v>
      </c>
      <c r="AA103" s="60">
        <f>'Inventory Ref Sheet'!X103</f>
        <v>0</v>
      </c>
      <c r="AB103" s="61"/>
      <c r="AC103" s="97" t="str">
        <f t="shared" si="21"/>
        <v/>
      </c>
      <c r="AD103" s="59">
        <f>'Inventory Ref Sheet'!Y103</f>
        <v>0</v>
      </c>
      <c r="AE103" s="59">
        <f>'Inventory Ref Sheet'!Z103</f>
        <v>0</v>
      </c>
      <c r="AF103" s="102">
        <f>'Inventory Ref Sheet'!AA103</f>
        <v>0</v>
      </c>
      <c r="AG103" s="59">
        <f>'Inventory Ref Sheet'!AD103</f>
        <v>0</v>
      </c>
      <c r="AH103" s="59">
        <f>'Inventory Ref Sheet'!AE103</f>
        <v>0</v>
      </c>
      <c r="AI103" s="100" t="str">
        <f ca="1">IF('Inventory Ref Sheet'!AG103&gt;0,YEAR(TODAY())-'Inventory Ref Sheet'!AG103,"")</f>
        <v/>
      </c>
      <c r="AJ103" s="99"/>
      <c r="AK103" s="60">
        <f>'Inventory Ref Sheet'!AJ103</f>
        <v>0</v>
      </c>
      <c r="AL103" s="99"/>
      <c r="AM103" s="97" t="str">
        <f t="shared" si="22"/>
        <v/>
      </c>
    </row>
    <row r="104" spans="10:39" x14ac:dyDescent="0.25">
      <c r="J104" s="59" t="str">
        <f>'Inventory Ref Sheet'!AK104</f>
        <v>RevenueVehicles</v>
      </c>
      <c r="K104" s="59" t="str">
        <f>'Inventory Ref Sheet'!AL104</f>
        <v>Custom 1-Sedan</v>
      </c>
      <c r="L104" s="59" t="str">
        <f>'Inventory Ref Sheet'!AM104</f>
        <v>#222 Electric Sedan</v>
      </c>
      <c r="M104" s="59">
        <f>'Inventory Ref Sheet'!AP104</f>
        <v>1</v>
      </c>
      <c r="N104" s="59" t="str">
        <f>'Inventory Ref Sheet'!AQ104</f>
        <v>1G1FY6S04K4143427</v>
      </c>
      <c r="O104" s="100">
        <f ca="1">IF('Inventory Ref Sheet'!AS104&gt;0,YEAR(TODAY())-'Inventory Ref Sheet'!AS104,"")</f>
        <v>5</v>
      </c>
      <c r="P104" s="95">
        <f>'Inventory Ref Sheet'!AU104</f>
        <v>10</v>
      </c>
      <c r="Q104" s="60">
        <f>'Inventory Ref Sheet'!AV104</f>
        <v>40000</v>
      </c>
      <c r="R104" s="61">
        <v>8</v>
      </c>
      <c r="S104" s="100" t="str">
        <f t="shared" ca="1" si="20"/>
        <v>No</v>
      </c>
      <c r="T104" s="59">
        <f>'Inventory Ref Sheet'!M104</f>
        <v>0</v>
      </c>
      <c r="U104" s="102">
        <f>'Inventory Ref Sheet'!N104</f>
        <v>0</v>
      </c>
      <c r="V104" s="59">
        <f>'Inventory Ref Sheet'!O104</f>
        <v>0</v>
      </c>
      <c r="W104" s="59">
        <f>'Inventory Ref Sheet'!R104</f>
        <v>0</v>
      </c>
      <c r="X104" s="59">
        <f>'Inventory Ref Sheet'!S104</f>
        <v>0</v>
      </c>
      <c r="Y104" s="100" t="str">
        <f ca="1">IF('Inventory Ref Sheet'!U104&gt;0,YEAR(TODAY())-'Inventory Ref Sheet'!U104,"")</f>
        <v/>
      </c>
      <c r="Z104" s="95">
        <f>'Inventory Ref Sheet'!W104</f>
        <v>0</v>
      </c>
      <c r="AA104" s="60">
        <f>'Inventory Ref Sheet'!X104</f>
        <v>0</v>
      </c>
      <c r="AB104" s="61"/>
      <c r="AC104" s="97" t="str">
        <f t="shared" si="21"/>
        <v/>
      </c>
      <c r="AD104" s="59">
        <f>'Inventory Ref Sheet'!Y104</f>
        <v>0</v>
      </c>
      <c r="AE104" s="59">
        <f>'Inventory Ref Sheet'!Z104</f>
        <v>0</v>
      </c>
      <c r="AF104" s="102">
        <f>'Inventory Ref Sheet'!AA104</f>
        <v>0</v>
      </c>
      <c r="AG104" s="59">
        <f>'Inventory Ref Sheet'!AD104</f>
        <v>0</v>
      </c>
      <c r="AH104" s="59">
        <f>'Inventory Ref Sheet'!AE104</f>
        <v>0</v>
      </c>
      <c r="AI104" s="100" t="str">
        <f ca="1">IF('Inventory Ref Sheet'!AG104&gt;0,YEAR(TODAY())-'Inventory Ref Sheet'!AG104,"")</f>
        <v/>
      </c>
      <c r="AJ104" s="99"/>
      <c r="AK104" s="60">
        <f>'Inventory Ref Sheet'!AJ104</f>
        <v>0</v>
      </c>
      <c r="AL104" s="99"/>
      <c r="AM104" s="97" t="str">
        <f t="shared" si="22"/>
        <v/>
      </c>
    </row>
    <row r="105" spans="10:39" x14ac:dyDescent="0.25">
      <c r="J105" s="59" t="str">
        <f>'Inventory Ref Sheet'!AK105</f>
        <v>RevenueVehicles</v>
      </c>
      <c r="K105" s="59" t="str">
        <f>'Inventory Ref Sheet'!AL105</f>
        <v>Custom 1-Sedan</v>
      </c>
      <c r="L105" s="59" t="str">
        <f>'Inventory Ref Sheet'!AM105</f>
        <v>#223 Electric Sedan</v>
      </c>
      <c r="M105" s="59">
        <f>'Inventory Ref Sheet'!AP105</f>
        <v>1</v>
      </c>
      <c r="N105" s="59" t="str">
        <f>'Inventory Ref Sheet'!AQ105</f>
        <v>1G1FY6S05K4129827</v>
      </c>
      <c r="O105" s="100">
        <f ca="1">IF('Inventory Ref Sheet'!AS105&gt;0,YEAR(TODAY())-'Inventory Ref Sheet'!AS105,"")</f>
        <v>5</v>
      </c>
      <c r="P105" s="95">
        <f>'Inventory Ref Sheet'!AU105</f>
        <v>10</v>
      </c>
      <c r="Q105" s="60">
        <f>'Inventory Ref Sheet'!AV105</f>
        <v>40000</v>
      </c>
      <c r="R105" s="61">
        <v>8</v>
      </c>
      <c r="S105" s="100" t="str">
        <f t="shared" ca="1" si="20"/>
        <v>No</v>
      </c>
      <c r="T105" s="59">
        <f>'Inventory Ref Sheet'!M105</f>
        <v>0</v>
      </c>
      <c r="U105" s="102">
        <f>'Inventory Ref Sheet'!N105</f>
        <v>0</v>
      </c>
      <c r="V105" s="59">
        <f>'Inventory Ref Sheet'!O105</f>
        <v>0</v>
      </c>
      <c r="W105" s="59">
        <f>'Inventory Ref Sheet'!R105</f>
        <v>0</v>
      </c>
      <c r="X105" s="59">
        <f>'Inventory Ref Sheet'!S105</f>
        <v>0</v>
      </c>
      <c r="Y105" s="100" t="str">
        <f ca="1">IF('Inventory Ref Sheet'!U105&gt;0,YEAR(TODAY())-'Inventory Ref Sheet'!U105,"")</f>
        <v/>
      </c>
      <c r="Z105" s="95">
        <f>'Inventory Ref Sheet'!W105</f>
        <v>0</v>
      </c>
      <c r="AA105" s="60">
        <f>'Inventory Ref Sheet'!X105</f>
        <v>0</v>
      </c>
      <c r="AB105" s="61"/>
      <c r="AC105" s="97" t="str">
        <f t="shared" si="21"/>
        <v/>
      </c>
      <c r="AD105" s="59">
        <f>'Inventory Ref Sheet'!Y105</f>
        <v>0</v>
      </c>
      <c r="AE105" s="59">
        <f>'Inventory Ref Sheet'!Z105</f>
        <v>0</v>
      </c>
      <c r="AF105" s="102">
        <f>'Inventory Ref Sheet'!AA105</f>
        <v>0</v>
      </c>
      <c r="AG105" s="59">
        <f>'Inventory Ref Sheet'!AD105</f>
        <v>0</v>
      </c>
      <c r="AH105" s="59">
        <f>'Inventory Ref Sheet'!AE105</f>
        <v>0</v>
      </c>
      <c r="AI105" s="100" t="str">
        <f ca="1">IF('Inventory Ref Sheet'!AG105&gt;0,YEAR(TODAY())-'Inventory Ref Sheet'!AG105,"")</f>
        <v/>
      </c>
      <c r="AJ105" s="99"/>
      <c r="AK105" s="60">
        <f>'Inventory Ref Sheet'!AJ105</f>
        <v>0</v>
      </c>
      <c r="AL105" s="99"/>
      <c r="AM105" s="97" t="str">
        <f t="shared" si="22"/>
        <v/>
      </c>
    </row>
    <row r="106" spans="10:39" x14ac:dyDescent="0.25">
      <c r="J106" s="59" t="str">
        <f>'Inventory Ref Sheet'!AK106</f>
        <v>RevenueVehicles</v>
      </c>
      <c r="K106" s="59" t="str">
        <f>'Inventory Ref Sheet'!AL106</f>
        <v>Custom 1-Sedan</v>
      </c>
      <c r="L106" s="59" t="str">
        <f>'Inventory Ref Sheet'!AM106</f>
        <v>#224 Electric Sedan</v>
      </c>
      <c r="M106" s="59">
        <f>'Inventory Ref Sheet'!AP106</f>
        <v>1</v>
      </c>
      <c r="N106" s="59" t="str">
        <f>'Inventory Ref Sheet'!AQ106</f>
        <v>1G1FY6S02K4128926</v>
      </c>
      <c r="O106" s="100">
        <f ca="1">IF('Inventory Ref Sheet'!AS106&gt;0,YEAR(TODAY())-'Inventory Ref Sheet'!AS106,"")</f>
        <v>5</v>
      </c>
      <c r="P106" s="95">
        <f>'Inventory Ref Sheet'!AU106</f>
        <v>10</v>
      </c>
      <c r="Q106" s="60">
        <f>'Inventory Ref Sheet'!AV106</f>
        <v>40000</v>
      </c>
      <c r="R106" s="61">
        <v>8</v>
      </c>
      <c r="S106" s="100" t="str">
        <f t="shared" ca="1" si="20"/>
        <v>No</v>
      </c>
      <c r="T106" s="59">
        <f>'Inventory Ref Sheet'!M106</f>
        <v>0</v>
      </c>
      <c r="U106" s="102">
        <f>'Inventory Ref Sheet'!N106</f>
        <v>0</v>
      </c>
      <c r="V106" s="59">
        <f>'Inventory Ref Sheet'!O106</f>
        <v>0</v>
      </c>
      <c r="W106" s="59">
        <f>'Inventory Ref Sheet'!R106</f>
        <v>0</v>
      </c>
      <c r="X106" s="59">
        <f>'Inventory Ref Sheet'!S106</f>
        <v>0</v>
      </c>
      <c r="Y106" s="100" t="str">
        <f ca="1">IF('Inventory Ref Sheet'!U106&gt;0,YEAR(TODAY())-'Inventory Ref Sheet'!U106,"")</f>
        <v/>
      </c>
      <c r="Z106" s="95">
        <f>'Inventory Ref Sheet'!W106</f>
        <v>0</v>
      </c>
      <c r="AA106" s="60">
        <f>'Inventory Ref Sheet'!X106</f>
        <v>0</v>
      </c>
      <c r="AB106" s="61"/>
      <c r="AC106" s="97" t="str">
        <f t="shared" si="21"/>
        <v/>
      </c>
      <c r="AD106" s="59">
        <f>'Inventory Ref Sheet'!Y106</f>
        <v>0</v>
      </c>
      <c r="AE106" s="59">
        <f>'Inventory Ref Sheet'!Z106</f>
        <v>0</v>
      </c>
      <c r="AF106" s="102">
        <f>'Inventory Ref Sheet'!AA106</f>
        <v>0</v>
      </c>
      <c r="AG106" s="59">
        <f>'Inventory Ref Sheet'!AD106</f>
        <v>0</v>
      </c>
      <c r="AH106" s="59">
        <f>'Inventory Ref Sheet'!AE106</f>
        <v>0</v>
      </c>
      <c r="AI106" s="100" t="str">
        <f ca="1">IF('Inventory Ref Sheet'!AG106&gt;0,YEAR(TODAY())-'Inventory Ref Sheet'!AG106,"")</f>
        <v/>
      </c>
      <c r="AJ106" s="99"/>
      <c r="AK106" s="60">
        <f>'Inventory Ref Sheet'!AJ106</f>
        <v>0</v>
      </c>
      <c r="AL106" s="99"/>
      <c r="AM106" s="97" t="str">
        <f t="shared" si="22"/>
        <v/>
      </c>
    </row>
    <row r="107" spans="10:39" x14ac:dyDescent="0.25">
      <c r="J107" s="59" t="str">
        <f>'Inventory Ref Sheet'!AK107</f>
        <v>RevenueVehicles</v>
      </c>
      <c r="K107" s="59" t="str">
        <f>'Inventory Ref Sheet'!AL107</f>
        <v>Custom 1-Sedan</v>
      </c>
      <c r="L107" s="59" t="str">
        <f>'Inventory Ref Sheet'!AM107</f>
        <v>#226 Electric Sedan</v>
      </c>
      <c r="M107" s="59">
        <f>'Inventory Ref Sheet'!AP107</f>
        <v>1</v>
      </c>
      <c r="N107" s="59" t="str">
        <f>'Inventory Ref Sheet'!AQ107</f>
        <v>1G1FY6S08L4114465</v>
      </c>
      <c r="O107" s="100">
        <f ca="1">IF('Inventory Ref Sheet'!AS107&gt;0,YEAR(TODAY())-'Inventory Ref Sheet'!AS107,"")</f>
        <v>4</v>
      </c>
      <c r="P107" s="95">
        <f>'Inventory Ref Sheet'!AU107</f>
        <v>920</v>
      </c>
      <c r="Q107" s="60">
        <f>'Inventory Ref Sheet'!AV107</f>
        <v>40000</v>
      </c>
      <c r="R107" s="61">
        <v>8</v>
      </c>
      <c r="S107" s="100" t="str">
        <f t="shared" ca="1" si="20"/>
        <v>No</v>
      </c>
      <c r="T107" s="59">
        <f>'Inventory Ref Sheet'!M107</f>
        <v>0</v>
      </c>
      <c r="U107" s="102">
        <f>'Inventory Ref Sheet'!N107</f>
        <v>0</v>
      </c>
      <c r="V107" s="59">
        <f>'Inventory Ref Sheet'!O107</f>
        <v>0</v>
      </c>
      <c r="W107" s="59">
        <f>'Inventory Ref Sheet'!R107</f>
        <v>0</v>
      </c>
      <c r="X107" s="59">
        <f>'Inventory Ref Sheet'!S107</f>
        <v>0</v>
      </c>
      <c r="Y107" s="100" t="str">
        <f ca="1">IF('Inventory Ref Sheet'!U107&gt;0,YEAR(TODAY())-'Inventory Ref Sheet'!U107,"")</f>
        <v/>
      </c>
      <c r="Z107" s="95">
        <f>'Inventory Ref Sheet'!W107</f>
        <v>0</v>
      </c>
      <c r="AA107" s="60">
        <f>'Inventory Ref Sheet'!X107</f>
        <v>0</v>
      </c>
      <c r="AB107" s="61"/>
      <c r="AC107" s="97" t="str">
        <f t="shared" si="21"/>
        <v/>
      </c>
      <c r="AD107" s="59">
        <f>'Inventory Ref Sheet'!Y107</f>
        <v>0</v>
      </c>
      <c r="AE107" s="59">
        <f>'Inventory Ref Sheet'!Z107</f>
        <v>0</v>
      </c>
      <c r="AF107" s="102">
        <f>'Inventory Ref Sheet'!AA107</f>
        <v>0</v>
      </c>
      <c r="AG107" s="59">
        <f>'Inventory Ref Sheet'!AD107</f>
        <v>0</v>
      </c>
      <c r="AH107" s="59">
        <f>'Inventory Ref Sheet'!AE107</f>
        <v>0</v>
      </c>
      <c r="AI107" s="100" t="str">
        <f ca="1">IF('Inventory Ref Sheet'!AG107&gt;0,YEAR(TODAY())-'Inventory Ref Sheet'!AG107,"")</f>
        <v/>
      </c>
      <c r="AJ107" s="99"/>
      <c r="AK107" s="60">
        <f>'Inventory Ref Sheet'!AJ107</f>
        <v>0</v>
      </c>
      <c r="AL107" s="99"/>
      <c r="AM107" s="97" t="str">
        <f t="shared" si="22"/>
        <v/>
      </c>
    </row>
    <row r="108" spans="10:39" x14ac:dyDescent="0.25">
      <c r="J108" s="59" t="str">
        <f>'Inventory Ref Sheet'!AK108</f>
        <v>RevenueVehicles</v>
      </c>
      <c r="K108" s="59" t="str">
        <f>'Inventory Ref Sheet'!AL108</f>
        <v>Custom 1-Sedan</v>
      </c>
      <c r="L108" s="59" t="str">
        <f>'Inventory Ref Sheet'!AM108</f>
        <v>#227 Electric Sedan</v>
      </c>
      <c r="M108" s="59">
        <f>'Inventory Ref Sheet'!AP108</f>
        <v>1</v>
      </c>
      <c r="N108" s="59" t="str">
        <f>'Inventory Ref Sheet'!AQ108</f>
        <v>1G1FY6S08L4121285</v>
      </c>
      <c r="O108" s="100">
        <f ca="1">IF('Inventory Ref Sheet'!AS108&gt;0,YEAR(TODAY())-'Inventory Ref Sheet'!AS108,"")</f>
        <v>4</v>
      </c>
      <c r="P108" s="95">
        <f>'Inventory Ref Sheet'!AU108</f>
        <v>427</v>
      </c>
      <c r="Q108" s="60">
        <f>'Inventory Ref Sheet'!AV108</f>
        <v>40000</v>
      </c>
      <c r="R108" s="61">
        <v>8</v>
      </c>
      <c r="S108" s="100" t="str">
        <f t="shared" ca="1" si="20"/>
        <v>No</v>
      </c>
      <c r="T108" s="59">
        <f>'Inventory Ref Sheet'!M108</f>
        <v>0</v>
      </c>
      <c r="U108" s="102">
        <f>'Inventory Ref Sheet'!N108</f>
        <v>0</v>
      </c>
      <c r="V108" s="59">
        <f>'Inventory Ref Sheet'!O108</f>
        <v>0</v>
      </c>
      <c r="W108" s="59">
        <f>'Inventory Ref Sheet'!R108</f>
        <v>0</v>
      </c>
      <c r="X108" s="59">
        <f>'Inventory Ref Sheet'!S108</f>
        <v>0</v>
      </c>
      <c r="Y108" s="100" t="str">
        <f ca="1">IF('Inventory Ref Sheet'!U108&gt;0,YEAR(TODAY())-'Inventory Ref Sheet'!U108,"")</f>
        <v/>
      </c>
      <c r="Z108" s="95">
        <f>'Inventory Ref Sheet'!W108</f>
        <v>0</v>
      </c>
      <c r="AA108" s="60">
        <f>'Inventory Ref Sheet'!X108</f>
        <v>0</v>
      </c>
      <c r="AB108" s="61"/>
      <c r="AC108" s="97" t="str">
        <f t="shared" si="21"/>
        <v/>
      </c>
      <c r="AD108" s="59">
        <f>'Inventory Ref Sheet'!Y108</f>
        <v>0</v>
      </c>
      <c r="AE108" s="59">
        <f>'Inventory Ref Sheet'!Z108</f>
        <v>0</v>
      </c>
      <c r="AF108" s="102">
        <f>'Inventory Ref Sheet'!AA108</f>
        <v>0</v>
      </c>
      <c r="AG108" s="59">
        <f>'Inventory Ref Sheet'!AD108</f>
        <v>0</v>
      </c>
      <c r="AH108" s="59">
        <f>'Inventory Ref Sheet'!AE108</f>
        <v>0</v>
      </c>
      <c r="AI108" s="100" t="str">
        <f ca="1">IF('Inventory Ref Sheet'!AG108&gt;0,YEAR(TODAY())-'Inventory Ref Sheet'!AG108,"")</f>
        <v/>
      </c>
      <c r="AJ108" s="99"/>
      <c r="AK108" s="60">
        <f>'Inventory Ref Sheet'!AJ108</f>
        <v>0</v>
      </c>
      <c r="AL108" s="99"/>
      <c r="AM108" s="97" t="str">
        <f t="shared" si="22"/>
        <v/>
      </c>
    </row>
    <row r="109" spans="10:39" x14ac:dyDescent="0.25">
      <c r="J109" s="59" t="str">
        <f>'Inventory Ref Sheet'!AK109</f>
        <v>RevenueVehicles</v>
      </c>
      <c r="K109" s="59" t="str">
        <f>'Inventory Ref Sheet'!AL109</f>
        <v>Custom 1-Sedan</v>
      </c>
      <c r="L109" s="59" t="str">
        <f>'Inventory Ref Sheet'!AM109</f>
        <v>#228 Electric Sedan</v>
      </c>
      <c r="M109" s="59">
        <f>'Inventory Ref Sheet'!AP109</f>
        <v>1</v>
      </c>
      <c r="N109" s="59" t="str">
        <f>'Inventory Ref Sheet'!AQ109</f>
        <v>1G1FY6S0XL4119859</v>
      </c>
      <c r="O109" s="100">
        <f ca="1">IF('Inventory Ref Sheet'!AS109&gt;0,YEAR(TODAY())-'Inventory Ref Sheet'!AS109,"")</f>
        <v>4</v>
      </c>
      <c r="P109" s="95">
        <f>'Inventory Ref Sheet'!AU109</f>
        <v>26</v>
      </c>
      <c r="Q109" s="60">
        <f>'Inventory Ref Sheet'!AV109</f>
        <v>40000</v>
      </c>
      <c r="R109" s="61">
        <v>8</v>
      </c>
      <c r="S109" s="100" t="str">
        <f t="shared" ca="1" si="20"/>
        <v>No</v>
      </c>
      <c r="T109" s="59">
        <f>'Inventory Ref Sheet'!M109</f>
        <v>0</v>
      </c>
      <c r="U109" s="102">
        <f>'Inventory Ref Sheet'!N109</f>
        <v>0</v>
      </c>
      <c r="V109" s="59">
        <f>'Inventory Ref Sheet'!O109</f>
        <v>0</v>
      </c>
      <c r="W109" s="59">
        <f>'Inventory Ref Sheet'!R109</f>
        <v>0</v>
      </c>
      <c r="X109" s="59">
        <f>'Inventory Ref Sheet'!S109</f>
        <v>0</v>
      </c>
      <c r="Y109" s="100" t="str">
        <f ca="1">IF('Inventory Ref Sheet'!U109&gt;0,YEAR(TODAY())-'Inventory Ref Sheet'!U109,"")</f>
        <v/>
      </c>
      <c r="Z109" s="95">
        <f>'Inventory Ref Sheet'!W109</f>
        <v>0</v>
      </c>
      <c r="AA109" s="60">
        <f>'Inventory Ref Sheet'!X109</f>
        <v>0</v>
      </c>
      <c r="AB109" s="61"/>
      <c r="AC109" s="97" t="str">
        <f t="shared" si="21"/>
        <v/>
      </c>
      <c r="AD109" s="59">
        <f>'Inventory Ref Sheet'!Y109</f>
        <v>0</v>
      </c>
      <c r="AE109" s="59">
        <f>'Inventory Ref Sheet'!Z109</f>
        <v>0</v>
      </c>
      <c r="AF109" s="102">
        <f>'Inventory Ref Sheet'!AA109</f>
        <v>0</v>
      </c>
      <c r="AG109" s="59">
        <f>'Inventory Ref Sheet'!AD109</f>
        <v>0</v>
      </c>
      <c r="AH109" s="59">
        <f>'Inventory Ref Sheet'!AE109</f>
        <v>0</v>
      </c>
      <c r="AI109" s="100" t="str">
        <f ca="1">IF('Inventory Ref Sheet'!AG109&gt;0,YEAR(TODAY())-'Inventory Ref Sheet'!AG109,"")</f>
        <v/>
      </c>
      <c r="AJ109" s="99"/>
      <c r="AK109" s="60">
        <f>'Inventory Ref Sheet'!AJ109</f>
        <v>0</v>
      </c>
      <c r="AL109" s="99"/>
      <c r="AM109" s="97" t="str">
        <f t="shared" si="22"/>
        <v/>
      </c>
    </row>
    <row r="110" spans="10:39" x14ac:dyDescent="0.25">
      <c r="J110" s="59" t="str">
        <f>'Inventory Ref Sheet'!AK110</f>
        <v>RevenueVehicles</v>
      </c>
      <c r="K110" s="59" t="str">
        <f>'Inventory Ref Sheet'!AL110</f>
        <v>Custom 1-Sedan</v>
      </c>
      <c r="L110" s="59" t="str">
        <f>'Inventory Ref Sheet'!AM110</f>
        <v>#229 Electric Sedan</v>
      </c>
      <c r="M110" s="59">
        <f>'Inventory Ref Sheet'!AP110</f>
        <v>1</v>
      </c>
      <c r="N110" s="59" t="str">
        <f>'Inventory Ref Sheet'!AQ110</f>
        <v>1G1FY6S04L4116066</v>
      </c>
      <c r="O110" s="100">
        <f ca="1">IF('Inventory Ref Sheet'!AS110&gt;0,YEAR(TODAY())-'Inventory Ref Sheet'!AS110,"")</f>
        <v>4</v>
      </c>
      <c r="P110" s="95">
        <f>'Inventory Ref Sheet'!AU110</f>
        <v>24</v>
      </c>
      <c r="Q110" s="60">
        <f>'Inventory Ref Sheet'!AV110</f>
        <v>40000</v>
      </c>
      <c r="R110" s="61">
        <v>8</v>
      </c>
      <c r="S110" s="100" t="str">
        <f t="shared" ca="1" si="20"/>
        <v>No</v>
      </c>
      <c r="T110" s="59">
        <f>'Inventory Ref Sheet'!M110</f>
        <v>0</v>
      </c>
      <c r="U110" s="102">
        <f>'Inventory Ref Sheet'!N110</f>
        <v>0</v>
      </c>
      <c r="V110" s="59">
        <f>'Inventory Ref Sheet'!O110</f>
        <v>0</v>
      </c>
      <c r="W110" s="59">
        <f>'Inventory Ref Sheet'!R110</f>
        <v>0</v>
      </c>
      <c r="X110" s="59">
        <f>'Inventory Ref Sheet'!S110</f>
        <v>0</v>
      </c>
      <c r="Y110" s="100" t="str">
        <f ca="1">IF('Inventory Ref Sheet'!U110&gt;0,YEAR(TODAY())-'Inventory Ref Sheet'!U110,"")</f>
        <v/>
      </c>
      <c r="Z110" s="95">
        <f>'Inventory Ref Sheet'!W110</f>
        <v>0</v>
      </c>
      <c r="AA110" s="60">
        <f>'Inventory Ref Sheet'!X110</f>
        <v>0</v>
      </c>
      <c r="AB110" s="61"/>
      <c r="AC110" s="97" t="str">
        <f t="shared" si="21"/>
        <v/>
      </c>
      <c r="AD110" s="59">
        <f>'Inventory Ref Sheet'!Y110</f>
        <v>0</v>
      </c>
      <c r="AE110" s="59">
        <f>'Inventory Ref Sheet'!Z110</f>
        <v>0</v>
      </c>
      <c r="AF110" s="102">
        <f>'Inventory Ref Sheet'!AA110</f>
        <v>0</v>
      </c>
      <c r="AG110" s="59">
        <f>'Inventory Ref Sheet'!AD110</f>
        <v>0</v>
      </c>
      <c r="AH110" s="59">
        <f>'Inventory Ref Sheet'!AE110</f>
        <v>0</v>
      </c>
      <c r="AI110" s="100" t="str">
        <f ca="1">IF('Inventory Ref Sheet'!AG110&gt;0,YEAR(TODAY())-'Inventory Ref Sheet'!AG110,"")</f>
        <v/>
      </c>
      <c r="AJ110" s="99"/>
      <c r="AK110" s="60">
        <f>'Inventory Ref Sheet'!AJ110</f>
        <v>0</v>
      </c>
      <c r="AL110" s="99"/>
      <c r="AM110" s="97" t="str">
        <f t="shared" si="22"/>
        <v/>
      </c>
    </row>
    <row r="111" spans="10:39" x14ac:dyDescent="0.25">
      <c r="J111" s="59" t="str">
        <f>'Inventory Ref Sheet'!AK111</f>
        <v>RevenueVehicles</v>
      </c>
      <c r="K111" s="59" t="str">
        <f>'Inventory Ref Sheet'!AL111</f>
        <v>MV - Mini-van</v>
      </c>
      <c r="L111" s="59" t="str">
        <f>'Inventory Ref Sheet'!AM111</f>
        <v>#142 Minivan</v>
      </c>
      <c r="M111" s="59">
        <f>'Inventory Ref Sheet'!AP111</f>
        <v>1</v>
      </c>
      <c r="N111" s="59" t="str">
        <f>'Inventory Ref Sheet'!AQ111</f>
        <v>1GBDV13W58D211132</v>
      </c>
      <c r="O111" s="100">
        <f ca="1">IF('Inventory Ref Sheet'!AS111&gt;0,YEAR(TODAY())-'Inventory Ref Sheet'!AS111,"")</f>
        <v>15</v>
      </c>
      <c r="P111" s="95">
        <f>'Inventory Ref Sheet'!AU111</f>
        <v>114379</v>
      </c>
      <c r="Q111" s="60">
        <f>'Inventory Ref Sheet'!AV111</f>
        <v>60000</v>
      </c>
      <c r="R111" s="61">
        <v>8</v>
      </c>
      <c r="S111" s="100" t="str">
        <f t="shared" ca="1" si="20"/>
        <v>Yes</v>
      </c>
      <c r="T111" s="59">
        <f>'Inventory Ref Sheet'!M111</f>
        <v>0</v>
      </c>
      <c r="U111" s="102">
        <f>'Inventory Ref Sheet'!N111</f>
        <v>0</v>
      </c>
      <c r="V111" s="59">
        <f>'Inventory Ref Sheet'!O111</f>
        <v>0</v>
      </c>
      <c r="W111" s="59">
        <f>'Inventory Ref Sheet'!R111</f>
        <v>0</v>
      </c>
      <c r="X111" s="59">
        <f>'Inventory Ref Sheet'!S111</f>
        <v>0</v>
      </c>
      <c r="Y111" s="100" t="str">
        <f ca="1">IF('Inventory Ref Sheet'!U111&gt;0,YEAR(TODAY())-'Inventory Ref Sheet'!U111,"")</f>
        <v/>
      </c>
      <c r="Z111" s="95">
        <f>'Inventory Ref Sheet'!W111</f>
        <v>0</v>
      </c>
      <c r="AA111" s="60">
        <f>'Inventory Ref Sheet'!X111</f>
        <v>0</v>
      </c>
      <c r="AB111" s="61"/>
      <c r="AC111" s="97" t="str">
        <f t="shared" si="21"/>
        <v/>
      </c>
      <c r="AD111" s="59">
        <f>'Inventory Ref Sheet'!Y111</f>
        <v>0</v>
      </c>
      <c r="AE111" s="59">
        <f>'Inventory Ref Sheet'!Z111</f>
        <v>0</v>
      </c>
      <c r="AF111" s="102">
        <f>'Inventory Ref Sheet'!AA111</f>
        <v>0</v>
      </c>
      <c r="AG111" s="59">
        <f>'Inventory Ref Sheet'!AD111</f>
        <v>0</v>
      </c>
      <c r="AH111" s="59">
        <f>'Inventory Ref Sheet'!AE111</f>
        <v>0</v>
      </c>
      <c r="AI111" s="100" t="str">
        <f ca="1">IF('Inventory Ref Sheet'!AG111&gt;0,YEAR(TODAY())-'Inventory Ref Sheet'!AG111,"")</f>
        <v/>
      </c>
      <c r="AJ111" s="99"/>
      <c r="AK111" s="60">
        <f>'Inventory Ref Sheet'!AJ111</f>
        <v>0</v>
      </c>
      <c r="AL111" s="99"/>
      <c r="AM111" s="97" t="str">
        <f t="shared" si="22"/>
        <v/>
      </c>
    </row>
    <row r="112" spans="10:39" x14ac:dyDescent="0.25">
      <c r="J112" s="59" t="str">
        <f>'Inventory Ref Sheet'!AK112</f>
        <v>RevenueVehicles</v>
      </c>
      <c r="K112" s="59" t="str">
        <f>'Inventory Ref Sheet'!AL112</f>
        <v>MV - Mini-van</v>
      </c>
      <c r="L112" s="59" t="str">
        <f>'Inventory Ref Sheet'!AM112</f>
        <v>#143 Minivan</v>
      </c>
      <c r="M112" s="59">
        <f>'Inventory Ref Sheet'!AP112</f>
        <v>1</v>
      </c>
      <c r="N112" s="59" t="str">
        <f>'Inventory Ref Sheet'!AQ112</f>
        <v>1GBDV13WX8D210770</v>
      </c>
      <c r="O112" s="100">
        <f ca="1">IF('Inventory Ref Sheet'!AS112&gt;0,YEAR(TODAY())-'Inventory Ref Sheet'!AS112,"")</f>
        <v>15</v>
      </c>
      <c r="P112" s="95">
        <f>'Inventory Ref Sheet'!AU112</f>
        <v>112103</v>
      </c>
      <c r="Q112" s="60">
        <f>'Inventory Ref Sheet'!AV112</f>
        <v>60000</v>
      </c>
      <c r="R112" s="61">
        <v>8</v>
      </c>
      <c r="S112" s="100" t="str">
        <f t="shared" ca="1" si="20"/>
        <v>Yes</v>
      </c>
      <c r="T112" s="59">
        <f>'Inventory Ref Sheet'!M112</f>
        <v>0</v>
      </c>
      <c r="U112" s="102">
        <f>'Inventory Ref Sheet'!N112</f>
        <v>0</v>
      </c>
      <c r="V112" s="59">
        <f>'Inventory Ref Sheet'!O112</f>
        <v>0</v>
      </c>
      <c r="W112" s="59">
        <f>'Inventory Ref Sheet'!R112</f>
        <v>0</v>
      </c>
      <c r="X112" s="59">
        <f>'Inventory Ref Sheet'!S112</f>
        <v>0</v>
      </c>
      <c r="Y112" s="100" t="str">
        <f ca="1">IF('Inventory Ref Sheet'!U112&gt;0,YEAR(TODAY())-'Inventory Ref Sheet'!U112,"")</f>
        <v/>
      </c>
      <c r="Z112" s="95">
        <f>'Inventory Ref Sheet'!W112</f>
        <v>0</v>
      </c>
      <c r="AA112" s="60">
        <f>'Inventory Ref Sheet'!X112</f>
        <v>0</v>
      </c>
      <c r="AB112" s="61"/>
      <c r="AC112" s="97" t="str">
        <f t="shared" si="21"/>
        <v/>
      </c>
      <c r="AD112" s="59">
        <f>'Inventory Ref Sheet'!Y112</f>
        <v>0</v>
      </c>
      <c r="AE112" s="59">
        <f>'Inventory Ref Sheet'!Z112</f>
        <v>0</v>
      </c>
      <c r="AF112" s="102">
        <f>'Inventory Ref Sheet'!AA112</f>
        <v>0</v>
      </c>
      <c r="AG112" s="59">
        <f>'Inventory Ref Sheet'!AD112</f>
        <v>0</v>
      </c>
      <c r="AH112" s="59">
        <f>'Inventory Ref Sheet'!AE112</f>
        <v>0</v>
      </c>
      <c r="AI112" s="100" t="str">
        <f ca="1">IF('Inventory Ref Sheet'!AG112&gt;0,YEAR(TODAY())-'Inventory Ref Sheet'!AG112,"")</f>
        <v/>
      </c>
      <c r="AJ112" s="99"/>
      <c r="AK112" s="60">
        <f>'Inventory Ref Sheet'!AJ112</f>
        <v>0</v>
      </c>
      <c r="AL112" s="99"/>
      <c r="AM112" s="97" t="str">
        <f t="shared" si="22"/>
        <v/>
      </c>
    </row>
    <row r="113" spans="10:39" x14ac:dyDescent="0.25">
      <c r="J113" s="59" t="str">
        <f>'Inventory Ref Sheet'!AK113</f>
        <v>RevenueVehicles</v>
      </c>
      <c r="K113" s="59" t="str">
        <f>'Inventory Ref Sheet'!AL113</f>
        <v>MV - Mini-van</v>
      </c>
      <c r="L113" s="59" t="str">
        <f>'Inventory Ref Sheet'!AM113</f>
        <v>#144 Minivan</v>
      </c>
      <c r="M113" s="59">
        <f>'Inventory Ref Sheet'!AP113</f>
        <v>1</v>
      </c>
      <c r="N113" s="59" t="str">
        <f>'Inventory Ref Sheet'!AQ113</f>
        <v>1GBDV13W48D211817</v>
      </c>
      <c r="O113" s="100">
        <f ca="1">IF('Inventory Ref Sheet'!AS113&gt;0,YEAR(TODAY())-'Inventory Ref Sheet'!AS113,"")</f>
        <v>15</v>
      </c>
      <c r="P113" s="95">
        <f>'Inventory Ref Sheet'!AU113</f>
        <v>116088</v>
      </c>
      <c r="Q113" s="60">
        <f>'Inventory Ref Sheet'!AV113</f>
        <v>60000</v>
      </c>
      <c r="R113" s="61">
        <v>8</v>
      </c>
      <c r="S113" s="100" t="str">
        <f t="shared" ca="1" si="20"/>
        <v>Yes</v>
      </c>
      <c r="T113" s="59">
        <f>'Inventory Ref Sheet'!M113</f>
        <v>0</v>
      </c>
      <c r="U113" s="102">
        <f>'Inventory Ref Sheet'!N113</f>
        <v>0</v>
      </c>
      <c r="V113" s="59">
        <f>'Inventory Ref Sheet'!O113</f>
        <v>0</v>
      </c>
      <c r="W113" s="59">
        <f>'Inventory Ref Sheet'!R113</f>
        <v>0</v>
      </c>
      <c r="X113" s="59">
        <f>'Inventory Ref Sheet'!S113</f>
        <v>0</v>
      </c>
      <c r="Y113" s="100" t="str">
        <f ca="1">IF('Inventory Ref Sheet'!U113&gt;0,YEAR(TODAY())-'Inventory Ref Sheet'!U113,"")</f>
        <v/>
      </c>
      <c r="Z113" s="95">
        <f>'Inventory Ref Sheet'!W113</f>
        <v>0</v>
      </c>
      <c r="AA113" s="60">
        <f>'Inventory Ref Sheet'!X113</f>
        <v>0</v>
      </c>
      <c r="AB113" s="61"/>
      <c r="AC113" s="97" t="str">
        <f t="shared" si="21"/>
        <v/>
      </c>
      <c r="AD113" s="59">
        <f>'Inventory Ref Sheet'!Y113</f>
        <v>0</v>
      </c>
      <c r="AE113" s="59">
        <f>'Inventory Ref Sheet'!Z113</f>
        <v>0</v>
      </c>
      <c r="AF113" s="102">
        <f>'Inventory Ref Sheet'!AA113</f>
        <v>0</v>
      </c>
      <c r="AG113" s="59">
        <f>'Inventory Ref Sheet'!AD113</f>
        <v>0</v>
      </c>
      <c r="AH113" s="59">
        <f>'Inventory Ref Sheet'!AE113</f>
        <v>0</v>
      </c>
      <c r="AI113" s="100" t="str">
        <f ca="1">IF('Inventory Ref Sheet'!AG113&gt;0,YEAR(TODAY())-'Inventory Ref Sheet'!AG113,"")</f>
        <v/>
      </c>
      <c r="AJ113" s="99"/>
      <c r="AK113" s="60">
        <f>'Inventory Ref Sheet'!AJ113</f>
        <v>0</v>
      </c>
      <c r="AL113" s="99"/>
      <c r="AM113" s="97" t="str">
        <f t="shared" si="22"/>
        <v/>
      </c>
    </row>
    <row r="114" spans="10:39" x14ac:dyDescent="0.25">
      <c r="J114" s="59" t="str">
        <f>'Inventory Ref Sheet'!AK114</f>
        <v>RevenueVehicles</v>
      </c>
      <c r="K114" s="59" t="str">
        <f>'Inventory Ref Sheet'!AL114</f>
        <v>MV - Mini-van</v>
      </c>
      <c r="L114" s="59" t="str">
        <f>'Inventory Ref Sheet'!AM114</f>
        <v>#145 Minivan</v>
      </c>
      <c r="M114" s="59">
        <f>'Inventory Ref Sheet'!AP114</f>
        <v>1</v>
      </c>
      <c r="N114" s="59" t="str">
        <f>'Inventory Ref Sheet'!AQ114</f>
        <v>1GBDV13W08D211877</v>
      </c>
      <c r="O114" s="100">
        <f ca="1">IF('Inventory Ref Sheet'!AS114&gt;0,YEAR(TODAY())-'Inventory Ref Sheet'!AS114,"")</f>
        <v>15</v>
      </c>
      <c r="P114" s="95">
        <f>'Inventory Ref Sheet'!AU114</f>
        <v>123006</v>
      </c>
      <c r="Q114" s="60">
        <f>'Inventory Ref Sheet'!AV114</f>
        <v>60000</v>
      </c>
      <c r="R114" s="61">
        <v>8</v>
      </c>
      <c r="S114" s="100" t="str">
        <f t="shared" ca="1" si="20"/>
        <v>Yes</v>
      </c>
      <c r="T114" s="59">
        <f>'Inventory Ref Sheet'!M114</f>
        <v>0</v>
      </c>
      <c r="U114" s="102">
        <f>'Inventory Ref Sheet'!N114</f>
        <v>0</v>
      </c>
      <c r="V114" s="59">
        <f>'Inventory Ref Sheet'!O114</f>
        <v>0</v>
      </c>
      <c r="W114" s="59">
        <f>'Inventory Ref Sheet'!R114</f>
        <v>0</v>
      </c>
      <c r="X114" s="59">
        <f>'Inventory Ref Sheet'!S114</f>
        <v>0</v>
      </c>
      <c r="Y114" s="100" t="str">
        <f ca="1">IF('Inventory Ref Sheet'!U114&gt;0,YEAR(TODAY())-'Inventory Ref Sheet'!U114,"")</f>
        <v/>
      </c>
      <c r="Z114" s="95">
        <f>'Inventory Ref Sheet'!W114</f>
        <v>0</v>
      </c>
      <c r="AA114" s="60">
        <f>'Inventory Ref Sheet'!X114</f>
        <v>0</v>
      </c>
      <c r="AB114" s="61"/>
      <c r="AC114" s="97" t="str">
        <f t="shared" si="21"/>
        <v/>
      </c>
      <c r="AD114" s="59">
        <f>'Inventory Ref Sheet'!Y114</f>
        <v>0</v>
      </c>
      <c r="AE114" s="59">
        <f>'Inventory Ref Sheet'!Z114</f>
        <v>0</v>
      </c>
      <c r="AF114" s="102">
        <f>'Inventory Ref Sheet'!AA114</f>
        <v>0</v>
      </c>
      <c r="AG114" s="59">
        <f>'Inventory Ref Sheet'!AD114</f>
        <v>0</v>
      </c>
      <c r="AH114" s="59">
        <f>'Inventory Ref Sheet'!AE114</f>
        <v>0</v>
      </c>
      <c r="AI114" s="100" t="str">
        <f ca="1">IF('Inventory Ref Sheet'!AG114&gt;0,YEAR(TODAY())-'Inventory Ref Sheet'!AG114,"")</f>
        <v/>
      </c>
      <c r="AJ114" s="99"/>
      <c r="AK114" s="60">
        <f>'Inventory Ref Sheet'!AJ114</f>
        <v>0</v>
      </c>
      <c r="AL114" s="99"/>
      <c r="AM114" s="97" t="str">
        <f t="shared" si="22"/>
        <v/>
      </c>
    </row>
    <row r="115" spans="10:39" x14ac:dyDescent="0.25">
      <c r="J115" s="59" t="str">
        <f>'Inventory Ref Sheet'!AK115</f>
        <v>RevenueVehicles</v>
      </c>
      <c r="K115" s="59" t="str">
        <f>'Inventory Ref Sheet'!AL115</f>
        <v>TB - Trolleybus</v>
      </c>
      <c r="L115" s="59" t="str">
        <f>'Inventory Ref Sheet'!AM115</f>
        <v>#225 Trolleybus</v>
      </c>
      <c r="M115" s="59">
        <f>'Inventory Ref Sheet'!AP115</f>
        <v>1</v>
      </c>
      <c r="N115" s="59" t="str">
        <f>'Inventory Ref Sheet'!AQ115</f>
        <v>1F66F5DY2H0A15572</v>
      </c>
      <c r="O115" s="100">
        <f ca="1">IF('Inventory Ref Sheet'!AS115&gt;0,YEAR(TODAY())-'Inventory Ref Sheet'!AS115,"")</f>
        <v>5</v>
      </c>
      <c r="P115" s="95">
        <f>'Inventory Ref Sheet'!AU115</f>
        <v>4948</v>
      </c>
      <c r="Q115" s="60">
        <f>'Inventory Ref Sheet'!AV115</f>
        <v>250000</v>
      </c>
      <c r="R115" s="61">
        <v>10</v>
      </c>
      <c r="S115" s="100" t="str">
        <f t="shared" ca="1" si="20"/>
        <v>No</v>
      </c>
      <c r="T115" s="59">
        <f>'Inventory Ref Sheet'!M115</f>
        <v>0</v>
      </c>
      <c r="U115" s="102">
        <f>'Inventory Ref Sheet'!N115</f>
        <v>0</v>
      </c>
      <c r="V115" s="59">
        <f>'Inventory Ref Sheet'!O115</f>
        <v>0</v>
      </c>
      <c r="W115" s="59">
        <f>'Inventory Ref Sheet'!R115</f>
        <v>0</v>
      </c>
      <c r="X115" s="59">
        <f>'Inventory Ref Sheet'!S115</f>
        <v>0</v>
      </c>
      <c r="Y115" s="100" t="str">
        <f ca="1">IF('Inventory Ref Sheet'!U115&gt;0,YEAR(TODAY())-'Inventory Ref Sheet'!U115,"")</f>
        <v/>
      </c>
      <c r="Z115" s="95">
        <f>'Inventory Ref Sheet'!W115</f>
        <v>0</v>
      </c>
      <c r="AA115" s="60">
        <f>'Inventory Ref Sheet'!X115</f>
        <v>0</v>
      </c>
      <c r="AB115" s="61"/>
      <c r="AC115" s="97" t="str">
        <f t="shared" si="21"/>
        <v/>
      </c>
      <c r="AD115" s="59">
        <f>'Inventory Ref Sheet'!Y115</f>
        <v>0</v>
      </c>
      <c r="AE115" s="59">
        <f>'Inventory Ref Sheet'!Z115</f>
        <v>0</v>
      </c>
      <c r="AF115" s="102">
        <f>'Inventory Ref Sheet'!AA115</f>
        <v>0</v>
      </c>
      <c r="AG115" s="59">
        <f>'Inventory Ref Sheet'!AD115</f>
        <v>0</v>
      </c>
      <c r="AH115" s="59">
        <f>'Inventory Ref Sheet'!AE115</f>
        <v>0</v>
      </c>
      <c r="AI115" s="100" t="str">
        <f ca="1">IF('Inventory Ref Sheet'!AG115&gt;0,YEAR(TODAY())-'Inventory Ref Sheet'!AG115,"")</f>
        <v/>
      </c>
      <c r="AJ115" s="99"/>
      <c r="AK115" s="60">
        <f>'Inventory Ref Sheet'!AJ115</f>
        <v>0</v>
      </c>
      <c r="AL115" s="99"/>
      <c r="AM115" s="97" t="str">
        <f t="shared" si="22"/>
        <v/>
      </c>
    </row>
    <row r="116" spans="10:39" x14ac:dyDescent="0.25">
      <c r="J116" s="59" t="str">
        <f>'Inventory Ref Sheet'!AK116</f>
        <v>RevenueVehicles</v>
      </c>
      <c r="K116" s="59" t="str">
        <f>'Inventory Ref Sheet'!AL116</f>
        <v>VN - Van</v>
      </c>
      <c r="L116" s="59" t="str">
        <f>'Inventory Ref Sheet'!AM116</f>
        <v>#184 Van</v>
      </c>
      <c r="M116" s="59">
        <f>'Inventory Ref Sheet'!AP116</f>
        <v>1</v>
      </c>
      <c r="N116" s="59" t="str">
        <f>'Inventory Ref Sheet'!AQ116</f>
        <v>1FTSS3EL3EDA56019</v>
      </c>
      <c r="O116" s="100">
        <f ca="1">IF('Inventory Ref Sheet'!AS116&gt;0,YEAR(TODAY())-'Inventory Ref Sheet'!AS116,"")</f>
        <v>10</v>
      </c>
      <c r="P116" s="95">
        <f>'Inventory Ref Sheet'!AU116</f>
        <v>83635</v>
      </c>
      <c r="Q116" s="60">
        <f>'Inventory Ref Sheet'!AV116</f>
        <v>80000</v>
      </c>
      <c r="R116" s="61">
        <v>8</v>
      </c>
      <c r="S116" s="100" t="str">
        <f t="shared" ca="1" si="20"/>
        <v>Yes</v>
      </c>
      <c r="T116" s="59">
        <f>'Inventory Ref Sheet'!M116</f>
        <v>0</v>
      </c>
      <c r="U116" s="102">
        <f>'Inventory Ref Sheet'!N116</f>
        <v>0</v>
      </c>
      <c r="V116" s="59">
        <f>'Inventory Ref Sheet'!O116</f>
        <v>0</v>
      </c>
      <c r="W116" s="59">
        <f>'Inventory Ref Sheet'!R116</f>
        <v>0</v>
      </c>
      <c r="X116" s="59">
        <f>'Inventory Ref Sheet'!S116</f>
        <v>0</v>
      </c>
      <c r="Y116" s="100" t="str">
        <f ca="1">IF('Inventory Ref Sheet'!U116&gt;0,YEAR(TODAY())-'Inventory Ref Sheet'!U116,"")</f>
        <v/>
      </c>
      <c r="Z116" s="95">
        <f>'Inventory Ref Sheet'!W116</f>
        <v>0</v>
      </c>
      <c r="AA116" s="60">
        <f>'Inventory Ref Sheet'!X116</f>
        <v>0</v>
      </c>
      <c r="AB116" s="61"/>
      <c r="AC116" s="97" t="str">
        <f t="shared" si="21"/>
        <v/>
      </c>
      <c r="AD116" s="59">
        <f>'Inventory Ref Sheet'!Y116</f>
        <v>0</v>
      </c>
      <c r="AE116" s="59">
        <f>'Inventory Ref Sheet'!Z116</f>
        <v>0</v>
      </c>
      <c r="AF116" s="102">
        <f>'Inventory Ref Sheet'!AA116</f>
        <v>0</v>
      </c>
      <c r="AG116" s="59">
        <f>'Inventory Ref Sheet'!AD116</f>
        <v>0</v>
      </c>
      <c r="AH116" s="59">
        <f>'Inventory Ref Sheet'!AE116</f>
        <v>0</v>
      </c>
      <c r="AI116" s="100" t="str">
        <f ca="1">IF('Inventory Ref Sheet'!AG116&gt;0,YEAR(TODAY())-'Inventory Ref Sheet'!AG116,"")</f>
        <v/>
      </c>
      <c r="AJ116" s="99"/>
      <c r="AK116" s="60">
        <f>'Inventory Ref Sheet'!AJ116</f>
        <v>0</v>
      </c>
      <c r="AL116" s="99"/>
      <c r="AM116" s="97" t="str">
        <f t="shared" si="22"/>
        <v/>
      </c>
    </row>
    <row r="117" spans="10:39" x14ac:dyDescent="0.25">
      <c r="J117" s="59" t="str">
        <f>'Inventory Ref Sheet'!AK117</f>
        <v>RevenueVehicles</v>
      </c>
      <c r="K117" s="59" t="str">
        <f>'Inventory Ref Sheet'!AL117</f>
        <v>VN - Van</v>
      </c>
      <c r="L117" s="59" t="str">
        <f>'Inventory Ref Sheet'!AM117</f>
        <v>#185 Van</v>
      </c>
      <c r="M117" s="59">
        <f>'Inventory Ref Sheet'!AP117</f>
        <v>1</v>
      </c>
      <c r="N117" s="59" t="str">
        <f>'Inventory Ref Sheet'!AQ117</f>
        <v>1FTSS3ELXEDA56020</v>
      </c>
      <c r="O117" s="100">
        <f ca="1">IF('Inventory Ref Sheet'!AS117&gt;0,YEAR(TODAY())-'Inventory Ref Sheet'!AS117,"")</f>
        <v>10</v>
      </c>
      <c r="P117" s="95">
        <f>'Inventory Ref Sheet'!AU117</f>
        <v>96559</v>
      </c>
      <c r="Q117" s="60">
        <f>'Inventory Ref Sheet'!AV117</f>
        <v>80000</v>
      </c>
      <c r="R117" s="61">
        <v>8</v>
      </c>
      <c r="S117" s="100" t="str">
        <f t="shared" ca="1" si="20"/>
        <v>Yes</v>
      </c>
      <c r="T117" s="59">
        <f>'Inventory Ref Sheet'!M117</f>
        <v>0</v>
      </c>
      <c r="U117" s="102">
        <f>'Inventory Ref Sheet'!N117</f>
        <v>0</v>
      </c>
      <c r="V117" s="59">
        <f>'Inventory Ref Sheet'!O117</f>
        <v>0</v>
      </c>
      <c r="W117" s="59">
        <f>'Inventory Ref Sheet'!R117</f>
        <v>0</v>
      </c>
      <c r="X117" s="59">
        <f>'Inventory Ref Sheet'!S117</f>
        <v>0</v>
      </c>
      <c r="Y117" s="100" t="str">
        <f ca="1">IF('Inventory Ref Sheet'!U117&gt;0,YEAR(TODAY())-'Inventory Ref Sheet'!U117,"")</f>
        <v/>
      </c>
      <c r="Z117" s="95">
        <f>'Inventory Ref Sheet'!W117</f>
        <v>0</v>
      </c>
      <c r="AA117" s="60">
        <f>'Inventory Ref Sheet'!X117</f>
        <v>0</v>
      </c>
      <c r="AB117" s="61"/>
      <c r="AC117" s="97" t="str">
        <f t="shared" si="21"/>
        <v/>
      </c>
      <c r="AD117" s="59">
        <f>'Inventory Ref Sheet'!Y117</f>
        <v>0</v>
      </c>
      <c r="AE117" s="59">
        <f>'Inventory Ref Sheet'!Z117</f>
        <v>0</v>
      </c>
      <c r="AF117" s="102">
        <f>'Inventory Ref Sheet'!AA117</f>
        <v>0</v>
      </c>
      <c r="AG117" s="59">
        <f>'Inventory Ref Sheet'!AD117</f>
        <v>0</v>
      </c>
      <c r="AH117" s="59">
        <f>'Inventory Ref Sheet'!AE117</f>
        <v>0</v>
      </c>
      <c r="AI117" s="100" t="str">
        <f ca="1">IF('Inventory Ref Sheet'!AG117&gt;0,YEAR(TODAY())-'Inventory Ref Sheet'!AG117,"")</f>
        <v/>
      </c>
      <c r="AJ117" s="99"/>
      <c r="AK117" s="60">
        <f>'Inventory Ref Sheet'!AJ117</f>
        <v>0</v>
      </c>
      <c r="AL117" s="99"/>
      <c r="AM117" s="97" t="str">
        <f t="shared" si="22"/>
        <v/>
      </c>
    </row>
    <row r="118" spans="10:39" x14ac:dyDescent="0.25">
      <c r="J118" s="59" t="str">
        <f>'Inventory Ref Sheet'!AK118</f>
        <v>RevenueVehicles</v>
      </c>
      <c r="K118" s="59" t="str">
        <f>'Inventory Ref Sheet'!AL118</f>
        <v>VN - Van</v>
      </c>
      <c r="L118" s="59" t="str">
        <f>'Inventory Ref Sheet'!AM118</f>
        <v>#196 Electric Van</v>
      </c>
      <c r="M118" s="59">
        <f>'Inventory Ref Sheet'!AP118</f>
        <v>1</v>
      </c>
      <c r="N118" s="59" t="str">
        <f>'Inventory Ref Sheet'!AQ118</f>
        <v>3C6URVUG5GE131252</v>
      </c>
      <c r="O118" s="100">
        <f ca="1">IF('Inventory Ref Sheet'!AS118&gt;0,YEAR(TODAY())-'Inventory Ref Sheet'!AS118,"")</f>
        <v>8</v>
      </c>
      <c r="P118" s="95">
        <f>'Inventory Ref Sheet'!AU118</f>
        <v>5270</v>
      </c>
      <c r="Q118" s="60">
        <f>'Inventory Ref Sheet'!AV118</f>
        <v>175000</v>
      </c>
      <c r="R118" s="61">
        <v>8</v>
      </c>
      <c r="S118" s="100" t="str">
        <f t="shared" ca="1" si="20"/>
        <v>Yes</v>
      </c>
      <c r="T118" s="59">
        <f>'Inventory Ref Sheet'!M118</f>
        <v>0</v>
      </c>
      <c r="U118" s="102">
        <f>'Inventory Ref Sheet'!N118</f>
        <v>0</v>
      </c>
      <c r="V118" s="59">
        <f>'Inventory Ref Sheet'!O118</f>
        <v>0</v>
      </c>
      <c r="W118" s="59">
        <f>'Inventory Ref Sheet'!R118</f>
        <v>0</v>
      </c>
      <c r="X118" s="59">
        <f>'Inventory Ref Sheet'!S118</f>
        <v>0</v>
      </c>
      <c r="Y118" s="100" t="str">
        <f ca="1">IF('Inventory Ref Sheet'!U118&gt;0,YEAR(TODAY())-'Inventory Ref Sheet'!U118,"")</f>
        <v/>
      </c>
      <c r="Z118" s="95">
        <f>'Inventory Ref Sheet'!W118</f>
        <v>0</v>
      </c>
      <c r="AA118" s="60">
        <f>'Inventory Ref Sheet'!X118</f>
        <v>0</v>
      </c>
      <c r="AB118" s="61"/>
      <c r="AC118" s="97" t="str">
        <f t="shared" si="21"/>
        <v/>
      </c>
      <c r="AD118" s="59">
        <f>'Inventory Ref Sheet'!Y118</f>
        <v>0</v>
      </c>
      <c r="AE118" s="59">
        <f>'Inventory Ref Sheet'!Z118</f>
        <v>0</v>
      </c>
      <c r="AF118" s="102">
        <f>'Inventory Ref Sheet'!AA118</f>
        <v>0</v>
      </c>
      <c r="AG118" s="59">
        <f>'Inventory Ref Sheet'!AD118</f>
        <v>0</v>
      </c>
      <c r="AH118" s="59">
        <f>'Inventory Ref Sheet'!AE118</f>
        <v>0</v>
      </c>
      <c r="AI118" s="100" t="str">
        <f ca="1">IF('Inventory Ref Sheet'!AG118&gt;0,YEAR(TODAY())-'Inventory Ref Sheet'!AG118,"")</f>
        <v/>
      </c>
      <c r="AJ118" s="99"/>
      <c r="AK118" s="60">
        <f>'Inventory Ref Sheet'!AJ118</f>
        <v>0</v>
      </c>
      <c r="AL118" s="99"/>
      <c r="AM118" s="97" t="str">
        <f t="shared" si="22"/>
        <v/>
      </c>
    </row>
    <row r="119" spans="10:39" x14ac:dyDescent="0.25">
      <c r="J119" s="59" t="str">
        <f>'Inventory Ref Sheet'!AK119</f>
        <v>RevenueVehicles</v>
      </c>
      <c r="K119" s="59" t="str">
        <f>'Inventory Ref Sheet'!AL119</f>
        <v>VN - Van</v>
      </c>
      <c r="L119" s="59" t="str">
        <f>'Inventory Ref Sheet'!AM119</f>
        <v>#197 Electric Van</v>
      </c>
      <c r="M119" s="59">
        <f>'Inventory Ref Sheet'!AP119</f>
        <v>1</v>
      </c>
      <c r="N119" s="59" t="str">
        <f>'Inventory Ref Sheet'!AQ119</f>
        <v>3C6URVUG7GE131253</v>
      </c>
      <c r="O119" s="100">
        <f ca="1">IF('Inventory Ref Sheet'!AS119&gt;0,YEAR(TODAY())-'Inventory Ref Sheet'!AS119,"")</f>
        <v>8</v>
      </c>
      <c r="P119" s="95">
        <f>'Inventory Ref Sheet'!AU119</f>
        <v>37863</v>
      </c>
      <c r="Q119" s="60">
        <f>'Inventory Ref Sheet'!AV119</f>
        <v>175000</v>
      </c>
      <c r="R119" s="61">
        <v>8</v>
      </c>
      <c r="S119" s="100" t="str">
        <f t="shared" ca="1" si="20"/>
        <v>Yes</v>
      </c>
      <c r="T119" s="59">
        <f>'Inventory Ref Sheet'!M119</f>
        <v>0</v>
      </c>
      <c r="U119" s="102">
        <f>'Inventory Ref Sheet'!N119</f>
        <v>0</v>
      </c>
      <c r="V119" s="59">
        <f>'Inventory Ref Sheet'!O119</f>
        <v>0</v>
      </c>
      <c r="W119" s="59">
        <f>'Inventory Ref Sheet'!R119</f>
        <v>0</v>
      </c>
      <c r="X119" s="59">
        <f>'Inventory Ref Sheet'!S119</f>
        <v>0</v>
      </c>
      <c r="Y119" s="100" t="str">
        <f ca="1">IF('Inventory Ref Sheet'!U119&gt;0,YEAR(TODAY())-'Inventory Ref Sheet'!U119,"")</f>
        <v/>
      </c>
      <c r="Z119" s="95">
        <f>'Inventory Ref Sheet'!W119</f>
        <v>0</v>
      </c>
      <c r="AA119" s="60">
        <f>'Inventory Ref Sheet'!X119</f>
        <v>0</v>
      </c>
      <c r="AB119" s="61"/>
      <c r="AC119" s="97" t="str">
        <f t="shared" si="21"/>
        <v/>
      </c>
      <c r="AD119" s="59">
        <f>'Inventory Ref Sheet'!Y119</f>
        <v>0</v>
      </c>
      <c r="AE119" s="59">
        <f>'Inventory Ref Sheet'!Z119</f>
        <v>0</v>
      </c>
      <c r="AF119" s="102">
        <f>'Inventory Ref Sheet'!AA119</f>
        <v>0</v>
      </c>
      <c r="AG119" s="59">
        <f>'Inventory Ref Sheet'!AD119</f>
        <v>0</v>
      </c>
      <c r="AH119" s="59">
        <f>'Inventory Ref Sheet'!AE119</f>
        <v>0</v>
      </c>
      <c r="AI119" s="100" t="str">
        <f ca="1">IF('Inventory Ref Sheet'!AG119&gt;0,YEAR(TODAY())-'Inventory Ref Sheet'!AG119,"")</f>
        <v/>
      </c>
      <c r="AJ119" s="99"/>
      <c r="AK119" s="60">
        <f>'Inventory Ref Sheet'!AJ119</f>
        <v>0</v>
      </c>
      <c r="AL119" s="99"/>
      <c r="AM119" s="97" t="str">
        <f t="shared" si="22"/>
        <v/>
      </c>
    </row>
    <row r="120" spans="10:39" x14ac:dyDescent="0.25">
      <c r="J120" s="59" t="str">
        <f>'Inventory Ref Sheet'!AK120</f>
        <v>RevenueVehicles</v>
      </c>
      <c r="K120" s="59" t="str">
        <f>'Inventory Ref Sheet'!AL120</f>
        <v>VN - Van</v>
      </c>
      <c r="L120" s="59" t="str">
        <f>'Inventory Ref Sheet'!AM120</f>
        <v>#198 Electric Van</v>
      </c>
      <c r="M120" s="59">
        <f>'Inventory Ref Sheet'!AP120</f>
        <v>1</v>
      </c>
      <c r="N120" s="59" t="str">
        <f>'Inventory Ref Sheet'!AQ120</f>
        <v>3C6URVUG6GE131485</v>
      </c>
      <c r="O120" s="100">
        <f ca="1">IF('Inventory Ref Sheet'!AS120&gt;0,YEAR(TODAY())-'Inventory Ref Sheet'!AS120,"")</f>
        <v>8</v>
      </c>
      <c r="P120" s="95">
        <f>'Inventory Ref Sheet'!AU120</f>
        <v>4923</v>
      </c>
      <c r="Q120" s="60">
        <f>'Inventory Ref Sheet'!AV120</f>
        <v>175000</v>
      </c>
      <c r="R120" s="61">
        <v>8</v>
      </c>
      <c r="S120" s="100" t="str">
        <f t="shared" ca="1" si="20"/>
        <v>Yes</v>
      </c>
      <c r="T120" s="59">
        <f>'Inventory Ref Sheet'!M120</f>
        <v>0</v>
      </c>
      <c r="U120" s="102">
        <f>'Inventory Ref Sheet'!N120</f>
        <v>0</v>
      </c>
      <c r="V120" s="59">
        <f>'Inventory Ref Sheet'!O120</f>
        <v>0</v>
      </c>
      <c r="W120" s="59">
        <f>'Inventory Ref Sheet'!R120</f>
        <v>0</v>
      </c>
      <c r="X120" s="59">
        <f>'Inventory Ref Sheet'!S120</f>
        <v>0</v>
      </c>
      <c r="Y120" s="100" t="str">
        <f ca="1">IF('Inventory Ref Sheet'!U120&gt;0,YEAR(TODAY())-'Inventory Ref Sheet'!U120,"")</f>
        <v/>
      </c>
      <c r="Z120" s="95">
        <f>'Inventory Ref Sheet'!W120</f>
        <v>0</v>
      </c>
      <c r="AA120" s="60">
        <f>'Inventory Ref Sheet'!X120</f>
        <v>0</v>
      </c>
      <c r="AB120" s="61"/>
      <c r="AC120" s="97" t="str">
        <f t="shared" si="21"/>
        <v/>
      </c>
      <c r="AD120" s="59">
        <f>'Inventory Ref Sheet'!Y120</f>
        <v>0</v>
      </c>
      <c r="AE120" s="59">
        <f>'Inventory Ref Sheet'!Z120</f>
        <v>0</v>
      </c>
      <c r="AF120" s="102">
        <f>'Inventory Ref Sheet'!AA120</f>
        <v>0</v>
      </c>
      <c r="AG120" s="59">
        <f>'Inventory Ref Sheet'!AD120</f>
        <v>0</v>
      </c>
      <c r="AH120" s="59">
        <f>'Inventory Ref Sheet'!AE120</f>
        <v>0</v>
      </c>
      <c r="AI120" s="100" t="str">
        <f ca="1">IF('Inventory Ref Sheet'!AG120&gt;0,YEAR(TODAY())-'Inventory Ref Sheet'!AG120,"")</f>
        <v/>
      </c>
      <c r="AJ120" s="99"/>
      <c r="AK120" s="60">
        <f>'Inventory Ref Sheet'!AJ120</f>
        <v>0</v>
      </c>
      <c r="AL120" s="99"/>
      <c r="AM120" s="97" t="str">
        <f t="shared" si="22"/>
        <v/>
      </c>
    </row>
    <row r="121" spans="10:39" x14ac:dyDescent="0.25">
      <c r="J121" s="59" t="str">
        <f>'Inventory Ref Sheet'!AK121</f>
        <v>RevenueVehicles</v>
      </c>
      <c r="K121" s="59" t="str">
        <f>'Inventory Ref Sheet'!AL121</f>
        <v>VN - Van</v>
      </c>
      <c r="L121" s="59" t="str">
        <f>'Inventory Ref Sheet'!AM121</f>
        <v>#199 Electric Van</v>
      </c>
      <c r="M121" s="59">
        <f>'Inventory Ref Sheet'!AP121</f>
        <v>1</v>
      </c>
      <c r="N121" s="59" t="str">
        <f>'Inventory Ref Sheet'!AQ121</f>
        <v>3C6URvUG8GE131519</v>
      </c>
      <c r="O121" s="100">
        <f ca="1">IF('Inventory Ref Sheet'!AS121&gt;0,YEAR(TODAY())-'Inventory Ref Sheet'!AS121,"")</f>
        <v>8</v>
      </c>
      <c r="P121" s="95">
        <f>'Inventory Ref Sheet'!AU121</f>
        <v>6615</v>
      </c>
      <c r="Q121" s="60">
        <f>'Inventory Ref Sheet'!AV121</f>
        <v>175000</v>
      </c>
      <c r="R121" s="61">
        <v>8</v>
      </c>
      <c r="S121" s="100" t="str">
        <f t="shared" ca="1" si="20"/>
        <v>Yes</v>
      </c>
      <c r="T121" s="59">
        <f>'Inventory Ref Sheet'!M121</f>
        <v>0</v>
      </c>
      <c r="U121" s="102">
        <f>'Inventory Ref Sheet'!N121</f>
        <v>0</v>
      </c>
      <c r="V121" s="59">
        <f>'Inventory Ref Sheet'!O121</f>
        <v>0</v>
      </c>
      <c r="W121" s="59">
        <f>'Inventory Ref Sheet'!R121</f>
        <v>0</v>
      </c>
      <c r="X121" s="59">
        <f>'Inventory Ref Sheet'!S121</f>
        <v>0</v>
      </c>
      <c r="Y121" s="100" t="str">
        <f ca="1">IF('Inventory Ref Sheet'!U121&gt;0,YEAR(TODAY())-'Inventory Ref Sheet'!U121,"")</f>
        <v/>
      </c>
      <c r="Z121" s="95">
        <f>'Inventory Ref Sheet'!W121</f>
        <v>0</v>
      </c>
      <c r="AA121" s="60">
        <f>'Inventory Ref Sheet'!X121</f>
        <v>0</v>
      </c>
      <c r="AB121" s="61"/>
      <c r="AC121" s="97" t="str">
        <f t="shared" si="21"/>
        <v/>
      </c>
      <c r="AD121" s="59">
        <f>'Inventory Ref Sheet'!Y121</f>
        <v>0</v>
      </c>
      <c r="AE121" s="59">
        <f>'Inventory Ref Sheet'!Z121</f>
        <v>0</v>
      </c>
      <c r="AF121" s="102">
        <f>'Inventory Ref Sheet'!AA121</f>
        <v>0</v>
      </c>
      <c r="AG121" s="59">
        <f>'Inventory Ref Sheet'!AD121</f>
        <v>0</v>
      </c>
      <c r="AH121" s="59">
        <f>'Inventory Ref Sheet'!AE121</f>
        <v>0</v>
      </c>
      <c r="AI121" s="100" t="str">
        <f ca="1">IF('Inventory Ref Sheet'!AG121&gt;0,YEAR(TODAY())-'Inventory Ref Sheet'!AG121,"")</f>
        <v/>
      </c>
      <c r="AJ121" s="99"/>
      <c r="AK121" s="60">
        <f>'Inventory Ref Sheet'!AJ121</f>
        <v>0</v>
      </c>
      <c r="AL121" s="99"/>
      <c r="AM121" s="97" t="str">
        <f t="shared" si="22"/>
        <v/>
      </c>
    </row>
    <row r="122" spans="10:39" x14ac:dyDescent="0.25">
      <c r="J122" s="59" t="str">
        <f>'Inventory Ref Sheet'!AK122</f>
        <v>RevenueVehicles</v>
      </c>
      <c r="K122" s="59" t="str">
        <f>'Inventory Ref Sheet'!AL122</f>
        <v>VN - Van</v>
      </c>
      <c r="L122" s="59" t="str">
        <f>'Inventory Ref Sheet'!AM122</f>
        <v>#202 Electric Van</v>
      </c>
      <c r="M122" s="59">
        <f>'Inventory Ref Sheet'!AP122</f>
        <v>1</v>
      </c>
      <c r="N122" s="59" t="str">
        <f>'Inventory Ref Sheet'!AQ122</f>
        <v>3C6URVUG6GE131521</v>
      </c>
      <c r="O122" s="100">
        <f ca="1">IF('Inventory Ref Sheet'!AS122&gt;0,YEAR(TODAY())-'Inventory Ref Sheet'!AS122,"")</f>
        <v>6</v>
      </c>
      <c r="P122" s="95">
        <f>'Inventory Ref Sheet'!AU122</f>
        <v>3706</v>
      </c>
      <c r="Q122" s="60">
        <f>'Inventory Ref Sheet'!AV122</f>
        <v>175000</v>
      </c>
      <c r="R122" s="61">
        <v>8</v>
      </c>
      <c r="S122" s="100" t="str">
        <f t="shared" ca="1" si="20"/>
        <v>No</v>
      </c>
      <c r="T122" s="59">
        <f>'Inventory Ref Sheet'!M122</f>
        <v>0</v>
      </c>
      <c r="U122" s="102">
        <f>'Inventory Ref Sheet'!N122</f>
        <v>0</v>
      </c>
      <c r="V122" s="59">
        <f>'Inventory Ref Sheet'!O122</f>
        <v>0</v>
      </c>
      <c r="W122" s="59">
        <f>'Inventory Ref Sheet'!R122</f>
        <v>0</v>
      </c>
      <c r="X122" s="59">
        <f>'Inventory Ref Sheet'!S122</f>
        <v>0</v>
      </c>
      <c r="Y122" s="100" t="str">
        <f ca="1">IF('Inventory Ref Sheet'!U122&gt;0,YEAR(TODAY())-'Inventory Ref Sheet'!U122,"")</f>
        <v/>
      </c>
      <c r="Z122" s="95">
        <f>'Inventory Ref Sheet'!W122</f>
        <v>0</v>
      </c>
      <c r="AA122" s="60">
        <f>'Inventory Ref Sheet'!X122</f>
        <v>0</v>
      </c>
      <c r="AB122" s="61"/>
      <c r="AC122" s="97" t="str">
        <f t="shared" si="21"/>
        <v/>
      </c>
      <c r="AD122" s="59">
        <f>'Inventory Ref Sheet'!Y122</f>
        <v>0</v>
      </c>
      <c r="AE122" s="59">
        <f>'Inventory Ref Sheet'!Z122</f>
        <v>0</v>
      </c>
      <c r="AF122" s="102">
        <f>'Inventory Ref Sheet'!AA122</f>
        <v>0</v>
      </c>
      <c r="AG122" s="59">
        <f>'Inventory Ref Sheet'!AD122</f>
        <v>0</v>
      </c>
      <c r="AH122" s="59">
        <f>'Inventory Ref Sheet'!AE122</f>
        <v>0</v>
      </c>
      <c r="AI122" s="100" t="str">
        <f ca="1">IF('Inventory Ref Sheet'!AG122&gt;0,YEAR(TODAY())-'Inventory Ref Sheet'!AG122,"")</f>
        <v/>
      </c>
      <c r="AJ122" s="99"/>
      <c r="AK122" s="60">
        <f>'Inventory Ref Sheet'!AJ122</f>
        <v>0</v>
      </c>
      <c r="AL122" s="99"/>
      <c r="AM122" s="97" t="str">
        <f t="shared" si="22"/>
        <v/>
      </c>
    </row>
    <row r="123" spans="10:39" x14ac:dyDescent="0.25">
      <c r="J123" s="59" t="str">
        <f>'Inventory Ref Sheet'!AK123</f>
        <v>RevenueVehicles</v>
      </c>
      <c r="K123" s="59" t="str">
        <f>'Inventory Ref Sheet'!AL123</f>
        <v>VN - Van</v>
      </c>
      <c r="L123" s="59" t="str">
        <f>'Inventory Ref Sheet'!AM123</f>
        <v>#203 Electric Van</v>
      </c>
      <c r="M123" s="59">
        <f>'Inventory Ref Sheet'!AP123</f>
        <v>1</v>
      </c>
      <c r="N123" s="59" t="str">
        <f>'Inventory Ref Sheet'!AQ123</f>
        <v>3C6URVUG8GE132718</v>
      </c>
      <c r="O123" s="100">
        <f ca="1">IF('Inventory Ref Sheet'!AS123&gt;0,YEAR(TODAY())-'Inventory Ref Sheet'!AS123,"")</f>
        <v>6</v>
      </c>
      <c r="P123" s="95">
        <f>'Inventory Ref Sheet'!AU123</f>
        <v>4796</v>
      </c>
      <c r="Q123" s="60">
        <f>'Inventory Ref Sheet'!AV123</f>
        <v>175000</v>
      </c>
      <c r="R123" s="61">
        <v>8</v>
      </c>
      <c r="S123" s="100" t="str">
        <f t="shared" ca="1" si="20"/>
        <v>No</v>
      </c>
      <c r="T123" s="59">
        <f>'Inventory Ref Sheet'!M123</f>
        <v>0</v>
      </c>
      <c r="U123" s="102">
        <f>'Inventory Ref Sheet'!N123</f>
        <v>0</v>
      </c>
      <c r="V123" s="59">
        <f>'Inventory Ref Sheet'!O123</f>
        <v>0</v>
      </c>
      <c r="W123" s="59">
        <f>'Inventory Ref Sheet'!R123</f>
        <v>0</v>
      </c>
      <c r="X123" s="59">
        <f>'Inventory Ref Sheet'!S123</f>
        <v>0</v>
      </c>
      <c r="Y123" s="100" t="str">
        <f ca="1">IF('Inventory Ref Sheet'!U123&gt;0,YEAR(TODAY())-'Inventory Ref Sheet'!U123,"")</f>
        <v/>
      </c>
      <c r="Z123" s="95">
        <f>'Inventory Ref Sheet'!W123</f>
        <v>0</v>
      </c>
      <c r="AA123" s="60">
        <f>'Inventory Ref Sheet'!X123</f>
        <v>0</v>
      </c>
      <c r="AB123" s="61"/>
      <c r="AC123" s="97" t="str">
        <f t="shared" si="21"/>
        <v/>
      </c>
      <c r="AD123" s="59">
        <f>'Inventory Ref Sheet'!Y123</f>
        <v>0</v>
      </c>
      <c r="AE123" s="59">
        <f>'Inventory Ref Sheet'!Z123</f>
        <v>0</v>
      </c>
      <c r="AF123" s="102">
        <f>'Inventory Ref Sheet'!AA123</f>
        <v>0</v>
      </c>
      <c r="AG123" s="59">
        <f>'Inventory Ref Sheet'!AD123</f>
        <v>0</v>
      </c>
      <c r="AH123" s="59">
        <f>'Inventory Ref Sheet'!AE123</f>
        <v>0</v>
      </c>
      <c r="AI123" s="100" t="str">
        <f ca="1">IF('Inventory Ref Sheet'!AG123&gt;0,YEAR(TODAY())-'Inventory Ref Sheet'!AG123,"")</f>
        <v/>
      </c>
      <c r="AJ123" s="99"/>
      <c r="AK123" s="60">
        <f>'Inventory Ref Sheet'!AJ123</f>
        <v>0</v>
      </c>
      <c r="AL123" s="99"/>
      <c r="AM123" s="97" t="str">
        <f t="shared" si="22"/>
        <v/>
      </c>
    </row>
    <row r="124" spans="10:39" x14ac:dyDescent="0.25">
      <c r="J124" s="59" t="s">
        <v>192</v>
      </c>
      <c r="K124" s="59" t="s">
        <v>267</v>
      </c>
      <c r="L124" s="59" t="s">
        <v>635</v>
      </c>
      <c r="M124" s="59">
        <v>1</v>
      </c>
      <c r="N124" s="59" t="s">
        <v>636</v>
      </c>
      <c r="O124" s="100">
        <v>1</v>
      </c>
      <c r="P124" s="95">
        <v>50</v>
      </c>
      <c r="Q124" s="60">
        <v>80000</v>
      </c>
      <c r="R124" s="61">
        <v>8</v>
      </c>
      <c r="S124" s="100" t="str">
        <f t="shared" si="20"/>
        <v>No</v>
      </c>
      <c r="T124" s="59">
        <f>'Inventory Ref Sheet'!M124</f>
        <v>0</v>
      </c>
      <c r="U124" s="102">
        <f>'Inventory Ref Sheet'!N124</f>
        <v>0</v>
      </c>
      <c r="V124" s="59">
        <f>'Inventory Ref Sheet'!O124</f>
        <v>0</v>
      </c>
      <c r="W124" s="59">
        <f>'Inventory Ref Sheet'!R124</f>
        <v>0</v>
      </c>
      <c r="X124" s="59">
        <f>'Inventory Ref Sheet'!S124</f>
        <v>0</v>
      </c>
      <c r="Y124" s="100" t="str">
        <f ca="1">IF('Inventory Ref Sheet'!U124&gt;0,YEAR(TODAY())-'Inventory Ref Sheet'!U124,"")</f>
        <v/>
      </c>
      <c r="Z124" s="95">
        <f>'Inventory Ref Sheet'!W124</f>
        <v>0</v>
      </c>
      <c r="AA124" s="60">
        <f>'Inventory Ref Sheet'!X124</f>
        <v>0</v>
      </c>
      <c r="AB124" s="61"/>
      <c r="AC124" s="97" t="str">
        <f t="shared" si="21"/>
        <v/>
      </c>
      <c r="AD124" s="59">
        <f>'Inventory Ref Sheet'!Y124</f>
        <v>0</v>
      </c>
      <c r="AE124" s="59">
        <f>'Inventory Ref Sheet'!Z124</f>
        <v>0</v>
      </c>
      <c r="AF124" s="102">
        <f>'Inventory Ref Sheet'!AA124</f>
        <v>0</v>
      </c>
      <c r="AG124" s="59">
        <f>'Inventory Ref Sheet'!AD124</f>
        <v>0</v>
      </c>
      <c r="AH124" s="59">
        <f>'Inventory Ref Sheet'!AE124</f>
        <v>0</v>
      </c>
      <c r="AI124" s="100" t="str">
        <f ca="1">IF('Inventory Ref Sheet'!AG124&gt;0,YEAR(TODAY())-'Inventory Ref Sheet'!AG124,"")</f>
        <v/>
      </c>
      <c r="AJ124" s="99"/>
      <c r="AK124" s="60">
        <f>'Inventory Ref Sheet'!AJ124</f>
        <v>0</v>
      </c>
      <c r="AL124" s="99"/>
      <c r="AM124" s="97" t="str">
        <f t="shared" si="22"/>
        <v/>
      </c>
    </row>
    <row r="125" spans="10:39" x14ac:dyDescent="0.25">
      <c r="J125" s="59" t="s">
        <v>192</v>
      </c>
      <c r="K125" s="59" t="s">
        <v>267</v>
      </c>
      <c r="L125" s="59" t="s">
        <v>637</v>
      </c>
      <c r="M125" s="59">
        <v>1</v>
      </c>
      <c r="N125" s="59" t="s">
        <v>638</v>
      </c>
      <c r="O125" s="100">
        <v>1</v>
      </c>
      <c r="P125" s="95">
        <v>117</v>
      </c>
      <c r="Q125" s="60">
        <v>80000</v>
      </c>
      <c r="R125" s="61">
        <v>8</v>
      </c>
      <c r="S125" s="100" t="str">
        <f t="shared" si="20"/>
        <v>No</v>
      </c>
      <c r="T125" s="59">
        <f>'Inventory Ref Sheet'!M125</f>
        <v>0</v>
      </c>
      <c r="U125" s="102">
        <f>'Inventory Ref Sheet'!N125</f>
        <v>0</v>
      </c>
      <c r="V125" s="59">
        <f>'Inventory Ref Sheet'!O125</f>
        <v>0</v>
      </c>
      <c r="W125" s="59">
        <f>'Inventory Ref Sheet'!R125</f>
        <v>0</v>
      </c>
      <c r="X125" s="59">
        <f>'Inventory Ref Sheet'!S125</f>
        <v>0</v>
      </c>
      <c r="Y125" s="100" t="str">
        <f ca="1">IF('Inventory Ref Sheet'!U125&gt;0,YEAR(TODAY())-'Inventory Ref Sheet'!U125,"")</f>
        <v/>
      </c>
      <c r="Z125" s="95">
        <f>'Inventory Ref Sheet'!W125</f>
        <v>0</v>
      </c>
      <c r="AA125" s="60">
        <f>'Inventory Ref Sheet'!X125</f>
        <v>0</v>
      </c>
      <c r="AB125" s="61"/>
      <c r="AC125" s="97" t="str">
        <f t="shared" si="21"/>
        <v/>
      </c>
      <c r="AD125" s="59">
        <f>'Inventory Ref Sheet'!Y125</f>
        <v>0</v>
      </c>
      <c r="AE125" s="59">
        <f>'Inventory Ref Sheet'!Z125</f>
        <v>0</v>
      </c>
      <c r="AF125" s="102">
        <f>'Inventory Ref Sheet'!AA125</f>
        <v>0</v>
      </c>
      <c r="AG125" s="59">
        <f>'Inventory Ref Sheet'!AD125</f>
        <v>0</v>
      </c>
      <c r="AH125" s="59">
        <f>'Inventory Ref Sheet'!AE125</f>
        <v>0</v>
      </c>
      <c r="AI125" s="100" t="str">
        <f ca="1">IF('Inventory Ref Sheet'!AG125&gt;0,YEAR(TODAY())-'Inventory Ref Sheet'!AG125,"")</f>
        <v/>
      </c>
      <c r="AJ125" s="99"/>
      <c r="AK125" s="60">
        <f>'Inventory Ref Sheet'!AJ125</f>
        <v>0</v>
      </c>
      <c r="AL125" s="99"/>
      <c r="AM125" s="97" t="str">
        <f t="shared" si="22"/>
        <v/>
      </c>
    </row>
    <row r="126" spans="10:39" x14ac:dyDescent="0.25">
      <c r="J126" s="59" t="s">
        <v>192</v>
      </c>
      <c r="K126" s="59" t="s">
        <v>267</v>
      </c>
      <c r="L126" s="59" t="s">
        <v>639</v>
      </c>
      <c r="M126" s="59">
        <v>1</v>
      </c>
      <c r="N126" s="59" t="s">
        <v>640</v>
      </c>
      <c r="O126" s="100">
        <v>1</v>
      </c>
      <c r="P126" s="95">
        <v>25</v>
      </c>
      <c r="Q126" s="60">
        <v>80000</v>
      </c>
      <c r="R126" s="61">
        <v>8</v>
      </c>
      <c r="S126" s="100" t="str">
        <f t="shared" si="20"/>
        <v>No</v>
      </c>
      <c r="T126" s="59">
        <f>'Inventory Ref Sheet'!M126</f>
        <v>0</v>
      </c>
      <c r="U126" s="102">
        <f>'Inventory Ref Sheet'!N126</f>
        <v>0</v>
      </c>
      <c r="V126" s="59">
        <f>'Inventory Ref Sheet'!O126</f>
        <v>0</v>
      </c>
      <c r="W126" s="59">
        <f>'Inventory Ref Sheet'!R126</f>
        <v>0</v>
      </c>
      <c r="X126" s="59">
        <f>'Inventory Ref Sheet'!S126</f>
        <v>0</v>
      </c>
      <c r="Y126" s="100" t="str">
        <f ca="1">IF('Inventory Ref Sheet'!U126&gt;0,YEAR(TODAY())-'Inventory Ref Sheet'!U126,"")</f>
        <v/>
      </c>
      <c r="Z126" s="95">
        <f>'Inventory Ref Sheet'!W126</f>
        <v>0</v>
      </c>
      <c r="AA126" s="60">
        <f>'Inventory Ref Sheet'!X126</f>
        <v>0</v>
      </c>
      <c r="AB126" s="61"/>
      <c r="AC126" s="97" t="str">
        <f t="shared" si="21"/>
        <v/>
      </c>
      <c r="AD126" s="59">
        <f>'Inventory Ref Sheet'!Y126</f>
        <v>0</v>
      </c>
      <c r="AE126" s="59">
        <f>'Inventory Ref Sheet'!Z126</f>
        <v>0</v>
      </c>
      <c r="AF126" s="102">
        <f>'Inventory Ref Sheet'!AA126</f>
        <v>0</v>
      </c>
      <c r="AG126" s="59">
        <f>'Inventory Ref Sheet'!AD126</f>
        <v>0</v>
      </c>
      <c r="AH126" s="59">
        <f>'Inventory Ref Sheet'!AE126</f>
        <v>0</v>
      </c>
      <c r="AI126" s="100" t="str">
        <f ca="1">IF('Inventory Ref Sheet'!AG126&gt;0,YEAR(TODAY())-'Inventory Ref Sheet'!AG126,"")</f>
        <v/>
      </c>
      <c r="AJ126" s="99"/>
      <c r="AK126" s="60">
        <f>'Inventory Ref Sheet'!AJ126</f>
        <v>0</v>
      </c>
      <c r="AL126" s="99"/>
      <c r="AM126" s="97" t="str">
        <f t="shared" si="22"/>
        <v/>
      </c>
    </row>
    <row r="127" spans="10:39" x14ac:dyDescent="0.25">
      <c r="J127" s="59" t="s">
        <v>192</v>
      </c>
      <c r="K127" s="59" t="s">
        <v>267</v>
      </c>
      <c r="L127" s="59" t="s">
        <v>641</v>
      </c>
      <c r="M127" s="59">
        <v>1</v>
      </c>
      <c r="N127" s="59" t="s">
        <v>643</v>
      </c>
      <c r="O127" s="100">
        <v>1</v>
      </c>
      <c r="P127" s="95">
        <v>92</v>
      </c>
      <c r="Q127" s="60">
        <v>80000</v>
      </c>
      <c r="R127" s="61">
        <v>8</v>
      </c>
      <c r="S127" s="100" t="str">
        <f t="shared" si="20"/>
        <v>No</v>
      </c>
      <c r="T127" s="59">
        <f>'Inventory Ref Sheet'!M127</f>
        <v>0</v>
      </c>
      <c r="U127" s="102">
        <f>'Inventory Ref Sheet'!N127</f>
        <v>0</v>
      </c>
      <c r="V127" s="59">
        <f>'Inventory Ref Sheet'!O127</f>
        <v>0</v>
      </c>
      <c r="W127" s="59">
        <f>'Inventory Ref Sheet'!R127</f>
        <v>0</v>
      </c>
      <c r="X127" s="59">
        <f>'Inventory Ref Sheet'!S127</f>
        <v>0</v>
      </c>
      <c r="Y127" s="100" t="str">
        <f ca="1">IF('Inventory Ref Sheet'!U127&gt;0,YEAR(TODAY())-'Inventory Ref Sheet'!U127,"")</f>
        <v/>
      </c>
      <c r="Z127" s="95">
        <f>'Inventory Ref Sheet'!W127</f>
        <v>0</v>
      </c>
      <c r="AA127" s="60">
        <f>'Inventory Ref Sheet'!X127</f>
        <v>0</v>
      </c>
      <c r="AB127" s="61"/>
      <c r="AC127" s="97" t="str">
        <f t="shared" si="21"/>
        <v/>
      </c>
      <c r="AD127" s="59">
        <f>'Inventory Ref Sheet'!Y127</f>
        <v>0</v>
      </c>
      <c r="AE127" s="59">
        <f>'Inventory Ref Sheet'!Z127</f>
        <v>0</v>
      </c>
      <c r="AF127" s="102">
        <f>'Inventory Ref Sheet'!AA127</f>
        <v>0</v>
      </c>
      <c r="AG127" s="59">
        <f>'Inventory Ref Sheet'!AD127</f>
        <v>0</v>
      </c>
      <c r="AH127" s="59">
        <f>'Inventory Ref Sheet'!AE127</f>
        <v>0</v>
      </c>
      <c r="AI127" s="100" t="str">
        <f ca="1">IF('Inventory Ref Sheet'!AG127&gt;0,YEAR(TODAY())-'Inventory Ref Sheet'!AG127,"")</f>
        <v/>
      </c>
      <c r="AJ127" s="99"/>
      <c r="AK127" s="60">
        <f>'Inventory Ref Sheet'!AJ127</f>
        <v>0</v>
      </c>
      <c r="AL127" s="99"/>
      <c r="AM127" s="97" t="str">
        <f t="shared" si="22"/>
        <v/>
      </c>
    </row>
    <row r="128" spans="10:39" x14ac:dyDescent="0.25">
      <c r="J128" s="59" t="s">
        <v>192</v>
      </c>
      <c r="K128" s="59" t="s">
        <v>267</v>
      </c>
      <c r="L128" s="59" t="s">
        <v>644</v>
      </c>
      <c r="M128" s="59">
        <v>1</v>
      </c>
      <c r="N128" s="59" t="s">
        <v>645</v>
      </c>
      <c r="O128" s="100">
        <v>1</v>
      </c>
      <c r="P128" s="95">
        <v>10</v>
      </c>
      <c r="Q128" s="60">
        <v>80000</v>
      </c>
      <c r="R128" s="61">
        <v>8</v>
      </c>
      <c r="S128" s="100" t="str">
        <f t="shared" ref="S128" si="23">IF(ISTEXT(J128),IF(O128&gt;=R128,"Yes","No"),"")</f>
        <v>No</v>
      </c>
      <c r="T128" s="59">
        <f>'Inventory Ref Sheet'!M128</f>
        <v>0</v>
      </c>
      <c r="U128" s="102">
        <f>'Inventory Ref Sheet'!N128</f>
        <v>0</v>
      </c>
      <c r="V128" s="59">
        <f>'Inventory Ref Sheet'!O128</f>
        <v>0</v>
      </c>
      <c r="W128" s="59">
        <f>'Inventory Ref Sheet'!R128</f>
        <v>0</v>
      </c>
      <c r="X128" s="59">
        <f>'Inventory Ref Sheet'!S128</f>
        <v>0</v>
      </c>
      <c r="Y128" s="100" t="str">
        <f ca="1">IF('Inventory Ref Sheet'!U128&gt;0,YEAR(TODAY())-'Inventory Ref Sheet'!U128,"")</f>
        <v/>
      </c>
      <c r="Z128" s="95">
        <f>'Inventory Ref Sheet'!W128</f>
        <v>0</v>
      </c>
      <c r="AA128" s="60">
        <f>'Inventory Ref Sheet'!X128</f>
        <v>0</v>
      </c>
      <c r="AB128" s="61"/>
      <c r="AC128" s="97" t="str">
        <f t="shared" si="21"/>
        <v/>
      </c>
      <c r="AD128" s="59">
        <f>'Inventory Ref Sheet'!Y128</f>
        <v>0</v>
      </c>
      <c r="AE128" s="59">
        <f>'Inventory Ref Sheet'!Z128</f>
        <v>0</v>
      </c>
      <c r="AF128" s="102">
        <f>'Inventory Ref Sheet'!AA128</f>
        <v>0</v>
      </c>
      <c r="AG128" s="59">
        <f>'Inventory Ref Sheet'!AD128</f>
        <v>0</v>
      </c>
      <c r="AH128" s="59">
        <f>'Inventory Ref Sheet'!AE128</f>
        <v>0</v>
      </c>
      <c r="AI128" s="100" t="str">
        <f ca="1">IF('Inventory Ref Sheet'!AG128&gt;0,YEAR(TODAY())-'Inventory Ref Sheet'!AG128,"")</f>
        <v/>
      </c>
      <c r="AJ128" s="99"/>
      <c r="AK128" s="60">
        <f>'Inventory Ref Sheet'!AJ128</f>
        <v>0</v>
      </c>
      <c r="AL128" s="99"/>
      <c r="AM128" s="97" t="str">
        <f t="shared" si="22"/>
        <v/>
      </c>
    </row>
    <row r="129" spans="10:39" x14ac:dyDescent="0.25">
      <c r="J129" s="59">
        <f>'Inventory Ref Sheet'!AK129</f>
        <v>0</v>
      </c>
      <c r="K129" s="59">
        <f>'Inventory Ref Sheet'!AL129</f>
        <v>0</v>
      </c>
      <c r="L129" s="59">
        <f>'Inventory Ref Sheet'!AM129</f>
        <v>0</v>
      </c>
      <c r="M129" s="59">
        <f>'Inventory Ref Sheet'!AP129</f>
        <v>0</v>
      </c>
      <c r="N129" s="59">
        <f>'Inventory Ref Sheet'!AQ129</f>
        <v>0</v>
      </c>
      <c r="O129" s="100" t="str">
        <f ca="1">IF('Inventory Ref Sheet'!AS129&gt;0,YEAR(TODAY())-'Inventory Ref Sheet'!AS129,"")</f>
        <v/>
      </c>
      <c r="P129" s="95">
        <f>'Inventory Ref Sheet'!AU129</f>
        <v>0</v>
      </c>
      <c r="Q129" s="60">
        <f>'Inventory Ref Sheet'!AV129</f>
        <v>0</v>
      </c>
      <c r="R129" s="61"/>
      <c r="S129" s="100" t="str">
        <f t="shared" si="20"/>
        <v/>
      </c>
      <c r="T129" s="59">
        <f>'Inventory Ref Sheet'!M129</f>
        <v>0</v>
      </c>
      <c r="U129" s="102">
        <f>'Inventory Ref Sheet'!N129</f>
        <v>0</v>
      </c>
      <c r="V129" s="59">
        <f>'Inventory Ref Sheet'!O129</f>
        <v>0</v>
      </c>
      <c r="W129" s="59">
        <f>'Inventory Ref Sheet'!R129</f>
        <v>0</v>
      </c>
      <c r="X129" s="59">
        <f>'Inventory Ref Sheet'!S129</f>
        <v>0</v>
      </c>
      <c r="Y129" s="100" t="str">
        <f ca="1">IF('Inventory Ref Sheet'!U129&gt;0,YEAR(TODAY())-'Inventory Ref Sheet'!U129,"")</f>
        <v/>
      </c>
      <c r="Z129" s="95">
        <f>'Inventory Ref Sheet'!W129</f>
        <v>0</v>
      </c>
      <c r="AA129" s="60">
        <f>'Inventory Ref Sheet'!X129</f>
        <v>0</v>
      </c>
      <c r="AB129" s="61"/>
      <c r="AC129" s="97" t="str">
        <f t="shared" si="21"/>
        <v/>
      </c>
      <c r="AD129" s="59">
        <f>'Inventory Ref Sheet'!Y129</f>
        <v>0</v>
      </c>
      <c r="AE129" s="59">
        <f>'Inventory Ref Sheet'!Z129</f>
        <v>0</v>
      </c>
      <c r="AF129" s="102">
        <f>'Inventory Ref Sheet'!AA129</f>
        <v>0</v>
      </c>
      <c r="AG129" s="59">
        <f>'Inventory Ref Sheet'!AD129</f>
        <v>0</v>
      </c>
      <c r="AH129" s="59">
        <f>'Inventory Ref Sheet'!AE129</f>
        <v>0</v>
      </c>
      <c r="AI129" s="100" t="str">
        <f ca="1">IF('Inventory Ref Sheet'!AG129&gt;0,YEAR(TODAY())-'Inventory Ref Sheet'!AG129,"")</f>
        <v/>
      </c>
      <c r="AJ129" s="99"/>
      <c r="AK129" s="60">
        <f>'Inventory Ref Sheet'!AJ129</f>
        <v>0</v>
      </c>
      <c r="AL129" s="99"/>
      <c r="AM129" s="97" t="str">
        <f t="shared" si="22"/>
        <v/>
      </c>
    </row>
    <row r="130" spans="10:39" x14ac:dyDescent="0.25">
      <c r="J130" s="59">
        <f>'Inventory Ref Sheet'!AK130</f>
        <v>0</v>
      </c>
      <c r="K130" s="59">
        <f>'Inventory Ref Sheet'!AL130</f>
        <v>0</v>
      </c>
      <c r="L130" s="59">
        <f>'Inventory Ref Sheet'!AM130</f>
        <v>0</v>
      </c>
      <c r="M130" s="59">
        <f>'Inventory Ref Sheet'!AP130</f>
        <v>0</v>
      </c>
      <c r="N130" s="59">
        <f>'Inventory Ref Sheet'!AQ130</f>
        <v>0</v>
      </c>
      <c r="O130" s="100" t="str">
        <f ca="1">IF('Inventory Ref Sheet'!AS130&gt;0,YEAR(TODAY())-'Inventory Ref Sheet'!AS130,"")</f>
        <v/>
      </c>
      <c r="P130" s="95">
        <f>'Inventory Ref Sheet'!AU130</f>
        <v>0</v>
      </c>
      <c r="Q130" s="60">
        <f>'Inventory Ref Sheet'!AV130</f>
        <v>0</v>
      </c>
      <c r="R130" s="61"/>
      <c r="S130" s="100" t="str">
        <f t="shared" si="20"/>
        <v/>
      </c>
      <c r="T130" s="59">
        <f>'Inventory Ref Sheet'!M130</f>
        <v>0</v>
      </c>
      <c r="U130" s="102">
        <f>'Inventory Ref Sheet'!N130</f>
        <v>0</v>
      </c>
      <c r="V130" s="59">
        <f>'Inventory Ref Sheet'!O130</f>
        <v>0</v>
      </c>
      <c r="W130" s="59">
        <f>'Inventory Ref Sheet'!R130</f>
        <v>0</v>
      </c>
      <c r="X130" s="59">
        <f>'Inventory Ref Sheet'!S130</f>
        <v>0</v>
      </c>
      <c r="Y130" s="100" t="str">
        <f ca="1">IF('Inventory Ref Sheet'!U130&gt;0,YEAR(TODAY())-'Inventory Ref Sheet'!U130,"")</f>
        <v/>
      </c>
      <c r="Z130" s="95">
        <f>'Inventory Ref Sheet'!W130</f>
        <v>0</v>
      </c>
      <c r="AA130" s="60">
        <f>'Inventory Ref Sheet'!X130</f>
        <v>0</v>
      </c>
      <c r="AB130" s="61"/>
      <c r="AC130" s="97" t="str">
        <f t="shared" si="21"/>
        <v/>
      </c>
      <c r="AD130" s="59">
        <f>'Inventory Ref Sheet'!Y130</f>
        <v>0</v>
      </c>
      <c r="AE130" s="59">
        <f>'Inventory Ref Sheet'!Z130</f>
        <v>0</v>
      </c>
      <c r="AF130" s="102">
        <f>'Inventory Ref Sheet'!AA130</f>
        <v>0</v>
      </c>
      <c r="AG130" s="59">
        <f>'Inventory Ref Sheet'!AD130</f>
        <v>0</v>
      </c>
      <c r="AH130" s="59">
        <f>'Inventory Ref Sheet'!AE130</f>
        <v>0</v>
      </c>
      <c r="AI130" s="100" t="str">
        <f ca="1">IF('Inventory Ref Sheet'!AG130&gt;0,YEAR(TODAY())-'Inventory Ref Sheet'!AG130,"")</f>
        <v/>
      </c>
      <c r="AJ130" s="99"/>
      <c r="AK130" s="60">
        <f>'Inventory Ref Sheet'!AJ130</f>
        <v>0</v>
      </c>
      <c r="AL130" s="99"/>
      <c r="AM130" s="97" t="str">
        <f t="shared" si="22"/>
        <v/>
      </c>
    </row>
    <row r="131" spans="10:39" x14ac:dyDescent="0.25">
      <c r="J131" s="59">
        <f>'Inventory Ref Sheet'!AK131</f>
        <v>0</v>
      </c>
      <c r="K131" s="59">
        <f>'Inventory Ref Sheet'!AL131</f>
        <v>0</v>
      </c>
      <c r="L131" s="59">
        <f>'Inventory Ref Sheet'!AM131</f>
        <v>0</v>
      </c>
      <c r="M131" s="59">
        <f>'Inventory Ref Sheet'!AP131</f>
        <v>0</v>
      </c>
      <c r="N131" s="59">
        <f>'Inventory Ref Sheet'!AQ131</f>
        <v>0</v>
      </c>
      <c r="O131" s="100" t="str">
        <f ca="1">IF('Inventory Ref Sheet'!AS131&gt;0,YEAR(TODAY())-'Inventory Ref Sheet'!AS131,"")</f>
        <v/>
      </c>
      <c r="P131" s="95">
        <f>'Inventory Ref Sheet'!AU131</f>
        <v>0</v>
      </c>
      <c r="Q131" s="60">
        <f>'Inventory Ref Sheet'!AV131</f>
        <v>0</v>
      </c>
      <c r="R131" s="61"/>
      <c r="S131" s="100" t="str">
        <f t="shared" si="20"/>
        <v/>
      </c>
      <c r="T131" s="59">
        <f>'Inventory Ref Sheet'!M131</f>
        <v>0</v>
      </c>
      <c r="U131" s="102">
        <f>'Inventory Ref Sheet'!N131</f>
        <v>0</v>
      </c>
      <c r="V131" s="59">
        <f>'Inventory Ref Sheet'!O131</f>
        <v>0</v>
      </c>
      <c r="W131" s="59">
        <f>'Inventory Ref Sheet'!R131</f>
        <v>0</v>
      </c>
      <c r="X131" s="59">
        <f>'Inventory Ref Sheet'!S131</f>
        <v>0</v>
      </c>
      <c r="Y131" s="100" t="str">
        <f ca="1">IF('Inventory Ref Sheet'!U131&gt;0,YEAR(TODAY())-'Inventory Ref Sheet'!U131,"")</f>
        <v/>
      </c>
      <c r="Z131" s="95">
        <f>'Inventory Ref Sheet'!W131</f>
        <v>0</v>
      </c>
      <c r="AA131" s="60">
        <f>'Inventory Ref Sheet'!X131</f>
        <v>0</v>
      </c>
      <c r="AB131" s="61"/>
      <c r="AC131" s="97" t="str">
        <f t="shared" si="21"/>
        <v/>
      </c>
      <c r="AD131" s="59">
        <f>'Inventory Ref Sheet'!Y131</f>
        <v>0</v>
      </c>
      <c r="AE131" s="59">
        <f>'Inventory Ref Sheet'!Z131</f>
        <v>0</v>
      </c>
      <c r="AF131" s="102">
        <f>'Inventory Ref Sheet'!AA131</f>
        <v>0</v>
      </c>
      <c r="AG131" s="59">
        <f>'Inventory Ref Sheet'!AD131</f>
        <v>0</v>
      </c>
      <c r="AH131" s="59">
        <f>'Inventory Ref Sheet'!AE131</f>
        <v>0</v>
      </c>
      <c r="AI131" s="100" t="str">
        <f ca="1">IF('Inventory Ref Sheet'!AG131&gt;0,YEAR(TODAY())-'Inventory Ref Sheet'!AG131,"")</f>
        <v/>
      </c>
      <c r="AJ131" s="99"/>
      <c r="AK131" s="60">
        <f>'Inventory Ref Sheet'!AJ131</f>
        <v>0</v>
      </c>
      <c r="AL131" s="99"/>
      <c r="AM131" s="97" t="str">
        <f t="shared" si="22"/>
        <v/>
      </c>
    </row>
    <row r="132" spans="10:39" x14ac:dyDescent="0.25">
      <c r="J132" s="59">
        <f>'Inventory Ref Sheet'!AK132</f>
        <v>0</v>
      </c>
      <c r="K132" s="59">
        <f>'Inventory Ref Sheet'!AL132</f>
        <v>0</v>
      </c>
      <c r="L132" s="59">
        <f>'Inventory Ref Sheet'!AM132</f>
        <v>0</v>
      </c>
      <c r="M132" s="59">
        <f>'Inventory Ref Sheet'!AP132</f>
        <v>0</v>
      </c>
      <c r="N132" s="59">
        <f>'Inventory Ref Sheet'!AQ132</f>
        <v>0</v>
      </c>
      <c r="O132" s="100" t="str">
        <f ca="1">IF('Inventory Ref Sheet'!AS132&gt;0,YEAR(TODAY())-'Inventory Ref Sheet'!AS132,"")</f>
        <v/>
      </c>
      <c r="P132" s="95">
        <f>'Inventory Ref Sheet'!AU132</f>
        <v>0</v>
      </c>
      <c r="Q132" s="60">
        <f>'Inventory Ref Sheet'!AV132</f>
        <v>0</v>
      </c>
      <c r="R132" s="61"/>
      <c r="S132" s="100" t="str">
        <f t="shared" si="20"/>
        <v/>
      </c>
      <c r="T132" s="59">
        <f>'Inventory Ref Sheet'!M132</f>
        <v>0</v>
      </c>
      <c r="U132" s="102">
        <f>'Inventory Ref Sheet'!N132</f>
        <v>0</v>
      </c>
      <c r="V132" s="59">
        <f>'Inventory Ref Sheet'!O132</f>
        <v>0</v>
      </c>
      <c r="W132" s="59">
        <f>'Inventory Ref Sheet'!R132</f>
        <v>0</v>
      </c>
      <c r="X132" s="59">
        <f>'Inventory Ref Sheet'!S132</f>
        <v>0</v>
      </c>
      <c r="Y132" s="100" t="str">
        <f ca="1">IF('Inventory Ref Sheet'!U132&gt;0,YEAR(TODAY())-'Inventory Ref Sheet'!U132,"")</f>
        <v/>
      </c>
      <c r="Z132" s="95">
        <f>'Inventory Ref Sheet'!W132</f>
        <v>0</v>
      </c>
      <c r="AA132" s="60">
        <f>'Inventory Ref Sheet'!X132</f>
        <v>0</v>
      </c>
      <c r="AB132" s="61"/>
      <c r="AC132" s="97" t="str">
        <f t="shared" si="21"/>
        <v/>
      </c>
      <c r="AD132" s="59">
        <f>'Inventory Ref Sheet'!Y132</f>
        <v>0</v>
      </c>
      <c r="AE132" s="59">
        <f>'Inventory Ref Sheet'!Z132</f>
        <v>0</v>
      </c>
      <c r="AF132" s="102">
        <f>'Inventory Ref Sheet'!AA132</f>
        <v>0</v>
      </c>
      <c r="AG132" s="59">
        <f>'Inventory Ref Sheet'!AD132</f>
        <v>0</v>
      </c>
      <c r="AH132" s="59">
        <f>'Inventory Ref Sheet'!AE132</f>
        <v>0</v>
      </c>
      <c r="AI132" s="100" t="str">
        <f ca="1">IF('Inventory Ref Sheet'!AG132&gt;0,YEAR(TODAY())-'Inventory Ref Sheet'!AG132,"")</f>
        <v/>
      </c>
      <c r="AJ132" s="99"/>
      <c r="AK132" s="60">
        <f>'Inventory Ref Sheet'!AJ132</f>
        <v>0</v>
      </c>
      <c r="AL132" s="99"/>
      <c r="AM132" s="97" t="str">
        <f t="shared" si="22"/>
        <v/>
      </c>
    </row>
    <row r="133" spans="10:39" x14ac:dyDescent="0.25">
      <c r="J133" s="59">
        <f>'Inventory Ref Sheet'!AK133</f>
        <v>0</v>
      </c>
      <c r="K133" s="59">
        <f>'Inventory Ref Sheet'!AL133</f>
        <v>0</v>
      </c>
      <c r="L133" s="59">
        <f>'Inventory Ref Sheet'!AM133</f>
        <v>0</v>
      </c>
      <c r="M133" s="59">
        <f>'Inventory Ref Sheet'!AP133</f>
        <v>0</v>
      </c>
      <c r="N133" s="59">
        <f>'Inventory Ref Sheet'!AQ133</f>
        <v>0</v>
      </c>
      <c r="O133" s="100" t="str">
        <f ca="1">IF('Inventory Ref Sheet'!AS133&gt;0,YEAR(TODAY())-'Inventory Ref Sheet'!AS133,"")</f>
        <v/>
      </c>
      <c r="P133" s="95">
        <f>'Inventory Ref Sheet'!AU133</f>
        <v>0</v>
      </c>
      <c r="Q133" s="60">
        <f>'Inventory Ref Sheet'!AV133</f>
        <v>0</v>
      </c>
      <c r="R133" s="61"/>
      <c r="S133" s="100" t="str">
        <f t="shared" si="20"/>
        <v/>
      </c>
      <c r="T133" s="59">
        <f>'Inventory Ref Sheet'!M133</f>
        <v>0</v>
      </c>
      <c r="U133" s="102">
        <f>'Inventory Ref Sheet'!N133</f>
        <v>0</v>
      </c>
      <c r="V133" s="59">
        <f>'Inventory Ref Sheet'!O133</f>
        <v>0</v>
      </c>
      <c r="W133" s="59">
        <f>'Inventory Ref Sheet'!R133</f>
        <v>0</v>
      </c>
      <c r="X133" s="59">
        <f>'Inventory Ref Sheet'!S133</f>
        <v>0</v>
      </c>
      <c r="Y133" s="100" t="str">
        <f ca="1">IF('Inventory Ref Sheet'!U133&gt;0,YEAR(TODAY())-'Inventory Ref Sheet'!U133,"")</f>
        <v/>
      </c>
      <c r="Z133" s="95">
        <f>'Inventory Ref Sheet'!W133</f>
        <v>0</v>
      </c>
      <c r="AA133" s="60">
        <f>'Inventory Ref Sheet'!X133</f>
        <v>0</v>
      </c>
      <c r="AB133" s="61"/>
      <c r="AC133" s="97" t="str">
        <f t="shared" si="21"/>
        <v/>
      </c>
      <c r="AD133" s="59">
        <f>'Inventory Ref Sheet'!Y133</f>
        <v>0</v>
      </c>
      <c r="AE133" s="59">
        <f>'Inventory Ref Sheet'!Z133</f>
        <v>0</v>
      </c>
      <c r="AF133" s="102">
        <f>'Inventory Ref Sheet'!AA133</f>
        <v>0</v>
      </c>
      <c r="AG133" s="59">
        <f>'Inventory Ref Sheet'!AD133</f>
        <v>0</v>
      </c>
      <c r="AH133" s="59">
        <f>'Inventory Ref Sheet'!AE133</f>
        <v>0</v>
      </c>
      <c r="AI133" s="100" t="str">
        <f ca="1">IF('Inventory Ref Sheet'!AG133&gt;0,YEAR(TODAY())-'Inventory Ref Sheet'!AG133,"")</f>
        <v/>
      </c>
      <c r="AJ133" s="99"/>
      <c r="AK133" s="60">
        <f>'Inventory Ref Sheet'!AJ133</f>
        <v>0</v>
      </c>
      <c r="AL133" s="99"/>
      <c r="AM133" s="97" t="str">
        <f t="shared" si="22"/>
        <v/>
      </c>
    </row>
    <row r="134" spans="10:39" x14ac:dyDescent="0.25">
      <c r="J134" s="59">
        <f>'Inventory Ref Sheet'!AK134</f>
        <v>0</v>
      </c>
      <c r="K134" s="59">
        <f>'Inventory Ref Sheet'!AL134</f>
        <v>0</v>
      </c>
      <c r="L134" s="59">
        <f>'Inventory Ref Sheet'!AM134</f>
        <v>0</v>
      </c>
      <c r="M134" s="59">
        <f>'Inventory Ref Sheet'!AP134</f>
        <v>0</v>
      </c>
      <c r="N134" s="59">
        <f>'Inventory Ref Sheet'!AQ134</f>
        <v>0</v>
      </c>
      <c r="O134" s="100" t="str">
        <f ca="1">IF('Inventory Ref Sheet'!AS134&gt;0,YEAR(TODAY())-'Inventory Ref Sheet'!AS134,"")</f>
        <v/>
      </c>
      <c r="P134" s="95">
        <f>'Inventory Ref Sheet'!AU134</f>
        <v>0</v>
      </c>
      <c r="Q134" s="60">
        <f>'Inventory Ref Sheet'!AV134</f>
        <v>0</v>
      </c>
      <c r="R134" s="61"/>
      <c r="S134" s="100" t="str">
        <f t="shared" ref="S134:S197" si="24">IF(ISTEXT(J134),IF(O134&gt;=R134,"Yes","No"),"")</f>
        <v/>
      </c>
      <c r="T134" s="59">
        <f>'Inventory Ref Sheet'!M134</f>
        <v>0</v>
      </c>
      <c r="U134" s="102">
        <f>'Inventory Ref Sheet'!N134</f>
        <v>0</v>
      </c>
      <c r="V134" s="59">
        <f>'Inventory Ref Sheet'!O134</f>
        <v>0</v>
      </c>
      <c r="W134" s="59">
        <f>'Inventory Ref Sheet'!R134</f>
        <v>0</v>
      </c>
      <c r="X134" s="59">
        <f>'Inventory Ref Sheet'!S134</f>
        <v>0</v>
      </c>
      <c r="Y134" s="100" t="str">
        <f ca="1">IF('Inventory Ref Sheet'!U134&gt;0,YEAR(TODAY())-'Inventory Ref Sheet'!U134,"")</f>
        <v/>
      </c>
      <c r="Z134" s="95">
        <f>'Inventory Ref Sheet'!W134</f>
        <v>0</v>
      </c>
      <c r="AA134" s="60">
        <f>'Inventory Ref Sheet'!X134</f>
        <v>0</v>
      </c>
      <c r="AB134" s="61"/>
      <c r="AC134" s="97" t="str">
        <f t="shared" si="21"/>
        <v/>
      </c>
      <c r="AD134" s="59">
        <f>'Inventory Ref Sheet'!Y134</f>
        <v>0</v>
      </c>
      <c r="AE134" s="59">
        <f>'Inventory Ref Sheet'!Z134</f>
        <v>0</v>
      </c>
      <c r="AF134" s="102">
        <f>'Inventory Ref Sheet'!AA134</f>
        <v>0</v>
      </c>
      <c r="AG134" s="59">
        <f>'Inventory Ref Sheet'!AD134</f>
        <v>0</v>
      </c>
      <c r="AH134" s="59">
        <f>'Inventory Ref Sheet'!AE134</f>
        <v>0</v>
      </c>
      <c r="AI134" s="100" t="str">
        <f ca="1">IF('Inventory Ref Sheet'!AG134&gt;0,YEAR(TODAY())-'Inventory Ref Sheet'!AG134,"")</f>
        <v/>
      </c>
      <c r="AJ134" s="99"/>
      <c r="AK134" s="60">
        <f>'Inventory Ref Sheet'!AJ134</f>
        <v>0</v>
      </c>
      <c r="AL134" s="99"/>
      <c r="AM134" s="97" t="str">
        <f t="shared" si="22"/>
        <v/>
      </c>
    </row>
    <row r="135" spans="10:39" x14ac:dyDescent="0.25">
      <c r="J135" s="59">
        <f>'Inventory Ref Sheet'!AK135</f>
        <v>0</v>
      </c>
      <c r="K135" s="59">
        <f>'Inventory Ref Sheet'!AL135</f>
        <v>0</v>
      </c>
      <c r="L135" s="59">
        <f>'Inventory Ref Sheet'!AM135</f>
        <v>0</v>
      </c>
      <c r="M135" s="59">
        <f>'Inventory Ref Sheet'!AP135</f>
        <v>0</v>
      </c>
      <c r="N135" s="59">
        <f>'Inventory Ref Sheet'!AQ135</f>
        <v>0</v>
      </c>
      <c r="O135" s="100" t="str">
        <f ca="1">IF('Inventory Ref Sheet'!AS135&gt;0,YEAR(TODAY())-'Inventory Ref Sheet'!AS135,"")</f>
        <v/>
      </c>
      <c r="P135" s="95">
        <f>'Inventory Ref Sheet'!AU135</f>
        <v>0</v>
      </c>
      <c r="Q135" s="60">
        <f>'Inventory Ref Sheet'!AV135</f>
        <v>0</v>
      </c>
      <c r="R135" s="61"/>
      <c r="S135" s="100" t="str">
        <f t="shared" si="24"/>
        <v/>
      </c>
      <c r="T135" s="59">
        <f>'Inventory Ref Sheet'!M135</f>
        <v>0</v>
      </c>
      <c r="U135" s="102">
        <f>'Inventory Ref Sheet'!N135</f>
        <v>0</v>
      </c>
      <c r="V135" s="59">
        <f>'Inventory Ref Sheet'!O135</f>
        <v>0</v>
      </c>
      <c r="W135" s="59">
        <f>'Inventory Ref Sheet'!R135</f>
        <v>0</v>
      </c>
      <c r="X135" s="59">
        <f>'Inventory Ref Sheet'!S135</f>
        <v>0</v>
      </c>
      <c r="Y135" s="100" t="str">
        <f ca="1">IF('Inventory Ref Sheet'!U135&gt;0,YEAR(TODAY())-'Inventory Ref Sheet'!U135,"")</f>
        <v/>
      </c>
      <c r="Z135" s="95">
        <f>'Inventory Ref Sheet'!W135</f>
        <v>0</v>
      </c>
      <c r="AA135" s="60">
        <f>'Inventory Ref Sheet'!X135</f>
        <v>0</v>
      </c>
      <c r="AB135" s="61"/>
      <c r="AC135" s="97" t="str">
        <f t="shared" si="21"/>
        <v/>
      </c>
      <c r="AD135" s="59">
        <f>'Inventory Ref Sheet'!Y135</f>
        <v>0</v>
      </c>
      <c r="AE135" s="59">
        <f>'Inventory Ref Sheet'!Z135</f>
        <v>0</v>
      </c>
      <c r="AF135" s="102">
        <f>'Inventory Ref Sheet'!AA135</f>
        <v>0</v>
      </c>
      <c r="AG135" s="59">
        <f>'Inventory Ref Sheet'!AD135</f>
        <v>0</v>
      </c>
      <c r="AH135" s="59">
        <f>'Inventory Ref Sheet'!AE135</f>
        <v>0</v>
      </c>
      <c r="AI135" s="100" t="str">
        <f ca="1">IF('Inventory Ref Sheet'!AG135&gt;0,YEAR(TODAY())-'Inventory Ref Sheet'!AG135,"")</f>
        <v/>
      </c>
      <c r="AJ135" s="99"/>
      <c r="AK135" s="60">
        <f>'Inventory Ref Sheet'!AJ135</f>
        <v>0</v>
      </c>
      <c r="AL135" s="99"/>
      <c r="AM135" s="97" t="str">
        <f t="shared" si="22"/>
        <v/>
      </c>
    </row>
    <row r="136" spans="10:39" x14ac:dyDescent="0.25">
      <c r="J136" s="59">
        <f>'Inventory Ref Sheet'!AK136</f>
        <v>0</v>
      </c>
      <c r="K136" s="59">
        <f>'Inventory Ref Sheet'!AL136</f>
        <v>0</v>
      </c>
      <c r="L136" s="59">
        <f>'Inventory Ref Sheet'!AM136</f>
        <v>0</v>
      </c>
      <c r="M136" s="59">
        <f>'Inventory Ref Sheet'!AP136</f>
        <v>0</v>
      </c>
      <c r="N136" s="59">
        <f>'Inventory Ref Sheet'!AQ136</f>
        <v>0</v>
      </c>
      <c r="O136" s="100" t="str">
        <f ca="1">IF('Inventory Ref Sheet'!AS136&gt;0,YEAR(TODAY())-'Inventory Ref Sheet'!AS136,"")</f>
        <v/>
      </c>
      <c r="P136" s="95">
        <f>'Inventory Ref Sheet'!AU136</f>
        <v>0</v>
      </c>
      <c r="Q136" s="60">
        <f>'Inventory Ref Sheet'!AV136</f>
        <v>0</v>
      </c>
      <c r="R136" s="61"/>
      <c r="S136" s="100" t="str">
        <f t="shared" si="24"/>
        <v/>
      </c>
      <c r="T136" s="59">
        <f>'Inventory Ref Sheet'!M136</f>
        <v>0</v>
      </c>
      <c r="U136" s="102">
        <f>'Inventory Ref Sheet'!N136</f>
        <v>0</v>
      </c>
      <c r="V136" s="59">
        <f>'Inventory Ref Sheet'!O136</f>
        <v>0</v>
      </c>
      <c r="W136" s="59">
        <f>'Inventory Ref Sheet'!R136</f>
        <v>0</v>
      </c>
      <c r="X136" s="59">
        <f>'Inventory Ref Sheet'!S136</f>
        <v>0</v>
      </c>
      <c r="Y136" s="100" t="str">
        <f ca="1">IF('Inventory Ref Sheet'!U136&gt;0,YEAR(TODAY())-'Inventory Ref Sheet'!U136,"")</f>
        <v/>
      </c>
      <c r="Z136" s="95">
        <f>'Inventory Ref Sheet'!W136</f>
        <v>0</v>
      </c>
      <c r="AA136" s="60">
        <f>'Inventory Ref Sheet'!X136</f>
        <v>0</v>
      </c>
      <c r="AB136" s="61"/>
      <c r="AC136" s="97" t="str">
        <f t="shared" si="21"/>
        <v/>
      </c>
      <c r="AD136" s="59">
        <f>'Inventory Ref Sheet'!Y136</f>
        <v>0</v>
      </c>
      <c r="AE136" s="59">
        <f>'Inventory Ref Sheet'!Z136</f>
        <v>0</v>
      </c>
      <c r="AF136" s="102">
        <f>'Inventory Ref Sheet'!AA136</f>
        <v>0</v>
      </c>
      <c r="AG136" s="59">
        <f>'Inventory Ref Sheet'!AD136</f>
        <v>0</v>
      </c>
      <c r="AH136" s="59">
        <f>'Inventory Ref Sheet'!AE136</f>
        <v>0</v>
      </c>
      <c r="AI136" s="100" t="str">
        <f ca="1">IF('Inventory Ref Sheet'!AG136&gt;0,YEAR(TODAY())-'Inventory Ref Sheet'!AG136,"")</f>
        <v/>
      </c>
      <c r="AJ136" s="99"/>
      <c r="AK136" s="60">
        <f>'Inventory Ref Sheet'!AJ136</f>
        <v>0</v>
      </c>
      <c r="AL136" s="99"/>
      <c r="AM136" s="97" t="str">
        <f t="shared" si="22"/>
        <v/>
      </c>
    </row>
    <row r="137" spans="10:39" x14ac:dyDescent="0.25">
      <c r="J137" s="59">
        <f>'Inventory Ref Sheet'!AK137</f>
        <v>0</v>
      </c>
      <c r="K137" s="59">
        <f>'Inventory Ref Sheet'!AL137</f>
        <v>0</v>
      </c>
      <c r="L137" s="59">
        <f>'Inventory Ref Sheet'!AM137</f>
        <v>0</v>
      </c>
      <c r="M137" s="59">
        <f>'Inventory Ref Sheet'!AP137</f>
        <v>0</v>
      </c>
      <c r="N137" s="59">
        <f>'Inventory Ref Sheet'!AQ137</f>
        <v>0</v>
      </c>
      <c r="O137" s="100" t="str">
        <f ca="1">IF('Inventory Ref Sheet'!AS137&gt;0,YEAR(TODAY())-'Inventory Ref Sheet'!AS137,"")</f>
        <v/>
      </c>
      <c r="P137" s="95">
        <f>'Inventory Ref Sheet'!AU137</f>
        <v>0</v>
      </c>
      <c r="Q137" s="60">
        <f>'Inventory Ref Sheet'!AV137</f>
        <v>0</v>
      </c>
      <c r="R137" s="61"/>
      <c r="S137" s="100" t="str">
        <f t="shared" si="24"/>
        <v/>
      </c>
      <c r="T137" s="59">
        <f>'Inventory Ref Sheet'!M137</f>
        <v>0</v>
      </c>
      <c r="U137" s="102">
        <f>'Inventory Ref Sheet'!N137</f>
        <v>0</v>
      </c>
      <c r="V137" s="59">
        <f>'Inventory Ref Sheet'!O137</f>
        <v>0</v>
      </c>
      <c r="W137" s="59">
        <f>'Inventory Ref Sheet'!R137</f>
        <v>0</v>
      </c>
      <c r="X137" s="59">
        <f>'Inventory Ref Sheet'!S137</f>
        <v>0</v>
      </c>
      <c r="Y137" s="100" t="str">
        <f ca="1">IF('Inventory Ref Sheet'!U137&gt;0,YEAR(TODAY())-'Inventory Ref Sheet'!U137,"")</f>
        <v/>
      </c>
      <c r="Z137" s="95">
        <f>'Inventory Ref Sheet'!W137</f>
        <v>0</v>
      </c>
      <c r="AA137" s="60">
        <f>'Inventory Ref Sheet'!X137</f>
        <v>0</v>
      </c>
      <c r="AB137" s="61"/>
      <c r="AC137" s="97" t="str">
        <f t="shared" si="21"/>
        <v/>
      </c>
      <c r="AD137" s="59">
        <f>'Inventory Ref Sheet'!Y137</f>
        <v>0</v>
      </c>
      <c r="AE137" s="59">
        <f>'Inventory Ref Sheet'!Z137</f>
        <v>0</v>
      </c>
      <c r="AF137" s="102">
        <f>'Inventory Ref Sheet'!AA137</f>
        <v>0</v>
      </c>
      <c r="AG137" s="59">
        <f>'Inventory Ref Sheet'!AD137</f>
        <v>0</v>
      </c>
      <c r="AH137" s="59">
        <f>'Inventory Ref Sheet'!AE137</f>
        <v>0</v>
      </c>
      <c r="AI137" s="100" t="str">
        <f ca="1">IF('Inventory Ref Sheet'!AG137&gt;0,YEAR(TODAY())-'Inventory Ref Sheet'!AG137,"")</f>
        <v/>
      </c>
      <c r="AJ137" s="99"/>
      <c r="AK137" s="60">
        <f>'Inventory Ref Sheet'!AJ137</f>
        <v>0</v>
      </c>
      <c r="AL137" s="99"/>
      <c r="AM137" s="97" t="str">
        <f t="shared" si="22"/>
        <v/>
      </c>
    </row>
    <row r="138" spans="10:39" x14ac:dyDescent="0.25">
      <c r="J138" s="59">
        <f>'Inventory Ref Sheet'!AK138</f>
        <v>0</v>
      </c>
      <c r="K138" s="59">
        <f>'Inventory Ref Sheet'!AL138</f>
        <v>0</v>
      </c>
      <c r="L138" s="59">
        <f>'Inventory Ref Sheet'!AM138</f>
        <v>0</v>
      </c>
      <c r="M138" s="59">
        <f>'Inventory Ref Sheet'!AP138</f>
        <v>0</v>
      </c>
      <c r="N138" s="59">
        <f>'Inventory Ref Sheet'!AQ138</f>
        <v>0</v>
      </c>
      <c r="O138" s="100" t="str">
        <f ca="1">IF('Inventory Ref Sheet'!AS138&gt;0,YEAR(TODAY())-'Inventory Ref Sheet'!AS138,"")</f>
        <v/>
      </c>
      <c r="P138" s="95">
        <f>'Inventory Ref Sheet'!AU138</f>
        <v>0</v>
      </c>
      <c r="Q138" s="60">
        <f>'Inventory Ref Sheet'!AV138</f>
        <v>0</v>
      </c>
      <c r="R138" s="61"/>
      <c r="S138" s="100" t="str">
        <f t="shared" si="24"/>
        <v/>
      </c>
      <c r="T138" s="59">
        <f>'Inventory Ref Sheet'!M138</f>
        <v>0</v>
      </c>
      <c r="U138" s="102">
        <f>'Inventory Ref Sheet'!N138</f>
        <v>0</v>
      </c>
      <c r="V138" s="59">
        <f>'Inventory Ref Sheet'!O138</f>
        <v>0</v>
      </c>
      <c r="W138" s="59">
        <f>'Inventory Ref Sheet'!R138</f>
        <v>0</v>
      </c>
      <c r="X138" s="59">
        <f>'Inventory Ref Sheet'!S138</f>
        <v>0</v>
      </c>
      <c r="Y138" s="100" t="str">
        <f ca="1">IF('Inventory Ref Sheet'!U138&gt;0,YEAR(TODAY())-'Inventory Ref Sheet'!U138,"")</f>
        <v/>
      </c>
      <c r="Z138" s="95">
        <f>'Inventory Ref Sheet'!W138</f>
        <v>0</v>
      </c>
      <c r="AA138" s="60">
        <f>'Inventory Ref Sheet'!X138</f>
        <v>0</v>
      </c>
      <c r="AB138" s="61"/>
      <c r="AC138" s="97" t="str">
        <f t="shared" si="21"/>
        <v/>
      </c>
      <c r="AD138" s="59">
        <f>'Inventory Ref Sheet'!Y138</f>
        <v>0</v>
      </c>
      <c r="AE138" s="59">
        <f>'Inventory Ref Sheet'!Z138</f>
        <v>0</v>
      </c>
      <c r="AF138" s="102">
        <f>'Inventory Ref Sheet'!AA138</f>
        <v>0</v>
      </c>
      <c r="AG138" s="59">
        <f>'Inventory Ref Sheet'!AD138</f>
        <v>0</v>
      </c>
      <c r="AH138" s="59">
        <f>'Inventory Ref Sheet'!AE138</f>
        <v>0</v>
      </c>
      <c r="AI138" s="100" t="str">
        <f ca="1">IF('Inventory Ref Sheet'!AG138&gt;0,YEAR(TODAY())-'Inventory Ref Sheet'!AG138,"")</f>
        <v/>
      </c>
      <c r="AJ138" s="99"/>
      <c r="AK138" s="60">
        <f>'Inventory Ref Sheet'!AJ138</f>
        <v>0</v>
      </c>
      <c r="AL138" s="99"/>
      <c r="AM138" s="97" t="str">
        <f t="shared" si="22"/>
        <v/>
      </c>
    </row>
    <row r="139" spans="10:39" x14ac:dyDescent="0.25">
      <c r="J139" s="59">
        <f>'Inventory Ref Sheet'!AK139</f>
        <v>0</v>
      </c>
      <c r="K139" s="59">
        <f>'Inventory Ref Sheet'!AL139</f>
        <v>0</v>
      </c>
      <c r="L139" s="59">
        <f>'Inventory Ref Sheet'!AM139</f>
        <v>0</v>
      </c>
      <c r="M139" s="59">
        <f>'Inventory Ref Sheet'!AP139</f>
        <v>0</v>
      </c>
      <c r="N139" s="59">
        <f>'Inventory Ref Sheet'!AQ139</f>
        <v>0</v>
      </c>
      <c r="O139" s="100" t="str">
        <f ca="1">IF('Inventory Ref Sheet'!AS139&gt;0,YEAR(TODAY())-'Inventory Ref Sheet'!AS139,"")</f>
        <v/>
      </c>
      <c r="P139" s="95">
        <f>'Inventory Ref Sheet'!AU139</f>
        <v>0</v>
      </c>
      <c r="Q139" s="60">
        <f>'Inventory Ref Sheet'!AV139</f>
        <v>0</v>
      </c>
      <c r="R139" s="61"/>
      <c r="S139" s="100" t="str">
        <f t="shared" si="24"/>
        <v/>
      </c>
      <c r="T139" s="59">
        <f>'Inventory Ref Sheet'!M139</f>
        <v>0</v>
      </c>
      <c r="U139" s="102">
        <f>'Inventory Ref Sheet'!N139</f>
        <v>0</v>
      </c>
      <c r="V139" s="59">
        <f>'Inventory Ref Sheet'!O139</f>
        <v>0</v>
      </c>
      <c r="W139" s="59">
        <f>'Inventory Ref Sheet'!R139</f>
        <v>0</v>
      </c>
      <c r="X139" s="59">
        <f>'Inventory Ref Sheet'!S139</f>
        <v>0</v>
      </c>
      <c r="Y139" s="100" t="str">
        <f ca="1">IF('Inventory Ref Sheet'!U139&gt;0,YEAR(TODAY())-'Inventory Ref Sheet'!U139,"")</f>
        <v/>
      </c>
      <c r="Z139" s="95">
        <f>'Inventory Ref Sheet'!W139</f>
        <v>0</v>
      </c>
      <c r="AA139" s="60">
        <f>'Inventory Ref Sheet'!X139</f>
        <v>0</v>
      </c>
      <c r="AB139" s="61"/>
      <c r="AC139" s="97" t="str">
        <f t="shared" ref="AC139:AC202" si="25">IF(ISTEXT(T139),IF(Y139&gt;=AB139,"Yes","No"),"")</f>
        <v/>
      </c>
      <c r="AD139" s="59">
        <f>'Inventory Ref Sheet'!Y139</f>
        <v>0</v>
      </c>
      <c r="AE139" s="59">
        <f>'Inventory Ref Sheet'!Z139</f>
        <v>0</v>
      </c>
      <c r="AF139" s="102">
        <f>'Inventory Ref Sheet'!AA139</f>
        <v>0</v>
      </c>
      <c r="AG139" s="59">
        <f>'Inventory Ref Sheet'!AD139</f>
        <v>0</v>
      </c>
      <c r="AH139" s="59">
        <f>'Inventory Ref Sheet'!AE139</f>
        <v>0</v>
      </c>
      <c r="AI139" s="100" t="str">
        <f ca="1">IF('Inventory Ref Sheet'!AG139&gt;0,YEAR(TODAY())-'Inventory Ref Sheet'!AG139,"")</f>
        <v/>
      </c>
      <c r="AJ139" s="99"/>
      <c r="AK139" s="60">
        <f>'Inventory Ref Sheet'!AJ139</f>
        <v>0</v>
      </c>
      <c r="AL139" s="99"/>
      <c r="AM139" s="97" t="str">
        <f t="shared" ref="AM139:AM202" si="26">IF(ISTEXT(AD139),IF(AI139&gt;=AL139,"Yes","No"),"")</f>
        <v/>
      </c>
    </row>
    <row r="140" spans="10:39" x14ac:dyDescent="0.25">
      <c r="J140" s="59">
        <f>'Inventory Ref Sheet'!AK140</f>
        <v>0</v>
      </c>
      <c r="K140" s="59">
        <f>'Inventory Ref Sheet'!AL140</f>
        <v>0</v>
      </c>
      <c r="L140" s="59">
        <f>'Inventory Ref Sheet'!AM140</f>
        <v>0</v>
      </c>
      <c r="M140" s="59">
        <f>'Inventory Ref Sheet'!AP140</f>
        <v>0</v>
      </c>
      <c r="N140" s="59">
        <f>'Inventory Ref Sheet'!AQ140</f>
        <v>0</v>
      </c>
      <c r="O140" s="100" t="str">
        <f ca="1">IF('Inventory Ref Sheet'!AS140&gt;0,YEAR(TODAY())-'Inventory Ref Sheet'!AS140,"")</f>
        <v/>
      </c>
      <c r="P140" s="95">
        <f>'Inventory Ref Sheet'!AU140</f>
        <v>0</v>
      </c>
      <c r="Q140" s="60">
        <f>'Inventory Ref Sheet'!AV140</f>
        <v>0</v>
      </c>
      <c r="R140" s="61"/>
      <c r="S140" s="100" t="str">
        <f t="shared" si="24"/>
        <v/>
      </c>
      <c r="T140" s="59">
        <f>'Inventory Ref Sheet'!M140</f>
        <v>0</v>
      </c>
      <c r="U140" s="102">
        <f>'Inventory Ref Sheet'!N140</f>
        <v>0</v>
      </c>
      <c r="V140" s="59">
        <f>'Inventory Ref Sheet'!O140</f>
        <v>0</v>
      </c>
      <c r="W140" s="59">
        <f>'Inventory Ref Sheet'!R140</f>
        <v>0</v>
      </c>
      <c r="X140" s="59">
        <f>'Inventory Ref Sheet'!S140</f>
        <v>0</v>
      </c>
      <c r="Y140" s="100" t="str">
        <f ca="1">IF('Inventory Ref Sheet'!U140&gt;0,YEAR(TODAY())-'Inventory Ref Sheet'!U140,"")</f>
        <v/>
      </c>
      <c r="Z140" s="95">
        <f>'Inventory Ref Sheet'!W140</f>
        <v>0</v>
      </c>
      <c r="AA140" s="60">
        <f>'Inventory Ref Sheet'!X140</f>
        <v>0</v>
      </c>
      <c r="AB140" s="61"/>
      <c r="AC140" s="97" t="str">
        <f t="shared" si="25"/>
        <v/>
      </c>
      <c r="AD140" s="59">
        <f>'Inventory Ref Sheet'!Y140</f>
        <v>0</v>
      </c>
      <c r="AE140" s="59">
        <f>'Inventory Ref Sheet'!Z140</f>
        <v>0</v>
      </c>
      <c r="AF140" s="102">
        <f>'Inventory Ref Sheet'!AA140</f>
        <v>0</v>
      </c>
      <c r="AG140" s="59">
        <f>'Inventory Ref Sheet'!AD140</f>
        <v>0</v>
      </c>
      <c r="AH140" s="59">
        <f>'Inventory Ref Sheet'!AE140</f>
        <v>0</v>
      </c>
      <c r="AI140" s="100" t="str">
        <f ca="1">IF('Inventory Ref Sheet'!AG140&gt;0,YEAR(TODAY())-'Inventory Ref Sheet'!AG140,"")</f>
        <v/>
      </c>
      <c r="AJ140" s="99"/>
      <c r="AK140" s="60">
        <f>'Inventory Ref Sheet'!AJ140</f>
        <v>0</v>
      </c>
      <c r="AL140" s="99"/>
      <c r="AM140" s="97" t="str">
        <f t="shared" si="26"/>
        <v/>
      </c>
    </row>
    <row r="141" spans="10:39" x14ac:dyDescent="0.25">
      <c r="J141" s="59">
        <f>'Inventory Ref Sheet'!AK141</f>
        <v>0</v>
      </c>
      <c r="K141" s="59">
        <f>'Inventory Ref Sheet'!AL141</f>
        <v>0</v>
      </c>
      <c r="L141" s="59">
        <f>'Inventory Ref Sheet'!AM141</f>
        <v>0</v>
      </c>
      <c r="M141" s="59">
        <f>'Inventory Ref Sheet'!AP141</f>
        <v>0</v>
      </c>
      <c r="N141" s="59">
        <f>'Inventory Ref Sheet'!AQ141</f>
        <v>0</v>
      </c>
      <c r="O141" s="100" t="str">
        <f ca="1">IF('Inventory Ref Sheet'!AS141&gt;0,YEAR(TODAY())-'Inventory Ref Sheet'!AS141,"")</f>
        <v/>
      </c>
      <c r="P141" s="95">
        <f>'Inventory Ref Sheet'!AU141</f>
        <v>0</v>
      </c>
      <c r="Q141" s="60">
        <f>'Inventory Ref Sheet'!AV141</f>
        <v>0</v>
      </c>
      <c r="R141" s="61"/>
      <c r="S141" s="100" t="str">
        <f t="shared" si="24"/>
        <v/>
      </c>
      <c r="T141" s="59">
        <f>'Inventory Ref Sheet'!M141</f>
        <v>0</v>
      </c>
      <c r="U141" s="102">
        <f>'Inventory Ref Sheet'!N141</f>
        <v>0</v>
      </c>
      <c r="V141" s="59">
        <f>'Inventory Ref Sheet'!O141</f>
        <v>0</v>
      </c>
      <c r="W141" s="59">
        <f>'Inventory Ref Sheet'!R141</f>
        <v>0</v>
      </c>
      <c r="X141" s="59">
        <f>'Inventory Ref Sheet'!S141</f>
        <v>0</v>
      </c>
      <c r="Y141" s="100" t="str">
        <f ca="1">IF('Inventory Ref Sheet'!U141&gt;0,YEAR(TODAY())-'Inventory Ref Sheet'!U141,"")</f>
        <v/>
      </c>
      <c r="Z141" s="95">
        <f>'Inventory Ref Sheet'!W141</f>
        <v>0</v>
      </c>
      <c r="AA141" s="60">
        <f>'Inventory Ref Sheet'!X141</f>
        <v>0</v>
      </c>
      <c r="AB141" s="61"/>
      <c r="AC141" s="97" t="str">
        <f t="shared" si="25"/>
        <v/>
      </c>
      <c r="AD141" s="59">
        <f>'Inventory Ref Sheet'!Y141</f>
        <v>0</v>
      </c>
      <c r="AE141" s="59">
        <f>'Inventory Ref Sheet'!Z141</f>
        <v>0</v>
      </c>
      <c r="AF141" s="102">
        <f>'Inventory Ref Sheet'!AA141</f>
        <v>0</v>
      </c>
      <c r="AG141" s="59">
        <f>'Inventory Ref Sheet'!AD141</f>
        <v>0</v>
      </c>
      <c r="AH141" s="59">
        <f>'Inventory Ref Sheet'!AE141</f>
        <v>0</v>
      </c>
      <c r="AI141" s="100" t="str">
        <f ca="1">IF('Inventory Ref Sheet'!AG141&gt;0,YEAR(TODAY())-'Inventory Ref Sheet'!AG141,"")</f>
        <v/>
      </c>
      <c r="AJ141" s="99"/>
      <c r="AK141" s="60">
        <f>'Inventory Ref Sheet'!AJ141</f>
        <v>0</v>
      </c>
      <c r="AL141" s="99"/>
      <c r="AM141" s="97" t="str">
        <f t="shared" si="26"/>
        <v/>
      </c>
    </row>
    <row r="142" spans="10:39" x14ac:dyDescent="0.25">
      <c r="J142" s="59">
        <f>'Inventory Ref Sheet'!AK142</f>
        <v>0</v>
      </c>
      <c r="K142" s="59">
        <f>'Inventory Ref Sheet'!AL142</f>
        <v>0</v>
      </c>
      <c r="L142" s="59">
        <f>'Inventory Ref Sheet'!AM142</f>
        <v>0</v>
      </c>
      <c r="M142" s="59">
        <f>'Inventory Ref Sheet'!AP142</f>
        <v>0</v>
      </c>
      <c r="N142" s="59">
        <f>'Inventory Ref Sheet'!AQ142</f>
        <v>0</v>
      </c>
      <c r="O142" s="100" t="str">
        <f ca="1">IF('Inventory Ref Sheet'!AS142&gt;0,YEAR(TODAY())-'Inventory Ref Sheet'!AS142,"")</f>
        <v/>
      </c>
      <c r="P142" s="95">
        <f>'Inventory Ref Sheet'!AU142</f>
        <v>0</v>
      </c>
      <c r="Q142" s="60">
        <f>'Inventory Ref Sheet'!AV142</f>
        <v>0</v>
      </c>
      <c r="R142" s="61"/>
      <c r="S142" s="100" t="str">
        <f t="shared" si="24"/>
        <v/>
      </c>
      <c r="T142" s="59">
        <f>'Inventory Ref Sheet'!M142</f>
        <v>0</v>
      </c>
      <c r="U142" s="102">
        <f>'Inventory Ref Sheet'!N142</f>
        <v>0</v>
      </c>
      <c r="V142" s="59">
        <f>'Inventory Ref Sheet'!O142</f>
        <v>0</v>
      </c>
      <c r="W142" s="59">
        <f>'Inventory Ref Sheet'!R142</f>
        <v>0</v>
      </c>
      <c r="X142" s="59">
        <f>'Inventory Ref Sheet'!S142</f>
        <v>0</v>
      </c>
      <c r="Y142" s="100" t="str">
        <f ca="1">IF('Inventory Ref Sheet'!U142&gt;0,YEAR(TODAY())-'Inventory Ref Sheet'!U142,"")</f>
        <v/>
      </c>
      <c r="Z142" s="95">
        <f>'Inventory Ref Sheet'!W142</f>
        <v>0</v>
      </c>
      <c r="AA142" s="60">
        <f>'Inventory Ref Sheet'!X142</f>
        <v>0</v>
      </c>
      <c r="AB142" s="61"/>
      <c r="AC142" s="97" t="str">
        <f t="shared" si="25"/>
        <v/>
      </c>
      <c r="AD142" s="59">
        <f>'Inventory Ref Sheet'!Y142</f>
        <v>0</v>
      </c>
      <c r="AE142" s="59">
        <f>'Inventory Ref Sheet'!Z142</f>
        <v>0</v>
      </c>
      <c r="AF142" s="102">
        <f>'Inventory Ref Sheet'!AA142</f>
        <v>0</v>
      </c>
      <c r="AG142" s="59">
        <f>'Inventory Ref Sheet'!AD142</f>
        <v>0</v>
      </c>
      <c r="AH142" s="59">
        <f>'Inventory Ref Sheet'!AE142</f>
        <v>0</v>
      </c>
      <c r="AI142" s="100" t="str">
        <f ca="1">IF('Inventory Ref Sheet'!AG142&gt;0,YEAR(TODAY())-'Inventory Ref Sheet'!AG142,"")</f>
        <v/>
      </c>
      <c r="AJ142" s="99"/>
      <c r="AK142" s="60">
        <f>'Inventory Ref Sheet'!AJ142</f>
        <v>0</v>
      </c>
      <c r="AL142" s="99"/>
      <c r="AM142" s="97" t="str">
        <f t="shared" si="26"/>
        <v/>
      </c>
    </row>
    <row r="143" spans="10:39" x14ac:dyDescent="0.25">
      <c r="J143" s="59">
        <f>'Inventory Ref Sheet'!AK143</f>
        <v>0</v>
      </c>
      <c r="K143" s="59">
        <f>'Inventory Ref Sheet'!AL143</f>
        <v>0</v>
      </c>
      <c r="L143" s="59">
        <f>'Inventory Ref Sheet'!AM143</f>
        <v>0</v>
      </c>
      <c r="M143" s="59">
        <f>'Inventory Ref Sheet'!AP143</f>
        <v>0</v>
      </c>
      <c r="N143" s="59">
        <f>'Inventory Ref Sheet'!AQ143</f>
        <v>0</v>
      </c>
      <c r="O143" s="100" t="str">
        <f ca="1">IF('Inventory Ref Sheet'!AS143&gt;0,YEAR(TODAY())-'Inventory Ref Sheet'!AS143,"")</f>
        <v/>
      </c>
      <c r="P143" s="95">
        <f>'Inventory Ref Sheet'!AU143</f>
        <v>0</v>
      </c>
      <c r="Q143" s="60">
        <f>'Inventory Ref Sheet'!AV143</f>
        <v>0</v>
      </c>
      <c r="R143" s="61"/>
      <c r="S143" s="100" t="str">
        <f t="shared" si="24"/>
        <v/>
      </c>
      <c r="T143" s="59">
        <f>'Inventory Ref Sheet'!M143</f>
        <v>0</v>
      </c>
      <c r="U143" s="102">
        <f>'Inventory Ref Sheet'!N143</f>
        <v>0</v>
      </c>
      <c r="V143" s="59">
        <f>'Inventory Ref Sheet'!O143</f>
        <v>0</v>
      </c>
      <c r="W143" s="59">
        <f>'Inventory Ref Sheet'!R143</f>
        <v>0</v>
      </c>
      <c r="X143" s="59">
        <f>'Inventory Ref Sheet'!S143</f>
        <v>0</v>
      </c>
      <c r="Y143" s="100" t="str">
        <f ca="1">IF('Inventory Ref Sheet'!U143&gt;0,YEAR(TODAY())-'Inventory Ref Sheet'!U143,"")</f>
        <v/>
      </c>
      <c r="Z143" s="95">
        <f>'Inventory Ref Sheet'!W143</f>
        <v>0</v>
      </c>
      <c r="AA143" s="60">
        <f>'Inventory Ref Sheet'!X143</f>
        <v>0</v>
      </c>
      <c r="AB143" s="61"/>
      <c r="AC143" s="97" t="str">
        <f t="shared" si="25"/>
        <v/>
      </c>
      <c r="AD143" s="59">
        <f>'Inventory Ref Sheet'!Y143</f>
        <v>0</v>
      </c>
      <c r="AE143" s="59">
        <f>'Inventory Ref Sheet'!Z143</f>
        <v>0</v>
      </c>
      <c r="AF143" s="102">
        <f>'Inventory Ref Sheet'!AA143</f>
        <v>0</v>
      </c>
      <c r="AG143" s="59">
        <f>'Inventory Ref Sheet'!AD143</f>
        <v>0</v>
      </c>
      <c r="AH143" s="59">
        <f>'Inventory Ref Sheet'!AE143</f>
        <v>0</v>
      </c>
      <c r="AI143" s="100" t="str">
        <f ca="1">IF('Inventory Ref Sheet'!AG143&gt;0,YEAR(TODAY())-'Inventory Ref Sheet'!AG143,"")</f>
        <v/>
      </c>
      <c r="AJ143" s="99"/>
      <c r="AK143" s="60">
        <f>'Inventory Ref Sheet'!AJ143</f>
        <v>0</v>
      </c>
      <c r="AL143" s="99"/>
      <c r="AM143" s="97" t="str">
        <f t="shared" si="26"/>
        <v/>
      </c>
    </row>
    <row r="144" spans="10:39" x14ac:dyDescent="0.25">
      <c r="J144" s="59">
        <f>'Inventory Ref Sheet'!AK144</f>
        <v>0</v>
      </c>
      <c r="K144" s="59">
        <f>'Inventory Ref Sheet'!AL144</f>
        <v>0</v>
      </c>
      <c r="L144" s="59">
        <f>'Inventory Ref Sheet'!AM144</f>
        <v>0</v>
      </c>
      <c r="M144" s="59">
        <f>'Inventory Ref Sheet'!AP144</f>
        <v>0</v>
      </c>
      <c r="N144" s="59">
        <f>'Inventory Ref Sheet'!AQ144</f>
        <v>0</v>
      </c>
      <c r="O144" s="100" t="str">
        <f ca="1">IF('Inventory Ref Sheet'!AS144&gt;0,YEAR(TODAY())-'Inventory Ref Sheet'!AS144,"")</f>
        <v/>
      </c>
      <c r="P144" s="95">
        <f>'Inventory Ref Sheet'!AU144</f>
        <v>0</v>
      </c>
      <c r="Q144" s="60">
        <f>'Inventory Ref Sheet'!AV144</f>
        <v>0</v>
      </c>
      <c r="R144" s="61"/>
      <c r="S144" s="100" t="str">
        <f t="shared" si="24"/>
        <v/>
      </c>
      <c r="T144" s="59">
        <f>'Inventory Ref Sheet'!M144</f>
        <v>0</v>
      </c>
      <c r="U144" s="102">
        <f>'Inventory Ref Sheet'!N144</f>
        <v>0</v>
      </c>
      <c r="V144" s="59">
        <f>'Inventory Ref Sheet'!O144</f>
        <v>0</v>
      </c>
      <c r="W144" s="59">
        <f>'Inventory Ref Sheet'!R144</f>
        <v>0</v>
      </c>
      <c r="X144" s="59">
        <f>'Inventory Ref Sheet'!S144</f>
        <v>0</v>
      </c>
      <c r="Y144" s="100" t="str">
        <f ca="1">IF('Inventory Ref Sheet'!U144&gt;0,YEAR(TODAY())-'Inventory Ref Sheet'!U144,"")</f>
        <v/>
      </c>
      <c r="Z144" s="95">
        <f>'Inventory Ref Sheet'!W144</f>
        <v>0</v>
      </c>
      <c r="AA144" s="60">
        <f>'Inventory Ref Sheet'!X144</f>
        <v>0</v>
      </c>
      <c r="AB144" s="61"/>
      <c r="AC144" s="97" t="str">
        <f t="shared" si="25"/>
        <v/>
      </c>
      <c r="AD144" s="59">
        <f>'Inventory Ref Sheet'!Y144</f>
        <v>0</v>
      </c>
      <c r="AE144" s="59">
        <f>'Inventory Ref Sheet'!Z144</f>
        <v>0</v>
      </c>
      <c r="AF144" s="102">
        <f>'Inventory Ref Sheet'!AA144</f>
        <v>0</v>
      </c>
      <c r="AG144" s="59">
        <f>'Inventory Ref Sheet'!AD144</f>
        <v>0</v>
      </c>
      <c r="AH144" s="59">
        <f>'Inventory Ref Sheet'!AE144</f>
        <v>0</v>
      </c>
      <c r="AI144" s="100" t="str">
        <f ca="1">IF('Inventory Ref Sheet'!AG144&gt;0,YEAR(TODAY())-'Inventory Ref Sheet'!AG144,"")</f>
        <v/>
      </c>
      <c r="AJ144" s="99"/>
      <c r="AK144" s="60">
        <f>'Inventory Ref Sheet'!AJ144</f>
        <v>0</v>
      </c>
      <c r="AL144" s="99"/>
      <c r="AM144" s="97" t="str">
        <f t="shared" si="26"/>
        <v/>
      </c>
    </row>
    <row r="145" spans="10:39" x14ac:dyDescent="0.25">
      <c r="J145" s="59">
        <f>'Inventory Ref Sheet'!AK145</f>
        <v>0</v>
      </c>
      <c r="K145" s="59">
        <f>'Inventory Ref Sheet'!AL145</f>
        <v>0</v>
      </c>
      <c r="L145" s="59">
        <f>'Inventory Ref Sheet'!AM145</f>
        <v>0</v>
      </c>
      <c r="M145" s="59">
        <f>'Inventory Ref Sheet'!AP145</f>
        <v>0</v>
      </c>
      <c r="N145" s="59">
        <f>'Inventory Ref Sheet'!AQ145</f>
        <v>0</v>
      </c>
      <c r="O145" s="100" t="str">
        <f ca="1">IF('Inventory Ref Sheet'!AS145&gt;0,YEAR(TODAY())-'Inventory Ref Sheet'!AS145,"")</f>
        <v/>
      </c>
      <c r="P145" s="95">
        <f>'Inventory Ref Sheet'!AU145</f>
        <v>0</v>
      </c>
      <c r="Q145" s="60">
        <f>'Inventory Ref Sheet'!AV145</f>
        <v>0</v>
      </c>
      <c r="R145" s="61"/>
      <c r="S145" s="100" t="str">
        <f t="shared" si="24"/>
        <v/>
      </c>
      <c r="T145" s="59">
        <f>'Inventory Ref Sheet'!M145</f>
        <v>0</v>
      </c>
      <c r="U145" s="102">
        <f>'Inventory Ref Sheet'!N145</f>
        <v>0</v>
      </c>
      <c r="V145" s="59">
        <f>'Inventory Ref Sheet'!O145</f>
        <v>0</v>
      </c>
      <c r="W145" s="59">
        <f>'Inventory Ref Sheet'!R145</f>
        <v>0</v>
      </c>
      <c r="X145" s="59">
        <f>'Inventory Ref Sheet'!S145</f>
        <v>0</v>
      </c>
      <c r="Y145" s="100" t="str">
        <f ca="1">IF('Inventory Ref Sheet'!U145&gt;0,YEAR(TODAY())-'Inventory Ref Sheet'!U145,"")</f>
        <v/>
      </c>
      <c r="Z145" s="95">
        <f>'Inventory Ref Sheet'!W145</f>
        <v>0</v>
      </c>
      <c r="AA145" s="60">
        <f>'Inventory Ref Sheet'!X145</f>
        <v>0</v>
      </c>
      <c r="AB145" s="61"/>
      <c r="AC145" s="97" t="str">
        <f t="shared" si="25"/>
        <v/>
      </c>
      <c r="AD145" s="59">
        <f>'Inventory Ref Sheet'!Y145</f>
        <v>0</v>
      </c>
      <c r="AE145" s="59">
        <f>'Inventory Ref Sheet'!Z145</f>
        <v>0</v>
      </c>
      <c r="AF145" s="102">
        <f>'Inventory Ref Sheet'!AA145</f>
        <v>0</v>
      </c>
      <c r="AG145" s="59">
        <f>'Inventory Ref Sheet'!AD145</f>
        <v>0</v>
      </c>
      <c r="AH145" s="59">
        <f>'Inventory Ref Sheet'!AE145</f>
        <v>0</v>
      </c>
      <c r="AI145" s="100" t="str">
        <f ca="1">IF('Inventory Ref Sheet'!AG145&gt;0,YEAR(TODAY())-'Inventory Ref Sheet'!AG145,"")</f>
        <v/>
      </c>
      <c r="AJ145" s="99"/>
      <c r="AK145" s="60">
        <f>'Inventory Ref Sheet'!AJ145</f>
        <v>0</v>
      </c>
      <c r="AL145" s="99"/>
      <c r="AM145" s="97" t="str">
        <f t="shared" si="26"/>
        <v/>
      </c>
    </row>
    <row r="146" spans="10:39" x14ac:dyDescent="0.25">
      <c r="J146" s="59">
        <f>'Inventory Ref Sheet'!AK146</f>
        <v>0</v>
      </c>
      <c r="K146" s="59">
        <f>'Inventory Ref Sheet'!AL146</f>
        <v>0</v>
      </c>
      <c r="L146" s="59">
        <f>'Inventory Ref Sheet'!AM146</f>
        <v>0</v>
      </c>
      <c r="M146" s="59">
        <f>'Inventory Ref Sheet'!AP146</f>
        <v>0</v>
      </c>
      <c r="N146" s="59">
        <f>'Inventory Ref Sheet'!AQ146</f>
        <v>0</v>
      </c>
      <c r="O146" s="100" t="str">
        <f ca="1">IF('Inventory Ref Sheet'!AS146&gt;0,YEAR(TODAY())-'Inventory Ref Sheet'!AS146,"")</f>
        <v/>
      </c>
      <c r="P146" s="95">
        <f>'Inventory Ref Sheet'!AU146</f>
        <v>0</v>
      </c>
      <c r="Q146" s="60">
        <f>'Inventory Ref Sheet'!AV146</f>
        <v>0</v>
      </c>
      <c r="R146" s="61"/>
      <c r="S146" s="100" t="str">
        <f t="shared" si="24"/>
        <v/>
      </c>
      <c r="T146" s="59">
        <f>'Inventory Ref Sheet'!M146</f>
        <v>0</v>
      </c>
      <c r="U146" s="102">
        <f>'Inventory Ref Sheet'!N146</f>
        <v>0</v>
      </c>
      <c r="V146" s="59">
        <f>'Inventory Ref Sheet'!O146</f>
        <v>0</v>
      </c>
      <c r="W146" s="59">
        <f>'Inventory Ref Sheet'!R146</f>
        <v>0</v>
      </c>
      <c r="X146" s="59">
        <f>'Inventory Ref Sheet'!S146</f>
        <v>0</v>
      </c>
      <c r="Y146" s="100" t="str">
        <f ca="1">IF('Inventory Ref Sheet'!U146&gt;0,YEAR(TODAY())-'Inventory Ref Sheet'!U146,"")</f>
        <v/>
      </c>
      <c r="Z146" s="95">
        <f>'Inventory Ref Sheet'!W146</f>
        <v>0</v>
      </c>
      <c r="AA146" s="60">
        <f>'Inventory Ref Sheet'!X146</f>
        <v>0</v>
      </c>
      <c r="AB146" s="61"/>
      <c r="AC146" s="97" t="str">
        <f t="shared" si="25"/>
        <v/>
      </c>
      <c r="AD146" s="59">
        <f>'Inventory Ref Sheet'!Y146</f>
        <v>0</v>
      </c>
      <c r="AE146" s="59">
        <f>'Inventory Ref Sheet'!Z146</f>
        <v>0</v>
      </c>
      <c r="AF146" s="102">
        <f>'Inventory Ref Sheet'!AA146</f>
        <v>0</v>
      </c>
      <c r="AG146" s="59">
        <f>'Inventory Ref Sheet'!AD146</f>
        <v>0</v>
      </c>
      <c r="AH146" s="59">
        <f>'Inventory Ref Sheet'!AE146</f>
        <v>0</v>
      </c>
      <c r="AI146" s="100" t="str">
        <f ca="1">IF('Inventory Ref Sheet'!AG146&gt;0,YEAR(TODAY())-'Inventory Ref Sheet'!AG146,"")</f>
        <v/>
      </c>
      <c r="AJ146" s="99"/>
      <c r="AK146" s="60">
        <f>'Inventory Ref Sheet'!AJ146</f>
        <v>0</v>
      </c>
      <c r="AL146" s="99"/>
      <c r="AM146" s="97" t="str">
        <f t="shared" si="26"/>
        <v/>
      </c>
    </row>
    <row r="147" spans="10:39" x14ac:dyDescent="0.25">
      <c r="J147" s="59">
        <f>'Inventory Ref Sheet'!AK147</f>
        <v>0</v>
      </c>
      <c r="K147" s="59">
        <f>'Inventory Ref Sheet'!AL147</f>
        <v>0</v>
      </c>
      <c r="L147" s="59">
        <f>'Inventory Ref Sheet'!AM147</f>
        <v>0</v>
      </c>
      <c r="M147" s="59">
        <f>'Inventory Ref Sheet'!AP147</f>
        <v>0</v>
      </c>
      <c r="N147" s="59">
        <f>'Inventory Ref Sheet'!AQ147</f>
        <v>0</v>
      </c>
      <c r="O147" s="100" t="str">
        <f ca="1">IF('Inventory Ref Sheet'!AS147&gt;0,YEAR(TODAY())-'Inventory Ref Sheet'!AS147,"")</f>
        <v/>
      </c>
      <c r="P147" s="95">
        <f>'Inventory Ref Sheet'!AU147</f>
        <v>0</v>
      </c>
      <c r="Q147" s="60">
        <f>'Inventory Ref Sheet'!AV147</f>
        <v>0</v>
      </c>
      <c r="R147" s="61"/>
      <c r="S147" s="100" t="str">
        <f t="shared" si="24"/>
        <v/>
      </c>
      <c r="T147" s="59">
        <f>'Inventory Ref Sheet'!M147</f>
        <v>0</v>
      </c>
      <c r="U147" s="102">
        <f>'Inventory Ref Sheet'!N147</f>
        <v>0</v>
      </c>
      <c r="V147" s="59">
        <f>'Inventory Ref Sheet'!O147</f>
        <v>0</v>
      </c>
      <c r="W147" s="59">
        <f>'Inventory Ref Sheet'!R147</f>
        <v>0</v>
      </c>
      <c r="X147" s="59">
        <f>'Inventory Ref Sheet'!S147</f>
        <v>0</v>
      </c>
      <c r="Y147" s="100" t="str">
        <f ca="1">IF('Inventory Ref Sheet'!U147&gt;0,YEAR(TODAY())-'Inventory Ref Sheet'!U147,"")</f>
        <v/>
      </c>
      <c r="Z147" s="95">
        <f>'Inventory Ref Sheet'!W147</f>
        <v>0</v>
      </c>
      <c r="AA147" s="60">
        <f>'Inventory Ref Sheet'!X147</f>
        <v>0</v>
      </c>
      <c r="AB147" s="61"/>
      <c r="AC147" s="97" t="str">
        <f t="shared" si="25"/>
        <v/>
      </c>
      <c r="AD147" s="59">
        <f>'Inventory Ref Sheet'!Y147</f>
        <v>0</v>
      </c>
      <c r="AE147" s="59">
        <f>'Inventory Ref Sheet'!Z147</f>
        <v>0</v>
      </c>
      <c r="AF147" s="102">
        <f>'Inventory Ref Sheet'!AA147</f>
        <v>0</v>
      </c>
      <c r="AG147" s="59">
        <f>'Inventory Ref Sheet'!AD147</f>
        <v>0</v>
      </c>
      <c r="AH147" s="59">
        <f>'Inventory Ref Sheet'!AE147</f>
        <v>0</v>
      </c>
      <c r="AI147" s="100" t="str">
        <f ca="1">IF('Inventory Ref Sheet'!AG147&gt;0,YEAR(TODAY())-'Inventory Ref Sheet'!AG147,"")</f>
        <v/>
      </c>
      <c r="AJ147" s="99"/>
      <c r="AK147" s="60">
        <f>'Inventory Ref Sheet'!AJ147</f>
        <v>0</v>
      </c>
      <c r="AL147" s="99"/>
      <c r="AM147" s="97" t="str">
        <f t="shared" si="26"/>
        <v/>
      </c>
    </row>
    <row r="148" spans="10:39" x14ac:dyDescent="0.25">
      <c r="J148" s="59">
        <f>'Inventory Ref Sheet'!AK148</f>
        <v>0</v>
      </c>
      <c r="K148" s="59">
        <f>'Inventory Ref Sheet'!AL148</f>
        <v>0</v>
      </c>
      <c r="L148" s="59">
        <f>'Inventory Ref Sheet'!AM148</f>
        <v>0</v>
      </c>
      <c r="M148" s="59">
        <f>'Inventory Ref Sheet'!AP148</f>
        <v>0</v>
      </c>
      <c r="N148" s="59">
        <f>'Inventory Ref Sheet'!AQ148</f>
        <v>0</v>
      </c>
      <c r="O148" s="100" t="str">
        <f ca="1">IF('Inventory Ref Sheet'!AS148&gt;0,YEAR(TODAY())-'Inventory Ref Sheet'!AS148,"")</f>
        <v/>
      </c>
      <c r="P148" s="95">
        <f>'Inventory Ref Sheet'!AU148</f>
        <v>0</v>
      </c>
      <c r="Q148" s="60">
        <f>'Inventory Ref Sheet'!AV148</f>
        <v>0</v>
      </c>
      <c r="R148" s="61"/>
      <c r="S148" s="100" t="str">
        <f t="shared" si="24"/>
        <v/>
      </c>
      <c r="T148" s="59">
        <f>'Inventory Ref Sheet'!M148</f>
        <v>0</v>
      </c>
      <c r="U148" s="102">
        <f>'Inventory Ref Sheet'!N148</f>
        <v>0</v>
      </c>
      <c r="V148" s="59">
        <f>'Inventory Ref Sheet'!O148</f>
        <v>0</v>
      </c>
      <c r="W148" s="59">
        <f>'Inventory Ref Sheet'!R148</f>
        <v>0</v>
      </c>
      <c r="X148" s="59">
        <f>'Inventory Ref Sheet'!S148</f>
        <v>0</v>
      </c>
      <c r="Y148" s="100" t="str">
        <f ca="1">IF('Inventory Ref Sheet'!U148&gt;0,YEAR(TODAY())-'Inventory Ref Sheet'!U148,"")</f>
        <v/>
      </c>
      <c r="Z148" s="95">
        <f>'Inventory Ref Sheet'!W148</f>
        <v>0</v>
      </c>
      <c r="AA148" s="60">
        <f>'Inventory Ref Sheet'!X148</f>
        <v>0</v>
      </c>
      <c r="AB148" s="61"/>
      <c r="AC148" s="97" t="str">
        <f t="shared" si="25"/>
        <v/>
      </c>
      <c r="AD148" s="59">
        <f>'Inventory Ref Sheet'!Y148</f>
        <v>0</v>
      </c>
      <c r="AE148" s="59">
        <f>'Inventory Ref Sheet'!Z148</f>
        <v>0</v>
      </c>
      <c r="AF148" s="102">
        <f>'Inventory Ref Sheet'!AA148</f>
        <v>0</v>
      </c>
      <c r="AG148" s="59">
        <f>'Inventory Ref Sheet'!AD148</f>
        <v>0</v>
      </c>
      <c r="AH148" s="59">
        <f>'Inventory Ref Sheet'!AE148</f>
        <v>0</v>
      </c>
      <c r="AI148" s="100" t="str">
        <f ca="1">IF('Inventory Ref Sheet'!AG148&gt;0,YEAR(TODAY())-'Inventory Ref Sheet'!AG148,"")</f>
        <v/>
      </c>
      <c r="AJ148" s="99"/>
      <c r="AK148" s="60">
        <f>'Inventory Ref Sheet'!AJ148</f>
        <v>0</v>
      </c>
      <c r="AL148" s="99"/>
      <c r="AM148" s="97" t="str">
        <f t="shared" si="26"/>
        <v/>
      </c>
    </row>
    <row r="149" spans="10:39" x14ac:dyDescent="0.25">
      <c r="J149" s="59">
        <f>'Inventory Ref Sheet'!AK149</f>
        <v>0</v>
      </c>
      <c r="K149" s="59">
        <f>'Inventory Ref Sheet'!AL149</f>
        <v>0</v>
      </c>
      <c r="L149" s="59">
        <f>'Inventory Ref Sheet'!AM149</f>
        <v>0</v>
      </c>
      <c r="M149" s="59">
        <f>'Inventory Ref Sheet'!AP149</f>
        <v>0</v>
      </c>
      <c r="N149" s="59">
        <f>'Inventory Ref Sheet'!AQ149</f>
        <v>0</v>
      </c>
      <c r="O149" s="100" t="str">
        <f ca="1">IF('Inventory Ref Sheet'!AS149&gt;0,YEAR(TODAY())-'Inventory Ref Sheet'!AS149,"")</f>
        <v/>
      </c>
      <c r="P149" s="95">
        <f>'Inventory Ref Sheet'!AU149</f>
        <v>0</v>
      </c>
      <c r="Q149" s="60">
        <f>'Inventory Ref Sheet'!AV149</f>
        <v>0</v>
      </c>
      <c r="R149" s="61"/>
      <c r="S149" s="100" t="str">
        <f t="shared" si="24"/>
        <v/>
      </c>
      <c r="T149" s="59">
        <f>'Inventory Ref Sheet'!M149</f>
        <v>0</v>
      </c>
      <c r="U149" s="102">
        <f>'Inventory Ref Sheet'!N149</f>
        <v>0</v>
      </c>
      <c r="V149" s="59">
        <f>'Inventory Ref Sheet'!O149</f>
        <v>0</v>
      </c>
      <c r="W149" s="59">
        <f>'Inventory Ref Sheet'!R149</f>
        <v>0</v>
      </c>
      <c r="X149" s="59">
        <f>'Inventory Ref Sheet'!S149</f>
        <v>0</v>
      </c>
      <c r="Y149" s="100" t="str">
        <f ca="1">IF('Inventory Ref Sheet'!U149&gt;0,YEAR(TODAY())-'Inventory Ref Sheet'!U149,"")</f>
        <v/>
      </c>
      <c r="Z149" s="95">
        <f>'Inventory Ref Sheet'!W149</f>
        <v>0</v>
      </c>
      <c r="AA149" s="60">
        <f>'Inventory Ref Sheet'!X149</f>
        <v>0</v>
      </c>
      <c r="AB149" s="61"/>
      <c r="AC149" s="97" t="str">
        <f t="shared" si="25"/>
        <v/>
      </c>
      <c r="AD149" s="59">
        <f>'Inventory Ref Sheet'!Y149</f>
        <v>0</v>
      </c>
      <c r="AE149" s="59">
        <f>'Inventory Ref Sheet'!Z149</f>
        <v>0</v>
      </c>
      <c r="AF149" s="102">
        <f>'Inventory Ref Sheet'!AA149</f>
        <v>0</v>
      </c>
      <c r="AG149" s="59">
        <f>'Inventory Ref Sheet'!AD149</f>
        <v>0</v>
      </c>
      <c r="AH149" s="59">
        <f>'Inventory Ref Sheet'!AE149</f>
        <v>0</v>
      </c>
      <c r="AI149" s="100" t="str">
        <f ca="1">IF('Inventory Ref Sheet'!AG149&gt;0,YEAR(TODAY())-'Inventory Ref Sheet'!AG149,"")</f>
        <v/>
      </c>
      <c r="AJ149" s="99"/>
      <c r="AK149" s="60">
        <f>'Inventory Ref Sheet'!AJ149</f>
        <v>0</v>
      </c>
      <c r="AL149" s="99"/>
      <c r="AM149" s="97" t="str">
        <f t="shared" si="26"/>
        <v/>
      </c>
    </row>
    <row r="150" spans="10:39" x14ac:dyDescent="0.25">
      <c r="J150" s="59">
        <f>'Inventory Ref Sheet'!AK150</f>
        <v>0</v>
      </c>
      <c r="K150" s="59">
        <f>'Inventory Ref Sheet'!AL150</f>
        <v>0</v>
      </c>
      <c r="L150" s="59">
        <f>'Inventory Ref Sheet'!AM150</f>
        <v>0</v>
      </c>
      <c r="M150" s="59">
        <f>'Inventory Ref Sheet'!AP150</f>
        <v>0</v>
      </c>
      <c r="N150" s="59">
        <f>'Inventory Ref Sheet'!AQ150</f>
        <v>0</v>
      </c>
      <c r="O150" s="100" t="str">
        <f ca="1">IF('Inventory Ref Sheet'!AS150&gt;0,YEAR(TODAY())-'Inventory Ref Sheet'!AS150,"")</f>
        <v/>
      </c>
      <c r="P150" s="95">
        <f>'Inventory Ref Sheet'!AU150</f>
        <v>0</v>
      </c>
      <c r="Q150" s="60">
        <f>'Inventory Ref Sheet'!AV150</f>
        <v>0</v>
      </c>
      <c r="R150" s="61"/>
      <c r="S150" s="100" t="str">
        <f t="shared" si="24"/>
        <v/>
      </c>
      <c r="T150" s="59">
        <f>'Inventory Ref Sheet'!M150</f>
        <v>0</v>
      </c>
      <c r="U150" s="102">
        <f>'Inventory Ref Sheet'!N150</f>
        <v>0</v>
      </c>
      <c r="V150" s="59">
        <f>'Inventory Ref Sheet'!O150</f>
        <v>0</v>
      </c>
      <c r="W150" s="59">
        <f>'Inventory Ref Sheet'!R150</f>
        <v>0</v>
      </c>
      <c r="X150" s="59">
        <f>'Inventory Ref Sheet'!S150</f>
        <v>0</v>
      </c>
      <c r="Y150" s="100" t="str">
        <f ca="1">IF('Inventory Ref Sheet'!U150&gt;0,YEAR(TODAY())-'Inventory Ref Sheet'!U150,"")</f>
        <v/>
      </c>
      <c r="Z150" s="95">
        <f>'Inventory Ref Sheet'!W150</f>
        <v>0</v>
      </c>
      <c r="AA150" s="60">
        <f>'Inventory Ref Sheet'!X150</f>
        <v>0</v>
      </c>
      <c r="AB150" s="61"/>
      <c r="AC150" s="97" t="str">
        <f t="shared" si="25"/>
        <v/>
      </c>
      <c r="AD150" s="59">
        <f>'Inventory Ref Sheet'!Y150</f>
        <v>0</v>
      </c>
      <c r="AE150" s="59">
        <f>'Inventory Ref Sheet'!Z150</f>
        <v>0</v>
      </c>
      <c r="AF150" s="102">
        <f>'Inventory Ref Sheet'!AA150</f>
        <v>0</v>
      </c>
      <c r="AG150" s="59">
        <f>'Inventory Ref Sheet'!AD150</f>
        <v>0</v>
      </c>
      <c r="AH150" s="59">
        <f>'Inventory Ref Sheet'!AE150</f>
        <v>0</v>
      </c>
      <c r="AI150" s="100" t="str">
        <f ca="1">IF('Inventory Ref Sheet'!AG150&gt;0,YEAR(TODAY())-'Inventory Ref Sheet'!AG150,"")</f>
        <v/>
      </c>
      <c r="AJ150" s="99"/>
      <c r="AK150" s="60">
        <f>'Inventory Ref Sheet'!AJ150</f>
        <v>0</v>
      </c>
      <c r="AL150" s="99"/>
      <c r="AM150" s="97" t="str">
        <f t="shared" si="26"/>
        <v/>
      </c>
    </row>
    <row r="151" spans="10:39" x14ac:dyDescent="0.25">
      <c r="J151" s="59">
        <f>'Inventory Ref Sheet'!AK151</f>
        <v>0</v>
      </c>
      <c r="K151" s="59">
        <f>'Inventory Ref Sheet'!AL151</f>
        <v>0</v>
      </c>
      <c r="L151" s="59">
        <f>'Inventory Ref Sheet'!AM151</f>
        <v>0</v>
      </c>
      <c r="M151" s="59">
        <f>'Inventory Ref Sheet'!AP151</f>
        <v>0</v>
      </c>
      <c r="N151" s="59">
        <f>'Inventory Ref Sheet'!AQ151</f>
        <v>0</v>
      </c>
      <c r="O151" s="100" t="str">
        <f ca="1">IF('Inventory Ref Sheet'!AS151&gt;0,YEAR(TODAY())-'Inventory Ref Sheet'!AS151,"")</f>
        <v/>
      </c>
      <c r="P151" s="95">
        <f>'Inventory Ref Sheet'!AU151</f>
        <v>0</v>
      </c>
      <c r="Q151" s="60">
        <f>'Inventory Ref Sheet'!AV151</f>
        <v>0</v>
      </c>
      <c r="R151" s="61"/>
      <c r="S151" s="100" t="str">
        <f t="shared" si="24"/>
        <v/>
      </c>
      <c r="T151" s="59">
        <f>'Inventory Ref Sheet'!M151</f>
        <v>0</v>
      </c>
      <c r="U151" s="102">
        <f>'Inventory Ref Sheet'!N151</f>
        <v>0</v>
      </c>
      <c r="V151" s="59">
        <f>'Inventory Ref Sheet'!O151</f>
        <v>0</v>
      </c>
      <c r="W151" s="59">
        <f>'Inventory Ref Sheet'!R151</f>
        <v>0</v>
      </c>
      <c r="X151" s="59">
        <f>'Inventory Ref Sheet'!S151</f>
        <v>0</v>
      </c>
      <c r="Y151" s="100" t="str">
        <f ca="1">IF('Inventory Ref Sheet'!U151&gt;0,YEAR(TODAY())-'Inventory Ref Sheet'!U151,"")</f>
        <v/>
      </c>
      <c r="Z151" s="95">
        <f>'Inventory Ref Sheet'!W151</f>
        <v>0</v>
      </c>
      <c r="AA151" s="60">
        <f>'Inventory Ref Sheet'!X151</f>
        <v>0</v>
      </c>
      <c r="AB151" s="61"/>
      <c r="AC151" s="97" t="str">
        <f t="shared" si="25"/>
        <v/>
      </c>
      <c r="AD151" s="59">
        <f>'Inventory Ref Sheet'!Y151</f>
        <v>0</v>
      </c>
      <c r="AE151" s="59">
        <f>'Inventory Ref Sheet'!Z151</f>
        <v>0</v>
      </c>
      <c r="AF151" s="102">
        <f>'Inventory Ref Sheet'!AA151</f>
        <v>0</v>
      </c>
      <c r="AG151" s="59">
        <f>'Inventory Ref Sheet'!AD151</f>
        <v>0</v>
      </c>
      <c r="AH151" s="59">
        <f>'Inventory Ref Sheet'!AE151</f>
        <v>0</v>
      </c>
      <c r="AI151" s="100" t="str">
        <f ca="1">IF('Inventory Ref Sheet'!AG151&gt;0,YEAR(TODAY())-'Inventory Ref Sheet'!AG151,"")</f>
        <v/>
      </c>
      <c r="AJ151" s="99"/>
      <c r="AK151" s="60">
        <f>'Inventory Ref Sheet'!AJ151</f>
        <v>0</v>
      </c>
      <c r="AL151" s="99"/>
      <c r="AM151" s="97" t="str">
        <f t="shared" si="26"/>
        <v/>
      </c>
    </row>
    <row r="152" spans="10:39" x14ac:dyDescent="0.25">
      <c r="J152" s="59">
        <f>'Inventory Ref Sheet'!AK152</f>
        <v>0</v>
      </c>
      <c r="K152" s="59">
        <f>'Inventory Ref Sheet'!AL152</f>
        <v>0</v>
      </c>
      <c r="L152" s="59">
        <f>'Inventory Ref Sheet'!AM152</f>
        <v>0</v>
      </c>
      <c r="M152" s="59">
        <f>'Inventory Ref Sheet'!AP152</f>
        <v>0</v>
      </c>
      <c r="N152" s="59">
        <f>'Inventory Ref Sheet'!AQ152</f>
        <v>0</v>
      </c>
      <c r="O152" s="100" t="str">
        <f ca="1">IF('Inventory Ref Sheet'!AS152&gt;0,YEAR(TODAY())-'Inventory Ref Sheet'!AS152,"")</f>
        <v/>
      </c>
      <c r="P152" s="95">
        <f>'Inventory Ref Sheet'!AU152</f>
        <v>0</v>
      </c>
      <c r="Q152" s="60">
        <f>'Inventory Ref Sheet'!AV152</f>
        <v>0</v>
      </c>
      <c r="R152" s="61"/>
      <c r="S152" s="100" t="str">
        <f t="shared" si="24"/>
        <v/>
      </c>
      <c r="T152" s="59">
        <f>'Inventory Ref Sheet'!M152</f>
        <v>0</v>
      </c>
      <c r="U152" s="102">
        <f>'Inventory Ref Sheet'!N152</f>
        <v>0</v>
      </c>
      <c r="V152" s="59">
        <f>'Inventory Ref Sheet'!O152</f>
        <v>0</v>
      </c>
      <c r="W152" s="59">
        <f>'Inventory Ref Sheet'!R152</f>
        <v>0</v>
      </c>
      <c r="X152" s="59">
        <f>'Inventory Ref Sheet'!S152</f>
        <v>0</v>
      </c>
      <c r="Y152" s="100" t="str">
        <f ca="1">IF('Inventory Ref Sheet'!U152&gt;0,YEAR(TODAY())-'Inventory Ref Sheet'!U152,"")</f>
        <v/>
      </c>
      <c r="Z152" s="95">
        <f>'Inventory Ref Sheet'!W152</f>
        <v>0</v>
      </c>
      <c r="AA152" s="60">
        <f>'Inventory Ref Sheet'!X152</f>
        <v>0</v>
      </c>
      <c r="AB152" s="61"/>
      <c r="AC152" s="97" t="str">
        <f t="shared" si="25"/>
        <v/>
      </c>
      <c r="AD152" s="59">
        <f>'Inventory Ref Sheet'!Y152</f>
        <v>0</v>
      </c>
      <c r="AE152" s="59">
        <f>'Inventory Ref Sheet'!Z152</f>
        <v>0</v>
      </c>
      <c r="AF152" s="102">
        <f>'Inventory Ref Sheet'!AA152</f>
        <v>0</v>
      </c>
      <c r="AG152" s="59">
        <f>'Inventory Ref Sheet'!AD152</f>
        <v>0</v>
      </c>
      <c r="AH152" s="59">
        <f>'Inventory Ref Sheet'!AE152</f>
        <v>0</v>
      </c>
      <c r="AI152" s="100" t="str">
        <f ca="1">IF('Inventory Ref Sheet'!AG152&gt;0,YEAR(TODAY())-'Inventory Ref Sheet'!AG152,"")</f>
        <v/>
      </c>
      <c r="AJ152" s="99"/>
      <c r="AK152" s="60">
        <f>'Inventory Ref Sheet'!AJ152</f>
        <v>0</v>
      </c>
      <c r="AL152" s="99"/>
      <c r="AM152" s="97" t="str">
        <f t="shared" si="26"/>
        <v/>
      </c>
    </row>
    <row r="153" spans="10:39" x14ac:dyDescent="0.25">
      <c r="J153" s="59">
        <f>'Inventory Ref Sheet'!AK153</f>
        <v>0</v>
      </c>
      <c r="K153" s="59">
        <f>'Inventory Ref Sheet'!AL153</f>
        <v>0</v>
      </c>
      <c r="L153" s="59">
        <f>'Inventory Ref Sheet'!AM153</f>
        <v>0</v>
      </c>
      <c r="M153" s="59">
        <f>'Inventory Ref Sheet'!AP153</f>
        <v>0</v>
      </c>
      <c r="N153" s="59">
        <f>'Inventory Ref Sheet'!AQ153</f>
        <v>0</v>
      </c>
      <c r="O153" s="100" t="str">
        <f ca="1">IF('Inventory Ref Sheet'!AS153&gt;0,YEAR(TODAY())-'Inventory Ref Sheet'!AS153,"")</f>
        <v/>
      </c>
      <c r="P153" s="95">
        <f>'Inventory Ref Sheet'!AU153</f>
        <v>0</v>
      </c>
      <c r="Q153" s="60">
        <f>'Inventory Ref Sheet'!AV153</f>
        <v>0</v>
      </c>
      <c r="R153" s="61"/>
      <c r="S153" s="100" t="str">
        <f t="shared" si="24"/>
        <v/>
      </c>
      <c r="T153" s="59">
        <f>'Inventory Ref Sheet'!M153</f>
        <v>0</v>
      </c>
      <c r="U153" s="102">
        <f>'Inventory Ref Sheet'!N153</f>
        <v>0</v>
      </c>
      <c r="V153" s="59">
        <f>'Inventory Ref Sheet'!O153</f>
        <v>0</v>
      </c>
      <c r="W153" s="59">
        <f>'Inventory Ref Sheet'!R153</f>
        <v>0</v>
      </c>
      <c r="X153" s="59">
        <f>'Inventory Ref Sheet'!S153</f>
        <v>0</v>
      </c>
      <c r="Y153" s="100" t="str">
        <f ca="1">IF('Inventory Ref Sheet'!U153&gt;0,YEAR(TODAY())-'Inventory Ref Sheet'!U153,"")</f>
        <v/>
      </c>
      <c r="Z153" s="95">
        <f>'Inventory Ref Sheet'!W153</f>
        <v>0</v>
      </c>
      <c r="AA153" s="60">
        <f>'Inventory Ref Sheet'!X153</f>
        <v>0</v>
      </c>
      <c r="AB153" s="61"/>
      <c r="AC153" s="97" t="str">
        <f t="shared" si="25"/>
        <v/>
      </c>
      <c r="AD153" s="59">
        <f>'Inventory Ref Sheet'!Y153</f>
        <v>0</v>
      </c>
      <c r="AE153" s="59">
        <f>'Inventory Ref Sheet'!Z153</f>
        <v>0</v>
      </c>
      <c r="AF153" s="102">
        <f>'Inventory Ref Sheet'!AA153</f>
        <v>0</v>
      </c>
      <c r="AG153" s="59">
        <f>'Inventory Ref Sheet'!AD153</f>
        <v>0</v>
      </c>
      <c r="AH153" s="59">
        <f>'Inventory Ref Sheet'!AE153</f>
        <v>0</v>
      </c>
      <c r="AI153" s="100" t="str">
        <f ca="1">IF('Inventory Ref Sheet'!AG153&gt;0,YEAR(TODAY())-'Inventory Ref Sheet'!AG153,"")</f>
        <v/>
      </c>
      <c r="AJ153" s="99"/>
      <c r="AK153" s="60">
        <f>'Inventory Ref Sheet'!AJ153</f>
        <v>0</v>
      </c>
      <c r="AL153" s="99"/>
      <c r="AM153" s="97" t="str">
        <f t="shared" si="26"/>
        <v/>
      </c>
    </row>
    <row r="154" spans="10:39" x14ac:dyDescent="0.25">
      <c r="J154" s="59">
        <f>'Inventory Ref Sheet'!AK154</f>
        <v>0</v>
      </c>
      <c r="K154" s="59">
        <f>'Inventory Ref Sheet'!AL154</f>
        <v>0</v>
      </c>
      <c r="L154" s="59">
        <f>'Inventory Ref Sheet'!AM154</f>
        <v>0</v>
      </c>
      <c r="M154" s="59">
        <f>'Inventory Ref Sheet'!AP154</f>
        <v>0</v>
      </c>
      <c r="N154" s="59">
        <f>'Inventory Ref Sheet'!AQ154</f>
        <v>0</v>
      </c>
      <c r="O154" s="100" t="str">
        <f ca="1">IF('Inventory Ref Sheet'!AS154&gt;0,YEAR(TODAY())-'Inventory Ref Sheet'!AS154,"")</f>
        <v/>
      </c>
      <c r="P154" s="95">
        <f>'Inventory Ref Sheet'!AU154</f>
        <v>0</v>
      </c>
      <c r="Q154" s="60">
        <f>'Inventory Ref Sheet'!AV154</f>
        <v>0</v>
      </c>
      <c r="R154" s="61"/>
      <c r="S154" s="100" t="str">
        <f t="shared" si="24"/>
        <v/>
      </c>
      <c r="T154" s="59">
        <f>'Inventory Ref Sheet'!M154</f>
        <v>0</v>
      </c>
      <c r="U154" s="102">
        <f>'Inventory Ref Sheet'!N154</f>
        <v>0</v>
      </c>
      <c r="V154" s="59">
        <f>'Inventory Ref Sheet'!O154</f>
        <v>0</v>
      </c>
      <c r="W154" s="59">
        <f>'Inventory Ref Sheet'!R154</f>
        <v>0</v>
      </c>
      <c r="X154" s="59">
        <f>'Inventory Ref Sheet'!S154</f>
        <v>0</v>
      </c>
      <c r="Y154" s="100" t="str">
        <f ca="1">IF('Inventory Ref Sheet'!U154&gt;0,YEAR(TODAY())-'Inventory Ref Sheet'!U154,"")</f>
        <v/>
      </c>
      <c r="Z154" s="95">
        <f>'Inventory Ref Sheet'!W154</f>
        <v>0</v>
      </c>
      <c r="AA154" s="60">
        <f>'Inventory Ref Sheet'!X154</f>
        <v>0</v>
      </c>
      <c r="AB154" s="61"/>
      <c r="AC154" s="97" t="str">
        <f t="shared" si="25"/>
        <v/>
      </c>
      <c r="AD154" s="59">
        <f>'Inventory Ref Sheet'!Y154</f>
        <v>0</v>
      </c>
      <c r="AE154" s="59">
        <f>'Inventory Ref Sheet'!Z154</f>
        <v>0</v>
      </c>
      <c r="AF154" s="102">
        <f>'Inventory Ref Sheet'!AA154</f>
        <v>0</v>
      </c>
      <c r="AG154" s="59">
        <f>'Inventory Ref Sheet'!AD154</f>
        <v>0</v>
      </c>
      <c r="AH154" s="59">
        <f>'Inventory Ref Sheet'!AE154</f>
        <v>0</v>
      </c>
      <c r="AI154" s="100" t="str">
        <f ca="1">IF('Inventory Ref Sheet'!AG154&gt;0,YEAR(TODAY())-'Inventory Ref Sheet'!AG154,"")</f>
        <v/>
      </c>
      <c r="AJ154" s="99"/>
      <c r="AK154" s="60">
        <f>'Inventory Ref Sheet'!AJ154</f>
        <v>0</v>
      </c>
      <c r="AL154" s="99"/>
      <c r="AM154" s="97" t="str">
        <f t="shared" si="26"/>
        <v/>
      </c>
    </row>
    <row r="155" spans="10:39" x14ac:dyDescent="0.25">
      <c r="J155" s="59">
        <f>'Inventory Ref Sheet'!AK155</f>
        <v>0</v>
      </c>
      <c r="K155" s="59">
        <f>'Inventory Ref Sheet'!AL155</f>
        <v>0</v>
      </c>
      <c r="L155" s="59">
        <f>'Inventory Ref Sheet'!AM155</f>
        <v>0</v>
      </c>
      <c r="M155" s="59">
        <f>'Inventory Ref Sheet'!AP155</f>
        <v>0</v>
      </c>
      <c r="N155" s="59">
        <f>'Inventory Ref Sheet'!AQ155</f>
        <v>0</v>
      </c>
      <c r="O155" s="100" t="str">
        <f ca="1">IF('Inventory Ref Sheet'!AS155&gt;0,YEAR(TODAY())-'Inventory Ref Sheet'!AS155,"")</f>
        <v/>
      </c>
      <c r="P155" s="95">
        <f>'Inventory Ref Sheet'!AU155</f>
        <v>0</v>
      </c>
      <c r="Q155" s="60">
        <f>'Inventory Ref Sheet'!AV155</f>
        <v>0</v>
      </c>
      <c r="R155" s="61"/>
      <c r="S155" s="100" t="str">
        <f t="shared" si="24"/>
        <v/>
      </c>
      <c r="T155" s="59">
        <f>'Inventory Ref Sheet'!M155</f>
        <v>0</v>
      </c>
      <c r="U155" s="102">
        <f>'Inventory Ref Sheet'!N155</f>
        <v>0</v>
      </c>
      <c r="V155" s="59">
        <f>'Inventory Ref Sheet'!O155</f>
        <v>0</v>
      </c>
      <c r="W155" s="59">
        <f>'Inventory Ref Sheet'!R155</f>
        <v>0</v>
      </c>
      <c r="X155" s="59">
        <f>'Inventory Ref Sheet'!S155</f>
        <v>0</v>
      </c>
      <c r="Y155" s="100" t="str">
        <f ca="1">IF('Inventory Ref Sheet'!U155&gt;0,YEAR(TODAY())-'Inventory Ref Sheet'!U155,"")</f>
        <v/>
      </c>
      <c r="Z155" s="95">
        <f>'Inventory Ref Sheet'!W155</f>
        <v>0</v>
      </c>
      <c r="AA155" s="60">
        <f>'Inventory Ref Sheet'!X155</f>
        <v>0</v>
      </c>
      <c r="AB155" s="61"/>
      <c r="AC155" s="97" t="str">
        <f t="shared" si="25"/>
        <v/>
      </c>
      <c r="AD155" s="59">
        <f>'Inventory Ref Sheet'!Y155</f>
        <v>0</v>
      </c>
      <c r="AE155" s="59">
        <f>'Inventory Ref Sheet'!Z155</f>
        <v>0</v>
      </c>
      <c r="AF155" s="102">
        <f>'Inventory Ref Sheet'!AA155</f>
        <v>0</v>
      </c>
      <c r="AG155" s="59">
        <f>'Inventory Ref Sheet'!AD155</f>
        <v>0</v>
      </c>
      <c r="AH155" s="59">
        <f>'Inventory Ref Sheet'!AE155</f>
        <v>0</v>
      </c>
      <c r="AI155" s="100" t="str">
        <f ca="1">IF('Inventory Ref Sheet'!AG155&gt;0,YEAR(TODAY())-'Inventory Ref Sheet'!AG155,"")</f>
        <v/>
      </c>
      <c r="AJ155" s="99"/>
      <c r="AK155" s="60">
        <f>'Inventory Ref Sheet'!AJ155</f>
        <v>0</v>
      </c>
      <c r="AL155" s="99"/>
      <c r="AM155" s="97" t="str">
        <f t="shared" si="26"/>
        <v/>
      </c>
    </row>
    <row r="156" spans="10:39" x14ac:dyDescent="0.25">
      <c r="J156" s="59">
        <f>'Inventory Ref Sheet'!AK156</f>
        <v>0</v>
      </c>
      <c r="K156" s="59">
        <f>'Inventory Ref Sheet'!AL156</f>
        <v>0</v>
      </c>
      <c r="L156" s="59">
        <f>'Inventory Ref Sheet'!AM156</f>
        <v>0</v>
      </c>
      <c r="M156" s="59">
        <f>'Inventory Ref Sheet'!AP156</f>
        <v>0</v>
      </c>
      <c r="N156" s="59">
        <f>'Inventory Ref Sheet'!AQ156</f>
        <v>0</v>
      </c>
      <c r="O156" s="100" t="str">
        <f ca="1">IF('Inventory Ref Sheet'!AS156&gt;0,YEAR(TODAY())-'Inventory Ref Sheet'!AS156,"")</f>
        <v/>
      </c>
      <c r="P156" s="95">
        <f>'Inventory Ref Sheet'!AU156</f>
        <v>0</v>
      </c>
      <c r="Q156" s="60">
        <f>'Inventory Ref Sheet'!AV156</f>
        <v>0</v>
      </c>
      <c r="R156" s="61"/>
      <c r="S156" s="100" t="str">
        <f t="shared" si="24"/>
        <v/>
      </c>
      <c r="T156" s="59">
        <f>'Inventory Ref Sheet'!M156</f>
        <v>0</v>
      </c>
      <c r="U156" s="102">
        <f>'Inventory Ref Sheet'!N156</f>
        <v>0</v>
      </c>
      <c r="V156" s="59">
        <f>'Inventory Ref Sheet'!O156</f>
        <v>0</v>
      </c>
      <c r="W156" s="59">
        <f>'Inventory Ref Sheet'!R156</f>
        <v>0</v>
      </c>
      <c r="X156" s="59">
        <f>'Inventory Ref Sheet'!S156</f>
        <v>0</v>
      </c>
      <c r="Y156" s="100" t="str">
        <f ca="1">IF('Inventory Ref Sheet'!U156&gt;0,YEAR(TODAY())-'Inventory Ref Sheet'!U156,"")</f>
        <v/>
      </c>
      <c r="Z156" s="95">
        <f>'Inventory Ref Sheet'!W156</f>
        <v>0</v>
      </c>
      <c r="AA156" s="60">
        <f>'Inventory Ref Sheet'!X156</f>
        <v>0</v>
      </c>
      <c r="AB156" s="61"/>
      <c r="AC156" s="97" t="str">
        <f t="shared" si="25"/>
        <v/>
      </c>
      <c r="AD156" s="59">
        <f>'Inventory Ref Sheet'!Y156</f>
        <v>0</v>
      </c>
      <c r="AE156" s="59">
        <f>'Inventory Ref Sheet'!Z156</f>
        <v>0</v>
      </c>
      <c r="AF156" s="102">
        <f>'Inventory Ref Sheet'!AA156</f>
        <v>0</v>
      </c>
      <c r="AG156" s="59">
        <f>'Inventory Ref Sheet'!AD156</f>
        <v>0</v>
      </c>
      <c r="AH156" s="59">
        <f>'Inventory Ref Sheet'!AE156</f>
        <v>0</v>
      </c>
      <c r="AI156" s="100" t="str">
        <f ca="1">IF('Inventory Ref Sheet'!AG156&gt;0,YEAR(TODAY())-'Inventory Ref Sheet'!AG156,"")</f>
        <v/>
      </c>
      <c r="AJ156" s="99"/>
      <c r="AK156" s="60">
        <f>'Inventory Ref Sheet'!AJ156</f>
        <v>0</v>
      </c>
      <c r="AL156" s="99"/>
      <c r="AM156" s="97" t="str">
        <f t="shared" si="26"/>
        <v/>
      </c>
    </row>
    <row r="157" spans="10:39" x14ac:dyDescent="0.25">
      <c r="J157" s="59">
        <f>'Inventory Ref Sheet'!AK157</f>
        <v>0</v>
      </c>
      <c r="K157" s="59">
        <f>'Inventory Ref Sheet'!AL157</f>
        <v>0</v>
      </c>
      <c r="L157" s="59">
        <f>'Inventory Ref Sheet'!AM157</f>
        <v>0</v>
      </c>
      <c r="M157" s="59">
        <f>'Inventory Ref Sheet'!AP157</f>
        <v>0</v>
      </c>
      <c r="N157" s="59">
        <f>'Inventory Ref Sheet'!AQ157</f>
        <v>0</v>
      </c>
      <c r="O157" s="100" t="str">
        <f ca="1">IF('Inventory Ref Sheet'!AS157&gt;0,YEAR(TODAY())-'Inventory Ref Sheet'!AS157,"")</f>
        <v/>
      </c>
      <c r="P157" s="95">
        <f>'Inventory Ref Sheet'!AU157</f>
        <v>0</v>
      </c>
      <c r="Q157" s="60">
        <f>'Inventory Ref Sheet'!AV157</f>
        <v>0</v>
      </c>
      <c r="R157" s="61"/>
      <c r="S157" s="100" t="str">
        <f t="shared" si="24"/>
        <v/>
      </c>
      <c r="T157" s="59">
        <f>'Inventory Ref Sheet'!M157</f>
        <v>0</v>
      </c>
      <c r="U157" s="102">
        <f>'Inventory Ref Sheet'!N157</f>
        <v>0</v>
      </c>
      <c r="V157" s="59">
        <f>'Inventory Ref Sheet'!O157</f>
        <v>0</v>
      </c>
      <c r="W157" s="59">
        <f>'Inventory Ref Sheet'!R157</f>
        <v>0</v>
      </c>
      <c r="X157" s="59">
        <f>'Inventory Ref Sheet'!S157</f>
        <v>0</v>
      </c>
      <c r="Y157" s="100" t="str">
        <f ca="1">IF('Inventory Ref Sheet'!U157&gt;0,YEAR(TODAY())-'Inventory Ref Sheet'!U157,"")</f>
        <v/>
      </c>
      <c r="Z157" s="95">
        <f>'Inventory Ref Sheet'!W157</f>
        <v>0</v>
      </c>
      <c r="AA157" s="60">
        <f>'Inventory Ref Sheet'!X157</f>
        <v>0</v>
      </c>
      <c r="AB157" s="61"/>
      <c r="AC157" s="97" t="str">
        <f t="shared" si="25"/>
        <v/>
      </c>
      <c r="AD157" s="59">
        <f>'Inventory Ref Sheet'!Y157</f>
        <v>0</v>
      </c>
      <c r="AE157" s="59">
        <f>'Inventory Ref Sheet'!Z157</f>
        <v>0</v>
      </c>
      <c r="AF157" s="102">
        <f>'Inventory Ref Sheet'!AA157</f>
        <v>0</v>
      </c>
      <c r="AG157" s="59">
        <f>'Inventory Ref Sheet'!AD157</f>
        <v>0</v>
      </c>
      <c r="AH157" s="59">
        <f>'Inventory Ref Sheet'!AE157</f>
        <v>0</v>
      </c>
      <c r="AI157" s="100" t="str">
        <f ca="1">IF('Inventory Ref Sheet'!AG157&gt;0,YEAR(TODAY())-'Inventory Ref Sheet'!AG157,"")</f>
        <v/>
      </c>
      <c r="AJ157" s="99"/>
      <c r="AK157" s="60">
        <f>'Inventory Ref Sheet'!AJ157</f>
        <v>0</v>
      </c>
      <c r="AL157" s="99"/>
      <c r="AM157" s="97" t="str">
        <f t="shared" si="26"/>
        <v/>
      </c>
    </row>
    <row r="158" spans="10:39" x14ac:dyDescent="0.25">
      <c r="J158" s="59">
        <f>'Inventory Ref Sheet'!AK158</f>
        <v>0</v>
      </c>
      <c r="K158" s="59">
        <f>'Inventory Ref Sheet'!AL158</f>
        <v>0</v>
      </c>
      <c r="L158" s="59">
        <f>'Inventory Ref Sheet'!AM158</f>
        <v>0</v>
      </c>
      <c r="M158" s="59">
        <f>'Inventory Ref Sheet'!AP158</f>
        <v>0</v>
      </c>
      <c r="N158" s="59">
        <f>'Inventory Ref Sheet'!AQ158</f>
        <v>0</v>
      </c>
      <c r="O158" s="100" t="str">
        <f ca="1">IF('Inventory Ref Sheet'!AS158&gt;0,YEAR(TODAY())-'Inventory Ref Sheet'!AS158,"")</f>
        <v/>
      </c>
      <c r="P158" s="95">
        <f>'Inventory Ref Sheet'!AU158</f>
        <v>0</v>
      </c>
      <c r="Q158" s="60">
        <f>'Inventory Ref Sheet'!AV158</f>
        <v>0</v>
      </c>
      <c r="R158" s="61"/>
      <c r="S158" s="100" t="str">
        <f t="shared" si="24"/>
        <v/>
      </c>
      <c r="T158" s="59">
        <f>'Inventory Ref Sheet'!M158</f>
        <v>0</v>
      </c>
      <c r="U158" s="102">
        <f>'Inventory Ref Sheet'!N158</f>
        <v>0</v>
      </c>
      <c r="V158" s="59">
        <f>'Inventory Ref Sheet'!O158</f>
        <v>0</v>
      </c>
      <c r="W158" s="59">
        <f>'Inventory Ref Sheet'!R158</f>
        <v>0</v>
      </c>
      <c r="X158" s="59">
        <f>'Inventory Ref Sheet'!S158</f>
        <v>0</v>
      </c>
      <c r="Y158" s="100" t="str">
        <f ca="1">IF('Inventory Ref Sheet'!U158&gt;0,YEAR(TODAY())-'Inventory Ref Sheet'!U158,"")</f>
        <v/>
      </c>
      <c r="Z158" s="95">
        <f>'Inventory Ref Sheet'!W158</f>
        <v>0</v>
      </c>
      <c r="AA158" s="60">
        <f>'Inventory Ref Sheet'!X158</f>
        <v>0</v>
      </c>
      <c r="AB158" s="61"/>
      <c r="AC158" s="97" t="str">
        <f t="shared" si="25"/>
        <v/>
      </c>
      <c r="AD158" s="59">
        <f>'Inventory Ref Sheet'!Y158</f>
        <v>0</v>
      </c>
      <c r="AE158" s="59">
        <f>'Inventory Ref Sheet'!Z158</f>
        <v>0</v>
      </c>
      <c r="AF158" s="102">
        <f>'Inventory Ref Sheet'!AA158</f>
        <v>0</v>
      </c>
      <c r="AG158" s="59">
        <f>'Inventory Ref Sheet'!AD158</f>
        <v>0</v>
      </c>
      <c r="AH158" s="59">
        <f>'Inventory Ref Sheet'!AE158</f>
        <v>0</v>
      </c>
      <c r="AI158" s="100" t="str">
        <f ca="1">IF('Inventory Ref Sheet'!AG158&gt;0,YEAR(TODAY())-'Inventory Ref Sheet'!AG158,"")</f>
        <v/>
      </c>
      <c r="AJ158" s="99"/>
      <c r="AK158" s="60">
        <f>'Inventory Ref Sheet'!AJ158</f>
        <v>0</v>
      </c>
      <c r="AL158" s="99"/>
      <c r="AM158" s="97" t="str">
        <f t="shared" si="26"/>
        <v/>
      </c>
    </row>
    <row r="159" spans="10:39" x14ac:dyDescent="0.25">
      <c r="J159" s="59">
        <f>'Inventory Ref Sheet'!AK159</f>
        <v>0</v>
      </c>
      <c r="K159" s="59">
        <f>'Inventory Ref Sheet'!AL159</f>
        <v>0</v>
      </c>
      <c r="L159" s="59">
        <f>'Inventory Ref Sheet'!AM159</f>
        <v>0</v>
      </c>
      <c r="M159" s="59">
        <f>'Inventory Ref Sheet'!AP159</f>
        <v>0</v>
      </c>
      <c r="N159" s="59">
        <f>'Inventory Ref Sheet'!AQ159</f>
        <v>0</v>
      </c>
      <c r="O159" s="100" t="str">
        <f ca="1">IF('Inventory Ref Sheet'!AS159&gt;0,YEAR(TODAY())-'Inventory Ref Sheet'!AS159,"")</f>
        <v/>
      </c>
      <c r="P159" s="95">
        <f>'Inventory Ref Sheet'!AU159</f>
        <v>0</v>
      </c>
      <c r="Q159" s="60">
        <f>'Inventory Ref Sheet'!AV159</f>
        <v>0</v>
      </c>
      <c r="R159" s="61"/>
      <c r="S159" s="100" t="str">
        <f t="shared" si="24"/>
        <v/>
      </c>
      <c r="T159" s="59">
        <f>'Inventory Ref Sheet'!M159</f>
        <v>0</v>
      </c>
      <c r="U159" s="102">
        <f>'Inventory Ref Sheet'!N159</f>
        <v>0</v>
      </c>
      <c r="V159" s="59">
        <f>'Inventory Ref Sheet'!O159</f>
        <v>0</v>
      </c>
      <c r="W159" s="59">
        <f>'Inventory Ref Sheet'!R159</f>
        <v>0</v>
      </c>
      <c r="X159" s="59">
        <f>'Inventory Ref Sheet'!S159</f>
        <v>0</v>
      </c>
      <c r="Y159" s="100" t="str">
        <f ca="1">IF('Inventory Ref Sheet'!U159&gt;0,YEAR(TODAY())-'Inventory Ref Sheet'!U159,"")</f>
        <v/>
      </c>
      <c r="Z159" s="95">
        <f>'Inventory Ref Sheet'!W159</f>
        <v>0</v>
      </c>
      <c r="AA159" s="60">
        <f>'Inventory Ref Sheet'!X159</f>
        <v>0</v>
      </c>
      <c r="AB159" s="61"/>
      <c r="AC159" s="97" t="str">
        <f t="shared" si="25"/>
        <v/>
      </c>
      <c r="AD159" s="59">
        <f>'Inventory Ref Sheet'!Y159</f>
        <v>0</v>
      </c>
      <c r="AE159" s="59">
        <f>'Inventory Ref Sheet'!Z159</f>
        <v>0</v>
      </c>
      <c r="AF159" s="102">
        <f>'Inventory Ref Sheet'!AA159</f>
        <v>0</v>
      </c>
      <c r="AG159" s="59">
        <f>'Inventory Ref Sheet'!AD159</f>
        <v>0</v>
      </c>
      <c r="AH159" s="59">
        <f>'Inventory Ref Sheet'!AE159</f>
        <v>0</v>
      </c>
      <c r="AI159" s="100" t="str">
        <f ca="1">IF('Inventory Ref Sheet'!AG159&gt;0,YEAR(TODAY())-'Inventory Ref Sheet'!AG159,"")</f>
        <v/>
      </c>
      <c r="AJ159" s="99"/>
      <c r="AK159" s="60">
        <f>'Inventory Ref Sheet'!AJ159</f>
        <v>0</v>
      </c>
      <c r="AL159" s="99"/>
      <c r="AM159" s="97" t="str">
        <f t="shared" si="26"/>
        <v/>
      </c>
    </row>
    <row r="160" spans="10:39" x14ac:dyDescent="0.25">
      <c r="J160" s="59">
        <f>'Inventory Ref Sheet'!AK160</f>
        <v>0</v>
      </c>
      <c r="K160" s="59">
        <f>'Inventory Ref Sheet'!AL160</f>
        <v>0</v>
      </c>
      <c r="L160" s="59">
        <f>'Inventory Ref Sheet'!AM160</f>
        <v>0</v>
      </c>
      <c r="M160" s="59">
        <f>'Inventory Ref Sheet'!AP160</f>
        <v>0</v>
      </c>
      <c r="N160" s="59">
        <f>'Inventory Ref Sheet'!AQ160</f>
        <v>0</v>
      </c>
      <c r="O160" s="100" t="str">
        <f ca="1">IF('Inventory Ref Sheet'!AS160&gt;0,YEAR(TODAY())-'Inventory Ref Sheet'!AS160,"")</f>
        <v/>
      </c>
      <c r="P160" s="95">
        <f>'Inventory Ref Sheet'!AU160</f>
        <v>0</v>
      </c>
      <c r="Q160" s="60">
        <f>'Inventory Ref Sheet'!AV160</f>
        <v>0</v>
      </c>
      <c r="R160" s="61"/>
      <c r="S160" s="100" t="str">
        <f t="shared" si="24"/>
        <v/>
      </c>
      <c r="T160" s="59">
        <f>'Inventory Ref Sheet'!M160</f>
        <v>0</v>
      </c>
      <c r="U160" s="102">
        <f>'Inventory Ref Sheet'!N160</f>
        <v>0</v>
      </c>
      <c r="V160" s="59">
        <f>'Inventory Ref Sheet'!O160</f>
        <v>0</v>
      </c>
      <c r="W160" s="59">
        <f>'Inventory Ref Sheet'!R160</f>
        <v>0</v>
      </c>
      <c r="X160" s="59">
        <f>'Inventory Ref Sheet'!S160</f>
        <v>0</v>
      </c>
      <c r="Y160" s="100" t="str">
        <f ca="1">IF('Inventory Ref Sheet'!U160&gt;0,YEAR(TODAY())-'Inventory Ref Sheet'!U160,"")</f>
        <v/>
      </c>
      <c r="Z160" s="95">
        <f>'Inventory Ref Sheet'!W160</f>
        <v>0</v>
      </c>
      <c r="AA160" s="60">
        <f>'Inventory Ref Sheet'!X160</f>
        <v>0</v>
      </c>
      <c r="AB160" s="61"/>
      <c r="AC160" s="97" t="str">
        <f t="shared" si="25"/>
        <v/>
      </c>
      <c r="AD160" s="59">
        <f>'Inventory Ref Sheet'!Y160</f>
        <v>0</v>
      </c>
      <c r="AE160" s="59">
        <f>'Inventory Ref Sheet'!Z160</f>
        <v>0</v>
      </c>
      <c r="AF160" s="102">
        <f>'Inventory Ref Sheet'!AA160</f>
        <v>0</v>
      </c>
      <c r="AG160" s="59">
        <f>'Inventory Ref Sheet'!AD160</f>
        <v>0</v>
      </c>
      <c r="AH160" s="59">
        <f>'Inventory Ref Sheet'!AE160</f>
        <v>0</v>
      </c>
      <c r="AI160" s="100" t="str">
        <f ca="1">IF('Inventory Ref Sheet'!AG160&gt;0,YEAR(TODAY())-'Inventory Ref Sheet'!AG160,"")</f>
        <v/>
      </c>
      <c r="AJ160" s="99"/>
      <c r="AK160" s="60">
        <f>'Inventory Ref Sheet'!AJ160</f>
        <v>0</v>
      </c>
      <c r="AL160" s="99"/>
      <c r="AM160" s="97" t="str">
        <f t="shared" si="26"/>
        <v/>
      </c>
    </row>
    <row r="161" spans="10:39" x14ac:dyDescent="0.25">
      <c r="J161" s="59">
        <f>'Inventory Ref Sheet'!AK161</f>
        <v>0</v>
      </c>
      <c r="K161" s="59">
        <f>'Inventory Ref Sheet'!AL161</f>
        <v>0</v>
      </c>
      <c r="L161" s="59">
        <f>'Inventory Ref Sheet'!AM161</f>
        <v>0</v>
      </c>
      <c r="M161" s="59">
        <f>'Inventory Ref Sheet'!AP161</f>
        <v>0</v>
      </c>
      <c r="N161" s="59">
        <f>'Inventory Ref Sheet'!AQ161</f>
        <v>0</v>
      </c>
      <c r="O161" s="100" t="str">
        <f ca="1">IF('Inventory Ref Sheet'!AS161&gt;0,YEAR(TODAY())-'Inventory Ref Sheet'!AS161,"")</f>
        <v/>
      </c>
      <c r="P161" s="95">
        <f>'Inventory Ref Sheet'!AU161</f>
        <v>0</v>
      </c>
      <c r="Q161" s="60">
        <f>'Inventory Ref Sheet'!AV161</f>
        <v>0</v>
      </c>
      <c r="R161" s="61"/>
      <c r="S161" s="100" t="str">
        <f t="shared" si="24"/>
        <v/>
      </c>
      <c r="T161" s="59">
        <f>'Inventory Ref Sheet'!M161</f>
        <v>0</v>
      </c>
      <c r="U161" s="102">
        <f>'Inventory Ref Sheet'!N161</f>
        <v>0</v>
      </c>
      <c r="V161" s="59">
        <f>'Inventory Ref Sheet'!O161</f>
        <v>0</v>
      </c>
      <c r="W161" s="59">
        <f>'Inventory Ref Sheet'!R161</f>
        <v>0</v>
      </c>
      <c r="X161" s="59">
        <f>'Inventory Ref Sheet'!S161</f>
        <v>0</v>
      </c>
      <c r="Y161" s="100" t="str">
        <f ca="1">IF('Inventory Ref Sheet'!U161&gt;0,YEAR(TODAY())-'Inventory Ref Sheet'!U161,"")</f>
        <v/>
      </c>
      <c r="Z161" s="95">
        <f>'Inventory Ref Sheet'!W161</f>
        <v>0</v>
      </c>
      <c r="AA161" s="60">
        <f>'Inventory Ref Sheet'!X161</f>
        <v>0</v>
      </c>
      <c r="AB161" s="61"/>
      <c r="AC161" s="97" t="str">
        <f t="shared" si="25"/>
        <v/>
      </c>
      <c r="AD161" s="59">
        <f>'Inventory Ref Sheet'!Y161</f>
        <v>0</v>
      </c>
      <c r="AE161" s="59">
        <f>'Inventory Ref Sheet'!Z161</f>
        <v>0</v>
      </c>
      <c r="AF161" s="102">
        <f>'Inventory Ref Sheet'!AA161</f>
        <v>0</v>
      </c>
      <c r="AG161" s="59">
        <f>'Inventory Ref Sheet'!AD161</f>
        <v>0</v>
      </c>
      <c r="AH161" s="59">
        <f>'Inventory Ref Sheet'!AE161</f>
        <v>0</v>
      </c>
      <c r="AI161" s="100" t="str">
        <f ca="1">IF('Inventory Ref Sheet'!AG161&gt;0,YEAR(TODAY())-'Inventory Ref Sheet'!AG161,"")</f>
        <v/>
      </c>
      <c r="AJ161" s="99"/>
      <c r="AK161" s="60">
        <f>'Inventory Ref Sheet'!AJ161</f>
        <v>0</v>
      </c>
      <c r="AL161" s="99"/>
      <c r="AM161" s="97" t="str">
        <f t="shared" si="26"/>
        <v/>
      </c>
    </row>
    <row r="162" spans="10:39" x14ac:dyDescent="0.25">
      <c r="J162" s="59">
        <f>'Inventory Ref Sheet'!AK162</f>
        <v>0</v>
      </c>
      <c r="K162" s="59">
        <f>'Inventory Ref Sheet'!AL162</f>
        <v>0</v>
      </c>
      <c r="L162" s="59">
        <f>'Inventory Ref Sheet'!AM162</f>
        <v>0</v>
      </c>
      <c r="M162" s="59">
        <f>'Inventory Ref Sheet'!AP162</f>
        <v>0</v>
      </c>
      <c r="N162" s="59">
        <f>'Inventory Ref Sheet'!AQ162</f>
        <v>0</v>
      </c>
      <c r="O162" s="100" t="str">
        <f ca="1">IF('Inventory Ref Sheet'!AS162&gt;0,YEAR(TODAY())-'Inventory Ref Sheet'!AS162,"")</f>
        <v/>
      </c>
      <c r="P162" s="95">
        <f>'Inventory Ref Sheet'!AU162</f>
        <v>0</v>
      </c>
      <c r="Q162" s="60">
        <f>'Inventory Ref Sheet'!AV162</f>
        <v>0</v>
      </c>
      <c r="R162" s="61"/>
      <c r="S162" s="100" t="str">
        <f t="shared" si="24"/>
        <v/>
      </c>
      <c r="T162" s="59">
        <f>'Inventory Ref Sheet'!M162</f>
        <v>0</v>
      </c>
      <c r="U162" s="102">
        <f>'Inventory Ref Sheet'!N162</f>
        <v>0</v>
      </c>
      <c r="V162" s="59">
        <f>'Inventory Ref Sheet'!O162</f>
        <v>0</v>
      </c>
      <c r="W162" s="59">
        <f>'Inventory Ref Sheet'!R162</f>
        <v>0</v>
      </c>
      <c r="X162" s="59">
        <f>'Inventory Ref Sheet'!S162</f>
        <v>0</v>
      </c>
      <c r="Y162" s="100" t="str">
        <f ca="1">IF('Inventory Ref Sheet'!U162&gt;0,YEAR(TODAY())-'Inventory Ref Sheet'!U162,"")</f>
        <v/>
      </c>
      <c r="Z162" s="95">
        <f>'Inventory Ref Sheet'!W162</f>
        <v>0</v>
      </c>
      <c r="AA162" s="60">
        <f>'Inventory Ref Sheet'!X162</f>
        <v>0</v>
      </c>
      <c r="AB162" s="61"/>
      <c r="AC162" s="97" t="str">
        <f t="shared" si="25"/>
        <v/>
      </c>
      <c r="AD162" s="59">
        <f>'Inventory Ref Sheet'!Y162</f>
        <v>0</v>
      </c>
      <c r="AE162" s="59">
        <f>'Inventory Ref Sheet'!Z162</f>
        <v>0</v>
      </c>
      <c r="AF162" s="102">
        <f>'Inventory Ref Sheet'!AA162</f>
        <v>0</v>
      </c>
      <c r="AG162" s="59">
        <f>'Inventory Ref Sheet'!AD162</f>
        <v>0</v>
      </c>
      <c r="AH162" s="59">
        <f>'Inventory Ref Sheet'!AE162</f>
        <v>0</v>
      </c>
      <c r="AI162" s="100" t="str">
        <f ca="1">IF('Inventory Ref Sheet'!AG162&gt;0,YEAR(TODAY())-'Inventory Ref Sheet'!AG162,"")</f>
        <v/>
      </c>
      <c r="AJ162" s="99"/>
      <c r="AK162" s="60">
        <f>'Inventory Ref Sheet'!AJ162</f>
        <v>0</v>
      </c>
      <c r="AL162" s="99"/>
      <c r="AM162" s="97" t="str">
        <f t="shared" si="26"/>
        <v/>
      </c>
    </row>
    <row r="163" spans="10:39" x14ac:dyDescent="0.25">
      <c r="J163" s="59">
        <f>'Inventory Ref Sheet'!AK163</f>
        <v>0</v>
      </c>
      <c r="K163" s="59">
        <f>'Inventory Ref Sheet'!AL163</f>
        <v>0</v>
      </c>
      <c r="L163" s="59">
        <f>'Inventory Ref Sheet'!AM163</f>
        <v>0</v>
      </c>
      <c r="M163" s="59">
        <f>'Inventory Ref Sheet'!AP163</f>
        <v>0</v>
      </c>
      <c r="N163" s="59">
        <f>'Inventory Ref Sheet'!AQ163</f>
        <v>0</v>
      </c>
      <c r="O163" s="100" t="str">
        <f ca="1">IF('Inventory Ref Sheet'!AS163&gt;0,YEAR(TODAY())-'Inventory Ref Sheet'!AS163,"")</f>
        <v/>
      </c>
      <c r="P163" s="95">
        <f>'Inventory Ref Sheet'!AU163</f>
        <v>0</v>
      </c>
      <c r="Q163" s="60">
        <f>'Inventory Ref Sheet'!AV163</f>
        <v>0</v>
      </c>
      <c r="R163" s="61"/>
      <c r="S163" s="100" t="str">
        <f t="shared" si="24"/>
        <v/>
      </c>
      <c r="T163" s="59">
        <f>'Inventory Ref Sheet'!M163</f>
        <v>0</v>
      </c>
      <c r="U163" s="102">
        <f>'Inventory Ref Sheet'!N163</f>
        <v>0</v>
      </c>
      <c r="V163" s="59">
        <f>'Inventory Ref Sheet'!O163</f>
        <v>0</v>
      </c>
      <c r="W163" s="59">
        <f>'Inventory Ref Sheet'!R163</f>
        <v>0</v>
      </c>
      <c r="X163" s="59">
        <f>'Inventory Ref Sheet'!S163</f>
        <v>0</v>
      </c>
      <c r="Y163" s="100" t="str">
        <f ca="1">IF('Inventory Ref Sheet'!U163&gt;0,YEAR(TODAY())-'Inventory Ref Sheet'!U163,"")</f>
        <v/>
      </c>
      <c r="Z163" s="95">
        <f>'Inventory Ref Sheet'!W163</f>
        <v>0</v>
      </c>
      <c r="AA163" s="60">
        <f>'Inventory Ref Sheet'!X163</f>
        <v>0</v>
      </c>
      <c r="AB163" s="61"/>
      <c r="AC163" s="97" t="str">
        <f t="shared" si="25"/>
        <v/>
      </c>
      <c r="AD163" s="59">
        <f>'Inventory Ref Sheet'!Y163</f>
        <v>0</v>
      </c>
      <c r="AE163" s="59">
        <f>'Inventory Ref Sheet'!Z163</f>
        <v>0</v>
      </c>
      <c r="AF163" s="102">
        <f>'Inventory Ref Sheet'!AA163</f>
        <v>0</v>
      </c>
      <c r="AG163" s="59">
        <f>'Inventory Ref Sheet'!AD163</f>
        <v>0</v>
      </c>
      <c r="AH163" s="59">
        <f>'Inventory Ref Sheet'!AE163</f>
        <v>0</v>
      </c>
      <c r="AI163" s="100" t="str">
        <f ca="1">IF('Inventory Ref Sheet'!AG163&gt;0,YEAR(TODAY())-'Inventory Ref Sheet'!AG163,"")</f>
        <v/>
      </c>
      <c r="AJ163" s="99"/>
      <c r="AK163" s="60">
        <f>'Inventory Ref Sheet'!AJ163</f>
        <v>0</v>
      </c>
      <c r="AL163" s="99"/>
      <c r="AM163" s="97" t="str">
        <f t="shared" si="26"/>
        <v/>
      </c>
    </row>
    <row r="164" spans="10:39" x14ac:dyDescent="0.25">
      <c r="J164" s="59">
        <f>'Inventory Ref Sheet'!AK164</f>
        <v>0</v>
      </c>
      <c r="K164" s="59">
        <f>'Inventory Ref Sheet'!AL164</f>
        <v>0</v>
      </c>
      <c r="L164" s="59">
        <f>'Inventory Ref Sheet'!AM164</f>
        <v>0</v>
      </c>
      <c r="M164" s="59">
        <f>'Inventory Ref Sheet'!AP164</f>
        <v>0</v>
      </c>
      <c r="N164" s="59">
        <f>'Inventory Ref Sheet'!AQ164</f>
        <v>0</v>
      </c>
      <c r="O164" s="100" t="str">
        <f ca="1">IF('Inventory Ref Sheet'!AS164&gt;0,YEAR(TODAY())-'Inventory Ref Sheet'!AS164,"")</f>
        <v/>
      </c>
      <c r="P164" s="95">
        <f>'Inventory Ref Sheet'!AU164</f>
        <v>0</v>
      </c>
      <c r="Q164" s="60">
        <f>'Inventory Ref Sheet'!AV164</f>
        <v>0</v>
      </c>
      <c r="R164" s="61"/>
      <c r="S164" s="100" t="str">
        <f t="shared" si="24"/>
        <v/>
      </c>
      <c r="T164" s="59">
        <f>'Inventory Ref Sheet'!M164</f>
        <v>0</v>
      </c>
      <c r="U164" s="102">
        <f>'Inventory Ref Sheet'!N164</f>
        <v>0</v>
      </c>
      <c r="V164" s="59">
        <f>'Inventory Ref Sheet'!O164</f>
        <v>0</v>
      </c>
      <c r="W164" s="59">
        <f>'Inventory Ref Sheet'!R164</f>
        <v>0</v>
      </c>
      <c r="X164" s="59">
        <f>'Inventory Ref Sheet'!S164</f>
        <v>0</v>
      </c>
      <c r="Y164" s="100" t="str">
        <f ca="1">IF('Inventory Ref Sheet'!U164&gt;0,YEAR(TODAY())-'Inventory Ref Sheet'!U164,"")</f>
        <v/>
      </c>
      <c r="Z164" s="95">
        <f>'Inventory Ref Sheet'!W164</f>
        <v>0</v>
      </c>
      <c r="AA164" s="60">
        <f>'Inventory Ref Sheet'!X164</f>
        <v>0</v>
      </c>
      <c r="AB164" s="61"/>
      <c r="AC164" s="97" t="str">
        <f t="shared" si="25"/>
        <v/>
      </c>
      <c r="AD164" s="59">
        <f>'Inventory Ref Sheet'!Y164</f>
        <v>0</v>
      </c>
      <c r="AE164" s="59">
        <f>'Inventory Ref Sheet'!Z164</f>
        <v>0</v>
      </c>
      <c r="AF164" s="102">
        <f>'Inventory Ref Sheet'!AA164</f>
        <v>0</v>
      </c>
      <c r="AG164" s="59">
        <f>'Inventory Ref Sheet'!AD164</f>
        <v>0</v>
      </c>
      <c r="AH164" s="59">
        <f>'Inventory Ref Sheet'!AE164</f>
        <v>0</v>
      </c>
      <c r="AI164" s="100" t="str">
        <f ca="1">IF('Inventory Ref Sheet'!AG164&gt;0,YEAR(TODAY())-'Inventory Ref Sheet'!AG164,"")</f>
        <v/>
      </c>
      <c r="AJ164" s="99"/>
      <c r="AK164" s="60">
        <f>'Inventory Ref Sheet'!AJ164</f>
        <v>0</v>
      </c>
      <c r="AL164" s="99"/>
      <c r="AM164" s="97" t="str">
        <f t="shared" si="26"/>
        <v/>
      </c>
    </row>
    <row r="165" spans="10:39" x14ac:dyDescent="0.25">
      <c r="J165" s="59">
        <f>'Inventory Ref Sheet'!AK165</f>
        <v>0</v>
      </c>
      <c r="K165" s="59">
        <f>'Inventory Ref Sheet'!AL165</f>
        <v>0</v>
      </c>
      <c r="L165" s="59">
        <f>'Inventory Ref Sheet'!AM165</f>
        <v>0</v>
      </c>
      <c r="M165" s="59">
        <f>'Inventory Ref Sheet'!AP165</f>
        <v>0</v>
      </c>
      <c r="N165" s="59">
        <f>'Inventory Ref Sheet'!AQ165</f>
        <v>0</v>
      </c>
      <c r="O165" s="100" t="str">
        <f ca="1">IF('Inventory Ref Sheet'!AS165&gt;0,YEAR(TODAY())-'Inventory Ref Sheet'!AS165,"")</f>
        <v/>
      </c>
      <c r="P165" s="95">
        <f>'Inventory Ref Sheet'!AU165</f>
        <v>0</v>
      </c>
      <c r="Q165" s="60">
        <f>'Inventory Ref Sheet'!AV165</f>
        <v>0</v>
      </c>
      <c r="R165" s="61"/>
      <c r="S165" s="100" t="str">
        <f t="shared" si="24"/>
        <v/>
      </c>
      <c r="T165" s="59">
        <f>'Inventory Ref Sheet'!M165</f>
        <v>0</v>
      </c>
      <c r="U165" s="102">
        <f>'Inventory Ref Sheet'!N165</f>
        <v>0</v>
      </c>
      <c r="V165" s="59">
        <f>'Inventory Ref Sheet'!O165</f>
        <v>0</v>
      </c>
      <c r="W165" s="59">
        <f>'Inventory Ref Sheet'!R165</f>
        <v>0</v>
      </c>
      <c r="X165" s="59">
        <f>'Inventory Ref Sheet'!S165</f>
        <v>0</v>
      </c>
      <c r="Y165" s="100" t="str">
        <f ca="1">IF('Inventory Ref Sheet'!U165&gt;0,YEAR(TODAY())-'Inventory Ref Sheet'!U165,"")</f>
        <v/>
      </c>
      <c r="Z165" s="95">
        <f>'Inventory Ref Sheet'!W165</f>
        <v>0</v>
      </c>
      <c r="AA165" s="60">
        <f>'Inventory Ref Sheet'!X165</f>
        <v>0</v>
      </c>
      <c r="AB165" s="61"/>
      <c r="AC165" s="97" t="str">
        <f t="shared" si="25"/>
        <v/>
      </c>
      <c r="AD165" s="59">
        <f>'Inventory Ref Sheet'!Y165</f>
        <v>0</v>
      </c>
      <c r="AE165" s="59">
        <f>'Inventory Ref Sheet'!Z165</f>
        <v>0</v>
      </c>
      <c r="AF165" s="102">
        <f>'Inventory Ref Sheet'!AA165</f>
        <v>0</v>
      </c>
      <c r="AG165" s="59">
        <f>'Inventory Ref Sheet'!AD165</f>
        <v>0</v>
      </c>
      <c r="AH165" s="59">
        <f>'Inventory Ref Sheet'!AE165</f>
        <v>0</v>
      </c>
      <c r="AI165" s="100" t="str">
        <f ca="1">IF('Inventory Ref Sheet'!AG165&gt;0,YEAR(TODAY())-'Inventory Ref Sheet'!AG165,"")</f>
        <v/>
      </c>
      <c r="AJ165" s="99"/>
      <c r="AK165" s="60">
        <f>'Inventory Ref Sheet'!AJ165</f>
        <v>0</v>
      </c>
      <c r="AL165" s="99"/>
      <c r="AM165" s="97" t="str">
        <f t="shared" si="26"/>
        <v/>
      </c>
    </row>
    <row r="166" spans="10:39" x14ac:dyDescent="0.25">
      <c r="J166" s="59">
        <f>'Inventory Ref Sheet'!AK166</f>
        <v>0</v>
      </c>
      <c r="K166" s="59">
        <f>'Inventory Ref Sheet'!AL166</f>
        <v>0</v>
      </c>
      <c r="L166" s="59">
        <f>'Inventory Ref Sheet'!AM166</f>
        <v>0</v>
      </c>
      <c r="M166" s="59">
        <f>'Inventory Ref Sheet'!AP166</f>
        <v>0</v>
      </c>
      <c r="N166" s="59">
        <f>'Inventory Ref Sheet'!AQ166</f>
        <v>0</v>
      </c>
      <c r="O166" s="100" t="str">
        <f ca="1">IF('Inventory Ref Sheet'!AS166&gt;0,YEAR(TODAY())-'Inventory Ref Sheet'!AS166,"")</f>
        <v/>
      </c>
      <c r="P166" s="95">
        <f>'Inventory Ref Sheet'!AU166</f>
        <v>0</v>
      </c>
      <c r="Q166" s="60">
        <f>'Inventory Ref Sheet'!AV166</f>
        <v>0</v>
      </c>
      <c r="R166" s="61"/>
      <c r="S166" s="100" t="str">
        <f t="shared" si="24"/>
        <v/>
      </c>
      <c r="T166" s="59">
        <f>'Inventory Ref Sheet'!M166</f>
        <v>0</v>
      </c>
      <c r="U166" s="102">
        <f>'Inventory Ref Sheet'!N166</f>
        <v>0</v>
      </c>
      <c r="V166" s="59">
        <f>'Inventory Ref Sheet'!O166</f>
        <v>0</v>
      </c>
      <c r="W166" s="59">
        <f>'Inventory Ref Sheet'!R166</f>
        <v>0</v>
      </c>
      <c r="X166" s="59">
        <f>'Inventory Ref Sheet'!S166</f>
        <v>0</v>
      </c>
      <c r="Y166" s="100" t="str">
        <f ca="1">IF('Inventory Ref Sheet'!U166&gt;0,YEAR(TODAY())-'Inventory Ref Sheet'!U166,"")</f>
        <v/>
      </c>
      <c r="Z166" s="95">
        <f>'Inventory Ref Sheet'!W166</f>
        <v>0</v>
      </c>
      <c r="AA166" s="60">
        <f>'Inventory Ref Sheet'!X166</f>
        <v>0</v>
      </c>
      <c r="AB166" s="61"/>
      <c r="AC166" s="97" t="str">
        <f t="shared" si="25"/>
        <v/>
      </c>
      <c r="AD166" s="59">
        <f>'Inventory Ref Sheet'!Y166</f>
        <v>0</v>
      </c>
      <c r="AE166" s="59">
        <f>'Inventory Ref Sheet'!Z166</f>
        <v>0</v>
      </c>
      <c r="AF166" s="102">
        <f>'Inventory Ref Sheet'!AA166</f>
        <v>0</v>
      </c>
      <c r="AG166" s="59">
        <f>'Inventory Ref Sheet'!AD166</f>
        <v>0</v>
      </c>
      <c r="AH166" s="59">
        <f>'Inventory Ref Sheet'!AE166</f>
        <v>0</v>
      </c>
      <c r="AI166" s="100" t="str">
        <f ca="1">IF('Inventory Ref Sheet'!AG166&gt;0,YEAR(TODAY())-'Inventory Ref Sheet'!AG166,"")</f>
        <v/>
      </c>
      <c r="AJ166" s="99"/>
      <c r="AK166" s="60">
        <f>'Inventory Ref Sheet'!AJ166</f>
        <v>0</v>
      </c>
      <c r="AL166" s="99"/>
      <c r="AM166" s="97" t="str">
        <f t="shared" si="26"/>
        <v/>
      </c>
    </row>
    <row r="167" spans="10:39" x14ac:dyDescent="0.25">
      <c r="J167" s="59">
        <f>'Inventory Ref Sheet'!AK167</f>
        <v>0</v>
      </c>
      <c r="K167" s="59">
        <f>'Inventory Ref Sheet'!AL167</f>
        <v>0</v>
      </c>
      <c r="L167" s="59">
        <f>'Inventory Ref Sheet'!AM167</f>
        <v>0</v>
      </c>
      <c r="M167" s="59">
        <f>'Inventory Ref Sheet'!AP167</f>
        <v>0</v>
      </c>
      <c r="N167" s="59">
        <f>'Inventory Ref Sheet'!AQ167</f>
        <v>0</v>
      </c>
      <c r="O167" s="100" t="str">
        <f ca="1">IF('Inventory Ref Sheet'!AS167&gt;0,YEAR(TODAY())-'Inventory Ref Sheet'!AS167,"")</f>
        <v/>
      </c>
      <c r="P167" s="95">
        <f>'Inventory Ref Sheet'!AU167</f>
        <v>0</v>
      </c>
      <c r="Q167" s="60">
        <f>'Inventory Ref Sheet'!AV167</f>
        <v>0</v>
      </c>
      <c r="R167" s="61"/>
      <c r="S167" s="100" t="str">
        <f t="shared" si="24"/>
        <v/>
      </c>
      <c r="T167" s="59">
        <f>'Inventory Ref Sheet'!M167</f>
        <v>0</v>
      </c>
      <c r="U167" s="102">
        <f>'Inventory Ref Sheet'!N167</f>
        <v>0</v>
      </c>
      <c r="V167" s="59">
        <f>'Inventory Ref Sheet'!O167</f>
        <v>0</v>
      </c>
      <c r="W167" s="59">
        <f>'Inventory Ref Sheet'!R167</f>
        <v>0</v>
      </c>
      <c r="X167" s="59">
        <f>'Inventory Ref Sheet'!S167</f>
        <v>0</v>
      </c>
      <c r="Y167" s="100" t="str">
        <f ca="1">IF('Inventory Ref Sheet'!U167&gt;0,YEAR(TODAY())-'Inventory Ref Sheet'!U167,"")</f>
        <v/>
      </c>
      <c r="Z167" s="95">
        <f>'Inventory Ref Sheet'!W167</f>
        <v>0</v>
      </c>
      <c r="AA167" s="60">
        <f>'Inventory Ref Sheet'!X167</f>
        <v>0</v>
      </c>
      <c r="AB167" s="61"/>
      <c r="AC167" s="97" t="str">
        <f t="shared" si="25"/>
        <v/>
      </c>
      <c r="AD167" s="59">
        <f>'Inventory Ref Sheet'!Y167</f>
        <v>0</v>
      </c>
      <c r="AE167" s="59">
        <f>'Inventory Ref Sheet'!Z167</f>
        <v>0</v>
      </c>
      <c r="AF167" s="102">
        <f>'Inventory Ref Sheet'!AA167</f>
        <v>0</v>
      </c>
      <c r="AG167" s="59">
        <f>'Inventory Ref Sheet'!AD167</f>
        <v>0</v>
      </c>
      <c r="AH167" s="59">
        <f>'Inventory Ref Sheet'!AE167</f>
        <v>0</v>
      </c>
      <c r="AI167" s="100" t="str">
        <f ca="1">IF('Inventory Ref Sheet'!AG167&gt;0,YEAR(TODAY())-'Inventory Ref Sheet'!AG167,"")</f>
        <v/>
      </c>
      <c r="AJ167" s="99"/>
      <c r="AK167" s="60">
        <f>'Inventory Ref Sheet'!AJ167</f>
        <v>0</v>
      </c>
      <c r="AL167" s="99"/>
      <c r="AM167" s="97" t="str">
        <f t="shared" si="26"/>
        <v/>
      </c>
    </row>
    <row r="168" spans="10:39" x14ac:dyDescent="0.25">
      <c r="J168" s="59">
        <f>'Inventory Ref Sheet'!AK168</f>
        <v>0</v>
      </c>
      <c r="K168" s="59">
        <f>'Inventory Ref Sheet'!AL168</f>
        <v>0</v>
      </c>
      <c r="L168" s="59">
        <f>'Inventory Ref Sheet'!AM168</f>
        <v>0</v>
      </c>
      <c r="M168" s="59">
        <f>'Inventory Ref Sheet'!AP168</f>
        <v>0</v>
      </c>
      <c r="N168" s="59">
        <f>'Inventory Ref Sheet'!AQ168</f>
        <v>0</v>
      </c>
      <c r="O168" s="100" t="str">
        <f ca="1">IF('Inventory Ref Sheet'!AS168&gt;0,YEAR(TODAY())-'Inventory Ref Sheet'!AS168,"")</f>
        <v/>
      </c>
      <c r="P168" s="95">
        <f>'Inventory Ref Sheet'!AU168</f>
        <v>0</v>
      </c>
      <c r="Q168" s="60">
        <f>'Inventory Ref Sheet'!AV168</f>
        <v>0</v>
      </c>
      <c r="R168" s="61"/>
      <c r="S168" s="100" t="str">
        <f t="shared" si="24"/>
        <v/>
      </c>
      <c r="T168" s="59">
        <f>'Inventory Ref Sheet'!M168</f>
        <v>0</v>
      </c>
      <c r="U168" s="102">
        <f>'Inventory Ref Sheet'!N168</f>
        <v>0</v>
      </c>
      <c r="V168" s="59">
        <f>'Inventory Ref Sheet'!O168</f>
        <v>0</v>
      </c>
      <c r="W168" s="59">
        <f>'Inventory Ref Sheet'!R168</f>
        <v>0</v>
      </c>
      <c r="X168" s="59">
        <f>'Inventory Ref Sheet'!S168</f>
        <v>0</v>
      </c>
      <c r="Y168" s="100" t="str">
        <f ca="1">IF('Inventory Ref Sheet'!U168&gt;0,YEAR(TODAY())-'Inventory Ref Sheet'!U168,"")</f>
        <v/>
      </c>
      <c r="Z168" s="95">
        <f>'Inventory Ref Sheet'!W168</f>
        <v>0</v>
      </c>
      <c r="AA168" s="60">
        <f>'Inventory Ref Sheet'!X168</f>
        <v>0</v>
      </c>
      <c r="AB168" s="61"/>
      <c r="AC168" s="97" t="str">
        <f t="shared" si="25"/>
        <v/>
      </c>
      <c r="AD168" s="59">
        <f>'Inventory Ref Sheet'!Y168</f>
        <v>0</v>
      </c>
      <c r="AE168" s="59">
        <f>'Inventory Ref Sheet'!Z168</f>
        <v>0</v>
      </c>
      <c r="AF168" s="102">
        <f>'Inventory Ref Sheet'!AA168</f>
        <v>0</v>
      </c>
      <c r="AG168" s="59">
        <f>'Inventory Ref Sheet'!AD168</f>
        <v>0</v>
      </c>
      <c r="AH168" s="59">
        <f>'Inventory Ref Sheet'!AE168</f>
        <v>0</v>
      </c>
      <c r="AI168" s="100" t="str">
        <f ca="1">IF('Inventory Ref Sheet'!AG168&gt;0,YEAR(TODAY())-'Inventory Ref Sheet'!AG168,"")</f>
        <v/>
      </c>
      <c r="AJ168" s="99"/>
      <c r="AK168" s="60">
        <f>'Inventory Ref Sheet'!AJ168</f>
        <v>0</v>
      </c>
      <c r="AL168" s="99"/>
      <c r="AM168" s="97" t="str">
        <f t="shared" si="26"/>
        <v/>
      </c>
    </row>
    <row r="169" spans="10:39" x14ac:dyDescent="0.25">
      <c r="J169" s="59">
        <f>'Inventory Ref Sheet'!AK169</f>
        <v>0</v>
      </c>
      <c r="K169" s="59">
        <f>'Inventory Ref Sheet'!AL169</f>
        <v>0</v>
      </c>
      <c r="L169" s="59">
        <f>'Inventory Ref Sheet'!AM169</f>
        <v>0</v>
      </c>
      <c r="M169" s="59">
        <f>'Inventory Ref Sheet'!AP169</f>
        <v>0</v>
      </c>
      <c r="N169" s="59">
        <f>'Inventory Ref Sheet'!AQ169</f>
        <v>0</v>
      </c>
      <c r="O169" s="100" t="str">
        <f ca="1">IF('Inventory Ref Sheet'!AS169&gt;0,YEAR(TODAY())-'Inventory Ref Sheet'!AS169,"")</f>
        <v/>
      </c>
      <c r="P169" s="95">
        <f>'Inventory Ref Sheet'!AU169</f>
        <v>0</v>
      </c>
      <c r="Q169" s="60">
        <f>'Inventory Ref Sheet'!AV169</f>
        <v>0</v>
      </c>
      <c r="R169" s="61"/>
      <c r="S169" s="100" t="str">
        <f t="shared" si="24"/>
        <v/>
      </c>
      <c r="T169" s="59">
        <f>'Inventory Ref Sheet'!M169</f>
        <v>0</v>
      </c>
      <c r="U169" s="102">
        <f>'Inventory Ref Sheet'!N169</f>
        <v>0</v>
      </c>
      <c r="V169" s="59">
        <f>'Inventory Ref Sheet'!O169</f>
        <v>0</v>
      </c>
      <c r="W169" s="59">
        <f>'Inventory Ref Sheet'!R169</f>
        <v>0</v>
      </c>
      <c r="X169" s="59">
        <f>'Inventory Ref Sheet'!S169</f>
        <v>0</v>
      </c>
      <c r="Y169" s="100" t="str">
        <f ca="1">IF('Inventory Ref Sheet'!U169&gt;0,YEAR(TODAY())-'Inventory Ref Sheet'!U169,"")</f>
        <v/>
      </c>
      <c r="Z169" s="95">
        <f>'Inventory Ref Sheet'!W169</f>
        <v>0</v>
      </c>
      <c r="AA169" s="60">
        <f>'Inventory Ref Sheet'!X169</f>
        <v>0</v>
      </c>
      <c r="AB169" s="61"/>
      <c r="AC169" s="97" t="str">
        <f t="shared" si="25"/>
        <v/>
      </c>
      <c r="AD169" s="59">
        <f>'Inventory Ref Sheet'!Y169</f>
        <v>0</v>
      </c>
      <c r="AE169" s="59">
        <f>'Inventory Ref Sheet'!Z169</f>
        <v>0</v>
      </c>
      <c r="AF169" s="102">
        <f>'Inventory Ref Sheet'!AA169</f>
        <v>0</v>
      </c>
      <c r="AG169" s="59">
        <f>'Inventory Ref Sheet'!AD169</f>
        <v>0</v>
      </c>
      <c r="AH169" s="59">
        <f>'Inventory Ref Sheet'!AE169</f>
        <v>0</v>
      </c>
      <c r="AI169" s="100" t="str">
        <f ca="1">IF('Inventory Ref Sheet'!AG169&gt;0,YEAR(TODAY())-'Inventory Ref Sheet'!AG169,"")</f>
        <v/>
      </c>
      <c r="AJ169" s="99"/>
      <c r="AK169" s="60">
        <f>'Inventory Ref Sheet'!AJ169</f>
        <v>0</v>
      </c>
      <c r="AL169" s="99"/>
      <c r="AM169" s="97" t="str">
        <f t="shared" si="26"/>
        <v/>
      </c>
    </row>
    <row r="170" spans="10:39" x14ac:dyDescent="0.25">
      <c r="J170" s="59">
        <f>'Inventory Ref Sheet'!AK170</f>
        <v>0</v>
      </c>
      <c r="K170" s="59">
        <f>'Inventory Ref Sheet'!AL170</f>
        <v>0</v>
      </c>
      <c r="L170" s="59">
        <f>'Inventory Ref Sheet'!AM170</f>
        <v>0</v>
      </c>
      <c r="M170" s="59">
        <f>'Inventory Ref Sheet'!AP170</f>
        <v>0</v>
      </c>
      <c r="N170" s="59">
        <f>'Inventory Ref Sheet'!AQ170</f>
        <v>0</v>
      </c>
      <c r="O170" s="100" t="str">
        <f ca="1">IF('Inventory Ref Sheet'!AS170&gt;0,YEAR(TODAY())-'Inventory Ref Sheet'!AS170,"")</f>
        <v/>
      </c>
      <c r="P170" s="95">
        <f>'Inventory Ref Sheet'!AU170</f>
        <v>0</v>
      </c>
      <c r="Q170" s="60">
        <f>'Inventory Ref Sheet'!AV170</f>
        <v>0</v>
      </c>
      <c r="R170" s="61"/>
      <c r="S170" s="100" t="str">
        <f t="shared" si="24"/>
        <v/>
      </c>
      <c r="T170" s="59">
        <f>'Inventory Ref Sheet'!M170</f>
        <v>0</v>
      </c>
      <c r="U170" s="102">
        <f>'Inventory Ref Sheet'!N170</f>
        <v>0</v>
      </c>
      <c r="V170" s="59">
        <f>'Inventory Ref Sheet'!O170</f>
        <v>0</v>
      </c>
      <c r="W170" s="59">
        <f>'Inventory Ref Sheet'!R170</f>
        <v>0</v>
      </c>
      <c r="X170" s="59">
        <f>'Inventory Ref Sheet'!S170</f>
        <v>0</v>
      </c>
      <c r="Y170" s="100" t="str">
        <f ca="1">IF('Inventory Ref Sheet'!U170&gt;0,YEAR(TODAY())-'Inventory Ref Sheet'!U170,"")</f>
        <v/>
      </c>
      <c r="Z170" s="95">
        <f>'Inventory Ref Sheet'!W170</f>
        <v>0</v>
      </c>
      <c r="AA170" s="60">
        <f>'Inventory Ref Sheet'!X170</f>
        <v>0</v>
      </c>
      <c r="AB170" s="61"/>
      <c r="AC170" s="97" t="str">
        <f t="shared" si="25"/>
        <v/>
      </c>
      <c r="AD170" s="59">
        <f>'Inventory Ref Sheet'!Y170</f>
        <v>0</v>
      </c>
      <c r="AE170" s="59">
        <f>'Inventory Ref Sheet'!Z170</f>
        <v>0</v>
      </c>
      <c r="AF170" s="102">
        <f>'Inventory Ref Sheet'!AA170</f>
        <v>0</v>
      </c>
      <c r="AG170" s="59">
        <f>'Inventory Ref Sheet'!AD170</f>
        <v>0</v>
      </c>
      <c r="AH170" s="59">
        <f>'Inventory Ref Sheet'!AE170</f>
        <v>0</v>
      </c>
      <c r="AI170" s="100" t="str">
        <f ca="1">IF('Inventory Ref Sheet'!AG170&gt;0,YEAR(TODAY())-'Inventory Ref Sheet'!AG170,"")</f>
        <v/>
      </c>
      <c r="AJ170" s="99"/>
      <c r="AK170" s="60">
        <f>'Inventory Ref Sheet'!AJ170</f>
        <v>0</v>
      </c>
      <c r="AL170" s="99"/>
      <c r="AM170" s="97" t="str">
        <f t="shared" si="26"/>
        <v/>
      </c>
    </row>
    <row r="171" spans="10:39" x14ac:dyDescent="0.25">
      <c r="J171" s="59">
        <f>'Inventory Ref Sheet'!AK171</f>
        <v>0</v>
      </c>
      <c r="K171" s="59">
        <f>'Inventory Ref Sheet'!AL171</f>
        <v>0</v>
      </c>
      <c r="L171" s="59">
        <f>'Inventory Ref Sheet'!AM171</f>
        <v>0</v>
      </c>
      <c r="M171" s="59">
        <f>'Inventory Ref Sheet'!AP171</f>
        <v>0</v>
      </c>
      <c r="N171" s="59">
        <f>'Inventory Ref Sheet'!AQ171</f>
        <v>0</v>
      </c>
      <c r="O171" s="100" t="str">
        <f ca="1">IF('Inventory Ref Sheet'!AS171&gt;0,YEAR(TODAY())-'Inventory Ref Sheet'!AS171,"")</f>
        <v/>
      </c>
      <c r="P171" s="95">
        <f>'Inventory Ref Sheet'!AU171</f>
        <v>0</v>
      </c>
      <c r="Q171" s="60">
        <f>'Inventory Ref Sheet'!AV171</f>
        <v>0</v>
      </c>
      <c r="R171" s="61"/>
      <c r="S171" s="100" t="str">
        <f t="shared" si="24"/>
        <v/>
      </c>
      <c r="T171" s="59">
        <f>'Inventory Ref Sheet'!M171</f>
        <v>0</v>
      </c>
      <c r="U171" s="102">
        <f>'Inventory Ref Sheet'!N171</f>
        <v>0</v>
      </c>
      <c r="V171" s="59">
        <f>'Inventory Ref Sheet'!O171</f>
        <v>0</v>
      </c>
      <c r="W171" s="59">
        <f>'Inventory Ref Sheet'!R171</f>
        <v>0</v>
      </c>
      <c r="X171" s="59">
        <f>'Inventory Ref Sheet'!S171</f>
        <v>0</v>
      </c>
      <c r="Y171" s="100" t="str">
        <f ca="1">IF('Inventory Ref Sheet'!U171&gt;0,YEAR(TODAY())-'Inventory Ref Sheet'!U171,"")</f>
        <v/>
      </c>
      <c r="Z171" s="95">
        <f>'Inventory Ref Sheet'!W171</f>
        <v>0</v>
      </c>
      <c r="AA171" s="60">
        <f>'Inventory Ref Sheet'!X171</f>
        <v>0</v>
      </c>
      <c r="AB171" s="61"/>
      <c r="AC171" s="97" t="str">
        <f t="shared" si="25"/>
        <v/>
      </c>
      <c r="AD171" s="59">
        <f>'Inventory Ref Sheet'!Y171</f>
        <v>0</v>
      </c>
      <c r="AE171" s="59">
        <f>'Inventory Ref Sheet'!Z171</f>
        <v>0</v>
      </c>
      <c r="AF171" s="102">
        <f>'Inventory Ref Sheet'!AA171</f>
        <v>0</v>
      </c>
      <c r="AG171" s="59">
        <f>'Inventory Ref Sheet'!AD171</f>
        <v>0</v>
      </c>
      <c r="AH171" s="59">
        <f>'Inventory Ref Sheet'!AE171</f>
        <v>0</v>
      </c>
      <c r="AI171" s="100" t="str">
        <f ca="1">IF('Inventory Ref Sheet'!AG171&gt;0,YEAR(TODAY())-'Inventory Ref Sheet'!AG171,"")</f>
        <v/>
      </c>
      <c r="AJ171" s="99"/>
      <c r="AK171" s="60">
        <f>'Inventory Ref Sheet'!AJ171</f>
        <v>0</v>
      </c>
      <c r="AL171" s="99"/>
      <c r="AM171" s="97" t="str">
        <f t="shared" si="26"/>
        <v/>
      </c>
    </row>
    <row r="172" spans="10:39" x14ac:dyDescent="0.25">
      <c r="J172" s="59">
        <f>'Inventory Ref Sheet'!AK172</f>
        <v>0</v>
      </c>
      <c r="K172" s="59">
        <f>'Inventory Ref Sheet'!AL172</f>
        <v>0</v>
      </c>
      <c r="L172" s="59">
        <f>'Inventory Ref Sheet'!AM172</f>
        <v>0</v>
      </c>
      <c r="M172" s="59">
        <f>'Inventory Ref Sheet'!AP172</f>
        <v>0</v>
      </c>
      <c r="N172" s="59">
        <f>'Inventory Ref Sheet'!AQ172</f>
        <v>0</v>
      </c>
      <c r="O172" s="100" t="str">
        <f ca="1">IF('Inventory Ref Sheet'!AS172&gt;0,YEAR(TODAY())-'Inventory Ref Sheet'!AS172,"")</f>
        <v/>
      </c>
      <c r="P172" s="95">
        <f>'Inventory Ref Sheet'!AU172</f>
        <v>0</v>
      </c>
      <c r="Q172" s="60">
        <f>'Inventory Ref Sheet'!AV172</f>
        <v>0</v>
      </c>
      <c r="R172" s="61"/>
      <c r="S172" s="100" t="str">
        <f t="shared" si="24"/>
        <v/>
      </c>
      <c r="T172" s="59">
        <f>'Inventory Ref Sheet'!M172</f>
        <v>0</v>
      </c>
      <c r="U172" s="102">
        <f>'Inventory Ref Sheet'!N172</f>
        <v>0</v>
      </c>
      <c r="V172" s="59">
        <f>'Inventory Ref Sheet'!O172</f>
        <v>0</v>
      </c>
      <c r="W172" s="59">
        <f>'Inventory Ref Sheet'!R172</f>
        <v>0</v>
      </c>
      <c r="X172" s="59">
        <f>'Inventory Ref Sheet'!S172</f>
        <v>0</v>
      </c>
      <c r="Y172" s="100" t="str">
        <f ca="1">IF('Inventory Ref Sheet'!U172&gt;0,YEAR(TODAY())-'Inventory Ref Sheet'!U172,"")</f>
        <v/>
      </c>
      <c r="Z172" s="95">
        <f>'Inventory Ref Sheet'!W172</f>
        <v>0</v>
      </c>
      <c r="AA172" s="60">
        <f>'Inventory Ref Sheet'!X172</f>
        <v>0</v>
      </c>
      <c r="AB172" s="61"/>
      <c r="AC172" s="97" t="str">
        <f t="shared" si="25"/>
        <v/>
      </c>
      <c r="AD172" s="59">
        <f>'Inventory Ref Sheet'!Y172</f>
        <v>0</v>
      </c>
      <c r="AE172" s="59">
        <f>'Inventory Ref Sheet'!Z172</f>
        <v>0</v>
      </c>
      <c r="AF172" s="102">
        <f>'Inventory Ref Sheet'!AA172</f>
        <v>0</v>
      </c>
      <c r="AG172" s="59">
        <f>'Inventory Ref Sheet'!AD172</f>
        <v>0</v>
      </c>
      <c r="AH172" s="59">
        <f>'Inventory Ref Sheet'!AE172</f>
        <v>0</v>
      </c>
      <c r="AI172" s="100" t="str">
        <f ca="1">IF('Inventory Ref Sheet'!AG172&gt;0,YEAR(TODAY())-'Inventory Ref Sheet'!AG172,"")</f>
        <v/>
      </c>
      <c r="AJ172" s="99"/>
      <c r="AK172" s="60">
        <f>'Inventory Ref Sheet'!AJ172</f>
        <v>0</v>
      </c>
      <c r="AL172" s="99"/>
      <c r="AM172" s="97" t="str">
        <f t="shared" si="26"/>
        <v/>
      </c>
    </row>
    <row r="173" spans="10:39" x14ac:dyDescent="0.25">
      <c r="J173" s="59">
        <f>'Inventory Ref Sheet'!AK173</f>
        <v>0</v>
      </c>
      <c r="K173" s="59">
        <f>'Inventory Ref Sheet'!AL173</f>
        <v>0</v>
      </c>
      <c r="L173" s="59">
        <f>'Inventory Ref Sheet'!AM173</f>
        <v>0</v>
      </c>
      <c r="M173" s="59">
        <f>'Inventory Ref Sheet'!AP173</f>
        <v>0</v>
      </c>
      <c r="N173" s="59">
        <f>'Inventory Ref Sheet'!AQ173</f>
        <v>0</v>
      </c>
      <c r="O173" s="100" t="str">
        <f ca="1">IF('Inventory Ref Sheet'!AS173&gt;0,YEAR(TODAY())-'Inventory Ref Sheet'!AS173,"")</f>
        <v/>
      </c>
      <c r="P173" s="95">
        <f>'Inventory Ref Sheet'!AU173</f>
        <v>0</v>
      </c>
      <c r="Q173" s="60">
        <f>'Inventory Ref Sheet'!AV173</f>
        <v>0</v>
      </c>
      <c r="R173" s="61"/>
      <c r="S173" s="100" t="str">
        <f t="shared" si="24"/>
        <v/>
      </c>
      <c r="T173" s="59">
        <f>'Inventory Ref Sheet'!M173</f>
        <v>0</v>
      </c>
      <c r="U173" s="102">
        <f>'Inventory Ref Sheet'!N173</f>
        <v>0</v>
      </c>
      <c r="V173" s="59">
        <f>'Inventory Ref Sheet'!O173</f>
        <v>0</v>
      </c>
      <c r="W173" s="59">
        <f>'Inventory Ref Sheet'!R173</f>
        <v>0</v>
      </c>
      <c r="X173" s="59">
        <f>'Inventory Ref Sheet'!S173</f>
        <v>0</v>
      </c>
      <c r="Y173" s="100" t="str">
        <f ca="1">IF('Inventory Ref Sheet'!U173&gt;0,YEAR(TODAY())-'Inventory Ref Sheet'!U173,"")</f>
        <v/>
      </c>
      <c r="Z173" s="95">
        <f>'Inventory Ref Sheet'!W173</f>
        <v>0</v>
      </c>
      <c r="AA173" s="60">
        <f>'Inventory Ref Sheet'!X173</f>
        <v>0</v>
      </c>
      <c r="AB173" s="61"/>
      <c r="AC173" s="97" t="str">
        <f t="shared" si="25"/>
        <v/>
      </c>
      <c r="AD173" s="59">
        <f>'Inventory Ref Sheet'!Y173</f>
        <v>0</v>
      </c>
      <c r="AE173" s="59">
        <f>'Inventory Ref Sheet'!Z173</f>
        <v>0</v>
      </c>
      <c r="AF173" s="102">
        <f>'Inventory Ref Sheet'!AA173</f>
        <v>0</v>
      </c>
      <c r="AG173" s="59">
        <f>'Inventory Ref Sheet'!AD173</f>
        <v>0</v>
      </c>
      <c r="AH173" s="59">
        <f>'Inventory Ref Sheet'!AE173</f>
        <v>0</v>
      </c>
      <c r="AI173" s="100" t="str">
        <f ca="1">IF('Inventory Ref Sheet'!AG173&gt;0,YEAR(TODAY())-'Inventory Ref Sheet'!AG173,"")</f>
        <v/>
      </c>
      <c r="AJ173" s="99"/>
      <c r="AK173" s="60">
        <f>'Inventory Ref Sheet'!AJ173</f>
        <v>0</v>
      </c>
      <c r="AL173" s="99"/>
      <c r="AM173" s="97" t="str">
        <f t="shared" si="26"/>
        <v/>
      </c>
    </row>
    <row r="174" spans="10:39" x14ac:dyDescent="0.25">
      <c r="J174" s="59">
        <f>'Inventory Ref Sheet'!AK174</f>
        <v>0</v>
      </c>
      <c r="K174" s="59">
        <f>'Inventory Ref Sheet'!AL174</f>
        <v>0</v>
      </c>
      <c r="L174" s="59">
        <f>'Inventory Ref Sheet'!AM174</f>
        <v>0</v>
      </c>
      <c r="M174" s="59">
        <f>'Inventory Ref Sheet'!AP174</f>
        <v>0</v>
      </c>
      <c r="N174" s="59">
        <f>'Inventory Ref Sheet'!AQ174</f>
        <v>0</v>
      </c>
      <c r="O174" s="100" t="str">
        <f ca="1">IF('Inventory Ref Sheet'!AS174&gt;0,YEAR(TODAY())-'Inventory Ref Sheet'!AS174,"")</f>
        <v/>
      </c>
      <c r="P174" s="95">
        <f>'Inventory Ref Sheet'!AU174</f>
        <v>0</v>
      </c>
      <c r="Q174" s="60">
        <f>'Inventory Ref Sheet'!AV174</f>
        <v>0</v>
      </c>
      <c r="R174" s="61"/>
      <c r="S174" s="100" t="str">
        <f t="shared" si="24"/>
        <v/>
      </c>
      <c r="T174" s="59">
        <f>'Inventory Ref Sheet'!M174</f>
        <v>0</v>
      </c>
      <c r="U174" s="102">
        <f>'Inventory Ref Sheet'!N174</f>
        <v>0</v>
      </c>
      <c r="V174" s="59">
        <f>'Inventory Ref Sheet'!O174</f>
        <v>0</v>
      </c>
      <c r="W174" s="59">
        <f>'Inventory Ref Sheet'!R174</f>
        <v>0</v>
      </c>
      <c r="X174" s="59">
        <f>'Inventory Ref Sheet'!S174</f>
        <v>0</v>
      </c>
      <c r="Y174" s="100" t="str">
        <f ca="1">IF('Inventory Ref Sheet'!U174&gt;0,YEAR(TODAY())-'Inventory Ref Sheet'!U174,"")</f>
        <v/>
      </c>
      <c r="Z174" s="95">
        <f>'Inventory Ref Sheet'!W174</f>
        <v>0</v>
      </c>
      <c r="AA174" s="60">
        <f>'Inventory Ref Sheet'!X174</f>
        <v>0</v>
      </c>
      <c r="AB174" s="61"/>
      <c r="AC174" s="97" t="str">
        <f t="shared" si="25"/>
        <v/>
      </c>
      <c r="AD174" s="59">
        <f>'Inventory Ref Sheet'!Y174</f>
        <v>0</v>
      </c>
      <c r="AE174" s="59">
        <f>'Inventory Ref Sheet'!Z174</f>
        <v>0</v>
      </c>
      <c r="AF174" s="102">
        <f>'Inventory Ref Sheet'!AA174</f>
        <v>0</v>
      </c>
      <c r="AG174" s="59">
        <f>'Inventory Ref Sheet'!AD174</f>
        <v>0</v>
      </c>
      <c r="AH174" s="59">
        <f>'Inventory Ref Sheet'!AE174</f>
        <v>0</v>
      </c>
      <c r="AI174" s="100" t="str">
        <f ca="1">IF('Inventory Ref Sheet'!AG174&gt;0,YEAR(TODAY())-'Inventory Ref Sheet'!AG174,"")</f>
        <v/>
      </c>
      <c r="AJ174" s="99"/>
      <c r="AK174" s="60">
        <f>'Inventory Ref Sheet'!AJ174</f>
        <v>0</v>
      </c>
      <c r="AL174" s="99"/>
      <c r="AM174" s="97" t="str">
        <f t="shared" si="26"/>
        <v/>
      </c>
    </row>
    <row r="175" spans="10:39" x14ac:dyDescent="0.25">
      <c r="J175" s="59">
        <f>'Inventory Ref Sheet'!AK175</f>
        <v>0</v>
      </c>
      <c r="K175" s="59">
        <f>'Inventory Ref Sheet'!AL175</f>
        <v>0</v>
      </c>
      <c r="L175" s="59">
        <f>'Inventory Ref Sheet'!AM175</f>
        <v>0</v>
      </c>
      <c r="M175" s="59">
        <f>'Inventory Ref Sheet'!AP175</f>
        <v>0</v>
      </c>
      <c r="N175" s="59">
        <f>'Inventory Ref Sheet'!AQ175</f>
        <v>0</v>
      </c>
      <c r="O175" s="100" t="str">
        <f ca="1">IF('Inventory Ref Sheet'!AS175&gt;0,YEAR(TODAY())-'Inventory Ref Sheet'!AS175,"")</f>
        <v/>
      </c>
      <c r="P175" s="95">
        <f>'Inventory Ref Sheet'!AU175</f>
        <v>0</v>
      </c>
      <c r="Q175" s="60">
        <f>'Inventory Ref Sheet'!AV175</f>
        <v>0</v>
      </c>
      <c r="R175" s="61"/>
      <c r="S175" s="100" t="str">
        <f t="shared" si="24"/>
        <v/>
      </c>
      <c r="T175" s="59">
        <f>'Inventory Ref Sheet'!M175</f>
        <v>0</v>
      </c>
      <c r="U175" s="102">
        <f>'Inventory Ref Sheet'!N175</f>
        <v>0</v>
      </c>
      <c r="V175" s="59">
        <f>'Inventory Ref Sheet'!O175</f>
        <v>0</v>
      </c>
      <c r="W175" s="59">
        <f>'Inventory Ref Sheet'!R175</f>
        <v>0</v>
      </c>
      <c r="X175" s="59">
        <f>'Inventory Ref Sheet'!S175</f>
        <v>0</v>
      </c>
      <c r="Y175" s="100" t="str">
        <f ca="1">IF('Inventory Ref Sheet'!U175&gt;0,YEAR(TODAY())-'Inventory Ref Sheet'!U175,"")</f>
        <v/>
      </c>
      <c r="Z175" s="95">
        <f>'Inventory Ref Sheet'!W175</f>
        <v>0</v>
      </c>
      <c r="AA175" s="60">
        <f>'Inventory Ref Sheet'!X175</f>
        <v>0</v>
      </c>
      <c r="AB175" s="61"/>
      <c r="AC175" s="97" t="str">
        <f t="shared" si="25"/>
        <v/>
      </c>
      <c r="AD175" s="59">
        <f>'Inventory Ref Sheet'!Y175</f>
        <v>0</v>
      </c>
      <c r="AE175" s="59">
        <f>'Inventory Ref Sheet'!Z175</f>
        <v>0</v>
      </c>
      <c r="AF175" s="102">
        <f>'Inventory Ref Sheet'!AA175</f>
        <v>0</v>
      </c>
      <c r="AG175" s="59">
        <f>'Inventory Ref Sheet'!AD175</f>
        <v>0</v>
      </c>
      <c r="AH175" s="59">
        <f>'Inventory Ref Sheet'!AE175</f>
        <v>0</v>
      </c>
      <c r="AI175" s="100" t="str">
        <f ca="1">IF('Inventory Ref Sheet'!AG175&gt;0,YEAR(TODAY())-'Inventory Ref Sheet'!AG175,"")</f>
        <v/>
      </c>
      <c r="AJ175" s="99"/>
      <c r="AK175" s="60">
        <f>'Inventory Ref Sheet'!AJ175</f>
        <v>0</v>
      </c>
      <c r="AL175" s="99"/>
      <c r="AM175" s="97" t="str">
        <f t="shared" si="26"/>
        <v/>
      </c>
    </row>
    <row r="176" spans="10:39" x14ac:dyDescent="0.25">
      <c r="J176" s="59">
        <f>'Inventory Ref Sheet'!AK176</f>
        <v>0</v>
      </c>
      <c r="K176" s="59">
        <f>'Inventory Ref Sheet'!AL176</f>
        <v>0</v>
      </c>
      <c r="L176" s="59">
        <f>'Inventory Ref Sheet'!AM176</f>
        <v>0</v>
      </c>
      <c r="M176" s="59">
        <f>'Inventory Ref Sheet'!AP176</f>
        <v>0</v>
      </c>
      <c r="N176" s="59">
        <f>'Inventory Ref Sheet'!AQ176</f>
        <v>0</v>
      </c>
      <c r="O176" s="100" t="str">
        <f ca="1">IF('Inventory Ref Sheet'!AS176&gt;0,YEAR(TODAY())-'Inventory Ref Sheet'!AS176,"")</f>
        <v/>
      </c>
      <c r="P176" s="95">
        <f>'Inventory Ref Sheet'!AU176</f>
        <v>0</v>
      </c>
      <c r="Q176" s="60">
        <f>'Inventory Ref Sheet'!AV176</f>
        <v>0</v>
      </c>
      <c r="R176" s="61"/>
      <c r="S176" s="100" t="str">
        <f t="shared" si="24"/>
        <v/>
      </c>
      <c r="T176" s="59">
        <f>'Inventory Ref Sheet'!M176</f>
        <v>0</v>
      </c>
      <c r="U176" s="102">
        <f>'Inventory Ref Sheet'!N176</f>
        <v>0</v>
      </c>
      <c r="V176" s="59">
        <f>'Inventory Ref Sheet'!O176</f>
        <v>0</v>
      </c>
      <c r="W176" s="59">
        <f>'Inventory Ref Sheet'!R176</f>
        <v>0</v>
      </c>
      <c r="X176" s="59">
        <f>'Inventory Ref Sheet'!S176</f>
        <v>0</v>
      </c>
      <c r="Y176" s="100" t="str">
        <f ca="1">IF('Inventory Ref Sheet'!U176&gt;0,YEAR(TODAY())-'Inventory Ref Sheet'!U176,"")</f>
        <v/>
      </c>
      <c r="Z176" s="95">
        <f>'Inventory Ref Sheet'!W176</f>
        <v>0</v>
      </c>
      <c r="AA176" s="60">
        <f>'Inventory Ref Sheet'!X176</f>
        <v>0</v>
      </c>
      <c r="AB176" s="61"/>
      <c r="AC176" s="97" t="str">
        <f t="shared" si="25"/>
        <v/>
      </c>
      <c r="AD176" s="59">
        <f>'Inventory Ref Sheet'!Y176</f>
        <v>0</v>
      </c>
      <c r="AE176" s="59">
        <f>'Inventory Ref Sheet'!Z176</f>
        <v>0</v>
      </c>
      <c r="AF176" s="102">
        <f>'Inventory Ref Sheet'!AA176</f>
        <v>0</v>
      </c>
      <c r="AG176" s="59">
        <f>'Inventory Ref Sheet'!AD176</f>
        <v>0</v>
      </c>
      <c r="AH176" s="59">
        <f>'Inventory Ref Sheet'!AE176</f>
        <v>0</v>
      </c>
      <c r="AI176" s="100" t="str">
        <f ca="1">IF('Inventory Ref Sheet'!AG176&gt;0,YEAR(TODAY())-'Inventory Ref Sheet'!AG176,"")</f>
        <v/>
      </c>
      <c r="AJ176" s="99"/>
      <c r="AK176" s="60">
        <f>'Inventory Ref Sheet'!AJ176</f>
        <v>0</v>
      </c>
      <c r="AL176" s="99"/>
      <c r="AM176" s="97" t="str">
        <f t="shared" si="26"/>
        <v/>
      </c>
    </row>
    <row r="177" spans="10:39" x14ac:dyDescent="0.25">
      <c r="J177" s="59">
        <f>'Inventory Ref Sheet'!AK177</f>
        <v>0</v>
      </c>
      <c r="K177" s="59">
        <f>'Inventory Ref Sheet'!AL177</f>
        <v>0</v>
      </c>
      <c r="L177" s="59">
        <f>'Inventory Ref Sheet'!AM177</f>
        <v>0</v>
      </c>
      <c r="M177" s="59">
        <f>'Inventory Ref Sheet'!AP177</f>
        <v>0</v>
      </c>
      <c r="N177" s="59">
        <f>'Inventory Ref Sheet'!AQ177</f>
        <v>0</v>
      </c>
      <c r="O177" s="100" t="str">
        <f ca="1">IF('Inventory Ref Sheet'!AS177&gt;0,YEAR(TODAY())-'Inventory Ref Sheet'!AS177,"")</f>
        <v/>
      </c>
      <c r="P177" s="95">
        <f>'Inventory Ref Sheet'!AU177</f>
        <v>0</v>
      </c>
      <c r="Q177" s="60">
        <f>'Inventory Ref Sheet'!AV177</f>
        <v>0</v>
      </c>
      <c r="R177" s="61"/>
      <c r="S177" s="100" t="str">
        <f t="shared" si="24"/>
        <v/>
      </c>
      <c r="T177" s="59">
        <f>'Inventory Ref Sheet'!M177</f>
        <v>0</v>
      </c>
      <c r="U177" s="102">
        <f>'Inventory Ref Sheet'!N177</f>
        <v>0</v>
      </c>
      <c r="V177" s="59">
        <f>'Inventory Ref Sheet'!O177</f>
        <v>0</v>
      </c>
      <c r="W177" s="59">
        <f>'Inventory Ref Sheet'!R177</f>
        <v>0</v>
      </c>
      <c r="X177" s="59">
        <f>'Inventory Ref Sheet'!S177</f>
        <v>0</v>
      </c>
      <c r="Y177" s="100" t="str">
        <f ca="1">IF('Inventory Ref Sheet'!U177&gt;0,YEAR(TODAY())-'Inventory Ref Sheet'!U177,"")</f>
        <v/>
      </c>
      <c r="Z177" s="95">
        <f>'Inventory Ref Sheet'!W177</f>
        <v>0</v>
      </c>
      <c r="AA177" s="60">
        <f>'Inventory Ref Sheet'!X177</f>
        <v>0</v>
      </c>
      <c r="AB177" s="61"/>
      <c r="AC177" s="97" t="str">
        <f t="shared" si="25"/>
        <v/>
      </c>
      <c r="AD177" s="59">
        <f>'Inventory Ref Sheet'!Y177</f>
        <v>0</v>
      </c>
      <c r="AE177" s="59">
        <f>'Inventory Ref Sheet'!Z177</f>
        <v>0</v>
      </c>
      <c r="AF177" s="102">
        <f>'Inventory Ref Sheet'!AA177</f>
        <v>0</v>
      </c>
      <c r="AG177" s="59">
        <f>'Inventory Ref Sheet'!AD177</f>
        <v>0</v>
      </c>
      <c r="AH177" s="59">
        <f>'Inventory Ref Sheet'!AE177</f>
        <v>0</v>
      </c>
      <c r="AI177" s="100" t="str">
        <f ca="1">IF('Inventory Ref Sheet'!AG177&gt;0,YEAR(TODAY())-'Inventory Ref Sheet'!AG177,"")</f>
        <v/>
      </c>
      <c r="AJ177" s="99"/>
      <c r="AK177" s="60">
        <f>'Inventory Ref Sheet'!AJ177</f>
        <v>0</v>
      </c>
      <c r="AL177" s="99"/>
      <c r="AM177" s="97" t="str">
        <f t="shared" si="26"/>
        <v/>
      </c>
    </row>
    <row r="178" spans="10:39" x14ac:dyDescent="0.25">
      <c r="J178" s="59">
        <f>'Inventory Ref Sheet'!AK178</f>
        <v>0</v>
      </c>
      <c r="K178" s="59">
        <f>'Inventory Ref Sheet'!AL178</f>
        <v>0</v>
      </c>
      <c r="L178" s="59">
        <f>'Inventory Ref Sheet'!AM178</f>
        <v>0</v>
      </c>
      <c r="M178" s="59">
        <f>'Inventory Ref Sheet'!AP178</f>
        <v>0</v>
      </c>
      <c r="N178" s="59">
        <f>'Inventory Ref Sheet'!AQ178</f>
        <v>0</v>
      </c>
      <c r="O178" s="100" t="str">
        <f ca="1">IF('Inventory Ref Sheet'!AS178&gt;0,YEAR(TODAY())-'Inventory Ref Sheet'!AS178,"")</f>
        <v/>
      </c>
      <c r="P178" s="95">
        <f>'Inventory Ref Sheet'!AU178</f>
        <v>0</v>
      </c>
      <c r="Q178" s="60">
        <f>'Inventory Ref Sheet'!AV178</f>
        <v>0</v>
      </c>
      <c r="R178" s="61"/>
      <c r="S178" s="100" t="str">
        <f t="shared" si="24"/>
        <v/>
      </c>
      <c r="T178" s="59">
        <f>'Inventory Ref Sheet'!M178</f>
        <v>0</v>
      </c>
      <c r="U178" s="102">
        <f>'Inventory Ref Sheet'!N178</f>
        <v>0</v>
      </c>
      <c r="V178" s="59">
        <f>'Inventory Ref Sheet'!O178</f>
        <v>0</v>
      </c>
      <c r="W178" s="59">
        <f>'Inventory Ref Sheet'!R178</f>
        <v>0</v>
      </c>
      <c r="X178" s="59">
        <f>'Inventory Ref Sheet'!S178</f>
        <v>0</v>
      </c>
      <c r="Y178" s="100" t="str">
        <f ca="1">IF('Inventory Ref Sheet'!U178&gt;0,YEAR(TODAY())-'Inventory Ref Sheet'!U178,"")</f>
        <v/>
      </c>
      <c r="Z178" s="95">
        <f>'Inventory Ref Sheet'!W178</f>
        <v>0</v>
      </c>
      <c r="AA178" s="60">
        <f>'Inventory Ref Sheet'!X178</f>
        <v>0</v>
      </c>
      <c r="AB178" s="61"/>
      <c r="AC178" s="97" t="str">
        <f t="shared" si="25"/>
        <v/>
      </c>
      <c r="AD178" s="59">
        <f>'Inventory Ref Sheet'!Y178</f>
        <v>0</v>
      </c>
      <c r="AE178" s="59">
        <f>'Inventory Ref Sheet'!Z178</f>
        <v>0</v>
      </c>
      <c r="AF178" s="102">
        <f>'Inventory Ref Sheet'!AA178</f>
        <v>0</v>
      </c>
      <c r="AG178" s="59">
        <f>'Inventory Ref Sheet'!AD178</f>
        <v>0</v>
      </c>
      <c r="AH178" s="59">
        <f>'Inventory Ref Sheet'!AE178</f>
        <v>0</v>
      </c>
      <c r="AI178" s="100" t="str">
        <f ca="1">IF('Inventory Ref Sheet'!AG178&gt;0,YEAR(TODAY())-'Inventory Ref Sheet'!AG178,"")</f>
        <v/>
      </c>
      <c r="AJ178" s="99"/>
      <c r="AK178" s="60">
        <f>'Inventory Ref Sheet'!AJ178</f>
        <v>0</v>
      </c>
      <c r="AL178" s="99"/>
      <c r="AM178" s="97" t="str">
        <f t="shared" si="26"/>
        <v/>
      </c>
    </row>
    <row r="179" spans="10:39" x14ac:dyDescent="0.25">
      <c r="J179" s="59">
        <f>'Inventory Ref Sheet'!AK179</f>
        <v>0</v>
      </c>
      <c r="K179" s="59">
        <f>'Inventory Ref Sheet'!AL179</f>
        <v>0</v>
      </c>
      <c r="L179" s="59">
        <f>'Inventory Ref Sheet'!AM179</f>
        <v>0</v>
      </c>
      <c r="M179" s="59">
        <f>'Inventory Ref Sheet'!AP179</f>
        <v>0</v>
      </c>
      <c r="N179" s="59">
        <f>'Inventory Ref Sheet'!AQ179</f>
        <v>0</v>
      </c>
      <c r="O179" s="100" t="str">
        <f ca="1">IF('Inventory Ref Sheet'!AS179&gt;0,YEAR(TODAY())-'Inventory Ref Sheet'!AS179,"")</f>
        <v/>
      </c>
      <c r="P179" s="95">
        <f>'Inventory Ref Sheet'!AU179</f>
        <v>0</v>
      </c>
      <c r="Q179" s="60">
        <f>'Inventory Ref Sheet'!AV179</f>
        <v>0</v>
      </c>
      <c r="R179" s="61"/>
      <c r="S179" s="100" t="str">
        <f t="shared" si="24"/>
        <v/>
      </c>
      <c r="T179" s="59">
        <f>'Inventory Ref Sheet'!M179</f>
        <v>0</v>
      </c>
      <c r="U179" s="102">
        <f>'Inventory Ref Sheet'!N179</f>
        <v>0</v>
      </c>
      <c r="V179" s="59">
        <f>'Inventory Ref Sheet'!O179</f>
        <v>0</v>
      </c>
      <c r="W179" s="59">
        <f>'Inventory Ref Sheet'!R179</f>
        <v>0</v>
      </c>
      <c r="X179" s="59">
        <f>'Inventory Ref Sheet'!S179</f>
        <v>0</v>
      </c>
      <c r="Y179" s="100" t="str">
        <f ca="1">IF('Inventory Ref Sheet'!U179&gt;0,YEAR(TODAY())-'Inventory Ref Sheet'!U179,"")</f>
        <v/>
      </c>
      <c r="Z179" s="95">
        <f>'Inventory Ref Sheet'!W179</f>
        <v>0</v>
      </c>
      <c r="AA179" s="60">
        <f>'Inventory Ref Sheet'!X179</f>
        <v>0</v>
      </c>
      <c r="AB179" s="61"/>
      <c r="AC179" s="97" t="str">
        <f t="shared" si="25"/>
        <v/>
      </c>
      <c r="AD179" s="59">
        <f>'Inventory Ref Sheet'!Y179</f>
        <v>0</v>
      </c>
      <c r="AE179" s="59">
        <f>'Inventory Ref Sheet'!Z179</f>
        <v>0</v>
      </c>
      <c r="AF179" s="102">
        <f>'Inventory Ref Sheet'!AA179</f>
        <v>0</v>
      </c>
      <c r="AG179" s="59">
        <f>'Inventory Ref Sheet'!AD179</f>
        <v>0</v>
      </c>
      <c r="AH179" s="59">
        <f>'Inventory Ref Sheet'!AE179</f>
        <v>0</v>
      </c>
      <c r="AI179" s="100" t="str">
        <f ca="1">IF('Inventory Ref Sheet'!AG179&gt;0,YEAR(TODAY())-'Inventory Ref Sheet'!AG179,"")</f>
        <v/>
      </c>
      <c r="AJ179" s="99"/>
      <c r="AK179" s="60">
        <f>'Inventory Ref Sheet'!AJ179</f>
        <v>0</v>
      </c>
      <c r="AL179" s="99"/>
      <c r="AM179" s="97" t="str">
        <f t="shared" si="26"/>
        <v/>
      </c>
    </row>
    <row r="180" spans="10:39" x14ac:dyDescent="0.25">
      <c r="J180" s="59">
        <f>'Inventory Ref Sheet'!AK180</f>
        <v>0</v>
      </c>
      <c r="K180" s="59">
        <f>'Inventory Ref Sheet'!AL180</f>
        <v>0</v>
      </c>
      <c r="L180" s="59">
        <f>'Inventory Ref Sheet'!AM180</f>
        <v>0</v>
      </c>
      <c r="M180" s="59">
        <f>'Inventory Ref Sheet'!AP180</f>
        <v>0</v>
      </c>
      <c r="N180" s="59">
        <f>'Inventory Ref Sheet'!AQ180</f>
        <v>0</v>
      </c>
      <c r="O180" s="100" t="str">
        <f ca="1">IF('Inventory Ref Sheet'!AS180&gt;0,YEAR(TODAY())-'Inventory Ref Sheet'!AS180,"")</f>
        <v/>
      </c>
      <c r="P180" s="95">
        <f>'Inventory Ref Sheet'!AU180</f>
        <v>0</v>
      </c>
      <c r="Q180" s="60">
        <f>'Inventory Ref Sheet'!AV180</f>
        <v>0</v>
      </c>
      <c r="R180" s="61"/>
      <c r="S180" s="100" t="str">
        <f t="shared" si="24"/>
        <v/>
      </c>
      <c r="T180" s="59">
        <f>'Inventory Ref Sheet'!M180</f>
        <v>0</v>
      </c>
      <c r="U180" s="102">
        <f>'Inventory Ref Sheet'!N180</f>
        <v>0</v>
      </c>
      <c r="V180" s="59">
        <f>'Inventory Ref Sheet'!O180</f>
        <v>0</v>
      </c>
      <c r="W180" s="59">
        <f>'Inventory Ref Sheet'!R180</f>
        <v>0</v>
      </c>
      <c r="X180" s="59">
        <f>'Inventory Ref Sheet'!S180</f>
        <v>0</v>
      </c>
      <c r="Y180" s="100" t="str">
        <f ca="1">IF('Inventory Ref Sheet'!U180&gt;0,YEAR(TODAY())-'Inventory Ref Sheet'!U180,"")</f>
        <v/>
      </c>
      <c r="Z180" s="95">
        <f>'Inventory Ref Sheet'!W180</f>
        <v>0</v>
      </c>
      <c r="AA180" s="60">
        <f>'Inventory Ref Sheet'!X180</f>
        <v>0</v>
      </c>
      <c r="AB180" s="61"/>
      <c r="AC180" s="97" t="str">
        <f t="shared" si="25"/>
        <v/>
      </c>
      <c r="AD180" s="59">
        <f>'Inventory Ref Sheet'!Y180</f>
        <v>0</v>
      </c>
      <c r="AE180" s="59">
        <f>'Inventory Ref Sheet'!Z180</f>
        <v>0</v>
      </c>
      <c r="AF180" s="102">
        <f>'Inventory Ref Sheet'!AA180</f>
        <v>0</v>
      </c>
      <c r="AG180" s="59">
        <f>'Inventory Ref Sheet'!AD180</f>
        <v>0</v>
      </c>
      <c r="AH180" s="59">
        <f>'Inventory Ref Sheet'!AE180</f>
        <v>0</v>
      </c>
      <c r="AI180" s="100" t="str">
        <f ca="1">IF('Inventory Ref Sheet'!AG180&gt;0,YEAR(TODAY())-'Inventory Ref Sheet'!AG180,"")</f>
        <v/>
      </c>
      <c r="AJ180" s="99"/>
      <c r="AK180" s="60">
        <f>'Inventory Ref Sheet'!AJ180</f>
        <v>0</v>
      </c>
      <c r="AL180" s="99"/>
      <c r="AM180" s="97" t="str">
        <f t="shared" si="26"/>
        <v/>
      </c>
    </row>
    <row r="181" spans="10:39" x14ac:dyDescent="0.25">
      <c r="J181" s="59">
        <f>'Inventory Ref Sheet'!AK181</f>
        <v>0</v>
      </c>
      <c r="K181" s="59">
        <f>'Inventory Ref Sheet'!AL181</f>
        <v>0</v>
      </c>
      <c r="L181" s="59">
        <f>'Inventory Ref Sheet'!AM181</f>
        <v>0</v>
      </c>
      <c r="M181" s="59">
        <f>'Inventory Ref Sheet'!AP181</f>
        <v>0</v>
      </c>
      <c r="N181" s="59">
        <f>'Inventory Ref Sheet'!AQ181</f>
        <v>0</v>
      </c>
      <c r="O181" s="100" t="str">
        <f ca="1">IF('Inventory Ref Sheet'!AS181&gt;0,YEAR(TODAY())-'Inventory Ref Sheet'!AS181,"")</f>
        <v/>
      </c>
      <c r="P181" s="95">
        <f>'Inventory Ref Sheet'!AU181</f>
        <v>0</v>
      </c>
      <c r="Q181" s="60">
        <f>'Inventory Ref Sheet'!AV181</f>
        <v>0</v>
      </c>
      <c r="R181" s="61"/>
      <c r="S181" s="100" t="str">
        <f t="shared" si="24"/>
        <v/>
      </c>
      <c r="T181" s="59">
        <f>'Inventory Ref Sheet'!M181</f>
        <v>0</v>
      </c>
      <c r="U181" s="102">
        <f>'Inventory Ref Sheet'!N181</f>
        <v>0</v>
      </c>
      <c r="V181" s="59">
        <f>'Inventory Ref Sheet'!O181</f>
        <v>0</v>
      </c>
      <c r="W181" s="59">
        <f>'Inventory Ref Sheet'!R181</f>
        <v>0</v>
      </c>
      <c r="X181" s="59">
        <f>'Inventory Ref Sheet'!S181</f>
        <v>0</v>
      </c>
      <c r="Y181" s="100" t="str">
        <f ca="1">IF('Inventory Ref Sheet'!U181&gt;0,YEAR(TODAY())-'Inventory Ref Sheet'!U181,"")</f>
        <v/>
      </c>
      <c r="Z181" s="95">
        <f>'Inventory Ref Sheet'!W181</f>
        <v>0</v>
      </c>
      <c r="AA181" s="60">
        <f>'Inventory Ref Sheet'!X181</f>
        <v>0</v>
      </c>
      <c r="AB181" s="61"/>
      <c r="AC181" s="97" t="str">
        <f t="shared" si="25"/>
        <v/>
      </c>
      <c r="AD181" s="59">
        <f>'Inventory Ref Sheet'!Y181</f>
        <v>0</v>
      </c>
      <c r="AE181" s="59">
        <f>'Inventory Ref Sheet'!Z181</f>
        <v>0</v>
      </c>
      <c r="AF181" s="102">
        <f>'Inventory Ref Sheet'!AA181</f>
        <v>0</v>
      </c>
      <c r="AG181" s="59">
        <f>'Inventory Ref Sheet'!AD181</f>
        <v>0</v>
      </c>
      <c r="AH181" s="59">
        <f>'Inventory Ref Sheet'!AE181</f>
        <v>0</v>
      </c>
      <c r="AI181" s="100" t="str">
        <f ca="1">IF('Inventory Ref Sheet'!AG181&gt;0,YEAR(TODAY())-'Inventory Ref Sheet'!AG181,"")</f>
        <v/>
      </c>
      <c r="AJ181" s="99"/>
      <c r="AK181" s="60">
        <f>'Inventory Ref Sheet'!AJ181</f>
        <v>0</v>
      </c>
      <c r="AL181" s="99"/>
      <c r="AM181" s="97" t="str">
        <f t="shared" si="26"/>
        <v/>
      </c>
    </row>
    <row r="182" spans="10:39" x14ac:dyDescent="0.25">
      <c r="J182" s="59">
        <f>'Inventory Ref Sheet'!AK182</f>
        <v>0</v>
      </c>
      <c r="K182" s="59">
        <f>'Inventory Ref Sheet'!AL182</f>
        <v>0</v>
      </c>
      <c r="L182" s="59">
        <f>'Inventory Ref Sheet'!AM182</f>
        <v>0</v>
      </c>
      <c r="M182" s="59">
        <f>'Inventory Ref Sheet'!AP182</f>
        <v>0</v>
      </c>
      <c r="N182" s="59">
        <f>'Inventory Ref Sheet'!AQ182</f>
        <v>0</v>
      </c>
      <c r="O182" s="100" t="str">
        <f ca="1">IF('Inventory Ref Sheet'!AS182&gt;0,YEAR(TODAY())-'Inventory Ref Sheet'!AS182,"")</f>
        <v/>
      </c>
      <c r="P182" s="95">
        <f>'Inventory Ref Sheet'!AU182</f>
        <v>0</v>
      </c>
      <c r="Q182" s="60">
        <f>'Inventory Ref Sheet'!AV182</f>
        <v>0</v>
      </c>
      <c r="R182" s="61"/>
      <c r="S182" s="100" t="str">
        <f t="shared" si="24"/>
        <v/>
      </c>
      <c r="T182" s="59">
        <f>'Inventory Ref Sheet'!M182</f>
        <v>0</v>
      </c>
      <c r="U182" s="102">
        <f>'Inventory Ref Sheet'!N182</f>
        <v>0</v>
      </c>
      <c r="V182" s="59">
        <f>'Inventory Ref Sheet'!O182</f>
        <v>0</v>
      </c>
      <c r="W182" s="59">
        <f>'Inventory Ref Sheet'!R182</f>
        <v>0</v>
      </c>
      <c r="X182" s="59">
        <f>'Inventory Ref Sheet'!S182</f>
        <v>0</v>
      </c>
      <c r="Y182" s="100" t="str">
        <f ca="1">IF('Inventory Ref Sheet'!U182&gt;0,YEAR(TODAY())-'Inventory Ref Sheet'!U182,"")</f>
        <v/>
      </c>
      <c r="Z182" s="95">
        <f>'Inventory Ref Sheet'!W182</f>
        <v>0</v>
      </c>
      <c r="AA182" s="60">
        <f>'Inventory Ref Sheet'!X182</f>
        <v>0</v>
      </c>
      <c r="AB182" s="61"/>
      <c r="AC182" s="97" t="str">
        <f t="shared" si="25"/>
        <v/>
      </c>
      <c r="AD182" s="59">
        <f>'Inventory Ref Sheet'!Y182</f>
        <v>0</v>
      </c>
      <c r="AE182" s="59">
        <f>'Inventory Ref Sheet'!Z182</f>
        <v>0</v>
      </c>
      <c r="AF182" s="102">
        <f>'Inventory Ref Sheet'!AA182</f>
        <v>0</v>
      </c>
      <c r="AG182" s="59">
        <f>'Inventory Ref Sheet'!AD182</f>
        <v>0</v>
      </c>
      <c r="AH182" s="59">
        <f>'Inventory Ref Sheet'!AE182</f>
        <v>0</v>
      </c>
      <c r="AI182" s="100" t="str">
        <f ca="1">IF('Inventory Ref Sheet'!AG182&gt;0,YEAR(TODAY())-'Inventory Ref Sheet'!AG182,"")</f>
        <v/>
      </c>
      <c r="AJ182" s="99"/>
      <c r="AK182" s="60">
        <f>'Inventory Ref Sheet'!AJ182</f>
        <v>0</v>
      </c>
      <c r="AL182" s="99"/>
      <c r="AM182" s="97" t="str">
        <f t="shared" si="26"/>
        <v/>
      </c>
    </row>
    <row r="183" spans="10:39" x14ac:dyDescent="0.25">
      <c r="J183" s="59">
        <f>'Inventory Ref Sheet'!AK183</f>
        <v>0</v>
      </c>
      <c r="K183" s="59">
        <f>'Inventory Ref Sheet'!AL183</f>
        <v>0</v>
      </c>
      <c r="L183" s="59">
        <f>'Inventory Ref Sheet'!AM183</f>
        <v>0</v>
      </c>
      <c r="M183" s="59">
        <f>'Inventory Ref Sheet'!AP183</f>
        <v>0</v>
      </c>
      <c r="N183" s="59">
        <f>'Inventory Ref Sheet'!AQ183</f>
        <v>0</v>
      </c>
      <c r="O183" s="100" t="str">
        <f ca="1">IF('Inventory Ref Sheet'!AS183&gt;0,YEAR(TODAY())-'Inventory Ref Sheet'!AS183,"")</f>
        <v/>
      </c>
      <c r="P183" s="95">
        <f>'Inventory Ref Sheet'!AU183</f>
        <v>0</v>
      </c>
      <c r="Q183" s="60">
        <f>'Inventory Ref Sheet'!AV183</f>
        <v>0</v>
      </c>
      <c r="R183" s="61"/>
      <c r="S183" s="100" t="str">
        <f t="shared" si="24"/>
        <v/>
      </c>
      <c r="T183" s="59">
        <f>'Inventory Ref Sheet'!M183</f>
        <v>0</v>
      </c>
      <c r="U183" s="102">
        <f>'Inventory Ref Sheet'!N183</f>
        <v>0</v>
      </c>
      <c r="V183" s="59">
        <f>'Inventory Ref Sheet'!O183</f>
        <v>0</v>
      </c>
      <c r="W183" s="59">
        <f>'Inventory Ref Sheet'!R183</f>
        <v>0</v>
      </c>
      <c r="X183" s="59">
        <f>'Inventory Ref Sheet'!S183</f>
        <v>0</v>
      </c>
      <c r="Y183" s="100" t="str">
        <f ca="1">IF('Inventory Ref Sheet'!U183&gt;0,YEAR(TODAY())-'Inventory Ref Sheet'!U183,"")</f>
        <v/>
      </c>
      <c r="Z183" s="95">
        <f>'Inventory Ref Sheet'!W183</f>
        <v>0</v>
      </c>
      <c r="AA183" s="60">
        <f>'Inventory Ref Sheet'!X183</f>
        <v>0</v>
      </c>
      <c r="AB183" s="61"/>
      <c r="AC183" s="97" t="str">
        <f t="shared" si="25"/>
        <v/>
      </c>
      <c r="AD183" s="59">
        <f>'Inventory Ref Sheet'!Y183</f>
        <v>0</v>
      </c>
      <c r="AE183" s="59">
        <f>'Inventory Ref Sheet'!Z183</f>
        <v>0</v>
      </c>
      <c r="AF183" s="102">
        <f>'Inventory Ref Sheet'!AA183</f>
        <v>0</v>
      </c>
      <c r="AG183" s="59">
        <f>'Inventory Ref Sheet'!AD183</f>
        <v>0</v>
      </c>
      <c r="AH183" s="59">
        <f>'Inventory Ref Sheet'!AE183</f>
        <v>0</v>
      </c>
      <c r="AI183" s="100" t="str">
        <f ca="1">IF('Inventory Ref Sheet'!AG183&gt;0,YEAR(TODAY())-'Inventory Ref Sheet'!AG183,"")</f>
        <v/>
      </c>
      <c r="AJ183" s="99"/>
      <c r="AK183" s="60">
        <f>'Inventory Ref Sheet'!AJ183</f>
        <v>0</v>
      </c>
      <c r="AL183" s="99"/>
      <c r="AM183" s="97" t="str">
        <f t="shared" si="26"/>
        <v/>
      </c>
    </row>
    <row r="184" spans="10:39" x14ac:dyDescent="0.25">
      <c r="J184" s="59">
        <f>'Inventory Ref Sheet'!AK184</f>
        <v>0</v>
      </c>
      <c r="K184" s="59">
        <f>'Inventory Ref Sheet'!AL184</f>
        <v>0</v>
      </c>
      <c r="L184" s="59">
        <f>'Inventory Ref Sheet'!AM184</f>
        <v>0</v>
      </c>
      <c r="M184" s="59">
        <f>'Inventory Ref Sheet'!AP184</f>
        <v>0</v>
      </c>
      <c r="N184" s="59">
        <f>'Inventory Ref Sheet'!AQ184</f>
        <v>0</v>
      </c>
      <c r="O184" s="100" t="str">
        <f ca="1">IF('Inventory Ref Sheet'!AS184&gt;0,YEAR(TODAY())-'Inventory Ref Sheet'!AS184,"")</f>
        <v/>
      </c>
      <c r="P184" s="95">
        <f>'Inventory Ref Sheet'!AU184</f>
        <v>0</v>
      </c>
      <c r="Q184" s="60">
        <f>'Inventory Ref Sheet'!AV184</f>
        <v>0</v>
      </c>
      <c r="R184" s="61"/>
      <c r="S184" s="100" t="str">
        <f t="shared" si="24"/>
        <v/>
      </c>
      <c r="T184" s="59">
        <f>'Inventory Ref Sheet'!M184</f>
        <v>0</v>
      </c>
      <c r="U184" s="102">
        <f>'Inventory Ref Sheet'!N184</f>
        <v>0</v>
      </c>
      <c r="V184" s="59">
        <f>'Inventory Ref Sheet'!O184</f>
        <v>0</v>
      </c>
      <c r="W184" s="59">
        <f>'Inventory Ref Sheet'!R184</f>
        <v>0</v>
      </c>
      <c r="X184" s="59">
        <f>'Inventory Ref Sheet'!S184</f>
        <v>0</v>
      </c>
      <c r="Y184" s="100" t="str">
        <f ca="1">IF('Inventory Ref Sheet'!U184&gt;0,YEAR(TODAY())-'Inventory Ref Sheet'!U184,"")</f>
        <v/>
      </c>
      <c r="Z184" s="95">
        <f>'Inventory Ref Sheet'!W184</f>
        <v>0</v>
      </c>
      <c r="AA184" s="60">
        <f>'Inventory Ref Sheet'!X184</f>
        <v>0</v>
      </c>
      <c r="AB184" s="61"/>
      <c r="AC184" s="97" t="str">
        <f t="shared" si="25"/>
        <v/>
      </c>
      <c r="AD184" s="59">
        <f>'Inventory Ref Sheet'!Y184</f>
        <v>0</v>
      </c>
      <c r="AE184" s="59">
        <f>'Inventory Ref Sheet'!Z184</f>
        <v>0</v>
      </c>
      <c r="AF184" s="102">
        <f>'Inventory Ref Sheet'!AA184</f>
        <v>0</v>
      </c>
      <c r="AG184" s="59">
        <f>'Inventory Ref Sheet'!AD184</f>
        <v>0</v>
      </c>
      <c r="AH184" s="59">
        <f>'Inventory Ref Sheet'!AE184</f>
        <v>0</v>
      </c>
      <c r="AI184" s="100" t="str">
        <f ca="1">IF('Inventory Ref Sheet'!AG184&gt;0,YEAR(TODAY())-'Inventory Ref Sheet'!AG184,"")</f>
        <v/>
      </c>
      <c r="AJ184" s="99"/>
      <c r="AK184" s="60">
        <f>'Inventory Ref Sheet'!AJ184</f>
        <v>0</v>
      </c>
      <c r="AL184" s="99"/>
      <c r="AM184" s="97" t="str">
        <f t="shared" si="26"/>
        <v/>
      </c>
    </row>
    <row r="185" spans="10:39" x14ac:dyDescent="0.25">
      <c r="J185" s="59">
        <f>'Inventory Ref Sheet'!AK185</f>
        <v>0</v>
      </c>
      <c r="K185" s="59">
        <f>'Inventory Ref Sheet'!AL185</f>
        <v>0</v>
      </c>
      <c r="L185" s="59">
        <f>'Inventory Ref Sheet'!AM185</f>
        <v>0</v>
      </c>
      <c r="M185" s="59">
        <f>'Inventory Ref Sheet'!AP185</f>
        <v>0</v>
      </c>
      <c r="N185" s="59">
        <f>'Inventory Ref Sheet'!AQ185</f>
        <v>0</v>
      </c>
      <c r="O185" s="100" t="str">
        <f ca="1">IF('Inventory Ref Sheet'!AS185&gt;0,YEAR(TODAY())-'Inventory Ref Sheet'!AS185,"")</f>
        <v/>
      </c>
      <c r="P185" s="95">
        <f>'Inventory Ref Sheet'!AU185</f>
        <v>0</v>
      </c>
      <c r="Q185" s="60">
        <f>'Inventory Ref Sheet'!AV185</f>
        <v>0</v>
      </c>
      <c r="R185" s="61"/>
      <c r="S185" s="100" t="str">
        <f t="shared" si="24"/>
        <v/>
      </c>
      <c r="T185" s="59">
        <f>'Inventory Ref Sheet'!M185</f>
        <v>0</v>
      </c>
      <c r="U185" s="102">
        <f>'Inventory Ref Sheet'!N185</f>
        <v>0</v>
      </c>
      <c r="V185" s="59">
        <f>'Inventory Ref Sheet'!O185</f>
        <v>0</v>
      </c>
      <c r="W185" s="59">
        <f>'Inventory Ref Sheet'!R185</f>
        <v>0</v>
      </c>
      <c r="X185" s="59">
        <f>'Inventory Ref Sheet'!S185</f>
        <v>0</v>
      </c>
      <c r="Y185" s="100" t="str">
        <f ca="1">IF('Inventory Ref Sheet'!U185&gt;0,YEAR(TODAY())-'Inventory Ref Sheet'!U185,"")</f>
        <v/>
      </c>
      <c r="Z185" s="95">
        <f>'Inventory Ref Sheet'!W185</f>
        <v>0</v>
      </c>
      <c r="AA185" s="60">
        <f>'Inventory Ref Sheet'!X185</f>
        <v>0</v>
      </c>
      <c r="AB185" s="61"/>
      <c r="AC185" s="97" t="str">
        <f t="shared" si="25"/>
        <v/>
      </c>
      <c r="AD185" s="59">
        <f>'Inventory Ref Sheet'!Y185</f>
        <v>0</v>
      </c>
      <c r="AE185" s="59">
        <f>'Inventory Ref Sheet'!Z185</f>
        <v>0</v>
      </c>
      <c r="AF185" s="102">
        <f>'Inventory Ref Sheet'!AA185</f>
        <v>0</v>
      </c>
      <c r="AG185" s="59">
        <f>'Inventory Ref Sheet'!AD185</f>
        <v>0</v>
      </c>
      <c r="AH185" s="59">
        <f>'Inventory Ref Sheet'!AE185</f>
        <v>0</v>
      </c>
      <c r="AI185" s="100" t="str">
        <f ca="1">IF('Inventory Ref Sheet'!AG185&gt;0,YEAR(TODAY())-'Inventory Ref Sheet'!AG185,"")</f>
        <v/>
      </c>
      <c r="AJ185" s="99"/>
      <c r="AK185" s="60">
        <f>'Inventory Ref Sheet'!AJ185</f>
        <v>0</v>
      </c>
      <c r="AL185" s="99"/>
      <c r="AM185" s="97" t="str">
        <f t="shared" si="26"/>
        <v/>
      </c>
    </row>
    <row r="186" spans="10:39" x14ac:dyDescent="0.25">
      <c r="J186" s="59">
        <f>'Inventory Ref Sheet'!AK186</f>
        <v>0</v>
      </c>
      <c r="K186" s="59">
        <f>'Inventory Ref Sheet'!AL186</f>
        <v>0</v>
      </c>
      <c r="L186" s="59">
        <f>'Inventory Ref Sheet'!AM186</f>
        <v>0</v>
      </c>
      <c r="M186" s="59">
        <f>'Inventory Ref Sheet'!AP186</f>
        <v>0</v>
      </c>
      <c r="N186" s="59">
        <f>'Inventory Ref Sheet'!AQ186</f>
        <v>0</v>
      </c>
      <c r="O186" s="100" t="str">
        <f ca="1">IF('Inventory Ref Sheet'!AS186&gt;0,YEAR(TODAY())-'Inventory Ref Sheet'!AS186,"")</f>
        <v/>
      </c>
      <c r="P186" s="95">
        <f>'Inventory Ref Sheet'!AU186</f>
        <v>0</v>
      </c>
      <c r="Q186" s="60">
        <f>'Inventory Ref Sheet'!AV186</f>
        <v>0</v>
      </c>
      <c r="R186" s="61"/>
      <c r="S186" s="100" t="str">
        <f t="shared" si="24"/>
        <v/>
      </c>
      <c r="T186" s="59">
        <f>'Inventory Ref Sheet'!M186</f>
        <v>0</v>
      </c>
      <c r="U186" s="102">
        <f>'Inventory Ref Sheet'!N186</f>
        <v>0</v>
      </c>
      <c r="V186" s="59">
        <f>'Inventory Ref Sheet'!O186</f>
        <v>0</v>
      </c>
      <c r="W186" s="59">
        <f>'Inventory Ref Sheet'!R186</f>
        <v>0</v>
      </c>
      <c r="X186" s="59">
        <f>'Inventory Ref Sheet'!S186</f>
        <v>0</v>
      </c>
      <c r="Y186" s="100" t="str">
        <f ca="1">IF('Inventory Ref Sheet'!U186&gt;0,YEAR(TODAY())-'Inventory Ref Sheet'!U186,"")</f>
        <v/>
      </c>
      <c r="Z186" s="95">
        <f>'Inventory Ref Sheet'!W186</f>
        <v>0</v>
      </c>
      <c r="AA186" s="60">
        <f>'Inventory Ref Sheet'!X186</f>
        <v>0</v>
      </c>
      <c r="AB186" s="61"/>
      <c r="AC186" s="97" t="str">
        <f t="shared" si="25"/>
        <v/>
      </c>
      <c r="AD186" s="59">
        <f>'Inventory Ref Sheet'!Y186</f>
        <v>0</v>
      </c>
      <c r="AE186" s="59">
        <f>'Inventory Ref Sheet'!Z186</f>
        <v>0</v>
      </c>
      <c r="AF186" s="102">
        <f>'Inventory Ref Sheet'!AA186</f>
        <v>0</v>
      </c>
      <c r="AG186" s="59">
        <f>'Inventory Ref Sheet'!AD186</f>
        <v>0</v>
      </c>
      <c r="AH186" s="59">
        <f>'Inventory Ref Sheet'!AE186</f>
        <v>0</v>
      </c>
      <c r="AI186" s="100" t="str">
        <f ca="1">IF('Inventory Ref Sheet'!AG186&gt;0,YEAR(TODAY())-'Inventory Ref Sheet'!AG186,"")</f>
        <v/>
      </c>
      <c r="AJ186" s="99"/>
      <c r="AK186" s="60">
        <f>'Inventory Ref Sheet'!AJ186</f>
        <v>0</v>
      </c>
      <c r="AL186" s="99"/>
      <c r="AM186" s="97" t="str">
        <f t="shared" si="26"/>
        <v/>
      </c>
    </row>
    <row r="187" spans="10:39" x14ac:dyDescent="0.25">
      <c r="J187" s="59">
        <f>'Inventory Ref Sheet'!AK187</f>
        <v>0</v>
      </c>
      <c r="K187" s="59">
        <f>'Inventory Ref Sheet'!AL187</f>
        <v>0</v>
      </c>
      <c r="L187" s="59">
        <f>'Inventory Ref Sheet'!AM187</f>
        <v>0</v>
      </c>
      <c r="M187" s="59">
        <f>'Inventory Ref Sheet'!AP187</f>
        <v>0</v>
      </c>
      <c r="N187" s="59">
        <f>'Inventory Ref Sheet'!AQ187</f>
        <v>0</v>
      </c>
      <c r="O187" s="100" t="str">
        <f ca="1">IF('Inventory Ref Sheet'!AS187&gt;0,YEAR(TODAY())-'Inventory Ref Sheet'!AS187,"")</f>
        <v/>
      </c>
      <c r="P187" s="95">
        <f>'Inventory Ref Sheet'!AU187</f>
        <v>0</v>
      </c>
      <c r="Q187" s="60">
        <f>'Inventory Ref Sheet'!AV187</f>
        <v>0</v>
      </c>
      <c r="R187" s="61"/>
      <c r="S187" s="100" t="str">
        <f t="shared" si="24"/>
        <v/>
      </c>
      <c r="T187" s="59">
        <f>'Inventory Ref Sheet'!M187</f>
        <v>0</v>
      </c>
      <c r="U187" s="102">
        <f>'Inventory Ref Sheet'!N187</f>
        <v>0</v>
      </c>
      <c r="V187" s="59">
        <f>'Inventory Ref Sheet'!O187</f>
        <v>0</v>
      </c>
      <c r="W187" s="59">
        <f>'Inventory Ref Sheet'!R187</f>
        <v>0</v>
      </c>
      <c r="X187" s="59">
        <f>'Inventory Ref Sheet'!S187</f>
        <v>0</v>
      </c>
      <c r="Y187" s="100" t="str">
        <f ca="1">IF('Inventory Ref Sheet'!U187&gt;0,YEAR(TODAY())-'Inventory Ref Sheet'!U187,"")</f>
        <v/>
      </c>
      <c r="Z187" s="95">
        <f>'Inventory Ref Sheet'!W187</f>
        <v>0</v>
      </c>
      <c r="AA187" s="60">
        <f>'Inventory Ref Sheet'!X187</f>
        <v>0</v>
      </c>
      <c r="AB187" s="61"/>
      <c r="AC187" s="97" t="str">
        <f t="shared" si="25"/>
        <v/>
      </c>
      <c r="AD187" s="59">
        <f>'Inventory Ref Sheet'!Y187</f>
        <v>0</v>
      </c>
      <c r="AE187" s="59">
        <f>'Inventory Ref Sheet'!Z187</f>
        <v>0</v>
      </c>
      <c r="AF187" s="102">
        <f>'Inventory Ref Sheet'!AA187</f>
        <v>0</v>
      </c>
      <c r="AG187" s="59">
        <f>'Inventory Ref Sheet'!AD187</f>
        <v>0</v>
      </c>
      <c r="AH187" s="59">
        <f>'Inventory Ref Sheet'!AE187</f>
        <v>0</v>
      </c>
      <c r="AI187" s="100" t="str">
        <f ca="1">IF('Inventory Ref Sheet'!AG187&gt;0,YEAR(TODAY())-'Inventory Ref Sheet'!AG187,"")</f>
        <v/>
      </c>
      <c r="AJ187" s="99"/>
      <c r="AK187" s="60">
        <f>'Inventory Ref Sheet'!AJ187</f>
        <v>0</v>
      </c>
      <c r="AL187" s="99"/>
      <c r="AM187" s="97" t="str">
        <f t="shared" si="26"/>
        <v/>
      </c>
    </row>
    <row r="188" spans="10:39" x14ac:dyDescent="0.25">
      <c r="J188" s="59">
        <f>'Inventory Ref Sheet'!AK188</f>
        <v>0</v>
      </c>
      <c r="K188" s="59">
        <f>'Inventory Ref Sheet'!AL188</f>
        <v>0</v>
      </c>
      <c r="L188" s="59">
        <f>'Inventory Ref Sheet'!AM188</f>
        <v>0</v>
      </c>
      <c r="M188" s="59">
        <f>'Inventory Ref Sheet'!AP188</f>
        <v>0</v>
      </c>
      <c r="N188" s="59">
        <f>'Inventory Ref Sheet'!AQ188</f>
        <v>0</v>
      </c>
      <c r="O188" s="100" t="str">
        <f ca="1">IF('Inventory Ref Sheet'!AS188&gt;0,YEAR(TODAY())-'Inventory Ref Sheet'!AS188,"")</f>
        <v/>
      </c>
      <c r="P188" s="95">
        <f>'Inventory Ref Sheet'!AU188</f>
        <v>0</v>
      </c>
      <c r="Q188" s="60">
        <f>'Inventory Ref Sheet'!AV188</f>
        <v>0</v>
      </c>
      <c r="R188" s="61"/>
      <c r="S188" s="100" t="str">
        <f t="shared" si="24"/>
        <v/>
      </c>
      <c r="T188" s="59">
        <f>'Inventory Ref Sheet'!M188</f>
        <v>0</v>
      </c>
      <c r="U188" s="102">
        <f>'Inventory Ref Sheet'!N188</f>
        <v>0</v>
      </c>
      <c r="V188" s="59">
        <f>'Inventory Ref Sheet'!O188</f>
        <v>0</v>
      </c>
      <c r="W188" s="59">
        <f>'Inventory Ref Sheet'!R188</f>
        <v>0</v>
      </c>
      <c r="X188" s="59">
        <f>'Inventory Ref Sheet'!S188</f>
        <v>0</v>
      </c>
      <c r="Y188" s="100" t="str">
        <f ca="1">IF('Inventory Ref Sheet'!U188&gt;0,YEAR(TODAY())-'Inventory Ref Sheet'!U188,"")</f>
        <v/>
      </c>
      <c r="Z188" s="95">
        <f>'Inventory Ref Sheet'!W188</f>
        <v>0</v>
      </c>
      <c r="AA188" s="60">
        <f>'Inventory Ref Sheet'!X188</f>
        <v>0</v>
      </c>
      <c r="AB188" s="61"/>
      <c r="AC188" s="97" t="str">
        <f t="shared" si="25"/>
        <v/>
      </c>
      <c r="AD188" s="59">
        <f>'Inventory Ref Sheet'!Y188</f>
        <v>0</v>
      </c>
      <c r="AE188" s="59">
        <f>'Inventory Ref Sheet'!Z188</f>
        <v>0</v>
      </c>
      <c r="AF188" s="102">
        <f>'Inventory Ref Sheet'!AA188</f>
        <v>0</v>
      </c>
      <c r="AG188" s="59">
        <f>'Inventory Ref Sheet'!AD188</f>
        <v>0</v>
      </c>
      <c r="AH188" s="59">
        <f>'Inventory Ref Sheet'!AE188</f>
        <v>0</v>
      </c>
      <c r="AI188" s="100" t="str">
        <f ca="1">IF('Inventory Ref Sheet'!AG188&gt;0,YEAR(TODAY())-'Inventory Ref Sheet'!AG188,"")</f>
        <v/>
      </c>
      <c r="AJ188" s="99"/>
      <c r="AK188" s="60">
        <f>'Inventory Ref Sheet'!AJ188</f>
        <v>0</v>
      </c>
      <c r="AL188" s="99"/>
      <c r="AM188" s="97" t="str">
        <f t="shared" si="26"/>
        <v/>
      </c>
    </row>
    <row r="189" spans="10:39" x14ac:dyDescent="0.25">
      <c r="J189" s="59">
        <f>'Inventory Ref Sheet'!AK189</f>
        <v>0</v>
      </c>
      <c r="K189" s="59">
        <f>'Inventory Ref Sheet'!AL189</f>
        <v>0</v>
      </c>
      <c r="L189" s="59">
        <f>'Inventory Ref Sheet'!AM189</f>
        <v>0</v>
      </c>
      <c r="M189" s="59">
        <f>'Inventory Ref Sheet'!AP189</f>
        <v>0</v>
      </c>
      <c r="N189" s="59">
        <f>'Inventory Ref Sheet'!AQ189</f>
        <v>0</v>
      </c>
      <c r="O189" s="100" t="str">
        <f ca="1">IF('Inventory Ref Sheet'!AS189&gt;0,YEAR(TODAY())-'Inventory Ref Sheet'!AS189,"")</f>
        <v/>
      </c>
      <c r="P189" s="95">
        <f>'Inventory Ref Sheet'!AU189</f>
        <v>0</v>
      </c>
      <c r="Q189" s="60">
        <f>'Inventory Ref Sheet'!AV189</f>
        <v>0</v>
      </c>
      <c r="R189" s="61"/>
      <c r="S189" s="100" t="str">
        <f t="shared" si="24"/>
        <v/>
      </c>
      <c r="T189" s="59">
        <f>'Inventory Ref Sheet'!M189</f>
        <v>0</v>
      </c>
      <c r="U189" s="102">
        <f>'Inventory Ref Sheet'!N189</f>
        <v>0</v>
      </c>
      <c r="V189" s="59">
        <f>'Inventory Ref Sheet'!O189</f>
        <v>0</v>
      </c>
      <c r="W189" s="59">
        <f>'Inventory Ref Sheet'!R189</f>
        <v>0</v>
      </c>
      <c r="X189" s="59">
        <f>'Inventory Ref Sheet'!S189</f>
        <v>0</v>
      </c>
      <c r="Y189" s="100" t="str">
        <f ca="1">IF('Inventory Ref Sheet'!U189&gt;0,YEAR(TODAY())-'Inventory Ref Sheet'!U189,"")</f>
        <v/>
      </c>
      <c r="Z189" s="95">
        <f>'Inventory Ref Sheet'!W189</f>
        <v>0</v>
      </c>
      <c r="AA189" s="60">
        <f>'Inventory Ref Sheet'!X189</f>
        <v>0</v>
      </c>
      <c r="AB189" s="61"/>
      <c r="AC189" s="97" t="str">
        <f t="shared" si="25"/>
        <v/>
      </c>
      <c r="AD189" s="59">
        <f>'Inventory Ref Sheet'!Y189</f>
        <v>0</v>
      </c>
      <c r="AE189" s="59">
        <f>'Inventory Ref Sheet'!Z189</f>
        <v>0</v>
      </c>
      <c r="AF189" s="102">
        <f>'Inventory Ref Sheet'!AA189</f>
        <v>0</v>
      </c>
      <c r="AG189" s="59">
        <f>'Inventory Ref Sheet'!AD189</f>
        <v>0</v>
      </c>
      <c r="AH189" s="59">
        <f>'Inventory Ref Sheet'!AE189</f>
        <v>0</v>
      </c>
      <c r="AI189" s="100" t="str">
        <f ca="1">IF('Inventory Ref Sheet'!AG189&gt;0,YEAR(TODAY())-'Inventory Ref Sheet'!AG189,"")</f>
        <v/>
      </c>
      <c r="AJ189" s="99"/>
      <c r="AK189" s="60">
        <f>'Inventory Ref Sheet'!AJ189</f>
        <v>0</v>
      </c>
      <c r="AL189" s="99"/>
      <c r="AM189" s="97" t="str">
        <f t="shared" si="26"/>
        <v/>
      </c>
    </row>
    <row r="190" spans="10:39" x14ac:dyDescent="0.25">
      <c r="J190" s="59">
        <f>'Inventory Ref Sheet'!AK190</f>
        <v>0</v>
      </c>
      <c r="K190" s="59">
        <f>'Inventory Ref Sheet'!AL190</f>
        <v>0</v>
      </c>
      <c r="L190" s="59">
        <f>'Inventory Ref Sheet'!AM190</f>
        <v>0</v>
      </c>
      <c r="M190" s="59">
        <f>'Inventory Ref Sheet'!AP190</f>
        <v>0</v>
      </c>
      <c r="N190" s="59">
        <f>'Inventory Ref Sheet'!AQ190</f>
        <v>0</v>
      </c>
      <c r="O190" s="100" t="str">
        <f ca="1">IF('Inventory Ref Sheet'!AS190&gt;0,YEAR(TODAY())-'Inventory Ref Sheet'!AS190,"")</f>
        <v/>
      </c>
      <c r="P190" s="95">
        <f>'Inventory Ref Sheet'!AU190</f>
        <v>0</v>
      </c>
      <c r="Q190" s="60">
        <f>'Inventory Ref Sheet'!AV190</f>
        <v>0</v>
      </c>
      <c r="R190" s="61"/>
      <c r="S190" s="100" t="str">
        <f t="shared" si="24"/>
        <v/>
      </c>
      <c r="T190" s="59">
        <f>'Inventory Ref Sheet'!M190</f>
        <v>0</v>
      </c>
      <c r="U190" s="102">
        <f>'Inventory Ref Sheet'!N190</f>
        <v>0</v>
      </c>
      <c r="V190" s="59">
        <f>'Inventory Ref Sheet'!O190</f>
        <v>0</v>
      </c>
      <c r="W190" s="59">
        <f>'Inventory Ref Sheet'!R190</f>
        <v>0</v>
      </c>
      <c r="X190" s="59">
        <f>'Inventory Ref Sheet'!S190</f>
        <v>0</v>
      </c>
      <c r="Y190" s="100" t="str">
        <f ca="1">IF('Inventory Ref Sheet'!U190&gt;0,YEAR(TODAY())-'Inventory Ref Sheet'!U190,"")</f>
        <v/>
      </c>
      <c r="Z190" s="95">
        <f>'Inventory Ref Sheet'!W190</f>
        <v>0</v>
      </c>
      <c r="AA190" s="60">
        <f>'Inventory Ref Sheet'!X190</f>
        <v>0</v>
      </c>
      <c r="AB190" s="61"/>
      <c r="AC190" s="97" t="str">
        <f t="shared" si="25"/>
        <v/>
      </c>
      <c r="AD190" s="59">
        <f>'Inventory Ref Sheet'!Y190</f>
        <v>0</v>
      </c>
      <c r="AE190" s="59">
        <f>'Inventory Ref Sheet'!Z190</f>
        <v>0</v>
      </c>
      <c r="AF190" s="102">
        <f>'Inventory Ref Sheet'!AA190</f>
        <v>0</v>
      </c>
      <c r="AG190" s="59">
        <f>'Inventory Ref Sheet'!AD190</f>
        <v>0</v>
      </c>
      <c r="AH190" s="59">
        <f>'Inventory Ref Sheet'!AE190</f>
        <v>0</v>
      </c>
      <c r="AI190" s="100" t="str">
        <f ca="1">IF('Inventory Ref Sheet'!AG190&gt;0,YEAR(TODAY())-'Inventory Ref Sheet'!AG190,"")</f>
        <v/>
      </c>
      <c r="AJ190" s="99"/>
      <c r="AK190" s="60">
        <f>'Inventory Ref Sheet'!AJ190</f>
        <v>0</v>
      </c>
      <c r="AL190" s="99"/>
      <c r="AM190" s="97" t="str">
        <f t="shared" si="26"/>
        <v/>
      </c>
    </row>
    <row r="191" spans="10:39" x14ac:dyDescent="0.25">
      <c r="J191" s="59">
        <f>'Inventory Ref Sheet'!AK191</f>
        <v>0</v>
      </c>
      <c r="K191" s="59">
        <f>'Inventory Ref Sheet'!AL191</f>
        <v>0</v>
      </c>
      <c r="L191" s="59">
        <f>'Inventory Ref Sheet'!AM191</f>
        <v>0</v>
      </c>
      <c r="M191" s="59">
        <f>'Inventory Ref Sheet'!AP191</f>
        <v>0</v>
      </c>
      <c r="N191" s="59">
        <f>'Inventory Ref Sheet'!AQ191</f>
        <v>0</v>
      </c>
      <c r="O191" s="100" t="str">
        <f ca="1">IF('Inventory Ref Sheet'!AS191&gt;0,YEAR(TODAY())-'Inventory Ref Sheet'!AS191,"")</f>
        <v/>
      </c>
      <c r="P191" s="95">
        <f>'Inventory Ref Sheet'!AU191</f>
        <v>0</v>
      </c>
      <c r="Q191" s="60">
        <f>'Inventory Ref Sheet'!AV191</f>
        <v>0</v>
      </c>
      <c r="R191" s="61"/>
      <c r="S191" s="100" t="str">
        <f t="shared" si="24"/>
        <v/>
      </c>
      <c r="T191" s="59">
        <f>'Inventory Ref Sheet'!M191</f>
        <v>0</v>
      </c>
      <c r="U191" s="102">
        <f>'Inventory Ref Sheet'!N191</f>
        <v>0</v>
      </c>
      <c r="V191" s="59">
        <f>'Inventory Ref Sheet'!O191</f>
        <v>0</v>
      </c>
      <c r="W191" s="59">
        <f>'Inventory Ref Sheet'!R191</f>
        <v>0</v>
      </c>
      <c r="X191" s="59">
        <f>'Inventory Ref Sheet'!S191</f>
        <v>0</v>
      </c>
      <c r="Y191" s="100" t="str">
        <f ca="1">IF('Inventory Ref Sheet'!U191&gt;0,YEAR(TODAY())-'Inventory Ref Sheet'!U191,"")</f>
        <v/>
      </c>
      <c r="Z191" s="95">
        <f>'Inventory Ref Sheet'!W191</f>
        <v>0</v>
      </c>
      <c r="AA191" s="60">
        <f>'Inventory Ref Sheet'!X191</f>
        <v>0</v>
      </c>
      <c r="AB191" s="61"/>
      <c r="AC191" s="97" t="str">
        <f t="shared" si="25"/>
        <v/>
      </c>
      <c r="AD191" s="59">
        <f>'Inventory Ref Sheet'!Y191</f>
        <v>0</v>
      </c>
      <c r="AE191" s="59">
        <f>'Inventory Ref Sheet'!Z191</f>
        <v>0</v>
      </c>
      <c r="AF191" s="102">
        <f>'Inventory Ref Sheet'!AA191</f>
        <v>0</v>
      </c>
      <c r="AG191" s="59">
        <f>'Inventory Ref Sheet'!AD191</f>
        <v>0</v>
      </c>
      <c r="AH191" s="59">
        <f>'Inventory Ref Sheet'!AE191</f>
        <v>0</v>
      </c>
      <c r="AI191" s="100" t="str">
        <f ca="1">IF('Inventory Ref Sheet'!AG191&gt;0,YEAR(TODAY())-'Inventory Ref Sheet'!AG191,"")</f>
        <v/>
      </c>
      <c r="AJ191" s="99"/>
      <c r="AK191" s="60">
        <f>'Inventory Ref Sheet'!AJ191</f>
        <v>0</v>
      </c>
      <c r="AL191" s="99"/>
      <c r="AM191" s="97" t="str">
        <f t="shared" si="26"/>
        <v/>
      </c>
    </row>
    <row r="192" spans="10:39" x14ac:dyDescent="0.25">
      <c r="J192" s="59">
        <f>'Inventory Ref Sheet'!AK192</f>
        <v>0</v>
      </c>
      <c r="K192" s="59">
        <f>'Inventory Ref Sheet'!AL192</f>
        <v>0</v>
      </c>
      <c r="L192" s="59">
        <f>'Inventory Ref Sheet'!AM192</f>
        <v>0</v>
      </c>
      <c r="M192" s="59">
        <f>'Inventory Ref Sheet'!AP192</f>
        <v>0</v>
      </c>
      <c r="N192" s="59">
        <f>'Inventory Ref Sheet'!AQ192</f>
        <v>0</v>
      </c>
      <c r="O192" s="100" t="str">
        <f ca="1">IF('Inventory Ref Sheet'!AS192&gt;0,YEAR(TODAY())-'Inventory Ref Sheet'!AS192,"")</f>
        <v/>
      </c>
      <c r="P192" s="95">
        <f>'Inventory Ref Sheet'!AU192</f>
        <v>0</v>
      </c>
      <c r="Q192" s="60">
        <f>'Inventory Ref Sheet'!AV192</f>
        <v>0</v>
      </c>
      <c r="R192" s="61"/>
      <c r="S192" s="100" t="str">
        <f t="shared" si="24"/>
        <v/>
      </c>
      <c r="T192" s="59">
        <f>'Inventory Ref Sheet'!M192</f>
        <v>0</v>
      </c>
      <c r="U192" s="102">
        <f>'Inventory Ref Sheet'!N192</f>
        <v>0</v>
      </c>
      <c r="V192" s="59">
        <f>'Inventory Ref Sheet'!O192</f>
        <v>0</v>
      </c>
      <c r="W192" s="59">
        <f>'Inventory Ref Sheet'!R192</f>
        <v>0</v>
      </c>
      <c r="X192" s="59">
        <f>'Inventory Ref Sheet'!S192</f>
        <v>0</v>
      </c>
      <c r="Y192" s="100" t="str">
        <f ca="1">IF('Inventory Ref Sheet'!U192&gt;0,YEAR(TODAY())-'Inventory Ref Sheet'!U192,"")</f>
        <v/>
      </c>
      <c r="Z192" s="95">
        <f>'Inventory Ref Sheet'!W192</f>
        <v>0</v>
      </c>
      <c r="AA192" s="60">
        <f>'Inventory Ref Sheet'!X192</f>
        <v>0</v>
      </c>
      <c r="AB192" s="61"/>
      <c r="AC192" s="97" t="str">
        <f t="shared" si="25"/>
        <v/>
      </c>
      <c r="AD192" s="59">
        <f>'Inventory Ref Sheet'!Y192</f>
        <v>0</v>
      </c>
      <c r="AE192" s="59">
        <f>'Inventory Ref Sheet'!Z192</f>
        <v>0</v>
      </c>
      <c r="AF192" s="102">
        <f>'Inventory Ref Sheet'!AA192</f>
        <v>0</v>
      </c>
      <c r="AG192" s="59">
        <f>'Inventory Ref Sheet'!AD192</f>
        <v>0</v>
      </c>
      <c r="AH192" s="59">
        <f>'Inventory Ref Sheet'!AE192</f>
        <v>0</v>
      </c>
      <c r="AI192" s="100" t="str">
        <f ca="1">IF('Inventory Ref Sheet'!AG192&gt;0,YEAR(TODAY())-'Inventory Ref Sheet'!AG192,"")</f>
        <v/>
      </c>
      <c r="AJ192" s="99"/>
      <c r="AK192" s="60">
        <f>'Inventory Ref Sheet'!AJ192</f>
        <v>0</v>
      </c>
      <c r="AL192" s="99"/>
      <c r="AM192" s="97" t="str">
        <f t="shared" si="26"/>
        <v/>
      </c>
    </row>
    <row r="193" spans="10:39" x14ac:dyDescent="0.25">
      <c r="J193" s="59">
        <f>'Inventory Ref Sheet'!AK193</f>
        <v>0</v>
      </c>
      <c r="K193" s="59">
        <f>'Inventory Ref Sheet'!AL193</f>
        <v>0</v>
      </c>
      <c r="L193" s="59">
        <f>'Inventory Ref Sheet'!AM193</f>
        <v>0</v>
      </c>
      <c r="M193" s="59">
        <f>'Inventory Ref Sheet'!AP193</f>
        <v>0</v>
      </c>
      <c r="N193" s="59">
        <f>'Inventory Ref Sheet'!AQ193</f>
        <v>0</v>
      </c>
      <c r="O193" s="100" t="str">
        <f ca="1">IF('Inventory Ref Sheet'!AS193&gt;0,YEAR(TODAY())-'Inventory Ref Sheet'!AS193,"")</f>
        <v/>
      </c>
      <c r="P193" s="95">
        <f>'Inventory Ref Sheet'!AU193</f>
        <v>0</v>
      </c>
      <c r="Q193" s="60">
        <f>'Inventory Ref Sheet'!AV193</f>
        <v>0</v>
      </c>
      <c r="R193" s="61"/>
      <c r="S193" s="100" t="str">
        <f t="shared" si="24"/>
        <v/>
      </c>
      <c r="T193" s="59">
        <f>'Inventory Ref Sheet'!M193</f>
        <v>0</v>
      </c>
      <c r="U193" s="102">
        <f>'Inventory Ref Sheet'!N193</f>
        <v>0</v>
      </c>
      <c r="V193" s="59">
        <f>'Inventory Ref Sheet'!O193</f>
        <v>0</v>
      </c>
      <c r="W193" s="59">
        <f>'Inventory Ref Sheet'!R193</f>
        <v>0</v>
      </c>
      <c r="X193" s="59">
        <f>'Inventory Ref Sheet'!S193</f>
        <v>0</v>
      </c>
      <c r="Y193" s="100" t="str">
        <f ca="1">IF('Inventory Ref Sheet'!U193&gt;0,YEAR(TODAY())-'Inventory Ref Sheet'!U193,"")</f>
        <v/>
      </c>
      <c r="Z193" s="95">
        <f>'Inventory Ref Sheet'!W193</f>
        <v>0</v>
      </c>
      <c r="AA193" s="60">
        <f>'Inventory Ref Sheet'!X193</f>
        <v>0</v>
      </c>
      <c r="AB193" s="61"/>
      <c r="AC193" s="97" t="str">
        <f t="shared" si="25"/>
        <v/>
      </c>
      <c r="AD193" s="59">
        <f>'Inventory Ref Sheet'!Y193</f>
        <v>0</v>
      </c>
      <c r="AE193" s="59">
        <f>'Inventory Ref Sheet'!Z193</f>
        <v>0</v>
      </c>
      <c r="AF193" s="102">
        <f>'Inventory Ref Sheet'!AA193</f>
        <v>0</v>
      </c>
      <c r="AG193" s="59">
        <f>'Inventory Ref Sheet'!AD193</f>
        <v>0</v>
      </c>
      <c r="AH193" s="59">
        <f>'Inventory Ref Sheet'!AE193</f>
        <v>0</v>
      </c>
      <c r="AI193" s="100" t="str">
        <f ca="1">IF('Inventory Ref Sheet'!AG193&gt;0,YEAR(TODAY())-'Inventory Ref Sheet'!AG193,"")</f>
        <v/>
      </c>
      <c r="AJ193" s="99"/>
      <c r="AK193" s="60">
        <f>'Inventory Ref Sheet'!AJ193</f>
        <v>0</v>
      </c>
      <c r="AL193" s="99"/>
      <c r="AM193" s="97" t="str">
        <f t="shared" si="26"/>
        <v/>
      </c>
    </row>
    <row r="194" spans="10:39" x14ac:dyDescent="0.25">
      <c r="J194" s="59">
        <f>'Inventory Ref Sheet'!AK194</f>
        <v>0</v>
      </c>
      <c r="K194" s="59">
        <f>'Inventory Ref Sheet'!AL194</f>
        <v>0</v>
      </c>
      <c r="L194" s="59">
        <f>'Inventory Ref Sheet'!AM194</f>
        <v>0</v>
      </c>
      <c r="M194" s="59">
        <f>'Inventory Ref Sheet'!AP194</f>
        <v>0</v>
      </c>
      <c r="N194" s="59">
        <f>'Inventory Ref Sheet'!AQ194</f>
        <v>0</v>
      </c>
      <c r="O194" s="100" t="str">
        <f ca="1">IF('Inventory Ref Sheet'!AS194&gt;0,YEAR(TODAY())-'Inventory Ref Sheet'!AS194,"")</f>
        <v/>
      </c>
      <c r="P194" s="95">
        <f>'Inventory Ref Sheet'!AU194</f>
        <v>0</v>
      </c>
      <c r="Q194" s="60">
        <f>'Inventory Ref Sheet'!AV194</f>
        <v>0</v>
      </c>
      <c r="R194" s="61"/>
      <c r="S194" s="100" t="str">
        <f t="shared" si="24"/>
        <v/>
      </c>
      <c r="T194" s="59">
        <f>'Inventory Ref Sheet'!M194</f>
        <v>0</v>
      </c>
      <c r="U194" s="102">
        <f>'Inventory Ref Sheet'!N194</f>
        <v>0</v>
      </c>
      <c r="V194" s="59">
        <f>'Inventory Ref Sheet'!O194</f>
        <v>0</v>
      </c>
      <c r="W194" s="59">
        <f>'Inventory Ref Sheet'!R194</f>
        <v>0</v>
      </c>
      <c r="X194" s="59">
        <f>'Inventory Ref Sheet'!S194</f>
        <v>0</v>
      </c>
      <c r="Y194" s="100" t="str">
        <f ca="1">IF('Inventory Ref Sheet'!U194&gt;0,YEAR(TODAY())-'Inventory Ref Sheet'!U194,"")</f>
        <v/>
      </c>
      <c r="Z194" s="95">
        <f>'Inventory Ref Sheet'!W194</f>
        <v>0</v>
      </c>
      <c r="AA194" s="60">
        <f>'Inventory Ref Sheet'!X194</f>
        <v>0</v>
      </c>
      <c r="AB194" s="61"/>
      <c r="AC194" s="97" t="str">
        <f t="shared" si="25"/>
        <v/>
      </c>
      <c r="AD194" s="59">
        <f>'Inventory Ref Sheet'!Y194</f>
        <v>0</v>
      </c>
      <c r="AE194" s="59">
        <f>'Inventory Ref Sheet'!Z194</f>
        <v>0</v>
      </c>
      <c r="AF194" s="102">
        <f>'Inventory Ref Sheet'!AA194</f>
        <v>0</v>
      </c>
      <c r="AG194" s="59">
        <f>'Inventory Ref Sheet'!AD194</f>
        <v>0</v>
      </c>
      <c r="AH194" s="59">
        <f>'Inventory Ref Sheet'!AE194</f>
        <v>0</v>
      </c>
      <c r="AI194" s="100" t="str">
        <f ca="1">IF('Inventory Ref Sheet'!AG194&gt;0,YEAR(TODAY())-'Inventory Ref Sheet'!AG194,"")</f>
        <v/>
      </c>
      <c r="AJ194" s="99"/>
      <c r="AK194" s="60">
        <f>'Inventory Ref Sheet'!AJ194</f>
        <v>0</v>
      </c>
      <c r="AL194" s="99"/>
      <c r="AM194" s="97" t="str">
        <f t="shared" si="26"/>
        <v/>
      </c>
    </row>
    <row r="195" spans="10:39" x14ac:dyDescent="0.25">
      <c r="J195" s="59">
        <f>'Inventory Ref Sheet'!AK195</f>
        <v>0</v>
      </c>
      <c r="K195" s="59">
        <f>'Inventory Ref Sheet'!AL195</f>
        <v>0</v>
      </c>
      <c r="L195" s="59">
        <f>'Inventory Ref Sheet'!AM195</f>
        <v>0</v>
      </c>
      <c r="M195" s="59">
        <f>'Inventory Ref Sheet'!AP195</f>
        <v>0</v>
      </c>
      <c r="N195" s="59">
        <f>'Inventory Ref Sheet'!AQ195</f>
        <v>0</v>
      </c>
      <c r="O195" s="100" t="str">
        <f ca="1">IF('Inventory Ref Sheet'!AS195&gt;0,YEAR(TODAY())-'Inventory Ref Sheet'!AS195,"")</f>
        <v/>
      </c>
      <c r="P195" s="95">
        <f>'Inventory Ref Sheet'!AU195</f>
        <v>0</v>
      </c>
      <c r="Q195" s="60">
        <f>'Inventory Ref Sheet'!AV195</f>
        <v>0</v>
      </c>
      <c r="R195" s="61"/>
      <c r="S195" s="100" t="str">
        <f t="shared" si="24"/>
        <v/>
      </c>
      <c r="T195" s="59">
        <f>'Inventory Ref Sheet'!M195</f>
        <v>0</v>
      </c>
      <c r="U195" s="102">
        <f>'Inventory Ref Sheet'!N195</f>
        <v>0</v>
      </c>
      <c r="V195" s="59">
        <f>'Inventory Ref Sheet'!O195</f>
        <v>0</v>
      </c>
      <c r="W195" s="59">
        <f>'Inventory Ref Sheet'!R195</f>
        <v>0</v>
      </c>
      <c r="X195" s="59">
        <f>'Inventory Ref Sheet'!S195</f>
        <v>0</v>
      </c>
      <c r="Y195" s="100" t="str">
        <f ca="1">IF('Inventory Ref Sheet'!U195&gt;0,YEAR(TODAY())-'Inventory Ref Sheet'!U195,"")</f>
        <v/>
      </c>
      <c r="Z195" s="95">
        <f>'Inventory Ref Sheet'!W195</f>
        <v>0</v>
      </c>
      <c r="AA195" s="60">
        <f>'Inventory Ref Sheet'!X195</f>
        <v>0</v>
      </c>
      <c r="AB195" s="61"/>
      <c r="AC195" s="97" t="str">
        <f t="shared" si="25"/>
        <v/>
      </c>
      <c r="AD195" s="59">
        <f>'Inventory Ref Sheet'!Y195</f>
        <v>0</v>
      </c>
      <c r="AE195" s="59">
        <f>'Inventory Ref Sheet'!Z195</f>
        <v>0</v>
      </c>
      <c r="AF195" s="102">
        <f>'Inventory Ref Sheet'!AA195</f>
        <v>0</v>
      </c>
      <c r="AG195" s="59">
        <f>'Inventory Ref Sheet'!AD195</f>
        <v>0</v>
      </c>
      <c r="AH195" s="59">
        <f>'Inventory Ref Sheet'!AE195</f>
        <v>0</v>
      </c>
      <c r="AI195" s="100" t="str">
        <f ca="1">IF('Inventory Ref Sheet'!AG195&gt;0,YEAR(TODAY())-'Inventory Ref Sheet'!AG195,"")</f>
        <v/>
      </c>
      <c r="AJ195" s="99"/>
      <c r="AK195" s="60">
        <f>'Inventory Ref Sheet'!AJ195</f>
        <v>0</v>
      </c>
      <c r="AL195" s="99"/>
      <c r="AM195" s="97" t="str">
        <f t="shared" si="26"/>
        <v/>
      </c>
    </row>
    <row r="196" spans="10:39" x14ac:dyDescent="0.25">
      <c r="J196" s="59">
        <f>'Inventory Ref Sheet'!AK196</f>
        <v>0</v>
      </c>
      <c r="K196" s="59">
        <f>'Inventory Ref Sheet'!AL196</f>
        <v>0</v>
      </c>
      <c r="L196" s="59">
        <f>'Inventory Ref Sheet'!AM196</f>
        <v>0</v>
      </c>
      <c r="M196" s="59">
        <f>'Inventory Ref Sheet'!AP196</f>
        <v>0</v>
      </c>
      <c r="N196" s="59">
        <f>'Inventory Ref Sheet'!AQ196</f>
        <v>0</v>
      </c>
      <c r="O196" s="100" t="str">
        <f ca="1">IF('Inventory Ref Sheet'!AS196&gt;0,YEAR(TODAY())-'Inventory Ref Sheet'!AS196,"")</f>
        <v/>
      </c>
      <c r="P196" s="95">
        <f>'Inventory Ref Sheet'!AU196</f>
        <v>0</v>
      </c>
      <c r="Q196" s="60">
        <f>'Inventory Ref Sheet'!AV196</f>
        <v>0</v>
      </c>
      <c r="R196" s="61"/>
      <c r="S196" s="100" t="str">
        <f t="shared" si="24"/>
        <v/>
      </c>
      <c r="T196" s="59">
        <f>'Inventory Ref Sheet'!M196</f>
        <v>0</v>
      </c>
      <c r="U196" s="102">
        <f>'Inventory Ref Sheet'!N196</f>
        <v>0</v>
      </c>
      <c r="V196" s="59">
        <f>'Inventory Ref Sheet'!O196</f>
        <v>0</v>
      </c>
      <c r="W196" s="59">
        <f>'Inventory Ref Sheet'!R196</f>
        <v>0</v>
      </c>
      <c r="X196" s="59">
        <f>'Inventory Ref Sheet'!S196</f>
        <v>0</v>
      </c>
      <c r="Y196" s="100" t="str">
        <f ca="1">IF('Inventory Ref Sheet'!U196&gt;0,YEAR(TODAY())-'Inventory Ref Sheet'!U196,"")</f>
        <v/>
      </c>
      <c r="Z196" s="95">
        <f>'Inventory Ref Sheet'!W196</f>
        <v>0</v>
      </c>
      <c r="AA196" s="60">
        <f>'Inventory Ref Sheet'!X196</f>
        <v>0</v>
      </c>
      <c r="AB196" s="61"/>
      <c r="AC196" s="97" t="str">
        <f t="shared" si="25"/>
        <v/>
      </c>
      <c r="AD196" s="59">
        <f>'Inventory Ref Sheet'!Y196</f>
        <v>0</v>
      </c>
      <c r="AE196" s="59">
        <f>'Inventory Ref Sheet'!Z196</f>
        <v>0</v>
      </c>
      <c r="AF196" s="102">
        <f>'Inventory Ref Sheet'!AA196</f>
        <v>0</v>
      </c>
      <c r="AG196" s="59">
        <f>'Inventory Ref Sheet'!AD196</f>
        <v>0</v>
      </c>
      <c r="AH196" s="59">
        <f>'Inventory Ref Sheet'!AE196</f>
        <v>0</v>
      </c>
      <c r="AI196" s="100" t="str">
        <f ca="1">IF('Inventory Ref Sheet'!AG196&gt;0,YEAR(TODAY())-'Inventory Ref Sheet'!AG196,"")</f>
        <v/>
      </c>
      <c r="AJ196" s="99"/>
      <c r="AK196" s="60">
        <f>'Inventory Ref Sheet'!AJ196</f>
        <v>0</v>
      </c>
      <c r="AL196" s="99"/>
      <c r="AM196" s="97" t="str">
        <f t="shared" si="26"/>
        <v/>
      </c>
    </row>
    <row r="197" spans="10:39" x14ac:dyDescent="0.25">
      <c r="J197" s="59">
        <f>'Inventory Ref Sheet'!AK197</f>
        <v>0</v>
      </c>
      <c r="K197" s="59">
        <f>'Inventory Ref Sheet'!AL197</f>
        <v>0</v>
      </c>
      <c r="L197" s="59">
        <f>'Inventory Ref Sheet'!AM197</f>
        <v>0</v>
      </c>
      <c r="M197" s="59">
        <f>'Inventory Ref Sheet'!AP197</f>
        <v>0</v>
      </c>
      <c r="N197" s="59">
        <f>'Inventory Ref Sheet'!AQ197</f>
        <v>0</v>
      </c>
      <c r="O197" s="100" t="str">
        <f ca="1">IF('Inventory Ref Sheet'!AS197&gt;0,YEAR(TODAY())-'Inventory Ref Sheet'!AS197,"")</f>
        <v/>
      </c>
      <c r="P197" s="95">
        <f>'Inventory Ref Sheet'!AU197</f>
        <v>0</v>
      </c>
      <c r="Q197" s="60">
        <f>'Inventory Ref Sheet'!AV197</f>
        <v>0</v>
      </c>
      <c r="R197" s="61"/>
      <c r="S197" s="100" t="str">
        <f t="shared" si="24"/>
        <v/>
      </c>
      <c r="T197" s="59">
        <f>'Inventory Ref Sheet'!M197</f>
        <v>0</v>
      </c>
      <c r="U197" s="102">
        <f>'Inventory Ref Sheet'!N197</f>
        <v>0</v>
      </c>
      <c r="V197" s="59">
        <f>'Inventory Ref Sheet'!O197</f>
        <v>0</v>
      </c>
      <c r="W197" s="59">
        <f>'Inventory Ref Sheet'!R197</f>
        <v>0</v>
      </c>
      <c r="X197" s="59">
        <f>'Inventory Ref Sheet'!S197</f>
        <v>0</v>
      </c>
      <c r="Y197" s="100" t="str">
        <f ca="1">IF('Inventory Ref Sheet'!U197&gt;0,YEAR(TODAY())-'Inventory Ref Sheet'!U197,"")</f>
        <v/>
      </c>
      <c r="Z197" s="95">
        <f>'Inventory Ref Sheet'!W197</f>
        <v>0</v>
      </c>
      <c r="AA197" s="60">
        <f>'Inventory Ref Sheet'!X197</f>
        <v>0</v>
      </c>
      <c r="AB197" s="61"/>
      <c r="AC197" s="97" t="str">
        <f t="shared" si="25"/>
        <v/>
      </c>
      <c r="AD197" s="59">
        <f>'Inventory Ref Sheet'!Y197</f>
        <v>0</v>
      </c>
      <c r="AE197" s="59">
        <f>'Inventory Ref Sheet'!Z197</f>
        <v>0</v>
      </c>
      <c r="AF197" s="102">
        <f>'Inventory Ref Sheet'!AA197</f>
        <v>0</v>
      </c>
      <c r="AG197" s="59">
        <f>'Inventory Ref Sheet'!AD197</f>
        <v>0</v>
      </c>
      <c r="AH197" s="59">
        <f>'Inventory Ref Sheet'!AE197</f>
        <v>0</v>
      </c>
      <c r="AI197" s="100" t="str">
        <f ca="1">IF('Inventory Ref Sheet'!AG197&gt;0,YEAR(TODAY())-'Inventory Ref Sheet'!AG197,"")</f>
        <v/>
      </c>
      <c r="AJ197" s="99"/>
      <c r="AK197" s="60">
        <f>'Inventory Ref Sheet'!AJ197</f>
        <v>0</v>
      </c>
      <c r="AL197" s="99"/>
      <c r="AM197" s="97" t="str">
        <f t="shared" si="26"/>
        <v/>
      </c>
    </row>
    <row r="198" spans="10:39" x14ac:dyDescent="0.25">
      <c r="J198" s="59">
        <f>'Inventory Ref Sheet'!AK198</f>
        <v>0</v>
      </c>
      <c r="K198" s="59">
        <f>'Inventory Ref Sheet'!AL198</f>
        <v>0</v>
      </c>
      <c r="L198" s="59">
        <f>'Inventory Ref Sheet'!AM198</f>
        <v>0</v>
      </c>
      <c r="M198" s="59">
        <f>'Inventory Ref Sheet'!AP198</f>
        <v>0</v>
      </c>
      <c r="N198" s="59">
        <f>'Inventory Ref Sheet'!AQ198</f>
        <v>0</v>
      </c>
      <c r="O198" s="100" t="str">
        <f ca="1">IF('Inventory Ref Sheet'!AS198&gt;0,YEAR(TODAY())-'Inventory Ref Sheet'!AS198,"")</f>
        <v/>
      </c>
      <c r="P198" s="95">
        <f>'Inventory Ref Sheet'!AU198</f>
        <v>0</v>
      </c>
      <c r="Q198" s="60">
        <f>'Inventory Ref Sheet'!AV198</f>
        <v>0</v>
      </c>
      <c r="R198" s="61"/>
      <c r="S198" s="100" t="str">
        <f t="shared" ref="S198:S261" si="27">IF(ISTEXT(J198),IF(O198&gt;=R198,"Yes","No"),"")</f>
        <v/>
      </c>
      <c r="T198" s="59">
        <f>'Inventory Ref Sheet'!M198</f>
        <v>0</v>
      </c>
      <c r="U198" s="102">
        <f>'Inventory Ref Sheet'!N198</f>
        <v>0</v>
      </c>
      <c r="V198" s="59">
        <f>'Inventory Ref Sheet'!O198</f>
        <v>0</v>
      </c>
      <c r="W198" s="59">
        <f>'Inventory Ref Sheet'!R198</f>
        <v>0</v>
      </c>
      <c r="X198" s="59">
        <f>'Inventory Ref Sheet'!S198</f>
        <v>0</v>
      </c>
      <c r="Y198" s="100" t="str">
        <f ca="1">IF('Inventory Ref Sheet'!U198&gt;0,YEAR(TODAY())-'Inventory Ref Sheet'!U198,"")</f>
        <v/>
      </c>
      <c r="Z198" s="95">
        <f>'Inventory Ref Sheet'!W198</f>
        <v>0</v>
      </c>
      <c r="AA198" s="60">
        <f>'Inventory Ref Sheet'!X198</f>
        <v>0</v>
      </c>
      <c r="AB198" s="61"/>
      <c r="AC198" s="97" t="str">
        <f t="shared" si="25"/>
        <v/>
      </c>
      <c r="AD198" s="59">
        <f>'Inventory Ref Sheet'!Y198</f>
        <v>0</v>
      </c>
      <c r="AE198" s="59">
        <f>'Inventory Ref Sheet'!Z198</f>
        <v>0</v>
      </c>
      <c r="AF198" s="102">
        <f>'Inventory Ref Sheet'!AA198</f>
        <v>0</v>
      </c>
      <c r="AG198" s="59">
        <f>'Inventory Ref Sheet'!AD198</f>
        <v>0</v>
      </c>
      <c r="AH198" s="59">
        <f>'Inventory Ref Sheet'!AE198</f>
        <v>0</v>
      </c>
      <c r="AI198" s="100" t="str">
        <f ca="1">IF('Inventory Ref Sheet'!AG198&gt;0,YEAR(TODAY())-'Inventory Ref Sheet'!AG198,"")</f>
        <v/>
      </c>
      <c r="AJ198" s="99"/>
      <c r="AK198" s="60">
        <f>'Inventory Ref Sheet'!AJ198</f>
        <v>0</v>
      </c>
      <c r="AL198" s="99"/>
      <c r="AM198" s="97" t="str">
        <f t="shared" si="26"/>
        <v/>
      </c>
    </row>
    <row r="199" spans="10:39" x14ac:dyDescent="0.25">
      <c r="J199" s="59">
        <f>'Inventory Ref Sheet'!AK199</f>
        <v>0</v>
      </c>
      <c r="K199" s="59">
        <f>'Inventory Ref Sheet'!AL199</f>
        <v>0</v>
      </c>
      <c r="L199" s="59">
        <f>'Inventory Ref Sheet'!AM199</f>
        <v>0</v>
      </c>
      <c r="M199" s="59">
        <f>'Inventory Ref Sheet'!AP199</f>
        <v>0</v>
      </c>
      <c r="N199" s="59">
        <f>'Inventory Ref Sheet'!AQ199</f>
        <v>0</v>
      </c>
      <c r="O199" s="100" t="str">
        <f ca="1">IF('Inventory Ref Sheet'!AS199&gt;0,YEAR(TODAY())-'Inventory Ref Sheet'!AS199,"")</f>
        <v/>
      </c>
      <c r="P199" s="95">
        <f>'Inventory Ref Sheet'!AU199</f>
        <v>0</v>
      </c>
      <c r="Q199" s="60">
        <f>'Inventory Ref Sheet'!AV199</f>
        <v>0</v>
      </c>
      <c r="R199" s="61"/>
      <c r="S199" s="100" t="str">
        <f t="shared" si="27"/>
        <v/>
      </c>
      <c r="T199" s="59">
        <f>'Inventory Ref Sheet'!M199</f>
        <v>0</v>
      </c>
      <c r="U199" s="102">
        <f>'Inventory Ref Sheet'!N199</f>
        <v>0</v>
      </c>
      <c r="V199" s="59">
        <f>'Inventory Ref Sheet'!O199</f>
        <v>0</v>
      </c>
      <c r="W199" s="59">
        <f>'Inventory Ref Sheet'!R199</f>
        <v>0</v>
      </c>
      <c r="X199" s="59">
        <f>'Inventory Ref Sheet'!S199</f>
        <v>0</v>
      </c>
      <c r="Y199" s="100" t="str">
        <f ca="1">IF('Inventory Ref Sheet'!U199&gt;0,YEAR(TODAY())-'Inventory Ref Sheet'!U199,"")</f>
        <v/>
      </c>
      <c r="Z199" s="95">
        <f>'Inventory Ref Sheet'!W199</f>
        <v>0</v>
      </c>
      <c r="AA199" s="60">
        <f>'Inventory Ref Sheet'!X199</f>
        <v>0</v>
      </c>
      <c r="AB199" s="61"/>
      <c r="AC199" s="97" t="str">
        <f t="shared" si="25"/>
        <v/>
      </c>
      <c r="AD199" s="59">
        <f>'Inventory Ref Sheet'!Y199</f>
        <v>0</v>
      </c>
      <c r="AE199" s="59">
        <f>'Inventory Ref Sheet'!Z199</f>
        <v>0</v>
      </c>
      <c r="AF199" s="102">
        <f>'Inventory Ref Sheet'!AA199</f>
        <v>0</v>
      </c>
      <c r="AG199" s="59">
        <f>'Inventory Ref Sheet'!AD199</f>
        <v>0</v>
      </c>
      <c r="AH199" s="59">
        <f>'Inventory Ref Sheet'!AE199</f>
        <v>0</v>
      </c>
      <c r="AI199" s="100" t="str">
        <f ca="1">IF('Inventory Ref Sheet'!AG199&gt;0,YEAR(TODAY())-'Inventory Ref Sheet'!AG199,"")</f>
        <v/>
      </c>
      <c r="AJ199" s="99"/>
      <c r="AK199" s="60">
        <f>'Inventory Ref Sheet'!AJ199</f>
        <v>0</v>
      </c>
      <c r="AL199" s="99"/>
      <c r="AM199" s="97" t="str">
        <f t="shared" si="26"/>
        <v/>
      </c>
    </row>
    <row r="200" spans="10:39" x14ac:dyDescent="0.25">
      <c r="J200" s="59">
        <f>'Inventory Ref Sheet'!AK200</f>
        <v>0</v>
      </c>
      <c r="K200" s="59">
        <f>'Inventory Ref Sheet'!AL200</f>
        <v>0</v>
      </c>
      <c r="L200" s="59">
        <f>'Inventory Ref Sheet'!AM200</f>
        <v>0</v>
      </c>
      <c r="M200" s="59">
        <f>'Inventory Ref Sheet'!AP200</f>
        <v>0</v>
      </c>
      <c r="N200" s="59">
        <f>'Inventory Ref Sheet'!AQ200</f>
        <v>0</v>
      </c>
      <c r="O200" s="100" t="str">
        <f ca="1">IF('Inventory Ref Sheet'!AS200&gt;0,YEAR(TODAY())-'Inventory Ref Sheet'!AS200,"")</f>
        <v/>
      </c>
      <c r="P200" s="95">
        <f>'Inventory Ref Sheet'!AU200</f>
        <v>0</v>
      </c>
      <c r="Q200" s="60">
        <f>'Inventory Ref Sheet'!AV200</f>
        <v>0</v>
      </c>
      <c r="R200" s="61"/>
      <c r="S200" s="100" t="str">
        <f t="shared" si="27"/>
        <v/>
      </c>
      <c r="T200" s="59">
        <f>'Inventory Ref Sheet'!M200</f>
        <v>0</v>
      </c>
      <c r="U200" s="102">
        <f>'Inventory Ref Sheet'!N200</f>
        <v>0</v>
      </c>
      <c r="V200" s="59">
        <f>'Inventory Ref Sheet'!O200</f>
        <v>0</v>
      </c>
      <c r="W200" s="59">
        <f>'Inventory Ref Sheet'!R200</f>
        <v>0</v>
      </c>
      <c r="X200" s="59">
        <f>'Inventory Ref Sheet'!S200</f>
        <v>0</v>
      </c>
      <c r="Y200" s="100" t="str">
        <f ca="1">IF('Inventory Ref Sheet'!U200&gt;0,YEAR(TODAY())-'Inventory Ref Sheet'!U200,"")</f>
        <v/>
      </c>
      <c r="Z200" s="95">
        <f>'Inventory Ref Sheet'!W200</f>
        <v>0</v>
      </c>
      <c r="AA200" s="60">
        <f>'Inventory Ref Sheet'!X200</f>
        <v>0</v>
      </c>
      <c r="AB200" s="61"/>
      <c r="AC200" s="97" t="str">
        <f t="shared" si="25"/>
        <v/>
      </c>
      <c r="AD200" s="59">
        <f>'Inventory Ref Sheet'!Y200</f>
        <v>0</v>
      </c>
      <c r="AE200" s="59">
        <f>'Inventory Ref Sheet'!Z200</f>
        <v>0</v>
      </c>
      <c r="AF200" s="102">
        <f>'Inventory Ref Sheet'!AA200</f>
        <v>0</v>
      </c>
      <c r="AG200" s="59">
        <f>'Inventory Ref Sheet'!AD200</f>
        <v>0</v>
      </c>
      <c r="AH200" s="59">
        <f>'Inventory Ref Sheet'!AE200</f>
        <v>0</v>
      </c>
      <c r="AI200" s="100" t="str">
        <f ca="1">IF('Inventory Ref Sheet'!AG200&gt;0,YEAR(TODAY())-'Inventory Ref Sheet'!AG200,"")</f>
        <v/>
      </c>
      <c r="AJ200" s="99"/>
      <c r="AK200" s="60">
        <f>'Inventory Ref Sheet'!AJ200</f>
        <v>0</v>
      </c>
      <c r="AL200" s="99"/>
      <c r="AM200" s="97" t="str">
        <f t="shared" si="26"/>
        <v/>
      </c>
    </row>
    <row r="201" spans="10:39" x14ac:dyDescent="0.25">
      <c r="J201" s="59">
        <f>'Inventory Ref Sheet'!AK201</f>
        <v>0</v>
      </c>
      <c r="K201" s="59">
        <f>'Inventory Ref Sheet'!AL201</f>
        <v>0</v>
      </c>
      <c r="L201" s="59">
        <f>'Inventory Ref Sheet'!AM201</f>
        <v>0</v>
      </c>
      <c r="M201" s="59">
        <f>'Inventory Ref Sheet'!AP201</f>
        <v>0</v>
      </c>
      <c r="N201" s="59">
        <f>'Inventory Ref Sheet'!AQ201</f>
        <v>0</v>
      </c>
      <c r="O201" s="100" t="str">
        <f ca="1">IF('Inventory Ref Sheet'!AS201&gt;0,YEAR(TODAY())-'Inventory Ref Sheet'!AS201,"")</f>
        <v/>
      </c>
      <c r="P201" s="95">
        <f>'Inventory Ref Sheet'!AU201</f>
        <v>0</v>
      </c>
      <c r="Q201" s="60">
        <f>'Inventory Ref Sheet'!AV201</f>
        <v>0</v>
      </c>
      <c r="R201" s="61"/>
      <c r="S201" s="100" t="str">
        <f t="shared" si="27"/>
        <v/>
      </c>
      <c r="T201" s="59">
        <f>'Inventory Ref Sheet'!M201</f>
        <v>0</v>
      </c>
      <c r="U201" s="102">
        <f>'Inventory Ref Sheet'!N201</f>
        <v>0</v>
      </c>
      <c r="V201" s="59">
        <f>'Inventory Ref Sheet'!O201</f>
        <v>0</v>
      </c>
      <c r="W201" s="59">
        <f>'Inventory Ref Sheet'!R201</f>
        <v>0</v>
      </c>
      <c r="X201" s="59">
        <f>'Inventory Ref Sheet'!S201</f>
        <v>0</v>
      </c>
      <c r="Y201" s="100" t="str">
        <f ca="1">IF('Inventory Ref Sheet'!U201&gt;0,YEAR(TODAY())-'Inventory Ref Sheet'!U201,"")</f>
        <v/>
      </c>
      <c r="Z201" s="95">
        <f>'Inventory Ref Sheet'!W201</f>
        <v>0</v>
      </c>
      <c r="AA201" s="60">
        <f>'Inventory Ref Sheet'!X201</f>
        <v>0</v>
      </c>
      <c r="AB201" s="61"/>
      <c r="AC201" s="97" t="str">
        <f t="shared" si="25"/>
        <v/>
      </c>
      <c r="AD201" s="59">
        <f>'Inventory Ref Sheet'!Y201</f>
        <v>0</v>
      </c>
      <c r="AE201" s="59">
        <f>'Inventory Ref Sheet'!Z201</f>
        <v>0</v>
      </c>
      <c r="AF201" s="102">
        <f>'Inventory Ref Sheet'!AA201</f>
        <v>0</v>
      </c>
      <c r="AG201" s="59">
        <f>'Inventory Ref Sheet'!AD201</f>
        <v>0</v>
      </c>
      <c r="AH201" s="59">
        <f>'Inventory Ref Sheet'!AE201</f>
        <v>0</v>
      </c>
      <c r="AI201" s="100" t="str">
        <f ca="1">IF('Inventory Ref Sheet'!AG201&gt;0,YEAR(TODAY())-'Inventory Ref Sheet'!AG201,"")</f>
        <v/>
      </c>
      <c r="AJ201" s="99"/>
      <c r="AK201" s="60">
        <f>'Inventory Ref Sheet'!AJ201</f>
        <v>0</v>
      </c>
      <c r="AL201" s="99"/>
      <c r="AM201" s="97" t="str">
        <f t="shared" si="26"/>
        <v/>
      </c>
    </row>
    <row r="202" spans="10:39" x14ac:dyDescent="0.25">
      <c r="J202" s="59">
        <f>'Inventory Ref Sheet'!AK202</f>
        <v>0</v>
      </c>
      <c r="K202" s="59">
        <f>'Inventory Ref Sheet'!AL202</f>
        <v>0</v>
      </c>
      <c r="L202" s="59">
        <f>'Inventory Ref Sheet'!AM202</f>
        <v>0</v>
      </c>
      <c r="M202" s="59">
        <f>'Inventory Ref Sheet'!AP202</f>
        <v>0</v>
      </c>
      <c r="N202" s="59">
        <f>'Inventory Ref Sheet'!AQ202</f>
        <v>0</v>
      </c>
      <c r="O202" s="100" t="str">
        <f ca="1">IF('Inventory Ref Sheet'!AS202&gt;0,YEAR(TODAY())-'Inventory Ref Sheet'!AS202,"")</f>
        <v/>
      </c>
      <c r="P202" s="95">
        <f>'Inventory Ref Sheet'!AU202</f>
        <v>0</v>
      </c>
      <c r="Q202" s="60">
        <f>'Inventory Ref Sheet'!AV202</f>
        <v>0</v>
      </c>
      <c r="R202" s="61"/>
      <c r="S202" s="100" t="str">
        <f t="shared" si="27"/>
        <v/>
      </c>
      <c r="T202" s="59">
        <f>'Inventory Ref Sheet'!M202</f>
        <v>0</v>
      </c>
      <c r="U202" s="102">
        <f>'Inventory Ref Sheet'!N202</f>
        <v>0</v>
      </c>
      <c r="V202" s="59">
        <f>'Inventory Ref Sheet'!O202</f>
        <v>0</v>
      </c>
      <c r="W202" s="59">
        <f>'Inventory Ref Sheet'!R202</f>
        <v>0</v>
      </c>
      <c r="X202" s="59">
        <f>'Inventory Ref Sheet'!S202</f>
        <v>0</v>
      </c>
      <c r="Y202" s="100" t="str">
        <f ca="1">IF('Inventory Ref Sheet'!U202&gt;0,YEAR(TODAY())-'Inventory Ref Sheet'!U202,"")</f>
        <v/>
      </c>
      <c r="Z202" s="95">
        <f>'Inventory Ref Sheet'!W202</f>
        <v>0</v>
      </c>
      <c r="AA202" s="60">
        <f>'Inventory Ref Sheet'!X202</f>
        <v>0</v>
      </c>
      <c r="AB202" s="61"/>
      <c r="AC202" s="97" t="str">
        <f t="shared" si="25"/>
        <v/>
      </c>
      <c r="AD202" s="59">
        <f>'Inventory Ref Sheet'!Y202</f>
        <v>0</v>
      </c>
      <c r="AE202" s="59">
        <f>'Inventory Ref Sheet'!Z202</f>
        <v>0</v>
      </c>
      <c r="AF202" s="102">
        <f>'Inventory Ref Sheet'!AA202</f>
        <v>0</v>
      </c>
      <c r="AG202" s="59">
        <f>'Inventory Ref Sheet'!AD202</f>
        <v>0</v>
      </c>
      <c r="AH202" s="59">
        <f>'Inventory Ref Sheet'!AE202</f>
        <v>0</v>
      </c>
      <c r="AI202" s="100" t="str">
        <f ca="1">IF('Inventory Ref Sheet'!AG202&gt;0,YEAR(TODAY())-'Inventory Ref Sheet'!AG202,"")</f>
        <v/>
      </c>
      <c r="AJ202" s="99"/>
      <c r="AK202" s="60">
        <f>'Inventory Ref Sheet'!AJ202</f>
        <v>0</v>
      </c>
      <c r="AL202" s="99"/>
      <c r="AM202" s="97" t="str">
        <f t="shared" si="26"/>
        <v/>
      </c>
    </row>
    <row r="203" spans="10:39" x14ac:dyDescent="0.25">
      <c r="J203" s="59">
        <f>'Inventory Ref Sheet'!AK203</f>
        <v>0</v>
      </c>
      <c r="K203" s="59">
        <f>'Inventory Ref Sheet'!AL203</f>
        <v>0</v>
      </c>
      <c r="L203" s="59">
        <f>'Inventory Ref Sheet'!AM203</f>
        <v>0</v>
      </c>
      <c r="M203" s="59">
        <f>'Inventory Ref Sheet'!AP203</f>
        <v>0</v>
      </c>
      <c r="N203" s="59">
        <f>'Inventory Ref Sheet'!AQ203</f>
        <v>0</v>
      </c>
      <c r="O203" s="100" t="str">
        <f ca="1">IF('Inventory Ref Sheet'!AS203&gt;0,YEAR(TODAY())-'Inventory Ref Sheet'!AS203,"")</f>
        <v/>
      </c>
      <c r="P203" s="95">
        <f>'Inventory Ref Sheet'!AU203</f>
        <v>0</v>
      </c>
      <c r="Q203" s="60">
        <f>'Inventory Ref Sheet'!AV203</f>
        <v>0</v>
      </c>
      <c r="R203" s="61"/>
      <c r="S203" s="100" t="str">
        <f t="shared" si="27"/>
        <v/>
      </c>
      <c r="T203" s="59">
        <f>'Inventory Ref Sheet'!M203</f>
        <v>0</v>
      </c>
      <c r="U203" s="102">
        <f>'Inventory Ref Sheet'!N203</f>
        <v>0</v>
      </c>
      <c r="V203" s="59">
        <f>'Inventory Ref Sheet'!O203</f>
        <v>0</v>
      </c>
      <c r="W203" s="59">
        <f>'Inventory Ref Sheet'!R203</f>
        <v>0</v>
      </c>
      <c r="X203" s="59">
        <f>'Inventory Ref Sheet'!S203</f>
        <v>0</v>
      </c>
      <c r="Y203" s="100" t="str">
        <f ca="1">IF('Inventory Ref Sheet'!U203&gt;0,YEAR(TODAY())-'Inventory Ref Sheet'!U203,"")</f>
        <v/>
      </c>
      <c r="Z203" s="95">
        <f>'Inventory Ref Sheet'!W203</f>
        <v>0</v>
      </c>
      <c r="AA203" s="60">
        <f>'Inventory Ref Sheet'!X203</f>
        <v>0</v>
      </c>
      <c r="AB203" s="61"/>
      <c r="AC203" s="97" t="str">
        <f t="shared" ref="AC203:AC266" si="28">IF(ISTEXT(T203),IF(Y203&gt;=AB203,"Yes","No"),"")</f>
        <v/>
      </c>
      <c r="AD203" s="59">
        <f>'Inventory Ref Sheet'!Y203</f>
        <v>0</v>
      </c>
      <c r="AE203" s="59">
        <f>'Inventory Ref Sheet'!Z203</f>
        <v>0</v>
      </c>
      <c r="AF203" s="102">
        <f>'Inventory Ref Sheet'!AA203</f>
        <v>0</v>
      </c>
      <c r="AG203" s="59">
        <f>'Inventory Ref Sheet'!AD203</f>
        <v>0</v>
      </c>
      <c r="AH203" s="59">
        <f>'Inventory Ref Sheet'!AE203</f>
        <v>0</v>
      </c>
      <c r="AI203" s="100" t="str">
        <f ca="1">IF('Inventory Ref Sheet'!AG203&gt;0,YEAR(TODAY())-'Inventory Ref Sheet'!AG203,"")</f>
        <v/>
      </c>
      <c r="AJ203" s="99"/>
      <c r="AK203" s="60">
        <f>'Inventory Ref Sheet'!AJ203</f>
        <v>0</v>
      </c>
      <c r="AL203" s="99"/>
      <c r="AM203" s="97" t="str">
        <f t="shared" ref="AM203:AM266" si="29">IF(ISTEXT(AD203),IF(AI203&gt;=AL203,"Yes","No"),"")</f>
        <v/>
      </c>
    </row>
    <row r="204" spans="10:39" x14ac:dyDescent="0.25">
      <c r="J204" s="59">
        <f>'Inventory Ref Sheet'!AK204</f>
        <v>0</v>
      </c>
      <c r="K204" s="59">
        <f>'Inventory Ref Sheet'!AL204</f>
        <v>0</v>
      </c>
      <c r="L204" s="59">
        <f>'Inventory Ref Sheet'!AM204</f>
        <v>0</v>
      </c>
      <c r="M204" s="59">
        <f>'Inventory Ref Sheet'!AP204</f>
        <v>0</v>
      </c>
      <c r="N204" s="59">
        <f>'Inventory Ref Sheet'!AQ204</f>
        <v>0</v>
      </c>
      <c r="O204" s="100" t="str">
        <f ca="1">IF('Inventory Ref Sheet'!AS204&gt;0,YEAR(TODAY())-'Inventory Ref Sheet'!AS204,"")</f>
        <v/>
      </c>
      <c r="P204" s="95">
        <f>'Inventory Ref Sheet'!AU204</f>
        <v>0</v>
      </c>
      <c r="Q204" s="60">
        <f>'Inventory Ref Sheet'!AV204</f>
        <v>0</v>
      </c>
      <c r="R204" s="61"/>
      <c r="S204" s="100" t="str">
        <f t="shared" si="27"/>
        <v/>
      </c>
      <c r="T204" s="59">
        <f>'Inventory Ref Sheet'!M204</f>
        <v>0</v>
      </c>
      <c r="U204" s="102">
        <f>'Inventory Ref Sheet'!N204</f>
        <v>0</v>
      </c>
      <c r="V204" s="59">
        <f>'Inventory Ref Sheet'!O204</f>
        <v>0</v>
      </c>
      <c r="W204" s="59">
        <f>'Inventory Ref Sheet'!R204</f>
        <v>0</v>
      </c>
      <c r="X204" s="59">
        <f>'Inventory Ref Sheet'!S204</f>
        <v>0</v>
      </c>
      <c r="Y204" s="100" t="str">
        <f ca="1">IF('Inventory Ref Sheet'!U204&gt;0,YEAR(TODAY())-'Inventory Ref Sheet'!U204,"")</f>
        <v/>
      </c>
      <c r="Z204" s="95">
        <f>'Inventory Ref Sheet'!W204</f>
        <v>0</v>
      </c>
      <c r="AA204" s="60">
        <f>'Inventory Ref Sheet'!X204</f>
        <v>0</v>
      </c>
      <c r="AB204" s="61"/>
      <c r="AC204" s="97" t="str">
        <f t="shared" si="28"/>
        <v/>
      </c>
      <c r="AD204" s="59">
        <f>'Inventory Ref Sheet'!Y204</f>
        <v>0</v>
      </c>
      <c r="AE204" s="59">
        <f>'Inventory Ref Sheet'!Z204</f>
        <v>0</v>
      </c>
      <c r="AF204" s="102">
        <f>'Inventory Ref Sheet'!AA204</f>
        <v>0</v>
      </c>
      <c r="AG204" s="59">
        <f>'Inventory Ref Sheet'!AD204</f>
        <v>0</v>
      </c>
      <c r="AH204" s="59">
        <f>'Inventory Ref Sheet'!AE204</f>
        <v>0</v>
      </c>
      <c r="AI204" s="100" t="str">
        <f ca="1">IF('Inventory Ref Sheet'!AG204&gt;0,YEAR(TODAY())-'Inventory Ref Sheet'!AG204,"")</f>
        <v/>
      </c>
      <c r="AJ204" s="99"/>
      <c r="AK204" s="60">
        <f>'Inventory Ref Sheet'!AJ204</f>
        <v>0</v>
      </c>
      <c r="AL204" s="99"/>
      <c r="AM204" s="97" t="str">
        <f t="shared" si="29"/>
        <v/>
      </c>
    </row>
    <row r="205" spans="10:39" x14ac:dyDescent="0.25">
      <c r="J205" s="59">
        <f>'Inventory Ref Sheet'!AK205</f>
        <v>0</v>
      </c>
      <c r="K205" s="59">
        <f>'Inventory Ref Sheet'!AL205</f>
        <v>0</v>
      </c>
      <c r="L205" s="59">
        <f>'Inventory Ref Sheet'!AM205</f>
        <v>0</v>
      </c>
      <c r="M205" s="59">
        <f>'Inventory Ref Sheet'!AP205</f>
        <v>0</v>
      </c>
      <c r="N205" s="59">
        <f>'Inventory Ref Sheet'!AQ205</f>
        <v>0</v>
      </c>
      <c r="O205" s="100" t="str">
        <f ca="1">IF('Inventory Ref Sheet'!AS205&gt;0,YEAR(TODAY())-'Inventory Ref Sheet'!AS205,"")</f>
        <v/>
      </c>
      <c r="P205" s="95">
        <f>'Inventory Ref Sheet'!AU205</f>
        <v>0</v>
      </c>
      <c r="Q205" s="60">
        <f>'Inventory Ref Sheet'!AV205</f>
        <v>0</v>
      </c>
      <c r="R205" s="61"/>
      <c r="S205" s="100" t="str">
        <f t="shared" si="27"/>
        <v/>
      </c>
      <c r="T205" s="59">
        <f>'Inventory Ref Sheet'!M205</f>
        <v>0</v>
      </c>
      <c r="U205" s="102">
        <f>'Inventory Ref Sheet'!N205</f>
        <v>0</v>
      </c>
      <c r="V205" s="59">
        <f>'Inventory Ref Sheet'!O205</f>
        <v>0</v>
      </c>
      <c r="W205" s="59">
        <f>'Inventory Ref Sheet'!R205</f>
        <v>0</v>
      </c>
      <c r="X205" s="59">
        <f>'Inventory Ref Sheet'!S205</f>
        <v>0</v>
      </c>
      <c r="Y205" s="100" t="str">
        <f ca="1">IF('Inventory Ref Sheet'!U205&gt;0,YEAR(TODAY())-'Inventory Ref Sheet'!U205,"")</f>
        <v/>
      </c>
      <c r="Z205" s="95">
        <f>'Inventory Ref Sheet'!W205</f>
        <v>0</v>
      </c>
      <c r="AA205" s="60">
        <f>'Inventory Ref Sheet'!X205</f>
        <v>0</v>
      </c>
      <c r="AB205" s="61"/>
      <c r="AC205" s="97" t="str">
        <f t="shared" si="28"/>
        <v/>
      </c>
      <c r="AD205" s="59">
        <f>'Inventory Ref Sheet'!Y205</f>
        <v>0</v>
      </c>
      <c r="AE205" s="59">
        <f>'Inventory Ref Sheet'!Z205</f>
        <v>0</v>
      </c>
      <c r="AF205" s="102">
        <f>'Inventory Ref Sheet'!AA205</f>
        <v>0</v>
      </c>
      <c r="AG205" s="59">
        <f>'Inventory Ref Sheet'!AD205</f>
        <v>0</v>
      </c>
      <c r="AH205" s="59">
        <f>'Inventory Ref Sheet'!AE205</f>
        <v>0</v>
      </c>
      <c r="AI205" s="100" t="str">
        <f ca="1">IF('Inventory Ref Sheet'!AG205&gt;0,YEAR(TODAY())-'Inventory Ref Sheet'!AG205,"")</f>
        <v/>
      </c>
      <c r="AJ205" s="99"/>
      <c r="AK205" s="60">
        <f>'Inventory Ref Sheet'!AJ205</f>
        <v>0</v>
      </c>
      <c r="AL205" s="99"/>
      <c r="AM205" s="97" t="str">
        <f t="shared" si="29"/>
        <v/>
      </c>
    </row>
    <row r="206" spans="10:39" x14ac:dyDescent="0.25">
      <c r="J206" s="59">
        <f>'Inventory Ref Sheet'!AK206</f>
        <v>0</v>
      </c>
      <c r="K206" s="59">
        <f>'Inventory Ref Sheet'!AL206</f>
        <v>0</v>
      </c>
      <c r="L206" s="59">
        <f>'Inventory Ref Sheet'!AM206</f>
        <v>0</v>
      </c>
      <c r="M206" s="59">
        <f>'Inventory Ref Sheet'!AP206</f>
        <v>0</v>
      </c>
      <c r="N206" s="59">
        <f>'Inventory Ref Sheet'!AQ206</f>
        <v>0</v>
      </c>
      <c r="O206" s="100" t="str">
        <f ca="1">IF('Inventory Ref Sheet'!AS206&gt;0,YEAR(TODAY())-'Inventory Ref Sheet'!AS206,"")</f>
        <v/>
      </c>
      <c r="P206" s="95">
        <f>'Inventory Ref Sheet'!AU206</f>
        <v>0</v>
      </c>
      <c r="Q206" s="60">
        <f>'Inventory Ref Sheet'!AV206</f>
        <v>0</v>
      </c>
      <c r="R206" s="61"/>
      <c r="S206" s="100" t="str">
        <f t="shared" si="27"/>
        <v/>
      </c>
      <c r="T206" s="59">
        <f>'Inventory Ref Sheet'!M206</f>
        <v>0</v>
      </c>
      <c r="U206" s="102">
        <f>'Inventory Ref Sheet'!N206</f>
        <v>0</v>
      </c>
      <c r="V206" s="59">
        <f>'Inventory Ref Sheet'!O206</f>
        <v>0</v>
      </c>
      <c r="W206" s="59">
        <f>'Inventory Ref Sheet'!R206</f>
        <v>0</v>
      </c>
      <c r="X206" s="59">
        <f>'Inventory Ref Sheet'!S206</f>
        <v>0</v>
      </c>
      <c r="Y206" s="100" t="str">
        <f ca="1">IF('Inventory Ref Sheet'!U206&gt;0,YEAR(TODAY())-'Inventory Ref Sheet'!U206,"")</f>
        <v/>
      </c>
      <c r="Z206" s="95">
        <f>'Inventory Ref Sheet'!W206</f>
        <v>0</v>
      </c>
      <c r="AA206" s="60">
        <f>'Inventory Ref Sheet'!X206</f>
        <v>0</v>
      </c>
      <c r="AB206" s="61"/>
      <c r="AC206" s="97" t="str">
        <f t="shared" si="28"/>
        <v/>
      </c>
      <c r="AD206" s="59">
        <f>'Inventory Ref Sheet'!Y206</f>
        <v>0</v>
      </c>
      <c r="AE206" s="59">
        <f>'Inventory Ref Sheet'!Z206</f>
        <v>0</v>
      </c>
      <c r="AF206" s="102">
        <f>'Inventory Ref Sheet'!AA206</f>
        <v>0</v>
      </c>
      <c r="AG206" s="59">
        <f>'Inventory Ref Sheet'!AD206</f>
        <v>0</v>
      </c>
      <c r="AH206" s="59">
        <f>'Inventory Ref Sheet'!AE206</f>
        <v>0</v>
      </c>
      <c r="AI206" s="100" t="str">
        <f ca="1">IF('Inventory Ref Sheet'!AG206&gt;0,YEAR(TODAY())-'Inventory Ref Sheet'!AG206,"")</f>
        <v/>
      </c>
      <c r="AJ206" s="99"/>
      <c r="AK206" s="60">
        <f>'Inventory Ref Sheet'!AJ206</f>
        <v>0</v>
      </c>
      <c r="AL206" s="99"/>
      <c r="AM206" s="97" t="str">
        <f t="shared" si="29"/>
        <v/>
      </c>
    </row>
    <row r="207" spans="10:39" x14ac:dyDescent="0.25">
      <c r="J207" s="59">
        <f>'Inventory Ref Sheet'!AK207</f>
        <v>0</v>
      </c>
      <c r="K207" s="59">
        <f>'Inventory Ref Sheet'!AL207</f>
        <v>0</v>
      </c>
      <c r="L207" s="59">
        <f>'Inventory Ref Sheet'!AM207</f>
        <v>0</v>
      </c>
      <c r="M207" s="59">
        <f>'Inventory Ref Sheet'!AP207</f>
        <v>0</v>
      </c>
      <c r="N207" s="59">
        <f>'Inventory Ref Sheet'!AQ207</f>
        <v>0</v>
      </c>
      <c r="O207" s="100" t="str">
        <f ca="1">IF('Inventory Ref Sheet'!AS207&gt;0,YEAR(TODAY())-'Inventory Ref Sheet'!AS207,"")</f>
        <v/>
      </c>
      <c r="P207" s="95">
        <f>'Inventory Ref Sheet'!AU207</f>
        <v>0</v>
      </c>
      <c r="Q207" s="60">
        <f>'Inventory Ref Sheet'!AV207</f>
        <v>0</v>
      </c>
      <c r="R207" s="61"/>
      <c r="S207" s="100" t="str">
        <f t="shared" si="27"/>
        <v/>
      </c>
      <c r="T207" s="59">
        <f>'Inventory Ref Sheet'!M207</f>
        <v>0</v>
      </c>
      <c r="U207" s="102">
        <f>'Inventory Ref Sheet'!N207</f>
        <v>0</v>
      </c>
      <c r="V207" s="59">
        <f>'Inventory Ref Sheet'!O207</f>
        <v>0</v>
      </c>
      <c r="W207" s="59">
        <f>'Inventory Ref Sheet'!R207</f>
        <v>0</v>
      </c>
      <c r="X207" s="59">
        <f>'Inventory Ref Sheet'!S207</f>
        <v>0</v>
      </c>
      <c r="Y207" s="100" t="str">
        <f ca="1">IF('Inventory Ref Sheet'!U207&gt;0,YEAR(TODAY())-'Inventory Ref Sheet'!U207,"")</f>
        <v/>
      </c>
      <c r="Z207" s="95">
        <f>'Inventory Ref Sheet'!W207</f>
        <v>0</v>
      </c>
      <c r="AA207" s="60">
        <f>'Inventory Ref Sheet'!X207</f>
        <v>0</v>
      </c>
      <c r="AB207" s="61"/>
      <c r="AC207" s="97" t="str">
        <f t="shared" si="28"/>
        <v/>
      </c>
      <c r="AD207" s="59">
        <f>'Inventory Ref Sheet'!Y207</f>
        <v>0</v>
      </c>
      <c r="AE207" s="59">
        <f>'Inventory Ref Sheet'!Z207</f>
        <v>0</v>
      </c>
      <c r="AF207" s="102">
        <f>'Inventory Ref Sheet'!AA207</f>
        <v>0</v>
      </c>
      <c r="AG207" s="59">
        <f>'Inventory Ref Sheet'!AD207</f>
        <v>0</v>
      </c>
      <c r="AH207" s="59">
        <f>'Inventory Ref Sheet'!AE207</f>
        <v>0</v>
      </c>
      <c r="AI207" s="100" t="str">
        <f ca="1">IF('Inventory Ref Sheet'!AG207&gt;0,YEAR(TODAY())-'Inventory Ref Sheet'!AG207,"")</f>
        <v/>
      </c>
      <c r="AJ207" s="99"/>
      <c r="AK207" s="60">
        <f>'Inventory Ref Sheet'!AJ207</f>
        <v>0</v>
      </c>
      <c r="AL207" s="99"/>
      <c r="AM207" s="97" t="str">
        <f t="shared" si="29"/>
        <v/>
      </c>
    </row>
    <row r="208" spans="10:39" x14ac:dyDescent="0.25">
      <c r="J208" s="59">
        <f>'Inventory Ref Sheet'!AK208</f>
        <v>0</v>
      </c>
      <c r="K208" s="59">
        <f>'Inventory Ref Sheet'!AL208</f>
        <v>0</v>
      </c>
      <c r="L208" s="59">
        <f>'Inventory Ref Sheet'!AM208</f>
        <v>0</v>
      </c>
      <c r="M208" s="59">
        <f>'Inventory Ref Sheet'!AP208</f>
        <v>0</v>
      </c>
      <c r="N208" s="59">
        <f>'Inventory Ref Sheet'!AQ208</f>
        <v>0</v>
      </c>
      <c r="O208" s="100" t="str">
        <f ca="1">IF('Inventory Ref Sheet'!AS208&gt;0,YEAR(TODAY())-'Inventory Ref Sheet'!AS208,"")</f>
        <v/>
      </c>
      <c r="P208" s="95">
        <f>'Inventory Ref Sheet'!AU208</f>
        <v>0</v>
      </c>
      <c r="Q208" s="60">
        <f>'Inventory Ref Sheet'!AV208</f>
        <v>0</v>
      </c>
      <c r="R208" s="61"/>
      <c r="S208" s="100" t="str">
        <f t="shared" si="27"/>
        <v/>
      </c>
      <c r="T208" s="59">
        <f>'Inventory Ref Sheet'!M208</f>
        <v>0</v>
      </c>
      <c r="U208" s="102">
        <f>'Inventory Ref Sheet'!N208</f>
        <v>0</v>
      </c>
      <c r="V208" s="59">
        <f>'Inventory Ref Sheet'!O208</f>
        <v>0</v>
      </c>
      <c r="W208" s="59">
        <f>'Inventory Ref Sheet'!R208</f>
        <v>0</v>
      </c>
      <c r="X208" s="59">
        <f>'Inventory Ref Sheet'!S208</f>
        <v>0</v>
      </c>
      <c r="Y208" s="100" t="str">
        <f ca="1">IF('Inventory Ref Sheet'!U208&gt;0,YEAR(TODAY())-'Inventory Ref Sheet'!U208,"")</f>
        <v/>
      </c>
      <c r="Z208" s="95">
        <f>'Inventory Ref Sheet'!W208</f>
        <v>0</v>
      </c>
      <c r="AA208" s="60">
        <f>'Inventory Ref Sheet'!X208</f>
        <v>0</v>
      </c>
      <c r="AB208" s="61"/>
      <c r="AC208" s="97" t="str">
        <f t="shared" si="28"/>
        <v/>
      </c>
      <c r="AD208" s="59">
        <f>'Inventory Ref Sheet'!Y208</f>
        <v>0</v>
      </c>
      <c r="AE208" s="59">
        <f>'Inventory Ref Sheet'!Z208</f>
        <v>0</v>
      </c>
      <c r="AF208" s="102">
        <f>'Inventory Ref Sheet'!AA208</f>
        <v>0</v>
      </c>
      <c r="AG208" s="59">
        <f>'Inventory Ref Sheet'!AD208</f>
        <v>0</v>
      </c>
      <c r="AH208" s="59">
        <f>'Inventory Ref Sheet'!AE208</f>
        <v>0</v>
      </c>
      <c r="AI208" s="100" t="str">
        <f ca="1">IF('Inventory Ref Sheet'!AG208&gt;0,YEAR(TODAY())-'Inventory Ref Sheet'!AG208,"")</f>
        <v/>
      </c>
      <c r="AJ208" s="99"/>
      <c r="AK208" s="60">
        <f>'Inventory Ref Sheet'!AJ208</f>
        <v>0</v>
      </c>
      <c r="AL208" s="99"/>
      <c r="AM208" s="97" t="str">
        <f t="shared" si="29"/>
        <v/>
      </c>
    </row>
    <row r="209" spans="10:39" x14ac:dyDescent="0.25">
      <c r="J209" s="59">
        <f>'Inventory Ref Sheet'!AK209</f>
        <v>0</v>
      </c>
      <c r="K209" s="59">
        <f>'Inventory Ref Sheet'!AL209</f>
        <v>0</v>
      </c>
      <c r="L209" s="59">
        <f>'Inventory Ref Sheet'!AM209</f>
        <v>0</v>
      </c>
      <c r="M209" s="59">
        <f>'Inventory Ref Sheet'!AP209</f>
        <v>0</v>
      </c>
      <c r="N209" s="59">
        <f>'Inventory Ref Sheet'!AQ209</f>
        <v>0</v>
      </c>
      <c r="O209" s="100" t="str">
        <f ca="1">IF('Inventory Ref Sheet'!AS209&gt;0,YEAR(TODAY())-'Inventory Ref Sheet'!AS209,"")</f>
        <v/>
      </c>
      <c r="P209" s="95">
        <f>'Inventory Ref Sheet'!AU209</f>
        <v>0</v>
      </c>
      <c r="Q209" s="60">
        <f>'Inventory Ref Sheet'!AV209</f>
        <v>0</v>
      </c>
      <c r="R209" s="61"/>
      <c r="S209" s="100" t="str">
        <f t="shared" si="27"/>
        <v/>
      </c>
      <c r="T209" s="59">
        <f>'Inventory Ref Sheet'!M209</f>
        <v>0</v>
      </c>
      <c r="U209" s="102">
        <f>'Inventory Ref Sheet'!N209</f>
        <v>0</v>
      </c>
      <c r="V209" s="59">
        <f>'Inventory Ref Sheet'!O209</f>
        <v>0</v>
      </c>
      <c r="W209" s="59">
        <f>'Inventory Ref Sheet'!R209</f>
        <v>0</v>
      </c>
      <c r="X209" s="59">
        <f>'Inventory Ref Sheet'!S209</f>
        <v>0</v>
      </c>
      <c r="Y209" s="100" t="str">
        <f ca="1">IF('Inventory Ref Sheet'!U209&gt;0,YEAR(TODAY())-'Inventory Ref Sheet'!U209,"")</f>
        <v/>
      </c>
      <c r="Z209" s="95">
        <f>'Inventory Ref Sheet'!W209</f>
        <v>0</v>
      </c>
      <c r="AA209" s="60">
        <f>'Inventory Ref Sheet'!X209</f>
        <v>0</v>
      </c>
      <c r="AB209" s="61"/>
      <c r="AC209" s="97" t="str">
        <f t="shared" si="28"/>
        <v/>
      </c>
      <c r="AD209" s="59">
        <f>'Inventory Ref Sheet'!Y209</f>
        <v>0</v>
      </c>
      <c r="AE209" s="59">
        <f>'Inventory Ref Sheet'!Z209</f>
        <v>0</v>
      </c>
      <c r="AF209" s="102">
        <f>'Inventory Ref Sheet'!AA209</f>
        <v>0</v>
      </c>
      <c r="AG209" s="59">
        <f>'Inventory Ref Sheet'!AD209</f>
        <v>0</v>
      </c>
      <c r="AH209" s="59">
        <f>'Inventory Ref Sheet'!AE209</f>
        <v>0</v>
      </c>
      <c r="AI209" s="100" t="str">
        <f ca="1">IF('Inventory Ref Sheet'!AG209&gt;0,YEAR(TODAY())-'Inventory Ref Sheet'!AG209,"")</f>
        <v/>
      </c>
      <c r="AJ209" s="99"/>
      <c r="AK209" s="60">
        <f>'Inventory Ref Sheet'!AJ209</f>
        <v>0</v>
      </c>
      <c r="AL209" s="99"/>
      <c r="AM209" s="97" t="str">
        <f t="shared" si="29"/>
        <v/>
      </c>
    </row>
    <row r="210" spans="10:39" x14ac:dyDescent="0.25">
      <c r="J210" s="59">
        <f>'Inventory Ref Sheet'!AK210</f>
        <v>0</v>
      </c>
      <c r="K210" s="59">
        <f>'Inventory Ref Sheet'!AL210</f>
        <v>0</v>
      </c>
      <c r="L210" s="59">
        <f>'Inventory Ref Sheet'!AM210</f>
        <v>0</v>
      </c>
      <c r="M210" s="59">
        <f>'Inventory Ref Sheet'!AP210</f>
        <v>0</v>
      </c>
      <c r="N210" s="59">
        <f>'Inventory Ref Sheet'!AQ210</f>
        <v>0</v>
      </c>
      <c r="O210" s="100" t="str">
        <f ca="1">IF('Inventory Ref Sheet'!AS210&gt;0,YEAR(TODAY())-'Inventory Ref Sheet'!AS210,"")</f>
        <v/>
      </c>
      <c r="P210" s="95">
        <f>'Inventory Ref Sheet'!AU210</f>
        <v>0</v>
      </c>
      <c r="Q210" s="60">
        <f>'Inventory Ref Sheet'!AV210</f>
        <v>0</v>
      </c>
      <c r="R210" s="61"/>
      <c r="S210" s="100" t="str">
        <f t="shared" si="27"/>
        <v/>
      </c>
      <c r="T210" s="59">
        <f>'Inventory Ref Sheet'!M210</f>
        <v>0</v>
      </c>
      <c r="U210" s="102">
        <f>'Inventory Ref Sheet'!N210</f>
        <v>0</v>
      </c>
      <c r="V210" s="59">
        <f>'Inventory Ref Sheet'!O210</f>
        <v>0</v>
      </c>
      <c r="W210" s="59">
        <f>'Inventory Ref Sheet'!R210</f>
        <v>0</v>
      </c>
      <c r="X210" s="59">
        <f>'Inventory Ref Sheet'!S210</f>
        <v>0</v>
      </c>
      <c r="Y210" s="100" t="str">
        <f ca="1">IF('Inventory Ref Sheet'!U210&gt;0,YEAR(TODAY())-'Inventory Ref Sheet'!U210,"")</f>
        <v/>
      </c>
      <c r="Z210" s="95">
        <f>'Inventory Ref Sheet'!W210</f>
        <v>0</v>
      </c>
      <c r="AA210" s="60">
        <f>'Inventory Ref Sheet'!X210</f>
        <v>0</v>
      </c>
      <c r="AB210" s="61"/>
      <c r="AC210" s="97" t="str">
        <f t="shared" si="28"/>
        <v/>
      </c>
      <c r="AD210" s="59">
        <f>'Inventory Ref Sheet'!Y210</f>
        <v>0</v>
      </c>
      <c r="AE210" s="59">
        <f>'Inventory Ref Sheet'!Z210</f>
        <v>0</v>
      </c>
      <c r="AF210" s="102">
        <f>'Inventory Ref Sheet'!AA210</f>
        <v>0</v>
      </c>
      <c r="AG210" s="59">
        <f>'Inventory Ref Sheet'!AD210</f>
        <v>0</v>
      </c>
      <c r="AH210" s="59">
        <f>'Inventory Ref Sheet'!AE210</f>
        <v>0</v>
      </c>
      <c r="AI210" s="100" t="str">
        <f ca="1">IF('Inventory Ref Sheet'!AG210&gt;0,YEAR(TODAY())-'Inventory Ref Sheet'!AG210,"")</f>
        <v/>
      </c>
      <c r="AJ210" s="99"/>
      <c r="AK210" s="60">
        <f>'Inventory Ref Sheet'!AJ210</f>
        <v>0</v>
      </c>
      <c r="AL210" s="99"/>
      <c r="AM210" s="97" t="str">
        <f t="shared" si="29"/>
        <v/>
      </c>
    </row>
    <row r="211" spans="10:39" x14ac:dyDescent="0.25">
      <c r="J211" s="59">
        <f>'Inventory Ref Sheet'!AK211</f>
        <v>0</v>
      </c>
      <c r="K211" s="59">
        <f>'Inventory Ref Sheet'!AL211</f>
        <v>0</v>
      </c>
      <c r="L211" s="59">
        <f>'Inventory Ref Sheet'!AM211</f>
        <v>0</v>
      </c>
      <c r="M211" s="59">
        <f>'Inventory Ref Sheet'!AP211</f>
        <v>0</v>
      </c>
      <c r="N211" s="59">
        <f>'Inventory Ref Sheet'!AQ211</f>
        <v>0</v>
      </c>
      <c r="O211" s="100" t="str">
        <f ca="1">IF('Inventory Ref Sheet'!AS211&gt;0,YEAR(TODAY())-'Inventory Ref Sheet'!AS211,"")</f>
        <v/>
      </c>
      <c r="P211" s="95">
        <f>'Inventory Ref Sheet'!AU211</f>
        <v>0</v>
      </c>
      <c r="Q211" s="60">
        <f>'Inventory Ref Sheet'!AV211</f>
        <v>0</v>
      </c>
      <c r="R211" s="61"/>
      <c r="S211" s="100" t="str">
        <f t="shared" si="27"/>
        <v/>
      </c>
      <c r="T211" s="59">
        <f>'Inventory Ref Sheet'!M211</f>
        <v>0</v>
      </c>
      <c r="U211" s="102">
        <f>'Inventory Ref Sheet'!N211</f>
        <v>0</v>
      </c>
      <c r="V211" s="59">
        <f>'Inventory Ref Sheet'!O211</f>
        <v>0</v>
      </c>
      <c r="W211" s="59">
        <f>'Inventory Ref Sheet'!R211</f>
        <v>0</v>
      </c>
      <c r="X211" s="59">
        <f>'Inventory Ref Sheet'!S211</f>
        <v>0</v>
      </c>
      <c r="Y211" s="100" t="str">
        <f ca="1">IF('Inventory Ref Sheet'!U211&gt;0,YEAR(TODAY())-'Inventory Ref Sheet'!U211,"")</f>
        <v/>
      </c>
      <c r="Z211" s="95">
        <f>'Inventory Ref Sheet'!W211</f>
        <v>0</v>
      </c>
      <c r="AA211" s="60">
        <f>'Inventory Ref Sheet'!X211</f>
        <v>0</v>
      </c>
      <c r="AB211" s="61"/>
      <c r="AC211" s="97" t="str">
        <f t="shared" si="28"/>
        <v/>
      </c>
      <c r="AD211" s="59">
        <f>'Inventory Ref Sheet'!Y211</f>
        <v>0</v>
      </c>
      <c r="AE211" s="59">
        <f>'Inventory Ref Sheet'!Z211</f>
        <v>0</v>
      </c>
      <c r="AF211" s="102">
        <f>'Inventory Ref Sheet'!AA211</f>
        <v>0</v>
      </c>
      <c r="AG211" s="59">
        <f>'Inventory Ref Sheet'!AD211</f>
        <v>0</v>
      </c>
      <c r="AH211" s="59">
        <f>'Inventory Ref Sheet'!AE211</f>
        <v>0</v>
      </c>
      <c r="AI211" s="100" t="str">
        <f ca="1">IF('Inventory Ref Sheet'!AG211&gt;0,YEAR(TODAY())-'Inventory Ref Sheet'!AG211,"")</f>
        <v/>
      </c>
      <c r="AJ211" s="99"/>
      <c r="AK211" s="60">
        <f>'Inventory Ref Sheet'!AJ211</f>
        <v>0</v>
      </c>
      <c r="AL211" s="99"/>
      <c r="AM211" s="97" t="str">
        <f t="shared" si="29"/>
        <v/>
      </c>
    </row>
    <row r="212" spans="10:39" x14ac:dyDescent="0.25">
      <c r="J212" s="59">
        <f>'Inventory Ref Sheet'!AK212</f>
        <v>0</v>
      </c>
      <c r="K212" s="59">
        <f>'Inventory Ref Sheet'!AL212</f>
        <v>0</v>
      </c>
      <c r="L212" s="59">
        <f>'Inventory Ref Sheet'!AM212</f>
        <v>0</v>
      </c>
      <c r="M212" s="59">
        <f>'Inventory Ref Sheet'!AP212</f>
        <v>0</v>
      </c>
      <c r="N212" s="59">
        <f>'Inventory Ref Sheet'!AQ212</f>
        <v>0</v>
      </c>
      <c r="O212" s="100" t="str">
        <f ca="1">IF('Inventory Ref Sheet'!AS212&gt;0,YEAR(TODAY())-'Inventory Ref Sheet'!AS212,"")</f>
        <v/>
      </c>
      <c r="P212" s="95">
        <f>'Inventory Ref Sheet'!AU212</f>
        <v>0</v>
      </c>
      <c r="Q212" s="60">
        <f>'Inventory Ref Sheet'!AV212</f>
        <v>0</v>
      </c>
      <c r="R212" s="61"/>
      <c r="S212" s="100" t="str">
        <f t="shared" si="27"/>
        <v/>
      </c>
      <c r="T212" s="59">
        <f>'Inventory Ref Sheet'!M212</f>
        <v>0</v>
      </c>
      <c r="U212" s="102">
        <f>'Inventory Ref Sheet'!N212</f>
        <v>0</v>
      </c>
      <c r="V212" s="59">
        <f>'Inventory Ref Sheet'!O212</f>
        <v>0</v>
      </c>
      <c r="W212" s="59">
        <f>'Inventory Ref Sheet'!R212</f>
        <v>0</v>
      </c>
      <c r="X212" s="59">
        <f>'Inventory Ref Sheet'!S212</f>
        <v>0</v>
      </c>
      <c r="Y212" s="100" t="str">
        <f ca="1">IF('Inventory Ref Sheet'!U212&gt;0,YEAR(TODAY())-'Inventory Ref Sheet'!U212,"")</f>
        <v/>
      </c>
      <c r="Z212" s="95">
        <f>'Inventory Ref Sheet'!W212</f>
        <v>0</v>
      </c>
      <c r="AA212" s="60">
        <f>'Inventory Ref Sheet'!X212</f>
        <v>0</v>
      </c>
      <c r="AB212" s="61"/>
      <c r="AC212" s="97" t="str">
        <f t="shared" si="28"/>
        <v/>
      </c>
      <c r="AD212" s="59">
        <f>'Inventory Ref Sheet'!Y212</f>
        <v>0</v>
      </c>
      <c r="AE212" s="59">
        <f>'Inventory Ref Sheet'!Z212</f>
        <v>0</v>
      </c>
      <c r="AF212" s="102">
        <f>'Inventory Ref Sheet'!AA212</f>
        <v>0</v>
      </c>
      <c r="AG212" s="59">
        <f>'Inventory Ref Sheet'!AD212</f>
        <v>0</v>
      </c>
      <c r="AH212" s="59">
        <f>'Inventory Ref Sheet'!AE212</f>
        <v>0</v>
      </c>
      <c r="AI212" s="100" t="str">
        <f ca="1">IF('Inventory Ref Sheet'!AG212&gt;0,YEAR(TODAY())-'Inventory Ref Sheet'!AG212,"")</f>
        <v/>
      </c>
      <c r="AJ212" s="99"/>
      <c r="AK212" s="60">
        <f>'Inventory Ref Sheet'!AJ212</f>
        <v>0</v>
      </c>
      <c r="AL212" s="99"/>
      <c r="AM212" s="97" t="str">
        <f t="shared" si="29"/>
        <v/>
      </c>
    </row>
    <row r="213" spans="10:39" x14ac:dyDescent="0.25">
      <c r="J213" s="59">
        <f>'Inventory Ref Sheet'!AK213</f>
        <v>0</v>
      </c>
      <c r="K213" s="59">
        <f>'Inventory Ref Sheet'!AL213</f>
        <v>0</v>
      </c>
      <c r="L213" s="59">
        <f>'Inventory Ref Sheet'!AM213</f>
        <v>0</v>
      </c>
      <c r="M213" s="59">
        <f>'Inventory Ref Sheet'!AP213</f>
        <v>0</v>
      </c>
      <c r="N213" s="59">
        <f>'Inventory Ref Sheet'!AQ213</f>
        <v>0</v>
      </c>
      <c r="O213" s="100" t="str">
        <f ca="1">IF('Inventory Ref Sheet'!AS213&gt;0,YEAR(TODAY())-'Inventory Ref Sheet'!AS213,"")</f>
        <v/>
      </c>
      <c r="P213" s="95">
        <f>'Inventory Ref Sheet'!AU213</f>
        <v>0</v>
      </c>
      <c r="Q213" s="60">
        <f>'Inventory Ref Sheet'!AV213</f>
        <v>0</v>
      </c>
      <c r="R213" s="61"/>
      <c r="S213" s="100" t="str">
        <f t="shared" si="27"/>
        <v/>
      </c>
      <c r="T213" s="59">
        <f>'Inventory Ref Sheet'!M213</f>
        <v>0</v>
      </c>
      <c r="U213" s="102">
        <f>'Inventory Ref Sheet'!N213</f>
        <v>0</v>
      </c>
      <c r="V213" s="59">
        <f>'Inventory Ref Sheet'!O213</f>
        <v>0</v>
      </c>
      <c r="W213" s="59">
        <f>'Inventory Ref Sheet'!R213</f>
        <v>0</v>
      </c>
      <c r="X213" s="59">
        <f>'Inventory Ref Sheet'!S213</f>
        <v>0</v>
      </c>
      <c r="Y213" s="100" t="str">
        <f ca="1">IF('Inventory Ref Sheet'!U213&gt;0,YEAR(TODAY())-'Inventory Ref Sheet'!U213,"")</f>
        <v/>
      </c>
      <c r="Z213" s="95">
        <f>'Inventory Ref Sheet'!W213</f>
        <v>0</v>
      </c>
      <c r="AA213" s="60">
        <f>'Inventory Ref Sheet'!X213</f>
        <v>0</v>
      </c>
      <c r="AB213" s="61"/>
      <c r="AC213" s="97" t="str">
        <f t="shared" si="28"/>
        <v/>
      </c>
      <c r="AD213" s="59">
        <f>'Inventory Ref Sheet'!Y213</f>
        <v>0</v>
      </c>
      <c r="AE213" s="59">
        <f>'Inventory Ref Sheet'!Z213</f>
        <v>0</v>
      </c>
      <c r="AF213" s="102">
        <f>'Inventory Ref Sheet'!AA213</f>
        <v>0</v>
      </c>
      <c r="AG213" s="59">
        <f>'Inventory Ref Sheet'!AD213</f>
        <v>0</v>
      </c>
      <c r="AH213" s="59">
        <f>'Inventory Ref Sheet'!AE213</f>
        <v>0</v>
      </c>
      <c r="AI213" s="100" t="str">
        <f ca="1">IF('Inventory Ref Sheet'!AG213&gt;0,YEAR(TODAY())-'Inventory Ref Sheet'!AG213,"")</f>
        <v/>
      </c>
      <c r="AJ213" s="99"/>
      <c r="AK213" s="60">
        <f>'Inventory Ref Sheet'!AJ213</f>
        <v>0</v>
      </c>
      <c r="AL213" s="99"/>
      <c r="AM213" s="97" t="str">
        <f t="shared" si="29"/>
        <v/>
      </c>
    </row>
    <row r="214" spans="10:39" x14ac:dyDescent="0.25">
      <c r="J214" s="59">
        <f>'Inventory Ref Sheet'!AK214</f>
        <v>0</v>
      </c>
      <c r="K214" s="59">
        <f>'Inventory Ref Sheet'!AL214</f>
        <v>0</v>
      </c>
      <c r="L214" s="59">
        <f>'Inventory Ref Sheet'!AM214</f>
        <v>0</v>
      </c>
      <c r="M214" s="59">
        <f>'Inventory Ref Sheet'!AP214</f>
        <v>0</v>
      </c>
      <c r="N214" s="59">
        <f>'Inventory Ref Sheet'!AQ214</f>
        <v>0</v>
      </c>
      <c r="O214" s="100" t="str">
        <f ca="1">IF('Inventory Ref Sheet'!AS214&gt;0,YEAR(TODAY())-'Inventory Ref Sheet'!AS214,"")</f>
        <v/>
      </c>
      <c r="P214" s="95">
        <f>'Inventory Ref Sheet'!AU214</f>
        <v>0</v>
      </c>
      <c r="Q214" s="60">
        <f>'Inventory Ref Sheet'!AV214</f>
        <v>0</v>
      </c>
      <c r="R214" s="61"/>
      <c r="S214" s="100" t="str">
        <f t="shared" si="27"/>
        <v/>
      </c>
      <c r="T214" s="59">
        <f>'Inventory Ref Sheet'!M214</f>
        <v>0</v>
      </c>
      <c r="U214" s="102">
        <f>'Inventory Ref Sheet'!N214</f>
        <v>0</v>
      </c>
      <c r="V214" s="59">
        <f>'Inventory Ref Sheet'!O214</f>
        <v>0</v>
      </c>
      <c r="W214" s="59">
        <f>'Inventory Ref Sheet'!R214</f>
        <v>0</v>
      </c>
      <c r="X214" s="59">
        <f>'Inventory Ref Sheet'!S214</f>
        <v>0</v>
      </c>
      <c r="Y214" s="100" t="str">
        <f ca="1">IF('Inventory Ref Sheet'!U214&gt;0,YEAR(TODAY())-'Inventory Ref Sheet'!U214,"")</f>
        <v/>
      </c>
      <c r="Z214" s="95">
        <f>'Inventory Ref Sheet'!W214</f>
        <v>0</v>
      </c>
      <c r="AA214" s="60">
        <f>'Inventory Ref Sheet'!X214</f>
        <v>0</v>
      </c>
      <c r="AB214" s="61"/>
      <c r="AC214" s="97" t="str">
        <f t="shared" si="28"/>
        <v/>
      </c>
      <c r="AD214" s="59">
        <f>'Inventory Ref Sheet'!Y214</f>
        <v>0</v>
      </c>
      <c r="AE214" s="59">
        <f>'Inventory Ref Sheet'!Z214</f>
        <v>0</v>
      </c>
      <c r="AF214" s="102">
        <f>'Inventory Ref Sheet'!AA214</f>
        <v>0</v>
      </c>
      <c r="AG214" s="59">
        <f>'Inventory Ref Sheet'!AD214</f>
        <v>0</v>
      </c>
      <c r="AH214" s="59">
        <f>'Inventory Ref Sheet'!AE214</f>
        <v>0</v>
      </c>
      <c r="AI214" s="100" t="str">
        <f ca="1">IF('Inventory Ref Sheet'!AG214&gt;0,YEAR(TODAY())-'Inventory Ref Sheet'!AG214,"")</f>
        <v/>
      </c>
      <c r="AJ214" s="99"/>
      <c r="AK214" s="60">
        <f>'Inventory Ref Sheet'!AJ214</f>
        <v>0</v>
      </c>
      <c r="AL214" s="99"/>
      <c r="AM214" s="97" t="str">
        <f t="shared" si="29"/>
        <v/>
      </c>
    </row>
    <row r="215" spans="10:39" x14ac:dyDescent="0.25">
      <c r="J215" s="59">
        <f>'Inventory Ref Sheet'!AK215</f>
        <v>0</v>
      </c>
      <c r="K215" s="59">
        <f>'Inventory Ref Sheet'!AL215</f>
        <v>0</v>
      </c>
      <c r="L215" s="59">
        <f>'Inventory Ref Sheet'!AM215</f>
        <v>0</v>
      </c>
      <c r="M215" s="59">
        <f>'Inventory Ref Sheet'!AP215</f>
        <v>0</v>
      </c>
      <c r="N215" s="59">
        <f>'Inventory Ref Sheet'!AQ215</f>
        <v>0</v>
      </c>
      <c r="O215" s="100" t="str">
        <f ca="1">IF('Inventory Ref Sheet'!AS215&gt;0,YEAR(TODAY())-'Inventory Ref Sheet'!AS215,"")</f>
        <v/>
      </c>
      <c r="P215" s="95">
        <f>'Inventory Ref Sheet'!AU215</f>
        <v>0</v>
      </c>
      <c r="Q215" s="60">
        <f>'Inventory Ref Sheet'!AV215</f>
        <v>0</v>
      </c>
      <c r="R215" s="61"/>
      <c r="S215" s="100" t="str">
        <f t="shared" si="27"/>
        <v/>
      </c>
      <c r="T215" s="59">
        <f>'Inventory Ref Sheet'!M215</f>
        <v>0</v>
      </c>
      <c r="U215" s="102">
        <f>'Inventory Ref Sheet'!N215</f>
        <v>0</v>
      </c>
      <c r="V215" s="59">
        <f>'Inventory Ref Sheet'!O215</f>
        <v>0</v>
      </c>
      <c r="W215" s="59">
        <f>'Inventory Ref Sheet'!R215</f>
        <v>0</v>
      </c>
      <c r="X215" s="59">
        <f>'Inventory Ref Sheet'!S215</f>
        <v>0</v>
      </c>
      <c r="Y215" s="100" t="str">
        <f ca="1">IF('Inventory Ref Sheet'!U215&gt;0,YEAR(TODAY())-'Inventory Ref Sheet'!U215,"")</f>
        <v/>
      </c>
      <c r="Z215" s="95">
        <f>'Inventory Ref Sheet'!W215</f>
        <v>0</v>
      </c>
      <c r="AA215" s="60">
        <f>'Inventory Ref Sheet'!X215</f>
        <v>0</v>
      </c>
      <c r="AB215" s="61"/>
      <c r="AC215" s="97" t="str">
        <f t="shared" si="28"/>
        <v/>
      </c>
      <c r="AD215" s="59">
        <f>'Inventory Ref Sheet'!Y215</f>
        <v>0</v>
      </c>
      <c r="AE215" s="59">
        <f>'Inventory Ref Sheet'!Z215</f>
        <v>0</v>
      </c>
      <c r="AF215" s="102">
        <f>'Inventory Ref Sheet'!AA215</f>
        <v>0</v>
      </c>
      <c r="AG215" s="59">
        <f>'Inventory Ref Sheet'!AD215</f>
        <v>0</v>
      </c>
      <c r="AH215" s="59">
        <f>'Inventory Ref Sheet'!AE215</f>
        <v>0</v>
      </c>
      <c r="AI215" s="100" t="str">
        <f ca="1">IF('Inventory Ref Sheet'!AG215&gt;0,YEAR(TODAY())-'Inventory Ref Sheet'!AG215,"")</f>
        <v/>
      </c>
      <c r="AJ215" s="99"/>
      <c r="AK215" s="60">
        <f>'Inventory Ref Sheet'!AJ215</f>
        <v>0</v>
      </c>
      <c r="AL215" s="99"/>
      <c r="AM215" s="97" t="str">
        <f t="shared" si="29"/>
        <v/>
      </c>
    </row>
    <row r="216" spans="10:39" x14ac:dyDescent="0.25">
      <c r="J216" s="59">
        <f>'Inventory Ref Sheet'!AK216</f>
        <v>0</v>
      </c>
      <c r="K216" s="59">
        <f>'Inventory Ref Sheet'!AL216</f>
        <v>0</v>
      </c>
      <c r="L216" s="59">
        <f>'Inventory Ref Sheet'!AM216</f>
        <v>0</v>
      </c>
      <c r="M216" s="59">
        <f>'Inventory Ref Sheet'!AP216</f>
        <v>0</v>
      </c>
      <c r="N216" s="59">
        <f>'Inventory Ref Sheet'!AQ216</f>
        <v>0</v>
      </c>
      <c r="O216" s="100" t="str">
        <f ca="1">IF('Inventory Ref Sheet'!AS216&gt;0,YEAR(TODAY())-'Inventory Ref Sheet'!AS216,"")</f>
        <v/>
      </c>
      <c r="P216" s="95">
        <f>'Inventory Ref Sheet'!AU216</f>
        <v>0</v>
      </c>
      <c r="Q216" s="60">
        <f>'Inventory Ref Sheet'!AV216</f>
        <v>0</v>
      </c>
      <c r="R216" s="61"/>
      <c r="S216" s="100" t="str">
        <f t="shared" si="27"/>
        <v/>
      </c>
      <c r="T216" s="59">
        <f>'Inventory Ref Sheet'!M216</f>
        <v>0</v>
      </c>
      <c r="U216" s="102">
        <f>'Inventory Ref Sheet'!N216</f>
        <v>0</v>
      </c>
      <c r="V216" s="59">
        <f>'Inventory Ref Sheet'!O216</f>
        <v>0</v>
      </c>
      <c r="W216" s="59">
        <f>'Inventory Ref Sheet'!R216</f>
        <v>0</v>
      </c>
      <c r="X216" s="59">
        <f>'Inventory Ref Sheet'!S216</f>
        <v>0</v>
      </c>
      <c r="Y216" s="100" t="str">
        <f ca="1">IF('Inventory Ref Sheet'!U216&gt;0,YEAR(TODAY())-'Inventory Ref Sheet'!U216,"")</f>
        <v/>
      </c>
      <c r="Z216" s="95">
        <f>'Inventory Ref Sheet'!W216</f>
        <v>0</v>
      </c>
      <c r="AA216" s="60">
        <f>'Inventory Ref Sheet'!X216</f>
        <v>0</v>
      </c>
      <c r="AB216" s="61"/>
      <c r="AC216" s="97" t="str">
        <f t="shared" si="28"/>
        <v/>
      </c>
      <c r="AD216" s="59">
        <f>'Inventory Ref Sheet'!Y216</f>
        <v>0</v>
      </c>
      <c r="AE216" s="59">
        <f>'Inventory Ref Sheet'!Z216</f>
        <v>0</v>
      </c>
      <c r="AF216" s="102">
        <f>'Inventory Ref Sheet'!AA216</f>
        <v>0</v>
      </c>
      <c r="AG216" s="59">
        <f>'Inventory Ref Sheet'!AD216</f>
        <v>0</v>
      </c>
      <c r="AH216" s="59">
        <f>'Inventory Ref Sheet'!AE216</f>
        <v>0</v>
      </c>
      <c r="AI216" s="100" t="str">
        <f ca="1">IF('Inventory Ref Sheet'!AG216&gt;0,YEAR(TODAY())-'Inventory Ref Sheet'!AG216,"")</f>
        <v/>
      </c>
      <c r="AJ216" s="99"/>
      <c r="AK216" s="60">
        <f>'Inventory Ref Sheet'!AJ216</f>
        <v>0</v>
      </c>
      <c r="AL216" s="99"/>
      <c r="AM216" s="97" t="str">
        <f t="shared" si="29"/>
        <v/>
      </c>
    </row>
    <row r="217" spans="10:39" x14ac:dyDescent="0.25">
      <c r="J217" s="59">
        <f>'Inventory Ref Sheet'!AK217</f>
        <v>0</v>
      </c>
      <c r="K217" s="59">
        <f>'Inventory Ref Sheet'!AL217</f>
        <v>0</v>
      </c>
      <c r="L217" s="59">
        <f>'Inventory Ref Sheet'!AM217</f>
        <v>0</v>
      </c>
      <c r="M217" s="59">
        <f>'Inventory Ref Sheet'!AP217</f>
        <v>0</v>
      </c>
      <c r="N217" s="59">
        <f>'Inventory Ref Sheet'!AQ217</f>
        <v>0</v>
      </c>
      <c r="O217" s="100" t="str">
        <f ca="1">IF('Inventory Ref Sheet'!AS217&gt;0,YEAR(TODAY())-'Inventory Ref Sheet'!AS217,"")</f>
        <v/>
      </c>
      <c r="P217" s="95">
        <f>'Inventory Ref Sheet'!AU217</f>
        <v>0</v>
      </c>
      <c r="Q217" s="60">
        <f>'Inventory Ref Sheet'!AV217</f>
        <v>0</v>
      </c>
      <c r="R217" s="61"/>
      <c r="S217" s="100" t="str">
        <f t="shared" si="27"/>
        <v/>
      </c>
      <c r="T217" s="59">
        <f>'Inventory Ref Sheet'!M217</f>
        <v>0</v>
      </c>
      <c r="U217" s="102">
        <f>'Inventory Ref Sheet'!N217</f>
        <v>0</v>
      </c>
      <c r="V217" s="59">
        <f>'Inventory Ref Sheet'!O217</f>
        <v>0</v>
      </c>
      <c r="W217" s="59">
        <f>'Inventory Ref Sheet'!R217</f>
        <v>0</v>
      </c>
      <c r="X217" s="59">
        <f>'Inventory Ref Sheet'!S217</f>
        <v>0</v>
      </c>
      <c r="Y217" s="100" t="str">
        <f ca="1">IF('Inventory Ref Sheet'!U217&gt;0,YEAR(TODAY())-'Inventory Ref Sheet'!U217,"")</f>
        <v/>
      </c>
      <c r="Z217" s="95">
        <f>'Inventory Ref Sheet'!W217</f>
        <v>0</v>
      </c>
      <c r="AA217" s="60">
        <f>'Inventory Ref Sheet'!X217</f>
        <v>0</v>
      </c>
      <c r="AB217" s="61"/>
      <c r="AC217" s="97" t="str">
        <f t="shared" si="28"/>
        <v/>
      </c>
      <c r="AD217" s="59">
        <f>'Inventory Ref Sheet'!Y217</f>
        <v>0</v>
      </c>
      <c r="AE217" s="59">
        <f>'Inventory Ref Sheet'!Z217</f>
        <v>0</v>
      </c>
      <c r="AF217" s="102">
        <f>'Inventory Ref Sheet'!AA217</f>
        <v>0</v>
      </c>
      <c r="AG217" s="59">
        <f>'Inventory Ref Sheet'!AD217</f>
        <v>0</v>
      </c>
      <c r="AH217" s="59">
        <f>'Inventory Ref Sheet'!AE217</f>
        <v>0</v>
      </c>
      <c r="AI217" s="100" t="str">
        <f ca="1">IF('Inventory Ref Sheet'!AG217&gt;0,YEAR(TODAY())-'Inventory Ref Sheet'!AG217,"")</f>
        <v/>
      </c>
      <c r="AJ217" s="99"/>
      <c r="AK217" s="60">
        <f>'Inventory Ref Sheet'!AJ217</f>
        <v>0</v>
      </c>
      <c r="AL217" s="99"/>
      <c r="AM217" s="97" t="str">
        <f t="shared" si="29"/>
        <v/>
      </c>
    </row>
    <row r="218" spans="10:39" x14ac:dyDescent="0.25">
      <c r="J218" s="59">
        <f>'Inventory Ref Sheet'!AK218</f>
        <v>0</v>
      </c>
      <c r="K218" s="59">
        <f>'Inventory Ref Sheet'!AL218</f>
        <v>0</v>
      </c>
      <c r="L218" s="59">
        <f>'Inventory Ref Sheet'!AM218</f>
        <v>0</v>
      </c>
      <c r="M218" s="59">
        <f>'Inventory Ref Sheet'!AP218</f>
        <v>0</v>
      </c>
      <c r="N218" s="59">
        <f>'Inventory Ref Sheet'!AQ218</f>
        <v>0</v>
      </c>
      <c r="O218" s="100" t="str">
        <f ca="1">IF('Inventory Ref Sheet'!AS218&gt;0,YEAR(TODAY())-'Inventory Ref Sheet'!AS218,"")</f>
        <v/>
      </c>
      <c r="P218" s="95">
        <f>'Inventory Ref Sheet'!AU218</f>
        <v>0</v>
      </c>
      <c r="Q218" s="60">
        <f>'Inventory Ref Sheet'!AV218</f>
        <v>0</v>
      </c>
      <c r="R218" s="61"/>
      <c r="S218" s="100" t="str">
        <f t="shared" si="27"/>
        <v/>
      </c>
      <c r="T218" s="59">
        <f>'Inventory Ref Sheet'!M218</f>
        <v>0</v>
      </c>
      <c r="U218" s="102">
        <f>'Inventory Ref Sheet'!N218</f>
        <v>0</v>
      </c>
      <c r="V218" s="59">
        <f>'Inventory Ref Sheet'!O218</f>
        <v>0</v>
      </c>
      <c r="W218" s="59">
        <f>'Inventory Ref Sheet'!R218</f>
        <v>0</v>
      </c>
      <c r="X218" s="59">
        <f>'Inventory Ref Sheet'!S218</f>
        <v>0</v>
      </c>
      <c r="Y218" s="100" t="str">
        <f ca="1">IF('Inventory Ref Sheet'!U218&gt;0,YEAR(TODAY())-'Inventory Ref Sheet'!U218,"")</f>
        <v/>
      </c>
      <c r="Z218" s="95">
        <f>'Inventory Ref Sheet'!W218</f>
        <v>0</v>
      </c>
      <c r="AA218" s="60">
        <f>'Inventory Ref Sheet'!X218</f>
        <v>0</v>
      </c>
      <c r="AB218" s="61"/>
      <c r="AC218" s="97" t="str">
        <f t="shared" si="28"/>
        <v/>
      </c>
      <c r="AD218" s="59">
        <f>'Inventory Ref Sheet'!Y218</f>
        <v>0</v>
      </c>
      <c r="AE218" s="59">
        <f>'Inventory Ref Sheet'!Z218</f>
        <v>0</v>
      </c>
      <c r="AF218" s="102">
        <f>'Inventory Ref Sheet'!AA218</f>
        <v>0</v>
      </c>
      <c r="AG218" s="59">
        <f>'Inventory Ref Sheet'!AD218</f>
        <v>0</v>
      </c>
      <c r="AH218" s="59">
        <f>'Inventory Ref Sheet'!AE218</f>
        <v>0</v>
      </c>
      <c r="AI218" s="100" t="str">
        <f ca="1">IF('Inventory Ref Sheet'!AG218&gt;0,YEAR(TODAY())-'Inventory Ref Sheet'!AG218,"")</f>
        <v/>
      </c>
      <c r="AJ218" s="99"/>
      <c r="AK218" s="60">
        <f>'Inventory Ref Sheet'!AJ218</f>
        <v>0</v>
      </c>
      <c r="AL218" s="99"/>
      <c r="AM218" s="97" t="str">
        <f t="shared" si="29"/>
        <v/>
      </c>
    </row>
    <row r="219" spans="10:39" x14ac:dyDescent="0.25">
      <c r="J219" s="59">
        <f>'Inventory Ref Sheet'!AK219</f>
        <v>0</v>
      </c>
      <c r="K219" s="59">
        <f>'Inventory Ref Sheet'!AL219</f>
        <v>0</v>
      </c>
      <c r="L219" s="59">
        <f>'Inventory Ref Sheet'!AM219</f>
        <v>0</v>
      </c>
      <c r="M219" s="59">
        <f>'Inventory Ref Sheet'!AP219</f>
        <v>0</v>
      </c>
      <c r="N219" s="59">
        <f>'Inventory Ref Sheet'!AQ219</f>
        <v>0</v>
      </c>
      <c r="O219" s="100" t="str">
        <f ca="1">IF('Inventory Ref Sheet'!AS219&gt;0,YEAR(TODAY())-'Inventory Ref Sheet'!AS219,"")</f>
        <v/>
      </c>
      <c r="P219" s="95">
        <f>'Inventory Ref Sheet'!AU219</f>
        <v>0</v>
      </c>
      <c r="Q219" s="60">
        <f>'Inventory Ref Sheet'!AV219</f>
        <v>0</v>
      </c>
      <c r="R219" s="61"/>
      <c r="S219" s="100" t="str">
        <f t="shared" si="27"/>
        <v/>
      </c>
      <c r="T219" s="59">
        <f>'Inventory Ref Sheet'!M219</f>
        <v>0</v>
      </c>
      <c r="U219" s="102">
        <f>'Inventory Ref Sheet'!N219</f>
        <v>0</v>
      </c>
      <c r="V219" s="59">
        <f>'Inventory Ref Sheet'!O219</f>
        <v>0</v>
      </c>
      <c r="W219" s="59">
        <f>'Inventory Ref Sheet'!R219</f>
        <v>0</v>
      </c>
      <c r="X219" s="59">
        <f>'Inventory Ref Sheet'!S219</f>
        <v>0</v>
      </c>
      <c r="Y219" s="100" t="str">
        <f ca="1">IF('Inventory Ref Sheet'!U219&gt;0,YEAR(TODAY())-'Inventory Ref Sheet'!U219,"")</f>
        <v/>
      </c>
      <c r="Z219" s="95">
        <f>'Inventory Ref Sheet'!W219</f>
        <v>0</v>
      </c>
      <c r="AA219" s="60">
        <f>'Inventory Ref Sheet'!X219</f>
        <v>0</v>
      </c>
      <c r="AB219" s="61"/>
      <c r="AC219" s="97" t="str">
        <f t="shared" si="28"/>
        <v/>
      </c>
      <c r="AD219" s="59">
        <f>'Inventory Ref Sheet'!Y219</f>
        <v>0</v>
      </c>
      <c r="AE219" s="59">
        <f>'Inventory Ref Sheet'!Z219</f>
        <v>0</v>
      </c>
      <c r="AF219" s="102">
        <f>'Inventory Ref Sheet'!AA219</f>
        <v>0</v>
      </c>
      <c r="AG219" s="59">
        <f>'Inventory Ref Sheet'!AD219</f>
        <v>0</v>
      </c>
      <c r="AH219" s="59">
        <f>'Inventory Ref Sheet'!AE219</f>
        <v>0</v>
      </c>
      <c r="AI219" s="100" t="str">
        <f ca="1">IF('Inventory Ref Sheet'!AG219&gt;0,YEAR(TODAY())-'Inventory Ref Sheet'!AG219,"")</f>
        <v/>
      </c>
      <c r="AJ219" s="99"/>
      <c r="AK219" s="60">
        <f>'Inventory Ref Sheet'!AJ219</f>
        <v>0</v>
      </c>
      <c r="AL219" s="99"/>
      <c r="AM219" s="97" t="str">
        <f t="shared" si="29"/>
        <v/>
      </c>
    </row>
    <row r="220" spans="10:39" x14ac:dyDescent="0.25">
      <c r="J220" s="59">
        <f>'Inventory Ref Sheet'!AK220</f>
        <v>0</v>
      </c>
      <c r="K220" s="59">
        <f>'Inventory Ref Sheet'!AL220</f>
        <v>0</v>
      </c>
      <c r="L220" s="59">
        <f>'Inventory Ref Sheet'!AM220</f>
        <v>0</v>
      </c>
      <c r="M220" s="59">
        <f>'Inventory Ref Sheet'!AP220</f>
        <v>0</v>
      </c>
      <c r="N220" s="59">
        <f>'Inventory Ref Sheet'!AQ220</f>
        <v>0</v>
      </c>
      <c r="O220" s="100" t="str">
        <f ca="1">IF('Inventory Ref Sheet'!AS220&gt;0,YEAR(TODAY())-'Inventory Ref Sheet'!AS220,"")</f>
        <v/>
      </c>
      <c r="P220" s="95">
        <f>'Inventory Ref Sheet'!AU220</f>
        <v>0</v>
      </c>
      <c r="Q220" s="60">
        <f>'Inventory Ref Sheet'!AV220</f>
        <v>0</v>
      </c>
      <c r="R220" s="61"/>
      <c r="S220" s="100" t="str">
        <f t="shared" si="27"/>
        <v/>
      </c>
      <c r="T220" s="59">
        <f>'Inventory Ref Sheet'!M220</f>
        <v>0</v>
      </c>
      <c r="U220" s="102">
        <f>'Inventory Ref Sheet'!N220</f>
        <v>0</v>
      </c>
      <c r="V220" s="59">
        <f>'Inventory Ref Sheet'!O220</f>
        <v>0</v>
      </c>
      <c r="W220" s="59">
        <f>'Inventory Ref Sheet'!R220</f>
        <v>0</v>
      </c>
      <c r="X220" s="59">
        <f>'Inventory Ref Sheet'!S220</f>
        <v>0</v>
      </c>
      <c r="Y220" s="100" t="str">
        <f ca="1">IF('Inventory Ref Sheet'!U220&gt;0,YEAR(TODAY())-'Inventory Ref Sheet'!U220,"")</f>
        <v/>
      </c>
      <c r="Z220" s="95">
        <f>'Inventory Ref Sheet'!W220</f>
        <v>0</v>
      </c>
      <c r="AA220" s="60">
        <f>'Inventory Ref Sheet'!X220</f>
        <v>0</v>
      </c>
      <c r="AB220" s="61"/>
      <c r="AC220" s="97" t="str">
        <f t="shared" si="28"/>
        <v/>
      </c>
      <c r="AD220" s="59">
        <f>'Inventory Ref Sheet'!Y220</f>
        <v>0</v>
      </c>
      <c r="AE220" s="59">
        <f>'Inventory Ref Sheet'!Z220</f>
        <v>0</v>
      </c>
      <c r="AF220" s="102">
        <f>'Inventory Ref Sheet'!AA220</f>
        <v>0</v>
      </c>
      <c r="AG220" s="59">
        <f>'Inventory Ref Sheet'!AD220</f>
        <v>0</v>
      </c>
      <c r="AH220" s="59">
        <f>'Inventory Ref Sheet'!AE220</f>
        <v>0</v>
      </c>
      <c r="AI220" s="100" t="str">
        <f ca="1">IF('Inventory Ref Sheet'!AG220&gt;0,YEAR(TODAY())-'Inventory Ref Sheet'!AG220,"")</f>
        <v/>
      </c>
      <c r="AJ220" s="99"/>
      <c r="AK220" s="60">
        <f>'Inventory Ref Sheet'!AJ220</f>
        <v>0</v>
      </c>
      <c r="AL220" s="99"/>
      <c r="AM220" s="97" t="str">
        <f t="shared" si="29"/>
        <v/>
      </c>
    </row>
    <row r="221" spans="10:39" x14ac:dyDescent="0.25">
      <c r="J221" s="59">
        <f>'Inventory Ref Sheet'!AK221</f>
        <v>0</v>
      </c>
      <c r="K221" s="59">
        <f>'Inventory Ref Sheet'!AL221</f>
        <v>0</v>
      </c>
      <c r="L221" s="59">
        <f>'Inventory Ref Sheet'!AM221</f>
        <v>0</v>
      </c>
      <c r="M221" s="59">
        <f>'Inventory Ref Sheet'!AP221</f>
        <v>0</v>
      </c>
      <c r="N221" s="59">
        <f>'Inventory Ref Sheet'!AQ221</f>
        <v>0</v>
      </c>
      <c r="O221" s="100" t="str">
        <f ca="1">IF('Inventory Ref Sheet'!AS221&gt;0,YEAR(TODAY())-'Inventory Ref Sheet'!AS221,"")</f>
        <v/>
      </c>
      <c r="P221" s="95">
        <f>'Inventory Ref Sheet'!AU221</f>
        <v>0</v>
      </c>
      <c r="Q221" s="60">
        <f>'Inventory Ref Sheet'!AV221</f>
        <v>0</v>
      </c>
      <c r="R221" s="61"/>
      <c r="S221" s="100" t="str">
        <f t="shared" si="27"/>
        <v/>
      </c>
      <c r="T221" s="59">
        <f>'Inventory Ref Sheet'!M221</f>
        <v>0</v>
      </c>
      <c r="U221" s="102">
        <f>'Inventory Ref Sheet'!N221</f>
        <v>0</v>
      </c>
      <c r="V221" s="59">
        <f>'Inventory Ref Sheet'!O221</f>
        <v>0</v>
      </c>
      <c r="W221" s="59">
        <f>'Inventory Ref Sheet'!R221</f>
        <v>0</v>
      </c>
      <c r="X221" s="59">
        <f>'Inventory Ref Sheet'!S221</f>
        <v>0</v>
      </c>
      <c r="Y221" s="100" t="str">
        <f ca="1">IF('Inventory Ref Sheet'!U221&gt;0,YEAR(TODAY())-'Inventory Ref Sheet'!U221,"")</f>
        <v/>
      </c>
      <c r="Z221" s="95">
        <f>'Inventory Ref Sheet'!W221</f>
        <v>0</v>
      </c>
      <c r="AA221" s="60">
        <f>'Inventory Ref Sheet'!X221</f>
        <v>0</v>
      </c>
      <c r="AB221" s="61"/>
      <c r="AC221" s="97" t="str">
        <f t="shared" si="28"/>
        <v/>
      </c>
      <c r="AD221" s="59">
        <f>'Inventory Ref Sheet'!Y221</f>
        <v>0</v>
      </c>
      <c r="AE221" s="59">
        <f>'Inventory Ref Sheet'!Z221</f>
        <v>0</v>
      </c>
      <c r="AF221" s="102">
        <f>'Inventory Ref Sheet'!AA221</f>
        <v>0</v>
      </c>
      <c r="AG221" s="59">
        <f>'Inventory Ref Sheet'!AD221</f>
        <v>0</v>
      </c>
      <c r="AH221" s="59">
        <f>'Inventory Ref Sheet'!AE221</f>
        <v>0</v>
      </c>
      <c r="AI221" s="100" t="str">
        <f ca="1">IF('Inventory Ref Sheet'!AG221&gt;0,YEAR(TODAY())-'Inventory Ref Sheet'!AG221,"")</f>
        <v/>
      </c>
      <c r="AJ221" s="99"/>
      <c r="AK221" s="60">
        <f>'Inventory Ref Sheet'!AJ221</f>
        <v>0</v>
      </c>
      <c r="AL221" s="99"/>
      <c r="AM221" s="97" t="str">
        <f t="shared" si="29"/>
        <v/>
      </c>
    </row>
    <row r="222" spans="10:39" x14ac:dyDescent="0.25">
      <c r="J222" s="59">
        <f>'Inventory Ref Sheet'!AK222</f>
        <v>0</v>
      </c>
      <c r="K222" s="59">
        <f>'Inventory Ref Sheet'!AL222</f>
        <v>0</v>
      </c>
      <c r="L222" s="59">
        <f>'Inventory Ref Sheet'!AM222</f>
        <v>0</v>
      </c>
      <c r="M222" s="59">
        <f>'Inventory Ref Sheet'!AP222</f>
        <v>0</v>
      </c>
      <c r="N222" s="59">
        <f>'Inventory Ref Sheet'!AQ222</f>
        <v>0</v>
      </c>
      <c r="O222" s="100" t="str">
        <f ca="1">IF('Inventory Ref Sheet'!AS222&gt;0,YEAR(TODAY())-'Inventory Ref Sheet'!AS222,"")</f>
        <v/>
      </c>
      <c r="P222" s="95">
        <f>'Inventory Ref Sheet'!AU222</f>
        <v>0</v>
      </c>
      <c r="Q222" s="60">
        <f>'Inventory Ref Sheet'!AV222</f>
        <v>0</v>
      </c>
      <c r="R222" s="61"/>
      <c r="S222" s="100" t="str">
        <f t="shared" si="27"/>
        <v/>
      </c>
      <c r="T222" s="59">
        <f>'Inventory Ref Sheet'!M222</f>
        <v>0</v>
      </c>
      <c r="U222" s="102">
        <f>'Inventory Ref Sheet'!N222</f>
        <v>0</v>
      </c>
      <c r="V222" s="59">
        <f>'Inventory Ref Sheet'!O222</f>
        <v>0</v>
      </c>
      <c r="W222" s="59">
        <f>'Inventory Ref Sheet'!R222</f>
        <v>0</v>
      </c>
      <c r="X222" s="59">
        <f>'Inventory Ref Sheet'!S222</f>
        <v>0</v>
      </c>
      <c r="Y222" s="100" t="str">
        <f ca="1">IF('Inventory Ref Sheet'!U222&gt;0,YEAR(TODAY())-'Inventory Ref Sheet'!U222,"")</f>
        <v/>
      </c>
      <c r="Z222" s="95">
        <f>'Inventory Ref Sheet'!W222</f>
        <v>0</v>
      </c>
      <c r="AA222" s="60">
        <f>'Inventory Ref Sheet'!X222</f>
        <v>0</v>
      </c>
      <c r="AB222" s="61"/>
      <c r="AC222" s="97" t="str">
        <f t="shared" si="28"/>
        <v/>
      </c>
      <c r="AD222" s="59">
        <f>'Inventory Ref Sheet'!Y222</f>
        <v>0</v>
      </c>
      <c r="AE222" s="59">
        <f>'Inventory Ref Sheet'!Z222</f>
        <v>0</v>
      </c>
      <c r="AF222" s="102">
        <f>'Inventory Ref Sheet'!AA222</f>
        <v>0</v>
      </c>
      <c r="AG222" s="59">
        <f>'Inventory Ref Sheet'!AD222</f>
        <v>0</v>
      </c>
      <c r="AH222" s="59">
        <f>'Inventory Ref Sheet'!AE222</f>
        <v>0</v>
      </c>
      <c r="AI222" s="100" t="str">
        <f ca="1">IF('Inventory Ref Sheet'!AG222&gt;0,YEAR(TODAY())-'Inventory Ref Sheet'!AG222,"")</f>
        <v/>
      </c>
      <c r="AJ222" s="99"/>
      <c r="AK222" s="60">
        <f>'Inventory Ref Sheet'!AJ222</f>
        <v>0</v>
      </c>
      <c r="AL222" s="99"/>
      <c r="AM222" s="97" t="str">
        <f t="shared" si="29"/>
        <v/>
      </c>
    </row>
    <row r="223" spans="10:39" x14ac:dyDescent="0.25">
      <c r="J223" s="59">
        <f>'Inventory Ref Sheet'!AK223</f>
        <v>0</v>
      </c>
      <c r="K223" s="59">
        <f>'Inventory Ref Sheet'!AL223</f>
        <v>0</v>
      </c>
      <c r="L223" s="59">
        <f>'Inventory Ref Sheet'!AM223</f>
        <v>0</v>
      </c>
      <c r="M223" s="59">
        <f>'Inventory Ref Sheet'!AP223</f>
        <v>0</v>
      </c>
      <c r="N223" s="59">
        <f>'Inventory Ref Sheet'!AQ223</f>
        <v>0</v>
      </c>
      <c r="O223" s="100" t="str">
        <f ca="1">IF('Inventory Ref Sheet'!AS223&gt;0,YEAR(TODAY())-'Inventory Ref Sheet'!AS223,"")</f>
        <v/>
      </c>
      <c r="P223" s="95">
        <f>'Inventory Ref Sheet'!AU223</f>
        <v>0</v>
      </c>
      <c r="Q223" s="60">
        <f>'Inventory Ref Sheet'!AV223</f>
        <v>0</v>
      </c>
      <c r="R223" s="61"/>
      <c r="S223" s="100" t="str">
        <f t="shared" si="27"/>
        <v/>
      </c>
      <c r="T223" s="59">
        <f>'Inventory Ref Sheet'!M223</f>
        <v>0</v>
      </c>
      <c r="U223" s="102">
        <f>'Inventory Ref Sheet'!N223</f>
        <v>0</v>
      </c>
      <c r="V223" s="59">
        <f>'Inventory Ref Sheet'!O223</f>
        <v>0</v>
      </c>
      <c r="W223" s="59">
        <f>'Inventory Ref Sheet'!R223</f>
        <v>0</v>
      </c>
      <c r="X223" s="59">
        <f>'Inventory Ref Sheet'!S223</f>
        <v>0</v>
      </c>
      <c r="Y223" s="100" t="str">
        <f ca="1">IF('Inventory Ref Sheet'!U223&gt;0,YEAR(TODAY())-'Inventory Ref Sheet'!U223,"")</f>
        <v/>
      </c>
      <c r="Z223" s="95">
        <f>'Inventory Ref Sheet'!W223</f>
        <v>0</v>
      </c>
      <c r="AA223" s="60">
        <f>'Inventory Ref Sheet'!X223</f>
        <v>0</v>
      </c>
      <c r="AB223" s="61"/>
      <c r="AC223" s="97" t="str">
        <f t="shared" si="28"/>
        <v/>
      </c>
      <c r="AD223" s="59">
        <f>'Inventory Ref Sheet'!Y223</f>
        <v>0</v>
      </c>
      <c r="AE223" s="59">
        <f>'Inventory Ref Sheet'!Z223</f>
        <v>0</v>
      </c>
      <c r="AF223" s="102">
        <f>'Inventory Ref Sheet'!AA223</f>
        <v>0</v>
      </c>
      <c r="AG223" s="59">
        <f>'Inventory Ref Sheet'!AD223</f>
        <v>0</v>
      </c>
      <c r="AH223" s="59">
        <f>'Inventory Ref Sheet'!AE223</f>
        <v>0</v>
      </c>
      <c r="AI223" s="100" t="str">
        <f ca="1">IF('Inventory Ref Sheet'!AG223&gt;0,YEAR(TODAY())-'Inventory Ref Sheet'!AG223,"")</f>
        <v/>
      </c>
      <c r="AJ223" s="99"/>
      <c r="AK223" s="60">
        <f>'Inventory Ref Sheet'!AJ223</f>
        <v>0</v>
      </c>
      <c r="AL223" s="99"/>
      <c r="AM223" s="97" t="str">
        <f t="shared" si="29"/>
        <v/>
      </c>
    </row>
    <row r="224" spans="10:39" x14ac:dyDescent="0.25">
      <c r="J224" s="59">
        <f>'Inventory Ref Sheet'!AK224</f>
        <v>0</v>
      </c>
      <c r="K224" s="59">
        <f>'Inventory Ref Sheet'!AL224</f>
        <v>0</v>
      </c>
      <c r="L224" s="59">
        <f>'Inventory Ref Sheet'!AM224</f>
        <v>0</v>
      </c>
      <c r="M224" s="59">
        <f>'Inventory Ref Sheet'!AP224</f>
        <v>0</v>
      </c>
      <c r="N224" s="59">
        <f>'Inventory Ref Sheet'!AQ224</f>
        <v>0</v>
      </c>
      <c r="O224" s="100" t="str">
        <f ca="1">IF('Inventory Ref Sheet'!AS224&gt;0,YEAR(TODAY())-'Inventory Ref Sheet'!AS224,"")</f>
        <v/>
      </c>
      <c r="P224" s="95">
        <f>'Inventory Ref Sheet'!AU224</f>
        <v>0</v>
      </c>
      <c r="Q224" s="60">
        <f>'Inventory Ref Sheet'!AV224</f>
        <v>0</v>
      </c>
      <c r="R224" s="61"/>
      <c r="S224" s="100" t="str">
        <f t="shared" si="27"/>
        <v/>
      </c>
      <c r="T224" s="59">
        <f>'Inventory Ref Sheet'!M224</f>
        <v>0</v>
      </c>
      <c r="U224" s="102">
        <f>'Inventory Ref Sheet'!N224</f>
        <v>0</v>
      </c>
      <c r="V224" s="59">
        <f>'Inventory Ref Sheet'!O224</f>
        <v>0</v>
      </c>
      <c r="W224" s="59">
        <f>'Inventory Ref Sheet'!R224</f>
        <v>0</v>
      </c>
      <c r="X224" s="59">
        <f>'Inventory Ref Sheet'!S224</f>
        <v>0</v>
      </c>
      <c r="Y224" s="100" t="str">
        <f ca="1">IF('Inventory Ref Sheet'!U224&gt;0,YEAR(TODAY())-'Inventory Ref Sheet'!U224,"")</f>
        <v/>
      </c>
      <c r="Z224" s="95">
        <f>'Inventory Ref Sheet'!W224</f>
        <v>0</v>
      </c>
      <c r="AA224" s="60">
        <f>'Inventory Ref Sheet'!X224</f>
        <v>0</v>
      </c>
      <c r="AB224" s="61"/>
      <c r="AC224" s="97" t="str">
        <f t="shared" si="28"/>
        <v/>
      </c>
      <c r="AD224" s="59">
        <f>'Inventory Ref Sheet'!Y224</f>
        <v>0</v>
      </c>
      <c r="AE224" s="59">
        <f>'Inventory Ref Sheet'!Z224</f>
        <v>0</v>
      </c>
      <c r="AF224" s="102">
        <f>'Inventory Ref Sheet'!AA224</f>
        <v>0</v>
      </c>
      <c r="AG224" s="59">
        <f>'Inventory Ref Sheet'!AD224</f>
        <v>0</v>
      </c>
      <c r="AH224" s="59">
        <f>'Inventory Ref Sheet'!AE224</f>
        <v>0</v>
      </c>
      <c r="AI224" s="100" t="str">
        <f ca="1">IF('Inventory Ref Sheet'!AG224&gt;0,YEAR(TODAY())-'Inventory Ref Sheet'!AG224,"")</f>
        <v/>
      </c>
      <c r="AJ224" s="99"/>
      <c r="AK224" s="60">
        <f>'Inventory Ref Sheet'!AJ224</f>
        <v>0</v>
      </c>
      <c r="AL224" s="99"/>
      <c r="AM224" s="97" t="str">
        <f t="shared" si="29"/>
        <v/>
      </c>
    </row>
    <row r="225" spans="10:39" x14ac:dyDescent="0.25">
      <c r="J225" s="59">
        <f>'Inventory Ref Sheet'!AK225</f>
        <v>0</v>
      </c>
      <c r="K225" s="59">
        <f>'Inventory Ref Sheet'!AL225</f>
        <v>0</v>
      </c>
      <c r="L225" s="59">
        <f>'Inventory Ref Sheet'!AM225</f>
        <v>0</v>
      </c>
      <c r="M225" s="59">
        <f>'Inventory Ref Sheet'!AP225</f>
        <v>0</v>
      </c>
      <c r="N225" s="59">
        <f>'Inventory Ref Sheet'!AQ225</f>
        <v>0</v>
      </c>
      <c r="O225" s="100" t="str">
        <f ca="1">IF('Inventory Ref Sheet'!AS225&gt;0,YEAR(TODAY())-'Inventory Ref Sheet'!AS225,"")</f>
        <v/>
      </c>
      <c r="P225" s="95">
        <f>'Inventory Ref Sheet'!AU225</f>
        <v>0</v>
      </c>
      <c r="Q225" s="60">
        <f>'Inventory Ref Sheet'!AV225</f>
        <v>0</v>
      </c>
      <c r="R225" s="61"/>
      <c r="S225" s="100" t="str">
        <f t="shared" si="27"/>
        <v/>
      </c>
      <c r="T225" s="59">
        <f>'Inventory Ref Sheet'!M225</f>
        <v>0</v>
      </c>
      <c r="U225" s="102">
        <f>'Inventory Ref Sheet'!N225</f>
        <v>0</v>
      </c>
      <c r="V225" s="59">
        <f>'Inventory Ref Sheet'!O225</f>
        <v>0</v>
      </c>
      <c r="W225" s="59">
        <f>'Inventory Ref Sheet'!R225</f>
        <v>0</v>
      </c>
      <c r="X225" s="59">
        <f>'Inventory Ref Sheet'!S225</f>
        <v>0</v>
      </c>
      <c r="Y225" s="100" t="str">
        <f ca="1">IF('Inventory Ref Sheet'!U225&gt;0,YEAR(TODAY())-'Inventory Ref Sheet'!U225,"")</f>
        <v/>
      </c>
      <c r="Z225" s="95">
        <f>'Inventory Ref Sheet'!W225</f>
        <v>0</v>
      </c>
      <c r="AA225" s="60">
        <f>'Inventory Ref Sheet'!X225</f>
        <v>0</v>
      </c>
      <c r="AB225" s="61"/>
      <c r="AC225" s="97" t="str">
        <f t="shared" si="28"/>
        <v/>
      </c>
      <c r="AD225" s="59">
        <f>'Inventory Ref Sheet'!Y225</f>
        <v>0</v>
      </c>
      <c r="AE225" s="59">
        <f>'Inventory Ref Sheet'!Z225</f>
        <v>0</v>
      </c>
      <c r="AF225" s="102">
        <f>'Inventory Ref Sheet'!AA225</f>
        <v>0</v>
      </c>
      <c r="AG225" s="59">
        <f>'Inventory Ref Sheet'!AD225</f>
        <v>0</v>
      </c>
      <c r="AH225" s="59">
        <f>'Inventory Ref Sheet'!AE225</f>
        <v>0</v>
      </c>
      <c r="AI225" s="100" t="str">
        <f ca="1">IF('Inventory Ref Sheet'!AG225&gt;0,YEAR(TODAY())-'Inventory Ref Sheet'!AG225,"")</f>
        <v/>
      </c>
      <c r="AJ225" s="99"/>
      <c r="AK225" s="60">
        <f>'Inventory Ref Sheet'!AJ225</f>
        <v>0</v>
      </c>
      <c r="AL225" s="99"/>
      <c r="AM225" s="97" t="str">
        <f t="shared" si="29"/>
        <v/>
      </c>
    </row>
    <row r="226" spans="10:39" x14ac:dyDescent="0.25">
      <c r="J226" s="59">
        <f>'Inventory Ref Sheet'!AK226</f>
        <v>0</v>
      </c>
      <c r="K226" s="59">
        <f>'Inventory Ref Sheet'!AL226</f>
        <v>0</v>
      </c>
      <c r="L226" s="59">
        <f>'Inventory Ref Sheet'!AM226</f>
        <v>0</v>
      </c>
      <c r="M226" s="59">
        <f>'Inventory Ref Sheet'!AP226</f>
        <v>0</v>
      </c>
      <c r="N226" s="59">
        <f>'Inventory Ref Sheet'!AQ226</f>
        <v>0</v>
      </c>
      <c r="O226" s="100" t="str">
        <f ca="1">IF('Inventory Ref Sheet'!AS226&gt;0,YEAR(TODAY())-'Inventory Ref Sheet'!AS226,"")</f>
        <v/>
      </c>
      <c r="P226" s="95">
        <f>'Inventory Ref Sheet'!AU226</f>
        <v>0</v>
      </c>
      <c r="Q226" s="60">
        <f>'Inventory Ref Sheet'!AV226</f>
        <v>0</v>
      </c>
      <c r="R226" s="61"/>
      <c r="S226" s="100" t="str">
        <f t="shared" si="27"/>
        <v/>
      </c>
      <c r="T226" s="59">
        <f>'Inventory Ref Sheet'!M226</f>
        <v>0</v>
      </c>
      <c r="U226" s="102">
        <f>'Inventory Ref Sheet'!N226</f>
        <v>0</v>
      </c>
      <c r="V226" s="59">
        <f>'Inventory Ref Sheet'!O226</f>
        <v>0</v>
      </c>
      <c r="W226" s="59">
        <f>'Inventory Ref Sheet'!R226</f>
        <v>0</v>
      </c>
      <c r="X226" s="59">
        <f>'Inventory Ref Sheet'!S226</f>
        <v>0</v>
      </c>
      <c r="Y226" s="100" t="str">
        <f ca="1">IF('Inventory Ref Sheet'!U226&gt;0,YEAR(TODAY())-'Inventory Ref Sheet'!U226,"")</f>
        <v/>
      </c>
      <c r="Z226" s="95">
        <f>'Inventory Ref Sheet'!W226</f>
        <v>0</v>
      </c>
      <c r="AA226" s="60">
        <f>'Inventory Ref Sheet'!X226</f>
        <v>0</v>
      </c>
      <c r="AB226" s="61"/>
      <c r="AC226" s="97" t="str">
        <f t="shared" si="28"/>
        <v/>
      </c>
      <c r="AD226" s="59">
        <f>'Inventory Ref Sheet'!Y226</f>
        <v>0</v>
      </c>
      <c r="AE226" s="59">
        <f>'Inventory Ref Sheet'!Z226</f>
        <v>0</v>
      </c>
      <c r="AF226" s="102">
        <f>'Inventory Ref Sheet'!AA226</f>
        <v>0</v>
      </c>
      <c r="AG226" s="59">
        <f>'Inventory Ref Sheet'!AD226</f>
        <v>0</v>
      </c>
      <c r="AH226" s="59">
        <f>'Inventory Ref Sheet'!AE226</f>
        <v>0</v>
      </c>
      <c r="AI226" s="100" t="str">
        <f ca="1">IF('Inventory Ref Sheet'!AG226&gt;0,YEAR(TODAY())-'Inventory Ref Sheet'!AG226,"")</f>
        <v/>
      </c>
      <c r="AJ226" s="99"/>
      <c r="AK226" s="60">
        <f>'Inventory Ref Sheet'!AJ226</f>
        <v>0</v>
      </c>
      <c r="AL226" s="99"/>
      <c r="AM226" s="97" t="str">
        <f t="shared" si="29"/>
        <v/>
      </c>
    </row>
    <row r="227" spans="10:39" x14ac:dyDescent="0.25">
      <c r="J227" s="59">
        <f>'Inventory Ref Sheet'!AK227</f>
        <v>0</v>
      </c>
      <c r="K227" s="59">
        <f>'Inventory Ref Sheet'!AL227</f>
        <v>0</v>
      </c>
      <c r="L227" s="59">
        <f>'Inventory Ref Sheet'!AM227</f>
        <v>0</v>
      </c>
      <c r="M227" s="59">
        <f>'Inventory Ref Sheet'!AP227</f>
        <v>0</v>
      </c>
      <c r="N227" s="59">
        <f>'Inventory Ref Sheet'!AQ227</f>
        <v>0</v>
      </c>
      <c r="O227" s="100" t="str">
        <f ca="1">IF('Inventory Ref Sheet'!AS227&gt;0,YEAR(TODAY())-'Inventory Ref Sheet'!AS227,"")</f>
        <v/>
      </c>
      <c r="P227" s="95">
        <f>'Inventory Ref Sheet'!AU227</f>
        <v>0</v>
      </c>
      <c r="Q227" s="60">
        <f>'Inventory Ref Sheet'!AV227</f>
        <v>0</v>
      </c>
      <c r="R227" s="61"/>
      <c r="S227" s="100" t="str">
        <f t="shared" si="27"/>
        <v/>
      </c>
      <c r="T227" s="59">
        <f>'Inventory Ref Sheet'!M227</f>
        <v>0</v>
      </c>
      <c r="U227" s="102">
        <f>'Inventory Ref Sheet'!N227</f>
        <v>0</v>
      </c>
      <c r="V227" s="59">
        <f>'Inventory Ref Sheet'!O227</f>
        <v>0</v>
      </c>
      <c r="W227" s="59">
        <f>'Inventory Ref Sheet'!R227</f>
        <v>0</v>
      </c>
      <c r="X227" s="59">
        <f>'Inventory Ref Sheet'!S227</f>
        <v>0</v>
      </c>
      <c r="Y227" s="100" t="str">
        <f ca="1">IF('Inventory Ref Sheet'!U227&gt;0,YEAR(TODAY())-'Inventory Ref Sheet'!U227,"")</f>
        <v/>
      </c>
      <c r="Z227" s="95">
        <f>'Inventory Ref Sheet'!W227</f>
        <v>0</v>
      </c>
      <c r="AA227" s="60">
        <f>'Inventory Ref Sheet'!X227</f>
        <v>0</v>
      </c>
      <c r="AB227" s="61"/>
      <c r="AC227" s="97" t="str">
        <f t="shared" si="28"/>
        <v/>
      </c>
      <c r="AD227" s="59">
        <f>'Inventory Ref Sheet'!Y227</f>
        <v>0</v>
      </c>
      <c r="AE227" s="59">
        <f>'Inventory Ref Sheet'!Z227</f>
        <v>0</v>
      </c>
      <c r="AF227" s="102">
        <f>'Inventory Ref Sheet'!AA227</f>
        <v>0</v>
      </c>
      <c r="AG227" s="59">
        <f>'Inventory Ref Sheet'!AD227</f>
        <v>0</v>
      </c>
      <c r="AH227" s="59">
        <f>'Inventory Ref Sheet'!AE227</f>
        <v>0</v>
      </c>
      <c r="AI227" s="100" t="str">
        <f ca="1">IF('Inventory Ref Sheet'!AG227&gt;0,YEAR(TODAY())-'Inventory Ref Sheet'!AG227,"")</f>
        <v/>
      </c>
      <c r="AJ227" s="99"/>
      <c r="AK227" s="60">
        <f>'Inventory Ref Sheet'!AJ227</f>
        <v>0</v>
      </c>
      <c r="AL227" s="99"/>
      <c r="AM227" s="97" t="str">
        <f t="shared" si="29"/>
        <v/>
      </c>
    </row>
    <row r="228" spans="10:39" x14ac:dyDescent="0.25">
      <c r="J228" s="59">
        <f>'Inventory Ref Sheet'!AK228</f>
        <v>0</v>
      </c>
      <c r="K228" s="59">
        <f>'Inventory Ref Sheet'!AL228</f>
        <v>0</v>
      </c>
      <c r="L228" s="59">
        <f>'Inventory Ref Sheet'!AM228</f>
        <v>0</v>
      </c>
      <c r="M228" s="59">
        <f>'Inventory Ref Sheet'!AP228</f>
        <v>0</v>
      </c>
      <c r="N228" s="59">
        <f>'Inventory Ref Sheet'!AQ228</f>
        <v>0</v>
      </c>
      <c r="O228" s="100" t="str">
        <f ca="1">IF('Inventory Ref Sheet'!AS228&gt;0,YEAR(TODAY())-'Inventory Ref Sheet'!AS228,"")</f>
        <v/>
      </c>
      <c r="P228" s="95">
        <f>'Inventory Ref Sheet'!AU228</f>
        <v>0</v>
      </c>
      <c r="Q228" s="60">
        <f>'Inventory Ref Sheet'!AV228</f>
        <v>0</v>
      </c>
      <c r="R228" s="61"/>
      <c r="S228" s="100" t="str">
        <f t="shared" si="27"/>
        <v/>
      </c>
      <c r="T228" s="59">
        <f>'Inventory Ref Sheet'!M228</f>
        <v>0</v>
      </c>
      <c r="U228" s="102">
        <f>'Inventory Ref Sheet'!N228</f>
        <v>0</v>
      </c>
      <c r="V228" s="59">
        <f>'Inventory Ref Sheet'!O228</f>
        <v>0</v>
      </c>
      <c r="W228" s="59">
        <f>'Inventory Ref Sheet'!R228</f>
        <v>0</v>
      </c>
      <c r="X228" s="59">
        <f>'Inventory Ref Sheet'!S228</f>
        <v>0</v>
      </c>
      <c r="Y228" s="100" t="str">
        <f ca="1">IF('Inventory Ref Sheet'!U228&gt;0,YEAR(TODAY())-'Inventory Ref Sheet'!U228,"")</f>
        <v/>
      </c>
      <c r="Z228" s="95">
        <f>'Inventory Ref Sheet'!W228</f>
        <v>0</v>
      </c>
      <c r="AA228" s="60">
        <f>'Inventory Ref Sheet'!X228</f>
        <v>0</v>
      </c>
      <c r="AB228" s="61"/>
      <c r="AC228" s="97" t="str">
        <f t="shared" si="28"/>
        <v/>
      </c>
      <c r="AD228" s="59">
        <f>'Inventory Ref Sheet'!Y228</f>
        <v>0</v>
      </c>
      <c r="AE228" s="59">
        <f>'Inventory Ref Sheet'!Z228</f>
        <v>0</v>
      </c>
      <c r="AF228" s="102">
        <f>'Inventory Ref Sheet'!AA228</f>
        <v>0</v>
      </c>
      <c r="AG228" s="59">
        <f>'Inventory Ref Sheet'!AD228</f>
        <v>0</v>
      </c>
      <c r="AH228" s="59">
        <f>'Inventory Ref Sheet'!AE228</f>
        <v>0</v>
      </c>
      <c r="AI228" s="100" t="str">
        <f ca="1">IF('Inventory Ref Sheet'!AG228&gt;0,YEAR(TODAY())-'Inventory Ref Sheet'!AG228,"")</f>
        <v/>
      </c>
      <c r="AJ228" s="99"/>
      <c r="AK228" s="60">
        <f>'Inventory Ref Sheet'!AJ228</f>
        <v>0</v>
      </c>
      <c r="AL228" s="99"/>
      <c r="AM228" s="97" t="str">
        <f t="shared" si="29"/>
        <v/>
      </c>
    </row>
    <row r="229" spans="10:39" x14ac:dyDescent="0.25">
      <c r="J229" s="59">
        <f>'Inventory Ref Sheet'!AK229</f>
        <v>0</v>
      </c>
      <c r="K229" s="59">
        <f>'Inventory Ref Sheet'!AL229</f>
        <v>0</v>
      </c>
      <c r="L229" s="59">
        <f>'Inventory Ref Sheet'!AM229</f>
        <v>0</v>
      </c>
      <c r="M229" s="59">
        <f>'Inventory Ref Sheet'!AP229</f>
        <v>0</v>
      </c>
      <c r="N229" s="59">
        <f>'Inventory Ref Sheet'!AQ229</f>
        <v>0</v>
      </c>
      <c r="O229" s="100" t="str">
        <f ca="1">IF('Inventory Ref Sheet'!AS229&gt;0,YEAR(TODAY())-'Inventory Ref Sheet'!AS229,"")</f>
        <v/>
      </c>
      <c r="P229" s="95">
        <f>'Inventory Ref Sheet'!AU229</f>
        <v>0</v>
      </c>
      <c r="Q229" s="60">
        <f>'Inventory Ref Sheet'!AV229</f>
        <v>0</v>
      </c>
      <c r="R229" s="61"/>
      <c r="S229" s="100" t="str">
        <f t="shared" si="27"/>
        <v/>
      </c>
      <c r="T229" s="59">
        <f>'Inventory Ref Sheet'!M229</f>
        <v>0</v>
      </c>
      <c r="U229" s="102">
        <f>'Inventory Ref Sheet'!N229</f>
        <v>0</v>
      </c>
      <c r="V229" s="59">
        <f>'Inventory Ref Sheet'!O229</f>
        <v>0</v>
      </c>
      <c r="W229" s="59">
        <f>'Inventory Ref Sheet'!R229</f>
        <v>0</v>
      </c>
      <c r="X229" s="59">
        <f>'Inventory Ref Sheet'!S229</f>
        <v>0</v>
      </c>
      <c r="Y229" s="100" t="str">
        <f ca="1">IF('Inventory Ref Sheet'!U229&gt;0,YEAR(TODAY())-'Inventory Ref Sheet'!U229,"")</f>
        <v/>
      </c>
      <c r="Z229" s="95">
        <f>'Inventory Ref Sheet'!W229</f>
        <v>0</v>
      </c>
      <c r="AA229" s="60">
        <f>'Inventory Ref Sheet'!X229</f>
        <v>0</v>
      </c>
      <c r="AB229" s="61"/>
      <c r="AC229" s="97" t="str">
        <f t="shared" si="28"/>
        <v/>
      </c>
      <c r="AD229" s="59">
        <f>'Inventory Ref Sheet'!Y229</f>
        <v>0</v>
      </c>
      <c r="AE229" s="59">
        <f>'Inventory Ref Sheet'!Z229</f>
        <v>0</v>
      </c>
      <c r="AF229" s="102">
        <f>'Inventory Ref Sheet'!AA229</f>
        <v>0</v>
      </c>
      <c r="AG229" s="59">
        <f>'Inventory Ref Sheet'!AD229</f>
        <v>0</v>
      </c>
      <c r="AH229" s="59">
        <f>'Inventory Ref Sheet'!AE229</f>
        <v>0</v>
      </c>
      <c r="AI229" s="100" t="str">
        <f ca="1">IF('Inventory Ref Sheet'!AG229&gt;0,YEAR(TODAY())-'Inventory Ref Sheet'!AG229,"")</f>
        <v/>
      </c>
      <c r="AJ229" s="99"/>
      <c r="AK229" s="60">
        <f>'Inventory Ref Sheet'!AJ229</f>
        <v>0</v>
      </c>
      <c r="AL229" s="99"/>
      <c r="AM229" s="97" t="str">
        <f t="shared" si="29"/>
        <v/>
      </c>
    </row>
    <row r="230" spans="10:39" x14ac:dyDescent="0.25">
      <c r="J230" s="59">
        <f>'Inventory Ref Sheet'!AK230</f>
        <v>0</v>
      </c>
      <c r="K230" s="59">
        <f>'Inventory Ref Sheet'!AL230</f>
        <v>0</v>
      </c>
      <c r="L230" s="59">
        <f>'Inventory Ref Sheet'!AM230</f>
        <v>0</v>
      </c>
      <c r="M230" s="59">
        <f>'Inventory Ref Sheet'!AP230</f>
        <v>0</v>
      </c>
      <c r="N230" s="59">
        <f>'Inventory Ref Sheet'!AQ230</f>
        <v>0</v>
      </c>
      <c r="O230" s="100" t="str">
        <f ca="1">IF('Inventory Ref Sheet'!AS230&gt;0,YEAR(TODAY())-'Inventory Ref Sheet'!AS230,"")</f>
        <v/>
      </c>
      <c r="P230" s="95">
        <f>'Inventory Ref Sheet'!AU230</f>
        <v>0</v>
      </c>
      <c r="Q230" s="60">
        <f>'Inventory Ref Sheet'!AV230</f>
        <v>0</v>
      </c>
      <c r="R230" s="61"/>
      <c r="S230" s="100" t="str">
        <f t="shared" si="27"/>
        <v/>
      </c>
      <c r="T230" s="59">
        <f>'Inventory Ref Sheet'!M230</f>
        <v>0</v>
      </c>
      <c r="U230" s="102">
        <f>'Inventory Ref Sheet'!N230</f>
        <v>0</v>
      </c>
      <c r="V230" s="59">
        <f>'Inventory Ref Sheet'!O230</f>
        <v>0</v>
      </c>
      <c r="W230" s="59">
        <f>'Inventory Ref Sheet'!R230</f>
        <v>0</v>
      </c>
      <c r="X230" s="59">
        <f>'Inventory Ref Sheet'!S230</f>
        <v>0</v>
      </c>
      <c r="Y230" s="100" t="str">
        <f ca="1">IF('Inventory Ref Sheet'!U230&gt;0,YEAR(TODAY())-'Inventory Ref Sheet'!U230,"")</f>
        <v/>
      </c>
      <c r="Z230" s="95">
        <f>'Inventory Ref Sheet'!W230</f>
        <v>0</v>
      </c>
      <c r="AA230" s="60">
        <f>'Inventory Ref Sheet'!X230</f>
        <v>0</v>
      </c>
      <c r="AB230" s="61"/>
      <c r="AC230" s="97" t="str">
        <f t="shared" si="28"/>
        <v/>
      </c>
      <c r="AD230" s="59">
        <f>'Inventory Ref Sheet'!Y230</f>
        <v>0</v>
      </c>
      <c r="AE230" s="59">
        <f>'Inventory Ref Sheet'!Z230</f>
        <v>0</v>
      </c>
      <c r="AF230" s="102">
        <f>'Inventory Ref Sheet'!AA230</f>
        <v>0</v>
      </c>
      <c r="AG230" s="59">
        <f>'Inventory Ref Sheet'!AD230</f>
        <v>0</v>
      </c>
      <c r="AH230" s="59">
        <f>'Inventory Ref Sheet'!AE230</f>
        <v>0</v>
      </c>
      <c r="AI230" s="100" t="str">
        <f ca="1">IF('Inventory Ref Sheet'!AG230&gt;0,YEAR(TODAY())-'Inventory Ref Sheet'!AG230,"")</f>
        <v/>
      </c>
      <c r="AJ230" s="99"/>
      <c r="AK230" s="60">
        <f>'Inventory Ref Sheet'!AJ230</f>
        <v>0</v>
      </c>
      <c r="AL230" s="99"/>
      <c r="AM230" s="97" t="str">
        <f t="shared" si="29"/>
        <v/>
      </c>
    </row>
    <row r="231" spans="10:39" x14ac:dyDescent="0.25">
      <c r="J231" s="59">
        <f>'Inventory Ref Sheet'!AK231</f>
        <v>0</v>
      </c>
      <c r="K231" s="59">
        <f>'Inventory Ref Sheet'!AL231</f>
        <v>0</v>
      </c>
      <c r="L231" s="59">
        <f>'Inventory Ref Sheet'!AM231</f>
        <v>0</v>
      </c>
      <c r="M231" s="59">
        <f>'Inventory Ref Sheet'!AP231</f>
        <v>0</v>
      </c>
      <c r="N231" s="59">
        <f>'Inventory Ref Sheet'!AQ231</f>
        <v>0</v>
      </c>
      <c r="O231" s="100" t="str">
        <f ca="1">IF('Inventory Ref Sheet'!AS231&gt;0,YEAR(TODAY())-'Inventory Ref Sheet'!AS231,"")</f>
        <v/>
      </c>
      <c r="P231" s="95">
        <f>'Inventory Ref Sheet'!AU231</f>
        <v>0</v>
      </c>
      <c r="Q231" s="60">
        <f>'Inventory Ref Sheet'!AV231</f>
        <v>0</v>
      </c>
      <c r="R231" s="61"/>
      <c r="S231" s="100" t="str">
        <f t="shared" si="27"/>
        <v/>
      </c>
      <c r="T231" s="59">
        <f>'Inventory Ref Sheet'!M231</f>
        <v>0</v>
      </c>
      <c r="U231" s="102">
        <f>'Inventory Ref Sheet'!N231</f>
        <v>0</v>
      </c>
      <c r="V231" s="59">
        <f>'Inventory Ref Sheet'!O231</f>
        <v>0</v>
      </c>
      <c r="W231" s="59">
        <f>'Inventory Ref Sheet'!R231</f>
        <v>0</v>
      </c>
      <c r="X231" s="59">
        <f>'Inventory Ref Sheet'!S231</f>
        <v>0</v>
      </c>
      <c r="Y231" s="100" t="str">
        <f ca="1">IF('Inventory Ref Sheet'!U231&gt;0,YEAR(TODAY())-'Inventory Ref Sheet'!U231,"")</f>
        <v/>
      </c>
      <c r="Z231" s="95">
        <f>'Inventory Ref Sheet'!W231</f>
        <v>0</v>
      </c>
      <c r="AA231" s="60">
        <f>'Inventory Ref Sheet'!X231</f>
        <v>0</v>
      </c>
      <c r="AB231" s="61"/>
      <c r="AC231" s="97" t="str">
        <f t="shared" si="28"/>
        <v/>
      </c>
      <c r="AD231" s="59">
        <f>'Inventory Ref Sheet'!Y231</f>
        <v>0</v>
      </c>
      <c r="AE231" s="59">
        <f>'Inventory Ref Sheet'!Z231</f>
        <v>0</v>
      </c>
      <c r="AF231" s="102">
        <f>'Inventory Ref Sheet'!AA231</f>
        <v>0</v>
      </c>
      <c r="AG231" s="59">
        <f>'Inventory Ref Sheet'!AD231</f>
        <v>0</v>
      </c>
      <c r="AH231" s="59">
        <f>'Inventory Ref Sheet'!AE231</f>
        <v>0</v>
      </c>
      <c r="AI231" s="100" t="str">
        <f ca="1">IF('Inventory Ref Sheet'!AG231&gt;0,YEAR(TODAY())-'Inventory Ref Sheet'!AG231,"")</f>
        <v/>
      </c>
      <c r="AJ231" s="99"/>
      <c r="AK231" s="60">
        <f>'Inventory Ref Sheet'!AJ231</f>
        <v>0</v>
      </c>
      <c r="AL231" s="99"/>
      <c r="AM231" s="97" t="str">
        <f t="shared" si="29"/>
        <v/>
      </c>
    </row>
    <row r="232" spans="10:39" x14ac:dyDescent="0.25">
      <c r="J232" s="59">
        <f>'Inventory Ref Sheet'!AK232</f>
        <v>0</v>
      </c>
      <c r="K232" s="59">
        <f>'Inventory Ref Sheet'!AL232</f>
        <v>0</v>
      </c>
      <c r="L232" s="59">
        <f>'Inventory Ref Sheet'!AM232</f>
        <v>0</v>
      </c>
      <c r="M232" s="59">
        <f>'Inventory Ref Sheet'!AP232</f>
        <v>0</v>
      </c>
      <c r="N232" s="59">
        <f>'Inventory Ref Sheet'!AQ232</f>
        <v>0</v>
      </c>
      <c r="O232" s="100" t="str">
        <f ca="1">IF('Inventory Ref Sheet'!AS232&gt;0,YEAR(TODAY())-'Inventory Ref Sheet'!AS232,"")</f>
        <v/>
      </c>
      <c r="P232" s="95">
        <f>'Inventory Ref Sheet'!AU232</f>
        <v>0</v>
      </c>
      <c r="Q232" s="60">
        <f>'Inventory Ref Sheet'!AV232</f>
        <v>0</v>
      </c>
      <c r="R232" s="61"/>
      <c r="S232" s="100" t="str">
        <f t="shared" si="27"/>
        <v/>
      </c>
      <c r="T232" s="59">
        <f>'Inventory Ref Sheet'!M232</f>
        <v>0</v>
      </c>
      <c r="U232" s="102">
        <f>'Inventory Ref Sheet'!N232</f>
        <v>0</v>
      </c>
      <c r="V232" s="59">
        <f>'Inventory Ref Sheet'!O232</f>
        <v>0</v>
      </c>
      <c r="W232" s="59">
        <f>'Inventory Ref Sheet'!R232</f>
        <v>0</v>
      </c>
      <c r="X232" s="59">
        <f>'Inventory Ref Sheet'!S232</f>
        <v>0</v>
      </c>
      <c r="Y232" s="100" t="str">
        <f ca="1">IF('Inventory Ref Sheet'!U232&gt;0,YEAR(TODAY())-'Inventory Ref Sheet'!U232,"")</f>
        <v/>
      </c>
      <c r="Z232" s="95">
        <f>'Inventory Ref Sheet'!W232</f>
        <v>0</v>
      </c>
      <c r="AA232" s="60">
        <f>'Inventory Ref Sheet'!X232</f>
        <v>0</v>
      </c>
      <c r="AB232" s="61"/>
      <c r="AC232" s="97" t="str">
        <f t="shared" si="28"/>
        <v/>
      </c>
      <c r="AD232" s="59">
        <f>'Inventory Ref Sheet'!Y232</f>
        <v>0</v>
      </c>
      <c r="AE232" s="59">
        <f>'Inventory Ref Sheet'!Z232</f>
        <v>0</v>
      </c>
      <c r="AF232" s="102">
        <f>'Inventory Ref Sheet'!AA232</f>
        <v>0</v>
      </c>
      <c r="AG232" s="59">
        <f>'Inventory Ref Sheet'!AD232</f>
        <v>0</v>
      </c>
      <c r="AH232" s="59">
        <f>'Inventory Ref Sheet'!AE232</f>
        <v>0</v>
      </c>
      <c r="AI232" s="100" t="str">
        <f ca="1">IF('Inventory Ref Sheet'!AG232&gt;0,YEAR(TODAY())-'Inventory Ref Sheet'!AG232,"")</f>
        <v/>
      </c>
      <c r="AJ232" s="99"/>
      <c r="AK232" s="60">
        <f>'Inventory Ref Sheet'!AJ232</f>
        <v>0</v>
      </c>
      <c r="AL232" s="99"/>
      <c r="AM232" s="97" t="str">
        <f t="shared" si="29"/>
        <v/>
      </c>
    </row>
    <row r="233" spans="10:39" x14ac:dyDescent="0.25">
      <c r="J233" s="59">
        <f>'Inventory Ref Sheet'!AK233</f>
        <v>0</v>
      </c>
      <c r="K233" s="59">
        <f>'Inventory Ref Sheet'!AL233</f>
        <v>0</v>
      </c>
      <c r="L233" s="59">
        <f>'Inventory Ref Sheet'!AM233</f>
        <v>0</v>
      </c>
      <c r="M233" s="59">
        <f>'Inventory Ref Sheet'!AP233</f>
        <v>0</v>
      </c>
      <c r="N233" s="59">
        <f>'Inventory Ref Sheet'!AQ233</f>
        <v>0</v>
      </c>
      <c r="O233" s="100" t="str">
        <f ca="1">IF('Inventory Ref Sheet'!AS233&gt;0,YEAR(TODAY())-'Inventory Ref Sheet'!AS233,"")</f>
        <v/>
      </c>
      <c r="P233" s="95">
        <f>'Inventory Ref Sheet'!AU233</f>
        <v>0</v>
      </c>
      <c r="Q233" s="60">
        <f>'Inventory Ref Sheet'!AV233</f>
        <v>0</v>
      </c>
      <c r="R233" s="61"/>
      <c r="S233" s="100" t="str">
        <f t="shared" si="27"/>
        <v/>
      </c>
      <c r="T233" s="59">
        <f>'Inventory Ref Sheet'!M233</f>
        <v>0</v>
      </c>
      <c r="U233" s="102">
        <f>'Inventory Ref Sheet'!N233</f>
        <v>0</v>
      </c>
      <c r="V233" s="59">
        <f>'Inventory Ref Sheet'!O233</f>
        <v>0</v>
      </c>
      <c r="W233" s="59">
        <f>'Inventory Ref Sheet'!R233</f>
        <v>0</v>
      </c>
      <c r="X233" s="59">
        <f>'Inventory Ref Sheet'!S233</f>
        <v>0</v>
      </c>
      <c r="Y233" s="100" t="str">
        <f ca="1">IF('Inventory Ref Sheet'!U233&gt;0,YEAR(TODAY())-'Inventory Ref Sheet'!U233,"")</f>
        <v/>
      </c>
      <c r="Z233" s="95">
        <f>'Inventory Ref Sheet'!W233</f>
        <v>0</v>
      </c>
      <c r="AA233" s="60">
        <f>'Inventory Ref Sheet'!X233</f>
        <v>0</v>
      </c>
      <c r="AB233" s="61"/>
      <c r="AC233" s="97" t="str">
        <f t="shared" si="28"/>
        <v/>
      </c>
      <c r="AD233" s="59">
        <f>'Inventory Ref Sheet'!Y233</f>
        <v>0</v>
      </c>
      <c r="AE233" s="59">
        <f>'Inventory Ref Sheet'!Z233</f>
        <v>0</v>
      </c>
      <c r="AF233" s="102">
        <f>'Inventory Ref Sheet'!AA233</f>
        <v>0</v>
      </c>
      <c r="AG233" s="59">
        <f>'Inventory Ref Sheet'!AD233</f>
        <v>0</v>
      </c>
      <c r="AH233" s="59">
        <f>'Inventory Ref Sheet'!AE233</f>
        <v>0</v>
      </c>
      <c r="AI233" s="100" t="str">
        <f ca="1">IF('Inventory Ref Sheet'!AG233&gt;0,YEAR(TODAY())-'Inventory Ref Sheet'!AG233,"")</f>
        <v/>
      </c>
      <c r="AJ233" s="99"/>
      <c r="AK233" s="60">
        <f>'Inventory Ref Sheet'!AJ233</f>
        <v>0</v>
      </c>
      <c r="AL233" s="99"/>
      <c r="AM233" s="97" t="str">
        <f t="shared" si="29"/>
        <v/>
      </c>
    </row>
    <row r="234" spans="10:39" x14ac:dyDescent="0.25">
      <c r="J234" s="59">
        <f>'Inventory Ref Sheet'!AK234</f>
        <v>0</v>
      </c>
      <c r="K234" s="59">
        <f>'Inventory Ref Sheet'!AL234</f>
        <v>0</v>
      </c>
      <c r="L234" s="59">
        <f>'Inventory Ref Sheet'!AM234</f>
        <v>0</v>
      </c>
      <c r="M234" s="59">
        <f>'Inventory Ref Sheet'!AP234</f>
        <v>0</v>
      </c>
      <c r="N234" s="59">
        <f>'Inventory Ref Sheet'!AQ234</f>
        <v>0</v>
      </c>
      <c r="O234" s="100" t="str">
        <f ca="1">IF('Inventory Ref Sheet'!AS234&gt;0,YEAR(TODAY())-'Inventory Ref Sheet'!AS234,"")</f>
        <v/>
      </c>
      <c r="P234" s="95">
        <f>'Inventory Ref Sheet'!AU234</f>
        <v>0</v>
      </c>
      <c r="Q234" s="60">
        <f>'Inventory Ref Sheet'!AV234</f>
        <v>0</v>
      </c>
      <c r="R234" s="61"/>
      <c r="S234" s="100" t="str">
        <f t="shared" si="27"/>
        <v/>
      </c>
      <c r="T234" s="59">
        <f>'Inventory Ref Sheet'!M234</f>
        <v>0</v>
      </c>
      <c r="U234" s="102">
        <f>'Inventory Ref Sheet'!N234</f>
        <v>0</v>
      </c>
      <c r="V234" s="59">
        <f>'Inventory Ref Sheet'!O234</f>
        <v>0</v>
      </c>
      <c r="W234" s="59">
        <f>'Inventory Ref Sheet'!R234</f>
        <v>0</v>
      </c>
      <c r="X234" s="59">
        <f>'Inventory Ref Sheet'!S234</f>
        <v>0</v>
      </c>
      <c r="Y234" s="100" t="str">
        <f ca="1">IF('Inventory Ref Sheet'!U234&gt;0,YEAR(TODAY())-'Inventory Ref Sheet'!U234,"")</f>
        <v/>
      </c>
      <c r="Z234" s="95">
        <f>'Inventory Ref Sheet'!W234</f>
        <v>0</v>
      </c>
      <c r="AA234" s="60">
        <f>'Inventory Ref Sheet'!X234</f>
        <v>0</v>
      </c>
      <c r="AB234" s="61"/>
      <c r="AC234" s="97" t="str">
        <f t="shared" si="28"/>
        <v/>
      </c>
      <c r="AD234" s="59">
        <f>'Inventory Ref Sheet'!Y234</f>
        <v>0</v>
      </c>
      <c r="AE234" s="59">
        <f>'Inventory Ref Sheet'!Z234</f>
        <v>0</v>
      </c>
      <c r="AF234" s="102">
        <f>'Inventory Ref Sheet'!AA234</f>
        <v>0</v>
      </c>
      <c r="AG234" s="59">
        <f>'Inventory Ref Sheet'!AD234</f>
        <v>0</v>
      </c>
      <c r="AH234" s="59">
        <f>'Inventory Ref Sheet'!AE234</f>
        <v>0</v>
      </c>
      <c r="AI234" s="100" t="str">
        <f ca="1">IF('Inventory Ref Sheet'!AG234&gt;0,YEAR(TODAY())-'Inventory Ref Sheet'!AG234,"")</f>
        <v/>
      </c>
      <c r="AJ234" s="99"/>
      <c r="AK234" s="60">
        <f>'Inventory Ref Sheet'!AJ234</f>
        <v>0</v>
      </c>
      <c r="AL234" s="99"/>
      <c r="AM234" s="97" t="str">
        <f t="shared" si="29"/>
        <v/>
      </c>
    </row>
    <row r="235" spans="10:39" x14ac:dyDescent="0.25">
      <c r="J235" s="59">
        <f>'Inventory Ref Sheet'!AK235</f>
        <v>0</v>
      </c>
      <c r="K235" s="59">
        <f>'Inventory Ref Sheet'!AL235</f>
        <v>0</v>
      </c>
      <c r="L235" s="59">
        <f>'Inventory Ref Sheet'!AM235</f>
        <v>0</v>
      </c>
      <c r="M235" s="59">
        <f>'Inventory Ref Sheet'!AP235</f>
        <v>0</v>
      </c>
      <c r="N235" s="59">
        <f>'Inventory Ref Sheet'!AQ235</f>
        <v>0</v>
      </c>
      <c r="O235" s="100" t="str">
        <f ca="1">IF('Inventory Ref Sheet'!AS235&gt;0,YEAR(TODAY())-'Inventory Ref Sheet'!AS235,"")</f>
        <v/>
      </c>
      <c r="P235" s="95">
        <f>'Inventory Ref Sheet'!AU235</f>
        <v>0</v>
      </c>
      <c r="Q235" s="60">
        <f>'Inventory Ref Sheet'!AV235</f>
        <v>0</v>
      </c>
      <c r="R235" s="61"/>
      <c r="S235" s="100" t="str">
        <f t="shared" si="27"/>
        <v/>
      </c>
      <c r="T235" s="59">
        <f>'Inventory Ref Sheet'!M235</f>
        <v>0</v>
      </c>
      <c r="U235" s="102">
        <f>'Inventory Ref Sheet'!N235</f>
        <v>0</v>
      </c>
      <c r="V235" s="59">
        <f>'Inventory Ref Sheet'!O235</f>
        <v>0</v>
      </c>
      <c r="W235" s="59">
        <f>'Inventory Ref Sheet'!R235</f>
        <v>0</v>
      </c>
      <c r="X235" s="59">
        <f>'Inventory Ref Sheet'!S235</f>
        <v>0</v>
      </c>
      <c r="Y235" s="100" t="str">
        <f ca="1">IF('Inventory Ref Sheet'!U235&gt;0,YEAR(TODAY())-'Inventory Ref Sheet'!U235,"")</f>
        <v/>
      </c>
      <c r="Z235" s="95">
        <f>'Inventory Ref Sheet'!W235</f>
        <v>0</v>
      </c>
      <c r="AA235" s="60">
        <f>'Inventory Ref Sheet'!X235</f>
        <v>0</v>
      </c>
      <c r="AB235" s="61"/>
      <c r="AC235" s="97" t="str">
        <f t="shared" si="28"/>
        <v/>
      </c>
      <c r="AD235" s="59">
        <f>'Inventory Ref Sheet'!Y235</f>
        <v>0</v>
      </c>
      <c r="AE235" s="59">
        <f>'Inventory Ref Sheet'!Z235</f>
        <v>0</v>
      </c>
      <c r="AF235" s="102">
        <f>'Inventory Ref Sheet'!AA235</f>
        <v>0</v>
      </c>
      <c r="AG235" s="59">
        <f>'Inventory Ref Sheet'!AD235</f>
        <v>0</v>
      </c>
      <c r="AH235" s="59">
        <f>'Inventory Ref Sheet'!AE235</f>
        <v>0</v>
      </c>
      <c r="AI235" s="100" t="str">
        <f ca="1">IF('Inventory Ref Sheet'!AG235&gt;0,YEAR(TODAY())-'Inventory Ref Sheet'!AG235,"")</f>
        <v/>
      </c>
      <c r="AJ235" s="99"/>
      <c r="AK235" s="60">
        <f>'Inventory Ref Sheet'!AJ235</f>
        <v>0</v>
      </c>
      <c r="AL235" s="99"/>
      <c r="AM235" s="97" t="str">
        <f t="shared" si="29"/>
        <v/>
      </c>
    </row>
    <row r="236" spans="10:39" x14ac:dyDescent="0.25">
      <c r="J236" s="59">
        <f>'Inventory Ref Sheet'!AK236</f>
        <v>0</v>
      </c>
      <c r="K236" s="59">
        <f>'Inventory Ref Sheet'!AL236</f>
        <v>0</v>
      </c>
      <c r="L236" s="59">
        <f>'Inventory Ref Sheet'!AM236</f>
        <v>0</v>
      </c>
      <c r="M236" s="59">
        <f>'Inventory Ref Sheet'!AP236</f>
        <v>0</v>
      </c>
      <c r="N236" s="59">
        <f>'Inventory Ref Sheet'!AQ236</f>
        <v>0</v>
      </c>
      <c r="O236" s="100" t="str">
        <f ca="1">IF('Inventory Ref Sheet'!AS236&gt;0,YEAR(TODAY())-'Inventory Ref Sheet'!AS236,"")</f>
        <v/>
      </c>
      <c r="P236" s="95">
        <f>'Inventory Ref Sheet'!AU236</f>
        <v>0</v>
      </c>
      <c r="Q236" s="60">
        <f>'Inventory Ref Sheet'!AV236</f>
        <v>0</v>
      </c>
      <c r="R236" s="61"/>
      <c r="S236" s="100" t="str">
        <f t="shared" si="27"/>
        <v/>
      </c>
      <c r="T236" s="59">
        <f>'Inventory Ref Sheet'!M236</f>
        <v>0</v>
      </c>
      <c r="U236" s="102">
        <f>'Inventory Ref Sheet'!N236</f>
        <v>0</v>
      </c>
      <c r="V236" s="59">
        <f>'Inventory Ref Sheet'!O236</f>
        <v>0</v>
      </c>
      <c r="W236" s="59">
        <f>'Inventory Ref Sheet'!R236</f>
        <v>0</v>
      </c>
      <c r="X236" s="59">
        <f>'Inventory Ref Sheet'!S236</f>
        <v>0</v>
      </c>
      <c r="Y236" s="100" t="str">
        <f ca="1">IF('Inventory Ref Sheet'!U236&gt;0,YEAR(TODAY())-'Inventory Ref Sheet'!U236,"")</f>
        <v/>
      </c>
      <c r="Z236" s="95">
        <f>'Inventory Ref Sheet'!W236</f>
        <v>0</v>
      </c>
      <c r="AA236" s="60">
        <f>'Inventory Ref Sheet'!X236</f>
        <v>0</v>
      </c>
      <c r="AB236" s="61"/>
      <c r="AC236" s="97" t="str">
        <f t="shared" si="28"/>
        <v/>
      </c>
      <c r="AD236" s="59">
        <f>'Inventory Ref Sheet'!Y236</f>
        <v>0</v>
      </c>
      <c r="AE236" s="59">
        <f>'Inventory Ref Sheet'!Z236</f>
        <v>0</v>
      </c>
      <c r="AF236" s="102">
        <f>'Inventory Ref Sheet'!AA236</f>
        <v>0</v>
      </c>
      <c r="AG236" s="59">
        <f>'Inventory Ref Sheet'!AD236</f>
        <v>0</v>
      </c>
      <c r="AH236" s="59">
        <f>'Inventory Ref Sheet'!AE236</f>
        <v>0</v>
      </c>
      <c r="AI236" s="100" t="str">
        <f ca="1">IF('Inventory Ref Sheet'!AG236&gt;0,YEAR(TODAY())-'Inventory Ref Sheet'!AG236,"")</f>
        <v/>
      </c>
      <c r="AJ236" s="99"/>
      <c r="AK236" s="60">
        <f>'Inventory Ref Sheet'!AJ236</f>
        <v>0</v>
      </c>
      <c r="AL236" s="99"/>
      <c r="AM236" s="97" t="str">
        <f t="shared" si="29"/>
        <v/>
      </c>
    </row>
    <row r="237" spans="10:39" x14ac:dyDescent="0.25">
      <c r="J237" s="59">
        <f>'Inventory Ref Sheet'!AK237</f>
        <v>0</v>
      </c>
      <c r="K237" s="59">
        <f>'Inventory Ref Sheet'!AL237</f>
        <v>0</v>
      </c>
      <c r="L237" s="59">
        <f>'Inventory Ref Sheet'!AM237</f>
        <v>0</v>
      </c>
      <c r="M237" s="59">
        <f>'Inventory Ref Sheet'!AP237</f>
        <v>0</v>
      </c>
      <c r="N237" s="59">
        <f>'Inventory Ref Sheet'!AQ237</f>
        <v>0</v>
      </c>
      <c r="O237" s="100" t="str">
        <f ca="1">IF('Inventory Ref Sheet'!AS237&gt;0,YEAR(TODAY())-'Inventory Ref Sheet'!AS237,"")</f>
        <v/>
      </c>
      <c r="P237" s="95">
        <f>'Inventory Ref Sheet'!AU237</f>
        <v>0</v>
      </c>
      <c r="Q237" s="60">
        <f>'Inventory Ref Sheet'!AV237</f>
        <v>0</v>
      </c>
      <c r="R237" s="61"/>
      <c r="S237" s="100" t="str">
        <f t="shared" si="27"/>
        <v/>
      </c>
      <c r="T237" s="59">
        <f>'Inventory Ref Sheet'!M237</f>
        <v>0</v>
      </c>
      <c r="U237" s="102">
        <f>'Inventory Ref Sheet'!N237</f>
        <v>0</v>
      </c>
      <c r="V237" s="59">
        <f>'Inventory Ref Sheet'!O237</f>
        <v>0</v>
      </c>
      <c r="W237" s="59">
        <f>'Inventory Ref Sheet'!R237</f>
        <v>0</v>
      </c>
      <c r="X237" s="59">
        <f>'Inventory Ref Sheet'!S237</f>
        <v>0</v>
      </c>
      <c r="Y237" s="100" t="str">
        <f ca="1">IF('Inventory Ref Sheet'!U237&gt;0,YEAR(TODAY())-'Inventory Ref Sheet'!U237,"")</f>
        <v/>
      </c>
      <c r="Z237" s="95">
        <f>'Inventory Ref Sheet'!W237</f>
        <v>0</v>
      </c>
      <c r="AA237" s="60">
        <f>'Inventory Ref Sheet'!X237</f>
        <v>0</v>
      </c>
      <c r="AB237" s="61"/>
      <c r="AC237" s="97" t="str">
        <f t="shared" si="28"/>
        <v/>
      </c>
      <c r="AD237" s="59">
        <f>'Inventory Ref Sheet'!Y237</f>
        <v>0</v>
      </c>
      <c r="AE237" s="59">
        <f>'Inventory Ref Sheet'!Z237</f>
        <v>0</v>
      </c>
      <c r="AF237" s="102">
        <f>'Inventory Ref Sheet'!AA237</f>
        <v>0</v>
      </c>
      <c r="AG237" s="59">
        <f>'Inventory Ref Sheet'!AD237</f>
        <v>0</v>
      </c>
      <c r="AH237" s="59">
        <f>'Inventory Ref Sheet'!AE237</f>
        <v>0</v>
      </c>
      <c r="AI237" s="100" t="str">
        <f ca="1">IF('Inventory Ref Sheet'!AG237&gt;0,YEAR(TODAY())-'Inventory Ref Sheet'!AG237,"")</f>
        <v/>
      </c>
      <c r="AJ237" s="99"/>
      <c r="AK237" s="60">
        <f>'Inventory Ref Sheet'!AJ237</f>
        <v>0</v>
      </c>
      <c r="AL237" s="99"/>
      <c r="AM237" s="97" t="str">
        <f t="shared" si="29"/>
        <v/>
      </c>
    </row>
    <row r="238" spans="10:39" x14ac:dyDescent="0.25">
      <c r="J238" s="59">
        <f>'Inventory Ref Sheet'!AK238</f>
        <v>0</v>
      </c>
      <c r="K238" s="59">
        <f>'Inventory Ref Sheet'!AL238</f>
        <v>0</v>
      </c>
      <c r="L238" s="59">
        <f>'Inventory Ref Sheet'!AM238</f>
        <v>0</v>
      </c>
      <c r="M238" s="59">
        <f>'Inventory Ref Sheet'!AP238</f>
        <v>0</v>
      </c>
      <c r="N238" s="59">
        <f>'Inventory Ref Sheet'!AQ238</f>
        <v>0</v>
      </c>
      <c r="O238" s="100" t="str">
        <f ca="1">IF('Inventory Ref Sheet'!AS238&gt;0,YEAR(TODAY())-'Inventory Ref Sheet'!AS238,"")</f>
        <v/>
      </c>
      <c r="P238" s="95">
        <f>'Inventory Ref Sheet'!AU238</f>
        <v>0</v>
      </c>
      <c r="Q238" s="60">
        <f>'Inventory Ref Sheet'!AV238</f>
        <v>0</v>
      </c>
      <c r="R238" s="61"/>
      <c r="S238" s="100" t="str">
        <f t="shared" si="27"/>
        <v/>
      </c>
      <c r="T238" s="59">
        <f>'Inventory Ref Sheet'!M238</f>
        <v>0</v>
      </c>
      <c r="U238" s="102">
        <f>'Inventory Ref Sheet'!N238</f>
        <v>0</v>
      </c>
      <c r="V238" s="59">
        <f>'Inventory Ref Sheet'!O238</f>
        <v>0</v>
      </c>
      <c r="W238" s="59">
        <f>'Inventory Ref Sheet'!R238</f>
        <v>0</v>
      </c>
      <c r="X238" s="59">
        <f>'Inventory Ref Sheet'!S238</f>
        <v>0</v>
      </c>
      <c r="Y238" s="100" t="str">
        <f ca="1">IF('Inventory Ref Sheet'!U238&gt;0,YEAR(TODAY())-'Inventory Ref Sheet'!U238,"")</f>
        <v/>
      </c>
      <c r="Z238" s="95">
        <f>'Inventory Ref Sheet'!W238</f>
        <v>0</v>
      </c>
      <c r="AA238" s="60">
        <f>'Inventory Ref Sheet'!X238</f>
        <v>0</v>
      </c>
      <c r="AB238" s="61"/>
      <c r="AC238" s="97" t="str">
        <f t="shared" si="28"/>
        <v/>
      </c>
      <c r="AD238" s="59">
        <f>'Inventory Ref Sheet'!Y238</f>
        <v>0</v>
      </c>
      <c r="AE238" s="59">
        <f>'Inventory Ref Sheet'!Z238</f>
        <v>0</v>
      </c>
      <c r="AF238" s="102">
        <f>'Inventory Ref Sheet'!AA238</f>
        <v>0</v>
      </c>
      <c r="AG238" s="59">
        <f>'Inventory Ref Sheet'!AD238</f>
        <v>0</v>
      </c>
      <c r="AH238" s="59">
        <f>'Inventory Ref Sheet'!AE238</f>
        <v>0</v>
      </c>
      <c r="AI238" s="100" t="str">
        <f ca="1">IF('Inventory Ref Sheet'!AG238&gt;0,YEAR(TODAY())-'Inventory Ref Sheet'!AG238,"")</f>
        <v/>
      </c>
      <c r="AJ238" s="99"/>
      <c r="AK238" s="60">
        <f>'Inventory Ref Sheet'!AJ238</f>
        <v>0</v>
      </c>
      <c r="AL238" s="99"/>
      <c r="AM238" s="97" t="str">
        <f t="shared" si="29"/>
        <v/>
      </c>
    </row>
    <row r="239" spans="10:39" x14ac:dyDescent="0.25">
      <c r="J239" s="59">
        <f>'Inventory Ref Sheet'!AK239</f>
        <v>0</v>
      </c>
      <c r="K239" s="59">
        <f>'Inventory Ref Sheet'!AL239</f>
        <v>0</v>
      </c>
      <c r="L239" s="59">
        <f>'Inventory Ref Sheet'!AM239</f>
        <v>0</v>
      </c>
      <c r="M239" s="59">
        <f>'Inventory Ref Sheet'!AP239</f>
        <v>0</v>
      </c>
      <c r="N239" s="59">
        <f>'Inventory Ref Sheet'!AQ239</f>
        <v>0</v>
      </c>
      <c r="O239" s="100" t="str">
        <f ca="1">IF('Inventory Ref Sheet'!AS239&gt;0,YEAR(TODAY())-'Inventory Ref Sheet'!AS239,"")</f>
        <v/>
      </c>
      <c r="P239" s="95">
        <f>'Inventory Ref Sheet'!AU239</f>
        <v>0</v>
      </c>
      <c r="Q239" s="60">
        <f>'Inventory Ref Sheet'!AV239</f>
        <v>0</v>
      </c>
      <c r="R239" s="61"/>
      <c r="S239" s="100" t="str">
        <f t="shared" si="27"/>
        <v/>
      </c>
      <c r="T239" s="59">
        <f>'Inventory Ref Sheet'!M239</f>
        <v>0</v>
      </c>
      <c r="U239" s="102">
        <f>'Inventory Ref Sheet'!N239</f>
        <v>0</v>
      </c>
      <c r="V239" s="59">
        <f>'Inventory Ref Sheet'!O239</f>
        <v>0</v>
      </c>
      <c r="W239" s="59">
        <f>'Inventory Ref Sheet'!R239</f>
        <v>0</v>
      </c>
      <c r="X239" s="59">
        <f>'Inventory Ref Sheet'!S239</f>
        <v>0</v>
      </c>
      <c r="Y239" s="100" t="str">
        <f ca="1">IF('Inventory Ref Sheet'!U239&gt;0,YEAR(TODAY())-'Inventory Ref Sheet'!U239,"")</f>
        <v/>
      </c>
      <c r="Z239" s="95">
        <f>'Inventory Ref Sheet'!W239</f>
        <v>0</v>
      </c>
      <c r="AA239" s="60">
        <f>'Inventory Ref Sheet'!X239</f>
        <v>0</v>
      </c>
      <c r="AB239" s="61"/>
      <c r="AC239" s="97" t="str">
        <f t="shared" si="28"/>
        <v/>
      </c>
      <c r="AD239" s="59">
        <f>'Inventory Ref Sheet'!Y239</f>
        <v>0</v>
      </c>
      <c r="AE239" s="59">
        <f>'Inventory Ref Sheet'!Z239</f>
        <v>0</v>
      </c>
      <c r="AF239" s="102">
        <f>'Inventory Ref Sheet'!AA239</f>
        <v>0</v>
      </c>
      <c r="AG239" s="59">
        <f>'Inventory Ref Sheet'!AD239</f>
        <v>0</v>
      </c>
      <c r="AH239" s="59">
        <f>'Inventory Ref Sheet'!AE239</f>
        <v>0</v>
      </c>
      <c r="AI239" s="100" t="str">
        <f ca="1">IF('Inventory Ref Sheet'!AG239&gt;0,YEAR(TODAY())-'Inventory Ref Sheet'!AG239,"")</f>
        <v/>
      </c>
      <c r="AJ239" s="99"/>
      <c r="AK239" s="60">
        <f>'Inventory Ref Sheet'!AJ239</f>
        <v>0</v>
      </c>
      <c r="AL239" s="99"/>
      <c r="AM239" s="97" t="str">
        <f t="shared" si="29"/>
        <v/>
      </c>
    </row>
    <row r="240" spans="10:39" x14ac:dyDescent="0.25">
      <c r="J240" s="59">
        <f>'Inventory Ref Sheet'!AK240</f>
        <v>0</v>
      </c>
      <c r="K240" s="59">
        <f>'Inventory Ref Sheet'!AL240</f>
        <v>0</v>
      </c>
      <c r="L240" s="59">
        <f>'Inventory Ref Sheet'!AM240</f>
        <v>0</v>
      </c>
      <c r="M240" s="59">
        <f>'Inventory Ref Sheet'!AP240</f>
        <v>0</v>
      </c>
      <c r="N240" s="59">
        <f>'Inventory Ref Sheet'!AQ240</f>
        <v>0</v>
      </c>
      <c r="O240" s="100" t="str">
        <f ca="1">IF('Inventory Ref Sheet'!AS240&gt;0,YEAR(TODAY())-'Inventory Ref Sheet'!AS240,"")</f>
        <v/>
      </c>
      <c r="P240" s="95">
        <f>'Inventory Ref Sheet'!AU240</f>
        <v>0</v>
      </c>
      <c r="Q240" s="60">
        <f>'Inventory Ref Sheet'!AV240</f>
        <v>0</v>
      </c>
      <c r="R240" s="61"/>
      <c r="S240" s="100" t="str">
        <f t="shared" si="27"/>
        <v/>
      </c>
      <c r="T240" s="59">
        <f>'Inventory Ref Sheet'!M240</f>
        <v>0</v>
      </c>
      <c r="U240" s="102">
        <f>'Inventory Ref Sheet'!N240</f>
        <v>0</v>
      </c>
      <c r="V240" s="59">
        <f>'Inventory Ref Sheet'!O240</f>
        <v>0</v>
      </c>
      <c r="W240" s="59">
        <f>'Inventory Ref Sheet'!R240</f>
        <v>0</v>
      </c>
      <c r="X240" s="59">
        <f>'Inventory Ref Sheet'!S240</f>
        <v>0</v>
      </c>
      <c r="Y240" s="100" t="str">
        <f ca="1">IF('Inventory Ref Sheet'!U240&gt;0,YEAR(TODAY())-'Inventory Ref Sheet'!U240,"")</f>
        <v/>
      </c>
      <c r="Z240" s="95">
        <f>'Inventory Ref Sheet'!W240</f>
        <v>0</v>
      </c>
      <c r="AA240" s="60">
        <f>'Inventory Ref Sheet'!X240</f>
        <v>0</v>
      </c>
      <c r="AB240" s="61"/>
      <c r="AC240" s="97" t="str">
        <f t="shared" si="28"/>
        <v/>
      </c>
      <c r="AD240" s="59">
        <f>'Inventory Ref Sheet'!Y240</f>
        <v>0</v>
      </c>
      <c r="AE240" s="59">
        <f>'Inventory Ref Sheet'!Z240</f>
        <v>0</v>
      </c>
      <c r="AF240" s="102">
        <f>'Inventory Ref Sheet'!AA240</f>
        <v>0</v>
      </c>
      <c r="AG240" s="59">
        <f>'Inventory Ref Sheet'!AD240</f>
        <v>0</v>
      </c>
      <c r="AH240" s="59">
        <f>'Inventory Ref Sheet'!AE240</f>
        <v>0</v>
      </c>
      <c r="AI240" s="100" t="str">
        <f ca="1">IF('Inventory Ref Sheet'!AG240&gt;0,YEAR(TODAY())-'Inventory Ref Sheet'!AG240,"")</f>
        <v/>
      </c>
      <c r="AJ240" s="99"/>
      <c r="AK240" s="60">
        <f>'Inventory Ref Sheet'!AJ240</f>
        <v>0</v>
      </c>
      <c r="AL240" s="99"/>
      <c r="AM240" s="97" t="str">
        <f t="shared" si="29"/>
        <v/>
      </c>
    </row>
    <row r="241" spans="10:39" x14ac:dyDescent="0.25">
      <c r="J241" s="59">
        <f>'Inventory Ref Sheet'!AK241</f>
        <v>0</v>
      </c>
      <c r="K241" s="59">
        <f>'Inventory Ref Sheet'!AL241</f>
        <v>0</v>
      </c>
      <c r="L241" s="59">
        <f>'Inventory Ref Sheet'!AM241</f>
        <v>0</v>
      </c>
      <c r="M241" s="59">
        <f>'Inventory Ref Sheet'!AP241</f>
        <v>0</v>
      </c>
      <c r="N241" s="59">
        <f>'Inventory Ref Sheet'!AQ241</f>
        <v>0</v>
      </c>
      <c r="O241" s="100" t="str">
        <f ca="1">IF('Inventory Ref Sheet'!AS241&gt;0,YEAR(TODAY())-'Inventory Ref Sheet'!AS241,"")</f>
        <v/>
      </c>
      <c r="P241" s="95">
        <f>'Inventory Ref Sheet'!AU241</f>
        <v>0</v>
      </c>
      <c r="Q241" s="60">
        <f>'Inventory Ref Sheet'!AV241</f>
        <v>0</v>
      </c>
      <c r="R241" s="61"/>
      <c r="S241" s="100" t="str">
        <f t="shared" si="27"/>
        <v/>
      </c>
      <c r="T241" s="59">
        <f>'Inventory Ref Sheet'!M241</f>
        <v>0</v>
      </c>
      <c r="U241" s="102">
        <f>'Inventory Ref Sheet'!N241</f>
        <v>0</v>
      </c>
      <c r="V241" s="59">
        <f>'Inventory Ref Sheet'!O241</f>
        <v>0</v>
      </c>
      <c r="W241" s="59">
        <f>'Inventory Ref Sheet'!R241</f>
        <v>0</v>
      </c>
      <c r="X241" s="59">
        <f>'Inventory Ref Sheet'!S241</f>
        <v>0</v>
      </c>
      <c r="Y241" s="100" t="str">
        <f ca="1">IF('Inventory Ref Sheet'!U241&gt;0,YEAR(TODAY())-'Inventory Ref Sheet'!U241,"")</f>
        <v/>
      </c>
      <c r="Z241" s="95">
        <f>'Inventory Ref Sheet'!W241</f>
        <v>0</v>
      </c>
      <c r="AA241" s="60">
        <f>'Inventory Ref Sheet'!X241</f>
        <v>0</v>
      </c>
      <c r="AB241" s="61"/>
      <c r="AC241" s="97" t="str">
        <f t="shared" si="28"/>
        <v/>
      </c>
      <c r="AD241" s="59">
        <f>'Inventory Ref Sheet'!Y241</f>
        <v>0</v>
      </c>
      <c r="AE241" s="59">
        <f>'Inventory Ref Sheet'!Z241</f>
        <v>0</v>
      </c>
      <c r="AF241" s="102">
        <f>'Inventory Ref Sheet'!AA241</f>
        <v>0</v>
      </c>
      <c r="AG241" s="59">
        <f>'Inventory Ref Sheet'!AD241</f>
        <v>0</v>
      </c>
      <c r="AH241" s="59">
        <f>'Inventory Ref Sheet'!AE241</f>
        <v>0</v>
      </c>
      <c r="AI241" s="100" t="str">
        <f ca="1">IF('Inventory Ref Sheet'!AG241&gt;0,YEAR(TODAY())-'Inventory Ref Sheet'!AG241,"")</f>
        <v/>
      </c>
      <c r="AJ241" s="99"/>
      <c r="AK241" s="60">
        <f>'Inventory Ref Sheet'!AJ241</f>
        <v>0</v>
      </c>
      <c r="AL241" s="99"/>
      <c r="AM241" s="97" t="str">
        <f t="shared" si="29"/>
        <v/>
      </c>
    </row>
    <row r="242" spans="10:39" x14ac:dyDescent="0.25">
      <c r="J242" s="59">
        <f>'Inventory Ref Sheet'!AK242</f>
        <v>0</v>
      </c>
      <c r="K242" s="59">
        <f>'Inventory Ref Sheet'!AL242</f>
        <v>0</v>
      </c>
      <c r="L242" s="59">
        <f>'Inventory Ref Sheet'!AM242</f>
        <v>0</v>
      </c>
      <c r="M242" s="59">
        <f>'Inventory Ref Sheet'!AP242</f>
        <v>0</v>
      </c>
      <c r="N242" s="59">
        <f>'Inventory Ref Sheet'!AQ242</f>
        <v>0</v>
      </c>
      <c r="O242" s="100" t="str">
        <f ca="1">IF('Inventory Ref Sheet'!AS242&gt;0,YEAR(TODAY())-'Inventory Ref Sheet'!AS242,"")</f>
        <v/>
      </c>
      <c r="P242" s="95">
        <f>'Inventory Ref Sheet'!AU242</f>
        <v>0</v>
      </c>
      <c r="Q242" s="60">
        <f>'Inventory Ref Sheet'!AV242</f>
        <v>0</v>
      </c>
      <c r="R242" s="61"/>
      <c r="S242" s="100" t="str">
        <f t="shared" si="27"/>
        <v/>
      </c>
      <c r="T242" s="59">
        <f>'Inventory Ref Sheet'!M242</f>
        <v>0</v>
      </c>
      <c r="U242" s="102">
        <f>'Inventory Ref Sheet'!N242</f>
        <v>0</v>
      </c>
      <c r="V242" s="59">
        <f>'Inventory Ref Sheet'!O242</f>
        <v>0</v>
      </c>
      <c r="W242" s="59">
        <f>'Inventory Ref Sheet'!R242</f>
        <v>0</v>
      </c>
      <c r="X242" s="59">
        <f>'Inventory Ref Sheet'!S242</f>
        <v>0</v>
      </c>
      <c r="Y242" s="100" t="str">
        <f ca="1">IF('Inventory Ref Sheet'!U242&gt;0,YEAR(TODAY())-'Inventory Ref Sheet'!U242,"")</f>
        <v/>
      </c>
      <c r="Z242" s="95">
        <f>'Inventory Ref Sheet'!W242</f>
        <v>0</v>
      </c>
      <c r="AA242" s="60">
        <f>'Inventory Ref Sheet'!X242</f>
        <v>0</v>
      </c>
      <c r="AB242" s="61"/>
      <c r="AC242" s="97" t="str">
        <f t="shared" si="28"/>
        <v/>
      </c>
      <c r="AD242" s="59">
        <f>'Inventory Ref Sheet'!Y242</f>
        <v>0</v>
      </c>
      <c r="AE242" s="59">
        <f>'Inventory Ref Sheet'!Z242</f>
        <v>0</v>
      </c>
      <c r="AF242" s="102">
        <f>'Inventory Ref Sheet'!AA242</f>
        <v>0</v>
      </c>
      <c r="AG242" s="59">
        <f>'Inventory Ref Sheet'!AD242</f>
        <v>0</v>
      </c>
      <c r="AH242" s="59">
        <f>'Inventory Ref Sheet'!AE242</f>
        <v>0</v>
      </c>
      <c r="AI242" s="100" t="str">
        <f ca="1">IF('Inventory Ref Sheet'!AG242&gt;0,YEAR(TODAY())-'Inventory Ref Sheet'!AG242,"")</f>
        <v/>
      </c>
      <c r="AJ242" s="99"/>
      <c r="AK242" s="60">
        <f>'Inventory Ref Sheet'!AJ242</f>
        <v>0</v>
      </c>
      <c r="AL242" s="99"/>
      <c r="AM242" s="97" t="str">
        <f t="shared" si="29"/>
        <v/>
      </c>
    </row>
    <row r="243" spans="10:39" x14ac:dyDescent="0.25">
      <c r="J243" s="59">
        <f>'Inventory Ref Sheet'!AK243</f>
        <v>0</v>
      </c>
      <c r="K243" s="59">
        <f>'Inventory Ref Sheet'!AL243</f>
        <v>0</v>
      </c>
      <c r="L243" s="59">
        <f>'Inventory Ref Sheet'!AM243</f>
        <v>0</v>
      </c>
      <c r="M243" s="59">
        <f>'Inventory Ref Sheet'!AP243</f>
        <v>0</v>
      </c>
      <c r="N243" s="59">
        <f>'Inventory Ref Sheet'!AQ243</f>
        <v>0</v>
      </c>
      <c r="O243" s="100" t="str">
        <f ca="1">IF('Inventory Ref Sheet'!AS243&gt;0,YEAR(TODAY())-'Inventory Ref Sheet'!AS243,"")</f>
        <v/>
      </c>
      <c r="P243" s="95">
        <f>'Inventory Ref Sheet'!AU243</f>
        <v>0</v>
      </c>
      <c r="Q243" s="60">
        <f>'Inventory Ref Sheet'!AV243</f>
        <v>0</v>
      </c>
      <c r="R243" s="61"/>
      <c r="S243" s="100" t="str">
        <f t="shared" si="27"/>
        <v/>
      </c>
      <c r="T243" s="59">
        <f>'Inventory Ref Sheet'!M243</f>
        <v>0</v>
      </c>
      <c r="U243" s="102">
        <f>'Inventory Ref Sheet'!N243</f>
        <v>0</v>
      </c>
      <c r="V243" s="59">
        <f>'Inventory Ref Sheet'!O243</f>
        <v>0</v>
      </c>
      <c r="W243" s="59">
        <f>'Inventory Ref Sheet'!R243</f>
        <v>0</v>
      </c>
      <c r="X243" s="59">
        <f>'Inventory Ref Sheet'!S243</f>
        <v>0</v>
      </c>
      <c r="Y243" s="100" t="str">
        <f ca="1">IF('Inventory Ref Sheet'!U243&gt;0,YEAR(TODAY())-'Inventory Ref Sheet'!U243,"")</f>
        <v/>
      </c>
      <c r="Z243" s="95">
        <f>'Inventory Ref Sheet'!W243</f>
        <v>0</v>
      </c>
      <c r="AA243" s="60">
        <f>'Inventory Ref Sheet'!X243</f>
        <v>0</v>
      </c>
      <c r="AB243" s="61"/>
      <c r="AC243" s="97" t="str">
        <f t="shared" si="28"/>
        <v/>
      </c>
      <c r="AD243" s="59">
        <f>'Inventory Ref Sheet'!Y243</f>
        <v>0</v>
      </c>
      <c r="AE243" s="59">
        <f>'Inventory Ref Sheet'!Z243</f>
        <v>0</v>
      </c>
      <c r="AF243" s="102">
        <f>'Inventory Ref Sheet'!AA243</f>
        <v>0</v>
      </c>
      <c r="AG243" s="59">
        <f>'Inventory Ref Sheet'!AD243</f>
        <v>0</v>
      </c>
      <c r="AH243" s="59">
        <f>'Inventory Ref Sheet'!AE243</f>
        <v>0</v>
      </c>
      <c r="AI243" s="100" t="str">
        <f ca="1">IF('Inventory Ref Sheet'!AG243&gt;0,YEAR(TODAY())-'Inventory Ref Sheet'!AG243,"")</f>
        <v/>
      </c>
      <c r="AJ243" s="99"/>
      <c r="AK243" s="60">
        <f>'Inventory Ref Sheet'!AJ243</f>
        <v>0</v>
      </c>
      <c r="AL243" s="99"/>
      <c r="AM243" s="97" t="str">
        <f t="shared" si="29"/>
        <v/>
      </c>
    </row>
    <row r="244" spans="10:39" x14ac:dyDescent="0.25">
      <c r="J244" s="59">
        <f>'Inventory Ref Sheet'!AK244</f>
        <v>0</v>
      </c>
      <c r="K244" s="59">
        <f>'Inventory Ref Sheet'!AL244</f>
        <v>0</v>
      </c>
      <c r="L244" s="59">
        <f>'Inventory Ref Sheet'!AM244</f>
        <v>0</v>
      </c>
      <c r="M244" s="59">
        <f>'Inventory Ref Sheet'!AP244</f>
        <v>0</v>
      </c>
      <c r="N244" s="59">
        <f>'Inventory Ref Sheet'!AQ244</f>
        <v>0</v>
      </c>
      <c r="O244" s="100" t="str">
        <f ca="1">IF('Inventory Ref Sheet'!AS244&gt;0,YEAR(TODAY())-'Inventory Ref Sheet'!AS244,"")</f>
        <v/>
      </c>
      <c r="P244" s="95">
        <f>'Inventory Ref Sheet'!AU244</f>
        <v>0</v>
      </c>
      <c r="Q244" s="60">
        <f>'Inventory Ref Sheet'!AV244</f>
        <v>0</v>
      </c>
      <c r="R244" s="61"/>
      <c r="S244" s="100" t="str">
        <f t="shared" si="27"/>
        <v/>
      </c>
      <c r="T244" s="59">
        <f>'Inventory Ref Sheet'!M244</f>
        <v>0</v>
      </c>
      <c r="U244" s="102">
        <f>'Inventory Ref Sheet'!N244</f>
        <v>0</v>
      </c>
      <c r="V244" s="59">
        <f>'Inventory Ref Sheet'!O244</f>
        <v>0</v>
      </c>
      <c r="W244" s="59">
        <f>'Inventory Ref Sheet'!R244</f>
        <v>0</v>
      </c>
      <c r="X244" s="59">
        <f>'Inventory Ref Sheet'!S244</f>
        <v>0</v>
      </c>
      <c r="Y244" s="100" t="str">
        <f ca="1">IF('Inventory Ref Sheet'!U244&gt;0,YEAR(TODAY())-'Inventory Ref Sheet'!U244,"")</f>
        <v/>
      </c>
      <c r="Z244" s="95">
        <f>'Inventory Ref Sheet'!W244</f>
        <v>0</v>
      </c>
      <c r="AA244" s="60">
        <f>'Inventory Ref Sheet'!X244</f>
        <v>0</v>
      </c>
      <c r="AB244" s="61"/>
      <c r="AC244" s="97" t="str">
        <f t="shared" si="28"/>
        <v/>
      </c>
      <c r="AD244" s="59">
        <f>'Inventory Ref Sheet'!Y244</f>
        <v>0</v>
      </c>
      <c r="AE244" s="59">
        <f>'Inventory Ref Sheet'!Z244</f>
        <v>0</v>
      </c>
      <c r="AF244" s="102">
        <f>'Inventory Ref Sheet'!AA244</f>
        <v>0</v>
      </c>
      <c r="AG244" s="59">
        <f>'Inventory Ref Sheet'!AD244</f>
        <v>0</v>
      </c>
      <c r="AH244" s="59">
        <f>'Inventory Ref Sheet'!AE244</f>
        <v>0</v>
      </c>
      <c r="AI244" s="100" t="str">
        <f ca="1">IF('Inventory Ref Sheet'!AG244&gt;0,YEAR(TODAY())-'Inventory Ref Sheet'!AG244,"")</f>
        <v/>
      </c>
      <c r="AJ244" s="99"/>
      <c r="AK244" s="60">
        <f>'Inventory Ref Sheet'!AJ244</f>
        <v>0</v>
      </c>
      <c r="AL244" s="99"/>
      <c r="AM244" s="97" t="str">
        <f t="shared" si="29"/>
        <v/>
      </c>
    </row>
    <row r="245" spans="10:39" x14ac:dyDescent="0.25">
      <c r="J245" s="59">
        <f>'Inventory Ref Sheet'!AK245</f>
        <v>0</v>
      </c>
      <c r="K245" s="59">
        <f>'Inventory Ref Sheet'!AL245</f>
        <v>0</v>
      </c>
      <c r="L245" s="59">
        <f>'Inventory Ref Sheet'!AM245</f>
        <v>0</v>
      </c>
      <c r="M245" s="59">
        <f>'Inventory Ref Sheet'!AP245</f>
        <v>0</v>
      </c>
      <c r="N245" s="59">
        <f>'Inventory Ref Sheet'!AQ245</f>
        <v>0</v>
      </c>
      <c r="O245" s="100" t="str">
        <f ca="1">IF('Inventory Ref Sheet'!AS245&gt;0,YEAR(TODAY())-'Inventory Ref Sheet'!AS245,"")</f>
        <v/>
      </c>
      <c r="P245" s="95">
        <f>'Inventory Ref Sheet'!AU245</f>
        <v>0</v>
      </c>
      <c r="Q245" s="60">
        <f>'Inventory Ref Sheet'!AV245</f>
        <v>0</v>
      </c>
      <c r="R245" s="61"/>
      <c r="S245" s="100" t="str">
        <f t="shared" si="27"/>
        <v/>
      </c>
      <c r="T245" s="59">
        <f>'Inventory Ref Sheet'!M245</f>
        <v>0</v>
      </c>
      <c r="U245" s="102">
        <f>'Inventory Ref Sheet'!N245</f>
        <v>0</v>
      </c>
      <c r="V245" s="59">
        <f>'Inventory Ref Sheet'!O245</f>
        <v>0</v>
      </c>
      <c r="W245" s="59">
        <f>'Inventory Ref Sheet'!R245</f>
        <v>0</v>
      </c>
      <c r="X245" s="59">
        <f>'Inventory Ref Sheet'!S245</f>
        <v>0</v>
      </c>
      <c r="Y245" s="100" t="str">
        <f ca="1">IF('Inventory Ref Sheet'!U245&gt;0,YEAR(TODAY())-'Inventory Ref Sheet'!U245,"")</f>
        <v/>
      </c>
      <c r="Z245" s="95">
        <f>'Inventory Ref Sheet'!W245</f>
        <v>0</v>
      </c>
      <c r="AA245" s="60">
        <f>'Inventory Ref Sheet'!X245</f>
        <v>0</v>
      </c>
      <c r="AB245" s="61"/>
      <c r="AC245" s="97" t="str">
        <f t="shared" si="28"/>
        <v/>
      </c>
      <c r="AD245" s="59">
        <f>'Inventory Ref Sheet'!Y245</f>
        <v>0</v>
      </c>
      <c r="AE245" s="59">
        <f>'Inventory Ref Sheet'!Z245</f>
        <v>0</v>
      </c>
      <c r="AF245" s="102">
        <f>'Inventory Ref Sheet'!AA245</f>
        <v>0</v>
      </c>
      <c r="AG245" s="59">
        <f>'Inventory Ref Sheet'!AD245</f>
        <v>0</v>
      </c>
      <c r="AH245" s="59">
        <f>'Inventory Ref Sheet'!AE245</f>
        <v>0</v>
      </c>
      <c r="AI245" s="100" t="str">
        <f ca="1">IF('Inventory Ref Sheet'!AG245&gt;0,YEAR(TODAY())-'Inventory Ref Sheet'!AG245,"")</f>
        <v/>
      </c>
      <c r="AJ245" s="99"/>
      <c r="AK245" s="60">
        <f>'Inventory Ref Sheet'!AJ245</f>
        <v>0</v>
      </c>
      <c r="AL245" s="99"/>
      <c r="AM245" s="97" t="str">
        <f t="shared" si="29"/>
        <v/>
      </c>
    </row>
    <row r="246" spans="10:39" x14ac:dyDescent="0.25">
      <c r="J246" s="59">
        <f>'Inventory Ref Sheet'!AK246</f>
        <v>0</v>
      </c>
      <c r="K246" s="59">
        <f>'Inventory Ref Sheet'!AL246</f>
        <v>0</v>
      </c>
      <c r="L246" s="59">
        <f>'Inventory Ref Sheet'!AM246</f>
        <v>0</v>
      </c>
      <c r="M246" s="59">
        <f>'Inventory Ref Sheet'!AP246</f>
        <v>0</v>
      </c>
      <c r="N246" s="59">
        <f>'Inventory Ref Sheet'!AQ246</f>
        <v>0</v>
      </c>
      <c r="O246" s="100" t="str">
        <f ca="1">IF('Inventory Ref Sheet'!AS246&gt;0,YEAR(TODAY())-'Inventory Ref Sheet'!AS246,"")</f>
        <v/>
      </c>
      <c r="P246" s="95">
        <f>'Inventory Ref Sheet'!AU246</f>
        <v>0</v>
      </c>
      <c r="Q246" s="60">
        <f>'Inventory Ref Sheet'!AV246</f>
        <v>0</v>
      </c>
      <c r="R246" s="61"/>
      <c r="S246" s="100" t="str">
        <f t="shared" si="27"/>
        <v/>
      </c>
      <c r="T246" s="59">
        <f>'Inventory Ref Sheet'!M246</f>
        <v>0</v>
      </c>
      <c r="U246" s="102">
        <f>'Inventory Ref Sheet'!N246</f>
        <v>0</v>
      </c>
      <c r="V246" s="59">
        <f>'Inventory Ref Sheet'!O246</f>
        <v>0</v>
      </c>
      <c r="W246" s="59">
        <f>'Inventory Ref Sheet'!R246</f>
        <v>0</v>
      </c>
      <c r="X246" s="59">
        <f>'Inventory Ref Sheet'!S246</f>
        <v>0</v>
      </c>
      <c r="Y246" s="100" t="str">
        <f ca="1">IF('Inventory Ref Sheet'!U246&gt;0,YEAR(TODAY())-'Inventory Ref Sheet'!U246,"")</f>
        <v/>
      </c>
      <c r="Z246" s="95">
        <f>'Inventory Ref Sheet'!W246</f>
        <v>0</v>
      </c>
      <c r="AA246" s="60">
        <f>'Inventory Ref Sheet'!X246</f>
        <v>0</v>
      </c>
      <c r="AB246" s="61"/>
      <c r="AC246" s="97" t="str">
        <f t="shared" si="28"/>
        <v/>
      </c>
      <c r="AD246" s="59">
        <f>'Inventory Ref Sheet'!Y246</f>
        <v>0</v>
      </c>
      <c r="AE246" s="59">
        <f>'Inventory Ref Sheet'!Z246</f>
        <v>0</v>
      </c>
      <c r="AF246" s="102">
        <f>'Inventory Ref Sheet'!AA246</f>
        <v>0</v>
      </c>
      <c r="AG246" s="59">
        <f>'Inventory Ref Sheet'!AD246</f>
        <v>0</v>
      </c>
      <c r="AH246" s="59">
        <f>'Inventory Ref Sheet'!AE246</f>
        <v>0</v>
      </c>
      <c r="AI246" s="100" t="str">
        <f ca="1">IF('Inventory Ref Sheet'!AG246&gt;0,YEAR(TODAY())-'Inventory Ref Sheet'!AG246,"")</f>
        <v/>
      </c>
      <c r="AJ246" s="99"/>
      <c r="AK246" s="60">
        <f>'Inventory Ref Sheet'!AJ246</f>
        <v>0</v>
      </c>
      <c r="AL246" s="99"/>
      <c r="AM246" s="97" t="str">
        <f t="shared" si="29"/>
        <v/>
      </c>
    </row>
    <row r="247" spans="10:39" x14ac:dyDescent="0.25">
      <c r="J247" s="59">
        <f>'Inventory Ref Sheet'!AK247</f>
        <v>0</v>
      </c>
      <c r="K247" s="59">
        <f>'Inventory Ref Sheet'!AL247</f>
        <v>0</v>
      </c>
      <c r="L247" s="59">
        <f>'Inventory Ref Sheet'!AM247</f>
        <v>0</v>
      </c>
      <c r="M247" s="59">
        <f>'Inventory Ref Sheet'!AP247</f>
        <v>0</v>
      </c>
      <c r="N247" s="59">
        <f>'Inventory Ref Sheet'!AQ247</f>
        <v>0</v>
      </c>
      <c r="O247" s="100" t="str">
        <f ca="1">IF('Inventory Ref Sheet'!AS247&gt;0,YEAR(TODAY())-'Inventory Ref Sheet'!AS247,"")</f>
        <v/>
      </c>
      <c r="P247" s="95">
        <f>'Inventory Ref Sheet'!AU247</f>
        <v>0</v>
      </c>
      <c r="Q247" s="60">
        <f>'Inventory Ref Sheet'!AV247</f>
        <v>0</v>
      </c>
      <c r="R247" s="61"/>
      <c r="S247" s="100" t="str">
        <f t="shared" si="27"/>
        <v/>
      </c>
      <c r="T247" s="59">
        <f>'Inventory Ref Sheet'!M247</f>
        <v>0</v>
      </c>
      <c r="U247" s="102">
        <f>'Inventory Ref Sheet'!N247</f>
        <v>0</v>
      </c>
      <c r="V247" s="59">
        <f>'Inventory Ref Sheet'!O247</f>
        <v>0</v>
      </c>
      <c r="W247" s="59">
        <f>'Inventory Ref Sheet'!R247</f>
        <v>0</v>
      </c>
      <c r="X247" s="59">
        <f>'Inventory Ref Sheet'!S247</f>
        <v>0</v>
      </c>
      <c r="Y247" s="100" t="str">
        <f ca="1">IF('Inventory Ref Sheet'!U247&gt;0,YEAR(TODAY())-'Inventory Ref Sheet'!U247,"")</f>
        <v/>
      </c>
      <c r="Z247" s="95">
        <f>'Inventory Ref Sheet'!W247</f>
        <v>0</v>
      </c>
      <c r="AA247" s="60">
        <f>'Inventory Ref Sheet'!X247</f>
        <v>0</v>
      </c>
      <c r="AB247" s="61"/>
      <c r="AC247" s="97" t="str">
        <f t="shared" si="28"/>
        <v/>
      </c>
      <c r="AD247" s="59">
        <f>'Inventory Ref Sheet'!Y247</f>
        <v>0</v>
      </c>
      <c r="AE247" s="59">
        <f>'Inventory Ref Sheet'!Z247</f>
        <v>0</v>
      </c>
      <c r="AF247" s="102">
        <f>'Inventory Ref Sheet'!AA247</f>
        <v>0</v>
      </c>
      <c r="AG247" s="59">
        <f>'Inventory Ref Sheet'!AD247</f>
        <v>0</v>
      </c>
      <c r="AH247" s="59">
        <f>'Inventory Ref Sheet'!AE247</f>
        <v>0</v>
      </c>
      <c r="AI247" s="100" t="str">
        <f ca="1">IF('Inventory Ref Sheet'!AG247&gt;0,YEAR(TODAY())-'Inventory Ref Sheet'!AG247,"")</f>
        <v/>
      </c>
      <c r="AJ247" s="99"/>
      <c r="AK247" s="60">
        <f>'Inventory Ref Sheet'!AJ247</f>
        <v>0</v>
      </c>
      <c r="AL247" s="99"/>
      <c r="AM247" s="97" t="str">
        <f t="shared" si="29"/>
        <v/>
      </c>
    </row>
    <row r="248" spans="10:39" x14ac:dyDescent="0.25">
      <c r="J248" s="59">
        <f>'Inventory Ref Sheet'!AK248</f>
        <v>0</v>
      </c>
      <c r="K248" s="59">
        <f>'Inventory Ref Sheet'!AL248</f>
        <v>0</v>
      </c>
      <c r="L248" s="59">
        <f>'Inventory Ref Sheet'!AM248</f>
        <v>0</v>
      </c>
      <c r="M248" s="59">
        <f>'Inventory Ref Sheet'!AP248</f>
        <v>0</v>
      </c>
      <c r="N248" s="59">
        <f>'Inventory Ref Sheet'!AQ248</f>
        <v>0</v>
      </c>
      <c r="O248" s="100" t="str">
        <f ca="1">IF('Inventory Ref Sheet'!AS248&gt;0,YEAR(TODAY())-'Inventory Ref Sheet'!AS248,"")</f>
        <v/>
      </c>
      <c r="P248" s="95">
        <f>'Inventory Ref Sheet'!AU248</f>
        <v>0</v>
      </c>
      <c r="Q248" s="60">
        <f>'Inventory Ref Sheet'!AV248</f>
        <v>0</v>
      </c>
      <c r="R248" s="61"/>
      <c r="S248" s="100" t="str">
        <f t="shared" si="27"/>
        <v/>
      </c>
      <c r="T248" s="59">
        <f>'Inventory Ref Sheet'!M248</f>
        <v>0</v>
      </c>
      <c r="U248" s="102">
        <f>'Inventory Ref Sheet'!N248</f>
        <v>0</v>
      </c>
      <c r="V248" s="59">
        <f>'Inventory Ref Sheet'!O248</f>
        <v>0</v>
      </c>
      <c r="W248" s="59">
        <f>'Inventory Ref Sheet'!R248</f>
        <v>0</v>
      </c>
      <c r="X248" s="59">
        <f>'Inventory Ref Sheet'!S248</f>
        <v>0</v>
      </c>
      <c r="Y248" s="100" t="str">
        <f ca="1">IF('Inventory Ref Sheet'!U248&gt;0,YEAR(TODAY())-'Inventory Ref Sheet'!U248,"")</f>
        <v/>
      </c>
      <c r="Z248" s="95">
        <f>'Inventory Ref Sheet'!W248</f>
        <v>0</v>
      </c>
      <c r="AA248" s="60">
        <f>'Inventory Ref Sheet'!X248</f>
        <v>0</v>
      </c>
      <c r="AB248" s="61"/>
      <c r="AC248" s="97" t="str">
        <f t="shared" si="28"/>
        <v/>
      </c>
      <c r="AD248" s="59">
        <f>'Inventory Ref Sheet'!Y248</f>
        <v>0</v>
      </c>
      <c r="AE248" s="59">
        <f>'Inventory Ref Sheet'!Z248</f>
        <v>0</v>
      </c>
      <c r="AF248" s="102">
        <f>'Inventory Ref Sheet'!AA248</f>
        <v>0</v>
      </c>
      <c r="AG248" s="59">
        <f>'Inventory Ref Sheet'!AD248</f>
        <v>0</v>
      </c>
      <c r="AH248" s="59">
        <f>'Inventory Ref Sheet'!AE248</f>
        <v>0</v>
      </c>
      <c r="AI248" s="100" t="str">
        <f ca="1">IF('Inventory Ref Sheet'!AG248&gt;0,YEAR(TODAY())-'Inventory Ref Sheet'!AG248,"")</f>
        <v/>
      </c>
      <c r="AJ248" s="99"/>
      <c r="AK248" s="60">
        <f>'Inventory Ref Sheet'!AJ248</f>
        <v>0</v>
      </c>
      <c r="AL248" s="99"/>
      <c r="AM248" s="97" t="str">
        <f t="shared" si="29"/>
        <v/>
      </c>
    </row>
    <row r="249" spans="10:39" x14ac:dyDescent="0.25">
      <c r="J249" s="59">
        <f>'Inventory Ref Sheet'!AK249</f>
        <v>0</v>
      </c>
      <c r="K249" s="59">
        <f>'Inventory Ref Sheet'!AL249</f>
        <v>0</v>
      </c>
      <c r="L249" s="59">
        <f>'Inventory Ref Sheet'!AM249</f>
        <v>0</v>
      </c>
      <c r="M249" s="59">
        <f>'Inventory Ref Sheet'!AP249</f>
        <v>0</v>
      </c>
      <c r="N249" s="59">
        <f>'Inventory Ref Sheet'!AQ249</f>
        <v>0</v>
      </c>
      <c r="O249" s="100" t="str">
        <f ca="1">IF('Inventory Ref Sheet'!AS249&gt;0,YEAR(TODAY())-'Inventory Ref Sheet'!AS249,"")</f>
        <v/>
      </c>
      <c r="P249" s="95">
        <f>'Inventory Ref Sheet'!AU249</f>
        <v>0</v>
      </c>
      <c r="Q249" s="60">
        <f>'Inventory Ref Sheet'!AV249</f>
        <v>0</v>
      </c>
      <c r="R249" s="61"/>
      <c r="S249" s="100" t="str">
        <f t="shared" si="27"/>
        <v/>
      </c>
      <c r="T249" s="59">
        <f>'Inventory Ref Sheet'!M249</f>
        <v>0</v>
      </c>
      <c r="U249" s="102">
        <f>'Inventory Ref Sheet'!N249</f>
        <v>0</v>
      </c>
      <c r="V249" s="59">
        <f>'Inventory Ref Sheet'!O249</f>
        <v>0</v>
      </c>
      <c r="W249" s="59">
        <f>'Inventory Ref Sheet'!R249</f>
        <v>0</v>
      </c>
      <c r="X249" s="59">
        <f>'Inventory Ref Sheet'!S249</f>
        <v>0</v>
      </c>
      <c r="Y249" s="100" t="str">
        <f ca="1">IF('Inventory Ref Sheet'!U249&gt;0,YEAR(TODAY())-'Inventory Ref Sheet'!U249,"")</f>
        <v/>
      </c>
      <c r="Z249" s="95">
        <f>'Inventory Ref Sheet'!W249</f>
        <v>0</v>
      </c>
      <c r="AA249" s="60">
        <f>'Inventory Ref Sheet'!X249</f>
        <v>0</v>
      </c>
      <c r="AB249" s="61"/>
      <c r="AC249" s="97" t="str">
        <f t="shared" si="28"/>
        <v/>
      </c>
      <c r="AD249" s="59">
        <f>'Inventory Ref Sheet'!Y249</f>
        <v>0</v>
      </c>
      <c r="AE249" s="59">
        <f>'Inventory Ref Sheet'!Z249</f>
        <v>0</v>
      </c>
      <c r="AF249" s="102">
        <f>'Inventory Ref Sheet'!AA249</f>
        <v>0</v>
      </c>
      <c r="AG249" s="59">
        <f>'Inventory Ref Sheet'!AD249</f>
        <v>0</v>
      </c>
      <c r="AH249" s="59">
        <f>'Inventory Ref Sheet'!AE249</f>
        <v>0</v>
      </c>
      <c r="AI249" s="100" t="str">
        <f ca="1">IF('Inventory Ref Sheet'!AG249&gt;0,YEAR(TODAY())-'Inventory Ref Sheet'!AG249,"")</f>
        <v/>
      </c>
      <c r="AJ249" s="99"/>
      <c r="AK249" s="60">
        <f>'Inventory Ref Sheet'!AJ249</f>
        <v>0</v>
      </c>
      <c r="AL249" s="99"/>
      <c r="AM249" s="97" t="str">
        <f t="shared" si="29"/>
        <v/>
      </c>
    </row>
    <row r="250" spans="10:39" x14ac:dyDescent="0.25">
      <c r="J250" s="59">
        <f>'Inventory Ref Sheet'!AK250</f>
        <v>0</v>
      </c>
      <c r="K250" s="59">
        <f>'Inventory Ref Sheet'!AL250</f>
        <v>0</v>
      </c>
      <c r="L250" s="59">
        <f>'Inventory Ref Sheet'!AM250</f>
        <v>0</v>
      </c>
      <c r="M250" s="59">
        <f>'Inventory Ref Sheet'!AP250</f>
        <v>0</v>
      </c>
      <c r="N250" s="59">
        <f>'Inventory Ref Sheet'!AQ250</f>
        <v>0</v>
      </c>
      <c r="O250" s="100" t="str">
        <f ca="1">IF('Inventory Ref Sheet'!AS250&gt;0,YEAR(TODAY())-'Inventory Ref Sheet'!AS250,"")</f>
        <v/>
      </c>
      <c r="P250" s="95">
        <f>'Inventory Ref Sheet'!AU250</f>
        <v>0</v>
      </c>
      <c r="Q250" s="60">
        <f>'Inventory Ref Sheet'!AV250</f>
        <v>0</v>
      </c>
      <c r="R250" s="61"/>
      <c r="S250" s="100" t="str">
        <f t="shared" si="27"/>
        <v/>
      </c>
      <c r="T250" s="59">
        <f>'Inventory Ref Sheet'!M250</f>
        <v>0</v>
      </c>
      <c r="U250" s="102">
        <f>'Inventory Ref Sheet'!N250</f>
        <v>0</v>
      </c>
      <c r="V250" s="59">
        <f>'Inventory Ref Sheet'!O250</f>
        <v>0</v>
      </c>
      <c r="W250" s="59">
        <f>'Inventory Ref Sheet'!R250</f>
        <v>0</v>
      </c>
      <c r="X250" s="59">
        <f>'Inventory Ref Sheet'!S250</f>
        <v>0</v>
      </c>
      <c r="Y250" s="100" t="str">
        <f ca="1">IF('Inventory Ref Sheet'!U250&gt;0,YEAR(TODAY())-'Inventory Ref Sheet'!U250,"")</f>
        <v/>
      </c>
      <c r="Z250" s="95">
        <f>'Inventory Ref Sheet'!W250</f>
        <v>0</v>
      </c>
      <c r="AA250" s="60">
        <f>'Inventory Ref Sheet'!X250</f>
        <v>0</v>
      </c>
      <c r="AB250" s="61"/>
      <c r="AC250" s="97" t="str">
        <f t="shared" si="28"/>
        <v/>
      </c>
      <c r="AD250" s="59">
        <f>'Inventory Ref Sheet'!Y250</f>
        <v>0</v>
      </c>
      <c r="AE250" s="59">
        <f>'Inventory Ref Sheet'!Z250</f>
        <v>0</v>
      </c>
      <c r="AF250" s="102">
        <f>'Inventory Ref Sheet'!AA250</f>
        <v>0</v>
      </c>
      <c r="AG250" s="59">
        <f>'Inventory Ref Sheet'!AD250</f>
        <v>0</v>
      </c>
      <c r="AH250" s="59">
        <f>'Inventory Ref Sheet'!AE250</f>
        <v>0</v>
      </c>
      <c r="AI250" s="100" t="str">
        <f ca="1">IF('Inventory Ref Sheet'!AG250&gt;0,YEAR(TODAY())-'Inventory Ref Sheet'!AG250,"")</f>
        <v/>
      </c>
      <c r="AJ250" s="99"/>
      <c r="AK250" s="60">
        <f>'Inventory Ref Sheet'!AJ250</f>
        <v>0</v>
      </c>
      <c r="AL250" s="99"/>
      <c r="AM250" s="97" t="str">
        <f t="shared" si="29"/>
        <v/>
      </c>
    </row>
    <row r="251" spans="10:39" x14ac:dyDescent="0.25">
      <c r="J251" s="59">
        <f>'Inventory Ref Sheet'!AK251</f>
        <v>0</v>
      </c>
      <c r="K251" s="59">
        <f>'Inventory Ref Sheet'!AL251</f>
        <v>0</v>
      </c>
      <c r="L251" s="59">
        <f>'Inventory Ref Sheet'!AM251</f>
        <v>0</v>
      </c>
      <c r="M251" s="59">
        <f>'Inventory Ref Sheet'!AP251</f>
        <v>0</v>
      </c>
      <c r="N251" s="59">
        <f>'Inventory Ref Sheet'!AQ251</f>
        <v>0</v>
      </c>
      <c r="O251" s="100" t="str">
        <f ca="1">IF('Inventory Ref Sheet'!AS251&gt;0,YEAR(TODAY())-'Inventory Ref Sheet'!AS251,"")</f>
        <v/>
      </c>
      <c r="P251" s="95">
        <f>'Inventory Ref Sheet'!AU251</f>
        <v>0</v>
      </c>
      <c r="Q251" s="60">
        <f>'Inventory Ref Sheet'!AV251</f>
        <v>0</v>
      </c>
      <c r="R251" s="61"/>
      <c r="S251" s="100" t="str">
        <f t="shared" si="27"/>
        <v/>
      </c>
      <c r="T251" s="59">
        <f>'Inventory Ref Sheet'!M251</f>
        <v>0</v>
      </c>
      <c r="U251" s="102">
        <f>'Inventory Ref Sheet'!N251</f>
        <v>0</v>
      </c>
      <c r="V251" s="59">
        <f>'Inventory Ref Sheet'!O251</f>
        <v>0</v>
      </c>
      <c r="W251" s="59">
        <f>'Inventory Ref Sheet'!R251</f>
        <v>0</v>
      </c>
      <c r="X251" s="59">
        <f>'Inventory Ref Sheet'!S251</f>
        <v>0</v>
      </c>
      <c r="Y251" s="100" t="str">
        <f ca="1">IF('Inventory Ref Sheet'!U251&gt;0,YEAR(TODAY())-'Inventory Ref Sheet'!U251,"")</f>
        <v/>
      </c>
      <c r="Z251" s="95">
        <f>'Inventory Ref Sheet'!W251</f>
        <v>0</v>
      </c>
      <c r="AA251" s="60">
        <f>'Inventory Ref Sheet'!X251</f>
        <v>0</v>
      </c>
      <c r="AB251" s="61"/>
      <c r="AC251" s="97" t="str">
        <f t="shared" si="28"/>
        <v/>
      </c>
      <c r="AD251" s="59">
        <f>'Inventory Ref Sheet'!Y251</f>
        <v>0</v>
      </c>
      <c r="AE251" s="59">
        <f>'Inventory Ref Sheet'!Z251</f>
        <v>0</v>
      </c>
      <c r="AF251" s="102">
        <f>'Inventory Ref Sheet'!AA251</f>
        <v>0</v>
      </c>
      <c r="AG251" s="59">
        <f>'Inventory Ref Sheet'!AD251</f>
        <v>0</v>
      </c>
      <c r="AH251" s="59">
        <f>'Inventory Ref Sheet'!AE251</f>
        <v>0</v>
      </c>
      <c r="AI251" s="100" t="str">
        <f ca="1">IF('Inventory Ref Sheet'!AG251&gt;0,YEAR(TODAY())-'Inventory Ref Sheet'!AG251,"")</f>
        <v/>
      </c>
      <c r="AJ251" s="99"/>
      <c r="AK251" s="60">
        <f>'Inventory Ref Sheet'!AJ251</f>
        <v>0</v>
      </c>
      <c r="AL251" s="99"/>
      <c r="AM251" s="97" t="str">
        <f t="shared" si="29"/>
        <v/>
      </c>
    </row>
    <row r="252" spans="10:39" x14ac:dyDescent="0.25">
      <c r="J252" s="59">
        <f>'Inventory Ref Sheet'!AK252</f>
        <v>0</v>
      </c>
      <c r="K252" s="59">
        <f>'Inventory Ref Sheet'!AL252</f>
        <v>0</v>
      </c>
      <c r="L252" s="59">
        <f>'Inventory Ref Sheet'!AM252</f>
        <v>0</v>
      </c>
      <c r="M252" s="59">
        <f>'Inventory Ref Sheet'!AP252</f>
        <v>0</v>
      </c>
      <c r="N252" s="59">
        <f>'Inventory Ref Sheet'!AQ252</f>
        <v>0</v>
      </c>
      <c r="O252" s="100" t="str">
        <f ca="1">IF('Inventory Ref Sheet'!AS252&gt;0,YEAR(TODAY())-'Inventory Ref Sheet'!AS252,"")</f>
        <v/>
      </c>
      <c r="P252" s="95">
        <f>'Inventory Ref Sheet'!AU252</f>
        <v>0</v>
      </c>
      <c r="Q252" s="60">
        <f>'Inventory Ref Sheet'!AV252</f>
        <v>0</v>
      </c>
      <c r="R252" s="61"/>
      <c r="S252" s="100" t="str">
        <f t="shared" si="27"/>
        <v/>
      </c>
      <c r="T252" s="59">
        <f>'Inventory Ref Sheet'!M252</f>
        <v>0</v>
      </c>
      <c r="U252" s="102">
        <f>'Inventory Ref Sheet'!N252</f>
        <v>0</v>
      </c>
      <c r="V252" s="59">
        <f>'Inventory Ref Sheet'!O252</f>
        <v>0</v>
      </c>
      <c r="W252" s="59">
        <f>'Inventory Ref Sheet'!R252</f>
        <v>0</v>
      </c>
      <c r="X252" s="59">
        <f>'Inventory Ref Sheet'!S252</f>
        <v>0</v>
      </c>
      <c r="Y252" s="100" t="str">
        <f ca="1">IF('Inventory Ref Sheet'!U252&gt;0,YEAR(TODAY())-'Inventory Ref Sheet'!U252,"")</f>
        <v/>
      </c>
      <c r="Z252" s="95">
        <f>'Inventory Ref Sheet'!W252</f>
        <v>0</v>
      </c>
      <c r="AA252" s="60">
        <f>'Inventory Ref Sheet'!X252</f>
        <v>0</v>
      </c>
      <c r="AB252" s="61"/>
      <c r="AC252" s="97" t="str">
        <f t="shared" si="28"/>
        <v/>
      </c>
      <c r="AD252" s="59">
        <f>'Inventory Ref Sheet'!Y252</f>
        <v>0</v>
      </c>
      <c r="AE252" s="59">
        <f>'Inventory Ref Sheet'!Z252</f>
        <v>0</v>
      </c>
      <c r="AF252" s="102">
        <f>'Inventory Ref Sheet'!AA252</f>
        <v>0</v>
      </c>
      <c r="AG252" s="59">
        <f>'Inventory Ref Sheet'!AD252</f>
        <v>0</v>
      </c>
      <c r="AH252" s="59">
        <f>'Inventory Ref Sheet'!AE252</f>
        <v>0</v>
      </c>
      <c r="AI252" s="100" t="str">
        <f ca="1">IF('Inventory Ref Sheet'!AG252&gt;0,YEAR(TODAY())-'Inventory Ref Sheet'!AG252,"")</f>
        <v/>
      </c>
      <c r="AJ252" s="99"/>
      <c r="AK252" s="60">
        <f>'Inventory Ref Sheet'!AJ252</f>
        <v>0</v>
      </c>
      <c r="AL252" s="99"/>
      <c r="AM252" s="97" t="str">
        <f t="shared" si="29"/>
        <v/>
      </c>
    </row>
    <row r="253" spans="10:39" x14ac:dyDescent="0.25">
      <c r="J253" s="59">
        <f>'Inventory Ref Sheet'!AK253</f>
        <v>0</v>
      </c>
      <c r="K253" s="59">
        <f>'Inventory Ref Sheet'!AL253</f>
        <v>0</v>
      </c>
      <c r="L253" s="59">
        <f>'Inventory Ref Sheet'!AM253</f>
        <v>0</v>
      </c>
      <c r="M253" s="59">
        <f>'Inventory Ref Sheet'!AP253</f>
        <v>0</v>
      </c>
      <c r="N253" s="59">
        <f>'Inventory Ref Sheet'!AQ253</f>
        <v>0</v>
      </c>
      <c r="O253" s="100" t="str">
        <f ca="1">IF('Inventory Ref Sheet'!AS253&gt;0,YEAR(TODAY())-'Inventory Ref Sheet'!AS253,"")</f>
        <v/>
      </c>
      <c r="P253" s="95">
        <f>'Inventory Ref Sheet'!AU253</f>
        <v>0</v>
      </c>
      <c r="Q253" s="60">
        <f>'Inventory Ref Sheet'!AV253</f>
        <v>0</v>
      </c>
      <c r="R253" s="61"/>
      <c r="S253" s="100" t="str">
        <f t="shared" si="27"/>
        <v/>
      </c>
      <c r="T253" s="59">
        <f>'Inventory Ref Sheet'!M253</f>
        <v>0</v>
      </c>
      <c r="U253" s="102">
        <f>'Inventory Ref Sheet'!N253</f>
        <v>0</v>
      </c>
      <c r="V253" s="59">
        <f>'Inventory Ref Sheet'!O253</f>
        <v>0</v>
      </c>
      <c r="W253" s="59">
        <f>'Inventory Ref Sheet'!R253</f>
        <v>0</v>
      </c>
      <c r="X253" s="59">
        <f>'Inventory Ref Sheet'!S253</f>
        <v>0</v>
      </c>
      <c r="Y253" s="100" t="str">
        <f ca="1">IF('Inventory Ref Sheet'!U253&gt;0,YEAR(TODAY())-'Inventory Ref Sheet'!U253,"")</f>
        <v/>
      </c>
      <c r="Z253" s="95">
        <f>'Inventory Ref Sheet'!W253</f>
        <v>0</v>
      </c>
      <c r="AA253" s="60">
        <f>'Inventory Ref Sheet'!X253</f>
        <v>0</v>
      </c>
      <c r="AB253" s="61"/>
      <c r="AC253" s="97" t="str">
        <f t="shared" si="28"/>
        <v/>
      </c>
      <c r="AD253" s="59">
        <f>'Inventory Ref Sheet'!Y253</f>
        <v>0</v>
      </c>
      <c r="AE253" s="59">
        <f>'Inventory Ref Sheet'!Z253</f>
        <v>0</v>
      </c>
      <c r="AF253" s="102">
        <f>'Inventory Ref Sheet'!AA253</f>
        <v>0</v>
      </c>
      <c r="AG253" s="59">
        <f>'Inventory Ref Sheet'!AD253</f>
        <v>0</v>
      </c>
      <c r="AH253" s="59">
        <f>'Inventory Ref Sheet'!AE253</f>
        <v>0</v>
      </c>
      <c r="AI253" s="100" t="str">
        <f ca="1">IF('Inventory Ref Sheet'!AG253&gt;0,YEAR(TODAY())-'Inventory Ref Sheet'!AG253,"")</f>
        <v/>
      </c>
      <c r="AJ253" s="99"/>
      <c r="AK253" s="60">
        <f>'Inventory Ref Sheet'!AJ253</f>
        <v>0</v>
      </c>
      <c r="AL253" s="99"/>
      <c r="AM253" s="97" t="str">
        <f t="shared" si="29"/>
        <v/>
      </c>
    </row>
    <row r="254" spans="10:39" x14ac:dyDescent="0.25">
      <c r="J254" s="59">
        <f>'Inventory Ref Sheet'!AK254</f>
        <v>0</v>
      </c>
      <c r="K254" s="59">
        <f>'Inventory Ref Sheet'!AL254</f>
        <v>0</v>
      </c>
      <c r="L254" s="59">
        <f>'Inventory Ref Sheet'!AM254</f>
        <v>0</v>
      </c>
      <c r="M254" s="59">
        <f>'Inventory Ref Sheet'!AP254</f>
        <v>0</v>
      </c>
      <c r="N254" s="59">
        <f>'Inventory Ref Sheet'!AQ254</f>
        <v>0</v>
      </c>
      <c r="O254" s="100" t="str">
        <f ca="1">IF('Inventory Ref Sheet'!AS254&gt;0,YEAR(TODAY())-'Inventory Ref Sheet'!AS254,"")</f>
        <v/>
      </c>
      <c r="P254" s="95">
        <f>'Inventory Ref Sheet'!AU254</f>
        <v>0</v>
      </c>
      <c r="Q254" s="60">
        <f>'Inventory Ref Sheet'!AV254</f>
        <v>0</v>
      </c>
      <c r="R254" s="61"/>
      <c r="S254" s="100" t="str">
        <f t="shared" si="27"/>
        <v/>
      </c>
      <c r="T254" s="59">
        <f>'Inventory Ref Sheet'!M254</f>
        <v>0</v>
      </c>
      <c r="U254" s="102">
        <f>'Inventory Ref Sheet'!N254</f>
        <v>0</v>
      </c>
      <c r="V254" s="59">
        <f>'Inventory Ref Sheet'!O254</f>
        <v>0</v>
      </c>
      <c r="W254" s="59">
        <f>'Inventory Ref Sheet'!R254</f>
        <v>0</v>
      </c>
      <c r="X254" s="59">
        <f>'Inventory Ref Sheet'!S254</f>
        <v>0</v>
      </c>
      <c r="Y254" s="100" t="str">
        <f ca="1">IF('Inventory Ref Sheet'!U254&gt;0,YEAR(TODAY())-'Inventory Ref Sheet'!U254,"")</f>
        <v/>
      </c>
      <c r="Z254" s="95">
        <f>'Inventory Ref Sheet'!W254</f>
        <v>0</v>
      </c>
      <c r="AA254" s="60">
        <f>'Inventory Ref Sheet'!X254</f>
        <v>0</v>
      </c>
      <c r="AB254" s="61"/>
      <c r="AC254" s="97" t="str">
        <f t="shared" si="28"/>
        <v/>
      </c>
      <c r="AD254" s="59">
        <f>'Inventory Ref Sheet'!Y254</f>
        <v>0</v>
      </c>
      <c r="AE254" s="59">
        <f>'Inventory Ref Sheet'!Z254</f>
        <v>0</v>
      </c>
      <c r="AF254" s="102">
        <f>'Inventory Ref Sheet'!AA254</f>
        <v>0</v>
      </c>
      <c r="AG254" s="59">
        <f>'Inventory Ref Sheet'!AD254</f>
        <v>0</v>
      </c>
      <c r="AH254" s="59">
        <f>'Inventory Ref Sheet'!AE254</f>
        <v>0</v>
      </c>
      <c r="AI254" s="100" t="str">
        <f ca="1">IF('Inventory Ref Sheet'!AG254&gt;0,YEAR(TODAY())-'Inventory Ref Sheet'!AG254,"")</f>
        <v/>
      </c>
      <c r="AJ254" s="99"/>
      <c r="AK254" s="60">
        <f>'Inventory Ref Sheet'!AJ254</f>
        <v>0</v>
      </c>
      <c r="AL254" s="99"/>
      <c r="AM254" s="97" t="str">
        <f t="shared" si="29"/>
        <v/>
      </c>
    </row>
    <row r="255" spans="10:39" x14ac:dyDescent="0.25">
      <c r="J255" s="59">
        <f>'Inventory Ref Sheet'!AK255</f>
        <v>0</v>
      </c>
      <c r="K255" s="59">
        <f>'Inventory Ref Sheet'!AL255</f>
        <v>0</v>
      </c>
      <c r="L255" s="59">
        <f>'Inventory Ref Sheet'!AM255</f>
        <v>0</v>
      </c>
      <c r="M255" s="59">
        <f>'Inventory Ref Sheet'!AP255</f>
        <v>0</v>
      </c>
      <c r="N255" s="59">
        <f>'Inventory Ref Sheet'!AQ255</f>
        <v>0</v>
      </c>
      <c r="O255" s="100" t="str">
        <f ca="1">IF('Inventory Ref Sheet'!AS255&gt;0,YEAR(TODAY())-'Inventory Ref Sheet'!AS255,"")</f>
        <v/>
      </c>
      <c r="P255" s="95">
        <f>'Inventory Ref Sheet'!AU255</f>
        <v>0</v>
      </c>
      <c r="Q255" s="60">
        <f>'Inventory Ref Sheet'!AV255</f>
        <v>0</v>
      </c>
      <c r="R255" s="61"/>
      <c r="S255" s="100" t="str">
        <f t="shared" si="27"/>
        <v/>
      </c>
      <c r="T255" s="59">
        <f>'Inventory Ref Sheet'!M255</f>
        <v>0</v>
      </c>
      <c r="U255" s="102">
        <f>'Inventory Ref Sheet'!N255</f>
        <v>0</v>
      </c>
      <c r="V255" s="59">
        <f>'Inventory Ref Sheet'!O255</f>
        <v>0</v>
      </c>
      <c r="W255" s="59">
        <f>'Inventory Ref Sheet'!R255</f>
        <v>0</v>
      </c>
      <c r="X255" s="59">
        <f>'Inventory Ref Sheet'!S255</f>
        <v>0</v>
      </c>
      <c r="Y255" s="100" t="str">
        <f ca="1">IF('Inventory Ref Sheet'!U255&gt;0,YEAR(TODAY())-'Inventory Ref Sheet'!U255,"")</f>
        <v/>
      </c>
      <c r="Z255" s="95">
        <f>'Inventory Ref Sheet'!W255</f>
        <v>0</v>
      </c>
      <c r="AA255" s="60">
        <f>'Inventory Ref Sheet'!X255</f>
        <v>0</v>
      </c>
      <c r="AB255" s="61"/>
      <c r="AC255" s="97" t="str">
        <f t="shared" si="28"/>
        <v/>
      </c>
      <c r="AD255" s="59">
        <f>'Inventory Ref Sheet'!Y255</f>
        <v>0</v>
      </c>
      <c r="AE255" s="59">
        <f>'Inventory Ref Sheet'!Z255</f>
        <v>0</v>
      </c>
      <c r="AF255" s="102">
        <f>'Inventory Ref Sheet'!AA255</f>
        <v>0</v>
      </c>
      <c r="AG255" s="59">
        <f>'Inventory Ref Sheet'!AD255</f>
        <v>0</v>
      </c>
      <c r="AH255" s="59">
        <f>'Inventory Ref Sheet'!AE255</f>
        <v>0</v>
      </c>
      <c r="AI255" s="100" t="str">
        <f ca="1">IF('Inventory Ref Sheet'!AG255&gt;0,YEAR(TODAY())-'Inventory Ref Sheet'!AG255,"")</f>
        <v/>
      </c>
      <c r="AJ255" s="99"/>
      <c r="AK255" s="60">
        <f>'Inventory Ref Sheet'!AJ255</f>
        <v>0</v>
      </c>
      <c r="AL255" s="99"/>
      <c r="AM255" s="97" t="str">
        <f t="shared" si="29"/>
        <v/>
      </c>
    </row>
    <row r="256" spans="10:39" x14ac:dyDescent="0.25">
      <c r="J256" s="59">
        <f>'Inventory Ref Sheet'!AK256</f>
        <v>0</v>
      </c>
      <c r="K256" s="59">
        <f>'Inventory Ref Sheet'!AL256</f>
        <v>0</v>
      </c>
      <c r="L256" s="59">
        <f>'Inventory Ref Sheet'!AM256</f>
        <v>0</v>
      </c>
      <c r="M256" s="59">
        <f>'Inventory Ref Sheet'!AP256</f>
        <v>0</v>
      </c>
      <c r="N256" s="59">
        <f>'Inventory Ref Sheet'!AQ256</f>
        <v>0</v>
      </c>
      <c r="O256" s="100" t="str">
        <f ca="1">IF('Inventory Ref Sheet'!AS256&gt;0,YEAR(TODAY())-'Inventory Ref Sheet'!AS256,"")</f>
        <v/>
      </c>
      <c r="P256" s="95">
        <f>'Inventory Ref Sheet'!AU256</f>
        <v>0</v>
      </c>
      <c r="Q256" s="60">
        <f>'Inventory Ref Sheet'!AV256</f>
        <v>0</v>
      </c>
      <c r="R256" s="61"/>
      <c r="S256" s="100" t="str">
        <f t="shared" si="27"/>
        <v/>
      </c>
      <c r="T256" s="59">
        <f>'Inventory Ref Sheet'!M256</f>
        <v>0</v>
      </c>
      <c r="U256" s="102">
        <f>'Inventory Ref Sheet'!N256</f>
        <v>0</v>
      </c>
      <c r="V256" s="59">
        <f>'Inventory Ref Sheet'!O256</f>
        <v>0</v>
      </c>
      <c r="W256" s="59">
        <f>'Inventory Ref Sheet'!R256</f>
        <v>0</v>
      </c>
      <c r="X256" s="59">
        <f>'Inventory Ref Sheet'!S256</f>
        <v>0</v>
      </c>
      <c r="Y256" s="100" t="str">
        <f ca="1">IF('Inventory Ref Sheet'!U256&gt;0,YEAR(TODAY())-'Inventory Ref Sheet'!U256,"")</f>
        <v/>
      </c>
      <c r="Z256" s="95">
        <f>'Inventory Ref Sheet'!W256</f>
        <v>0</v>
      </c>
      <c r="AA256" s="60">
        <f>'Inventory Ref Sheet'!X256</f>
        <v>0</v>
      </c>
      <c r="AB256" s="61"/>
      <c r="AC256" s="97" t="str">
        <f t="shared" si="28"/>
        <v/>
      </c>
      <c r="AD256" s="59">
        <f>'Inventory Ref Sheet'!Y256</f>
        <v>0</v>
      </c>
      <c r="AE256" s="59">
        <f>'Inventory Ref Sheet'!Z256</f>
        <v>0</v>
      </c>
      <c r="AF256" s="102">
        <f>'Inventory Ref Sheet'!AA256</f>
        <v>0</v>
      </c>
      <c r="AG256" s="59">
        <f>'Inventory Ref Sheet'!AD256</f>
        <v>0</v>
      </c>
      <c r="AH256" s="59">
        <f>'Inventory Ref Sheet'!AE256</f>
        <v>0</v>
      </c>
      <c r="AI256" s="100" t="str">
        <f ca="1">IF('Inventory Ref Sheet'!AG256&gt;0,YEAR(TODAY())-'Inventory Ref Sheet'!AG256,"")</f>
        <v/>
      </c>
      <c r="AJ256" s="99"/>
      <c r="AK256" s="60">
        <f>'Inventory Ref Sheet'!AJ256</f>
        <v>0</v>
      </c>
      <c r="AL256" s="99"/>
      <c r="AM256" s="97" t="str">
        <f t="shared" si="29"/>
        <v/>
      </c>
    </row>
    <row r="257" spans="10:39" x14ac:dyDescent="0.25">
      <c r="J257" s="59">
        <f>'Inventory Ref Sheet'!AK257</f>
        <v>0</v>
      </c>
      <c r="K257" s="59">
        <f>'Inventory Ref Sheet'!AL257</f>
        <v>0</v>
      </c>
      <c r="L257" s="59">
        <f>'Inventory Ref Sheet'!AM257</f>
        <v>0</v>
      </c>
      <c r="M257" s="59">
        <f>'Inventory Ref Sheet'!AP257</f>
        <v>0</v>
      </c>
      <c r="N257" s="59">
        <f>'Inventory Ref Sheet'!AQ257</f>
        <v>0</v>
      </c>
      <c r="O257" s="100" t="str">
        <f ca="1">IF('Inventory Ref Sheet'!AS257&gt;0,YEAR(TODAY())-'Inventory Ref Sheet'!AS257,"")</f>
        <v/>
      </c>
      <c r="P257" s="95">
        <f>'Inventory Ref Sheet'!AU257</f>
        <v>0</v>
      </c>
      <c r="Q257" s="60">
        <f>'Inventory Ref Sheet'!AV257</f>
        <v>0</v>
      </c>
      <c r="R257" s="61"/>
      <c r="S257" s="100" t="str">
        <f t="shared" si="27"/>
        <v/>
      </c>
      <c r="T257" s="59">
        <f>'Inventory Ref Sheet'!M257</f>
        <v>0</v>
      </c>
      <c r="U257" s="102">
        <f>'Inventory Ref Sheet'!N257</f>
        <v>0</v>
      </c>
      <c r="V257" s="59">
        <f>'Inventory Ref Sheet'!O257</f>
        <v>0</v>
      </c>
      <c r="W257" s="59">
        <f>'Inventory Ref Sheet'!R257</f>
        <v>0</v>
      </c>
      <c r="X257" s="59">
        <f>'Inventory Ref Sheet'!S257</f>
        <v>0</v>
      </c>
      <c r="Y257" s="100" t="str">
        <f ca="1">IF('Inventory Ref Sheet'!U257&gt;0,YEAR(TODAY())-'Inventory Ref Sheet'!U257,"")</f>
        <v/>
      </c>
      <c r="Z257" s="95">
        <f>'Inventory Ref Sheet'!W257</f>
        <v>0</v>
      </c>
      <c r="AA257" s="60">
        <f>'Inventory Ref Sheet'!X257</f>
        <v>0</v>
      </c>
      <c r="AB257" s="61"/>
      <c r="AC257" s="97" t="str">
        <f t="shared" si="28"/>
        <v/>
      </c>
      <c r="AD257" s="59">
        <f>'Inventory Ref Sheet'!Y257</f>
        <v>0</v>
      </c>
      <c r="AE257" s="59">
        <f>'Inventory Ref Sheet'!Z257</f>
        <v>0</v>
      </c>
      <c r="AF257" s="102">
        <f>'Inventory Ref Sheet'!AA257</f>
        <v>0</v>
      </c>
      <c r="AG257" s="59">
        <f>'Inventory Ref Sheet'!AD257</f>
        <v>0</v>
      </c>
      <c r="AH257" s="59">
        <f>'Inventory Ref Sheet'!AE257</f>
        <v>0</v>
      </c>
      <c r="AI257" s="100" t="str">
        <f ca="1">IF('Inventory Ref Sheet'!AG257&gt;0,YEAR(TODAY())-'Inventory Ref Sheet'!AG257,"")</f>
        <v/>
      </c>
      <c r="AJ257" s="99"/>
      <c r="AK257" s="60">
        <f>'Inventory Ref Sheet'!AJ257</f>
        <v>0</v>
      </c>
      <c r="AL257" s="99"/>
      <c r="AM257" s="97" t="str">
        <f t="shared" si="29"/>
        <v/>
      </c>
    </row>
    <row r="258" spans="10:39" x14ac:dyDescent="0.25">
      <c r="J258" s="59">
        <f>'Inventory Ref Sheet'!AK258</f>
        <v>0</v>
      </c>
      <c r="K258" s="59">
        <f>'Inventory Ref Sheet'!AL258</f>
        <v>0</v>
      </c>
      <c r="L258" s="59">
        <f>'Inventory Ref Sheet'!AM258</f>
        <v>0</v>
      </c>
      <c r="M258" s="59">
        <f>'Inventory Ref Sheet'!AP258</f>
        <v>0</v>
      </c>
      <c r="N258" s="59">
        <f>'Inventory Ref Sheet'!AQ258</f>
        <v>0</v>
      </c>
      <c r="O258" s="100" t="str">
        <f ca="1">IF('Inventory Ref Sheet'!AS258&gt;0,YEAR(TODAY())-'Inventory Ref Sheet'!AS258,"")</f>
        <v/>
      </c>
      <c r="P258" s="95">
        <f>'Inventory Ref Sheet'!AU258</f>
        <v>0</v>
      </c>
      <c r="Q258" s="60">
        <f>'Inventory Ref Sheet'!AV258</f>
        <v>0</v>
      </c>
      <c r="R258" s="61"/>
      <c r="S258" s="100" t="str">
        <f t="shared" si="27"/>
        <v/>
      </c>
      <c r="T258" s="59">
        <f>'Inventory Ref Sheet'!M258</f>
        <v>0</v>
      </c>
      <c r="U258" s="102">
        <f>'Inventory Ref Sheet'!N258</f>
        <v>0</v>
      </c>
      <c r="V258" s="59">
        <f>'Inventory Ref Sheet'!O258</f>
        <v>0</v>
      </c>
      <c r="W258" s="59">
        <f>'Inventory Ref Sheet'!R258</f>
        <v>0</v>
      </c>
      <c r="X258" s="59">
        <f>'Inventory Ref Sheet'!S258</f>
        <v>0</v>
      </c>
      <c r="Y258" s="100" t="str">
        <f ca="1">IF('Inventory Ref Sheet'!U258&gt;0,YEAR(TODAY())-'Inventory Ref Sheet'!U258,"")</f>
        <v/>
      </c>
      <c r="Z258" s="95">
        <f>'Inventory Ref Sheet'!W258</f>
        <v>0</v>
      </c>
      <c r="AA258" s="60">
        <f>'Inventory Ref Sheet'!X258</f>
        <v>0</v>
      </c>
      <c r="AB258" s="61"/>
      <c r="AC258" s="97" t="str">
        <f t="shared" si="28"/>
        <v/>
      </c>
      <c r="AD258" s="59">
        <f>'Inventory Ref Sheet'!Y258</f>
        <v>0</v>
      </c>
      <c r="AE258" s="59">
        <f>'Inventory Ref Sheet'!Z258</f>
        <v>0</v>
      </c>
      <c r="AF258" s="102">
        <f>'Inventory Ref Sheet'!AA258</f>
        <v>0</v>
      </c>
      <c r="AG258" s="59">
        <f>'Inventory Ref Sheet'!AD258</f>
        <v>0</v>
      </c>
      <c r="AH258" s="59">
        <f>'Inventory Ref Sheet'!AE258</f>
        <v>0</v>
      </c>
      <c r="AI258" s="100" t="str">
        <f ca="1">IF('Inventory Ref Sheet'!AG258&gt;0,YEAR(TODAY())-'Inventory Ref Sheet'!AG258,"")</f>
        <v/>
      </c>
      <c r="AJ258" s="99"/>
      <c r="AK258" s="60">
        <f>'Inventory Ref Sheet'!AJ258</f>
        <v>0</v>
      </c>
      <c r="AL258" s="99"/>
      <c r="AM258" s="97" t="str">
        <f t="shared" si="29"/>
        <v/>
      </c>
    </row>
    <row r="259" spans="10:39" x14ac:dyDescent="0.25">
      <c r="J259" s="59">
        <f>'Inventory Ref Sheet'!AK259</f>
        <v>0</v>
      </c>
      <c r="K259" s="59">
        <f>'Inventory Ref Sheet'!AL259</f>
        <v>0</v>
      </c>
      <c r="L259" s="59">
        <f>'Inventory Ref Sheet'!AM259</f>
        <v>0</v>
      </c>
      <c r="M259" s="59">
        <f>'Inventory Ref Sheet'!AP259</f>
        <v>0</v>
      </c>
      <c r="N259" s="59">
        <f>'Inventory Ref Sheet'!AQ259</f>
        <v>0</v>
      </c>
      <c r="O259" s="100" t="str">
        <f ca="1">IF('Inventory Ref Sheet'!AS259&gt;0,YEAR(TODAY())-'Inventory Ref Sheet'!AS259,"")</f>
        <v/>
      </c>
      <c r="P259" s="95">
        <f>'Inventory Ref Sheet'!AU259</f>
        <v>0</v>
      </c>
      <c r="Q259" s="60">
        <f>'Inventory Ref Sheet'!AV259</f>
        <v>0</v>
      </c>
      <c r="R259" s="61"/>
      <c r="S259" s="100" t="str">
        <f t="shared" si="27"/>
        <v/>
      </c>
      <c r="T259" s="59">
        <f>'Inventory Ref Sheet'!M259</f>
        <v>0</v>
      </c>
      <c r="U259" s="102">
        <f>'Inventory Ref Sheet'!N259</f>
        <v>0</v>
      </c>
      <c r="V259" s="59">
        <f>'Inventory Ref Sheet'!O259</f>
        <v>0</v>
      </c>
      <c r="W259" s="59">
        <f>'Inventory Ref Sheet'!R259</f>
        <v>0</v>
      </c>
      <c r="X259" s="59">
        <f>'Inventory Ref Sheet'!S259</f>
        <v>0</v>
      </c>
      <c r="Y259" s="100" t="str">
        <f ca="1">IF('Inventory Ref Sheet'!U259&gt;0,YEAR(TODAY())-'Inventory Ref Sheet'!U259,"")</f>
        <v/>
      </c>
      <c r="Z259" s="95">
        <f>'Inventory Ref Sheet'!W259</f>
        <v>0</v>
      </c>
      <c r="AA259" s="60">
        <f>'Inventory Ref Sheet'!X259</f>
        <v>0</v>
      </c>
      <c r="AB259" s="61"/>
      <c r="AC259" s="97" t="str">
        <f t="shared" si="28"/>
        <v/>
      </c>
      <c r="AD259" s="59">
        <f>'Inventory Ref Sheet'!Y259</f>
        <v>0</v>
      </c>
      <c r="AE259" s="59">
        <f>'Inventory Ref Sheet'!Z259</f>
        <v>0</v>
      </c>
      <c r="AF259" s="102">
        <f>'Inventory Ref Sheet'!AA259</f>
        <v>0</v>
      </c>
      <c r="AG259" s="59">
        <f>'Inventory Ref Sheet'!AD259</f>
        <v>0</v>
      </c>
      <c r="AH259" s="59">
        <f>'Inventory Ref Sheet'!AE259</f>
        <v>0</v>
      </c>
      <c r="AI259" s="100" t="str">
        <f ca="1">IF('Inventory Ref Sheet'!AG259&gt;0,YEAR(TODAY())-'Inventory Ref Sheet'!AG259,"")</f>
        <v/>
      </c>
      <c r="AJ259" s="99"/>
      <c r="AK259" s="60">
        <f>'Inventory Ref Sheet'!AJ259</f>
        <v>0</v>
      </c>
      <c r="AL259" s="99"/>
      <c r="AM259" s="97" t="str">
        <f t="shared" si="29"/>
        <v/>
      </c>
    </row>
    <row r="260" spans="10:39" x14ac:dyDescent="0.25">
      <c r="J260" s="59">
        <f>'Inventory Ref Sheet'!AK260</f>
        <v>0</v>
      </c>
      <c r="K260" s="59">
        <f>'Inventory Ref Sheet'!AL260</f>
        <v>0</v>
      </c>
      <c r="L260" s="59">
        <f>'Inventory Ref Sheet'!AM260</f>
        <v>0</v>
      </c>
      <c r="M260" s="59">
        <f>'Inventory Ref Sheet'!AP260</f>
        <v>0</v>
      </c>
      <c r="N260" s="59">
        <f>'Inventory Ref Sheet'!AQ260</f>
        <v>0</v>
      </c>
      <c r="O260" s="100" t="str">
        <f ca="1">IF('Inventory Ref Sheet'!AS260&gt;0,YEAR(TODAY())-'Inventory Ref Sheet'!AS260,"")</f>
        <v/>
      </c>
      <c r="P260" s="95">
        <f>'Inventory Ref Sheet'!AU260</f>
        <v>0</v>
      </c>
      <c r="Q260" s="60">
        <f>'Inventory Ref Sheet'!AV260</f>
        <v>0</v>
      </c>
      <c r="R260" s="61"/>
      <c r="S260" s="100" t="str">
        <f t="shared" si="27"/>
        <v/>
      </c>
      <c r="T260" s="59">
        <f>'Inventory Ref Sheet'!M260</f>
        <v>0</v>
      </c>
      <c r="U260" s="102">
        <f>'Inventory Ref Sheet'!N260</f>
        <v>0</v>
      </c>
      <c r="V260" s="59">
        <f>'Inventory Ref Sheet'!O260</f>
        <v>0</v>
      </c>
      <c r="W260" s="59">
        <f>'Inventory Ref Sheet'!R260</f>
        <v>0</v>
      </c>
      <c r="X260" s="59">
        <f>'Inventory Ref Sheet'!S260</f>
        <v>0</v>
      </c>
      <c r="Y260" s="100" t="str">
        <f ca="1">IF('Inventory Ref Sheet'!U260&gt;0,YEAR(TODAY())-'Inventory Ref Sheet'!U260,"")</f>
        <v/>
      </c>
      <c r="Z260" s="95">
        <f>'Inventory Ref Sheet'!W260</f>
        <v>0</v>
      </c>
      <c r="AA260" s="60">
        <f>'Inventory Ref Sheet'!X260</f>
        <v>0</v>
      </c>
      <c r="AB260" s="61"/>
      <c r="AC260" s="97" t="str">
        <f t="shared" si="28"/>
        <v/>
      </c>
      <c r="AD260" s="59">
        <f>'Inventory Ref Sheet'!Y260</f>
        <v>0</v>
      </c>
      <c r="AE260" s="59">
        <f>'Inventory Ref Sheet'!Z260</f>
        <v>0</v>
      </c>
      <c r="AF260" s="102">
        <f>'Inventory Ref Sheet'!AA260</f>
        <v>0</v>
      </c>
      <c r="AG260" s="59">
        <f>'Inventory Ref Sheet'!AD260</f>
        <v>0</v>
      </c>
      <c r="AH260" s="59">
        <f>'Inventory Ref Sheet'!AE260</f>
        <v>0</v>
      </c>
      <c r="AI260" s="100" t="str">
        <f ca="1">IF('Inventory Ref Sheet'!AG260&gt;0,YEAR(TODAY())-'Inventory Ref Sheet'!AG260,"")</f>
        <v/>
      </c>
      <c r="AJ260" s="99"/>
      <c r="AK260" s="60">
        <f>'Inventory Ref Sheet'!AJ260</f>
        <v>0</v>
      </c>
      <c r="AL260" s="99"/>
      <c r="AM260" s="97" t="str">
        <f t="shared" si="29"/>
        <v/>
      </c>
    </row>
    <row r="261" spans="10:39" x14ac:dyDescent="0.25">
      <c r="J261" s="59">
        <f>'Inventory Ref Sheet'!AK261</f>
        <v>0</v>
      </c>
      <c r="K261" s="59">
        <f>'Inventory Ref Sheet'!AL261</f>
        <v>0</v>
      </c>
      <c r="L261" s="59">
        <f>'Inventory Ref Sheet'!AM261</f>
        <v>0</v>
      </c>
      <c r="M261" s="59">
        <f>'Inventory Ref Sheet'!AP261</f>
        <v>0</v>
      </c>
      <c r="N261" s="59">
        <f>'Inventory Ref Sheet'!AQ261</f>
        <v>0</v>
      </c>
      <c r="O261" s="100" t="str">
        <f ca="1">IF('Inventory Ref Sheet'!AS261&gt;0,YEAR(TODAY())-'Inventory Ref Sheet'!AS261,"")</f>
        <v/>
      </c>
      <c r="P261" s="95">
        <f>'Inventory Ref Sheet'!AU261</f>
        <v>0</v>
      </c>
      <c r="Q261" s="60">
        <f>'Inventory Ref Sheet'!AV261</f>
        <v>0</v>
      </c>
      <c r="R261" s="61"/>
      <c r="S261" s="100" t="str">
        <f t="shared" si="27"/>
        <v/>
      </c>
      <c r="T261" s="59">
        <f>'Inventory Ref Sheet'!M261</f>
        <v>0</v>
      </c>
      <c r="U261" s="102">
        <f>'Inventory Ref Sheet'!N261</f>
        <v>0</v>
      </c>
      <c r="V261" s="59">
        <f>'Inventory Ref Sheet'!O261</f>
        <v>0</v>
      </c>
      <c r="W261" s="59">
        <f>'Inventory Ref Sheet'!R261</f>
        <v>0</v>
      </c>
      <c r="X261" s="59">
        <f>'Inventory Ref Sheet'!S261</f>
        <v>0</v>
      </c>
      <c r="Y261" s="100" t="str">
        <f ca="1">IF('Inventory Ref Sheet'!U261&gt;0,YEAR(TODAY())-'Inventory Ref Sheet'!U261,"")</f>
        <v/>
      </c>
      <c r="Z261" s="95">
        <f>'Inventory Ref Sheet'!W261</f>
        <v>0</v>
      </c>
      <c r="AA261" s="60">
        <f>'Inventory Ref Sheet'!X261</f>
        <v>0</v>
      </c>
      <c r="AB261" s="61"/>
      <c r="AC261" s="97" t="str">
        <f t="shared" si="28"/>
        <v/>
      </c>
      <c r="AD261" s="59">
        <f>'Inventory Ref Sheet'!Y261</f>
        <v>0</v>
      </c>
      <c r="AE261" s="59">
        <f>'Inventory Ref Sheet'!Z261</f>
        <v>0</v>
      </c>
      <c r="AF261" s="102">
        <f>'Inventory Ref Sheet'!AA261</f>
        <v>0</v>
      </c>
      <c r="AG261" s="59">
        <f>'Inventory Ref Sheet'!AD261</f>
        <v>0</v>
      </c>
      <c r="AH261" s="59">
        <f>'Inventory Ref Sheet'!AE261</f>
        <v>0</v>
      </c>
      <c r="AI261" s="100" t="str">
        <f ca="1">IF('Inventory Ref Sheet'!AG261&gt;0,YEAR(TODAY())-'Inventory Ref Sheet'!AG261,"")</f>
        <v/>
      </c>
      <c r="AJ261" s="99"/>
      <c r="AK261" s="60">
        <f>'Inventory Ref Sheet'!AJ261</f>
        <v>0</v>
      </c>
      <c r="AL261" s="99"/>
      <c r="AM261" s="97" t="str">
        <f t="shared" si="29"/>
        <v/>
      </c>
    </row>
    <row r="262" spans="10:39" x14ac:dyDescent="0.25">
      <c r="J262" s="59">
        <f>'Inventory Ref Sheet'!AK262</f>
        <v>0</v>
      </c>
      <c r="K262" s="59">
        <f>'Inventory Ref Sheet'!AL262</f>
        <v>0</v>
      </c>
      <c r="L262" s="59">
        <f>'Inventory Ref Sheet'!AM262</f>
        <v>0</v>
      </c>
      <c r="M262" s="59">
        <f>'Inventory Ref Sheet'!AP262</f>
        <v>0</v>
      </c>
      <c r="N262" s="59">
        <f>'Inventory Ref Sheet'!AQ262</f>
        <v>0</v>
      </c>
      <c r="O262" s="100" t="str">
        <f ca="1">IF('Inventory Ref Sheet'!AS262&gt;0,YEAR(TODAY())-'Inventory Ref Sheet'!AS262,"")</f>
        <v/>
      </c>
      <c r="P262" s="95">
        <f>'Inventory Ref Sheet'!AU262</f>
        <v>0</v>
      </c>
      <c r="Q262" s="60">
        <f>'Inventory Ref Sheet'!AV262</f>
        <v>0</v>
      </c>
      <c r="R262" s="61"/>
      <c r="S262" s="100" t="str">
        <f t="shared" ref="S262:S325" si="30">IF(ISTEXT(J262),IF(O262&gt;=R262,"Yes","No"),"")</f>
        <v/>
      </c>
      <c r="T262" s="59">
        <f>'Inventory Ref Sheet'!M262</f>
        <v>0</v>
      </c>
      <c r="U262" s="102">
        <f>'Inventory Ref Sheet'!N262</f>
        <v>0</v>
      </c>
      <c r="V262" s="59">
        <f>'Inventory Ref Sheet'!O262</f>
        <v>0</v>
      </c>
      <c r="W262" s="59">
        <f>'Inventory Ref Sheet'!R262</f>
        <v>0</v>
      </c>
      <c r="X262" s="59">
        <f>'Inventory Ref Sheet'!S262</f>
        <v>0</v>
      </c>
      <c r="Y262" s="100" t="str">
        <f ca="1">IF('Inventory Ref Sheet'!U262&gt;0,YEAR(TODAY())-'Inventory Ref Sheet'!U262,"")</f>
        <v/>
      </c>
      <c r="Z262" s="95">
        <f>'Inventory Ref Sheet'!W262</f>
        <v>0</v>
      </c>
      <c r="AA262" s="60">
        <f>'Inventory Ref Sheet'!X262</f>
        <v>0</v>
      </c>
      <c r="AB262" s="61"/>
      <c r="AC262" s="97" t="str">
        <f t="shared" si="28"/>
        <v/>
      </c>
      <c r="AD262" s="59">
        <f>'Inventory Ref Sheet'!Y262</f>
        <v>0</v>
      </c>
      <c r="AE262" s="59">
        <f>'Inventory Ref Sheet'!Z262</f>
        <v>0</v>
      </c>
      <c r="AF262" s="102">
        <f>'Inventory Ref Sheet'!AA262</f>
        <v>0</v>
      </c>
      <c r="AG262" s="59">
        <f>'Inventory Ref Sheet'!AD262</f>
        <v>0</v>
      </c>
      <c r="AH262" s="59">
        <f>'Inventory Ref Sheet'!AE262</f>
        <v>0</v>
      </c>
      <c r="AI262" s="100" t="str">
        <f ca="1">IF('Inventory Ref Sheet'!AG262&gt;0,YEAR(TODAY())-'Inventory Ref Sheet'!AG262,"")</f>
        <v/>
      </c>
      <c r="AJ262" s="99"/>
      <c r="AK262" s="60">
        <f>'Inventory Ref Sheet'!AJ262</f>
        <v>0</v>
      </c>
      <c r="AL262" s="99"/>
      <c r="AM262" s="97" t="str">
        <f t="shared" si="29"/>
        <v/>
      </c>
    </row>
    <row r="263" spans="10:39" x14ac:dyDescent="0.25">
      <c r="J263" s="59">
        <f>'Inventory Ref Sheet'!AK263</f>
        <v>0</v>
      </c>
      <c r="K263" s="59">
        <f>'Inventory Ref Sheet'!AL263</f>
        <v>0</v>
      </c>
      <c r="L263" s="59">
        <f>'Inventory Ref Sheet'!AM263</f>
        <v>0</v>
      </c>
      <c r="M263" s="59">
        <f>'Inventory Ref Sheet'!AP263</f>
        <v>0</v>
      </c>
      <c r="N263" s="59">
        <f>'Inventory Ref Sheet'!AQ263</f>
        <v>0</v>
      </c>
      <c r="O263" s="100" t="str">
        <f ca="1">IF('Inventory Ref Sheet'!AS263&gt;0,YEAR(TODAY())-'Inventory Ref Sheet'!AS263,"")</f>
        <v/>
      </c>
      <c r="P263" s="95">
        <f>'Inventory Ref Sheet'!AU263</f>
        <v>0</v>
      </c>
      <c r="Q263" s="60">
        <f>'Inventory Ref Sheet'!AV263</f>
        <v>0</v>
      </c>
      <c r="R263" s="61"/>
      <c r="S263" s="100" t="str">
        <f t="shared" si="30"/>
        <v/>
      </c>
      <c r="T263" s="59">
        <f>'Inventory Ref Sheet'!M263</f>
        <v>0</v>
      </c>
      <c r="U263" s="102">
        <f>'Inventory Ref Sheet'!N263</f>
        <v>0</v>
      </c>
      <c r="V263" s="59">
        <f>'Inventory Ref Sheet'!O263</f>
        <v>0</v>
      </c>
      <c r="W263" s="59">
        <f>'Inventory Ref Sheet'!R263</f>
        <v>0</v>
      </c>
      <c r="X263" s="59">
        <f>'Inventory Ref Sheet'!S263</f>
        <v>0</v>
      </c>
      <c r="Y263" s="100" t="str">
        <f ca="1">IF('Inventory Ref Sheet'!U263&gt;0,YEAR(TODAY())-'Inventory Ref Sheet'!U263,"")</f>
        <v/>
      </c>
      <c r="Z263" s="95">
        <f>'Inventory Ref Sheet'!W263</f>
        <v>0</v>
      </c>
      <c r="AA263" s="60">
        <f>'Inventory Ref Sheet'!X263</f>
        <v>0</v>
      </c>
      <c r="AB263" s="61"/>
      <c r="AC263" s="97" t="str">
        <f t="shared" si="28"/>
        <v/>
      </c>
      <c r="AD263" s="59">
        <f>'Inventory Ref Sheet'!Y263</f>
        <v>0</v>
      </c>
      <c r="AE263" s="59">
        <f>'Inventory Ref Sheet'!Z263</f>
        <v>0</v>
      </c>
      <c r="AF263" s="102">
        <f>'Inventory Ref Sheet'!AA263</f>
        <v>0</v>
      </c>
      <c r="AG263" s="59">
        <f>'Inventory Ref Sheet'!AD263</f>
        <v>0</v>
      </c>
      <c r="AH263" s="59">
        <f>'Inventory Ref Sheet'!AE263</f>
        <v>0</v>
      </c>
      <c r="AI263" s="100" t="str">
        <f ca="1">IF('Inventory Ref Sheet'!AG263&gt;0,YEAR(TODAY())-'Inventory Ref Sheet'!AG263,"")</f>
        <v/>
      </c>
      <c r="AJ263" s="99"/>
      <c r="AK263" s="60">
        <f>'Inventory Ref Sheet'!AJ263</f>
        <v>0</v>
      </c>
      <c r="AL263" s="99"/>
      <c r="AM263" s="97" t="str">
        <f t="shared" si="29"/>
        <v/>
      </c>
    </row>
    <row r="264" spans="10:39" x14ac:dyDescent="0.25">
      <c r="J264" s="59">
        <f>'Inventory Ref Sheet'!AK264</f>
        <v>0</v>
      </c>
      <c r="K264" s="59">
        <f>'Inventory Ref Sheet'!AL264</f>
        <v>0</v>
      </c>
      <c r="L264" s="59">
        <f>'Inventory Ref Sheet'!AM264</f>
        <v>0</v>
      </c>
      <c r="M264" s="59">
        <f>'Inventory Ref Sheet'!AP264</f>
        <v>0</v>
      </c>
      <c r="N264" s="59">
        <f>'Inventory Ref Sheet'!AQ264</f>
        <v>0</v>
      </c>
      <c r="O264" s="100" t="str">
        <f ca="1">IF('Inventory Ref Sheet'!AS264&gt;0,YEAR(TODAY())-'Inventory Ref Sheet'!AS264,"")</f>
        <v/>
      </c>
      <c r="P264" s="95">
        <f>'Inventory Ref Sheet'!AU264</f>
        <v>0</v>
      </c>
      <c r="Q264" s="60">
        <f>'Inventory Ref Sheet'!AV264</f>
        <v>0</v>
      </c>
      <c r="R264" s="61"/>
      <c r="S264" s="100" t="str">
        <f t="shared" si="30"/>
        <v/>
      </c>
      <c r="T264" s="59">
        <f>'Inventory Ref Sheet'!M264</f>
        <v>0</v>
      </c>
      <c r="U264" s="102">
        <f>'Inventory Ref Sheet'!N264</f>
        <v>0</v>
      </c>
      <c r="V264" s="59">
        <f>'Inventory Ref Sheet'!O264</f>
        <v>0</v>
      </c>
      <c r="W264" s="59">
        <f>'Inventory Ref Sheet'!R264</f>
        <v>0</v>
      </c>
      <c r="X264" s="59">
        <f>'Inventory Ref Sheet'!S264</f>
        <v>0</v>
      </c>
      <c r="Y264" s="100" t="str">
        <f ca="1">IF('Inventory Ref Sheet'!U264&gt;0,YEAR(TODAY())-'Inventory Ref Sheet'!U264,"")</f>
        <v/>
      </c>
      <c r="Z264" s="95">
        <f>'Inventory Ref Sheet'!W264</f>
        <v>0</v>
      </c>
      <c r="AA264" s="60">
        <f>'Inventory Ref Sheet'!X264</f>
        <v>0</v>
      </c>
      <c r="AB264" s="61"/>
      <c r="AC264" s="97" t="str">
        <f t="shared" si="28"/>
        <v/>
      </c>
      <c r="AD264" s="59">
        <f>'Inventory Ref Sheet'!Y264</f>
        <v>0</v>
      </c>
      <c r="AE264" s="59">
        <f>'Inventory Ref Sheet'!Z264</f>
        <v>0</v>
      </c>
      <c r="AF264" s="102">
        <f>'Inventory Ref Sheet'!AA264</f>
        <v>0</v>
      </c>
      <c r="AG264" s="59">
        <f>'Inventory Ref Sheet'!AD264</f>
        <v>0</v>
      </c>
      <c r="AH264" s="59">
        <f>'Inventory Ref Sheet'!AE264</f>
        <v>0</v>
      </c>
      <c r="AI264" s="100" t="str">
        <f ca="1">IF('Inventory Ref Sheet'!AG264&gt;0,YEAR(TODAY())-'Inventory Ref Sheet'!AG264,"")</f>
        <v/>
      </c>
      <c r="AJ264" s="99"/>
      <c r="AK264" s="60">
        <f>'Inventory Ref Sheet'!AJ264</f>
        <v>0</v>
      </c>
      <c r="AL264" s="99"/>
      <c r="AM264" s="97" t="str">
        <f t="shared" si="29"/>
        <v/>
      </c>
    </row>
    <row r="265" spans="10:39" x14ac:dyDescent="0.25">
      <c r="J265" s="59">
        <f>'Inventory Ref Sheet'!AK265</f>
        <v>0</v>
      </c>
      <c r="K265" s="59">
        <f>'Inventory Ref Sheet'!AL265</f>
        <v>0</v>
      </c>
      <c r="L265" s="59">
        <f>'Inventory Ref Sheet'!AM265</f>
        <v>0</v>
      </c>
      <c r="M265" s="59">
        <f>'Inventory Ref Sheet'!AP265</f>
        <v>0</v>
      </c>
      <c r="N265" s="59">
        <f>'Inventory Ref Sheet'!AQ265</f>
        <v>0</v>
      </c>
      <c r="O265" s="100" t="str">
        <f ca="1">IF('Inventory Ref Sheet'!AS265&gt;0,YEAR(TODAY())-'Inventory Ref Sheet'!AS265,"")</f>
        <v/>
      </c>
      <c r="P265" s="95">
        <f>'Inventory Ref Sheet'!AU265</f>
        <v>0</v>
      </c>
      <c r="Q265" s="60">
        <f>'Inventory Ref Sheet'!AV265</f>
        <v>0</v>
      </c>
      <c r="R265" s="61"/>
      <c r="S265" s="100" t="str">
        <f t="shared" si="30"/>
        <v/>
      </c>
      <c r="T265" s="59">
        <f>'Inventory Ref Sheet'!M265</f>
        <v>0</v>
      </c>
      <c r="U265" s="102">
        <f>'Inventory Ref Sheet'!N265</f>
        <v>0</v>
      </c>
      <c r="V265" s="59">
        <f>'Inventory Ref Sheet'!O265</f>
        <v>0</v>
      </c>
      <c r="W265" s="59">
        <f>'Inventory Ref Sheet'!R265</f>
        <v>0</v>
      </c>
      <c r="X265" s="59">
        <f>'Inventory Ref Sheet'!S265</f>
        <v>0</v>
      </c>
      <c r="Y265" s="100" t="str">
        <f ca="1">IF('Inventory Ref Sheet'!U265&gt;0,YEAR(TODAY())-'Inventory Ref Sheet'!U265,"")</f>
        <v/>
      </c>
      <c r="Z265" s="95">
        <f>'Inventory Ref Sheet'!W265</f>
        <v>0</v>
      </c>
      <c r="AA265" s="60">
        <f>'Inventory Ref Sheet'!X265</f>
        <v>0</v>
      </c>
      <c r="AB265" s="61"/>
      <c r="AC265" s="97" t="str">
        <f t="shared" si="28"/>
        <v/>
      </c>
      <c r="AD265" s="59">
        <f>'Inventory Ref Sheet'!Y265</f>
        <v>0</v>
      </c>
      <c r="AE265" s="59">
        <f>'Inventory Ref Sheet'!Z265</f>
        <v>0</v>
      </c>
      <c r="AF265" s="102">
        <f>'Inventory Ref Sheet'!AA265</f>
        <v>0</v>
      </c>
      <c r="AG265" s="59">
        <f>'Inventory Ref Sheet'!AD265</f>
        <v>0</v>
      </c>
      <c r="AH265" s="59">
        <f>'Inventory Ref Sheet'!AE265</f>
        <v>0</v>
      </c>
      <c r="AI265" s="100" t="str">
        <f ca="1">IF('Inventory Ref Sheet'!AG265&gt;0,YEAR(TODAY())-'Inventory Ref Sheet'!AG265,"")</f>
        <v/>
      </c>
      <c r="AJ265" s="99"/>
      <c r="AK265" s="60">
        <f>'Inventory Ref Sheet'!AJ265</f>
        <v>0</v>
      </c>
      <c r="AL265" s="99"/>
      <c r="AM265" s="97" t="str">
        <f t="shared" si="29"/>
        <v/>
      </c>
    </row>
    <row r="266" spans="10:39" x14ac:dyDescent="0.25">
      <c r="J266" s="59">
        <f>'Inventory Ref Sheet'!AK266</f>
        <v>0</v>
      </c>
      <c r="K266" s="59">
        <f>'Inventory Ref Sheet'!AL266</f>
        <v>0</v>
      </c>
      <c r="L266" s="59">
        <f>'Inventory Ref Sheet'!AM266</f>
        <v>0</v>
      </c>
      <c r="M266" s="59">
        <f>'Inventory Ref Sheet'!AP266</f>
        <v>0</v>
      </c>
      <c r="N266" s="59">
        <f>'Inventory Ref Sheet'!AQ266</f>
        <v>0</v>
      </c>
      <c r="O266" s="100" t="str">
        <f ca="1">IF('Inventory Ref Sheet'!AS266&gt;0,YEAR(TODAY())-'Inventory Ref Sheet'!AS266,"")</f>
        <v/>
      </c>
      <c r="P266" s="95">
        <f>'Inventory Ref Sheet'!AU266</f>
        <v>0</v>
      </c>
      <c r="Q266" s="60">
        <f>'Inventory Ref Sheet'!AV266</f>
        <v>0</v>
      </c>
      <c r="R266" s="61"/>
      <c r="S266" s="100" t="str">
        <f t="shared" si="30"/>
        <v/>
      </c>
      <c r="T266" s="59">
        <f>'Inventory Ref Sheet'!M266</f>
        <v>0</v>
      </c>
      <c r="U266" s="102">
        <f>'Inventory Ref Sheet'!N266</f>
        <v>0</v>
      </c>
      <c r="V266" s="59">
        <f>'Inventory Ref Sheet'!O266</f>
        <v>0</v>
      </c>
      <c r="W266" s="59">
        <f>'Inventory Ref Sheet'!R266</f>
        <v>0</v>
      </c>
      <c r="X266" s="59">
        <f>'Inventory Ref Sheet'!S266</f>
        <v>0</v>
      </c>
      <c r="Y266" s="100" t="str">
        <f ca="1">IF('Inventory Ref Sheet'!U266&gt;0,YEAR(TODAY())-'Inventory Ref Sheet'!U266,"")</f>
        <v/>
      </c>
      <c r="Z266" s="95">
        <f>'Inventory Ref Sheet'!W266</f>
        <v>0</v>
      </c>
      <c r="AA266" s="60">
        <f>'Inventory Ref Sheet'!X266</f>
        <v>0</v>
      </c>
      <c r="AB266" s="61"/>
      <c r="AC266" s="97" t="str">
        <f t="shared" si="28"/>
        <v/>
      </c>
      <c r="AD266" s="59">
        <f>'Inventory Ref Sheet'!Y266</f>
        <v>0</v>
      </c>
      <c r="AE266" s="59">
        <f>'Inventory Ref Sheet'!Z266</f>
        <v>0</v>
      </c>
      <c r="AF266" s="102">
        <f>'Inventory Ref Sheet'!AA266</f>
        <v>0</v>
      </c>
      <c r="AG266" s="59">
        <f>'Inventory Ref Sheet'!AD266</f>
        <v>0</v>
      </c>
      <c r="AH266" s="59">
        <f>'Inventory Ref Sheet'!AE266</f>
        <v>0</v>
      </c>
      <c r="AI266" s="100" t="str">
        <f ca="1">IF('Inventory Ref Sheet'!AG266&gt;0,YEAR(TODAY())-'Inventory Ref Sheet'!AG266,"")</f>
        <v/>
      </c>
      <c r="AJ266" s="99"/>
      <c r="AK266" s="60">
        <f>'Inventory Ref Sheet'!AJ266</f>
        <v>0</v>
      </c>
      <c r="AL266" s="99"/>
      <c r="AM266" s="97" t="str">
        <f t="shared" si="29"/>
        <v/>
      </c>
    </row>
    <row r="267" spans="10:39" x14ac:dyDescent="0.25">
      <c r="J267" s="59">
        <f>'Inventory Ref Sheet'!AK267</f>
        <v>0</v>
      </c>
      <c r="K267" s="59">
        <f>'Inventory Ref Sheet'!AL267</f>
        <v>0</v>
      </c>
      <c r="L267" s="59">
        <f>'Inventory Ref Sheet'!AM267</f>
        <v>0</v>
      </c>
      <c r="M267" s="59">
        <f>'Inventory Ref Sheet'!AP267</f>
        <v>0</v>
      </c>
      <c r="N267" s="59">
        <f>'Inventory Ref Sheet'!AQ267</f>
        <v>0</v>
      </c>
      <c r="O267" s="100" t="str">
        <f ca="1">IF('Inventory Ref Sheet'!AS267&gt;0,YEAR(TODAY())-'Inventory Ref Sheet'!AS267,"")</f>
        <v/>
      </c>
      <c r="P267" s="95">
        <f>'Inventory Ref Sheet'!AU267</f>
        <v>0</v>
      </c>
      <c r="Q267" s="60">
        <f>'Inventory Ref Sheet'!AV267</f>
        <v>0</v>
      </c>
      <c r="R267" s="61"/>
      <c r="S267" s="100" t="str">
        <f t="shared" si="30"/>
        <v/>
      </c>
      <c r="T267" s="59">
        <f>'Inventory Ref Sheet'!M267</f>
        <v>0</v>
      </c>
      <c r="U267" s="102">
        <f>'Inventory Ref Sheet'!N267</f>
        <v>0</v>
      </c>
      <c r="V267" s="59">
        <f>'Inventory Ref Sheet'!O267</f>
        <v>0</v>
      </c>
      <c r="W267" s="59">
        <f>'Inventory Ref Sheet'!R267</f>
        <v>0</v>
      </c>
      <c r="X267" s="59">
        <f>'Inventory Ref Sheet'!S267</f>
        <v>0</v>
      </c>
      <c r="Y267" s="100" t="str">
        <f ca="1">IF('Inventory Ref Sheet'!U267&gt;0,YEAR(TODAY())-'Inventory Ref Sheet'!U267,"")</f>
        <v/>
      </c>
      <c r="Z267" s="95">
        <f>'Inventory Ref Sheet'!W267</f>
        <v>0</v>
      </c>
      <c r="AA267" s="60">
        <f>'Inventory Ref Sheet'!X267</f>
        <v>0</v>
      </c>
      <c r="AB267" s="61"/>
      <c r="AC267" s="97" t="str">
        <f t="shared" ref="AC267:AC330" si="31">IF(ISTEXT(T267),IF(Y267&gt;=AB267,"Yes","No"),"")</f>
        <v/>
      </c>
      <c r="AD267" s="59">
        <f>'Inventory Ref Sheet'!Y267</f>
        <v>0</v>
      </c>
      <c r="AE267" s="59">
        <f>'Inventory Ref Sheet'!Z267</f>
        <v>0</v>
      </c>
      <c r="AF267" s="102">
        <f>'Inventory Ref Sheet'!AA267</f>
        <v>0</v>
      </c>
      <c r="AG267" s="59">
        <f>'Inventory Ref Sheet'!AD267</f>
        <v>0</v>
      </c>
      <c r="AH267" s="59">
        <f>'Inventory Ref Sheet'!AE267</f>
        <v>0</v>
      </c>
      <c r="AI267" s="100" t="str">
        <f ca="1">IF('Inventory Ref Sheet'!AG267&gt;0,YEAR(TODAY())-'Inventory Ref Sheet'!AG267,"")</f>
        <v/>
      </c>
      <c r="AJ267" s="99"/>
      <c r="AK267" s="60">
        <f>'Inventory Ref Sheet'!AJ267</f>
        <v>0</v>
      </c>
      <c r="AL267" s="99"/>
      <c r="AM267" s="97" t="str">
        <f t="shared" ref="AM267:AM330" si="32">IF(ISTEXT(AD267),IF(AI267&gt;=AL267,"Yes","No"),"")</f>
        <v/>
      </c>
    </row>
    <row r="268" spans="10:39" x14ac:dyDescent="0.25">
      <c r="J268" s="59">
        <f>'Inventory Ref Sheet'!AK268</f>
        <v>0</v>
      </c>
      <c r="K268" s="59">
        <f>'Inventory Ref Sheet'!AL268</f>
        <v>0</v>
      </c>
      <c r="L268" s="59">
        <f>'Inventory Ref Sheet'!AM268</f>
        <v>0</v>
      </c>
      <c r="M268" s="59">
        <f>'Inventory Ref Sheet'!AP268</f>
        <v>0</v>
      </c>
      <c r="N268" s="59">
        <f>'Inventory Ref Sheet'!AQ268</f>
        <v>0</v>
      </c>
      <c r="O268" s="100" t="str">
        <f ca="1">IF('Inventory Ref Sheet'!AS268&gt;0,YEAR(TODAY())-'Inventory Ref Sheet'!AS268,"")</f>
        <v/>
      </c>
      <c r="P268" s="95">
        <f>'Inventory Ref Sheet'!AU268</f>
        <v>0</v>
      </c>
      <c r="Q268" s="60">
        <f>'Inventory Ref Sheet'!AV268</f>
        <v>0</v>
      </c>
      <c r="R268" s="61"/>
      <c r="S268" s="100" t="str">
        <f t="shared" si="30"/>
        <v/>
      </c>
      <c r="T268" s="59">
        <f>'Inventory Ref Sheet'!M268</f>
        <v>0</v>
      </c>
      <c r="U268" s="102">
        <f>'Inventory Ref Sheet'!N268</f>
        <v>0</v>
      </c>
      <c r="V268" s="59">
        <f>'Inventory Ref Sheet'!O268</f>
        <v>0</v>
      </c>
      <c r="W268" s="59">
        <f>'Inventory Ref Sheet'!R268</f>
        <v>0</v>
      </c>
      <c r="X268" s="59">
        <f>'Inventory Ref Sheet'!S268</f>
        <v>0</v>
      </c>
      <c r="Y268" s="100" t="str">
        <f ca="1">IF('Inventory Ref Sheet'!U268&gt;0,YEAR(TODAY())-'Inventory Ref Sheet'!U268,"")</f>
        <v/>
      </c>
      <c r="Z268" s="95">
        <f>'Inventory Ref Sheet'!W268</f>
        <v>0</v>
      </c>
      <c r="AA268" s="60">
        <f>'Inventory Ref Sheet'!X268</f>
        <v>0</v>
      </c>
      <c r="AB268" s="61"/>
      <c r="AC268" s="97" t="str">
        <f t="shared" si="31"/>
        <v/>
      </c>
      <c r="AD268" s="59">
        <f>'Inventory Ref Sheet'!Y268</f>
        <v>0</v>
      </c>
      <c r="AE268" s="59">
        <f>'Inventory Ref Sheet'!Z268</f>
        <v>0</v>
      </c>
      <c r="AF268" s="102">
        <f>'Inventory Ref Sheet'!AA268</f>
        <v>0</v>
      </c>
      <c r="AG268" s="59">
        <f>'Inventory Ref Sheet'!AD268</f>
        <v>0</v>
      </c>
      <c r="AH268" s="59">
        <f>'Inventory Ref Sheet'!AE268</f>
        <v>0</v>
      </c>
      <c r="AI268" s="100" t="str">
        <f ca="1">IF('Inventory Ref Sheet'!AG268&gt;0,YEAR(TODAY())-'Inventory Ref Sheet'!AG268,"")</f>
        <v/>
      </c>
      <c r="AJ268" s="99"/>
      <c r="AK268" s="60">
        <f>'Inventory Ref Sheet'!AJ268</f>
        <v>0</v>
      </c>
      <c r="AL268" s="99"/>
      <c r="AM268" s="97" t="str">
        <f t="shared" si="32"/>
        <v/>
      </c>
    </row>
    <row r="269" spans="10:39" x14ac:dyDescent="0.25">
      <c r="J269" s="59">
        <f>'Inventory Ref Sheet'!AK269</f>
        <v>0</v>
      </c>
      <c r="K269" s="59">
        <f>'Inventory Ref Sheet'!AL269</f>
        <v>0</v>
      </c>
      <c r="L269" s="59">
        <f>'Inventory Ref Sheet'!AM269</f>
        <v>0</v>
      </c>
      <c r="M269" s="59">
        <f>'Inventory Ref Sheet'!AP269</f>
        <v>0</v>
      </c>
      <c r="N269" s="59">
        <f>'Inventory Ref Sheet'!AQ269</f>
        <v>0</v>
      </c>
      <c r="O269" s="100" t="str">
        <f ca="1">IF('Inventory Ref Sheet'!AS269&gt;0,YEAR(TODAY())-'Inventory Ref Sheet'!AS269,"")</f>
        <v/>
      </c>
      <c r="P269" s="95">
        <f>'Inventory Ref Sheet'!AU269</f>
        <v>0</v>
      </c>
      <c r="Q269" s="60">
        <f>'Inventory Ref Sheet'!AV269</f>
        <v>0</v>
      </c>
      <c r="R269" s="61"/>
      <c r="S269" s="100" t="str">
        <f t="shared" si="30"/>
        <v/>
      </c>
      <c r="T269" s="59">
        <f>'Inventory Ref Sheet'!M269</f>
        <v>0</v>
      </c>
      <c r="U269" s="102">
        <f>'Inventory Ref Sheet'!N269</f>
        <v>0</v>
      </c>
      <c r="V269" s="59">
        <f>'Inventory Ref Sheet'!O269</f>
        <v>0</v>
      </c>
      <c r="W269" s="59">
        <f>'Inventory Ref Sheet'!R269</f>
        <v>0</v>
      </c>
      <c r="X269" s="59">
        <f>'Inventory Ref Sheet'!S269</f>
        <v>0</v>
      </c>
      <c r="Y269" s="100" t="str">
        <f ca="1">IF('Inventory Ref Sheet'!U269&gt;0,YEAR(TODAY())-'Inventory Ref Sheet'!U269,"")</f>
        <v/>
      </c>
      <c r="Z269" s="95">
        <f>'Inventory Ref Sheet'!W269</f>
        <v>0</v>
      </c>
      <c r="AA269" s="60">
        <f>'Inventory Ref Sheet'!X269</f>
        <v>0</v>
      </c>
      <c r="AB269" s="61"/>
      <c r="AC269" s="97" t="str">
        <f t="shared" si="31"/>
        <v/>
      </c>
      <c r="AD269" s="59">
        <f>'Inventory Ref Sheet'!Y269</f>
        <v>0</v>
      </c>
      <c r="AE269" s="59">
        <f>'Inventory Ref Sheet'!Z269</f>
        <v>0</v>
      </c>
      <c r="AF269" s="102">
        <f>'Inventory Ref Sheet'!AA269</f>
        <v>0</v>
      </c>
      <c r="AG269" s="59">
        <f>'Inventory Ref Sheet'!AD269</f>
        <v>0</v>
      </c>
      <c r="AH269" s="59">
        <f>'Inventory Ref Sheet'!AE269</f>
        <v>0</v>
      </c>
      <c r="AI269" s="100" t="str">
        <f ca="1">IF('Inventory Ref Sheet'!AG269&gt;0,YEAR(TODAY())-'Inventory Ref Sheet'!AG269,"")</f>
        <v/>
      </c>
      <c r="AJ269" s="99"/>
      <c r="AK269" s="60">
        <f>'Inventory Ref Sheet'!AJ269</f>
        <v>0</v>
      </c>
      <c r="AL269" s="99"/>
      <c r="AM269" s="97" t="str">
        <f t="shared" si="32"/>
        <v/>
      </c>
    </row>
    <row r="270" spans="10:39" x14ac:dyDescent="0.25">
      <c r="J270" s="59">
        <f>'Inventory Ref Sheet'!AK270</f>
        <v>0</v>
      </c>
      <c r="K270" s="59">
        <f>'Inventory Ref Sheet'!AL270</f>
        <v>0</v>
      </c>
      <c r="L270" s="59">
        <f>'Inventory Ref Sheet'!AM270</f>
        <v>0</v>
      </c>
      <c r="M270" s="59">
        <f>'Inventory Ref Sheet'!AP270</f>
        <v>0</v>
      </c>
      <c r="N270" s="59">
        <f>'Inventory Ref Sheet'!AQ270</f>
        <v>0</v>
      </c>
      <c r="O270" s="100" t="str">
        <f ca="1">IF('Inventory Ref Sheet'!AS270&gt;0,YEAR(TODAY())-'Inventory Ref Sheet'!AS270,"")</f>
        <v/>
      </c>
      <c r="P270" s="95">
        <f>'Inventory Ref Sheet'!AU270</f>
        <v>0</v>
      </c>
      <c r="Q270" s="60">
        <f>'Inventory Ref Sheet'!AV270</f>
        <v>0</v>
      </c>
      <c r="R270" s="61"/>
      <c r="S270" s="100" t="str">
        <f t="shared" si="30"/>
        <v/>
      </c>
      <c r="T270" s="59">
        <f>'Inventory Ref Sheet'!M270</f>
        <v>0</v>
      </c>
      <c r="U270" s="102">
        <f>'Inventory Ref Sheet'!N270</f>
        <v>0</v>
      </c>
      <c r="V270" s="59">
        <f>'Inventory Ref Sheet'!O270</f>
        <v>0</v>
      </c>
      <c r="W270" s="59">
        <f>'Inventory Ref Sheet'!R270</f>
        <v>0</v>
      </c>
      <c r="X270" s="59">
        <f>'Inventory Ref Sheet'!S270</f>
        <v>0</v>
      </c>
      <c r="Y270" s="100" t="str">
        <f ca="1">IF('Inventory Ref Sheet'!U270&gt;0,YEAR(TODAY())-'Inventory Ref Sheet'!U270,"")</f>
        <v/>
      </c>
      <c r="Z270" s="95">
        <f>'Inventory Ref Sheet'!W270</f>
        <v>0</v>
      </c>
      <c r="AA270" s="60">
        <f>'Inventory Ref Sheet'!X270</f>
        <v>0</v>
      </c>
      <c r="AB270" s="61"/>
      <c r="AC270" s="97" t="str">
        <f t="shared" si="31"/>
        <v/>
      </c>
      <c r="AD270" s="59">
        <f>'Inventory Ref Sheet'!Y270</f>
        <v>0</v>
      </c>
      <c r="AE270" s="59">
        <f>'Inventory Ref Sheet'!Z270</f>
        <v>0</v>
      </c>
      <c r="AF270" s="102">
        <f>'Inventory Ref Sheet'!AA270</f>
        <v>0</v>
      </c>
      <c r="AG270" s="59">
        <f>'Inventory Ref Sheet'!AD270</f>
        <v>0</v>
      </c>
      <c r="AH270" s="59">
        <f>'Inventory Ref Sheet'!AE270</f>
        <v>0</v>
      </c>
      <c r="AI270" s="100" t="str">
        <f ca="1">IF('Inventory Ref Sheet'!AG270&gt;0,YEAR(TODAY())-'Inventory Ref Sheet'!AG270,"")</f>
        <v/>
      </c>
      <c r="AJ270" s="99"/>
      <c r="AK270" s="60">
        <f>'Inventory Ref Sheet'!AJ270</f>
        <v>0</v>
      </c>
      <c r="AL270" s="99"/>
      <c r="AM270" s="97" t="str">
        <f t="shared" si="32"/>
        <v/>
      </c>
    </row>
    <row r="271" spans="10:39" x14ac:dyDescent="0.25">
      <c r="J271" s="59">
        <f>'Inventory Ref Sheet'!AK271</f>
        <v>0</v>
      </c>
      <c r="K271" s="59">
        <f>'Inventory Ref Sheet'!AL271</f>
        <v>0</v>
      </c>
      <c r="L271" s="59">
        <f>'Inventory Ref Sheet'!AM271</f>
        <v>0</v>
      </c>
      <c r="M271" s="59">
        <f>'Inventory Ref Sheet'!AP271</f>
        <v>0</v>
      </c>
      <c r="N271" s="59">
        <f>'Inventory Ref Sheet'!AQ271</f>
        <v>0</v>
      </c>
      <c r="O271" s="100" t="str">
        <f ca="1">IF('Inventory Ref Sheet'!AS271&gt;0,YEAR(TODAY())-'Inventory Ref Sheet'!AS271,"")</f>
        <v/>
      </c>
      <c r="P271" s="95">
        <f>'Inventory Ref Sheet'!AU271</f>
        <v>0</v>
      </c>
      <c r="Q271" s="60">
        <f>'Inventory Ref Sheet'!AV271</f>
        <v>0</v>
      </c>
      <c r="R271" s="61"/>
      <c r="S271" s="100" t="str">
        <f t="shared" si="30"/>
        <v/>
      </c>
      <c r="T271" s="59">
        <f>'Inventory Ref Sheet'!M271</f>
        <v>0</v>
      </c>
      <c r="U271" s="102">
        <f>'Inventory Ref Sheet'!N271</f>
        <v>0</v>
      </c>
      <c r="V271" s="59">
        <f>'Inventory Ref Sheet'!O271</f>
        <v>0</v>
      </c>
      <c r="W271" s="59">
        <f>'Inventory Ref Sheet'!R271</f>
        <v>0</v>
      </c>
      <c r="X271" s="59">
        <f>'Inventory Ref Sheet'!S271</f>
        <v>0</v>
      </c>
      <c r="Y271" s="100" t="str">
        <f ca="1">IF('Inventory Ref Sheet'!U271&gt;0,YEAR(TODAY())-'Inventory Ref Sheet'!U271,"")</f>
        <v/>
      </c>
      <c r="Z271" s="95">
        <f>'Inventory Ref Sheet'!W271</f>
        <v>0</v>
      </c>
      <c r="AA271" s="60">
        <f>'Inventory Ref Sheet'!X271</f>
        <v>0</v>
      </c>
      <c r="AB271" s="61"/>
      <c r="AC271" s="97" t="str">
        <f t="shared" si="31"/>
        <v/>
      </c>
      <c r="AD271" s="59">
        <f>'Inventory Ref Sheet'!Y271</f>
        <v>0</v>
      </c>
      <c r="AE271" s="59">
        <f>'Inventory Ref Sheet'!Z271</f>
        <v>0</v>
      </c>
      <c r="AF271" s="102">
        <f>'Inventory Ref Sheet'!AA271</f>
        <v>0</v>
      </c>
      <c r="AG271" s="59">
        <f>'Inventory Ref Sheet'!AD271</f>
        <v>0</v>
      </c>
      <c r="AH271" s="59">
        <f>'Inventory Ref Sheet'!AE271</f>
        <v>0</v>
      </c>
      <c r="AI271" s="100" t="str">
        <f ca="1">IF('Inventory Ref Sheet'!AG271&gt;0,YEAR(TODAY())-'Inventory Ref Sheet'!AG271,"")</f>
        <v/>
      </c>
      <c r="AJ271" s="99"/>
      <c r="AK271" s="60">
        <f>'Inventory Ref Sheet'!AJ271</f>
        <v>0</v>
      </c>
      <c r="AL271" s="99"/>
      <c r="AM271" s="97" t="str">
        <f t="shared" si="32"/>
        <v/>
      </c>
    </row>
    <row r="272" spans="10:39" x14ac:dyDescent="0.25">
      <c r="J272" s="59">
        <f>'Inventory Ref Sheet'!AK272</f>
        <v>0</v>
      </c>
      <c r="K272" s="59">
        <f>'Inventory Ref Sheet'!AL272</f>
        <v>0</v>
      </c>
      <c r="L272" s="59">
        <f>'Inventory Ref Sheet'!AM272</f>
        <v>0</v>
      </c>
      <c r="M272" s="59">
        <f>'Inventory Ref Sheet'!AP272</f>
        <v>0</v>
      </c>
      <c r="N272" s="59">
        <f>'Inventory Ref Sheet'!AQ272</f>
        <v>0</v>
      </c>
      <c r="O272" s="100" t="str">
        <f ca="1">IF('Inventory Ref Sheet'!AS272&gt;0,YEAR(TODAY())-'Inventory Ref Sheet'!AS272,"")</f>
        <v/>
      </c>
      <c r="P272" s="95">
        <f>'Inventory Ref Sheet'!AU272</f>
        <v>0</v>
      </c>
      <c r="Q272" s="60">
        <f>'Inventory Ref Sheet'!AV272</f>
        <v>0</v>
      </c>
      <c r="R272" s="61"/>
      <c r="S272" s="100" t="str">
        <f t="shared" si="30"/>
        <v/>
      </c>
      <c r="T272" s="59">
        <f>'Inventory Ref Sheet'!M272</f>
        <v>0</v>
      </c>
      <c r="U272" s="102">
        <f>'Inventory Ref Sheet'!N272</f>
        <v>0</v>
      </c>
      <c r="V272" s="59">
        <f>'Inventory Ref Sheet'!O272</f>
        <v>0</v>
      </c>
      <c r="W272" s="59">
        <f>'Inventory Ref Sheet'!R272</f>
        <v>0</v>
      </c>
      <c r="X272" s="59">
        <f>'Inventory Ref Sheet'!S272</f>
        <v>0</v>
      </c>
      <c r="Y272" s="100" t="str">
        <f ca="1">IF('Inventory Ref Sheet'!U272&gt;0,YEAR(TODAY())-'Inventory Ref Sheet'!U272,"")</f>
        <v/>
      </c>
      <c r="Z272" s="95">
        <f>'Inventory Ref Sheet'!W272</f>
        <v>0</v>
      </c>
      <c r="AA272" s="60">
        <f>'Inventory Ref Sheet'!X272</f>
        <v>0</v>
      </c>
      <c r="AB272" s="61"/>
      <c r="AC272" s="97" t="str">
        <f t="shared" si="31"/>
        <v/>
      </c>
      <c r="AD272" s="59">
        <f>'Inventory Ref Sheet'!Y272</f>
        <v>0</v>
      </c>
      <c r="AE272" s="59">
        <f>'Inventory Ref Sheet'!Z272</f>
        <v>0</v>
      </c>
      <c r="AF272" s="102">
        <f>'Inventory Ref Sheet'!AA272</f>
        <v>0</v>
      </c>
      <c r="AG272" s="59">
        <f>'Inventory Ref Sheet'!AD272</f>
        <v>0</v>
      </c>
      <c r="AH272" s="59">
        <f>'Inventory Ref Sheet'!AE272</f>
        <v>0</v>
      </c>
      <c r="AI272" s="100" t="str">
        <f ca="1">IF('Inventory Ref Sheet'!AG272&gt;0,YEAR(TODAY())-'Inventory Ref Sheet'!AG272,"")</f>
        <v/>
      </c>
      <c r="AJ272" s="99"/>
      <c r="AK272" s="60">
        <f>'Inventory Ref Sheet'!AJ272</f>
        <v>0</v>
      </c>
      <c r="AL272" s="99"/>
      <c r="AM272" s="97" t="str">
        <f t="shared" si="32"/>
        <v/>
      </c>
    </row>
    <row r="273" spans="10:39" x14ac:dyDescent="0.25">
      <c r="J273" s="59">
        <f>'Inventory Ref Sheet'!AK273</f>
        <v>0</v>
      </c>
      <c r="K273" s="59">
        <f>'Inventory Ref Sheet'!AL273</f>
        <v>0</v>
      </c>
      <c r="L273" s="59">
        <f>'Inventory Ref Sheet'!AM273</f>
        <v>0</v>
      </c>
      <c r="M273" s="59">
        <f>'Inventory Ref Sheet'!AP273</f>
        <v>0</v>
      </c>
      <c r="N273" s="59">
        <f>'Inventory Ref Sheet'!AQ273</f>
        <v>0</v>
      </c>
      <c r="O273" s="100" t="str">
        <f ca="1">IF('Inventory Ref Sheet'!AS273&gt;0,YEAR(TODAY())-'Inventory Ref Sheet'!AS273,"")</f>
        <v/>
      </c>
      <c r="P273" s="95">
        <f>'Inventory Ref Sheet'!AU273</f>
        <v>0</v>
      </c>
      <c r="Q273" s="60">
        <f>'Inventory Ref Sheet'!AV273</f>
        <v>0</v>
      </c>
      <c r="R273" s="61"/>
      <c r="S273" s="100" t="str">
        <f t="shared" si="30"/>
        <v/>
      </c>
      <c r="T273" s="59">
        <f>'Inventory Ref Sheet'!M273</f>
        <v>0</v>
      </c>
      <c r="U273" s="102">
        <f>'Inventory Ref Sheet'!N273</f>
        <v>0</v>
      </c>
      <c r="V273" s="59">
        <f>'Inventory Ref Sheet'!O273</f>
        <v>0</v>
      </c>
      <c r="W273" s="59">
        <f>'Inventory Ref Sheet'!R273</f>
        <v>0</v>
      </c>
      <c r="X273" s="59">
        <f>'Inventory Ref Sheet'!S273</f>
        <v>0</v>
      </c>
      <c r="Y273" s="100" t="str">
        <f ca="1">IF('Inventory Ref Sheet'!U273&gt;0,YEAR(TODAY())-'Inventory Ref Sheet'!U273,"")</f>
        <v/>
      </c>
      <c r="Z273" s="95">
        <f>'Inventory Ref Sheet'!W273</f>
        <v>0</v>
      </c>
      <c r="AA273" s="60">
        <f>'Inventory Ref Sheet'!X273</f>
        <v>0</v>
      </c>
      <c r="AB273" s="61"/>
      <c r="AC273" s="97" t="str">
        <f t="shared" si="31"/>
        <v/>
      </c>
      <c r="AD273" s="59">
        <f>'Inventory Ref Sheet'!Y273</f>
        <v>0</v>
      </c>
      <c r="AE273" s="59">
        <f>'Inventory Ref Sheet'!Z273</f>
        <v>0</v>
      </c>
      <c r="AF273" s="102">
        <f>'Inventory Ref Sheet'!AA273</f>
        <v>0</v>
      </c>
      <c r="AG273" s="59">
        <f>'Inventory Ref Sheet'!AD273</f>
        <v>0</v>
      </c>
      <c r="AH273" s="59">
        <f>'Inventory Ref Sheet'!AE273</f>
        <v>0</v>
      </c>
      <c r="AI273" s="100" t="str">
        <f ca="1">IF('Inventory Ref Sheet'!AG273&gt;0,YEAR(TODAY())-'Inventory Ref Sheet'!AG273,"")</f>
        <v/>
      </c>
      <c r="AJ273" s="99"/>
      <c r="AK273" s="60">
        <f>'Inventory Ref Sheet'!AJ273</f>
        <v>0</v>
      </c>
      <c r="AL273" s="99"/>
      <c r="AM273" s="97" t="str">
        <f t="shared" si="32"/>
        <v/>
      </c>
    </row>
    <row r="274" spans="10:39" x14ac:dyDescent="0.25">
      <c r="J274" s="59">
        <f>'Inventory Ref Sheet'!AK274</f>
        <v>0</v>
      </c>
      <c r="K274" s="59">
        <f>'Inventory Ref Sheet'!AL274</f>
        <v>0</v>
      </c>
      <c r="L274" s="59">
        <f>'Inventory Ref Sheet'!AM274</f>
        <v>0</v>
      </c>
      <c r="M274" s="59">
        <f>'Inventory Ref Sheet'!AP274</f>
        <v>0</v>
      </c>
      <c r="N274" s="59">
        <f>'Inventory Ref Sheet'!AQ274</f>
        <v>0</v>
      </c>
      <c r="O274" s="100" t="str">
        <f ca="1">IF('Inventory Ref Sheet'!AS274&gt;0,YEAR(TODAY())-'Inventory Ref Sheet'!AS274,"")</f>
        <v/>
      </c>
      <c r="P274" s="95">
        <f>'Inventory Ref Sheet'!AU274</f>
        <v>0</v>
      </c>
      <c r="Q274" s="60">
        <f>'Inventory Ref Sheet'!AV274</f>
        <v>0</v>
      </c>
      <c r="R274" s="61"/>
      <c r="S274" s="100" t="str">
        <f t="shared" si="30"/>
        <v/>
      </c>
      <c r="T274" s="59">
        <f>'Inventory Ref Sheet'!M274</f>
        <v>0</v>
      </c>
      <c r="U274" s="102">
        <f>'Inventory Ref Sheet'!N274</f>
        <v>0</v>
      </c>
      <c r="V274" s="59">
        <f>'Inventory Ref Sheet'!O274</f>
        <v>0</v>
      </c>
      <c r="W274" s="59">
        <f>'Inventory Ref Sheet'!R274</f>
        <v>0</v>
      </c>
      <c r="X274" s="59">
        <f>'Inventory Ref Sheet'!S274</f>
        <v>0</v>
      </c>
      <c r="Y274" s="100" t="str">
        <f ca="1">IF('Inventory Ref Sheet'!U274&gt;0,YEAR(TODAY())-'Inventory Ref Sheet'!U274,"")</f>
        <v/>
      </c>
      <c r="Z274" s="95">
        <f>'Inventory Ref Sheet'!W274</f>
        <v>0</v>
      </c>
      <c r="AA274" s="60">
        <f>'Inventory Ref Sheet'!X274</f>
        <v>0</v>
      </c>
      <c r="AB274" s="61"/>
      <c r="AC274" s="97" t="str">
        <f t="shared" si="31"/>
        <v/>
      </c>
      <c r="AD274" s="59">
        <f>'Inventory Ref Sheet'!Y274</f>
        <v>0</v>
      </c>
      <c r="AE274" s="59">
        <f>'Inventory Ref Sheet'!Z274</f>
        <v>0</v>
      </c>
      <c r="AF274" s="102">
        <f>'Inventory Ref Sheet'!AA274</f>
        <v>0</v>
      </c>
      <c r="AG274" s="59">
        <f>'Inventory Ref Sheet'!AD274</f>
        <v>0</v>
      </c>
      <c r="AH274" s="59">
        <f>'Inventory Ref Sheet'!AE274</f>
        <v>0</v>
      </c>
      <c r="AI274" s="100" t="str">
        <f ca="1">IF('Inventory Ref Sheet'!AG274&gt;0,YEAR(TODAY())-'Inventory Ref Sheet'!AG274,"")</f>
        <v/>
      </c>
      <c r="AJ274" s="99"/>
      <c r="AK274" s="60">
        <f>'Inventory Ref Sheet'!AJ274</f>
        <v>0</v>
      </c>
      <c r="AL274" s="99"/>
      <c r="AM274" s="97" t="str">
        <f t="shared" si="32"/>
        <v/>
      </c>
    </row>
    <row r="275" spans="10:39" x14ac:dyDescent="0.25">
      <c r="J275" s="59">
        <f>'Inventory Ref Sheet'!AK275</f>
        <v>0</v>
      </c>
      <c r="K275" s="59">
        <f>'Inventory Ref Sheet'!AL275</f>
        <v>0</v>
      </c>
      <c r="L275" s="59">
        <f>'Inventory Ref Sheet'!AM275</f>
        <v>0</v>
      </c>
      <c r="M275" s="59">
        <f>'Inventory Ref Sheet'!AP275</f>
        <v>0</v>
      </c>
      <c r="N275" s="59">
        <f>'Inventory Ref Sheet'!AQ275</f>
        <v>0</v>
      </c>
      <c r="O275" s="100" t="str">
        <f ca="1">IF('Inventory Ref Sheet'!AS275&gt;0,YEAR(TODAY())-'Inventory Ref Sheet'!AS275,"")</f>
        <v/>
      </c>
      <c r="P275" s="95">
        <f>'Inventory Ref Sheet'!AU275</f>
        <v>0</v>
      </c>
      <c r="Q275" s="60">
        <f>'Inventory Ref Sheet'!AV275</f>
        <v>0</v>
      </c>
      <c r="R275" s="61"/>
      <c r="S275" s="100" t="str">
        <f t="shared" si="30"/>
        <v/>
      </c>
      <c r="T275" s="59">
        <f>'Inventory Ref Sheet'!M275</f>
        <v>0</v>
      </c>
      <c r="U275" s="102">
        <f>'Inventory Ref Sheet'!N275</f>
        <v>0</v>
      </c>
      <c r="V275" s="59">
        <f>'Inventory Ref Sheet'!O275</f>
        <v>0</v>
      </c>
      <c r="W275" s="59">
        <f>'Inventory Ref Sheet'!R275</f>
        <v>0</v>
      </c>
      <c r="X275" s="59">
        <f>'Inventory Ref Sheet'!S275</f>
        <v>0</v>
      </c>
      <c r="Y275" s="100" t="str">
        <f ca="1">IF('Inventory Ref Sheet'!U275&gt;0,YEAR(TODAY())-'Inventory Ref Sheet'!U275,"")</f>
        <v/>
      </c>
      <c r="Z275" s="95">
        <f>'Inventory Ref Sheet'!W275</f>
        <v>0</v>
      </c>
      <c r="AA275" s="60">
        <f>'Inventory Ref Sheet'!X275</f>
        <v>0</v>
      </c>
      <c r="AB275" s="61"/>
      <c r="AC275" s="97" t="str">
        <f t="shared" si="31"/>
        <v/>
      </c>
      <c r="AD275" s="59">
        <f>'Inventory Ref Sheet'!Y275</f>
        <v>0</v>
      </c>
      <c r="AE275" s="59">
        <f>'Inventory Ref Sheet'!Z275</f>
        <v>0</v>
      </c>
      <c r="AF275" s="102">
        <f>'Inventory Ref Sheet'!AA275</f>
        <v>0</v>
      </c>
      <c r="AG275" s="59">
        <f>'Inventory Ref Sheet'!AD275</f>
        <v>0</v>
      </c>
      <c r="AH275" s="59">
        <f>'Inventory Ref Sheet'!AE275</f>
        <v>0</v>
      </c>
      <c r="AI275" s="100" t="str">
        <f ca="1">IF('Inventory Ref Sheet'!AG275&gt;0,YEAR(TODAY())-'Inventory Ref Sheet'!AG275,"")</f>
        <v/>
      </c>
      <c r="AJ275" s="99"/>
      <c r="AK275" s="60">
        <f>'Inventory Ref Sheet'!AJ275</f>
        <v>0</v>
      </c>
      <c r="AL275" s="99"/>
      <c r="AM275" s="97" t="str">
        <f t="shared" si="32"/>
        <v/>
      </c>
    </row>
    <row r="276" spans="10:39" x14ac:dyDescent="0.25">
      <c r="J276" s="59">
        <f>'Inventory Ref Sheet'!AK276</f>
        <v>0</v>
      </c>
      <c r="K276" s="59">
        <f>'Inventory Ref Sheet'!AL276</f>
        <v>0</v>
      </c>
      <c r="L276" s="59">
        <f>'Inventory Ref Sheet'!AM276</f>
        <v>0</v>
      </c>
      <c r="M276" s="59">
        <f>'Inventory Ref Sheet'!AP276</f>
        <v>0</v>
      </c>
      <c r="N276" s="59">
        <f>'Inventory Ref Sheet'!AQ276</f>
        <v>0</v>
      </c>
      <c r="O276" s="100" t="str">
        <f ca="1">IF('Inventory Ref Sheet'!AS276&gt;0,YEAR(TODAY())-'Inventory Ref Sheet'!AS276,"")</f>
        <v/>
      </c>
      <c r="P276" s="95">
        <f>'Inventory Ref Sheet'!AU276</f>
        <v>0</v>
      </c>
      <c r="Q276" s="60">
        <f>'Inventory Ref Sheet'!AV276</f>
        <v>0</v>
      </c>
      <c r="R276" s="61"/>
      <c r="S276" s="100" t="str">
        <f t="shared" si="30"/>
        <v/>
      </c>
      <c r="T276" s="59">
        <f>'Inventory Ref Sheet'!M276</f>
        <v>0</v>
      </c>
      <c r="U276" s="102">
        <f>'Inventory Ref Sheet'!N276</f>
        <v>0</v>
      </c>
      <c r="V276" s="59">
        <f>'Inventory Ref Sheet'!O276</f>
        <v>0</v>
      </c>
      <c r="W276" s="59">
        <f>'Inventory Ref Sheet'!R276</f>
        <v>0</v>
      </c>
      <c r="X276" s="59">
        <f>'Inventory Ref Sheet'!S276</f>
        <v>0</v>
      </c>
      <c r="Y276" s="100" t="str">
        <f ca="1">IF('Inventory Ref Sheet'!U276&gt;0,YEAR(TODAY())-'Inventory Ref Sheet'!U276,"")</f>
        <v/>
      </c>
      <c r="Z276" s="95">
        <f>'Inventory Ref Sheet'!W276</f>
        <v>0</v>
      </c>
      <c r="AA276" s="60">
        <f>'Inventory Ref Sheet'!X276</f>
        <v>0</v>
      </c>
      <c r="AB276" s="61"/>
      <c r="AC276" s="97" t="str">
        <f t="shared" si="31"/>
        <v/>
      </c>
      <c r="AD276" s="59">
        <f>'Inventory Ref Sheet'!Y276</f>
        <v>0</v>
      </c>
      <c r="AE276" s="59">
        <f>'Inventory Ref Sheet'!Z276</f>
        <v>0</v>
      </c>
      <c r="AF276" s="102">
        <f>'Inventory Ref Sheet'!AA276</f>
        <v>0</v>
      </c>
      <c r="AG276" s="59">
        <f>'Inventory Ref Sheet'!AD276</f>
        <v>0</v>
      </c>
      <c r="AH276" s="59">
        <f>'Inventory Ref Sheet'!AE276</f>
        <v>0</v>
      </c>
      <c r="AI276" s="100" t="str">
        <f ca="1">IF('Inventory Ref Sheet'!AG276&gt;0,YEAR(TODAY())-'Inventory Ref Sheet'!AG276,"")</f>
        <v/>
      </c>
      <c r="AJ276" s="99"/>
      <c r="AK276" s="60">
        <f>'Inventory Ref Sheet'!AJ276</f>
        <v>0</v>
      </c>
      <c r="AL276" s="99"/>
      <c r="AM276" s="97" t="str">
        <f t="shared" si="32"/>
        <v/>
      </c>
    </row>
    <row r="277" spans="10:39" x14ac:dyDescent="0.25">
      <c r="J277" s="59">
        <f>'Inventory Ref Sheet'!AK277</f>
        <v>0</v>
      </c>
      <c r="K277" s="59">
        <f>'Inventory Ref Sheet'!AL277</f>
        <v>0</v>
      </c>
      <c r="L277" s="59">
        <f>'Inventory Ref Sheet'!AM277</f>
        <v>0</v>
      </c>
      <c r="M277" s="59">
        <f>'Inventory Ref Sheet'!AP277</f>
        <v>0</v>
      </c>
      <c r="N277" s="59">
        <f>'Inventory Ref Sheet'!AQ277</f>
        <v>0</v>
      </c>
      <c r="O277" s="100" t="str">
        <f ca="1">IF('Inventory Ref Sheet'!AS277&gt;0,YEAR(TODAY())-'Inventory Ref Sheet'!AS277,"")</f>
        <v/>
      </c>
      <c r="P277" s="95">
        <f>'Inventory Ref Sheet'!AU277</f>
        <v>0</v>
      </c>
      <c r="Q277" s="60">
        <f>'Inventory Ref Sheet'!AV277</f>
        <v>0</v>
      </c>
      <c r="R277" s="61"/>
      <c r="S277" s="100" t="str">
        <f t="shared" si="30"/>
        <v/>
      </c>
      <c r="T277" s="59">
        <f>'Inventory Ref Sheet'!M277</f>
        <v>0</v>
      </c>
      <c r="U277" s="102">
        <f>'Inventory Ref Sheet'!N277</f>
        <v>0</v>
      </c>
      <c r="V277" s="59">
        <f>'Inventory Ref Sheet'!O277</f>
        <v>0</v>
      </c>
      <c r="W277" s="59">
        <f>'Inventory Ref Sheet'!R277</f>
        <v>0</v>
      </c>
      <c r="X277" s="59">
        <f>'Inventory Ref Sheet'!S277</f>
        <v>0</v>
      </c>
      <c r="Y277" s="100" t="str">
        <f ca="1">IF('Inventory Ref Sheet'!U277&gt;0,YEAR(TODAY())-'Inventory Ref Sheet'!U277,"")</f>
        <v/>
      </c>
      <c r="Z277" s="95">
        <f>'Inventory Ref Sheet'!W277</f>
        <v>0</v>
      </c>
      <c r="AA277" s="60">
        <f>'Inventory Ref Sheet'!X277</f>
        <v>0</v>
      </c>
      <c r="AB277" s="61"/>
      <c r="AC277" s="97" t="str">
        <f t="shared" si="31"/>
        <v/>
      </c>
      <c r="AD277" s="59">
        <f>'Inventory Ref Sheet'!Y277</f>
        <v>0</v>
      </c>
      <c r="AE277" s="59">
        <f>'Inventory Ref Sheet'!Z277</f>
        <v>0</v>
      </c>
      <c r="AF277" s="102">
        <f>'Inventory Ref Sheet'!AA277</f>
        <v>0</v>
      </c>
      <c r="AG277" s="59">
        <f>'Inventory Ref Sheet'!AD277</f>
        <v>0</v>
      </c>
      <c r="AH277" s="59">
        <f>'Inventory Ref Sheet'!AE277</f>
        <v>0</v>
      </c>
      <c r="AI277" s="100" t="str">
        <f ca="1">IF('Inventory Ref Sheet'!AG277&gt;0,YEAR(TODAY())-'Inventory Ref Sheet'!AG277,"")</f>
        <v/>
      </c>
      <c r="AJ277" s="99"/>
      <c r="AK277" s="60">
        <f>'Inventory Ref Sheet'!AJ277</f>
        <v>0</v>
      </c>
      <c r="AL277" s="99"/>
      <c r="AM277" s="97" t="str">
        <f t="shared" si="32"/>
        <v/>
      </c>
    </row>
    <row r="278" spans="10:39" x14ac:dyDescent="0.25">
      <c r="J278" s="59">
        <f>'Inventory Ref Sheet'!AK278</f>
        <v>0</v>
      </c>
      <c r="K278" s="59">
        <f>'Inventory Ref Sheet'!AL278</f>
        <v>0</v>
      </c>
      <c r="L278" s="59">
        <f>'Inventory Ref Sheet'!AM278</f>
        <v>0</v>
      </c>
      <c r="M278" s="59">
        <f>'Inventory Ref Sheet'!AP278</f>
        <v>0</v>
      </c>
      <c r="N278" s="59">
        <f>'Inventory Ref Sheet'!AQ278</f>
        <v>0</v>
      </c>
      <c r="O278" s="100" t="str">
        <f ca="1">IF('Inventory Ref Sheet'!AS278&gt;0,YEAR(TODAY())-'Inventory Ref Sheet'!AS278,"")</f>
        <v/>
      </c>
      <c r="P278" s="95">
        <f>'Inventory Ref Sheet'!AU278</f>
        <v>0</v>
      </c>
      <c r="Q278" s="60">
        <f>'Inventory Ref Sheet'!AV278</f>
        <v>0</v>
      </c>
      <c r="R278" s="61"/>
      <c r="S278" s="100" t="str">
        <f t="shared" si="30"/>
        <v/>
      </c>
      <c r="T278" s="59">
        <f>'Inventory Ref Sheet'!M278</f>
        <v>0</v>
      </c>
      <c r="U278" s="102">
        <f>'Inventory Ref Sheet'!N278</f>
        <v>0</v>
      </c>
      <c r="V278" s="59">
        <f>'Inventory Ref Sheet'!O278</f>
        <v>0</v>
      </c>
      <c r="W278" s="59">
        <f>'Inventory Ref Sheet'!R278</f>
        <v>0</v>
      </c>
      <c r="X278" s="59">
        <f>'Inventory Ref Sheet'!S278</f>
        <v>0</v>
      </c>
      <c r="Y278" s="100" t="str">
        <f ca="1">IF('Inventory Ref Sheet'!U278&gt;0,YEAR(TODAY())-'Inventory Ref Sheet'!U278,"")</f>
        <v/>
      </c>
      <c r="Z278" s="95">
        <f>'Inventory Ref Sheet'!W278</f>
        <v>0</v>
      </c>
      <c r="AA278" s="60">
        <f>'Inventory Ref Sheet'!X278</f>
        <v>0</v>
      </c>
      <c r="AB278" s="61"/>
      <c r="AC278" s="97" t="str">
        <f t="shared" si="31"/>
        <v/>
      </c>
      <c r="AD278" s="59">
        <f>'Inventory Ref Sheet'!Y278</f>
        <v>0</v>
      </c>
      <c r="AE278" s="59">
        <f>'Inventory Ref Sheet'!Z278</f>
        <v>0</v>
      </c>
      <c r="AF278" s="102">
        <f>'Inventory Ref Sheet'!AA278</f>
        <v>0</v>
      </c>
      <c r="AG278" s="59">
        <f>'Inventory Ref Sheet'!AD278</f>
        <v>0</v>
      </c>
      <c r="AH278" s="59">
        <f>'Inventory Ref Sheet'!AE278</f>
        <v>0</v>
      </c>
      <c r="AI278" s="100" t="str">
        <f ca="1">IF('Inventory Ref Sheet'!AG278&gt;0,YEAR(TODAY())-'Inventory Ref Sheet'!AG278,"")</f>
        <v/>
      </c>
      <c r="AJ278" s="99"/>
      <c r="AK278" s="60">
        <f>'Inventory Ref Sheet'!AJ278</f>
        <v>0</v>
      </c>
      <c r="AL278" s="99"/>
      <c r="AM278" s="97" t="str">
        <f t="shared" si="32"/>
        <v/>
      </c>
    </row>
    <row r="279" spans="10:39" x14ac:dyDescent="0.25">
      <c r="J279" s="59">
        <f>'Inventory Ref Sheet'!AK279</f>
        <v>0</v>
      </c>
      <c r="K279" s="59">
        <f>'Inventory Ref Sheet'!AL279</f>
        <v>0</v>
      </c>
      <c r="L279" s="59">
        <f>'Inventory Ref Sheet'!AM279</f>
        <v>0</v>
      </c>
      <c r="M279" s="59">
        <f>'Inventory Ref Sheet'!AP279</f>
        <v>0</v>
      </c>
      <c r="N279" s="59">
        <f>'Inventory Ref Sheet'!AQ279</f>
        <v>0</v>
      </c>
      <c r="O279" s="100" t="str">
        <f ca="1">IF('Inventory Ref Sheet'!AS279&gt;0,YEAR(TODAY())-'Inventory Ref Sheet'!AS279,"")</f>
        <v/>
      </c>
      <c r="P279" s="95">
        <f>'Inventory Ref Sheet'!AU279</f>
        <v>0</v>
      </c>
      <c r="Q279" s="60">
        <f>'Inventory Ref Sheet'!AV279</f>
        <v>0</v>
      </c>
      <c r="R279" s="61"/>
      <c r="S279" s="100" t="str">
        <f t="shared" si="30"/>
        <v/>
      </c>
      <c r="T279" s="59">
        <f>'Inventory Ref Sheet'!M279</f>
        <v>0</v>
      </c>
      <c r="U279" s="102">
        <f>'Inventory Ref Sheet'!N279</f>
        <v>0</v>
      </c>
      <c r="V279" s="59">
        <f>'Inventory Ref Sheet'!O279</f>
        <v>0</v>
      </c>
      <c r="W279" s="59">
        <f>'Inventory Ref Sheet'!R279</f>
        <v>0</v>
      </c>
      <c r="X279" s="59">
        <f>'Inventory Ref Sheet'!S279</f>
        <v>0</v>
      </c>
      <c r="Y279" s="100" t="str">
        <f ca="1">IF('Inventory Ref Sheet'!U279&gt;0,YEAR(TODAY())-'Inventory Ref Sheet'!U279,"")</f>
        <v/>
      </c>
      <c r="Z279" s="95">
        <f>'Inventory Ref Sheet'!W279</f>
        <v>0</v>
      </c>
      <c r="AA279" s="60">
        <f>'Inventory Ref Sheet'!X279</f>
        <v>0</v>
      </c>
      <c r="AB279" s="61"/>
      <c r="AC279" s="97" t="str">
        <f t="shared" si="31"/>
        <v/>
      </c>
      <c r="AD279" s="59">
        <f>'Inventory Ref Sheet'!Y279</f>
        <v>0</v>
      </c>
      <c r="AE279" s="59">
        <f>'Inventory Ref Sheet'!Z279</f>
        <v>0</v>
      </c>
      <c r="AF279" s="102">
        <f>'Inventory Ref Sheet'!AA279</f>
        <v>0</v>
      </c>
      <c r="AG279" s="59">
        <f>'Inventory Ref Sheet'!AD279</f>
        <v>0</v>
      </c>
      <c r="AH279" s="59">
        <f>'Inventory Ref Sheet'!AE279</f>
        <v>0</v>
      </c>
      <c r="AI279" s="100" t="str">
        <f ca="1">IF('Inventory Ref Sheet'!AG279&gt;0,YEAR(TODAY())-'Inventory Ref Sheet'!AG279,"")</f>
        <v/>
      </c>
      <c r="AJ279" s="99"/>
      <c r="AK279" s="60">
        <f>'Inventory Ref Sheet'!AJ279</f>
        <v>0</v>
      </c>
      <c r="AL279" s="99"/>
      <c r="AM279" s="97" t="str">
        <f t="shared" si="32"/>
        <v/>
      </c>
    </row>
    <row r="280" spans="10:39" x14ac:dyDescent="0.25">
      <c r="J280" s="59">
        <f>'Inventory Ref Sheet'!AK280</f>
        <v>0</v>
      </c>
      <c r="K280" s="59">
        <f>'Inventory Ref Sheet'!AL280</f>
        <v>0</v>
      </c>
      <c r="L280" s="59">
        <f>'Inventory Ref Sheet'!AM280</f>
        <v>0</v>
      </c>
      <c r="M280" s="59">
        <f>'Inventory Ref Sheet'!AP280</f>
        <v>0</v>
      </c>
      <c r="N280" s="59">
        <f>'Inventory Ref Sheet'!AQ280</f>
        <v>0</v>
      </c>
      <c r="O280" s="100" t="str">
        <f ca="1">IF('Inventory Ref Sheet'!AS280&gt;0,YEAR(TODAY())-'Inventory Ref Sheet'!AS280,"")</f>
        <v/>
      </c>
      <c r="P280" s="95">
        <f>'Inventory Ref Sheet'!AU280</f>
        <v>0</v>
      </c>
      <c r="Q280" s="60">
        <f>'Inventory Ref Sheet'!AV280</f>
        <v>0</v>
      </c>
      <c r="R280" s="61"/>
      <c r="S280" s="100" t="str">
        <f t="shared" si="30"/>
        <v/>
      </c>
      <c r="T280" s="59">
        <f>'Inventory Ref Sheet'!M280</f>
        <v>0</v>
      </c>
      <c r="U280" s="102">
        <f>'Inventory Ref Sheet'!N280</f>
        <v>0</v>
      </c>
      <c r="V280" s="59">
        <f>'Inventory Ref Sheet'!O280</f>
        <v>0</v>
      </c>
      <c r="W280" s="59">
        <f>'Inventory Ref Sheet'!R280</f>
        <v>0</v>
      </c>
      <c r="X280" s="59">
        <f>'Inventory Ref Sheet'!S280</f>
        <v>0</v>
      </c>
      <c r="Y280" s="100" t="str">
        <f ca="1">IF('Inventory Ref Sheet'!U280&gt;0,YEAR(TODAY())-'Inventory Ref Sheet'!U280,"")</f>
        <v/>
      </c>
      <c r="Z280" s="95">
        <f>'Inventory Ref Sheet'!W280</f>
        <v>0</v>
      </c>
      <c r="AA280" s="60">
        <f>'Inventory Ref Sheet'!X280</f>
        <v>0</v>
      </c>
      <c r="AB280" s="61"/>
      <c r="AC280" s="97" t="str">
        <f t="shared" si="31"/>
        <v/>
      </c>
      <c r="AD280" s="59">
        <f>'Inventory Ref Sheet'!Y280</f>
        <v>0</v>
      </c>
      <c r="AE280" s="59">
        <f>'Inventory Ref Sheet'!Z280</f>
        <v>0</v>
      </c>
      <c r="AF280" s="102">
        <f>'Inventory Ref Sheet'!AA280</f>
        <v>0</v>
      </c>
      <c r="AG280" s="59">
        <f>'Inventory Ref Sheet'!AD280</f>
        <v>0</v>
      </c>
      <c r="AH280" s="59">
        <f>'Inventory Ref Sheet'!AE280</f>
        <v>0</v>
      </c>
      <c r="AI280" s="100" t="str">
        <f ca="1">IF('Inventory Ref Sheet'!AG280&gt;0,YEAR(TODAY())-'Inventory Ref Sheet'!AG280,"")</f>
        <v/>
      </c>
      <c r="AJ280" s="99"/>
      <c r="AK280" s="60">
        <f>'Inventory Ref Sheet'!AJ280</f>
        <v>0</v>
      </c>
      <c r="AL280" s="99"/>
      <c r="AM280" s="97" t="str">
        <f t="shared" si="32"/>
        <v/>
      </c>
    </row>
    <row r="281" spans="10:39" x14ac:dyDescent="0.25">
      <c r="J281" s="59">
        <f>'Inventory Ref Sheet'!AK281</f>
        <v>0</v>
      </c>
      <c r="K281" s="59">
        <f>'Inventory Ref Sheet'!AL281</f>
        <v>0</v>
      </c>
      <c r="L281" s="59">
        <f>'Inventory Ref Sheet'!AM281</f>
        <v>0</v>
      </c>
      <c r="M281" s="59">
        <f>'Inventory Ref Sheet'!AP281</f>
        <v>0</v>
      </c>
      <c r="N281" s="59">
        <f>'Inventory Ref Sheet'!AQ281</f>
        <v>0</v>
      </c>
      <c r="O281" s="100" t="str">
        <f ca="1">IF('Inventory Ref Sheet'!AS281&gt;0,YEAR(TODAY())-'Inventory Ref Sheet'!AS281,"")</f>
        <v/>
      </c>
      <c r="P281" s="95">
        <f>'Inventory Ref Sheet'!AU281</f>
        <v>0</v>
      </c>
      <c r="Q281" s="60">
        <f>'Inventory Ref Sheet'!AV281</f>
        <v>0</v>
      </c>
      <c r="R281" s="61"/>
      <c r="S281" s="100" t="str">
        <f t="shared" si="30"/>
        <v/>
      </c>
      <c r="T281" s="59">
        <f>'Inventory Ref Sheet'!M281</f>
        <v>0</v>
      </c>
      <c r="U281" s="102">
        <f>'Inventory Ref Sheet'!N281</f>
        <v>0</v>
      </c>
      <c r="V281" s="59">
        <f>'Inventory Ref Sheet'!O281</f>
        <v>0</v>
      </c>
      <c r="W281" s="59">
        <f>'Inventory Ref Sheet'!R281</f>
        <v>0</v>
      </c>
      <c r="X281" s="59">
        <f>'Inventory Ref Sheet'!S281</f>
        <v>0</v>
      </c>
      <c r="Y281" s="100" t="str">
        <f ca="1">IF('Inventory Ref Sheet'!U281&gt;0,YEAR(TODAY())-'Inventory Ref Sheet'!U281,"")</f>
        <v/>
      </c>
      <c r="Z281" s="95">
        <f>'Inventory Ref Sheet'!W281</f>
        <v>0</v>
      </c>
      <c r="AA281" s="60">
        <f>'Inventory Ref Sheet'!X281</f>
        <v>0</v>
      </c>
      <c r="AB281" s="61"/>
      <c r="AC281" s="97" t="str">
        <f t="shared" si="31"/>
        <v/>
      </c>
      <c r="AD281" s="59">
        <f>'Inventory Ref Sheet'!Y281</f>
        <v>0</v>
      </c>
      <c r="AE281" s="59">
        <f>'Inventory Ref Sheet'!Z281</f>
        <v>0</v>
      </c>
      <c r="AF281" s="102">
        <f>'Inventory Ref Sheet'!AA281</f>
        <v>0</v>
      </c>
      <c r="AG281" s="59">
        <f>'Inventory Ref Sheet'!AD281</f>
        <v>0</v>
      </c>
      <c r="AH281" s="59">
        <f>'Inventory Ref Sheet'!AE281</f>
        <v>0</v>
      </c>
      <c r="AI281" s="100" t="str">
        <f ca="1">IF('Inventory Ref Sheet'!AG281&gt;0,YEAR(TODAY())-'Inventory Ref Sheet'!AG281,"")</f>
        <v/>
      </c>
      <c r="AJ281" s="99"/>
      <c r="AK281" s="60">
        <f>'Inventory Ref Sheet'!AJ281</f>
        <v>0</v>
      </c>
      <c r="AL281" s="99"/>
      <c r="AM281" s="97" t="str">
        <f t="shared" si="32"/>
        <v/>
      </c>
    </row>
    <row r="282" spans="10:39" x14ac:dyDescent="0.25">
      <c r="J282" s="59">
        <f>'Inventory Ref Sheet'!AK282</f>
        <v>0</v>
      </c>
      <c r="K282" s="59">
        <f>'Inventory Ref Sheet'!AL282</f>
        <v>0</v>
      </c>
      <c r="L282" s="59">
        <f>'Inventory Ref Sheet'!AM282</f>
        <v>0</v>
      </c>
      <c r="M282" s="59">
        <f>'Inventory Ref Sheet'!AP282</f>
        <v>0</v>
      </c>
      <c r="N282" s="59">
        <f>'Inventory Ref Sheet'!AQ282</f>
        <v>0</v>
      </c>
      <c r="O282" s="100" t="str">
        <f ca="1">IF('Inventory Ref Sheet'!AS282&gt;0,YEAR(TODAY())-'Inventory Ref Sheet'!AS282,"")</f>
        <v/>
      </c>
      <c r="P282" s="95">
        <f>'Inventory Ref Sheet'!AU282</f>
        <v>0</v>
      </c>
      <c r="Q282" s="60">
        <f>'Inventory Ref Sheet'!AV282</f>
        <v>0</v>
      </c>
      <c r="R282" s="61"/>
      <c r="S282" s="100" t="str">
        <f t="shared" si="30"/>
        <v/>
      </c>
      <c r="T282" s="59">
        <f>'Inventory Ref Sheet'!M282</f>
        <v>0</v>
      </c>
      <c r="U282" s="102">
        <f>'Inventory Ref Sheet'!N282</f>
        <v>0</v>
      </c>
      <c r="V282" s="59">
        <f>'Inventory Ref Sheet'!O282</f>
        <v>0</v>
      </c>
      <c r="W282" s="59">
        <f>'Inventory Ref Sheet'!R282</f>
        <v>0</v>
      </c>
      <c r="X282" s="59">
        <f>'Inventory Ref Sheet'!S282</f>
        <v>0</v>
      </c>
      <c r="Y282" s="100" t="str">
        <f ca="1">IF('Inventory Ref Sheet'!U282&gt;0,YEAR(TODAY())-'Inventory Ref Sheet'!U282,"")</f>
        <v/>
      </c>
      <c r="Z282" s="95">
        <f>'Inventory Ref Sheet'!W282</f>
        <v>0</v>
      </c>
      <c r="AA282" s="60">
        <f>'Inventory Ref Sheet'!X282</f>
        <v>0</v>
      </c>
      <c r="AB282" s="61"/>
      <c r="AC282" s="97" t="str">
        <f t="shared" si="31"/>
        <v/>
      </c>
      <c r="AD282" s="59">
        <f>'Inventory Ref Sheet'!Y282</f>
        <v>0</v>
      </c>
      <c r="AE282" s="59">
        <f>'Inventory Ref Sheet'!Z282</f>
        <v>0</v>
      </c>
      <c r="AF282" s="102">
        <f>'Inventory Ref Sheet'!AA282</f>
        <v>0</v>
      </c>
      <c r="AG282" s="59">
        <f>'Inventory Ref Sheet'!AD282</f>
        <v>0</v>
      </c>
      <c r="AH282" s="59">
        <f>'Inventory Ref Sheet'!AE282</f>
        <v>0</v>
      </c>
      <c r="AI282" s="100" t="str">
        <f ca="1">IF('Inventory Ref Sheet'!AG282&gt;0,YEAR(TODAY())-'Inventory Ref Sheet'!AG282,"")</f>
        <v/>
      </c>
      <c r="AJ282" s="99"/>
      <c r="AK282" s="60">
        <f>'Inventory Ref Sheet'!AJ282</f>
        <v>0</v>
      </c>
      <c r="AL282" s="99"/>
      <c r="AM282" s="97" t="str">
        <f t="shared" si="32"/>
        <v/>
      </c>
    </row>
    <row r="283" spans="10:39" x14ac:dyDescent="0.25">
      <c r="J283" s="59">
        <f>'Inventory Ref Sheet'!AK283</f>
        <v>0</v>
      </c>
      <c r="K283" s="59">
        <f>'Inventory Ref Sheet'!AL283</f>
        <v>0</v>
      </c>
      <c r="L283" s="59">
        <f>'Inventory Ref Sheet'!AM283</f>
        <v>0</v>
      </c>
      <c r="M283" s="59">
        <f>'Inventory Ref Sheet'!AP283</f>
        <v>0</v>
      </c>
      <c r="N283" s="59">
        <f>'Inventory Ref Sheet'!AQ283</f>
        <v>0</v>
      </c>
      <c r="O283" s="100" t="str">
        <f ca="1">IF('Inventory Ref Sheet'!AS283&gt;0,YEAR(TODAY())-'Inventory Ref Sheet'!AS283,"")</f>
        <v/>
      </c>
      <c r="P283" s="95">
        <f>'Inventory Ref Sheet'!AU283</f>
        <v>0</v>
      </c>
      <c r="Q283" s="60">
        <f>'Inventory Ref Sheet'!AV283</f>
        <v>0</v>
      </c>
      <c r="R283" s="61"/>
      <c r="S283" s="100" t="str">
        <f t="shared" si="30"/>
        <v/>
      </c>
      <c r="T283" s="59">
        <f>'Inventory Ref Sheet'!M283</f>
        <v>0</v>
      </c>
      <c r="U283" s="102">
        <f>'Inventory Ref Sheet'!N283</f>
        <v>0</v>
      </c>
      <c r="V283" s="59">
        <f>'Inventory Ref Sheet'!O283</f>
        <v>0</v>
      </c>
      <c r="W283" s="59">
        <f>'Inventory Ref Sheet'!R283</f>
        <v>0</v>
      </c>
      <c r="X283" s="59">
        <f>'Inventory Ref Sheet'!S283</f>
        <v>0</v>
      </c>
      <c r="Y283" s="100" t="str">
        <f ca="1">IF('Inventory Ref Sheet'!U283&gt;0,YEAR(TODAY())-'Inventory Ref Sheet'!U283,"")</f>
        <v/>
      </c>
      <c r="Z283" s="95">
        <f>'Inventory Ref Sheet'!W283</f>
        <v>0</v>
      </c>
      <c r="AA283" s="60">
        <f>'Inventory Ref Sheet'!X283</f>
        <v>0</v>
      </c>
      <c r="AB283" s="61"/>
      <c r="AC283" s="97" t="str">
        <f t="shared" si="31"/>
        <v/>
      </c>
      <c r="AD283" s="59">
        <f>'Inventory Ref Sheet'!Y283</f>
        <v>0</v>
      </c>
      <c r="AE283" s="59">
        <f>'Inventory Ref Sheet'!Z283</f>
        <v>0</v>
      </c>
      <c r="AF283" s="102">
        <f>'Inventory Ref Sheet'!AA283</f>
        <v>0</v>
      </c>
      <c r="AG283" s="59">
        <f>'Inventory Ref Sheet'!AD283</f>
        <v>0</v>
      </c>
      <c r="AH283" s="59">
        <f>'Inventory Ref Sheet'!AE283</f>
        <v>0</v>
      </c>
      <c r="AI283" s="100" t="str">
        <f ca="1">IF('Inventory Ref Sheet'!AG283&gt;0,YEAR(TODAY())-'Inventory Ref Sheet'!AG283,"")</f>
        <v/>
      </c>
      <c r="AJ283" s="99"/>
      <c r="AK283" s="60">
        <f>'Inventory Ref Sheet'!AJ283</f>
        <v>0</v>
      </c>
      <c r="AL283" s="99"/>
      <c r="AM283" s="97" t="str">
        <f t="shared" si="32"/>
        <v/>
      </c>
    </row>
    <row r="284" spans="10:39" x14ac:dyDescent="0.25">
      <c r="J284" s="59">
        <f>'Inventory Ref Sheet'!AK284</f>
        <v>0</v>
      </c>
      <c r="K284" s="59">
        <f>'Inventory Ref Sheet'!AL284</f>
        <v>0</v>
      </c>
      <c r="L284" s="59">
        <f>'Inventory Ref Sheet'!AM284</f>
        <v>0</v>
      </c>
      <c r="M284" s="59">
        <f>'Inventory Ref Sheet'!AP284</f>
        <v>0</v>
      </c>
      <c r="N284" s="59">
        <f>'Inventory Ref Sheet'!AQ284</f>
        <v>0</v>
      </c>
      <c r="O284" s="100" t="str">
        <f ca="1">IF('Inventory Ref Sheet'!AS284&gt;0,YEAR(TODAY())-'Inventory Ref Sheet'!AS284,"")</f>
        <v/>
      </c>
      <c r="P284" s="95">
        <f>'Inventory Ref Sheet'!AU284</f>
        <v>0</v>
      </c>
      <c r="Q284" s="60">
        <f>'Inventory Ref Sheet'!AV284</f>
        <v>0</v>
      </c>
      <c r="R284" s="61"/>
      <c r="S284" s="100" t="str">
        <f t="shared" si="30"/>
        <v/>
      </c>
      <c r="T284" s="59">
        <f>'Inventory Ref Sheet'!M284</f>
        <v>0</v>
      </c>
      <c r="U284" s="102">
        <f>'Inventory Ref Sheet'!N284</f>
        <v>0</v>
      </c>
      <c r="V284" s="59">
        <f>'Inventory Ref Sheet'!O284</f>
        <v>0</v>
      </c>
      <c r="W284" s="59">
        <f>'Inventory Ref Sheet'!R284</f>
        <v>0</v>
      </c>
      <c r="X284" s="59">
        <f>'Inventory Ref Sheet'!S284</f>
        <v>0</v>
      </c>
      <c r="Y284" s="100" t="str">
        <f ca="1">IF('Inventory Ref Sheet'!U284&gt;0,YEAR(TODAY())-'Inventory Ref Sheet'!U284,"")</f>
        <v/>
      </c>
      <c r="Z284" s="95">
        <f>'Inventory Ref Sheet'!W284</f>
        <v>0</v>
      </c>
      <c r="AA284" s="60">
        <f>'Inventory Ref Sheet'!X284</f>
        <v>0</v>
      </c>
      <c r="AB284" s="61"/>
      <c r="AC284" s="97" t="str">
        <f t="shared" si="31"/>
        <v/>
      </c>
      <c r="AD284" s="59">
        <f>'Inventory Ref Sheet'!Y284</f>
        <v>0</v>
      </c>
      <c r="AE284" s="59">
        <f>'Inventory Ref Sheet'!Z284</f>
        <v>0</v>
      </c>
      <c r="AF284" s="102">
        <f>'Inventory Ref Sheet'!AA284</f>
        <v>0</v>
      </c>
      <c r="AG284" s="59">
        <f>'Inventory Ref Sheet'!AD284</f>
        <v>0</v>
      </c>
      <c r="AH284" s="59">
        <f>'Inventory Ref Sheet'!AE284</f>
        <v>0</v>
      </c>
      <c r="AI284" s="100" t="str">
        <f ca="1">IF('Inventory Ref Sheet'!AG284&gt;0,YEAR(TODAY())-'Inventory Ref Sheet'!AG284,"")</f>
        <v/>
      </c>
      <c r="AJ284" s="99"/>
      <c r="AK284" s="60">
        <f>'Inventory Ref Sheet'!AJ284</f>
        <v>0</v>
      </c>
      <c r="AL284" s="99"/>
      <c r="AM284" s="97" t="str">
        <f t="shared" si="32"/>
        <v/>
      </c>
    </row>
    <row r="285" spans="10:39" x14ac:dyDescent="0.25">
      <c r="J285" s="59">
        <f>'Inventory Ref Sheet'!AK285</f>
        <v>0</v>
      </c>
      <c r="K285" s="59">
        <f>'Inventory Ref Sheet'!AL285</f>
        <v>0</v>
      </c>
      <c r="L285" s="59">
        <f>'Inventory Ref Sheet'!AM285</f>
        <v>0</v>
      </c>
      <c r="M285" s="59">
        <f>'Inventory Ref Sheet'!AP285</f>
        <v>0</v>
      </c>
      <c r="N285" s="59">
        <f>'Inventory Ref Sheet'!AQ285</f>
        <v>0</v>
      </c>
      <c r="O285" s="100" t="str">
        <f ca="1">IF('Inventory Ref Sheet'!AS285&gt;0,YEAR(TODAY())-'Inventory Ref Sheet'!AS285,"")</f>
        <v/>
      </c>
      <c r="P285" s="95">
        <f>'Inventory Ref Sheet'!AU285</f>
        <v>0</v>
      </c>
      <c r="Q285" s="60">
        <f>'Inventory Ref Sheet'!AV285</f>
        <v>0</v>
      </c>
      <c r="R285" s="61"/>
      <c r="S285" s="100" t="str">
        <f t="shared" si="30"/>
        <v/>
      </c>
      <c r="T285" s="59">
        <f>'Inventory Ref Sheet'!M285</f>
        <v>0</v>
      </c>
      <c r="U285" s="102">
        <f>'Inventory Ref Sheet'!N285</f>
        <v>0</v>
      </c>
      <c r="V285" s="59">
        <f>'Inventory Ref Sheet'!O285</f>
        <v>0</v>
      </c>
      <c r="W285" s="59">
        <f>'Inventory Ref Sheet'!R285</f>
        <v>0</v>
      </c>
      <c r="X285" s="59">
        <f>'Inventory Ref Sheet'!S285</f>
        <v>0</v>
      </c>
      <c r="Y285" s="100" t="str">
        <f ca="1">IF('Inventory Ref Sheet'!U285&gt;0,YEAR(TODAY())-'Inventory Ref Sheet'!U285,"")</f>
        <v/>
      </c>
      <c r="Z285" s="95">
        <f>'Inventory Ref Sheet'!W285</f>
        <v>0</v>
      </c>
      <c r="AA285" s="60">
        <f>'Inventory Ref Sheet'!X285</f>
        <v>0</v>
      </c>
      <c r="AB285" s="61"/>
      <c r="AC285" s="97" t="str">
        <f t="shared" si="31"/>
        <v/>
      </c>
      <c r="AD285" s="59">
        <f>'Inventory Ref Sheet'!Y285</f>
        <v>0</v>
      </c>
      <c r="AE285" s="59">
        <f>'Inventory Ref Sheet'!Z285</f>
        <v>0</v>
      </c>
      <c r="AF285" s="102">
        <f>'Inventory Ref Sheet'!AA285</f>
        <v>0</v>
      </c>
      <c r="AG285" s="59">
        <f>'Inventory Ref Sheet'!AD285</f>
        <v>0</v>
      </c>
      <c r="AH285" s="59">
        <f>'Inventory Ref Sheet'!AE285</f>
        <v>0</v>
      </c>
      <c r="AI285" s="100" t="str">
        <f ca="1">IF('Inventory Ref Sheet'!AG285&gt;0,YEAR(TODAY())-'Inventory Ref Sheet'!AG285,"")</f>
        <v/>
      </c>
      <c r="AJ285" s="99"/>
      <c r="AK285" s="60">
        <f>'Inventory Ref Sheet'!AJ285</f>
        <v>0</v>
      </c>
      <c r="AL285" s="99"/>
      <c r="AM285" s="97" t="str">
        <f t="shared" si="32"/>
        <v/>
      </c>
    </row>
    <row r="286" spans="10:39" x14ac:dyDescent="0.25">
      <c r="J286" s="59">
        <f>'Inventory Ref Sheet'!AK286</f>
        <v>0</v>
      </c>
      <c r="K286" s="59">
        <f>'Inventory Ref Sheet'!AL286</f>
        <v>0</v>
      </c>
      <c r="L286" s="59">
        <f>'Inventory Ref Sheet'!AM286</f>
        <v>0</v>
      </c>
      <c r="M286" s="59">
        <f>'Inventory Ref Sheet'!AP286</f>
        <v>0</v>
      </c>
      <c r="N286" s="59">
        <f>'Inventory Ref Sheet'!AQ286</f>
        <v>0</v>
      </c>
      <c r="O286" s="100" t="str">
        <f ca="1">IF('Inventory Ref Sheet'!AS286&gt;0,YEAR(TODAY())-'Inventory Ref Sheet'!AS286,"")</f>
        <v/>
      </c>
      <c r="P286" s="95">
        <f>'Inventory Ref Sheet'!AU286</f>
        <v>0</v>
      </c>
      <c r="Q286" s="60">
        <f>'Inventory Ref Sheet'!AV286</f>
        <v>0</v>
      </c>
      <c r="R286" s="61"/>
      <c r="S286" s="100" t="str">
        <f t="shared" si="30"/>
        <v/>
      </c>
      <c r="T286" s="59">
        <f>'Inventory Ref Sheet'!M286</f>
        <v>0</v>
      </c>
      <c r="U286" s="102">
        <f>'Inventory Ref Sheet'!N286</f>
        <v>0</v>
      </c>
      <c r="V286" s="59">
        <f>'Inventory Ref Sheet'!O286</f>
        <v>0</v>
      </c>
      <c r="W286" s="59">
        <f>'Inventory Ref Sheet'!R286</f>
        <v>0</v>
      </c>
      <c r="X286" s="59">
        <f>'Inventory Ref Sheet'!S286</f>
        <v>0</v>
      </c>
      <c r="Y286" s="100" t="str">
        <f ca="1">IF('Inventory Ref Sheet'!U286&gt;0,YEAR(TODAY())-'Inventory Ref Sheet'!U286,"")</f>
        <v/>
      </c>
      <c r="Z286" s="95">
        <f>'Inventory Ref Sheet'!W286</f>
        <v>0</v>
      </c>
      <c r="AA286" s="60">
        <f>'Inventory Ref Sheet'!X286</f>
        <v>0</v>
      </c>
      <c r="AB286" s="61"/>
      <c r="AC286" s="97" t="str">
        <f t="shared" si="31"/>
        <v/>
      </c>
      <c r="AD286" s="59">
        <f>'Inventory Ref Sheet'!Y286</f>
        <v>0</v>
      </c>
      <c r="AE286" s="59">
        <f>'Inventory Ref Sheet'!Z286</f>
        <v>0</v>
      </c>
      <c r="AF286" s="102">
        <f>'Inventory Ref Sheet'!AA286</f>
        <v>0</v>
      </c>
      <c r="AG286" s="59">
        <f>'Inventory Ref Sheet'!AD286</f>
        <v>0</v>
      </c>
      <c r="AH286" s="59">
        <f>'Inventory Ref Sheet'!AE286</f>
        <v>0</v>
      </c>
      <c r="AI286" s="100" t="str">
        <f ca="1">IF('Inventory Ref Sheet'!AG286&gt;0,YEAR(TODAY())-'Inventory Ref Sheet'!AG286,"")</f>
        <v/>
      </c>
      <c r="AJ286" s="99"/>
      <c r="AK286" s="60">
        <f>'Inventory Ref Sheet'!AJ286</f>
        <v>0</v>
      </c>
      <c r="AL286" s="99"/>
      <c r="AM286" s="97" t="str">
        <f t="shared" si="32"/>
        <v/>
      </c>
    </row>
    <row r="287" spans="10:39" x14ac:dyDescent="0.25">
      <c r="J287" s="59">
        <f>'Inventory Ref Sheet'!AK287</f>
        <v>0</v>
      </c>
      <c r="K287" s="59">
        <f>'Inventory Ref Sheet'!AL287</f>
        <v>0</v>
      </c>
      <c r="L287" s="59">
        <f>'Inventory Ref Sheet'!AM287</f>
        <v>0</v>
      </c>
      <c r="M287" s="59">
        <f>'Inventory Ref Sheet'!AP287</f>
        <v>0</v>
      </c>
      <c r="N287" s="59">
        <f>'Inventory Ref Sheet'!AQ287</f>
        <v>0</v>
      </c>
      <c r="O287" s="100" t="str">
        <f ca="1">IF('Inventory Ref Sheet'!AS287&gt;0,YEAR(TODAY())-'Inventory Ref Sheet'!AS287,"")</f>
        <v/>
      </c>
      <c r="P287" s="95">
        <f>'Inventory Ref Sheet'!AU287</f>
        <v>0</v>
      </c>
      <c r="Q287" s="60">
        <f>'Inventory Ref Sheet'!AV287</f>
        <v>0</v>
      </c>
      <c r="R287" s="61"/>
      <c r="S287" s="100" t="str">
        <f t="shared" si="30"/>
        <v/>
      </c>
      <c r="T287" s="59">
        <f>'Inventory Ref Sheet'!M287</f>
        <v>0</v>
      </c>
      <c r="U287" s="102">
        <f>'Inventory Ref Sheet'!N287</f>
        <v>0</v>
      </c>
      <c r="V287" s="59">
        <f>'Inventory Ref Sheet'!O287</f>
        <v>0</v>
      </c>
      <c r="W287" s="59">
        <f>'Inventory Ref Sheet'!R287</f>
        <v>0</v>
      </c>
      <c r="X287" s="59">
        <f>'Inventory Ref Sheet'!S287</f>
        <v>0</v>
      </c>
      <c r="Y287" s="100" t="str">
        <f ca="1">IF('Inventory Ref Sheet'!U287&gt;0,YEAR(TODAY())-'Inventory Ref Sheet'!U287,"")</f>
        <v/>
      </c>
      <c r="Z287" s="95">
        <f>'Inventory Ref Sheet'!W287</f>
        <v>0</v>
      </c>
      <c r="AA287" s="60">
        <f>'Inventory Ref Sheet'!X287</f>
        <v>0</v>
      </c>
      <c r="AB287" s="61"/>
      <c r="AC287" s="97" t="str">
        <f t="shared" si="31"/>
        <v/>
      </c>
      <c r="AD287" s="59">
        <f>'Inventory Ref Sheet'!Y287</f>
        <v>0</v>
      </c>
      <c r="AE287" s="59">
        <f>'Inventory Ref Sheet'!Z287</f>
        <v>0</v>
      </c>
      <c r="AF287" s="102">
        <f>'Inventory Ref Sheet'!AA287</f>
        <v>0</v>
      </c>
      <c r="AG287" s="59">
        <f>'Inventory Ref Sheet'!AD287</f>
        <v>0</v>
      </c>
      <c r="AH287" s="59">
        <f>'Inventory Ref Sheet'!AE287</f>
        <v>0</v>
      </c>
      <c r="AI287" s="100" t="str">
        <f ca="1">IF('Inventory Ref Sheet'!AG287&gt;0,YEAR(TODAY())-'Inventory Ref Sheet'!AG287,"")</f>
        <v/>
      </c>
      <c r="AJ287" s="99"/>
      <c r="AK287" s="60">
        <f>'Inventory Ref Sheet'!AJ287</f>
        <v>0</v>
      </c>
      <c r="AL287" s="99"/>
      <c r="AM287" s="97" t="str">
        <f t="shared" si="32"/>
        <v/>
      </c>
    </row>
    <row r="288" spans="10:39" x14ac:dyDescent="0.25">
      <c r="J288" s="59">
        <f>'Inventory Ref Sheet'!AK288</f>
        <v>0</v>
      </c>
      <c r="K288" s="59">
        <f>'Inventory Ref Sheet'!AL288</f>
        <v>0</v>
      </c>
      <c r="L288" s="59">
        <f>'Inventory Ref Sheet'!AM288</f>
        <v>0</v>
      </c>
      <c r="M288" s="59">
        <f>'Inventory Ref Sheet'!AP288</f>
        <v>0</v>
      </c>
      <c r="N288" s="59">
        <f>'Inventory Ref Sheet'!AQ288</f>
        <v>0</v>
      </c>
      <c r="O288" s="100" t="str">
        <f ca="1">IF('Inventory Ref Sheet'!AS288&gt;0,YEAR(TODAY())-'Inventory Ref Sheet'!AS288,"")</f>
        <v/>
      </c>
      <c r="P288" s="95">
        <f>'Inventory Ref Sheet'!AU288</f>
        <v>0</v>
      </c>
      <c r="Q288" s="60">
        <f>'Inventory Ref Sheet'!AV288</f>
        <v>0</v>
      </c>
      <c r="R288" s="61"/>
      <c r="S288" s="100" t="str">
        <f t="shared" si="30"/>
        <v/>
      </c>
      <c r="T288" s="59">
        <f>'Inventory Ref Sheet'!M288</f>
        <v>0</v>
      </c>
      <c r="U288" s="102">
        <f>'Inventory Ref Sheet'!N288</f>
        <v>0</v>
      </c>
      <c r="V288" s="59">
        <f>'Inventory Ref Sheet'!O288</f>
        <v>0</v>
      </c>
      <c r="W288" s="59">
        <f>'Inventory Ref Sheet'!R288</f>
        <v>0</v>
      </c>
      <c r="X288" s="59">
        <f>'Inventory Ref Sheet'!S288</f>
        <v>0</v>
      </c>
      <c r="Y288" s="100" t="str">
        <f ca="1">IF('Inventory Ref Sheet'!U288&gt;0,YEAR(TODAY())-'Inventory Ref Sheet'!U288,"")</f>
        <v/>
      </c>
      <c r="Z288" s="95">
        <f>'Inventory Ref Sheet'!W288</f>
        <v>0</v>
      </c>
      <c r="AA288" s="60">
        <f>'Inventory Ref Sheet'!X288</f>
        <v>0</v>
      </c>
      <c r="AB288" s="61"/>
      <c r="AC288" s="97" t="str">
        <f t="shared" si="31"/>
        <v/>
      </c>
      <c r="AD288" s="59">
        <f>'Inventory Ref Sheet'!Y288</f>
        <v>0</v>
      </c>
      <c r="AE288" s="59">
        <f>'Inventory Ref Sheet'!Z288</f>
        <v>0</v>
      </c>
      <c r="AF288" s="102">
        <f>'Inventory Ref Sheet'!AA288</f>
        <v>0</v>
      </c>
      <c r="AG288" s="59">
        <f>'Inventory Ref Sheet'!AD288</f>
        <v>0</v>
      </c>
      <c r="AH288" s="59">
        <f>'Inventory Ref Sheet'!AE288</f>
        <v>0</v>
      </c>
      <c r="AI288" s="100" t="str">
        <f ca="1">IF('Inventory Ref Sheet'!AG288&gt;0,YEAR(TODAY())-'Inventory Ref Sheet'!AG288,"")</f>
        <v/>
      </c>
      <c r="AJ288" s="99"/>
      <c r="AK288" s="60">
        <f>'Inventory Ref Sheet'!AJ288</f>
        <v>0</v>
      </c>
      <c r="AL288" s="99"/>
      <c r="AM288" s="97" t="str">
        <f t="shared" si="32"/>
        <v/>
      </c>
    </row>
    <row r="289" spans="10:39" x14ac:dyDescent="0.25">
      <c r="J289" s="59">
        <f>'Inventory Ref Sheet'!AK289</f>
        <v>0</v>
      </c>
      <c r="K289" s="59">
        <f>'Inventory Ref Sheet'!AL289</f>
        <v>0</v>
      </c>
      <c r="L289" s="59">
        <f>'Inventory Ref Sheet'!AM289</f>
        <v>0</v>
      </c>
      <c r="M289" s="59">
        <f>'Inventory Ref Sheet'!AP289</f>
        <v>0</v>
      </c>
      <c r="N289" s="59">
        <f>'Inventory Ref Sheet'!AQ289</f>
        <v>0</v>
      </c>
      <c r="O289" s="100" t="str">
        <f ca="1">IF('Inventory Ref Sheet'!AS289&gt;0,YEAR(TODAY())-'Inventory Ref Sheet'!AS289,"")</f>
        <v/>
      </c>
      <c r="P289" s="95">
        <f>'Inventory Ref Sheet'!AU289</f>
        <v>0</v>
      </c>
      <c r="Q289" s="60">
        <f>'Inventory Ref Sheet'!AV289</f>
        <v>0</v>
      </c>
      <c r="R289" s="61"/>
      <c r="S289" s="100" t="str">
        <f t="shared" si="30"/>
        <v/>
      </c>
      <c r="T289" s="59">
        <f>'Inventory Ref Sheet'!M289</f>
        <v>0</v>
      </c>
      <c r="U289" s="102">
        <f>'Inventory Ref Sheet'!N289</f>
        <v>0</v>
      </c>
      <c r="V289" s="59">
        <f>'Inventory Ref Sheet'!O289</f>
        <v>0</v>
      </c>
      <c r="W289" s="59">
        <f>'Inventory Ref Sheet'!R289</f>
        <v>0</v>
      </c>
      <c r="X289" s="59">
        <f>'Inventory Ref Sheet'!S289</f>
        <v>0</v>
      </c>
      <c r="Y289" s="100" t="str">
        <f ca="1">IF('Inventory Ref Sheet'!U289&gt;0,YEAR(TODAY())-'Inventory Ref Sheet'!U289,"")</f>
        <v/>
      </c>
      <c r="Z289" s="95">
        <f>'Inventory Ref Sheet'!W289</f>
        <v>0</v>
      </c>
      <c r="AA289" s="60">
        <f>'Inventory Ref Sheet'!X289</f>
        <v>0</v>
      </c>
      <c r="AB289" s="61"/>
      <c r="AC289" s="97" t="str">
        <f t="shared" si="31"/>
        <v/>
      </c>
      <c r="AD289" s="59">
        <f>'Inventory Ref Sheet'!Y289</f>
        <v>0</v>
      </c>
      <c r="AE289" s="59">
        <f>'Inventory Ref Sheet'!Z289</f>
        <v>0</v>
      </c>
      <c r="AF289" s="102">
        <f>'Inventory Ref Sheet'!AA289</f>
        <v>0</v>
      </c>
      <c r="AG289" s="59">
        <f>'Inventory Ref Sheet'!AD289</f>
        <v>0</v>
      </c>
      <c r="AH289" s="59">
        <f>'Inventory Ref Sheet'!AE289</f>
        <v>0</v>
      </c>
      <c r="AI289" s="100" t="str">
        <f ca="1">IF('Inventory Ref Sheet'!AG289&gt;0,YEAR(TODAY())-'Inventory Ref Sheet'!AG289,"")</f>
        <v/>
      </c>
      <c r="AJ289" s="99"/>
      <c r="AK289" s="60">
        <f>'Inventory Ref Sheet'!AJ289</f>
        <v>0</v>
      </c>
      <c r="AL289" s="99"/>
      <c r="AM289" s="97" t="str">
        <f t="shared" si="32"/>
        <v/>
      </c>
    </row>
    <row r="290" spans="10:39" x14ac:dyDescent="0.25">
      <c r="J290" s="59">
        <f>'Inventory Ref Sheet'!AK290</f>
        <v>0</v>
      </c>
      <c r="K290" s="59">
        <f>'Inventory Ref Sheet'!AL290</f>
        <v>0</v>
      </c>
      <c r="L290" s="59">
        <f>'Inventory Ref Sheet'!AM290</f>
        <v>0</v>
      </c>
      <c r="M290" s="59">
        <f>'Inventory Ref Sheet'!AP290</f>
        <v>0</v>
      </c>
      <c r="N290" s="59">
        <f>'Inventory Ref Sheet'!AQ290</f>
        <v>0</v>
      </c>
      <c r="O290" s="100" t="str">
        <f ca="1">IF('Inventory Ref Sheet'!AS290&gt;0,YEAR(TODAY())-'Inventory Ref Sheet'!AS290,"")</f>
        <v/>
      </c>
      <c r="P290" s="95">
        <f>'Inventory Ref Sheet'!AU290</f>
        <v>0</v>
      </c>
      <c r="Q290" s="60">
        <f>'Inventory Ref Sheet'!AV290</f>
        <v>0</v>
      </c>
      <c r="R290" s="61"/>
      <c r="S290" s="100" t="str">
        <f t="shared" si="30"/>
        <v/>
      </c>
      <c r="T290" s="59">
        <f>'Inventory Ref Sheet'!M290</f>
        <v>0</v>
      </c>
      <c r="U290" s="102">
        <f>'Inventory Ref Sheet'!N290</f>
        <v>0</v>
      </c>
      <c r="V290" s="59">
        <f>'Inventory Ref Sheet'!O290</f>
        <v>0</v>
      </c>
      <c r="W290" s="59">
        <f>'Inventory Ref Sheet'!R290</f>
        <v>0</v>
      </c>
      <c r="X290" s="59">
        <f>'Inventory Ref Sheet'!S290</f>
        <v>0</v>
      </c>
      <c r="Y290" s="100" t="str">
        <f ca="1">IF('Inventory Ref Sheet'!U290&gt;0,YEAR(TODAY())-'Inventory Ref Sheet'!U290,"")</f>
        <v/>
      </c>
      <c r="Z290" s="95">
        <f>'Inventory Ref Sheet'!W290</f>
        <v>0</v>
      </c>
      <c r="AA290" s="60">
        <f>'Inventory Ref Sheet'!X290</f>
        <v>0</v>
      </c>
      <c r="AB290" s="61"/>
      <c r="AC290" s="97" t="str">
        <f t="shared" si="31"/>
        <v/>
      </c>
      <c r="AD290" s="59">
        <f>'Inventory Ref Sheet'!Y290</f>
        <v>0</v>
      </c>
      <c r="AE290" s="59">
        <f>'Inventory Ref Sheet'!Z290</f>
        <v>0</v>
      </c>
      <c r="AF290" s="102">
        <f>'Inventory Ref Sheet'!AA290</f>
        <v>0</v>
      </c>
      <c r="AG290" s="59">
        <f>'Inventory Ref Sheet'!AD290</f>
        <v>0</v>
      </c>
      <c r="AH290" s="59">
        <f>'Inventory Ref Sheet'!AE290</f>
        <v>0</v>
      </c>
      <c r="AI290" s="100" t="str">
        <f ca="1">IF('Inventory Ref Sheet'!AG290&gt;0,YEAR(TODAY())-'Inventory Ref Sheet'!AG290,"")</f>
        <v/>
      </c>
      <c r="AJ290" s="99"/>
      <c r="AK290" s="60">
        <f>'Inventory Ref Sheet'!AJ290</f>
        <v>0</v>
      </c>
      <c r="AL290" s="99"/>
      <c r="AM290" s="97" t="str">
        <f t="shared" si="32"/>
        <v/>
      </c>
    </row>
    <row r="291" spans="10:39" x14ac:dyDescent="0.25">
      <c r="J291" s="59">
        <f>'Inventory Ref Sheet'!AK291</f>
        <v>0</v>
      </c>
      <c r="K291" s="59">
        <f>'Inventory Ref Sheet'!AL291</f>
        <v>0</v>
      </c>
      <c r="L291" s="59">
        <f>'Inventory Ref Sheet'!AM291</f>
        <v>0</v>
      </c>
      <c r="M291" s="59">
        <f>'Inventory Ref Sheet'!AP291</f>
        <v>0</v>
      </c>
      <c r="N291" s="59">
        <f>'Inventory Ref Sheet'!AQ291</f>
        <v>0</v>
      </c>
      <c r="O291" s="100" t="str">
        <f ca="1">IF('Inventory Ref Sheet'!AS291&gt;0,YEAR(TODAY())-'Inventory Ref Sheet'!AS291,"")</f>
        <v/>
      </c>
      <c r="P291" s="95">
        <f>'Inventory Ref Sheet'!AU291</f>
        <v>0</v>
      </c>
      <c r="Q291" s="60">
        <f>'Inventory Ref Sheet'!AV291</f>
        <v>0</v>
      </c>
      <c r="R291" s="61"/>
      <c r="S291" s="100" t="str">
        <f t="shared" si="30"/>
        <v/>
      </c>
      <c r="T291" s="59">
        <f>'Inventory Ref Sheet'!M291</f>
        <v>0</v>
      </c>
      <c r="U291" s="102">
        <f>'Inventory Ref Sheet'!N291</f>
        <v>0</v>
      </c>
      <c r="V291" s="59">
        <f>'Inventory Ref Sheet'!O291</f>
        <v>0</v>
      </c>
      <c r="W291" s="59">
        <f>'Inventory Ref Sheet'!R291</f>
        <v>0</v>
      </c>
      <c r="X291" s="59">
        <f>'Inventory Ref Sheet'!S291</f>
        <v>0</v>
      </c>
      <c r="Y291" s="100" t="str">
        <f ca="1">IF('Inventory Ref Sheet'!U291&gt;0,YEAR(TODAY())-'Inventory Ref Sheet'!U291,"")</f>
        <v/>
      </c>
      <c r="Z291" s="95">
        <f>'Inventory Ref Sheet'!W291</f>
        <v>0</v>
      </c>
      <c r="AA291" s="60">
        <f>'Inventory Ref Sheet'!X291</f>
        <v>0</v>
      </c>
      <c r="AB291" s="61"/>
      <c r="AC291" s="97" t="str">
        <f t="shared" si="31"/>
        <v/>
      </c>
      <c r="AD291" s="59">
        <f>'Inventory Ref Sheet'!Y291</f>
        <v>0</v>
      </c>
      <c r="AE291" s="59">
        <f>'Inventory Ref Sheet'!Z291</f>
        <v>0</v>
      </c>
      <c r="AF291" s="102">
        <f>'Inventory Ref Sheet'!AA291</f>
        <v>0</v>
      </c>
      <c r="AG291" s="59">
        <f>'Inventory Ref Sheet'!AD291</f>
        <v>0</v>
      </c>
      <c r="AH291" s="59">
        <f>'Inventory Ref Sheet'!AE291</f>
        <v>0</v>
      </c>
      <c r="AI291" s="100" t="str">
        <f ca="1">IF('Inventory Ref Sheet'!AG291&gt;0,YEAR(TODAY())-'Inventory Ref Sheet'!AG291,"")</f>
        <v/>
      </c>
      <c r="AJ291" s="99"/>
      <c r="AK291" s="60">
        <f>'Inventory Ref Sheet'!AJ291</f>
        <v>0</v>
      </c>
      <c r="AL291" s="99"/>
      <c r="AM291" s="97" t="str">
        <f t="shared" si="32"/>
        <v/>
      </c>
    </row>
    <row r="292" spans="10:39" x14ac:dyDescent="0.25">
      <c r="J292" s="59">
        <f>'Inventory Ref Sheet'!AK292</f>
        <v>0</v>
      </c>
      <c r="K292" s="59">
        <f>'Inventory Ref Sheet'!AL292</f>
        <v>0</v>
      </c>
      <c r="L292" s="59">
        <f>'Inventory Ref Sheet'!AM292</f>
        <v>0</v>
      </c>
      <c r="M292" s="59">
        <f>'Inventory Ref Sheet'!AP292</f>
        <v>0</v>
      </c>
      <c r="N292" s="59">
        <f>'Inventory Ref Sheet'!AQ292</f>
        <v>0</v>
      </c>
      <c r="O292" s="100" t="str">
        <f ca="1">IF('Inventory Ref Sheet'!AS292&gt;0,YEAR(TODAY())-'Inventory Ref Sheet'!AS292,"")</f>
        <v/>
      </c>
      <c r="P292" s="95">
        <f>'Inventory Ref Sheet'!AU292</f>
        <v>0</v>
      </c>
      <c r="Q292" s="60">
        <f>'Inventory Ref Sheet'!AV292</f>
        <v>0</v>
      </c>
      <c r="R292" s="61"/>
      <c r="S292" s="100" t="str">
        <f t="shared" si="30"/>
        <v/>
      </c>
      <c r="T292" s="59">
        <f>'Inventory Ref Sheet'!M292</f>
        <v>0</v>
      </c>
      <c r="U292" s="102">
        <f>'Inventory Ref Sheet'!N292</f>
        <v>0</v>
      </c>
      <c r="V292" s="59">
        <f>'Inventory Ref Sheet'!O292</f>
        <v>0</v>
      </c>
      <c r="W292" s="59">
        <f>'Inventory Ref Sheet'!R292</f>
        <v>0</v>
      </c>
      <c r="X292" s="59">
        <f>'Inventory Ref Sheet'!S292</f>
        <v>0</v>
      </c>
      <c r="Y292" s="100" t="str">
        <f ca="1">IF('Inventory Ref Sheet'!U292&gt;0,YEAR(TODAY())-'Inventory Ref Sheet'!U292,"")</f>
        <v/>
      </c>
      <c r="Z292" s="95">
        <f>'Inventory Ref Sheet'!W292</f>
        <v>0</v>
      </c>
      <c r="AA292" s="60">
        <f>'Inventory Ref Sheet'!X292</f>
        <v>0</v>
      </c>
      <c r="AB292" s="61"/>
      <c r="AC292" s="97" t="str">
        <f t="shared" si="31"/>
        <v/>
      </c>
      <c r="AD292" s="59">
        <f>'Inventory Ref Sheet'!Y292</f>
        <v>0</v>
      </c>
      <c r="AE292" s="59">
        <f>'Inventory Ref Sheet'!Z292</f>
        <v>0</v>
      </c>
      <c r="AF292" s="102">
        <f>'Inventory Ref Sheet'!AA292</f>
        <v>0</v>
      </c>
      <c r="AG292" s="59">
        <f>'Inventory Ref Sheet'!AD292</f>
        <v>0</v>
      </c>
      <c r="AH292" s="59">
        <f>'Inventory Ref Sheet'!AE292</f>
        <v>0</v>
      </c>
      <c r="AI292" s="100" t="str">
        <f ca="1">IF('Inventory Ref Sheet'!AG292&gt;0,YEAR(TODAY())-'Inventory Ref Sheet'!AG292,"")</f>
        <v/>
      </c>
      <c r="AJ292" s="99"/>
      <c r="AK292" s="60">
        <f>'Inventory Ref Sheet'!AJ292</f>
        <v>0</v>
      </c>
      <c r="AL292" s="99"/>
      <c r="AM292" s="97" t="str">
        <f t="shared" si="32"/>
        <v/>
      </c>
    </row>
    <row r="293" spans="10:39" x14ac:dyDescent="0.25">
      <c r="J293" s="59">
        <f>'Inventory Ref Sheet'!AK293</f>
        <v>0</v>
      </c>
      <c r="K293" s="59">
        <f>'Inventory Ref Sheet'!AL293</f>
        <v>0</v>
      </c>
      <c r="L293" s="59">
        <f>'Inventory Ref Sheet'!AM293</f>
        <v>0</v>
      </c>
      <c r="M293" s="59">
        <f>'Inventory Ref Sheet'!AP293</f>
        <v>0</v>
      </c>
      <c r="N293" s="59">
        <f>'Inventory Ref Sheet'!AQ293</f>
        <v>0</v>
      </c>
      <c r="O293" s="100" t="str">
        <f ca="1">IF('Inventory Ref Sheet'!AS293&gt;0,YEAR(TODAY())-'Inventory Ref Sheet'!AS293,"")</f>
        <v/>
      </c>
      <c r="P293" s="95">
        <f>'Inventory Ref Sheet'!AU293</f>
        <v>0</v>
      </c>
      <c r="Q293" s="60">
        <f>'Inventory Ref Sheet'!AV293</f>
        <v>0</v>
      </c>
      <c r="R293" s="61"/>
      <c r="S293" s="100" t="str">
        <f t="shared" si="30"/>
        <v/>
      </c>
      <c r="T293" s="59">
        <f>'Inventory Ref Sheet'!M293</f>
        <v>0</v>
      </c>
      <c r="U293" s="102">
        <f>'Inventory Ref Sheet'!N293</f>
        <v>0</v>
      </c>
      <c r="V293" s="59">
        <f>'Inventory Ref Sheet'!O293</f>
        <v>0</v>
      </c>
      <c r="W293" s="59">
        <f>'Inventory Ref Sheet'!R293</f>
        <v>0</v>
      </c>
      <c r="X293" s="59">
        <f>'Inventory Ref Sheet'!S293</f>
        <v>0</v>
      </c>
      <c r="Y293" s="100" t="str">
        <f ca="1">IF('Inventory Ref Sheet'!U293&gt;0,YEAR(TODAY())-'Inventory Ref Sheet'!U293,"")</f>
        <v/>
      </c>
      <c r="Z293" s="95">
        <f>'Inventory Ref Sheet'!W293</f>
        <v>0</v>
      </c>
      <c r="AA293" s="60">
        <f>'Inventory Ref Sheet'!X293</f>
        <v>0</v>
      </c>
      <c r="AB293" s="61"/>
      <c r="AC293" s="97" t="str">
        <f t="shared" si="31"/>
        <v/>
      </c>
      <c r="AD293" s="59">
        <f>'Inventory Ref Sheet'!Y293</f>
        <v>0</v>
      </c>
      <c r="AE293" s="59">
        <f>'Inventory Ref Sheet'!Z293</f>
        <v>0</v>
      </c>
      <c r="AF293" s="102">
        <f>'Inventory Ref Sheet'!AA293</f>
        <v>0</v>
      </c>
      <c r="AG293" s="59">
        <f>'Inventory Ref Sheet'!AD293</f>
        <v>0</v>
      </c>
      <c r="AH293" s="59">
        <f>'Inventory Ref Sheet'!AE293</f>
        <v>0</v>
      </c>
      <c r="AI293" s="100" t="str">
        <f ca="1">IF('Inventory Ref Sheet'!AG293&gt;0,YEAR(TODAY())-'Inventory Ref Sheet'!AG293,"")</f>
        <v/>
      </c>
      <c r="AJ293" s="99"/>
      <c r="AK293" s="60">
        <f>'Inventory Ref Sheet'!AJ293</f>
        <v>0</v>
      </c>
      <c r="AL293" s="99"/>
      <c r="AM293" s="97" t="str">
        <f t="shared" si="32"/>
        <v/>
      </c>
    </row>
    <row r="294" spans="10:39" x14ac:dyDescent="0.25">
      <c r="J294" s="59">
        <f>'Inventory Ref Sheet'!AK294</f>
        <v>0</v>
      </c>
      <c r="K294" s="59">
        <f>'Inventory Ref Sheet'!AL294</f>
        <v>0</v>
      </c>
      <c r="L294" s="59">
        <f>'Inventory Ref Sheet'!AM294</f>
        <v>0</v>
      </c>
      <c r="M294" s="59">
        <f>'Inventory Ref Sheet'!AP294</f>
        <v>0</v>
      </c>
      <c r="N294" s="59">
        <f>'Inventory Ref Sheet'!AQ294</f>
        <v>0</v>
      </c>
      <c r="O294" s="100" t="str">
        <f ca="1">IF('Inventory Ref Sheet'!AS294&gt;0,YEAR(TODAY())-'Inventory Ref Sheet'!AS294,"")</f>
        <v/>
      </c>
      <c r="P294" s="95">
        <f>'Inventory Ref Sheet'!AU294</f>
        <v>0</v>
      </c>
      <c r="Q294" s="60">
        <f>'Inventory Ref Sheet'!AV294</f>
        <v>0</v>
      </c>
      <c r="R294" s="61"/>
      <c r="S294" s="100" t="str">
        <f t="shared" si="30"/>
        <v/>
      </c>
      <c r="T294" s="59">
        <f>'Inventory Ref Sheet'!M294</f>
        <v>0</v>
      </c>
      <c r="U294" s="102">
        <f>'Inventory Ref Sheet'!N294</f>
        <v>0</v>
      </c>
      <c r="V294" s="59">
        <f>'Inventory Ref Sheet'!O294</f>
        <v>0</v>
      </c>
      <c r="W294" s="59">
        <f>'Inventory Ref Sheet'!R294</f>
        <v>0</v>
      </c>
      <c r="X294" s="59">
        <f>'Inventory Ref Sheet'!S294</f>
        <v>0</v>
      </c>
      <c r="Y294" s="100" t="str">
        <f ca="1">IF('Inventory Ref Sheet'!U294&gt;0,YEAR(TODAY())-'Inventory Ref Sheet'!U294,"")</f>
        <v/>
      </c>
      <c r="Z294" s="95">
        <f>'Inventory Ref Sheet'!W294</f>
        <v>0</v>
      </c>
      <c r="AA294" s="60">
        <f>'Inventory Ref Sheet'!X294</f>
        <v>0</v>
      </c>
      <c r="AB294" s="61"/>
      <c r="AC294" s="97" t="str">
        <f t="shared" si="31"/>
        <v/>
      </c>
      <c r="AD294" s="59">
        <f>'Inventory Ref Sheet'!Y294</f>
        <v>0</v>
      </c>
      <c r="AE294" s="59">
        <f>'Inventory Ref Sheet'!Z294</f>
        <v>0</v>
      </c>
      <c r="AF294" s="102">
        <f>'Inventory Ref Sheet'!AA294</f>
        <v>0</v>
      </c>
      <c r="AG294" s="59">
        <f>'Inventory Ref Sheet'!AD294</f>
        <v>0</v>
      </c>
      <c r="AH294" s="59">
        <f>'Inventory Ref Sheet'!AE294</f>
        <v>0</v>
      </c>
      <c r="AI294" s="100" t="str">
        <f ca="1">IF('Inventory Ref Sheet'!AG294&gt;0,YEAR(TODAY())-'Inventory Ref Sheet'!AG294,"")</f>
        <v/>
      </c>
      <c r="AJ294" s="99"/>
      <c r="AK294" s="60">
        <f>'Inventory Ref Sheet'!AJ294</f>
        <v>0</v>
      </c>
      <c r="AL294" s="99"/>
      <c r="AM294" s="97" t="str">
        <f t="shared" si="32"/>
        <v/>
      </c>
    </row>
    <row r="295" spans="10:39" x14ac:dyDescent="0.25">
      <c r="J295" s="59">
        <f>'Inventory Ref Sheet'!AK295</f>
        <v>0</v>
      </c>
      <c r="K295" s="59">
        <f>'Inventory Ref Sheet'!AL295</f>
        <v>0</v>
      </c>
      <c r="L295" s="59">
        <f>'Inventory Ref Sheet'!AM295</f>
        <v>0</v>
      </c>
      <c r="M295" s="59">
        <f>'Inventory Ref Sheet'!AP295</f>
        <v>0</v>
      </c>
      <c r="N295" s="59">
        <f>'Inventory Ref Sheet'!AQ295</f>
        <v>0</v>
      </c>
      <c r="O295" s="100" t="str">
        <f ca="1">IF('Inventory Ref Sheet'!AS295&gt;0,YEAR(TODAY())-'Inventory Ref Sheet'!AS295,"")</f>
        <v/>
      </c>
      <c r="P295" s="95">
        <f>'Inventory Ref Sheet'!AU295</f>
        <v>0</v>
      </c>
      <c r="Q295" s="60">
        <f>'Inventory Ref Sheet'!AV295</f>
        <v>0</v>
      </c>
      <c r="R295" s="61"/>
      <c r="S295" s="100" t="str">
        <f t="shared" si="30"/>
        <v/>
      </c>
      <c r="T295" s="59">
        <f>'Inventory Ref Sheet'!M295</f>
        <v>0</v>
      </c>
      <c r="U295" s="102">
        <f>'Inventory Ref Sheet'!N295</f>
        <v>0</v>
      </c>
      <c r="V295" s="59">
        <f>'Inventory Ref Sheet'!O295</f>
        <v>0</v>
      </c>
      <c r="W295" s="59">
        <f>'Inventory Ref Sheet'!R295</f>
        <v>0</v>
      </c>
      <c r="X295" s="59">
        <f>'Inventory Ref Sheet'!S295</f>
        <v>0</v>
      </c>
      <c r="Y295" s="100" t="str">
        <f ca="1">IF('Inventory Ref Sheet'!U295&gt;0,YEAR(TODAY())-'Inventory Ref Sheet'!U295,"")</f>
        <v/>
      </c>
      <c r="Z295" s="95">
        <f>'Inventory Ref Sheet'!W295</f>
        <v>0</v>
      </c>
      <c r="AA295" s="60">
        <f>'Inventory Ref Sheet'!X295</f>
        <v>0</v>
      </c>
      <c r="AB295" s="61"/>
      <c r="AC295" s="97" t="str">
        <f t="shared" si="31"/>
        <v/>
      </c>
      <c r="AD295" s="59">
        <f>'Inventory Ref Sheet'!Y295</f>
        <v>0</v>
      </c>
      <c r="AE295" s="59">
        <f>'Inventory Ref Sheet'!Z295</f>
        <v>0</v>
      </c>
      <c r="AF295" s="102">
        <f>'Inventory Ref Sheet'!AA295</f>
        <v>0</v>
      </c>
      <c r="AG295" s="59">
        <f>'Inventory Ref Sheet'!AD295</f>
        <v>0</v>
      </c>
      <c r="AH295" s="59">
        <f>'Inventory Ref Sheet'!AE295</f>
        <v>0</v>
      </c>
      <c r="AI295" s="100" t="str">
        <f ca="1">IF('Inventory Ref Sheet'!AG295&gt;0,YEAR(TODAY())-'Inventory Ref Sheet'!AG295,"")</f>
        <v/>
      </c>
      <c r="AJ295" s="99"/>
      <c r="AK295" s="60">
        <f>'Inventory Ref Sheet'!AJ295</f>
        <v>0</v>
      </c>
      <c r="AL295" s="99"/>
      <c r="AM295" s="97" t="str">
        <f t="shared" si="32"/>
        <v/>
      </c>
    </row>
    <row r="296" spans="10:39" x14ac:dyDescent="0.25">
      <c r="J296" s="59">
        <f>'Inventory Ref Sheet'!AK296</f>
        <v>0</v>
      </c>
      <c r="K296" s="59">
        <f>'Inventory Ref Sheet'!AL296</f>
        <v>0</v>
      </c>
      <c r="L296" s="59">
        <f>'Inventory Ref Sheet'!AM296</f>
        <v>0</v>
      </c>
      <c r="M296" s="59">
        <f>'Inventory Ref Sheet'!AP296</f>
        <v>0</v>
      </c>
      <c r="N296" s="59">
        <f>'Inventory Ref Sheet'!AQ296</f>
        <v>0</v>
      </c>
      <c r="O296" s="100" t="str">
        <f ca="1">IF('Inventory Ref Sheet'!AS296&gt;0,YEAR(TODAY())-'Inventory Ref Sheet'!AS296,"")</f>
        <v/>
      </c>
      <c r="P296" s="95">
        <f>'Inventory Ref Sheet'!AU296</f>
        <v>0</v>
      </c>
      <c r="Q296" s="60">
        <f>'Inventory Ref Sheet'!AV296</f>
        <v>0</v>
      </c>
      <c r="R296" s="61"/>
      <c r="S296" s="100" t="str">
        <f t="shared" si="30"/>
        <v/>
      </c>
      <c r="T296" s="59">
        <f>'Inventory Ref Sheet'!M296</f>
        <v>0</v>
      </c>
      <c r="U296" s="102">
        <f>'Inventory Ref Sheet'!N296</f>
        <v>0</v>
      </c>
      <c r="V296" s="59">
        <f>'Inventory Ref Sheet'!O296</f>
        <v>0</v>
      </c>
      <c r="W296" s="59">
        <f>'Inventory Ref Sheet'!R296</f>
        <v>0</v>
      </c>
      <c r="X296" s="59">
        <f>'Inventory Ref Sheet'!S296</f>
        <v>0</v>
      </c>
      <c r="Y296" s="100" t="str">
        <f ca="1">IF('Inventory Ref Sheet'!U296&gt;0,YEAR(TODAY())-'Inventory Ref Sheet'!U296,"")</f>
        <v/>
      </c>
      <c r="Z296" s="95">
        <f>'Inventory Ref Sheet'!W296</f>
        <v>0</v>
      </c>
      <c r="AA296" s="60">
        <f>'Inventory Ref Sheet'!X296</f>
        <v>0</v>
      </c>
      <c r="AB296" s="61"/>
      <c r="AC296" s="97" t="str">
        <f t="shared" si="31"/>
        <v/>
      </c>
      <c r="AD296" s="59">
        <f>'Inventory Ref Sheet'!Y296</f>
        <v>0</v>
      </c>
      <c r="AE296" s="59">
        <f>'Inventory Ref Sheet'!Z296</f>
        <v>0</v>
      </c>
      <c r="AF296" s="102">
        <f>'Inventory Ref Sheet'!AA296</f>
        <v>0</v>
      </c>
      <c r="AG296" s="59">
        <f>'Inventory Ref Sheet'!AD296</f>
        <v>0</v>
      </c>
      <c r="AH296" s="59">
        <f>'Inventory Ref Sheet'!AE296</f>
        <v>0</v>
      </c>
      <c r="AI296" s="100" t="str">
        <f ca="1">IF('Inventory Ref Sheet'!AG296&gt;0,YEAR(TODAY())-'Inventory Ref Sheet'!AG296,"")</f>
        <v/>
      </c>
      <c r="AJ296" s="99"/>
      <c r="AK296" s="60">
        <f>'Inventory Ref Sheet'!AJ296</f>
        <v>0</v>
      </c>
      <c r="AL296" s="99"/>
      <c r="AM296" s="97" t="str">
        <f t="shared" si="32"/>
        <v/>
      </c>
    </row>
    <row r="297" spans="10:39" x14ac:dyDescent="0.25">
      <c r="J297" s="59">
        <f>'Inventory Ref Sheet'!AK297</f>
        <v>0</v>
      </c>
      <c r="K297" s="59">
        <f>'Inventory Ref Sheet'!AL297</f>
        <v>0</v>
      </c>
      <c r="L297" s="59">
        <f>'Inventory Ref Sheet'!AM297</f>
        <v>0</v>
      </c>
      <c r="M297" s="59">
        <f>'Inventory Ref Sheet'!AP297</f>
        <v>0</v>
      </c>
      <c r="N297" s="59">
        <f>'Inventory Ref Sheet'!AQ297</f>
        <v>0</v>
      </c>
      <c r="O297" s="100" t="str">
        <f ca="1">IF('Inventory Ref Sheet'!AS297&gt;0,YEAR(TODAY())-'Inventory Ref Sheet'!AS297,"")</f>
        <v/>
      </c>
      <c r="P297" s="95">
        <f>'Inventory Ref Sheet'!AU297</f>
        <v>0</v>
      </c>
      <c r="Q297" s="60">
        <f>'Inventory Ref Sheet'!AV297</f>
        <v>0</v>
      </c>
      <c r="R297" s="61"/>
      <c r="S297" s="100" t="str">
        <f t="shared" si="30"/>
        <v/>
      </c>
      <c r="T297" s="59">
        <f>'Inventory Ref Sheet'!M297</f>
        <v>0</v>
      </c>
      <c r="U297" s="102">
        <f>'Inventory Ref Sheet'!N297</f>
        <v>0</v>
      </c>
      <c r="V297" s="59">
        <f>'Inventory Ref Sheet'!O297</f>
        <v>0</v>
      </c>
      <c r="W297" s="59">
        <f>'Inventory Ref Sheet'!R297</f>
        <v>0</v>
      </c>
      <c r="X297" s="59">
        <f>'Inventory Ref Sheet'!S297</f>
        <v>0</v>
      </c>
      <c r="Y297" s="100" t="str">
        <f ca="1">IF('Inventory Ref Sheet'!U297&gt;0,YEAR(TODAY())-'Inventory Ref Sheet'!U297,"")</f>
        <v/>
      </c>
      <c r="Z297" s="95">
        <f>'Inventory Ref Sheet'!W297</f>
        <v>0</v>
      </c>
      <c r="AA297" s="60">
        <f>'Inventory Ref Sheet'!X297</f>
        <v>0</v>
      </c>
      <c r="AB297" s="61"/>
      <c r="AC297" s="97" t="str">
        <f t="shared" si="31"/>
        <v/>
      </c>
      <c r="AD297" s="59">
        <f>'Inventory Ref Sheet'!Y297</f>
        <v>0</v>
      </c>
      <c r="AE297" s="59">
        <f>'Inventory Ref Sheet'!Z297</f>
        <v>0</v>
      </c>
      <c r="AF297" s="102">
        <f>'Inventory Ref Sheet'!AA297</f>
        <v>0</v>
      </c>
      <c r="AG297" s="59">
        <f>'Inventory Ref Sheet'!AD297</f>
        <v>0</v>
      </c>
      <c r="AH297" s="59">
        <f>'Inventory Ref Sheet'!AE297</f>
        <v>0</v>
      </c>
      <c r="AI297" s="100" t="str">
        <f ca="1">IF('Inventory Ref Sheet'!AG297&gt;0,YEAR(TODAY())-'Inventory Ref Sheet'!AG297,"")</f>
        <v/>
      </c>
      <c r="AJ297" s="99"/>
      <c r="AK297" s="60">
        <f>'Inventory Ref Sheet'!AJ297</f>
        <v>0</v>
      </c>
      <c r="AL297" s="99"/>
      <c r="AM297" s="97" t="str">
        <f t="shared" si="32"/>
        <v/>
      </c>
    </row>
    <row r="298" spans="10:39" x14ac:dyDescent="0.25">
      <c r="J298" s="59">
        <f>'Inventory Ref Sheet'!AK298</f>
        <v>0</v>
      </c>
      <c r="K298" s="59">
        <f>'Inventory Ref Sheet'!AL298</f>
        <v>0</v>
      </c>
      <c r="L298" s="59">
        <f>'Inventory Ref Sheet'!AM298</f>
        <v>0</v>
      </c>
      <c r="M298" s="59">
        <f>'Inventory Ref Sheet'!AP298</f>
        <v>0</v>
      </c>
      <c r="N298" s="59">
        <f>'Inventory Ref Sheet'!AQ298</f>
        <v>0</v>
      </c>
      <c r="O298" s="100" t="str">
        <f ca="1">IF('Inventory Ref Sheet'!AS298&gt;0,YEAR(TODAY())-'Inventory Ref Sheet'!AS298,"")</f>
        <v/>
      </c>
      <c r="P298" s="95">
        <f>'Inventory Ref Sheet'!AU298</f>
        <v>0</v>
      </c>
      <c r="Q298" s="60">
        <f>'Inventory Ref Sheet'!AV298</f>
        <v>0</v>
      </c>
      <c r="R298" s="61"/>
      <c r="S298" s="100" t="str">
        <f t="shared" si="30"/>
        <v/>
      </c>
      <c r="T298" s="59">
        <f>'Inventory Ref Sheet'!M298</f>
        <v>0</v>
      </c>
      <c r="U298" s="102">
        <f>'Inventory Ref Sheet'!N298</f>
        <v>0</v>
      </c>
      <c r="V298" s="59">
        <f>'Inventory Ref Sheet'!O298</f>
        <v>0</v>
      </c>
      <c r="W298" s="59">
        <f>'Inventory Ref Sheet'!R298</f>
        <v>0</v>
      </c>
      <c r="X298" s="59">
        <f>'Inventory Ref Sheet'!S298</f>
        <v>0</v>
      </c>
      <c r="Y298" s="100" t="str">
        <f ca="1">IF('Inventory Ref Sheet'!U298&gt;0,YEAR(TODAY())-'Inventory Ref Sheet'!U298,"")</f>
        <v/>
      </c>
      <c r="Z298" s="95">
        <f>'Inventory Ref Sheet'!W298</f>
        <v>0</v>
      </c>
      <c r="AA298" s="60">
        <f>'Inventory Ref Sheet'!X298</f>
        <v>0</v>
      </c>
      <c r="AB298" s="61"/>
      <c r="AC298" s="97" t="str">
        <f t="shared" si="31"/>
        <v/>
      </c>
      <c r="AD298" s="59">
        <f>'Inventory Ref Sheet'!Y298</f>
        <v>0</v>
      </c>
      <c r="AE298" s="59">
        <f>'Inventory Ref Sheet'!Z298</f>
        <v>0</v>
      </c>
      <c r="AF298" s="102">
        <f>'Inventory Ref Sheet'!AA298</f>
        <v>0</v>
      </c>
      <c r="AG298" s="59">
        <f>'Inventory Ref Sheet'!AD298</f>
        <v>0</v>
      </c>
      <c r="AH298" s="59">
        <f>'Inventory Ref Sheet'!AE298</f>
        <v>0</v>
      </c>
      <c r="AI298" s="100" t="str">
        <f ca="1">IF('Inventory Ref Sheet'!AG298&gt;0,YEAR(TODAY())-'Inventory Ref Sheet'!AG298,"")</f>
        <v/>
      </c>
      <c r="AJ298" s="99"/>
      <c r="AK298" s="60">
        <f>'Inventory Ref Sheet'!AJ298</f>
        <v>0</v>
      </c>
      <c r="AL298" s="99"/>
      <c r="AM298" s="97" t="str">
        <f t="shared" si="32"/>
        <v/>
      </c>
    </row>
    <row r="299" spans="10:39" x14ac:dyDescent="0.25">
      <c r="J299" s="59">
        <f>'Inventory Ref Sheet'!AK299</f>
        <v>0</v>
      </c>
      <c r="K299" s="59">
        <f>'Inventory Ref Sheet'!AL299</f>
        <v>0</v>
      </c>
      <c r="L299" s="59">
        <f>'Inventory Ref Sheet'!AM299</f>
        <v>0</v>
      </c>
      <c r="M299" s="59">
        <f>'Inventory Ref Sheet'!AP299</f>
        <v>0</v>
      </c>
      <c r="N299" s="59">
        <f>'Inventory Ref Sheet'!AQ299</f>
        <v>0</v>
      </c>
      <c r="O299" s="100" t="str">
        <f ca="1">IF('Inventory Ref Sheet'!AS299&gt;0,YEAR(TODAY())-'Inventory Ref Sheet'!AS299,"")</f>
        <v/>
      </c>
      <c r="P299" s="95">
        <f>'Inventory Ref Sheet'!AU299</f>
        <v>0</v>
      </c>
      <c r="Q299" s="60">
        <f>'Inventory Ref Sheet'!AV299</f>
        <v>0</v>
      </c>
      <c r="R299" s="61"/>
      <c r="S299" s="100" t="str">
        <f t="shared" si="30"/>
        <v/>
      </c>
      <c r="T299" s="59">
        <f>'Inventory Ref Sheet'!M299</f>
        <v>0</v>
      </c>
      <c r="U299" s="102">
        <f>'Inventory Ref Sheet'!N299</f>
        <v>0</v>
      </c>
      <c r="V299" s="59">
        <f>'Inventory Ref Sheet'!O299</f>
        <v>0</v>
      </c>
      <c r="W299" s="59">
        <f>'Inventory Ref Sheet'!R299</f>
        <v>0</v>
      </c>
      <c r="X299" s="59">
        <f>'Inventory Ref Sheet'!S299</f>
        <v>0</v>
      </c>
      <c r="Y299" s="100" t="str">
        <f ca="1">IF('Inventory Ref Sheet'!U299&gt;0,YEAR(TODAY())-'Inventory Ref Sheet'!U299,"")</f>
        <v/>
      </c>
      <c r="Z299" s="95">
        <f>'Inventory Ref Sheet'!W299</f>
        <v>0</v>
      </c>
      <c r="AA299" s="60">
        <f>'Inventory Ref Sheet'!X299</f>
        <v>0</v>
      </c>
      <c r="AB299" s="61"/>
      <c r="AC299" s="97" t="str">
        <f t="shared" si="31"/>
        <v/>
      </c>
      <c r="AD299" s="59">
        <f>'Inventory Ref Sheet'!Y299</f>
        <v>0</v>
      </c>
      <c r="AE299" s="59">
        <f>'Inventory Ref Sheet'!Z299</f>
        <v>0</v>
      </c>
      <c r="AF299" s="102">
        <f>'Inventory Ref Sheet'!AA299</f>
        <v>0</v>
      </c>
      <c r="AG299" s="59">
        <f>'Inventory Ref Sheet'!AD299</f>
        <v>0</v>
      </c>
      <c r="AH299" s="59">
        <f>'Inventory Ref Sheet'!AE299</f>
        <v>0</v>
      </c>
      <c r="AI299" s="100" t="str">
        <f ca="1">IF('Inventory Ref Sheet'!AG299&gt;0,YEAR(TODAY())-'Inventory Ref Sheet'!AG299,"")</f>
        <v/>
      </c>
      <c r="AJ299" s="99"/>
      <c r="AK299" s="60">
        <f>'Inventory Ref Sheet'!AJ299</f>
        <v>0</v>
      </c>
      <c r="AL299" s="99"/>
      <c r="AM299" s="97" t="str">
        <f t="shared" si="32"/>
        <v/>
      </c>
    </row>
    <row r="300" spans="10:39" x14ac:dyDescent="0.25">
      <c r="J300" s="59">
        <f>'Inventory Ref Sheet'!AK300</f>
        <v>0</v>
      </c>
      <c r="K300" s="59">
        <f>'Inventory Ref Sheet'!AL300</f>
        <v>0</v>
      </c>
      <c r="L300" s="59">
        <f>'Inventory Ref Sheet'!AM300</f>
        <v>0</v>
      </c>
      <c r="M300" s="59">
        <f>'Inventory Ref Sheet'!AP300</f>
        <v>0</v>
      </c>
      <c r="N300" s="59">
        <f>'Inventory Ref Sheet'!AQ300</f>
        <v>0</v>
      </c>
      <c r="O300" s="100" t="str">
        <f ca="1">IF('Inventory Ref Sheet'!AS300&gt;0,YEAR(TODAY())-'Inventory Ref Sheet'!AS300,"")</f>
        <v/>
      </c>
      <c r="P300" s="95">
        <f>'Inventory Ref Sheet'!AU300</f>
        <v>0</v>
      </c>
      <c r="Q300" s="60">
        <f>'Inventory Ref Sheet'!AV300</f>
        <v>0</v>
      </c>
      <c r="R300" s="61"/>
      <c r="S300" s="100" t="str">
        <f t="shared" si="30"/>
        <v/>
      </c>
      <c r="T300" s="59">
        <f>'Inventory Ref Sheet'!M300</f>
        <v>0</v>
      </c>
      <c r="U300" s="102">
        <f>'Inventory Ref Sheet'!N300</f>
        <v>0</v>
      </c>
      <c r="V300" s="59">
        <f>'Inventory Ref Sheet'!O300</f>
        <v>0</v>
      </c>
      <c r="W300" s="59">
        <f>'Inventory Ref Sheet'!R300</f>
        <v>0</v>
      </c>
      <c r="X300" s="59">
        <f>'Inventory Ref Sheet'!S300</f>
        <v>0</v>
      </c>
      <c r="Y300" s="100" t="str">
        <f ca="1">IF('Inventory Ref Sheet'!U300&gt;0,YEAR(TODAY())-'Inventory Ref Sheet'!U300,"")</f>
        <v/>
      </c>
      <c r="Z300" s="95">
        <f>'Inventory Ref Sheet'!W300</f>
        <v>0</v>
      </c>
      <c r="AA300" s="60">
        <f>'Inventory Ref Sheet'!X300</f>
        <v>0</v>
      </c>
      <c r="AB300" s="61"/>
      <c r="AC300" s="97" t="str">
        <f t="shared" si="31"/>
        <v/>
      </c>
      <c r="AD300" s="59">
        <f>'Inventory Ref Sheet'!Y300</f>
        <v>0</v>
      </c>
      <c r="AE300" s="59">
        <f>'Inventory Ref Sheet'!Z300</f>
        <v>0</v>
      </c>
      <c r="AF300" s="102">
        <f>'Inventory Ref Sheet'!AA300</f>
        <v>0</v>
      </c>
      <c r="AG300" s="59">
        <f>'Inventory Ref Sheet'!AD300</f>
        <v>0</v>
      </c>
      <c r="AH300" s="59">
        <f>'Inventory Ref Sheet'!AE300</f>
        <v>0</v>
      </c>
      <c r="AI300" s="100" t="str">
        <f ca="1">IF('Inventory Ref Sheet'!AG300&gt;0,YEAR(TODAY())-'Inventory Ref Sheet'!AG300,"")</f>
        <v/>
      </c>
      <c r="AJ300" s="99"/>
      <c r="AK300" s="60">
        <f>'Inventory Ref Sheet'!AJ300</f>
        <v>0</v>
      </c>
      <c r="AL300" s="99"/>
      <c r="AM300" s="97" t="str">
        <f t="shared" si="32"/>
        <v/>
      </c>
    </row>
    <row r="301" spans="10:39" x14ac:dyDescent="0.25">
      <c r="J301" s="59">
        <f>'Inventory Ref Sheet'!AK301</f>
        <v>0</v>
      </c>
      <c r="K301" s="59">
        <f>'Inventory Ref Sheet'!AL301</f>
        <v>0</v>
      </c>
      <c r="L301" s="59">
        <f>'Inventory Ref Sheet'!AM301</f>
        <v>0</v>
      </c>
      <c r="M301" s="59">
        <f>'Inventory Ref Sheet'!AP301</f>
        <v>0</v>
      </c>
      <c r="N301" s="59">
        <f>'Inventory Ref Sheet'!AQ301</f>
        <v>0</v>
      </c>
      <c r="O301" s="100" t="str">
        <f ca="1">IF('Inventory Ref Sheet'!AS301&gt;0,YEAR(TODAY())-'Inventory Ref Sheet'!AS301,"")</f>
        <v/>
      </c>
      <c r="P301" s="95">
        <f>'Inventory Ref Sheet'!AU301</f>
        <v>0</v>
      </c>
      <c r="Q301" s="60">
        <f>'Inventory Ref Sheet'!AV301</f>
        <v>0</v>
      </c>
      <c r="R301" s="61"/>
      <c r="S301" s="100" t="str">
        <f t="shared" si="30"/>
        <v/>
      </c>
      <c r="T301" s="59">
        <f>'Inventory Ref Sheet'!M301</f>
        <v>0</v>
      </c>
      <c r="U301" s="102">
        <f>'Inventory Ref Sheet'!N301</f>
        <v>0</v>
      </c>
      <c r="V301" s="59">
        <f>'Inventory Ref Sheet'!O301</f>
        <v>0</v>
      </c>
      <c r="W301" s="59">
        <f>'Inventory Ref Sheet'!R301</f>
        <v>0</v>
      </c>
      <c r="X301" s="59">
        <f>'Inventory Ref Sheet'!S301</f>
        <v>0</v>
      </c>
      <c r="Y301" s="100" t="str">
        <f ca="1">IF('Inventory Ref Sheet'!U301&gt;0,YEAR(TODAY())-'Inventory Ref Sheet'!U301,"")</f>
        <v/>
      </c>
      <c r="Z301" s="95">
        <f>'Inventory Ref Sheet'!W301</f>
        <v>0</v>
      </c>
      <c r="AA301" s="60">
        <f>'Inventory Ref Sheet'!X301</f>
        <v>0</v>
      </c>
      <c r="AB301" s="61"/>
      <c r="AC301" s="97" t="str">
        <f t="shared" si="31"/>
        <v/>
      </c>
      <c r="AD301" s="59">
        <f>'Inventory Ref Sheet'!Y301</f>
        <v>0</v>
      </c>
      <c r="AE301" s="59">
        <f>'Inventory Ref Sheet'!Z301</f>
        <v>0</v>
      </c>
      <c r="AF301" s="102">
        <f>'Inventory Ref Sheet'!AA301</f>
        <v>0</v>
      </c>
      <c r="AG301" s="59">
        <f>'Inventory Ref Sheet'!AD301</f>
        <v>0</v>
      </c>
      <c r="AH301" s="59">
        <f>'Inventory Ref Sheet'!AE301</f>
        <v>0</v>
      </c>
      <c r="AI301" s="100" t="str">
        <f ca="1">IF('Inventory Ref Sheet'!AG301&gt;0,YEAR(TODAY())-'Inventory Ref Sheet'!AG301,"")</f>
        <v/>
      </c>
      <c r="AJ301" s="99"/>
      <c r="AK301" s="60">
        <f>'Inventory Ref Sheet'!AJ301</f>
        <v>0</v>
      </c>
      <c r="AL301" s="99"/>
      <c r="AM301" s="97" t="str">
        <f t="shared" si="32"/>
        <v/>
      </c>
    </row>
    <row r="302" spans="10:39" x14ac:dyDescent="0.25">
      <c r="J302" s="59">
        <f>'Inventory Ref Sheet'!AK302</f>
        <v>0</v>
      </c>
      <c r="K302" s="59">
        <f>'Inventory Ref Sheet'!AL302</f>
        <v>0</v>
      </c>
      <c r="L302" s="59">
        <f>'Inventory Ref Sheet'!AM302</f>
        <v>0</v>
      </c>
      <c r="M302" s="59">
        <f>'Inventory Ref Sheet'!AP302</f>
        <v>0</v>
      </c>
      <c r="N302" s="59">
        <f>'Inventory Ref Sheet'!AQ302</f>
        <v>0</v>
      </c>
      <c r="O302" s="100" t="str">
        <f ca="1">IF('Inventory Ref Sheet'!AS302&gt;0,YEAR(TODAY())-'Inventory Ref Sheet'!AS302,"")</f>
        <v/>
      </c>
      <c r="P302" s="95">
        <f>'Inventory Ref Sheet'!AU302</f>
        <v>0</v>
      </c>
      <c r="Q302" s="60">
        <f>'Inventory Ref Sheet'!AV302</f>
        <v>0</v>
      </c>
      <c r="R302" s="61"/>
      <c r="S302" s="100" t="str">
        <f t="shared" si="30"/>
        <v/>
      </c>
      <c r="T302" s="59">
        <f>'Inventory Ref Sheet'!M302</f>
        <v>0</v>
      </c>
      <c r="U302" s="102">
        <f>'Inventory Ref Sheet'!N302</f>
        <v>0</v>
      </c>
      <c r="V302" s="59">
        <f>'Inventory Ref Sheet'!O302</f>
        <v>0</v>
      </c>
      <c r="W302" s="59">
        <f>'Inventory Ref Sheet'!R302</f>
        <v>0</v>
      </c>
      <c r="X302" s="59">
        <f>'Inventory Ref Sheet'!S302</f>
        <v>0</v>
      </c>
      <c r="Y302" s="100" t="str">
        <f ca="1">IF('Inventory Ref Sheet'!U302&gt;0,YEAR(TODAY())-'Inventory Ref Sheet'!U302,"")</f>
        <v/>
      </c>
      <c r="Z302" s="95">
        <f>'Inventory Ref Sheet'!W302</f>
        <v>0</v>
      </c>
      <c r="AA302" s="60">
        <f>'Inventory Ref Sheet'!X302</f>
        <v>0</v>
      </c>
      <c r="AB302" s="61"/>
      <c r="AC302" s="97" t="str">
        <f t="shared" si="31"/>
        <v/>
      </c>
      <c r="AD302" s="59">
        <f>'Inventory Ref Sheet'!Y302</f>
        <v>0</v>
      </c>
      <c r="AE302" s="59">
        <f>'Inventory Ref Sheet'!Z302</f>
        <v>0</v>
      </c>
      <c r="AF302" s="102">
        <f>'Inventory Ref Sheet'!AA302</f>
        <v>0</v>
      </c>
      <c r="AG302" s="59">
        <f>'Inventory Ref Sheet'!AD302</f>
        <v>0</v>
      </c>
      <c r="AH302" s="59">
        <f>'Inventory Ref Sheet'!AE302</f>
        <v>0</v>
      </c>
      <c r="AI302" s="100" t="str">
        <f ca="1">IF('Inventory Ref Sheet'!AG302&gt;0,YEAR(TODAY())-'Inventory Ref Sheet'!AG302,"")</f>
        <v/>
      </c>
      <c r="AJ302" s="99"/>
      <c r="AK302" s="60">
        <f>'Inventory Ref Sheet'!AJ302</f>
        <v>0</v>
      </c>
      <c r="AL302" s="99"/>
      <c r="AM302" s="97" t="str">
        <f t="shared" si="32"/>
        <v/>
      </c>
    </row>
    <row r="303" spans="10:39" x14ac:dyDescent="0.25">
      <c r="J303" s="59">
        <f>'Inventory Ref Sheet'!AK303</f>
        <v>0</v>
      </c>
      <c r="K303" s="59">
        <f>'Inventory Ref Sheet'!AL303</f>
        <v>0</v>
      </c>
      <c r="L303" s="59">
        <f>'Inventory Ref Sheet'!AM303</f>
        <v>0</v>
      </c>
      <c r="M303" s="59">
        <f>'Inventory Ref Sheet'!AP303</f>
        <v>0</v>
      </c>
      <c r="N303" s="59">
        <f>'Inventory Ref Sheet'!AQ303</f>
        <v>0</v>
      </c>
      <c r="O303" s="100" t="str">
        <f ca="1">IF('Inventory Ref Sheet'!AS303&gt;0,YEAR(TODAY())-'Inventory Ref Sheet'!AS303,"")</f>
        <v/>
      </c>
      <c r="P303" s="95">
        <f>'Inventory Ref Sheet'!AU303</f>
        <v>0</v>
      </c>
      <c r="Q303" s="60">
        <f>'Inventory Ref Sheet'!AV303</f>
        <v>0</v>
      </c>
      <c r="R303" s="61"/>
      <c r="S303" s="100" t="str">
        <f t="shared" si="30"/>
        <v/>
      </c>
      <c r="T303" s="59">
        <f>'Inventory Ref Sheet'!M303</f>
        <v>0</v>
      </c>
      <c r="U303" s="102">
        <f>'Inventory Ref Sheet'!N303</f>
        <v>0</v>
      </c>
      <c r="V303" s="59">
        <f>'Inventory Ref Sheet'!O303</f>
        <v>0</v>
      </c>
      <c r="W303" s="59">
        <f>'Inventory Ref Sheet'!R303</f>
        <v>0</v>
      </c>
      <c r="X303" s="59">
        <f>'Inventory Ref Sheet'!S303</f>
        <v>0</v>
      </c>
      <c r="Y303" s="100" t="str">
        <f ca="1">IF('Inventory Ref Sheet'!U303&gt;0,YEAR(TODAY())-'Inventory Ref Sheet'!U303,"")</f>
        <v/>
      </c>
      <c r="Z303" s="95">
        <f>'Inventory Ref Sheet'!W303</f>
        <v>0</v>
      </c>
      <c r="AA303" s="60">
        <f>'Inventory Ref Sheet'!X303</f>
        <v>0</v>
      </c>
      <c r="AB303" s="61"/>
      <c r="AC303" s="97" t="str">
        <f t="shared" si="31"/>
        <v/>
      </c>
      <c r="AD303" s="59">
        <f>'Inventory Ref Sheet'!Y303</f>
        <v>0</v>
      </c>
      <c r="AE303" s="59">
        <f>'Inventory Ref Sheet'!Z303</f>
        <v>0</v>
      </c>
      <c r="AF303" s="102">
        <f>'Inventory Ref Sheet'!AA303</f>
        <v>0</v>
      </c>
      <c r="AG303" s="59">
        <f>'Inventory Ref Sheet'!AD303</f>
        <v>0</v>
      </c>
      <c r="AH303" s="59">
        <f>'Inventory Ref Sheet'!AE303</f>
        <v>0</v>
      </c>
      <c r="AI303" s="100" t="str">
        <f ca="1">IF('Inventory Ref Sheet'!AG303&gt;0,YEAR(TODAY())-'Inventory Ref Sheet'!AG303,"")</f>
        <v/>
      </c>
      <c r="AJ303" s="99"/>
      <c r="AK303" s="60">
        <f>'Inventory Ref Sheet'!AJ303</f>
        <v>0</v>
      </c>
      <c r="AL303" s="99"/>
      <c r="AM303" s="97" t="str">
        <f t="shared" si="32"/>
        <v/>
      </c>
    </row>
    <row r="304" spans="10:39" x14ac:dyDescent="0.25">
      <c r="J304" s="59">
        <f>'Inventory Ref Sheet'!AK304</f>
        <v>0</v>
      </c>
      <c r="K304" s="59">
        <f>'Inventory Ref Sheet'!AL304</f>
        <v>0</v>
      </c>
      <c r="L304" s="59">
        <f>'Inventory Ref Sheet'!AM304</f>
        <v>0</v>
      </c>
      <c r="M304" s="59">
        <f>'Inventory Ref Sheet'!AP304</f>
        <v>0</v>
      </c>
      <c r="N304" s="59">
        <f>'Inventory Ref Sheet'!AQ304</f>
        <v>0</v>
      </c>
      <c r="O304" s="100" t="str">
        <f ca="1">IF('Inventory Ref Sheet'!AS304&gt;0,YEAR(TODAY())-'Inventory Ref Sheet'!AS304,"")</f>
        <v/>
      </c>
      <c r="P304" s="95">
        <f>'Inventory Ref Sheet'!AU304</f>
        <v>0</v>
      </c>
      <c r="Q304" s="60">
        <f>'Inventory Ref Sheet'!AV304</f>
        <v>0</v>
      </c>
      <c r="R304" s="61"/>
      <c r="S304" s="100" t="str">
        <f t="shared" si="30"/>
        <v/>
      </c>
      <c r="T304" s="59">
        <f>'Inventory Ref Sheet'!M304</f>
        <v>0</v>
      </c>
      <c r="U304" s="102">
        <f>'Inventory Ref Sheet'!N304</f>
        <v>0</v>
      </c>
      <c r="V304" s="59">
        <f>'Inventory Ref Sheet'!O304</f>
        <v>0</v>
      </c>
      <c r="W304" s="59">
        <f>'Inventory Ref Sheet'!R304</f>
        <v>0</v>
      </c>
      <c r="X304" s="59">
        <f>'Inventory Ref Sheet'!S304</f>
        <v>0</v>
      </c>
      <c r="Y304" s="100" t="str">
        <f ca="1">IF('Inventory Ref Sheet'!U304&gt;0,YEAR(TODAY())-'Inventory Ref Sheet'!U304,"")</f>
        <v/>
      </c>
      <c r="Z304" s="95">
        <f>'Inventory Ref Sheet'!W304</f>
        <v>0</v>
      </c>
      <c r="AA304" s="60">
        <f>'Inventory Ref Sheet'!X304</f>
        <v>0</v>
      </c>
      <c r="AB304" s="61"/>
      <c r="AC304" s="97" t="str">
        <f t="shared" si="31"/>
        <v/>
      </c>
      <c r="AD304" s="59">
        <f>'Inventory Ref Sheet'!Y304</f>
        <v>0</v>
      </c>
      <c r="AE304" s="59">
        <f>'Inventory Ref Sheet'!Z304</f>
        <v>0</v>
      </c>
      <c r="AF304" s="102">
        <f>'Inventory Ref Sheet'!AA304</f>
        <v>0</v>
      </c>
      <c r="AG304" s="59">
        <f>'Inventory Ref Sheet'!AD304</f>
        <v>0</v>
      </c>
      <c r="AH304" s="59">
        <f>'Inventory Ref Sheet'!AE304</f>
        <v>0</v>
      </c>
      <c r="AI304" s="100" t="str">
        <f ca="1">IF('Inventory Ref Sheet'!AG304&gt;0,YEAR(TODAY())-'Inventory Ref Sheet'!AG304,"")</f>
        <v/>
      </c>
      <c r="AJ304" s="99"/>
      <c r="AK304" s="60">
        <f>'Inventory Ref Sheet'!AJ304</f>
        <v>0</v>
      </c>
      <c r="AL304" s="99"/>
      <c r="AM304" s="97" t="str">
        <f t="shared" si="32"/>
        <v/>
      </c>
    </row>
    <row r="305" spans="10:39" x14ac:dyDescent="0.25">
      <c r="J305" s="59">
        <f>'Inventory Ref Sheet'!AK305</f>
        <v>0</v>
      </c>
      <c r="K305" s="59">
        <f>'Inventory Ref Sheet'!AL305</f>
        <v>0</v>
      </c>
      <c r="L305" s="59">
        <f>'Inventory Ref Sheet'!AM305</f>
        <v>0</v>
      </c>
      <c r="M305" s="59">
        <f>'Inventory Ref Sheet'!AP305</f>
        <v>0</v>
      </c>
      <c r="N305" s="59">
        <f>'Inventory Ref Sheet'!AQ305</f>
        <v>0</v>
      </c>
      <c r="O305" s="100" t="str">
        <f ca="1">IF('Inventory Ref Sheet'!AS305&gt;0,YEAR(TODAY())-'Inventory Ref Sheet'!AS305,"")</f>
        <v/>
      </c>
      <c r="P305" s="95">
        <f>'Inventory Ref Sheet'!AU305</f>
        <v>0</v>
      </c>
      <c r="Q305" s="60">
        <f>'Inventory Ref Sheet'!AV305</f>
        <v>0</v>
      </c>
      <c r="R305" s="61"/>
      <c r="S305" s="100" t="str">
        <f t="shared" si="30"/>
        <v/>
      </c>
      <c r="T305" s="59">
        <f>'Inventory Ref Sheet'!M305</f>
        <v>0</v>
      </c>
      <c r="U305" s="102">
        <f>'Inventory Ref Sheet'!N305</f>
        <v>0</v>
      </c>
      <c r="V305" s="59">
        <f>'Inventory Ref Sheet'!O305</f>
        <v>0</v>
      </c>
      <c r="W305" s="59">
        <f>'Inventory Ref Sheet'!R305</f>
        <v>0</v>
      </c>
      <c r="X305" s="59">
        <f>'Inventory Ref Sheet'!S305</f>
        <v>0</v>
      </c>
      <c r="Y305" s="100" t="str">
        <f ca="1">IF('Inventory Ref Sheet'!U305&gt;0,YEAR(TODAY())-'Inventory Ref Sheet'!U305,"")</f>
        <v/>
      </c>
      <c r="Z305" s="95">
        <f>'Inventory Ref Sheet'!W305</f>
        <v>0</v>
      </c>
      <c r="AA305" s="60">
        <f>'Inventory Ref Sheet'!X305</f>
        <v>0</v>
      </c>
      <c r="AB305" s="61"/>
      <c r="AC305" s="97" t="str">
        <f t="shared" si="31"/>
        <v/>
      </c>
      <c r="AD305" s="59">
        <f>'Inventory Ref Sheet'!Y305</f>
        <v>0</v>
      </c>
      <c r="AE305" s="59">
        <f>'Inventory Ref Sheet'!Z305</f>
        <v>0</v>
      </c>
      <c r="AF305" s="102">
        <f>'Inventory Ref Sheet'!AA305</f>
        <v>0</v>
      </c>
      <c r="AG305" s="59">
        <f>'Inventory Ref Sheet'!AD305</f>
        <v>0</v>
      </c>
      <c r="AH305" s="59">
        <f>'Inventory Ref Sheet'!AE305</f>
        <v>0</v>
      </c>
      <c r="AI305" s="100" t="str">
        <f ca="1">IF('Inventory Ref Sheet'!AG305&gt;0,YEAR(TODAY())-'Inventory Ref Sheet'!AG305,"")</f>
        <v/>
      </c>
      <c r="AJ305" s="99"/>
      <c r="AK305" s="60">
        <f>'Inventory Ref Sheet'!AJ305</f>
        <v>0</v>
      </c>
      <c r="AL305" s="99"/>
      <c r="AM305" s="97" t="str">
        <f t="shared" si="32"/>
        <v/>
      </c>
    </row>
    <row r="306" spans="10:39" x14ac:dyDescent="0.25">
      <c r="J306" s="59">
        <f>'Inventory Ref Sheet'!AK306</f>
        <v>0</v>
      </c>
      <c r="K306" s="59">
        <f>'Inventory Ref Sheet'!AL306</f>
        <v>0</v>
      </c>
      <c r="L306" s="59">
        <f>'Inventory Ref Sheet'!AM306</f>
        <v>0</v>
      </c>
      <c r="M306" s="59">
        <f>'Inventory Ref Sheet'!AP306</f>
        <v>0</v>
      </c>
      <c r="N306" s="59">
        <f>'Inventory Ref Sheet'!AQ306</f>
        <v>0</v>
      </c>
      <c r="O306" s="100" t="str">
        <f ca="1">IF('Inventory Ref Sheet'!AS306&gt;0,YEAR(TODAY())-'Inventory Ref Sheet'!AS306,"")</f>
        <v/>
      </c>
      <c r="P306" s="95">
        <f>'Inventory Ref Sheet'!AU306</f>
        <v>0</v>
      </c>
      <c r="Q306" s="60">
        <f>'Inventory Ref Sheet'!AV306</f>
        <v>0</v>
      </c>
      <c r="R306" s="61"/>
      <c r="S306" s="100" t="str">
        <f t="shared" si="30"/>
        <v/>
      </c>
      <c r="T306" s="59">
        <f>'Inventory Ref Sheet'!M306</f>
        <v>0</v>
      </c>
      <c r="U306" s="102">
        <f>'Inventory Ref Sheet'!N306</f>
        <v>0</v>
      </c>
      <c r="V306" s="59">
        <f>'Inventory Ref Sheet'!O306</f>
        <v>0</v>
      </c>
      <c r="W306" s="59">
        <f>'Inventory Ref Sheet'!R306</f>
        <v>0</v>
      </c>
      <c r="X306" s="59">
        <f>'Inventory Ref Sheet'!S306</f>
        <v>0</v>
      </c>
      <c r="Y306" s="100" t="str">
        <f ca="1">IF('Inventory Ref Sheet'!U306&gt;0,YEAR(TODAY())-'Inventory Ref Sheet'!U306,"")</f>
        <v/>
      </c>
      <c r="Z306" s="95">
        <f>'Inventory Ref Sheet'!W306</f>
        <v>0</v>
      </c>
      <c r="AA306" s="60">
        <f>'Inventory Ref Sheet'!X306</f>
        <v>0</v>
      </c>
      <c r="AB306" s="61"/>
      <c r="AC306" s="97" t="str">
        <f t="shared" si="31"/>
        <v/>
      </c>
      <c r="AD306" s="59">
        <f>'Inventory Ref Sheet'!Y306</f>
        <v>0</v>
      </c>
      <c r="AE306" s="59">
        <f>'Inventory Ref Sheet'!Z306</f>
        <v>0</v>
      </c>
      <c r="AF306" s="102">
        <f>'Inventory Ref Sheet'!AA306</f>
        <v>0</v>
      </c>
      <c r="AG306" s="59">
        <f>'Inventory Ref Sheet'!AD306</f>
        <v>0</v>
      </c>
      <c r="AH306" s="59">
        <f>'Inventory Ref Sheet'!AE306</f>
        <v>0</v>
      </c>
      <c r="AI306" s="100" t="str">
        <f ca="1">IF('Inventory Ref Sheet'!AG306&gt;0,YEAR(TODAY())-'Inventory Ref Sheet'!AG306,"")</f>
        <v/>
      </c>
      <c r="AJ306" s="99"/>
      <c r="AK306" s="60">
        <f>'Inventory Ref Sheet'!AJ306</f>
        <v>0</v>
      </c>
      <c r="AL306" s="99"/>
      <c r="AM306" s="97" t="str">
        <f t="shared" si="32"/>
        <v/>
      </c>
    </row>
    <row r="307" spans="10:39" x14ac:dyDescent="0.25">
      <c r="J307" s="59">
        <f>'Inventory Ref Sheet'!AK307</f>
        <v>0</v>
      </c>
      <c r="K307" s="59">
        <f>'Inventory Ref Sheet'!AL307</f>
        <v>0</v>
      </c>
      <c r="L307" s="59">
        <f>'Inventory Ref Sheet'!AM307</f>
        <v>0</v>
      </c>
      <c r="M307" s="59">
        <f>'Inventory Ref Sheet'!AP307</f>
        <v>0</v>
      </c>
      <c r="N307" s="59">
        <f>'Inventory Ref Sheet'!AQ307</f>
        <v>0</v>
      </c>
      <c r="O307" s="100" t="str">
        <f ca="1">IF('Inventory Ref Sheet'!AS307&gt;0,YEAR(TODAY())-'Inventory Ref Sheet'!AS307,"")</f>
        <v/>
      </c>
      <c r="P307" s="95">
        <f>'Inventory Ref Sheet'!AU307</f>
        <v>0</v>
      </c>
      <c r="Q307" s="60">
        <f>'Inventory Ref Sheet'!AV307</f>
        <v>0</v>
      </c>
      <c r="R307" s="61"/>
      <c r="S307" s="100" t="str">
        <f t="shared" si="30"/>
        <v/>
      </c>
      <c r="T307" s="59">
        <f>'Inventory Ref Sheet'!M307</f>
        <v>0</v>
      </c>
      <c r="U307" s="102">
        <f>'Inventory Ref Sheet'!N307</f>
        <v>0</v>
      </c>
      <c r="V307" s="59">
        <f>'Inventory Ref Sheet'!O307</f>
        <v>0</v>
      </c>
      <c r="W307" s="59">
        <f>'Inventory Ref Sheet'!R307</f>
        <v>0</v>
      </c>
      <c r="X307" s="59">
        <f>'Inventory Ref Sheet'!S307</f>
        <v>0</v>
      </c>
      <c r="Y307" s="100" t="str">
        <f ca="1">IF('Inventory Ref Sheet'!U307&gt;0,YEAR(TODAY())-'Inventory Ref Sheet'!U307,"")</f>
        <v/>
      </c>
      <c r="Z307" s="95">
        <f>'Inventory Ref Sheet'!W307</f>
        <v>0</v>
      </c>
      <c r="AA307" s="60">
        <f>'Inventory Ref Sheet'!X307</f>
        <v>0</v>
      </c>
      <c r="AB307" s="61"/>
      <c r="AC307" s="97" t="str">
        <f t="shared" si="31"/>
        <v/>
      </c>
      <c r="AD307" s="59">
        <f>'Inventory Ref Sheet'!Y307</f>
        <v>0</v>
      </c>
      <c r="AE307" s="59">
        <f>'Inventory Ref Sheet'!Z307</f>
        <v>0</v>
      </c>
      <c r="AF307" s="102">
        <f>'Inventory Ref Sheet'!AA307</f>
        <v>0</v>
      </c>
      <c r="AG307" s="59">
        <f>'Inventory Ref Sheet'!AD307</f>
        <v>0</v>
      </c>
      <c r="AH307" s="59">
        <f>'Inventory Ref Sheet'!AE307</f>
        <v>0</v>
      </c>
      <c r="AI307" s="100" t="str">
        <f ca="1">IF('Inventory Ref Sheet'!AG307&gt;0,YEAR(TODAY())-'Inventory Ref Sheet'!AG307,"")</f>
        <v/>
      </c>
      <c r="AJ307" s="99"/>
      <c r="AK307" s="60">
        <f>'Inventory Ref Sheet'!AJ307</f>
        <v>0</v>
      </c>
      <c r="AL307" s="99"/>
      <c r="AM307" s="97" t="str">
        <f t="shared" si="32"/>
        <v/>
      </c>
    </row>
    <row r="308" spans="10:39" x14ac:dyDescent="0.25">
      <c r="J308" s="59">
        <f>'Inventory Ref Sheet'!AK308</f>
        <v>0</v>
      </c>
      <c r="K308" s="59">
        <f>'Inventory Ref Sheet'!AL308</f>
        <v>0</v>
      </c>
      <c r="L308" s="59">
        <f>'Inventory Ref Sheet'!AM308</f>
        <v>0</v>
      </c>
      <c r="M308" s="59">
        <f>'Inventory Ref Sheet'!AP308</f>
        <v>0</v>
      </c>
      <c r="N308" s="59">
        <f>'Inventory Ref Sheet'!AQ308</f>
        <v>0</v>
      </c>
      <c r="O308" s="100" t="str">
        <f ca="1">IF('Inventory Ref Sheet'!AS308&gt;0,YEAR(TODAY())-'Inventory Ref Sheet'!AS308,"")</f>
        <v/>
      </c>
      <c r="P308" s="95">
        <f>'Inventory Ref Sheet'!AU308</f>
        <v>0</v>
      </c>
      <c r="Q308" s="60">
        <f>'Inventory Ref Sheet'!AV308</f>
        <v>0</v>
      </c>
      <c r="R308" s="61"/>
      <c r="S308" s="100" t="str">
        <f t="shared" si="30"/>
        <v/>
      </c>
      <c r="T308" s="59">
        <f>'Inventory Ref Sheet'!M308</f>
        <v>0</v>
      </c>
      <c r="U308" s="102">
        <f>'Inventory Ref Sheet'!N308</f>
        <v>0</v>
      </c>
      <c r="V308" s="59">
        <f>'Inventory Ref Sheet'!O308</f>
        <v>0</v>
      </c>
      <c r="W308" s="59">
        <f>'Inventory Ref Sheet'!R308</f>
        <v>0</v>
      </c>
      <c r="X308" s="59">
        <f>'Inventory Ref Sheet'!S308</f>
        <v>0</v>
      </c>
      <c r="Y308" s="100" t="str">
        <f ca="1">IF('Inventory Ref Sheet'!U308&gt;0,YEAR(TODAY())-'Inventory Ref Sheet'!U308,"")</f>
        <v/>
      </c>
      <c r="Z308" s="95">
        <f>'Inventory Ref Sheet'!W308</f>
        <v>0</v>
      </c>
      <c r="AA308" s="60">
        <f>'Inventory Ref Sheet'!X308</f>
        <v>0</v>
      </c>
      <c r="AB308" s="61"/>
      <c r="AC308" s="97" t="str">
        <f t="shared" si="31"/>
        <v/>
      </c>
      <c r="AD308" s="59">
        <f>'Inventory Ref Sheet'!Y308</f>
        <v>0</v>
      </c>
      <c r="AE308" s="59">
        <f>'Inventory Ref Sheet'!Z308</f>
        <v>0</v>
      </c>
      <c r="AF308" s="102">
        <f>'Inventory Ref Sheet'!AA308</f>
        <v>0</v>
      </c>
      <c r="AG308" s="59">
        <f>'Inventory Ref Sheet'!AD308</f>
        <v>0</v>
      </c>
      <c r="AH308" s="59">
        <f>'Inventory Ref Sheet'!AE308</f>
        <v>0</v>
      </c>
      <c r="AI308" s="100" t="str">
        <f ca="1">IF('Inventory Ref Sheet'!AG308&gt;0,YEAR(TODAY())-'Inventory Ref Sheet'!AG308,"")</f>
        <v/>
      </c>
      <c r="AJ308" s="99"/>
      <c r="AK308" s="60">
        <f>'Inventory Ref Sheet'!AJ308</f>
        <v>0</v>
      </c>
      <c r="AL308" s="99"/>
      <c r="AM308" s="97" t="str">
        <f t="shared" si="32"/>
        <v/>
      </c>
    </row>
    <row r="309" spans="10:39" x14ac:dyDescent="0.25">
      <c r="J309" s="59">
        <f>'Inventory Ref Sheet'!AK309</f>
        <v>0</v>
      </c>
      <c r="K309" s="59">
        <f>'Inventory Ref Sheet'!AL309</f>
        <v>0</v>
      </c>
      <c r="L309" s="59">
        <f>'Inventory Ref Sheet'!AM309</f>
        <v>0</v>
      </c>
      <c r="M309" s="59">
        <f>'Inventory Ref Sheet'!AP309</f>
        <v>0</v>
      </c>
      <c r="N309" s="59">
        <f>'Inventory Ref Sheet'!AQ309</f>
        <v>0</v>
      </c>
      <c r="O309" s="100" t="str">
        <f ca="1">IF('Inventory Ref Sheet'!AS309&gt;0,YEAR(TODAY())-'Inventory Ref Sheet'!AS309,"")</f>
        <v/>
      </c>
      <c r="P309" s="95">
        <f>'Inventory Ref Sheet'!AU309</f>
        <v>0</v>
      </c>
      <c r="Q309" s="60">
        <f>'Inventory Ref Sheet'!AV309</f>
        <v>0</v>
      </c>
      <c r="R309" s="61"/>
      <c r="S309" s="100" t="str">
        <f t="shared" si="30"/>
        <v/>
      </c>
      <c r="T309" s="59">
        <f>'Inventory Ref Sheet'!M309</f>
        <v>0</v>
      </c>
      <c r="U309" s="102">
        <f>'Inventory Ref Sheet'!N309</f>
        <v>0</v>
      </c>
      <c r="V309" s="59">
        <f>'Inventory Ref Sheet'!O309</f>
        <v>0</v>
      </c>
      <c r="W309" s="59">
        <f>'Inventory Ref Sheet'!R309</f>
        <v>0</v>
      </c>
      <c r="X309" s="59">
        <f>'Inventory Ref Sheet'!S309</f>
        <v>0</v>
      </c>
      <c r="Y309" s="100" t="str">
        <f ca="1">IF('Inventory Ref Sheet'!U309&gt;0,YEAR(TODAY())-'Inventory Ref Sheet'!U309,"")</f>
        <v/>
      </c>
      <c r="Z309" s="95">
        <f>'Inventory Ref Sheet'!W309</f>
        <v>0</v>
      </c>
      <c r="AA309" s="60">
        <f>'Inventory Ref Sheet'!X309</f>
        <v>0</v>
      </c>
      <c r="AB309" s="61"/>
      <c r="AC309" s="97" t="str">
        <f t="shared" si="31"/>
        <v/>
      </c>
      <c r="AD309" s="59">
        <f>'Inventory Ref Sheet'!Y309</f>
        <v>0</v>
      </c>
      <c r="AE309" s="59">
        <f>'Inventory Ref Sheet'!Z309</f>
        <v>0</v>
      </c>
      <c r="AF309" s="102">
        <f>'Inventory Ref Sheet'!AA309</f>
        <v>0</v>
      </c>
      <c r="AG309" s="59">
        <f>'Inventory Ref Sheet'!AD309</f>
        <v>0</v>
      </c>
      <c r="AH309" s="59">
        <f>'Inventory Ref Sheet'!AE309</f>
        <v>0</v>
      </c>
      <c r="AI309" s="100" t="str">
        <f ca="1">IF('Inventory Ref Sheet'!AG309&gt;0,YEAR(TODAY())-'Inventory Ref Sheet'!AG309,"")</f>
        <v/>
      </c>
      <c r="AJ309" s="99"/>
      <c r="AK309" s="60">
        <f>'Inventory Ref Sheet'!AJ309</f>
        <v>0</v>
      </c>
      <c r="AL309" s="99"/>
      <c r="AM309" s="97" t="str">
        <f t="shared" si="32"/>
        <v/>
      </c>
    </row>
    <row r="310" spans="10:39" x14ac:dyDescent="0.25">
      <c r="J310" s="59">
        <f>'Inventory Ref Sheet'!AK310</f>
        <v>0</v>
      </c>
      <c r="K310" s="59">
        <f>'Inventory Ref Sheet'!AL310</f>
        <v>0</v>
      </c>
      <c r="L310" s="59">
        <f>'Inventory Ref Sheet'!AM310</f>
        <v>0</v>
      </c>
      <c r="M310" s="59">
        <f>'Inventory Ref Sheet'!AP310</f>
        <v>0</v>
      </c>
      <c r="N310" s="59">
        <f>'Inventory Ref Sheet'!AQ310</f>
        <v>0</v>
      </c>
      <c r="O310" s="100" t="str">
        <f ca="1">IF('Inventory Ref Sheet'!AS310&gt;0,YEAR(TODAY())-'Inventory Ref Sheet'!AS310,"")</f>
        <v/>
      </c>
      <c r="P310" s="95">
        <f>'Inventory Ref Sheet'!AU310</f>
        <v>0</v>
      </c>
      <c r="Q310" s="60">
        <f>'Inventory Ref Sheet'!AV310</f>
        <v>0</v>
      </c>
      <c r="R310" s="61"/>
      <c r="S310" s="100" t="str">
        <f t="shared" si="30"/>
        <v/>
      </c>
      <c r="T310" s="59">
        <f>'Inventory Ref Sheet'!M310</f>
        <v>0</v>
      </c>
      <c r="U310" s="102">
        <f>'Inventory Ref Sheet'!N310</f>
        <v>0</v>
      </c>
      <c r="V310" s="59">
        <f>'Inventory Ref Sheet'!O310</f>
        <v>0</v>
      </c>
      <c r="W310" s="59">
        <f>'Inventory Ref Sheet'!R310</f>
        <v>0</v>
      </c>
      <c r="X310" s="59">
        <f>'Inventory Ref Sheet'!S310</f>
        <v>0</v>
      </c>
      <c r="Y310" s="100" t="str">
        <f ca="1">IF('Inventory Ref Sheet'!U310&gt;0,YEAR(TODAY())-'Inventory Ref Sheet'!U310,"")</f>
        <v/>
      </c>
      <c r="Z310" s="95">
        <f>'Inventory Ref Sheet'!W310</f>
        <v>0</v>
      </c>
      <c r="AA310" s="60">
        <f>'Inventory Ref Sheet'!X310</f>
        <v>0</v>
      </c>
      <c r="AB310" s="61"/>
      <c r="AC310" s="97" t="str">
        <f t="shared" si="31"/>
        <v/>
      </c>
      <c r="AD310" s="59">
        <f>'Inventory Ref Sheet'!Y310</f>
        <v>0</v>
      </c>
      <c r="AE310" s="59">
        <f>'Inventory Ref Sheet'!Z310</f>
        <v>0</v>
      </c>
      <c r="AF310" s="102">
        <f>'Inventory Ref Sheet'!AA310</f>
        <v>0</v>
      </c>
      <c r="AG310" s="59">
        <f>'Inventory Ref Sheet'!AD310</f>
        <v>0</v>
      </c>
      <c r="AH310" s="59">
        <f>'Inventory Ref Sheet'!AE310</f>
        <v>0</v>
      </c>
      <c r="AI310" s="100" t="str">
        <f ca="1">IF('Inventory Ref Sheet'!AG310&gt;0,YEAR(TODAY())-'Inventory Ref Sheet'!AG310,"")</f>
        <v/>
      </c>
      <c r="AJ310" s="99"/>
      <c r="AK310" s="60">
        <f>'Inventory Ref Sheet'!AJ310</f>
        <v>0</v>
      </c>
      <c r="AL310" s="99"/>
      <c r="AM310" s="97" t="str">
        <f t="shared" si="32"/>
        <v/>
      </c>
    </row>
    <row r="311" spans="10:39" x14ac:dyDescent="0.25">
      <c r="J311" s="59">
        <f>'Inventory Ref Sheet'!AK311</f>
        <v>0</v>
      </c>
      <c r="K311" s="59">
        <f>'Inventory Ref Sheet'!AL311</f>
        <v>0</v>
      </c>
      <c r="L311" s="59">
        <f>'Inventory Ref Sheet'!AM311</f>
        <v>0</v>
      </c>
      <c r="M311" s="59">
        <f>'Inventory Ref Sheet'!AP311</f>
        <v>0</v>
      </c>
      <c r="N311" s="59">
        <f>'Inventory Ref Sheet'!AQ311</f>
        <v>0</v>
      </c>
      <c r="O311" s="100" t="str">
        <f ca="1">IF('Inventory Ref Sheet'!AS311&gt;0,YEAR(TODAY())-'Inventory Ref Sheet'!AS311,"")</f>
        <v/>
      </c>
      <c r="P311" s="95">
        <f>'Inventory Ref Sheet'!AU311</f>
        <v>0</v>
      </c>
      <c r="Q311" s="60">
        <f>'Inventory Ref Sheet'!AV311</f>
        <v>0</v>
      </c>
      <c r="R311" s="61"/>
      <c r="S311" s="100" t="str">
        <f t="shared" si="30"/>
        <v/>
      </c>
      <c r="T311" s="59">
        <f>'Inventory Ref Sheet'!M311</f>
        <v>0</v>
      </c>
      <c r="U311" s="102">
        <f>'Inventory Ref Sheet'!N311</f>
        <v>0</v>
      </c>
      <c r="V311" s="59">
        <f>'Inventory Ref Sheet'!O311</f>
        <v>0</v>
      </c>
      <c r="W311" s="59">
        <f>'Inventory Ref Sheet'!R311</f>
        <v>0</v>
      </c>
      <c r="X311" s="59">
        <f>'Inventory Ref Sheet'!S311</f>
        <v>0</v>
      </c>
      <c r="Y311" s="100" t="str">
        <f ca="1">IF('Inventory Ref Sheet'!U311&gt;0,YEAR(TODAY())-'Inventory Ref Sheet'!U311,"")</f>
        <v/>
      </c>
      <c r="Z311" s="95">
        <f>'Inventory Ref Sheet'!W311</f>
        <v>0</v>
      </c>
      <c r="AA311" s="60">
        <f>'Inventory Ref Sheet'!X311</f>
        <v>0</v>
      </c>
      <c r="AB311" s="61"/>
      <c r="AC311" s="97" t="str">
        <f t="shared" si="31"/>
        <v/>
      </c>
      <c r="AD311" s="59">
        <f>'Inventory Ref Sheet'!Y311</f>
        <v>0</v>
      </c>
      <c r="AE311" s="59">
        <f>'Inventory Ref Sheet'!Z311</f>
        <v>0</v>
      </c>
      <c r="AF311" s="102">
        <f>'Inventory Ref Sheet'!AA311</f>
        <v>0</v>
      </c>
      <c r="AG311" s="59">
        <f>'Inventory Ref Sheet'!AD311</f>
        <v>0</v>
      </c>
      <c r="AH311" s="59">
        <f>'Inventory Ref Sheet'!AE311</f>
        <v>0</v>
      </c>
      <c r="AI311" s="100" t="str">
        <f ca="1">IF('Inventory Ref Sheet'!AG311&gt;0,YEAR(TODAY())-'Inventory Ref Sheet'!AG311,"")</f>
        <v/>
      </c>
      <c r="AJ311" s="99"/>
      <c r="AK311" s="60">
        <f>'Inventory Ref Sheet'!AJ311</f>
        <v>0</v>
      </c>
      <c r="AL311" s="99"/>
      <c r="AM311" s="97" t="str">
        <f t="shared" si="32"/>
        <v/>
      </c>
    </row>
    <row r="312" spans="10:39" x14ac:dyDescent="0.25">
      <c r="J312" s="59">
        <f>'Inventory Ref Sheet'!AK312</f>
        <v>0</v>
      </c>
      <c r="K312" s="59">
        <f>'Inventory Ref Sheet'!AL312</f>
        <v>0</v>
      </c>
      <c r="L312" s="59">
        <f>'Inventory Ref Sheet'!AM312</f>
        <v>0</v>
      </c>
      <c r="M312" s="59">
        <f>'Inventory Ref Sheet'!AP312</f>
        <v>0</v>
      </c>
      <c r="N312" s="59">
        <f>'Inventory Ref Sheet'!AQ312</f>
        <v>0</v>
      </c>
      <c r="O312" s="100" t="str">
        <f ca="1">IF('Inventory Ref Sheet'!AS312&gt;0,YEAR(TODAY())-'Inventory Ref Sheet'!AS312,"")</f>
        <v/>
      </c>
      <c r="P312" s="95">
        <f>'Inventory Ref Sheet'!AU312</f>
        <v>0</v>
      </c>
      <c r="Q312" s="60">
        <f>'Inventory Ref Sheet'!AV312</f>
        <v>0</v>
      </c>
      <c r="R312" s="61"/>
      <c r="S312" s="100" t="str">
        <f t="shared" si="30"/>
        <v/>
      </c>
      <c r="T312" s="59">
        <f>'Inventory Ref Sheet'!M312</f>
        <v>0</v>
      </c>
      <c r="U312" s="102">
        <f>'Inventory Ref Sheet'!N312</f>
        <v>0</v>
      </c>
      <c r="V312" s="59">
        <f>'Inventory Ref Sheet'!O312</f>
        <v>0</v>
      </c>
      <c r="W312" s="59">
        <f>'Inventory Ref Sheet'!R312</f>
        <v>0</v>
      </c>
      <c r="X312" s="59">
        <f>'Inventory Ref Sheet'!S312</f>
        <v>0</v>
      </c>
      <c r="Y312" s="100" t="str">
        <f ca="1">IF('Inventory Ref Sheet'!U312&gt;0,YEAR(TODAY())-'Inventory Ref Sheet'!U312,"")</f>
        <v/>
      </c>
      <c r="Z312" s="95">
        <f>'Inventory Ref Sheet'!W312</f>
        <v>0</v>
      </c>
      <c r="AA312" s="60">
        <f>'Inventory Ref Sheet'!X312</f>
        <v>0</v>
      </c>
      <c r="AB312" s="61"/>
      <c r="AC312" s="97" t="str">
        <f t="shared" si="31"/>
        <v/>
      </c>
      <c r="AD312" s="59">
        <f>'Inventory Ref Sheet'!Y312</f>
        <v>0</v>
      </c>
      <c r="AE312" s="59">
        <f>'Inventory Ref Sheet'!Z312</f>
        <v>0</v>
      </c>
      <c r="AF312" s="102">
        <f>'Inventory Ref Sheet'!AA312</f>
        <v>0</v>
      </c>
      <c r="AG312" s="59">
        <f>'Inventory Ref Sheet'!AD312</f>
        <v>0</v>
      </c>
      <c r="AH312" s="59">
        <f>'Inventory Ref Sheet'!AE312</f>
        <v>0</v>
      </c>
      <c r="AI312" s="100" t="str">
        <f ca="1">IF('Inventory Ref Sheet'!AG312&gt;0,YEAR(TODAY())-'Inventory Ref Sheet'!AG312,"")</f>
        <v/>
      </c>
      <c r="AJ312" s="99"/>
      <c r="AK312" s="60">
        <f>'Inventory Ref Sheet'!AJ312</f>
        <v>0</v>
      </c>
      <c r="AL312" s="99"/>
      <c r="AM312" s="97" t="str">
        <f t="shared" si="32"/>
        <v/>
      </c>
    </row>
    <row r="313" spans="10:39" x14ac:dyDescent="0.25">
      <c r="J313" s="59">
        <f>'Inventory Ref Sheet'!AK313</f>
        <v>0</v>
      </c>
      <c r="K313" s="59">
        <f>'Inventory Ref Sheet'!AL313</f>
        <v>0</v>
      </c>
      <c r="L313" s="59">
        <f>'Inventory Ref Sheet'!AM313</f>
        <v>0</v>
      </c>
      <c r="M313" s="59">
        <f>'Inventory Ref Sheet'!AP313</f>
        <v>0</v>
      </c>
      <c r="N313" s="59">
        <f>'Inventory Ref Sheet'!AQ313</f>
        <v>0</v>
      </c>
      <c r="O313" s="100" t="str">
        <f ca="1">IF('Inventory Ref Sheet'!AS313&gt;0,YEAR(TODAY())-'Inventory Ref Sheet'!AS313,"")</f>
        <v/>
      </c>
      <c r="P313" s="95">
        <f>'Inventory Ref Sheet'!AU313</f>
        <v>0</v>
      </c>
      <c r="Q313" s="60">
        <f>'Inventory Ref Sheet'!AV313</f>
        <v>0</v>
      </c>
      <c r="R313" s="61"/>
      <c r="S313" s="100" t="str">
        <f t="shared" si="30"/>
        <v/>
      </c>
      <c r="T313" s="59">
        <f>'Inventory Ref Sheet'!M313</f>
        <v>0</v>
      </c>
      <c r="U313" s="102">
        <f>'Inventory Ref Sheet'!N313</f>
        <v>0</v>
      </c>
      <c r="V313" s="59">
        <f>'Inventory Ref Sheet'!O313</f>
        <v>0</v>
      </c>
      <c r="W313" s="59">
        <f>'Inventory Ref Sheet'!R313</f>
        <v>0</v>
      </c>
      <c r="X313" s="59">
        <f>'Inventory Ref Sheet'!S313</f>
        <v>0</v>
      </c>
      <c r="Y313" s="100" t="str">
        <f ca="1">IF('Inventory Ref Sheet'!U313&gt;0,YEAR(TODAY())-'Inventory Ref Sheet'!U313,"")</f>
        <v/>
      </c>
      <c r="Z313" s="95">
        <f>'Inventory Ref Sheet'!W313</f>
        <v>0</v>
      </c>
      <c r="AA313" s="60">
        <f>'Inventory Ref Sheet'!X313</f>
        <v>0</v>
      </c>
      <c r="AB313" s="61"/>
      <c r="AC313" s="97" t="str">
        <f t="shared" si="31"/>
        <v/>
      </c>
      <c r="AD313" s="59">
        <f>'Inventory Ref Sheet'!Y313</f>
        <v>0</v>
      </c>
      <c r="AE313" s="59">
        <f>'Inventory Ref Sheet'!Z313</f>
        <v>0</v>
      </c>
      <c r="AF313" s="102">
        <f>'Inventory Ref Sheet'!AA313</f>
        <v>0</v>
      </c>
      <c r="AG313" s="59">
        <f>'Inventory Ref Sheet'!AD313</f>
        <v>0</v>
      </c>
      <c r="AH313" s="59">
        <f>'Inventory Ref Sheet'!AE313</f>
        <v>0</v>
      </c>
      <c r="AI313" s="100" t="str">
        <f ca="1">IF('Inventory Ref Sheet'!AG313&gt;0,YEAR(TODAY())-'Inventory Ref Sheet'!AG313,"")</f>
        <v/>
      </c>
      <c r="AJ313" s="99"/>
      <c r="AK313" s="60">
        <f>'Inventory Ref Sheet'!AJ313</f>
        <v>0</v>
      </c>
      <c r="AL313" s="99"/>
      <c r="AM313" s="97" t="str">
        <f t="shared" si="32"/>
        <v/>
      </c>
    </row>
    <row r="314" spans="10:39" x14ac:dyDescent="0.25">
      <c r="J314" s="59">
        <f>'Inventory Ref Sheet'!AK314</f>
        <v>0</v>
      </c>
      <c r="K314" s="59">
        <f>'Inventory Ref Sheet'!AL314</f>
        <v>0</v>
      </c>
      <c r="L314" s="59">
        <f>'Inventory Ref Sheet'!AM314</f>
        <v>0</v>
      </c>
      <c r="M314" s="59">
        <f>'Inventory Ref Sheet'!AP314</f>
        <v>0</v>
      </c>
      <c r="N314" s="59">
        <f>'Inventory Ref Sheet'!AQ314</f>
        <v>0</v>
      </c>
      <c r="O314" s="100" t="str">
        <f ca="1">IF('Inventory Ref Sheet'!AS314&gt;0,YEAR(TODAY())-'Inventory Ref Sheet'!AS314,"")</f>
        <v/>
      </c>
      <c r="P314" s="95">
        <f>'Inventory Ref Sheet'!AU314</f>
        <v>0</v>
      </c>
      <c r="Q314" s="60">
        <f>'Inventory Ref Sheet'!AV314</f>
        <v>0</v>
      </c>
      <c r="R314" s="61"/>
      <c r="S314" s="100" t="str">
        <f t="shared" si="30"/>
        <v/>
      </c>
      <c r="T314" s="59">
        <f>'Inventory Ref Sheet'!M314</f>
        <v>0</v>
      </c>
      <c r="U314" s="102">
        <f>'Inventory Ref Sheet'!N314</f>
        <v>0</v>
      </c>
      <c r="V314" s="59">
        <f>'Inventory Ref Sheet'!O314</f>
        <v>0</v>
      </c>
      <c r="W314" s="59">
        <f>'Inventory Ref Sheet'!R314</f>
        <v>0</v>
      </c>
      <c r="X314" s="59">
        <f>'Inventory Ref Sheet'!S314</f>
        <v>0</v>
      </c>
      <c r="Y314" s="100" t="str">
        <f ca="1">IF('Inventory Ref Sheet'!U314&gt;0,YEAR(TODAY())-'Inventory Ref Sheet'!U314,"")</f>
        <v/>
      </c>
      <c r="Z314" s="95">
        <f>'Inventory Ref Sheet'!W314</f>
        <v>0</v>
      </c>
      <c r="AA314" s="60">
        <f>'Inventory Ref Sheet'!X314</f>
        <v>0</v>
      </c>
      <c r="AB314" s="61"/>
      <c r="AC314" s="97" t="str">
        <f t="shared" si="31"/>
        <v/>
      </c>
      <c r="AD314" s="59">
        <f>'Inventory Ref Sheet'!Y314</f>
        <v>0</v>
      </c>
      <c r="AE314" s="59">
        <f>'Inventory Ref Sheet'!Z314</f>
        <v>0</v>
      </c>
      <c r="AF314" s="102">
        <f>'Inventory Ref Sheet'!AA314</f>
        <v>0</v>
      </c>
      <c r="AG314" s="59">
        <f>'Inventory Ref Sheet'!AD314</f>
        <v>0</v>
      </c>
      <c r="AH314" s="59">
        <f>'Inventory Ref Sheet'!AE314</f>
        <v>0</v>
      </c>
      <c r="AI314" s="100" t="str">
        <f ca="1">IF('Inventory Ref Sheet'!AG314&gt;0,YEAR(TODAY())-'Inventory Ref Sheet'!AG314,"")</f>
        <v/>
      </c>
      <c r="AJ314" s="99"/>
      <c r="AK314" s="60">
        <f>'Inventory Ref Sheet'!AJ314</f>
        <v>0</v>
      </c>
      <c r="AL314" s="99"/>
      <c r="AM314" s="97" t="str">
        <f t="shared" si="32"/>
        <v/>
      </c>
    </row>
    <row r="315" spans="10:39" x14ac:dyDescent="0.25">
      <c r="J315" s="59">
        <f>'Inventory Ref Sheet'!AK315</f>
        <v>0</v>
      </c>
      <c r="K315" s="59">
        <f>'Inventory Ref Sheet'!AL315</f>
        <v>0</v>
      </c>
      <c r="L315" s="59">
        <f>'Inventory Ref Sheet'!AM315</f>
        <v>0</v>
      </c>
      <c r="M315" s="59">
        <f>'Inventory Ref Sheet'!AP315</f>
        <v>0</v>
      </c>
      <c r="N315" s="59">
        <f>'Inventory Ref Sheet'!AQ315</f>
        <v>0</v>
      </c>
      <c r="O315" s="100" t="str">
        <f ca="1">IF('Inventory Ref Sheet'!AS315&gt;0,YEAR(TODAY())-'Inventory Ref Sheet'!AS315,"")</f>
        <v/>
      </c>
      <c r="P315" s="95">
        <f>'Inventory Ref Sheet'!AU315</f>
        <v>0</v>
      </c>
      <c r="Q315" s="60">
        <f>'Inventory Ref Sheet'!AV315</f>
        <v>0</v>
      </c>
      <c r="R315" s="61"/>
      <c r="S315" s="100" t="str">
        <f t="shared" si="30"/>
        <v/>
      </c>
      <c r="T315" s="59">
        <f>'Inventory Ref Sheet'!M315</f>
        <v>0</v>
      </c>
      <c r="U315" s="102">
        <f>'Inventory Ref Sheet'!N315</f>
        <v>0</v>
      </c>
      <c r="V315" s="59">
        <f>'Inventory Ref Sheet'!O315</f>
        <v>0</v>
      </c>
      <c r="W315" s="59">
        <f>'Inventory Ref Sheet'!R315</f>
        <v>0</v>
      </c>
      <c r="X315" s="59">
        <f>'Inventory Ref Sheet'!S315</f>
        <v>0</v>
      </c>
      <c r="Y315" s="100" t="str">
        <f ca="1">IF('Inventory Ref Sheet'!U315&gt;0,YEAR(TODAY())-'Inventory Ref Sheet'!U315,"")</f>
        <v/>
      </c>
      <c r="Z315" s="95">
        <f>'Inventory Ref Sheet'!W315</f>
        <v>0</v>
      </c>
      <c r="AA315" s="60">
        <f>'Inventory Ref Sheet'!X315</f>
        <v>0</v>
      </c>
      <c r="AB315" s="61"/>
      <c r="AC315" s="97" t="str">
        <f t="shared" si="31"/>
        <v/>
      </c>
      <c r="AD315" s="59">
        <f>'Inventory Ref Sheet'!Y315</f>
        <v>0</v>
      </c>
      <c r="AE315" s="59">
        <f>'Inventory Ref Sheet'!Z315</f>
        <v>0</v>
      </c>
      <c r="AF315" s="102">
        <f>'Inventory Ref Sheet'!AA315</f>
        <v>0</v>
      </c>
      <c r="AG315" s="59">
        <f>'Inventory Ref Sheet'!AD315</f>
        <v>0</v>
      </c>
      <c r="AH315" s="59">
        <f>'Inventory Ref Sheet'!AE315</f>
        <v>0</v>
      </c>
      <c r="AI315" s="100" t="str">
        <f ca="1">IF('Inventory Ref Sheet'!AG315&gt;0,YEAR(TODAY())-'Inventory Ref Sheet'!AG315,"")</f>
        <v/>
      </c>
      <c r="AJ315" s="99"/>
      <c r="AK315" s="60">
        <f>'Inventory Ref Sheet'!AJ315</f>
        <v>0</v>
      </c>
      <c r="AL315" s="99"/>
      <c r="AM315" s="97" t="str">
        <f t="shared" si="32"/>
        <v/>
      </c>
    </row>
    <row r="316" spans="10:39" x14ac:dyDescent="0.25">
      <c r="J316" s="59">
        <f>'Inventory Ref Sheet'!AK316</f>
        <v>0</v>
      </c>
      <c r="K316" s="59">
        <f>'Inventory Ref Sheet'!AL316</f>
        <v>0</v>
      </c>
      <c r="L316" s="59">
        <f>'Inventory Ref Sheet'!AM316</f>
        <v>0</v>
      </c>
      <c r="M316" s="59">
        <f>'Inventory Ref Sheet'!AP316</f>
        <v>0</v>
      </c>
      <c r="N316" s="59">
        <f>'Inventory Ref Sheet'!AQ316</f>
        <v>0</v>
      </c>
      <c r="O316" s="100" t="str">
        <f ca="1">IF('Inventory Ref Sheet'!AS316&gt;0,YEAR(TODAY())-'Inventory Ref Sheet'!AS316,"")</f>
        <v/>
      </c>
      <c r="P316" s="95">
        <f>'Inventory Ref Sheet'!AU316</f>
        <v>0</v>
      </c>
      <c r="Q316" s="60">
        <f>'Inventory Ref Sheet'!AV316</f>
        <v>0</v>
      </c>
      <c r="R316" s="61"/>
      <c r="S316" s="100" t="str">
        <f t="shared" si="30"/>
        <v/>
      </c>
      <c r="T316" s="59">
        <f>'Inventory Ref Sheet'!M316</f>
        <v>0</v>
      </c>
      <c r="U316" s="102">
        <f>'Inventory Ref Sheet'!N316</f>
        <v>0</v>
      </c>
      <c r="V316" s="59">
        <f>'Inventory Ref Sheet'!O316</f>
        <v>0</v>
      </c>
      <c r="W316" s="59">
        <f>'Inventory Ref Sheet'!R316</f>
        <v>0</v>
      </c>
      <c r="X316" s="59">
        <f>'Inventory Ref Sheet'!S316</f>
        <v>0</v>
      </c>
      <c r="Y316" s="100" t="str">
        <f ca="1">IF('Inventory Ref Sheet'!U316&gt;0,YEAR(TODAY())-'Inventory Ref Sheet'!U316,"")</f>
        <v/>
      </c>
      <c r="Z316" s="95">
        <f>'Inventory Ref Sheet'!W316</f>
        <v>0</v>
      </c>
      <c r="AA316" s="60">
        <f>'Inventory Ref Sheet'!X316</f>
        <v>0</v>
      </c>
      <c r="AB316" s="61"/>
      <c r="AC316" s="97" t="str">
        <f t="shared" si="31"/>
        <v/>
      </c>
      <c r="AD316" s="59">
        <f>'Inventory Ref Sheet'!Y316</f>
        <v>0</v>
      </c>
      <c r="AE316" s="59">
        <f>'Inventory Ref Sheet'!Z316</f>
        <v>0</v>
      </c>
      <c r="AF316" s="102">
        <f>'Inventory Ref Sheet'!AA316</f>
        <v>0</v>
      </c>
      <c r="AG316" s="59">
        <f>'Inventory Ref Sheet'!AD316</f>
        <v>0</v>
      </c>
      <c r="AH316" s="59">
        <f>'Inventory Ref Sheet'!AE316</f>
        <v>0</v>
      </c>
      <c r="AI316" s="100" t="str">
        <f ca="1">IF('Inventory Ref Sheet'!AG316&gt;0,YEAR(TODAY())-'Inventory Ref Sheet'!AG316,"")</f>
        <v/>
      </c>
      <c r="AJ316" s="99"/>
      <c r="AK316" s="60">
        <f>'Inventory Ref Sheet'!AJ316</f>
        <v>0</v>
      </c>
      <c r="AL316" s="99"/>
      <c r="AM316" s="97" t="str">
        <f t="shared" si="32"/>
        <v/>
      </c>
    </row>
    <row r="317" spans="10:39" x14ac:dyDescent="0.25">
      <c r="J317" s="59">
        <f>'Inventory Ref Sheet'!AK317</f>
        <v>0</v>
      </c>
      <c r="K317" s="59">
        <f>'Inventory Ref Sheet'!AL317</f>
        <v>0</v>
      </c>
      <c r="L317" s="59">
        <f>'Inventory Ref Sheet'!AM317</f>
        <v>0</v>
      </c>
      <c r="M317" s="59">
        <f>'Inventory Ref Sheet'!AP317</f>
        <v>0</v>
      </c>
      <c r="N317" s="59">
        <f>'Inventory Ref Sheet'!AQ317</f>
        <v>0</v>
      </c>
      <c r="O317" s="100" t="str">
        <f ca="1">IF('Inventory Ref Sheet'!AS317&gt;0,YEAR(TODAY())-'Inventory Ref Sheet'!AS317,"")</f>
        <v/>
      </c>
      <c r="P317" s="95">
        <f>'Inventory Ref Sheet'!AU317</f>
        <v>0</v>
      </c>
      <c r="Q317" s="60">
        <f>'Inventory Ref Sheet'!AV317</f>
        <v>0</v>
      </c>
      <c r="R317" s="61"/>
      <c r="S317" s="100" t="str">
        <f t="shared" si="30"/>
        <v/>
      </c>
      <c r="T317" s="59">
        <f>'Inventory Ref Sheet'!M317</f>
        <v>0</v>
      </c>
      <c r="U317" s="102">
        <f>'Inventory Ref Sheet'!N317</f>
        <v>0</v>
      </c>
      <c r="V317" s="59">
        <f>'Inventory Ref Sheet'!O317</f>
        <v>0</v>
      </c>
      <c r="W317" s="59">
        <f>'Inventory Ref Sheet'!R317</f>
        <v>0</v>
      </c>
      <c r="X317" s="59">
        <f>'Inventory Ref Sheet'!S317</f>
        <v>0</v>
      </c>
      <c r="Y317" s="100" t="str">
        <f ca="1">IF('Inventory Ref Sheet'!U317&gt;0,YEAR(TODAY())-'Inventory Ref Sheet'!U317,"")</f>
        <v/>
      </c>
      <c r="Z317" s="95">
        <f>'Inventory Ref Sheet'!W317</f>
        <v>0</v>
      </c>
      <c r="AA317" s="60">
        <f>'Inventory Ref Sheet'!X317</f>
        <v>0</v>
      </c>
      <c r="AB317" s="61"/>
      <c r="AC317" s="97" t="str">
        <f t="shared" si="31"/>
        <v/>
      </c>
      <c r="AD317" s="59">
        <f>'Inventory Ref Sheet'!Y317</f>
        <v>0</v>
      </c>
      <c r="AE317" s="59">
        <f>'Inventory Ref Sheet'!Z317</f>
        <v>0</v>
      </c>
      <c r="AF317" s="102">
        <f>'Inventory Ref Sheet'!AA317</f>
        <v>0</v>
      </c>
      <c r="AG317" s="59">
        <f>'Inventory Ref Sheet'!AD317</f>
        <v>0</v>
      </c>
      <c r="AH317" s="59">
        <f>'Inventory Ref Sheet'!AE317</f>
        <v>0</v>
      </c>
      <c r="AI317" s="100" t="str">
        <f ca="1">IF('Inventory Ref Sheet'!AG317&gt;0,YEAR(TODAY())-'Inventory Ref Sheet'!AG317,"")</f>
        <v/>
      </c>
      <c r="AJ317" s="99"/>
      <c r="AK317" s="60">
        <f>'Inventory Ref Sheet'!AJ317</f>
        <v>0</v>
      </c>
      <c r="AL317" s="99"/>
      <c r="AM317" s="97" t="str">
        <f t="shared" si="32"/>
        <v/>
      </c>
    </row>
    <row r="318" spans="10:39" x14ac:dyDescent="0.25">
      <c r="J318" s="59">
        <f>'Inventory Ref Sheet'!AK318</f>
        <v>0</v>
      </c>
      <c r="K318" s="59">
        <f>'Inventory Ref Sheet'!AL318</f>
        <v>0</v>
      </c>
      <c r="L318" s="59">
        <f>'Inventory Ref Sheet'!AM318</f>
        <v>0</v>
      </c>
      <c r="M318" s="59">
        <f>'Inventory Ref Sheet'!AP318</f>
        <v>0</v>
      </c>
      <c r="N318" s="59">
        <f>'Inventory Ref Sheet'!AQ318</f>
        <v>0</v>
      </c>
      <c r="O318" s="100" t="str">
        <f ca="1">IF('Inventory Ref Sheet'!AS318&gt;0,YEAR(TODAY())-'Inventory Ref Sheet'!AS318,"")</f>
        <v/>
      </c>
      <c r="P318" s="95">
        <f>'Inventory Ref Sheet'!AU318</f>
        <v>0</v>
      </c>
      <c r="Q318" s="60">
        <f>'Inventory Ref Sheet'!AV318</f>
        <v>0</v>
      </c>
      <c r="R318" s="61"/>
      <c r="S318" s="100" t="str">
        <f t="shared" si="30"/>
        <v/>
      </c>
      <c r="T318" s="59">
        <f>'Inventory Ref Sheet'!M318</f>
        <v>0</v>
      </c>
      <c r="U318" s="102">
        <f>'Inventory Ref Sheet'!N318</f>
        <v>0</v>
      </c>
      <c r="V318" s="59">
        <f>'Inventory Ref Sheet'!O318</f>
        <v>0</v>
      </c>
      <c r="W318" s="59">
        <f>'Inventory Ref Sheet'!R318</f>
        <v>0</v>
      </c>
      <c r="X318" s="59">
        <f>'Inventory Ref Sheet'!S318</f>
        <v>0</v>
      </c>
      <c r="Y318" s="100" t="str">
        <f ca="1">IF('Inventory Ref Sheet'!U318&gt;0,YEAR(TODAY())-'Inventory Ref Sheet'!U318,"")</f>
        <v/>
      </c>
      <c r="Z318" s="95">
        <f>'Inventory Ref Sheet'!W318</f>
        <v>0</v>
      </c>
      <c r="AA318" s="60">
        <f>'Inventory Ref Sheet'!X318</f>
        <v>0</v>
      </c>
      <c r="AB318" s="61"/>
      <c r="AC318" s="97" t="str">
        <f t="shared" si="31"/>
        <v/>
      </c>
      <c r="AD318" s="59">
        <f>'Inventory Ref Sheet'!Y318</f>
        <v>0</v>
      </c>
      <c r="AE318" s="59">
        <f>'Inventory Ref Sheet'!Z318</f>
        <v>0</v>
      </c>
      <c r="AF318" s="102">
        <f>'Inventory Ref Sheet'!AA318</f>
        <v>0</v>
      </c>
      <c r="AG318" s="59">
        <f>'Inventory Ref Sheet'!AD318</f>
        <v>0</v>
      </c>
      <c r="AH318" s="59">
        <f>'Inventory Ref Sheet'!AE318</f>
        <v>0</v>
      </c>
      <c r="AI318" s="100" t="str">
        <f ca="1">IF('Inventory Ref Sheet'!AG318&gt;0,YEAR(TODAY())-'Inventory Ref Sheet'!AG318,"")</f>
        <v/>
      </c>
      <c r="AJ318" s="99"/>
      <c r="AK318" s="60">
        <f>'Inventory Ref Sheet'!AJ318</f>
        <v>0</v>
      </c>
      <c r="AL318" s="99"/>
      <c r="AM318" s="97" t="str">
        <f t="shared" si="32"/>
        <v/>
      </c>
    </row>
    <row r="319" spans="10:39" x14ac:dyDescent="0.25">
      <c r="J319" s="59">
        <f>'Inventory Ref Sheet'!AK319</f>
        <v>0</v>
      </c>
      <c r="K319" s="59">
        <f>'Inventory Ref Sheet'!AL319</f>
        <v>0</v>
      </c>
      <c r="L319" s="59">
        <f>'Inventory Ref Sheet'!AM319</f>
        <v>0</v>
      </c>
      <c r="M319" s="59">
        <f>'Inventory Ref Sheet'!AP319</f>
        <v>0</v>
      </c>
      <c r="N319" s="59">
        <f>'Inventory Ref Sheet'!AQ319</f>
        <v>0</v>
      </c>
      <c r="O319" s="100" t="str">
        <f ca="1">IF('Inventory Ref Sheet'!AS319&gt;0,YEAR(TODAY())-'Inventory Ref Sheet'!AS319,"")</f>
        <v/>
      </c>
      <c r="P319" s="95">
        <f>'Inventory Ref Sheet'!AU319</f>
        <v>0</v>
      </c>
      <c r="Q319" s="60">
        <f>'Inventory Ref Sheet'!AV319</f>
        <v>0</v>
      </c>
      <c r="R319" s="61"/>
      <c r="S319" s="100" t="str">
        <f t="shared" si="30"/>
        <v/>
      </c>
      <c r="T319" s="59">
        <f>'Inventory Ref Sheet'!M319</f>
        <v>0</v>
      </c>
      <c r="U319" s="102">
        <f>'Inventory Ref Sheet'!N319</f>
        <v>0</v>
      </c>
      <c r="V319" s="59">
        <f>'Inventory Ref Sheet'!O319</f>
        <v>0</v>
      </c>
      <c r="W319" s="59">
        <f>'Inventory Ref Sheet'!R319</f>
        <v>0</v>
      </c>
      <c r="X319" s="59">
        <f>'Inventory Ref Sheet'!S319</f>
        <v>0</v>
      </c>
      <c r="Y319" s="100" t="str">
        <f ca="1">IF('Inventory Ref Sheet'!U319&gt;0,YEAR(TODAY())-'Inventory Ref Sheet'!U319,"")</f>
        <v/>
      </c>
      <c r="Z319" s="95">
        <f>'Inventory Ref Sheet'!W319</f>
        <v>0</v>
      </c>
      <c r="AA319" s="60">
        <f>'Inventory Ref Sheet'!X319</f>
        <v>0</v>
      </c>
      <c r="AB319" s="61"/>
      <c r="AC319" s="97" t="str">
        <f t="shared" si="31"/>
        <v/>
      </c>
      <c r="AD319" s="59">
        <f>'Inventory Ref Sheet'!Y319</f>
        <v>0</v>
      </c>
      <c r="AE319" s="59">
        <f>'Inventory Ref Sheet'!Z319</f>
        <v>0</v>
      </c>
      <c r="AF319" s="102">
        <f>'Inventory Ref Sheet'!AA319</f>
        <v>0</v>
      </c>
      <c r="AG319" s="59">
        <f>'Inventory Ref Sheet'!AD319</f>
        <v>0</v>
      </c>
      <c r="AH319" s="59">
        <f>'Inventory Ref Sheet'!AE319</f>
        <v>0</v>
      </c>
      <c r="AI319" s="100" t="str">
        <f ca="1">IF('Inventory Ref Sheet'!AG319&gt;0,YEAR(TODAY())-'Inventory Ref Sheet'!AG319,"")</f>
        <v/>
      </c>
      <c r="AJ319" s="99"/>
      <c r="AK319" s="60">
        <f>'Inventory Ref Sheet'!AJ319</f>
        <v>0</v>
      </c>
      <c r="AL319" s="99"/>
      <c r="AM319" s="97" t="str">
        <f t="shared" si="32"/>
        <v/>
      </c>
    </row>
    <row r="320" spans="10:39" x14ac:dyDescent="0.25">
      <c r="J320" s="59">
        <f>'Inventory Ref Sheet'!AK320</f>
        <v>0</v>
      </c>
      <c r="K320" s="59">
        <f>'Inventory Ref Sheet'!AL320</f>
        <v>0</v>
      </c>
      <c r="L320" s="59">
        <f>'Inventory Ref Sheet'!AM320</f>
        <v>0</v>
      </c>
      <c r="M320" s="59">
        <f>'Inventory Ref Sheet'!AP320</f>
        <v>0</v>
      </c>
      <c r="N320" s="59">
        <f>'Inventory Ref Sheet'!AQ320</f>
        <v>0</v>
      </c>
      <c r="O320" s="100" t="str">
        <f ca="1">IF('Inventory Ref Sheet'!AS320&gt;0,YEAR(TODAY())-'Inventory Ref Sheet'!AS320,"")</f>
        <v/>
      </c>
      <c r="P320" s="95">
        <f>'Inventory Ref Sheet'!AU320</f>
        <v>0</v>
      </c>
      <c r="Q320" s="60">
        <f>'Inventory Ref Sheet'!AV320</f>
        <v>0</v>
      </c>
      <c r="R320" s="61"/>
      <c r="S320" s="100" t="str">
        <f t="shared" si="30"/>
        <v/>
      </c>
      <c r="T320" s="59">
        <f>'Inventory Ref Sheet'!M320</f>
        <v>0</v>
      </c>
      <c r="U320" s="102">
        <f>'Inventory Ref Sheet'!N320</f>
        <v>0</v>
      </c>
      <c r="V320" s="59">
        <f>'Inventory Ref Sheet'!O320</f>
        <v>0</v>
      </c>
      <c r="W320" s="59">
        <f>'Inventory Ref Sheet'!R320</f>
        <v>0</v>
      </c>
      <c r="X320" s="59">
        <f>'Inventory Ref Sheet'!S320</f>
        <v>0</v>
      </c>
      <c r="Y320" s="100" t="str">
        <f ca="1">IF('Inventory Ref Sheet'!U320&gt;0,YEAR(TODAY())-'Inventory Ref Sheet'!U320,"")</f>
        <v/>
      </c>
      <c r="Z320" s="95">
        <f>'Inventory Ref Sheet'!W320</f>
        <v>0</v>
      </c>
      <c r="AA320" s="60">
        <f>'Inventory Ref Sheet'!X320</f>
        <v>0</v>
      </c>
      <c r="AB320" s="61"/>
      <c r="AC320" s="97" t="str">
        <f t="shared" si="31"/>
        <v/>
      </c>
      <c r="AD320" s="59">
        <f>'Inventory Ref Sheet'!Y320</f>
        <v>0</v>
      </c>
      <c r="AE320" s="59">
        <f>'Inventory Ref Sheet'!Z320</f>
        <v>0</v>
      </c>
      <c r="AF320" s="102">
        <f>'Inventory Ref Sheet'!AA320</f>
        <v>0</v>
      </c>
      <c r="AG320" s="59">
        <f>'Inventory Ref Sheet'!AD320</f>
        <v>0</v>
      </c>
      <c r="AH320" s="59">
        <f>'Inventory Ref Sheet'!AE320</f>
        <v>0</v>
      </c>
      <c r="AI320" s="100" t="str">
        <f ca="1">IF('Inventory Ref Sheet'!AG320&gt;0,YEAR(TODAY())-'Inventory Ref Sheet'!AG320,"")</f>
        <v/>
      </c>
      <c r="AJ320" s="99"/>
      <c r="AK320" s="60">
        <f>'Inventory Ref Sheet'!AJ320</f>
        <v>0</v>
      </c>
      <c r="AL320" s="99"/>
      <c r="AM320" s="97" t="str">
        <f t="shared" si="32"/>
        <v/>
      </c>
    </row>
    <row r="321" spans="10:39" x14ac:dyDescent="0.25">
      <c r="J321" s="59">
        <f>'Inventory Ref Sheet'!AK321</f>
        <v>0</v>
      </c>
      <c r="K321" s="59">
        <f>'Inventory Ref Sheet'!AL321</f>
        <v>0</v>
      </c>
      <c r="L321" s="59">
        <f>'Inventory Ref Sheet'!AM321</f>
        <v>0</v>
      </c>
      <c r="M321" s="59">
        <f>'Inventory Ref Sheet'!AP321</f>
        <v>0</v>
      </c>
      <c r="N321" s="59">
        <f>'Inventory Ref Sheet'!AQ321</f>
        <v>0</v>
      </c>
      <c r="O321" s="100" t="str">
        <f ca="1">IF('Inventory Ref Sheet'!AS321&gt;0,YEAR(TODAY())-'Inventory Ref Sheet'!AS321,"")</f>
        <v/>
      </c>
      <c r="P321" s="95">
        <f>'Inventory Ref Sheet'!AU321</f>
        <v>0</v>
      </c>
      <c r="Q321" s="60">
        <f>'Inventory Ref Sheet'!AV321</f>
        <v>0</v>
      </c>
      <c r="R321" s="61"/>
      <c r="S321" s="100" t="str">
        <f t="shared" si="30"/>
        <v/>
      </c>
      <c r="T321" s="59">
        <f>'Inventory Ref Sheet'!M321</f>
        <v>0</v>
      </c>
      <c r="U321" s="102">
        <f>'Inventory Ref Sheet'!N321</f>
        <v>0</v>
      </c>
      <c r="V321" s="59">
        <f>'Inventory Ref Sheet'!O321</f>
        <v>0</v>
      </c>
      <c r="W321" s="59">
        <f>'Inventory Ref Sheet'!R321</f>
        <v>0</v>
      </c>
      <c r="X321" s="59">
        <f>'Inventory Ref Sheet'!S321</f>
        <v>0</v>
      </c>
      <c r="Y321" s="100" t="str">
        <f ca="1">IF('Inventory Ref Sheet'!U321&gt;0,YEAR(TODAY())-'Inventory Ref Sheet'!U321,"")</f>
        <v/>
      </c>
      <c r="Z321" s="95">
        <f>'Inventory Ref Sheet'!W321</f>
        <v>0</v>
      </c>
      <c r="AA321" s="60">
        <f>'Inventory Ref Sheet'!X321</f>
        <v>0</v>
      </c>
      <c r="AB321" s="61"/>
      <c r="AC321" s="97" t="str">
        <f t="shared" si="31"/>
        <v/>
      </c>
      <c r="AD321" s="59">
        <f>'Inventory Ref Sheet'!Y321</f>
        <v>0</v>
      </c>
      <c r="AE321" s="59">
        <f>'Inventory Ref Sheet'!Z321</f>
        <v>0</v>
      </c>
      <c r="AF321" s="102">
        <f>'Inventory Ref Sheet'!AA321</f>
        <v>0</v>
      </c>
      <c r="AG321" s="59">
        <f>'Inventory Ref Sheet'!AD321</f>
        <v>0</v>
      </c>
      <c r="AH321" s="59">
        <f>'Inventory Ref Sheet'!AE321</f>
        <v>0</v>
      </c>
      <c r="AI321" s="100" t="str">
        <f ca="1">IF('Inventory Ref Sheet'!AG321&gt;0,YEAR(TODAY())-'Inventory Ref Sheet'!AG321,"")</f>
        <v/>
      </c>
      <c r="AJ321" s="99"/>
      <c r="AK321" s="60">
        <f>'Inventory Ref Sheet'!AJ321</f>
        <v>0</v>
      </c>
      <c r="AL321" s="99"/>
      <c r="AM321" s="97" t="str">
        <f t="shared" si="32"/>
        <v/>
      </c>
    </row>
    <row r="322" spans="10:39" x14ac:dyDescent="0.25">
      <c r="J322" s="59">
        <f>'Inventory Ref Sheet'!AK322</f>
        <v>0</v>
      </c>
      <c r="K322" s="59">
        <f>'Inventory Ref Sheet'!AL322</f>
        <v>0</v>
      </c>
      <c r="L322" s="59">
        <f>'Inventory Ref Sheet'!AM322</f>
        <v>0</v>
      </c>
      <c r="M322" s="59">
        <f>'Inventory Ref Sheet'!AP322</f>
        <v>0</v>
      </c>
      <c r="N322" s="59">
        <f>'Inventory Ref Sheet'!AQ322</f>
        <v>0</v>
      </c>
      <c r="O322" s="100" t="str">
        <f ca="1">IF('Inventory Ref Sheet'!AS322&gt;0,YEAR(TODAY())-'Inventory Ref Sheet'!AS322,"")</f>
        <v/>
      </c>
      <c r="P322" s="95">
        <f>'Inventory Ref Sheet'!AU322</f>
        <v>0</v>
      </c>
      <c r="Q322" s="60">
        <f>'Inventory Ref Sheet'!AV322</f>
        <v>0</v>
      </c>
      <c r="R322" s="61"/>
      <c r="S322" s="100" t="str">
        <f t="shared" si="30"/>
        <v/>
      </c>
      <c r="T322" s="59">
        <f>'Inventory Ref Sheet'!M322</f>
        <v>0</v>
      </c>
      <c r="U322" s="102">
        <f>'Inventory Ref Sheet'!N322</f>
        <v>0</v>
      </c>
      <c r="V322" s="59">
        <f>'Inventory Ref Sheet'!O322</f>
        <v>0</v>
      </c>
      <c r="W322" s="59">
        <f>'Inventory Ref Sheet'!R322</f>
        <v>0</v>
      </c>
      <c r="X322" s="59">
        <f>'Inventory Ref Sheet'!S322</f>
        <v>0</v>
      </c>
      <c r="Y322" s="100" t="str">
        <f ca="1">IF('Inventory Ref Sheet'!U322&gt;0,YEAR(TODAY())-'Inventory Ref Sheet'!U322,"")</f>
        <v/>
      </c>
      <c r="Z322" s="95">
        <f>'Inventory Ref Sheet'!W322</f>
        <v>0</v>
      </c>
      <c r="AA322" s="60">
        <f>'Inventory Ref Sheet'!X322</f>
        <v>0</v>
      </c>
      <c r="AB322" s="61"/>
      <c r="AC322" s="97" t="str">
        <f t="shared" si="31"/>
        <v/>
      </c>
      <c r="AD322" s="59">
        <f>'Inventory Ref Sheet'!Y322</f>
        <v>0</v>
      </c>
      <c r="AE322" s="59">
        <f>'Inventory Ref Sheet'!Z322</f>
        <v>0</v>
      </c>
      <c r="AF322" s="102">
        <f>'Inventory Ref Sheet'!AA322</f>
        <v>0</v>
      </c>
      <c r="AG322" s="59">
        <f>'Inventory Ref Sheet'!AD322</f>
        <v>0</v>
      </c>
      <c r="AH322" s="59">
        <f>'Inventory Ref Sheet'!AE322</f>
        <v>0</v>
      </c>
      <c r="AI322" s="100" t="str">
        <f ca="1">IF('Inventory Ref Sheet'!AG322&gt;0,YEAR(TODAY())-'Inventory Ref Sheet'!AG322,"")</f>
        <v/>
      </c>
      <c r="AJ322" s="99"/>
      <c r="AK322" s="60">
        <f>'Inventory Ref Sheet'!AJ322</f>
        <v>0</v>
      </c>
      <c r="AL322" s="99"/>
      <c r="AM322" s="97" t="str">
        <f t="shared" si="32"/>
        <v/>
      </c>
    </row>
    <row r="323" spans="10:39" x14ac:dyDescent="0.25">
      <c r="J323" s="59">
        <f>'Inventory Ref Sheet'!AK323</f>
        <v>0</v>
      </c>
      <c r="K323" s="59">
        <f>'Inventory Ref Sheet'!AL323</f>
        <v>0</v>
      </c>
      <c r="L323" s="59">
        <f>'Inventory Ref Sheet'!AM323</f>
        <v>0</v>
      </c>
      <c r="M323" s="59">
        <f>'Inventory Ref Sheet'!AP323</f>
        <v>0</v>
      </c>
      <c r="N323" s="59">
        <f>'Inventory Ref Sheet'!AQ323</f>
        <v>0</v>
      </c>
      <c r="O323" s="100" t="str">
        <f ca="1">IF('Inventory Ref Sheet'!AS323&gt;0,YEAR(TODAY())-'Inventory Ref Sheet'!AS323,"")</f>
        <v/>
      </c>
      <c r="P323" s="95">
        <f>'Inventory Ref Sheet'!AU323</f>
        <v>0</v>
      </c>
      <c r="Q323" s="60">
        <f>'Inventory Ref Sheet'!AV323</f>
        <v>0</v>
      </c>
      <c r="R323" s="61"/>
      <c r="S323" s="100" t="str">
        <f t="shared" si="30"/>
        <v/>
      </c>
      <c r="T323" s="59">
        <f>'Inventory Ref Sheet'!M323</f>
        <v>0</v>
      </c>
      <c r="U323" s="102">
        <f>'Inventory Ref Sheet'!N323</f>
        <v>0</v>
      </c>
      <c r="V323" s="59">
        <f>'Inventory Ref Sheet'!O323</f>
        <v>0</v>
      </c>
      <c r="W323" s="59">
        <f>'Inventory Ref Sheet'!R323</f>
        <v>0</v>
      </c>
      <c r="X323" s="59">
        <f>'Inventory Ref Sheet'!S323</f>
        <v>0</v>
      </c>
      <c r="Y323" s="100" t="str">
        <f ca="1">IF('Inventory Ref Sheet'!U323&gt;0,YEAR(TODAY())-'Inventory Ref Sheet'!U323,"")</f>
        <v/>
      </c>
      <c r="Z323" s="95">
        <f>'Inventory Ref Sheet'!W323</f>
        <v>0</v>
      </c>
      <c r="AA323" s="60">
        <f>'Inventory Ref Sheet'!X323</f>
        <v>0</v>
      </c>
      <c r="AB323" s="61"/>
      <c r="AC323" s="97" t="str">
        <f t="shared" si="31"/>
        <v/>
      </c>
      <c r="AD323" s="59">
        <f>'Inventory Ref Sheet'!Y323</f>
        <v>0</v>
      </c>
      <c r="AE323" s="59">
        <f>'Inventory Ref Sheet'!Z323</f>
        <v>0</v>
      </c>
      <c r="AF323" s="102">
        <f>'Inventory Ref Sheet'!AA323</f>
        <v>0</v>
      </c>
      <c r="AG323" s="59">
        <f>'Inventory Ref Sheet'!AD323</f>
        <v>0</v>
      </c>
      <c r="AH323" s="59">
        <f>'Inventory Ref Sheet'!AE323</f>
        <v>0</v>
      </c>
      <c r="AI323" s="100" t="str">
        <f ca="1">IF('Inventory Ref Sheet'!AG323&gt;0,YEAR(TODAY())-'Inventory Ref Sheet'!AG323,"")</f>
        <v/>
      </c>
      <c r="AJ323" s="99"/>
      <c r="AK323" s="60">
        <f>'Inventory Ref Sheet'!AJ323</f>
        <v>0</v>
      </c>
      <c r="AL323" s="99"/>
      <c r="AM323" s="97" t="str">
        <f t="shared" si="32"/>
        <v/>
      </c>
    </row>
    <row r="324" spans="10:39" x14ac:dyDescent="0.25">
      <c r="J324" s="59">
        <f>'Inventory Ref Sheet'!AK324</f>
        <v>0</v>
      </c>
      <c r="K324" s="59">
        <f>'Inventory Ref Sheet'!AL324</f>
        <v>0</v>
      </c>
      <c r="L324" s="59">
        <f>'Inventory Ref Sheet'!AM324</f>
        <v>0</v>
      </c>
      <c r="M324" s="59">
        <f>'Inventory Ref Sheet'!AP324</f>
        <v>0</v>
      </c>
      <c r="N324" s="59">
        <f>'Inventory Ref Sheet'!AQ324</f>
        <v>0</v>
      </c>
      <c r="O324" s="100" t="str">
        <f ca="1">IF('Inventory Ref Sheet'!AS324&gt;0,YEAR(TODAY())-'Inventory Ref Sheet'!AS324,"")</f>
        <v/>
      </c>
      <c r="P324" s="95">
        <f>'Inventory Ref Sheet'!AU324</f>
        <v>0</v>
      </c>
      <c r="Q324" s="60">
        <f>'Inventory Ref Sheet'!AV324</f>
        <v>0</v>
      </c>
      <c r="R324" s="61"/>
      <c r="S324" s="100" t="str">
        <f t="shared" si="30"/>
        <v/>
      </c>
      <c r="T324" s="59">
        <f>'Inventory Ref Sheet'!M324</f>
        <v>0</v>
      </c>
      <c r="U324" s="102">
        <f>'Inventory Ref Sheet'!N324</f>
        <v>0</v>
      </c>
      <c r="V324" s="59">
        <f>'Inventory Ref Sheet'!O324</f>
        <v>0</v>
      </c>
      <c r="W324" s="59">
        <f>'Inventory Ref Sheet'!R324</f>
        <v>0</v>
      </c>
      <c r="X324" s="59">
        <f>'Inventory Ref Sheet'!S324</f>
        <v>0</v>
      </c>
      <c r="Y324" s="100" t="str">
        <f ca="1">IF('Inventory Ref Sheet'!U324&gt;0,YEAR(TODAY())-'Inventory Ref Sheet'!U324,"")</f>
        <v/>
      </c>
      <c r="Z324" s="95">
        <f>'Inventory Ref Sheet'!W324</f>
        <v>0</v>
      </c>
      <c r="AA324" s="60">
        <f>'Inventory Ref Sheet'!X324</f>
        <v>0</v>
      </c>
      <c r="AB324" s="61"/>
      <c r="AC324" s="97" t="str">
        <f t="shared" si="31"/>
        <v/>
      </c>
      <c r="AD324" s="59">
        <f>'Inventory Ref Sheet'!Y324</f>
        <v>0</v>
      </c>
      <c r="AE324" s="59">
        <f>'Inventory Ref Sheet'!Z324</f>
        <v>0</v>
      </c>
      <c r="AF324" s="102">
        <f>'Inventory Ref Sheet'!AA324</f>
        <v>0</v>
      </c>
      <c r="AG324" s="59">
        <f>'Inventory Ref Sheet'!AD324</f>
        <v>0</v>
      </c>
      <c r="AH324" s="59">
        <f>'Inventory Ref Sheet'!AE324</f>
        <v>0</v>
      </c>
      <c r="AI324" s="100" t="str">
        <f ca="1">IF('Inventory Ref Sheet'!AG324&gt;0,YEAR(TODAY())-'Inventory Ref Sheet'!AG324,"")</f>
        <v/>
      </c>
      <c r="AJ324" s="99"/>
      <c r="AK324" s="60">
        <f>'Inventory Ref Sheet'!AJ324</f>
        <v>0</v>
      </c>
      <c r="AL324" s="99"/>
      <c r="AM324" s="97" t="str">
        <f t="shared" si="32"/>
        <v/>
      </c>
    </row>
    <row r="325" spans="10:39" x14ac:dyDescent="0.25">
      <c r="J325" s="59">
        <f>'Inventory Ref Sheet'!AK325</f>
        <v>0</v>
      </c>
      <c r="K325" s="59">
        <f>'Inventory Ref Sheet'!AL325</f>
        <v>0</v>
      </c>
      <c r="L325" s="59">
        <f>'Inventory Ref Sheet'!AM325</f>
        <v>0</v>
      </c>
      <c r="M325" s="59">
        <f>'Inventory Ref Sheet'!AP325</f>
        <v>0</v>
      </c>
      <c r="N325" s="59">
        <f>'Inventory Ref Sheet'!AQ325</f>
        <v>0</v>
      </c>
      <c r="O325" s="100" t="str">
        <f ca="1">IF('Inventory Ref Sheet'!AS325&gt;0,YEAR(TODAY())-'Inventory Ref Sheet'!AS325,"")</f>
        <v/>
      </c>
      <c r="P325" s="95">
        <f>'Inventory Ref Sheet'!AU325</f>
        <v>0</v>
      </c>
      <c r="Q325" s="60">
        <f>'Inventory Ref Sheet'!AV325</f>
        <v>0</v>
      </c>
      <c r="R325" s="61"/>
      <c r="S325" s="100" t="str">
        <f t="shared" si="30"/>
        <v/>
      </c>
      <c r="T325" s="59">
        <f>'Inventory Ref Sheet'!M325</f>
        <v>0</v>
      </c>
      <c r="U325" s="102">
        <f>'Inventory Ref Sheet'!N325</f>
        <v>0</v>
      </c>
      <c r="V325" s="59">
        <f>'Inventory Ref Sheet'!O325</f>
        <v>0</v>
      </c>
      <c r="W325" s="59">
        <f>'Inventory Ref Sheet'!R325</f>
        <v>0</v>
      </c>
      <c r="X325" s="59">
        <f>'Inventory Ref Sheet'!S325</f>
        <v>0</v>
      </c>
      <c r="Y325" s="100" t="str">
        <f ca="1">IF('Inventory Ref Sheet'!U325&gt;0,YEAR(TODAY())-'Inventory Ref Sheet'!U325,"")</f>
        <v/>
      </c>
      <c r="Z325" s="95">
        <f>'Inventory Ref Sheet'!W325</f>
        <v>0</v>
      </c>
      <c r="AA325" s="60">
        <f>'Inventory Ref Sheet'!X325</f>
        <v>0</v>
      </c>
      <c r="AB325" s="61"/>
      <c r="AC325" s="97" t="str">
        <f t="shared" si="31"/>
        <v/>
      </c>
      <c r="AD325" s="59">
        <f>'Inventory Ref Sheet'!Y325</f>
        <v>0</v>
      </c>
      <c r="AE325" s="59">
        <f>'Inventory Ref Sheet'!Z325</f>
        <v>0</v>
      </c>
      <c r="AF325" s="102">
        <f>'Inventory Ref Sheet'!AA325</f>
        <v>0</v>
      </c>
      <c r="AG325" s="59">
        <f>'Inventory Ref Sheet'!AD325</f>
        <v>0</v>
      </c>
      <c r="AH325" s="59">
        <f>'Inventory Ref Sheet'!AE325</f>
        <v>0</v>
      </c>
      <c r="AI325" s="100" t="str">
        <f ca="1">IF('Inventory Ref Sheet'!AG325&gt;0,YEAR(TODAY())-'Inventory Ref Sheet'!AG325,"")</f>
        <v/>
      </c>
      <c r="AJ325" s="99"/>
      <c r="AK325" s="60">
        <f>'Inventory Ref Sheet'!AJ325</f>
        <v>0</v>
      </c>
      <c r="AL325" s="99"/>
      <c r="AM325" s="97" t="str">
        <f t="shared" si="32"/>
        <v/>
      </c>
    </row>
    <row r="326" spans="10:39" x14ac:dyDescent="0.25">
      <c r="J326" s="59">
        <f>'Inventory Ref Sheet'!AK326</f>
        <v>0</v>
      </c>
      <c r="K326" s="59">
        <f>'Inventory Ref Sheet'!AL326</f>
        <v>0</v>
      </c>
      <c r="L326" s="59">
        <f>'Inventory Ref Sheet'!AM326</f>
        <v>0</v>
      </c>
      <c r="M326" s="59">
        <f>'Inventory Ref Sheet'!AP326</f>
        <v>0</v>
      </c>
      <c r="N326" s="59">
        <f>'Inventory Ref Sheet'!AQ326</f>
        <v>0</v>
      </c>
      <c r="O326" s="100" t="str">
        <f ca="1">IF('Inventory Ref Sheet'!AS326&gt;0,YEAR(TODAY())-'Inventory Ref Sheet'!AS326,"")</f>
        <v/>
      </c>
      <c r="P326" s="95">
        <f>'Inventory Ref Sheet'!AU326</f>
        <v>0</v>
      </c>
      <c r="Q326" s="60">
        <f>'Inventory Ref Sheet'!AV326</f>
        <v>0</v>
      </c>
      <c r="R326" s="61"/>
      <c r="S326" s="100" t="str">
        <f t="shared" ref="S326:S389" si="33">IF(ISTEXT(J326),IF(O326&gt;=R326,"Yes","No"),"")</f>
        <v/>
      </c>
      <c r="T326" s="59">
        <f>'Inventory Ref Sheet'!M326</f>
        <v>0</v>
      </c>
      <c r="U326" s="102">
        <f>'Inventory Ref Sheet'!N326</f>
        <v>0</v>
      </c>
      <c r="V326" s="59">
        <f>'Inventory Ref Sheet'!O326</f>
        <v>0</v>
      </c>
      <c r="W326" s="59">
        <f>'Inventory Ref Sheet'!R326</f>
        <v>0</v>
      </c>
      <c r="X326" s="59">
        <f>'Inventory Ref Sheet'!S326</f>
        <v>0</v>
      </c>
      <c r="Y326" s="100" t="str">
        <f ca="1">IF('Inventory Ref Sheet'!U326&gt;0,YEAR(TODAY())-'Inventory Ref Sheet'!U326,"")</f>
        <v/>
      </c>
      <c r="Z326" s="95">
        <f>'Inventory Ref Sheet'!W326</f>
        <v>0</v>
      </c>
      <c r="AA326" s="60">
        <f>'Inventory Ref Sheet'!X326</f>
        <v>0</v>
      </c>
      <c r="AB326" s="61"/>
      <c r="AC326" s="97" t="str">
        <f t="shared" si="31"/>
        <v/>
      </c>
      <c r="AD326" s="59">
        <f>'Inventory Ref Sheet'!Y326</f>
        <v>0</v>
      </c>
      <c r="AE326" s="59">
        <f>'Inventory Ref Sheet'!Z326</f>
        <v>0</v>
      </c>
      <c r="AF326" s="102">
        <f>'Inventory Ref Sheet'!AA326</f>
        <v>0</v>
      </c>
      <c r="AG326" s="59">
        <f>'Inventory Ref Sheet'!AD326</f>
        <v>0</v>
      </c>
      <c r="AH326" s="59">
        <f>'Inventory Ref Sheet'!AE326</f>
        <v>0</v>
      </c>
      <c r="AI326" s="100" t="str">
        <f ca="1">IF('Inventory Ref Sheet'!AG326&gt;0,YEAR(TODAY())-'Inventory Ref Sheet'!AG326,"")</f>
        <v/>
      </c>
      <c r="AJ326" s="99"/>
      <c r="AK326" s="60">
        <f>'Inventory Ref Sheet'!AJ326</f>
        <v>0</v>
      </c>
      <c r="AL326" s="99"/>
      <c r="AM326" s="97" t="str">
        <f t="shared" si="32"/>
        <v/>
      </c>
    </row>
    <row r="327" spans="10:39" x14ac:dyDescent="0.25">
      <c r="J327" s="59">
        <f>'Inventory Ref Sheet'!AK327</f>
        <v>0</v>
      </c>
      <c r="K327" s="59">
        <f>'Inventory Ref Sheet'!AL327</f>
        <v>0</v>
      </c>
      <c r="L327" s="59">
        <f>'Inventory Ref Sheet'!AM327</f>
        <v>0</v>
      </c>
      <c r="M327" s="59">
        <f>'Inventory Ref Sheet'!AP327</f>
        <v>0</v>
      </c>
      <c r="N327" s="59">
        <f>'Inventory Ref Sheet'!AQ327</f>
        <v>0</v>
      </c>
      <c r="O327" s="100" t="str">
        <f ca="1">IF('Inventory Ref Sheet'!AS327&gt;0,YEAR(TODAY())-'Inventory Ref Sheet'!AS327,"")</f>
        <v/>
      </c>
      <c r="P327" s="95">
        <f>'Inventory Ref Sheet'!AU327</f>
        <v>0</v>
      </c>
      <c r="Q327" s="60">
        <f>'Inventory Ref Sheet'!AV327</f>
        <v>0</v>
      </c>
      <c r="R327" s="61"/>
      <c r="S327" s="100" t="str">
        <f t="shared" si="33"/>
        <v/>
      </c>
      <c r="T327" s="59">
        <f>'Inventory Ref Sheet'!M327</f>
        <v>0</v>
      </c>
      <c r="U327" s="102">
        <f>'Inventory Ref Sheet'!N327</f>
        <v>0</v>
      </c>
      <c r="V327" s="59">
        <f>'Inventory Ref Sheet'!O327</f>
        <v>0</v>
      </c>
      <c r="W327" s="59">
        <f>'Inventory Ref Sheet'!R327</f>
        <v>0</v>
      </c>
      <c r="X327" s="59">
        <f>'Inventory Ref Sheet'!S327</f>
        <v>0</v>
      </c>
      <c r="Y327" s="100" t="str">
        <f ca="1">IF('Inventory Ref Sheet'!U327&gt;0,YEAR(TODAY())-'Inventory Ref Sheet'!U327,"")</f>
        <v/>
      </c>
      <c r="Z327" s="95">
        <f>'Inventory Ref Sheet'!W327</f>
        <v>0</v>
      </c>
      <c r="AA327" s="60">
        <f>'Inventory Ref Sheet'!X327</f>
        <v>0</v>
      </c>
      <c r="AB327" s="61"/>
      <c r="AC327" s="97" t="str">
        <f t="shared" si="31"/>
        <v/>
      </c>
      <c r="AD327" s="59">
        <f>'Inventory Ref Sheet'!Y327</f>
        <v>0</v>
      </c>
      <c r="AE327" s="59">
        <f>'Inventory Ref Sheet'!Z327</f>
        <v>0</v>
      </c>
      <c r="AF327" s="102">
        <f>'Inventory Ref Sheet'!AA327</f>
        <v>0</v>
      </c>
      <c r="AG327" s="59">
        <f>'Inventory Ref Sheet'!AD327</f>
        <v>0</v>
      </c>
      <c r="AH327" s="59">
        <f>'Inventory Ref Sheet'!AE327</f>
        <v>0</v>
      </c>
      <c r="AI327" s="100" t="str">
        <f ca="1">IF('Inventory Ref Sheet'!AG327&gt;0,YEAR(TODAY())-'Inventory Ref Sheet'!AG327,"")</f>
        <v/>
      </c>
      <c r="AJ327" s="99"/>
      <c r="AK327" s="60">
        <f>'Inventory Ref Sheet'!AJ327</f>
        <v>0</v>
      </c>
      <c r="AL327" s="99"/>
      <c r="AM327" s="97" t="str">
        <f t="shared" si="32"/>
        <v/>
      </c>
    </row>
    <row r="328" spans="10:39" x14ac:dyDescent="0.25">
      <c r="J328" s="59">
        <f>'Inventory Ref Sheet'!AK328</f>
        <v>0</v>
      </c>
      <c r="K328" s="59">
        <f>'Inventory Ref Sheet'!AL328</f>
        <v>0</v>
      </c>
      <c r="L328" s="59">
        <f>'Inventory Ref Sheet'!AM328</f>
        <v>0</v>
      </c>
      <c r="M328" s="59">
        <f>'Inventory Ref Sheet'!AP328</f>
        <v>0</v>
      </c>
      <c r="N328" s="59">
        <f>'Inventory Ref Sheet'!AQ328</f>
        <v>0</v>
      </c>
      <c r="O328" s="100" t="str">
        <f ca="1">IF('Inventory Ref Sheet'!AS328&gt;0,YEAR(TODAY())-'Inventory Ref Sheet'!AS328,"")</f>
        <v/>
      </c>
      <c r="P328" s="95">
        <f>'Inventory Ref Sheet'!AU328</f>
        <v>0</v>
      </c>
      <c r="Q328" s="60">
        <f>'Inventory Ref Sheet'!AV328</f>
        <v>0</v>
      </c>
      <c r="R328" s="61"/>
      <c r="S328" s="100" t="str">
        <f t="shared" si="33"/>
        <v/>
      </c>
      <c r="T328" s="59">
        <f>'Inventory Ref Sheet'!M328</f>
        <v>0</v>
      </c>
      <c r="U328" s="102">
        <f>'Inventory Ref Sheet'!N328</f>
        <v>0</v>
      </c>
      <c r="V328" s="59">
        <f>'Inventory Ref Sheet'!O328</f>
        <v>0</v>
      </c>
      <c r="W328" s="59">
        <f>'Inventory Ref Sheet'!R328</f>
        <v>0</v>
      </c>
      <c r="X328" s="59">
        <f>'Inventory Ref Sheet'!S328</f>
        <v>0</v>
      </c>
      <c r="Y328" s="100" t="str">
        <f ca="1">IF('Inventory Ref Sheet'!U328&gt;0,YEAR(TODAY())-'Inventory Ref Sheet'!U328,"")</f>
        <v/>
      </c>
      <c r="Z328" s="95">
        <f>'Inventory Ref Sheet'!W328</f>
        <v>0</v>
      </c>
      <c r="AA328" s="60">
        <f>'Inventory Ref Sheet'!X328</f>
        <v>0</v>
      </c>
      <c r="AB328" s="61"/>
      <c r="AC328" s="97" t="str">
        <f t="shared" si="31"/>
        <v/>
      </c>
      <c r="AD328" s="59">
        <f>'Inventory Ref Sheet'!Y328</f>
        <v>0</v>
      </c>
      <c r="AE328" s="59">
        <f>'Inventory Ref Sheet'!Z328</f>
        <v>0</v>
      </c>
      <c r="AF328" s="102">
        <f>'Inventory Ref Sheet'!AA328</f>
        <v>0</v>
      </c>
      <c r="AG328" s="59">
        <f>'Inventory Ref Sheet'!AD328</f>
        <v>0</v>
      </c>
      <c r="AH328" s="59">
        <f>'Inventory Ref Sheet'!AE328</f>
        <v>0</v>
      </c>
      <c r="AI328" s="100" t="str">
        <f ca="1">IF('Inventory Ref Sheet'!AG328&gt;0,YEAR(TODAY())-'Inventory Ref Sheet'!AG328,"")</f>
        <v/>
      </c>
      <c r="AJ328" s="99"/>
      <c r="AK328" s="60">
        <f>'Inventory Ref Sheet'!AJ328</f>
        <v>0</v>
      </c>
      <c r="AL328" s="99"/>
      <c r="AM328" s="97" t="str">
        <f t="shared" si="32"/>
        <v/>
      </c>
    </row>
    <row r="329" spans="10:39" x14ac:dyDescent="0.25">
      <c r="J329" s="59">
        <f>'Inventory Ref Sheet'!AK329</f>
        <v>0</v>
      </c>
      <c r="K329" s="59">
        <f>'Inventory Ref Sheet'!AL329</f>
        <v>0</v>
      </c>
      <c r="L329" s="59">
        <f>'Inventory Ref Sheet'!AM329</f>
        <v>0</v>
      </c>
      <c r="M329" s="59">
        <f>'Inventory Ref Sheet'!AP329</f>
        <v>0</v>
      </c>
      <c r="N329" s="59">
        <f>'Inventory Ref Sheet'!AQ329</f>
        <v>0</v>
      </c>
      <c r="O329" s="100" t="str">
        <f ca="1">IF('Inventory Ref Sheet'!AS329&gt;0,YEAR(TODAY())-'Inventory Ref Sheet'!AS329,"")</f>
        <v/>
      </c>
      <c r="P329" s="95">
        <f>'Inventory Ref Sheet'!AU329</f>
        <v>0</v>
      </c>
      <c r="Q329" s="60">
        <f>'Inventory Ref Sheet'!AV329</f>
        <v>0</v>
      </c>
      <c r="R329" s="61"/>
      <c r="S329" s="100" t="str">
        <f t="shared" si="33"/>
        <v/>
      </c>
      <c r="T329" s="59">
        <f>'Inventory Ref Sheet'!M329</f>
        <v>0</v>
      </c>
      <c r="U329" s="102">
        <f>'Inventory Ref Sheet'!N329</f>
        <v>0</v>
      </c>
      <c r="V329" s="59">
        <f>'Inventory Ref Sheet'!O329</f>
        <v>0</v>
      </c>
      <c r="W329" s="59">
        <f>'Inventory Ref Sheet'!R329</f>
        <v>0</v>
      </c>
      <c r="X329" s="59">
        <f>'Inventory Ref Sheet'!S329</f>
        <v>0</v>
      </c>
      <c r="Y329" s="100" t="str">
        <f ca="1">IF('Inventory Ref Sheet'!U329&gt;0,YEAR(TODAY())-'Inventory Ref Sheet'!U329,"")</f>
        <v/>
      </c>
      <c r="Z329" s="95">
        <f>'Inventory Ref Sheet'!W329</f>
        <v>0</v>
      </c>
      <c r="AA329" s="60">
        <f>'Inventory Ref Sheet'!X329</f>
        <v>0</v>
      </c>
      <c r="AB329" s="61"/>
      <c r="AC329" s="97" t="str">
        <f t="shared" si="31"/>
        <v/>
      </c>
      <c r="AD329" s="59">
        <f>'Inventory Ref Sheet'!Y329</f>
        <v>0</v>
      </c>
      <c r="AE329" s="59">
        <f>'Inventory Ref Sheet'!Z329</f>
        <v>0</v>
      </c>
      <c r="AF329" s="102">
        <f>'Inventory Ref Sheet'!AA329</f>
        <v>0</v>
      </c>
      <c r="AG329" s="59">
        <f>'Inventory Ref Sheet'!AD329</f>
        <v>0</v>
      </c>
      <c r="AH329" s="59">
        <f>'Inventory Ref Sheet'!AE329</f>
        <v>0</v>
      </c>
      <c r="AI329" s="100" t="str">
        <f ca="1">IF('Inventory Ref Sheet'!AG329&gt;0,YEAR(TODAY())-'Inventory Ref Sheet'!AG329,"")</f>
        <v/>
      </c>
      <c r="AJ329" s="99"/>
      <c r="AK329" s="60">
        <f>'Inventory Ref Sheet'!AJ329</f>
        <v>0</v>
      </c>
      <c r="AL329" s="99"/>
      <c r="AM329" s="97" t="str">
        <f t="shared" si="32"/>
        <v/>
      </c>
    </row>
    <row r="330" spans="10:39" x14ac:dyDescent="0.25">
      <c r="J330" s="59">
        <f>'Inventory Ref Sheet'!AK330</f>
        <v>0</v>
      </c>
      <c r="K330" s="59">
        <f>'Inventory Ref Sheet'!AL330</f>
        <v>0</v>
      </c>
      <c r="L330" s="59">
        <f>'Inventory Ref Sheet'!AM330</f>
        <v>0</v>
      </c>
      <c r="M330" s="59">
        <f>'Inventory Ref Sheet'!AP330</f>
        <v>0</v>
      </c>
      <c r="N330" s="59">
        <f>'Inventory Ref Sheet'!AQ330</f>
        <v>0</v>
      </c>
      <c r="O330" s="100" t="str">
        <f ca="1">IF('Inventory Ref Sheet'!AS330&gt;0,YEAR(TODAY())-'Inventory Ref Sheet'!AS330,"")</f>
        <v/>
      </c>
      <c r="P330" s="95">
        <f>'Inventory Ref Sheet'!AU330</f>
        <v>0</v>
      </c>
      <c r="Q330" s="60">
        <f>'Inventory Ref Sheet'!AV330</f>
        <v>0</v>
      </c>
      <c r="R330" s="61"/>
      <c r="S330" s="100" t="str">
        <f t="shared" si="33"/>
        <v/>
      </c>
      <c r="T330" s="59">
        <f>'Inventory Ref Sheet'!M330</f>
        <v>0</v>
      </c>
      <c r="U330" s="102">
        <f>'Inventory Ref Sheet'!N330</f>
        <v>0</v>
      </c>
      <c r="V330" s="59">
        <f>'Inventory Ref Sheet'!O330</f>
        <v>0</v>
      </c>
      <c r="W330" s="59">
        <f>'Inventory Ref Sheet'!R330</f>
        <v>0</v>
      </c>
      <c r="X330" s="59">
        <f>'Inventory Ref Sheet'!S330</f>
        <v>0</v>
      </c>
      <c r="Y330" s="100" t="str">
        <f ca="1">IF('Inventory Ref Sheet'!U330&gt;0,YEAR(TODAY())-'Inventory Ref Sheet'!U330,"")</f>
        <v/>
      </c>
      <c r="Z330" s="95">
        <f>'Inventory Ref Sheet'!W330</f>
        <v>0</v>
      </c>
      <c r="AA330" s="60">
        <f>'Inventory Ref Sheet'!X330</f>
        <v>0</v>
      </c>
      <c r="AB330" s="61"/>
      <c r="AC330" s="97" t="str">
        <f t="shared" si="31"/>
        <v/>
      </c>
      <c r="AD330" s="59">
        <f>'Inventory Ref Sheet'!Y330</f>
        <v>0</v>
      </c>
      <c r="AE330" s="59">
        <f>'Inventory Ref Sheet'!Z330</f>
        <v>0</v>
      </c>
      <c r="AF330" s="102">
        <f>'Inventory Ref Sheet'!AA330</f>
        <v>0</v>
      </c>
      <c r="AG330" s="59">
        <f>'Inventory Ref Sheet'!AD330</f>
        <v>0</v>
      </c>
      <c r="AH330" s="59">
        <f>'Inventory Ref Sheet'!AE330</f>
        <v>0</v>
      </c>
      <c r="AI330" s="100" t="str">
        <f ca="1">IF('Inventory Ref Sheet'!AG330&gt;0,YEAR(TODAY())-'Inventory Ref Sheet'!AG330,"")</f>
        <v/>
      </c>
      <c r="AJ330" s="99"/>
      <c r="AK330" s="60">
        <f>'Inventory Ref Sheet'!AJ330</f>
        <v>0</v>
      </c>
      <c r="AL330" s="99"/>
      <c r="AM330" s="97" t="str">
        <f t="shared" si="32"/>
        <v/>
      </c>
    </row>
    <row r="331" spans="10:39" x14ac:dyDescent="0.25">
      <c r="J331" s="59">
        <f>'Inventory Ref Sheet'!AK331</f>
        <v>0</v>
      </c>
      <c r="K331" s="59">
        <f>'Inventory Ref Sheet'!AL331</f>
        <v>0</v>
      </c>
      <c r="L331" s="59">
        <f>'Inventory Ref Sheet'!AM331</f>
        <v>0</v>
      </c>
      <c r="M331" s="59">
        <f>'Inventory Ref Sheet'!AP331</f>
        <v>0</v>
      </c>
      <c r="N331" s="59">
        <f>'Inventory Ref Sheet'!AQ331</f>
        <v>0</v>
      </c>
      <c r="O331" s="100" t="str">
        <f ca="1">IF('Inventory Ref Sheet'!AS331&gt;0,YEAR(TODAY())-'Inventory Ref Sheet'!AS331,"")</f>
        <v/>
      </c>
      <c r="P331" s="95">
        <f>'Inventory Ref Sheet'!AU331</f>
        <v>0</v>
      </c>
      <c r="Q331" s="60">
        <f>'Inventory Ref Sheet'!AV331</f>
        <v>0</v>
      </c>
      <c r="R331" s="61"/>
      <c r="S331" s="100" t="str">
        <f t="shared" si="33"/>
        <v/>
      </c>
      <c r="T331" s="59">
        <f>'Inventory Ref Sheet'!M331</f>
        <v>0</v>
      </c>
      <c r="U331" s="102">
        <f>'Inventory Ref Sheet'!N331</f>
        <v>0</v>
      </c>
      <c r="V331" s="59">
        <f>'Inventory Ref Sheet'!O331</f>
        <v>0</v>
      </c>
      <c r="W331" s="59">
        <f>'Inventory Ref Sheet'!R331</f>
        <v>0</v>
      </c>
      <c r="X331" s="59">
        <f>'Inventory Ref Sheet'!S331</f>
        <v>0</v>
      </c>
      <c r="Y331" s="100" t="str">
        <f ca="1">IF('Inventory Ref Sheet'!U331&gt;0,YEAR(TODAY())-'Inventory Ref Sheet'!U331,"")</f>
        <v/>
      </c>
      <c r="Z331" s="95">
        <f>'Inventory Ref Sheet'!W331</f>
        <v>0</v>
      </c>
      <c r="AA331" s="60">
        <f>'Inventory Ref Sheet'!X331</f>
        <v>0</v>
      </c>
      <c r="AB331" s="61"/>
      <c r="AC331" s="97" t="str">
        <f t="shared" ref="AC331:AC394" si="34">IF(ISTEXT(T331),IF(Y331&gt;=AB331,"Yes","No"),"")</f>
        <v/>
      </c>
      <c r="AD331" s="59">
        <f>'Inventory Ref Sheet'!Y331</f>
        <v>0</v>
      </c>
      <c r="AE331" s="59">
        <f>'Inventory Ref Sheet'!Z331</f>
        <v>0</v>
      </c>
      <c r="AF331" s="102">
        <f>'Inventory Ref Sheet'!AA331</f>
        <v>0</v>
      </c>
      <c r="AG331" s="59">
        <f>'Inventory Ref Sheet'!AD331</f>
        <v>0</v>
      </c>
      <c r="AH331" s="59">
        <f>'Inventory Ref Sheet'!AE331</f>
        <v>0</v>
      </c>
      <c r="AI331" s="100" t="str">
        <f ca="1">IF('Inventory Ref Sheet'!AG331&gt;0,YEAR(TODAY())-'Inventory Ref Sheet'!AG331,"")</f>
        <v/>
      </c>
      <c r="AJ331" s="99"/>
      <c r="AK331" s="60">
        <f>'Inventory Ref Sheet'!AJ331</f>
        <v>0</v>
      </c>
      <c r="AL331" s="99"/>
      <c r="AM331" s="97" t="str">
        <f t="shared" ref="AM331:AM394" si="35">IF(ISTEXT(AD331),IF(AI331&gt;=AL331,"Yes","No"),"")</f>
        <v/>
      </c>
    </row>
    <row r="332" spans="10:39" x14ac:dyDescent="0.25">
      <c r="J332" s="59">
        <f>'Inventory Ref Sheet'!AK332</f>
        <v>0</v>
      </c>
      <c r="K332" s="59">
        <f>'Inventory Ref Sheet'!AL332</f>
        <v>0</v>
      </c>
      <c r="L332" s="59">
        <f>'Inventory Ref Sheet'!AM332</f>
        <v>0</v>
      </c>
      <c r="M332" s="59">
        <f>'Inventory Ref Sheet'!AP332</f>
        <v>0</v>
      </c>
      <c r="N332" s="59">
        <f>'Inventory Ref Sheet'!AQ332</f>
        <v>0</v>
      </c>
      <c r="O332" s="100" t="str">
        <f ca="1">IF('Inventory Ref Sheet'!AS332&gt;0,YEAR(TODAY())-'Inventory Ref Sheet'!AS332,"")</f>
        <v/>
      </c>
      <c r="P332" s="95">
        <f>'Inventory Ref Sheet'!AU332</f>
        <v>0</v>
      </c>
      <c r="Q332" s="60">
        <f>'Inventory Ref Sheet'!AV332</f>
        <v>0</v>
      </c>
      <c r="R332" s="61"/>
      <c r="S332" s="100" t="str">
        <f t="shared" si="33"/>
        <v/>
      </c>
      <c r="T332" s="59">
        <f>'Inventory Ref Sheet'!M332</f>
        <v>0</v>
      </c>
      <c r="U332" s="102">
        <f>'Inventory Ref Sheet'!N332</f>
        <v>0</v>
      </c>
      <c r="V332" s="59">
        <f>'Inventory Ref Sheet'!O332</f>
        <v>0</v>
      </c>
      <c r="W332" s="59">
        <f>'Inventory Ref Sheet'!R332</f>
        <v>0</v>
      </c>
      <c r="X332" s="59">
        <f>'Inventory Ref Sheet'!S332</f>
        <v>0</v>
      </c>
      <c r="Y332" s="100" t="str">
        <f ca="1">IF('Inventory Ref Sheet'!U332&gt;0,YEAR(TODAY())-'Inventory Ref Sheet'!U332,"")</f>
        <v/>
      </c>
      <c r="Z332" s="95">
        <f>'Inventory Ref Sheet'!W332</f>
        <v>0</v>
      </c>
      <c r="AA332" s="60">
        <f>'Inventory Ref Sheet'!X332</f>
        <v>0</v>
      </c>
      <c r="AB332" s="61"/>
      <c r="AC332" s="97" t="str">
        <f t="shared" si="34"/>
        <v/>
      </c>
      <c r="AD332" s="59">
        <f>'Inventory Ref Sheet'!Y332</f>
        <v>0</v>
      </c>
      <c r="AE332" s="59">
        <f>'Inventory Ref Sheet'!Z332</f>
        <v>0</v>
      </c>
      <c r="AF332" s="102">
        <f>'Inventory Ref Sheet'!AA332</f>
        <v>0</v>
      </c>
      <c r="AG332" s="59">
        <f>'Inventory Ref Sheet'!AD332</f>
        <v>0</v>
      </c>
      <c r="AH332" s="59">
        <f>'Inventory Ref Sheet'!AE332</f>
        <v>0</v>
      </c>
      <c r="AI332" s="100" t="str">
        <f ca="1">IF('Inventory Ref Sheet'!AG332&gt;0,YEAR(TODAY())-'Inventory Ref Sheet'!AG332,"")</f>
        <v/>
      </c>
      <c r="AJ332" s="99"/>
      <c r="AK332" s="60">
        <f>'Inventory Ref Sheet'!AJ332</f>
        <v>0</v>
      </c>
      <c r="AL332" s="99"/>
      <c r="AM332" s="97" t="str">
        <f t="shared" si="35"/>
        <v/>
      </c>
    </row>
    <row r="333" spans="10:39" x14ac:dyDescent="0.25">
      <c r="J333" s="59">
        <f>'Inventory Ref Sheet'!AK333</f>
        <v>0</v>
      </c>
      <c r="K333" s="59">
        <f>'Inventory Ref Sheet'!AL333</f>
        <v>0</v>
      </c>
      <c r="L333" s="59">
        <f>'Inventory Ref Sheet'!AM333</f>
        <v>0</v>
      </c>
      <c r="M333" s="59">
        <f>'Inventory Ref Sheet'!AP333</f>
        <v>0</v>
      </c>
      <c r="N333" s="59">
        <f>'Inventory Ref Sheet'!AQ333</f>
        <v>0</v>
      </c>
      <c r="O333" s="100" t="str">
        <f ca="1">IF('Inventory Ref Sheet'!AS333&gt;0,YEAR(TODAY())-'Inventory Ref Sheet'!AS333,"")</f>
        <v/>
      </c>
      <c r="P333" s="95">
        <f>'Inventory Ref Sheet'!AU333</f>
        <v>0</v>
      </c>
      <c r="Q333" s="60">
        <f>'Inventory Ref Sheet'!AV333</f>
        <v>0</v>
      </c>
      <c r="R333" s="61"/>
      <c r="S333" s="100" t="str">
        <f t="shared" si="33"/>
        <v/>
      </c>
      <c r="T333" s="59">
        <f>'Inventory Ref Sheet'!M333</f>
        <v>0</v>
      </c>
      <c r="U333" s="102">
        <f>'Inventory Ref Sheet'!N333</f>
        <v>0</v>
      </c>
      <c r="V333" s="59">
        <f>'Inventory Ref Sheet'!O333</f>
        <v>0</v>
      </c>
      <c r="W333" s="59">
        <f>'Inventory Ref Sheet'!R333</f>
        <v>0</v>
      </c>
      <c r="X333" s="59">
        <f>'Inventory Ref Sheet'!S333</f>
        <v>0</v>
      </c>
      <c r="Y333" s="100" t="str">
        <f ca="1">IF('Inventory Ref Sheet'!U333&gt;0,YEAR(TODAY())-'Inventory Ref Sheet'!U333,"")</f>
        <v/>
      </c>
      <c r="Z333" s="95">
        <f>'Inventory Ref Sheet'!W333</f>
        <v>0</v>
      </c>
      <c r="AA333" s="60">
        <f>'Inventory Ref Sheet'!X333</f>
        <v>0</v>
      </c>
      <c r="AB333" s="61"/>
      <c r="AC333" s="97" t="str">
        <f t="shared" si="34"/>
        <v/>
      </c>
      <c r="AD333" s="59">
        <f>'Inventory Ref Sheet'!Y333</f>
        <v>0</v>
      </c>
      <c r="AE333" s="59">
        <f>'Inventory Ref Sheet'!Z333</f>
        <v>0</v>
      </c>
      <c r="AF333" s="102">
        <f>'Inventory Ref Sheet'!AA333</f>
        <v>0</v>
      </c>
      <c r="AG333" s="59">
        <f>'Inventory Ref Sheet'!AD333</f>
        <v>0</v>
      </c>
      <c r="AH333" s="59">
        <f>'Inventory Ref Sheet'!AE333</f>
        <v>0</v>
      </c>
      <c r="AI333" s="100" t="str">
        <f ca="1">IF('Inventory Ref Sheet'!AG333&gt;0,YEAR(TODAY())-'Inventory Ref Sheet'!AG333,"")</f>
        <v/>
      </c>
      <c r="AJ333" s="99"/>
      <c r="AK333" s="60">
        <f>'Inventory Ref Sheet'!AJ333</f>
        <v>0</v>
      </c>
      <c r="AL333" s="99"/>
      <c r="AM333" s="97" t="str">
        <f t="shared" si="35"/>
        <v/>
      </c>
    </row>
    <row r="334" spans="10:39" x14ac:dyDescent="0.25">
      <c r="J334" s="59">
        <f>'Inventory Ref Sheet'!AK334</f>
        <v>0</v>
      </c>
      <c r="K334" s="59">
        <f>'Inventory Ref Sheet'!AL334</f>
        <v>0</v>
      </c>
      <c r="L334" s="59">
        <f>'Inventory Ref Sheet'!AM334</f>
        <v>0</v>
      </c>
      <c r="M334" s="59">
        <f>'Inventory Ref Sheet'!AP334</f>
        <v>0</v>
      </c>
      <c r="N334" s="59">
        <f>'Inventory Ref Sheet'!AQ334</f>
        <v>0</v>
      </c>
      <c r="O334" s="100" t="str">
        <f ca="1">IF('Inventory Ref Sheet'!AS334&gt;0,YEAR(TODAY())-'Inventory Ref Sheet'!AS334,"")</f>
        <v/>
      </c>
      <c r="P334" s="95">
        <f>'Inventory Ref Sheet'!AU334</f>
        <v>0</v>
      </c>
      <c r="Q334" s="60">
        <f>'Inventory Ref Sheet'!AV334</f>
        <v>0</v>
      </c>
      <c r="R334" s="61"/>
      <c r="S334" s="100" t="str">
        <f t="shared" si="33"/>
        <v/>
      </c>
      <c r="T334" s="59">
        <f>'Inventory Ref Sheet'!M334</f>
        <v>0</v>
      </c>
      <c r="U334" s="102">
        <f>'Inventory Ref Sheet'!N334</f>
        <v>0</v>
      </c>
      <c r="V334" s="59">
        <f>'Inventory Ref Sheet'!O334</f>
        <v>0</v>
      </c>
      <c r="W334" s="59">
        <f>'Inventory Ref Sheet'!R334</f>
        <v>0</v>
      </c>
      <c r="X334" s="59">
        <f>'Inventory Ref Sheet'!S334</f>
        <v>0</v>
      </c>
      <c r="Y334" s="100" t="str">
        <f ca="1">IF('Inventory Ref Sheet'!U334&gt;0,YEAR(TODAY())-'Inventory Ref Sheet'!U334,"")</f>
        <v/>
      </c>
      <c r="Z334" s="95">
        <f>'Inventory Ref Sheet'!W334</f>
        <v>0</v>
      </c>
      <c r="AA334" s="60">
        <f>'Inventory Ref Sheet'!X334</f>
        <v>0</v>
      </c>
      <c r="AB334" s="61"/>
      <c r="AC334" s="97" t="str">
        <f t="shared" si="34"/>
        <v/>
      </c>
      <c r="AD334" s="59">
        <f>'Inventory Ref Sheet'!Y334</f>
        <v>0</v>
      </c>
      <c r="AE334" s="59">
        <f>'Inventory Ref Sheet'!Z334</f>
        <v>0</v>
      </c>
      <c r="AF334" s="102">
        <f>'Inventory Ref Sheet'!AA334</f>
        <v>0</v>
      </c>
      <c r="AG334" s="59">
        <f>'Inventory Ref Sheet'!AD334</f>
        <v>0</v>
      </c>
      <c r="AH334" s="59">
        <f>'Inventory Ref Sheet'!AE334</f>
        <v>0</v>
      </c>
      <c r="AI334" s="100" t="str">
        <f ca="1">IF('Inventory Ref Sheet'!AG334&gt;0,YEAR(TODAY())-'Inventory Ref Sheet'!AG334,"")</f>
        <v/>
      </c>
      <c r="AJ334" s="99"/>
      <c r="AK334" s="60">
        <f>'Inventory Ref Sheet'!AJ334</f>
        <v>0</v>
      </c>
      <c r="AL334" s="99"/>
      <c r="AM334" s="97" t="str">
        <f t="shared" si="35"/>
        <v/>
      </c>
    </row>
    <row r="335" spans="10:39" x14ac:dyDescent="0.25">
      <c r="J335" s="59">
        <f>'Inventory Ref Sheet'!AK335</f>
        <v>0</v>
      </c>
      <c r="K335" s="59">
        <f>'Inventory Ref Sheet'!AL335</f>
        <v>0</v>
      </c>
      <c r="L335" s="59">
        <f>'Inventory Ref Sheet'!AM335</f>
        <v>0</v>
      </c>
      <c r="M335" s="59">
        <f>'Inventory Ref Sheet'!AP335</f>
        <v>0</v>
      </c>
      <c r="N335" s="59">
        <f>'Inventory Ref Sheet'!AQ335</f>
        <v>0</v>
      </c>
      <c r="O335" s="100" t="str">
        <f ca="1">IF('Inventory Ref Sheet'!AS335&gt;0,YEAR(TODAY())-'Inventory Ref Sheet'!AS335,"")</f>
        <v/>
      </c>
      <c r="P335" s="95">
        <f>'Inventory Ref Sheet'!AU335</f>
        <v>0</v>
      </c>
      <c r="Q335" s="60">
        <f>'Inventory Ref Sheet'!AV335</f>
        <v>0</v>
      </c>
      <c r="R335" s="61"/>
      <c r="S335" s="100" t="str">
        <f t="shared" si="33"/>
        <v/>
      </c>
      <c r="T335" s="59">
        <f>'Inventory Ref Sheet'!M335</f>
        <v>0</v>
      </c>
      <c r="U335" s="102">
        <f>'Inventory Ref Sheet'!N335</f>
        <v>0</v>
      </c>
      <c r="V335" s="59">
        <f>'Inventory Ref Sheet'!O335</f>
        <v>0</v>
      </c>
      <c r="W335" s="59">
        <f>'Inventory Ref Sheet'!R335</f>
        <v>0</v>
      </c>
      <c r="X335" s="59">
        <f>'Inventory Ref Sheet'!S335</f>
        <v>0</v>
      </c>
      <c r="Y335" s="100" t="str">
        <f ca="1">IF('Inventory Ref Sheet'!U335&gt;0,YEAR(TODAY())-'Inventory Ref Sheet'!U335,"")</f>
        <v/>
      </c>
      <c r="Z335" s="95">
        <f>'Inventory Ref Sheet'!W335</f>
        <v>0</v>
      </c>
      <c r="AA335" s="60">
        <f>'Inventory Ref Sheet'!X335</f>
        <v>0</v>
      </c>
      <c r="AB335" s="61"/>
      <c r="AC335" s="97" t="str">
        <f t="shared" si="34"/>
        <v/>
      </c>
      <c r="AD335" s="59">
        <f>'Inventory Ref Sheet'!Y335</f>
        <v>0</v>
      </c>
      <c r="AE335" s="59">
        <f>'Inventory Ref Sheet'!Z335</f>
        <v>0</v>
      </c>
      <c r="AF335" s="102">
        <f>'Inventory Ref Sheet'!AA335</f>
        <v>0</v>
      </c>
      <c r="AG335" s="59">
        <f>'Inventory Ref Sheet'!AD335</f>
        <v>0</v>
      </c>
      <c r="AH335" s="59">
        <f>'Inventory Ref Sheet'!AE335</f>
        <v>0</v>
      </c>
      <c r="AI335" s="100" t="str">
        <f ca="1">IF('Inventory Ref Sheet'!AG335&gt;0,YEAR(TODAY())-'Inventory Ref Sheet'!AG335,"")</f>
        <v/>
      </c>
      <c r="AJ335" s="99"/>
      <c r="AK335" s="60">
        <f>'Inventory Ref Sheet'!AJ335</f>
        <v>0</v>
      </c>
      <c r="AL335" s="99"/>
      <c r="AM335" s="97" t="str">
        <f t="shared" si="35"/>
        <v/>
      </c>
    </row>
    <row r="336" spans="10:39" x14ac:dyDescent="0.25">
      <c r="J336" s="59">
        <f>'Inventory Ref Sheet'!AK336</f>
        <v>0</v>
      </c>
      <c r="K336" s="59">
        <f>'Inventory Ref Sheet'!AL336</f>
        <v>0</v>
      </c>
      <c r="L336" s="59">
        <f>'Inventory Ref Sheet'!AM336</f>
        <v>0</v>
      </c>
      <c r="M336" s="59">
        <f>'Inventory Ref Sheet'!AP336</f>
        <v>0</v>
      </c>
      <c r="N336" s="59">
        <f>'Inventory Ref Sheet'!AQ336</f>
        <v>0</v>
      </c>
      <c r="O336" s="100" t="str">
        <f ca="1">IF('Inventory Ref Sheet'!AS336&gt;0,YEAR(TODAY())-'Inventory Ref Sheet'!AS336,"")</f>
        <v/>
      </c>
      <c r="P336" s="95">
        <f>'Inventory Ref Sheet'!AU336</f>
        <v>0</v>
      </c>
      <c r="Q336" s="60">
        <f>'Inventory Ref Sheet'!AV336</f>
        <v>0</v>
      </c>
      <c r="R336" s="61"/>
      <c r="S336" s="100" t="str">
        <f t="shared" si="33"/>
        <v/>
      </c>
      <c r="T336" s="59">
        <f>'Inventory Ref Sheet'!M336</f>
        <v>0</v>
      </c>
      <c r="U336" s="102">
        <f>'Inventory Ref Sheet'!N336</f>
        <v>0</v>
      </c>
      <c r="V336" s="59">
        <f>'Inventory Ref Sheet'!O336</f>
        <v>0</v>
      </c>
      <c r="W336" s="59">
        <f>'Inventory Ref Sheet'!R336</f>
        <v>0</v>
      </c>
      <c r="X336" s="59">
        <f>'Inventory Ref Sheet'!S336</f>
        <v>0</v>
      </c>
      <c r="Y336" s="100" t="str">
        <f ca="1">IF('Inventory Ref Sheet'!U336&gt;0,YEAR(TODAY())-'Inventory Ref Sheet'!U336,"")</f>
        <v/>
      </c>
      <c r="Z336" s="95">
        <f>'Inventory Ref Sheet'!W336</f>
        <v>0</v>
      </c>
      <c r="AA336" s="60">
        <f>'Inventory Ref Sheet'!X336</f>
        <v>0</v>
      </c>
      <c r="AB336" s="61"/>
      <c r="AC336" s="97" t="str">
        <f t="shared" si="34"/>
        <v/>
      </c>
      <c r="AD336" s="59">
        <f>'Inventory Ref Sheet'!Y336</f>
        <v>0</v>
      </c>
      <c r="AE336" s="59">
        <f>'Inventory Ref Sheet'!Z336</f>
        <v>0</v>
      </c>
      <c r="AF336" s="102">
        <f>'Inventory Ref Sheet'!AA336</f>
        <v>0</v>
      </c>
      <c r="AG336" s="59">
        <f>'Inventory Ref Sheet'!AD336</f>
        <v>0</v>
      </c>
      <c r="AH336" s="59">
        <f>'Inventory Ref Sheet'!AE336</f>
        <v>0</v>
      </c>
      <c r="AI336" s="100" t="str">
        <f ca="1">IF('Inventory Ref Sheet'!AG336&gt;0,YEAR(TODAY())-'Inventory Ref Sheet'!AG336,"")</f>
        <v/>
      </c>
      <c r="AJ336" s="99"/>
      <c r="AK336" s="60">
        <f>'Inventory Ref Sheet'!AJ336</f>
        <v>0</v>
      </c>
      <c r="AL336" s="99"/>
      <c r="AM336" s="97" t="str">
        <f t="shared" si="35"/>
        <v/>
      </c>
    </row>
    <row r="337" spans="10:39" x14ac:dyDescent="0.25">
      <c r="J337" s="59">
        <f>'Inventory Ref Sheet'!AK337</f>
        <v>0</v>
      </c>
      <c r="K337" s="59">
        <f>'Inventory Ref Sheet'!AL337</f>
        <v>0</v>
      </c>
      <c r="L337" s="59">
        <f>'Inventory Ref Sheet'!AM337</f>
        <v>0</v>
      </c>
      <c r="M337" s="59">
        <f>'Inventory Ref Sheet'!AP337</f>
        <v>0</v>
      </c>
      <c r="N337" s="59">
        <f>'Inventory Ref Sheet'!AQ337</f>
        <v>0</v>
      </c>
      <c r="O337" s="100" t="str">
        <f ca="1">IF('Inventory Ref Sheet'!AS337&gt;0,YEAR(TODAY())-'Inventory Ref Sheet'!AS337,"")</f>
        <v/>
      </c>
      <c r="P337" s="95">
        <f>'Inventory Ref Sheet'!AU337</f>
        <v>0</v>
      </c>
      <c r="Q337" s="60">
        <f>'Inventory Ref Sheet'!AV337</f>
        <v>0</v>
      </c>
      <c r="R337" s="61"/>
      <c r="S337" s="100" t="str">
        <f t="shared" si="33"/>
        <v/>
      </c>
      <c r="T337" s="59">
        <f>'Inventory Ref Sheet'!M337</f>
        <v>0</v>
      </c>
      <c r="U337" s="102">
        <f>'Inventory Ref Sheet'!N337</f>
        <v>0</v>
      </c>
      <c r="V337" s="59">
        <f>'Inventory Ref Sheet'!O337</f>
        <v>0</v>
      </c>
      <c r="W337" s="59">
        <f>'Inventory Ref Sheet'!R337</f>
        <v>0</v>
      </c>
      <c r="X337" s="59">
        <f>'Inventory Ref Sheet'!S337</f>
        <v>0</v>
      </c>
      <c r="Y337" s="100" t="str">
        <f ca="1">IF('Inventory Ref Sheet'!U337&gt;0,YEAR(TODAY())-'Inventory Ref Sheet'!U337,"")</f>
        <v/>
      </c>
      <c r="Z337" s="95">
        <f>'Inventory Ref Sheet'!W337</f>
        <v>0</v>
      </c>
      <c r="AA337" s="60">
        <f>'Inventory Ref Sheet'!X337</f>
        <v>0</v>
      </c>
      <c r="AB337" s="61"/>
      <c r="AC337" s="97" t="str">
        <f t="shared" si="34"/>
        <v/>
      </c>
      <c r="AD337" s="59">
        <f>'Inventory Ref Sheet'!Y337</f>
        <v>0</v>
      </c>
      <c r="AE337" s="59">
        <f>'Inventory Ref Sheet'!Z337</f>
        <v>0</v>
      </c>
      <c r="AF337" s="102">
        <f>'Inventory Ref Sheet'!AA337</f>
        <v>0</v>
      </c>
      <c r="AG337" s="59">
        <f>'Inventory Ref Sheet'!AD337</f>
        <v>0</v>
      </c>
      <c r="AH337" s="59">
        <f>'Inventory Ref Sheet'!AE337</f>
        <v>0</v>
      </c>
      <c r="AI337" s="100" t="str">
        <f ca="1">IF('Inventory Ref Sheet'!AG337&gt;0,YEAR(TODAY())-'Inventory Ref Sheet'!AG337,"")</f>
        <v/>
      </c>
      <c r="AJ337" s="99"/>
      <c r="AK337" s="60">
        <f>'Inventory Ref Sheet'!AJ337</f>
        <v>0</v>
      </c>
      <c r="AL337" s="99"/>
      <c r="AM337" s="97" t="str">
        <f t="shared" si="35"/>
        <v/>
      </c>
    </row>
    <row r="338" spans="10:39" x14ac:dyDescent="0.25">
      <c r="J338" s="59">
        <f>'Inventory Ref Sheet'!AK338</f>
        <v>0</v>
      </c>
      <c r="K338" s="59">
        <f>'Inventory Ref Sheet'!AL338</f>
        <v>0</v>
      </c>
      <c r="L338" s="59">
        <f>'Inventory Ref Sheet'!AM338</f>
        <v>0</v>
      </c>
      <c r="M338" s="59">
        <f>'Inventory Ref Sheet'!AP338</f>
        <v>0</v>
      </c>
      <c r="N338" s="59">
        <f>'Inventory Ref Sheet'!AQ338</f>
        <v>0</v>
      </c>
      <c r="O338" s="100" t="str">
        <f ca="1">IF('Inventory Ref Sheet'!AS338&gt;0,YEAR(TODAY())-'Inventory Ref Sheet'!AS338,"")</f>
        <v/>
      </c>
      <c r="P338" s="95">
        <f>'Inventory Ref Sheet'!AU338</f>
        <v>0</v>
      </c>
      <c r="Q338" s="60">
        <f>'Inventory Ref Sheet'!AV338</f>
        <v>0</v>
      </c>
      <c r="R338" s="61"/>
      <c r="S338" s="100" t="str">
        <f t="shared" si="33"/>
        <v/>
      </c>
      <c r="T338" s="59">
        <f>'Inventory Ref Sheet'!M338</f>
        <v>0</v>
      </c>
      <c r="U338" s="102">
        <f>'Inventory Ref Sheet'!N338</f>
        <v>0</v>
      </c>
      <c r="V338" s="59">
        <f>'Inventory Ref Sheet'!O338</f>
        <v>0</v>
      </c>
      <c r="W338" s="59">
        <f>'Inventory Ref Sheet'!R338</f>
        <v>0</v>
      </c>
      <c r="X338" s="59">
        <f>'Inventory Ref Sheet'!S338</f>
        <v>0</v>
      </c>
      <c r="Y338" s="100" t="str">
        <f ca="1">IF('Inventory Ref Sheet'!U338&gt;0,YEAR(TODAY())-'Inventory Ref Sheet'!U338,"")</f>
        <v/>
      </c>
      <c r="Z338" s="95">
        <f>'Inventory Ref Sheet'!W338</f>
        <v>0</v>
      </c>
      <c r="AA338" s="60">
        <f>'Inventory Ref Sheet'!X338</f>
        <v>0</v>
      </c>
      <c r="AB338" s="61"/>
      <c r="AC338" s="97" t="str">
        <f t="shared" si="34"/>
        <v/>
      </c>
      <c r="AD338" s="59">
        <f>'Inventory Ref Sheet'!Y338</f>
        <v>0</v>
      </c>
      <c r="AE338" s="59">
        <f>'Inventory Ref Sheet'!Z338</f>
        <v>0</v>
      </c>
      <c r="AF338" s="102">
        <f>'Inventory Ref Sheet'!AA338</f>
        <v>0</v>
      </c>
      <c r="AG338" s="59">
        <f>'Inventory Ref Sheet'!AD338</f>
        <v>0</v>
      </c>
      <c r="AH338" s="59">
        <f>'Inventory Ref Sheet'!AE338</f>
        <v>0</v>
      </c>
      <c r="AI338" s="100" t="str">
        <f ca="1">IF('Inventory Ref Sheet'!AG338&gt;0,YEAR(TODAY())-'Inventory Ref Sheet'!AG338,"")</f>
        <v/>
      </c>
      <c r="AJ338" s="99"/>
      <c r="AK338" s="60">
        <f>'Inventory Ref Sheet'!AJ338</f>
        <v>0</v>
      </c>
      <c r="AL338" s="99"/>
      <c r="AM338" s="97" t="str">
        <f t="shared" si="35"/>
        <v/>
      </c>
    </row>
    <row r="339" spans="10:39" x14ac:dyDescent="0.25">
      <c r="J339" s="59">
        <f>'Inventory Ref Sheet'!AK339</f>
        <v>0</v>
      </c>
      <c r="K339" s="59">
        <f>'Inventory Ref Sheet'!AL339</f>
        <v>0</v>
      </c>
      <c r="L339" s="59">
        <f>'Inventory Ref Sheet'!AM339</f>
        <v>0</v>
      </c>
      <c r="M339" s="59">
        <f>'Inventory Ref Sheet'!AP339</f>
        <v>0</v>
      </c>
      <c r="N339" s="59">
        <f>'Inventory Ref Sheet'!AQ339</f>
        <v>0</v>
      </c>
      <c r="O339" s="100" t="str">
        <f ca="1">IF('Inventory Ref Sheet'!AS339&gt;0,YEAR(TODAY())-'Inventory Ref Sheet'!AS339,"")</f>
        <v/>
      </c>
      <c r="P339" s="95">
        <f>'Inventory Ref Sheet'!AU339</f>
        <v>0</v>
      </c>
      <c r="Q339" s="60">
        <f>'Inventory Ref Sheet'!AV339</f>
        <v>0</v>
      </c>
      <c r="R339" s="61"/>
      <c r="S339" s="100" t="str">
        <f t="shared" si="33"/>
        <v/>
      </c>
      <c r="T339" s="59">
        <f>'Inventory Ref Sheet'!M339</f>
        <v>0</v>
      </c>
      <c r="U339" s="102">
        <f>'Inventory Ref Sheet'!N339</f>
        <v>0</v>
      </c>
      <c r="V339" s="59">
        <f>'Inventory Ref Sheet'!O339</f>
        <v>0</v>
      </c>
      <c r="W339" s="59">
        <f>'Inventory Ref Sheet'!R339</f>
        <v>0</v>
      </c>
      <c r="X339" s="59">
        <f>'Inventory Ref Sheet'!S339</f>
        <v>0</v>
      </c>
      <c r="Y339" s="100" t="str">
        <f ca="1">IF('Inventory Ref Sheet'!U339&gt;0,YEAR(TODAY())-'Inventory Ref Sheet'!U339,"")</f>
        <v/>
      </c>
      <c r="Z339" s="95">
        <f>'Inventory Ref Sheet'!W339</f>
        <v>0</v>
      </c>
      <c r="AA339" s="60">
        <f>'Inventory Ref Sheet'!X339</f>
        <v>0</v>
      </c>
      <c r="AB339" s="61"/>
      <c r="AC339" s="97" t="str">
        <f t="shared" si="34"/>
        <v/>
      </c>
      <c r="AD339" s="59">
        <f>'Inventory Ref Sheet'!Y339</f>
        <v>0</v>
      </c>
      <c r="AE339" s="59">
        <f>'Inventory Ref Sheet'!Z339</f>
        <v>0</v>
      </c>
      <c r="AF339" s="102">
        <f>'Inventory Ref Sheet'!AA339</f>
        <v>0</v>
      </c>
      <c r="AG339" s="59">
        <f>'Inventory Ref Sheet'!AD339</f>
        <v>0</v>
      </c>
      <c r="AH339" s="59">
        <f>'Inventory Ref Sheet'!AE339</f>
        <v>0</v>
      </c>
      <c r="AI339" s="100" t="str">
        <f ca="1">IF('Inventory Ref Sheet'!AG339&gt;0,YEAR(TODAY())-'Inventory Ref Sheet'!AG339,"")</f>
        <v/>
      </c>
      <c r="AJ339" s="99"/>
      <c r="AK339" s="60">
        <f>'Inventory Ref Sheet'!AJ339</f>
        <v>0</v>
      </c>
      <c r="AL339" s="99"/>
      <c r="AM339" s="97" t="str">
        <f t="shared" si="35"/>
        <v/>
      </c>
    </row>
    <row r="340" spans="10:39" x14ac:dyDescent="0.25">
      <c r="J340" s="59">
        <f>'Inventory Ref Sheet'!AK340</f>
        <v>0</v>
      </c>
      <c r="K340" s="59">
        <f>'Inventory Ref Sheet'!AL340</f>
        <v>0</v>
      </c>
      <c r="L340" s="59">
        <f>'Inventory Ref Sheet'!AM340</f>
        <v>0</v>
      </c>
      <c r="M340" s="59">
        <f>'Inventory Ref Sheet'!AP340</f>
        <v>0</v>
      </c>
      <c r="N340" s="59">
        <f>'Inventory Ref Sheet'!AQ340</f>
        <v>0</v>
      </c>
      <c r="O340" s="100" t="str">
        <f ca="1">IF('Inventory Ref Sheet'!AS340&gt;0,YEAR(TODAY())-'Inventory Ref Sheet'!AS340,"")</f>
        <v/>
      </c>
      <c r="P340" s="95">
        <f>'Inventory Ref Sheet'!AU340</f>
        <v>0</v>
      </c>
      <c r="Q340" s="60">
        <f>'Inventory Ref Sheet'!AV340</f>
        <v>0</v>
      </c>
      <c r="R340" s="61"/>
      <c r="S340" s="100" t="str">
        <f t="shared" si="33"/>
        <v/>
      </c>
      <c r="T340" s="59">
        <f>'Inventory Ref Sheet'!M340</f>
        <v>0</v>
      </c>
      <c r="U340" s="102">
        <f>'Inventory Ref Sheet'!N340</f>
        <v>0</v>
      </c>
      <c r="V340" s="59">
        <f>'Inventory Ref Sheet'!O340</f>
        <v>0</v>
      </c>
      <c r="W340" s="59">
        <f>'Inventory Ref Sheet'!R340</f>
        <v>0</v>
      </c>
      <c r="X340" s="59">
        <f>'Inventory Ref Sheet'!S340</f>
        <v>0</v>
      </c>
      <c r="Y340" s="100" t="str">
        <f ca="1">IF('Inventory Ref Sheet'!U340&gt;0,YEAR(TODAY())-'Inventory Ref Sheet'!U340,"")</f>
        <v/>
      </c>
      <c r="Z340" s="95">
        <f>'Inventory Ref Sheet'!W340</f>
        <v>0</v>
      </c>
      <c r="AA340" s="60">
        <f>'Inventory Ref Sheet'!X340</f>
        <v>0</v>
      </c>
      <c r="AB340" s="61"/>
      <c r="AC340" s="97" t="str">
        <f t="shared" si="34"/>
        <v/>
      </c>
      <c r="AD340" s="59">
        <f>'Inventory Ref Sheet'!Y340</f>
        <v>0</v>
      </c>
      <c r="AE340" s="59">
        <f>'Inventory Ref Sheet'!Z340</f>
        <v>0</v>
      </c>
      <c r="AF340" s="102">
        <f>'Inventory Ref Sheet'!AA340</f>
        <v>0</v>
      </c>
      <c r="AG340" s="59">
        <f>'Inventory Ref Sheet'!AD340</f>
        <v>0</v>
      </c>
      <c r="AH340" s="59">
        <f>'Inventory Ref Sheet'!AE340</f>
        <v>0</v>
      </c>
      <c r="AI340" s="100" t="str">
        <f ca="1">IF('Inventory Ref Sheet'!AG340&gt;0,YEAR(TODAY())-'Inventory Ref Sheet'!AG340,"")</f>
        <v/>
      </c>
      <c r="AJ340" s="99"/>
      <c r="AK340" s="60">
        <f>'Inventory Ref Sheet'!AJ340</f>
        <v>0</v>
      </c>
      <c r="AL340" s="99"/>
      <c r="AM340" s="97" t="str">
        <f t="shared" si="35"/>
        <v/>
      </c>
    </row>
    <row r="341" spans="10:39" x14ac:dyDescent="0.25">
      <c r="J341" s="59">
        <f>'Inventory Ref Sheet'!AK341</f>
        <v>0</v>
      </c>
      <c r="K341" s="59">
        <f>'Inventory Ref Sheet'!AL341</f>
        <v>0</v>
      </c>
      <c r="L341" s="59">
        <f>'Inventory Ref Sheet'!AM341</f>
        <v>0</v>
      </c>
      <c r="M341" s="59">
        <f>'Inventory Ref Sheet'!AP341</f>
        <v>0</v>
      </c>
      <c r="N341" s="59">
        <f>'Inventory Ref Sheet'!AQ341</f>
        <v>0</v>
      </c>
      <c r="O341" s="100" t="str">
        <f ca="1">IF('Inventory Ref Sheet'!AS341&gt;0,YEAR(TODAY())-'Inventory Ref Sheet'!AS341,"")</f>
        <v/>
      </c>
      <c r="P341" s="95">
        <f>'Inventory Ref Sheet'!AU341</f>
        <v>0</v>
      </c>
      <c r="Q341" s="60">
        <f>'Inventory Ref Sheet'!AV341</f>
        <v>0</v>
      </c>
      <c r="R341" s="61"/>
      <c r="S341" s="100" t="str">
        <f t="shared" si="33"/>
        <v/>
      </c>
      <c r="T341" s="59">
        <f>'Inventory Ref Sheet'!M341</f>
        <v>0</v>
      </c>
      <c r="U341" s="102">
        <f>'Inventory Ref Sheet'!N341</f>
        <v>0</v>
      </c>
      <c r="V341" s="59">
        <f>'Inventory Ref Sheet'!O341</f>
        <v>0</v>
      </c>
      <c r="W341" s="59">
        <f>'Inventory Ref Sheet'!R341</f>
        <v>0</v>
      </c>
      <c r="X341" s="59">
        <f>'Inventory Ref Sheet'!S341</f>
        <v>0</v>
      </c>
      <c r="Y341" s="100" t="str">
        <f ca="1">IF('Inventory Ref Sheet'!U341&gt;0,YEAR(TODAY())-'Inventory Ref Sheet'!U341,"")</f>
        <v/>
      </c>
      <c r="Z341" s="95">
        <f>'Inventory Ref Sheet'!W341</f>
        <v>0</v>
      </c>
      <c r="AA341" s="60">
        <f>'Inventory Ref Sheet'!X341</f>
        <v>0</v>
      </c>
      <c r="AB341" s="61"/>
      <c r="AC341" s="97" t="str">
        <f t="shared" si="34"/>
        <v/>
      </c>
      <c r="AD341" s="59">
        <f>'Inventory Ref Sheet'!Y341</f>
        <v>0</v>
      </c>
      <c r="AE341" s="59">
        <f>'Inventory Ref Sheet'!Z341</f>
        <v>0</v>
      </c>
      <c r="AF341" s="102">
        <f>'Inventory Ref Sheet'!AA341</f>
        <v>0</v>
      </c>
      <c r="AG341" s="59">
        <f>'Inventory Ref Sheet'!AD341</f>
        <v>0</v>
      </c>
      <c r="AH341" s="59">
        <f>'Inventory Ref Sheet'!AE341</f>
        <v>0</v>
      </c>
      <c r="AI341" s="100" t="str">
        <f ca="1">IF('Inventory Ref Sheet'!AG341&gt;0,YEAR(TODAY())-'Inventory Ref Sheet'!AG341,"")</f>
        <v/>
      </c>
      <c r="AJ341" s="99"/>
      <c r="AK341" s="60">
        <f>'Inventory Ref Sheet'!AJ341</f>
        <v>0</v>
      </c>
      <c r="AL341" s="99"/>
      <c r="AM341" s="97" t="str">
        <f t="shared" si="35"/>
        <v/>
      </c>
    </row>
    <row r="342" spans="10:39" x14ac:dyDescent="0.25">
      <c r="J342" s="59">
        <f>'Inventory Ref Sheet'!AK342</f>
        <v>0</v>
      </c>
      <c r="K342" s="59">
        <f>'Inventory Ref Sheet'!AL342</f>
        <v>0</v>
      </c>
      <c r="L342" s="59">
        <f>'Inventory Ref Sheet'!AM342</f>
        <v>0</v>
      </c>
      <c r="M342" s="59">
        <f>'Inventory Ref Sheet'!AP342</f>
        <v>0</v>
      </c>
      <c r="N342" s="59">
        <f>'Inventory Ref Sheet'!AQ342</f>
        <v>0</v>
      </c>
      <c r="O342" s="100" t="str">
        <f ca="1">IF('Inventory Ref Sheet'!AS342&gt;0,YEAR(TODAY())-'Inventory Ref Sheet'!AS342,"")</f>
        <v/>
      </c>
      <c r="P342" s="95">
        <f>'Inventory Ref Sheet'!AU342</f>
        <v>0</v>
      </c>
      <c r="Q342" s="60">
        <f>'Inventory Ref Sheet'!AV342</f>
        <v>0</v>
      </c>
      <c r="R342" s="61"/>
      <c r="S342" s="100" t="str">
        <f t="shared" si="33"/>
        <v/>
      </c>
      <c r="T342" s="59">
        <f>'Inventory Ref Sheet'!M342</f>
        <v>0</v>
      </c>
      <c r="U342" s="102">
        <f>'Inventory Ref Sheet'!N342</f>
        <v>0</v>
      </c>
      <c r="V342" s="59">
        <f>'Inventory Ref Sheet'!O342</f>
        <v>0</v>
      </c>
      <c r="W342" s="59">
        <f>'Inventory Ref Sheet'!R342</f>
        <v>0</v>
      </c>
      <c r="X342" s="59">
        <f>'Inventory Ref Sheet'!S342</f>
        <v>0</v>
      </c>
      <c r="Y342" s="100" t="str">
        <f ca="1">IF('Inventory Ref Sheet'!U342&gt;0,YEAR(TODAY())-'Inventory Ref Sheet'!U342,"")</f>
        <v/>
      </c>
      <c r="Z342" s="95">
        <f>'Inventory Ref Sheet'!W342</f>
        <v>0</v>
      </c>
      <c r="AA342" s="60">
        <f>'Inventory Ref Sheet'!X342</f>
        <v>0</v>
      </c>
      <c r="AB342" s="61"/>
      <c r="AC342" s="97" t="str">
        <f t="shared" si="34"/>
        <v/>
      </c>
      <c r="AD342" s="59">
        <f>'Inventory Ref Sheet'!Y342</f>
        <v>0</v>
      </c>
      <c r="AE342" s="59">
        <f>'Inventory Ref Sheet'!Z342</f>
        <v>0</v>
      </c>
      <c r="AF342" s="102">
        <f>'Inventory Ref Sheet'!AA342</f>
        <v>0</v>
      </c>
      <c r="AG342" s="59">
        <f>'Inventory Ref Sheet'!AD342</f>
        <v>0</v>
      </c>
      <c r="AH342" s="59">
        <f>'Inventory Ref Sheet'!AE342</f>
        <v>0</v>
      </c>
      <c r="AI342" s="100" t="str">
        <f ca="1">IF('Inventory Ref Sheet'!AG342&gt;0,YEAR(TODAY())-'Inventory Ref Sheet'!AG342,"")</f>
        <v/>
      </c>
      <c r="AJ342" s="99"/>
      <c r="AK342" s="60">
        <f>'Inventory Ref Sheet'!AJ342</f>
        <v>0</v>
      </c>
      <c r="AL342" s="99"/>
      <c r="AM342" s="97" t="str">
        <f t="shared" si="35"/>
        <v/>
      </c>
    </row>
    <row r="343" spans="10:39" x14ac:dyDescent="0.25">
      <c r="J343" s="59">
        <f>'Inventory Ref Sheet'!AK343</f>
        <v>0</v>
      </c>
      <c r="K343" s="59">
        <f>'Inventory Ref Sheet'!AL343</f>
        <v>0</v>
      </c>
      <c r="L343" s="59">
        <f>'Inventory Ref Sheet'!AM343</f>
        <v>0</v>
      </c>
      <c r="M343" s="59">
        <f>'Inventory Ref Sheet'!AP343</f>
        <v>0</v>
      </c>
      <c r="N343" s="59">
        <f>'Inventory Ref Sheet'!AQ343</f>
        <v>0</v>
      </c>
      <c r="O343" s="100" t="str">
        <f ca="1">IF('Inventory Ref Sheet'!AS343&gt;0,YEAR(TODAY())-'Inventory Ref Sheet'!AS343,"")</f>
        <v/>
      </c>
      <c r="P343" s="95">
        <f>'Inventory Ref Sheet'!AU343</f>
        <v>0</v>
      </c>
      <c r="Q343" s="60">
        <f>'Inventory Ref Sheet'!AV343</f>
        <v>0</v>
      </c>
      <c r="R343" s="61"/>
      <c r="S343" s="100" t="str">
        <f t="shared" si="33"/>
        <v/>
      </c>
      <c r="T343" s="59">
        <f>'Inventory Ref Sheet'!M343</f>
        <v>0</v>
      </c>
      <c r="U343" s="102">
        <f>'Inventory Ref Sheet'!N343</f>
        <v>0</v>
      </c>
      <c r="V343" s="59">
        <f>'Inventory Ref Sheet'!O343</f>
        <v>0</v>
      </c>
      <c r="W343" s="59">
        <f>'Inventory Ref Sheet'!R343</f>
        <v>0</v>
      </c>
      <c r="X343" s="59">
        <f>'Inventory Ref Sheet'!S343</f>
        <v>0</v>
      </c>
      <c r="Y343" s="100" t="str">
        <f ca="1">IF('Inventory Ref Sheet'!U343&gt;0,YEAR(TODAY())-'Inventory Ref Sheet'!U343,"")</f>
        <v/>
      </c>
      <c r="Z343" s="95">
        <f>'Inventory Ref Sheet'!W343</f>
        <v>0</v>
      </c>
      <c r="AA343" s="60">
        <f>'Inventory Ref Sheet'!X343</f>
        <v>0</v>
      </c>
      <c r="AB343" s="61"/>
      <c r="AC343" s="97" t="str">
        <f t="shared" si="34"/>
        <v/>
      </c>
      <c r="AD343" s="59">
        <f>'Inventory Ref Sheet'!Y343</f>
        <v>0</v>
      </c>
      <c r="AE343" s="59">
        <f>'Inventory Ref Sheet'!Z343</f>
        <v>0</v>
      </c>
      <c r="AF343" s="102">
        <f>'Inventory Ref Sheet'!AA343</f>
        <v>0</v>
      </c>
      <c r="AG343" s="59">
        <f>'Inventory Ref Sheet'!AD343</f>
        <v>0</v>
      </c>
      <c r="AH343" s="59">
        <f>'Inventory Ref Sheet'!AE343</f>
        <v>0</v>
      </c>
      <c r="AI343" s="100" t="str">
        <f ca="1">IF('Inventory Ref Sheet'!AG343&gt;0,YEAR(TODAY())-'Inventory Ref Sheet'!AG343,"")</f>
        <v/>
      </c>
      <c r="AJ343" s="99"/>
      <c r="AK343" s="60">
        <f>'Inventory Ref Sheet'!AJ343</f>
        <v>0</v>
      </c>
      <c r="AL343" s="99"/>
      <c r="AM343" s="97" t="str">
        <f t="shared" si="35"/>
        <v/>
      </c>
    </row>
    <row r="344" spans="10:39" x14ac:dyDescent="0.25">
      <c r="J344" s="59">
        <f>'Inventory Ref Sheet'!AK344</f>
        <v>0</v>
      </c>
      <c r="K344" s="59">
        <f>'Inventory Ref Sheet'!AL344</f>
        <v>0</v>
      </c>
      <c r="L344" s="59">
        <f>'Inventory Ref Sheet'!AM344</f>
        <v>0</v>
      </c>
      <c r="M344" s="59">
        <f>'Inventory Ref Sheet'!AP344</f>
        <v>0</v>
      </c>
      <c r="N344" s="59">
        <f>'Inventory Ref Sheet'!AQ344</f>
        <v>0</v>
      </c>
      <c r="O344" s="100" t="str">
        <f ca="1">IF('Inventory Ref Sheet'!AS344&gt;0,YEAR(TODAY())-'Inventory Ref Sheet'!AS344,"")</f>
        <v/>
      </c>
      <c r="P344" s="95">
        <f>'Inventory Ref Sheet'!AU344</f>
        <v>0</v>
      </c>
      <c r="Q344" s="60">
        <f>'Inventory Ref Sheet'!AV344</f>
        <v>0</v>
      </c>
      <c r="R344" s="61"/>
      <c r="S344" s="100" t="str">
        <f t="shared" si="33"/>
        <v/>
      </c>
      <c r="T344" s="59">
        <f>'Inventory Ref Sheet'!M344</f>
        <v>0</v>
      </c>
      <c r="U344" s="102">
        <f>'Inventory Ref Sheet'!N344</f>
        <v>0</v>
      </c>
      <c r="V344" s="59">
        <f>'Inventory Ref Sheet'!O344</f>
        <v>0</v>
      </c>
      <c r="W344" s="59">
        <f>'Inventory Ref Sheet'!R344</f>
        <v>0</v>
      </c>
      <c r="X344" s="59">
        <f>'Inventory Ref Sheet'!S344</f>
        <v>0</v>
      </c>
      <c r="Y344" s="100" t="str">
        <f ca="1">IF('Inventory Ref Sheet'!U344&gt;0,YEAR(TODAY())-'Inventory Ref Sheet'!U344,"")</f>
        <v/>
      </c>
      <c r="Z344" s="95">
        <f>'Inventory Ref Sheet'!W344</f>
        <v>0</v>
      </c>
      <c r="AA344" s="60">
        <f>'Inventory Ref Sheet'!X344</f>
        <v>0</v>
      </c>
      <c r="AB344" s="61"/>
      <c r="AC344" s="97" t="str">
        <f t="shared" si="34"/>
        <v/>
      </c>
      <c r="AD344" s="59">
        <f>'Inventory Ref Sheet'!Y344</f>
        <v>0</v>
      </c>
      <c r="AE344" s="59">
        <f>'Inventory Ref Sheet'!Z344</f>
        <v>0</v>
      </c>
      <c r="AF344" s="102">
        <f>'Inventory Ref Sheet'!AA344</f>
        <v>0</v>
      </c>
      <c r="AG344" s="59">
        <f>'Inventory Ref Sheet'!AD344</f>
        <v>0</v>
      </c>
      <c r="AH344" s="59">
        <f>'Inventory Ref Sheet'!AE344</f>
        <v>0</v>
      </c>
      <c r="AI344" s="100" t="str">
        <f ca="1">IF('Inventory Ref Sheet'!AG344&gt;0,YEAR(TODAY())-'Inventory Ref Sheet'!AG344,"")</f>
        <v/>
      </c>
      <c r="AJ344" s="99"/>
      <c r="AK344" s="60">
        <f>'Inventory Ref Sheet'!AJ344</f>
        <v>0</v>
      </c>
      <c r="AL344" s="99"/>
      <c r="AM344" s="97" t="str">
        <f t="shared" si="35"/>
        <v/>
      </c>
    </row>
    <row r="345" spans="10:39" x14ac:dyDescent="0.25">
      <c r="J345" s="59">
        <f>'Inventory Ref Sheet'!AK345</f>
        <v>0</v>
      </c>
      <c r="K345" s="59">
        <f>'Inventory Ref Sheet'!AL345</f>
        <v>0</v>
      </c>
      <c r="L345" s="59">
        <f>'Inventory Ref Sheet'!AM345</f>
        <v>0</v>
      </c>
      <c r="M345" s="59">
        <f>'Inventory Ref Sheet'!AP345</f>
        <v>0</v>
      </c>
      <c r="N345" s="59">
        <f>'Inventory Ref Sheet'!AQ345</f>
        <v>0</v>
      </c>
      <c r="O345" s="100" t="str">
        <f ca="1">IF('Inventory Ref Sheet'!AS345&gt;0,YEAR(TODAY())-'Inventory Ref Sheet'!AS345,"")</f>
        <v/>
      </c>
      <c r="P345" s="95">
        <f>'Inventory Ref Sheet'!AU345</f>
        <v>0</v>
      </c>
      <c r="Q345" s="60">
        <f>'Inventory Ref Sheet'!AV345</f>
        <v>0</v>
      </c>
      <c r="R345" s="61"/>
      <c r="S345" s="100" t="str">
        <f t="shared" si="33"/>
        <v/>
      </c>
      <c r="T345" s="59">
        <f>'Inventory Ref Sheet'!M345</f>
        <v>0</v>
      </c>
      <c r="U345" s="102">
        <f>'Inventory Ref Sheet'!N345</f>
        <v>0</v>
      </c>
      <c r="V345" s="59">
        <f>'Inventory Ref Sheet'!O345</f>
        <v>0</v>
      </c>
      <c r="W345" s="59">
        <f>'Inventory Ref Sheet'!R345</f>
        <v>0</v>
      </c>
      <c r="X345" s="59">
        <f>'Inventory Ref Sheet'!S345</f>
        <v>0</v>
      </c>
      <c r="Y345" s="100" t="str">
        <f ca="1">IF('Inventory Ref Sheet'!U345&gt;0,YEAR(TODAY())-'Inventory Ref Sheet'!U345,"")</f>
        <v/>
      </c>
      <c r="Z345" s="95">
        <f>'Inventory Ref Sheet'!W345</f>
        <v>0</v>
      </c>
      <c r="AA345" s="60">
        <f>'Inventory Ref Sheet'!X345</f>
        <v>0</v>
      </c>
      <c r="AB345" s="61"/>
      <c r="AC345" s="97" t="str">
        <f t="shared" si="34"/>
        <v/>
      </c>
      <c r="AD345" s="59">
        <f>'Inventory Ref Sheet'!Y345</f>
        <v>0</v>
      </c>
      <c r="AE345" s="59">
        <f>'Inventory Ref Sheet'!Z345</f>
        <v>0</v>
      </c>
      <c r="AF345" s="102">
        <f>'Inventory Ref Sheet'!AA345</f>
        <v>0</v>
      </c>
      <c r="AG345" s="59">
        <f>'Inventory Ref Sheet'!AD345</f>
        <v>0</v>
      </c>
      <c r="AH345" s="59">
        <f>'Inventory Ref Sheet'!AE345</f>
        <v>0</v>
      </c>
      <c r="AI345" s="100" t="str">
        <f ca="1">IF('Inventory Ref Sheet'!AG345&gt;0,YEAR(TODAY())-'Inventory Ref Sheet'!AG345,"")</f>
        <v/>
      </c>
      <c r="AJ345" s="99"/>
      <c r="AK345" s="60">
        <f>'Inventory Ref Sheet'!AJ345</f>
        <v>0</v>
      </c>
      <c r="AL345" s="99"/>
      <c r="AM345" s="97" t="str">
        <f t="shared" si="35"/>
        <v/>
      </c>
    </row>
    <row r="346" spans="10:39" x14ac:dyDescent="0.25">
      <c r="J346" s="59">
        <f>'Inventory Ref Sheet'!AK346</f>
        <v>0</v>
      </c>
      <c r="K346" s="59">
        <f>'Inventory Ref Sheet'!AL346</f>
        <v>0</v>
      </c>
      <c r="L346" s="59">
        <f>'Inventory Ref Sheet'!AM346</f>
        <v>0</v>
      </c>
      <c r="M346" s="59">
        <f>'Inventory Ref Sheet'!AP346</f>
        <v>0</v>
      </c>
      <c r="N346" s="59">
        <f>'Inventory Ref Sheet'!AQ346</f>
        <v>0</v>
      </c>
      <c r="O346" s="100" t="str">
        <f ca="1">IF('Inventory Ref Sheet'!AS346&gt;0,YEAR(TODAY())-'Inventory Ref Sheet'!AS346,"")</f>
        <v/>
      </c>
      <c r="P346" s="95">
        <f>'Inventory Ref Sheet'!AU346</f>
        <v>0</v>
      </c>
      <c r="Q346" s="60">
        <f>'Inventory Ref Sheet'!AV346</f>
        <v>0</v>
      </c>
      <c r="R346" s="61"/>
      <c r="S346" s="100" t="str">
        <f t="shared" si="33"/>
        <v/>
      </c>
      <c r="T346" s="59">
        <f>'Inventory Ref Sheet'!M346</f>
        <v>0</v>
      </c>
      <c r="U346" s="102">
        <f>'Inventory Ref Sheet'!N346</f>
        <v>0</v>
      </c>
      <c r="V346" s="59">
        <f>'Inventory Ref Sheet'!O346</f>
        <v>0</v>
      </c>
      <c r="W346" s="59">
        <f>'Inventory Ref Sheet'!R346</f>
        <v>0</v>
      </c>
      <c r="X346" s="59">
        <f>'Inventory Ref Sheet'!S346</f>
        <v>0</v>
      </c>
      <c r="Y346" s="100" t="str">
        <f ca="1">IF('Inventory Ref Sheet'!U346&gt;0,YEAR(TODAY())-'Inventory Ref Sheet'!U346,"")</f>
        <v/>
      </c>
      <c r="Z346" s="95">
        <f>'Inventory Ref Sheet'!W346</f>
        <v>0</v>
      </c>
      <c r="AA346" s="60">
        <f>'Inventory Ref Sheet'!X346</f>
        <v>0</v>
      </c>
      <c r="AB346" s="61"/>
      <c r="AC346" s="97" t="str">
        <f t="shared" si="34"/>
        <v/>
      </c>
      <c r="AD346" s="59">
        <f>'Inventory Ref Sheet'!Y346</f>
        <v>0</v>
      </c>
      <c r="AE346" s="59">
        <f>'Inventory Ref Sheet'!Z346</f>
        <v>0</v>
      </c>
      <c r="AF346" s="102">
        <f>'Inventory Ref Sheet'!AA346</f>
        <v>0</v>
      </c>
      <c r="AG346" s="59">
        <f>'Inventory Ref Sheet'!AD346</f>
        <v>0</v>
      </c>
      <c r="AH346" s="59">
        <f>'Inventory Ref Sheet'!AE346</f>
        <v>0</v>
      </c>
      <c r="AI346" s="100" t="str">
        <f ca="1">IF('Inventory Ref Sheet'!AG346&gt;0,YEAR(TODAY())-'Inventory Ref Sheet'!AG346,"")</f>
        <v/>
      </c>
      <c r="AJ346" s="99"/>
      <c r="AK346" s="60">
        <f>'Inventory Ref Sheet'!AJ346</f>
        <v>0</v>
      </c>
      <c r="AL346" s="99"/>
      <c r="AM346" s="97" t="str">
        <f t="shared" si="35"/>
        <v/>
      </c>
    </row>
    <row r="347" spans="10:39" x14ac:dyDescent="0.25">
      <c r="J347" s="59">
        <f>'Inventory Ref Sheet'!AK347</f>
        <v>0</v>
      </c>
      <c r="K347" s="59">
        <f>'Inventory Ref Sheet'!AL347</f>
        <v>0</v>
      </c>
      <c r="L347" s="59">
        <f>'Inventory Ref Sheet'!AM347</f>
        <v>0</v>
      </c>
      <c r="M347" s="59">
        <f>'Inventory Ref Sheet'!AP347</f>
        <v>0</v>
      </c>
      <c r="N347" s="59">
        <f>'Inventory Ref Sheet'!AQ347</f>
        <v>0</v>
      </c>
      <c r="O347" s="100" t="str">
        <f ca="1">IF('Inventory Ref Sheet'!AS347&gt;0,YEAR(TODAY())-'Inventory Ref Sheet'!AS347,"")</f>
        <v/>
      </c>
      <c r="P347" s="95">
        <f>'Inventory Ref Sheet'!AU347</f>
        <v>0</v>
      </c>
      <c r="Q347" s="60">
        <f>'Inventory Ref Sheet'!AV347</f>
        <v>0</v>
      </c>
      <c r="R347" s="61"/>
      <c r="S347" s="100" t="str">
        <f t="shared" si="33"/>
        <v/>
      </c>
      <c r="T347" s="59">
        <f>'Inventory Ref Sheet'!M347</f>
        <v>0</v>
      </c>
      <c r="U347" s="102">
        <f>'Inventory Ref Sheet'!N347</f>
        <v>0</v>
      </c>
      <c r="V347" s="59">
        <f>'Inventory Ref Sheet'!O347</f>
        <v>0</v>
      </c>
      <c r="W347" s="59">
        <f>'Inventory Ref Sheet'!R347</f>
        <v>0</v>
      </c>
      <c r="X347" s="59">
        <f>'Inventory Ref Sheet'!S347</f>
        <v>0</v>
      </c>
      <c r="Y347" s="100" t="str">
        <f ca="1">IF('Inventory Ref Sheet'!U347&gt;0,YEAR(TODAY())-'Inventory Ref Sheet'!U347,"")</f>
        <v/>
      </c>
      <c r="Z347" s="95">
        <f>'Inventory Ref Sheet'!W347</f>
        <v>0</v>
      </c>
      <c r="AA347" s="60">
        <f>'Inventory Ref Sheet'!X347</f>
        <v>0</v>
      </c>
      <c r="AB347" s="61"/>
      <c r="AC347" s="97" t="str">
        <f t="shared" si="34"/>
        <v/>
      </c>
      <c r="AD347" s="59">
        <f>'Inventory Ref Sheet'!Y347</f>
        <v>0</v>
      </c>
      <c r="AE347" s="59">
        <f>'Inventory Ref Sheet'!Z347</f>
        <v>0</v>
      </c>
      <c r="AF347" s="102">
        <f>'Inventory Ref Sheet'!AA347</f>
        <v>0</v>
      </c>
      <c r="AG347" s="59">
        <f>'Inventory Ref Sheet'!AD347</f>
        <v>0</v>
      </c>
      <c r="AH347" s="59">
        <f>'Inventory Ref Sheet'!AE347</f>
        <v>0</v>
      </c>
      <c r="AI347" s="100" t="str">
        <f ca="1">IF('Inventory Ref Sheet'!AG347&gt;0,YEAR(TODAY())-'Inventory Ref Sheet'!AG347,"")</f>
        <v/>
      </c>
      <c r="AJ347" s="99"/>
      <c r="AK347" s="60">
        <f>'Inventory Ref Sheet'!AJ347</f>
        <v>0</v>
      </c>
      <c r="AL347" s="99"/>
      <c r="AM347" s="97" t="str">
        <f t="shared" si="35"/>
        <v/>
      </c>
    </row>
    <row r="348" spans="10:39" x14ac:dyDescent="0.25">
      <c r="J348" s="59">
        <f>'Inventory Ref Sheet'!AK348</f>
        <v>0</v>
      </c>
      <c r="K348" s="59">
        <f>'Inventory Ref Sheet'!AL348</f>
        <v>0</v>
      </c>
      <c r="L348" s="59">
        <f>'Inventory Ref Sheet'!AM348</f>
        <v>0</v>
      </c>
      <c r="M348" s="59">
        <f>'Inventory Ref Sheet'!AP348</f>
        <v>0</v>
      </c>
      <c r="N348" s="59">
        <f>'Inventory Ref Sheet'!AQ348</f>
        <v>0</v>
      </c>
      <c r="O348" s="100" t="str">
        <f ca="1">IF('Inventory Ref Sheet'!AS348&gt;0,YEAR(TODAY())-'Inventory Ref Sheet'!AS348,"")</f>
        <v/>
      </c>
      <c r="P348" s="95">
        <f>'Inventory Ref Sheet'!AU348</f>
        <v>0</v>
      </c>
      <c r="Q348" s="60">
        <f>'Inventory Ref Sheet'!AV348</f>
        <v>0</v>
      </c>
      <c r="R348" s="61"/>
      <c r="S348" s="100" t="str">
        <f t="shared" si="33"/>
        <v/>
      </c>
      <c r="T348" s="59">
        <f>'Inventory Ref Sheet'!M348</f>
        <v>0</v>
      </c>
      <c r="U348" s="102">
        <f>'Inventory Ref Sheet'!N348</f>
        <v>0</v>
      </c>
      <c r="V348" s="59">
        <f>'Inventory Ref Sheet'!O348</f>
        <v>0</v>
      </c>
      <c r="W348" s="59">
        <f>'Inventory Ref Sheet'!R348</f>
        <v>0</v>
      </c>
      <c r="X348" s="59">
        <f>'Inventory Ref Sheet'!S348</f>
        <v>0</v>
      </c>
      <c r="Y348" s="100" t="str">
        <f ca="1">IF('Inventory Ref Sheet'!U348&gt;0,YEAR(TODAY())-'Inventory Ref Sheet'!U348,"")</f>
        <v/>
      </c>
      <c r="Z348" s="95">
        <f>'Inventory Ref Sheet'!W348</f>
        <v>0</v>
      </c>
      <c r="AA348" s="60">
        <f>'Inventory Ref Sheet'!X348</f>
        <v>0</v>
      </c>
      <c r="AB348" s="61"/>
      <c r="AC348" s="97" t="str">
        <f t="shared" si="34"/>
        <v/>
      </c>
      <c r="AD348" s="59">
        <f>'Inventory Ref Sheet'!Y348</f>
        <v>0</v>
      </c>
      <c r="AE348" s="59">
        <f>'Inventory Ref Sheet'!Z348</f>
        <v>0</v>
      </c>
      <c r="AF348" s="102">
        <f>'Inventory Ref Sheet'!AA348</f>
        <v>0</v>
      </c>
      <c r="AG348" s="59">
        <f>'Inventory Ref Sheet'!AD348</f>
        <v>0</v>
      </c>
      <c r="AH348" s="59">
        <f>'Inventory Ref Sheet'!AE348</f>
        <v>0</v>
      </c>
      <c r="AI348" s="100" t="str">
        <f ca="1">IF('Inventory Ref Sheet'!AG348&gt;0,YEAR(TODAY())-'Inventory Ref Sheet'!AG348,"")</f>
        <v/>
      </c>
      <c r="AJ348" s="99"/>
      <c r="AK348" s="60">
        <f>'Inventory Ref Sheet'!AJ348</f>
        <v>0</v>
      </c>
      <c r="AL348" s="99"/>
      <c r="AM348" s="97" t="str">
        <f t="shared" si="35"/>
        <v/>
      </c>
    </row>
    <row r="349" spans="10:39" x14ac:dyDescent="0.25">
      <c r="J349" s="59">
        <f>'Inventory Ref Sheet'!AK349</f>
        <v>0</v>
      </c>
      <c r="K349" s="59">
        <f>'Inventory Ref Sheet'!AL349</f>
        <v>0</v>
      </c>
      <c r="L349" s="59">
        <f>'Inventory Ref Sheet'!AM349</f>
        <v>0</v>
      </c>
      <c r="M349" s="59">
        <f>'Inventory Ref Sheet'!AP349</f>
        <v>0</v>
      </c>
      <c r="N349" s="59">
        <f>'Inventory Ref Sheet'!AQ349</f>
        <v>0</v>
      </c>
      <c r="O349" s="100" t="str">
        <f ca="1">IF('Inventory Ref Sheet'!AS349&gt;0,YEAR(TODAY())-'Inventory Ref Sheet'!AS349,"")</f>
        <v/>
      </c>
      <c r="P349" s="95">
        <f>'Inventory Ref Sheet'!AU349</f>
        <v>0</v>
      </c>
      <c r="Q349" s="60">
        <f>'Inventory Ref Sheet'!AV349</f>
        <v>0</v>
      </c>
      <c r="R349" s="61"/>
      <c r="S349" s="100" t="str">
        <f t="shared" si="33"/>
        <v/>
      </c>
      <c r="T349" s="59">
        <f>'Inventory Ref Sheet'!M349</f>
        <v>0</v>
      </c>
      <c r="U349" s="102">
        <f>'Inventory Ref Sheet'!N349</f>
        <v>0</v>
      </c>
      <c r="V349" s="59">
        <f>'Inventory Ref Sheet'!O349</f>
        <v>0</v>
      </c>
      <c r="W349" s="59">
        <f>'Inventory Ref Sheet'!R349</f>
        <v>0</v>
      </c>
      <c r="X349" s="59">
        <f>'Inventory Ref Sheet'!S349</f>
        <v>0</v>
      </c>
      <c r="Y349" s="100" t="str">
        <f ca="1">IF('Inventory Ref Sheet'!U349&gt;0,YEAR(TODAY())-'Inventory Ref Sheet'!U349,"")</f>
        <v/>
      </c>
      <c r="Z349" s="95">
        <f>'Inventory Ref Sheet'!W349</f>
        <v>0</v>
      </c>
      <c r="AA349" s="60">
        <f>'Inventory Ref Sheet'!X349</f>
        <v>0</v>
      </c>
      <c r="AB349" s="61"/>
      <c r="AC349" s="97" t="str">
        <f t="shared" si="34"/>
        <v/>
      </c>
      <c r="AD349" s="59">
        <f>'Inventory Ref Sheet'!Y349</f>
        <v>0</v>
      </c>
      <c r="AE349" s="59">
        <f>'Inventory Ref Sheet'!Z349</f>
        <v>0</v>
      </c>
      <c r="AF349" s="102">
        <f>'Inventory Ref Sheet'!AA349</f>
        <v>0</v>
      </c>
      <c r="AG349" s="59">
        <f>'Inventory Ref Sheet'!AD349</f>
        <v>0</v>
      </c>
      <c r="AH349" s="59">
        <f>'Inventory Ref Sheet'!AE349</f>
        <v>0</v>
      </c>
      <c r="AI349" s="100" t="str">
        <f ca="1">IF('Inventory Ref Sheet'!AG349&gt;0,YEAR(TODAY())-'Inventory Ref Sheet'!AG349,"")</f>
        <v/>
      </c>
      <c r="AJ349" s="99"/>
      <c r="AK349" s="60">
        <f>'Inventory Ref Sheet'!AJ349</f>
        <v>0</v>
      </c>
      <c r="AL349" s="99"/>
      <c r="AM349" s="97" t="str">
        <f t="shared" si="35"/>
        <v/>
      </c>
    </row>
    <row r="350" spans="10:39" x14ac:dyDescent="0.25">
      <c r="J350" s="59">
        <f>'Inventory Ref Sheet'!AK350</f>
        <v>0</v>
      </c>
      <c r="K350" s="59">
        <f>'Inventory Ref Sheet'!AL350</f>
        <v>0</v>
      </c>
      <c r="L350" s="59">
        <f>'Inventory Ref Sheet'!AM350</f>
        <v>0</v>
      </c>
      <c r="M350" s="59">
        <f>'Inventory Ref Sheet'!AP350</f>
        <v>0</v>
      </c>
      <c r="N350" s="59">
        <f>'Inventory Ref Sheet'!AQ350</f>
        <v>0</v>
      </c>
      <c r="O350" s="100" t="str">
        <f ca="1">IF('Inventory Ref Sheet'!AS350&gt;0,YEAR(TODAY())-'Inventory Ref Sheet'!AS350,"")</f>
        <v/>
      </c>
      <c r="P350" s="95">
        <f>'Inventory Ref Sheet'!AU350</f>
        <v>0</v>
      </c>
      <c r="Q350" s="60">
        <f>'Inventory Ref Sheet'!AV350</f>
        <v>0</v>
      </c>
      <c r="R350" s="61"/>
      <c r="S350" s="100" t="str">
        <f t="shared" si="33"/>
        <v/>
      </c>
      <c r="T350" s="59">
        <f>'Inventory Ref Sheet'!M350</f>
        <v>0</v>
      </c>
      <c r="U350" s="102">
        <f>'Inventory Ref Sheet'!N350</f>
        <v>0</v>
      </c>
      <c r="V350" s="59">
        <f>'Inventory Ref Sheet'!O350</f>
        <v>0</v>
      </c>
      <c r="W350" s="59">
        <f>'Inventory Ref Sheet'!R350</f>
        <v>0</v>
      </c>
      <c r="X350" s="59">
        <f>'Inventory Ref Sheet'!S350</f>
        <v>0</v>
      </c>
      <c r="Y350" s="100" t="str">
        <f ca="1">IF('Inventory Ref Sheet'!U350&gt;0,YEAR(TODAY())-'Inventory Ref Sheet'!U350,"")</f>
        <v/>
      </c>
      <c r="Z350" s="95">
        <f>'Inventory Ref Sheet'!W350</f>
        <v>0</v>
      </c>
      <c r="AA350" s="60">
        <f>'Inventory Ref Sheet'!X350</f>
        <v>0</v>
      </c>
      <c r="AB350" s="61"/>
      <c r="AC350" s="97" t="str">
        <f t="shared" si="34"/>
        <v/>
      </c>
      <c r="AD350" s="59">
        <f>'Inventory Ref Sheet'!Y350</f>
        <v>0</v>
      </c>
      <c r="AE350" s="59">
        <f>'Inventory Ref Sheet'!Z350</f>
        <v>0</v>
      </c>
      <c r="AF350" s="102">
        <f>'Inventory Ref Sheet'!AA350</f>
        <v>0</v>
      </c>
      <c r="AG350" s="59">
        <f>'Inventory Ref Sheet'!AD350</f>
        <v>0</v>
      </c>
      <c r="AH350" s="59">
        <f>'Inventory Ref Sheet'!AE350</f>
        <v>0</v>
      </c>
      <c r="AI350" s="100" t="str">
        <f ca="1">IF('Inventory Ref Sheet'!AG350&gt;0,YEAR(TODAY())-'Inventory Ref Sheet'!AG350,"")</f>
        <v/>
      </c>
      <c r="AJ350" s="99"/>
      <c r="AK350" s="60">
        <f>'Inventory Ref Sheet'!AJ350</f>
        <v>0</v>
      </c>
      <c r="AL350" s="99"/>
      <c r="AM350" s="97" t="str">
        <f t="shared" si="35"/>
        <v/>
      </c>
    </row>
    <row r="351" spans="10:39" x14ac:dyDescent="0.25">
      <c r="J351" s="59">
        <f>'Inventory Ref Sheet'!AK351</f>
        <v>0</v>
      </c>
      <c r="K351" s="59">
        <f>'Inventory Ref Sheet'!AL351</f>
        <v>0</v>
      </c>
      <c r="L351" s="59">
        <f>'Inventory Ref Sheet'!AM351</f>
        <v>0</v>
      </c>
      <c r="M351" s="59">
        <f>'Inventory Ref Sheet'!AP351</f>
        <v>0</v>
      </c>
      <c r="N351" s="59">
        <f>'Inventory Ref Sheet'!AQ351</f>
        <v>0</v>
      </c>
      <c r="O351" s="100" t="str">
        <f ca="1">IF('Inventory Ref Sheet'!AS351&gt;0,YEAR(TODAY())-'Inventory Ref Sheet'!AS351,"")</f>
        <v/>
      </c>
      <c r="P351" s="95">
        <f>'Inventory Ref Sheet'!AU351</f>
        <v>0</v>
      </c>
      <c r="Q351" s="60">
        <f>'Inventory Ref Sheet'!AV351</f>
        <v>0</v>
      </c>
      <c r="R351" s="61"/>
      <c r="S351" s="100" t="str">
        <f t="shared" si="33"/>
        <v/>
      </c>
      <c r="T351" s="59">
        <f>'Inventory Ref Sheet'!M351</f>
        <v>0</v>
      </c>
      <c r="U351" s="102">
        <f>'Inventory Ref Sheet'!N351</f>
        <v>0</v>
      </c>
      <c r="V351" s="59">
        <f>'Inventory Ref Sheet'!O351</f>
        <v>0</v>
      </c>
      <c r="W351" s="59">
        <f>'Inventory Ref Sheet'!R351</f>
        <v>0</v>
      </c>
      <c r="X351" s="59">
        <f>'Inventory Ref Sheet'!S351</f>
        <v>0</v>
      </c>
      <c r="Y351" s="100" t="str">
        <f ca="1">IF('Inventory Ref Sheet'!U351&gt;0,YEAR(TODAY())-'Inventory Ref Sheet'!U351,"")</f>
        <v/>
      </c>
      <c r="Z351" s="95">
        <f>'Inventory Ref Sheet'!W351</f>
        <v>0</v>
      </c>
      <c r="AA351" s="60">
        <f>'Inventory Ref Sheet'!X351</f>
        <v>0</v>
      </c>
      <c r="AB351" s="61"/>
      <c r="AC351" s="97" t="str">
        <f t="shared" si="34"/>
        <v/>
      </c>
      <c r="AD351" s="59">
        <f>'Inventory Ref Sheet'!Y351</f>
        <v>0</v>
      </c>
      <c r="AE351" s="59">
        <f>'Inventory Ref Sheet'!Z351</f>
        <v>0</v>
      </c>
      <c r="AF351" s="102">
        <f>'Inventory Ref Sheet'!AA351</f>
        <v>0</v>
      </c>
      <c r="AG351" s="59">
        <f>'Inventory Ref Sheet'!AD351</f>
        <v>0</v>
      </c>
      <c r="AH351" s="59">
        <f>'Inventory Ref Sheet'!AE351</f>
        <v>0</v>
      </c>
      <c r="AI351" s="100" t="str">
        <f ca="1">IF('Inventory Ref Sheet'!AG351&gt;0,YEAR(TODAY())-'Inventory Ref Sheet'!AG351,"")</f>
        <v/>
      </c>
      <c r="AJ351" s="99"/>
      <c r="AK351" s="60">
        <f>'Inventory Ref Sheet'!AJ351</f>
        <v>0</v>
      </c>
      <c r="AL351" s="99"/>
      <c r="AM351" s="97" t="str">
        <f t="shared" si="35"/>
        <v/>
      </c>
    </row>
    <row r="352" spans="10:39" x14ac:dyDescent="0.25">
      <c r="J352" s="59">
        <f>'Inventory Ref Sheet'!AK352</f>
        <v>0</v>
      </c>
      <c r="K352" s="59">
        <f>'Inventory Ref Sheet'!AL352</f>
        <v>0</v>
      </c>
      <c r="L352" s="59">
        <f>'Inventory Ref Sheet'!AM352</f>
        <v>0</v>
      </c>
      <c r="M352" s="59">
        <f>'Inventory Ref Sheet'!AP352</f>
        <v>0</v>
      </c>
      <c r="N352" s="59">
        <f>'Inventory Ref Sheet'!AQ352</f>
        <v>0</v>
      </c>
      <c r="O352" s="100" t="str">
        <f ca="1">IF('Inventory Ref Sheet'!AS352&gt;0,YEAR(TODAY())-'Inventory Ref Sheet'!AS352,"")</f>
        <v/>
      </c>
      <c r="P352" s="95">
        <f>'Inventory Ref Sheet'!AU352</f>
        <v>0</v>
      </c>
      <c r="Q352" s="60">
        <f>'Inventory Ref Sheet'!AV352</f>
        <v>0</v>
      </c>
      <c r="R352" s="61"/>
      <c r="S352" s="100" t="str">
        <f t="shared" si="33"/>
        <v/>
      </c>
      <c r="T352" s="59">
        <f>'Inventory Ref Sheet'!M352</f>
        <v>0</v>
      </c>
      <c r="U352" s="102">
        <f>'Inventory Ref Sheet'!N352</f>
        <v>0</v>
      </c>
      <c r="V352" s="59">
        <f>'Inventory Ref Sheet'!O352</f>
        <v>0</v>
      </c>
      <c r="W352" s="59">
        <f>'Inventory Ref Sheet'!R352</f>
        <v>0</v>
      </c>
      <c r="X352" s="59">
        <f>'Inventory Ref Sheet'!S352</f>
        <v>0</v>
      </c>
      <c r="Y352" s="100" t="str">
        <f ca="1">IF('Inventory Ref Sheet'!U352&gt;0,YEAR(TODAY())-'Inventory Ref Sheet'!U352,"")</f>
        <v/>
      </c>
      <c r="Z352" s="95">
        <f>'Inventory Ref Sheet'!W352</f>
        <v>0</v>
      </c>
      <c r="AA352" s="60">
        <f>'Inventory Ref Sheet'!X352</f>
        <v>0</v>
      </c>
      <c r="AB352" s="61"/>
      <c r="AC352" s="97" t="str">
        <f t="shared" si="34"/>
        <v/>
      </c>
      <c r="AD352" s="59">
        <f>'Inventory Ref Sheet'!Y352</f>
        <v>0</v>
      </c>
      <c r="AE352" s="59">
        <f>'Inventory Ref Sheet'!Z352</f>
        <v>0</v>
      </c>
      <c r="AF352" s="102">
        <f>'Inventory Ref Sheet'!AA352</f>
        <v>0</v>
      </c>
      <c r="AG352" s="59">
        <f>'Inventory Ref Sheet'!AD352</f>
        <v>0</v>
      </c>
      <c r="AH352" s="59">
        <f>'Inventory Ref Sheet'!AE352</f>
        <v>0</v>
      </c>
      <c r="AI352" s="100" t="str">
        <f ca="1">IF('Inventory Ref Sheet'!AG352&gt;0,YEAR(TODAY())-'Inventory Ref Sheet'!AG352,"")</f>
        <v/>
      </c>
      <c r="AJ352" s="99"/>
      <c r="AK352" s="60">
        <f>'Inventory Ref Sheet'!AJ352</f>
        <v>0</v>
      </c>
      <c r="AL352" s="99"/>
      <c r="AM352" s="97" t="str">
        <f t="shared" si="35"/>
        <v/>
      </c>
    </row>
    <row r="353" spans="10:39" x14ac:dyDescent="0.25">
      <c r="J353" s="59">
        <f>'Inventory Ref Sheet'!AK353</f>
        <v>0</v>
      </c>
      <c r="K353" s="59">
        <f>'Inventory Ref Sheet'!AL353</f>
        <v>0</v>
      </c>
      <c r="L353" s="59">
        <f>'Inventory Ref Sheet'!AM353</f>
        <v>0</v>
      </c>
      <c r="M353" s="59">
        <f>'Inventory Ref Sheet'!AP353</f>
        <v>0</v>
      </c>
      <c r="N353" s="59">
        <f>'Inventory Ref Sheet'!AQ353</f>
        <v>0</v>
      </c>
      <c r="O353" s="100" t="str">
        <f ca="1">IF('Inventory Ref Sheet'!AS353&gt;0,YEAR(TODAY())-'Inventory Ref Sheet'!AS353,"")</f>
        <v/>
      </c>
      <c r="P353" s="95">
        <f>'Inventory Ref Sheet'!AU353</f>
        <v>0</v>
      </c>
      <c r="Q353" s="60">
        <f>'Inventory Ref Sheet'!AV353</f>
        <v>0</v>
      </c>
      <c r="R353" s="61"/>
      <c r="S353" s="100" t="str">
        <f t="shared" si="33"/>
        <v/>
      </c>
      <c r="T353" s="59">
        <f>'Inventory Ref Sheet'!M353</f>
        <v>0</v>
      </c>
      <c r="U353" s="102">
        <f>'Inventory Ref Sheet'!N353</f>
        <v>0</v>
      </c>
      <c r="V353" s="59">
        <f>'Inventory Ref Sheet'!O353</f>
        <v>0</v>
      </c>
      <c r="W353" s="59">
        <f>'Inventory Ref Sheet'!R353</f>
        <v>0</v>
      </c>
      <c r="X353" s="59">
        <f>'Inventory Ref Sheet'!S353</f>
        <v>0</v>
      </c>
      <c r="Y353" s="100" t="str">
        <f ca="1">IF('Inventory Ref Sheet'!U353&gt;0,YEAR(TODAY())-'Inventory Ref Sheet'!U353,"")</f>
        <v/>
      </c>
      <c r="Z353" s="95">
        <f>'Inventory Ref Sheet'!W353</f>
        <v>0</v>
      </c>
      <c r="AA353" s="60">
        <f>'Inventory Ref Sheet'!X353</f>
        <v>0</v>
      </c>
      <c r="AB353" s="61"/>
      <c r="AC353" s="97" t="str">
        <f t="shared" si="34"/>
        <v/>
      </c>
      <c r="AD353" s="59">
        <f>'Inventory Ref Sheet'!Y353</f>
        <v>0</v>
      </c>
      <c r="AE353" s="59">
        <f>'Inventory Ref Sheet'!Z353</f>
        <v>0</v>
      </c>
      <c r="AF353" s="102">
        <f>'Inventory Ref Sheet'!AA353</f>
        <v>0</v>
      </c>
      <c r="AG353" s="59">
        <f>'Inventory Ref Sheet'!AD353</f>
        <v>0</v>
      </c>
      <c r="AH353" s="59">
        <f>'Inventory Ref Sheet'!AE353</f>
        <v>0</v>
      </c>
      <c r="AI353" s="100" t="str">
        <f ca="1">IF('Inventory Ref Sheet'!AG353&gt;0,YEAR(TODAY())-'Inventory Ref Sheet'!AG353,"")</f>
        <v/>
      </c>
      <c r="AJ353" s="99"/>
      <c r="AK353" s="60">
        <f>'Inventory Ref Sheet'!AJ353</f>
        <v>0</v>
      </c>
      <c r="AL353" s="99"/>
      <c r="AM353" s="97" t="str">
        <f t="shared" si="35"/>
        <v/>
      </c>
    </row>
    <row r="354" spans="10:39" x14ac:dyDescent="0.25">
      <c r="J354" s="59">
        <f>'Inventory Ref Sheet'!AK354</f>
        <v>0</v>
      </c>
      <c r="K354" s="59">
        <f>'Inventory Ref Sheet'!AL354</f>
        <v>0</v>
      </c>
      <c r="L354" s="59">
        <f>'Inventory Ref Sheet'!AM354</f>
        <v>0</v>
      </c>
      <c r="M354" s="59">
        <f>'Inventory Ref Sheet'!AP354</f>
        <v>0</v>
      </c>
      <c r="N354" s="59">
        <f>'Inventory Ref Sheet'!AQ354</f>
        <v>0</v>
      </c>
      <c r="O354" s="100" t="str">
        <f ca="1">IF('Inventory Ref Sheet'!AS354&gt;0,YEAR(TODAY())-'Inventory Ref Sheet'!AS354,"")</f>
        <v/>
      </c>
      <c r="P354" s="95">
        <f>'Inventory Ref Sheet'!AU354</f>
        <v>0</v>
      </c>
      <c r="Q354" s="60">
        <f>'Inventory Ref Sheet'!AV354</f>
        <v>0</v>
      </c>
      <c r="R354" s="61"/>
      <c r="S354" s="100" t="str">
        <f t="shared" si="33"/>
        <v/>
      </c>
      <c r="T354" s="59">
        <f>'Inventory Ref Sheet'!M354</f>
        <v>0</v>
      </c>
      <c r="U354" s="102">
        <f>'Inventory Ref Sheet'!N354</f>
        <v>0</v>
      </c>
      <c r="V354" s="59">
        <f>'Inventory Ref Sheet'!O354</f>
        <v>0</v>
      </c>
      <c r="W354" s="59">
        <f>'Inventory Ref Sheet'!R354</f>
        <v>0</v>
      </c>
      <c r="X354" s="59">
        <f>'Inventory Ref Sheet'!S354</f>
        <v>0</v>
      </c>
      <c r="Y354" s="100" t="str">
        <f ca="1">IF('Inventory Ref Sheet'!U354&gt;0,YEAR(TODAY())-'Inventory Ref Sheet'!U354,"")</f>
        <v/>
      </c>
      <c r="Z354" s="95">
        <f>'Inventory Ref Sheet'!W354</f>
        <v>0</v>
      </c>
      <c r="AA354" s="60">
        <f>'Inventory Ref Sheet'!X354</f>
        <v>0</v>
      </c>
      <c r="AB354" s="61"/>
      <c r="AC354" s="97" t="str">
        <f t="shared" si="34"/>
        <v/>
      </c>
      <c r="AD354" s="59">
        <f>'Inventory Ref Sheet'!Y354</f>
        <v>0</v>
      </c>
      <c r="AE354" s="59">
        <f>'Inventory Ref Sheet'!Z354</f>
        <v>0</v>
      </c>
      <c r="AF354" s="102">
        <f>'Inventory Ref Sheet'!AA354</f>
        <v>0</v>
      </c>
      <c r="AG354" s="59">
        <f>'Inventory Ref Sheet'!AD354</f>
        <v>0</v>
      </c>
      <c r="AH354" s="59">
        <f>'Inventory Ref Sheet'!AE354</f>
        <v>0</v>
      </c>
      <c r="AI354" s="100" t="str">
        <f ca="1">IF('Inventory Ref Sheet'!AG354&gt;0,YEAR(TODAY())-'Inventory Ref Sheet'!AG354,"")</f>
        <v/>
      </c>
      <c r="AJ354" s="99"/>
      <c r="AK354" s="60">
        <f>'Inventory Ref Sheet'!AJ354</f>
        <v>0</v>
      </c>
      <c r="AL354" s="99"/>
      <c r="AM354" s="97" t="str">
        <f t="shared" si="35"/>
        <v/>
      </c>
    </row>
    <row r="355" spans="10:39" x14ac:dyDescent="0.25">
      <c r="J355" s="59">
        <f>'Inventory Ref Sheet'!AK355</f>
        <v>0</v>
      </c>
      <c r="K355" s="59">
        <f>'Inventory Ref Sheet'!AL355</f>
        <v>0</v>
      </c>
      <c r="L355" s="59">
        <f>'Inventory Ref Sheet'!AM355</f>
        <v>0</v>
      </c>
      <c r="M355" s="59">
        <f>'Inventory Ref Sheet'!AP355</f>
        <v>0</v>
      </c>
      <c r="N355" s="59">
        <f>'Inventory Ref Sheet'!AQ355</f>
        <v>0</v>
      </c>
      <c r="O355" s="100" t="str">
        <f ca="1">IF('Inventory Ref Sheet'!AS355&gt;0,YEAR(TODAY())-'Inventory Ref Sheet'!AS355,"")</f>
        <v/>
      </c>
      <c r="P355" s="95">
        <f>'Inventory Ref Sheet'!AU355</f>
        <v>0</v>
      </c>
      <c r="Q355" s="60">
        <f>'Inventory Ref Sheet'!AV355</f>
        <v>0</v>
      </c>
      <c r="R355" s="61"/>
      <c r="S355" s="100" t="str">
        <f t="shared" si="33"/>
        <v/>
      </c>
      <c r="T355" s="59">
        <f>'Inventory Ref Sheet'!M355</f>
        <v>0</v>
      </c>
      <c r="U355" s="102">
        <f>'Inventory Ref Sheet'!N355</f>
        <v>0</v>
      </c>
      <c r="V355" s="59">
        <f>'Inventory Ref Sheet'!O355</f>
        <v>0</v>
      </c>
      <c r="W355" s="59">
        <f>'Inventory Ref Sheet'!R355</f>
        <v>0</v>
      </c>
      <c r="X355" s="59">
        <f>'Inventory Ref Sheet'!S355</f>
        <v>0</v>
      </c>
      <c r="Y355" s="100" t="str">
        <f ca="1">IF('Inventory Ref Sheet'!U355&gt;0,YEAR(TODAY())-'Inventory Ref Sheet'!U355,"")</f>
        <v/>
      </c>
      <c r="Z355" s="95">
        <f>'Inventory Ref Sheet'!W355</f>
        <v>0</v>
      </c>
      <c r="AA355" s="60">
        <f>'Inventory Ref Sheet'!X355</f>
        <v>0</v>
      </c>
      <c r="AB355" s="61"/>
      <c r="AC355" s="97" t="str">
        <f t="shared" si="34"/>
        <v/>
      </c>
      <c r="AD355" s="59">
        <f>'Inventory Ref Sheet'!Y355</f>
        <v>0</v>
      </c>
      <c r="AE355" s="59">
        <f>'Inventory Ref Sheet'!Z355</f>
        <v>0</v>
      </c>
      <c r="AF355" s="102">
        <f>'Inventory Ref Sheet'!AA355</f>
        <v>0</v>
      </c>
      <c r="AG355" s="59">
        <f>'Inventory Ref Sheet'!AD355</f>
        <v>0</v>
      </c>
      <c r="AH355" s="59">
        <f>'Inventory Ref Sheet'!AE355</f>
        <v>0</v>
      </c>
      <c r="AI355" s="100" t="str">
        <f ca="1">IF('Inventory Ref Sheet'!AG355&gt;0,YEAR(TODAY())-'Inventory Ref Sheet'!AG355,"")</f>
        <v/>
      </c>
      <c r="AJ355" s="99"/>
      <c r="AK355" s="60">
        <f>'Inventory Ref Sheet'!AJ355</f>
        <v>0</v>
      </c>
      <c r="AL355" s="99"/>
      <c r="AM355" s="97" t="str">
        <f t="shared" si="35"/>
        <v/>
      </c>
    </row>
    <row r="356" spans="10:39" x14ac:dyDescent="0.25">
      <c r="J356" s="59">
        <f>'Inventory Ref Sheet'!AK356</f>
        <v>0</v>
      </c>
      <c r="K356" s="59">
        <f>'Inventory Ref Sheet'!AL356</f>
        <v>0</v>
      </c>
      <c r="L356" s="59">
        <f>'Inventory Ref Sheet'!AM356</f>
        <v>0</v>
      </c>
      <c r="M356" s="59">
        <f>'Inventory Ref Sheet'!AP356</f>
        <v>0</v>
      </c>
      <c r="N356" s="59">
        <f>'Inventory Ref Sheet'!AQ356</f>
        <v>0</v>
      </c>
      <c r="O356" s="100" t="str">
        <f ca="1">IF('Inventory Ref Sheet'!AS356&gt;0,YEAR(TODAY())-'Inventory Ref Sheet'!AS356,"")</f>
        <v/>
      </c>
      <c r="P356" s="95">
        <f>'Inventory Ref Sheet'!AU356</f>
        <v>0</v>
      </c>
      <c r="Q356" s="60">
        <f>'Inventory Ref Sheet'!AV356</f>
        <v>0</v>
      </c>
      <c r="R356" s="61"/>
      <c r="S356" s="100" t="str">
        <f t="shared" si="33"/>
        <v/>
      </c>
      <c r="T356" s="59">
        <f>'Inventory Ref Sheet'!M356</f>
        <v>0</v>
      </c>
      <c r="U356" s="102">
        <f>'Inventory Ref Sheet'!N356</f>
        <v>0</v>
      </c>
      <c r="V356" s="59">
        <f>'Inventory Ref Sheet'!O356</f>
        <v>0</v>
      </c>
      <c r="W356" s="59">
        <f>'Inventory Ref Sheet'!R356</f>
        <v>0</v>
      </c>
      <c r="X356" s="59">
        <f>'Inventory Ref Sheet'!S356</f>
        <v>0</v>
      </c>
      <c r="Y356" s="100" t="str">
        <f ca="1">IF('Inventory Ref Sheet'!U356&gt;0,YEAR(TODAY())-'Inventory Ref Sheet'!U356,"")</f>
        <v/>
      </c>
      <c r="Z356" s="95">
        <f>'Inventory Ref Sheet'!W356</f>
        <v>0</v>
      </c>
      <c r="AA356" s="60">
        <f>'Inventory Ref Sheet'!X356</f>
        <v>0</v>
      </c>
      <c r="AB356" s="61"/>
      <c r="AC356" s="97" t="str">
        <f t="shared" si="34"/>
        <v/>
      </c>
      <c r="AD356" s="59">
        <f>'Inventory Ref Sheet'!Y356</f>
        <v>0</v>
      </c>
      <c r="AE356" s="59">
        <f>'Inventory Ref Sheet'!Z356</f>
        <v>0</v>
      </c>
      <c r="AF356" s="102">
        <f>'Inventory Ref Sheet'!AA356</f>
        <v>0</v>
      </c>
      <c r="AG356" s="59">
        <f>'Inventory Ref Sheet'!AD356</f>
        <v>0</v>
      </c>
      <c r="AH356" s="59">
        <f>'Inventory Ref Sheet'!AE356</f>
        <v>0</v>
      </c>
      <c r="AI356" s="100" t="str">
        <f ca="1">IF('Inventory Ref Sheet'!AG356&gt;0,YEAR(TODAY())-'Inventory Ref Sheet'!AG356,"")</f>
        <v/>
      </c>
      <c r="AJ356" s="99"/>
      <c r="AK356" s="60">
        <f>'Inventory Ref Sheet'!AJ356</f>
        <v>0</v>
      </c>
      <c r="AL356" s="99"/>
      <c r="AM356" s="97" t="str">
        <f t="shared" si="35"/>
        <v/>
      </c>
    </row>
    <row r="357" spans="10:39" x14ac:dyDescent="0.25">
      <c r="J357" s="59">
        <f>'Inventory Ref Sheet'!AK357</f>
        <v>0</v>
      </c>
      <c r="K357" s="59">
        <f>'Inventory Ref Sheet'!AL357</f>
        <v>0</v>
      </c>
      <c r="L357" s="59">
        <f>'Inventory Ref Sheet'!AM357</f>
        <v>0</v>
      </c>
      <c r="M357" s="59">
        <f>'Inventory Ref Sheet'!AP357</f>
        <v>0</v>
      </c>
      <c r="N357" s="59">
        <f>'Inventory Ref Sheet'!AQ357</f>
        <v>0</v>
      </c>
      <c r="O357" s="100" t="str">
        <f ca="1">IF('Inventory Ref Sheet'!AS357&gt;0,YEAR(TODAY())-'Inventory Ref Sheet'!AS357,"")</f>
        <v/>
      </c>
      <c r="P357" s="95">
        <f>'Inventory Ref Sheet'!AU357</f>
        <v>0</v>
      </c>
      <c r="Q357" s="60">
        <f>'Inventory Ref Sheet'!AV357</f>
        <v>0</v>
      </c>
      <c r="R357" s="61"/>
      <c r="S357" s="100" t="str">
        <f t="shared" si="33"/>
        <v/>
      </c>
      <c r="T357" s="59">
        <f>'Inventory Ref Sheet'!M357</f>
        <v>0</v>
      </c>
      <c r="U357" s="102">
        <f>'Inventory Ref Sheet'!N357</f>
        <v>0</v>
      </c>
      <c r="V357" s="59">
        <f>'Inventory Ref Sheet'!O357</f>
        <v>0</v>
      </c>
      <c r="W357" s="59">
        <f>'Inventory Ref Sheet'!R357</f>
        <v>0</v>
      </c>
      <c r="X357" s="59">
        <f>'Inventory Ref Sheet'!S357</f>
        <v>0</v>
      </c>
      <c r="Y357" s="100" t="str">
        <f ca="1">IF('Inventory Ref Sheet'!U357&gt;0,YEAR(TODAY())-'Inventory Ref Sheet'!U357,"")</f>
        <v/>
      </c>
      <c r="Z357" s="95">
        <f>'Inventory Ref Sheet'!W357</f>
        <v>0</v>
      </c>
      <c r="AA357" s="60">
        <f>'Inventory Ref Sheet'!X357</f>
        <v>0</v>
      </c>
      <c r="AB357" s="61"/>
      <c r="AC357" s="97" t="str">
        <f t="shared" si="34"/>
        <v/>
      </c>
      <c r="AD357" s="59">
        <f>'Inventory Ref Sheet'!Y357</f>
        <v>0</v>
      </c>
      <c r="AE357" s="59">
        <f>'Inventory Ref Sheet'!Z357</f>
        <v>0</v>
      </c>
      <c r="AF357" s="102">
        <f>'Inventory Ref Sheet'!AA357</f>
        <v>0</v>
      </c>
      <c r="AG357" s="59">
        <f>'Inventory Ref Sheet'!AD357</f>
        <v>0</v>
      </c>
      <c r="AH357" s="59">
        <f>'Inventory Ref Sheet'!AE357</f>
        <v>0</v>
      </c>
      <c r="AI357" s="100" t="str">
        <f ca="1">IF('Inventory Ref Sheet'!AG357&gt;0,YEAR(TODAY())-'Inventory Ref Sheet'!AG357,"")</f>
        <v/>
      </c>
      <c r="AJ357" s="99"/>
      <c r="AK357" s="60">
        <f>'Inventory Ref Sheet'!AJ357</f>
        <v>0</v>
      </c>
      <c r="AL357" s="99"/>
      <c r="AM357" s="97" t="str">
        <f t="shared" si="35"/>
        <v/>
      </c>
    </row>
    <row r="358" spans="10:39" x14ac:dyDescent="0.25">
      <c r="J358" s="59">
        <f>'Inventory Ref Sheet'!AK358</f>
        <v>0</v>
      </c>
      <c r="K358" s="59">
        <f>'Inventory Ref Sheet'!AL358</f>
        <v>0</v>
      </c>
      <c r="L358" s="59">
        <f>'Inventory Ref Sheet'!AM358</f>
        <v>0</v>
      </c>
      <c r="M358" s="59">
        <f>'Inventory Ref Sheet'!AP358</f>
        <v>0</v>
      </c>
      <c r="N358" s="59">
        <f>'Inventory Ref Sheet'!AQ358</f>
        <v>0</v>
      </c>
      <c r="O358" s="100" t="str">
        <f ca="1">IF('Inventory Ref Sheet'!AS358&gt;0,YEAR(TODAY())-'Inventory Ref Sheet'!AS358,"")</f>
        <v/>
      </c>
      <c r="P358" s="95">
        <f>'Inventory Ref Sheet'!AU358</f>
        <v>0</v>
      </c>
      <c r="Q358" s="60">
        <f>'Inventory Ref Sheet'!AV358</f>
        <v>0</v>
      </c>
      <c r="R358" s="61"/>
      <c r="S358" s="100" t="str">
        <f t="shared" si="33"/>
        <v/>
      </c>
      <c r="T358" s="59">
        <f>'Inventory Ref Sheet'!M358</f>
        <v>0</v>
      </c>
      <c r="U358" s="102">
        <f>'Inventory Ref Sheet'!N358</f>
        <v>0</v>
      </c>
      <c r="V358" s="59">
        <f>'Inventory Ref Sheet'!O358</f>
        <v>0</v>
      </c>
      <c r="W358" s="59">
        <f>'Inventory Ref Sheet'!R358</f>
        <v>0</v>
      </c>
      <c r="X358" s="59">
        <f>'Inventory Ref Sheet'!S358</f>
        <v>0</v>
      </c>
      <c r="Y358" s="100" t="str">
        <f ca="1">IF('Inventory Ref Sheet'!U358&gt;0,YEAR(TODAY())-'Inventory Ref Sheet'!U358,"")</f>
        <v/>
      </c>
      <c r="Z358" s="95">
        <f>'Inventory Ref Sheet'!W358</f>
        <v>0</v>
      </c>
      <c r="AA358" s="60">
        <f>'Inventory Ref Sheet'!X358</f>
        <v>0</v>
      </c>
      <c r="AB358" s="61"/>
      <c r="AC358" s="97" t="str">
        <f t="shared" si="34"/>
        <v/>
      </c>
      <c r="AD358" s="59">
        <f>'Inventory Ref Sheet'!Y358</f>
        <v>0</v>
      </c>
      <c r="AE358" s="59">
        <f>'Inventory Ref Sheet'!Z358</f>
        <v>0</v>
      </c>
      <c r="AF358" s="102">
        <f>'Inventory Ref Sheet'!AA358</f>
        <v>0</v>
      </c>
      <c r="AG358" s="59">
        <f>'Inventory Ref Sheet'!AD358</f>
        <v>0</v>
      </c>
      <c r="AH358" s="59">
        <f>'Inventory Ref Sheet'!AE358</f>
        <v>0</v>
      </c>
      <c r="AI358" s="100" t="str">
        <f ca="1">IF('Inventory Ref Sheet'!AG358&gt;0,YEAR(TODAY())-'Inventory Ref Sheet'!AG358,"")</f>
        <v/>
      </c>
      <c r="AJ358" s="99"/>
      <c r="AK358" s="60">
        <f>'Inventory Ref Sheet'!AJ358</f>
        <v>0</v>
      </c>
      <c r="AL358" s="99"/>
      <c r="AM358" s="97" t="str">
        <f t="shared" si="35"/>
        <v/>
      </c>
    </row>
    <row r="359" spans="10:39" x14ac:dyDescent="0.25">
      <c r="J359" s="59">
        <f>'Inventory Ref Sheet'!AK359</f>
        <v>0</v>
      </c>
      <c r="K359" s="59">
        <f>'Inventory Ref Sheet'!AL359</f>
        <v>0</v>
      </c>
      <c r="L359" s="59">
        <f>'Inventory Ref Sheet'!AM359</f>
        <v>0</v>
      </c>
      <c r="M359" s="59">
        <f>'Inventory Ref Sheet'!AP359</f>
        <v>0</v>
      </c>
      <c r="N359" s="59">
        <f>'Inventory Ref Sheet'!AQ359</f>
        <v>0</v>
      </c>
      <c r="O359" s="100" t="str">
        <f ca="1">IF('Inventory Ref Sheet'!AS359&gt;0,YEAR(TODAY())-'Inventory Ref Sheet'!AS359,"")</f>
        <v/>
      </c>
      <c r="P359" s="95">
        <f>'Inventory Ref Sheet'!AU359</f>
        <v>0</v>
      </c>
      <c r="Q359" s="60">
        <f>'Inventory Ref Sheet'!AV359</f>
        <v>0</v>
      </c>
      <c r="R359" s="61"/>
      <c r="S359" s="100" t="str">
        <f t="shared" si="33"/>
        <v/>
      </c>
      <c r="T359" s="59">
        <f>'Inventory Ref Sheet'!M359</f>
        <v>0</v>
      </c>
      <c r="U359" s="102">
        <f>'Inventory Ref Sheet'!N359</f>
        <v>0</v>
      </c>
      <c r="V359" s="59">
        <f>'Inventory Ref Sheet'!O359</f>
        <v>0</v>
      </c>
      <c r="W359" s="59">
        <f>'Inventory Ref Sheet'!R359</f>
        <v>0</v>
      </c>
      <c r="X359" s="59">
        <f>'Inventory Ref Sheet'!S359</f>
        <v>0</v>
      </c>
      <c r="Y359" s="100" t="str">
        <f ca="1">IF('Inventory Ref Sheet'!U359&gt;0,YEAR(TODAY())-'Inventory Ref Sheet'!U359,"")</f>
        <v/>
      </c>
      <c r="Z359" s="95">
        <f>'Inventory Ref Sheet'!W359</f>
        <v>0</v>
      </c>
      <c r="AA359" s="60">
        <f>'Inventory Ref Sheet'!X359</f>
        <v>0</v>
      </c>
      <c r="AB359" s="61"/>
      <c r="AC359" s="97" t="str">
        <f t="shared" si="34"/>
        <v/>
      </c>
      <c r="AD359" s="59">
        <f>'Inventory Ref Sheet'!Y359</f>
        <v>0</v>
      </c>
      <c r="AE359" s="59">
        <f>'Inventory Ref Sheet'!Z359</f>
        <v>0</v>
      </c>
      <c r="AF359" s="102">
        <f>'Inventory Ref Sheet'!AA359</f>
        <v>0</v>
      </c>
      <c r="AG359" s="59">
        <f>'Inventory Ref Sheet'!AD359</f>
        <v>0</v>
      </c>
      <c r="AH359" s="59">
        <f>'Inventory Ref Sheet'!AE359</f>
        <v>0</v>
      </c>
      <c r="AI359" s="100" t="str">
        <f ca="1">IF('Inventory Ref Sheet'!AG359&gt;0,YEAR(TODAY())-'Inventory Ref Sheet'!AG359,"")</f>
        <v/>
      </c>
      <c r="AJ359" s="99"/>
      <c r="AK359" s="60">
        <f>'Inventory Ref Sheet'!AJ359</f>
        <v>0</v>
      </c>
      <c r="AL359" s="99"/>
      <c r="AM359" s="97" t="str">
        <f t="shared" si="35"/>
        <v/>
      </c>
    </row>
    <row r="360" spans="10:39" x14ac:dyDescent="0.25">
      <c r="J360" s="59">
        <f>'Inventory Ref Sheet'!AK360</f>
        <v>0</v>
      </c>
      <c r="K360" s="59">
        <f>'Inventory Ref Sheet'!AL360</f>
        <v>0</v>
      </c>
      <c r="L360" s="59">
        <f>'Inventory Ref Sheet'!AM360</f>
        <v>0</v>
      </c>
      <c r="M360" s="59">
        <f>'Inventory Ref Sheet'!AP360</f>
        <v>0</v>
      </c>
      <c r="N360" s="59">
        <f>'Inventory Ref Sheet'!AQ360</f>
        <v>0</v>
      </c>
      <c r="O360" s="100" t="str">
        <f ca="1">IF('Inventory Ref Sheet'!AS360&gt;0,YEAR(TODAY())-'Inventory Ref Sheet'!AS360,"")</f>
        <v/>
      </c>
      <c r="P360" s="95">
        <f>'Inventory Ref Sheet'!AU360</f>
        <v>0</v>
      </c>
      <c r="Q360" s="60">
        <f>'Inventory Ref Sheet'!AV360</f>
        <v>0</v>
      </c>
      <c r="R360" s="61"/>
      <c r="S360" s="100" t="str">
        <f t="shared" si="33"/>
        <v/>
      </c>
      <c r="T360" s="59">
        <f>'Inventory Ref Sheet'!M360</f>
        <v>0</v>
      </c>
      <c r="U360" s="102">
        <f>'Inventory Ref Sheet'!N360</f>
        <v>0</v>
      </c>
      <c r="V360" s="59">
        <f>'Inventory Ref Sheet'!O360</f>
        <v>0</v>
      </c>
      <c r="W360" s="59">
        <f>'Inventory Ref Sheet'!R360</f>
        <v>0</v>
      </c>
      <c r="X360" s="59">
        <f>'Inventory Ref Sheet'!S360</f>
        <v>0</v>
      </c>
      <c r="Y360" s="100" t="str">
        <f ca="1">IF('Inventory Ref Sheet'!U360&gt;0,YEAR(TODAY())-'Inventory Ref Sheet'!U360,"")</f>
        <v/>
      </c>
      <c r="Z360" s="95">
        <f>'Inventory Ref Sheet'!W360</f>
        <v>0</v>
      </c>
      <c r="AA360" s="60">
        <f>'Inventory Ref Sheet'!X360</f>
        <v>0</v>
      </c>
      <c r="AB360" s="61"/>
      <c r="AC360" s="97" t="str">
        <f t="shared" si="34"/>
        <v/>
      </c>
      <c r="AD360" s="59">
        <f>'Inventory Ref Sheet'!Y360</f>
        <v>0</v>
      </c>
      <c r="AE360" s="59">
        <f>'Inventory Ref Sheet'!Z360</f>
        <v>0</v>
      </c>
      <c r="AF360" s="102">
        <f>'Inventory Ref Sheet'!AA360</f>
        <v>0</v>
      </c>
      <c r="AG360" s="59">
        <f>'Inventory Ref Sheet'!AD360</f>
        <v>0</v>
      </c>
      <c r="AH360" s="59">
        <f>'Inventory Ref Sheet'!AE360</f>
        <v>0</v>
      </c>
      <c r="AI360" s="100" t="str">
        <f ca="1">IF('Inventory Ref Sheet'!AG360&gt;0,YEAR(TODAY())-'Inventory Ref Sheet'!AG360,"")</f>
        <v/>
      </c>
      <c r="AJ360" s="99"/>
      <c r="AK360" s="60">
        <f>'Inventory Ref Sheet'!AJ360</f>
        <v>0</v>
      </c>
      <c r="AL360" s="99"/>
      <c r="AM360" s="97" t="str">
        <f t="shared" si="35"/>
        <v/>
      </c>
    </row>
    <row r="361" spans="10:39" x14ac:dyDescent="0.25">
      <c r="J361" s="59">
        <f>'Inventory Ref Sheet'!AK361</f>
        <v>0</v>
      </c>
      <c r="K361" s="59">
        <f>'Inventory Ref Sheet'!AL361</f>
        <v>0</v>
      </c>
      <c r="L361" s="59">
        <f>'Inventory Ref Sheet'!AM361</f>
        <v>0</v>
      </c>
      <c r="M361" s="59">
        <f>'Inventory Ref Sheet'!AP361</f>
        <v>0</v>
      </c>
      <c r="N361" s="59">
        <f>'Inventory Ref Sheet'!AQ361</f>
        <v>0</v>
      </c>
      <c r="O361" s="100" t="str">
        <f ca="1">IF('Inventory Ref Sheet'!AS361&gt;0,YEAR(TODAY())-'Inventory Ref Sheet'!AS361,"")</f>
        <v/>
      </c>
      <c r="P361" s="95">
        <f>'Inventory Ref Sheet'!AU361</f>
        <v>0</v>
      </c>
      <c r="Q361" s="60">
        <f>'Inventory Ref Sheet'!AV361</f>
        <v>0</v>
      </c>
      <c r="R361" s="61"/>
      <c r="S361" s="100" t="str">
        <f t="shared" si="33"/>
        <v/>
      </c>
      <c r="T361" s="59">
        <f>'Inventory Ref Sheet'!M361</f>
        <v>0</v>
      </c>
      <c r="U361" s="102">
        <f>'Inventory Ref Sheet'!N361</f>
        <v>0</v>
      </c>
      <c r="V361" s="59">
        <f>'Inventory Ref Sheet'!O361</f>
        <v>0</v>
      </c>
      <c r="W361" s="59">
        <f>'Inventory Ref Sheet'!R361</f>
        <v>0</v>
      </c>
      <c r="X361" s="59">
        <f>'Inventory Ref Sheet'!S361</f>
        <v>0</v>
      </c>
      <c r="Y361" s="100" t="str">
        <f ca="1">IF('Inventory Ref Sheet'!U361&gt;0,YEAR(TODAY())-'Inventory Ref Sheet'!U361,"")</f>
        <v/>
      </c>
      <c r="Z361" s="95">
        <f>'Inventory Ref Sheet'!W361</f>
        <v>0</v>
      </c>
      <c r="AA361" s="60">
        <f>'Inventory Ref Sheet'!X361</f>
        <v>0</v>
      </c>
      <c r="AB361" s="61"/>
      <c r="AC361" s="97" t="str">
        <f t="shared" si="34"/>
        <v/>
      </c>
      <c r="AD361" s="59">
        <f>'Inventory Ref Sheet'!Y361</f>
        <v>0</v>
      </c>
      <c r="AE361" s="59">
        <f>'Inventory Ref Sheet'!Z361</f>
        <v>0</v>
      </c>
      <c r="AF361" s="102">
        <f>'Inventory Ref Sheet'!AA361</f>
        <v>0</v>
      </c>
      <c r="AG361" s="59">
        <f>'Inventory Ref Sheet'!AD361</f>
        <v>0</v>
      </c>
      <c r="AH361" s="59">
        <f>'Inventory Ref Sheet'!AE361</f>
        <v>0</v>
      </c>
      <c r="AI361" s="100" t="str">
        <f ca="1">IF('Inventory Ref Sheet'!AG361&gt;0,YEAR(TODAY())-'Inventory Ref Sheet'!AG361,"")</f>
        <v/>
      </c>
      <c r="AJ361" s="99"/>
      <c r="AK361" s="60">
        <f>'Inventory Ref Sheet'!AJ361</f>
        <v>0</v>
      </c>
      <c r="AL361" s="99"/>
      <c r="AM361" s="97" t="str">
        <f t="shared" si="35"/>
        <v/>
      </c>
    </row>
    <row r="362" spans="10:39" x14ac:dyDescent="0.25">
      <c r="J362" s="59">
        <f>'Inventory Ref Sheet'!AK362</f>
        <v>0</v>
      </c>
      <c r="K362" s="59">
        <f>'Inventory Ref Sheet'!AL362</f>
        <v>0</v>
      </c>
      <c r="L362" s="59">
        <f>'Inventory Ref Sheet'!AM362</f>
        <v>0</v>
      </c>
      <c r="M362" s="59">
        <f>'Inventory Ref Sheet'!AP362</f>
        <v>0</v>
      </c>
      <c r="N362" s="59">
        <f>'Inventory Ref Sheet'!AQ362</f>
        <v>0</v>
      </c>
      <c r="O362" s="100" t="str">
        <f ca="1">IF('Inventory Ref Sheet'!AS362&gt;0,YEAR(TODAY())-'Inventory Ref Sheet'!AS362,"")</f>
        <v/>
      </c>
      <c r="P362" s="95">
        <f>'Inventory Ref Sheet'!AU362</f>
        <v>0</v>
      </c>
      <c r="Q362" s="60">
        <f>'Inventory Ref Sheet'!AV362</f>
        <v>0</v>
      </c>
      <c r="R362" s="61"/>
      <c r="S362" s="100" t="str">
        <f t="shared" si="33"/>
        <v/>
      </c>
      <c r="T362" s="59">
        <f>'Inventory Ref Sheet'!M362</f>
        <v>0</v>
      </c>
      <c r="U362" s="102">
        <f>'Inventory Ref Sheet'!N362</f>
        <v>0</v>
      </c>
      <c r="V362" s="59">
        <f>'Inventory Ref Sheet'!O362</f>
        <v>0</v>
      </c>
      <c r="W362" s="59">
        <f>'Inventory Ref Sheet'!R362</f>
        <v>0</v>
      </c>
      <c r="X362" s="59">
        <f>'Inventory Ref Sheet'!S362</f>
        <v>0</v>
      </c>
      <c r="Y362" s="100" t="str">
        <f ca="1">IF('Inventory Ref Sheet'!U362&gt;0,YEAR(TODAY())-'Inventory Ref Sheet'!U362,"")</f>
        <v/>
      </c>
      <c r="Z362" s="95">
        <f>'Inventory Ref Sheet'!W362</f>
        <v>0</v>
      </c>
      <c r="AA362" s="60">
        <f>'Inventory Ref Sheet'!X362</f>
        <v>0</v>
      </c>
      <c r="AB362" s="61"/>
      <c r="AC362" s="97" t="str">
        <f t="shared" si="34"/>
        <v/>
      </c>
      <c r="AD362" s="59">
        <f>'Inventory Ref Sheet'!Y362</f>
        <v>0</v>
      </c>
      <c r="AE362" s="59">
        <f>'Inventory Ref Sheet'!Z362</f>
        <v>0</v>
      </c>
      <c r="AF362" s="102">
        <f>'Inventory Ref Sheet'!AA362</f>
        <v>0</v>
      </c>
      <c r="AG362" s="59">
        <f>'Inventory Ref Sheet'!AD362</f>
        <v>0</v>
      </c>
      <c r="AH362" s="59">
        <f>'Inventory Ref Sheet'!AE362</f>
        <v>0</v>
      </c>
      <c r="AI362" s="100" t="str">
        <f ca="1">IF('Inventory Ref Sheet'!AG362&gt;0,YEAR(TODAY())-'Inventory Ref Sheet'!AG362,"")</f>
        <v/>
      </c>
      <c r="AJ362" s="99"/>
      <c r="AK362" s="60">
        <f>'Inventory Ref Sheet'!AJ362</f>
        <v>0</v>
      </c>
      <c r="AL362" s="99"/>
      <c r="AM362" s="97" t="str">
        <f t="shared" si="35"/>
        <v/>
      </c>
    </row>
    <row r="363" spans="10:39" x14ac:dyDescent="0.25">
      <c r="J363" s="59">
        <f>'Inventory Ref Sheet'!AK363</f>
        <v>0</v>
      </c>
      <c r="K363" s="59">
        <f>'Inventory Ref Sheet'!AL363</f>
        <v>0</v>
      </c>
      <c r="L363" s="59">
        <f>'Inventory Ref Sheet'!AM363</f>
        <v>0</v>
      </c>
      <c r="M363" s="59">
        <f>'Inventory Ref Sheet'!AP363</f>
        <v>0</v>
      </c>
      <c r="N363" s="59">
        <f>'Inventory Ref Sheet'!AQ363</f>
        <v>0</v>
      </c>
      <c r="O363" s="100" t="str">
        <f ca="1">IF('Inventory Ref Sheet'!AS363&gt;0,YEAR(TODAY())-'Inventory Ref Sheet'!AS363,"")</f>
        <v/>
      </c>
      <c r="P363" s="95">
        <f>'Inventory Ref Sheet'!AU363</f>
        <v>0</v>
      </c>
      <c r="Q363" s="60">
        <f>'Inventory Ref Sheet'!AV363</f>
        <v>0</v>
      </c>
      <c r="R363" s="61"/>
      <c r="S363" s="100" t="str">
        <f t="shared" si="33"/>
        <v/>
      </c>
      <c r="T363" s="59">
        <f>'Inventory Ref Sheet'!M363</f>
        <v>0</v>
      </c>
      <c r="U363" s="102">
        <f>'Inventory Ref Sheet'!N363</f>
        <v>0</v>
      </c>
      <c r="V363" s="59">
        <f>'Inventory Ref Sheet'!O363</f>
        <v>0</v>
      </c>
      <c r="W363" s="59">
        <f>'Inventory Ref Sheet'!R363</f>
        <v>0</v>
      </c>
      <c r="X363" s="59">
        <f>'Inventory Ref Sheet'!S363</f>
        <v>0</v>
      </c>
      <c r="Y363" s="100" t="str">
        <f ca="1">IF('Inventory Ref Sheet'!U363&gt;0,YEAR(TODAY())-'Inventory Ref Sheet'!U363,"")</f>
        <v/>
      </c>
      <c r="Z363" s="95">
        <f>'Inventory Ref Sheet'!W363</f>
        <v>0</v>
      </c>
      <c r="AA363" s="60">
        <f>'Inventory Ref Sheet'!X363</f>
        <v>0</v>
      </c>
      <c r="AB363" s="61"/>
      <c r="AC363" s="97" t="str">
        <f t="shared" si="34"/>
        <v/>
      </c>
      <c r="AD363" s="59">
        <f>'Inventory Ref Sheet'!Y363</f>
        <v>0</v>
      </c>
      <c r="AE363" s="59">
        <f>'Inventory Ref Sheet'!Z363</f>
        <v>0</v>
      </c>
      <c r="AF363" s="102">
        <f>'Inventory Ref Sheet'!AA363</f>
        <v>0</v>
      </c>
      <c r="AG363" s="59">
        <f>'Inventory Ref Sheet'!AD363</f>
        <v>0</v>
      </c>
      <c r="AH363" s="59">
        <f>'Inventory Ref Sheet'!AE363</f>
        <v>0</v>
      </c>
      <c r="AI363" s="100" t="str">
        <f ca="1">IF('Inventory Ref Sheet'!AG363&gt;0,YEAR(TODAY())-'Inventory Ref Sheet'!AG363,"")</f>
        <v/>
      </c>
      <c r="AJ363" s="99"/>
      <c r="AK363" s="60">
        <f>'Inventory Ref Sheet'!AJ363</f>
        <v>0</v>
      </c>
      <c r="AL363" s="99"/>
      <c r="AM363" s="97" t="str">
        <f t="shared" si="35"/>
        <v/>
      </c>
    </row>
    <row r="364" spans="10:39" x14ac:dyDescent="0.25">
      <c r="J364" s="59">
        <f>'Inventory Ref Sheet'!AK364</f>
        <v>0</v>
      </c>
      <c r="K364" s="59">
        <f>'Inventory Ref Sheet'!AL364</f>
        <v>0</v>
      </c>
      <c r="L364" s="59">
        <f>'Inventory Ref Sheet'!AM364</f>
        <v>0</v>
      </c>
      <c r="M364" s="59">
        <f>'Inventory Ref Sheet'!AP364</f>
        <v>0</v>
      </c>
      <c r="N364" s="59">
        <f>'Inventory Ref Sheet'!AQ364</f>
        <v>0</v>
      </c>
      <c r="O364" s="100" t="str">
        <f ca="1">IF('Inventory Ref Sheet'!AS364&gt;0,YEAR(TODAY())-'Inventory Ref Sheet'!AS364,"")</f>
        <v/>
      </c>
      <c r="P364" s="95">
        <f>'Inventory Ref Sheet'!AU364</f>
        <v>0</v>
      </c>
      <c r="Q364" s="60">
        <f>'Inventory Ref Sheet'!AV364</f>
        <v>0</v>
      </c>
      <c r="R364" s="61"/>
      <c r="S364" s="100" t="str">
        <f t="shared" si="33"/>
        <v/>
      </c>
      <c r="T364" s="59">
        <f>'Inventory Ref Sheet'!M364</f>
        <v>0</v>
      </c>
      <c r="U364" s="102">
        <f>'Inventory Ref Sheet'!N364</f>
        <v>0</v>
      </c>
      <c r="V364" s="59">
        <f>'Inventory Ref Sheet'!O364</f>
        <v>0</v>
      </c>
      <c r="W364" s="59">
        <f>'Inventory Ref Sheet'!R364</f>
        <v>0</v>
      </c>
      <c r="X364" s="59">
        <f>'Inventory Ref Sheet'!S364</f>
        <v>0</v>
      </c>
      <c r="Y364" s="100" t="str">
        <f ca="1">IF('Inventory Ref Sheet'!U364&gt;0,YEAR(TODAY())-'Inventory Ref Sheet'!U364,"")</f>
        <v/>
      </c>
      <c r="Z364" s="95">
        <f>'Inventory Ref Sheet'!W364</f>
        <v>0</v>
      </c>
      <c r="AA364" s="60">
        <f>'Inventory Ref Sheet'!X364</f>
        <v>0</v>
      </c>
      <c r="AB364" s="61"/>
      <c r="AC364" s="97" t="str">
        <f t="shared" si="34"/>
        <v/>
      </c>
      <c r="AD364" s="59">
        <f>'Inventory Ref Sheet'!Y364</f>
        <v>0</v>
      </c>
      <c r="AE364" s="59">
        <f>'Inventory Ref Sheet'!Z364</f>
        <v>0</v>
      </c>
      <c r="AF364" s="102">
        <f>'Inventory Ref Sheet'!AA364</f>
        <v>0</v>
      </c>
      <c r="AG364" s="59">
        <f>'Inventory Ref Sheet'!AD364</f>
        <v>0</v>
      </c>
      <c r="AH364" s="59">
        <f>'Inventory Ref Sheet'!AE364</f>
        <v>0</v>
      </c>
      <c r="AI364" s="100" t="str">
        <f ca="1">IF('Inventory Ref Sheet'!AG364&gt;0,YEAR(TODAY())-'Inventory Ref Sheet'!AG364,"")</f>
        <v/>
      </c>
      <c r="AJ364" s="99"/>
      <c r="AK364" s="60">
        <f>'Inventory Ref Sheet'!AJ364</f>
        <v>0</v>
      </c>
      <c r="AL364" s="99"/>
      <c r="AM364" s="97" t="str">
        <f t="shared" si="35"/>
        <v/>
      </c>
    </row>
    <row r="365" spans="10:39" x14ac:dyDescent="0.25">
      <c r="J365" s="59">
        <f>'Inventory Ref Sheet'!AK365</f>
        <v>0</v>
      </c>
      <c r="K365" s="59">
        <f>'Inventory Ref Sheet'!AL365</f>
        <v>0</v>
      </c>
      <c r="L365" s="59">
        <f>'Inventory Ref Sheet'!AM365</f>
        <v>0</v>
      </c>
      <c r="M365" s="59">
        <f>'Inventory Ref Sheet'!AP365</f>
        <v>0</v>
      </c>
      <c r="N365" s="59">
        <f>'Inventory Ref Sheet'!AQ365</f>
        <v>0</v>
      </c>
      <c r="O365" s="100" t="str">
        <f ca="1">IF('Inventory Ref Sheet'!AS365&gt;0,YEAR(TODAY())-'Inventory Ref Sheet'!AS365,"")</f>
        <v/>
      </c>
      <c r="P365" s="95">
        <f>'Inventory Ref Sheet'!AU365</f>
        <v>0</v>
      </c>
      <c r="Q365" s="60">
        <f>'Inventory Ref Sheet'!AV365</f>
        <v>0</v>
      </c>
      <c r="R365" s="61"/>
      <c r="S365" s="100" t="str">
        <f t="shared" si="33"/>
        <v/>
      </c>
      <c r="T365" s="59">
        <f>'Inventory Ref Sheet'!M365</f>
        <v>0</v>
      </c>
      <c r="U365" s="102">
        <f>'Inventory Ref Sheet'!N365</f>
        <v>0</v>
      </c>
      <c r="V365" s="59">
        <f>'Inventory Ref Sheet'!O365</f>
        <v>0</v>
      </c>
      <c r="W365" s="59">
        <f>'Inventory Ref Sheet'!R365</f>
        <v>0</v>
      </c>
      <c r="X365" s="59">
        <f>'Inventory Ref Sheet'!S365</f>
        <v>0</v>
      </c>
      <c r="Y365" s="100" t="str">
        <f ca="1">IF('Inventory Ref Sheet'!U365&gt;0,YEAR(TODAY())-'Inventory Ref Sheet'!U365,"")</f>
        <v/>
      </c>
      <c r="Z365" s="95">
        <f>'Inventory Ref Sheet'!W365</f>
        <v>0</v>
      </c>
      <c r="AA365" s="60">
        <f>'Inventory Ref Sheet'!X365</f>
        <v>0</v>
      </c>
      <c r="AB365" s="61"/>
      <c r="AC365" s="97" t="str">
        <f t="shared" si="34"/>
        <v/>
      </c>
      <c r="AD365" s="59">
        <f>'Inventory Ref Sheet'!Y365</f>
        <v>0</v>
      </c>
      <c r="AE365" s="59">
        <f>'Inventory Ref Sheet'!Z365</f>
        <v>0</v>
      </c>
      <c r="AF365" s="102">
        <f>'Inventory Ref Sheet'!AA365</f>
        <v>0</v>
      </c>
      <c r="AG365" s="59">
        <f>'Inventory Ref Sheet'!AD365</f>
        <v>0</v>
      </c>
      <c r="AH365" s="59">
        <f>'Inventory Ref Sheet'!AE365</f>
        <v>0</v>
      </c>
      <c r="AI365" s="100" t="str">
        <f ca="1">IF('Inventory Ref Sheet'!AG365&gt;0,YEAR(TODAY())-'Inventory Ref Sheet'!AG365,"")</f>
        <v/>
      </c>
      <c r="AJ365" s="99"/>
      <c r="AK365" s="60">
        <f>'Inventory Ref Sheet'!AJ365</f>
        <v>0</v>
      </c>
      <c r="AL365" s="99"/>
      <c r="AM365" s="97" t="str">
        <f t="shared" si="35"/>
        <v/>
      </c>
    </row>
    <row r="366" spans="10:39" x14ac:dyDescent="0.25">
      <c r="J366" s="59">
        <f>'Inventory Ref Sheet'!AK366</f>
        <v>0</v>
      </c>
      <c r="K366" s="59">
        <f>'Inventory Ref Sheet'!AL366</f>
        <v>0</v>
      </c>
      <c r="L366" s="59">
        <f>'Inventory Ref Sheet'!AM366</f>
        <v>0</v>
      </c>
      <c r="M366" s="59">
        <f>'Inventory Ref Sheet'!AP366</f>
        <v>0</v>
      </c>
      <c r="N366" s="59">
        <f>'Inventory Ref Sheet'!AQ366</f>
        <v>0</v>
      </c>
      <c r="O366" s="100" t="str">
        <f ca="1">IF('Inventory Ref Sheet'!AS366&gt;0,YEAR(TODAY())-'Inventory Ref Sheet'!AS366,"")</f>
        <v/>
      </c>
      <c r="P366" s="95">
        <f>'Inventory Ref Sheet'!AU366</f>
        <v>0</v>
      </c>
      <c r="Q366" s="60">
        <f>'Inventory Ref Sheet'!AV366</f>
        <v>0</v>
      </c>
      <c r="R366" s="61"/>
      <c r="S366" s="100" t="str">
        <f t="shared" si="33"/>
        <v/>
      </c>
      <c r="T366" s="59">
        <f>'Inventory Ref Sheet'!M366</f>
        <v>0</v>
      </c>
      <c r="U366" s="102">
        <f>'Inventory Ref Sheet'!N366</f>
        <v>0</v>
      </c>
      <c r="V366" s="59">
        <f>'Inventory Ref Sheet'!O366</f>
        <v>0</v>
      </c>
      <c r="W366" s="59">
        <f>'Inventory Ref Sheet'!R366</f>
        <v>0</v>
      </c>
      <c r="X366" s="59">
        <f>'Inventory Ref Sheet'!S366</f>
        <v>0</v>
      </c>
      <c r="Y366" s="100" t="str">
        <f ca="1">IF('Inventory Ref Sheet'!U366&gt;0,YEAR(TODAY())-'Inventory Ref Sheet'!U366,"")</f>
        <v/>
      </c>
      <c r="Z366" s="95">
        <f>'Inventory Ref Sheet'!W366</f>
        <v>0</v>
      </c>
      <c r="AA366" s="60">
        <f>'Inventory Ref Sheet'!X366</f>
        <v>0</v>
      </c>
      <c r="AB366" s="61"/>
      <c r="AC366" s="97" t="str">
        <f t="shared" si="34"/>
        <v/>
      </c>
      <c r="AD366" s="59">
        <f>'Inventory Ref Sheet'!Y366</f>
        <v>0</v>
      </c>
      <c r="AE366" s="59">
        <f>'Inventory Ref Sheet'!Z366</f>
        <v>0</v>
      </c>
      <c r="AF366" s="102">
        <f>'Inventory Ref Sheet'!AA366</f>
        <v>0</v>
      </c>
      <c r="AG366" s="59">
        <f>'Inventory Ref Sheet'!AD366</f>
        <v>0</v>
      </c>
      <c r="AH366" s="59">
        <f>'Inventory Ref Sheet'!AE366</f>
        <v>0</v>
      </c>
      <c r="AI366" s="100" t="str">
        <f ca="1">IF('Inventory Ref Sheet'!AG366&gt;0,YEAR(TODAY())-'Inventory Ref Sheet'!AG366,"")</f>
        <v/>
      </c>
      <c r="AJ366" s="99"/>
      <c r="AK366" s="60">
        <f>'Inventory Ref Sheet'!AJ366</f>
        <v>0</v>
      </c>
      <c r="AL366" s="99"/>
      <c r="AM366" s="97" t="str">
        <f t="shared" si="35"/>
        <v/>
      </c>
    </row>
    <row r="367" spans="10:39" x14ac:dyDescent="0.25">
      <c r="J367" s="59">
        <f>'Inventory Ref Sheet'!AK367</f>
        <v>0</v>
      </c>
      <c r="K367" s="59">
        <f>'Inventory Ref Sheet'!AL367</f>
        <v>0</v>
      </c>
      <c r="L367" s="59">
        <f>'Inventory Ref Sheet'!AM367</f>
        <v>0</v>
      </c>
      <c r="M367" s="59">
        <f>'Inventory Ref Sheet'!AP367</f>
        <v>0</v>
      </c>
      <c r="N367" s="59">
        <f>'Inventory Ref Sheet'!AQ367</f>
        <v>0</v>
      </c>
      <c r="O367" s="100" t="str">
        <f ca="1">IF('Inventory Ref Sheet'!AS367&gt;0,YEAR(TODAY())-'Inventory Ref Sheet'!AS367,"")</f>
        <v/>
      </c>
      <c r="P367" s="95">
        <f>'Inventory Ref Sheet'!AU367</f>
        <v>0</v>
      </c>
      <c r="Q367" s="60">
        <f>'Inventory Ref Sheet'!AV367</f>
        <v>0</v>
      </c>
      <c r="R367" s="61"/>
      <c r="S367" s="100" t="str">
        <f t="shared" si="33"/>
        <v/>
      </c>
      <c r="T367" s="59">
        <f>'Inventory Ref Sheet'!M367</f>
        <v>0</v>
      </c>
      <c r="U367" s="102">
        <f>'Inventory Ref Sheet'!N367</f>
        <v>0</v>
      </c>
      <c r="V367" s="59">
        <f>'Inventory Ref Sheet'!O367</f>
        <v>0</v>
      </c>
      <c r="W367" s="59">
        <f>'Inventory Ref Sheet'!R367</f>
        <v>0</v>
      </c>
      <c r="X367" s="59">
        <f>'Inventory Ref Sheet'!S367</f>
        <v>0</v>
      </c>
      <c r="Y367" s="100" t="str">
        <f ca="1">IF('Inventory Ref Sheet'!U367&gt;0,YEAR(TODAY())-'Inventory Ref Sheet'!U367,"")</f>
        <v/>
      </c>
      <c r="Z367" s="95">
        <f>'Inventory Ref Sheet'!W367</f>
        <v>0</v>
      </c>
      <c r="AA367" s="60">
        <f>'Inventory Ref Sheet'!X367</f>
        <v>0</v>
      </c>
      <c r="AB367" s="61"/>
      <c r="AC367" s="97" t="str">
        <f t="shared" si="34"/>
        <v/>
      </c>
      <c r="AD367" s="59">
        <f>'Inventory Ref Sheet'!Y367</f>
        <v>0</v>
      </c>
      <c r="AE367" s="59">
        <f>'Inventory Ref Sheet'!Z367</f>
        <v>0</v>
      </c>
      <c r="AF367" s="102">
        <f>'Inventory Ref Sheet'!AA367</f>
        <v>0</v>
      </c>
      <c r="AG367" s="59">
        <f>'Inventory Ref Sheet'!AD367</f>
        <v>0</v>
      </c>
      <c r="AH367" s="59">
        <f>'Inventory Ref Sheet'!AE367</f>
        <v>0</v>
      </c>
      <c r="AI367" s="100" t="str">
        <f ca="1">IF('Inventory Ref Sheet'!AG367&gt;0,YEAR(TODAY())-'Inventory Ref Sheet'!AG367,"")</f>
        <v/>
      </c>
      <c r="AJ367" s="99"/>
      <c r="AK367" s="60">
        <f>'Inventory Ref Sheet'!AJ367</f>
        <v>0</v>
      </c>
      <c r="AL367" s="99"/>
      <c r="AM367" s="97" t="str">
        <f t="shared" si="35"/>
        <v/>
      </c>
    </row>
    <row r="368" spans="10:39" x14ac:dyDescent="0.25">
      <c r="J368" s="59">
        <f>'Inventory Ref Sheet'!AK368</f>
        <v>0</v>
      </c>
      <c r="K368" s="59">
        <f>'Inventory Ref Sheet'!AL368</f>
        <v>0</v>
      </c>
      <c r="L368" s="59">
        <f>'Inventory Ref Sheet'!AM368</f>
        <v>0</v>
      </c>
      <c r="M368" s="59">
        <f>'Inventory Ref Sheet'!AP368</f>
        <v>0</v>
      </c>
      <c r="N368" s="59">
        <f>'Inventory Ref Sheet'!AQ368</f>
        <v>0</v>
      </c>
      <c r="O368" s="100" t="str">
        <f ca="1">IF('Inventory Ref Sheet'!AS368&gt;0,YEAR(TODAY())-'Inventory Ref Sheet'!AS368,"")</f>
        <v/>
      </c>
      <c r="P368" s="95">
        <f>'Inventory Ref Sheet'!AU368</f>
        <v>0</v>
      </c>
      <c r="Q368" s="60">
        <f>'Inventory Ref Sheet'!AV368</f>
        <v>0</v>
      </c>
      <c r="R368" s="61"/>
      <c r="S368" s="100" t="str">
        <f t="shared" si="33"/>
        <v/>
      </c>
      <c r="T368" s="59">
        <f>'Inventory Ref Sheet'!M368</f>
        <v>0</v>
      </c>
      <c r="U368" s="102">
        <f>'Inventory Ref Sheet'!N368</f>
        <v>0</v>
      </c>
      <c r="V368" s="59">
        <f>'Inventory Ref Sheet'!O368</f>
        <v>0</v>
      </c>
      <c r="W368" s="59">
        <f>'Inventory Ref Sheet'!R368</f>
        <v>0</v>
      </c>
      <c r="X368" s="59">
        <f>'Inventory Ref Sheet'!S368</f>
        <v>0</v>
      </c>
      <c r="Y368" s="100" t="str">
        <f ca="1">IF('Inventory Ref Sheet'!U368&gt;0,YEAR(TODAY())-'Inventory Ref Sheet'!U368,"")</f>
        <v/>
      </c>
      <c r="Z368" s="95">
        <f>'Inventory Ref Sheet'!W368</f>
        <v>0</v>
      </c>
      <c r="AA368" s="60">
        <f>'Inventory Ref Sheet'!X368</f>
        <v>0</v>
      </c>
      <c r="AB368" s="61"/>
      <c r="AC368" s="97" t="str">
        <f t="shared" si="34"/>
        <v/>
      </c>
      <c r="AD368" s="59">
        <f>'Inventory Ref Sheet'!Y368</f>
        <v>0</v>
      </c>
      <c r="AE368" s="59">
        <f>'Inventory Ref Sheet'!Z368</f>
        <v>0</v>
      </c>
      <c r="AF368" s="102">
        <f>'Inventory Ref Sheet'!AA368</f>
        <v>0</v>
      </c>
      <c r="AG368" s="59">
        <f>'Inventory Ref Sheet'!AD368</f>
        <v>0</v>
      </c>
      <c r="AH368" s="59">
        <f>'Inventory Ref Sheet'!AE368</f>
        <v>0</v>
      </c>
      <c r="AI368" s="100" t="str">
        <f ca="1">IF('Inventory Ref Sheet'!AG368&gt;0,YEAR(TODAY())-'Inventory Ref Sheet'!AG368,"")</f>
        <v/>
      </c>
      <c r="AJ368" s="99"/>
      <c r="AK368" s="60">
        <f>'Inventory Ref Sheet'!AJ368</f>
        <v>0</v>
      </c>
      <c r="AL368" s="99"/>
      <c r="AM368" s="97" t="str">
        <f t="shared" si="35"/>
        <v/>
      </c>
    </row>
    <row r="369" spans="10:39" x14ac:dyDescent="0.25">
      <c r="J369" s="59">
        <f>'Inventory Ref Sheet'!AK369</f>
        <v>0</v>
      </c>
      <c r="K369" s="59">
        <f>'Inventory Ref Sheet'!AL369</f>
        <v>0</v>
      </c>
      <c r="L369" s="59">
        <f>'Inventory Ref Sheet'!AM369</f>
        <v>0</v>
      </c>
      <c r="M369" s="59">
        <f>'Inventory Ref Sheet'!AP369</f>
        <v>0</v>
      </c>
      <c r="N369" s="59">
        <f>'Inventory Ref Sheet'!AQ369</f>
        <v>0</v>
      </c>
      <c r="O369" s="100" t="str">
        <f ca="1">IF('Inventory Ref Sheet'!AS369&gt;0,YEAR(TODAY())-'Inventory Ref Sheet'!AS369,"")</f>
        <v/>
      </c>
      <c r="P369" s="95">
        <f>'Inventory Ref Sheet'!AU369</f>
        <v>0</v>
      </c>
      <c r="Q369" s="60">
        <f>'Inventory Ref Sheet'!AV369</f>
        <v>0</v>
      </c>
      <c r="R369" s="61"/>
      <c r="S369" s="100" t="str">
        <f t="shared" si="33"/>
        <v/>
      </c>
      <c r="T369" s="59">
        <f>'Inventory Ref Sheet'!M369</f>
        <v>0</v>
      </c>
      <c r="U369" s="102">
        <f>'Inventory Ref Sheet'!N369</f>
        <v>0</v>
      </c>
      <c r="V369" s="59">
        <f>'Inventory Ref Sheet'!O369</f>
        <v>0</v>
      </c>
      <c r="W369" s="59">
        <f>'Inventory Ref Sheet'!R369</f>
        <v>0</v>
      </c>
      <c r="X369" s="59">
        <f>'Inventory Ref Sheet'!S369</f>
        <v>0</v>
      </c>
      <c r="Y369" s="100" t="str">
        <f ca="1">IF('Inventory Ref Sheet'!U369&gt;0,YEAR(TODAY())-'Inventory Ref Sheet'!U369,"")</f>
        <v/>
      </c>
      <c r="Z369" s="95">
        <f>'Inventory Ref Sheet'!W369</f>
        <v>0</v>
      </c>
      <c r="AA369" s="60">
        <f>'Inventory Ref Sheet'!X369</f>
        <v>0</v>
      </c>
      <c r="AB369" s="61"/>
      <c r="AC369" s="97" t="str">
        <f t="shared" si="34"/>
        <v/>
      </c>
      <c r="AD369" s="59">
        <f>'Inventory Ref Sheet'!Y369</f>
        <v>0</v>
      </c>
      <c r="AE369" s="59">
        <f>'Inventory Ref Sheet'!Z369</f>
        <v>0</v>
      </c>
      <c r="AF369" s="102">
        <f>'Inventory Ref Sheet'!AA369</f>
        <v>0</v>
      </c>
      <c r="AG369" s="59">
        <f>'Inventory Ref Sheet'!AD369</f>
        <v>0</v>
      </c>
      <c r="AH369" s="59">
        <f>'Inventory Ref Sheet'!AE369</f>
        <v>0</v>
      </c>
      <c r="AI369" s="100" t="str">
        <f ca="1">IF('Inventory Ref Sheet'!AG369&gt;0,YEAR(TODAY())-'Inventory Ref Sheet'!AG369,"")</f>
        <v/>
      </c>
      <c r="AJ369" s="99"/>
      <c r="AK369" s="60">
        <f>'Inventory Ref Sheet'!AJ369</f>
        <v>0</v>
      </c>
      <c r="AL369" s="99"/>
      <c r="AM369" s="97" t="str">
        <f t="shared" si="35"/>
        <v/>
      </c>
    </row>
    <row r="370" spans="10:39" x14ac:dyDescent="0.25">
      <c r="J370" s="59">
        <f>'Inventory Ref Sheet'!AK370</f>
        <v>0</v>
      </c>
      <c r="K370" s="59">
        <f>'Inventory Ref Sheet'!AL370</f>
        <v>0</v>
      </c>
      <c r="L370" s="59">
        <f>'Inventory Ref Sheet'!AM370</f>
        <v>0</v>
      </c>
      <c r="M370" s="59">
        <f>'Inventory Ref Sheet'!AP370</f>
        <v>0</v>
      </c>
      <c r="N370" s="59">
        <f>'Inventory Ref Sheet'!AQ370</f>
        <v>0</v>
      </c>
      <c r="O370" s="100" t="str">
        <f ca="1">IF('Inventory Ref Sheet'!AS370&gt;0,YEAR(TODAY())-'Inventory Ref Sheet'!AS370,"")</f>
        <v/>
      </c>
      <c r="P370" s="95">
        <f>'Inventory Ref Sheet'!AU370</f>
        <v>0</v>
      </c>
      <c r="Q370" s="60">
        <f>'Inventory Ref Sheet'!AV370</f>
        <v>0</v>
      </c>
      <c r="R370" s="61"/>
      <c r="S370" s="100" t="str">
        <f t="shared" si="33"/>
        <v/>
      </c>
      <c r="T370" s="59">
        <f>'Inventory Ref Sheet'!M370</f>
        <v>0</v>
      </c>
      <c r="U370" s="102">
        <f>'Inventory Ref Sheet'!N370</f>
        <v>0</v>
      </c>
      <c r="V370" s="59">
        <f>'Inventory Ref Sheet'!O370</f>
        <v>0</v>
      </c>
      <c r="W370" s="59">
        <f>'Inventory Ref Sheet'!R370</f>
        <v>0</v>
      </c>
      <c r="X370" s="59">
        <f>'Inventory Ref Sheet'!S370</f>
        <v>0</v>
      </c>
      <c r="Y370" s="100" t="str">
        <f ca="1">IF('Inventory Ref Sheet'!U370&gt;0,YEAR(TODAY())-'Inventory Ref Sheet'!U370,"")</f>
        <v/>
      </c>
      <c r="Z370" s="95">
        <f>'Inventory Ref Sheet'!W370</f>
        <v>0</v>
      </c>
      <c r="AA370" s="60">
        <f>'Inventory Ref Sheet'!X370</f>
        <v>0</v>
      </c>
      <c r="AB370" s="61"/>
      <c r="AC370" s="97" t="str">
        <f t="shared" si="34"/>
        <v/>
      </c>
      <c r="AD370" s="59">
        <f>'Inventory Ref Sheet'!Y370</f>
        <v>0</v>
      </c>
      <c r="AE370" s="59">
        <f>'Inventory Ref Sheet'!Z370</f>
        <v>0</v>
      </c>
      <c r="AF370" s="102">
        <f>'Inventory Ref Sheet'!AA370</f>
        <v>0</v>
      </c>
      <c r="AG370" s="59">
        <f>'Inventory Ref Sheet'!AD370</f>
        <v>0</v>
      </c>
      <c r="AH370" s="59">
        <f>'Inventory Ref Sheet'!AE370</f>
        <v>0</v>
      </c>
      <c r="AI370" s="100" t="str">
        <f ca="1">IF('Inventory Ref Sheet'!AG370&gt;0,YEAR(TODAY())-'Inventory Ref Sheet'!AG370,"")</f>
        <v/>
      </c>
      <c r="AJ370" s="99"/>
      <c r="AK370" s="60">
        <f>'Inventory Ref Sheet'!AJ370</f>
        <v>0</v>
      </c>
      <c r="AL370" s="99"/>
      <c r="AM370" s="97" t="str">
        <f t="shared" si="35"/>
        <v/>
      </c>
    </row>
    <row r="371" spans="10:39" x14ac:dyDescent="0.25">
      <c r="J371" s="59">
        <f>'Inventory Ref Sheet'!AK371</f>
        <v>0</v>
      </c>
      <c r="K371" s="59">
        <f>'Inventory Ref Sheet'!AL371</f>
        <v>0</v>
      </c>
      <c r="L371" s="59">
        <f>'Inventory Ref Sheet'!AM371</f>
        <v>0</v>
      </c>
      <c r="M371" s="59">
        <f>'Inventory Ref Sheet'!AP371</f>
        <v>0</v>
      </c>
      <c r="N371" s="59">
        <f>'Inventory Ref Sheet'!AQ371</f>
        <v>0</v>
      </c>
      <c r="O371" s="100" t="str">
        <f ca="1">IF('Inventory Ref Sheet'!AS371&gt;0,YEAR(TODAY())-'Inventory Ref Sheet'!AS371,"")</f>
        <v/>
      </c>
      <c r="P371" s="95">
        <f>'Inventory Ref Sheet'!AU371</f>
        <v>0</v>
      </c>
      <c r="Q371" s="60">
        <f>'Inventory Ref Sheet'!AV371</f>
        <v>0</v>
      </c>
      <c r="R371" s="61"/>
      <c r="S371" s="100" t="str">
        <f t="shared" si="33"/>
        <v/>
      </c>
      <c r="T371" s="59">
        <f>'Inventory Ref Sheet'!M371</f>
        <v>0</v>
      </c>
      <c r="U371" s="102">
        <f>'Inventory Ref Sheet'!N371</f>
        <v>0</v>
      </c>
      <c r="V371" s="59">
        <f>'Inventory Ref Sheet'!O371</f>
        <v>0</v>
      </c>
      <c r="W371" s="59">
        <f>'Inventory Ref Sheet'!R371</f>
        <v>0</v>
      </c>
      <c r="X371" s="59">
        <f>'Inventory Ref Sheet'!S371</f>
        <v>0</v>
      </c>
      <c r="Y371" s="100" t="str">
        <f ca="1">IF('Inventory Ref Sheet'!U371&gt;0,YEAR(TODAY())-'Inventory Ref Sheet'!U371,"")</f>
        <v/>
      </c>
      <c r="Z371" s="95">
        <f>'Inventory Ref Sheet'!W371</f>
        <v>0</v>
      </c>
      <c r="AA371" s="60">
        <f>'Inventory Ref Sheet'!X371</f>
        <v>0</v>
      </c>
      <c r="AB371" s="61"/>
      <c r="AC371" s="97" t="str">
        <f t="shared" si="34"/>
        <v/>
      </c>
      <c r="AD371" s="59">
        <f>'Inventory Ref Sheet'!Y371</f>
        <v>0</v>
      </c>
      <c r="AE371" s="59">
        <f>'Inventory Ref Sheet'!Z371</f>
        <v>0</v>
      </c>
      <c r="AF371" s="102">
        <f>'Inventory Ref Sheet'!AA371</f>
        <v>0</v>
      </c>
      <c r="AG371" s="59">
        <f>'Inventory Ref Sheet'!AD371</f>
        <v>0</v>
      </c>
      <c r="AH371" s="59">
        <f>'Inventory Ref Sheet'!AE371</f>
        <v>0</v>
      </c>
      <c r="AI371" s="100" t="str">
        <f ca="1">IF('Inventory Ref Sheet'!AG371&gt;0,YEAR(TODAY())-'Inventory Ref Sheet'!AG371,"")</f>
        <v/>
      </c>
      <c r="AJ371" s="99"/>
      <c r="AK371" s="60">
        <f>'Inventory Ref Sheet'!AJ371</f>
        <v>0</v>
      </c>
      <c r="AL371" s="99"/>
      <c r="AM371" s="97" t="str">
        <f t="shared" si="35"/>
        <v/>
      </c>
    </row>
    <row r="372" spans="10:39" x14ac:dyDescent="0.25">
      <c r="J372" s="59">
        <f>'Inventory Ref Sheet'!AK372</f>
        <v>0</v>
      </c>
      <c r="K372" s="59">
        <f>'Inventory Ref Sheet'!AL372</f>
        <v>0</v>
      </c>
      <c r="L372" s="59">
        <f>'Inventory Ref Sheet'!AM372</f>
        <v>0</v>
      </c>
      <c r="M372" s="59">
        <f>'Inventory Ref Sheet'!AP372</f>
        <v>0</v>
      </c>
      <c r="N372" s="59">
        <f>'Inventory Ref Sheet'!AQ372</f>
        <v>0</v>
      </c>
      <c r="O372" s="100" t="str">
        <f ca="1">IF('Inventory Ref Sheet'!AS372&gt;0,YEAR(TODAY())-'Inventory Ref Sheet'!AS372,"")</f>
        <v/>
      </c>
      <c r="P372" s="95">
        <f>'Inventory Ref Sheet'!AU372</f>
        <v>0</v>
      </c>
      <c r="Q372" s="60">
        <f>'Inventory Ref Sheet'!AV372</f>
        <v>0</v>
      </c>
      <c r="R372" s="61"/>
      <c r="S372" s="100" t="str">
        <f t="shared" si="33"/>
        <v/>
      </c>
      <c r="T372" s="59">
        <f>'Inventory Ref Sheet'!M372</f>
        <v>0</v>
      </c>
      <c r="U372" s="102">
        <f>'Inventory Ref Sheet'!N372</f>
        <v>0</v>
      </c>
      <c r="V372" s="59">
        <f>'Inventory Ref Sheet'!O372</f>
        <v>0</v>
      </c>
      <c r="W372" s="59">
        <f>'Inventory Ref Sheet'!R372</f>
        <v>0</v>
      </c>
      <c r="X372" s="59">
        <f>'Inventory Ref Sheet'!S372</f>
        <v>0</v>
      </c>
      <c r="Y372" s="100" t="str">
        <f ca="1">IF('Inventory Ref Sheet'!U372&gt;0,YEAR(TODAY())-'Inventory Ref Sheet'!U372,"")</f>
        <v/>
      </c>
      <c r="Z372" s="95">
        <f>'Inventory Ref Sheet'!W372</f>
        <v>0</v>
      </c>
      <c r="AA372" s="60">
        <f>'Inventory Ref Sheet'!X372</f>
        <v>0</v>
      </c>
      <c r="AB372" s="61"/>
      <c r="AC372" s="97" t="str">
        <f t="shared" si="34"/>
        <v/>
      </c>
      <c r="AD372" s="59">
        <f>'Inventory Ref Sheet'!Y372</f>
        <v>0</v>
      </c>
      <c r="AE372" s="59">
        <f>'Inventory Ref Sheet'!Z372</f>
        <v>0</v>
      </c>
      <c r="AF372" s="102">
        <f>'Inventory Ref Sheet'!AA372</f>
        <v>0</v>
      </c>
      <c r="AG372" s="59">
        <f>'Inventory Ref Sheet'!AD372</f>
        <v>0</v>
      </c>
      <c r="AH372" s="59">
        <f>'Inventory Ref Sheet'!AE372</f>
        <v>0</v>
      </c>
      <c r="AI372" s="100" t="str">
        <f ca="1">IF('Inventory Ref Sheet'!AG372&gt;0,YEAR(TODAY())-'Inventory Ref Sheet'!AG372,"")</f>
        <v/>
      </c>
      <c r="AJ372" s="99"/>
      <c r="AK372" s="60">
        <f>'Inventory Ref Sheet'!AJ372</f>
        <v>0</v>
      </c>
      <c r="AL372" s="99"/>
      <c r="AM372" s="97" t="str">
        <f t="shared" si="35"/>
        <v/>
      </c>
    </row>
    <row r="373" spans="10:39" x14ac:dyDescent="0.25">
      <c r="J373" s="59">
        <f>'Inventory Ref Sheet'!AK373</f>
        <v>0</v>
      </c>
      <c r="K373" s="59">
        <f>'Inventory Ref Sheet'!AL373</f>
        <v>0</v>
      </c>
      <c r="L373" s="59">
        <f>'Inventory Ref Sheet'!AM373</f>
        <v>0</v>
      </c>
      <c r="M373" s="59">
        <f>'Inventory Ref Sheet'!AP373</f>
        <v>0</v>
      </c>
      <c r="N373" s="59">
        <f>'Inventory Ref Sheet'!AQ373</f>
        <v>0</v>
      </c>
      <c r="O373" s="100" t="str">
        <f ca="1">IF('Inventory Ref Sheet'!AS373&gt;0,YEAR(TODAY())-'Inventory Ref Sheet'!AS373,"")</f>
        <v/>
      </c>
      <c r="P373" s="95">
        <f>'Inventory Ref Sheet'!AU373</f>
        <v>0</v>
      </c>
      <c r="Q373" s="60">
        <f>'Inventory Ref Sheet'!AV373</f>
        <v>0</v>
      </c>
      <c r="R373" s="61"/>
      <c r="S373" s="100" t="str">
        <f t="shared" si="33"/>
        <v/>
      </c>
      <c r="T373" s="59">
        <f>'Inventory Ref Sheet'!M373</f>
        <v>0</v>
      </c>
      <c r="U373" s="102">
        <f>'Inventory Ref Sheet'!N373</f>
        <v>0</v>
      </c>
      <c r="V373" s="59">
        <f>'Inventory Ref Sheet'!O373</f>
        <v>0</v>
      </c>
      <c r="W373" s="59">
        <f>'Inventory Ref Sheet'!R373</f>
        <v>0</v>
      </c>
      <c r="X373" s="59">
        <f>'Inventory Ref Sheet'!S373</f>
        <v>0</v>
      </c>
      <c r="Y373" s="100" t="str">
        <f ca="1">IF('Inventory Ref Sheet'!U373&gt;0,YEAR(TODAY())-'Inventory Ref Sheet'!U373,"")</f>
        <v/>
      </c>
      <c r="Z373" s="95">
        <f>'Inventory Ref Sheet'!W373</f>
        <v>0</v>
      </c>
      <c r="AA373" s="60">
        <f>'Inventory Ref Sheet'!X373</f>
        <v>0</v>
      </c>
      <c r="AB373" s="61"/>
      <c r="AC373" s="97" t="str">
        <f t="shared" si="34"/>
        <v/>
      </c>
      <c r="AD373" s="59">
        <f>'Inventory Ref Sheet'!Y373</f>
        <v>0</v>
      </c>
      <c r="AE373" s="59">
        <f>'Inventory Ref Sheet'!Z373</f>
        <v>0</v>
      </c>
      <c r="AF373" s="102">
        <f>'Inventory Ref Sheet'!AA373</f>
        <v>0</v>
      </c>
      <c r="AG373" s="59">
        <f>'Inventory Ref Sheet'!AD373</f>
        <v>0</v>
      </c>
      <c r="AH373" s="59">
        <f>'Inventory Ref Sheet'!AE373</f>
        <v>0</v>
      </c>
      <c r="AI373" s="100" t="str">
        <f ca="1">IF('Inventory Ref Sheet'!AG373&gt;0,YEAR(TODAY())-'Inventory Ref Sheet'!AG373,"")</f>
        <v/>
      </c>
      <c r="AJ373" s="99"/>
      <c r="AK373" s="60">
        <f>'Inventory Ref Sheet'!AJ373</f>
        <v>0</v>
      </c>
      <c r="AL373" s="99"/>
      <c r="AM373" s="97" t="str">
        <f t="shared" si="35"/>
        <v/>
      </c>
    </row>
    <row r="374" spans="10:39" x14ac:dyDescent="0.25">
      <c r="J374" s="59">
        <f>'Inventory Ref Sheet'!AK374</f>
        <v>0</v>
      </c>
      <c r="K374" s="59">
        <f>'Inventory Ref Sheet'!AL374</f>
        <v>0</v>
      </c>
      <c r="L374" s="59">
        <f>'Inventory Ref Sheet'!AM374</f>
        <v>0</v>
      </c>
      <c r="M374" s="59">
        <f>'Inventory Ref Sheet'!AP374</f>
        <v>0</v>
      </c>
      <c r="N374" s="59">
        <f>'Inventory Ref Sheet'!AQ374</f>
        <v>0</v>
      </c>
      <c r="O374" s="100" t="str">
        <f ca="1">IF('Inventory Ref Sheet'!AS374&gt;0,YEAR(TODAY())-'Inventory Ref Sheet'!AS374,"")</f>
        <v/>
      </c>
      <c r="P374" s="95">
        <f>'Inventory Ref Sheet'!AU374</f>
        <v>0</v>
      </c>
      <c r="Q374" s="60">
        <f>'Inventory Ref Sheet'!AV374</f>
        <v>0</v>
      </c>
      <c r="R374" s="61"/>
      <c r="S374" s="100" t="str">
        <f t="shared" si="33"/>
        <v/>
      </c>
      <c r="T374" s="59">
        <f>'Inventory Ref Sheet'!M374</f>
        <v>0</v>
      </c>
      <c r="U374" s="102">
        <f>'Inventory Ref Sheet'!N374</f>
        <v>0</v>
      </c>
      <c r="V374" s="59">
        <f>'Inventory Ref Sheet'!O374</f>
        <v>0</v>
      </c>
      <c r="W374" s="59">
        <f>'Inventory Ref Sheet'!R374</f>
        <v>0</v>
      </c>
      <c r="X374" s="59">
        <f>'Inventory Ref Sheet'!S374</f>
        <v>0</v>
      </c>
      <c r="Y374" s="100" t="str">
        <f ca="1">IF('Inventory Ref Sheet'!U374&gt;0,YEAR(TODAY())-'Inventory Ref Sheet'!U374,"")</f>
        <v/>
      </c>
      <c r="Z374" s="95">
        <f>'Inventory Ref Sheet'!W374</f>
        <v>0</v>
      </c>
      <c r="AA374" s="60">
        <f>'Inventory Ref Sheet'!X374</f>
        <v>0</v>
      </c>
      <c r="AB374" s="61"/>
      <c r="AC374" s="97" t="str">
        <f t="shared" si="34"/>
        <v/>
      </c>
      <c r="AD374" s="59">
        <f>'Inventory Ref Sheet'!Y374</f>
        <v>0</v>
      </c>
      <c r="AE374" s="59">
        <f>'Inventory Ref Sheet'!Z374</f>
        <v>0</v>
      </c>
      <c r="AF374" s="102">
        <f>'Inventory Ref Sheet'!AA374</f>
        <v>0</v>
      </c>
      <c r="AG374" s="59">
        <f>'Inventory Ref Sheet'!AD374</f>
        <v>0</v>
      </c>
      <c r="AH374" s="59">
        <f>'Inventory Ref Sheet'!AE374</f>
        <v>0</v>
      </c>
      <c r="AI374" s="100" t="str">
        <f ca="1">IF('Inventory Ref Sheet'!AG374&gt;0,YEAR(TODAY())-'Inventory Ref Sheet'!AG374,"")</f>
        <v/>
      </c>
      <c r="AJ374" s="99"/>
      <c r="AK374" s="60">
        <f>'Inventory Ref Sheet'!AJ374</f>
        <v>0</v>
      </c>
      <c r="AL374" s="99"/>
      <c r="AM374" s="97" t="str">
        <f t="shared" si="35"/>
        <v/>
      </c>
    </row>
    <row r="375" spans="10:39" x14ac:dyDescent="0.25">
      <c r="J375" s="59">
        <f>'Inventory Ref Sheet'!AK375</f>
        <v>0</v>
      </c>
      <c r="K375" s="59">
        <f>'Inventory Ref Sheet'!AL375</f>
        <v>0</v>
      </c>
      <c r="L375" s="59">
        <f>'Inventory Ref Sheet'!AM375</f>
        <v>0</v>
      </c>
      <c r="M375" s="59">
        <f>'Inventory Ref Sheet'!AP375</f>
        <v>0</v>
      </c>
      <c r="N375" s="59">
        <f>'Inventory Ref Sheet'!AQ375</f>
        <v>0</v>
      </c>
      <c r="O375" s="100" t="str">
        <f ca="1">IF('Inventory Ref Sheet'!AS375&gt;0,YEAR(TODAY())-'Inventory Ref Sheet'!AS375,"")</f>
        <v/>
      </c>
      <c r="P375" s="95">
        <f>'Inventory Ref Sheet'!AU375</f>
        <v>0</v>
      </c>
      <c r="Q375" s="60">
        <f>'Inventory Ref Sheet'!AV375</f>
        <v>0</v>
      </c>
      <c r="R375" s="61"/>
      <c r="S375" s="100" t="str">
        <f t="shared" si="33"/>
        <v/>
      </c>
      <c r="T375" s="59">
        <f>'Inventory Ref Sheet'!M375</f>
        <v>0</v>
      </c>
      <c r="U375" s="102">
        <f>'Inventory Ref Sheet'!N375</f>
        <v>0</v>
      </c>
      <c r="V375" s="59">
        <f>'Inventory Ref Sheet'!O375</f>
        <v>0</v>
      </c>
      <c r="W375" s="59">
        <f>'Inventory Ref Sheet'!R375</f>
        <v>0</v>
      </c>
      <c r="X375" s="59">
        <f>'Inventory Ref Sheet'!S375</f>
        <v>0</v>
      </c>
      <c r="Y375" s="100" t="str">
        <f ca="1">IF('Inventory Ref Sheet'!U375&gt;0,YEAR(TODAY())-'Inventory Ref Sheet'!U375,"")</f>
        <v/>
      </c>
      <c r="Z375" s="95">
        <f>'Inventory Ref Sheet'!W375</f>
        <v>0</v>
      </c>
      <c r="AA375" s="60">
        <f>'Inventory Ref Sheet'!X375</f>
        <v>0</v>
      </c>
      <c r="AB375" s="61"/>
      <c r="AC375" s="97" t="str">
        <f t="shared" si="34"/>
        <v/>
      </c>
      <c r="AD375" s="59">
        <f>'Inventory Ref Sheet'!Y375</f>
        <v>0</v>
      </c>
      <c r="AE375" s="59">
        <f>'Inventory Ref Sheet'!Z375</f>
        <v>0</v>
      </c>
      <c r="AF375" s="102">
        <f>'Inventory Ref Sheet'!AA375</f>
        <v>0</v>
      </c>
      <c r="AG375" s="59">
        <f>'Inventory Ref Sheet'!AD375</f>
        <v>0</v>
      </c>
      <c r="AH375" s="59">
        <f>'Inventory Ref Sheet'!AE375</f>
        <v>0</v>
      </c>
      <c r="AI375" s="100" t="str">
        <f ca="1">IF('Inventory Ref Sheet'!AG375&gt;0,YEAR(TODAY())-'Inventory Ref Sheet'!AG375,"")</f>
        <v/>
      </c>
      <c r="AJ375" s="99"/>
      <c r="AK375" s="60">
        <f>'Inventory Ref Sheet'!AJ375</f>
        <v>0</v>
      </c>
      <c r="AL375" s="99"/>
      <c r="AM375" s="97" t="str">
        <f t="shared" si="35"/>
        <v/>
      </c>
    </row>
    <row r="376" spans="10:39" x14ac:dyDescent="0.25">
      <c r="J376" s="59">
        <f>'Inventory Ref Sheet'!AK376</f>
        <v>0</v>
      </c>
      <c r="K376" s="59">
        <f>'Inventory Ref Sheet'!AL376</f>
        <v>0</v>
      </c>
      <c r="L376" s="59">
        <f>'Inventory Ref Sheet'!AM376</f>
        <v>0</v>
      </c>
      <c r="M376" s="59">
        <f>'Inventory Ref Sheet'!AP376</f>
        <v>0</v>
      </c>
      <c r="N376" s="59">
        <f>'Inventory Ref Sheet'!AQ376</f>
        <v>0</v>
      </c>
      <c r="O376" s="100" t="str">
        <f ca="1">IF('Inventory Ref Sheet'!AS376&gt;0,YEAR(TODAY())-'Inventory Ref Sheet'!AS376,"")</f>
        <v/>
      </c>
      <c r="P376" s="95">
        <f>'Inventory Ref Sheet'!AU376</f>
        <v>0</v>
      </c>
      <c r="Q376" s="60">
        <f>'Inventory Ref Sheet'!AV376</f>
        <v>0</v>
      </c>
      <c r="R376" s="61"/>
      <c r="S376" s="100" t="str">
        <f t="shared" si="33"/>
        <v/>
      </c>
      <c r="T376" s="59">
        <f>'Inventory Ref Sheet'!M376</f>
        <v>0</v>
      </c>
      <c r="U376" s="102">
        <f>'Inventory Ref Sheet'!N376</f>
        <v>0</v>
      </c>
      <c r="V376" s="59">
        <f>'Inventory Ref Sheet'!O376</f>
        <v>0</v>
      </c>
      <c r="W376" s="59">
        <f>'Inventory Ref Sheet'!R376</f>
        <v>0</v>
      </c>
      <c r="X376" s="59">
        <f>'Inventory Ref Sheet'!S376</f>
        <v>0</v>
      </c>
      <c r="Y376" s="100" t="str">
        <f ca="1">IF('Inventory Ref Sheet'!U376&gt;0,YEAR(TODAY())-'Inventory Ref Sheet'!U376,"")</f>
        <v/>
      </c>
      <c r="Z376" s="95">
        <f>'Inventory Ref Sheet'!W376</f>
        <v>0</v>
      </c>
      <c r="AA376" s="60">
        <f>'Inventory Ref Sheet'!X376</f>
        <v>0</v>
      </c>
      <c r="AB376" s="61"/>
      <c r="AC376" s="97" t="str">
        <f t="shared" si="34"/>
        <v/>
      </c>
      <c r="AD376" s="59">
        <f>'Inventory Ref Sheet'!Y376</f>
        <v>0</v>
      </c>
      <c r="AE376" s="59">
        <f>'Inventory Ref Sheet'!Z376</f>
        <v>0</v>
      </c>
      <c r="AF376" s="102">
        <f>'Inventory Ref Sheet'!AA376</f>
        <v>0</v>
      </c>
      <c r="AG376" s="59">
        <f>'Inventory Ref Sheet'!AD376</f>
        <v>0</v>
      </c>
      <c r="AH376" s="59">
        <f>'Inventory Ref Sheet'!AE376</f>
        <v>0</v>
      </c>
      <c r="AI376" s="100" t="str">
        <f ca="1">IF('Inventory Ref Sheet'!AG376&gt;0,YEAR(TODAY())-'Inventory Ref Sheet'!AG376,"")</f>
        <v/>
      </c>
      <c r="AJ376" s="99"/>
      <c r="AK376" s="60">
        <f>'Inventory Ref Sheet'!AJ376</f>
        <v>0</v>
      </c>
      <c r="AL376" s="99"/>
      <c r="AM376" s="97" t="str">
        <f t="shared" si="35"/>
        <v/>
      </c>
    </row>
    <row r="377" spans="10:39" x14ac:dyDescent="0.25">
      <c r="J377" s="59">
        <f>'Inventory Ref Sheet'!AK377</f>
        <v>0</v>
      </c>
      <c r="K377" s="59">
        <f>'Inventory Ref Sheet'!AL377</f>
        <v>0</v>
      </c>
      <c r="L377" s="59">
        <f>'Inventory Ref Sheet'!AM377</f>
        <v>0</v>
      </c>
      <c r="M377" s="59">
        <f>'Inventory Ref Sheet'!AP377</f>
        <v>0</v>
      </c>
      <c r="N377" s="59">
        <f>'Inventory Ref Sheet'!AQ377</f>
        <v>0</v>
      </c>
      <c r="O377" s="100" t="str">
        <f ca="1">IF('Inventory Ref Sheet'!AS377&gt;0,YEAR(TODAY())-'Inventory Ref Sheet'!AS377,"")</f>
        <v/>
      </c>
      <c r="P377" s="95">
        <f>'Inventory Ref Sheet'!AU377</f>
        <v>0</v>
      </c>
      <c r="Q377" s="60">
        <f>'Inventory Ref Sheet'!AV377</f>
        <v>0</v>
      </c>
      <c r="R377" s="61"/>
      <c r="S377" s="100" t="str">
        <f t="shared" si="33"/>
        <v/>
      </c>
      <c r="T377" s="59">
        <f>'Inventory Ref Sheet'!M377</f>
        <v>0</v>
      </c>
      <c r="U377" s="102">
        <f>'Inventory Ref Sheet'!N377</f>
        <v>0</v>
      </c>
      <c r="V377" s="59">
        <f>'Inventory Ref Sheet'!O377</f>
        <v>0</v>
      </c>
      <c r="W377" s="59">
        <f>'Inventory Ref Sheet'!R377</f>
        <v>0</v>
      </c>
      <c r="X377" s="59">
        <f>'Inventory Ref Sheet'!S377</f>
        <v>0</v>
      </c>
      <c r="Y377" s="100" t="str">
        <f ca="1">IF('Inventory Ref Sheet'!U377&gt;0,YEAR(TODAY())-'Inventory Ref Sheet'!U377,"")</f>
        <v/>
      </c>
      <c r="Z377" s="95">
        <f>'Inventory Ref Sheet'!W377</f>
        <v>0</v>
      </c>
      <c r="AA377" s="60">
        <f>'Inventory Ref Sheet'!X377</f>
        <v>0</v>
      </c>
      <c r="AB377" s="61"/>
      <c r="AC377" s="97" t="str">
        <f t="shared" si="34"/>
        <v/>
      </c>
      <c r="AD377" s="59">
        <f>'Inventory Ref Sheet'!Y377</f>
        <v>0</v>
      </c>
      <c r="AE377" s="59">
        <f>'Inventory Ref Sheet'!Z377</f>
        <v>0</v>
      </c>
      <c r="AF377" s="102">
        <f>'Inventory Ref Sheet'!AA377</f>
        <v>0</v>
      </c>
      <c r="AG377" s="59">
        <f>'Inventory Ref Sheet'!AD377</f>
        <v>0</v>
      </c>
      <c r="AH377" s="59">
        <f>'Inventory Ref Sheet'!AE377</f>
        <v>0</v>
      </c>
      <c r="AI377" s="100" t="str">
        <f ca="1">IF('Inventory Ref Sheet'!AG377&gt;0,YEAR(TODAY())-'Inventory Ref Sheet'!AG377,"")</f>
        <v/>
      </c>
      <c r="AJ377" s="99"/>
      <c r="AK377" s="60">
        <f>'Inventory Ref Sheet'!AJ377</f>
        <v>0</v>
      </c>
      <c r="AL377" s="99"/>
      <c r="AM377" s="97" t="str">
        <f t="shared" si="35"/>
        <v/>
      </c>
    </row>
    <row r="378" spans="10:39" x14ac:dyDescent="0.25">
      <c r="J378" s="59">
        <f>'Inventory Ref Sheet'!AK378</f>
        <v>0</v>
      </c>
      <c r="K378" s="59">
        <f>'Inventory Ref Sheet'!AL378</f>
        <v>0</v>
      </c>
      <c r="L378" s="59">
        <f>'Inventory Ref Sheet'!AM378</f>
        <v>0</v>
      </c>
      <c r="M378" s="59">
        <f>'Inventory Ref Sheet'!AP378</f>
        <v>0</v>
      </c>
      <c r="N378" s="59">
        <f>'Inventory Ref Sheet'!AQ378</f>
        <v>0</v>
      </c>
      <c r="O378" s="100" t="str">
        <f ca="1">IF('Inventory Ref Sheet'!AS378&gt;0,YEAR(TODAY())-'Inventory Ref Sheet'!AS378,"")</f>
        <v/>
      </c>
      <c r="P378" s="95">
        <f>'Inventory Ref Sheet'!AU378</f>
        <v>0</v>
      </c>
      <c r="Q378" s="60">
        <f>'Inventory Ref Sheet'!AV378</f>
        <v>0</v>
      </c>
      <c r="R378" s="61"/>
      <c r="S378" s="100" t="str">
        <f t="shared" si="33"/>
        <v/>
      </c>
      <c r="T378" s="59">
        <f>'Inventory Ref Sheet'!M378</f>
        <v>0</v>
      </c>
      <c r="U378" s="102">
        <f>'Inventory Ref Sheet'!N378</f>
        <v>0</v>
      </c>
      <c r="V378" s="59">
        <f>'Inventory Ref Sheet'!O378</f>
        <v>0</v>
      </c>
      <c r="W378" s="59">
        <f>'Inventory Ref Sheet'!R378</f>
        <v>0</v>
      </c>
      <c r="X378" s="59">
        <f>'Inventory Ref Sheet'!S378</f>
        <v>0</v>
      </c>
      <c r="Y378" s="100" t="str">
        <f ca="1">IF('Inventory Ref Sheet'!U378&gt;0,YEAR(TODAY())-'Inventory Ref Sheet'!U378,"")</f>
        <v/>
      </c>
      <c r="Z378" s="95">
        <f>'Inventory Ref Sheet'!W378</f>
        <v>0</v>
      </c>
      <c r="AA378" s="60">
        <f>'Inventory Ref Sheet'!X378</f>
        <v>0</v>
      </c>
      <c r="AB378" s="61"/>
      <c r="AC378" s="97" t="str">
        <f t="shared" si="34"/>
        <v/>
      </c>
      <c r="AD378" s="59">
        <f>'Inventory Ref Sheet'!Y378</f>
        <v>0</v>
      </c>
      <c r="AE378" s="59">
        <f>'Inventory Ref Sheet'!Z378</f>
        <v>0</v>
      </c>
      <c r="AF378" s="102">
        <f>'Inventory Ref Sheet'!AA378</f>
        <v>0</v>
      </c>
      <c r="AG378" s="59">
        <f>'Inventory Ref Sheet'!AD378</f>
        <v>0</v>
      </c>
      <c r="AH378" s="59">
        <f>'Inventory Ref Sheet'!AE378</f>
        <v>0</v>
      </c>
      <c r="AI378" s="100" t="str">
        <f ca="1">IF('Inventory Ref Sheet'!AG378&gt;0,YEAR(TODAY())-'Inventory Ref Sheet'!AG378,"")</f>
        <v/>
      </c>
      <c r="AJ378" s="99"/>
      <c r="AK378" s="60">
        <f>'Inventory Ref Sheet'!AJ378</f>
        <v>0</v>
      </c>
      <c r="AL378" s="99"/>
      <c r="AM378" s="97" t="str">
        <f t="shared" si="35"/>
        <v/>
      </c>
    </row>
    <row r="379" spans="10:39" x14ac:dyDescent="0.25">
      <c r="J379" s="59">
        <f>'Inventory Ref Sheet'!AK379</f>
        <v>0</v>
      </c>
      <c r="K379" s="59">
        <f>'Inventory Ref Sheet'!AL379</f>
        <v>0</v>
      </c>
      <c r="L379" s="59">
        <f>'Inventory Ref Sheet'!AM379</f>
        <v>0</v>
      </c>
      <c r="M379" s="59">
        <f>'Inventory Ref Sheet'!AP379</f>
        <v>0</v>
      </c>
      <c r="N379" s="59">
        <f>'Inventory Ref Sheet'!AQ379</f>
        <v>0</v>
      </c>
      <c r="O379" s="100" t="str">
        <f ca="1">IF('Inventory Ref Sheet'!AS379&gt;0,YEAR(TODAY())-'Inventory Ref Sheet'!AS379,"")</f>
        <v/>
      </c>
      <c r="P379" s="95">
        <f>'Inventory Ref Sheet'!AU379</f>
        <v>0</v>
      </c>
      <c r="Q379" s="60">
        <f>'Inventory Ref Sheet'!AV379</f>
        <v>0</v>
      </c>
      <c r="R379" s="61"/>
      <c r="S379" s="100" t="str">
        <f t="shared" si="33"/>
        <v/>
      </c>
      <c r="T379" s="59">
        <f>'Inventory Ref Sheet'!M379</f>
        <v>0</v>
      </c>
      <c r="U379" s="102">
        <f>'Inventory Ref Sheet'!N379</f>
        <v>0</v>
      </c>
      <c r="V379" s="59">
        <f>'Inventory Ref Sheet'!O379</f>
        <v>0</v>
      </c>
      <c r="W379" s="59">
        <f>'Inventory Ref Sheet'!R379</f>
        <v>0</v>
      </c>
      <c r="X379" s="59">
        <f>'Inventory Ref Sheet'!S379</f>
        <v>0</v>
      </c>
      <c r="Y379" s="100" t="str">
        <f ca="1">IF('Inventory Ref Sheet'!U379&gt;0,YEAR(TODAY())-'Inventory Ref Sheet'!U379,"")</f>
        <v/>
      </c>
      <c r="Z379" s="95">
        <f>'Inventory Ref Sheet'!W379</f>
        <v>0</v>
      </c>
      <c r="AA379" s="60">
        <f>'Inventory Ref Sheet'!X379</f>
        <v>0</v>
      </c>
      <c r="AB379" s="61"/>
      <c r="AC379" s="97" t="str">
        <f t="shared" si="34"/>
        <v/>
      </c>
      <c r="AD379" s="59">
        <f>'Inventory Ref Sheet'!Y379</f>
        <v>0</v>
      </c>
      <c r="AE379" s="59">
        <f>'Inventory Ref Sheet'!Z379</f>
        <v>0</v>
      </c>
      <c r="AF379" s="102">
        <f>'Inventory Ref Sheet'!AA379</f>
        <v>0</v>
      </c>
      <c r="AG379" s="59">
        <f>'Inventory Ref Sheet'!AD379</f>
        <v>0</v>
      </c>
      <c r="AH379" s="59">
        <f>'Inventory Ref Sheet'!AE379</f>
        <v>0</v>
      </c>
      <c r="AI379" s="100" t="str">
        <f ca="1">IF('Inventory Ref Sheet'!AG379&gt;0,YEAR(TODAY())-'Inventory Ref Sheet'!AG379,"")</f>
        <v/>
      </c>
      <c r="AJ379" s="99"/>
      <c r="AK379" s="60">
        <f>'Inventory Ref Sheet'!AJ379</f>
        <v>0</v>
      </c>
      <c r="AL379" s="99"/>
      <c r="AM379" s="97" t="str">
        <f t="shared" si="35"/>
        <v/>
      </c>
    </row>
    <row r="380" spans="10:39" x14ac:dyDescent="0.25">
      <c r="J380" s="59">
        <f>'Inventory Ref Sheet'!AK380</f>
        <v>0</v>
      </c>
      <c r="K380" s="59">
        <f>'Inventory Ref Sheet'!AL380</f>
        <v>0</v>
      </c>
      <c r="L380" s="59">
        <f>'Inventory Ref Sheet'!AM380</f>
        <v>0</v>
      </c>
      <c r="M380" s="59">
        <f>'Inventory Ref Sheet'!AP380</f>
        <v>0</v>
      </c>
      <c r="N380" s="59">
        <f>'Inventory Ref Sheet'!AQ380</f>
        <v>0</v>
      </c>
      <c r="O380" s="100" t="str">
        <f ca="1">IF('Inventory Ref Sheet'!AS380&gt;0,YEAR(TODAY())-'Inventory Ref Sheet'!AS380,"")</f>
        <v/>
      </c>
      <c r="P380" s="95">
        <f>'Inventory Ref Sheet'!AU380</f>
        <v>0</v>
      </c>
      <c r="Q380" s="60">
        <f>'Inventory Ref Sheet'!AV380</f>
        <v>0</v>
      </c>
      <c r="R380" s="61"/>
      <c r="S380" s="100" t="str">
        <f t="shared" si="33"/>
        <v/>
      </c>
      <c r="T380" s="59">
        <f>'Inventory Ref Sheet'!M380</f>
        <v>0</v>
      </c>
      <c r="U380" s="102">
        <f>'Inventory Ref Sheet'!N380</f>
        <v>0</v>
      </c>
      <c r="V380" s="59">
        <f>'Inventory Ref Sheet'!O380</f>
        <v>0</v>
      </c>
      <c r="W380" s="59">
        <f>'Inventory Ref Sheet'!R380</f>
        <v>0</v>
      </c>
      <c r="X380" s="59">
        <f>'Inventory Ref Sheet'!S380</f>
        <v>0</v>
      </c>
      <c r="Y380" s="100" t="str">
        <f ca="1">IF('Inventory Ref Sheet'!U380&gt;0,YEAR(TODAY())-'Inventory Ref Sheet'!U380,"")</f>
        <v/>
      </c>
      <c r="Z380" s="95">
        <f>'Inventory Ref Sheet'!W380</f>
        <v>0</v>
      </c>
      <c r="AA380" s="60">
        <f>'Inventory Ref Sheet'!X380</f>
        <v>0</v>
      </c>
      <c r="AB380" s="61"/>
      <c r="AC380" s="97" t="str">
        <f t="shared" si="34"/>
        <v/>
      </c>
      <c r="AD380" s="59">
        <f>'Inventory Ref Sheet'!Y380</f>
        <v>0</v>
      </c>
      <c r="AE380" s="59">
        <f>'Inventory Ref Sheet'!Z380</f>
        <v>0</v>
      </c>
      <c r="AF380" s="102">
        <f>'Inventory Ref Sheet'!AA380</f>
        <v>0</v>
      </c>
      <c r="AG380" s="59">
        <f>'Inventory Ref Sheet'!AD380</f>
        <v>0</v>
      </c>
      <c r="AH380" s="59">
        <f>'Inventory Ref Sheet'!AE380</f>
        <v>0</v>
      </c>
      <c r="AI380" s="100" t="str">
        <f ca="1">IF('Inventory Ref Sheet'!AG380&gt;0,YEAR(TODAY())-'Inventory Ref Sheet'!AG380,"")</f>
        <v/>
      </c>
      <c r="AJ380" s="99"/>
      <c r="AK380" s="60">
        <f>'Inventory Ref Sheet'!AJ380</f>
        <v>0</v>
      </c>
      <c r="AL380" s="99"/>
      <c r="AM380" s="97" t="str">
        <f t="shared" si="35"/>
        <v/>
      </c>
    </row>
    <row r="381" spans="10:39" x14ac:dyDescent="0.25">
      <c r="J381" s="59">
        <f>'Inventory Ref Sheet'!AK381</f>
        <v>0</v>
      </c>
      <c r="K381" s="59">
        <f>'Inventory Ref Sheet'!AL381</f>
        <v>0</v>
      </c>
      <c r="L381" s="59">
        <f>'Inventory Ref Sheet'!AM381</f>
        <v>0</v>
      </c>
      <c r="M381" s="59">
        <f>'Inventory Ref Sheet'!AP381</f>
        <v>0</v>
      </c>
      <c r="N381" s="59">
        <f>'Inventory Ref Sheet'!AQ381</f>
        <v>0</v>
      </c>
      <c r="O381" s="100" t="str">
        <f ca="1">IF('Inventory Ref Sheet'!AS381&gt;0,YEAR(TODAY())-'Inventory Ref Sheet'!AS381,"")</f>
        <v/>
      </c>
      <c r="P381" s="95">
        <f>'Inventory Ref Sheet'!AU381</f>
        <v>0</v>
      </c>
      <c r="Q381" s="60">
        <f>'Inventory Ref Sheet'!AV381</f>
        <v>0</v>
      </c>
      <c r="R381" s="61"/>
      <c r="S381" s="100" t="str">
        <f t="shared" si="33"/>
        <v/>
      </c>
      <c r="T381" s="59">
        <f>'Inventory Ref Sheet'!M381</f>
        <v>0</v>
      </c>
      <c r="U381" s="102">
        <f>'Inventory Ref Sheet'!N381</f>
        <v>0</v>
      </c>
      <c r="V381" s="59">
        <f>'Inventory Ref Sheet'!O381</f>
        <v>0</v>
      </c>
      <c r="W381" s="59">
        <f>'Inventory Ref Sheet'!R381</f>
        <v>0</v>
      </c>
      <c r="X381" s="59">
        <f>'Inventory Ref Sheet'!S381</f>
        <v>0</v>
      </c>
      <c r="Y381" s="100" t="str">
        <f ca="1">IF('Inventory Ref Sheet'!U381&gt;0,YEAR(TODAY())-'Inventory Ref Sheet'!U381,"")</f>
        <v/>
      </c>
      <c r="Z381" s="95">
        <f>'Inventory Ref Sheet'!W381</f>
        <v>0</v>
      </c>
      <c r="AA381" s="60">
        <f>'Inventory Ref Sheet'!X381</f>
        <v>0</v>
      </c>
      <c r="AB381" s="61"/>
      <c r="AC381" s="97" t="str">
        <f t="shared" si="34"/>
        <v/>
      </c>
      <c r="AD381" s="59">
        <f>'Inventory Ref Sheet'!Y381</f>
        <v>0</v>
      </c>
      <c r="AE381" s="59">
        <f>'Inventory Ref Sheet'!Z381</f>
        <v>0</v>
      </c>
      <c r="AF381" s="102">
        <f>'Inventory Ref Sheet'!AA381</f>
        <v>0</v>
      </c>
      <c r="AG381" s="59">
        <f>'Inventory Ref Sheet'!AD381</f>
        <v>0</v>
      </c>
      <c r="AH381" s="59">
        <f>'Inventory Ref Sheet'!AE381</f>
        <v>0</v>
      </c>
      <c r="AI381" s="100" t="str">
        <f ca="1">IF('Inventory Ref Sheet'!AG381&gt;0,YEAR(TODAY())-'Inventory Ref Sheet'!AG381,"")</f>
        <v/>
      </c>
      <c r="AJ381" s="99"/>
      <c r="AK381" s="60">
        <f>'Inventory Ref Sheet'!AJ381</f>
        <v>0</v>
      </c>
      <c r="AL381" s="99"/>
      <c r="AM381" s="97" t="str">
        <f t="shared" si="35"/>
        <v/>
      </c>
    </row>
    <row r="382" spans="10:39" x14ac:dyDescent="0.25">
      <c r="J382" s="59">
        <f>'Inventory Ref Sheet'!AK382</f>
        <v>0</v>
      </c>
      <c r="K382" s="59">
        <f>'Inventory Ref Sheet'!AL382</f>
        <v>0</v>
      </c>
      <c r="L382" s="59">
        <f>'Inventory Ref Sheet'!AM382</f>
        <v>0</v>
      </c>
      <c r="M382" s="59">
        <f>'Inventory Ref Sheet'!AP382</f>
        <v>0</v>
      </c>
      <c r="N382" s="59">
        <f>'Inventory Ref Sheet'!AQ382</f>
        <v>0</v>
      </c>
      <c r="O382" s="100" t="str">
        <f ca="1">IF('Inventory Ref Sheet'!AS382&gt;0,YEAR(TODAY())-'Inventory Ref Sheet'!AS382,"")</f>
        <v/>
      </c>
      <c r="P382" s="95">
        <f>'Inventory Ref Sheet'!AU382</f>
        <v>0</v>
      </c>
      <c r="Q382" s="60">
        <f>'Inventory Ref Sheet'!AV382</f>
        <v>0</v>
      </c>
      <c r="R382" s="61"/>
      <c r="S382" s="100" t="str">
        <f t="shared" si="33"/>
        <v/>
      </c>
      <c r="T382" s="59">
        <f>'Inventory Ref Sheet'!M382</f>
        <v>0</v>
      </c>
      <c r="U382" s="102">
        <f>'Inventory Ref Sheet'!N382</f>
        <v>0</v>
      </c>
      <c r="V382" s="59">
        <f>'Inventory Ref Sheet'!O382</f>
        <v>0</v>
      </c>
      <c r="W382" s="59">
        <f>'Inventory Ref Sheet'!R382</f>
        <v>0</v>
      </c>
      <c r="X382" s="59">
        <f>'Inventory Ref Sheet'!S382</f>
        <v>0</v>
      </c>
      <c r="Y382" s="100" t="str">
        <f ca="1">IF('Inventory Ref Sheet'!U382&gt;0,YEAR(TODAY())-'Inventory Ref Sheet'!U382,"")</f>
        <v/>
      </c>
      <c r="Z382" s="95">
        <f>'Inventory Ref Sheet'!W382</f>
        <v>0</v>
      </c>
      <c r="AA382" s="60">
        <f>'Inventory Ref Sheet'!X382</f>
        <v>0</v>
      </c>
      <c r="AB382" s="61"/>
      <c r="AC382" s="97" t="str">
        <f t="shared" si="34"/>
        <v/>
      </c>
      <c r="AD382" s="59">
        <f>'Inventory Ref Sheet'!Y382</f>
        <v>0</v>
      </c>
      <c r="AE382" s="59">
        <f>'Inventory Ref Sheet'!Z382</f>
        <v>0</v>
      </c>
      <c r="AF382" s="102">
        <f>'Inventory Ref Sheet'!AA382</f>
        <v>0</v>
      </c>
      <c r="AG382" s="59">
        <f>'Inventory Ref Sheet'!AD382</f>
        <v>0</v>
      </c>
      <c r="AH382" s="59">
        <f>'Inventory Ref Sheet'!AE382</f>
        <v>0</v>
      </c>
      <c r="AI382" s="100" t="str">
        <f ca="1">IF('Inventory Ref Sheet'!AG382&gt;0,YEAR(TODAY())-'Inventory Ref Sheet'!AG382,"")</f>
        <v/>
      </c>
      <c r="AJ382" s="99"/>
      <c r="AK382" s="60">
        <f>'Inventory Ref Sheet'!AJ382</f>
        <v>0</v>
      </c>
      <c r="AL382" s="99"/>
      <c r="AM382" s="97" t="str">
        <f t="shared" si="35"/>
        <v/>
      </c>
    </row>
    <row r="383" spans="10:39" x14ac:dyDescent="0.25">
      <c r="J383" s="59">
        <f>'Inventory Ref Sheet'!AK383</f>
        <v>0</v>
      </c>
      <c r="K383" s="59">
        <f>'Inventory Ref Sheet'!AL383</f>
        <v>0</v>
      </c>
      <c r="L383" s="59">
        <f>'Inventory Ref Sheet'!AM383</f>
        <v>0</v>
      </c>
      <c r="M383" s="59">
        <f>'Inventory Ref Sheet'!AP383</f>
        <v>0</v>
      </c>
      <c r="N383" s="59">
        <f>'Inventory Ref Sheet'!AQ383</f>
        <v>0</v>
      </c>
      <c r="O383" s="100" t="str">
        <f ca="1">IF('Inventory Ref Sheet'!AS383&gt;0,YEAR(TODAY())-'Inventory Ref Sheet'!AS383,"")</f>
        <v/>
      </c>
      <c r="P383" s="95">
        <f>'Inventory Ref Sheet'!AU383</f>
        <v>0</v>
      </c>
      <c r="Q383" s="60">
        <f>'Inventory Ref Sheet'!AV383</f>
        <v>0</v>
      </c>
      <c r="R383" s="61"/>
      <c r="S383" s="100" t="str">
        <f t="shared" si="33"/>
        <v/>
      </c>
      <c r="T383" s="59">
        <f>'Inventory Ref Sheet'!M383</f>
        <v>0</v>
      </c>
      <c r="U383" s="102">
        <f>'Inventory Ref Sheet'!N383</f>
        <v>0</v>
      </c>
      <c r="V383" s="59">
        <f>'Inventory Ref Sheet'!O383</f>
        <v>0</v>
      </c>
      <c r="W383" s="59">
        <f>'Inventory Ref Sheet'!R383</f>
        <v>0</v>
      </c>
      <c r="X383" s="59">
        <f>'Inventory Ref Sheet'!S383</f>
        <v>0</v>
      </c>
      <c r="Y383" s="100" t="str">
        <f ca="1">IF('Inventory Ref Sheet'!U383&gt;0,YEAR(TODAY())-'Inventory Ref Sheet'!U383,"")</f>
        <v/>
      </c>
      <c r="Z383" s="95">
        <f>'Inventory Ref Sheet'!W383</f>
        <v>0</v>
      </c>
      <c r="AA383" s="60">
        <f>'Inventory Ref Sheet'!X383</f>
        <v>0</v>
      </c>
      <c r="AB383" s="61"/>
      <c r="AC383" s="97" t="str">
        <f t="shared" si="34"/>
        <v/>
      </c>
      <c r="AD383" s="59">
        <f>'Inventory Ref Sheet'!Y383</f>
        <v>0</v>
      </c>
      <c r="AE383" s="59">
        <f>'Inventory Ref Sheet'!Z383</f>
        <v>0</v>
      </c>
      <c r="AF383" s="102">
        <f>'Inventory Ref Sheet'!AA383</f>
        <v>0</v>
      </c>
      <c r="AG383" s="59">
        <f>'Inventory Ref Sheet'!AD383</f>
        <v>0</v>
      </c>
      <c r="AH383" s="59">
        <f>'Inventory Ref Sheet'!AE383</f>
        <v>0</v>
      </c>
      <c r="AI383" s="100" t="str">
        <f ca="1">IF('Inventory Ref Sheet'!AG383&gt;0,YEAR(TODAY())-'Inventory Ref Sheet'!AG383,"")</f>
        <v/>
      </c>
      <c r="AJ383" s="99"/>
      <c r="AK383" s="60">
        <f>'Inventory Ref Sheet'!AJ383</f>
        <v>0</v>
      </c>
      <c r="AL383" s="99"/>
      <c r="AM383" s="97" t="str">
        <f t="shared" si="35"/>
        <v/>
      </c>
    </row>
    <row r="384" spans="10:39" x14ac:dyDescent="0.25">
      <c r="J384" s="59">
        <f>'Inventory Ref Sheet'!AK384</f>
        <v>0</v>
      </c>
      <c r="K384" s="59">
        <f>'Inventory Ref Sheet'!AL384</f>
        <v>0</v>
      </c>
      <c r="L384" s="59">
        <f>'Inventory Ref Sheet'!AM384</f>
        <v>0</v>
      </c>
      <c r="M384" s="59">
        <f>'Inventory Ref Sheet'!AP384</f>
        <v>0</v>
      </c>
      <c r="N384" s="59">
        <f>'Inventory Ref Sheet'!AQ384</f>
        <v>0</v>
      </c>
      <c r="O384" s="100" t="str">
        <f ca="1">IF('Inventory Ref Sheet'!AS384&gt;0,YEAR(TODAY())-'Inventory Ref Sheet'!AS384,"")</f>
        <v/>
      </c>
      <c r="P384" s="95">
        <f>'Inventory Ref Sheet'!AU384</f>
        <v>0</v>
      </c>
      <c r="Q384" s="60">
        <f>'Inventory Ref Sheet'!AV384</f>
        <v>0</v>
      </c>
      <c r="R384" s="61"/>
      <c r="S384" s="100" t="str">
        <f t="shared" si="33"/>
        <v/>
      </c>
      <c r="T384" s="59">
        <f>'Inventory Ref Sheet'!M384</f>
        <v>0</v>
      </c>
      <c r="U384" s="102">
        <f>'Inventory Ref Sheet'!N384</f>
        <v>0</v>
      </c>
      <c r="V384" s="59">
        <f>'Inventory Ref Sheet'!O384</f>
        <v>0</v>
      </c>
      <c r="W384" s="59">
        <f>'Inventory Ref Sheet'!R384</f>
        <v>0</v>
      </c>
      <c r="X384" s="59">
        <f>'Inventory Ref Sheet'!S384</f>
        <v>0</v>
      </c>
      <c r="Y384" s="100" t="str">
        <f ca="1">IF('Inventory Ref Sheet'!U384&gt;0,YEAR(TODAY())-'Inventory Ref Sheet'!U384,"")</f>
        <v/>
      </c>
      <c r="Z384" s="95">
        <f>'Inventory Ref Sheet'!W384</f>
        <v>0</v>
      </c>
      <c r="AA384" s="60">
        <f>'Inventory Ref Sheet'!X384</f>
        <v>0</v>
      </c>
      <c r="AB384" s="61"/>
      <c r="AC384" s="97" t="str">
        <f t="shared" si="34"/>
        <v/>
      </c>
      <c r="AD384" s="59">
        <f>'Inventory Ref Sheet'!Y384</f>
        <v>0</v>
      </c>
      <c r="AE384" s="59">
        <f>'Inventory Ref Sheet'!Z384</f>
        <v>0</v>
      </c>
      <c r="AF384" s="102">
        <f>'Inventory Ref Sheet'!AA384</f>
        <v>0</v>
      </c>
      <c r="AG384" s="59">
        <f>'Inventory Ref Sheet'!AD384</f>
        <v>0</v>
      </c>
      <c r="AH384" s="59">
        <f>'Inventory Ref Sheet'!AE384</f>
        <v>0</v>
      </c>
      <c r="AI384" s="100" t="str">
        <f ca="1">IF('Inventory Ref Sheet'!AG384&gt;0,YEAR(TODAY())-'Inventory Ref Sheet'!AG384,"")</f>
        <v/>
      </c>
      <c r="AJ384" s="99"/>
      <c r="AK384" s="60">
        <f>'Inventory Ref Sheet'!AJ384</f>
        <v>0</v>
      </c>
      <c r="AL384" s="99"/>
      <c r="AM384" s="97" t="str">
        <f t="shared" si="35"/>
        <v/>
      </c>
    </row>
    <row r="385" spans="10:39" x14ac:dyDescent="0.25">
      <c r="J385" s="59">
        <f>'Inventory Ref Sheet'!AK385</f>
        <v>0</v>
      </c>
      <c r="K385" s="59">
        <f>'Inventory Ref Sheet'!AL385</f>
        <v>0</v>
      </c>
      <c r="L385" s="59">
        <f>'Inventory Ref Sheet'!AM385</f>
        <v>0</v>
      </c>
      <c r="M385" s="59">
        <f>'Inventory Ref Sheet'!AP385</f>
        <v>0</v>
      </c>
      <c r="N385" s="59">
        <f>'Inventory Ref Sheet'!AQ385</f>
        <v>0</v>
      </c>
      <c r="O385" s="100" t="str">
        <f ca="1">IF('Inventory Ref Sheet'!AS385&gt;0,YEAR(TODAY())-'Inventory Ref Sheet'!AS385,"")</f>
        <v/>
      </c>
      <c r="P385" s="95">
        <f>'Inventory Ref Sheet'!AU385</f>
        <v>0</v>
      </c>
      <c r="Q385" s="60">
        <f>'Inventory Ref Sheet'!AV385</f>
        <v>0</v>
      </c>
      <c r="R385" s="61"/>
      <c r="S385" s="100" t="str">
        <f t="shared" si="33"/>
        <v/>
      </c>
      <c r="T385" s="59">
        <f>'Inventory Ref Sheet'!M385</f>
        <v>0</v>
      </c>
      <c r="U385" s="102">
        <f>'Inventory Ref Sheet'!N385</f>
        <v>0</v>
      </c>
      <c r="V385" s="59">
        <f>'Inventory Ref Sheet'!O385</f>
        <v>0</v>
      </c>
      <c r="W385" s="59">
        <f>'Inventory Ref Sheet'!R385</f>
        <v>0</v>
      </c>
      <c r="X385" s="59">
        <f>'Inventory Ref Sheet'!S385</f>
        <v>0</v>
      </c>
      <c r="Y385" s="100" t="str">
        <f ca="1">IF('Inventory Ref Sheet'!U385&gt;0,YEAR(TODAY())-'Inventory Ref Sheet'!U385,"")</f>
        <v/>
      </c>
      <c r="Z385" s="95">
        <f>'Inventory Ref Sheet'!W385</f>
        <v>0</v>
      </c>
      <c r="AA385" s="60">
        <f>'Inventory Ref Sheet'!X385</f>
        <v>0</v>
      </c>
      <c r="AB385" s="61"/>
      <c r="AC385" s="97" t="str">
        <f t="shared" si="34"/>
        <v/>
      </c>
      <c r="AD385" s="59">
        <f>'Inventory Ref Sheet'!Y385</f>
        <v>0</v>
      </c>
      <c r="AE385" s="59">
        <f>'Inventory Ref Sheet'!Z385</f>
        <v>0</v>
      </c>
      <c r="AF385" s="102">
        <f>'Inventory Ref Sheet'!AA385</f>
        <v>0</v>
      </c>
      <c r="AG385" s="59">
        <f>'Inventory Ref Sheet'!AD385</f>
        <v>0</v>
      </c>
      <c r="AH385" s="59">
        <f>'Inventory Ref Sheet'!AE385</f>
        <v>0</v>
      </c>
      <c r="AI385" s="100" t="str">
        <f ca="1">IF('Inventory Ref Sheet'!AG385&gt;0,YEAR(TODAY())-'Inventory Ref Sheet'!AG385,"")</f>
        <v/>
      </c>
      <c r="AJ385" s="99"/>
      <c r="AK385" s="60">
        <f>'Inventory Ref Sheet'!AJ385</f>
        <v>0</v>
      </c>
      <c r="AL385" s="99"/>
      <c r="AM385" s="97" t="str">
        <f t="shared" si="35"/>
        <v/>
      </c>
    </row>
    <row r="386" spans="10:39" x14ac:dyDescent="0.25">
      <c r="J386" s="59">
        <f>'Inventory Ref Sheet'!AK386</f>
        <v>0</v>
      </c>
      <c r="K386" s="59">
        <f>'Inventory Ref Sheet'!AL386</f>
        <v>0</v>
      </c>
      <c r="L386" s="59">
        <f>'Inventory Ref Sheet'!AM386</f>
        <v>0</v>
      </c>
      <c r="M386" s="59">
        <f>'Inventory Ref Sheet'!AP386</f>
        <v>0</v>
      </c>
      <c r="N386" s="59">
        <f>'Inventory Ref Sheet'!AQ386</f>
        <v>0</v>
      </c>
      <c r="O386" s="100" t="str">
        <f ca="1">IF('Inventory Ref Sheet'!AS386&gt;0,YEAR(TODAY())-'Inventory Ref Sheet'!AS386,"")</f>
        <v/>
      </c>
      <c r="P386" s="95">
        <f>'Inventory Ref Sheet'!AU386</f>
        <v>0</v>
      </c>
      <c r="Q386" s="60">
        <f>'Inventory Ref Sheet'!AV386</f>
        <v>0</v>
      </c>
      <c r="R386" s="61"/>
      <c r="S386" s="100" t="str">
        <f t="shared" si="33"/>
        <v/>
      </c>
      <c r="T386" s="59">
        <f>'Inventory Ref Sheet'!M386</f>
        <v>0</v>
      </c>
      <c r="U386" s="102">
        <f>'Inventory Ref Sheet'!N386</f>
        <v>0</v>
      </c>
      <c r="V386" s="59">
        <f>'Inventory Ref Sheet'!O386</f>
        <v>0</v>
      </c>
      <c r="W386" s="59">
        <f>'Inventory Ref Sheet'!R386</f>
        <v>0</v>
      </c>
      <c r="X386" s="59">
        <f>'Inventory Ref Sheet'!S386</f>
        <v>0</v>
      </c>
      <c r="Y386" s="100" t="str">
        <f ca="1">IF('Inventory Ref Sheet'!U386&gt;0,YEAR(TODAY())-'Inventory Ref Sheet'!U386,"")</f>
        <v/>
      </c>
      <c r="Z386" s="95">
        <f>'Inventory Ref Sheet'!W386</f>
        <v>0</v>
      </c>
      <c r="AA386" s="60">
        <f>'Inventory Ref Sheet'!X386</f>
        <v>0</v>
      </c>
      <c r="AB386" s="61"/>
      <c r="AC386" s="97" t="str">
        <f t="shared" si="34"/>
        <v/>
      </c>
      <c r="AD386" s="59">
        <f>'Inventory Ref Sheet'!Y386</f>
        <v>0</v>
      </c>
      <c r="AE386" s="59">
        <f>'Inventory Ref Sheet'!Z386</f>
        <v>0</v>
      </c>
      <c r="AF386" s="102">
        <f>'Inventory Ref Sheet'!AA386</f>
        <v>0</v>
      </c>
      <c r="AG386" s="59">
        <f>'Inventory Ref Sheet'!AD386</f>
        <v>0</v>
      </c>
      <c r="AH386" s="59">
        <f>'Inventory Ref Sheet'!AE386</f>
        <v>0</v>
      </c>
      <c r="AI386" s="100" t="str">
        <f ca="1">IF('Inventory Ref Sheet'!AG386&gt;0,YEAR(TODAY())-'Inventory Ref Sheet'!AG386,"")</f>
        <v/>
      </c>
      <c r="AJ386" s="99"/>
      <c r="AK386" s="60">
        <f>'Inventory Ref Sheet'!AJ386</f>
        <v>0</v>
      </c>
      <c r="AL386" s="99"/>
      <c r="AM386" s="97" t="str">
        <f t="shared" si="35"/>
        <v/>
      </c>
    </row>
    <row r="387" spans="10:39" x14ac:dyDescent="0.25">
      <c r="J387" s="59">
        <f>'Inventory Ref Sheet'!AK387</f>
        <v>0</v>
      </c>
      <c r="K387" s="59">
        <f>'Inventory Ref Sheet'!AL387</f>
        <v>0</v>
      </c>
      <c r="L387" s="59">
        <f>'Inventory Ref Sheet'!AM387</f>
        <v>0</v>
      </c>
      <c r="M387" s="59">
        <f>'Inventory Ref Sheet'!AP387</f>
        <v>0</v>
      </c>
      <c r="N387" s="59">
        <f>'Inventory Ref Sheet'!AQ387</f>
        <v>0</v>
      </c>
      <c r="O387" s="100" t="str">
        <f ca="1">IF('Inventory Ref Sheet'!AS387&gt;0,YEAR(TODAY())-'Inventory Ref Sheet'!AS387,"")</f>
        <v/>
      </c>
      <c r="P387" s="95">
        <f>'Inventory Ref Sheet'!AU387</f>
        <v>0</v>
      </c>
      <c r="Q387" s="60">
        <f>'Inventory Ref Sheet'!AV387</f>
        <v>0</v>
      </c>
      <c r="R387" s="61"/>
      <c r="S387" s="100" t="str">
        <f t="shared" si="33"/>
        <v/>
      </c>
      <c r="T387" s="59">
        <f>'Inventory Ref Sheet'!M387</f>
        <v>0</v>
      </c>
      <c r="U387" s="102">
        <f>'Inventory Ref Sheet'!N387</f>
        <v>0</v>
      </c>
      <c r="V387" s="59">
        <f>'Inventory Ref Sheet'!O387</f>
        <v>0</v>
      </c>
      <c r="W387" s="59">
        <f>'Inventory Ref Sheet'!R387</f>
        <v>0</v>
      </c>
      <c r="X387" s="59">
        <f>'Inventory Ref Sheet'!S387</f>
        <v>0</v>
      </c>
      <c r="Y387" s="100" t="str">
        <f ca="1">IF('Inventory Ref Sheet'!U387&gt;0,YEAR(TODAY())-'Inventory Ref Sheet'!U387,"")</f>
        <v/>
      </c>
      <c r="Z387" s="95">
        <f>'Inventory Ref Sheet'!W387</f>
        <v>0</v>
      </c>
      <c r="AA387" s="60">
        <f>'Inventory Ref Sheet'!X387</f>
        <v>0</v>
      </c>
      <c r="AB387" s="61"/>
      <c r="AC387" s="97" t="str">
        <f t="shared" si="34"/>
        <v/>
      </c>
      <c r="AD387" s="59">
        <f>'Inventory Ref Sheet'!Y387</f>
        <v>0</v>
      </c>
      <c r="AE387" s="59">
        <f>'Inventory Ref Sheet'!Z387</f>
        <v>0</v>
      </c>
      <c r="AF387" s="102">
        <f>'Inventory Ref Sheet'!AA387</f>
        <v>0</v>
      </c>
      <c r="AG387" s="59">
        <f>'Inventory Ref Sheet'!AD387</f>
        <v>0</v>
      </c>
      <c r="AH387" s="59">
        <f>'Inventory Ref Sheet'!AE387</f>
        <v>0</v>
      </c>
      <c r="AI387" s="100" t="str">
        <f ca="1">IF('Inventory Ref Sheet'!AG387&gt;0,YEAR(TODAY())-'Inventory Ref Sheet'!AG387,"")</f>
        <v/>
      </c>
      <c r="AJ387" s="99"/>
      <c r="AK387" s="60">
        <f>'Inventory Ref Sheet'!AJ387</f>
        <v>0</v>
      </c>
      <c r="AL387" s="99"/>
      <c r="AM387" s="97" t="str">
        <f t="shared" si="35"/>
        <v/>
      </c>
    </row>
    <row r="388" spans="10:39" x14ac:dyDescent="0.25">
      <c r="J388" s="59">
        <f>'Inventory Ref Sheet'!AK388</f>
        <v>0</v>
      </c>
      <c r="K388" s="59">
        <f>'Inventory Ref Sheet'!AL388</f>
        <v>0</v>
      </c>
      <c r="L388" s="59">
        <f>'Inventory Ref Sheet'!AM388</f>
        <v>0</v>
      </c>
      <c r="M388" s="59">
        <f>'Inventory Ref Sheet'!AP388</f>
        <v>0</v>
      </c>
      <c r="N388" s="59">
        <f>'Inventory Ref Sheet'!AQ388</f>
        <v>0</v>
      </c>
      <c r="O388" s="100" t="str">
        <f ca="1">IF('Inventory Ref Sheet'!AS388&gt;0,YEAR(TODAY())-'Inventory Ref Sheet'!AS388,"")</f>
        <v/>
      </c>
      <c r="P388" s="95">
        <f>'Inventory Ref Sheet'!AU388</f>
        <v>0</v>
      </c>
      <c r="Q388" s="60">
        <f>'Inventory Ref Sheet'!AV388</f>
        <v>0</v>
      </c>
      <c r="R388" s="61"/>
      <c r="S388" s="100" t="str">
        <f t="shared" si="33"/>
        <v/>
      </c>
      <c r="T388" s="59">
        <f>'Inventory Ref Sheet'!M388</f>
        <v>0</v>
      </c>
      <c r="U388" s="102">
        <f>'Inventory Ref Sheet'!N388</f>
        <v>0</v>
      </c>
      <c r="V388" s="59">
        <f>'Inventory Ref Sheet'!O388</f>
        <v>0</v>
      </c>
      <c r="W388" s="59">
        <f>'Inventory Ref Sheet'!R388</f>
        <v>0</v>
      </c>
      <c r="X388" s="59">
        <f>'Inventory Ref Sheet'!S388</f>
        <v>0</v>
      </c>
      <c r="Y388" s="100" t="str">
        <f ca="1">IF('Inventory Ref Sheet'!U388&gt;0,YEAR(TODAY())-'Inventory Ref Sheet'!U388,"")</f>
        <v/>
      </c>
      <c r="Z388" s="95">
        <f>'Inventory Ref Sheet'!W388</f>
        <v>0</v>
      </c>
      <c r="AA388" s="60">
        <f>'Inventory Ref Sheet'!X388</f>
        <v>0</v>
      </c>
      <c r="AB388" s="61"/>
      <c r="AC388" s="97" t="str">
        <f t="shared" si="34"/>
        <v/>
      </c>
      <c r="AD388" s="59">
        <f>'Inventory Ref Sheet'!Y388</f>
        <v>0</v>
      </c>
      <c r="AE388" s="59">
        <f>'Inventory Ref Sheet'!Z388</f>
        <v>0</v>
      </c>
      <c r="AF388" s="102">
        <f>'Inventory Ref Sheet'!AA388</f>
        <v>0</v>
      </c>
      <c r="AG388" s="59">
        <f>'Inventory Ref Sheet'!AD388</f>
        <v>0</v>
      </c>
      <c r="AH388" s="59">
        <f>'Inventory Ref Sheet'!AE388</f>
        <v>0</v>
      </c>
      <c r="AI388" s="100" t="str">
        <f ca="1">IF('Inventory Ref Sheet'!AG388&gt;0,YEAR(TODAY())-'Inventory Ref Sheet'!AG388,"")</f>
        <v/>
      </c>
      <c r="AJ388" s="99"/>
      <c r="AK388" s="60">
        <f>'Inventory Ref Sheet'!AJ388</f>
        <v>0</v>
      </c>
      <c r="AL388" s="99"/>
      <c r="AM388" s="97" t="str">
        <f t="shared" si="35"/>
        <v/>
      </c>
    </row>
    <row r="389" spans="10:39" x14ac:dyDescent="0.25">
      <c r="J389" s="59">
        <f>'Inventory Ref Sheet'!AK389</f>
        <v>0</v>
      </c>
      <c r="K389" s="59">
        <f>'Inventory Ref Sheet'!AL389</f>
        <v>0</v>
      </c>
      <c r="L389" s="59">
        <f>'Inventory Ref Sheet'!AM389</f>
        <v>0</v>
      </c>
      <c r="M389" s="59">
        <f>'Inventory Ref Sheet'!AP389</f>
        <v>0</v>
      </c>
      <c r="N389" s="59">
        <f>'Inventory Ref Sheet'!AQ389</f>
        <v>0</v>
      </c>
      <c r="O389" s="100" t="str">
        <f ca="1">IF('Inventory Ref Sheet'!AS389&gt;0,YEAR(TODAY())-'Inventory Ref Sheet'!AS389,"")</f>
        <v/>
      </c>
      <c r="P389" s="95">
        <f>'Inventory Ref Sheet'!AU389</f>
        <v>0</v>
      </c>
      <c r="Q389" s="60">
        <f>'Inventory Ref Sheet'!AV389</f>
        <v>0</v>
      </c>
      <c r="R389" s="61"/>
      <c r="S389" s="100" t="str">
        <f t="shared" si="33"/>
        <v/>
      </c>
      <c r="T389" s="59">
        <f>'Inventory Ref Sheet'!M389</f>
        <v>0</v>
      </c>
      <c r="U389" s="102">
        <f>'Inventory Ref Sheet'!N389</f>
        <v>0</v>
      </c>
      <c r="V389" s="59">
        <f>'Inventory Ref Sheet'!O389</f>
        <v>0</v>
      </c>
      <c r="W389" s="59">
        <f>'Inventory Ref Sheet'!R389</f>
        <v>0</v>
      </c>
      <c r="X389" s="59">
        <f>'Inventory Ref Sheet'!S389</f>
        <v>0</v>
      </c>
      <c r="Y389" s="100" t="str">
        <f ca="1">IF('Inventory Ref Sheet'!U389&gt;0,YEAR(TODAY())-'Inventory Ref Sheet'!U389,"")</f>
        <v/>
      </c>
      <c r="Z389" s="95">
        <f>'Inventory Ref Sheet'!W389</f>
        <v>0</v>
      </c>
      <c r="AA389" s="60">
        <f>'Inventory Ref Sheet'!X389</f>
        <v>0</v>
      </c>
      <c r="AB389" s="61"/>
      <c r="AC389" s="97" t="str">
        <f t="shared" si="34"/>
        <v/>
      </c>
      <c r="AD389" s="59">
        <f>'Inventory Ref Sheet'!Y389</f>
        <v>0</v>
      </c>
      <c r="AE389" s="59">
        <f>'Inventory Ref Sheet'!Z389</f>
        <v>0</v>
      </c>
      <c r="AF389" s="102">
        <f>'Inventory Ref Sheet'!AA389</f>
        <v>0</v>
      </c>
      <c r="AG389" s="59">
        <f>'Inventory Ref Sheet'!AD389</f>
        <v>0</v>
      </c>
      <c r="AH389" s="59">
        <f>'Inventory Ref Sheet'!AE389</f>
        <v>0</v>
      </c>
      <c r="AI389" s="100" t="str">
        <f ca="1">IF('Inventory Ref Sheet'!AG389&gt;0,YEAR(TODAY())-'Inventory Ref Sheet'!AG389,"")</f>
        <v/>
      </c>
      <c r="AJ389" s="99"/>
      <c r="AK389" s="60">
        <f>'Inventory Ref Sheet'!AJ389</f>
        <v>0</v>
      </c>
      <c r="AL389" s="99"/>
      <c r="AM389" s="97" t="str">
        <f t="shared" si="35"/>
        <v/>
      </c>
    </row>
    <row r="390" spans="10:39" x14ac:dyDescent="0.25">
      <c r="J390" s="59">
        <f>'Inventory Ref Sheet'!AK390</f>
        <v>0</v>
      </c>
      <c r="K390" s="59">
        <f>'Inventory Ref Sheet'!AL390</f>
        <v>0</v>
      </c>
      <c r="L390" s="59">
        <f>'Inventory Ref Sheet'!AM390</f>
        <v>0</v>
      </c>
      <c r="M390" s="59">
        <f>'Inventory Ref Sheet'!AP390</f>
        <v>0</v>
      </c>
      <c r="N390" s="59">
        <f>'Inventory Ref Sheet'!AQ390</f>
        <v>0</v>
      </c>
      <c r="O390" s="100" t="str">
        <f ca="1">IF('Inventory Ref Sheet'!AS390&gt;0,YEAR(TODAY())-'Inventory Ref Sheet'!AS390,"")</f>
        <v/>
      </c>
      <c r="P390" s="95">
        <f>'Inventory Ref Sheet'!AU390</f>
        <v>0</v>
      </c>
      <c r="Q390" s="60">
        <f>'Inventory Ref Sheet'!AV390</f>
        <v>0</v>
      </c>
      <c r="R390" s="61"/>
      <c r="S390" s="100" t="str">
        <f t="shared" ref="S390:S453" si="36">IF(ISTEXT(J390),IF(O390&gt;=R390,"Yes","No"),"")</f>
        <v/>
      </c>
      <c r="T390" s="59">
        <f>'Inventory Ref Sheet'!M390</f>
        <v>0</v>
      </c>
      <c r="U390" s="102">
        <f>'Inventory Ref Sheet'!N390</f>
        <v>0</v>
      </c>
      <c r="V390" s="59">
        <f>'Inventory Ref Sheet'!O390</f>
        <v>0</v>
      </c>
      <c r="W390" s="59">
        <f>'Inventory Ref Sheet'!R390</f>
        <v>0</v>
      </c>
      <c r="X390" s="59">
        <f>'Inventory Ref Sheet'!S390</f>
        <v>0</v>
      </c>
      <c r="Y390" s="100" t="str">
        <f ca="1">IF('Inventory Ref Sheet'!U390&gt;0,YEAR(TODAY())-'Inventory Ref Sheet'!U390,"")</f>
        <v/>
      </c>
      <c r="Z390" s="95">
        <f>'Inventory Ref Sheet'!W390</f>
        <v>0</v>
      </c>
      <c r="AA390" s="60">
        <f>'Inventory Ref Sheet'!X390</f>
        <v>0</v>
      </c>
      <c r="AB390" s="61"/>
      <c r="AC390" s="97" t="str">
        <f t="shared" si="34"/>
        <v/>
      </c>
      <c r="AD390" s="59">
        <f>'Inventory Ref Sheet'!Y390</f>
        <v>0</v>
      </c>
      <c r="AE390" s="59">
        <f>'Inventory Ref Sheet'!Z390</f>
        <v>0</v>
      </c>
      <c r="AF390" s="102">
        <f>'Inventory Ref Sheet'!AA390</f>
        <v>0</v>
      </c>
      <c r="AG390" s="59">
        <f>'Inventory Ref Sheet'!AD390</f>
        <v>0</v>
      </c>
      <c r="AH390" s="59">
        <f>'Inventory Ref Sheet'!AE390</f>
        <v>0</v>
      </c>
      <c r="AI390" s="100" t="str">
        <f ca="1">IF('Inventory Ref Sheet'!AG390&gt;0,YEAR(TODAY())-'Inventory Ref Sheet'!AG390,"")</f>
        <v/>
      </c>
      <c r="AJ390" s="99"/>
      <c r="AK390" s="60">
        <f>'Inventory Ref Sheet'!AJ390</f>
        <v>0</v>
      </c>
      <c r="AL390" s="99"/>
      <c r="AM390" s="97" t="str">
        <f t="shared" si="35"/>
        <v/>
      </c>
    </row>
    <row r="391" spans="10:39" x14ac:dyDescent="0.25">
      <c r="J391" s="59">
        <f>'Inventory Ref Sheet'!AK391</f>
        <v>0</v>
      </c>
      <c r="K391" s="59">
        <f>'Inventory Ref Sheet'!AL391</f>
        <v>0</v>
      </c>
      <c r="L391" s="59">
        <f>'Inventory Ref Sheet'!AM391</f>
        <v>0</v>
      </c>
      <c r="M391" s="59">
        <f>'Inventory Ref Sheet'!AP391</f>
        <v>0</v>
      </c>
      <c r="N391" s="59">
        <f>'Inventory Ref Sheet'!AQ391</f>
        <v>0</v>
      </c>
      <c r="O391" s="100" t="str">
        <f ca="1">IF('Inventory Ref Sheet'!AS391&gt;0,YEAR(TODAY())-'Inventory Ref Sheet'!AS391,"")</f>
        <v/>
      </c>
      <c r="P391" s="95">
        <f>'Inventory Ref Sheet'!AU391</f>
        <v>0</v>
      </c>
      <c r="Q391" s="60">
        <f>'Inventory Ref Sheet'!AV391</f>
        <v>0</v>
      </c>
      <c r="R391" s="61"/>
      <c r="S391" s="100" t="str">
        <f t="shared" si="36"/>
        <v/>
      </c>
      <c r="T391" s="59">
        <f>'Inventory Ref Sheet'!M391</f>
        <v>0</v>
      </c>
      <c r="U391" s="102">
        <f>'Inventory Ref Sheet'!N391</f>
        <v>0</v>
      </c>
      <c r="V391" s="59">
        <f>'Inventory Ref Sheet'!O391</f>
        <v>0</v>
      </c>
      <c r="W391" s="59">
        <f>'Inventory Ref Sheet'!R391</f>
        <v>0</v>
      </c>
      <c r="X391" s="59">
        <f>'Inventory Ref Sheet'!S391</f>
        <v>0</v>
      </c>
      <c r="Y391" s="100" t="str">
        <f ca="1">IF('Inventory Ref Sheet'!U391&gt;0,YEAR(TODAY())-'Inventory Ref Sheet'!U391,"")</f>
        <v/>
      </c>
      <c r="Z391" s="95">
        <f>'Inventory Ref Sheet'!W391</f>
        <v>0</v>
      </c>
      <c r="AA391" s="60">
        <f>'Inventory Ref Sheet'!X391</f>
        <v>0</v>
      </c>
      <c r="AB391" s="61"/>
      <c r="AC391" s="97" t="str">
        <f t="shared" si="34"/>
        <v/>
      </c>
      <c r="AD391" s="59">
        <f>'Inventory Ref Sheet'!Y391</f>
        <v>0</v>
      </c>
      <c r="AE391" s="59">
        <f>'Inventory Ref Sheet'!Z391</f>
        <v>0</v>
      </c>
      <c r="AF391" s="102">
        <f>'Inventory Ref Sheet'!AA391</f>
        <v>0</v>
      </c>
      <c r="AG391" s="59">
        <f>'Inventory Ref Sheet'!AD391</f>
        <v>0</v>
      </c>
      <c r="AH391" s="59">
        <f>'Inventory Ref Sheet'!AE391</f>
        <v>0</v>
      </c>
      <c r="AI391" s="100" t="str">
        <f ca="1">IF('Inventory Ref Sheet'!AG391&gt;0,YEAR(TODAY())-'Inventory Ref Sheet'!AG391,"")</f>
        <v/>
      </c>
      <c r="AJ391" s="99"/>
      <c r="AK391" s="60">
        <f>'Inventory Ref Sheet'!AJ391</f>
        <v>0</v>
      </c>
      <c r="AL391" s="99"/>
      <c r="AM391" s="97" t="str">
        <f t="shared" si="35"/>
        <v/>
      </c>
    </row>
    <row r="392" spans="10:39" x14ac:dyDescent="0.25">
      <c r="J392" s="59">
        <f>'Inventory Ref Sheet'!AK392</f>
        <v>0</v>
      </c>
      <c r="K392" s="59">
        <f>'Inventory Ref Sheet'!AL392</f>
        <v>0</v>
      </c>
      <c r="L392" s="59">
        <f>'Inventory Ref Sheet'!AM392</f>
        <v>0</v>
      </c>
      <c r="M392" s="59">
        <f>'Inventory Ref Sheet'!AP392</f>
        <v>0</v>
      </c>
      <c r="N392" s="59">
        <f>'Inventory Ref Sheet'!AQ392</f>
        <v>0</v>
      </c>
      <c r="O392" s="100" t="str">
        <f ca="1">IF('Inventory Ref Sheet'!AS392&gt;0,YEAR(TODAY())-'Inventory Ref Sheet'!AS392,"")</f>
        <v/>
      </c>
      <c r="P392" s="95">
        <f>'Inventory Ref Sheet'!AU392</f>
        <v>0</v>
      </c>
      <c r="Q392" s="60">
        <f>'Inventory Ref Sheet'!AV392</f>
        <v>0</v>
      </c>
      <c r="R392" s="61"/>
      <c r="S392" s="100" t="str">
        <f t="shared" si="36"/>
        <v/>
      </c>
      <c r="T392" s="59">
        <f>'Inventory Ref Sheet'!M392</f>
        <v>0</v>
      </c>
      <c r="U392" s="102">
        <f>'Inventory Ref Sheet'!N392</f>
        <v>0</v>
      </c>
      <c r="V392" s="59">
        <f>'Inventory Ref Sheet'!O392</f>
        <v>0</v>
      </c>
      <c r="W392" s="59">
        <f>'Inventory Ref Sheet'!R392</f>
        <v>0</v>
      </c>
      <c r="X392" s="59">
        <f>'Inventory Ref Sheet'!S392</f>
        <v>0</v>
      </c>
      <c r="Y392" s="100" t="str">
        <f ca="1">IF('Inventory Ref Sheet'!U392&gt;0,YEAR(TODAY())-'Inventory Ref Sheet'!U392,"")</f>
        <v/>
      </c>
      <c r="Z392" s="95">
        <f>'Inventory Ref Sheet'!W392</f>
        <v>0</v>
      </c>
      <c r="AA392" s="60">
        <f>'Inventory Ref Sheet'!X392</f>
        <v>0</v>
      </c>
      <c r="AB392" s="61"/>
      <c r="AC392" s="97" t="str">
        <f t="shared" si="34"/>
        <v/>
      </c>
      <c r="AD392" s="59">
        <f>'Inventory Ref Sheet'!Y392</f>
        <v>0</v>
      </c>
      <c r="AE392" s="59">
        <f>'Inventory Ref Sheet'!Z392</f>
        <v>0</v>
      </c>
      <c r="AF392" s="102">
        <f>'Inventory Ref Sheet'!AA392</f>
        <v>0</v>
      </c>
      <c r="AG392" s="59">
        <f>'Inventory Ref Sheet'!AD392</f>
        <v>0</v>
      </c>
      <c r="AH392" s="59">
        <f>'Inventory Ref Sheet'!AE392</f>
        <v>0</v>
      </c>
      <c r="AI392" s="100" t="str">
        <f ca="1">IF('Inventory Ref Sheet'!AG392&gt;0,YEAR(TODAY())-'Inventory Ref Sheet'!AG392,"")</f>
        <v/>
      </c>
      <c r="AJ392" s="99"/>
      <c r="AK392" s="60">
        <f>'Inventory Ref Sheet'!AJ392</f>
        <v>0</v>
      </c>
      <c r="AL392" s="99"/>
      <c r="AM392" s="97" t="str">
        <f t="shared" si="35"/>
        <v/>
      </c>
    </row>
    <row r="393" spans="10:39" x14ac:dyDescent="0.25">
      <c r="J393" s="59">
        <f>'Inventory Ref Sheet'!AK393</f>
        <v>0</v>
      </c>
      <c r="K393" s="59">
        <f>'Inventory Ref Sheet'!AL393</f>
        <v>0</v>
      </c>
      <c r="L393" s="59">
        <f>'Inventory Ref Sheet'!AM393</f>
        <v>0</v>
      </c>
      <c r="M393" s="59">
        <f>'Inventory Ref Sheet'!AP393</f>
        <v>0</v>
      </c>
      <c r="N393" s="59">
        <f>'Inventory Ref Sheet'!AQ393</f>
        <v>0</v>
      </c>
      <c r="O393" s="100" t="str">
        <f ca="1">IF('Inventory Ref Sheet'!AS393&gt;0,YEAR(TODAY())-'Inventory Ref Sheet'!AS393,"")</f>
        <v/>
      </c>
      <c r="P393" s="95">
        <f>'Inventory Ref Sheet'!AU393</f>
        <v>0</v>
      </c>
      <c r="Q393" s="60">
        <f>'Inventory Ref Sheet'!AV393</f>
        <v>0</v>
      </c>
      <c r="R393" s="61"/>
      <c r="S393" s="100" t="str">
        <f t="shared" si="36"/>
        <v/>
      </c>
      <c r="T393" s="59">
        <f>'Inventory Ref Sheet'!M393</f>
        <v>0</v>
      </c>
      <c r="U393" s="102">
        <f>'Inventory Ref Sheet'!N393</f>
        <v>0</v>
      </c>
      <c r="V393" s="59">
        <f>'Inventory Ref Sheet'!O393</f>
        <v>0</v>
      </c>
      <c r="W393" s="59">
        <f>'Inventory Ref Sheet'!R393</f>
        <v>0</v>
      </c>
      <c r="X393" s="59">
        <f>'Inventory Ref Sheet'!S393</f>
        <v>0</v>
      </c>
      <c r="Y393" s="100" t="str">
        <f ca="1">IF('Inventory Ref Sheet'!U393&gt;0,YEAR(TODAY())-'Inventory Ref Sheet'!U393,"")</f>
        <v/>
      </c>
      <c r="Z393" s="95">
        <f>'Inventory Ref Sheet'!W393</f>
        <v>0</v>
      </c>
      <c r="AA393" s="60">
        <f>'Inventory Ref Sheet'!X393</f>
        <v>0</v>
      </c>
      <c r="AB393" s="61"/>
      <c r="AC393" s="97" t="str">
        <f t="shared" si="34"/>
        <v/>
      </c>
      <c r="AD393" s="59">
        <f>'Inventory Ref Sheet'!Y393</f>
        <v>0</v>
      </c>
      <c r="AE393" s="59">
        <f>'Inventory Ref Sheet'!Z393</f>
        <v>0</v>
      </c>
      <c r="AF393" s="102">
        <f>'Inventory Ref Sheet'!AA393</f>
        <v>0</v>
      </c>
      <c r="AG393" s="59">
        <f>'Inventory Ref Sheet'!AD393</f>
        <v>0</v>
      </c>
      <c r="AH393" s="59">
        <f>'Inventory Ref Sheet'!AE393</f>
        <v>0</v>
      </c>
      <c r="AI393" s="100" t="str">
        <f ca="1">IF('Inventory Ref Sheet'!AG393&gt;0,YEAR(TODAY())-'Inventory Ref Sheet'!AG393,"")</f>
        <v/>
      </c>
      <c r="AJ393" s="99"/>
      <c r="AK393" s="60">
        <f>'Inventory Ref Sheet'!AJ393</f>
        <v>0</v>
      </c>
      <c r="AL393" s="99"/>
      <c r="AM393" s="97" t="str">
        <f t="shared" si="35"/>
        <v/>
      </c>
    </row>
    <row r="394" spans="10:39" x14ac:dyDescent="0.25">
      <c r="J394" s="59">
        <f>'Inventory Ref Sheet'!AK394</f>
        <v>0</v>
      </c>
      <c r="K394" s="59">
        <f>'Inventory Ref Sheet'!AL394</f>
        <v>0</v>
      </c>
      <c r="L394" s="59">
        <f>'Inventory Ref Sheet'!AM394</f>
        <v>0</v>
      </c>
      <c r="M394" s="59">
        <f>'Inventory Ref Sheet'!AP394</f>
        <v>0</v>
      </c>
      <c r="N394" s="59">
        <f>'Inventory Ref Sheet'!AQ394</f>
        <v>0</v>
      </c>
      <c r="O394" s="100" t="str">
        <f ca="1">IF('Inventory Ref Sheet'!AS394&gt;0,YEAR(TODAY())-'Inventory Ref Sheet'!AS394,"")</f>
        <v/>
      </c>
      <c r="P394" s="95">
        <f>'Inventory Ref Sheet'!AU394</f>
        <v>0</v>
      </c>
      <c r="Q394" s="60">
        <f>'Inventory Ref Sheet'!AV394</f>
        <v>0</v>
      </c>
      <c r="R394" s="61"/>
      <c r="S394" s="100" t="str">
        <f t="shared" si="36"/>
        <v/>
      </c>
      <c r="T394" s="59">
        <f>'Inventory Ref Sheet'!M394</f>
        <v>0</v>
      </c>
      <c r="U394" s="102">
        <f>'Inventory Ref Sheet'!N394</f>
        <v>0</v>
      </c>
      <c r="V394" s="59">
        <f>'Inventory Ref Sheet'!O394</f>
        <v>0</v>
      </c>
      <c r="W394" s="59">
        <f>'Inventory Ref Sheet'!R394</f>
        <v>0</v>
      </c>
      <c r="X394" s="59">
        <f>'Inventory Ref Sheet'!S394</f>
        <v>0</v>
      </c>
      <c r="Y394" s="100" t="str">
        <f ca="1">IF('Inventory Ref Sheet'!U394&gt;0,YEAR(TODAY())-'Inventory Ref Sheet'!U394,"")</f>
        <v/>
      </c>
      <c r="Z394" s="95">
        <f>'Inventory Ref Sheet'!W394</f>
        <v>0</v>
      </c>
      <c r="AA394" s="60">
        <f>'Inventory Ref Sheet'!X394</f>
        <v>0</v>
      </c>
      <c r="AB394" s="61"/>
      <c r="AC394" s="97" t="str">
        <f t="shared" si="34"/>
        <v/>
      </c>
      <c r="AD394" s="59">
        <f>'Inventory Ref Sheet'!Y394</f>
        <v>0</v>
      </c>
      <c r="AE394" s="59">
        <f>'Inventory Ref Sheet'!Z394</f>
        <v>0</v>
      </c>
      <c r="AF394" s="102">
        <f>'Inventory Ref Sheet'!AA394</f>
        <v>0</v>
      </c>
      <c r="AG394" s="59">
        <f>'Inventory Ref Sheet'!AD394</f>
        <v>0</v>
      </c>
      <c r="AH394" s="59">
        <f>'Inventory Ref Sheet'!AE394</f>
        <v>0</v>
      </c>
      <c r="AI394" s="100" t="str">
        <f ca="1">IF('Inventory Ref Sheet'!AG394&gt;0,YEAR(TODAY())-'Inventory Ref Sheet'!AG394,"")</f>
        <v/>
      </c>
      <c r="AJ394" s="99"/>
      <c r="AK394" s="60">
        <f>'Inventory Ref Sheet'!AJ394</f>
        <v>0</v>
      </c>
      <c r="AL394" s="99"/>
      <c r="AM394" s="97" t="str">
        <f t="shared" si="35"/>
        <v/>
      </c>
    </row>
    <row r="395" spans="10:39" x14ac:dyDescent="0.25">
      <c r="J395" s="59">
        <f>'Inventory Ref Sheet'!AK395</f>
        <v>0</v>
      </c>
      <c r="K395" s="59">
        <f>'Inventory Ref Sheet'!AL395</f>
        <v>0</v>
      </c>
      <c r="L395" s="59">
        <f>'Inventory Ref Sheet'!AM395</f>
        <v>0</v>
      </c>
      <c r="M395" s="59">
        <f>'Inventory Ref Sheet'!AP395</f>
        <v>0</v>
      </c>
      <c r="N395" s="59">
        <f>'Inventory Ref Sheet'!AQ395</f>
        <v>0</v>
      </c>
      <c r="O395" s="100" t="str">
        <f ca="1">IF('Inventory Ref Sheet'!AS395&gt;0,YEAR(TODAY())-'Inventory Ref Sheet'!AS395,"")</f>
        <v/>
      </c>
      <c r="P395" s="95">
        <f>'Inventory Ref Sheet'!AU395</f>
        <v>0</v>
      </c>
      <c r="Q395" s="60">
        <f>'Inventory Ref Sheet'!AV395</f>
        <v>0</v>
      </c>
      <c r="R395" s="61"/>
      <c r="S395" s="100" t="str">
        <f t="shared" si="36"/>
        <v/>
      </c>
      <c r="T395" s="59">
        <f>'Inventory Ref Sheet'!M395</f>
        <v>0</v>
      </c>
      <c r="U395" s="102">
        <f>'Inventory Ref Sheet'!N395</f>
        <v>0</v>
      </c>
      <c r="V395" s="59">
        <f>'Inventory Ref Sheet'!O395</f>
        <v>0</v>
      </c>
      <c r="W395" s="59">
        <f>'Inventory Ref Sheet'!R395</f>
        <v>0</v>
      </c>
      <c r="X395" s="59">
        <f>'Inventory Ref Sheet'!S395</f>
        <v>0</v>
      </c>
      <c r="Y395" s="100" t="str">
        <f ca="1">IF('Inventory Ref Sheet'!U395&gt;0,YEAR(TODAY())-'Inventory Ref Sheet'!U395,"")</f>
        <v/>
      </c>
      <c r="Z395" s="95">
        <f>'Inventory Ref Sheet'!W395</f>
        <v>0</v>
      </c>
      <c r="AA395" s="60">
        <f>'Inventory Ref Sheet'!X395</f>
        <v>0</v>
      </c>
      <c r="AB395" s="61"/>
      <c r="AC395" s="97" t="str">
        <f t="shared" ref="AC395:AC458" si="37">IF(ISTEXT(T395),IF(Y395&gt;=AB395,"Yes","No"),"")</f>
        <v/>
      </c>
      <c r="AD395" s="59">
        <f>'Inventory Ref Sheet'!Y395</f>
        <v>0</v>
      </c>
      <c r="AE395" s="59">
        <f>'Inventory Ref Sheet'!Z395</f>
        <v>0</v>
      </c>
      <c r="AF395" s="102">
        <f>'Inventory Ref Sheet'!AA395</f>
        <v>0</v>
      </c>
      <c r="AG395" s="59">
        <f>'Inventory Ref Sheet'!AD395</f>
        <v>0</v>
      </c>
      <c r="AH395" s="59">
        <f>'Inventory Ref Sheet'!AE395</f>
        <v>0</v>
      </c>
      <c r="AI395" s="100" t="str">
        <f ca="1">IF('Inventory Ref Sheet'!AG395&gt;0,YEAR(TODAY())-'Inventory Ref Sheet'!AG395,"")</f>
        <v/>
      </c>
      <c r="AJ395" s="99"/>
      <c r="AK395" s="60">
        <f>'Inventory Ref Sheet'!AJ395</f>
        <v>0</v>
      </c>
      <c r="AL395" s="99"/>
      <c r="AM395" s="97" t="str">
        <f t="shared" ref="AM395:AM458" si="38">IF(ISTEXT(AD395),IF(AI395&gt;=AL395,"Yes","No"),"")</f>
        <v/>
      </c>
    </row>
    <row r="396" spans="10:39" x14ac:dyDescent="0.25">
      <c r="J396" s="59">
        <f>'Inventory Ref Sheet'!AK396</f>
        <v>0</v>
      </c>
      <c r="K396" s="59">
        <f>'Inventory Ref Sheet'!AL396</f>
        <v>0</v>
      </c>
      <c r="L396" s="59">
        <f>'Inventory Ref Sheet'!AM396</f>
        <v>0</v>
      </c>
      <c r="M396" s="59">
        <f>'Inventory Ref Sheet'!AP396</f>
        <v>0</v>
      </c>
      <c r="N396" s="59">
        <f>'Inventory Ref Sheet'!AQ396</f>
        <v>0</v>
      </c>
      <c r="O396" s="100" t="str">
        <f ca="1">IF('Inventory Ref Sheet'!AS396&gt;0,YEAR(TODAY())-'Inventory Ref Sheet'!AS396,"")</f>
        <v/>
      </c>
      <c r="P396" s="95">
        <f>'Inventory Ref Sheet'!AU396</f>
        <v>0</v>
      </c>
      <c r="Q396" s="60">
        <f>'Inventory Ref Sheet'!AV396</f>
        <v>0</v>
      </c>
      <c r="R396" s="61"/>
      <c r="S396" s="100" t="str">
        <f t="shared" si="36"/>
        <v/>
      </c>
      <c r="T396" s="59">
        <f>'Inventory Ref Sheet'!M396</f>
        <v>0</v>
      </c>
      <c r="U396" s="102">
        <f>'Inventory Ref Sheet'!N396</f>
        <v>0</v>
      </c>
      <c r="V396" s="59">
        <f>'Inventory Ref Sheet'!O396</f>
        <v>0</v>
      </c>
      <c r="W396" s="59">
        <f>'Inventory Ref Sheet'!R396</f>
        <v>0</v>
      </c>
      <c r="X396" s="59">
        <f>'Inventory Ref Sheet'!S396</f>
        <v>0</v>
      </c>
      <c r="Y396" s="100" t="str">
        <f ca="1">IF('Inventory Ref Sheet'!U396&gt;0,YEAR(TODAY())-'Inventory Ref Sheet'!U396,"")</f>
        <v/>
      </c>
      <c r="Z396" s="95">
        <f>'Inventory Ref Sheet'!W396</f>
        <v>0</v>
      </c>
      <c r="AA396" s="60">
        <f>'Inventory Ref Sheet'!X396</f>
        <v>0</v>
      </c>
      <c r="AB396" s="61"/>
      <c r="AC396" s="97" t="str">
        <f t="shared" si="37"/>
        <v/>
      </c>
      <c r="AD396" s="59">
        <f>'Inventory Ref Sheet'!Y396</f>
        <v>0</v>
      </c>
      <c r="AE396" s="59">
        <f>'Inventory Ref Sheet'!Z396</f>
        <v>0</v>
      </c>
      <c r="AF396" s="102">
        <f>'Inventory Ref Sheet'!AA396</f>
        <v>0</v>
      </c>
      <c r="AG396" s="59">
        <f>'Inventory Ref Sheet'!AD396</f>
        <v>0</v>
      </c>
      <c r="AH396" s="59">
        <f>'Inventory Ref Sheet'!AE396</f>
        <v>0</v>
      </c>
      <c r="AI396" s="100" t="str">
        <f ca="1">IF('Inventory Ref Sheet'!AG396&gt;0,YEAR(TODAY())-'Inventory Ref Sheet'!AG396,"")</f>
        <v/>
      </c>
      <c r="AJ396" s="99"/>
      <c r="AK396" s="60">
        <f>'Inventory Ref Sheet'!AJ396</f>
        <v>0</v>
      </c>
      <c r="AL396" s="99"/>
      <c r="AM396" s="97" t="str">
        <f t="shared" si="38"/>
        <v/>
      </c>
    </row>
    <row r="397" spans="10:39" x14ac:dyDescent="0.25">
      <c r="J397" s="59">
        <f>'Inventory Ref Sheet'!AK397</f>
        <v>0</v>
      </c>
      <c r="K397" s="59">
        <f>'Inventory Ref Sheet'!AL397</f>
        <v>0</v>
      </c>
      <c r="L397" s="59">
        <f>'Inventory Ref Sheet'!AM397</f>
        <v>0</v>
      </c>
      <c r="M397" s="59">
        <f>'Inventory Ref Sheet'!AP397</f>
        <v>0</v>
      </c>
      <c r="N397" s="59">
        <f>'Inventory Ref Sheet'!AQ397</f>
        <v>0</v>
      </c>
      <c r="O397" s="100" t="str">
        <f ca="1">IF('Inventory Ref Sheet'!AS397&gt;0,YEAR(TODAY())-'Inventory Ref Sheet'!AS397,"")</f>
        <v/>
      </c>
      <c r="P397" s="95">
        <f>'Inventory Ref Sheet'!AU397</f>
        <v>0</v>
      </c>
      <c r="Q397" s="60">
        <f>'Inventory Ref Sheet'!AV397</f>
        <v>0</v>
      </c>
      <c r="R397" s="61"/>
      <c r="S397" s="100" t="str">
        <f t="shared" si="36"/>
        <v/>
      </c>
      <c r="T397" s="59">
        <f>'Inventory Ref Sheet'!M397</f>
        <v>0</v>
      </c>
      <c r="U397" s="102">
        <f>'Inventory Ref Sheet'!N397</f>
        <v>0</v>
      </c>
      <c r="V397" s="59">
        <f>'Inventory Ref Sheet'!O397</f>
        <v>0</v>
      </c>
      <c r="W397" s="59">
        <f>'Inventory Ref Sheet'!R397</f>
        <v>0</v>
      </c>
      <c r="X397" s="59">
        <f>'Inventory Ref Sheet'!S397</f>
        <v>0</v>
      </c>
      <c r="Y397" s="100" t="str">
        <f ca="1">IF('Inventory Ref Sheet'!U397&gt;0,YEAR(TODAY())-'Inventory Ref Sheet'!U397,"")</f>
        <v/>
      </c>
      <c r="Z397" s="95">
        <f>'Inventory Ref Sheet'!W397</f>
        <v>0</v>
      </c>
      <c r="AA397" s="60">
        <f>'Inventory Ref Sheet'!X397</f>
        <v>0</v>
      </c>
      <c r="AB397" s="61"/>
      <c r="AC397" s="97" t="str">
        <f t="shared" si="37"/>
        <v/>
      </c>
      <c r="AD397" s="59">
        <f>'Inventory Ref Sheet'!Y397</f>
        <v>0</v>
      </c>
      <c r="AE397" s="59">
        <f>'Inventory Ref Sheet'!Z397</f>
        <v>0</v>
      </c>
      <c r="AF397" s="102">
        <f>'Inventory Ref Sheet'!AA397</f>
        <v>0</v>
      </c>
      <c r="AG397" s="59">
        <f>'Inventory Ref Sheet'!AD397</f>
        <v>0</v>
      </c>
      <c r="AH397" s="59">
        <f>'Inventory Ref Sheet'!AE397</f>
        <v>0</v>
      </c>
      <c r="AI397" s="100" t="str">
        <f ca="1">IF('Inventory Ref Sheet'!AG397&gt;0,YEAR(TODAY())-'Inventory Ref Sheet'!AG397,"")</f>
        <v/>
      </c>
      <c r="AJ397" s="99"/>
      <c r="AK397" s="60">
        <f>'Inventory Ref Sheet'!AJ397</f>
        <v>0</v>
      </c>
      <c r="AL397" s="99"/>
      <c r="AM397" s="97" t="str">
        <f t="shared" si="38"/>
        <v/>
      </c>
    </row>
    <row r="398" spans="10:39" x14ac:dyDescent="0.25">
      <c r="J398" s="59">
        <f>'Inventory Ref Sheet'!AK398</f>
        <v>0</v>
      </c>
      <c r="K398" s="59">
        <f>'Inventory Ref Sheet'!AL398</f>
        <v>0</v>
      </c>
      <c r="L398" s="59">
        <f>'Inventory Ref Sheet'!AM398</f>
        <v>0</v>
      </c>
      <c r="M398" s="59">
        <f>'Inventory Ref Sheet'!AP398</f>
        <v>0</v>
      </c>
      <c r="N398" s="59">
        <f>'Inventory Ref Sheet'!AQ398</f>
        <v>0</v>
      </c>
      <c r="O398" s="100" t="str">
        <f ca="1">IF('Inventory Ref Sheet'!AS398&gt;0,YEAR(TODAY())-'Inventory Ref Sheet'!AS398,"")</f>
        <v/>
      </c>
      <c r="P398" s="95">
        <f>'Inventory Ref Sheet'!AU398</f>
        <v>0</v>
      </c>
      <c r="Q398" s="60">
        <f>'Inventory Ref Sheet'!AV398</f>
        <v>0</v>
      </c>
      <c r="R398" s="61"/>
      <c r="S398" s="100" t="str">
        <f t="shared" si="36"/>
        <v/>
      </c>
      <c r="T398" s="59">
        <f>'Inventory Ref Sheet'!M398</f>
        <v>0</v>
      </c>
      <c r="U398" s="102">
        <f>'Inventory Ref Sheet'!N398</f>
        <v>0</v>
      </c>
      <c r="V398" s="59">
        <f>'Inventory Ref Sheet'!O398</f>
        <v>0</v>
      </c>
      <c r="W398" s="59">
        <f>'Inventory Ref Sheet'!R398</f>
        <v>0</v>
      </c>
      <c r="X398" s="59">
        <f>'Inventory Ref Sheet'!S398</f>
        <v>0</v>
      </c>
      <c r="Y398" s="100" t="str">
        <f ca="1">IF('Inventory Ref Sheet'!U398&gt;0,YEAR(TODAY())-'Inventory Ref Sheet'!U398,"")</f>
        <v/>
      </c>
      <c r="Z398" s="95">
        <f>'Inventory Ref Sheet'!W398</f>
        <v>0</v>
      </c>
      <c r="AA398" s="60">
        <f>'Inventory Ref Sheet'!X398</f>
        <v>0</v>
      </c>
      <c r="AB398" s="61"/>
      <c r="AC398" s="97" t="str">
        <f t="shared" si="37"/>
        <v/>
      </c>
      <c r="AD398" s="59">
        <f>'Inventory Ref Sheet'!Y398</f>
        <v>0</v>
      </c>
      <c r="AE398" s="59">
        <f>'Inventory Ref Sheet'!Z398</f>
        <v>0</v>
      </c>
      <c r="AF398" s="102">
        <f>'Inventory Ref Sheet'!AA398</f>
        <v>0</v>
      </c>
      <c r="AG398" s="59">
        <f>'Inventory Ref Sheet'!AD398</f>
        <v>0</v>
      </c>
      <c r="AH398" s="59">
        <f>'Inventory Ref Sheet'!AE398</f>
        <v>0</v>
      </c>
      <c r="AI398" s="100" t="str">
        <f ca="1">IF('Inventory Ref Sheet'!AG398&gt;0,YEAR(TODAY())-'Inventory Ref Sheet'!AG398,"")</f>
        <v/>
      </c>
      <c r="AJ398" s="99"/>
      <c r="AK398" s="60">
        <f>'Inventory Ref Sheet'!AJ398</f>
        <v>0</v>
      </c>
      <c r="AL398" s="99"/>
      <c r="AM398" s="97" t="str">
        <f t="shared" si="38"/>
        <v/>
      </c>
    </row>
    <row r="399" spans="10:39" x14ac:dyDescent="0.25">
      <c r="J399" s="59">
        <f>'Inventory Ref Sheet'!AK399</f>
        <v>0</v>
      </c>
      <c r="K399" s="59">
        <f>'Inventory Ref Sheet'!AL399</f>
        <v>0</v>
      </c>
      <c r="L399" s="59">
        <f>'Inventory Ref Sheet'!AM399</f>
        <v>0</v>
      </c>
      <c r="M399" s="59">
        <f>'Inventory Ref Sheet'!AP399</f>
        <v>0</v>
      </c>
      <c r="N399" s="59">
        <f>'Inventory Ref Sheet'!AQ399</f>
        <v>0</v>
      </c>
      <c r="O399" s="100" t="str">
        <f ca="1">IF('Inventory Ref Sheet'!AS399&gt;0,YEAR(TODAY())-'Inventory Ref Sheet'!AS399,"")</f>
        <v/>
      </c>
      <c r="P399" s="95">
        <f>'Inventory Ref Sheet'!AU399</f>
        <v>0</v>
      </c>
      <c r="Q399" s="60">
        <f>'Inventory Ref Sheet'!AV399</f>
        <v>0</v>
      </c>
      <c r="R399" s="61"/>
      <c r="S399" s="100" t="str">
        <f t="shared" si="36"/>
        <v/>
      </c>
      <c r="T399" s="59">
        <f>'Inventory Ref Sheet'!M399</f>
        <v>0</v>
      </c>
      <c r="U399" s="102">
        <f>'Inventory Ref Sheet'!N399</f>
        <v>0</v>
      </c>
      <c r="V399" s="59">
        <f>'Inventory Ref Sheet'!O399</f>
        <v>0</v>
      </c>
      <c r="W399" s="59">
        <f>'Inventory Ref Sheet'!R399</f>
        <v>0</v>
      </c>
      <c r="X399" s="59">
        <f>'Inventory Ref Sheet'!S399</f>
        <v>0</v>
      </c>
      <c r="Y399" s="100" t="str">
        <f ca="1">IF('Inventory Ref Sheet'!U399&gt;0,YEAR(TODAY())-'Inventory Ref Sheet'!U399,"")</f>
        <v/>
      </c>
      <c r="Z399" s="95">
        <f>'Inventory Ref Sheet'!W399</f>
        <v>0</v>
      </c>
      <c r="AA399" s="60">
        <f>'Inventory Ref Sheet'!X399</f>
        <v>0</v>
      </c>
      <c r="AB399" s="61"/>
      <c r="AC399" s="97" t="str">
        <f t="shared" si="37"/>
        <v/>
      </c>
      <c r="AD399" s="59">
        <f>'Inventory Ref Sheet'!Y399</f>
        <v>0</v>
      </c>
      <c r="AE399" s="59">
        <f>'Inventory Ref Sheet'!Z399</f>
        <v>0</v>
      </c>
      <c r="AF399" s="102">
        <f>'Inventory Ref Sheet'!AA399</f>
        <v>0</v>
      </c>
      <c r="AG399" s="59">
        <f>'Inventory Ref Sheet'!AD399</f>
        <v>0</v>
      </c>
      <c r="AH399" s="59">
        <f>'Inventory Ref Sheet'!AE399</f>
        <v>0</v>
      </c>
      <c r="AI399" s="100" t="str">
        <f ca="1">IF('Inventory Ref Sheet'!AG399&gt;0,YEAR(TODAY())-'Inventory Ref Sheet'!AG399,"")</f>
        <v/>
      </c>
      <c r="AJ399" s="99"/>
      <c r="AK399" s="60">
        <f>'Inventory Ref Sheet'!AJ399</f>
        <v>0</v>
      </c>
      <c r="AL399" s="99"/>
      <c r="AM399" s="97" t="str">
        <f t="shared" si="38"/>
        <v/>
      </c>
    </row>
    <row r="400" spans="10:39" x14ac:dyDescent="0.25">
      <c r="J400" s="59">
        <f>'Inventory Ref Sheet'!AK400</f>
        <v>0</v>
      </c>
      <c r="K400" s="59">
        <f>'Inventory Ref Sheet'!AL400</f>
        <v>0</v>
      </c>
      <c r="L400" s="59">
        <f>'Inventory Ref Sheet'!AM400</f>
        <v>0</v>
      </c>
      <c r="M400" s="59">
        <f>'Inventory Ref Sheet'!AP400</f>
        <v>0</v>
      </c>
      <c r="N400" s="59">
        <f>'Inventory Ref Sheet'!AQ400</f>
        <v>0</v>
      </c>
      <c r="O400" s="100" t="str">
        <f ca="1">IF('Inventory Ref Sheet'!AS400&gt;0,YEAR(TODAY())-'Inventory Ref Sheet'!AS400,"")</f>
        <v/>
      </c>
      <c r="P400" s="95">
        <f>'Inventory Ref Sheet'!AU400</f>
        <v>0</v>
      </c>
      <c r="Q400" s="60">
        <f>'Inventory Ref Sheet'!AV400</f>
        <v>0</v>
      </c>
      <c r="R400" s="61"/>
      <c r="S400" s="100" t="str">
        <f t="shared" si="36"/>
        <v/>
      </c>
      <c r="T400" s="59">
        <f>'Inventory Ref Sheet'!M400</f>
        <v>0</v>
      </c>
      <c r="U400" s="102">
        <f>'Inventory Ref Sheet'!N400</f>
        <v>0</v>
      </c>
      <c r="V400" s="59">
        <f>'Inventory Ref Sheet'!O400</f>
        <v>0</v>
      </c>
      <c r="W400" s="59">
        <f>'Inventory Ref Sheet'!R400</f>
        <v>0</v>
      </c>
      <c r="X400" s="59">
        <f>'Inventory Ref Sheet'!S400</f>
        <v>0</v>
      </c>
      <c r="Y400" s="100" t="str">
        <f ca="1">IF('Inventory Ref Sheet'!U400&gt;0,YEAR(TODAY())-'Inventory Ref Sheet'!U400,"")</f>
        <v/>
      </c>
      <c r="Z400" s="95">
        <f>'Inventory Ref Sheet'!W400</f>
        <v>0</v>
      </c>
      <c r="AA400" s="60">
        <f>'Inventory Ref Sheet'!X400</f>
        <v>0</v>
      </c>
      <c r="AB400" s="61"/>
      <c r="AC400" s="97" t="str">
        <f t="shared" si="37"/>
        <v/>
      </c>
      <c r="AD400" s="59">
        <f>'Inventory Ref Sheet'!Y400</f>
        <v>0</v>
      </c>
      <c r="AE400" s="59">
        <f>'Inventory Ref Sheet'!Z400</f>
        <v>0</v>
      </c>
      <c r="AF400" s="102">
        <f>'Inventory Ref Sheet'!AA400</f>
        <v>0</v>
      </c>
      <c r="AG400" s="59">
        <f>'Inventory Ref Sheet'!AD400</f>
        <v>0</v>
      </c>
      <c r="AH400" s="59">
        <f>'Inventory Ref Sheet'!AE400</f>
        <v>0</v>
      </c>
      <c r="AI400" s="100" t="str">
        <f ca="1">IF('Inventory Ref Sheet'!AG400&gt;0,YEAR(TODAY())-'Inventory Ref Sheet'!AG400,"")</f>
        <v/>
      </c>
      <c r="AJ400" s="99"/>
      <c r="AK400" s="60">
        <f>'Inventory Ref Sheet'!AJ400</f>
        <v>0</v>
      </c>
      <c r="AL400" s="99"/>
      <c r="AM400" s="97" t="str">
        <f t="shared" si="38"/>
        <v/>
      </c>
    </row>
    <row r="401" spans="10:39" x14ac:dyDescent="0.25">
      <c r="J401" s="59">
        <f>'Inventory Ref Sheet'!AK401</f>
        <v>0</v>
      </c>
      <c r="K401" s="59">
        <f>'Inventory Ref Sheet'!AL401</f>
        <v>0</v>
      </c>
      <c r="L401" s="59">
        <f>'Inventory Ref Sheet'!AM401</f>
        <v>0</v>
      </c>
      <c r="M401" s="59">
        <f>'Inventory Ref Sheet'!AP401</f>
        <v>0</v>
      </c>
      <c r="N401" s="59">
        <f>'Inventory Ref Sheet'!AQ401</f>
        <v>0</v>
      </c>
      <c r="O401" s="100" t="str">
        <f ca="1">IF('Inventory Ref Sheet'!AS401&gt;0,YEAR(TODAY())-'Inventory Ref Sheet'!AS401,"")</f>
        <v/>
      </c>
      <c r="P401" s="95">
        <f>'Inventory Ref Sheet'!AU401</f>
        <v>0</v>
      </c>
      <c r="Q401" s="60">
        <f>'Inventory Ref Sheet'!AV401</f>
        <v>0</v>
      </c>
      <c r="R401" s="61"/>
      <c r="S401" s="100" t="str">
        <f t="shared" si="36"/>
        <v/>
      </c>
      <c r="T401" s="59">
        <f>'Inventory Ref Sheet'!M401</f>
        <v>0</v>
      </c>
      <c r="U401" s="102">
        <f>'Inventory Ref Sheet'!N401</f>
        <v>0</v>
      </c>
      <c r="V401" s="59">
        <f>'Inventory Ref Sheet'!O401</f>
        <v>0</v>
      </c>
      <c r="W401" s="59">
        <f>'Inventory Ref Sheet'!R401</f>
        <v>0</v>
      </c>
      <c r="X401" s="59">
        <f>'Inventory Ref Sheet'!S401</f>
        <v>0</v>
      </c>
      <c r="Y401" s="100" t="str">
        <f ca="1">IF('Inventory Ref Sheet'!U401&gt;0,YEAR(TODAY())-'Inventory Ref Sheet'!U401,"")</f>
        <v/>
      </c>
      <c r="Z401" s="95">
        <f>'Inventory Ref Sheet'!W401</f>
        <v>0</v>
      </c>
      <c r="AA401" s="60">
        <f>'Inventory Ref Sheet'!X401</f>
        <v>0</v>
      </c>
      <c r="AB401" s="61"/>
      <c r="AC401" s="97" t="str">
        <f t="shared" si="37"/>
        <v/>
      </c>
      <c r="AD401" s="59">
        <f>'Inventory Ref Sheet'!Y401</f>
        <v>0</v>
      </c>
      <c r="AE401" s="59">
        <f>'Inventory Ref Sheet'!Z401</f>
        <v>0</v>
      </c>
      <c r="AF401" s="102">
        <f>'Inventory Ref Sheet'!AA401</f>
        <v>0</v>
      </c>
      <c r="AG401" s="59">
        <f>'Inventory Ref Sheet'!AD401</f>
        <v>0</v>
      </c>
      <c r="AH401" s="59">
        <f>'Inventory Ref Sheet'!AE401</f>
        <v>0</v>
      </c>
      <c r="AI401" s="100" t="str">
        <f ca="1">IF('Inventory Ref Sheet'!AG401&gt;0,YEAR(TODAY())-'Inventory Ref Sheet'!AG401,"")</f>
        <v/>
      </c>
      <c r="AJ401" s="99"/>
      <c r="AK401" s="60">
        <f>'Inventory Ref Sheet'!AJ401</f>
        <v>0</v>
      </c>
      <c r="AL401" s="99"/>
      <c r="AM401" s="97" t="str">
        <f t="shared" si="38"/>
        <v/>
      </c>
    </row>
    <row r="402" spans="10:39" x14ac:dyDescent="0.25">
      <c r="J402" s="59">
        <f>'Inventory Ref Sheet'!AK402</f>
        <v>0</v>
      </c>
      <c r="K402" s="59">
        <f>'Inventory Ref Sheet'!AL402</f>
        <v>0</v>
      </c>
      <c r="L402" s="59">
        <f>'Inventory Ref Sheet'!AM402</f>
        <v>0</v>
      </c>
      <c r="M402" s="59">
        <f>'Inventory Ref Sheet'!AP402</f>
        <v>0</v>
      </c>
      <c r="N402" s="59">
        <f>'Inventory Ref Sheet'!AQ402</f>
        <v>0</v>
      </c>
      <c r="O402" s="100" t="str">
        <f ca="1">IF('Inventory Ref Sheet'!AS402&gt;0,YEAR(TODAY())-'Inventory Ref Sheet'!AS402,"")</f>
        <v/>
      </c>
      <c r="P402" s="95">
        <f>'Inventory Ref Sheet'!AU402</f>
        <v>0</v>
      </c>
      <c r="Q402" s="60">
        <f>'Inventory Ref Sheet'!AV402</f>
        <v>0</v>
      </c>
      <c r="R402" s="61"/>
      <c r="S402" s="100" t="str">
        <f t="shared" si="36"/>
        <v/>
      </c>
      <c r="T402" s="59">
        <f>'Inventory Ref Sheet'!M402</f>
        <v>0</v>
      </c>
      <c r="U402" s="102">
        <f>'Inventory Ref Sheet'!N402</f>
        <v>0</v>
      </c>
      <c r="V402" s="59">
        <f>'Inventory Ref Sheet'!O402</f>
        <v>0</v>
      </c>
      <c r="W402" s="59">
        <f>'Inventory Ref Sheet'!R402</f>
        <v>0</v>
      </c>
      <c r="X402" s="59">
        <f>'Inventory Ref Sheet'!S402</f>
        <v>0</v>
      </c>
      <c r="Y402" s="100" t="str">
        <f ca="1">IF('Inventory Ref Sheet'!U402&gt;0,YEAR(TODAY())-'Inventory Ref Sheet'!U402,"")</f>
        <v/>
      </c>
      <c r="Z402" s="95">
        <f>'Inventory Ref Sheet'!W402</f>
        <v>0</v>
      </c>
      <c r="AA402" s="60">
        <f>'Inventory Ref Sheet'!X402</f>
        <v>0</v>
      </c>
      <c r="AB402" s="61"/>
      <c r="AC402" s="97" t="str">
        <f t="shared" si="37"/>
        <v/>
      </c>
      <c r="AD402" s="59">
        <f>'Inventory Ref Sheet'!Y402</f>
        <v>0</v>
      </c>
      <c r="AE402" s="59">
        <f>'Inventory Ref Sheet'!Z402</f>
        <v>0</v>
      </c>
      <c r="AF402" s="102">
        <f>'Inventory Ref Sheet'!AA402</f>
        <v>0</v>
      </c>
      <c r="AG402" s="59">
        <f>'Inventory Ref Sheet'!AD402</f>
        <v>0</v>
      </c>
      <c r="AH402" s="59">
        <f>'Inventory Ref Sheet'!AE402</f>
        <v>0</v>
      </c>
      <c r="AI402" s="100" t="str">
        <f ca="1">IF('Inventory Ref Sheet'!AG402&gt;0,YEAR(TODAY())-'Inventory Ref Sheet'!AG402,"")</f>
        <v/>
      </c>
      <c r="AJ402" s="99"/>
      <c r="AK402" s="60">
        <f>'Inventory Ref Sheet'!AJ402</f>
        <v>0</v>
      </c>
      <c r="AL402" s="99"/>
      <c r="AM402" s="97" t="str">
        <f t="shared" si="38"/>
        <v/>
      </c>
    </row>
    <row r="403" spans="10:39" x14ac:dyDescent="0.25">
      <c r="J403" s="59">
        <f>'Inventory Ref Sheet'!AK403</f>
        <v>0</v>
      </c>
      <c r="K403" s="59">
        <f>'Inventory Ref Sheet'!AL403</f>
        <v>0</v>
      </c>
      <c r="L403" s="59">
        <f>'Inventory Ref Sheet'!AM403</f>
        <v>0</v>
      </c>
      <c r="M403" s="59">
        <f>'Inventory Ref Sheet'!AP403</f>
        <v>0</v>
      </c>
      <c r="N403" s="59">
        <f>'Inventory Ref Sheet'!AQ403</f>
        <v>0</v>
      </c>
      <c r="O403" s="100" t="str">
        <f ca="1">IF('Inventory Ref Sheet'!AS403&gt;0,YEAR(TODAY())-'Inventory Ref Sheet'!AS403,"")</f>
        <v/>
      </c>
      <c r="P403" s="95">
        <f>'Inventory Ref Sheet'!AU403</f>
        <v>0</v>
      </c>
      <c r="Q403" s="60">
        <f>'Inventory Ref Sheet'!AV403</f>
        <v>0</v>
      </c>
      <c r="R403" s="61"/>
      <c r="S403" s="100" t="str">
        <f t="shared" si="36"/>
        <v/>
      </c>
      <c r="T403" s="59">
        <f>'Inventory Ref Sheet'!M403</f>
        <v>0</v>
      </c>
      <c r="U403" s="102">
        <f>'Inventory Ref Sheet'!N403</f>
        <v>0</v>
      </c>
      <c r="V403" s="59">
        <f>'Inventory Ref Sheet'!O403</f>
        <v>0</v>
      </c>
      <c r="W403" s="59">
        <f>'Inventory Ref Sheet'!R403</f>
        <v>0</v>
      </c>
      <c r="X403" s="59">
        <f>'Inventory Ref Sheet'!S403</f>
        <v>0</v>
      </c>
      <c r="Y403" s="100" t="str">
        <f ca="1">IF('Inventory Ref Sheet'!U403&gt;0,YEAR(TODAY())-'Inventory Ref Sheet'!U403,"")</f>
        <v/>
      </c>
      <c r="Z403" s="95">
        <f>'Inventory Ref Sheet'!W403</f>
        <v>0</v>
      </c>
      <c r="AA403" s="60">
        <f>'Inventory Ref Sheet'!X403</f>
        <v>0</v>
      </c>
      <c r="AB403" s="61"/>
      <c r="AC403" s="97" t="str">
        <f t="shared" si="37"/>
        <v/>
      </c>
      <c r="AD403" s="59">
        <f>'Inventory Ref Sheet'!Y403</f>
        <v>0</v>
      </c>
      <c r="AE403" s="59">
        <f>'Inventory Ref Sheet'!Z403</f>
        <v>0</v>
      </c>
      <c r="AF403" s="102">
        <f>'Inventory Ref Sheet'!AA403</f>
        <v>0</v>
      </c>
      <c r="AG403" s="59">
        <f>'Inventory Ref Sheet'!AD403</f>
        <v>0</v>
      </c>
      <c r="AH403" s="59">
        <f>'Inventory Ref Sheet'!AE403</f>
        <v>0</v>
      </c>
      <c r="AI403" s="100" t="str">
        <f ca="1">IF('Inventory Ref Sheet'!AG403&gt;0,YEAR(TODAY())-'Inventory Ref Sheet'!AG403,"")</f>
        <v/>
      </c>
      <c r="AJ403" s="99"/>
      <c r="AK403" s="60">
        <f>'Inventory Ref Sheet'!AJ403</f>
        <v>0</v>
      </c>
      <c r="AL403" s="99"/>
      <c r="AM403" s="97" t="str">
        <f t="shared" si="38"/>
        <v/>
      </c>
    </row>
    <row r="404" spans="10:39" x14ac:dyDescent="0.25">
      <c r="J404" s="59">
        <f>'Inventory Ref Sheet'!AK404</f>
        <v>0</v>
      </c>
      <c r="K404" s="59">
        <f>'Inventory Ref Sheet'!AL404</f>
        <v>0</v>
      </c>
      <c r="L404" s="59">
        <f>'Inventory Ref Sheet'!AM404</f>
        <v>0</v>
      </c>
      <c r="M404" s="59">
        <f>'Inventory Ref Sheet'!AP404</f>
        <v>0</v>
      </c>
      <c r="N404" s="59">
        <f>'Inventory Ref Sheet'!AQ404</f>
        <v>0</v>
      </c>
      <c r="O404" s="100" t="str">
        <f ca="1">IF('Inventory Ref Sheet'!AS404&gt;0,YEAR(TODAY())-'Inventory Ref Sheet'!AS404,"")</f>
        <v/>
      </c>
      <c r="P404" s="95">
        <f>'Inventory Ref Sheet'!AU404</f>
        <v>0</v>
      </c>
      <c r="Q404" s="60">
        <f>'Inventory Ref Sheet'!AV404</f>
        <v>0</v>
      </c>
      <c r="R404" s="61"/>
      <c r="S404" s="100" t="str">
        <f t="shared" si="36"/>
        <v/>
      </c>
      <c r="T404" s="59">
        <f>'Inventory Ref Sheet'!M404</f>
        <v>0</v>
      </c>
      <c r="U404" s="102">
        <f>'Inventory Ref Sheet'!N404</f>
        <v>0</v>
      </c>
      <c r="V404" s="59">
        <f>'Inventory Ref Sheet'!O404</f>
        <v>0</v>
      </c>
      <c r="W404" s="59">
        <f>'Inventory Ref Sheet'!R404</f>
        <v>0</v>
      </c>
      <c r="X404" s="59">
        <f>'Inventory Ref Sheet'!S404</f>
        <v>0</v>
      </c>
      <c r="Y404" s="100" t="str">
        <f ca="1">IF('Inventory Ref Sheet'!U404&gt;0,YEAR(TODAY())-'Inventory Ref Sheet'!U404,"")</f>
        <v/>
      </c>
      <c r="Z404" s="95">
        <f>'Inventory Ref Sheet'!W404</f>
        <v>0</v>
      </c>
      <c r="AA404" s="60">
        <f>'Inventory Ref Sheet'!X404</f>
        <v>0</v>
      </c>
      <c r="AB404" s="61"/>
      <c r="AC404" s="97" t="str">
        <f t="shared" si="37"/>
        <v/>
      </c>
      <c r="AD404" s="59">
        <f>'Inventory Ref Sheet'!Y404</f>
        <v>0</v>
      </c>
      <c r="AE404" s="59">
        <f>'Inventory Ref Sheet'!Z404</f>
        <v>0</v>
      </c>
      <c r="AF404" s="102">
        <f>'Inventory Ref Sheet'!AA404</f>
        <v>0</v>
      </c>
      <c r="AG404" s="59">
        <f>'Inventory Ref Sheet'!AD404</f>
        <v>0</v>
      </c>
      <c r="AH404" s="59">
        <f>'Inventory Ref Sheet'!AE404</f>
        <v>0</v>
      </c>
      <c r="AI404" s="100" t="str">
        <f ca="1">IF('Inventory Ref Sheet'!AG404&gt;0,YEAR(TODAY())-'Inventory Ref Sheet'!AG404,"")</f>
        <v/>
      </c>
      <c r="AJ404" s="99"/>
      <c r="AK404" s="60">
        <f>'Inventory Ref Sheet'!AJ404</f>
        <v>0</v>
      </c>
      <c r="AL404" s="99"/>
      <c r="AM404" s="97" t="str">
        <f t="shared" si="38"/>
        <v/>
      </c>
    </row>
    <row r="405" spans="10:39" x14ac:dyDescent="0.25">
      <c r="J405" s="59">
        <f>'Inventory Ref Sheet'!AK405</f>
        <v>0</v>
      </c>
      <c r="K405" s="59">
        <f>'Inventory Ref Sheet'!AL405</f>
        <v>0</v>
      </c>
      <c r="L405" s="59">
        <f>'Inventory Ref Sheet'!AM405</f>
        <v>0</v>
      </c>
      <c r="M405" s="59">
        <f>'Inventory Ref Sheet'!AP405</f>
        <v>0</v>
      </c>
      <c r="N405" s="59">
        <f>'Inventory Ref Sheet'!AQ405</f>
        <v>0</v>
      </c>
      <c r="O405" s="100" t="str">
        <f ca="1">IF('Inventory Ref Sheet'!AS405&gt;0,YEAR(TODAY())-'Inventory Ref Sheet'!AS405,"")</f>
        <v/>
      </c>
      <c r="P405" s="95">
        <f>'Inventory Ref Sheet'!AU405</f>
        <v>0</v>
      </c>
      <c r="Q405" s="60">
        <f>'Inventory Ref Sheet'!AV405</f>
        <v>0</v>
      </c>
      <c r="R405" s="61"/>
      <c r="S405" s="100" t="str">
        <f t="shared" si="36"/>
        <v/>
      </c>
      <c r="T405" s="59">
        <f>'Inventory Ref Sheet'!M405</f>
        <v>0</v>
      </c>
      <c r="U405" s="102">
        <f>'Inventory Ref Sheet'!N405</f>
        <v>0</v>
      </c>
      <c r="V405" s="59">
        <f>'Inventory Ref Sheet'!O405</f>
        <v>0</v>
      </c>
      <c r="W405" s="59">
        <f>'Inventory Ref Sheet'!R405</f>
        <v>0</v>
      </c>
      <c r="X405" s="59">
        <f>'Inventory Ref Sheet'!S405</f>
        <v>0</v>
      </c>
      <c r="Y405" s="100" t="str">
        <f ca="1">IF('Inventory Ref Sheet'!U405&gt;0,YEAR(TODAY())-'Inventory Ref Sheet'!U405,"")</f>
        <v/>
      </c>
      <c r="Z405" s="95">
        <f>'Inventory Ref Sheet'!W405</f>
        <v>0</v>
      </c>
      <c r="AA405" s="60">
        <f>'Inventory Ref Sheet'!X405</f>
        <v>0</v>
      </c>
      <c r="AB405" s="61"/>
      <c r="AC405" s="97" t="str">
        <f t="shared" si="37"/>
        <v/>
      </c>
      <c r="AD405" s="59">
        <f>'Inventory Ref Sheet'!Y405</f>
        <v>0</v>
      </c>
      <c r="AE405" s="59">
        <f>'Inventory Ref Sheet'!Z405</f>
        <v>0</v>
      </c>
      <c r="AF405" s="102">
        <f>'Inventory Ref Sheet'!AA405</f>
        <v>0</v>
      </c>
      <c r="AG405" s="59">
        <f>'Inventory Ref Sheet'!AD405</f>
        <v>0</v>
      </c>
      <c r="AH405" s="59">
        <f>'Inventory Ref Sheet'!AE405</f>
        <v>0</v>
      </c>
      <c r="AI405" s="100" t="str">
        <f ca="1">IF('Inventory Ref Sheet'!AG405&gt;0,YEAR(TODAY())-'Inventory Ref Sheet'!AG405,"")</f>
        <v/>
      </c>
      <c r="AJ405" s="99"/>
      <c r="AK405" s="60">
        <f>'Inventory Ref Sheet'!AJ405</f>
        <v>0</v>
      </c>
      <c r="AL405" s="99"/>
      <c r="AM405" s="97" t="str">
        <f t="shared" si="38"/>
        <v/>
      </c>
    </row>
    <row r="406" spans="10:39" x14ac:dyDescent="0.25">
      <c r="J406" s="59">
        <f>'Inventory Ref Sheet'!AK406</f>
        <v>0</v>
      </c>
      <c r="K406" s="59">
        <f>'Inventory Ref Sheet'!AL406</f>
        <v>0</v>
      </c>
      <c r="L406" s="59">
        <f>'Inventory Ref Sheet'!AM406</f>
        <v>0</v>
      </c>
      <c r="M406" s="59">
        <f>'Inventory Ref Sheet'!AP406</f>
        <v>0</v>
      </c>
      <c r="N406" s="59">
        <f>'Inventory Ref Sheet'!AQ406</f>
        <v>0</v>
      </c>
      <c r="O406" s="100" t="str">
        <f ca="1">IF('Inventory Ref Sheet'!AS406&gt;0,YEAR(TODAY())-'Inventory Ref Sheet'!AS406,"")</f>
        <v/>
      </c>
      <c r="P406" s="95">
        <f>'Inventory Ref Sheet'!AU406</f>
        <v>0</v>
      </c>
      <c r="Q406" s="60">
        <f>'Inventory Ref Sheet'!AV406</f>
        <v>0</v>
      </c>
      <c r="R406" s="61"/>
      <c r="S406" s="100" t="str">
        <f t="shared" si="36"/>
        <v/>
      </c>
      <c r="T406" s="59">
        <f>'Inventory Ref Sheet'!M406</f>
        <v>0</v>
      </c>
      <c r="U406" s="102">
        <f>'Inventory Ref Sheet'!N406</f>
        <v>0</v>
      </c>
      <c r="V406" s="59">
        <f>'Inventory Ref Sheet'!O406</f>
        <v>0</v>
      </c>
      <c r="W406" s="59">
        <f>'Inventory Ref Sheet'!R406</f>
        <v>0</v>
      </c>
      <c r="X406" s="59">
        <f>'Inventory Ref Sheet'!S406</f>
        <v>0</v>
      </c>
      <c r="Y406" s="100" t="str">
        <f ca="1">IF('Inventory Ref Sheet'!U406&gt;0,YEAR(TODAY())-'Inventory Ref Sheet'!U406,"")</f>
        <v/>
      </c>
      <c r="Z406" s="95">
        <f>'Inventory Ref Sheet'!W406</f>
        <v>0</v>
      </c>
      <c r="AA406" s="60">
        <f>'Inventory Ref Sheet'!X406</f>
        <v>0</v>
      </c>
      <c r="AB406" s="61"/>
      <c r="AC406" s="97" t="str">
        <f t="shared" si="37"/>
        <v/>
      </c>
      <c r="AD406" s="59">
        <f>'Inventory Ref Sheet'!Y406</f>
        <v>0</v>
      </c>
      <c r="AE406" s="59">
        <f>'Inventory Ref Sheet'!Z406</f>
        <v>0</v>
      </c>
      <c r="AF406" s="102">
        <f>'Inventory Ref Sheet'!AA406</f>
        <v>0</v>
      </c>
      <c r="AG406" s="59">
        <f>'Inventory Ref Sheet'!AD406</f>
        <v>0</v>
      </c>
      <c r="AH406" s="59">
        <f>'Inventory Ref Sheet'!AE406</f>
        <v>0</v>
      </c>
      <c r="AI406" s="100" t="str">
        <f ca="1">IF('Inventory Ref Sheet'!AG406&gt;0,YEAR(TODAY())-'Inventory Ref Sheet'!AG406,"")</f>
        <v/>
      </c>
      <c r="AJ406" s="99"/>
      <c r="AK406" s="60">
        <f>'Inventory Ref Sheet'!AJ406</f>
        <v>0</v>
      </c>
      <c r="AL406" s="99"/>
      <c r="AM406" s="97" t="str">
        <f t="shared" si="38"/>
        <v/>
      </c>
    </row>
    <row r="407" spans="10:39" x14ac:dyDescent="0.25">
      <c r="J407" s="59">
        <f>'Inventory Ref Sheet'!AK407</f>
        <v>0</v>
      </c>
      <c r="K407" s="59">
        <f>'Inventory Ref Sheet'!AL407</f>
        <v>0</v>
      </c>
      <c r="L407" s="59">
        <f>'Inventory Ref Sheet'!AM407</f>
        <v>0</v>
      </c>
      <c r="M407" s="59">
        <f>'Inventory Ref Sheet'!AP407</f>
        <v>0</v>
      </c>
      <c r="N407" s="59">
        <f>'Inventory Ref Sheet'!AQ407</f>
        <v>0</v>
      </c>
      <c r="O407" s="100" t="str">
        <f ca="1">IF('Inventory Ref Sheet'!AS407&gt;0,YEAR(TODAY())-'Inventory Ref Sheet'!AS407,"")</f>
        <v/>
      </c>
      <c r="P407" s="95">
        <f>'Inventory Ref Sheet'!AU407</f>
        <v>0</v>
      </c>
      <c r="Q407" s="60">
        <f>'Inventory Ref Sheet'!AV407</f>
        <v>0</v>
      </c>
      <c r="R407" s="61"/>
      <c r="S407" s="100" t="str">
        <f t="shared" si="36"/>
        <v/>
      </c>
      <c r="T407" s="59">
        <f>'Inventory Ref Sheet'!M407</f>
        <v>0</v>
      </c>
      <c r="U407" s="102">
        <f>'Inventory Ref Sheet'!N407</f>
        <v>0</v>
      </c>
      <c r="V407" s="59">
        <f>'Inventory Ref Sheet'!O407</f>
        <v>0</v>
      </c>
      <c r="W407" s="59">
        <f>'Inventory Ref Sheet'!R407</f>
        <v>0</v>
      </c>
      <c r="X407" s="59">
        <f>'Inventory Ref Sheet'!S407</f>
        <v>0</v>
      </c>
      <c r="Y407" s="100" t="str">
        <f ca="1">IF('Inventory Ref Sheet'!U407&gt;0,YEAR(TODAY())-'Inventory Ref Sheet'!U407,"")</f>
        <v/>
      </c>
      <c r="Z407" s="95">
        <f>'Inventory Ref Sheet'!W407</f>
        <v>0</v>
      </c>
      <c r="AA407" s="60">
        <f>'Inventory Ref Sheet'!X407</f>
        <v>0</v>
      </c>
      <c r="AB407" s="61"/>
      <c r="AC407" s="97" t="str">
        <f t="shared" si="37"/>
        <v/>
      </c>
      <c r="AD407" s="59">
        <f>'Inventory Ref Sheet'!Y407</f>
        <v>0</v>
      </c>
      <c r="AE407" s="59">
        <f>'Inventory Ref Sheet'!Z407</f>
        <v>0</v>
      </c>
      <c r="AF407" s="102">
        <f>'Inventory Ref Sheet'!AA407</f>
        <v>0</v>
      </c>
      <c r="AG407" s="59">
        <f>'Inventory Ref Sheet'!AD407</f>
        <v>0</v>
      </c>
      <c r="AH407" s="59">
        <f>'Inventory Ref Sheet'!AE407</f>
        <v>0</v>
      </c>
      <c r="AI407" s="100" t="str">
        <f ca="1">IF('Inventory Ref Sheet'!AG407&gt;0,YEAR(TODAY())-'Inventory Ref Sheet'!AG407,"")</f>
        <v/>
      </c>
      <c r="AJ407" s="99"/>
      <c r="AK407" s="60">
        <f>'Inventory Ref Sheet'!AJ407</f>
        <v>0</v>
      </c>
      <c r="AL407" s="99"/>
      <c r="AM407" s="97" t="str">
        <f t="shared" si="38"/>
        <v/>
      </c>
    </row>
    <row r="408" spans="10:39" x14ac:dyDescent="0.25">
      <c r="J408" s="59">
        <f>'Inventory Ref Sheet'!AK408</f>
        <v>0</v>
      </c>
      <c r="K408" s="59">
        <f>'Inventory Ref Sheet'!AL408</f>
        <v>0</v>
      </c>
      <c r="L408" s="59">
        <f>'Inventory Ref Sheet'!AM408</f>
        <v>0</v>
      </c>
      <c r="M408" s="59">
        <f>'Inventory Ref Sheet'!AP408</f>
        <v>0</v>
      </c>
      <c r="N408" s="59">
        <f>'Inventory Ref Sheet'!AQ408</f>
        <v>0</v>
      </c>
      <c r="O408" s="100" t="str">
        <f ca="1">IF('Inventory Ref Sheet'!AS408&gt;0,YEAR(TODAY())-'Inventory Ref Sheet'!AS408,"")</f>
        <v/>
      </c>
      <c r="P408" s="95">
        <f>'Inventory Ref Sheet'!AU408</f>
        <v>0</v>
      </c>
      <c r="Q408" s="60">
        <f>'Inventory Ref Sheet'!AV408</f>
        <v>0</v>
      </c>
      <c r="R408" s="61"/>
      <c r="S408" s="100" t="str">
        <f t="shared" si="36"/>
        <v/>
      </c>
      <c r="T408" s="59">
        <f>'Inventory Ref Sheet'!M408</f>
        <v>0</v>
      </c>
      <c r="U408" s="102">
        <f>'Inventory Ref Sheet'!N408</f>
        <v>0</v>
      </c>
      <c r="V408" s="59">
        <f>'Inventory Ref Sheet'!O408</f>
        <v>0</v>
      </c>
      <c r="W408" s="59">
        <f>'Inventory Ref Sheet'!R408</f>
        <v>0</v>
      </c>
      <c r="X408" s="59">
        <f>'Inventory Ref Sheet'!S408</f>
        <v>0</v>
      </c>
      <c r="Y408" s="100" t="str">
        <f ca="1">IF('Inventory Ref Sheet'!U408&gt;0,YEAR(TODAY())-'Inventory Ref Sheet'!U408,"")</f>
        <v/>
      </c>
      <c r="Z408" s="95">
        <f>'Inventory Ref Sheet'!W408</f>
        <v>0</v>
      </c>
      <c r="AA408" s="60">
        <f>'Inventory Ref Sheet'!X408</f>
        <v>0</v>
      </c>
      <c r="AB408" s="61"/>
      <c r="AC408" s="97" t="str">
        <f t="shared" si="37"/>
        <v/>
      </c>
      <c r="AD408" s="59">
        <f>'Inventory Ref Sheet'!Y408</f>
        <v>0</v>
      </c>
      <c r="AE408" s="59">
        <f>'Inventory Ref Sheet'!Z408</f>
        <v>0</v>
      </c>
      <c r="AF408" s="102">
        <f>'Inventory Ref Sheet'!AA408</f>
        <v>0</v>
      </c>
      <c r="AG408" s="59">
        <f>'Inventory Ref Sheet'!AD408</f>
        <v>0</v>
      </c>
      <c r="AH408" s="59">
        <f>'Inventory Ref Sheet'!AE408</f>
        <v>0</v>
      </c>
      <c r="AI408" s="100" t="str">
        <f ca="1">IF('Inventory Ref Sheet'!AG408&gt;0,YEAR(TODAY())-'Inventory Ref Sheet'!AG408,"")</f>
        <v/>
      </c>
      <c r="AJ408" s="99"/>
      <c r="AK408" s="60">
        <f>'Inventory Ref Sheet'!AJ408</f>
        <v>0</v>
      </c>
      <c r="AL408" s="99"/>
      <c r="AM408" s="97" t="str">
        <f t="shared" si="38"/>
        <v/>
      </c>
    </row>
    <row r="409" spans="10:39" x14ac:dyDescent="0.25">
      <c r="J409" s="59">
        <f>'Inventory Ref Sheet'!AK409</f>
        <v>0</v>
      </c>
      <c r="K409" s="59">
        <f>'Inventory Ref Sheet'!AL409</f>
        <v>0</v>
      </c>
      <c r="L409" s="59">
        <f>'Inventory Ref Sheet'!AM409</f>
        <v>0</v>
      </c>
      <c r="M409" s="59">
        <f>'Inventory Ref Sheet'!AP409</f>
        <v>0</v>
      </c>
      <c r="N409" s="59">
        <f>'Inventory Ref Sheet'!AQ409</f>
        <v>0</v>
      </c>
      <c r="O409" s="100" t="str">
        <f ca="1">IF('Inventory Ref Sheet'!AS409&gt;0,YEAR(TODAY())-'Inventory Ref Sheet'!AS409,"")</f>
        <v/>
      </c>
      <c r="P409" s="95">
        <f>'Inventory Ref Sheet'!AU409</f>
        <v>0</v>
      </c>
      <c r="Q409" s="60">
        <f>'Inventory Ref Sheet'!AV409</f>
        <v>0</v>
      </c>
      <c r="R409" s="61"/>
      <c r="S409" s="100" t="str">
        <f t="shared" si="36"/>
        <v/>
      </c>
      <c r="T409" s="59">
        <f>'Inventory Ref Sheet'!M409</f>
        <v>0</v>
      </c>
      <c r="U409" s="102">
        <f>'Inventory Ref Sheet'!N409</f>
        <v>0</v>
      </c>
      <c r="V409" s="59">
        <f>'Inventory Ref Sheet'!O409</f>
        <v>0</v>
      </c>
      <c r="W409" s="59">
        <f>'Inventory Ref Sheet'!R409</f>
        <v>0</v>
      </c>
      <c r="X409" s="59">
        <f>'Inventory Ref Sheet'!S409</f>
        <v>0</v>
      </c>
      <c r="Y409" s="100" t="str">
        <f ca="1">IF('Inventory Ref Sheet'!U409&gt;0,YEAR(TODAY())-'Inventory Ref Sheet'!U409,"")</f>
        <v/>
      </c>
      <c r="Z409" s="95">
        <f>'Inventory Ref Sheet'!W409</f>
        <v>0</v>
      </c>
      <c r="AA409" s="60">
        <f>'Inventory Ref Sheet'!X409</f>
        <v>0</v>
      </c>
      <c r="AB409" s="61"/>
      <c r="AC409" s="97" t="str">
        <f t="shared" si="37"/>
        <v/>
      </c>
      <c r="AD409" s="59">
        <f>'Inventory Ref Sheet'!Y409</f>
        <v>0</v>
      </c>
      <c r="AE409" s="59">
        <f>'Inventory Ref Sheet'!Z409</f>
        <v>0</v>
      </c>
      <c r="AF409" s="102">
        <f>'Inventory Ref Sheet'!AA409</f>
        <v>0</v>
      </c>
      <c r="AG409" s="59">
        <f>'Inventory Ref Sheet'!AD409</f>
        <v>0</v>
      </c>
      <c r="AH409" s="59">
        <f>'Inventory Ref Sheet'!AE409</f>
        <v>0</v>
      </c>
      <c r="AI409" s="100" t="str">
        <f ca="1">IF('Inventory Ref Sheet'!AG409&gt;0,YEAR(TODAY())-'Inventory Ref Sheet'!AG409,"")</f>
        <v/>
      </c>
      <c r="AJ409" s="99"/>
      <c r="AK409" s="60">
        <f>'Inventory Ref Sheet'!AJ409</f>
        <v>0</v>
      </c>
      <c r="AL409" s="99"/>
      <c r="AM409" s="97" t="str">
        <f t="shared" si="38"/>
        <v/>
      </c>
    </row>
    <row r="410" spans="10:39" x14ac:dyDescent="0.25">
      <c r="J410" s="59">
        <f>'Inventory Ref Sheet'!AK410</f>
        <v>0</v>
      </c>
      <c r="K410" s="59">
        <f>'Inventory Ref Sheet'!AL410</f>
        <v>0</v>
      </c>
      <c r="L410" s="59">
        <f>'Inventory Ref Sheet'!AM410</f>
        <v>0</v>
      </c>
      <c r="M410" s="59">
        <f>'Inventory Ref Sheet'!AP410</f>
        <v>0</v>
      </c>
      <c r="N410" s="59">
        <f>'Inventory Ref Sheet'!AQ410</f>
        <v>0</v>
      </c>
      <c r="O410" s="100" t="str">
        <f ca="1">IF('Inventory Ref Sheet'!AS410&gt;0,YEAR(TODAY())-'Inventory Ref Sheet'!AS410,"")</f>
        <v/>
      </c>
      <c r="P410" s="95">
        <f>'Inventory Ref Sheet'!AU410</f>
        <v>0</v>
      </c>
      <c r="Q410" s="60">
        <f>'Inventory Ref Sheet'!AV410</f>
        <v>0</v>
      </c>
      <c r="R410" s="61"/>
      <c r="S410" s="100" t="str">
        <f t="shared" si="36"/>
        <v/>
      </c>
      <c r="T410" s="59">
        <f>'Inventory Ref Sheet'!M410</f>
        <v>0</v>
      </c>
      <c r="U410" s="102">
        <f>'Inventory Ref Sheet'!N410</f>
        <v>0</v>
      </c>
      <c r="V410" s="59">
        <f>'Inventory Ref Sheet'!O410</f>
        <v>0</v>
      </c>
      <c r="W410" s="59">
        <f>'Inventory Ref Sheet'!R410</f>
        <v>0</v>
      </c>
      <c r="X410" s="59">
        <f>'Inventory Ref Sheet'!S410</f>
        <v>0</v>
      </c>
      <c r="Y410" s="100" t="str">
        <f ca="1">IF('Inventory Ref Sheet'!U410&gt;0,YEAR(TODAY())-'Inventory Ref Sheet'!U410,"")</f>
        <v/>
      </c>
      <c r="Z410" s="95">
        <f>'Inventory Ref Sheet'!W410</f>
        <v>0</v>
      </c>
      <c r="AA410" s="60">
        <f>'Inventory Ref Sheet'!X410</f>
        <v>0</v>
      </c>
      <c r="AB410" s="61"/>
      <c r="AC410" s="97" t="str">
        <f t="shared" si="37"/>
        <v/>
      </c>
      <c r="AD410" s="59">
        <f>'Inventory Ref Sheet'!Y410</f>
        <v>0</v>
      </c>
      <c r="AE410" s="59">
        <f>'Inventory Ref Sheet'!Z410</f>
        <v>0</v>
      </c>
      <c r="AF410" s="102">
        <f>'Inventory Ref Sheet'!AA410</f>
        <v>0</v>
      </c>
      <c r="AG410" s="59">
        <f>'Inventory Ref Sheet'!AD410</f>
        <v>0</v>
      </c>
      <c r="AH410" s="59">
        <f>'Inventory Ref Sheet'!AE410</f>
        <v>0</v>
      </c>
      <c r="AI410" s="100" t="str">
        <f ca="1">IF('Inventory Ref Sheet'!AG410&gt;0,YEAR(TODAY())-'Inventory Ref Sheet'!AG410,"")</f>
        <v/>
      </c>
      <c r="AJ410" s="99"/>
      <c r="AK410" s="60">
        <f>'Inventory Ref Sheet'!AJ410</f>
        <v>0</v>
      </c>
      <c r="AL410" s="99"/>
      <c r="AM410" s="97" t="str">
        <f t="shared" si="38"/>
        <v/>
      </c>
    </row>
    <row r="411" spans="10:39" x14ac:dyDescent="0.25">
      <c r="J411" s="59">
        <f>'Inventory Ref Sheet'!AK411</f>
        <v>0</v>
      </c>
      <c r="K411" s="59">
        <f>'Inventory Ref Sheet'!AL411</f>
        <v>0</v>
      </c>
      <c r="L411" s="59">
        <f>'Inventory Ref Sheet'!AM411</f>
        <v>0</v>
      </c>
      <c r="M411" s="59">
        <f>'Inventory Ref Sheet'!AP411</f>
        <v>0</v>
      </c>
      <c r="N411" s="59">
        <f>'Inventory Ref Sheet'!AQ411</f>
        <v>0</v>
      </c>
      <c r="O411" s="100" t="str">
        <f ca="1">IF('Inventory Ref Sheet'!AS411&gt;0,YEAR(TODAY())-'Inventory Ref Sheet'!AS411,"")</f>
        <v/>
      </c>
      <c r="P411" s="95">
        <f>'Inventory Ref Sheet'!AU411</f>
        <v>0</v>
      </c>
      <c r="Q411" s="60">
        <f>'Inventory Ref Sheet'!AV411</f>
        <v>0</v>
      </c>
      <c r="R411" s="61"/>
      <c r="S411" s="100" t="str">
        <f t="shared" si="36"/>
        <v/>
      </c>
      <c r="T411" s="59">
        <f>'Inventory Ref Sheet'!M411</f>
        <v>0</v>
      </c>
      <c r="U411" s="102">
        <f>'Inventory Ref Sheet'!N411</f>
        <v>0</v>
      </c>
      <c r="V411" s="59">
        <f>'Inventory Ref Sheet'!O411</f>
        <v>0</v>
      </c>
      <c r="W411" s="59">
        <f>'Inventory Ref Sheet'!R411</f>
        <v>0</v>
      </c>
      <c r="X411" s="59">
        <f>'Inventory Ref Sheet'!S411</f>
        <v>0</v>
      </c>
      <c r="Y411" s="100" t="str">
        <f ca="1">IF('Inventory Ref Sheet'!U411&gt;0,YEAR(TODAY())-'Inventory Ref Sheet'!U411,"")</f>
        <v/>
      </c>
      <c r="Z411" s="95">
        <f>'Inventory Ref Sheet'!W411</f>
        <v>0</v>
      </c>
      <c r="AA411" s="60">
        <f>'Inventory Ref Sheet'!X411</f>
        <v>0</v>
      </c>
      <c r="AB411" s="61"/>
      <c r="AC411" s="97" t="str">
        <f t="shared" si="37"/>
        <v/>
      </c>
      <c r="AD411" s="59">
        <f>'Inventory Ref Sheet'!Y411</f>
        <v>0</v>
      </c>
      <c r="AE411" s="59">
        <f>'Inventory Ref Sheet'!Z411</f>
        <v>0</v>
      </c>
      <c r="AF411" s="102">
        <f>'Inventory Ref Sheet'!AA411</f>
        <v>0</v>
      </c>
      <c r="AG411" s="59">
        <f>'Inventory Ref Sheet'!AD411</f>
        <v>0</v>
      </c>
      <c r="AH411" s="59">
        <f>'Inventory Ref Sheet'!AE411</f>
        <v>0</v>
      </c>
      <c r="AI411" s="100" t="str">
        <f ca="1">IF('Inventory Ref Sheet'!AG411&gt;0,YEAR(TODAY())-'Inventory Ref Sheet'!AG411,"")</f>
        <v/>
      </c>
      <c r="AJ411" s="99"/>
      <c r="AK411" s="60">
        <f>'Inventory Ref Sheet'!AJ411</f>
        <v>0</v>
      </c>
      <c r="AL411" s="99"/>
      <c r="AM411" s="97" t="str">
        <f t="shared" si="38"/>
        <v/>
      </c>
    </row>
    <row r="412" spans="10:39" x14ac:dyDescent="0.25">
      <c r="J412" s="59">
        <f>'Inventory Ref Sheet'!AK412</f>
        <v>0</v>
      </c>
      <c r="K412" s="59">
        <f>'Inventory Ref Sheet'!AL412</f>
        <v>0</v>
      </c>
      <c r="L412" s="59">
        <f>'Inventory Ref Sheet'!AM412</f>
        <v>0</v>
      </c>
      <c r="M412" s="59">
        <f>'Inventory Ref Sheet'!AP412</f>
        <v>0</v>
      </c>
      <c r="N412" s="59">
        <f>'Inventory Ref Sheet'!AQ412</f>
        <v>0</v>
      </c>
      <c r="O412" s="100" t="str">
        <f ca="1">IF('Inventory Ref Sheet'!AS412&gt;0,YEAR(TODAY())-'Inventory Ref Sheet'!AS412,"")</f>
        <v/>
      </c>
      <c r="P412" s="95">
        <f>'Inventory Ref Sheet'!AU412</f>
        <v>0</v>
      </c>
      <c r="Q412" s="60">
        <f>'Inventory Ref Sheet'!AV412</f>
        <v>0</v>
      </c>
      <c r="R412" s="61"/>
      <c r="S412" s="100" t="str">
        <f t="shared" si="36"/>
        <v/>
      </c>
      <c r="T412" s="59">
        <f>'Inventory Ref Sheet'!M412</f>
        <v>0</v>
      </c>
      <c r="U412" s="102">
        <f>'Inventory Ref Sheet'!N412</f>
        <v>0</v>
      </c>
      <c r="V412" s="59">
        <f>'Inventory Ref Sheet'!O412</f>
        <v>0</v>
      </c>
      <c r="W412" s="59">
        <f>'Inventory Ref Sheet'!R412</f>
        <v>0</v>
      </c>
      <c r="X412" s="59">
        <f>'Inventory Ref Sheet'!S412</f>
        <v>0</v>
      </c>
      <c r="Y412" s="100" t="str">
        <f ca="1">IF('Inventory Ref Sheet'!U412&gt;0,YEAR(TODAY())-'Inventory Ref Sheet'!U412,"")</f>
        <v/>
      </c>
      <c r="Z412" s="95">
        <f>'Inventory Ref Sheet'!W412</f>
        <v>0</v>
      </c>
      <c r="AA412" s="60">
        <f>'Inventory Ref Sheet'!X412</f>
        <v>0</v>
      </c>
      <c r="AB412" s="61"/>
      <c r="AC412" s="97" t="str">
        <f t="shared" si="37"/>
        <v/>
      </c>
      <c r="AD412" s="59">
        <f>'Inventory Ref Sheet'!Y412</f>
        <v>0</v>
      </c>
      <c r="AE412" s="59">
        <f>'Inventory Ref Sheet'!Z412</f>
        <v>0</v>
      </c>
      <c r="AF412" s="102">
        <f>'Inventory Ref Sheet'!AA412</f>
        <v>0</v>
      </c>
      <c r="AG412" s="59">
        <f>'Inventory Ref Sheet'!AD412</f>
        <v>0</v>
      </c>
      <c r="AH412" s="59">
        <f>'Inventory Ref Sheet'!AE412</f>
        <v>0</v>
      </c>
      <c r="AI412" s="100" t="str">
        <f ca="1">IF('Inventory Ref Sheet'!AG412&gt;0,YEAR(TODAY())-'Inventory Ref Sheet'!AG412,"")</f>
        <v/>
      </c>
      <c r="AJ412" s="99"/>
      <c r="AK412" s="60">
        <f>'Inventory Ref Sheet'!AJ412</f>
        <v>0</v>
      </c>
      <c r="AL412" s="99"/>
      <c r="AM412" s="97" t="str">
        <f t="shared" si="38"/>
        <v/>
      </c>
    </row>
    <row r="413" spans="10:39" x14ac:dyDescent="0.25">
      <c r="J413" s="59">
        <f>'Inventory Ref Sheet'!AK413</f>
        <v>0</v>
      </c>
      <c r="K413" s="59">
        <f>'Inventory Ref Sheet'!AL413</f>
        <v>0</v>
      </c>
      <c r="L413" s="59">
        <f>'Inventory Ref Sheet'!AM413</f>
        <v>0</v>
      </c>
      <c r="M413" s="59">
        <f>'Inventory Ref Sheet'!AP413</f>
        <v>0</v>
      </c>
      <c r="N413" s="59">
        <f>'Inventory Ref Sheet'!AQ413</f>
        <v>0</v>
      </c>
      <c r="O413" s="100" t="str">
        <f ca="1">IF('Inventory Ref Sheet'!AS413&gt;0,YEAR(TODAY())-'Inventory Ref Sheet'!AS413,"")</f>
        <v/>
      </c>
      <c r="P413" s="95">
        <f>'Inventory Ref Sheet'!AU413</f>
        <v>0</v>
      </c>
      <c r="Q413" s="60">
        <f>'Inventory Ref Sheet'!AV413</f>
        <v>0</v>
      </c>
      <c r="R413" s="61"/>
      <c r="S413" s="100" t="str">
        <f t="shared" si="36"/>
        <v/>
      </c>
      <c r="T413" s="59">
        <f>'Inventory Ref Sheet'!M413</f>
        <v>0</v>
      </c>
      <c r="U413" s="102">
        <f>'Inventory Ref Sheet'!N413</f>
        <v>0</v>
      </c>
      <c r="V413" s="59">
        <f>'Inventory Ref Sheet'!O413</f>
        <v>0</v>
      </c>
      <c r="W413" s="59">
        <f>'Inventory Ref Sheet'!R413</f>
        <v>0</v>
      </c>
      <c r="X413" s="59">
        <f>'Inventory Ref Sheet'!S413</f>
        <v>0</v>
      </c>
      <c r="Y413" s="100" t="str">
        <f ca="1">IF('Inventory Ref Sheet'!U413&gt;0,YEAR(TODAY())-'Inventory Ref Sheet'!U413,"")</f>
        <v/>
      </c>
      <c r="Z413" s="95">
        <f>'Inventory Ref Sheet'!W413</f>
        <v>0</v>
      </c>
      <c r="AA413" s="60">
        <f>'Inventory Ref Sheet'!X413</f>
        <v>0</v>
      </c>
      <c r="AB413" s="61"/>
      <c r="AC413" s="97" t="str">
        <f t="shared" si="37"/>
        <v/>
      </c>
      <c r="AD413" s="59">
        <f>'Inventory Ref Sheet'!Y413</f>
        <v>0</v>
      </c>
      <c r="AE413" s="59">
        <f>'Inventory Ref Sheet'!Z413</f>
        <v>0</v>
      </c>
      <c r="AF413" s="102">
        <f>'Inventory Ref Sheet'!AA413</f>
        <v>0</v>
      </c>
      <c r="AG413" s="59">
        <f>'Inventory Ref Sheet'!AD413</f>
        <v>0</v>
      </c>
      <c r="AH413" s="59">
        <f>'Inventory Ref Sheet'!AE413</f>
        <v>0</v>
      </c>
      <c r="AI413" s="100" t="str">
        <f ca="1">IF('Inventory Ref Sheet'!AG413&gt;0,YEAR(TODAY())-'Inventory Ref Sheet'!AG413,"")</f>
        <v/>
      </c>
      <c r="AJ413" s="99"/>
      <c r="AK413" s="60">
        <f>'Inventory Ref Sheet'!AJ413</f>
        <v>0</v>
      </c>
      <c r="AL413" s="99"/>
      <c r="AM413" s="97" t="str">
        <f t="shared" si="38"/>
        <v/>
      </c>
    </row>
    <row r="414" spans="10:39" x14ac:dyDescent="0.25">
      <c r="J414" s="59">
        <f>'Inventory Ref Sheet'!AK414</f>
        <v>0</v>
      </c>
      <c r="K414" s="59">
        <f>'Inventory Ref Sheet'!AL414</f>
        <v>0</v>
      </c>
      <c r="L414" s="59">
        <f>'Inventory Ref Sheet'!AM414</f>
        <v>0</v>
      </c>
      <c r="M414" s="59">
        <f>'Inventory Ref Sheet'!AP414</f>
        <v>0</v>
      </c>
      <c r="N414" s="59">
        <f>'Inventory Ref Sheet'!AQ414</f>
        <v>0</v>
      </c>
      <c r="O414" s="100" t="str">
        <f ca="1">IF('Inventory Ref Sheet'!AS414&gt;0,YEAR(TODAY())-'Inventory Ref Sheet'!AS414,"")</f>
        <v/>
      </c>
      <c r="P414" s="95">
        <f>'Inventory Ref Sheet'!AU414</f>
        <v>0</v>
      </c>
      <c r="Q414" s="60">
        <f>'Inventory Ref Sheet'!AV414</f>
        <v>0</v>
      </c>
      <c r="R414" s="61"/>
      <c r="S414" s="100" t="str">
        <f t="shared" si="36"/>
        <v/>
      </c>
      <c r="T414" s="59">
        <f>'Inventory Ref Sheet'!M414</f>
        <v>0</v>
      </c>
      <c r="U414" s="102">
        <f>'Inventory Ref Sheet'!N414</f>
        <v>0</v>
      </c>
      <c r="V414" s="59">
        <f>'Inventory Ref Sheet'!O414</f>
        <v>0</v>
      </c>
      <c r="W414" s="59">
        <f>'Inventory Ref Sheet'!R414</f>
        <v>0</v>
      </c>
      <c r="X414" s="59">
        <f>'Inventory Ref Sheet'!S414</f>
        <v>0</v>
      </c>
      <c r="Y414" s="100" t="str">
        <f ca="1">IF('Inventory Ref Sheet'!U414&gt;0,YEAR(TODAY())-'Inventory Ref Sheet'!U414,"")</f>
        <v/>
      </c>
      <c r="Z414" s="95">
        <f>'Inventory Ref Sheet'!W414</f>
        <v>0</v>
      </c>
      <c r="AA414" s="60">
        <f>'Inventory Ref Sheet'!X414</f>
        <v>0</v>
      </c>
      <c r="AB414" s="61"/>
      <c r="AC414" s="97" t="str">
        <f t="shared" si="37"/>
        <v/>
      </c>
      <c r="AD414" s="59">
        <f>'Inventory Ref Sheet'!Y414</f>
        <v>0</v>
      </c>
      <c r="AE414" s="59">
        <f>'Inventory Ref Sheet'!Z414</f>
        <v>0</v>
      </c>
      <c r="AF414" s="102">
        <f>'Inventory Ref Sheet'!AA414</f>
        <v>0</v>
      </c>
      <c r="AG414" s="59">
        <f>'Inventory Ref Sheet'!AD414</f>
        <v>0</v>
      </c>
      <c r="AH414" s="59">
        <f>'Inventory Ref Sheet'!AE414</f>
        <v>0</v>
      </c>
      <c r="AI414" s="100" t="str">
        <f ca="1">IF('Inventory Ref Sheet'!AG414&gt;0,YEAR(TODAY())-'Inventory Ref Sheet'!AG414,"")</f>
        <v/>
      </c>
      <c r="AJ414" s="99"/>
      <c r="AK414" s="60">
        <f>'Inventory Ref Sheet'!AJ414</f>
        <v>0</v>
      </c>
      <c r="AL414" s="99"/>
      <c r="AM414" s="97" t="str">
        <f t="shared" si="38"/>
        <v/>
      </c>
    </row>
    <row r="415" spans="10:39" x14ac:dyDescent="0.25">
      <c r="J415" s="59">
        <f>'Inventory Ref Sheet'!AK415</f>
        <v>0</v>
      </c>
      <c r="K415" s="59">
        <f>'Inventory Ref Sheet'!AL415</f>
        <v>0</v>
      </c>
      <c r="L415" s="59">
        <f>'Inventory Ref Sheet'!AM415</f>
        <v>0</v>
      </c>
      <c r="M415" s="59">
        <f>'Inventory Ref Sheet'!AP415</f>
        <v>0</v>
      </c>
      <c r="N415" s="59">
        <f>'Inventory Ref Sheet'!AQ415</f>
        <v>0</v>
      </c>
      <c r="O415" s="100" t="str">
        <f ca="1">IF('Inventory Ref Sheet'!AS415&gt;0,YEAR(TODAY())-'Inventory Ref Sheet'!AS415,"")</f>
        <v/>
      </c>
      <c r="P415" s="95">
        <f>'Inventory Ref Sheet'!AU415</f>
        <v>0</v>
      </c>
      <c r="Q415" s="60">
        <f>'Inventory Ref Sheet'!AV415</f>
        <v>0</v>
      </c>
      <c r="R415" s="61"/>
      <c r="S415" s="100" t="str">
        <f t="shared" si="36"/>
        <v/>
      </c>
      <c r="T415" s="59">
        <f>'Inventory Ref Sheet'!M415</f>
        <v>0</v>
      </c>
      <c r="U415" s="102">
        <f>'Inventory Ref Sheet'!N415</f>
        <v>0</v>
      </c>
      <c r="V415" s="59">
        <f>'Inventory Ref Sheet'!O415</f>
        <v>0</v>
      </c>
      <c r="W415" s="59">
        <f>'Inventory Ref Sheet'!R415</f>
        <v>0</v>
      </c>
      <c r="X415" s="59">
        <f>'Inventory Ref Sheet'!S415</f>
        <v>0</v>
      </c>
      <c r="Y415" s="100" t="str">
        <f ca="1">IF('Inventory Ref Sheet'!U415&gt;0,YEAR(TODAY())-'Inventory Ref Sheet'!U415,"")</f>
        <v/>
      </c>
      <c r="Z415" s="95">
        <f>'Inventory Ref Sheet'!W415</f>
        <v>0</v>
      </c>
      <c r="AA415" s="60">
        <f>'Inventory Ref Sheet'!X415</f>
        <v>0</v>
      </c>
      <c r="AB415" s="61"/>
      <c r="AC415" s="97" t="str">
        <f t="shared" si="37"/>
        <v/>
      </c>
      <c r="AD415" s="59">
        <f>'Inventory Ref Sheet'!Y415</f>
        <v>0</v>
      </c>
      <c r="AE415" s="59">
        <f>'Inventory Ref Sheet'!Z415</f>
        <v>0</v>
      </c>
      <c r="AF415" s="102">
        <f>'Inventory Ref Sheet'!AA415</f>
        <v>0</v>
      </c>
      <c r="AG415" s="59">
        <f>'Inventory Ref Sheet'!AD415</f>
        <v>0</v>
      </c>
      <c r="AH415" s="59">
        <f>'Inventory Ref Sheet'!AE415</f>
        <v>0</v>
      </c>
      <c r="AI415" s="100" t="str">
        <f ca="1">IF('Inventory Ref Sheet'!AG415&gt;0,YEAR(TODAY())-'Inventory Ref Sheet'!AG415,"")</f>
        <v/>
      </c>
      <c r="AJ415" s="99"/>
      <c r="AK415" s="60">
        <f>'Inventory Ref Sheet'!AJ415</f>
        <v>0</v>
      </c>
      <c r="AL415" s="99"/>
      <c r="AM415" s="97" t="str">
        <f t="shared" si="38"/>
        <v/>
      </c>
    </row>
    <row r="416" spans="10:39" x14ac:dyDescent="0.25">
      <c r="J416" s="59">
        <f>'Inventory Ref Sheet'!AK416</f>
        <v>0</v>
      </c>
      <c r="K416" s="59">
        <f>'Inventory Ref Sheet'!AL416</f>
        <v>0</v>
      </c>
      <c r="L416" s="59">
        <f>'Inventory Ref Sheet'!AM416</f>
        <v>0</v>
      </c>
      <c r="M416" s="59">
        <f>'Inventory Ref Sheet'!AP416</f>
        <v>0</v>
      </c>
      <c r="N416" s="59">
        <f>'Inventory Ref Sheet'!AQ416</f>
        <v>0</v>
      </c>
      <c r="O416" s="100" t="str">
        <f ca="1">IF('Inventory Ref Sheet'!AS416&gt;0,YEAR(TODAY())-'Inventory Ref Sheet'!AS416,"")</f>
        <v/>
      </c>
      <c r="P416" s="95">
        <f>'Inventory Ref Sheet'!AU416</f>
        <v>0</v>
      </c>
      <c r="Q416" s="60">
        <f>'Inventory Ref Sheet'!AV416</f>
        <v>0</v>
      </c>
      <c r="R416" s="61"/>
      <c r="S416" s="100" t="str">
        <f t="shared" si="36"/>
        <v/>
      </c>
      <c r="T416" s="59">
        <f>'Inventory Ref Sheet'!M416</f>
        <v>0</v>
      </c>
      <c r="U416" s="102">
        <f>'Inventory Ref Sheet'!N416</f>
        <v>0</v>
      </c>
      <c r="V416" s="59">
        <f>'Inventory Ref Sheet'!O416</f>
        <v>0</v>
      </c>
      <c r="W416" s="59">
        <f>'Inventory Ref Sheet'!R416</f>
        <v>0</v>
      </c>
      <c r="X416" s="59">
        <f>'Inventory Ref Sheet'!S416</f>
        <v>0</v>
      </c>
      <c r="Y416" s="100" t="str">
        <f ca="1">IF('Inventory Ref Sheet'!U416&gt;0,YEAR(TODAY())-'Inventory Ref Sheet'!U416,"")</f>
        <v/>
      </c>
      <c r="Z416" s="95">
        <f>'Inventory Ref Sheet'!W416</f>
        <v>0</v>
      </c>
      <c r="AA416" s="60">
        <f>'Inventory Ref Sheet'!X416</f>
        <v>0</v>
      </c>
      <c r="AB416" s="61"/>
      <c r="AC416" s="97" t="str">
        <f t="shared" si="37"/>
        <v/>
      </c>
      <c r="AD416" s="59">
        <f>'Inventory Ref Sheet'!Y416</f>
        <v>0</v>
      </c>
      <c r="AE416" s="59">
        <f>'Inventory Ref Sheet'!Z416</f>
        <v>0</v>
      </c>
      <c r="AF416" s="102">
        <f>'Inventory Ref Sheet'!AA416</f>
        <v>0</v>
      </c>
      <c r="AG416" s="59">
        <f>'Inventory Ref Sheet'!AD416</f>
        <v>0</v>
      </c>
      <c r="AH416" s="59">
        <f>'Inventory Ref Sheet'!AE416</f>
        <v>0</v>
      </c>
      <c r="AI416" s="100" t="str">
        <f ca="1">IF('Inventory Ref Sheet'!AG416&gt;0,YEAR(TODAY())-'Inventory Ref Sheet'!AG416,"")</f>
        <v/>
      </c>
      <c r="AJ416" s="99"/>
      <c r="AK416" s="60">
        <f>'Inventory Ref Sheet'!AJ416</f>
        <v>0</v>
      </c>
      <c r="AL416" s="99"/>
      <c r="AM416" s="97" t="str">
        <f t="shared" si="38"/>
        <v/>
      </c>
    </row>
    <row r="417" spans="10:39" x14ac:dyDescent="0.25">
      <c r="J417" s="59">
        <f>'Inventory Ref Sheet'!AK417</f>
        <v>0</v>
      </c>
      <c r="K417" s="59">
        <f>'Inventory Ref Sheet'!AL417</f>
        <v>0</v>
      </c>
      <c r="L417" s="59">
        <f>'Inventory Ref Sheet'!AM417</f>
        <v>0</v>
      </c>
      <c r="M417" s="59">
        <f>'Inventory Ref Sheet'!AP417</f>
        <v>0</v>
      </c>
      <c r="N417" s="59">
        <f>'Inventory Ref Sheet'!AQ417</f>
        <v>0</v>
      </c>
      <c r="O417" s="100" t="str">
        <f ca="1">IF('Inventory Ref Sheet'!AS417&gt;0,YEAR(TODAY())-'Inventory Ref Sheet'!AS417,"")</f>
        <v/>
      </c>
      <c r="P417" s="95">
        <f>'Inventory Ref Sheet'!AU417</f>
        <v>0</v>
      </c>
      <c r="Q417" s="60">
        <f>'Inventory Ref Sheet'!AV417</f>
        <v>0</v>
      </c>
      <c r="R417" s="61"/>
      <c r="S417" s="100" t="str">
        <f t="shared" si="36"/>
        <v/>
      </c>
      <c r="T417" s="59">
        <f>'Inventory Ref Sheet'!M417</f>
        <v>0</v>
      </c>
      <c r="U417" s="102">
        <f>'Inventory Ref Sheet'!N417</f>
        <v>0</v>
      </c>
      <c r="V417" s="59">
        <f>'Inventory Ref Sheet'!O417</f>
        <v>0</v>
      </c>
      <c r="W417" s="59">
        <f>'Inventory Ref Sheet'!R417</f>
        <v>0</v>
      </c>
      <c r="X417" s="59">
        <f>'Inventory Ref Sheet'!S417</f>
        <v>0</v>
      </c>
      <c r="Y417" s="100" t="str">
        <f ca="1">IF('Inventory Ref Sheet'!U417&gt;0,YEAR(TODAY())-'Inventory Ref Sheet'!U417,"")</f>
        <v/>
      </c>
      <c r="Z417" s="95">
        <f>'Inventory Ref Sheet'!W417</f>
        <v>0</v>
      </c>
      <c r="AA417" s="60">
        <f>'Inventory Ref Sheet'!X417</f>
        <v>0</v>
      </c>
      <c r="AB417" s="61"/>
      <c r="AC417" s="97" t="str">
        <f t="shared" si="37"/>
        <v/>
      </c>
      <c r="AD417" s="59">
        <f>'Inventory Ref Sheet'!Y417</f>
        <v>0</v>
      </c>
      <c r="AE417" s="59">
        <f>'Inventory Ref Sheet'!Z417</f>
        <v>0</v>
      </c>
      <c r="AF417" s="102">
        <f>'Inventory Ref Sheet'!AA417</f>
        <v>0</v>
      </c>
      <c r="AG417" s="59">
        <f>'Inventory Ref Sheet'!AD417</f>
        <v>0</v>
      </c>
      <c r="AH417" s="59">
        <f>'Inventory Ref Sheet'!AE417</f>
        <v>0</v>
      </c>
      <c r="AI417" s="100" t="str">
        <f ca="1">IF('Inventory Ref Sheet'!AG417&gt;0,YEAR(TODAY())-'Inventory Ref Sheet'!AG417,"")</f>
        <v/>
      </c>
      <c r="AJ417" s="99"/>
      <c r="AK417" s="60">
        <f>'Inventory Ref Sheet'!AJ417</f>
        <v>0</v>
      </c>
      <c r="AL417" s="99"/>
      <c r="AM417" s="97" t="str">
        <f t="shared" si="38"/>
        <v/>
      </c>
    </row>
    <row r="418" spans="10:39" x14ac:dyDescent="0.25">
      <c r="J418" s="59">
        <f>'Inventory Ref Sheet'!AK418</f>
        <v>0</v>
      </c>
      <c r="K418" s="59">
        <f>'Inventory Ref Sheet'!AL418</f>
        <v>0</v>
      </c>
      <c r="L418" s="59">
        <f>'Inventory Ref Sheet'!AM418</f>
        <v>0</v>
      </c>
      <c r="M418" s="59">
        <f>'Inventory Ref Sheet'!AP418</f>
        <v>0</v>
      </c>
      <c r="N418" s="59">
        <f>'Inventory Ref Sheet'!AQ418</f>
        <v>0</v>
      </c>
      <c r="O418" s="100" t="str">
        <f ca="1">IF('Inventory Ref Sheet'!AS418&gt;0,YEAR(TODAY())-'Inventory Ref Sheet'!AS418,"")</f>
        <v/>
      </c>
      <c r="P418" s="95">
        <f>'Inventory Ref Sheet'!AU418</f>
        <v>0</v>
      </c>
      <c r="Q418" s="60">
        <f>'Inventory Ref Sheet'!AV418</f>
        <v>0</v>
      </c>
      <c r="R418" s="61"/>
      <c r="S418" s="100" t="str">
        <f t="shared" si="36"/>
        <v/>
      </c>
      <c r="T418" s="59">
        <f>'Inventory Ref Sheet'!M418</f>
        <v>0</v>
      </c>
      <c r="U418" s="102">
        <f>'Inventory Ref Sheet'!N418</f>
        <v>0</v>
      </c>
      <c r="V418" s="59">
        <f>'Inventory Ref Sheet'!O418</f>
        <v>0</v>
      </c>
      <c r="W418" s="59">
        <f>'Inventory Ref Sheet'!R418</f>
        <v>0</v>
      </c>
      <c r="X418" s="59">
        <f>'Inventory Ref Sheet'!S418</f>
        <v>0</v>
      </c>
      <c r="Y418" s="100" t="str">
        <f ca="1">IF('Inventory Ref Sheet'!U418&gt;0,YEAR(TODAY())-'Inventory Ref Sheet'!U418,"")</f>
        <v/>
      </c>
      <c r="Z418" s="95">
        <f>'Inventory Ref Sheet'!W418</f>
        <v>0</v>
      </c>
      <c r="AA418" s="60">
        <f>'Inventory Ref Sheet'!X418</f>
        <v>0</v>
      </c>
      <c r="AB418" s="61"/>
      <c r="AC418" s="97" t="str">
        <f t="shared" si="37"/>
        <v/>
      </c>
      <c r="AD418" s="59">
        <f>'Inventory Ref Sheet'!Y418</f>
        <v>0</v>
      </c>
      <c r="AE418" s="59">
        <f>'Inventory Ref Sheet'!Z418</f>
        <v>0</v>
      </c>
      <c r="AF418" s="102">
        <f>'Inventory Ref Sheet'!AA418</f>
        <v>0</v>
      </c>
      <c r="AG418" s="59">
        <f>'Inventory Ref Sheet'!AD418</f>
        <v>0</v>
      </c>
      <c r="AH418" s="59">
        <f>'Inventory Ref Sheet'!AE418</f>
        <v>0</v>
      </c>
      <c r="AI418" s="100" t="str">
        <f ca="1">IF('Inventory Ref Sheet'!AG418&gt;0,YEAR(TODAY())-'Inventory Ref Sheet'!AG418,"")</f>
        <v/>
      </c>
      <c r="AJ418" s="99"/>
      <c r="AK418" s="60">
        <f>'Inventory Ref Sheet'!AJ418</f>
        <v>0</v>
      </c>
      <c r="AL418" s="99"/>
      <c r="AM418" s="97" t="str">
        <f t="shared" si="38"/>
        <v/>
      </c>
    </row>
    <row r="419" spans="10:39" x14ac:dyDescent="0.25">
      <c r="J419" s="59">
        <f>'Inventory Ref Sheet'!AK419</f>
        <v>0</v>
      </c>
      <c r="K419" s="59">
        <f>'Inventory Ref Sheet'!AL419</f>
        <v>0</v>
      </c>
      <c r="L419" s="59">
        <f>'Inventory Ref Sheet'!AM419</f>
        <v>0</v>
      </c>
      <c r="M419" s="59">
        <f>'Inventory Ref Sheet'!AP419</f>
        <v>0</v>
      </c>
      <c r="N419" s="59">
        <f>'Inventory Ref Sheet'!AQ419</f>
        <v>0</v>
      </c>
      <c r="O419" s="100" t="str">
        <f ca="1">IF('Inventory Ref Sheet'!AS419&gt;0,YEAR(TODAY())-'Inventory Ref Sheet'!AS419,"")</f>
        <v/>
      </c>
      <c r="P419" s="95">
        <f>'Inventory Ref Sheet'!AU419</f>
        <v>0</v>
      </c>
      <c r="Q419" s="60">
        <f>'Inventory Ref Sheet'!AV419</f>
        <v>0</v>
      </c>
      <c r="R419" s="61"/>
      <c r="S419" s="100" t="str">
        <f t="shared" si="36"/>
        <v/>
      </c>
      <c r="T419" s="59">
        <f>'Inventory Ref Sheet'!M419</f>
        <v>0</v>
      </c>
      <c r="U419" s="102">
        <f>'Inventory Ref Sheet'!N419</f>
        <v>0</v>
      </c>
      <c r="V419" s="59">
        <f>'Inventory Ref Sheet'!O419</f>
        <v>0</v>
      </c>
      <c r="W419" s="59">
        <f>'Inventory Ref Sheet'!R419</f>
        <v>0</v>
      </c>
      <c r="X419" s="59">
        <f>'Inventory Ref Sheet'!S419</f>
        <v>0</v>
      </c>
      <c r="Y419" s="100" t="str">
        <f ca="1">IF('Inventory Ref Sheet'!U419&gt;0,YEAR(TODAY())-'Inventory Ref Sheet'!U419,"")</f>
        <v/>
      </c>
      <c r="Z419" s="95">
        <f>'Inventory Ref Sheet'!W419</f>
        <v>0</v>
      </c>
      <c r="AA419" s="60">
        <f>'Inventory Ref Sheet'!X419</f>
        <v>0</v>
      </c>
      <c r="AB419" s="61"/>
      <c r="AC419" s="97" t="str">
        <f t="shared" si="37"/>
        <v/>
      </c>
      <c r="AD419" s="59">
        <f>'Inventory Ref Sheet'!Y419</f>
        <v>0</v>
      </c>
      <c r="AE419" s="59">
        <f>'Inventory Ref Sheet'!Z419</f>
        <v>0</v>
      </c>
      <c r="AF419" s="102">
        <f>'Inventory Ref Sheet'!AA419</f>
        <v>0</v>
      </c>
      <c r="AG419" s="59">
        <f>'Inventory Ref Sheet'!AD419</f>
        <v>0</v>
      </c>
      <c r="AH419" s="59">
        <f>'Inventory Ref Sheet'!AE419</f>
        <v>0</v>
      </c>
      <c r="AI419" s="100" t="str">
        <f ca="1">IF('Inventory Ref Sheet'!AG419&gt;0,YEAR(TODAY())-'Inventory Ref Sheet'!AG419,"")</f>
        <v/>
      </c>
      <c r="AJ419" s="99"/>
      <c r="AK419" s="60">
        <f>'Inventory Ref Sheet'!AJ419</f>
        <v>0</v>
      </c>
      <c r="AL419" s="99"/>
      <c r="AM419" s="97" t="str">
        <f t="shared" si="38"/>
        <v/>
      </c>
    </row>
    <row r="420" spans="10:39" x14ac:dyDescent="0.25">
      <c r="J420" s="59">
        <f>'Inventory Ref Sheet'!AK420</f>
        <v>0</v>
      </c>
      <c r="K420" s="59">
        <f>'Inventory Ref Sheet'!AL420</f>
        <v>0</v>
      </c>
      <c r="L420" s="59">
        <f>'Inventory Ref Sheet'!AM420</f>
        <v>0</v>
      </c>
      <c r="M420" s="59">
        <f>'Inventory Ref Sheet'!AP420</f>
        <v>0</v>
      </c>
      <c r="N420" s="59">
        <f>'Inventory Ref Sheet'!AQ420</f>
        <v>0</v>
      </c>
      <c r="O420" s="100" t="str">
        <f ca="1">IF('Inventory Ref Sheet'!AS420&gt;0,YEAR(TODAY())-'Inventory Ref Sheet'!AS420,"")</f>
        <v/>
      </c>
      <c r="P420" s="95">
        <f>'Inventory Ref Sheet'!AU420</f>
        <v>0</v>
      </c>
      <c r="Q420" s="60">
        <f>'Inventory Ref Sheet'!AV420</f>
        <v>0</v>
      </c>
      <c r="R420" s="61"/>
      <c r="S420" s="100" t="str">
        <f t="shared" si="36"/>
        <v/>
      </c>
      <c r="T420" s="59">
        <f>'Inventory Ref Sheet'!M420</f>
        <v>0</v>
      </c>
      <c r="U420" s="102">
        <f>'Inventory Ref Sheet'!N420</f>
        <v>0</v>
      </c>
      <c r="V420" s="59">
        <f>'Inventory Ref Sheet'!O420</f>
        <v>0</v>
      </c>
      <c r="W420" s="59">
        <f>'Inventory Ref Sheet'!R420</f>
        <v>0</v>
      </c>
      <c r="X420" s="59">
        <f>'Inventory Ref Sheet'!S420</f>
        <v>0</v>
      </c>
      <c r="Y420" s="100" t="str">
        <f ca="1">IF('Inventory Ref Sheet'!U420&gt;0,YEAR(TODAY())-'Inventory Ref Sheet'!U420,"")</f>
        <v/>
      </c>
      <c r="Z420" s="95">
        <f>'Inventory Ref Sheet'!W420</f>
        <v>0</v>
      </c>
      <c r="AA420" s="60">
        <f>'Inventory Ref Sheet'!X420</f>
        <v>0</v>
      </c>
      <c r="AB420" s="61"/>
      <c r="AC420" s="97" t="str">
        <f t="shared" si="37"/>
        <v/>
      </c>
      <c r="AD420" s="59">
        <f>'Inventory Ref Sheet'!Y420</f>
        <v>0</v>
      </c>
      <c r="AE420" s="59">
        <f>'Inventory Ref Sheet'!Z420</f>
        <v>0</v>
      </c>
      <c r="AF420" s="102">
        <f>'Inventory Ref Sheet'!AA420</f>
        <v>0</v>
      </c>
      <c r="AG420" s="59">
        <f>'Inventory Ref Sheet'!AD420</f>
        <v>0</v>
      </c>
      <c r="AH420" s="59">
        <f>'Inventory Ref Sheet'!AE420</f>
        <v>0</v>
      </c>
      <c r="AI420" s="100" t="str">
        <f ca="1">IF('Inventory Ref Sheet'!AG420&gt;0,YEAR(TODAY())-'Inventory Ref Sheet'!AG420,"")</f>
        <v/>
      </c>
      <c r="AJ420" s="99"/>
      <c r="AK420" s="60">
        <f>'Inventory Ref Sheet'!AJ420</f>
        <v>0</v>
      </c>
      <c r="AL420" s="99"/>
      <c r="AM420" s="97" t="str">
        <f t="shared" si="38"/>
        <v/>
      </c>
    </row>
    <row r="421" spans="10:39" x14ac:dyDescent="0.25">
      <c r="J421" s="59">
        <f>'Inventory Ref Sheet'!AK421</f>
        <v>0</v>
      </c>
      <c r="K421" s="59">
        <f>'Inventory Ref Sheet'!AL421</f>
        <v>0</v>
      </c>
      <c r="L421" s="59">
        <f>'Inventory Ref Sheet'!AM421</f>
        <v>0</v>
      </c>
      <c r="M421" s="59">
        <f>'Inventory Ref Sheet'!AP421</f>
        <v>0</v>
      </c>
      <c r="N421" s="59">
        <f>'Inventory Ref Sheet'!AQ421</f>
        <v>0</v>
      </c>
      <c r="O421" s="100" t="str">
        <f ca="1">IF('Inventory Ref Sheet'!AS421&gt;0,YEAR(TODAY())-'Inventory Ref Sheet'!AS421,"")</f>
        <v/>
      </c>
      <c r="P421" s="95">
        <f>'Inventory Ref Sheet'!AU421</f>
        <v>0</v>
      </c>
      <c r="Q421" s="60">
        <f>'Inventory Ref Sheet'!AV421</f>
        <v>0</v>
      </c>
      <c r="R421" s="61"/>
      <c r="S421" s="100" t="str">
        <f t="shared" si="36"/>
        <v/>
      </c>
      <c r="T421" s="59">
        <f>'Inventory Ref Sheet'!M421</f>
        <v>0</v>
      </c>
      <c r="U421" s="102">
        <f>'Inventory Ref Sheet'!N421</f>
        <v>0</v>
      </c>
      <c r="V421" s="59">
        <f>'Inventory Ref Sheet'!O421</f>
        <v>0</v>
      </c>
      <c r="W421" s="59">
        <f>'Inventory Ref Sheet'!R421</f>
        <v>0</v>
      </c>
      <c r="X421" s="59">
        <f>'Inventory Ref Sheet'!S421</f>
        <v>0</v>
      </c>
      <c r="Y421" s="100" t="str">
        <f ca="1">IF('Inventory Ref Sheet'!U421&gt;0,YEAR(TODAY())-'Inventory Ref Sheet'!U421,"")</f>
        <v/>
      </c>
      <c r="Z421" s="95">
        <f>'Inventory Ref Sheet'!W421</f>
        <v>0</v>
      </c>
      <c r="AA421" s="60">
        <f>'Inventory Ref Sheet'!X421</f>
        <v>0</v>
      </c>
      <c r="AB421" s="61"/>
      <c r="AC421" s="97" t="str">
        <f t="shared" si="37"/>
        <v/>
      </c>
      <c r="AD421" s="59">
        <f>'Inventory Ref Sheet'!Y421</f>
        <v>0</v>
      </c>
      <c r="AE421" s="59">
        <f>'Inventory Ref Sheet'!Z421</f>
        <v>0</v>
      </c>
      <c r="AF421" s="102">
        <f>'Inventory Ref Sheet'!AA421</f>
        <v>0</v>
      </c>
      <c r="AG421" s="59">
        <f>'Inventory Ref Sheet'!AD421</f>
        <v>0</v>
      </c>
      <c r="AH421" s="59">
        <f>'Inventory Ref Sheet'!AE421</f>
        <v>0</v>
      </c>
      <c r="AI421" s="100" t="str">
        <f ca="1">IF('Inventory Ref Sheet'!AG421&gt;0,YEAR(TODAY())-'Inventory Ref Sheet'!AG421,"")</f>
        <v/>
      </c>
      <c r="AJ421" s="99"/>
      <c r="AK421" s="60">
        <f>'Inventory Ref Sheet'!AJ421</f>
        <v>0</v>
      </c>
      <c r="AL421" s="99"/>
      <c r="AM421" s="97" t="str">
        <f t="shared" si="38"/>
        <v/>
      </c>
    </row>
    <row r="422" spans="10:39" x14ac:dyDescent="0.25">
      <c r="J422" s="59">
        <f>'Inventory Ref Sheet'!AK422</f>
        <v>0</v>
      </c>
      <c r="K422" s="59">
        <f>'Inventory Ref Sheet'!AL422</f>
        <v>0</v>
      </c>
      <c r="L422" s="59">
        <f>'Inventory Ref Sheet'!AM422</f>
        <v>0</v>
      </c>
      <c r="M422" s="59">
        <f>'Inventory Ref Sheet'!AP422</f>
        <v>0</v>
      </c>
      <c r="N422" s="59">
        <f>'Inventory Ref Sheet'!AQ422</f>
        <v>0</v>
      </c>
      <c r="O422" s="100" t="str">
        <f ca="1">IF('Inventory Ref Sheet'!AS422&gt;0,YEAR(TODAY())-'Inventory Ref Sheet'!AS422,"")</f>
        <v/>
      </c>
      <c r="P422" s="95">
        <f>'Inventory Ref Sheet'!AU422</f>
        <v>0</v>
      </c>
      <c r="Q422" s="60">
        <f>'Inventory Ref Sheet'!AV422</f>
        <v>0</v>
      </c>
      <c r="R422" s="61"/>
      <c r="S422" s="100" t="str">
        <f t="shared" si="36"/>
        <v/>
      </c>
      <c r="T422" s="59">
        <f>'Inventory Ref Sheet'!M422</f>
        <v>0</v>
      </c>
      <c r="U422" s="102">
        <f>'Inventory Ref Sheet'!N422</f>
        <v>0</v>
      </c>
      <c r="V422" s="59">
        <f>'Inventory Ref Sheet'!O422</f>
        <v>0</v>
      </c>
      <c r="W422" s="59">
        <f>'Inventory Ref Sheet'!R422</f>
        <v>0</v>
      </c>
      <c r="X422" s="59">
        <f>'Inventory Ref Sheet'!S422</f>
        <v>0</v>
      </c>
      <c r="Y422" s="100" t="str">
        <f ca="1">IF('Inventory Ref Sheet'!U422&gt;0,YEAR(TODAY())-'Inventory Ref Sheet'!U422,"")</f>
        <v/>
      </c>
      <c r="Z422" s="95">
        <f>'Inventory Ref Sheet'!W422</f>
        <v>0</v>
      </c>
      <c r="AA422" s="60">
        <f>'Inventory Ref Sheet'!X422</f>
        <v>0</v>
      </c>
      <c r="AB422" s="61"/>
      <c r="AC422" s="97" t="str">
        <f t="shared" si="37"/>
        <v/>
      </c>
      <c r="AD422" s="59">
        <f>'Inventory Ref Sheet'!Y422</f>
        <v>0</v>
      </c>
      <c r="AE422" s="59">
        <f>'Inventory Ref Sheet'!Z422</f>
        <v>0</v>
      </c>
      <c r="AF422" s="102">
        <f>'Inventory Ref Sheet'!AA422</f>
        <v>0</v>
      </c>
      <c r="AG422" s="59">
        <f>'Inventory Ref Sheet'!AD422</f>
        <v>0</v>
      </c>
      <c r="AH422" s="59">
        <f>'Inventory Ref Sheet'!AE422</f>
        <v>0</v>
      </c>
      <c r="AI422" s="100" t="str">
        <f ca="1">IF('Inventory Ref Sheet'!AG422&gt;0,YEAR(TODAY())-'Inventory Ref Sheet'!AG422,"")</f>
        <v/>
      </c>
      <c r="AJ422" s="99"/>
      <c r="AK422" s="60">
        <f>'Inventory Ref Sheet'!AJ422</f>
        <v>0</v>
      </c>
      <c r="AL422" s="99"/>
      <c r="AM422" s="97" t="str">
        <f t="shared" si="38"/>
        <v/>
      </c>
    </row>
    <row r="423" spans="10:39" x14ac:dyDescent="0.25">
      <c r="J423" s="59">
        <f>'Inventory Ref Sheet'!AK423</f>
        <v>0</v>
      </c>
      <c r="K423" s="59">
        <f>'Inventory Ref Sheet'!AL423</f>
        <v>0</v>
      </c>
      <c r="L423" s="59">
        <f>'Inventory Ref Sheet'!AM423</f>
        <v>0</v>
      </c>
      <c r="M423" s="59">
        <f>'Inventory Ref Sheet'!AP423</f>
        <v>0</v>
      </c>
      <c r="N423" s="59">
        <f>'Inventory Ref Sheet'!AQ423</f>
        <v>0</v>
      </c>
      <c r="O423" s="100" t="str">
        <f ca="1">IF('Inventory Ref Sheet'!AS423&gt;0,YEAR(TODAY())-'Inventory Ref Sheet'!AS423,"")</f>
        <v/>
      </c>
      <c r="P423" s="95">
        <f>'Inventory Ref Sheet'!AU423</f>
        <v>0</v>
      </c>
      <c r="Q423" s="60">
        <f>'Inventory Ref Sheet'!AV423</f>
        <v>0</v>
      </c>
      <c r="R423" s="61"/>
      <c r="S423" s="100" t="str">
        <f t="shared" si="36"/>
        <v/>
      </c>
      <c r="T423" s="59">
        <f>'Inventory Ref Sheet'!M423</f>
        <v>0</v>
      </c>
      <c r="U423" s="102">
        <f>'Inventory Ref Sheet'!N423</f>
        <v>0</v>
      </c>
      <c r="V423" s="59">
        <f>'Inventory Ref Sheet'!O423</f>
        <v>0</v>
      </c>
      <c r="W423" s="59">
        <f>'Inventory Ref Sheet'!R423</f>
        <v>0</v>
      </c>
      <c r="X423" s="59">
        <f>'Inventory Ref Sheet'!S423</f>
        <v>0</v>
      </c>
      <c r="Y423" s="100" t="str">
        <f ca="1">IF('Inventory Ref Sheet'!U423&gt;0,YEAR(TODAY())-'Inventory Ref Sheet'!U423,"")</f>
        <v/>
      </c>
      <c r="Z423" s="95">
        <f>'Inventory Ref Sheet'!W423</f>
        <v>0</v>
      </c>
      <c r="AA423" s="60">
        <f>'Inventory Ref Sheet'!X423</f>
        <v>0</v>
      </c>
      <c r="AB423" s="61"/>
      <c r="AC423" s="97" t="str">
        <f t="shared" si="37"/>
        <v/>
      </c>
      <c r="AD423" s="59">
        <f>'Inventory Ref Sheet'!Y423</f>
        <v>0</v>
      </c>
      <c r="AE423" s="59">
        <f>'Inventory Ref Sheet'!Z423</f>
        <v>0</v>
      </c>
      <c r="AF423" s="102">
        <f>'Inventory Ref Sheet'!AA423</f>
        <v>0</v>
      </c>
      <c r="AG423" s="59">
        <f>'Inventory Ref Sheet'!AD423</f>
        <v>0</v>
      </c>
      <c r="AH423" s="59">
        <f>'Inventory Ref Sheet'!AE423</f>
        <v>0</v>
      </c>
      <c r="AI423" s="100" t="str">
        <f ca="1">IF('Inventory Ref Sheet'!AG423&gt;0,YEAR(TODAY())-'Inventory Ref Sheet'!AG423,"")</f>
        <v/>
      </c>
      <c r="AJ423" s="99"/>
      <c r="AK423" s="60">
        <f>'Inventory Ref Sheet'!AJ423</f>
        <v>0</v>
      </c>
      <c r="AL423" s="99"/>
      <c r="AM423" s="97" t="str">
        <f t="shared" si="38"/>
        <v/>
      </c>
    </row>
    <row r="424" spans="10:39" x14ac:dyDescent="0.25">
      <c r="J424" s="59">
        <f>'Inventory Ref Sheet'!AK424</f>
        <v>0</v>
      </c>
      <c r="K424" s="59">
        <f>'Inventory Ref Sheet'!AL424</f>
        <v>0</v>
      </c>
      <c r="L424" s="59">
        <f>'Inventory Ref Sheet'!AM424</f>
        <v>0</v>
      </c>
      <c r="M424" s="59">
        <f>'Inventory Ref Sheet'!AP424</f>
        <v>0</v>
      </c>
      <c r="N424" s="59">
        <f>'Inventory Ref Sheet'!AQ424</f>
        <v>0</v>
      </c>
      <c r="O424" s="100" t="str">
        <f ca="1">IF('Inventory Ref Sheet'!AS424&gt;0,YEAR(TODAY())-'Inventory Ref Sheet'!AS424,"")</f>
        <v/>
      </c>
      <c r="P424" s="95">
        <f>'Inventory Ref Sheet'!AU424</f>
        <v>0</v>
      </c>
      <c r="Q424" s="60">
        <f>'Inventory Ref Sheet'!AV424</f>
        <v>0</v>
      </c>
      <c r="R424" s="61"/>
      <c r="S424" s="100" t="str">
        <f t="shared" si="36"/>
        <v/>
      </c>
      <c r="T424" s="59">
        <f>'Inventory Ref Sheet'!M424</f>
        <v>0</v>
      </c>
      <c r="U424" s="102">
        <f>'Inventory Ref Sheet'!N424</f>
        <v>0</v>
      </c>
      <c r="V424" s="59">
        <f>'Inventory Ref Sheet'!O424</f>
        <v>0</v>
      </c>
      <c r="W424" s="59">
        <f>'Inventory Ref Sheet'!R424</f>
        <v>0</v>
      </c>
      <c r="X424" s="59">
        <f>'Inventory Ref Sheet'!S424</f>
        <v>0</v>
      </c>
      <c r="Y424" s="100" t="str">
        <f ca="1">IF('Inventory Ref Sheet'!U424&gt;0,YEAR(TODAY())-'Inventory Ref Sheet'!U424,"")</f>
        <v/>
      </c>
      <c r="Z424" s="95">
        <f>'Inventory Ref Sheet'!W424</f>
        <v>0</v>
      </c>
      <c r="AA424" s="60">
        <f>'Inventory Ref Sheet'!X424</f>
        <v>0</v>
      </c>
      <c r="AB424" s="61"/>
      <c r="AC424" s="97" t="str">
        <f t="shared" si="37"/>
        <v/>
      </c>
      <c r="AD424" s="59">
        <f>'Inventory Ref Sheet'!Y424</f>
        <v>0</v>
      </c>
      <c r="AE424" s="59">
        <f>'Inventory Ref Sheet'!Z424</f>
        <v>0</v>
      </c>
      <c r="AF424" s="102">
        <f>'Inventory Ref Sheet'!AA424</f>
        <v>0</v>
      </c>
      <c r="AG424" s="59">
        <f>'Inventory Ref Sheet'!AD424</f>
        <v>0</v>
      </c>
      <c r="AH424" s="59">
        <f>'Inventory Ref Sheet'!AE424</f>
        <v>0</v>
      </c>
      <c r="AI424" s="100" t="str">
        <f ca="1">IF('Inventory Ref Sheet'!AG424&gt;0,YEAR(TODAY())-'Inventory Ref Sheet'!AG424,"")</f>
        <v/>
      </c>
      <c r="AJ424" s="99"/>
      <c r="AK424" s="60">
        <f>'Inventory Ref Sheet'!AJ424</f>
        <v>0</v>
      </c>
      <c r="AL424" s="99"/>
      <c r="AM424" s="97" t="str">
        <f t="shared" si="38"/>
        <v/>
      </c>
    </row>
    <row r="425" spans="10:39" x14ac:dyDescent="0.25">
      <c r="J425" s="59">
        <f>'Inventory Ref Sheet'!AK425</f>
        <v>0</v>
      </c>
      <c r="K425" s="59">
        <f>'Inventory Ref Sheet'!AL425</f>
        <v>0</v>
      </c>
      <c r="L425" s="59">
        <f>'Inventory Ref Sheet'!AM425</f>
        <v>0</v>
      </c>
      <c r="M425" s="59">
        <f>'Inventory Ref Sheet'!AP425</f>
        <v>0</v>
      </c>
      <c r="N425" s="59">
        <f>'Inventory Ref Sheet'!AQ425</f>
        <v>0</v>
      </c>
      <c r="O425" s="100" t="str">
        <f ca="1">IF('Inventory Ref Sheet'!AS425&gt;0,YEAR(TODAY())-'Inventory Ref Sheet'!AS425,"")</f>
        <v/>
      </c>
      <c r="P425" s="95">
        <f>'Inventory Ref Sheet'!AU425</f>
        <v>0</v>
      </c>
      <c r="Q425" s="60">
        <f>'Inventory Ref Sheet'!AV425</f>
        <v>0</v>
      </c>
      <c r="R425" s="61"/>
      <c r="S425" s="100" t="str">
        <f t="shared" si="36"/>
        <v/>
      </c>
      <c r="T425" s="59">
        <f>'Inventory Ref Sheet'!M425</f>
        <v>0</v>
      </c>
      <c r="U425" s="102">
        <f>'Inventory Ref Sheet'!N425</f>
        <v>0</v>
      </c>
      <c r="V425" s="59">
        <f>'Inventory Ref Sheet'!O425</f>
        <v>0</v>
      </c>
      <c r="W425" s="59">
        <f>'Inventory Ref Sheet'!R425</f>
        <v>0</v>
      </c>
      <c r="X425" s="59">
        <f>'Inventory Ref Sheet'!S425</f>
        <v>0</v>
      </c>
      <c r="Y425" s="100" t="str">
        <f ca="1">IF('Inventory Ref Sheet'!U425&gt;0,YEAR(TODAY())-'Inventory Ref Sheet'!U425,"")</f>
        <v/>
      </c>
      <c r="Z425" s="95">
        <f>'Inventory Ref Sheet'!W425</f>
        <v>0</v>
      </c>
      <c r="AA425" s="60">
        <f>'Inventory Ref Sheet'!X425</f>
        <v>0</v>
      </c>
      <c r="AB425" s="61"/>
      <c r="AC425" s="97" t="str">
        <f t="shared" si="37"/>
        <v/>
      </c>
      <c r="AD425" s="59">
        <f>'Inventory Ref Sheet'!Y425</f>
        <v>0</v>
      </c>
      <c r="AE425" s="59">
        <f>'Inventory Ref Sheet'!Z425</f>
        <v>0</v>
      </c>
      <c r="AF425" s="102">
        <f>'Inventory Ref Sheet'!AA425</f>
        <v>0</v>
      </c>
      <c r="AG425" s="59">
        <f>'Inventory Ref Sheet'!AD425</f>
        <v>0</v>
      </c>
      <c r="AH425" s="59">
        <f>'Inventory Ref Sheet'!AE425</f>
        <v>0</v>
      </c>
      <c r="AI425" s="100" t="str">
        <f ca="1">IF('Inventory Ref Sheet'!AG425&gt;0,YEAR(TODAY())-'Inventory Ref Sheet'!AG425,"")</f>
        <v/>
      </c>
      <c r="AJ425" s="99"/>
      <c r="AK425" s="60">
        <f>'Inventory Ref Sheet'!AJ425</f>
        <v>0</v>
      </c>
      <c r="AL425" s="99"/>
      <c r="AM425" s="97" t="str">
        <f t="shared" si="38"/>
        <v/>
      </c>
    </row>
    <row r="426" spans="10:39" x14ac:dyDescent="0.25">
      <c r="J426" s="59">
        <f>'Inventory Ref Sheet'!AK426</f>
        <v>0</v>
      </c>
      <c r="K426" s="59">
        <f>'Inventory Ref Sheet'!AL426</f>
        <v>0</v>
      </c>
      <c r="L426" s="59">
        <f>'Inventory Ref Sheet'!AM426</f>
        <v>0</v>
      </c>
      <c r="M426" s="59">
        <f>'Inventory Ref Sheet'!AP426</f>
        <v>0</v>
      </c>
      <c r="N426" s="59">
        <f>'Inventory Ref Sheet'!AQ426</f>
        <v>0</v>
      </c>
      <c r="O426" s="100" t="str">
        <f ca="1">IF('Inventory Ref Sheet'!AS426&gt;0,YEAR(TODAY())-'Inventory Ref Sheet'!AS426,"")</f>
        <v/>
      </c>
      <c r="P426" s="95">
        <f>'Inventory Ref Sheet'!AU426</f>
        <v>0</v>
      </c>
      <c r="Q426" s="60">
        <f>'Inventory Ref Sheet'!AV426</f>
        <v>0</v>
      </c>
      <c r="R426" s="61"/>
      <c r="S426" s="100" t="str">
        <f t="shared" si="36"/>
        <v/>
      </c>
      <c r="T426" s="59">
        <f>'Inventory Ref Sheet'!M426</f>
        <v>0</v>
      </c>
      <c r="U426" s="102">
        <f>'Inventory Ref Sheet'!N426</f>
        <v>0</v>
      </c>
      <c r="V426" s="59">
        <f>'Inventory Ref Sheet'!O426</f>
        <v>0</v>
      </c>
      <c r="W426" s="59">
        <f>'Inventory Ref Sheet'!R426</f>
        <v>0</v>
      </c>
      <c r="X426" s="59">
        <f>'Inventory Ref Sheet'!S426</f>
        <v>0</v>
      </c>
      <c r="Y426" s="100" t="str">
        <f ca="1">IF('Inventory Ref Sheet'!U426&gt;0,YEAR(TODAY())-'Inventory Ref Sheet'!U426,"")</f>
        <v/>
      </c>
      <c r="Z426" s="95">
        <f>'Inventory Ref Sheet'!W426</f>
        <v>0</v>
      </c>
      <c r="AA426" s="60">
        <f>'Inventory Ref Sheet'!X426</f>
        <v>0</v>
      </c>
      <c r="AB426" s="61"/>
      <c r="AC426" s="97" t="str">
        <f t="shared" si="37"/>
        <v/>
      </c>
      <c r="AD426" s="59">
        <f>'Inventory Ref Sheet'!Y426</f>
        <v>0</v>
      </c>
      <c r="AE426" s="59">
        <f>'Inventory Ref Sheet'!Z426</f>
        <v>0</v>
      </c>
      <c r="AF426" s="102">
        <f>'Inventory Ref Sheet'!AA426</f>
        <v>0</v>
      </c>
      <c r="AG426" s="59">
        <f>'Inventory Ref Sheet'!AD426</f>
        <v>0</v>
      </c>
      <c r="AH426" s="59">
        <f>'Inventory Ref Sheet'!AE426</f>
        <v>0</v>
      </c>
      <c r="AI426" s="100" t="str">
        <f ca="1">IF('Inventory Ref Sheet'!AG426&gt;0,YEAR(TODAY())-'Inventory Ref Sheet'!AG426,"")</f>
        <v/>
      </c>
      <c r="AJ426" s="99"/>
      <c r="AK426" s="60">
        <f>'Inventory Ref Sheet'!AJ426</f>
        <v>0</v>
      </c>
      <c r="AL426" s="99"/>
      <c r="AM426" s="97" t="str">
        <f t="shared" si="38"/>
        <v/>
      </c>
    </row>
    <row r="427" spans="10:39" x14ac:dyDescent="0.25">
      <c r="J427" s="59">
        <f>'Inventory Ref Sheet'!AK427</f>
        <v>0</v>
      </c>
      <c r="K427" s="59">
        <f>'Inventory Ref Sheet'!AL427</f>
        <v>0</v>
      </c>
      <c r="L427" s="59">
        <f>'Inventory Ref Sheet'!AM427</f>
        <v>0</v>
      </c>
      <c r="M427" s="59">
        <f>'Inventory Ref Sheet'!AP427</f>
        <v>0</v>
      </c>
      <c r="N427" s="59">
        <f>'Inventory Ref Sheet'!AQ427</f>
        <v>0</v>
      </c>
      <c r="O427" s="100" t="str">
        <f ca="1">IF('Inventory Ref Sheet'!AS427&gt;0,YEAR(TODAY())-'Inventory Ref Sheet'!AS427,"")</f>
        <v/>
      </c>
      <c r="P427" s="95">
        <f>'Inventory Ref Sheet'!AU427</f>
        <v>0</v>
      </c>
      <c r="Q427" s="60">
        <f>'Inventory Ref Sheet'!AV427</f>
        <v>0</v>
      </c>
      <c r="R427" s="61"/>
      <c r="S427" s="100" t="str">
        <f t="shared" si="36"/>
        <v/>
      </c>
      <c r="T427" s="59">
        <f>'Inventory Ref Sheet'!M427</f>
        <v>0</v>
      </c>
      <c r="U427" s="102">
        <f>'Inventory Ref Sheet'!N427</f>
        <v>0</v>
      </c>
      <c r="V427" s="59">
        <f>'Inventory Ref Sheet'!O427</f>
        <v>0</v>
      </c>
      <c r="W427" s="59">
        <f>'Inventory Ref Sheet'!R427</f>
        <v>0</v>
      </c>
      <c r="X427" s="59">
        <f>'Inventory Ref Sheet'!S427</f>
        <v>0</v>
      </c>
      <c r="Y427" s="100" t="str">
        <f ca="1">IF('Inventory Ref Sheet'!U427&gt;0,YEAR(TODAY())-'Inventory Ref Sheet'!U427,"")</f>
        <v/>
      </c>
      <c r="Z427" s="95">
        <f>'Inventory Ref Sheet'!W427</f>
        <v>0</v>
      </c>
      <c r="AA427" s="60">
        <f>'Inventory Ref Sheet'!X427</f>
        <v>0</v>
      </c>
      <c r="AB427" s="61"/>
      <c r="AC427" s="97" t="str">
        <f t="shared" si="37"/>
        <v/>
      </c>
      <c r="AD427" s="59">
        <f>'Inventory Ref Sheet'!Y427</f>
        <v>0</v>
      </c>
      <c r="AE427" s="59">
        <f>'Inventory Ref Sheet'!Z427</f>
        <v>0</v>
      </c>
      <c r="AF427" s="102">
        <f>'Inventory Ref Sheet'!AA427</f>
        <v>0</v>
      </c>
      <c r="AG427" s="59">
        <f>'Inventory Ref Sheet'!AD427</f>
        <v>0</v>
      </c>
      <c r="AH427" s="59">
        <f>'Inventory Ref Sheet'!AE427</f>
        <v>0</v>
      </c>
      <c r="AI427" s="100" t="str">
        <f ca="1">IF('Inventory Ref Sheet'!AG427&gt;0,YEAR(TODAY())-'Inventory Ref Sheet'!AG427,"")</f>
        <v/>
      </c>
      <c r="AJ427" s="99"/>
      <c r="AK427" s="60">
        <f>'Inventory Ref Sheet'!AJ427</f>
        <v>0</v>
      </c>
      <c r="AL427" s="99"/>
      <c r="AM427" s="97" t="str">
        <f t="shared" si="38"/>
        <v/>
      </c>
    </row>
    <row r="428" spans="10:39" x14ac:dyDescent="0.25">
      <c r="J428" s="59">
        <f>'Inventory Ref Sheet'!AK428</f>
        <v>0</v>
      </c>
      <c r="K428" s="59">
        <f>'Inventory Ref Sheet'!AL428</f>
        <v>0</v>
      </c>
      <c r="L428" s="59">
        <f>'Inventory Ref Sheet'!AM428</f>
        <v>0</v>
      </c>
      <c r="M428" s="59">
        <f>'Inventory Ref Sheet'!AP428</f>
        <v>0</v>
      </c>
      <c r="N428" s="59">
        <f>'Inventory Ref Sheet'!AQ428</f>
        <v>0</v>
      </c>
      <c r="O428" s="100" t="str">
        <f ca="1">IF('Inventory Ref Sheet'!AS428&gt;0,YEAR(TODAY())-'Inventory Ref Sheet'!AS428,"")</f>
        <v/>
      </c>
      <c r="P428" s="95">
        <f>'Inventory Ref Sheet'!AU428</f>
        <v>0</v>
      </c>
      <c r="Q428" s="60">
        <f>'Inventory Ref Sheet'!AV428</f>
        <v>0</v>
      </c>
      <c r="R428" s="61"/>
      <c r="S428" s="100" t="str">
        <f t="shared" si="36"/>
        <v/>
      </c>
      <c r="T428" s="59">
        <f>'Inventory Ref Sheet'!M428</f>
        <v>0</v>
      </c>
      <c r="U428" s="102">
        <f>'Inventory Ref Sheet'!N428</f>
        <v>0</v>
      </c>
      <c r="V428" s="59">
        <f>'Inventory Ref Sheet'!O428</f>
        <v>0</v>
      </c>
      <c r="W428" s="59">
        <f>'Inventory Ref Sheet'!R428</f>
        <v>0</v>
      </c>
      <c r="X428" s="59">
        <f>'Inventory Ref Sheet'!S428</f>
        <v>0</v>
      </c>
      <c r="Y428" s="100" t="str">
        <f ca="1">IF('Inventory Ref Sheet'!U428&gt;0,YEAR(TODAY())-'Inventory Ref Sheet'!U428,"")</f>
        <v/>
      </c>
      <c r="Z428" s="95">
        <f>'Inventory Ref Sheet'!W428</f>
        <v>0</v>
      </c>
      <c r="AA428" s="60">
        <f>'Inventory Ref Sheet'!X428</f>
        <v>0</v>
      </c>
      <c r="AB428" s="61"/>
      <c r="AC428" s="97" t="str">
        <f t="shared" si="37"/>
        <v/>
      </c>
      <c r="AD428" s="59">
        <f>'Inventory Ref Sheet'!Y428</f>
        <v>0</v>
      </c>
      <c r="AE428" s="59">
        <f>'Inventory Ref Sheet'!Z428</f>
        <v>0</v>
      </c>
      <c r="AF428" s="102">
        <f>'Inventory Ref Sheet'!AA428</f>
        <v>0</v>
      </c>
      <c r="AG428" s="59">
        <f>'Inventory Ref Sheet'!AD428</f>
        <v>0</v>
      </c>
      <c r="AH428" s="59">
        <f>'Inventory Ref Sheet'!AE428</f>
        <v>0</v>
      </c>
      <c r="AI428" s="100" t="str">
        <f ca="1">IF('Inventory Ref Sheet'!AG428&gt;0,YEAR(TODAY())-'Inventory Ref Sheet'!AG428,"")</f>
        <v/>
      </c>
      <c r="AJ428" s="99"/>
      <c r="AK428" s="60">
        <f>'Inventory Ref Sheet'!AJ428</f>
        <v>0</v>
      </c>
      <c r="AL428" s="99"/>
      <c r="AM428" s="97" t="str">
        <f t="shared" si="38"/>
        <v/>
      </c>
    </row>
    <row r="429" spans="10:39" x14ac:dyDescent="0.25">
      <c r="J429" s="59">
        <f>'Inventory Ref Sheet'!AK429</f>
        <v>0</v>
      </c>
      <c r="K429" s="59">
        <f>'Inventory Ref Sheet'!AL429</f>
        <v>0</v>
      </c>
      <c r="L429" s="59">
        <f>'Inventory Ref Sheet'!AM429</f>
        <v>0</v>
      </c>
      <c r="M429" s="59">
        <f>'Inventory Ref Sheet'!AP429</f>
        <v>0</v>
      </c>
      <c r="N429" s="59">
        <f>'Inventory Ref Sheet'!AQ429</f>
        <v>0</v>
      </c>
      <c r="O429" s="100" t="str">
        <f ca="1">IF('Inventory Ref Sheet'!AS429&gt;0,YEAR(TODAY())-'Inventory Ref Sheet'!AS429,"")</f>
        <v/>
      </c>
      <c r="P429" s="95">
        <f>'Inventory Ref Sheet'!AU429</f>
        <v>0</v>
      </c>
      <c r="Q429" s="60">
        <f>'Inventory Ref Sheet'!AV429</f>
        <v>0</v>
      </c>
      <c r="R429" s="61"/>
      <c r="S429" s="100" t="str">
        <f t="shared" si="36"/>
        <v/>
      </c>
      <c r="T429" s="59">
        <f>'Inventory Ref Sheet'!M429</f>
        <v>0</v>
      </c>
      <c r="U429" s="102">
        <f>'Inventory Ref Sheet'!N429</f>
        <v>0</v>
      </c>
      <c r="V429" s="59">
        <f>'Inventory Ref Sheet'!O429</f>
        <v>0</v>
      </c>
      <c r="W429" s="59">
        <f>'Inventory Ref Sheet'!R429</f>
        <v>0</v>
      </c>
      <c r="X429" s="59">
        <f>'Inventory Ref Sheet'!S429</f>
        <v>0</v>
      </c>
      <c r="Y429" s="100" t="str">
        <f ca="1">IF('Inventory Ref Sheet'!U429&gt;0,YEAR(TODAY())-'Inventory Ref Sheet'!U429,"")</f>
        <v/>
      </c>
      <c r="Z429" s="95">
        <f>'Inventory Ref Sheet'!W429</f>
        <v>0</v>
      </c>
      <c r="AA429" s="60">
        <f>'Inventory Ref Sheet'!X429</f>
        <v>0</v>
      </c>
      <c r="AB429" s="61"/>
      <c r="AC429" s="97" t="str">
        <f t="shared" si="37"/>
        <v/>
      </c>
      <c r="AD429" s="59">
        <f>'Inventory Ref Sheet'!Y429</f>
        <v>0</v>
      </c>
      <c r="AE429" s="59">
        <f>'Inventory Ref Sheet'!Z429</f>
        <v>0</v>
      </c>
      <c r="AF429" s="102">
        <f>'Inventory Ref Sheet'!AA429</f>
        <v>0</v>
      </c>
      <c r="AG429" s="59">
        <f>'Inventory Ref Sheet'!AD429</f>
        <v>0</v>
      </c>
      <c r="AH429" s="59">
        <f>'Inventory Ref Sheet'!AE429</f>
        <v>0</v>
      </c>
      <c r="AI429" s="100" t="str">
        <f ca="1">IF('Inventory Ref Sheet'!AG429&gt;0,YEAR(TODAY())-'Inventory Ref Sheet'!AG429,"")</f>
        <v/>
      </c>
      <c r="AJ429" s="99"/>
      <c r="AK429" s="60">
        <f>'Inventory Ref Sheet'!AJ429</f>
        <v>0</v>
      </c>
      <c r="AL429" s="99"/>
      <c r="AM429" s="97" t="str">
        <f t="shared" si="38"/>
        <v/>
      </c>
    </row>
    <row r="430" spans="10:39" x14ac:dyDescent="0.25">
      <c r="J430" s="59">
        <f>'Inventory Ref Sheet'!AK430</f>
        <v>0</v>
      </c>
      <c r="K430" s="59">
        <f>'Inventory Ref Sheet'!AL430</f>
        <v>0</v>
      </c>
      <c r="L430" s="59">
        <f>'Inventory Ref Sheet'!AM430</f>
        <v>0</v>
      </c>
      <c r="M430" s="59">
        <f>'Inventory Ref Sheet'!AP430</f>
        <v>0</v>
      </c>
      <c r="N430" s="59">
        <f>'Inventory Ref Sheet'!AQ430</f>
        <v>0</v>
      </c>
      <c r="O430" s="100" t="str">
        <f ca="1">IF('Inventory Ref Sheet'!AS430&gt;0,YEAR(TODAY())-'Inventory Ref Sheet'!AS430,"")</f>
        <v/>
      </c>
      <c r="P430" s="95">
        <f>'Inventory Ref Sheet'!AU430</f>
        <v>0</v>
      </c>
      <c r="Q430" s="60">
        <f>'Inventory Ref Sheet'!AV430</f>
        <v>0</v>
      </c>
      <c r="R430" s="61"/>
      <c r="S430" s="100" t="str">
        <f t="shared" si="36"/>
        <v/>
      </c>
      <c r="T430" s="59">
        <f>'Inventory Ref Sheet'!M430</f>
        <v>0</v>
      </c>
      <c r="U430" s="102">
        <f>'Inventory Ref Sheet'!N430</f>
        <v>0</v>
      </c>
      <c r="V430" s="59">
        <f>'Inventory Ref Sheet'!O430</f>
        <v>0</v>
      </c>
      <c r="W430" s="59">
        <f>'Inventory Ref Sheet'!R430</f>
        <v>0</v>
      </c>
      <c r="X430" s="59">
        <f>'Inventory Ref Sheet'!S430</f>
        <v>0</v>
      </c>
      <c r="Y430" s="100" t="str">
        <f ca="1">IF('Inventory Ref Sheet'!U430&gt;0,YEAR(TODAY())-'Inventory Ref Sheet'!U430,"")</f>
        <v/>
      </c>
      <c r="Z430" s="95">
        <f>'Inventory Ref Sheet'!W430</f>
        <v>0</v>
      </c>
      <c r="AA430" s="60">
        <f>'Inventory Ref Sheet'!X430</f>
        <v>0</v>
      </c>
      <c r="AB430" s="61"/>
      <c r="AC430" s="97" t="str">
        <f t="shared" si="37"/>
        <v/>
      </c>
      <c r="AD430" s="59">
        <f>'Inventory Ref Sheet'!Y430</f>
        <v>0</v>
      </c>
      <c r="AE430" s="59">
        <f>'Inventory Ref Sheet'!Z430</f>
        <v>0</v>
      </c>
      <c r="AF430" s="102">
        <f>'Inventory Ref Sheet'!AA430</f>
        <v>0</v>
      </c>
      <c r="AG430" s="59">
        <f>'Inventory Ref Sheet'!AD430</f>
        <v>0</v>
      </c>
      <c r="AH430" s="59">
        <f>'Inventory Ref Sheet'!AE430</f>
        <v>0</v>
      </c>
      <c r="AI430" s="100" t="str">
        <f ca="1">IF('Inventory Ref Sheet'!AG430&gt;0,YEAR(TODAY())-'Inventory Ref Sheet'!AG430,"")</f>
        <v/>
      </c>
      <c r="AJ430" s="99"/>
      <c r="AK430" s="60">
        <f>'Inventory Ref Sheet'!AJ430</f>
        <v>0</v>
      </c>
      <c r="AL430" s="99"/>
      <c r="AM430" s="97" t="str">
        <f t="shared" si="38"/>
        <v/>
      </c>
    </row>
    <row r="431" spans="10:39" x14ac:dyDescent="0.25">
      <c r="J431" s="59">
        <f>'Inventory Ref Sheet'!AK431</f>
        <v>0</v>
      </c>
      <c r="K431" s="59">
        <f>'Inventory Ref Sheet'!AL431</f>
        <v>0</v>
      </c>
      <c r="L431" s="59">
        <f>'Inventory Ref Sheet'!AM431</f>
        <v>0</v>
      </c>
      <c r="M431" s="59">
        <f>'Inventory Ref Sheet'!AP431</f>
        <v>0</v>
      </c>
      <c r="N431" s="59">
        <f>'Inventory Ref Sheet'!AQ431</f>
        <v>0</v>
      </c>
      <c r="O431" s="100" t="str">
        <f ca="1">IF('Inventory Ref Sheet'!AS431&gt;0,YEAR(TODAY())-'Inventory Ref Sheet'!AS431,"")</f>
        <v/>
      </c>
      <c r="P431" s="95">
        <f>'Inventory Ref Sheet'!AU431</f>
        <v>0</v>
      </c>
      <c r="Q431" s="60">
        <f>'Inventory Ref Sheet'!AV431</f>
        <v>0</v>
      </c>
      <c r="R431" s="61"/>
      <c r="S431" s="100" t="str">
        <f t="shared" si="36"/>
        <v/>
      </c>
      <c r="T431" s="59">
        <f>'Inventory Ref Sheet'!M431</f>
        <v>0</v>
      </c>
      <c r="U431" s="102">
        <f>'Inventory Ref Sheet'!N431</f>
        <v>0</v>
      </c>
      <c r="V431" s="59">
        <f>'Inventory Ref Sheet'!O431</f>
        <v>0</v>
      </c>
      <c r="W431" s="59">
        <f>'Inventory Ref Sheet'!R431</f>
        <v>0</v>
      </c>
      <c r="X431" s="59">
        <f>'Inventory Ref Sheet'!S431</f>
        <v>0</v>
      </c>
      <c r="Y431" s="100" t="str">
        <f ca="1">IF('Inventory Ref Sheet'!U431&gt;0,YEAR(TODAY())-'Inventory Ref Sheet'!U431,"")</f>
        <v/>
      </c>
      <c r="Z431" s="95">
        <f>'Inventory Ref Sheet'!W431</f>
        <v>0</v>
      </c>
      <c r="AA431" s="60">
        <f>'Inventory Ref Sheet'!X431</f>
        <v>0</v>
      </c>
      <c r="AB431" s="61"/>
      <c r="AC431" s="97" t="str">
        <f t="shared" si="37"/>
        <v/>
      </c>
      <c r="AD431" s="59">
        <f>'Inventory Ref Sheet'!Y431</f>
        <v>0</v>
      </c>
      <c r="AE431" s="59">
        <f>'Inventory Ref Sheet'!Z431</f>
        <v>0</v>
      </c>
      <c r="AF431" s="102">
        <f>'Inventory Ref Sheet'!AA431</f>
        <v>0</v>
      </c>
      <c r="AG431" s="59">
        <f>'Inventory Ref Sheet'!AD431</f>
        <v>0</v>
      </c>
      <c r="AH431" s="59">
        <f>'Inventory Ref Sheet'!AE431</f>
        <v>0</v>
      </c>
      <c r="AI431" s="100" t="str">
        <f ca="1">IF('Inventory Ref Sheet'!AG431&gt;0,YEAR(TODAY())-'Inventory Ref Sheet'!AG431,"")</f>
        <v/>
      </c>
      <c r="AJ431" s="99"/>
      <c r="AK431" s="60">
        <f>'Inventory Ref Sheet'!AJ431</f>
        <v>0</v>
      </c>
      <c r="AL431" s="99"/>
      <c r="AM431" s="97" t="str">
        <f t="shared" si="38"/>
        <v/>
      </c>
    </row>
    <row r="432" spans="10:39" x14ac:dyDescent="0.25">
      <c r="J432" s="59">
        <f>'Inventory Ref Sheet'!AK432</f>
        <v>0</v>
      </c>
      <c r="K432" s="59">
        <f>'Inventory Ref Sheet'!AL432</f>
        <v>0</v>
      </c>
      <c r="L432" s="59">
        <f>'Inventory Ref Sheet'!AM432</f>
        <v>0</v>
      </c>
      <c r="M432" s="59">
        <f>'Inventory Ref Sheet'!AP432</f>
        <v>0</v>
      </c>
      <c r="N432" s="59">
        <f>'Inventory Ref Sheet'!AQ432</f>
        <v>0</v>
      </c>
      <c r="O432" s="100" t="str">
        <f ca="1">IF('Inventory Ref Sheet'!AS432&gt;0,YEAR(TODAY())-'Inventory Ref Sheet'!AS432,"")</f>
        <v/>
      </c>
      <c r="P432" s="95">
        <f>'Inventory Ref Sheet'!AU432</f>
        <v>0</v>
      </c>
      <c r="Q432" s="60">
        <f>'Inventory Ref Sheet'!AV432</f>
        <v>0</v>
      </c>
      <c r="R432" s="61"/>
      <c r="S432" s="100" t="str">
        <f t="shared" si="36"/>
        <v/>
      </c>
      <c r="T432" s="59">
        <f>'Inventory Ref Sheet'!M432</f>
        <v>0</v>
      </c>
      <c r="U432" s="102">
        <f>'Inventory Ref Sheet'!N432</f>
        <v>0</v>
      </c>
      <c r="V432" s="59">
        <f>'Inventory Ref Sheet'!O432</f>
        <v>0</v>
      </c>
      <c r="W432" s="59">
        <f>'Inventory Ref Sheet'!R432</f>
        <v>0</v>
      </c>
      <c r="X432" s="59">
        <f>'Inventory Ref Sheet'!S432</f>
        <v>0</v>
      </c>
      <c r="Y432" s="100" t="str">
        <f ca="1">IF('Inventory Ref Sheet'!U432&gt;0,YEAR(TODAY())-'Inventory Ref Sheet'!U432,"")</f>
        <v/>
      </c>
      <c r="Z432" s="95">
        <f>'Inventory Ref Sheet'!W432</f>
        <v>0</v>
      </c>
      <c r="AA432" s="60">
        <f>'Inventory Ref Sheet'!X432</f>
        <v>0</v>
      </c>
      <c r="AB432" s="61"/>
      <c r="AC432" s="97" t="str">
        <f t="shared" si="37"/>
        <v/>
      </c>
      <c r="AD432" s="59">
        <f>'Inventory Ref Sheet'!Y432</f>
        <v>0</v>
      </c>
      <c r="AE432" s="59">
        <f>'Inventory Ref Sheet'!Z432</f>
        <v>0</v>
      </c>
      <c r="AF432" s="102">
        <f>'Inventory Ref Sheet'!AA432</f>
        <v>0</v>
      </c>
      <c r="AG432" s="59">
        <f>'Inventory Ref Sheet'!AD432</f>
        <v>0</v>
      </c>
      <c r="AH432" s="59">
        <f>'Inventory Ref Sheet'!AE432</f>
        <v>0</v>
      </c>
      <c r="AI432" s="100" t="str">
        <f ca="1">IF('Inventory Ref Sheet'!AG432&gt;0,YEAR(TODAY())-'Inventory Ref Sheet'!AG432,"")</f>
        <v/>
      </c>
      <c r="AJ432" s="99"/>
      <c r="AK432" s="60">
        <f>'Inventory Ref Sheet'!AJ432</f>
        <v>0</v>
      </c>
      <c r="AL432" s="99"/>
      <c r="AM432" s="97" t="str">
        <f t="shared" si="38"/>
        <v/>
      </c>
    </row>
    <row r="433" spans="10:39" x14ac:dyDescent="0.25">
      <c r="J433" s="59">
        <f>'Inventory Ref Sheet'!AK433</f>
        <v>0</v>
      </c>
      <c r="K433" s="59">
        <f>'Inventory Ref Sheet'!AL433</f>
        <v>0</v>
      </c>
      <c r="L433" s="59">
        <f>'Inventory Ref Sheet'!AM433</f>
        <v>0</v>
      </c>
      <c r="M433" s="59">
        <f>'Inventory Ref Sheet'!AP433</f>
        <v>0</v>
      </c>
      <c r="N433" s="59">
        <f>'Inventory Ref Sheet'!AQ433</f>
        <v>0</v>
      </c>
      <c r="O433" s="100" t="str">
        <f ca="1">IF('Inventory Ref Sheet'!AS433&gt;0,YEAR(TODAY())-'Inventory Ref Sheet'!AS433,"")</f>
        <v/>
      </c>
      <c r="P433" s="95">
        <f>'Inventory Ref Sheet'!AU433</f>
        <v>0</v>
      </c>
      <c r="Q433" s="60">
        <f>'Inventory Ref Sheet'!AV433</f>
        <v>0</v>
      </c>
      <c r="R433" s="61"/>
      <c r="S433" s="100" t="str">
        <f t="shared" si="36"/>
        <v/>
      </c>
      <c r="T433" s="59">
        <f>'Inventory Ref Sheet'!M433</f>
        <v>0</v>
      </c>
      <c r="U433" s="102">
        <f>'Inventory Ref Sheet'!N433</f>
        <v>0</v>
      </c>
      <c r="V433" s="59">
        <f>'Inventory Ref Sheet'!O433</f>
        <v>0</v>
      </c>
      <c r="W433" s="59">
        <f>'Inventory Ref Sheet'!R433</f>
        <v>0</v>
      </c>
      <c r="X433" s="59">
        <f>'Inventory Ref Sheet'!S433</f>
        <v>0</v>
      </c>
      <c r="Y433" s="100" t="str">
        <f ca="1">IF('Inventory Ref Sheet'!U433&gt;0,YEAR(TODAY())-'Inventory Ref Sheet'!U433,"")</f>
        <v/>
      </c>
      <c r="Z433" s="95">
        <f>'Inventory Ref Sheet'!W433</f>
        <v>0</v>
      </c>
      <c r="AA433" s="60">
        <f>'Inventory Ref Sheet'!X433</f>
        <v>0</v>
      </c>
      <c r="AB433" s="61"/>
      <c r="AC433" s="97" t="str">
        <f t="shared" si="37"/>
        <v/>
      </c>
      <c r="AD433" s="59">
        <f>'Inventory Ref Sheet'!Y433</f>
        <v>0</v>
      </c>
      <c r="AE433" s="59">
        <f>'Inventory Ref Sheet'!Z433</f>
        <v>0</v>
      </c>
      <c r="AF433" s="102">
        <f>'Inventory Ref Sheet'!AA433</f>
        <v>0</v>
      </c>
      <c r="AG433" s="59">
        <f>'Inventory Ref Sheet'!AD433</f>
        <v>0</v>
      </c>
      <c r="AH433" s="59">
        <f>'Inventory Ref Sheet'!AE433</f>
        <v>0</v>
      </c>
      <c r="AI433" s="100" t="str">
        <f ca="1">IF('Inventory Ref Sheet'!AG433&gt;0,YEAR(TODAY())-'Inventory Ref Sheet'!AG433,"")</f>
        <v/>
      </c>
      <c r="AJ433" s="99"/>
      <c r="AK433" s="60">
        <f>'Inventory Ref Sheet'!AJ433</f>
        <v>0</v>
      </c>
      <c r="AL433" s="99"/>
      <c r="AM433" s="97" t="str">
        <f t="shared" si="38"/>
        <v/>
      </c>
    </row>
    <row r="434" spans="10:39" x14ac:dyDescent="0.25">
      <c r="J434" s="59">
        <f>'Inventory Ref Sheet'!AK434</f>
        <v>0</v>
      </c>
      <c r="K434" s="59">
        <f>'Inventory Ref Sheet'!AL434</f>
        <v>0</v>
      </c>
      <c r="L434" s="59">
        <f>'Inventory Ref Sheet'!AM434</f>
        <v>0</v>
      </c>
      <c r="M434" s="59">
        <f>'Inventory Ref Sheet'!AP434</f>
        <v>0</v>
      </c>
      <c r="N434" s="59">
        <f>'Inventory Ref Sheet'!AQ434</f>
        <v>0</v>
      </c>
      <c r="O434" s="100" t="str">
        <f ca="1">IF('Inventory Ref Sheet'!AS434&gt;0,YEAR(TODAY())-'Inventory Ref Sheet'!AS434,"")</f>
        <v/>
      </c>
      <c r="P434" s="95">
        <f>'Inventory Ref Sheet'!AU434</f>
        <v>0</v>
      </c>
      <c r="Q434" s="60">
        <f>'Inventory Ref Sheet'!AV434</f>
        <v>0</v>
      </c>
      <c r="R434" s="61"/>
      <c r="S434" s="100" t="str">
        <f t="shared" si="36"/>
        <v/>
      </c>
      <c r="T434" s="59">
        <f>'Inventory Ref Sheet'!M434</f>
        <v>0</v>
      </c>
      <c r="U434" s="102">
        <f>'Inventory Ref Sheet'!N434</f>
        <v>0</v>
      </c>
      <c r="V434" s="59">
        <f>'Inventory Ref Sheet'!O434</f>
        <v>0</v>
      </c>
      <c r="W434" s="59">
        <f>'Inventory Ref Sheet'!R434</f>
        <v>0</v>
      </c>
      <c r="X434" s="59">
        <f>'Inventory Ref Sheet'!S434</f>
        <v>0</v>
      </c>
      <c r="Y434" s="100" t="str">
        <f ca="1">IF('Inventory Ref Sheet'!U434&gt;0,YEAR(TODAY())-'Inventory Ref Sheet'!U434,"")</f>
        <v/>
      </c>
      <c r="Z434" s="95">
        <f>'Inventory Ref Sheet'!W434</f>
        <v>0</v>
      </c>
      <c r="AA434" s="60">
        <f>'Inventory Ref Sheet'!X434</f>
        <v>0</v>
      </c>
      <c r="AB434" s="61"/>
      <c r="AC434" s="97" t="str">
        <f t="shared" si="37"/>
        <v/>
      </c>
      <c r="AD434" s="59">
        <f>'Inventory Ref Sheet'!Y434</f>
        <v>0</v>
      </c>
      <c r="AE434" s="59">
        <f>'Inventory Ref Sheet'!Z434</f>
        <v>0</v>
      </c>
      <c r="AF434" s="102">
        <f>'Inventory Ref Sheet'!AA434</f>
        <v>0</v>
      </c>
      <c r="AG434" s="59">
        <f>'Inventory Ref Sheet'!AD434</f>
        <v>0</v>
      </c>
      <c r="AH434" s="59">
        <f>'Inventory Ref Sheet'!AE434</f>
        <v>0</v>
      </c>
      <c r="AI434" s="100" t="str">
        <f ca="1">IF('Inventory Ref Sheet'!AG434&gt;0,YEAR(TODAY())-'Inventory Ref Sheet'!AG434,"")</f>
        <v/>
      </c>
      <c r="AJ434" s="99"/>
      <c r="AK434" s="60">
        <f>'Inventory Ref Sheet'!AJ434</f>
        <v>0</v>
      </c>
      <c r="AL434" s="99"/>
      <c r="AM434" s="97" t="str">
        <f t="shared" si="38"/>
        <v/>
      </c>
    </row>
    <row r="435" spans="10:39" x14ac:dyDescent="0.25">
      <c r="J435" s="59">
        <f>'Inventory Ref Sheet'!AK435</f>
        <v>0</v>
      </c>
      <c r="K435" s="59">
        <f>'Inventory Ref Sheet'!AL435</f>
        <v>0</v>
      </c>
      <c r="L435" s="59">
        <f>'Inventory Ref Sheet'!AM435</f>
        <v>0</v>
      </c>
      <c r="M435" s="59">
        <f>'Inventory Ref Sheet'!AP435</f>
        <v>0</v>
      </c>
      <c r="N435" s="59">
        <f>'Inventory Ref Sheet'!AQ435</f>
        <v>0</v>
      </c>
      <c r="O435" s="100" t="str">
        <f ca="1">IF('Inventory Ref Sheet'!AS435&gt;0,YEAR(TODAY())-'Inventory Ref Sheet'!AS435,"")</f>
        <v/>
      </c>
      <c r="P435" s="95">
        <f>'Inventory Ref Sheet'!AU435</f>
        <v>0</v>
      </c>
      <c r="Q435" s="60">
        <f>'Inventory Ref Sheet'!AV435</f>
        <v>0</v>
      </c>
      <c r="R435" s="61"/>
      <c r="S435" s="100" t="str">
        <f t="shared" si="36"/>
        <v/>
      </c>
      <c r="T435" s="59">
        <f>'Inventory Ref Sheet'!M435</f>
        <v>0</v>
      </c>
      <c r="U435" s="102">
        <f>'Inventory Ref Sheet'!N435</f>
        <v>0</v>
      </c>
      <c r="V435" s="59">
        <f>'Inventory Ref Sheet'!O435</f>
        <v>0</v>
      </c>
      <c r="W435" s="59">
        <f>'Inventory Ref Sheet'!R435</f>
        <v>0</v>
      </c>
      <c r="X435" s="59">
        <f>'Inventory Ref Sheet'!S435</f>
        <v>0</v>
      </c>
      <c r="Y435" s="100" t="str">
        <f ca="1">IF('Inventory Ref Sheet'!U435&gt;0,YEAR(TODAY())-'Inventory Ref Sheet'!U435,"")</f>
        <v/>
      </c>
      <c r="Z435" s="95">
        <f>'Inventory Ref Sheet'!W435</f>
        <v>0</v>
      </c>
      <c r="AA435" s="60">
        <f>'Inventory Ref Sheet'!X435</f>
        <v>0</v>
      </c>
      <c r="AB435" s="61"/>
      <c r="AC435" s="97" t="str">
        <f t="shared" si="37"/>
        <v/>
      </c>
      <c r="AD435" s="59">
        <f>'Inventory Ref Sheet'!Y435</f>
        <v>0</v>
      </c>
      <c r="AE435" s="59">
        <f>'Inventory Ref Sheet'!Z435</f>
        <v>0</v>
      </c>
      <c r="AF435" s="102">
        <f>'Inventory Ref Sheet'!AA435</f>
        <v>0</v>
      </c>
      <c r="AG435" s="59">
        <f>'Inventory Ref Sheet'!AD435</f>
        <v>0</v>
      </c>
      <c r="AH435" s="59">
        <f>'Inventory Ref Sheet'!AE435</f>
        <v>0</v>
      </c>
      <c r="AI435" s="100" t="str">
        <f ca="1">IF('Inventory Ref Sheet'!AG435&gt;0,YEAR(TODAY())-'Inventory Ref Sheet'!AG435,"")</f>
        <v/>
      </c>
      <c r="AJ435" s="99"/>
      <c r="AK435" s="60">
        <f>'Inventory Ref Sheet'!AJ435</f>
        <v>0</v>
      </c>
      <c r="AL435" s="99"/>
      <c r="AM435" s="97" t="str">
        <f t="shared" si="38"/>
        <v/>
      </c>
    </row>
    <row r="436" spans="10:39" x14ac:dyDescent="0.25">
      <c r="J436" s="59">
        <f>'Inventory Ref Sheet'!AK436</f>
        <v>0</v>
      </c>
      <c r="K436" s="59">
        <f>'Inventory Ref Sheet'!AL436</f>
        <v>0</v>
      </c>
      <c r="L436" s="59">
        <f>'Inventory Ref Sheet'!AM436</f>
        <v>0</v>
      </c>
      <c r="M436" s="59">
        <f>'Inventory Ref Sheet'!AP436</f>
        <v>0</v>
      </c>
      <c r="N436" s="59">
        <f>'Inventory Ref Sheet'!AQ436</f>
        <v>0</v>
      </c>
      <c r="O436" s="100" t="str">
        <f ca="1">IF('Inventory Ref Sheet'!AS436&gt;0,YEAR(TODAY())-'Inventory Ref Sheet'!AS436,"")</f>
        <v/>
      </c>
      <c r="P436" s="95">
        <f>'Inventory Ref Sheet'!AU436</f>
        <v>0</v>
      </c>
      <c r="Q436" s="60">
        <f>'Inventory Ref Sheet'!AV436</f>
        <v>0</v>
      </c>
      <c r="R436" s="61"/>
      <c r="S436" s="100" t="str">
        <f t="shared" si="36"/>
        <v/>
      </c>
      <c r="T436" s="59">
        <f>'Inventory Ref Sheet'!M436</f>
        <v>0</v>
      </c>
      <c r="U436" s="102">
        <f>'Inventory Ref Sheet'!N436</f>
        <v>0</v>
      </c>
      <c r="V436" s="59">
        <f>'Inventory Ref Sheet'!O436</f>
        <v>0</v>
      </c>
      <c r="W436" s="59">
        <f>'Inventory Ref Sheet'!R436</f>
        <v>0</v>
      </c>
      <c r="X436" s="59">
        <f>'Inventory Ref Sheet'!S436</f>
        <v>0</v>
      </c>
      <c r="Y436" s="100" t="str">
        <f ca="1">IF('Inventory Ref Sheet'!U436&gt;0,YEAR(TODAY())-'Inventory Ref Sheet'!U436,"")</f>
        <v/>
      </c>
      <c r="Z436" s="95">
        <f>'Inventory Ref Sheet'!W436</f>
        <v>0</v>
      </c>
      <c r="AA436" s="60">
        <f>'Inventory Ref Sheet'!X436</f>
        <v>0</v>
      </c>
      <c r="AB436" s="61"/>
      <c r="AC436" s="97" t="str">
        <f t="shared" si="37"/>
        <v/>
      </c>
      <c r="AD436" s="59">
        <f>'Inventory Ref Sheet'!Y436</f>
        <v>0</v>
      </c>
      <c r="AE436" s="59">
        <f>'Inventory Ref Sheet'!Z436</f>
        <v>0</v>
      </c>
      <c r="AF436" s="102">
        <f>'Inventory Ref Sheet'!AA436</f>
        <v>0</v>
      </c>
      <c r="AG436" s="59">
        <f>'Inventory Ref Sheet'!AD436</f>
        <v>0</v>
      </c>
      <c r="AH436" s="59">
        <f>'Inventory Ref Sheet'!AE436</f>
        <v>0</v>
      </c>
      <c r="AI436" s="100" t="str">
        <f ca="1">IF('Inventory Ref Sheet'!AG436&gt;0,YEAR(TODAY())-'Inventory Ref Sheet'!AG436,"")</f>
        <v/>
      </c>
      <c r="AJ436" s="99"/>
      <c r="AK436" s="60">
        <f>'Inventory Ref Sheet'!AJ436</f>
        <v>0</v>
      </c>
      <c r="AL436" s="99"/>
      <c r="AM436" s="97" t="str">
        <f t="shared" si="38"/>
        <v/>
      </c>
    </row>
    <row r="437" spans="10:39" x14ac:dyDescent="0.25">
      <c r="J437" s="59">
        <f>'Inventory Ref Sheet'!AK437</f>
        <v>0</v>
      </c>
      <c r="K437" s="59">
        <f>'Inventory Ref Sheet'!AL437</f>
        <v>0</v>
      </c>
      <c r="L437" s="59">
        <f>'Inventory Ref Sheet'!AM437</f>
        <v>0</v>
      </c>
      <c r="M437" s="59">
        <f>'Inventory Ref Sheet'!AP437</f>
        <v>0</v>
      </c>
      <c r="N437" s="59">
        <f>'Inventory Ref Sheet'!AQ437</f>
        <v>0</v>
      </c>
      <c r="O437" s="100" t="str">
        <f ca="1">IF('Inventory Ref Sheet'!AS437&gt;0,YEAR(TODAY())-'Inventory Ref Sheet'!AS437,"")</f>
        <v/>
      </c>
      <c r="P437" s="95">
        <f>'Inventory Ref Sheet'!AU437</f>
        <v>0</v>
      </c>
      <c r="Q437" s="60">
        <f>'Inventory Ref Sheet'!AV437</f>
        <v>0</v>
      </c>
      <c r="R437" s="61"/>
      <c r="S437" s="100" t="str">
        <f t="shared" si="36"/>
        <v/>
      </c>
      <c r="T437" s="59">
        <f>'Inventory Ref Sheet'!M437</f>
        <v>0</v>
      </c>
      <c r="U437" s="102">
        <f>'Inventory Ref Sheet'!N437</f>
        <v>0</v>
      </c>
      <c r="V437" s="59">
        <f>'Inventory Ref Sheet'!O437</f>
        <v>0</v>
      </c>
      <c r="W437" s="59">
        <f>'Inventory Ref Sheet'!R437</f>
        <v>0</v>
      </c>
      <c r="X437" s="59">
        <f>'Inventory Ref Sheet'!S437</f>
        <v>0</v>
      </c>
      <c r="Y437" s="100" t="str">
        <f ca="1">IF('Inventory Ref Sheet'!U437&gt;0,YEAR(TODAY())-'Inventory Ref Sheet'!U437,"")</f>
        <v/>
      </c>
      <c r="Z437" s="95">
        <f>'Inventory Ref Sheet'!W437</f>
        <v>0</v>
      </c>
      <c r="AA437" s="60">
        <f>'Inventory Ref Sheet'!X437</f>
        <v>0</v>
      </c>
      <c r="AB437" s="61"/>
      <c r="AC437" s="97" t="str">
        <f t="shared" si="37"/>
        <v/>
      </c>
      <c r="AD437" s="59">
        <f>'Inventory Ref Sheet'!Y437</f>
        <v>0</v>
      </c>
      <c r="AE437" s="59">
        <f>'Inventory Ref Sheet'!Z437</f>
        <v>0</v>
      </c>
      <c r="AF437" s="102">
        <f>'Inventory Ref Sheet'!AA437</f>
        <v>0</v>
      </c>
      <c r="AG437" s="59">
        <f>'Inventory Ref Sheet'!AD437</f>
        <v>0</v>
      </c>
      <c r="AH437" s="59">
        <f>'Inventory Ref Sheet'!AE437</f>
        <v>0</v>
      </c>
      <c r="AI437" s="100" t="str">
        <f ca="1">IF('Inventory Ref Sheet'!AG437&gt;0,YEAR(TODAY())-'Inventory Ref Sheet'!AG437,"")</f>
        <v/>
      </c>
      <c r="AJ437" s="99"/>
      <c r="AK437" s="60">
        <f>'Inventory Ref Sheet'!AJ437</f>
        <v>0</v>
      </c>
      <c r="AL437" s="99"/>
      <c r="AM437" s="97" t="str">
        <f t="shared" si="38"/>
        <v/>
      </c>
    </row>
    <row r="438" spans="10:39" x14ac:dyDescent="0.25">
      <c r="J438" s="59">
        <f>'Inventory Ref Sheet'!AK438</f>
        <v>0</v>
      </c>
      <c r="K438" s="59">
        <f>'Inventory Ref Sheet'!AL438</f>
        <v>0</v>
      </c>
      <c r="L438" s="59">
        <f>'Inventory Ref Sheet'!AM438</f>
        <v>0</v>
      </c>
      <c r="M438" s="59">
        <f>'Inventory Ref Sheet'!AP438</f>
        <v>0</v>
      </c>
      <c r="N438" s="59">
        <f>'Inventory Ref Sheet'!AQ438</f>
        <v>0</v>
      </c>
      <c r="O438" s="100" t="str">
        <f ca="1">IF('Inventory Ref Sheet'!AS438&gt;0,YEAR(TODAY())-'Inventory Ref Sheet'!AS438,"")</f>
        <v/>
      </c>
      <c r="P438" s="95">
        <f>'Inventory Ref Sheet'!AU438</f>
        <v>0</v>
      </c>
      <c r="Q438" s="60">
        <f>'Inventory Ref Sheet'!AV438</f>
        <v>0</v>
      </c>
      <c r="R438" s="61"/>
      <c r="S438" s="100" t="str">
        <f t="shared" si="36"/>
        <v/>
      </c>
      <c r="T438" s="59">
        <f>'Inventory Ref Sheet'!M438</f>
        <v>0</v>
      </c>
      <c r="U438" s="102">
        <f>'Inventory Ref Sheet'!N438</f>
        <v>0</v>
      </c>
      <c r="V438" s="59">
        <f>'Inventory Ref Sheet'!O438</f>
        <v>0</v>
      </c>
      <c r="W438" s="59">
        <f>'Inventory Ref Sheet'!R438</f>
        <v>0</v>
      </c>
      <c r="X438" s="59">
        <f>'Inventory Ref Sheet'!S438</f>
        <v>0</v>
      </c>
      <c r="Y438" s="100" t="str">
        <f ca="1">IF('Inventory Ref Sheet'!U438&gt;0,YEAR(TODAY())-'Inventory Ref Sheet'!U438,"")</f>
        <v/>
      </c>
      <c r="Z438" s="95">
        <f>'Inventory Ref Sheet'!W438</f>
        <v>0</v>
      </c>
      <c r="AA438" s="60">
        <f>'Inventory Ref Sheet'!X438</f>
        <v>0</v>
      </c>
      <c r="AB438" s="61"/>
      <c r="AC438" s="97" t="str">
        <f t="shared" si="37"/>
        <v/>
      </c>
      <c r="AD438" s="59">
        <f>'Inventory Ref Sheet'!Y438</f>
        <v>0</v>
      </c>
      <c r="AE438" s="59">
        <f>'Inventory Ref Sheet'!Z438</f>
        <v>0</v>
      </c>
      <c r="AF438" s="102">
        <f>'Inventory Ref Sheet'!AA438</f>
        <v>0</v>
      </c>
      <c r="AG438" s="59">
        <f>'Inventory Ref Sheet'!AD438</f>
        <v>0</v>
      </c>
      <c r="AH438" s="59">
        <f>'Inventory Ref Sheet'!AE438</f>
        <v>0</v>
      </c>
      <c r="AI438" s="100" t="str">
        <f ca="1">IF('Inventory Ref Sheet'!AG438&gt;0,YEAR(TODAY())-'Inventory Ref Sheet'!AG438,"")</f>
        <v/>
      </c>
      <c r="AJ438" s="99"/>
      <c r="AK438" s="60">
        <f>'Inventory Ref Sheet'!AJ438</f>
        <v>0</v>
      </c>
      <c r="AL438" s="99"/>
      <c r="AM438" s="97" t="str">
        <f t="shared" si="38"/>
        <v/>
      </c>
    </row>
    <row r="439" spans="10:39" x14ac:dyDescent="0.25">
      <c r="J439" s="59">
        <f>'Inventory Ref Sheet'!AK439</f>
        <v>0</v>
      </c>
      <c r="K439" s="59">
        <f>'Inventory Ref Sheet'!AL439</f>
        <v>0</v>
      </c>
      <c r="L439" s="59">
        <f>'Inventory Ref Sheet'!AM439</f>
        <v>0</v>
      </c>
      <c r="M439" s="59">
        <f>'Inventory Ref Sheet'!AP439</f>
        <v>0</v>
      </c>
      <c r="N439" s="59">
        <f>'Inventory Ref Sheet'!AQ439</f>
        <v>0</v>
      </c>
      <c r="O439" s="100" t="str">
        <f ca="1">IF('Inventory Ref Sheet'!AS439&gt;0,YEAR(TODAY())-'Inventory Ref Sheet'!AS439,"")</f>
        <v/>
      </c>
      <c r="P439" s="95">
        <f>'Inventory Ref Sheet'!AU439</f>
        <v>0</v>
      </c>
      <c r="Q439" s="60">
        <f>'Inventory Ref Sheet'!AV439</f>
        <v>0</v>
      </c>
      <c r="R439" s="61"/>
      <c r="S439" s="100" t="str">
        <f t="shared" si="36"/>
        <v/>
      </c>
      <c r="T439" s="59">
        <f>'Inventory Ref Sheet'!M439</f>
        <v>0</v>
      </c>
      <c r="U439" s="102">
        <f>'Inventory Ref Sheet'!N439</f>
        <v>0</v>
      </c>
      <c r="V439" s="59">
        <f>'Inventory Ref Sheet'!O439</f>
        <v>0</v>
      </c>
      <c r="W439" s="59">
        <f>'Inventory Ref Sheet'!R439</f>
        <v>0</v>
      </c>
      <c r="X439" s="59">
        <f>'Inventory Ref Sheet'!S439</f>
        <v>0</v>
      </c>
      <c r="Y439" s="100" t="str">
        <f ca="1">IF('Inventory Ref Sheet'!U439&gt;0,YEAR(TODAY())-'Inventory Ref Sheet'!U439,"")</f>
        <v/>
      </c>
      <c r="Z439" s="95">
        <f>'Inventory Ref Sheet'!W439</f>
        <v>0</v>
      </c>
      <c r="AA439" s="60">
        <f>'Inventory Ref Sheet'!X439</f>
        <v>0</v>
      </c>
      <c r="AB439" s="61"/>
      <c r="AC439" s="97" t="str">
        <f t="shared" si="37"/>
        <v/>
      </c>
      <c r="AD439" s="59">
        <f>'Inventory Ref Sheet'!Y439</f>
        <v>0</v>
      </c>
      <c r="AE439" s="59">
        <f>'Inventory Ref Sheet'!Z439</f>
        <v>0</v>
      </c>
      <c r="AF439" s="102">
        <f>'Inventory Ref Sheet'!AA439</f>
        <v>0</v>
      </c>
      <c r="AG439" s="59">
        <f>'Inventory Ref Sheet'!AD439</f>
        <v>0</v>
      </c>
      <c r="AH439" s="59">
        <f>'Inventory Ref Sheet'!AE439</f>
        <v>0</v>
      </c>
      <c r="AI439" s="100" t="str">
        <f ca="1">IF('Inventory Ref Sheet'!AG439&gt;0,YEAR(TODAY())-'Inventory Ref Sheet'!AG439,"")</f>
        <v/>
      </c>
      <c r="AJ439" s="99"/>
      <c r="AK439" s="60">
        <f>'Inventory Ref Sheet'!AJ439</f>
        <v>0</v>
      </c>
      <c r="AL439" s="99"/>
      <c r="AM439" s="97" t="str">
        <f t="shared" si="38"/>
        <v/>
      </c>
    </row>
    <row r="440" spans="10:39" x14ac:dyDescent="0.25">
      <c r="J440" s="59">
        <f>'Inventory Ref Sheet'!AK440</f>
        <v>0</v>
      </c>
      <c r="K440" s="59">
        <f>'Inventory Ref Sheet'!AL440</f>
        <v>0</v>
      </c>
      <c r="L440" s="59">
        <f>'Inventory Ref Sheet'!AM440</f>
        <v>0</v>
      </c>
      <c r="M440" s="59">
        <f>'Inventory Ref Sheet'!AP440</f>
        <v>0</v>
      </c>
      <c r="N440" s="59">
        <f>'Inventory Ref Sheet'!AQ440</f>
        <v>0</v>
      </c>
      <c r="O440" s="100" t="str">
        <f ca="1">IF('Inventory Ref Sheet'!AS440&gt;0,YEAR(TODAY())-'Inventory Ref Sheet'!AS440,"")</f>
        <v/>
      </c>
      <c r="P440" s="95">
        <f>'Inventory Ref Sheet'!AU440</f>
        <v>0</v>
      </c>
      <c r="Q440" s="60">
        <f>'Inventory Ref Sheet'!AV440</f>
        <v>0</v>
      </c>
      <c r="R440" s="61"/>
      <c r="S440" s="100" t="str">
        <f t="shared" si="36"/>
        <v/>
      </c>
      <c r="T440" s="59">
        <f>'Inventory Ref Sheet'!M440</f>
        <v>0</v>
      </c>
      <c r="U440" s="102">
        <f>'Inventory Ref Sheet'!N440</f>
        <v>0</v>
      </c>
      <c r="V440" s="59">
        <f>'Inventory Ref Sheet'!O440</f>
        <v>0</v>
      </c>
      <c r="W440" s="59">
        <f>'Inventory Ref Sheet'!R440</f>
        <v>0</v>
      </c>
      <c r="X440" s="59">
        <f>'Inventory Ref Sheet'!S440</f>
        <v>0</v>
      </c>
      <c r="Y440" s="100" t="str">
        <f ca="1">IF('Inventory Ref Sheet'!U440&gt;0,YEAR(TODAY())-'Inventory Ref Sheet'!U440,"")</f>
        <v/>
      </c>
      <c r="Z440" s="95">
        <f>'Inventory Ref Sheet'!W440</f>
        <v>0</v>
      </c>
      <c r="AA440" s="60">
        <f>'Inventory Ref Sheet'!X440</f>
        <v>0</v>
      </c>
      <c r="AB440" s="61"/>
      <c r="AC440" s="97" t="str">
        <f t="shared" si="37"/>
        <v/>
      </c>
      <c r="AD440" s="59">
        <f>'Inventory Ref Sheet'!Y440</f>
        <v>0</v>
      </c>
      <c r="AE440" s="59">
        <f>'Inventory Ref Sheet'!Z440</f>
        <v>0</v>
      </c>
      <c r="AF440" s="102">
        <f>'Inventory Ref Sheet'!AA440</f>
        <v>0</v>
      </c>
      <c r="AG440" s="59">
        <f>'Inventory Ref Sheet'!AD440</f>
        <v>0</v>
      </c>
      <c r="AH440" s="59">
        <f>'Inventory Ref Sheet'!AE440</f>
        <v>0</v>
      </c>
      <c r="AI440" s="100" t="str">
        <f ca="1">IF('Inventory Ref Sheet'!AG440&gt;0,YEAR(TODAY())-'Inventory Ref Sheet'!AG440,"")</f>
        <v/>
      </c>
      <c r="AJ440" s="99"/>
      <c r="AK440" s="60">
        <f>'Inventory Ref Sheet'!AJ440</f>
        <v>0</v>
      </c>
      <c r="AL440" s="99"/>
      <c r="AM440" s="97" t="str">
        <f t="shared" si="38"/>
        <v/>
      </c>
    </row>
    <row r="441" spans="10:39" x14ac:dyDescent="0.25">
      <c r="J441" s="59">
        <f>'Inventory Ref Sheet'!AK441</f>
        <v>0</v>
      </c>
      <c r="K441" s="59">
        <f>'Inventory Ref Sheet'!AL441</f>
        <v>0</v>
      </c>
      <c r="L441" s="59">
        <f>'Inventory Ref Sheet'!AM441</f>
        <v>0</v>
      </c>
      <c r="M441" s="59">
        <f>'Inventory Ref Sheet'!AP441</f>
        <v>0</v>
      </c>
      <c r="N441" s="59">
        <f>'Inventory Ref Sheet'!AQ441</f>
        <v>0</v>
      </c>
      <c r="O441" s="100" t="str">
        <f ca="1">IF('Inventory Ref Sheet'!AS441&gt;0,YEAR(TODAY())-'Inventory Ref Sheet'!AS441,"")</f>
        <v/>
      </c>
      <c r="P441" s="95">
        <f>'Inventory Ref Sheet'!AU441</f>
        <v>0</v>
      </c>
      <c r="Q441" s="60">
        <f>'Inventory Ref Sheet'!AV441</f>
        <v>0</v>
      </c>
      <c r="R441" s="61"/>
      <c r="S441" s="100" t="str">
        <f t="shared" si="36"/>
        <v/>
      </c>
      <c r="T441" s="59">
        <f>'Inventory Ref Sheet'!M441</f>
        <v>0</v>
      </c>
      <c r="U441" s="102">
        <f>'Inventory Ref Sheet'!N441</f>
        <v>0</v>
      </c>
      <c r="V441" s="59">
        <f>'Inventory Ref Sheet'!O441</f>
        <v>0</v>
      </c>
      <c r="W441" s="59">
        <f>'Inventory Ref Sheet'!R441</f>
        <v>0</v>
      </c>
      <c r="X441" s="59">
        <f>'Inventory Ref Sheet'!S441</f>
        <v>0</v>
      </c>
      <c r="Y441" s="100" t="str">
        <f ca="1">IF('Inventory Ref Sheet'!U441&gt;0,YEAR(TODAY())-'Inventory Ref Sheet'!U441,"")</f>
        <v/>
      </c>
      <c r="Z441" s="95">
        <f>'Inventory Ref Sheet'!W441</f>
        <v>0</v>
      </c>
      <c r="AA441" s="60">
        <f>'Inventory Ref Sheet'!X441</f>
        <v>0</v>
      </c>
      <c r="AB441" s="61"/>
      <c r="AC441" s="97" t="str">
        <f t="shared" si="37"/>
        <v/>
      </c>
      <c r="AD441" s="59">
        <f>'Inventory Ref Sheet'!Y441</f>
        <v>0</v>
      </c>
      <c r="AE441" s="59">
        <f>'Inventory Ref Sheet'!Z441</f>
        <v>0</v>
      </c>
      <c r="AF441" s="102">
        <f>'Inventory Ref Sheet'!AA441</f>
        <v>0</v>
      </c>
      <c r="AG441" s="59">
        <f>'Inventory Ref Sheet'!AD441</f>
        <v>0</v>
      </c>
      <c r="AH441" s="59">
        <f>'Inventory Ref Sheet'!AE441</f>
        <v>0</v>
      </c>
      <c r="AI441" s="100" t="str">
        <f ca="1">IF('Inventory Ref Sheet'!AG441&gt;0,YEAR(TODAY())-'Inventory Ref Sheet'!AG441,"")</f>
        <v/>
      </c>
      <c r="AJ441" s="99"/>
      <c r="AK441" s="60">
        <f>'Inventory Ref Sheet'!AJ441</f>
        <v>0</v>
      </c>
      <c r="AL441" s="99"/>
      <c r="AM441" s="97" t="str">
        <f t="shared" si="38"/>
        <v/>
      </c>
    </row>
    <row r="442" spans="10:39" x14ac:dyDescent="0.25">
      <c r="J442" s="59">
        <f>'Inventory Ref Sheet'!AK442</f>
        <v>0</v>
      </c>
      <c r="K442" s="59">
        <f>'Inventory Ref Sheet'!AL442</f>
        <v>0</v>
      </c>
      <c r="L442" s="59">
        <f>'Inventory Ref Sheet'!AM442</f>
        <v>0</v>
      </c>
      <c r="M442" s="59">
        <f>'Inventory Ref Sheet'!AP442</f>
        <v>0</v>
      </c>
      <c r="N442" s="59">
        <f>'Inventory Ref Sheet'!AQ442</f>
        <v>0</v>
      </c>
      <c r="O442" s="100" t="str">
        <f ca="1">IF('Inventory Ref Sheet'!AS442&gt;0,YEAR(TODAY())-'Inventory Ref Sheet'!AS442,"")</f>
        <v/>
      </c>
      <c r="P442" s="95">
        <f>'Inventory Ref Sheet'!AU442</f>
        <v>0</v>
      </c>
      <c r="Q442" s="60">
        <f>'Inventory Ref Sheet'!AV442</f>
        <v>0</v>
      </c>
      <c r="R442" s="61"/>
      <c r="S442" s="100" t="str">
        <f t="shared" si="36"/>
        <v/>
      </c>
      <c r="T442" s="59">
        <f>'Inventory Ref Sheet'!M442</f>
        <v>0</v>
      </c>
      <c r="U442" s="102">
        <f>'Inventory Ref Sheet'!N442</f>
        <v>0</v>
      </c>
      <c r="V442" s="59">
        <f>'Inventory Ref Sheet'!O442</f>
        <v>0</v>
      </c>
      <c r="W442" s="59">
        <f>'Inventory Ref Sheet'!R442</f>
        <v>0</v>
      </c>
      <c r="X442" s="59">
        <f>'Inventory Ref Sheet'!S442</f>
        <v>0</v>
      </c>
      <c r="Y442" s="100" t="str">
        <f ca="1">IF('Inventory Ref Sheet'!U442&gt;0,YEAR(TODAY())-'Inventory Ref Sheet'!U442,"")</f>
        <v/>
      </c>
      <c r="Z442" s="95">
        <f>'Inventory Ref Sheet'!W442</f>
        <v>0</v>
      </c>
      <c r="AA442" s="60">
        <f>'Inventory Ref Sheet'!X442</f>
        <v>0</v>
      </c>
      <c r="AB442" s="61"/>
      <c r="AC442" s="97" t="str">
        <f t="shared" si="37"/>
        <v/>
      </c>
      <c r="AD442" s="59">
        <f>'Inventory Ref Sheet'!Y442</f>
        <v>0</v>
      </c>
      <c r="AE442" s="59">
        <f>'Inventory Ref Sheet'!Z442</f>
        <v>0</v>
      </c>
      <c r="AF442" s="102">
        <f>'Inventory Ref Sheet'!AA442</f>
        <v>0</v>
      </c>
      <c r="AG442" s="59">
        <f>'Inventory Ref Sheet'!AD442</f>
        <v>0</v>
      </c>
      <c r="AH442" s="59">
        <f>'Inventory Ref Sheet'!AE442</f>
        <v>0</v>
      </c>
      <c r="AI442" s="100" t="str">
        <f ca="1">IF('Inventory Ref Sheet'!AG442&gt;0,YEAR(TODAY())-'Inventory Ref Sheet'!AG442,"")</f>
        <v/>
      </c>
      <c r="AJ442" s="99"/>
      <c r="AK442" s="60">
        <f>'Inventory Ref Sheet'!AJ442</f>
        <v>0</v>
      </c>
      <c r="AL442" s="99"/>
      <c r="AM442" s="97" t="str">
        <f t="shared" si="38"/>
        <v/>
      </c>
    </row>
    <row r="443" spans="10:39" x14ac:dyDescent="0.25">
      <c r="J443" s="59">
        <f>'Inventory Ref Sheet'!AK443</f>
        <v>0</v>
      </c>
      <c r="K443" s="59">
        <f>'Inventory Ref Sheet'!AL443</f>
        <v>0</v>
      </c>
      <c r="L443" s="59">
        <f>'Inventory Ref Sheet'!AM443</f>
        <v>0</v>
      </c>
      <c r="M443" s="59">
        <f>'Inventory Ref Sheet'!AP443</f>
        <v>0</v>
      </c>
      <c r="N443" s="59">
        <f>'Inventory Ref Sheet'!AQ443</f>
        <v>0</v>
      </c>
      <c r="O443" s="100" t="str">
        <f ca="1">IF('Inventory Ref Sheet'!AS443&gt;0,YEAR(TODAY())-'Inventory Ref Sheet'!AS443,"")</f>
        <v/>
      </c>
      <c r="P443" s="95">
        <f>'Inventory Ref Sheet'!AU443</f>
        <v>0</v>
      </c>
      <c r="Q443" s="60">
        <f>'Inventory Ref Sheet'!AV443</f>
        <v>0</v>
      </c>
      <c r="R443" s="61"/>
      <c r="S443" s="100" t="str">
        <f t="shared" si="36"/>
        <v/>
      </c>
      <c r="T443" s="59">
        <f>'Inventory Ref Sheet'!M443</f>
        <v>0</v>
      </c>
      <c r="U443" s="102">
        <f>'Inventory Ref Sheet'!N443</f>
        <v>0</v>
      </c>
      <c r="V443" s="59">
        <f>'Inventory Ref Sheet'!O443</f>
        <v>0</v>
      </c>
      <c r="W443" s="59">
        <f>'Inventory Ref Sheet'!R443</f>
        <v>0</v>
      </c>
      <c r="X443" s="59">
        <f>'Inventory Ref Sheet'!S443</f>
        <v>0</v>
      </c>
      <c r="Y443" s="100" t="str">
        <f ca="1">IF('Inventory Ref Sheet'!U443&gt;0,YEAR(TODAY())-'Inventory Ref Sheet'!U443,"")</f>
        <v/>
      </c>
      <c r="Z443" s="95">
        <f>'Inventory Ref Sheet'!W443</f>
        <v>0</v>
      </c>
      <c r="AA443" s="60">
        <f>'Inventory Ref Sheet'!X443</f>
        <v>0</v>
      </c>
      <c r="AB443" s="61"/>
      <c r="AC443" s="97" t="str">
        <f t="shared" si="37"/>
        <v/>
      </c>
      <c r="AD443" s="59">
        <f>'Inventory Ref Sheet'!Y443</f>
        <v>0</v>
      </c>
      <c r="AE443" s="59">
        <f>'Inventory Ref Sheet'!Z443</f>
        <v>0</v>
      </c>
      <c r="AF443" s="102">
        <f>'Inventory Ref Sheet'!AA443</f>
        <v>0</v>
      </c>
      <c r="AG443" s="59">
        <f>'Inventory Ref Sheet'!AD443</f>
        <v>0</v>
      </c>
      <c r="AH443" s="59">
        <f>'Inventory Ref Sheet'!AE443</f>
        <v>0</v>
      </c>
      <c r="AI443" s="100" t="str">
        <f ca="1">IF('Inventory Ref Sheet'!AG443&gt;0,YEAR(TODAY())-'Inventory Ref Sheet'!AG443,"")</f>
        <v/>
      </c>
      <c r="AJ443" s="99"/>
      <c r="AK443" s="60">
        <f>'Inventory Ref Sheet'!AJ443</f>
        <v>0</v>
      </c>
      <c r="AL443" s="99"/>
      <c r="AM443" s="97" t="str">
        <f t="shared" si="38"/>
        <v/>
      </c>
    </row>
    <row r="444" spans="10:39" x14ac:dyDescent="0.25">
      <c r="J444" s="59">
        <f>'Inventory Ref Sheet'!AK444</f>
        <v>0</v>
      </c>
      <c r="K444" s="59">
        <f>'Inventory Ref Sheet'!AL444</f>
        <v>0</v>
      </c>
      <c r="L444" s="59">
        <f>'Inventory Ref Sheet'!AM444</f>
        <v>0</v>
      </c>
      <c r="M444" s="59">
        <f>'Inventory Ref Sheet'!AP444</f>
        <v>0</v>
      </c>
      <c r="N444" s="59">
        <f>'Inventory Ref Sheet'!AQ444</f>
        <v>0</v>
      </c>
      <c r="O444" s="100" t="str">
        <f ca="1">IF('Inventory Ref Sheet'!AS444&gt;0,YEAR(TODAY())-'Inventory Ref Sheet'!AS444,"")</f>
        <v/>
      </c>
      <c r="P444" s="95">
        <f>'Inventory Ref Sheet'!AU444</f>
        <v>0</v>
      </c>
      <c r="Q444" s="60">
        <f>'Inventory Ref Sheet'!AV444</f>
        <v>0</v>
      </c>
      <c r="R444" s="61"/>
      <c r="S444" s="100" t="str">
        <f t="shared" si="36"/>
        <v/>
      </c>
      <c r="T444" s="59">
        <f>'Inventory Ref Sheet'!M444</f>
        <v>0</v>
      </c>
      <c r="U444" s="102">
        <f>'Inventory Ref Sheet'!N444</f>
        <v>0</v>
      </c>
      <c r="V444" s="59">
        <f>'Inventory Ref Sheet'!O444</f>
        <v>0</v>
      </c>
      <c r="W444" s="59">
        <f>'Inventory Ref Sheet'!R444</f>
        <v>0</v>
      </c>
      <c r="X444" s="59">
        <f>'Inventory Ref Sheet'!S444</f>
        <v>0</v>
      </c>
      <c r="Y444" s="100" t="str">
        <f ca="1">IF('Inventory Ref Sheet'!U444&gt;0,YEAR(TODAY())-'Inventory Ref Sheet'!U444,"")</f>
        <v/>
      </c>
      <c r="Z444" s="95">
        <f>'Inventory Ref Sheet'!W444</f>
        <v>0</v>
      </c>
      <c r="AA444" s="60">
        <f>'Inventory Ref Sheet'!X444</f>
        <v>0</v>
      </c>
      <c r="AB444" s="61"/>
      <c r="AC444" s="97" t="str">
        <f t="shared" si="37"/>
        <v/>
      </c>
      <c r="AD444" s="59">
        <f>'Inventory Ref Sheet'!Y444</f>
        <v>0</v>
      </c>
      <c r="AE444" s="59">
        <f>'Inventory Ref Sheet'!Z444</f>
        <v>0</v>
      </c>
      <c r="AF444" s="102">
        <f>'Inventory Ref Sheet'!AA444</f>
        <v>0</v>
      </c>
      <c r="AG444" s="59">
        <f>'Inventory Ref Sheet'!AD444</f>
        <v>0</v>
      </c>
      <c r="AH444" s="59">
        <f>'Inventory Ref Sheet'!AE444</f>
        <v>0</v>
      </c>
      <c r="AI444" s="100" t="str">
        <f ca="1">IF('Inventory Ref Sheet'!AG444&gt;0,YEAR(TODAY())-'Inventory Ref Sheet'!AG444,"")</f>
        <v/>
      </c>
      <c r="AJ444" s="99"/>
      <c r="AK444" s="60">
        <f>'Inventory Ref Sheet'!AJ444</f>
        <v>0</v>
      </c>
      <c r="AL444" s="99"/>
      <c r="AM444" s="97" t="str">
        <f t="shared" si="38"/>
        <v/>
      </c>
    </row>
    <row r="445" spans="10:39" x14ac:dyDescent="0.25">
      <c r="J445" s="59">
        <f>'Inventory Ref Sheet'!AK445</f>
        <v>0</v>
      </c>
      <c r="K445" s="59">
        <f>'Inventory Ref Sheet'!AL445</f>
        <v>0</v>
      </c>
      <c r="L445" s="59">
        <f>'Inventory Ref Sheet'!AM445</f>
        <v>0</v>
      </c>
      <c r="M445" s="59">
        <f>'Inventory Ref Sheet'!AP445</f>
        <v>0</v>
      </c>
      <c r="N445" s="59">
        <f>'Inventory Ref Sheet'!AQ445</f>
        <v>0</v>
      </c>
      <c r="O445" s="100" t="str">
        <f ca="1">IF('Inventory Ref Sheet'!AS445&gt;0,YEAR(TODAY())-'Inventory Ref Sheet'!AS445,"")</f>
        <v/>
      </c>
      <c r="P445" s="95">
        <f>'Inventory Ref Sheet'!AU445</f>
        <v>0</v>
      </c>
      <c r="Q445" s="60">
        <f>'Inventory Ref Sheet'!AV445</f>
        <v>0</v>
      </c>
      <c r="R445" s="61"/>
      <c r="S445" s="100" t="str">
        <f t="shared" si="36"/>
        <v/>
      </c>
      <c r="T445" s="59">
        <f>'Inventory Ref Sheet'!M445</f>
        <v>0</v>
      </c>
      <c r="U445" s="102">
        <f>'Inventory Ref Sheet'!N445</f>
        <v>0</v>
      </c>
      <c r="V445" s="59">
        <f>'Inventory Ref Sheet'!O445</f>
        <v>0</v>
      </c>
      <c r="W445" s="59">
        <f>'Inventory Ref Sheet'!R445</f>
        <v>0</v>
      </c>
      <c r="X445" s="59">
        <f>'Inventory Ref Sheet'!S445</f>
        <v>0</v>
      </c>
      <c r="Y445" s="100" t="str">
        <f ca="1">IF('Inventory Ref Sheet'!U445&gt;0,YEAR(TODAY())-'Inventory Ref Sheet'!U445,"")</f>
        <v/>
      </c>
      <c r="Z445" s="95">
        <f>'Inventory Ref Sheet'!W445</f>
        <v>0</v>
      </c>
      <c r="AA445" s="60">
        <f>'Inventory Ref Sheet'!X445</f>
        <v>0</v>
      </c>
      <c r="AB445" s="61"/>
      <c r="AC445" s="97" t="str">
        <f t="shared" si="37"/>
        <v/>
      </c>
      <c r="AD445" s="59">
        <f>'Inventory Ref Sheet'!Y445</f>
        <v>0</v>
      </c>
      <c r="AE445" s="59">
        <f>'Inventory Ref Sheet'!Z445</f>
        <v>0</v>
      </c>
      <c r="AF445" s="102">
        <f>'Inventory Ref Sheet'!AA445</f>
        <v>0</v>
      </c>
      <c r="AG445" s="59">
        <f>'Inventory Ref Sheet'!AD445</f>
        <v>0</v>
      </c>
      <c r="AH445" s="59">
        <f>'Inventory Ref Sheet'!AE445</f>
        <v>0</v>
      </c>
      <c r="AI445" s="100" t="str">
        <f ca="1">IF('Inventory Ref Sheet'!AG445&gt;0,YEAR(TODAY())-'Inventory Ref Sheet'!AG445,"")</f>
        <v/>
      </c>
      <c r="AJ445" s="99"/>
      <c r="AK445" s="60">
        <f>'Inventory Ref Sheet'!AJ445</f>
        <v>0</v>
      </c>
      <c r="AL445" s="99"/>
      <c r="AM445" s="97" t="str">
        <f t="shared" si="38"/>
        <v/>
      </c>
    </row>
    <row r="446" spans="10:39" x14ac:dyDescent="0.25">
      <c r="J446" s="59">
        <f>'Inventory Ref Sheet'!AK446</f>
        <v>0</v>
      </c>
      <c r="K446" s="59">
        <f>'Inventory Ref Sheet'!AL446</f>
        <v>0</v>
      </c>
      <c r="L446" s="59">
        <f>'Inventory Ref Sheet'!AM446</f>
        <v>0</v>
      </c>
      <c r="M446" s="59">
        <f>'Inventory Ref Sheet'!AP446</f>
        <v>0</v>
      </c>
      <c r="N446" s="59">
        <f>'Inventory Ref Sheet'!AQ446</f>
        <v>0</v>
      </c>
      <c r="O446" s="100" t="str">
        <f ca="1">IF('Inventory Ref Sheet'!AS446&gt;0,YEAR(TODAY())-'Inventory Ref Sheet'!AS446,"")</f>
        <v/>
      </c>
      <c r="P446" s="95">
        <f>'Inventory Ref Sheet'!AU446</f>
        <v>0</v>
      </c>
      <c r="Q446" s="60">
        <f>'Inventory Ref Sheet'!AV446</f>
        <v>0</v>
      </c>
      <c r="R446" s="61"/>
      <c r="S446" s="100" t="str">
        <f t="shared" si="36"/>
        <v/>
      </c>
      <c r="T446" s="59">
        <f>'Inventory Ref Sheet'!M446</f>
        <v>0</v>
      </c>
      <c r="U446" s="102">
        <f>'Inventory Ref Sheet'!N446</f>
        <v>0</v>
      </c>
      <c r="V446" s="59">
        <f>'Inventory Ref Sheet'!O446</f>
        <v>0</v>
      </c>
      <c r="W446" s="59">
        <f>'Inventory Ref Sheet'!R446</f>
        <v>0</v>
      </c>
      <c r="X446" s="59">
        <f>'Inventory Ref Sheet'!S446</f>
        <v>0</v>
      </c>
      <c r="Y446" s="100" t="str">
        <f ca="1">IF('Inventory Ref Sheet'!U446&gt;0,YEAR(TODAY())-'Inventory Ref Sheet'!U446,"")</f>
        <v/>
      </c>
      <c r="Z446" s="95">
        <f>'Inventory Ref Sheet'!W446</f>
        <v>0</v>
      </c>
      <c r="AA446" s="60">
        <f>'Inventory Ref Sheet'!X446</f>
        <v>0</v>
      </c>
      <c r="AB446" s="61"/>
      <c r="AC446" s="97" t="str">
        <f t="shared" si="37"/>
        <v/>
      </c>
      <c r="AD446" s="59">
        <f>'Inventory Ref Sheet'!Y446</f>
        <v>0</v>
      </c>
      <c r="AE446" s="59">
        <f>'Inventory Ref Sheet'!Z446</f>
        <v>0</v>
      </c>
      <c r="AF446" s="102">
        <f>'Inventory Ref Sheet'!AA446</f>
        <v>0</v>
      </c>
      <c r="AG446" s="59">
        <f>'Inventory Ref Sheet'!AD446</f>
        <v>0</v>
      </c>
      <c r="AH446" s="59">
        <f>'Inventory Ref Sheet'!AE446</f>
        <v>0</v>
      </c>
      <c r="AI446" s="100" t="str">
        <f ca="1">IF('Inventory Ref Sheet'!AG446&gt;0,YEAR(TODAY())-'Inventory Ref Sheet'!AG446,"")</f>
        <v/>
      </c>
      <c r="AJ446" s="99"/>
      <c r="AK446" s="60">
        <f>'Inventory Ref Sheet'!AJ446</f>
        <v>0</v>
      </c>
      <c r="AL446" s="99"/>
      <c r="AM446" s="97" t="str">
        <f t="shared" si="38"/>
        <v/>
      </c>
    </row>
    <row r="447" spans="10:39" x14ac:dyDescent="0.25">
      <c r="J447" s="59">
        <f>'Inventory Ref Sheet'!AK447</f>
        <v>0</v>
      </c>
      <c r="K447" s="59">
        <f>'Inventory Ref Sheet'!AL447</f>
        <v>0</v>
      </c>
      <c r="L447" s="59">
        <f>'Inventory Ref Sheet'!AM447</f>
        <v>0</v>
      </c>
      <c r="M447" s="59">
        <f>'Inventory Ref Sheet'!AP447</f>
        <v>0</v>
      </c>
      <c r="N447" s="59">
        <f>'Inventory Ref Sheet'!AQ447</f>
        <v>0</v>
      </c>
      <c r="O447" s="100" t="str">
        <f ca="1">IF('Inventory Ref Sheet'!AS447&gt;0,YEAR(TODAY())-'Inventory Ref Sheet'!AS447,"")</f>
        <v/>
      </c>
      <c r="P447" s="95">
        <f>'Inventory Ref Sheet'!AU447</f>
        <v>0</v>
      </c>
      <c r="Q447" s="60">
        <f>'Inventory Ref Sheet'!AV447</f>
        <v>0</v>
      </c>
      <c r="R447" s="61"/>
      <c r="S447" s="100" t="str">
        <f t="shared" si="36"/>
        <v/>
      </c>
      <c r="T447" s="59">
        <f>'Inventory Ref Sheet'!M447</f>
        <v>0</v>
      </c>
      <c r="U447" s="102">
        <f>'Inventory Ref Sheet'!N447</f>
        <v>0</v>
      </c>
      <c r="V447" s="59">
        <f>'Inventory Ref Sheet'!O447</f>
        <v>0</v>
      </c>
      <c r="W447" s="59">
        <f>'Inventory Ref Sheet'!R447</f>
        <v>0</v>
      </c>
      <c r="X447" s="59">
        <f>'Inventory Ref Sheet'!S447</f>
        <v>0</v>
      </c>
      <c r="Y447" s="100" t="str">
        <f ca="1">IF('Inventory Ref Sheet'!U447&gt;0,YEAR(TODAY())-'Inventory Ref Sheet'!U447,"")</f>
        <v/>
      </c>
      <c r="Z447" s="95">
        <f>'Inventory Ref Sheet'!W447</f>
        <v>0</v>
      </c>
      <c r="AA447" s="60">
        <f>'Inventory Ref Sheet'!X447</f>
        <v>0</v>
      </c>
      <c r="AB447" s="61"/>
      <c r="AC447" s="97" t="str">
        <f t="shared" si="37"/>
        <v/>
      </c>
      <c r="AD447" s="59">
        <f>'Inventory Ref Sheet'!Y447</f>
        <v>0</v>
      </c>
      <c r="AE447" s="59">
        <f>'Inventory Ref Sheet'!Z447</f>
        <v>0</v>
      </c>
      <c r="AF447" s="102">
        <f>'Inventory Ref Sheet'!AA447</f>
        <v>0</v>
      </c>
      <c r="AG447" s="59">
        <f>'Inventory Ref Sheet'!AD447</f>
        <v>0</v>
      </c>
      <c r="AH447" s="59">
        <f>'Inventory Ref Sheet'!AE447</f>
        <v>0</v>
      </c>
      <c r="AI447" s="100" t="str">
        <f ca="1">IF('Inventory Ref Sheet'!AG447&gt;0,YEAR(TODAY())-'Inventory Ref Sheet'!AG447,"")</f>
        <v/>
      </c>
      <c r="AJ447" s="99"/>
      <c r="AK447" s="60">
        <f>'Inventory Ref Sheet'!AJ447</f>
        <v>0</v>
      </c>
      <c r="AL447" s="99"/>
      <c r="AM447" s="97" t="str">
        <f t="shared" si="38"/>
        <v/>
      </c>
    </row>
    <row r="448" spans="10:39" x14ac:dyDescent="0.25">
      <c r="J448" s="59">
        <f>'Inventory Ref Sheet'!AK448</f>
        <v>0</v>
      </c>
      <c r="K448" s="59">
        <f>'Inventory Ref Sheet'!AL448</f>
        <v>0</v>
      </c>
      <c r="L448" s="59">
        <f>'Inventory Ref Sheet'!AM448</f>
        <v>0</v>
      </c>
      <c r="M448" s="59">
        <f>'Inventory Ref Sheet'!AP448</f>
        <v>0</v>
      </c>
      <c r="N448" s="59">
        <f>'Inventory Ref Sheet'!AQ448</f>
        <v>0</v>
      </c>
      <c r="O448" s="100" t="str">
        <f ca="1">IF('Inventory Ref Sheet'!AS448&gt;0,YEAR(TODAY())-'Inventory Ref Sheet'!AS448,"")</f>
        <v/>
      </c>
      <c r="P448" s="95">
        <f>'Inventory Ref Sheet'!AU448</f>
        <v>0</v>
      </c>
      <c r="Q448" s="60">
        <f>'Inventory Ref Sheet'!AV448</f>
        <v>0</v>
      </c>
      <c r="R448" s="61"/>
      <c r="S448" s="100" t="str">
        <f t="shared" si="36"/>
        <v/>
      </c>
      <c r="T448" s="59">
        <f>'Inventory Ref Sheet'!M448</f>
        <v>0</v>
      </c>
      <c r="U448" s="102">
        <f>'Inventory Ref Sheet'!N448</f>
        <v>0</v>
      </c>
      <c r="V448" s="59">
        <f>'Inventory Ref Sheet'!O448</f>
        <v>0</v>
      </c>
      <c r="W448" s="59">
        <f>'Inventory Ref Sheet'!R448</f>
        <v>0</v>
      </c>
      <c r="X448" s="59">
        <f>'Inventory Ref Sheet'!S448</f>
        <v>0</v>
      </c>
      <c r="Y448" s="100" t="str">
        <f ca="1">IF('Inventory Ref Sheet'!U448&gt;0,YEAR(TODAY())-'Inventory Ref Sheet'!U448,"")</f>
        <v/>
      </c>
      <c r="Z448" s="95">
        <f>'Inventory Ref Sheet'!W448</f>
        <v>0</v>
      </c>
      <c r="AA448" s="60">
        <f>'Inventory Ref Sheet'!X448</f>
        <v>0</v>
      </c>
      <c r="AB448" s="61"/>
      <c r="AC448" s="97" t="str">
        <f t="shared" si="37"/>
        <v/>
      </c>
      <c r="AD448" s="59">
        <f>'Inventory Ref Sheet'!Y448</f>
        <v>0</v>
      </c>
      <c r="AE448" s="59">
        <f>'Inventory Ref Sheet'!Z448</f>
        <v>0</v>
      </c>
      <c r="AF448" s="102">
        <f>'Inventory Ref Sheet'!AA448</f>
        <v>0</v>
      </c>
      <c r="AG448" s="59">
        <f>'Inventory Ref Sheet'!AD448</f>
        <v>0</v>
      </c>
      <c r="AH448" s="59">
        <f>'Inventory Ref Sheet'!AE448</f>
        <v>0</v>
      </c>
      <c r="AI448" s="100" t="str">
        <f ca="1">IF('Inventory Ref Sheet'!AG448&gt;0,YEAR(TODAY())-'Inventory Ref Sheet'!AG448,"")</f>
        <v/>
      </c>
      <c r="AJ448" s="99"/>
      <c r="AK448" s="60">
        <f>'Inventory Ref Sheet'!AJ448</f>
        <v>0</v>
      </c>
      <c r="AL448" s="99"/>
      <c r="AM448" s="97" t="str">
        <f t="shared" si="38"/>
        <v/>
      </c>
    </row>
    <row r="449" spans="10:39" x14ac:dyDescent="0.25">
      <c r="J449" s="59">
        <f>'Inventory Ref Sheet'!AK449</f>
        <v>0</v>
      </c>
      <c r="K449" s="59">
        <f>'Inventory Ref Sheet'!AL449</f>
        <v>0</v>
      </c>
      <c r="L449" s="59">
        <f>'Inventory Ref Sheet'!AM449</f>
        <v>0</v>
      </c>
      <c r="M449" s="59">
        <f>'Inventory Ref Sheet'!AP449</f>
        <v>0</v>
      </c>
      <c r="N449" s="59">
        <f>'Inventory Ref Sheet'!AQ449</f>
        <v>0</v>
      </c>
      <c r="O449" s="100" t="str">
        <f ca="1">IF('Inventory Ref Sheet'!AS449&gt;0,YEAR(TODAY())-'Inventory Ref Sheet'!AS449,"")</f>
        <v/>
      </c>
      <c r="P449" s="95">
        <f>'Inventory Ref Sheet'!AU449</f>
        <v>0</v>
      </c>
      <c r="Q449" s="60">
        <f>'Inventory Ref Sheet'!AV449</f>
        <v>0</v>
      </c>
      <c r="R449" s="61"/>
      <c r="S449" s="100" t="str">
        <f t="shared" si="36"/>
        <v/>
      </c>
      <c r="T449" s="59">
        <f>'Inventory Ref Sheet'!M449</f>
        <v>0</v>
      </c>
      <c r="U449" s="102">
        <f>'Inventory Ref Sheet'!N449</f>
        <v>0</v>
      </c>
      <c r="V449" s="59">
        <f>'Inventory Ref Sheet'!O449</f>
        <v>0</v>
      </c>
      <c r="W449" s="59">
        <f>'Inventory Ref Sheet'!R449</f>
        <v>0</v>
      </c>
      <c r="X449" s="59">
        <f>'Inventory Ref Sheet'!S449</f>
        <v>0</v>
      </c>
      <c r="Y449" s="100" t="str">
        <f ca="1">IF('Inventory Ref Sheet'!U449&gt;0,YEAR(TODAY())-'Inventory Ref Sheet'!U449,"")</f>
        <v/>
      </c>
      <c r="Z449" s="95">
        <f>'Inventory Ref Sheet'!W449</f>
        <v>0</v>
      </c>
      <c r="AA449" s="60">
        <f>'Inventory Ref Sheet'!X449</f>
        <v>0</v>
      </c>
      <c r="AB449" s="61"/>
      <c r="AC449" s="97" t="str">
        <f t="shared" si="37"/>
        <v/>
      </c>
      <c r="AD449" s="59">
        <f>'Inventory Ref Sheet'!Y449</f>
        <v>0</v>
      </c>
      <c r="AE449" s="59">
        <f>'Inventory Ref Sheet'!Z449</f>
        <v>0</v>
      </c>
      <c r="AF449" s="102">
        <f>'Inventory Ref Sheet'!AA449</f>
        <v>0</v>
      </c>
      <c r="AG449" s="59">
        <f>'Inventory Ref Sheet'!AD449</f>
        <v>0</v>
      </c>
      <c r="AH449" s="59">
        <f>'Inventory Ref Sheet'!AE449</f>
        <v>0</v>
      </c>
      <c r="AI449" s="100" t="str">
        <f ca="1">IF('Inventory Ref Sheet'!AG449&gt;0,YEAR(TODAY())-'Inventory Ref Sheet'!AG449,"")</f>
        <v/>
      </c>
      <c r="AJ449" s="99"/>
      <c r="AK449" s="60">
        <f>'Inventory Ref Sheet'!AJ449</f>
        <v>0</v>
      </c>
      <c r="AL449" s="99"/>
      <c r="AM449" s="97" t="str">
        <f t="shared" si="38"/>
        <v/>
      </c>
    </row>
    <row r="450" spans="10:39" x14ac:dyDescent="0.25">
      <c r="J450" s="59">
        <f>'Inventory Ref Sheet'!AK450</f>
        <v>0</v>
      </c>
      <c r="K450" s="59">
        <f>'Inventory Ref Sheet'!AL450</f>
        <v>0</v>
      </c>
      <c r="L450" s="59">
        <f>'Inventory Ref Sheet'!AM450</f>
        <v>0</v>
      </c>
      <c r="M450" s="59">
        <f>'Inventory Ref Sheet'!AP450</f>
        <v>0</v>
      </c>
      <c r="N450" s="59">
        <f>'Inventory Ref Sheet'!AQ450</f>
        <v>0</v>
      </c>
      <c r="O450" s="100" t="str">
        <f ca="1">IF('Inventory Ref Sheet'!AS450&gt;0,YEAR(TODAY())-'Inventory Ref Sheet'!AS450,"")</f>
        <v/>
      </c>
      <c r="P450" s="95">
        <f>'Inventory Ref Sheet'!AU450</f>
        <v>0</v>
      </c>
      <c r="Q450" s="60">
        <f>'Inventory Ref Sheet'!AV450</f>
        <v>0</v>
      </c>
      <c r="R450" s="61"/>
      <c r="S450" s="100" t="str">
        <f t="shared" si="36"/>
        <v/>
      </c>
      <c r="T450" s="59">
        <f>'Inventory Ref Sheet'!M450</f>
        <v>0</v>
      </c>
      <c r="U450" s="102">
        <f>'Inventory Ref Sheet'!N450</f>
        <v>0</v>
      </c>
      <c r="V450" s="59">
        <f>'Inventory Ref Sheet'!O450</f>
        <v>0</v>
      </c>
      <c r="W450" s="59">
        <f>'Inventory Ref Sheet'!R450</f>
        <v>0</v>
      </c>
      <c r="X450" s="59">
        <f>'Inventory Ref Sheet'!S450</f>
        <v>0</v>
      </c>
      <c r="Y450" s="100" t="str">
        <f ca="1">IF('Inventory Ref Sheet'!U450&gt;0,YEAR(TODAY())-'Inventory Ref Sheet'!U450,"")</f>
        <v/>
      </c>
      <c r="Z450" s="95">
        <f>'Inventory Ref Sheet'!W450</f>
        <v>0</v>
      </c>
      <c r="AA450" s="60">
        <f>'Inventory Ref Sheet'!X450</f>
        <v>0</v>
      </c>
      <c r="AB450" s="61"/>
      <c r="AC450" s="97" t="str">
        <f t="shared" si="37"/>
        <v/>
      </c>
      <c r="AD450" s="59">
        <f>'Inventory Ref Sheet'!Y450</f>
        <v>0</v>
      </c>
      <c r="AE450" s="59">
        <f>'Inventory Ref Sheet'!Z450</f>
        <v>0</v>
      </c>
      <c r="AF450" s="102">
        <f>'Inventory Ref Sheet'!AA450</f>
        <v>0</v>
      </c>
      <c r="AG450" s="59">
        <f>'Inventory Ref Sheet'!AD450</f>
        <v>0</v>
      </c>
      <c r="AH450" s="59">
        <f>'Inventory Ref Sheet'!AE450</f>
        <v>0</v>
      </c>
      <c r="AI450" s="100" t="str">
        <f ca="1">IF('Inventory Ref Sheet'!AG450&gt;0,YEAR(TODAY())-'Inventory Ref Sheet'!AG450,"")</f>
        <v/>
      </c>
      <c r="AJ450" s="99"/>
      <c r="AK450" s="60">
        <f>'Inventory Ref Sheet'!AJ450</f>
        <v>0</v>
      </c>
      <c r="AL450" s="99"/>
      <c r="AM450" s="97" t="str">
        <f t="shared" si="38"/>
        <v/>
      </c>
    </row>
    <row r="451" spans="10:39" x14ac:dyDescent="0.25">
      <c r="J451" s="59">
        <f>'Inventory Ref Sheet'!AK451</f>
        <v>0</v>
      </c>
      <c r="K451" s="59">
        <f>'Inventory Ref Sheet'!AL451</f>
        <v>0</v>
      </c>
      <c r="L451" s="59">
        <f>'Inventory Ref Sheet'!AM451</f>
        <v>0</v>
      </c>
      <c r="M451" s="59">
        <f>'Inventory Ref Sheet'!AP451</f>
        <v>0</v>
      </c>
      <c r="N451" s="59">
        <f>'Inventory Ref Sheet'!AQ451</f>
        <v>0</v>
      </c>
      <c r="O451" s="100" t="str">
        <f ca="1">IF('Inventory Ref Sheet'!AS451&gt;0,YEAR(TODAY())-'Inventory Ref Sheet'!AS451,"")</f>
        <v/>
      </c>
      <c r="P451" s="95">
        <f>'Inventory Ref Sheet'!AU451</f>
        <v>0</v>
      </c>
      <c r="Q451" s="60">
        <f>'Inventory Ref Sheet'!AV451</f>
        <v>0</v>
      </c>
      <c r="R451" s="61"/>
      <c r="S451" s="100" t="str">
        <f t="shared" si="36"/>
        <v/>
      </c>
      <c r="T451" s="59">
        <f>'Inventory Ref Sheet'!M451</f>
        <v>0</v>
      </c>
      <c r="U451" s="102">
        <f>'Inventory Ref Sheet'!N451</f>
        <v>0</v>
      </c>
      <c r="V451" s="59">
        <f>'Inventory Ref Sheet'!O451</f>
        <v>0</v>
      </c>
      <c r="W451" s="59">
        <f>'Inventory Ref Sheet'!R451</f>
        <v>0</v>
      </c>
      <c r="X451" s="59">
        <f>'Inventory Ref Sheet'!S451</f>
        <v>0</v>
      </c>
      <c r="Y451" s="100" t="str">
        <f ca="1">IF('Inventory Ref Sheet'!U451&gt;0,YEAR(TODAY())-'Inventory Ref Sheet'!U451,"")</f>
        <v/>
      </c>
      <c r="Z451" s="95">
        <f>'Inventory Ref Sheet'!W451</f>
        <v>0</v>
      </c>
      <c r="AA451" s="60">
        <f>'Inventory Ref Sheet'!X451</f>
        <v>0</v>
      </c>
      <c r="AB451" s="61"/>
      <c r="AC451" s="97" t="str">
        <f t="shared" si="37"/>
        <v/>
      </c>
      <c r="AD451" s="59">
        <f>'Inventory Ref Sheet'!Y451</f>
        <v>0</v>
      </c>
      <c r="AE451" s="59">
        <f>'Inventory Ref Sheet'!Z451</f>
        <v>0</v>
      </c>
      <c r="AF451" s="102">
        <f>'Inventory Ref Sheet'!AA451</f>
        <v>0</v>
      </c>
      <c r="AG451" s="59">
        <f>'Inventory Ref Sheet'!AD451</f>
        <v>0</v>
      </c>
      <c r="AH451" s="59">
        <f>'Inventory Ref Sheet'!AE451</f>
        <v>0</v>
      </c>
      <c r="AI451" s="100" t="str">
        <f ca="1">IF('Inventory Ref Sheet'!AG451&gt;0,YEAR(TODAY())-'Inventory Ref Sheet'!AG451,"")</f>
        <v/>
      </c>
      <c r="AJ451" s="99"/>
      <c r="AK451" s="60">
        <f>'Inventory Ref Sheet'!AJ451</f>
        <v>0</v>
      </c>
      <c r="AL451" s="99"/>
      <c r="AM451" s="97" t="str">
        <f t="shared" si="38"/>
        <v/>
      </c>
    </row>
    <row r="452" spans="10:39" x14ac:dyDescent="0.25">
      <c r="J452" s="59">
        <f>'Inventory Ref Sheet'!AK452</f>
        <v>0</v>
      </c>
      <c r="K452" s="59">
        <f>'Inventory Ref Sheet'!AL452</f>
        <v>0</v>
      </c>
      <c r="L452" s="59">
        <f>'Inventory Ref Sheet'!AM452</f>
        <v>0</v>
      </c>
      <c r="M452" s="59">
        <f>'Inventory Ref Sheet'!AP452</f>
        <v>0</v>
      </c>
      <c r="N452" s="59">
        <f>'Inventory Ref Sheet'!AQ452</f>
        <v>0</v>
      </c>
      <c r="O452" s="100" t="str">
        <f ca="1">IF('Inventory Ref Sheet'!AS452&gt;0,YEAR(TODAY())-'Inventory Ref Sheet'!AS452,"")</f>
        <v/>
      </c>
      <c r="P452" s="95">
        <f>'Inventory Ref Sheet'!AU452</f>
        <v>0</v>
      </c>
      <c r="Q452" s="60">
        <f>'Inventory Ref Sheet'!AV452</f>
        <v>0</v>
      </c>
      <c r="R452" s="61"/>
      <c r="S452" s="100" t="str">
        <f t="shared" si="36"/>
        <v/>
      </c>
      <c r="T452" s="59">
        <f>'Inventory Ref Sheet'!M452</f>
        <v>0</v>
      </c>
      <c r="U452" s="102">
        <f>'Inventory Ref Sheet'!N452</f>
        <v>0</v>
      </c>
      <c r="V452" s="59">
        <f>'Inventory Ref Sheet'!O452</f>
        <v>0</v>
      </c>
      <c r="W452" s="59">
        <f>'Inventory Ref Sheet'!R452</f>
        <v>0</v>
      </c>
      <c r="X452" s="59">
        <f>'Inventory Ref Sheet'!S452</f>
        <v>0</v>
      </c>
      <c r="Y452" s="100" t="str">
        <f ca="1">IF('Inventory Ref Sheet'!U452&gt;0,YEAR(TODAY())-'Inventory Ref Sheet'!U452,"")</f>
        <v/>
      </c>
      <c r="Z452" s="95">
        <f>'Inventory Ref Sheet'!W452</f>
        <v>0</v>
      </c>
      <c r="AA452" s="60">
        <f>'Inventory Ref Sheet'!X452</f>
        <v>0</v>
      </c>
      <c r="AB452" s="61"/>
      <c r="AC452" s="97" t="str">
        <f t="shared" si="37"/>
        <v/>
      </c>
      <c r="AD452" s="59">
        <f>'Inventory Ref Sheet'!Y452</f>
        <v>0</v>
      </c>
      <c r="AE452" s="59">
        <f>'Inventory Ref Sheet'!Z452</f>
        <v>0</v>
      </c>
      <c r="AF452" s="102">
        <f>'Inventory Ref Sheet'!AA452</f>
        <v>0</v>
      </c>
      <c r="AG452" s="59">
        <f>'Inventory Ref Sheet'!AD452</f>
        <v>0</v>
      </c>
      <c r="AH452" s="59">
        <f>'Inventory Ref Sheet'!AE452</f>
        <v>0</v>
      </c>
      <c r="AI452" s="100" t="str">
        <f ca="1">IF('Inventory Ref Sheet'!AG452&gt;0,YEAR(TODAY())-'Inventory Ref Sheet'!AG452,"")</f>
        <v/>
      </c>
      <c r="AJ452" s="99"/>
      <c r="AK452" s="60">
        <f>'Inventory Ref Sheet'!AJ452</f>
        <v>0</v>
      </c>
      <c r="AL452" s="99"/>
      <c r="AM452" s="97" t="str">
        <f t="shared" si="38"/>
        <v/>
      </c>
    </row>
    <row r="453" spans="10:39" x14ac:dyDescent="0.25">
      <c r="J453" s="59">
        <f>'Inventory Ref Sheet'!AK453</f>
        <v>0</v>
      </c>
      <c r="K453" s="59">
        <f>'Inventory Ref Sheet'!AL453</f>
        <v>0</v>
      </c>
      <c r="L453" s="59">
        <f>'Inventory Ref Sheet'!AM453</f>
        <v>0</v>
      </c>
      <c r="M453" s="59">
        <f>'Inventory Ref Sheet'!AP453</f>
        <v>0</v>
      </c>
      <c r="N453" s="59">
        <f>'Inventory Ref Sheet'!AQ453</f>
        <v>0</v>
      </c>
      <c r="O453" s="100" t="str">
        <f ca="1">IF('Inventory Ref Sheet'!AS453&gt;0,YEAR(TODAY())-'Inventory Ref Sheet'!AS453,"")</f>
        <v/>
      </c>
      <c r="P453" s="95">
        <f>'Inventory Ref Sheet'!AU453</f>
        <v>0</v>
      </c>
      <c r="Q453" s="60">
        <f>'Inventory Ref Sheet'!AV453</f>
        <v>0</v>
      </c>
      <c r="R453" s="61"/>
      <c r="S453" s="100" t="str">
        <f t="shared" si="36"/>
        <v/>
      </c>
      <c r="T453" s="59">
        <f>'Inventory Ref Sheet'!M453</f>
        <v>0</v>
      </c>
      <c r="U453" s="102">
        <f>'Inventory Ref Sheet'!N453</f>
        <v>0</v>
      </c>
      <c r="V453" s="59">
        <f>'Inventory Ref Sheet'!O453</f>
        <v>0</v>
      </c>
      <c r="W453" s="59">
        <f>'Inventory Ref Sheet'!R453</f>
        <v>0</v>
      </c>
      <c r="X453" s="59">
        <f>'Inventory Ref Sheet'!S453</f>
        <v>0</v>
      </c>
      <c r="Y453" s="100" t="str">
        <f ca="1">IF('Inventory Ref Sheet'!U453&gt;0,YEAR(TODAY())-'Inventory Ref Sheet'!U453,"")</f>
        <v/>
      </c>
      <c r="Z453" s="95">
        <f>'Inventory Ref Sheet'!W453</f>
        <v>0</v>
      </c>
      <c r="AA453" s="60">
        <f>'Inventory Ref Sheet'!X453</f>
        <v>0</v>
      </c>
      <c r="AB453" s="61"/>
      <c r="AC453" s="97" t="str">
        <f t="shared" si="37"/>
        <v/>
      </c>
      <c r="AD453" s="59">
        <f>'Inventory Ref Sheet'!Y453</f>
        <v>0</v>
      </c>
      <c r="AE453" s="59">
        <f>'Inventory Ref Sheet'!Z453</f>
        <v>0</v>
      </c>
      <c r="AF453" s="102">
        <f>'Inventory Ref Sheet'!AA453</f>
        <v>0</v>
      </c>
      <c r="AG453" s="59">
        <f>'Inventory Ref Sheet'!AD453</f>
        <v>0</v>
      </c>
      <c r="AH453" s="59">
        <f>'Inventory Ref Sheet'!AE453</f>
        <v>0</v>
      </c>
      <c r="AI453" s="100" t="str">
        <f ca="1">IF('Inventory Ref Sheet'!AG453&gt;0,YEAR(TODAY())-'Inventory Ref Sheet'!AG453,"")</f>
        <v/>
      </c>
      <c r="AJ453" s="99"/>
      <c r="AK453" s="60">
        <f>'Inventory Ref Sheet'!AJ453</f>
        <v>0</v>
      </c>
      <c r="AL453" s="99"/>
      <c r="AM453" s="97" t="str">
        <f t="shared" si="38"/>
        <v/>
      </c>
    </row>
    <row r="454" spans="10:39" x14ac:dyDescent="0.25">
      <c r="J454" s="59">
        <f>'Inventory Ref Sheet'!AK454</f>
        <v>0</v>
      </c>
      <c r="K454" s="59">
        <f>'Inventory Ref Sheet'!AL454</f>
        <v>0</v>
      </c>
      <c r="L454" s="59">
        <f>'Inventory Ref Sheet'!AM454</f>
        <v>0</v>
      </c>
      <c r="M454" s="59">
        <f>'Inventory Ref Sheet'!AP454</f>
        <v>0</v>
      </c>
      <c r="N454" s="59">
        <f>'Inventory Ref Sheet'!AQ454</f>
        <v>0</v>
      </c>
      <c r="O454" s="100" t="str">
        <f ca="1">IF('Inventory Ref Sheet'!AS454&gt;0,YEAR(TODAY())-'Inventory Ref Sheet'!AS454,"")</f>
        <v/>
      </c>
      <c r="P454" s="95">
        <f>'Inventory Ref Sheet'!AU454</f>
        <v>0</v>
      </c>
      <c r="Q454" s="60">
        <f>'Inventory Ref Sheet'!AV454</f>
        <v>0</v>
      </c>
      <c r="R454" s="61"/>
      <c r="S454" s="100" t="str">
        <f t="shared" ref="S454:S517" si="39">IF(ISTEXT(J454),IF(O454&gt;=R454,"Yes","No"),"")</f>
        <v/>
      </c>
      <c r="T454" s="59">
        <f>'Inventory Ref Sheet'!M454</f>
        <v>0</v>
      </c>
      <c r="U454" s="102">
        <f>'Inventory Ref Sheet'!N454</f>
        <v>0</v>
      </c>
      <c r="V454" s="59">
        <f>'Inventory Ref Sheet'!O454</f>
        <v>0</v>
      </c>
      <c r="W454" s="59">
        <f>'Inventory Ref Sheet'!R454</f>
        <v>0</v>
      </c>
      <c r="X454" s="59">
        <f>'Inventory Ref Sheet'!S454</f>
        <v>0</v>
      </c>
      <c r="Y454" s="100" t="str">
        <f ca="1">IF('Inventory Ref Sheet'!U454&gt;0,YEAR(TODAY())-'Inventory Ref Sheet'!U454,"")</f>
        <v/>
      </c>
      <c r="Z454" s="95">
        <f>'Inventory Ref Sheet'!W454</f>
        <v>0</v>
      </c>
      <c r="AA454" s="60">
        <f>'Inventory Ref Sheet'!X454</f>
        <v>0</v>
      </c>
      <c r="AB454" s="61"/>
      <c r="AC454" s="97" t="str">
        <f t="shared" si="37"/>
        <v/>
      </c>
      <c r="AD454" s="59">
        <f>'Inventory Ref Sheet'!Y454</f>
        <v>0</v>
      </c>
      <c r="AE454" s="59">
        <f>'Inventory Ref Sheet'!Z454</f>
        <v>0</v>
      </c>
      <c r="AF454" s="102">
        <f>'Inventory Ref Sheet'!AA454</f>
        <v>0</v>
      </c>
      <c r="AG454" s="59">
        <f>'Inventory Ref Sheet'!AD454</f>
        <v>0</v>
      </c>
      <c r="AH454" s="59">
        <f>'Inventory Ref Sheet'!AE454</f>
        <v>0</v>
      </c>
      <c r="AI454" s="100" t="str">
        <f ca="1">IF('Inventory Ref Sheet'!AG454&gt;0,YEAR(TODAY())-'Inventory Ref Sheet'!AG454,"")</f>
        <v/>
      </c>
      <c r="AJ454" s="99"/>
      <c r="AK454" s="60">
        <f>'Inventory Ref Sheet'!AJ454</f>
        <v>0</v>
      </c>
      <c r="AL454" s="99"/>
      <c r="AM454" s="97" t="str">
        <f t="shared" si="38"/>
        <v/>
      </c>
    </row>
    <row r="455" spans="10:39" x14ac:dyDescent="0.25">
      <c r="J455" s="59">
        <f>'Inventory Ref Sheet'!AK455</f>
        <v>0</v>
      </c>
      <c r="K455" s="59">
        <f>'Inventory Ref Sheet'!AL455</f>
        <v>0</v>
      </c>
      <c r="L455" s="59">
        <f>'Inventory Ref Sheet'!AM455</f>
        <v>0</v>
      </c>
      <c r="M455" s="59">
        <f>'Inventory Ref Sheet'!AP455</f>
        <v>0</v>
      </c>
      <c r="N455" s="59">
        <f>'Inventory Ref Sheet'!AQ455</f>
        <v>0</v>
      </c>
      <c r="O455" s="100" t="str">
        <f ca="1">IF('Inventory Ref Sheet'!AS455&gt;0,YEAR(TODAY())-'Inventory Ref Sheet'!AS455,"")</f>
        <v/>
      </c>
      <c r="P455" s="95">
        <f>'Inventory Ref Sheet'!AU455</f>
        <v>0</v>
      </c>
      <c r="Q455" s="60">
        <f>'Inventory Ref Sheet'!AV455</f>
        <v>0</v>
      </c>
      <c r="R455" s="61"/>
      <c r="S455" s="100" t="str">
        <f t="shared" si="39"/>
        <v/>
      </c>
      <c r="T455" s="59">
        <f>'Inventory Ref Sheet'!M455</f>
        <v>0</v>
      </c>
      <c r="U455" s="102">
        <f>'Inventory Ref Sheet'!N455</f>
        <v>0</v>
      </c>
      <c r="V455" s="59">
        <f>'Inventory Ref Sheet'!O455</f>
        <v>0</v>
      </c>
      <c r="W455" s="59">
        <f>'Inventory Ref Sheet'!R455</f>
        <v>0</v>
      </c>
      <c r="X455" s="59">
        <f>'Inventory Ref Sheet'!S455</f>
        <v>0</v>
      </c>
      <c r="Y455" s="100" t="str">
        <f ca="1">IF('Inventory Ref Sheet'!U455&gt;0,YEAR(TODAY())-'Inventory Ref Sheet'!U455,"")</f>
        <v/>
      </c>
      <c r="Z455" s="95">
        <f>'Inventory Ref Sheet'!W455</f>
        <v>0</v>
      </c>
      <c r="AA455" s="60">
        <f>'Inventory Ref Sheet'!X455</f>
        <v>0</v>
      </c>
      <c r="AB455" s="61"/>
      <c r="AC455" s="97" t="str">
        <f t="shared" si="37"/>
        <v/>
      </c>
      <c r="AD455" s="59">
        <f>'Inventory Ref Sheet'!Y455</f>
        <v>0</v>
      </c>
      <c r="AE455" s="59">
        <f>'Inventory Ref Sheet'!Z455</f>
        <v>0</v>
      </c>
      <c r="AF455" s="102">
        <f>'Inventory Ref Sheet'!AA455</f>
        <v>0</v>
      </c>
      <c r="AG455" s="59">
        <f>'Inventory Ref Sheet'!AD455</f>
        <v>0</v>
      </c>
      <c r="AH455" s="59">
        <f>'Inventory Ref Sheet'!AE455</f>
        <v>0</v>
      </c>
      <c r="AI455" s="100" t="str">
        <f ca="1">IF('Inventory Ref Sheet'!AG455&gt;0,YEAR(TODAY())-'Inventory Ref Sheet'!AG455,"")</f>
        <v/>
      </c>
      <c r="AJ455" s="99"/>
      <c r="AK455" s="60">
        <f>'Inventory Ref Sheet'!AJ455</f>
        <v>0</v>
      </c>
      <c r="AL455" s="99"/>
      <c r="AM455" s="97" t="str">
        <f t="shared" si="38"/>
        <v/>
      </c>
    </row>
    <row r="456" spans="10:39" x14ac:dyDescent="0.25">
      <c r="J456" s="59">
        <f>'Inventory Ref Sheet'!AK456</f>
        <v>0</v>
      </c>
      <c r="K456" s="59">
        <f>'Inventory Ref Sheet'!AL456</f>
        <v>0</v>
      </c>
      <c r="L456" s="59">
        <f>'Inventory Ref Sheet'!AM456</f>
        <v>0</v>
      </c>
      <c r="M456" s="59">
        <f>'Inventory Ref Sheet'!AP456</f>
        <v>0</v>
      </c>
      <c r="N456" s="59">
        <f>'Inventory Ref Sheet'!AQ456</f>
        <v>0</v>
      </c>
      <c r="O456" s="100" t="str">
        <f ca="1">IF('Inventory Ref Sheet'!AS456&gt;0,YEAR(TODAY())-'Inventory Ref Sheet'!AS456,"")</f>
        <v/>
      </c>
      <c r="P456" s="95">
        <f>'Inventory Ref Sheet'!AU456</f>
        <v>0</v>
      </c>
      <c r="Q456" s="60">
        <f>'Inventory Ref Sheet'!AV456</f>
        <v>0</v>
      </c>
      <c r="R456" s="61"/>
      <c r="S456" s="100" t="str">
        <f t="shared" si="39"/>
        <v/>
      </c>
      <c r="T456" s="59">
        <f>'Inventory Ref Sheet'!M456</f>
        <v>0</v>
      </c>
      <c r="U456" s="102">
        <f>'Inventory Ref Sheet'!N456</f>
        <v>0</v>
      </c>
      <c r="V456" s="59">
        <f>'Inventory Ref Sheet'!O456</f>
        <v>0</v>
      </c>
      <c r="W456" s="59">
        <f>'Inventory Ref Sheet'!R456</f>
        <v>0</v>
      </c>
      <c r="X456" s="59">
        <f>'Inventory Ref Sheet'!S456</f>
        <v>0</v>
      </c>
      <c r="Y456" s="100" t="str">
        <f ca="1">IF('Inventory Ref Sheet'!U456&gt;0,YEAR(TODAY())-'Inventory Ref Sheet'!U456,"")</f>
        <v/>
      </c>
      <c r="Z456" s="95">
        <f>'Inventory Ref Sheet'!W456</f>
        <v>0</v>
      </c>
      <c r="AA456" s="60">
        <f>'Inventory Ref Sheet'!X456</f>
        <v>0</v>
      </c>
      <c r="AB456" s="61"/>
      <c r="AC456" s="97" t="str">
        <f t="shared" si="37"/>
        <v/>
      </c>
      <c r="AD456" s="59">
        <f>'Inventory Ref Sheet'!Y456</f>
        <v>0</v>
      </c>
      <c r="AE456" s="59">
        <f>'Inventory Ref Sheet'!Z456</f>
        <v>0</v>
      </c>
      <c r="AF456" s="102">
        <f>'Inventory Ref Sheet'!AA456</f>
        <v>0</v>
      </c>
      <c r="AG456" s="59">
        <f>'Inventory Ref Sheet'!AD456</f>
        <v>0</v>
      </c>
      <c r="AH456" s="59">
        <f>'Inventory Ref Sheet'!AE456</f>
        <v>0</v>
      </c>
      <c r="AI456" s="100" t="str">
        <f ca="1">IF('Inventory Ref Sheet'!AG456&gt;0,YEAR(TODAY())-'Inventory Ref Sheet'!AG456,"")</f>
        <v/>
      </c>
      <c r="AJ456" s="99"/>
      <c r="AK456" s="60">
        <f>'Inventory Ref Sheet'!AJ456</f>
        <v>0</v>
      </c>
      <c r="AL456" s="99"/>
      <c r="AM456" s="97" t="str">
        <f t="shared" si="38"/>
        <v/>
      </c>
    </row>
    <row r="457" spans="10:39" x14ac:dyDescent="0.25">
      <c r="J457" s="59">
        <f>'Inventory Ref Sheet'!AK457</f>
        <v>0</v>
      </c>
      <c r="K457" s="59">
        <f>'Inventory Ref Sheet'!AL457</f>
        <v>0</v>
      </c>
      <c r="L457" s="59">
        <f>'Inventory Ref Sheet'!AM457</f>
        <v>0</v>
      </c>
      <c r="M457" s="59">
        <f>'Inventory Ref Sheet'!AP457</f>
        <v>0</v>
      </c>
      <c r="N457" s="59">
        <f>'Inventory Ref Sheet'!AQ457</f>
        <v>0</v>
      </c>
      <c r="O457" s="100" t="str">
        <f ca="1">IF('Inventory Ref Sheet'!AS457&gt;0,YEAR(TODAY())-'Inventory Ref Sheet'!AS457,"")</f>
        <v/>
      </c>
      <c r="P457" s="95">
        <f>'Inventory Ref Sheet'!AU457</f>
        <v>0</v>
      </c>
      <c r="Q457" s="60">
        <f>'Inventory Ref Sheet'!AV457</f>
        <v>0</v>
      </c>
      <c r="R457" s="61"/>
      <c r="S457" s="100" t="str">
        <f t="shared" si="39"/>
        <v/>
      </c>
      <c r="T457" s="59">
        <f>'Inventory Ref Sheet'!M457</f>
        <v>0</v>
      </c>
      <c r="U457" s="102">
        <f>'Inventory Ref Sheet'!N457</f>
        <v>0</v>
      </c>
      <c r="V457" s="59">
        <f>'Inventory Ref Sheet'!O457</f>
        <v>0</v>
      </c>
      <c r="W457" s="59">
        <f>'Inventory Ref Sheet'!R457</f>
        <v>0</v>
      </c>
      <c r="X457" s="59">
        <f>'Inventory Ref Sheet'!S457</f>
        <v>0</v>
      </c>
      <c r="Y457" s="100" t="str">
        <f ca="1">IF('Inventory Ref Sheet'!U457&gt;0,YEAR(TODAY())-'Inventory Ref Sheet'!U457,"")</f>
        <v/>
      </c>
      <c r="Z457" s="95">
        <f>'Inventory Ref Sheet'!W457</f>
        <v>0</v>
      </c>
      <c r="AA457" s="60">
        <f>'Inventory Ref Sheet'!X457</f>
        <v>0</v>
      </c>
      <c r="AB457" s="61"/>
      <c r="AC457" s="97" t="str">
        <f t="shared" si="37"/>
        <v/>
      </c>
      <c r="AD457" s="59">
        <f>'Inventory Ref Sheet'!Y457</f>
        <v>0</v>
      </c>
      <c r="AE457" s="59">
        <f>'Inventory Ref Sheet'!Z457</f>
        <v>0</v>
      </c>
      <c r="AF457" s="102">
        <f>'Inventory Ref Sheet'!AA457</f>
        <v>0</v>
      </c>
      <c r="AG457" s="59">
        <f>'Inventory Ref Sheet'!AD457</f>
        <v>0</v>
      </c>
      <c r="AH457" s="59">
        <f>'Inventory Ref Sheet'!AE457</f>
        <v>0</v>
      </c>
      <c r="AI457" s="100" t="str">
        <f ca="1">IF('Inventory Ref Sheet'!AG457&gt;0,YEAR(TODAY())-'Inventory Ref Sheet'!AG457,"")</f>
        <v/>
      </c>
      <c r="AJ457" s="99"/>
      <c r="AK457" s="60">
        <f>'Inventory Ref Sheet'!AJ457</f>
        <v>0</v>
      </c>
      <c r="AL457" s="99"/>
      <c r="AM457" s="97" t="str">
        <f t="shared" si="38"/>
        <v/>
      </c>
    </row>
    <row r="458" spans="10:39" x14ac:dyDescent="0.25">
      <c r="J458" s="59">
        <f>'Inventory Ref Sheet'!AK458</f>
        <v>0</v>
      </c>
      <c r="K458" s="59">
        <f>'Inventory Ref Sheet'!AL458</f>
        <v>0</v>
      </c>
      <c r="L458" s="59">
        <f>'Inventory Ref Sheet'!AM458</f>
        <v>0</v>
      </c>
      <c r="M458" s="59">
        <f>'Inventory Ref Sheet'!AP458</f>
        <v>0</v>
      </c>
      <c r="N458" s="59">
        <f>'Inventory Ref Sheet'!AQ458</f>
        <v>0</v>
      </c>
      <c r="O458" s="100" t="str">
        <f ca="1">IF('Inventory Ref Sheet'!AS458&gt;0,YEAR(TODAY())-'Inventory Ref Sheet'!AS458,"")</f>
        <v/>
      </c>
      <c r="P458" s="95">
        <f>'Inventory Ref Sheet'!AU458</f>
        <v>0</v>
      </c>
      <c r="Q458" s="60">
        <f>'Inventory Ref Sheet'!AV458</f>
        <v>0</v>
      </c>
      <c r="R458" s="61"/>
      <c r="S458" s="100" t="str">
        <f t="shared" si="39"/>
        <v/>
      </c>
      <c r="T458" s="59">
        <f>'Inventory Ref Sheet'!M458</f>
        <v>0</v>
      </c>
      <c r="U458" s="102">
        <f>'Inventory Ref Sheet'!N458</f>
        <v>0</v>
      </c>
      <c r="V458" s="59">
        <f>'Inventory Ref Sheet'!O458</f>
        <v>0</v>
      </c>
      <c r="W458" s="59">
        <f>'Inventory Ref Sheet'!R458</f>
        <v>0</v>
      </c>
      <c r="X458" s="59">
        <f>'Inventory Ref Sheet'!S458</f>
        <v>0</v>
      </c>
      <c r="Y458" s="100" t="str">
        <f ca="1">IF('Inventory Ref Sheet'!U458&gt;0,YEAR(TODAY())-'Inventory Ref Sheet'!U458,"")</f>
        <v/>
      </c>
      <c r="Z458" s="95">
        <f>'Inventory Ref Sheet'!W458</f>
        <v>0</v>
      </c>
      <c r="AA458" s="60">
        <f>'Inventory Ref Sheet'!X458</f>
        <v>0</v>
      </c>
      <c r="AB458" s="61"/>
      <c r="AC458" s="97" t="str">
        <f t="shared" si="37"/>
        <v/>
      </c>
      <c r="AD458" s="59">
        <f>'Inventory Ref Sheet'!Y458</f>
        <v>0</v>
      </c>
      <c r="AE458" s="59">
        <f>'Inventory Ref Sheet'!Z458</f>
        <v>0</v>
      </c>
      <c r="AF458" s="102">
        <f>'Inventory Ref Sheet'!AA458</f>
        <v>0</v>
      </c>
      <c r="AG458" s="59">
        <f>'Inventory Ref Sheet'!AD458</f>
        <v>0</v>
      </c>
      <c r="AH458" s="59">
        <f>'Inventory Ref Sheet'!AE458</f>
        <v>0</v>
      </c>
      <c r="AI458" s="100" t="str">
        <f ca="1">IF('Inventory Ref Sheet'!AG458&gt;0,YEAR(TODAY())-'Inventory Ref Sheet'!AG458,"")</f>
        <v/>
      </c>
      <c r="AJ458" s="99"/>
      <c r="AK458" s="60">
        <f>'Inventory Ref Sheet'!AJ458</f>
        <v>0</v>
      </c>
      <c r="AL458" s="99"/>
      <c r="AM458" s="97" t="str">
        <f t="shared" si="38"/>
        <v/>
      </c>
    </row>
    <row r="459" spans="10:39" x14ac:dyDescent="0.25">
      <c r="J459" s="59">
        <f>'Inventory Ref Sheet'!AK459</f>
        <v>0</v>
      </c>
      <c r="K459" s="59">
        <f>'Inventory Ref Sheet'!AL459</f>
        <v>0</v>
      </c>
      <c r="L459" s="59">
        <f>'Inventory Ref Sheet'!AM459</f>
        <v>0</v>
      </c>
      <c r="M459" s="59">
        <f>'Inventory Ref Sheet'!AP459</f>
        <v>0</v>
      </c>
      <c r="N459" s="59">
        <f>'Inventory Ref Sheet'!AQ459</f>
        <v>0</v>
      </c>
      <c r="O459" s="100" t="str">
        <f ca="1">IF('Inventory Ref Sheet'!AS459&gt;0,YEAR(TODAY())-'Inventory Ref Sheet'!AS459,"")</f>
        <v/>
      </c>
      <c r="P459" s="95">
        <f>'Inventory Ref Sheet'!AU459</f>
        <v>0</v>
      </c>
      <c r="Q459" s="60">
        <f>'Inventory Ref Sheet'!AV459</f>
        <v>0</v>
      </c>
      <c r="R459" s="61"/>
      <c r="S459" s="100" t="str">
        <f t="shared" si="39"/>
        <v/>
      </c>
      <c r="T459" s="59">
        <f>'Inventory Ref Sheet'!M459</f>
        <v>0</v>
      </c>
      <c r="U459" s="102">
        <f>'Inventory Ref Sheet'!N459</f>
        <v>0</v>
      </c>
      <c r="V459" s="59">
        <f>'Inventory Ref Sheet'!O459</f>
        <v>0</v>
      </c>
      <c r="W459" s="59">
        <f>'Inventory Ref Sheet'!R459</f>
        <v>0</v>
      </c>
      <c r="X459" s="59">
        <f>'Inventory Ref Sheet'!S459</f>
        <v>0</v>
      </c>
      <c r="Y459" s="100" t="str">
        <f ca="1">IF('Inventory Ref Sheet'!U459&gt;0,YEAR(TODAY())-'Inventory Ref Sheet'!U459,"")</f>
        <v/>
      </c>
      <c r="Z459" s="95">
        <f>'Inventory Ref Sheet'!W459</f>
        <v>0</v>
      </c>
      <c r="AA459" s="60">
        <f>'Inventory Ref Sheet'!X459</f>
        <v>0</v>
      </c>
      <c r="AB459" s="61"/>
      <c r="AC459" s="97" t="str">
        <f t="shared" ref="AC459:AC522" si="40">IF(ISTEXT(T459),IF(Y459&gt;=AB459,"Yes","No"),"")</f>
        <v/>
      </c>
      <c r="AD459" s="59">
        <f>'Inventory Ref Sheet'!Y459</f>
        <v>0</v>
      </c>
      <c r="AE459" s="59">
        <f>'Inventory Ref Sheet'!Z459</f>
        <v>0</v>
      </c>
      <c r="AF459" s="102">
        <f>'Inventory Ref Sheet'!AA459</f>
        <v>0</v>
      </c>
      <c r="AG459" s="59">
        <f>'Inventory Ref Sheet'!AD459</f>
        <v>0</v>
      </c>
      <c r="AH459" s="59">
        <f>'Inventory Ref Sheet'!AE459</f>
        <v>0</v>
      </c>
      <c r="AI459" s="100" t="str">
        <f ca="1">IF('Inventory Ref Sheet'!AG459&gt;0,YEAR(TODAY())-'Inventory Ref Sheet'!AG459,"")</f>
        <v/>
      </c>
      <c r="AJ459" s="99"/>
      <c r="AK459" s="60">
        <f>'Inventory Ref Sheet'!AJ459</f>
        <v>0</v>
      </c>
      <c r="AL459" s="99"/>
      <c r="AM459" s="97" t="str">
        <f t="shared" ref="AM459:AM522" si="41">IF(ISTEXT(AD459),IF(AI459&gt;=AL459,"Yes","No"),"")</f>
        <v/>
      </c>
    </row>
    <row r="460" spans="10:39" x14ac:dyDescent="0.25">
      <c r="J460" s="59">
        <f>'Inventory Ref Sheet'!AK460</f>
        <v>0</v>
      </c>
      <c r="K460" s="59">
        <f>'Inventory Ref Sheet'!AL460</f>
        <v>0</v>
      </c>
      <c r="L460" s="59">
        <f>'Inventory Ref Sheet'!AM460</f>
        <v>0</v>
      </c>
      <c r="M460" s="59">
        <f>'Inventory Ref Sheet'!AP460</f>
        <v>0</v>
      </c>
      <c r="N460" s="59">
        <f>'Inventory Ref Sheet'!AQ460</f>
        <v>0</v>
      </c>
      <c r="O460" s="100" t="str">
        <f ca="1">IF('Inventory Ref Sheet'!AS460&gt;0,YEAR(TODAY())-'Inventory Ref Sheet'!AS460,"")</f>
        <v/>
      </c>
      <c r="P460" s="95">
        <f>'Inventory Ref Sheet'!AU460</f>
        <v>0</v>
      </c>
      <c r="Q460" s="60">
        <f>'Inventory Ref Sheet'!AV460</f>
        <v>0</v>
      </c>
      <c r="R460" s="61"/>
      <c r="S460" s="100" t="str">
        <f t="shared" si="39"/>
        <v/>
      </c>
      <c r="T460" s="59">
        <f>'Inventory Ref Sheet'!M460</f>
        <v>0</v>
      </c>
      <c r="U460" s="102">
        <f>'Inventory Ref Sheet'!N460</f>
        <v>0</v>
      </c>
      <c r="V460" s="59">
        <f>'Inventory Ref Sheet'!O460</f>
        <v>0</v>
      </c>
      <c r="W460" s="59">
        <f>'Inventory Ref Sheet'!R460</f>
        <v>0</v>
      </c>
      <c r="X460" s="59">
        <f>'Inventory Ref Sheet'!S460</f>
        <v>0</v>
      </c>
      <c r="Y460" s="100" t="str">
        <f ca="1">IF('Inventory Ref Sheet'!U460&gt;0,YEAR(TODAY())-'Inventory Ref Sheet'!U460,"")</f>
        <v/>
      </c>
      <c r="Z460" s="95">
        <f>'Inventory Ref Sheet'!W460</f>
        <v>0</v>
      </c>
      <c r="AA460" s="60">
        <f>'Inventory Ref Sheet'!X460</f>
        <v>0</v>
      </c>
      <c r="AB460" s="61"/>
      <c r="AC460" s="97" t="str">
        <f t="shared" si="40"/>
        <v/>
      </c>
      <c r="AD460" s="59">
        <f>'Inventory Ref Sheet'!Y460</f>
        <v>0</v>
      </c>
      <c r="AE460" s="59">
        <f>'Inventory Ref Sheet'!Z460</f>
        <v>0</v>
      </c>
      <c r="AF460" s="102">
        <f>'Inventory Ref Sheet'!AA460</f>
        <v>0</v>
      </c>
      <c r="AG460" s="59">
        <f>'Inventory Ref Sheet'!AD460</f>
        <v>0</v>
      </c>
      <c r="AH460" s="59">
        <f>'Inventory Ref Sheet'!AE460</f>
        <v>0</v>
      </c>
      <c r="AI460" s="100" t="str">
        <f ca="1">IF('Inventory Ref Sheet'!AG460&gt;0,YEAR(TODAY())-'Inventory Ref Sheet'!AG460,"")</f>
        <v/>
      </c>
      <c r="AJ460" s="99"/>
      <c r="AK460" s="60">
        <f>'Inventory Ref Sheet'!AJ460</f>
        <v>0</v>
      </c>
      <c r="AL460" s="99"/>
      <c r="AM460" s="97" t="str">
        <f t="shared" si="41"/>
        <v/>
      </c>
    </row>
    <row r="461" spans="10:39" x14ac:dyDescent="0.25">
      <c r="J461" s="59">
        <f>'Inventory Ref Sheet'!AK461</f>
        <v>0</v>
      </c>
      <c r="K461" s="59">
        <f>'Inventory Ref Sheet'!AL461</f>
        <v>0</v>
      </c>
      <c r="L461" s="59">
        <f>'Inventory Ref Sheet'!AM461</f>
        <v>0</v>
      </c>
      <c r="M461" s="59">
        <f>'Inventory Ref Sheet'!AP461</f>
        <v>0</v>
      </c>
      <c r="N461" s="59">
        <f>'Inventory Ref Sheet'!AQ461</f>
        <v>0</v>
      </c>
      <c r="O461" s="100" t="str">
        <f ca="1">IF('Inventory Ref Sheet'!AS461&gt;0,YEAR(TODAY())-'Inventory Ref Sheet'!AS461,"")</f>
        <v/>
      </c>
      <c r="P461" s="95">
        <f>'Inventory Ref Sheet'!AU461</f>
        <v>0</v>
      </c>
      <c r="Q461" s="60">
        <f>'Inventory Ref Sheet'!AV461</f>
        <v>0</v>
      </c>
      <c r="R461" s="61"/>
      <c r="S461" s="100" t="str">
        <f t="shared" si="39"/>
        <v/>
      </c>
      <c r="T461" s="59">
        <f>'Inventory Ref Sheet'!M461</f>
        <v>0</v>
      </c>
      <c r="U461" s="102">
        <f>'Inventory Ref Sheet'!N461</f>
        <v>0</v>
      </c>
      <c r="V461" s="59">
        <f>'Inventory Ref Sheet'!O461</f>
        <v>0</v>
      </c>
      <c r="W461" s="59">
        <f>'Inventory Ref Sheet'!R461</f>
        <v>0</v>
      </c>
      <c r="X461" s="59">
        <f>'Inventory Ref Sheet'!S461</f>
        <v>0</v>
      </c>
      <c r="Y461" s="100" t="str">
        <f ca="1">IF('Inventory Ref Sheet'!U461&gt;0,YEAR(TODAY())-'Inventory Ref Sheet'!U461,"")</f>
        <v/>
      </c>
      <c r="Z461" s="95">
        <f>'Inventory Ref Sheet'!W461</f>
        <v>0</v>
      </c>
      <c r="AA461" s="60">
        <f>'Inventory Ref Sheet'!X461</f>
        <v>0</v>
      </c>
      <c r="AB461" s="61"/>
      <c r="AC461" s="97" t="str">
        <f t="shared" si="40"/>
        <v/>
      </c>
      <c r="AD461" s="59">
        <f>'Inventory Ref Sheet'!Y461</f>
        <v>0</v>
      </c>
      <c r="AE461" s="59">
        <f>'Inventory Ref Sheet'!Z461</f>
        <v>0</v>
      </c>
      <c r="AF461" s="102">
        <f>'Inventory Ref Sheet'!AA461</f>
        <v>0</v>
      </c>
      <c r="AG461" s="59">
        <f>'Inventory Ref Sheet'!AD461</f>
        <v>0</v>
      </c>
      <c r="AH461" s="59">
        <f>'Inventory Ref Sheet'!AE461</f>
        <v>0</v>
      </c>
      <c r="AI461" s="100" t="str">
        <f ca="1">IF('Inventory Ref Sheet'!AG461&gt;0,YEAR(TODAY())-'Inventory Ref Sheet'!AG461,"")</f>
        <v/>
      </c>
      <c r="AJ461" s="99"/>
      <c r="AK461" s="60">
        <f>'Inventory Ref Sheet'!AJ461</f>
        <v>0</v>
      </c>
      <c r="AL461" s="99"/>
      <c r="AM461" s="97" t="str">
        <f t="shared" si="41"/>
        <v/>
      </c>
    </row>
    <row r="462" spans="10:39" x14ac:dyDescent="0.25">
      <c r="J462" s="59">
        <f>'Inventory Ref Sheet'!AK462</f>
        <v>0</v>
      </c>
      <c r="K462" s="59">
        <f>'Inventory Ref Sheet'!AL462</f>
        <v>0</v>
      </c>
      <c r="L462" s="59">
        <f>'Inventory Ref Sheet'!AM462</f>
        <v>0</v>
      </c>
      <c r="M462" s="59">
        <f>'Inventory Ref Sheet'!AP462</f>
        <v>0</v>
      </c>
      <c r="N462" s="59">
        <f>'Inventory Ref Sheet'!AQ462</f>
        <v>0</v>
      </c>
      <c r="O462" s="100" t="str">
        <f ca="1">IF('Inventory Ref Sheet'!AS462&gt;0,YEAR(TODAY())-'Inventory Ref Sheet'!AS462,"")</f>
        <v/>
      </c>
      <c r="P462" s="95">
        <f>'Inventory Ref Sheet'!AU462</f>
        <v>0</v>
      </c>
      <c r="Q462" s="60">
        <f>'Inventory Ref Sheet'!AV462</f>
        <v>0</v>
      </c>
      <c r="R462" s="61"/>
      <c r="S462" s="100" t="str">
        <f t="shared" si="39"/>
        <v/>
      </c>
      <c r="T462" s="59">
        <f>'Inventory Ref Sheet'!M462</f>
        <v>0</v>
      </c>
      <c r="U462" s="102">
        <f>'Inventory Ref Sheet'!N462</f>
        <v>0</v>
      </c>
      <c r="V462" s="59">
        <f>'Inventory Ref Sheet'!O462</f>
        <v>0</v>
      </c>
      <c r="W462" s="59">
        <f>'Inventory Ref Sheet'!R462</f>
        <v>0</v>
      </c>
      <c r="X462" s="59">
        <f>'Inventory Ref Sheet'!S462</f>
        <v>0</v>
      </c>
      <c r="Y462" s="100" t="str">
        <f ca="1">IF('Inventory Ref Sheet'!U462&gt;0,YEAR(TODAY())-'Inventory Ref Sheet'!U462,"")</f>
        <v/>
      </c>
      <c r="Z462" s="95">
        <f>'Inventory Ref Sheet'!W462</f>
        <v>0</v>
      </c>
      <c r="AA462" s="60">
        <f>'Inventory Ref Sheet'!X462</f>
        <v>0</v>
      </c>
      <c r="AB462" s="61"/>
      <c r="AC462" s="97" t="str">
        <f t="shared" si="40"/>
        <v/>
      </c>
      <c r="AD462" s="59">
        <f>'Inventory Ref Sheet'!Y462</f>
        <v>0</v>
      </c>
      <c r="AE462" s="59">
        <f>'Inventory Ref Sheet'!Z462</f>
        <v>0</v>
      </c>
      <c r="AF462" s="102">
        <f>'Inventory Ref Sheet'!AA462</f>
        <v>0</v>
      </c>
      <c r="AG462" s="59">
        <f>'Inventory Ref Sheet'!AD462</f>
        <v>0</v>
      </c>
      <c r="AH462" s="59">
        <f>'Inventory Ref Sheet'!AE462</f>
        <v>0</v>
      </c>
      <c r="AI462" s="100" t="str">
        <f ca="1">IF('Inventory Ref Sheet'!AG462&gt;0,YEAR(TODAY())-'Inventory Ref Sheet'!AG462,"")</f>
        <v/>
      </c>
      <c r="AJ462" s="99"/>
      <c r="AK462" s="60">
        <f>'Inventory Ref Sheet'!AJ462</f>
        <v>0</v>
      </c>
      <c r="AL462" s="99"/>
      <c r="AM462" s="97" t="str">
        <f t="shared" si="41"/>
        <v/>
      </c>
    </row>
    <row r="463" spans="10:39" x14ac:dyDescent="0.25">
      <c r="J463" s="59">
        <f>'Inventory Ref Sheet'!AK463</f>
        <v>0</v>
      </c>
      <c r="K463" s="59">
        <f>'Inventory Ref Sheet'!AL463</f>
        <v>0</v>
      </c>
      <c r="L463" s="59">
        <f>'Inventory Ref Sheet'!AM463</f>
        <v>0</v>
      </c>
      <c r="M463" s="59">
        <f>'Inventory Ref Sheet'!AP463</f>
        <v>0</v>
      </c>
      <c r="N463" s="59">
        <f>'Inventory Ref Sheet'!AQ463</f>
        <v>0</v>
      </c>
      <c r="O463" s="100" t="str">
        <f ca="1">IF('Inventory Ref Sheet'!AS463&gt;0,YEAR(TODAY())-'Inventory Ref Sheet'!AS463,"")</f>
        <v/>
      </c>
      <c r="P463" s="95">
        <f>'Inventory Ref Sheet'!AU463</f>
        <v>0</v>
      </c>
      <c r="Q463" s="60">
        <f>'Inventory Ref Sheet'!AV463</f>
        <v>0</v>
      </c>
      <c r="R463" s="61"/>
      <c r="S463" s="100" t="str">
        <f t="shared" si="39"/>
        <v/>
      </c>
      <c r="T463" s="59">
        <f>'Inventory Ref Sheet'!M463</f>
        <v>0</v>
      </c>
      <c r="U463" s="102">
        <f>'Inventory Ref Sheet'!N463</f>
        <v>0</v>
      </c>
      <c r="V463" s="59">
        <f>'Inventory Ref Sheet'!O463</f>
        <v>0</v>
      </c>
      <c r="W463" s="59">
        <f>'Inventory Ref Sheet'!R463</f>
        <v>0</v>
      </c>
      <c r="X463" s="59">
        <f>'Inventory Ref Sheet'!S463</f>
        <v>0</v>
      </c>
      <c r="Y463" s="100" t="str">
        <f ca="1">IF('Inventory Ref Sheet'!U463&gt;0,YEAR(TODAY())-'Inventory Ref Sheet'!U463,"")</f>
        <v/>
      </c>
      <c r="Z463" s="95">
        <f>'Inventory Ref Sheet'!W463</f>
        <v>0</v>
      </c>
      <c r="AA463" s="60">
        <f>'Inventory Ref Sheet'!X463</f>
        <v>0</v>
      </c>
      <c r="AB463" s="61"/>
      <c r="AC463" s="97" t="str">
        <f t="shared" si="40"/>
        <v/>
      </c>
      <c r="AD463" s="59">
        <f>'Inventory Ref Sheet'!Y463</f>
        <v>0</v>
      </c>
      <c r="AE463" s="59">
        <f>'Inventory Ref Sheet'!Z463</f>
        <v>0</v>
      </c>
      <c r="AF463" s="102">
        <f>'Inventory Ref Sheet'!AA463</f>
        <v>0</v>
      </c>
      <c r="AG463" s="59">
        <f>'Inventory Ref Sheet'!AD463</f>
        <v>0</v>
      </c>
      <c r="AH463" s="59">
        <f>'Inventory Ref Sheet'!AE463</f>
        <v>0</v>
      </c>
      <c r="AI463" s="100" t="str">
        <f ca="1">IF('Inventory Ref Sheet'!AG463&gt;0,YEAR(TODAY())-'Inventory Ref Sheet'!AG463,"")</f>
        <v/>
      </c>
      <c r="AJ463" s="99"/>
      <c r="AK463" s="60">
        <f>'Inventory Ref Sheet'!AJ463</f>
        <v>0</v>
      </c>
      <c r="AL463" s="99"/>
      <c r="AM463" s="97" t="str">
        <f t="shared" si="41"/>
        <v/>
      </c>
    </row>
    <row r="464" spans="10:39" x14ac:dyDescent="0.25">
      <c r="J464" s="59">
        <f>'Inventory Ref Sheet'!AK464</f>
        <v>0</v>
      </c>
      <c r="K464" s="59">
        <f>'Inventory Ref Sheet'!AL464</f>
        <v>0</v>
      </c>
      <c r="L464" s="59">
        <f>'Inventory Ref Sheet'!AM464</f>
        <v>0</v>
      </c>
      <c r="M464" s="59">
        <f>'Inventory Ref Sheet'!AP464</f>
        <v>0</v>
      </c>
      <c r="N464" s="59">
        <f>'Inventory Ref Sheet'!AQ464</f>
        <v>0</v>
      </c>
      <c r="O464" s="100" t="str">
        <f ca="1">IF('Inventory Ref Sheet'!AS464&gt;0,YEAR(TODAY())-'Inventory Ref Sheet'!AS464,"")</f>
        <v/>
      </c>
      <c r="P464" s="95">
        <f>'Inventory Ref Sheet'!AU464</f>
        <v>0</v>
      </c>
      <c r="Q464" s="60">
        <f>'Inventory Ref Sheet'!AV464</f>
        <v>0</v>
      </c>
      <c r="R464" s="61"/>
      <c r="S464" s="100" t="str">
        <f t="shared" si="39"/>
        <v/>
      </c>
      <c r="T464" s="59">
        <f>'Inventory Ref Sheet'!M464</f>
        <v>0</v>
      </c>
      <c r="U464" s="102">
        <f>'Inventory Ref Sheet'!N464</f>
        <v>0</v>
      </c>
      <c r="V464" s="59">
        <f>'Inventory Ref Sheet'!O464</f>
        <v>0</v>
      </c>
      <c r="W464" s="59">
        <f>'Inventory Ref Sheet'!R464</f>
        <v>0</v>
      </c>
      <c r="X464" s="59">
        <f>'Inventory Ref Sheet'!S464</f>
        <v>0</v>
      </c>
      <c r="Y464" s="100" t="str">
        <f ca="1">IF('Inventory Ref Sheet'!U464&gt;0,YEAR(TODAY())-'Inventory Ref Sheet'!U464,"")</f>
        <v/>
      </c>
      <c r="Z464" s="95">
        <f>'Inventory Ref Sheet'!W464</f>
        <v>0</v>
      </c>
      <c r="AA464" s="60">
        <f>'Inventory Ref Sheet'!X464</f>
        <v>0</v>
      </c>
      <c r="AB464" s="61"/>
      <c r="AC464" s="97" t="str">
        <f t="shared" si="40"/>
        <v/>
      </c>
      <c r="AD464" s="59">
        <f>'Inventory Ref Sheet'!Y464</f>
        <v>0</v>
      </c>
      <c r="AE464" s="59">
        <f>'Inventory Ref Sheet'!Z464</f>
        <v>0</v>
      </c>
      <c r="AF464" s="102">
        <f>'Inventory Ref Sheet'!AA464</f>
        <v>0</v>
      </c>
      <c r="AG464" s="59">
        <f>'Inventory Ref Sheet'!AD464</f>
        <v>0</v>
      </c>
      <c r="AH464" s="59">
        <f>'Inventory Ref Sheet'!AE464</f>
        <v>0</v>
      </c>
      <c r="AI464" s="100" t="str">
        <f ca="1">IF('Inventory Ref Sheet'!AG464&gt;0,YEAR(TODAY())-'Inventory Ref Sheet'!AG464,"")</f>
        <v/>
      </c>
      <c r="AJ464" s="99"/>
      <c r="AK464" s="60">
        <f>'Inventory Ref Sheet'!AJ464</f>
        <v>0</v>
      </c>
      <c r="AL464" s="99"/>
      <c r="AM464" s="97" t="str">
        <f t="shared" si="41"/>
        <v/>
      </c>
    </row>
    <row r="465" spans="10:39" x14ac:dyDescent="0.25">
      <c r="J465" s="59">
        <f>'Inventory Ref Sheet'!AK465</f>
        <v>0</v>
      </c>
      <c r="K465" s="59">
        <f>'Inventory Ref Sheet'!AL465</f>
        <v>0</v>
      </c>
      <c r="L465" s="59">
        <f>'Inventory Ref Sheet'!AM465</f>
        <v>0</v>
      </c>
      <c r="M465" s="59">
        <f>'Inventory Ref Sheet'!AP465</f>
        <v>0</v>
      </c>
      <c r="N465" s="59">
        <f>'Inventory Ref Sheet'!AQ465</f>
        <v>0</v>
      </c>
      <c r="O465" s="100" t="str">
        <f ca="1">IF('Inventory Ref Sheet'!AS465&gt;0,YEAR(TODAY())-'Inventory Ref Sheet'!AS465,"")</f>
        <v/>
      </c>
      <c r="P465" s="95">
        <f>'Inventory Ref Sheet'!AU465</f>
        <v>0</v>
      </c>
      <c r="Q465" s="60">
        <f>'Inventory Ref Sheet'!AV465</f>
        <v>0</v>
      </c>
      <c r="R465" s="61"/>
      <c r="S465" s="100" t="str">
        <f t="shared" si="39"/>
        <v/>
      </c>
      <c r="T465" s="59">
        <f>'Inventory Ref Sheet'!M465</f>
        <v>0</v>
      </c>
      <c r="U465" s="102">
        <f>'Inventory Ref Sheet'!N465</f>
        <v>0</v>
      </c>
      <c r="V465" s="59">
        <f>'Inventory Ref Sheet'!O465</f>
        <v>0</v>
      </c>
      <c r="W465" s="59">
        <f>'Inventory Ref Sheet'!R465</f>
        <v>0</v>
      </c>
      <c r="X465" s="59">
        <f>'Inventory Ref Sheet'!S465</f>
        <v>0</v>
      </c>
      <c r="Y465" s="100" t="str">
        <f ca="1">IF('Inventory Ref Sheet'!U465&gt;0,YEAR(TODAY())-'Inventory Ref Sheet'!U465,"")</f>
        <v/>
      </c>
      <c r="Z465" s="95">
        <f>'Inventory Ref Sheet'!W465</f>
        <v>0</v>
      </c>
      <c r="AA465" s="60">
        <f>'Inventory Ref Sheet'!X465</f>
        <v>0</v>
      </c>
      <c r="AB465" s="61"/>
      <c r="AC465" s="97" t="str">
        <f t="shared" si="40"/>
        <v/>
      </c>
      <c r="AD465" s="59">
        <f>'Inventory Ref Sheet'!Y465</f>
        <v>0</v>
      </c>
      <c r="AE465" s="59">
        <f>'Inventory Ref Sheet'!Z465</f>
        <v>0</v>
      </c>
      <c r="AF465" s="102">
        <f>'Inventory Ref Sheet'!AA465</f>
        <v>0</v>
      </c>
      <c r="AG465" s="59">
        <f>'Inventory Ref Sheet'!AD465</f>
        <v>0</v>
      </c>
      <c r="AH465" s="59">
        <f>'Inventory Ref Sheet'!AE465</f>
        <v>0</v>
      </c>
      <c r="AI465" s="100" t="str">
        <f ca="1">IF('Inventory Ref Sheet'!AG465&gt;0,YEAR(TODAY())-'Inventory Ref Sheet'!AG465,"")</f>
        <v/>
      </c>
      <c r="AJ465" s="99"/>
      <c r="AK465" s="60">
        <f>'Inventory Ref Sheet'!AJ465</f>
        <v>0</v>
      </c>
      <c r="AL465" s="99"/>
      <c r="AM465" s="97" t="str">
        <f t="shared" si="41"/>
        <v/>
      </c>
    </row>
    <row r="466" spans="10:39" x14ac:dyDescent="0.25">
      <c r="J466" s="59">
        <f>'Inventory Ref Sheet'!AK466</f>
        <v>0</v>
      </c>
      <c r="K466" s="59">
        <f>'Inventory Ref Sheet'!AL466</f>
        <v>0</v>
      </c>
      <c r="L466" s="59">
        <f>'Inventory Ref Sheet'!AM466</f>
        <v>0</v>
      </c>
      <c r="M466" s="59">
        <f>'Inventory Ref Sheet'!AP466</f>
        <v>0</v>
      </c>
      <c r="N466" s="59">
        <f>'Inventory Ref Sheet'!AQ466</f>
        <v>0</v>
      </c>
      <c r="O466" s="100" t="str">
        <f ca="1">IF('Inventory Ref Sheet'!AS466&gt;0,YEAR(TODAY())-'Inventory Ref Sheet'!AS466,"")</f>
        <v/>
      </c>
      <c r="P466" s="95">
        <f>'Inventory Ref Sheet'!AU466</f>
        <v>0</v>
      </c>
      <c r="Q466" s="60">
        <f>'Inventory Ref Sheet'!AV466</f>
        <v>0</v>
      </c>
      <c r="R466" s="61"/>
      <c r="S466" s="100" t="str">
        <f t="shared" si="39"/>
        <v/>
      </c>
      <c r="T466" s="59">
        <f>'Inventory Ref Sheet'!M466</f>
        <v>0</v>
      </c>
      <c r="U466" s="102">
        <f>'Inventory Ref Sheet'!N466</f>
        <v>0</v>
      </c>
      <c r="V466" s="59">
        <f>'Inventory Ref Sheet'!O466</f>
        <v>0</v>
      </c>
      <c r="W466" s="59">
        <f>'Inventory Ref Sheet'!R466</f>
        <v>0</v>
      </c>
      <c r="X466" s="59">
        <f>'Inventory Ref Sheet'!S466</f>
        <v>0</v>
      </c>
      <c r="Y466" s="100" t="str">
        <f ca="1">IF('Inventory Ref Sheet'!U466&gt;0,YEAR(TODAY())-'Inventory Ref Sheet'!U466,"")</f>
        <v/>
      </c>
      <c r="Z466" s="95">
        <f>'Inventory Ref Sheet'!W466</f>
        <v>0</v>
      </c>
      <c r="AA466" s="60">
        <f>'Inventory Ref Sheet'!X466</f>
        <v>0</v>
      </c>
      <c r="AB466" s="61"/>
      <c r="AC466" s="97" t="str">
        <f t="shared" si="40"/>
        <v/>
      </c>
      <c r="AD466" s="59">
        <f>'Inventory Ref Sheet'!Y466</f>
        <v>0</v>
      </c>
      <c r="AE466" s="59">
        <f>'Inventory Ref Sheet'!Z466</f>
        <v>0</v>
      </c>
      <c r="AF466" s="102">
        <f>'Inventory Ref Sheet'!AA466</f>
        <v>0</v>
      </c>
      <c r="AG466" s="59">
        <f>'Inventory Ref Sheet'!AD466</f>
        <v>0</v>
      </c>
      <c r="AH466" s="59">
        <f>'Inventory Ref Sheet'!AE466</f>
        <v>0</v>
      </c>
      <c r="AI466" s="100" t="str">
        <f ca="1">IF('Inventory Ref Sheet'!AG466&gt;0,YEAR(TODAY())-'Inventory Ref Sheet'!AG466,"")</f>
        <v/>
      </c>
      <c r="AJ466" s="99"/>
      <c r="AK466" s="60">
        <f>'Inventory Ref Sheet'!AJ466</f>
        <v>0</v>
      </c>
      <c r="AL466" s="99"/>
      <c r="AM466" s="97" t="str">
        <f t="shared" si="41"/>
        <v/>
      </c>
    </row>
    <row r="467" spans="10:39" x14ac:dyDescent="0.25">
      <c r="J467" s="59">
        <f>'Inventory Ref Sheet'!AK467</f>
        <v>0</v>
      </c>
      <c r="K467" s="59">
        <f>'Inventory Ref Sheet'!AL467</f>
        <v>0</v>
      </c>
      <c r="L467" s="59">
        <f>'Inventory Ref Sheet'!AM467</f>
        <v>0</v>
      </c>
      <c r="M467" s="59">
        <f>'Inventory Ref Sheet'!AP467</f>
        <v>0</v>
      </c>
      <c r="N467" s="59">
        <f>'Inventory Ref Sheet'!AQ467</f>
        <v>0</v>
      </c>
      <c r="O467" s="100" t="str">
        <f ca="1">IF('Inventory Ref Sheet'!AS467&gt;0,YEAR(TODAY())-'Inventory Ref Sheet'!AS467,"")</f>
        <v/>
      </c>
      <c r="P467" s="95">
        <f>'Inventory Ref Sheet'!AU467</f>
        <v>0</v>
      </c>
      <c r="Q467" s="60">
        <f>'Inventory Ref Sheet'!AV467</f>
        <v>0</v>
      </c>
      <c r="R467" s="61"/>
      <c r="S467" s="100" t="str">
        <f t="shared" si="39"/>
        <v/>
      </c>
      <c r="T467" s="59">
        <f>'Inventory Ref Sheet'!M467</f>
        <v>0</v>
      </c>
      <c r="U467" s="102">
        <f>'Inventory Ref Sheet'!N467</f>
        <v>0</v>
      </c>
      <c r="V467" s="59">
        <f>'Inventory Ref Sheet'!O467</f>
        <v>0</v>
      </c>
      <c r="W467" s="59">
        <f>'Inventory Ref Sheet'!R467</f>
        <v>0</v>
      </c>
      <c r="X467" s="59">
        <f>'Inventory Ref Sheet'!S467</f>
        <v>0</v>
      </c>
      <c r="Y467" s="100" t="str">
        <f ca="1">IF('Inventory Ref Sheet'!U467&gt;0,YEAR(TODAY())-'Inventory Ref Sheet'!U467,"")</f>
        <v/>
      </c>
      <c r="Z467" s="95">
        <f>'Inventory Ref Sheet'!W467</f>
        <v>0</v>
      </c>
      <c r="AA467" s="60">
        <f>'Inventory Ref Sheet'!X467</f>
        <v>0</v>
      </c>
      <c r="AB467" s="61"/>
      <c r="AC467" s="97" t="str">
        <f t="shared" si="40"/>
        <v/>
      </c>
      <c r="AD467" s="59">
        <f>'Inventory Ref Sheet'!Y467</f>
        <v>0</v>
      </c>
      <c r="AE467" s="59">
        <f>'Inventory Ref Sheet'!Z467</f>
        <v>0</v>
      </c>
      <c r="AF467" s="102">
        <f>'Inventory Ref Sheet'!AA467</f>
        <v>0</v>
      </c>
      <c r="AG467" s="59">
        <f>'Inventory Ref Sheet'!AD467</f>
        <v>0</v>
      </c>
      <c r="AH467" s="59">
        <f>'Inventory Ref Sheet'!AE467</f>
        <v>0</v>
      </c>
      <c r="AI467" s="100" t="str">
        <f ca="1">IF('Inventory Ref Sheet'!AG467&gt;0,YEAR(TODAY())-'Inventory Ref Sheet'!AG467,"")</f>
        <v/>
      </c>
      <c r="AJ467" s="99"/>
      <c r="AK467" s="60">
        <f>'Inventory Ref Sheet'!AJ467</f>
        <v>0</v>
      </c>
      <c r="AL467" s="99"/>
      <c r="AM467" s="97" t="str">
        <f t="shared" si="41"/>
        <v/>
      </c>
    </row>
    <row r="468" spans="10:39" x14ac:dyDescent="0.25">
      <c r="J468" s="59">
        <f>'Inventory Ref Sheet'!AK468</f>
        <v>0</v>
      </c>
      <c r="K468" s="59">
        <f>'Inventory Ref Sheet'!AL468</f>
        <v>0</v>
      </c>
      <c r="L468" s="59">
        <f>'Inventory Ref Sheet'!AM468</f>
        <v>0</v>
      </c>
      <c r="M468" s="59">
        <f>'Inventory Ref Sheet'!AP468</f>
        <v>0</v>
      </c>
      <c r="N468" s="59">
        <f>'Inventory Ref Sheet'!AQ468</f>
        <v>0</v>
      </c>
      <c r="O468" s="100" t="str">
        <f ca="1">IF('Inventory Ref Sheet'!AS468&gt;0,YEAR(TODAY())-'Inventory Ref Sheet'!AS468,"")</f>
        <v/>
      </c>
      <c r="P468" s="95">
        <f>'Inventory Ref Sheet'!AU468</f>
        <v>0</v>
      </c>
      <c r="Q468" s="60">
        <f>'Inventory Ref Sheet'!AV468</f>
        <v>0</v>
      </c>
      <c r="R468" s="61"/>
      <c r="S468" s="100" t="str">
        <f t="shared" si="39"/>
        <v/>
      </c>
      <c r="T468" s="59">
        <f>'Inventory Ref Sheet'!M468</f>
        <v>0</v>
      </c>
      <c r="U468" s="102">
        <f>'Inventory Ref Sheet'!N468</f>
        <v>0</v>
      </c>
      <c r="V468" s="59">
        <f>'Inventory Ref Sheet'!O468</f>
        <v>0</v>
      </c>
      <c r="W468" s="59">
        <f>'Inventory Ref Sheet'!R468</f>
        <v>0</v>
      </c>
      <c r="X468" s="59">
        <f>'Inventory Ref Sheet'!S468</f>
        <v>0</v>
      </c>
      <c r="Y468" s="100" t="str">
        <f ca="1">IF('Inventory Ref Sheet'!U468&gt;0,YEAR(TODAY())-'Inventory Ref Sheet'!U468,"")</f>
        <v/>
      </c>
      <c r="Z468" s="95">
        <f>'Inventory Ref Sheet'!W468</f>
        <v>0</v>
      </c>
      <c r="AA468" s="60">
        <f>'Inventory Ref Sheet'!X468</f>
        <v>0</v>
      </c>
      <c r="AB468" s="61"/>
      <c r="AC468" s="97" t="str">
        <f t="shared" si="40"/>
        <v/>
      </c>
      <c r="AD468" s="59">
        <f>'Inventory Ref Sheet'!Y468</f>
        <v>0</v>
      </c>
      <c r="AE468" s="59">
        <f>'Inventory Ref Sheet'!Z468</f>
        <v>0</v>
      </c>
      <c r="AF468" s="102">
        <f>'Inventory Ref Sheet'!AA468</f>
        <v>0</v>
      </c>
      <c r="AG468" s="59">
        <f>'Inventory Ref Sheet'!AD468</f>
        <v>0</v>
      </c>
      <c r="AH468" s="59">
        <f>'Inventory Ref Sheet'!AE468</f>
        <v>0</v>
      </c>
      <c r="AI468" s="100" t="str">
        <f ca="1">IF('Inventory Ref Sheet'!AG468&gt;0,YEAR(TODAY())-'Inventory Ref Sheet'!AG468,"")</f>
        <v/>
      </c>
      <c r="AJ468" s="99"/>
      <c r="AK468" s="60">
        <f>'Inventory Ref Sheet'!AJ468</f>
        <v>0</v>
      </c>
      <c r="AL468" s="99"/>
      <c r="AM468" s="97" t="str">
        <f t="shared" si="41"/>
        <v/>
      </c>
    </row>
    <row r="469" spans="10:39" x14ac:dyDescent="0.25">
      <c r="J469" s="59">
        <f>'Inventory Ref Sheet'!AK469</f>
        <v>0</v>
      </c>
      <c r="K469" s="59">
        <f>'Inventory Ref Sheet'!AL469</f>
        <v>0</v>
      </c>
      <c r="L469" s="59">
        <f>'Inventory Ref Sheet'!AM469</f>
        <v>0</v>
      </c>
      <c r="M469" s="59">
        <f>'Inventory Ref Sheet'!AP469</f>
        <v>0</v>
      </c>
      <c r="N469" s="59">
        <f>'Inventory Ref Sheet'!AQ469</f>
        <v>0</v>
      </c>
      <c r="O469" s="100" t="str">
        <f ca="1">IF('Inventory Ref Sheet'!AS469&gt;0,YEAR(TODAY())-'Inventory Ref Sheet'!AS469,"")</f>
        <v/>
      </c>
      <c r="P469" s="95">
        <f>'Inventory Ref Sheet'!AU469</f>
        <v>0</v>
      </c>
      <c r="Q469" s="60">
        <f>'Inventory Ref Sheet'!AV469</f>
        <v>0</v>
      </c>
      <c r="R469" s="61"/>
      <c r="S469" s="100" t="str">
        <f t="shared" si="39"/>
        <v/>
      </c>
      <c r="T469" s="59">
        <f>'Inventory Ref Sheet'!M469</f>
        <v>0</v>
      </c>
      <c r="U469" s="102">
        <f>'Inventory Ref Sheet'!N469</f>
        <v>0</v>
      </c>
      <c r="V469" s="59">
        <f>'Inventory Ref Sheet'!O469</f>
        <v>0</v>
      </c>
      <c r="W469" s="59">
        <f>'Inventory Ref Sheet'!R469</f>
        <v>0</v>
      </c>
      <c r="X469" s="59">
        <f>'Inventory Ref Sheet'!S469</f>
        <v>0</v>
      </c>
      <c r="Y469" s="100" t="str">
        <f ca="1">IF('Inventory Ref Sheet'!U469&gt;0,YEAR(TODAY())-'Inventory Ref Sheet'!U469,"")</f>
        <v/>
      </c>
      <c r="Z469" s="95">
        <f>'Inventory Ref Sheet'!W469</f>
        <v>0</v>
      </c>
      <c r="AA469" s="60">
        <f>'Inventory Ref Sheet'!X469</f>
        <v>0</v>
      </c>
      <c r="AB469" s="61"/>
      <c r="AC469" s="97" t="str">
        <f t="shared" si="40"/>
        <v/>
      </c>
      <c r="AD469" s="59">
        <f>'Inventory Ref Sheet'!Y469</f>
        <v>0</v>
      </c>
      <c r="AE469" s="59">
        <f>'Inventory Ref Sheet'!Z469</f>
        <v>0</v>
      </c>
      <c r="AF469" s="102">
        <f>'Inventory Ref Sheet'!AA469</f>
        <v>0</v>
      </c>
      <c r="AG469" s="59">
        <f>'Inventory Ref Sheet'!AD469</f>
        <v>0</v>
      </c>
      <c r="AH469" s="59">
        <f>'Inventory Ref Sheet'!AE469</f>
        <v>0</v>
      </c>
      <c r="AI469" s="100" t="str">
        <f ca="1">IF('Inventory Ref Sheet'!AG469&gt;0,YEAR(TODAY())-'Inventory Ref Sheet'!AG469,"")</f>
        <v/>
      </c>
      <c r="AJ469" s="99"/>
      <c r="AK469" s="60">
        <f>'Inventory Ref Sheet'!AJ469</f>
        <v>0</v>
      </c>
      <c r="AL469" s="99"/>
      <c r="AM469" s="97" t="str">
        <f t="shared" si="41"/>
        <v/>
      </c>
    </row>
    <row r="470" spans="10:39" x14ac:dyDescent="0.25">
      <c r="J470" s="59">
        <f>'Inventory Ref Sheet'!AK470</f>
        <v>0</v>
      </c>
      <c r="K470" s="59">
        <f>'Inventory Ref Sheet'!AL470</f>
        <v>0</v>
      </c>
      <c r="L470" s="59">
        <f>'Inventory Ref Sheet'!AM470</f>
        <v>0</v>
      </c>
      <c r="M470" s="59">
        <f>'Inventory Ref Sheet'!AP470</f>
        <v>0</v>
      </c>
      <c r="N470" s="59">
        <f>'Inventory Ref Sheet'!AQ470</f>
        <v>0</v>
      </c>
      <c r="O470" s="100" t="str">
        <f ca="1">IF('Inventory Ref Sheet'!AS470&gt;0,YEAR(TODAY())-'Inventory Ref Sheet'!AS470,"")</f>
        <v/>
      </c>
      <c r="P470" s="95">
        <f>'Inventory Ref Sheet'!AU470</f>
        <v>0</v>
      </c>
      <c r="Q470" s="60">
        <f>'Inventory Ref Sheet'!AV470</f>
        <v>0</v>
      </c>
      <c r="R470" s="61"/>
      <c r="S470" s="100" t="str">
        <f t="shared" si="39"/>
        <v/>
      </c>
      <c r="T470" s="59">
        <f>'Inventory Ref Sheet'!M470</f>
        <v>0</v>
      </c>
      <c r="U470" s="102">
        <f>'Inventory Ref Sheet'!N470</f>
        <v>0</v>
      </c>
      <c r="V470" s="59">
        <f>'Inventory Ref Sheet'!O470</f>
        <v>0</v>
      </c>
      <c r="W470" s="59">
        <f>'Inventory Ref Sheet'!R470</f>
        <v>0</v>
      </c>
      <c r="X470" s="59">
        <f>'Inventory Ref Sheet'!S470</f>
        <v>0</v>
      </c>
      <c r="Y470" s="100" t="str">
        <f ca="1">IF('Inventory Ref Sheet'!U470&gt;0,YEAR(TODAY())-'Inventory Ref Sheet'!U470,"")</f>
        <v/>
      </c>
      <c r="Z470" s="95">
        <f>'Inventory Ref Sheet'!W470</f>
        <v>0</v>
      </c>
      <c r="AA470" s="60">
        <f>'Inventory Ref Sheet'!X470</f>
        <v>0</v>
      </c>
      <c r="AB470" s="61"/>
      <c r="AC470" s="97" t="str">
        <f t="shared" si="40"/>
        <v/>
      </c>
      <c r="AD470" s="59">
        <f>'Inventory Ref Sheet'!Y470</f>
        <v>0</v>
      </c>
      <c r="AE470" s="59">
        <f>'Inventory Ref Sheet'!Z470</f>
        <v>0</v>
      </c>
      <c r="AF470" s="102">
        <f>'Inventory Ref Sheet'!AA470</f>
        <v>0</v>
      </c>
      <c r="AG470" s="59">
        <f>'Inventory Ref Sheet'!AD470</f>
        <v>0</v>
      </c>
      <c r="AH470" s="59">
        <f>'Inventory Ref Sheet'!AE470</f>
        <v>0</v>
      </c>
      <c r="AI470" s="100" t="str">
        <f ca="1">IF('Inventory Ref Sheet'!AG470&gt;0,YEAR(TODAY())-'Inventory Ref Sheet'!AG470,"")</f>
        <v/>
      </c>
      <c r="AJ470" s="99"/>
      <c r="AK470" s="60">
        <f>'Inventory Ref Sheet'!AJ470</f>
        <v>0</v>
      </c>
      <c r="AL470" s="99"/>
      <c r="AM470" s="97" t="str">
        <f t="shared" si="41"/>
        <v/>
      </c>
    </row>
    <row r="471" spans="10:39" x14ac:dyDescent="0.25">
      <c r="J471" s="59">
        <f>'Inventory Ref Sheet'!AK471</f>
        <v>0</v>
      </c>
      <c r="K471" s="59">
        <f>'Inventory Ref Sheet'!AL471</f>
        <v>0</v>
      </c>
      <c r="L471" s="59">
        <f>'Inventory Ref Sheet'!AM471</f>
        <v>0</v>
      </c>
      <c r="M471" s="59">
        <f>'Inventory Ref Sheet'!AP471</f>
        <v>0</v>
      </c>
      <c r="N471" s="59">
        <f>'Inventory Ref Sheet'!AQ471</f>
        <v>0</v>
      </c>
      <c r="O471" s="100" t="str">
        <f ca="1">IF('Inventory Ref Sheet'!AS471&gt;0,YEAR(TODAY())-'Inventory Ref Sheet'!AS471,"")</f>
        <v/>
      </c>
      <c r="P471" s="95">
        <f>'Inventory Ref Sheet'!AU471</f>
        <v>0</v>
      </c>
      <c r="Q471" s="60">
        <f>'Inventory Ref Sheet'!AV471</f>
        <v>0</v>
      </c>
      <c r="R471" s="61"/>
      <c r="S471" s="100" t="str">
        <f t="shared" si="39"/>
        <v/>
      </c>
      <c r="T471" s="59">
        <f>'Inventory Ref Sheet'!M471</f>
        <v>0</v>
      </c>
      <c r="U471" s="102">
        <f>'Inventory Ref Sheet'!N471</f>
        <v>0</v>
      </c>
      <c r="V471" s="59">
        <f>'Inventory Ref Sheet'!O471</f>
        <v>0</v>
      </c>
      <c r="W471" s="59">
        <f>'Inventory Ref Sheet'!R471</f>
        <v>0</v>
      </c>
      <c r="X471" s="59">
        <f>'Inventory Ref Sheet'!S471</f>
        <v>0</v>
      </c>
      <c r="Y471" s="100" t="str">
        <f ca="1">IF('Inventory Ref Sheet'!U471&gt;0,YEAR(TODAY())-'Inventory Ref Sheet'!U471,"")</f>
        <v/>
      </c>
      <c r="Z471" s="95">
        <f>'Inventory Ref Sheet'!W471</f>
        <v>0</v>
      </c>
      <c r="AA471" s="60">
        <f>'Inventory Ref Sheet'!X471</f>
        <v>0</v>
      </c>
      <c r="AB471" s="61"/>
      <c r="AC471" s="97" t="str">
        <f t="shared" si="40"/>
        <v/>
      </c>
      <c r="AD471" s="59">
        <f>'Inventory Ref Sheet'!Y471</f>
        <v>0</v>
      </c>
      <c r="AE471" s="59">
        <f>'Inventory Ref Sheet'!Z471</f>
        <v>0</v>
      </c>
      <c r="AF471" s="102">
        <f>'Inventory Ref Sheet'!AA471</f>
        <v>0</v>
      </c>
      <c r="AG471" s="59">
        <f>'Inventory Ref Sheet'!AD471</f>
        <v>0</v>
      </c>
      <c r="AH471" s="59">
        <f>'Inventory Ref Sheet'!AE471</f>
        <v>0</v>
      </c>
      <c r="AI471" s="100" t="str">
        <f ca="1">IF('Inventory Ref Sheet'!AG471&gt;0,YEAR(TODAY())-'Inventory Ref Sheet'!AG471,"")</f>
        <v/>
      </c>
      <c r="AJ471" s="99"/>
      <c r="AK471" s="60">
        <f>'Inventory Ref Sheet'!AJ471</f>
        <v>0</v>
      </c>
      <c r="AL471" s="99"/>
      <c r="AM471" s="97" t="str">
        <f t="shared" si="41"/>
        <v/>
      </c>
    </row>
    <row r="472" spans="10:39" x14ac:dyDescent="0.25">
      <c r="J472" s="59">
        <f>'Inventory Ref Sheet'!AK472</f>
        <v>0</v>
      </c>
      <c r="K472" s="59">
        <f>'Inventory Ref Sheet'!AL472</f>
        <v>0</v>
      </c>
      <c r="L472" s="59">
        <f>'Inventory Ref Sheet'!AM472</f>
        <v>0</v>
      </c>
      <c r="M472" s="59">
        <f>'Inventory Ref Sheet'!AP472</f>
        <v>0</v>
      </c>
      <c r="N472" s="59">
        <f>'Inventory Ref Sheet'!AQ472</f>
        <v>0</v>
      </c>
      <c r="O472" s="100" t="str">
        <f ca="1">IF('Inventory Ref Sheet'!AS472&gt;0,YEAR(TODAY())-'Inventory Ref Sheet'!AS472,"")</f>
        <v/>
      </c>
      <c r="P472" s="95">
        <f>'Inventory Ref Sheet'!AU472</f>
        <v>0</v>
      </c>
      <c r="Q472" s="60">
        <f>'Inventory Ref Sheet'!AV472</f>
        <v>0</v>
      </c>
      <c r="R472" s="61"/>
      <c r="S472" s="100" t="str">
        <f t="shared" si="39"/>
        <v/>
      </c>
      <c r="T472" s="59">
        <f>'Inventory Ref Sheet'!M472</f>
        <v>0</v>
      </c>
      <c r="U472" s="102">
        <f>'Inventory Ref Sheet'!N472</f>
        <v>0</v>
      </c>
      <c r="V472" s="59">
        <f>'Inventory Ref Sheet'!O472</f>
        <v>0</v>
      </c>
      <c r="W472" s="59">
        <f>'Inventory Ref Sheet'!R472</f>
        <v>0</v>
      </c>
      <c r="X472" s="59">
        <f>'Inventory Ref Sheet'!S472</f>
        <v>0</v>
      </c>
      <c r="Y472" s="100" t="str">
        <f ca="1">IF('Inventory Ref Sheet'!U472&gt;0,YEAR(TODAY())-'Inventory Ref Sheet'!U472,"")</f>
        <v/>
      </c>
      <c r="Z472" s="95">
        <f>'Inventory Ref Sheet'!W472</f>
        <v>0</v>
      </c>
      <c r="AA472" s="60">
        <f>'Inventory Ref Sheet'!X472</f>
        <v>0</v>
      </c>
      <c r="AB472" s="61"/>
      <c r="AC472" s="97" t="str">
        <f t="shared" si="40"/>
        <v/>
      </c>
      <c r="AD472" s="59">
        <f>'Inventory Ref Sheet'!Y472</f>
        <v>0</v>
      </c>
      <c r="AE472" s="59">
        <f>'Inventory Ref Sheet'!Z472</f>
        <v>0</v>
      </c>
      <c r="AF472" s="102">
        <f>'Inventory Ref Sheet'!AA472</f>
        <v>0</v>
      </c>
      <c r="AG472" s="59">
        <f>'Inventory Ref Sheet'!AD472</f>
        <v>0</v>
      </c>
      <c r="AH472" s="59">
        <f>'Inventory Ref Sheet'!AE472</f>
        <v>0</v>
      </c>
      <c r="AI472" s="100" t="str">
        <f ca="1">IF('Inventory Ref Sheet'!AG472&gt;0,YEAR(TODAY())-'Inventory Ref Sheet'!AG472,"")</f>
        <v/>
      </c>
      <c r="AJ472" s="99"/>
      <c r="AK472" s="60">
        <f>'Inventory Ref Sheet'!AJ472</f>
        <v>0</v>
      </c>
      <c r="AL472" s="99"/>
      <c r="AM472" s="97" t="str">
        <f t="shared" si="41"/>
        <v/>
      </c>
    </row>
    <row r="473" spans="10:39" x14ac:dyDescent="0.25">
      <c r="J473" s="59">
        <f>'Inventory Ref Sheet'!AK473</f>
        <v>0</v>
      </c>
      <c r="K473" s="59">
        <f>'Inventory Ref Sheet'!AL473</f>
        <v>0</v>
      </c>
      <c r="L473" s="59">
        <f>'Inventory Ref Sheet'!AM473</f>
        <v>0</v>
      </c>
      <c r="M473" s="59">
        <f>'Inventory Ref Sheet'!AP473</f>
        <v>0</v>
      </c>
      <c r="N473" s="59">
        <f>'Inventory Ref Sheet'!AQ473</f>
        <v>0</v>
      </c>
      <c r="O473" s="100" t="str">
        <f ca="1">IF('Inventory Ref Sheet'!AS473&gt;0,YEAR(TODAY())-'Inventory Ref Sheet'!AS473,"")</f>
        <v/>
      </c>
      <c r="P473" s="95">
        <f>'Inventory Ref Sheet'!AU473</f>
        <v>0</v>
      </c>
      <c r="Q473" s="60">
        <f>'Inventory Ref Sheet'!AV473</f>
        <v>0</v>
      </c>
      <c r="R473" s="61"/>
      <c r="S473" s="100" t="str">
        <f t="shared" si="39"/>
        <v/>
      </c>
      <c r="T473" s="59">
        <f>'Inventory Ref Sheet'!M473</f>
        <v>0</v>
      </c>
      <c r="U473" s="102">
        <f>'Inventory Ref Sheet'!N473</f>
        <v>0</v>
      </c>
      <c r="V473" s="59">
        <f>'Inventory Ref Sheet'!O473</f>
        <v>0</v>
      </c>
      <c r="W473" s="59">
        <f>'Inventory Ref Sheet'!R473</f>
        <v>0</v>
      </c>
      <c r="X473" s="59">
        <f>'Inventory Ref Sheet'!S473</f>
        <v>0</v>
      </c>
      <c r="Y473" s="100" t="str">
        <f ca="1">IF('Inventory Ref Sheet'!U473&gt;0,YEAR(TODAY())-'Inventory Ref Sheet'!U473,"")</f>
        <v/>
      </c>
      <c r="Z473" s="95">
        <f>'Inventory Ref Sheet'!W473</f>
        <v>0</v>
      </c>
      <c r="AA473" s="60">
        <f>'Inventory Ref Sheet'!X473</f>
        <v>0</v>
      </c>
      <c r="AB473" s="61"/>
      <c r="AC473" s="97" t="str">
        <f t="shared" si="40"/>
        <v/>
      </c>
      <c r="AD473" s="59">
        <f>'Inventory Ref Sheet'!Y473</f>
        <v>0</v>
      </c>
      <c r="AE473" s="59">
        <f>'Inventory Ref Sheet'!Z473</f>
        <v>0</v>
      </c>
      <c r="AF473" s="102">
        <f>'Inventory Ref Sheet'!AA473</f>
        <v>0</v>
      </c>
      <c r="AG473" s="59">
        <f>'Inventory Ref Sheet'!AD473</f>
        <v>0</v>
      </c>
      <c r="AH473" s="59">
        <f>'Inventory Ref Sheet'!AE473</f>
        <v>0</v>
      </c>
      <c r="AI473" s="100" t="str">
        <f ca="1">IF('Inventory Ref Sheet'!AG473&gt;0,YEAR(TODAY())-'Inventory Ref Sheet'!AG473,"")</f>
        <v/>
      </c>
      <c r="AJ473" s="99"/>
      <c r="AK473" s="60">
        <f>'Inventory Ref Sheet'!AJ473</f>
        <v>0</v>
      </c>
      <c r="AL473" s="99"/>
      <c r="AM473" s="97" t="str">
        <f t="shared" si="41"/>
        <v/>
      </c>
    </row>
    <row r="474" spans="10:39" x14ac:dyDescent="0.25">
      <c r="J474" s="59">
        <f>'Inventory Ref Sheet'!AK474</f>
        <v>0</v>
      </c>
      <c r="K474" s="59">
        <f>'Inventory Ref Sheet'!AL474</f>
        <v>0</v>
      </c>
      <c r="L474" s="59">
        <f>'Inventory Ref Sheet'!AM474</f>
        <v>0</v>
      </c>
      <c r="M474" s="59">
        <f>'Inventory Ref Sheet'!AP474</f>
        <v>0</v>
      </c>
      <c r="N474" s="59">
        <f>'Inventory Ref Sheet'!AQ474</f>
        <v>0</v>
      </c>
      <c r="O474" s="100" t="str">
        <f ca="1">IF('Inventory Ref Sheet'!AS474&gt;0,YEAR(TODAY())-'Inventory Ref Sheet'!AS474,"")</f>
        <v/>
      </c>
      <c r="P474" s="95">
        <f>'Inventory Ref Sheet'!AU474</f>
        <v>0</v>
      </c>
      <c r="Q474" s="60">
        <f>'Inventory Ref Sheet'!AV474</f>
        <v>0</v>
      </c>
      <c r="R474" s="61"/>
      <c r="S474" s="100" t="str">
        <f t="shared" si="39"/>
        <v/>
      </c>
      <c r="T474" s="59">
        <f>'Inventory Ref Sheet'!M474</f>
        <v>0</v>
      </c>
      <c r="U474" s="102">
        <f>'Inventory Ref Sheet'!N474</f>
        <v>0</v>
      </c>
      <c r="V474" s="59">
        <f>'Inventory Ref Sheet'!O474</f>
        <v>0</v>
      </c>
      <c r="W474" s="59">
        <f>'Inventory Ref Sheet'!R474</f>
        <v>0</v>
      </c>
      <c r="X474" s="59">
        <f>'Inventory Ref Sheet'!S474</f>
        <v>0</v>
      </c>
      <c r="Y474" s="100" t="str">
        <f ca="1">IF('Inventory Ref Sheet'!U474&gt;0,YEAR(TODAY())-'Inventory Ref Sheet'!U474,"")</f>
        <v/>
      </c>
      <c r="Z474" s="95">
        <f>'Inventory Ref Sheet'!W474</f>
        <v>0</v>
      </c>
      <c r="AA474" s="60">
        <f>'Inventory Ref Sheet'!X474</f>
        <v>0</v>
      </c>
      <c r="AB474" s="61"/>
      <c r="AC474" s="97" t="str">
        <f t="shared" si="40"/>
        <v/>
      </c>
      <c r="AD474" s="59">
        <f>'Inventory Ref Sheet'!Y474</f>
        <v>0</v>
      </c>
      <c r="AE474" s="59">
        <f>'Inventory Ref Sheet'!Z474</f>
        <v>0</v>
      </c>
      <c r="AF474" s="102">
        <f>'Inventory Ref Sheet'!AA474</f>
        <v>0</v>
      </c>
      <c r="AG474" s="59">
        <f>'Inventory Ref Sheet'!AD474</f>
        <v>0</v>
      </c>
      <c r="AH474" s="59">
        <f>'Inventory Ref Sheet'!AE474</f>
        <v>0</v>
      </c>
      <c r="AI474" s="100" t="str">
        <f ca="1">IF('Inventory Ref Sheet'!AG474&gt;0,YEAR(TODAY())-'Inventory Ref Sheet'!AG474,"")</f>
        <v/>
      </c>
      <c r="AJ474" s="99"/>
      <c r="AK474" s="60">
        <f>'Inventory Ref Sheet'!AJ474</f>
        <v>0</v>
      </c>
      <c r="AL474" s="99"/>
      <c r="AM474" s="97" t="str">
        <f t="shared" si="41"/>
        <v/>
      </c>
    </row>
    <row r="475" spans="10:39" x14ac:dyDescent="0.25">
      <c r="J475" s="59">
        <f>'Inventory Ref Sheet'!AK475</f>
        <v>0</v>
      </c>
      <c r="K475" s="59">
        <f>'Inventory Ref Sheet'!AL475</f>
        <v>0</v>
      </c>
      <c r="L475" s="59">
        <f>'Inventory Ref Sheet'!AM475</f>
        <v>0</v>
      </c>
      <c r="M475" s="59">
        <f>'Inventory Ref Sheet'!AP475</f>
        <v>0</v>
      </c>
      <c r="N475" s="59">
        <f>'Inventory Ref Sheet'!AQ475</f>
        <v>0</v>
      </c>
      <c r="O475" s="100" t="str">
        <f ca="1">IF('Inventory Ref Sheet'!AS475&gt;0,YEAR(TODAY())-'Inventory Ref Sheet'!AS475,"")</f>
        <v/>
      </c>
      <c r="P475" s="95">
        <f>'Inventory Ref Sheet'!AU475</f>
        <v>0</v>
      </c>
      <c r="Q475" s="60">
        <f>'Inventory Ref Sheet'!AV475</f>
        <v>0</v>
      </c>
      <c r="R475" s="61"/>
      <c r="S475" s="100" t="str">
        <f t="shared" si="39"/>
        <v/>
      </c>
      <c r="T475" s="59">
        <f>'Inventory Ref Sheet'!M475</f>
        <v>0</v>
      </c>
      <c r="U475" s="102">
        <f>'Inventory Ref Sheet'!N475</f>
        <v>0</v>
      </c>
      <c r="V475" s="59">
        <f>'Inventory Ref Sheet'!O475</f>
        <v>0</v>
      </c>
      <c r="W475" s="59">
        <f>'Inventory Ref Sheet'!R475</f>
        <v>0</v>
      </c>
      <c r="X475" s="59">
        <f>'Inventory Ref Sheet'!S475</f>
        <v>0</v>
      </c>
      <c r="Y475" s="100" t="str">
        <f ca="1">IF('Inventory Ref Sheet'!U475&gt;0,YEAR(TODAY())-'Inventory Ref Sheet'!U475,"")</f>
        <v/>
      </c>
      <c r="Z475" s="95">
        <f>'Inventory Ref Sheet'!W475</f>
        <v>0</v>
      </c>
      <c r="AA475" s="60">
        <f>'Inventory Ref Sheet'!X475</f>
        <v>0</v>
      </c>
      <c r="AB475" s="61"/>
      <c r="AC475" s="97" t="str">
        <f t="shared" si="40"/>
        <v/>
      </c>
      <c r="AD475" s="59">
        <f>'Inventory Ref Sheet'!Y475</f>
        <v>0</v>
      </c>
      <c r="AE475" s="59">
        <f>'Inventory Ref Sheet'!Z475</f>
        <v>0</v>
      </c>
      <c r="AF475" s="102">
        <f>'Inventory Ref Sheet'!AA475</f>
        <v>0</v>
      </c>
      <c r="AG475" s="59">
        <f>'Inventory Ref Sheet'!AD475</f>
        <v>0</v>
      </c>
      <c r="AH475" s="59">
        <f>'Inventory Ref Sheet'!AE475</f>
        <v>0</v>
      </c>
      <c r="AI475" s="100" t="str">
        <f ca="1">IF('Inventory Ref Sheet'!AG475&gt;0,YEAR(TODAY())-'Inventory Ref Sheet'!AG475,"")</f>
        <v/>
      </c>
      <c r="AJ475" s="99"/>
      <c r="AK475" s="60">
        <f>'Inventory Ref Sheet'!AJ475</f>
        <v>0</v>
      </c>
      <c r="AL475" s="99"/>
      <c r="AM475" s="97" t="str">
        <f t="shared" si="41"/>
        <v/>
      </c>
    </row>
    <row r="476" spans="10:39" x14ac:dyDescent="0.25">
      <c r="J476" s="59">
        <f>'Inventory Ref Sheet'!AK476</f>
        <v>0</v>
      </c>
      <c r="K476" s="59">
        <f>'Inventory Ref Sheet'!AL476</f>
        <v>0</v>
      </c>
      <c r="L476" s="59">
        <f>'Inventory Ref Sheet'!AM476</f>
        <v>0</v>
      </c>
      <c r="M476" s="59">
        <f>'Inventory Ref Sheet'!AP476</f>
        <v>0</v>
      </c>
      <c r="N476" s="59">
        <f>'Inventory Ref Sheet'!AQ476</f>
        <v>0</v>
      </c>
      <c r="O476" s="100" t="str">
        <f ca="1">IF('Inventory Ref Sheet'!AS476&gt;0,YEAR(TODAY())-'Inventory Ref Sheet'!AS476,"")</f>
        <v/>
      </c>
      <c r="P476" s="95">
        <f>'Inventory Ref Sheet'!AU476</f>
        <v>0</v>
      </c>
      <c r="Q476" s="60">
        <f>'Inventory Ref Sheet'!AV476</f>
        <v>0</v>
      </c>
      <c r="R476" s="61"/>
      <c r="S476" s="100" t="str">
        <f t="shared" si="39"/>
        <v/>
      </c>
      <c r="T476" s="59">
        <f>'Inventory Ref Sheet'!M476</f>
        <v>0</v>
      </c>
      <c r="U476" s="102">
        <f>'Inventory Ref Sheet'!N476</f>
        <v>0</v>
      </c>
      <c r="V476" s="59">
        <f>'Inventory Ref Sheet'!O476</f>
        <v>0</v>
      </c>
      <c r="W476" s="59">
        <f>'Inventory Ref Sheet'!R476</f>
        <v>0</v>
      </c>
      <c r="X476" s="59">
        <f>'Inventory Ref Sheet'!S476</f>
        <v>0</v>
      </c>
      <c r="Y476" s="100" t="str">
        <f ca="1">IF('Inventory Ref Sheet'!U476&gt;0,YEAR(TODAY())-'Inventory Ref Sheet'!U476,"")</f>
        <v/>
      </c>
      <c r="Z476" s="95">
        <f>'Inventory Ref Sheet'!W476</f>
        <v>0</v>
      </c>
      <c r="AA476" s="60">
        <f>'Inventory Ref Sheet'!X476</f>
        <v>0</v>
      </c>
      <c r="AB476" s="61"/>
      <c r="AC476" s="97" t="str">
        <f t="shared" si="40"/>
        <v/>
      </c>
      <c r="AD476" s="59">
        <f>'Inventory Ref Sheet'!Y476</f>
        <v>0</v>
      </c>
      <c r="AE476" s="59">
        <f>'Inventory Ref Sheet'!Z476</f>
        <v>0</v>
      </c>
      <c r="AF476" s="102">
        <f>'Inventory Ref Sheet'!AA476</f>
        <v>0</v>
      </c>
      <c r="AG476" s="59">
        <f>'Inventory Ref Sheet'!AD476</f>
        <v>0</v>
      </c>
      <c r="AH476" s="59">
        <f>'Inventory Ref Sheet'!AE476</f>
        <v>0</v>
      </c>
      <c r="AI476" s="100" t="str">
        <f ca="1">IF('Inventory Ref Sheet'!AG476&gt;0,YEAR(TODAY())-'Inventory Ref Sheet'!AG476,"")</f>
        <v/>
      </c>
      <c r="AJ476" s="99"/>
      <c r="AK476" s="60">
        <f>'Inventory Ref Sheet'!AJ476</f>
        <v>0</v>
      </c>
      <c r="AL476" s="99"/>
      <c r="AM476" s="97" t="str">
        <f t="shared" si="41"/>
        <v/>
      </c>
    </row>
    <row r="477" spans="10:39" x14ac:dyDescent="0.25">
      <c r="J477" s="59">
        <f>'Inventory Ref Sheet'!AK477</f>
        <v>0</v>
      </c>
      <c r="K477" s="59">
        <f>'Inventory Ref Sheet'!AL477</f>
        <v>0</v>
      </c>
      <c r="L477" s="59">
        <f>'Inventory Ref Sheet'!AM477</f>
        <v>0</v>
      </c>
      <c r="M477" s="59">
        <f>'Inventory Ref Sheet'!AP477</f>
        <v>0</v>
      </c>
      <c r="N477" s="59">
        <f>'Inventory Ref Sheet'!AQ477</f>
        <v>0</v>
      </c>
      <c r="O477" s="100" t="str">
        <f ca="1">IF('Inventory Ref Sheet'!AS477&gt;0,YEAR(TODAY())-'Inventory Ref Sheet'!AS477,"")</f>
        <v/>
      </c>
      <c r="P477" s="95">
        <f>'Inventory Ref Sheet'!AU477</f>
        <v>0</v>
      </c>
      <c r="Q477" s="60">
        <f>'Inventory Ref Sheet'!AV477</f>
        <v>0</v>
      </c>
      <c r="R477" s="61"/>
      <c r="S477" s="100" t="str">
        <f t="shared" si="39"/>
        <v/>
      </c>
      <c r="T477" s="59">
        <f>'Inventory Ref Sheet'!M477</f>
        <v>0</v>
      </c>
      <c r="U477" s="102">
        <f>'Inventory Ref Sheet'!N477</f>
        <v>0</v>
      </c>
      <c r="V477" s="59">
        <f>'Inventory Ref Sheet'!O477</f>
        <v>0</v>
      </c>
      <c r="W477" s="59">
        <f>'Inventory Ref Sheet'!R477</f>
        <v>0</v>
      </c>
      <c r="X477" s="59">
        <f>'Inventory Ref Sheet'!S477</f>
        <v>0</v>
      </c>
      <c r="Y477" s="100" t="str">
        <f ca="1">IF('Inventory Ref Sheet'!U477&gt;0,YEAR(TODAY())-'Inventory Ref Sheet'!U477,"")</f>
        <v/>
      </c>
      <c r="Z477" s="95">
        <f>'Inventory Ref Sheet'!W477</f>
        <v>0</v>
      </c>
      <c r="AA477" s="60">
        <f>'Inventory Ref Sheet'!X477</f>
        <v>0</v>
      </c>
      <c r="AB477" s="61"/>
      <c r="AC477" s="97" t="str">
        <f t="shared" si="40"/>
        <v/>
      </c>
      <c r="AD477" s="59">
        <f>'Inventory Ref Sheet'!Y477</f>
        <v>0</v>
      </c>
      <c r="AE477" s="59">
        <f>'Inventory Ref Sheet'!Z477</f>
        <v>0</v>
      </c>
      <c r="AF477" s="102">
        <f>'Inventory Ref Sheet'!AA477</f>
        <v>0</v>
      </c>
      <c r="AG477" s="59">
        <f>'Inventory Ref Sheet'!AD477</f>
        <v>0</v>
      </c>
      <c r="AH477" s="59">
        <f>'Inventory Ref Sheet'!AE477</f>
        <v>0</v>
      </c>
      <c r="AI477" s="100" t="str">
        <f ca="1">IF('Inventory Ref Sheet'!AG477&gt;0,YEAR(TODAY())-'Inventory Ref Sheet'!AG477,"")</f>
        <v/>
      </c>
      <c r="AJ477" s="99"/>
      <c r="AK477" s="60">
        <f>'Inventory Ref Sheet'!AJ477</f>
        <v>0</v>
      </c>
      <c r="AL477" s="99"/>
      <c r="AM477" s="97" t="str">
        <f t="shared" si="41"/>
        <v/>
      </c>
    </row>
    <row r="478" spans="10:39" x14ac:dyDescent="0.25">
      <c r="J478" s="59">
        <f>'Inventory Ref Sheet'!AK478</f>
        <v>0</v>
      </c>
      <c r="K478" s="59">
        <f>'Inventory Ref Sheet'!AL478</f>
        <v>0</v>
      </c>
      <c r="L478" s="59">
        <f>'Inventory Ref Sheet'!AM478</f>
        <v>0</v>
      </c>
      <c r="M478" s="59">
        <f>'Inventory Ref Sheet'!AP478</f>
        <v>0</v>
      </c>
      <c r="N478" s="59">
        <f>'Inventory Ref Sheet'!AQ478</f>
        <v>0</v>
      </c>
      <c r="O478" s="100" t="str">
        <f ca="1">IF('Inventory Ref Sheet'!AS478&gt;0,YEAR(TODAY())-'Inventory Ref Sheet'!AS478,"")</f>
        <v/>
      </c>
      <c r="P478" s="95">
        <f>'Inventory Ref Sheet'!AU478</f>
        <v>0</v>
      </c>
      <c r="Q478" s="60">
        <f>'Inventory Ref Sheet'!AV478</f>
        <v>0</v>
      </c>
      <c r="R478" s="61"/>
      <c r="S478" s="100" t="str">
        <f t="shared" si="39"/>
        <v/>
      </c>
      <c r="T478" s="59">
        <f>'Inventory Ref Sheet'!M478</f>
        <v>0</v>
      </c>
      <c r="U478" s="102">
        <f>'Inventory Ref Sheet'!N478</f>
        <v>0</v>
      </c>
      <c r="V478" s="59">
        <f>'Inventory Ref Sheet'!O478</f>
        <v>0</v>
      </c>
      <c r="W478" s="59">
        <f>'Inventory Ref Sheet'!R478</f>
        <v>0</v>
      </c>
      <c r="X478" s="59">
        <f>'Inventory Ref Sheet'!S478</f>
        <v>0</v>
      </c>
      <c r="Y478" s="100" t="str">
        <f ca="1">IF('Inventory Ref Sheet'!U478&gt;0,YEAR(TODAY())-'Inventory Ref Sheet'!U478,"")</f>
        <v/>
      </c>
      <c r="Z478" s="95">
        <f>'Inventory Ref Sheet'!W478</f>
        <v>0</v>
      </c>
      <c r="AA478" s="60">
        <f>'Inventory Ref Sheet'!X478</f>
        <v>0</v>
      </c>
      <c r="AB478" s="61"/>
      <c r="AC478" s="97" t="str">
        <f t="shared" si="40"/>
        <v/>
      </c>
      <c r="AD478" s="59">
        <f>'Inventory Ref Sheet'!Y478</f>
        <v>0</v>
      </c>
      <c r="AE478" s="59">
        <f>'Inventory Ref Sheet'!Z478</f>
        <v>0</v>
      </c>
      <c r="AF478" s="102">
        <f>'Inventory Ref Sheet'!AA478</f>
        <v>0</v>
      </c>
      <c r="AG478" s="59">
        <f>'Inventory Ref Sheet'!AD478</f>
        <v>0</v>
      </c>
      <c r="AH478" s="59">
        <f>'Inventory Ref Sheet'!AE478</f>
        <v>0</v>
      </c>
      <c r="AI478" s="100" t="str">
        <f ca="1">IF('Inventory Ref Sheet'!AG478&gt;0,YEAR(TODAY())-'Inventory Ref Sheet'!AG478,"")</f>
        <v/>
      </c>
      <c r="AJ478" s="99"/>
      <c r="AK478" s="60">
        <f>'Inventory Ref Sheet'!AJ478</f>
        <v>0</v>
      </c>
      <c r="AL478" s="99"/>
      <c r="AM478" s="97" t="str">
        <f t="shared" si="41"/>
        <v/>
      </c>
    </row>
    <row r="479" spans="10:39" x14ac:dyDescent="0.25">
      <c r="J479" s="59">
        <f>'Inventory Ref Sheet'!AK479</f>
        <v>0</v>
      </c>
      <c r="K479" s="59">
        <f>'Inventory Ref Sheet'!AL479</f>
        <v>0</v>
      </c>
      <c r="L479" s="59">
        <f>'Inventory Ref Sheet'!AM479</f>
        <v>0</v>
      </c>
      <c r="M479" s="59">
        <f>'Inventory Ref Sheet'!AP479</f>
        <v>0</v>
      </c>
      <c r="N479" s="59">
        <f>'Inventory Ref Sheet'!AQ479</f>
        <v>0</v>
      </c>
      <c r="O479" s="100" t="str">
        <f ca="1">IF('Inventory Ref Sheet'!AS479&gt;0,YEAR(TODAY())-'Inventory Ref Sheet'!AS479,"")</f>
        <v/>
      </c>
      <c r="P479" s="95">
        <f>'Inventory Ref Sheet'!AU479</f>
        <v>0</v>
      </c>
      <c r="Q479" s="60">
        <f>'Inventory Ref Sheet'!AV479</f>
        <v>0</v>
      </c>
      <c r="R479" s="61"/>
      <c r="S479" s="100" t="str">
        <f t="shared" si="39"/>
        <v/>
      </c>
      <c r="T479" s="59">
        <f>'Inventory Ref Sheet'!M479</f>
        <v>0</v>
      </c>
      <c r="U479" s="102">
        <f>'Inventory Ref Sheet'!N479</f>
        <v>0</v>
      </c>
      <c r="V479" s="59">
        <f>'Inventory Ref Sheet'!O479</f>
        <v>0</v>
      </c>
      <c r="W479" s="59">
        <f>'Inventory Ref Sheet'!R479</f>
        <v>0</v>
      </c>
      <c r="X479" s="59">
        <f>'Inventory Ref Sheet'!S479</f>
        <v>0</v>
      </c>
      <c r="Y479" s="100" t="str">
        <f ca="1">IF('Inventory Ref Sheet'!U479&gt;0,YEAR(TODAY())-'Inventory Ref Sheet'!U479,"")</f>
        <v/>
      </c>
      <c r="Z479" s="95">
        <f>'Inventory Ref Sheet'!W479</f>
        <v>0</v>
      </c>
      <c r="AA479" s="60">
        <f>'Inventory Ref Sheet'!X479</f>
        <v>0</v>
      </c>
      <c r="AB479" s="61"/>
      <c r="AC479" s="97" t="str">
        <f t="shared" si="40"/>
        <v/>
      </c>
      <c r="AD479" s="59">
        <f>'Inventory Ref Sheet'!Y479</f>
        <v>0</v>
      </c>
      <c r="AE479" s="59">
        <f>'Inventory Ref Sheet'!Z479</f>
        <v>0</v>
      </c>
      <c r="AF479" s="102">
        <f>'Inventory Ref Sheet'!AA479</f>
        <v>0</v>
      </c>
      <c r="AG479" s="59">
        <f>'Inventory Ref Sheet'!AD479</f>
        <v>0</v>
      </c>
      <c r="AH479" s="59">
        <f>'Inventory Ref Sheet'!AE479</f>
        <v>0</v>
      </c>
      <c r="AI479" s="100" t="str">
        <f ca="1">IF('Inventory Ref Sheet'!AG479&gt;0,YEAR(TODAY())-'Inventory Ref Sheet'!AG479,"")</f>
        <v/>
      </c>
      <c r="AJ479" s="99"/>
      <c r="AK479" s="60">
        <f>'Inventory Ref Sheet'!AJ479</f>
        <v>0</v>
      </c>
      <c r="AL479" s="99"/>
      <c r="AM479" s="97" t="str">
        <f t="shared" si="41"/>
        <v/>
      </c>
    </row>
    <row r="480" spans="10:39" x14ac:dyDescent="0.25">
      <c r="J480" s="59">
        <f>'Inventory Ref Sheet'!AK480</f>
        <v>0</v>
      </c>
      <c r="K480" s="59">
        <f>'Inventory Ref Sheet'!AL480</f>
        <v>0</v>
      </c>
      <c r="L480" s="59">
        <f>'Inventory Ref Sheet'!AM480</f>
        <v>0</v>
      </c>
      <c r="M480" s="59">
        <f>'Inventory Ref Sheet'!AP480</f>
        <v>0</v>
      </c>
      <c r="N480" s="59">
        <f>'Inventory Ref Sheet'!AQ480</f>
        <v>0</v>
      </c>
      <c r="O480" s="100" t="str">
        <f ca="1">IF('Inventory Ref Sheet'!AS480&gt;0,YEAR(TODAY())-'Inventory Ref Sheet'!AS480,"")</f>
        <v/>
      </c>
      <c r="P480" s="95">
        <f>'Inventory Ref Sheet'!AU480</f>
        <v>0</v>
      </c>
      <c r="Q480" s="60">
        <f>'Inventory Ref Sheet'!AV480</f>
        <v>0</v>
      </c>
      <c r="R480" s="61"/>
      <c r="S480" s="100" t="str">
        <f t="shared" si="39"/>
        <v/>
      </c>
      <c r="T480" s="59">
        <f>'Inventory Ref Sheet'!M480</f>
        <v>0</v>
      </c>
      <c r="U480" s="102">
        <f>'Inventory Ref Sheet'!N480</f>
        <v>0</v>
      </c>
      <c r="V480" s="59">
        <f>'Inventory Ref Sheet'!O480</f>
        <v>0</v>
      </c>
      <c r="W480" s="59">
        <f>'Inventory Ref Sheet'!R480</f>
        <v>0</v>
      </c>
      <c r="X480" s="59">
        <f>'Inventory Ref Sheet'!S480</f>
        <v>0</v>
      </c>
      <c r="Y480" s="100" t="str">
        <f ca="1">IF('Inventory Ref Sheet'!U480&gt;0,YEAR(TODAY())-'Inventory Ref Sheet'!U480,"")</f>
        <v/>
      </c>
      <c r="Z480" s="95">
        <f>'Inventory Ref Sheet'!W480</f>
        <v>0</v>
      </c>
      <c r="AA480" s="60">
        <f>'Inventory Ref Sheet'!X480</f>
        <v>0</v>
      </c>
      <c r="AB480" s="61"/>
      <c r="AC480" s="97" t="str">
        <f t="shared" si="40"/>
        <v/>
      </c>
      <c r="AD480" s="59">
        <f>'Inventory Ref Sheet'!Y480</f>
        <v>0</v>
      </c>
      <c r="AE480" s="59">
        <f>'Inventory Ref Sheet'!Z480</f>
        <v>0</v>
      </c>
      <c r="AF480" s="102">
        <f>'Inventory Ref Sheet'!AA480</f>
        <v>0</v>
      </c>
      <c r="AG480" s="59">
        <f>'Inventory Ref Sheet'!AD480</f>
        <v>0</v>
      </c>
      <c r="AH480" s="59">
        <f>'Inventory Ref Sheet'!AE480</f>
        <v>0</v>
      </c>
      <c r="AI480" s="100" t="str">
        <f ca="1">IF('Inventory Ref Sheet'!AG480&gt;0,YEAR(TODAY())-'Inventory Ref Sheet'!AG480,"")</f>
        <v/>
      </c>
      <c r="AJ480" s="99"/>
      <c r="AK480" s="60">
        <f>'Inventory Ref Sheet'!AJ480</f>
        <v>0</v>
      </c>
      <c r="AL480" s="99"/>
      <c r="AM480" s="97" t="str">
        <f t="shared" si="41"/>
        <v/>
      </c>
    </row>
    <row r="481" spans="10:39" x14ac:dyDescent="0.25">
      <c r="J481" s="59">
        <f>'Inventory Ref Sheet'!AK481</f>
        <v>0</v>
      </c>
      <c r="K481" s="59">
        <f>'Inventory Ref Sheet'!AL481</f>
        <v>0</v>
      </c>
      <c r="L481" s="59">
        <f>'Inventory Ref Sheet'!AM481</f>
        <v>0</v>
      </c>
      <c r="M481" s="59">
        <f>'Inventory Ref Sheet'!AP481</f>
        <v>0</v>
      </c>
      <c r="N481" s="59">
        <f>'Inventory Ref Sheet'!AQ481</f>
        <v>0</v>
      </c>
      <c r="O481" s="100" t="str">
        <f ca="1">IF('Inventory Ref Sheet'!AS481&gt;0,YEAR(TODAY())-'Inventory Ref Sheet'!AS481,"")</f>
        <v/>
      </c>
      <c r="P481" s="95">
        <f>'Inventory Ref Sheet'!AU481</f>
        <v>0</v>
      </c>
      <c r="Q481" s="60">
        <f>'Inventory Ref Sheet'!AV481</f>
        <v>0</v>
      </c>
      <c r="R481" s="61"/>
      <c r="S481" s="100" t="str">
        <f t="shared" si="39"/>
        <v/>
      </c>
      <c r="T481" s="59">
        <f>'Inventory Ref Sheet'!M481</f>
        <v>0</v>
      </c>
      <c r="U481" s="102">
        <f>'Inventory Ref Sheet'!N481</f>
        <v>0</v>
      </c>
      <c r="V481" s="59">
        <f>'Inventory Ref Sheet'!O481</f>
        <v>0</v>
      </c>
      <c r="W481" s="59">
        <f>'Inventory Ref Sheet'!R481</f>
        <v>0</v>
      </c>
      <c r="X481" s="59">
        <f>'Inventory Ref Sheet'!S481</f>
        <v>0</v>
      </c>
      <c r="Y481" s="100" t="str">
        <f ca="1">IF('Inventory Ref Sheet'!U481&gt;0,YEAR(TODAY())-'Inventory Ref Sheet'!U481,"")</f>
        <v/>
      </c>
      <c r="Z481" s="95">
        <f>'Inventory Ref Sheet'!W481</f>
        <v>0</v>
      </c>
      <c r="AA481" s="60">
        <f>'Inventory Ref Sheet'!X481</f>
        <v>0</v>
      </c>
      <c r="AB481" s="61"/>
      <c r="AC481" s="97" t="str">
        <f t="shared" si="40"/>
        <v/>
      </c>
      <c r="AD481" s="59">
        <f>'Inventory Ref Sheet'!Y481</f>
        <v>0</v>
      </c>
      <c r="AE481" s="59">
        <f>'Inventory Ref Sheet'!Z481</f>
        <v>0</v>
      </c>
      <c r="AF481" s="102">
        <f>'Inventory Ref Sheet'!AA481</f>
        <v>0</v>
      </c>
      <c r="AG481" s="59">
        <f>'Inventory Ref Sheet'!AD481</f>
        <v>0</v>
      </c>
      <c r="AH481" s="59">
        <f>'Inventory Ref Sheet'!AE481</f>
        <v>0</v>
      </c>
      <c r="AI481" s="100" t="str">
        <f ca="1">IF('Inventory Ref Sheet'!AG481&gt;0,YEAR(TODAY())-'Inventory Ref Sheet'!AG481,"")</f>
        <v/>
      </c>
      <c r="AJ481" s="99"/>
      <c r="AK481" s="60">
        <f>'Inventory Ref Sheet'!AJ481</f>
        <v>0</v>
      </c>
      <c r="AL481" s="99"/>
      <c r="AM481" s="97" t="str">
        <f t="shared" si="41"/>
        <v/>
      </c>
    </row>
    <row r="482" spans="10:39" x14ac:dyDescent="0.25">
      <c r="J482" s="59">
        <f>'Inventory Ref Sheet'!AK482</f>
        <v>0</v>
      </c>
      <c r="K482" s="59">
        <f>'Inventory Ref Sheet'!AL482</f>
        <v>0</v>
      </c>
      <c r="L482" s="59">
        <f>'Inventory Ref Sheet'!AM482</f>
        <v>0</v>
      </c>
      <c r="M482" s="59">
        <f>'Inventory Ref Sheet'!AP482</f>
        <v>0</v>
      </c>
      <c r="N482" s="59">
        <f>'Inventory Ref Sheet'!AQ482</f>
        <v>0</v>
      </c>
      <c r="O482" s="100" t="str">
        <f ca="1">IF('Inventory Ref Sheet'!AS482&gt;0,YEAR(TODAY())-'Inventory Ref Sheet'!AS482,"")</f>
        <v/>
      </c>
      <c r="P482" s="95">
        <f>'Inventory Ref Sheet'!AU482</f>
        <v>0</v>
      </c>
      <c r="Q482" s="60">
        <f>'Inventory Ref Sheet'!AV482</f>
        <v>0</v>
      </c>
      <c r="R482" s="61"/>
      <c r="S482" s="100" t="str">
        <f t="shared" si="39"/>
        <v/>
      </c>
      <c r="T482" s="59">
        <f>'Inventory Ref Sheet'!M482</f>
        <v>0</v>
      </c>
      <c r="U482" s="102">
        <f>'Inventory Ref Sheet'!N482</f>
        <v>0</v>
      </c>
      <c r="V482" s="59">
        <f>'Inventory Ref Sheet'!O482</f>
        <v>0</v>
      </c>
      <c r="W482" s="59">
        <f>'Inventory Ref Sheet'!R482</f>
        <v>0</v>
      </c>
      <c r="X482" s="59">
        <f>'Inventory Ref Sheet'!S482</f>
        <v>0</v>
      </c>
      <c r="Y482" s="100" t="str">
        <f ca="1">IF('Inventory Ref Sheet'!U482&gt;0,YEAR(TODAY())-'Inventory Ref Sheet'!U482,"")</f>
        <v/>
      </c>
      <c r="Z482" s="95">
        <f>'Inventory Ref Sheet'!W482</f>
        <v>0</v>
      </c>
      <c r="AA482" s="60">
        <f>'Inventory Ref Sheet'!X482</f>
        <v>0</v>
      </c>
      <c r="AB482" s="61"/>
      <c r="AC482" s="97" t="str">
        <f t="shared" si="40"/>
        <v/>
      </c>
      <c r="AD482" s="59">
        <f>'Inventory Ref Sheet'!Y482</f>
        <v>0</v>
      </c>
      <c r="AE482" s="59">
        <f>'Inventory Ref Sheet'!Z482</f>
        <v>0</v>
      </c>
      <c r="AF482" s="102">
        <f>'Inventory Ref Sheet'!AA482</f>
        <v>0</v>
      </c>
      <c r="AG482" s="59">
        <f>'Inventory Ref Sheet'!AD482</f>
        <v>0</v>
      </c>
      <c r="AH482" s="59">
        <f>'Inventory Ref Sheet'!AE482</f>
        <v>0</v>
      </c>
      <c r="AI482" s="100" t="str">
        <f ca="1">IF('Inventory Ref Sheet'!AG482&gt;0,YEAR(TODAY())-'Inventory Ref Sheet'!AG482,"")</f>
        <v/>
      </c>
      <c r="AJ482" s="99"/>
      <c r="AK482" s="60">
        <f>'Inventory Ref Sheet'!AJ482</f>
        <v>0</v>
      </c>
      <c r="AL482" s="99"/>
      <c r="AM482" s="97" t="str">
        <f t="shared" si="41"/>
        <v/>
      </c>
    </row>
    <row r="483" spans="10:39" x14ac:dyDescent="0.25">
      <c r="J483" s="59">
        <f>'Inventory Ref Sheet'!AK483</f>
        <v>0</v>
      </c>
      <c r="K483" s="59">
        <f>'Inventory Ref Sheet'!AL483</f>
        <v>0</v>
      </c>
      <c r="L483" s="59">
        <f>'Inventory Ref Sheet'!AM483</f>
        <v>0</v>
      </c>
      <c r="M483" s="59">
        <f>'Inventory Ref Sheet'!AP483</f>
        <v>0</v>
      </c>
      <c r="N483" s="59">
        <f>'Inventory Ref Sheet'!AQ483</f>
        <v>0</v>
      </c>
      <c r="O483" s="100" t="str">
        <f ca="1">IF('Inventory Ref Sheet'!AS483&gt;0,YEAR(TODAY())-'Inventory Ref Sheet'!AS483,"")</f>
        <v/>
      </c>
      <c r="P483" s="95">
        <f>'Inventory Ref Sheet'!AU483</f>
        <v>0</v>
      </c>
      <c r="Q483" s="60">
        <f>'Inventory Ref Sheet'!AV483</f>
        <v>0</v>
      </c>
      <c r="R483" s="61"/>
      <c r="S483" s="100" t="str">
        <f t="shared" si="39"/>
        <v/>
      </c>
      <c r="T483" s="59">
        <f>'Inventory Ref Sheet'!M483</f>
        <v>0</v>
      </c>
      <c r="U483" s="102">
        <f>'Inventory Ref Sheet'!N483</f>
        <v>0</v>
      </c>
      <c r="V483" s="59">
        <f>'Inventory Ref Sheet'!O483</f>
        <v>0</v>
      </c>
      <c r="W483" s="59">
        <f>'Inventory Ref Sheet'!R483</f>
        <v>0</v>
      </c>
      <c r="X483" s="59">
        <f>'Inventory Ref Sheet'!S483</f>
        <v>0</v>
      </c>
      <c r="Y483" s="100" t="str">
        <f ca="1">IF('Inventory Ref Sheet'!U483&gt;0,YEAR(TODAY())-'Inventory Ref Sheet'!U483,"")</f>
        <v/>
      </c>
      <c r="Z483" s="95">
        <f>'Inventory Ref Sheet'!W483</f>
        <v>0</v>
      </c>
      <c r="AA483" s="60">
        <f>'Inventory Ref Sheet'!X483</f>
        <v>0</v>
      </c>
      <c r="AB483" s="61"/>
      <c r="AC483" s="97" t="str">
        <f t="shared" si="40"/>
        <v/>
      </c>
      <c r="AD483" s="59">
        <f>'Inventory Ref Sheet'!Y483</f>
        <v>0</v>
      </c>
      <c r="AE483" s="59">
        <f>'Inventory Ref Sheet'!Z483</f>
        <v>0</v>
      </c>
      <c r="AF483" s="102">
        <f>'Inventory Ref Sheet'!AA483</f>
        <v>0</v>
      </c>
      <c r="AG483" s="59">
        <f>'Inventory Ref Sheet'!AD483</f>
        <v>0</v>
      </c>
      <c r="AH483" s="59">
        <f>'Inventory Ref Sheet'!AE483</f>
        <v>0</v>
      </c>
      <c r="AI483" s="100" t="str">
        <f ca="1">IF('Inventory Ref Sheet'!AG483&gt;0,YEAR(TODAY())-'Inventory Ref Sheet'!AG483,"")</f>
        <v/>
      </c>
      <c r="AJ483" s="99"/>
      <c r="AK483" s="60">
        <f>'Inventory Ref Sheet'!AJ483</f>
        <v>0</v>
      </c>
      <c r="AL483" s="99"/>
      <c r="AM483" s="97" t="str">
        <f t="shared" si="41"/>
        <v/>
      </c>
    </row>
    <row r="484" spans="10:39" x14ac:dyDescent="0.25">
      <c r="J484" s="59">
        <f>'Inventory Ref Sheet'!AK484</f>
        <v>0</v>
      </c>
      <c r="K484" s="59">
        <f>'Inventory Ref Sheet'!AL484</f>
        <v>0</v>
      </c>
      <c r="L484" s="59">
        <f>'Inventory Ref Sheet'!AM484</f>
        <v>0</v>
      </c>
      <c r="M484" s="59">
        <f>'Inventory Ref Sheet'!AP484</f>
        <v>0</v>
      </c>
      <c r="N484" s="59">
        <f>'Inventory Ref Sheet'!AQ484</f>
        <v>0</v>
      </c>
      <c r="O484" s="100" t="str">
        <f ca="1">IF('Inventory Ref Sheet'!AS484&gt;0,YEAR(TODAY())-'Inventory Ref Sheet'!AS484,"")</f>
        <v/>
      </c>
      <c r="P484" s="95">
        <f>'Inventory Ref Sheet'!AU484</f>
        <v>0</v>
      </c>
      <c r="Q484" s="60">
        <f>'Inventory Ref Sheet'!AV484</f>
        <v>0</v>
      </c>
      <c r="R484" s="61"/>
      <c r="S484" s="100" t="str">
        <f t="shared" si="39"/>
        <v/>
      </c>
      <c r="T484" s="59">
        <f>'Inventory Ref Sheet'!M484</f>
        <v>0</v>
      </c>
      <c r="U484" s="102">
        <f>'Inventory Ref Sheet'!N484</f>
        <v>0</v>
      </c>
      <c r="V484" s="59">
        <f>'Inventory Ref Sheet'!O484</f>
        <v>0</v>
      </c>
      <c r="W484" s="59">
        <f>'Inventory Ref Sheet'!R484</f>
        <v>0</v>
      </c>
      <c r="X484" s="59">
        <f>'Inventory Ref Sheet'!S484</f>
        <v>0</v>
      </c>
      <c r="Y484" s="100" t="str">
        <f ca="1">IF('Inventory Ref Sheet'!U484&gt;0,YEAR(TODAY())-'Inventory Ref Sheet'!U484,"")</f>
        <v/>
      </c>
      <c r="Z484" s="95">
        <f>'Inventory Ref Sheet'!W484</f>
        <v>0</v>
      </c>
      <c r="AA484" s="60">
        <f>'Inventory Ref Sheet'!X484</f>
        <v>0</v>
      </c>
      <c r="AB484" s="61"/>
      <c r="AC484" s="97" t="str">
        <f t="shared" si="40"/>
        <v/>
      </c>
      <c r="AD484" s="59">
        <f>'Inventory Ref Sheet'!Y484</f>
        <v>0</v>
      </c>
      <c r="AE484" s="59">
        <f>'Inventory Ref Sheet'!Z484</f>
        <v>0</v>
      </c>
      <c r="AF484" s="102">
        <f>'Inventory Ref Sheet'!AA484</f>
        <v>0</v>
      </c>
      <c r="AG484" s="59">
        <f>'Inventory Ref Sheet'!AD484</f>
        <v>0</v>
      </c>
      <c r="AH484" s="59">
        <f>'Inventory Ref Sheet'!AE484</f>
        <v>0</v>
      </c>
      <c r="AI484" s="100" t="str">
        <f ca="1">IF('Inventory Ref Sheet'!AG484&gt;0,YEAR(TODAY())-'Inventory Ref Sheet'!AG484,"")</f>
        <v/>
      </c>
      <c r="AJ484" s="99"/>
      <c r="AK484" s="60">
        <f>'Inventory Ref Sheet'!AJ484</f>
        <v>0</v>
      </c>
      <c r="AL484" s="99"/>
      <c r="AM484" s="97" t="str">
        <f t="shared" si="41"/>
        <v/>
      </c>
    </row>
    <row r="485" spans="10:39" x14ac:dyDescent="0.25">
      <c r="J485" s="59">
        <f>'Inventory Ref Sheet'!AK485</f>
        <v>0</v>
      </c>
      <c r="K485" s="59">
        <f>'Inventory Ref Sheet'!AL485</f>
        <v>0</v>
      </c>
      <c r="L485" s="59">
        <f>'Inventory Ref Sheet'!AM485</f>
        <v>0</v>
      </c>
      <c r="M485" s="59">
        <f>'Inventory Ref Sheet'!AP485</f>
        <v>0</v>
      </c>
      <c r="N485" s="59">
        <f>'Inventory Ref Sheet'!AQ485</f>
        <v>0</v>
      </c>
      <c r="O485" s="100" t="str">
        <f ca="1">IF('Inventory Ref Sheet'!AS485&gt;0,YEAR(TODAY())-'Inventory Ref Sheet'!AS485,"")</f>
        <v/>
      </c>
      <c r="P485" s="95">
        <f>'Inventory Ref Sheet'!AU485</f>
        <v>0</v>
      </c>
      <c r="Q485" s="60">
        <f>'Inventory Ref Sheet'!AV485</f>
        <v>0</v>
      </c>
      <c r="R485" s="61"/>
      <c r="S485" s="100" t="str">
        <f t="shared" si="39"/>
        <v/>
      </c>
      <c r="T485" s="59">
        <f>'Inventory Ref Sheet'!M485</f>
        <v>0</v>
      </c>
      <c r="U485" s="102">
        <f>'Inventory Ref Sheet'!N485</f>
        <v>0</v>
      </c>
      <c r="V485" s="59">
        <f>'Inventory Ref Sheet'!O485</f>
        <v>0</v>
      </c>
      <c r="W485" s="59">
        <f>'Inventory Ref Sheet'!R485</f>
        <v>0</v>
      </c>
      <c r="X485" s="59">
        <f>'Inventory Ref Sheet'!S485</f>
        <v>0</v>
      </c>
      <c r="Y485" s="100" t="str">
        <f ca="1">IF('Inventory Ref Sheet'!U485&gt;0,YEAR(TODAY())-'Inventory Ref Sheet'!U485,"")</f>
        <v/>
      </c>
      <c r="Z485" s="95">
        <f>'Inventory Ref Sheet'!W485</f>
        <v>0</v>
      </c>
      <c r="AA485" s="60">
        <f>'Inventory Ref Sheet'!X485</f>
        <v>0</v>
      </c>
      <c r="AB485" s="61"/>
      <c r="AC485" s="97" t="str">
        <f t="shared" si="40"/>
        <v/>
      </c>
      <c r="AD485" s="59">
        <f>'Inventory Ref Sheet'!Y485</f>
        <v>0</v>
      </c>
      <c r="AE485" s="59">
        <f>'Inventory Ref Sheet'!Z485</f>
        <v>0</v>
      </c>
      <c r="AF485" s="102">
        <f>'Inventory Ref Sheet'!AA485</f>
        <v>0</v>
      </c>
      <c r="AG485" s="59">
        <f>'Inventory Ref Sheet'!AD485</f>
        <v>0</v>
      </c>
      <c r="AH485" s="59">
        <f>'Inventory Ref Sheet'!AE485</f>
        <v>0</v>
      </c>
      <c r="AI485" s="100" t="str">
        <f ca="1">IF('Inventory Ref Sheet'!AG485&gt;0,YEAR(TODAY())-'Inventory Ref Sheet'!AG485,"")</f>
        <v/>
      </c>
      <c r="AJ485" s="99"/>
      <c r="AK485" s="60">
        <f>'Inventory Ref Sheet'!AJ485</f>
        <v>0</v>
      </c>
      <c r="AL485" s="99"/>
      <c r="AM485" s="97" t="str">
        <f t="shared" si="41"/>
        <v/>
      </c>
    </row>
    <row r="486" spans="10:39" x14ac:dyDescent="0.25">
      <c r="J486" s="59">
        <f>'Inventory Ref Sheet'!AK486</f>
        <v>0</v>
      </c>
      <c r="K486" s="59">
        <f>'Inventory Ref Sheet'!AL486</f>
        <v>0</v>
      </c>
      <c r="L486" s="59">
        <f>'Inventory Ref Sheet'!AM486</f>
        <v>0</v>
      </c>
      <c r="M486" s="59">
        <f>'Inventory Ref Sheet'!AP486</f>
        <v>0</v>
      </c>
      <c r="N486" s="59">
        <f>'Inventory Ref Sheet'!AQ486</f>
        <v>0</v>
      </c>
      <c r="O486" s="100" t="str">
        <f ca="1">IF('Inventory Ref Sheet'!AS486&gt;0,YEAR(TODAY())-'Inventory Ref Sheet'!AS486,"")</f>
        <v/>
      </c>
      <c r="P486" s="95">
        <f>'Inventory Ref Sheet'!AU486</f>
        <v>0</v>
      </c>
      <c r="Q486" s="60">
        <f>'Inventory Ref Sheet'!AV486</f>
        <v>0</v>
      </c>
      <c r="R486" s="61"/>
      <c r="S486" s="100" t="str">
        <f t="shared" si="39"/>
        <v/>
      </c>
      <c r="T486" s="59">
        <f>'Inventory Ref Sheet'!M486</f>
        <v>0</v>
      </c>
      <c r="U486" s="102">
        <f>'Inventory Ref Sheet'!N486</f>
        <v>0</v>
      </c>
      <c r="V486" s="59">
        <f>'Inventory Ref Sheet'!O486</f>
        <v>0</v>
      </c>
      <c r="W486" s="59">
        <f>'Inventory Ref Sheet'!R486</f>
        <v>0</v>
      </c>
      <c r="X486" s="59">
        <f>'Inventory Ref Sheet'!S486</f>
        <v>0</v>
      </c>
      <c r="Y486" s="100" t="str">
        <f ca="1">IF('Inventory Ref Sheet'!U486&gt;0,YEAR(TODAY())-'Inventory Ref Sheet'!U486,"")</f>
        <v/>
      </c>
      <c r="Z486" s="95">
        <f>'Inventory Ref Sheet'!W486</f>
        <v>0</v>
      </c>
      <c r="AA486" s="60">
        <f>'Inventory Ref Sheet'!X486</f>
        <v>0</v>
      </c>
      <c r="AB486" s="61"/>
      <c r="AC486" s="97" t="str">
        <f t="shared" si="40"/>
        <v/>
      </c>
      <c r="AD486" s="59">
        <f>'Inventory Ref Sheet'!Y486</f>
        <v>0</v>
      </c>
      <c r="AE486" s="59">
        <f>'Inventory Ref Sheet'!Z486</f>
        <v>0</v>
      </c>
      <c r="AF486" s="102">
        <f>'Inventory Ref Sheet'!AA486</f>
        <v>0</v>
      </c>
      <c r="AG486" s="59">
        <f>'Inventory Ref Sheet'!AD486</f>
        <v>0</v>
      </c>
      <c r="AH486" s="59">
        <f>'Inventory Ref Sheet'!AE486</f>
        <v>0</v>
      </c>
      <c r="AI486" s="100" t="str">
        <f ca="1">IF('Inventory Ref Sheet'!AG486&gt;0,YEAR(TODAY())-'Inventory Ref Sheet'!AG486,"")</f>
        <v/>
      </c>
      <c r="AJ486" s="99"/>
      <c r="AK486" s="60">
        <f>'Inventory Ref Sheet'!AJ486</f>
        <v>0</v>
      </c>
      <c r="AL486" s="99"/>
      <c r="AM486" s="97" t="str">
        <f t="shared" si="41"/>
        <v/>
      </c>
    </row>
    <row r="487" spans="10:39" x14ac:dyDescent="0.25">
      <c r="J487" s="59">
        <f>'Inventory Ref Sheet'!AK487</f>
        <v>0</v>
      </c>
      <c r="K487" s="59">
        <f>'Inventory Ref Sheet'!AL487</f>
        <v>0</v>
      </c>
      <c r="L487" s="59">
        <f>'Inventory Ref Sheet'!AM487</f>
        <v>0</v>
      </c>
      <c r="M487" s="59">
        <f>'Inventory Ref Sheet'!AP487</f>
        <v>0</v>
      </c>
      <c r="N487" s="59">
        <f>'Inventory Ref Sheet'!AQ487</f>
        <v>0</v>
      </c>
      <c r="O487" s="100" t="str">
        <f ca="1">IF('Inventory Ref Sheet'!AS487&gt;0,YEAR(TODAY())-'Inventory Ref Sheet'!AS487,"")</f>
        <v/>
      </c>
      <c r="P487" s="95">
        <f>'Inventory Ref Sheet'!AU487</f>
        <v>0</v>
      </c>
      <c r="Q487" s="60">
        <f>'Inventory Ref Sheet'!AV487</f>
        <v>0</v>
      </c>
      <c r="R487" s="61"/>
      <c r="S487" s="100" t="str">
        <f t="shared" si="39"/>
        <v/>
      </c>
      <c r="T487" s="59">
        <f>'Inventory Ref Sheet'!M487</f>
        <v>0</v>
      </c>
      <c r="U487" s="102">
        <f>'Inventory Ref Sheet'!N487</f>
        <v>0</v>
      </c>
      <c r="V487" s="59">
        <f>'Inventory Ref Sheet'!O487</f>
        <v>0</v>
      </c>
      <c r="W487" s="59">
        <f>'Inventory Ref Sheet'!R487</f>
        <v>0</v>
      </c>
      <c r="X487" s="59">
        <f>'Inventory Ref Sheet'!S487</f>
        <v>0</v>
      </c>
      <c r="Y487" s="100" t="str">
        <f ca="1">IF('Inventory Ref Sheet'!U487&gt;0,YEAR(TODAY())-'Inventory Ref Sheet'!U487,"")</f>
        <v/>
      </c>
      <c r="Z487" s="95">
        <f>'Inventory Ref Sheet'!W487</f>
        <v>0</v>
      </c>
      <c r="AA487" s="60">
        <f>'Inventory Ref Sheet'!X487</f>
        <v>0</v>
      </c>
      <c r="AB487" s="61"/>
      <c r="AC487" s="97" t="str">
        <f t="shared" si="40"/>
        <v/>
      </c>
      <c r="AD487" s="59">
        <f>'Inventory Ref Sheet'!Y487</f>
        <v>0</v>
      </c>
      <c r="AE487" s="59">
        <f>'Inventory Ref Sheet'!Z487</f>
        <v>0</v>
      </c>
      <c r="AF487" s="102">
        <f>'Inventory Ref Sheet'!AA487</f>
        <v>0</v>
      </c>
      <c r="AG487" s="59">
        <f>'Inventory Ref Sheet'!AD487</f>
        <v>0</v>
      </c>
      <c r="AH487" s="59">
        <f>'Inventory Ref Sheet'!AE487</f>
        <v>0</v>
      </c>
      <c r="AI487" s="100" t="str">
        <f ca="1">IF('Inventory Ref Sheet'!AG487&gt;0,YEAR(TODAY())-'Inventory Ref Sheet'!AG487,"")</f>
        <v/>
      </c>
      <c r="AJ487" s="99"/>
      <c r="AK487" s="60">
        <f>'Inventory Ref Sheet'!AJ487</f>
        <v>0</v>
      </c>
      <c r="AL487" s="99"/>
      <c r="AM487" s="97" t="str">
        <f t="shared" si="41"/>
        <v/>
      </c>
    </row>
    <row r="488" spans="10:39" x14ac:dyDescent="0.25">
      <c r="J488" s="59">
        <f>'Inventory Ref Sheet'!AK488</f>
        <v>0</v>
      </c>
      <c r="K488" s="59">
        <f>'Inventory Ref Sheet'!AL488</f>
        <v>0</v>
      </c>
      <c r="L488" s="59">
        <f>'Inventory Ref Sheet'!AM488</f>
        <v>0</v>
      </c>
      <c r="M488" s="59">
        <f>'Inventory Ref Sheet'!AP488</f>
        <v>0</v>
      </c>
      <c r="N488" s="59">
        <f>'Inventory Ref Sheet'!AQ488</f>
        <v>0</v>
      </c>
      <c r="O488" s="100" t="str">
        <f ca="1">IF('Inventory Ref Sheet'!AS488&gt;0,YEAR(TODAY())-'Inventory Ref Sheet'!AS488,"")</f>
        <v/>
      </c>
      <c r="P488" s="95">
        <f>'Inventory Ref Sheet'!AU488</f>
        <v>0</v>
      </c>
      <c r="Q488" s="60">
        <f>'Inventory Ref Sheet'!AV488</f>
        <v>0</v>
      </c>
      <c r="R488" s="61"/>
      <c r="S488" s="100" t="str">
        <f t="shared" si="39"/>
        <v/>
      </c>
      <c r="T488" s="59">
        <f>'Inventory Ref Sheet'!M488</f>
        <v>0</v>
      </c>
      <c r="U488" s="102">
        <f>'Inventory Ref Sheet'!N488</f>
        <v>0</v>
      </c>
      <c r="V488" s="59">
        <f>'Inventory Ref Sheet'!O488</f>
        <v>0</v>
      </c>
      <c r="W488" s="59">
        <f>'Inventory Ref Sheet'!R488</f>
        <v>0</v>
      </c>
      <c r="X488" s="59">
        <f>'Inventory Ref Sheet'!S488</f>
        <v>0</v>
      </c>
      <c r="Y488" s="100" t="str">
        <f ca="1">IF('Inventory Ref Sheet'!U488&gt;0,YEAR(TODAY())-'Inventory Ref Sheet'!U488,"")</f>
        <v/>
      </c>
      <c r="Z488" s="95">
        <f>'Inventory Ref Sheet'!W488</f>
        <v>0</v>
      </c>
      <c r="AA488" s="60">
        <f>'Inventory Ref Sheet'!X488</f>
        <v>0</v>
      </c>
      <c r="AB488" s="61"/>
      <c r="AC488" s="97" t="str">
        <f t="shared" si="40"/>
        <v/>
      </c>
      <c r="AD488" s="59">
        <f>'Inventory Ref Sheet'!Y488</f>
        <v>0</v>
      </c>
      <c r="AE488" s="59">
        <f>'Inventory Ref Sheet'!Z488</f>
        <v>0</v>
      </c>
      <c r="AF488" s="102">
        <f>'Inventory Ref Sheet'!AA488</f>
        <v>0</v>
      </c>
      <c r="AG488" s="59">
        <f>'Inventory Ref Sheet'!AD488</f>
        <v>0</v>
      </c>
      <c r="AH488" s="59">
        <f>'Inventory Ref Sheet'!AE488</f>
        <v>0</v>
      </c>
      <c r="AI488" s="100" t="str">
        <f ca="1">IF('Inventory Ref Sheet'!AG488&gt;0,YEAR(TODAY())-'Inventory Ref Sheet'!AG488,"")</f>
        <v/>
      </c>
      <c r="AJ488" s="99"/>
      <c r="AK488" s="60">
        <f>'Inventory Ref Sheet'!AJ488</f>
        <v>0</v>
      </c>
      <c r="AL488" s="99"/>
      <c r="AM488" s="97" t="str">
        <f t="shared" si="41"/>
        <v/>
      </c>
    </row>
    <row r="489" spans="10:39" x14ac:dyDescent="0.25">
      <c r="J489" s="59">
        <f>'Inventory Ref Sheet'!AK489</f>
        <v>0</v>
      </c>
      <c r="K489" s="59">
        <f>'Inventory Ref Sheet'!AL489</f>
        <v>0</v>
      </c>
      <c r="L489" s="59">
        <f>'Inventory Ref Sheet'!AM489</f>
        <v>0</v>
      </c>
      <c r="M489" s="59">
        <f>'Inventory Ref Sheet'!AP489</f>
        <v>0</v>
      </c>
      <c r="N489" s="59">
        <f>'Inventory Ref Sheet'!AQ489</f>
        <v>0</v>
      </c>
      <c r="O489" s="100" t="str">
        <f ca="1">IF('Inventory Ref Sheet'!AS489&gt;0,YEAR(TODAY())-'Inventory Ref Sheet'!AS489,"")</f>
        <v/>
      </c>
      <c r="P489" s="95">
        <f>'Inventory Ref Sheet'!AU489</f>
        <v>0</v>
      </c>
      <c r="Q489" s="60">
        <f>'Inventory Ref Sheet'!AV489</f>
        <v>0</v>
      </c>
      <c r="R489" s="61"/>
      <c r="S489" s="100" t="str">
        <f t="shared" si="39"/>
        <v/>
      </c>
      <c r="T489" s="59">
        <f>'Inventory Ref Sheet'!M489</f>
        <v>0</v>
      </c>
      <c r="U489" s="102">
        <f>'Inventory Ref Sheet'!N489</f>
        <v>0</v>
      </c>
      <c r="V489" s="59">
        <f>'Inventory Ref Sheet'!O489</f>
        <v>0</v>
      </c>
      <c r="W489" s="59">
        <f>'Inventory Ref Sheet'!R489</f>
        <v>0</v>
      </c>
      <c r="X489" s="59">
        <f>'Inventory Ref Sheet'!S489</f>
        <v>0</v>
      </c>
      <c r="Y489" s="100" t="str">
        <f ca="1">IF('Inventory Ref Sheet'!U489&gt;0,YEAR(TODAY())-'Inventory Ref Sheet'!U489,"")</f>
        <v/>
      </c>
      <c r="Z489" s="95">
        <f>'Inventory Ref Sheet'!W489</f>
        <v>0</v>
      </c>
      <c r="AA489" s="60">
        <f>'Inventory Ref Sheet'!X489</f>
        <v>0</v>
      </c>
      <c r="AB489" s="61"/>
      <c r="AC489" s="97" t="str">
        <f t="shared" si="40"/>
        <v/>
      </c>
      <c r="AD489" s="59">
        <f>'Inventory Ref Sheet'!Y489</f>
        <v>0</v>
      </c>
      <c r="AE489" s="59">
        <f>'Inventory Ref Sheet'!Z489</f>
        <v>0</v>
      </c>
      <c r="AF489" s="102">
        <f>'Inventory Ref Sheet'!AA489</f>
        <v>0</v>
      </c>
      <c r="AG489" s="59">
        <f>'Inventory Ref Sheet'!AD489</f>
        <v>0</v>
      </c>
      <c r="AH489" s="59">
        <f>'Inventory Ref Sheet'!AE489</f>
        <v>0</v>
      </c>
      <c r="AI489" s="100" t="str">
        <f ca="1">IF('Inventory Ref Sheet'!AG489&gt;0,YEAR(TODAY())-'Inventory Ref Sheet'!AG489,"")</f>
        <v/>
      </c>
      <c r="AJ489" s="99"/>
      <c r="AK489" s="60">
        <f>'Inventory Ref Sheet'!AJ489</f>
        <v>0</v>
      </c>
      <c r="AL489" s="99"/>
      <c r="AM489" s="97" t="str">
        <f t="shared" si="41"/>
        <v/>
      </c>
    </row>
    <row r="490" spans="10:39" x14ac:dyDescent="0.25">
      <c r="J490" s="59">
        <f>'Inventory Ref Sheet'!AK490</f>
        <v>0</v>
      </c>
      <c r="K490" s="59">
        <f>'Inventory Ref Sheet'!AL490</f>
        <v>0</v>
      </c>
      <c r="L490" s="59">
        <f>'Inventory Ref Sheet'!AM490</f>
        <v>0</v>
      </c>
      <c r="M490" s="59">
        <f>'Inventory Ref Sheet'!AP490</f>
        <v>0</v>
      </c>
      <c r="N490" s="59">
        <f>'Inventory Ref Sheet'!AQ490</f>
        <v>0</v>
      </c>
      <c r="O490" s="100" t="str">
        <f ca="1">IF('Inventory Ref Sheet'!AS490&gt;0,YEAR(TODAY())-'Inventory Ref Sheet'!AS490,"")</f>
        <v/>
      </c>
      <c r="P490" s="95">
        <f>'Inventory Ref Sheet'!AU490</f>
        <v>0</v>
      </c>
      <c r="Q490" s="60">
        <f>'Inventory Ref Sheet'!AV490</f>
        <v>0</v>
      </c>
      <c r="R490" s="61"/>
      <c r="S490" s="100" t="str">
        <f t="shared" si="39"/>
        <v/>
      </c>
      <c r="T490" s="59">
        <f>'Inventory Ref Sheet'!M490</f>
        <v>0</v>
      </c>
      <c r="U490" s="102">
        <f>'Inventory Ref Sheet'!N490</f>
        <v>0</v>
      </c>
      <c r="V490" s="59">
        <f>'Inventory Ref Sheet'!O490</f>
        <v>0</v>
      </c>
      <c r="W490" s="59">
        <f>'Inventory Ref Sheet'!R490</f>
        <v>0</v>
      </c>
      <c r="X490" s="59">
        <f>'Inventory Ref Sheet'!S490</f>
        <v>0</v>
      </c>
      <c r="Y490" s="100" t="str">
        <f ca="1">IF('Inventory Ref Sheet'!U490&gt;0,YEAR(TODAY())-'Inventory Ref Sheet'!U490,"")</f>
        <v/>
      </c>
      <c r="Z490" s="95">
        <f>'Inventory Ref Sheet'!W490</f>
        <v>0</v>
      </c>
      <c r="AA490" s="60">
        <f>'Inventory Ref Sheet'!X490</f>
        <v>0</v>
      </c>
      <c r="AB490" s="61"/>
      <c r="AC490" s="97" t="str">
        <f t="shared" si="40"/>
        <v/>
      </c>
      <c r="AD490" s="59">
        <f>'Inventory Ref Sheet'!Y490</f>
        <v>0</v>
      </c>
      <c r="AE490" s="59">
        <f>'Inventory Ref Sheet'!Z490</f>
        <v>0</v>
      </c>
      <c r="AF490" s="102">
        <f>'Inventory Ref Sheet'!AA490</f>
        <v>0</v>
      </c>
      <c r="AG490" s="59">
        <f>'Inventory Ref Sheet'!AD490</f>
        <v>0</v>
      </c>
      <c r="AH490" s="59">
        <f>'Inventory Ref Sheet'!AE490</f>
        <v>0</v>
      </c>
      <c r="AI490" s="100" t="str">
        <f ca="1">IF('Inventory Ref Sheet'!AG490&gt;0,YEAR(TODAY())-'Inventory Ref Sheet'!AG490,"")</f>
        <v/>
      </c>
      <c r="AJ490" s="99"/>
      <c r="AK490" s="60">
        <f>'Inventory Ref Sheet'!AJ490</f>
        <v>0</v>
      </c>
      <c r="AL490" s="99"/>
      <c r="AM490" s="97" t="str">
        <f t="shared" si="41"/>
        <v/>
      </c>
    </row>
    <row r="491" spans="10:39" x14ac:dyDescent="0.25">
      <c r="J491" s="59">
        <f>'Inventory Ref Sheet'!AK491</f>
        <v>0</v>
      </c>
      <c r="K491" s="59">
        <f>'Inventory Ref Sheet'!AL491</f>
        <v>0</v>
      </c>
      <c r="L491" s="59">
        <f>'Inventory Ref Sheet'!AM491</f>
        <v>0</v>
      </c>
      <c r="M491" s="59">
        <f>'Inventory Ref Sheet'!AP491</f>
        <v>0</v>
      </c>
      <c r="N491" s="59">
        <f>'Inventory Ref Sheet'!AQ491</f>
        <v>0</v>
      </c>
      <c r="O491" s="100" t="str">
        <f ca="1">IF('Inventory Ref Sheet'!AS491&gt;0,YEAR(TODAY())-'Inventory Ref Sheet'!AS491,"")</f>
        <v/>
      </c>
      <c r="P491" s="95">
        <f>'Inventory Ref Sheet'!AU491</f>
        <v>0</v>
      </c>
      <c r="Q491" s="60">
        <f>'Inventory Ref Sheet'!AV491</f>
        <v>0</v>
      </c>
      <c r="R491" s="61"/>
      <c r="S491" s="100" t="str">
        <f t="shared" si="39"/>
        <v/>
      </c>
      <c r="T491" s="59">
        <f>'Inventory Ref Sheet'!M491</f>
        <v>0</v>
      </c>
      <c r="U491" s="102">
        <f>'Inventory Ref Sheet'!N491</f>
        <v>0</v>
      </c>
      <c r="V491" s="59">
        <f>'Inventory Ref Sheet'!O491</f>
        <v>0</v>
      </c>
      <c r="W491" s="59">
        <f>'Inventory Ref Sheet'!R491</f>
        <v>0</v>
      </c>
      <c r="X491" s="59">
        <f>'Inventory Ref Sheet'!S491</f>
        <v>0</v>
      </c>
      <c r="Y491" s="100" t="str">
        <f ca="1">IF('Inventory Ref Sheet'!U491&gt;0,YEAR(TODAY())-'Inventory Ref Sheet'!U491,"")</f>
        <v/>
      </c>
      <c r="Z491" s="95">
        <f>'Inventory Ref Sheet'!W491</f>
        <v>0</v>
      </c>
      <c r="AA491" s="60">
        <f>'Inventory Ref Sheet'!X491</f>
        <v>0</v>
      </c>
      <c r="AB491" s="61"/>
      <c r="AC491" s="97" t="str">
        <f t="shared" si="40"/>
        <v/>
      </c>
      <c r="AD491" s="59">
        <f>'Inventory Ref Sheet'!Y491</f>
        <v>0</v>
      </c>
      <c r="AE491" s="59">
        <f>'Inventory Ref Sheet'!Z491</f>
        <v>0</v>
      </c>
      <c r="AF491" s="102">
        <f>'Inventory Ref Sheet'!AA491</f>
        <v>0</v>
      </c>
      <c r="AG491" s="59">
        <f>'Inventory Ref Sheet'!AD491</f>
        <v>0</v>
      </c>
      <c r="AH491" s="59">
        <f>'Inventory Ref Sheet'!AE491</f>
        <v>0</v>
      </c>
      <c r="AI491" s="100" t="str">
        <f ca="1">IF('Inventory Ref Sheet'!AG491&gt;0,YEAR(TODAY())-'Inventory Ref Sheet'!AG491,"")</f>
        <v/>
      </c>
      <c r="AJ491" s="99"/>
      <c r="AK491" s="60">
        <f>'Inventory Ref Sheet'!AJ491</f>
        <v>0</v>
      </c>
      <c r="AL491" s="99"/>
      <c r="AM491" s="97" t="str">
        <f t="shared" si="41"/>
        <v/>
      </c>
    </row>
    <row r="492" spans="10:39" x14ac:dyDescent="0.25">
      <c r="J492" s="59">
        <f>'Inventory Ref Sheet'!AK492</f>
        <v>0</v>
      </c>
      <c r="K492" s="59">
        <f>'Inventory Ref Sheet'!AL492</f>
        <v>0</v>
      </c>
      <c r="L492" s="59">
        <f>'Inventory Ref Sheet'!AM492</f>
        <v>0</v>
      </c>
      <c r="M492" s="59">
        <f>'Inventory Ref Sheet'!AP492</f>
        <v>0</v>
      </c>
      <c r="N492" s="59">
        <f>'Inventory Ref Sheet'!AQ492</f>
        <v>0</v>
      </c>
      <c r="O492" s="100" t="str">
        <f ca="1">IF('Inventory Ref Sheet'!AS492&gt;0,YEAR(TODAY())-'Inventory Ref Sheet'!AS492,"")</f>
        <v/>
      </c>
      <c r="P492" s="95">
        <f>'Inventory Ref Sheet'!AU492</f>
        <v>0</v>
      </c>
      <c r="Q492" s="60">
        <f>'Inventory Ref Sheet'!AV492</f>
        <v>0</v>
      </c>
      <c r="R492" s="61"/>
      <c r="S492" s="100" t="str">
        <f t="shared" si="39"/>
        <v/>
      </c>
      <c r="T492" s="59">
        <f>'Inventory Ref Sheet'!M492</f>
        <v>0</v>
      </c>
      <c r="U492" s="102">
        <f>'Inventory Ref Sheet'!N492</f>
        <v>0</v>
      </c>
      <c r="V492" s="59">
        <f>'Inventory Ref Sheet'!O492</f>
        <v>0</v>
      </c>
      <c r="W492" s="59">
        <f>'Inventory Ref Sheet'!R492</f>
        <v>0</v>
      </c>
      <c r="X492" s="59">
        <f>'Inventory Ref Sheet'!S492</f>
        <v>0</v>
      </c>
      <c r="Y492" s="100" t="str">
        <f ca="1">IF('Inventory Ref Sheet'!U492&gt;0,YEAR(TODAY())-'Inventory Ref Sheet'!U492,"")</f>
        <v/>
      </c>
      <c r="Z492" s="95">
        <f>'Inventory Ref Sheet'!W492</f>
        <v>0</v>
      </c>
      <c r="AA492" s="60">
        <f>'Inventory Ref Sheet'!X492</f>
        <v>0</v>
      </c>
      <c r="AB492" s="61"/>
      <c r="AC492" s="97" t="str">
        <f t="shared" si="40"/>
        <v/>
      </c>
      <c r="AD492" s="59">
        <f>'Inventory Ref Sheet'!Y492</f>
        <v>0</v>
      </c>
      <c r="AE492" s="59">
        <f>'Inventory Ref Sheet'!Z492</f>
        <v>0</v>
      </c>
      <c r="AF492" s="102">
        <f>'Inventory Ref Sheet'!AA492</f>
        <v>0</v>
      </c>
      <c r="AG492" s="59">
        <f>'Inventory Ref Sheet'!AD492</f>
        <v>0</v>
      </c>
      <c r="AH492" s="59">
        <f>'Inventory Ref Sheet'!AE492</f>
        <v>0</v>
      </c>
      <c r="AI492" s="100" t="str">
        <f ca="1">IF('Inventory Ref Sheet'!AG492&gt;0,YEAR(TODAY())-'Inventory Ref Sheet'!AG492,"")</f>
        <v/>
      </c>
      <c r="AJ492" s="99"/>
      <c r="AK492" s="60">
        <f>'Inventory Ref Sheet'!AJ492</f>
        <v>0</v>
      </c>
      <c r="AL492" s="99"/>
      <c r="AM492" s="97" t="str">
        <f t="shared" si="41"/>
        <v/>
      </c>
    </row>
    <row r="493" spans="10:39" x14ac:dyDescent="0.25">
      <c r="J493" s="59">
        <f>'Inventory Ref Sheet'!AK493</f>
        <v>0</v>
      </c>
      <c r="K493" s="59">
        <f>'Inventory Ref Sheet'!AL493</f>
        <v>0</v>
      </c>
      <c r="L493" s="59">
        <f>'Inventory Ref Sheet'!AM493</f>
        <v>0</v>
      </c>
      <c r="M493" s="59">
        <f>'Inventory Ref Sheet'!AP493</f>
        <v>0</v>
      </c>
      <c r="N493" s="59">
        <f>'Inventory Ref Sheet'!AQ493</f>
        <v>0</v>
      </c>
      <c r="O493" s="100" t="str">
        <f ca="1">IF('Inventory Ref Sheet'!AS493&gt;0,YEAR(TODAY())-'Inventory Ref Sheet'!AS493,"")</f>
        <v/>
      </c>
      <c r="P493" s="95">
        <f>'Inventory Ref Sheet'!AU493</f>
        <v>0</v>
      </c>
      <c r="Q493" s="60">
        <f>'Inventory Ref Sheet'!AV493</f>
        <v>0</v>
      </c>
      <c r="R493" s="61"/>
      <c r="S493" s="100" t="str">
        <f t="shared" si="39"/>
        <v/>
      </c>
      <c r="T493" s="59">
        <f>'Inventory Ref Sheet'!M493</f>
        <v>0</v>
      </c>
      <c r="U493" s="102">
        <f>'Inventory Ref Sheet'!N493</f>
        <v>0</v>
      </c>
      <c r="V493" s="59">
        <f>'Inventory Ref Sheet'!O493</f>
        <v>0</v>
      </c>
      <c r="W493" s="59">
        <f>'Inventory Ref Sheet'!R493</f>
        <v>0</v>
      </c>
      <c r="X493" s="59">
        <f>'Inventory Ref Sheet'!S493</f>
        <v>0</v>
      </c>
      <c r="Y493" s="100" t="str">
        <f ca="1">IF('Inventory Ref Sheet'!U493&gt;0,YEAR(TODAY())-'Inventory Ref Sheet'!U493,"")</f>
        <v/>
      </c>
      <c r="Z493" s="95">
        <f>'Inventory Ref Sheet'!W493</f>
        <v>0</v>
      </c>
      <c r="AA493" s="60">
        <f>'Inventory Ref Sheet'!X493</f>
        <v>0</v>
      </c>
      <c r="AB493" s="61"/>
      <c r="AC493" s="97" t="str">
        <f t="shared" si="40"/>
        <v/>
      </c>
      <c r="AD493" s="59">
        <f>'Inventory Ref Sheet'!Y493</f>
        <v>0</v>
      </c>
      <c r="AE493" s="59">
        <f>'Inventory Ref Sheet'!Z493</f>
        <v>0</v>
      </c>
      <c r="AF493" s="102">
        <f>'Inventory Ref Sheet'!AA493</f>
        <v>0</v>
      </c>
      <c r="AG493" s="59">
        <f>'Inventory Ref Sheet'!AD493</f>
        <v>0</v>
      </c>
      <c r="AH493" s="59">
        <f>'Inventory Ref Sheet'!AE493</f>
        <v>0</v>
      </c>
      <c r="AI493" s="100" t="str">
        <f ca="1">IF('Inventory Ref Sheet'!AG493&gt;0,YEAR(TODAY())-'Inventory Ref Sheet'!AG493,"")</f>
        <v/>
      </c>
      <c r="AJ493" s="99"/>
      <c r="AK493" s="60">
        <f>'Inventory Ref Sheet'!AJ493</f>
        <v>0</v>
      </c>
      <c r="AL493" s="99"/>
      <c r="AM493" s="97" t="str">
        <f t="shared" si="41"/>
        <v/>
      </c>
    </row>
    <row r="494" spans="10:39" x14ac:dyDescent="0.25">
      <c r="J494" s="59">
        <f>'Inventory Ref Sheet'!AK494</f>
        <v>0</v>
      </c>
      <c r="K494" s="59">
        <f>'Inventory Ref Sheet'!AL494</f>
        <v>0</v>
      </c>
      <c r="L494" s="59">
        <f>'Inventory Ref Sheet'!AM494</f>
        <v>0</v>
      </c>
      <c r="M494" s="59">
        <f>'Inventory Ref Sheet'!AP494</f>
        <v>0</v>
      </c>
      <c r="N494" s="59">
        <f>'Inventory Ref Sheet'!AQ494</f>
        <v>0</v>
      </c>
      <c r="O494" s="100" t="str">
        <f ca="1">IF('Inventory Ref Sheet'!AS494&gt;0,YEAR(TODAY())-'Inventory Ref Sheet'!AS494,"")</f>
        <v/>
      </c>
      <c r="P494" s="95">
        <f>'Inventory Ref Sheet'!AU494</f>
        <v>0</v>
      </c>
      <c r="Q494" s="60">
        <f>'Inventory Ref Sheet'!AV494</f>
        <v>0</v>
      </c>
      <c r="R494" s="61"/>
      <c r="S494" s="100" t="str">
        <f t="shared" si="39"/>
        <v/>
      </c>
      <c r="T494" s="59">
        <f>'Inventory Ref Sheet'!M494</f>
        <v>0</v>
      </c>
      <c r="U494" s="102">
        <f>'Inventory Ref Sheet'!N494</f>
        <v>0</v>
      </c>
      <c r="V494" s="59">
        <f>'Inventory Ref Sheet'!O494</f>
        <v>0</v>
      </c>
      <c r="W494" s="59">
        <f>'Inventory Ref Sheet'!R494</f>
        <v>0</v>
      </c>
      <c r="X494" s="59">
        <f>'Inventory Ref Sheet'!S494</f>
        <v>0</v>
      </c>
      <c r="Y494" s="100" t="str">
        <f ca="1">IF('Inventory Ref Sheet'!U494&gt;0,YEAR(TODAY())-'Inventory Ref Sheet'!U494,"")</f>
        <v/>
      </c>
      <c r="Z494" s="95">
        <f>'Inventory Ref Sheet'!W494</f>
        <v>0</v>
      </c>
      <c r="AA494" s="60">
        <f>'Inventory Ref Sheet'!X494</f>
        <v>0</v>
      </c>
      <c r="AB494" s="61"/>
      <c r="AC494" s="97" t="str">
        <f t="shared" si="40"/>
        <v/>
      </c>
      <c r="AD494" s="59">
        <f>'Inventory Ref Sheet'!Y494</f>
        <v>0</v>
      </c>
      <c r="AE494" s="59">
        <f>'Inventory Ref Sheet'!Z494</f>
        <v>0</v>
      </c>
      <c r="AF494" s="102">
        <f>'Inventory Ref Sheet'!AA494</f>
        <v>0</v>
      </c>
      <c r="AG494" s="59">
        <f>'Inventory Ref Sheet'!AD494</f>
        <v>0</v>
      </c>
      <c r="AH494" s="59">
        <f>'Inventory Ref Sheet'!AE494</f>
        <v>0</v>
      </c>
      <c r="AI494" s="100" t="str">
        <f ca="1">IF('Inventory Ref Sheet'!AG494&gt;0,YEAR(TODAY())-'Inventory Ref Sheet'!AG494,"")</f>
        <v/>
      </c>
      <c r="AJ494" s="99"/>
      <c r="AK494" s="60">
        <f>'Inventory Ref Sheet'!AJ494</f>
        <v>0</v>
      </c>
      <c r="AL494" s="99"/>
      <c r="AM494" s="97" t="str">
        <f t="shared" si="41"/>
        <v/>
      </c>
    </row>
    <row r="495" spans="10:39" x14ac:dyDescent="0.25">
      <c r="J495" s="59">
        <f>'Inventory Ref Sheet'!AK495</f>
        <v>0</v>
      </c>
      <c r="K495" s="59">
        <f>'Inventory Ref Sheet'!AL495</f>
        <v>0</v>
      </c>
      <c r="L495" s="59">
        <f>'Inventory Ref Sheet'!AM495</f>
        <v>0</v>
      </c>
      <c r="M495" s="59">
        <f>'Inventory Ref Sheet'!AP495</f>
        <v>0</v>
      </c>
      <c r="N495" s="59">
        <f>'Inventory Ref Sheet'!AQ495</f>
        <v>0</v>
      </c>
      <c r="O495" s="100" t="str">
        <f ca="1">IF('Inventory Ref Sheet'!AS495&gt;0,YEAR(TODAY())-'Inventory Ref Sheet'!AS495,"")</f>
        <v/>
      </c>
      <c r="P495" s="95">
        <f>'Inventory Ref Sheet'!AU495</f>
        <v>0</v>
      </c>
      <c r="Q495" s="60">
        <f>'Inventory Ref Sheet'!AV495</f>
        <v>0</v>
      </c>
      <c r="R495" s="61"/>
      <c r="S495" s="100" t="str">
        <f t="shared" si="39"/>
        <v/>
      </c>
      <c r="T495" s="59">
        <f>'Inventory Ref Sheet'!M495</f>
        <v>0</v>
      </c>
      <c r="U495" s="102">
        <f>'Inventory Ref Sheet'!N495</f>
        <v>0</v>
      </c>
      <c r="V495" s="59">
        <f>'Inventory Ref Sheet'!O495</f>
        <v>0</v>
      </c>
      <c r="W495" s="59">
        <f>'Inventory Ref Sheet'!R495</f>
        <v>0</v>
      </c>
      <c r="X495" s="59">
        <f>'Inventory Ref Sheet'!S495</f>
        <v>0</v>
      </c>
      <c r="Y495" s="100" t="str">
        <f ca="1">IF('Inventory Ref Sheet'!U495&gt;0,YEAR(TODAY())-'Inventory Ref Sheet'!U495,"")</f>
        <v/>
      </c>
      <c r="Z495" s="95">
        <f>'Inventory Ref Sheet'!W495</f>
        <v>0</v>
      </c>
      <c r="AA495" s="60">
        <f>'Inventory Ref Sheet'!X495</f>
        <v>0</v>
      </c>
      <c r="AB495" s="61"/>
      <c r="AC495" s="97" t="str">
        <f t="shared" si="40"/>
        <v/>
      </c>
      <c r="AD495" s="59">
        <f>'Inventory Ref Sheet'!Y495</f>
        <v>0</v>
      </c>
      <c r="AE495" s="59">
        <f>'Inventory Ref Sheet'!Z495</f>
        <v>0</v>
      </c>
      <c r="AF495" s="102">
        <f>'Inventory Ref Sheet'!AA495</f>
        <v>0</v>
      </c>
      <c r="AG495" s="59">
        <f>'Inventory Ref Sheet'!AD495</f>
        <v>0</v>
      </c>
      <c r="AH495" s="59">
        <f>'Inventory Ref Sheet'!AE495</f>
        <v>0</v>
      </c>
      <c r="AI495" s="100" t="str">
        <f ca="1">IF('Inventory Ref Sheet'!AG495&gt;0,YEAR(TODAY())-'Inventory Ref Sheet'!AG495,"")</f>
        <v/>
      </c>
      <c r="AJ495" s="99"/>
      <c r="AK495" s="60">
        <f>'Inventory Ref Sheet'!AJ495</f>
        <v>0</v>
      </c>
      <c r="AL495" s="99"/>
      <c r="AM495" s="97" t="str">
        <f t="shared" si="41"/>
        <v/>
      </c>
    </row>
    <row r="496" spans="10:39" x14ac:dyDescent="0.25">
      <c r="J496" s="59">
        <f>'Inventory Ref Sheet'!AK496</f>
        <v>0</v>
      </c>
      <c r="K496" s="59">
        <f>'Inventory Ref Sheet'!AL496</f>
        <v>0</v>
      </c>
      <c r="L496" s="59">
        <f>'Inventory Ref Sheet'!AM496</f>
        <v>0</v>
      </c>
      <c r="M496" s="59">
        <f>'Inventory Ref Sheet'!AP496</f>
        <v>0</v>
      </c>
      <c r="N496" s="59">
        <f>'Inventory Ref Sheet'!AQ496</f>
        <v>0</v>
      </c>
      <c r="O496" s="100" t="str">
        <f ca="1">IF('Inventory Ref Sheet'!AS496&gt;0,YEAR(TODAY())-'Inventory Ref Sheet'!AS496,"")</f>
        <v/>
      </c>
      <c r="P496" s="95">
        <f>'Inventory Ref Sheet'!AU496</f>
        <v>0</v>
      </c>
      <c r="Q496" s="60">
        <f>'Inventory Ref Sheet'!AV496</f>
        <v>0</v>
      </c>
      <c r="R496" s="61"/>
      <c r="S496" s="100" t="str">
        <f t="shared" si="39"/>
        <v/>
      </c>
      <c r="T496" s="59">
        <f>'Inventory Ref Sheet'!M496</f>
        <v>0</v>
      </c>
      <c r="U496" s="102">
        <f>'Inventory Ref Sheet'!N496</f>
        <v>0</v>
      </c>
      <c r="V496" s="59">
        <f>'Inventory Ref Sheet'!O496</f>
        <v>0</v>
      </c>
      <c r="W496" s="59">
        <f>'Inventory Ref Sheet'!R496</f>
        <v>0</v>
      </c>
      <c r="X496" s="59">
        <f>'Inventory Ref Sheet'!S496</f>
        <v>0</v>
      </c>
      <c r="Y496" s="100" t="str">
        <f ca="1">IF('Inventory Ref Sheet'!U496&gt;0,YEAR(TODAY())-'Inventory Ref Sheet'!U496,"")</f>
        <v/>
      </c>
      <c r="Z496" s="95">
        <f>'Inventory Ref Sheet'!W496</f>
        <v>0</v>
      </c>
      <c r="AA496" s="60">
        <f>'Inventory Ref Sheet'!X496</f>
        <v>0</v>
      </c>
      <c r="AB496" s="61"/>
      <c r="AC496" s="97" t="str">
        <f t="shared" si="40"/>
        <v/>
      </c>
      <c r="AD496" s="59">
        <f>'Inventory Ref Sheet'!Y496</f>
        <v>0</v>
      </c>
      <c r="AE496" s="59">
        <f>'Inventory Ref Sheet'!Z496</f>
        <v>0</v>
      </c>
      <c r="AF496" s="102">
        <f>'Inventory Ref Sheet'!AA496</f>
        <v>0</v>
      </c>
      <c r="AG496" s="59">
        <f>'Inventory Ref Sheet'!AD496</f>
        <v>0</v>
      </c>
      <c r="AH496" s="59">
        <f>'Inventory Ref Sheet'!AE496</f>
        <v>0</v>
      </c>
      <c r="AI496" s="100" t="str">
        <f ca="1">IF('Inventory Ref Sheet'!AG496&gt;0,YEAR(TODAY())-'Inventory Ref Sheet'!AG496,"")</f>
        <v/>
      </c>
      <c r="AJ496" s="99"/>
      <c r="AK496" s="60">
        <f>'Inventory Ref Sheet'!AJ496</f>
        <v>0</v>
      </c>
      <c r="AL496" s="99"/>
      <c r="AM496" s="97" t="str">
        <f t="shared" si="41"/>
        <v/>
      </c>
    </row>
    <row r="497" spans="10:39" x14ac:dyDescent="0.25">
      <c r="J497" s="59">
        <f>'Inventory Ref Sheet'!AK497</f>
        <v>0</v>
      </c>
      <c r="K497" s="59">
        <f>'Inventory Ref Sheet'!AL497</f>
        <v>0</v>
      </c>
      <c r="L497" s="59">
        <f>'Inventory Ref Sheet'!AM497</f>
        <v>0</v>
      </c>
      <c r="M497" s="59">
        <f>'Inventory Ref Sheet'!AP497</f>
        <v>0</v>
      </c>
      <c r="N497" s="59">
        <f>'Inventory Ref Sheet'!AQ497</f>
        <v>0</v>
      </c>
      <c r="O497" s="100" t="str">
        <f ca="1">IF('Inventory Ref Sheet'!AS497&gt;0,YEAR(TODAY())-'Inventory Ref Sheet'!AS497,"")</f>
        <v/>
      </c>
      <c r="P497" s="95">
        <f>'Inventory Ref Sheet'!AU497</f>
        <v>0</v>
      </c>
      <c r="Q497" s="60">
        <f>'Inventory Ref Sheet'!AV497</f>
        <v>0</v>
      </c>
      <c r="R497" s="61"/>
      <c r="S497" s="100" t="str">
        <f t="shared" si="39"/>
        <v/>
      </c>
      <c r="T497" s="59">
        <f>'Inventory Ref Sheet'!M497</f>
        <v>0</v>
      </c>
      <c r="U497" s="102">
        <f>'Inventory Ref Sheet'!N497</f>
        <v>0</v>
      </c>
      <c r="V497" s="59">
        <f>'Inventory Ref Sheet'!O497</f>
        <v>0</v>
      </c>
      <c r="W497" s="59">
        <f>'Inventory Ref Sheet'!R497</f>
        <v>0</v>
      </c>
      <c r="X497" s="59">
        <f>'Inventory Ref Sheet'!S497</f>
        <v>0</v>
      </c>
      <c r="Y497" s="100" t="str">
        <f ca="1">IF('Inventory Ref Sheet'!U497&gt;0,YEAR(TODAY())-'Inventory Ref Sheet'!U497,"")</f>
        <v/>
      </c>
      <c r="Z497" s="95">
        <f>'Inventory Ref Sheet'!W497</f>
        <v>0</v>
      </c>
      <c r="AA497" s="60">
        <f>'Inventory Ref Sheet'!X497</f>
        <v>0</v>
      </c>
      <c r="AB497" s="61"/>
      <c r="AC497" s="97" t="str">
        <f t="shared" si="40"/>
        <v/>
      </c>
      <c r="AD497" s="59">
        <f>'Inventory Ref Sheet'!Y497</f>
        <v>0</v>
      </c>
      <c r="AE497" s="59">
        <f>'Inventory Ref Sheet'!Z497</f>
        <v>0</v>
      </c>
      <c r="AF497" s="102">
        <f>'Inventory Ref Sheet'!AA497</f>
        <v>0</v>
      </c>
      <c r="AG497" s="59">
        <f>'Inventory Ref Sheet'!AD497</f>
        <v>0</v>
      </c>
      <c r="AH497" s="59">
        <f>'Inventory Ref Sheet'!AE497</f>
        <v>0</v>
      </c>
      <c r="AI497" s="100" t="str">
        <f ca="1">IF('Inventory Ref Sheet'!AG497&gt;0,YEAR(TODAY())-'Inventory Ref Sheet'!AG497,"")</f>
        <v/>
      </c>
      <c r="AJ497" s="99"/>
      <c r="AK497" s="60">
        <f>'Inventory Ref Sheet'!AJ497</f>
        <v>0</v>
      </c>
      <c r="AL497" s="99"/>
      <c r="AM497" s="97" t="str">
        <f t="shared" si="41"/>
        <v/>
      </c>
    </row>
    <row r="498" spans="10:39" x14ac:dyDescent="0.25">
      <c r="J498" s="59">
        <f>'Inventory Ref Sheet'!AK498</f>
        <v>0</v>
      </c>
      <c r="K498" s="59">
        <f>'Inventory Ref Sheet'!AL498</f>
        <v>0</v>
      </c>
      <c r="L498" s="59">
        <f>'Inventory Ref Sheet'!AM498</f>
        <v>0</v>
      </c>
      <c r="M498" s="59">
        <f>'Inventory Ref Sheet'!AP498</f>
        <v>0</v>
      </c>
      <c r="N498" s="59">
        <f>'Inventory Ref Sheet'!AQ498</f>
        <v>0</v>
      </c>
      <c r="O498" s="100" t="str">
        <f ca="1">IF('Inventory Ref Sheet'!AS498&gt;0,YEAR(TODAY())-'Inventory Ref Sheet'!AS498,"")</f>
        <v/>
      </c>
      <c r="P498" s="95">
        <f>'Inventory Ref Sheet'!AU498</f>
        <v>0</v>
      </c>
      <c r="Q498" s="60">
        <f>'Inventory Ref Sheet'!AV498</f>
        <v>0</v>
      </c>
      <c r="R498" s="61"/>
      <c r="S498" s="100" t="str">
        <f t="shared" si="39"/>
        <v/>
      </c>
      <c r="T498" s="59">
        <f>'Inventory Ref Sheet'!M498</f>
        <v>0</v>
      </c>
      <c r="U498" s="102">
        <f>'Inventory Ref Sheet'!N498</f>
        <v>0</v>
      </c>
      <c r="V498" s="59">
        <f>'Inventory Ref Sheet'!O498</f>
        <v>0</v>
      </c>
      <c r="W498" s="59">
        <f>'Inventory Ref Sheet'!R498</f>
        <v>0</v>
      </c>
      <c r="X498" s="59">
        <f>'Inventory Ref Sheet'!S498</f>
        <v>0</v>
      </c>
      <c r="Y498" s="100" t="str">
        <f ca="1">IF('Inventory Ref Sheet'!U498&gt;0,YEAR(TODAY())-'Inventory Ref Sheet'!U498,"")</f>
        <v/>
      </c>
      <c r="Z498" s="95">
        <f>'Inventory Ref Sheet'!W498</f>
        <v>0</v>
      </c>
      <c r="AA498" s="60">
        <f>'Inventory Ref Sheet'!X498</f>
        <v>0</v>
      </c>
      <c r="AB498" s="61"/>
      <c r="AC498" s="97" t="str">
        <f t="shared" si="40"/>
        <v/>
      </c>
      <c r="AD498" s="59">
        <f>'Inventory Ref Sheet'!Y498</f>
        <v>0</v>
      </c>
      <c r="AE498" s="59">
        <f>'Inventory Ref Sheet'!Z498</f>
        <v>0</v>
      </c>
      <c r="AF498" s="102">
        <f>'Inventory Ref Sheet'!AA498</f>
        <v>0</v>
      </c>
      <c r="AG498" s="59">
        <f>'Inventory Ref Sheet'!AD498</f>
        <v>0</v>
      </c>
      <c r="AH498" s="59">
        <f>'Inventory Ref Sheet'!AE498</f>
        <v>0</v>
      </c>
      <c r="AI498" s="100" t="str">
        <f ca="1">IF('Inventory Ref Sheet'!AG498&gt;0,YEAR(TODAY())-'Inventory Ref Sheet'!AG498,"")</f>
        <v/>
      </c>
      <c r="AJ498" s="99"/>
      <c r="AK498" s="60">
        <f>'Inventory Ref Sheet'!AJ498</f>
        <v>0</v>
      </c>
      <c r="AL498" s="99"/>
      <c r="AM498" s="97" t="str">
        <f t="shared" si="41"/>
        <v/>
      </c>
    </row>
    <row r="499" spans="10:39" x14ac:dyDescent="0.25">
      <c r="J499" s="59">
        <f>'Inventory Ref Sheet'!AK499</f>
        <v>0</v>
      </c>
      <c r="K499" s="59">
        <f>'Inventory Ref Sheet'!AL499</f>
        <v>0</v>
      </c>
      <c r="L499" s="59">
        <f>'Inventory Ref Sheet'!AM499</f>
        <v>0</v>
      </c>
      <c r="M499" s="59">
        <f>'Inventory Ref Sheet'!AP499</f>
        <v>0</v>
      </c>
      <c r="N499" s="59">
        <f>'Inventory Ref Sheet'!AQ499</f>
        <v>0</v>
      </c>
      <c r="O499" s="100" t="str">
        <f ca="1">IF('Inventory Ref Sheet'!AS499&gt;0,YEAR(TODAY())-'Inventory Ref Sheet'!AS499,"")</f>
        <v/>
      </c>
      <c r="P499" s="95">
        <f>'Inventory Ref Sheet'!AU499</f>
        <v>0</v>
      </c>
      <c r="Q499" s="60">
        <f>'Inventory Ref Sheet'!AV499</f>
        <v>0</v>
      </c>
      <c r="R499" s="61"/>
      <c r="S499" s="100" t="str">
        <f t="shared" si="39"/>
        <v/>
      </c>
      <c r="T499" s="59">
        <f>'Inventory Ref Sheet'!M499</f>
        <v>0</v>
      </c>
      <c r="U499" s="102">
        <f>'Inventory Ref Sheet'!N499</f>
        <v>0</v>
      </c>
      <c r="V499" s="59">
        <f>'Inventory Ref Sheet'!O499</f>
        <v>0</v>
      </c>
      <c r="W499" s="59">
        <f>'Inventory Ref Sheet'!R499</f>
        <v>0</v>
      </c>
      <c r="X499" s="59">
        <f>'Inventory Ref Sheet'!S499</f>
        <v>0</v>
      </c>
      <c r="Y499" s="100" t="str">
        <f ca="1">IF('Inventory Ref Sheet'!U499&gt;0,YEAR(TODAY())-'Inventory Ref Sheet'!U499,"")</f>
        <v/>
      </c>
      <c r="Z499" s="95">
        <f>'Inventory Ref Sheet'!W499</f>
        <v>0</v>
      </c>
      <c r="AA499" s="60">
        <f>'Inventory Ref Sheet'!X499</f>
        <v>0</v>
      </c>
      <c r="AB499" s="61"/>
      <c r="AC499" s="97" t="str">
        <f t="shared" si="40"/>
        <v/>
      </c>
      <c r="AD499" s="59">
        <f>'Inventory Ref Sheet'!Y499</f>
        <v>0</v>
      </c>
      <c r="AE499" s="59">
        <f>'Inventory Ref Sheet'!Z499</f>
        <v>0</v>
      </c>
      <c r="AF499" s="102">
        <f>'Inventory Ref Sheet'!AA499</f>
        <v>0</v>
      </c>
      <c r="AG499" s="59">
        <f>'Inventory Ref Sheet'!AD499</f>
        <v>0</v>
      </c>
      <c r="AH499" s="59">
        <f>'Inventory Ref Sheet'!AE499</f>
        <v>0</v>
      </c>
      <c r="AI499" s="100" t="str">
        <f ca="1">IF('Inventory Ref Sheet'!AG499&gt;0,YEAR(TODAY())-'Inventory Ref Sheet'!AG499,"")</f>
        <v/>
      </c>
      <c r="AJ499" s="99"/>
      <c r="AK499" s="60">
        <f>'Inventory Ref Sheet'!AJ499</f>
        <v>0</v>
      </c>
      <c r="AL499" s="99"/>
      <c r="AM499" s="97" t="str">
        <f t="shared" si="41"/>
        <v/>
      </c>
    </row>
    <row r="500" spans="10:39" x14ac:dyDescent="0.25">
      <c r="J500" s="59">
        <f>'Inventory Ref Sheet'!AK500</f>
        <v>0</v>
      </c>
      <c r="K500" s="59">
        <f>'Inventory Ref Sheet'!AL500</f>
        <v>0</v>
      </c>
      <c r="L500" s="59">
        <f>'Inventory Ref Sheet'!AM500</f>
        <v>0</v>
      </c>
      <c r="M500" s="59">
        <f>'Inventory Ref Sheet'!AP500</f>
        <v>0</v>
      </c>
      <c r="N500" s="59">
        <f>'Inventory Ref Sheet'!AQ500</f>
        <v>0</v>
      </c>
      <c r="O500" s="100" t="str">
        <f ca="1">IF('Inventory Ref Sheet'!AS500&gt;0,YEAR(TODAY())-'Inventory Ref Sheet'!AS500,"")</f>
        <v/>
      </c>
      <c r="P500" s="95">
        <f>'Inventory Ref Sheet'!AU500</f>
        <v>0</v>
      </c>
      <c r="Q500" s="60">
        <f>'Inventory Ref Sheet'!AV500</f>
        <v>0</v>
      </c>
      <c r="R500" s="61"/>
      <c r="S500" s="100" t="str">
        <f t="shared" si="39"/>
        <v/>
      </c>
      <c r="T500" s="59">
        <f>'Inventory Ref Sheet'!M500</f>
        <v>0</v>
      </c>
      <c r="U500" s="102">
        <f>'Inventory Ref Sheet'!N500</f>
        <v>0</v>
      </c>
      <c r="V500" s="59">
        <f>'Inventory Ref Sheet'!O500</f>
        <v>0</v>
      </c>
      <c r="W500" s="59">
        <f>'Inventory Ref Sheet'!R500</f>
        <v>0</v>
      </c>
      <c r="X500" s="59">
        <f>'Inventory Ref Sheet'!S500</f>
        <v>0</v>
      </c>
      <c r="Y500" s="100" t="str">
        <f ca="1">IF('Inventory Ref Sheet'!U500&gt;0,YEAR(TODAY())-'Inventory Ref Sheet'!U500,"")</f>
        <v/>
      </c>
      <c r="Z500" s="95">
        <f>'Inventory Ref Sheet'!W500</f>
        <v>0</v>
      </c>
      <c r="AA500" s="60">
        <f>'Inventory Ref Sheet'!X500</f>
        <v>0</v>
      </c>
      <c r="AB500" s="61"/>
      <c r="AC500" s="97" t="str">
        <f t="shared" si="40"/>
        <v/>
      </c>
      <c r="AD500" s="59">
        <f>'Inventory Ref Sheet'!Y500</f>
        <v>0</v>
      </c>
      <c r="AE500" s="59">
        <f>'Inventory Ref Sheet'!Z500</f>
        <v>0</v>
      </c>
      <c r="AF500" s="102">
        <f>'Inventory Ref Sheet'!AA500</f>
        <v>0</v>
      </c>
      <c r="AG500" s="59">
        <f>'Inventory Ref Sheet'!AD500</f>
        <v>0</v>
      </c>
      <c r="AH500" s="59">
        <f>'Inventory Ref Sheet'!AE500</f>
        <v>0</v>
      </c>
      <c r="AI500" s="100" t="str">
        <f ca="1">IF('Inventory Ref Sheet'!AG500&gt;0,YEAR(TODAY())-'Inventory Ref Sheet'!AG500,"")</f>
        <v/>
      </c>
      <c r="AJ500" s="99"/>
      <c r="AK500" s="60">
        <f>'Inventory Ref Sheet'!AJ500</f>
        <v>0</v>
      </c>
      <c r="AL500" s="99"/>
      <c r="AM500" s="97" t="str">
        <f t="shared" si="41"/>
        <v/>
      </c>
    </row>
    <row r="501" spans="10:39" x14ac:dyDescent="0.25">
      <c r="J501" s="59">
        <f>'Inventory Ref Sheet'!AK501</f>
        <v>0</v>
      </c>
      <c r="K501" s="59">
        <f>'Inventory Ref Sheet'!AL501</f>
        <v>0</v>
      </c>
      <c r="L501" s="59">
        <f>'Inventory Ref Sheet'!AM501</f>
        <v>0</v>
      </c>
      <c r="M501" s="59">
        <f>'Inventory Ref Sheet'!AP501</f>
        <v>0</v>
      </c>
      <c r="N501" s="59">
        <f>'Inventory Ref Sheet'!AQ501</f>
        <v>0</v>
      </c>
      <c r="O501" s="100" t="str">
        <f ca="1">IF('Inventory Ref Sheet'!AS501&gt;0,YEAR(TODAY())-'Inventory Ref Sheet'!AS501,"")</f>
        <v/>
      </c>
      <c r="P501" s="95">
        <f>'Inventory Ref Sheet'!AU501</f>
        <v>0</v>
      </c>
      <c r="Q501" s="60">
        <f>'Inventory Ref Sheet'!AV501</f>
        <v>0</v>
      </c>
      <c r="R501" s="61"/>
      <c r="S501" s="100" t="str">
        <f t="shared" si="39"/>
        <v/>
      </c>
      <c r="T501" s="59">
        <f>'Inventory Ref Sheet'!M501</f>
        <v>0</v>
      </c>
      <c r="U501" s="102">
        <f>'Inventory Ref Sheet'!N501</f>
        <v>0</v>
      </c>
      <c r="V501" s="59">
        <f>'Inventory Ref Sheet'!O501</f>
        <v>0</v>
      </c>
      <c r="W501" s="59">
        <f>'Inventory Ref Sheet'!R501</f>
        <v>0</v>
      </c>
      <c r="X501" s="59">
        <f>'Inventory Ref Sheet'!S501</f>
        <v>0</v>
      </c>
      <c r="Y501" s="100" t="str">
        <f ca="1">IF('Inventory Ref Sheet'!U501&gt;0,YEAR(TODAY())-'Inventory Ref Sheet'!U501,"")</f>
        <v/>
      </c>
      <c r="Z501" s="95">
        <f>'Inventory Ref Sheet'!W501</f>
        <v>0</v>
      </c>
      <c r="AA501" s="60">
        <f>'Inventory Ref Sheet'!X501</f>
        <v>0</v>
      </c>
      <c r="AB501" s="61"/>
      <c r="AC501" s="97" t="str">
        <f t="shared" si="40"/>
        <v/>
      </c>
      <c r="AD501" s="59">
        <f>'Inventory Ref Sheet'!Y501</f>
        <v>0</v>
      </c>
      <c r="AE501" s="59">
        <f>'Inventory Ref Sheet'!Z501</f>
        <v>0</v>
      </c>
      <c r="AF501" s="102">
        <f>'Inventory Ref Sheet'!AA501</f>
        <v>0</v>
      </c>
      <c r="AG501" s="59">
        <f>'Inventory Ref Sheet'!AD501</f>
        <v>0</v>
      </c>
      <c r="AH501" s="59">
        <f>'Inventory Ref Sheet'!AE501</f>
        <v>0</v>
      </c>
      <c r="AI501" s="100" t="str">
        <f ca="1">IF('Inventory Ref Sheet'!AG501&gt;0,YEAR(TODAY())-'Inventory Ref Sheet'!AG501,"")</f>
        <v/>
      </c>
      <c r="AJ501" s="99"/>
      <c r="AK501" s="60">
        <f>'Inventory Ref Sheet'!AJ501</f>
        <v>0</v>
      </c>
      <c r="AL501" s="99"/>
      <c r="AM501" s="97" t="str">
        <f t="shared" si="41"/>
        <v/>
      </c>
    </row>
    <row r="502" spans="10:39" x14ac:dyDescent="0.25">
      <c r="J502" s="59">
        <f>'Inventory Ref Sheet'!AK502</f>
        <v>0</v>
      </c>
      <c r="K502" s="59">
        <f>'Inventory Ref Sheet'!AL502</f>
        <v>0</v>
      </c>
      <c r="L502" s="59">
        <f>'Inventory Ref Sheet'!AM502</f>
        <v>0</v>
      </c>
      <c r="M502" s="59">
        <f>'Inventory Ref Sheet'!AP502</f>
        <v>0</v>
      </c>
      <c r="N502" s="59">
        <f>'Inventory Ref Sheet'!AQ502</f>
        <v>0</v>
      </c>
      <c r="O502" s="100" t="str">
        <f ca="1">IF('Inventory Ref Sheet'!AS502&gt;0,YEAR(TODAY())-'Inventory Ref Sheet'!AS502,"")</f>
        <v/>
      </c>
      <c r="P502" s="95">
        <f>'Inventory Ref Sheet'!AU502</f>
        <v>0</v>
      </c>
      <c r="Q502" s="60">
        <f>'Inventory Ref Sheet'!AV502</f>
        <v>0</v>
      </c>
      <c r="R502" s="61"/>
      <c r="S502" s="100" t="str">
        <f t="shared" si="39"/>
        <v/>
      </c>
      <c r="T502" s="59">
        <f>'Inventory Ref Sheet'!M502</f>
        <v>0</v>
      </c>
      <c r="U502" s="102">
        <f>'Inventory Ref Sheet'!N502</f>
        <v>0</v>
      </c>
      <c r="V502" s="59">
        <f>'Inventory Ref Sheet'!O502</f>
        <v>0</v>
      </c>
      <c r="W502" s="59">
        <f>'Inventory Ref Sheet'!R502</f>
        <v>0</v>
      </c>
      <c r="X502" s="59">
        <f>'Inventory Ref Sheet'!S502</f>
        <v>0</v>
      </c>
      <c r="Y502" s="100" t="str">
        <f ca="1">IF('Inventory Ref Sheet'!U502&gt;0,YEAR(TODAY())-'Inventory Ref Sheet'!U502,"")</f>
        <v/>
      </c>
      <c r="Z502" s="95">
        <f>'Inventory Ref Sheet'!W502</f>
        <v>0</v>
      </c>
      <c r="AA502" s="60">
        <f>'Inventory Ref Sheet'!X502</f>
        <v>0</v>
      </c>
      <c r="AB502" s="61"/>
      <c r="AC502" s="97" t="str">
        <f t="shared" si="40"/>
        <v/>
      </c>
      <c r="AD502" s="59">
        <f>'Inventory Ref Sheet'!Y502</f>
        <v>0</v>
      </c>
      <c r="AE502" s="59">
        <f>'Inventory Ref Sheet'!Z502</f>
        <v>0</v>
      </c>
      <c r="AF502" s="102">
        <f>'Inventory Ref Sheet'!AA502</f>
        <v>0</v>
      </c>
      <c r="AG502" s="59">
        <f>'Inventory Ref Sheet'!AD502</f>
        <v>0</v>
      </c>
      <c r="AH502" s="59">
        <f>'Inventory Ref Sheet'!AE502</f>
        <v>0</v>
      </c>
      <c r="AI502" s="100" t="str">
        <f ca="1">IF('Inventory Ref Sheet'!AG502&gt;0,YEAR(TODAY())-'Inventory Ref Sheet'!AG502,"")</f>
        <v/>
      </c>
      <c r="AJ502" s="99"/>
      <c r="AK502" s="60">
        <f>'Inventory Ref Sheet'!AJ502</f>
        <v>0</v>
      </c>
      <c r="AL502" s="99"/>
      <c r="AM502" s="97" t="str">
        <f t="shared" si="41"/>
        <v/>
      </c>
    </row>
    <row r="503" spans="10:39" x14ac:dyDescent="0.25">
      <c r="J503" s="59">
        <f>'Inventory Ref Sheet'!AK503</f>
        <v>0</v>
      </c>
      <c r="K503" s="59">
        <f>'Inventory Ref Sheet'!AL503</f>
        <v>0</v>
      </c>
      <c r="L503" s="59">
        <f>'Inventory Ref Sheet'!AM503</f>
        <v>0</v>
      </c>
      <c r="M503" s="59">
        <f>'Inventory Ref Sheet'!AP503</f>
        <v>0</v>
      </c>
      <c r="N503" s="59">
        <f>'Inventory Ref Sheet'!AQ503</f>
        <v>0</v>
      </c>
      <c r="O503" s="100" t="str">
        <f ca="1">IF('Inventory Ref Sheet'!AS503&gt;0,YEAR(TODAY())-'Inventory Ref Sheet'!AS503,"")</f>
        <v/>
      </c>
      <c r="P503" s="95">
        <f>'Inventory Ref Sheet'!AU503</f>
        <v>0</v>
      </c>
      <c r="Q503" s="60">
        <f>'Inventory Ref Sheet'!AV503</f>
        <v>0</v>
      </c>
      <c r="R503" s="61"/>
      <c r="S503" s="100" t="str">
        <f t="shared" si="39"/>
        <v/>
      </c>
      <c r="T503" s="59">
        <f>'Inventory Ref Sheet'!M503</f>
        <v>0</v>
      </c>
      <c r="U503" s="102">
        <f>'Inventory Ref Sheet'!N503</f>
        <v>0</v>
      </c>
      <c r="V503" s="59">
        <f>'Inventory Ref Sheet'!O503</f>
        <v>0</v>
      </c>
      <c r="W503" s="59">
        <f>'Inventory Ref Sheet'!R503</f>
        <v>0</v>
      </c>
      <c r="X503" s="59">
        <f>'Inventory Ref Sheet'!S503</f>
        <v>0</v>
      </c>
      <c r="Y503" s="100" t="str">
        <f ca="1">IF('Inventory Ref Sheet'!U503&gt;0,YEAR(TODAY())-'Inventory Ref Sheet'!U503,"")</f>
        <v/>
      </c>
      <c r="Z503" s="95">
        <f>'Inventory Ref Sheet'!W503</f>
        <v>0</v>
      </c>
      <c r="AA503" s="60">
        <f>'Inventory Ref Sheet'!X503</f>
        <v>0</v>
      </c>
      <c r="AB503" s="61"/>
      <c r="AC503" s="97" t="str">
        <f t="shared" si="40"/>
        <v/>
      </c>
      <c r="AD503" s="59">
        <f>'Inventory Ref Sheet'!Y503</f>
        <v>0</v>
      </c>
      <c r="AE503" s="59">
        <f>'Inventory Ref Sheet'!Z503</f>
        <v>0</v>
      </c>
      <c r="AF503" s="102">
        <f>'Inventory Ref Sheet'!AA503</f>
        <v>0</v>
      </c>
      <c r="AG503" s="59">
        <f>'Inventory Ref Sheet'!AD503</f>
        <v>0</v>
      </c>
      <c r="AH503" s="59">
        <f>'Inventory Ref Sheet'!AE503</f>
        <v>0</v>
      </c>
      <c r="AI503" s="100" t="str">
        <f ca="1">IF('Inventory Ref Sheet'!AG503&gt;0,YEAR(TODAY())-'Inventory Ref Sheet'!AG503,"")</f>
        <v/>
      </c>
      <c r="AJ503" s="99"/>
      <c r="AK503" s="60">
        <f>'Inventory Ref Sheet'!AJ503</f>
        <v>0</v>
      </c>
      <c r="AL503" s="99"/>
      <c r="AM503" s="97" t="str">
        <f t="shared" si="41"/>
        <v/>
      </c>
    </row>
    <row r="504" spans="10:39" x14ac:dyDescent="0.25">
      <c r="J504" s="59">
        <f>'Inventory Ref Sheet'!AK504</f>
        <v>0</v>
      </c>
      <c r="K504" s="59">
        <f>'Inventory Ref Sheet'!AL504</f>
        <v>0</v>
      </c>
      <c r="L504" s="59">
        <f>'Inventory Ref Sheet'!AM504</f>
        <v>0</v>
      </c>
      <c r="M504" s="59">
        <f>'Inventory Ref Sheet'!AP504</f>
        <v>0</v>
      </c>
      <c r="N504" s="59">
        <f>'Inventory Ref Sheet'!AQ504</f>
        <v>0</v>
      </c>
      <c r="O504" s="100" t="str">
        <f ca="1">IF('Inventory Ref Sheet'!AS504&gt;0,YEAR(TODAY())-'Inventory Ref Sheet'!AS504,"")</f>
        <v/>
      </c>
      <c r="P504" s="95">
        <f>'Inventory Ref Sheet'!AU504</f>
        <v>0</v>
      </c>
      <c r="Q504" s="60">
        <f>'Inventory Ref Sheet'!AV504</f>
        <v>0</v>
      </c>
      <c r="R504" s="61"/>
      <c r="S504" s="100" t="str">
        <f t="shared" si="39"/>
        <v/>
      </c>
      <c r="T504" s="59">
        <f>'Inventory Ref Sheet'!M504</f>
        <v>0</v>
      </c>
      <c r="U504" s="102">
        <f>'Inventory Ref Sheet'!N504</f>
        <v>0</v>
      </c>
      <c r="V504" s="59">
        <f>'Inventory Ref Sheet'!O504</f>
        <v>0</v>
      </c>
      <c r="W504" s="59">
        <f>'Inventory Ref Sheet'!R504</f>
        <v>0</v>
      </c>
      <c r="X504" s="59">
        <f>'Inventory Ref Sheet'!S504</f>
        <v>0</v>
      </c>
      <c r="Y504" s="100" t="str">
        <f ca="1">IF('Inventory Ref Sheet'!U504&gt;0,YEAR(TODAY())-'Inventory Ref Sheet'!U504,"")</f>
        <v/>
      </c>
      <c r="Z504" s="95">
        <f>'Inventory Ref Sheet'!W504</f>
        <v>0</v>
      </c>
      <c r="AA504" s="60">
        <f>'Inventory Ref Sheet'!X504</f>
        <v>0</v>
      </c>
      <c r="AB504" s="61"/>
      <c r="AC504" s="97" t="str">
        <f t="shared" si="40"/>
        <v/>
      </c>
      <c r="AD504" s="59">
        <f>'Inventory Ref Sheet'!Y504</f>
        <v>0</v>
      </c>
      <c r="AE504" s="59">
        <f>'Inventory Ref Sheet'!Z504</f>
        <v>0</v>
      </c>
      <c r="AF504" s="102">
        <f>'Inventory Ref Sheet'!AA504</f>
        <v>0</v>
      </c>
      <c r="AG504" s="59">
        <f>'Inventory Ref Sheet'!AD504</f>
        <v>0</v>
      </c>
      <c r="AH504" s="59">
        <f>'Inventory Ref Sheet'!AE504</f>
        <v>0</v>
      </c>
      <c r="AI504" s="100" t="str">
        <f ca="1">IF('Inventory Ref Sheet'!AG504&gt;0,YEAR(TODAY())-'Inventory Ref Sheet'!AG504,"")</f>
        <v/>
      </c>
      <c r="AJ504" s="99"/>
      <c r="AK504" s="60">
        <f>'Inventory Ref Sheet'!AJ504</f>
        <v>0</v>
      </c>
      <c r="AL504" s="99"/>
      <c r="AM504" s="97" t="str">
        <f t="shared" si="41"/>
        <v/>
      </c>
    </row>
    <row r="505" spans="10:39" x14ac:dyDescent="0.25">
      <c r="J505" s="59">
        <f>'Inventory Ref Sheet'!AK505</f>
        <v>0</v>
      </c>
      <c r="K505" s="59">
        <f>'Inventory Ref Sheet'!AL505</f>
        <v>0</v>
      </c>
      <c r="L505" s="59">
        <f>'Inventory Ref Sheet'!AM505</f>
        <v>0</v>
      </c>
      <c r="M505" s="59">
        <f>'Inventory Ref Sheet'!AP505</f>
        <v>0</v>
      </c>
      <c r="N505" s="59">
        <f>'Inventory Ref Sheet'!AQ505</f>
        <v>0</v>
      </c>
      <c r="O505" s="100" t="str">
        <f ca="1">IF('Inventory Ref Sheet'!AS505&gt;0,YEAR(TODAY())-'Inventory Ref Sheet'!AS505,"")</f>
        <v/>
      </c>
      <c r="P505" s="95">
        <f>'Inventory Ref Sheet'!AU505</f>
        <v>0</v>
      </c>
      <c r="Q505" s="60">
        <f>'Inventory Ref Sheet'!AV505</f>
        <v>0</v>
      </c>
      <c r="R505" s="61"/>
      <c r="S505" s="100" t="str">
        <f t="shared" si="39"/>
        <v/>
      </c>
      <c r="T505" s="59">
        <f>'Inventory Ref Sheet'!M505</f>
        <v>0</v>
      </c>
      <c r="U505" s="102">
        <f>'Inventory Ref Sheet'!N505</f>
        <v>0</v>
      </c>
      <c r="V505" s="59">
        <f>'Inventory Ref Sheet'!O505</f>
        <v>0</v>
      </c>
      <c r="W505" s="59">
        <f>'Inventory Ref Sheet'!R505</f>
        <v>0</v>
      </c>
      <c r="X505" s="59">
        <f>'Inventory Ref Sheet'!S505</f>
        <v>0</v>
      </c>
      <c r="Y505" s="100" t="str">
        <f ca="1">IF('Inventory Ref Sheet'!U505&gt;0,YEAR(TODAY())-'Inventory Ref Sheet'!U505,"")</f>
        <v/>
      </c>
      <c r="Z505" s="95">
        <f>'Inventory Ref Sheet'!W505</f>
        <v>0</v>
      </c>
      <c r="AA505" s="60">
        <f>'Inventory Ref Sheet'!X505</f>
        <v>0</v>
      </c>
      <c r="AB505" s="61"/>
      <c r="AC505" s="97" t="str">
        <f t="shared" si="40"/>
        <v/>
      </c>
      <c r="AD505" s="59">
        <f>'Inventory Ref Sheet'!Y505</f>
        <v>0</v>
      </c>
      <c r="AE505" s="59">
        <f>'Inventory Ref Sheet'!Z505</f>
        <v>0</v>
      </c>
      <c r="AF505" s="102">
        <f>'Inventory Ref Sheet'!AA505</f>
        <v>0</v>
      </c>
      <c r="AG505" s="59">
        <f>'Inventory Ref Sheet'!AD505</f>
        <v>0</v>
      </c>
      <c r="AH505" s="59">
        <f>'Inventory Ref Sheet'!AE505</f>
        <v>0</v>
      </c>
      <c r="AI505" s="100" t="str">
        <f ca="1">IF('Inventory Ref Sheet'!AG505&gt;0,YEAR(TODAY())-'Inventory Ref Sheet'!AG505,"")</f>
        <v/>
      </c>
      <c r="AJ505" s="99"/>
      <c r="AK505" s="60">
        <f>'Inventory Ref Sheet'!AJ505</f>
        <v>0</v>
      </c>
      <c r="AL505" s="99"/>
      <c r="AM505" s="97" t="str">
        <f t="shared" si="41"/>
        <v/>
      </c>
    </row>
    <row r="506" spans="10:39" x14ac:dyDescent="0.25">
      <c r="J506" s="59">
        <f>'Inventory Ref Sheet'!AK506</f>
        <v>0</v>
      </c>
      <c r="K506" s="59">
        <f>'Inventory Ref Sheet'!AL506</f>
        <v>0</v>
      </c>
      <c r="L506" s="59">
        <f>'Inventory Ref Sheet'!AM506</f>
        <v>0</v>
      </c>
      <c r="M506" s="59">
        <f>'Inventory Ref Sheet'!AP506</f>
        <v>0</v>
      </c>
      <c r="N506" s="59">
        <f>'Inventory Ref Sheet'!AQ506</f>
        <v>0</v>
      </c>
      <c r="O506" s="100" t="str">
        <f ca="1">IF('Inventory Ref Sheet'!AS506&gt;0,YEAR(TODAY())-'Inventory Ref Sheet'!AS506,"")</f>
        <v/>
      </c>
      <c r="P506" s="95">
        <f>'Inventory Ref Sheet'!AU506</f>
        <v>0</v>
      </c>
      <c r="Q506" s="60">
        <f>'Inventory Ref Sheet'!AV506</f>
        <v>0</v>
      </c>
      <c r="R506" s="61"/>
      <c r="S506" s="100" t="str">
        <f t="shared" si="39"/>
        <v/>
      </c>
      <c r="T506" s="59">
        <f>'Inventory Ref Sheet'!M506</f>
        <v>0</v>
      </c>
      <c r="U506" s="102">
        <f>'Inventory Ref Sheet'!N506</f>
        <v>0</v>
      </c>
      <c r="V506" s="59">
        <f>'Inventory Ref Sheet'!O506</f>
        <v>0</v>
      </c>
      <c r="W506" s="59">
        <f>'Inventory Ref Sheet'!R506</f>
        <v>0</v>
      </c>
      <c r="X506" s="59">
        <f>'Inventory Ref Sheet'!S506</f>
        <v>0</v>
      </c>
      <c r="Y506" s="100" t="str">
        <f ca="1">IF('Inventory Ref Sheet'!U506&gt;0,YEAR(TODAY())-'Inventory Ref Sheet'!U506,"")</f>
        <v/>
      </c>
      <c r="Z506" s="95">
        <f>'Inventory Ref Sheet'!W506</f>
        <v>0</v>
      </c>
      <c r="AA506" s="60">
        <f>'Inventory Ref Sheet'!X506</f>
        <v>0</v>
      </c>
      <c r="AB506" s="61"/>
      <c r="AC506" s="97" t="str">
        <f t="shared" si="40"/>
        <v/>
      </c>
      <c r="AD506" s="59">
        <f>'Inventory Ref Sheet'!Y506</f>
        <v>0</v>
      </c>
      <c r="AE506" s="59">
        <f>'Inventory Ref Sheet'!Z506</f>
        <v>0</v>
      </c>
      <c r="AF506" s="102">
        <f>'Inventory Ref Sheet'!AA506</f>
        <v>0</v>
      </c>
      <c r="AG506" s="59">
        <f>'Inventory Ref Sheet'!AD506</f>
        <v>0</v>
      </c>
      <c r="AH506" s="59">
        <f>'Inventory Ref Sheet'!AE506</f>
        <v>0</v>
      </c>
      <c r="AI506" s="100" t="str">
        <f ca="1">IF('Inventory Ref Sheet'!AG506&gt;0,YEAR(TODAY())-'Inventory Ref Sheet'!AG506,"")</f>
        <v/>
      </c>
      <c r="AJ506" s="99"/>
      <c r="AK506" s="60">
        <f>'Inventory Ref Sheet'!AJ506</f>
        <v>0</v>
      </c>
      <c r="AL506" s="99"/>
      <c r="AM506" s="97" t="str">
        <f t="shared" si="41"/>
        <v/>
      </c>
    </row>
    <row r="507" spans="10:39" x14ac:dyDescent="0.25">
      <c r="J507" s="59">
        <f>'Inventory Ref Sheet'!AK507</f>
        <v>0</v>
      </c>
      <c r="K507" s="59">
        <f>'Inventory Ref Sheet'!AL507</f>
        <v>0</v>
      </c>
      <c r="L507" s="59">
        <f>'Inventory Ref Sheet'!AM507</f>
        <v>0</v>
      </c>
      <c r="M507" s="59">
        <f>'Inventory Ref Sheet'!AP507</f>
        <v>0</v>
      </c>
      <c r="N507" s="59">
        <f>'Inventory Ref Sheet'!AQ507</f>
        <v>0</v>
      </c>
      <c r="O507" s="100" t="str">
        <f ca="1">IF('Inventory Ref Sheet'!AS507&gt;0,YEAR(TODAY())-'Inventory Ref Sheet'!AS507,"")</f>
        <v/>
      </c>
      <c r="P507" s="95">
        <f>'Inventory Ref Sheet'!AU507</f>
        <v>0</v>
      </c>
      <c r="Q507" s="60">
        <f>'Inventory Ref Sheet'!AV507</f>
        <v>0</v>
      </c>
      <c r="R507" s="61"/>
      <c r="S507" s="100" t="str">
        <f t="shared" si="39"/>
        <v/>
      </c>
      <c r="T507" s="59">
        <f>'Inventory Ref Sheet'!M507</f>
        <v>0</v>
      </c>
      <c r="U507" s="102">
        <f>'Inventory Ref Sheet'!N507</f>
        <v>0</v>
      </c>
      <c r="V507" s="59">
        <f>'Inventory Ref Sheet'!O507</f>
        <v>0</v>
      </c>
      <c r="W507" s="59">
        <f>'Inventory Ref Sheet'!R507</f>
        <v>0</v>
      </c>
      <c r="X507" s="59">
        <f>'Inventory Ref Sheet'!S507</f>
        <v>0</v>
      </c>
      <c r="Y507" s="100" t="str">
        <f ca="1">IF('Inventory Ref Sheet'!U507&gt;0,YEAR(TODAY())-'Inventory Ref Sheet'!U507,"")</f>
        <v/>
      </c>
      <c r="Z507" s="95">
        <f>'Inventory Ref Sheet'!W507</f>
        <v>0</v>
      </c>
      <c r="AA507" s="60">
        <f>'Inventory Ref Sheet'!X507</f>
        <v>0</v>
      </c>
      <c r="AB507" s="61"/>
      <c r="AC507" s="97" t="str">
        <f t="shared" si="40"/>
        <v/>
      </c>
      <c r="AD507" s="59">
        <f>'Inventory Ref Sheet'!Y507</f>
        <v>0</v>
      </c>
      <c r="AE507" s="59">
        <f>'Inventory Ref Sheet'!Z507</f>
        <v>0</v>
      </c>
      <c r="AF507" s="102">
        <f>'Inventory Ref Sheet'!AA507</f>
        <v>0</v>
      </c>
      <c r="AG507" s="59">
        <f>'Inventory Ref Sheet'!AD507</f>
        <v>0</v>
      </c>
      <c r="AH507" s="59">
        <f>'Inventory Ref Sheet'!AE507</f>
        <v>0</v>
      </c>
      <c r="AI507" s="100" t="str">
        <f ca="1">IF('Inventory Ref Sheet'!AG507&gt;0,YEAR(TODAY())-'Inventory Ref Sheet'!AG507,"")</f>
        <v/>
      </c>
      <c r="AJ507" s="99"/>
      <c r="AK507" s="60">
        <f>'Inventory Ref Sheet'!AJ507</f>
        <v>0</v>
      </c>
      <c r="AL507" s="99"/>
      <c r="AM507" s="97" t="str">
        <f t="shared" si="41"/>
        <v/>
      </c>
    </row>
    <row r="508" spans="10:39" x14ac:dyDescent="0.25">
      <c r="J508" s="59">
        <f>'Inventory Ref Sheet'!AK508</f>
        <v>0</v>
      </c>
      <c r="K508" s="59">
        <f>'Inventory Ref Sheet'!AL508</f>
        <v>0</v>
      </c>
      <c r="L508" s="59">
        <f>'Inventory Ref Sheet'!AM508</f>
        <v>0</v>
      </c>
      <c r="M508" s="59">
        <f>'Inventory Ref Sheet'!AP508</f>
        <v>0</v>
      </c>
      <c r="N508" s="59">
        <f>'Inventory Ref Sheet'!AQ508</f>
        <v>0</v>
      </c>
      <c r="O508" s="100" t="str">
        <f ca="1">IF('Inventory Ref Sheet'!AS508&gt;0,YEAR(TODAY())-'Inventory Ref Sheet'!AS508,"")</f>
        <v/>
      </c>
      <c r="P508" s="95">
        <f>'Inventory Ref Sheet'!AU508</f>
        <v>0</v>
      </c>
      <c r="Q508" s="60">
        <f>'Inventory Ref Sheet'!AV508</f>
        <v>0</v>
      </c>
      <c r="R508" s="61"/>
      <c r="S508" s="100" t="str">
        <f t="shared" si="39"/>
        <v/>
      </c>
      <c r="T508" s="59">
        <f>'Inventory Ref Sheet'!M508</f>
        <v>0</v>
      </c>
      <c r="U508" s="102">
        <f>'Inventory Ref Sheet'!N508</f>
        <v>0</v>
      </c>
      <c r="V508" s="59">
        <f>'Inventory Ref Sheet'!O508</f>
        <v>0</v>
      </c>
      <c r="W508" s="59">
        <f>'Inventory Ref Sheet'!R508</f>
        <v>0</v>
      </c>
      <c r="X508" s="59">
        <f>'Inventory Ref Sheet'!S508</f>
        <v>0</v>
      </c>
      <c r="Y508" s="100" t="str">
        <f ca="1">IF('Inventory Ref Sheet'!U508&gt;0,YEAR(TODAY())-'Inventory Ref Sheet'!U508,"")</f>
        <v/>
      </c>
      <c r="Z508" s="95">
        <f>'Inventory Ref Sheet'!W508</f>
        <v>0</v>
      </c>
      <c r="AA508" s="60">
        <f>'Inventory Ref Sheet'!X508</f>
        <v>0</v>
      </c>
      <c r="AB508" s="61"/>
      <c r="AC508" s="97" t="str">
        <f t="shared" si="40"/>
        <v/>
      </c>
      <c r="AD508" s="59">
        <f>'Inventory Ref Sheet'!Y508</f>
        <v>0</v>
      </c>
      <c r="AE508" s="59">
        <f>'Inventory Ref Sheet'!Z508</f>
        <v>0</v>
      </c>
      <c r="AF508" s="102">
        <f>'Inventory Ref Sheet'!AA508</f>
        <v>0</v>
      </c>
      <c r="AG508" s="59">
        <f>'Inventory Ref Sheet'!AD508</f>
        <v>0</v>
      </c>
      <c r="AH508" s="59">
        <f>'Inventory Ref Sheet'!AE508</f>
        <v>0</v>
      </c>
      <c r="AI508" s="100" t="str">
        <f ca="1">IF('Inventory Ref Sheet'!AG508&gt;0,YEAR(TODAY())-'Inventory Ref Sheet'!AG508,"")</f>
        <v/>
      </c>
      <c r="AJ508" s="99"/>
      <c r="AK508" s="60">
        <f>'Inventory Ref Sheet'!AJ508</f>
        <v>0</v>
      </c>
      <c r="AL508" s="99"/>
      <c r="AM508" s="97" t="str">
        <f t="shared" si="41"/>
        <v/>
      </c>
    </row>
    <row r="509" spans="10:39" x14ac:dyDescent="0.25">
      <c r="J509" s="59">
        <f>'Inventory Ref Sheet'!AK509</f>
        <v>0</v>
      </c>
      <c r="K509" s="59">
        <f>'Inventory Ref Sheet'!AL509</f>
        <v>0</v>
      </c>
      <c r="L509" s="59">
        <f>'Inventory Ref Sheet'!AM509</f>
        <v>0</v>
      </c>
      <c r="M509" s="59">
        <f>'Inventory Ref Sheet'!AP509</f>
        <v>0</v>
      </c>
      <c r="N509" s="59">
        <f>'Inventory Ref Sheet'!AQ509</f>
        <v>0</v>
      </c>
      <c r="O509" s="100" t="str">
        <f ca="1">IF('Inventory Ref Sheet'!AS509&gt;0,YEAR(TODAY())-'Inventory Ref Sheet'!AS509,"")</f>
        <v/>
      </c>
      <c r="P509" s="95">
        <f>'Inventory Ref Sheet'!AU509</f>
        <v>0</v>
      </c>
      <c r="Q509" s="60">
        <f>'Inventory Ref Sheet'!AV509</f>
        <v>0</v>
      </c>
      <c r="R509" s="61"/>
      <c r="S509" s="100" t="str">
        <f t="shared" si="39"/>
        <v/>
      </c>
      <c r="T509" s="59">
        <f>'Inventory Ref Sheet'!M509</f>
        <v>0</v>
      </c>
      <c r="U509" s="102">
        <f>'Inventory Ref Sheet'!N509</f>
        <v>0</v>
      </c>
      <c r="V509" s="59">
        <f>'Inventory Ref Sheet'!O509</f>
        <v>0</v>
      </c>
      <c r="W509" s="59">
        <f>'Inventory Ref Sheet'!R509</f>
        <v>0</v>
      </c>
      <c r="X509" s="59">
        <f>'Inventory Ref Sheet'!S509</f>
        <v>0</v>
      </c>
      <c r="Y509" s="100" t="str">
        <f ca="1">IF('Inventory Ref Sheet'!U509&gt;0,YEAR(TODAY())-'Inventory Ref Sheet'!U509,"")</f>
        <v/>
      </c>
      <c r="Z509" s="95">
        <f>'Inventory Ref Sheet'!W509</f>
        <v>0</v>
      </c>
      <c r="AA509" s="60">
        <f>'Inventory Ref Sheet'!X509</f>
        <v>0</v>
      </c>
      <c r="AB509" s="61"/>
      <c r="AC509" s="97" t="str">
        <f t="shared" si="40"/>
        <v/>
      </c>
      <c r="AD509" s="59">
        <f>'Inventory Ref Sheet'!Y509</f>
        <v>0</v>
      </c>
      <c r="AE509" s="59">
        <f>'Inventory Ref Sheet'!Z509</f>
        <v>0</v>
      </c>
      <c r="AF509" s="102">
        <f>'Inventory Ref Sheet'!AA509</f>
        <v>0</v>
      </c>
      <c r="AG509" s="59">
        <f>'Inventory Ref Sheet'!AD509</f>
        <v>0</v>
      </c>
      <c r="AH509" s="59">
        <f>'Inventory Ref Sheet'!AE509</f>
        <v>0</v>
      </c>
      <c r="AI509" s="100" t="str">
        <f ca="1">IF('Inventory Ref Sheet'!AG509&gt;0,YEAR(TODAY())-'Inventory Ref Sheet'!AG509,"")</f>
        <v/>
      </c>
      <c r="AJ509" s="99"/>
      <c r="AK509" s="60">
        <f>'Inventory Ref Sheet'!AJ509</f>
        <v>0</v>
      </c>
      <c r="AL509" s="99"/>
      <c r="AM509" s="97" t="str">
        <f t="shared" si="41"/>
        <v/>
      </c>
    </row>
    <row r="510" spans="10:39" x14ac:dyDescent="0.25">
      <c r="J510" s="59">
        <f>'Inventory Ref Sheet'!AK510</f>
        <v>0</v>
      </c>
      <c r="K510" s="59">
        <f>'Inventory Ref Sheet'!AL510</f>
        <v>0</v>
      </c>
      <c r="L510" s="59">
        <f>'Inventory Ref Sheet'!AM510</f>
        <v>0</v>
      </c>
      <c r="M510" s="59">
        <f>'Inventory Ref Sheet'!AP510</f>
        <v>0</v>
      </c>
      <c r="N510" s="59">
        <f>'Inventory Ref Sheet'!AQ510</f>
        <v>0</v>
      </c>
      <c r="O510" s="100" t="str">
        <f ca="1">IF('Inventory Ref Sheet'!AS510&gt;0,YEAR(TODAY())-'Inventory Ref Sheet'!AS510,"")</f>
        <v/>
      </c>
      <c r="P510" s="95">
        <f>'Inventory Ref Sheet'!AU510</f>
        <v>0</v>
      </c>
      <c r="Q510" s="60">
        <f>'Inventory Ref Sheet'!AV510</f>
        <v>0</v>
      </c>
      <c r="R510" s="61"/>
      <c r="S510" s="100" t="str">
        <f t="shared" si="39"/>
        <v/>
      </c>
      <c r="T510" s="59">
        <f>'Inventory Ref Sheet'!M510</f>
        <v>0</v>
      </c>
      <c r="U510" s="102">
        <f>'Inventory Ref Sheet'!N510</f>
        <v>0</v>
      </c>
      <c r="V510" s="59">
        <f>'Inventory Ref Sheet'!O510</f>
        <v>0</v>
      </c>
      <c r="W510" s="59">
        <f>'Inventory Ref Sheet'!R510</f>
        <v>0</v>
      </c>
      <c r="X510" s="59">
        <f>'Inventory Ref Sheet'!S510</f>
        <v>0</v>
      </c>
      <c r="Y510" s="100" t="str">
        <f ca="1">IF('Inventory Ref Sheet'!U510&gt;0,YEAR(TODAY())-'Inventory Ref Sheet'!U510,"")</f>
        <v/>
      </c>
      <c r="Z510" s="95">
        <f>'Inventory Ref Sheet'!W510</f>
        <v>0</v>
      </c>
      <c r="AA510" s="60">
        <f>'Inventory Ref Sheet'!X510</f>
        <v>0</v>
      </c>
      <c r="AB510" s="61"/>
      <c r="AC510" s="97" t="str">
        <f t="shared" si="40"/>
        <v/>
      </c>
      <c r="AD510" s="59">
        <f>'Inventory Ref Sheet'!Y510</f>
        <v>0</v>
      </c>
      <c r="AE510" s="59">
        <f>'Inventory Ref Sheet'!Z510</f>
        <v>0</v>
      </c>
      <c r="AF510" s="102">
        <f>'Inventory Ref Sheet'!AA510</f>
        <v>0</v>
      </c>
      <c r="AG510" s="59">
        <f>'Inventory Ref Sheet'!AD510</f>
        <v>0</v>
      </c>
      <c r="AH510" s="59">
        <f>'Inventory Ref Sheet'!AE510</f>
        <v>0</v>
      </c>
      <c r="AI510" s="100" t="str">
        <f ca="1">IF('Inventory Ref Sheet'!AG510&gt;0,YEAR(TODAY())-'Inventory Ref Sheet'!AG510,"")</f>
        <v/>
      </c>
      <c r="AJ510" s="99"/>
      <c r="AK510" s="60">
        <f>'Inventory Ref Sheet'!AJ510</f>
        <v>0</v>
      </c>
      <c r="AL510" s="99"/>
      <c r="AM510" s="97" t="str">
        <f t="shared" si="41"/>
        <v/>
      </c>
    </row>
    <row r="511" spans="10:39" x14ac:dyDescent="0.25">
      <c r="J511" s="59">
        <f>'Inventory Ref Sheet'!AK511</f>
        <v>0</v>
      </c>
      <c r="K511" s="59">
        <f>'Inventory Ref Sheet'!AL511</f>
        <v>0</v>
      </c>
      <c r="L511" s="59">
        <f>'Inventory Ref Sheet'!AM511</f>
        <v>0</v>
      </c>
      <c r="M511" s="59">
        <f>'Inventory Ref Sheet'!AP511</f>
        <v>0</v>
      </c>
      <c r="N511" s="59">
        <f>'Inventory Ref Sheet'!AQ511</f>
        <v>0</v>
      </c>
      <c r="O511" s="100" t="str">
        <f ca="1">IF('Inventory Ref Sheet'!AS511&gt;0,YEAR(TODAY())-'Inventory Ref Sheet'!AS511,"")</f>
        <v/>
      </c>
      <c r="P511" s="95">
        <f>'Inventory Ref Sheet'!AU511</f>
        <v>0</v>
      </c>
      <c r="Q511" s="60">
        <f>'Inventory Ref Sheet'!AV511</f>
        <v>0</v>
      </c>
      <c r="R511" s="61"/>
      <c r="S511" s="100" t="str">
        <f t="shared" si="39"/>
        <v/>
      </c>
      <c r="T511" s="59">
        <f>'Inventory Ref Sheet'!M511</f>
        <v>0</v>
      </c>
      <c r="U511" s="102">
        <f>'Inventory Ref Sheet'!N511</f>
        <v>0</v>
      </c>
      <c r="V511" s="59">
        <f>'Inventory Ref Sheet'!O511</f>
        <v>0</v>
      </c>
      <c r="W511" s="59">
        <f>'Inventory Ref Sheet'!R511</f>
        <v>0</v>
      </c>
      <c r="X511" s="59">
        <f>'Inventory Ref Sheet'!S511</f>
        <v>0</v>
      </c>
      <c r="Y511" s="100" t="str">
        <f ca="1">IF('Inventory Ref Sheet'!U511&gt;0,YEAR(TODAY())-'Inventory Ref Sheet'!U511,"")</f>
        <v/>
      </c>
      <c r="Z511" s="95">
        <f>'Inventory Ref Sheet'!W511</f>
        <v>0</v>
      </c>
      <c r="AA511" s="60">
        <f>'Inventory Ref Sheet'!X511</f>
        <v>0</v>
      </c>
      <c r="AB511" s="61"/>
      <c r="AC511" s="97" t="str">
        <f t="shared" si="40"/>
        <v/>
      </c>
      <c r="AD511" s="59">
        <f>'Inventory Ref Sheet'!Y511</f>
        <v>0</v>
      </c>
      <c r="AE511" s="59">
        <f>'Inventory Ref Sheet'!Z511</f>
        <v>0</v>
      </c>
      <c r="AF511" s="102">
        <f>'Inventory Ref Sheet'!AA511</f>
        <v>0</v>
      </c>
      <c r="AG511" s="59">
        <f>'Inventory Ref Sheet'!AD511</f>
        <v>0</v>
      </c>
      <c r="AH511" s="59">
        <f>'Inventory Ref Sheet'!AE511</f>
        <v>0</v>
      </c>
      <c r="AI511" s="100" t="str">
        <f ca="1">IF('Inventory Ref Sheet'!AG511&gt;0,YEAR(TODAY())-'Inventory Ref Sheet'!AG511,"")</f>
        <v/>
      </c>
      <c r="AJ511" s="99"/>
      <c r="AK511" s="60">
        <f>'Inventory Ref Sheet'!AJ511</f>
        <v>0</v>
      </c>
      <c r="AL511" s="99"/>
      <c r="AM511" s="97" t="str">
        <f t="shared" si="41"/>
        <v/>
      </c>
    </row>
    <row r="512" spans="10:39" x14ac:dyDescent="0.25">
      <c r="J512" s="59">
        <f>'Inventory Ref Sheet'!AK512</f>
        <v>0</v>
      </c>
      <c r="K512" s="59">
        <f>'Inventory Ref Sheet'!AL512</f>
        <v>0</v>
      </c>
      <c r="L512" s="59">
        <f>'Inventory Ref Sheet'!AM512</f>
        <v>0</v>
      </c>
      <c r="M512" s="59">
        <f>'Inventory Ref Sheet'!AP512</f>
        <v>0</v>
      </c>
      <c r="N512" s="59">
        <f>'Inventory Ref Sheet'!AQ512</f>
        <v>0</v>
      </c>
      <c r="O512" s="100" t="str">
        <f ca="1">IF('Inventory Ref Sheet'!AS512&gt;0,YEAR(TODAY())-'Inventory Ref Sheet'!AS512,"")</f>
        <v/>
      </c>
      <c r="P512" s="95">
        <f>'Inventory Ref Sheet'!AU512</f>
        <v>0</v>
      </c>
      <c r="Q512" s="60">
        <f>'Inventory Ref Sheet'!AV512</f>
        <v>0</v>
      </c>
      <c r="R512" s="61"/>
      <c r="S512" s="100" t="str">
        <f t="shared" si="39"/>
        <v/>
      </c>
      <c r="T512" s="59">
        <f>'Inventory Ref Sheet'!M512</f>
        <v>0</v>
      </c>
      <c r="U512" s="102">
        <f>'Inventory Ref Sheet'!N512</f>
        <v>0</v>
      </c>
      <c r="V512" s="59">
        <f>'Inventory Ref Sheet'!O512</f>
        <v>0</v>
      </c>
      <c r="W512" s="59">
        <f>'Inventory Ref Sheet'!R512</f>
        <v>0</v>
      </c>
      <c r="X512" s="59">
        <f>'Inventory Ref Sheet'!S512</f>
        <v>0</v>
      </c>
      <c r="Y512" s="100" t="str">
        <f ca="1">IF('Inventory Ref Sheet'!U512&gt;0,YEAR(TODAY())-'Inventory Ref Sheet'!U512,"")</f>
        <v/>
      </c>
      <c r="Z512" s="95">
        <f>'Inventory Ref Sheet'!W512</f>
        <v>0</v>
      </c>
      <c r="AA512" s="60">
        <f>'Inventory Ref Sheet'!X512</f>
        <v>0</v>
      </c>
      <c r="AB512" s="61"/>
      <c r="AC512" s="97" t="str">
        <f t="shared" si="40"/>
        <v/>
      </c>
      <c r="AD512" s="59">
        <f>'Inventory Ref Sheet'!Y512</f>
        <v>0</v>
      </c>
      <c r="AE512" s="59">
        <f>'Inventory Ref Sheet'!Z512</f>
        <v>0</v>
      </c>
      <c r="AF512" s="102">
        <f>'Inventory Ref Sheet'!AA512</f>
        <v>0</v>
      </c>
      <c r="AG512" s="59">
        <f>'Inventory Ref Sheet'!AD512</f>
        <v>0</v>
      </c>
      <c r="AH512" s="59">
        <f>'Inventory Ref Sheet'!AE512</f>
        <v>0</v>
      </c>
      <c r="AI512" s="100" t="str">
        <f ca="1">IF('Inventory Ref Sheet'!AG512&gt;0,YEAR(TODAY())-'Inventory Ref Sheet'!AG512,"")</f>
        <v/>
      </c>
      <c r="AJ512" s="99"/>
      <c r="AK512" s="60">
        <f>'Inventory Ref Sheet'!AJ512</f>
        <v>0</v>
      </c>
      <c r="AL512" s="99"/>
      <c r="AM512" s="97" t="str">
        <f t="shared" si="41"/>
        <v/>
      </c>
    </row>
    <row r="513" spans="10:39" x14ac:dyDescent="0.25">
      <c r="J513" s="59">
        <f>'Inventory Ref Sheet'!AK513</f>
        <v>0</v>
      </c>
      <c r="K513" s="59">
        <f>'Inventory Ref Sheet'!AL513</f>
        <v>0</v>
      </c>
      <c r="L513" s="59">
        <f>'Inventory Ref Sheet'!AM513</f>
        <v>0</v>
      </c>
      <c r="M513" s="59">
        <f>'Inventory Ref Sheet'!AP513</f>
        <v>0</v>
      </c>
      <c r="N513" s="59">
        <f>'Inventory Ref Sheet'!AQ513</f>
        <v>0</v>
      </c>
      <c r="O513" s="100" t="str">
        <f ca="1">IF('Inventory Ref Sheet'!AS513&gt;0,YEAR(TODAY())-'Inventory Ref Sheet'!AS513,"")</f>
        <v/>
      </c>
      <c r="P513" s="95">
        <f>'Inventory Ref Sheet'!AU513</f>
        <v>0</v>
      </c>
      <c r="Q513" s="60">
        <f>'Inventory Ref Sheet'!AV513</f>
        <v>0</v>
      </c>
      <c r="R513" s="61"/>
      <c r="S513" s="100" t="str">
        <f t="shared" si="39"/>
        <v/>
      </c>
      <c r="T513" s="59">
        <f>'Inventory Ref Sheet'!M513</f>
        <v>0</v>
      </c>
      <c r="U513" s="102">
        <f>'Inventory Ref Sheet'!N513</f>
        <v>0</v>
      </c>
      <c r="V513" s="59">
        <f>'Inventory Ref Sheet'!O513</f>
        <v>0</v>
      </c>
      <c r="W513" s="59">
        <f>'Inventory Ref Sheet'!R513</f>
        <v>0</v>
      </c>
      <c r="X513" s="59">
        <f>'Inventory Ref Sheet'!S513</f>
        <v>0</v>
      </c>
      <c r="Y513" s="100" t="str">
        <f ca="1">IF('Inventory Ref Sheet'!U513&gt;0,YEAR(TODAY())-'Inventory Ref Sheet'!U513,"")</f>
        <v/>
      </c>
      <c r="Z513" s="95">
        <f>'Inventory Ref Sheet'!W513</f>
        <v>0</v>
      </c>
      <c r="AA513" s="60">
        <f>'Inventory Ref Sheet'!X513</f>
        <v>0</v>
      </c>
      <c r="AB513" s="61"/>
      <c r="AC513" s="97" t="str">
        <f t="shared" si="40"/>
        <v/>
      </c>
      <c r="AD513" s="59">
        <f>'Inventory Ref Sheet'!Y513</f>
        <v>0</v>
      </c>
      <c r="AE513" s="59">
        <f>'Inventory Ref Sheet'!Z513</f>
        <v>0</v>
      </c>
      <c r="AF513" s="102">
        <f>'Inventory Ref Sheet'!AA513</f>
        <v>0</v>
      </c>
      <c r="AG513" s="59">
        <f>'Inventory Ref Sheet'!AD513</f>
        <v>0</v>
      </c>
      <c r="AH513" s="59">
        <f>'Inventory Ref Sheet'!AE513</f>
        <v>0</v>
      </c>
      <c r="AI513" s="100" t="str">
        <f ca="1">IF('Inventory Ref Sheet'!AG513&gt;0,YEAR(TODAY())-'Inventory Ref Sheet'!AG513,"")</f>
        <v/>
      </c>
      <c r="AJ513" s="99"/>
      <c r="AK513" s="60">
        <f>'Inventory Ref Sheet'!AJ513</f>
        <v>0</v>
      </c>
      <c r="AL513" s="99"/>
      <c r="AM513" s="97" t="str">
        <f t="shared" si="41"/>
        <v/>
      </c>
    </row>
    <row r="514" spans="10:39" x14ac:dyDescent="0.25">
      <c r="J514" s="59">
        <f>'Inventory Ref Sheet'!AK514</f>
        <v>0</v>
      </c>
      <c r="K514" s="59">
        <f>'Inventory Ref Sheet'!AL514</f>
        <v>0</v>
      </c>
      <c r="L514" s="59">
        <f>'Inventory Ref Sheet'!AM514</f>
        <v>0</v>
      </c>
      <c r="M514" s="59">
        <f>'Inventory Ref Sheet'!AP514</f>
        <v>0</v>
      </c>
      <c r="N514" s="59">
        <f>'Inventory Ref Sheet'!AQ514</f>
        <v>0</v>
      </c>
      <c r="O514" s="100" t="str">
        <f ca="1">IF('Inventory Ref Sheet'!AS514&gt;0,YEAR(TODAY())-'Inventory Ref Sheet'!AS514,"")</f>
        <v/>
      </c>
      <c r="P514" s="95">
        <f>'Inventory Ref Sheet'!AU514</f>
        <v>0</v>
      </c>
      <c r="Q514" s="60">
        <f>'Inventory Ref Sheet'!AV514</f>
        <v>0</v>
      </c>
      <c r="R514" s="61"/>
      <c r="S514" s="100" t="str">
        <f t="shared" si="39"/>
        <v/>
      </c>
      <c r="T514" s="59">
        <f>'Inventory Ref Sheet'!M514</f>
        <v>0</v>
      </c>
      <c r="U514" s="102">
        <f>'Inventory Ref Sheet'!N514</f>
        <v>0</v>
      </c>
      <c r="V514" s="59">
        <f>'Inventory Ref Sheet'!O514</f>
        <v>0</v>
      </c>
      <c r="W514" s="59">
        <f>'Inventory Ref Sheet'!R514</f>
        <v>0</v>
      </c>
      <c r="X514" s="59">
        <f>'Inventory Ref Sheet'!S514</f>
        <v>0</v>
      </c>
      <c r="Y514" s="100" t="str">
        <f ca="1">IF('Inventory Ref Sheet'!U514&gt;0,YEAR(TODAY())-'Inventory Ref Sheet'!U514,"")</f>
        <v/>
      </c>
      <c r="Z514" s="95">
        <f>'Inventory Ref Sheet'!W514</f>
        <v>0</v>
      </c>
      <c r="AA514" s="60">
        <f>'Inventory Ref Sheet'!X514</f>
        <v>0</v>
      </c>
      <c r="AB514" s="61"/>
      <c r="AC514" s="97" t="str">
        <f t="shared" si="40"/>
        <v/>
      </c>
      <c r="AD514" s="59">
        <f>'Inventory Ref Sheet'!Y514</f>
        <v>0</v>
      </c>
      <c r="AE514" s="59">
        <f>'Inventory Ref Sheet'!Z514</f>
        <v>0</v>
      </c>
      <c r="AF514" s="102">
        <f>'Inventory Ref Sheet'!AA514</f>
        <v>0</v>
      </c>
      <c r="AG514" s="59">
        <f>'Inventory Ref Sheet'!AD514</f>
        <v>0</v>
      </c>
      <c r="AH514" s="59">
        <f>'Inventory Ref Sheet'!AE514</f>
        <v>0</v>
      </c>
      <c r="AI514" s="100" t="str">
        <f ca="1">IF('Inventory Ref Sheet'!AG514&gt;0,YEAR(TODAY())-'Inventory Ref Sheet'!AG514,"")</f>
        <v/>
      </c>
      <c r="AJ514" s="99"/>
      <c r="AK514" s="60">
        <f>'Inventory Ref Sheet'!AJ514</f>
        <v>0</v>
      </c>
      <c r="AL514" s="99"/>
      <c r="AM514" s="97" t="str">
        <f t="shared" si="41"/>
        <v/>
      </c>
    </row>
    <row r="515" spans="10:39" x14ac:dyDescent="0.25">
      <c r="J515" s="59">
        <f>'Inventory Ref Sheet'!AK515</f>
        <v>0</v>
      </c>
      <c r="K515" s="59">
        <f>'Inventory Ref Sheet'!AL515</f>
        <v>0</v>
      </c>
      <c r="L515" s="59">
        <f>'Inventory Ref Sheet'!AM515</f>
        <v>0</v>
      </c>
      <c r="M515" s="59">
        <f>'Inventory Ref Sheet'!AP515</f>
        <v>0</v>
      </c>
      <c r="N515" s="59">
        <f>'Inventory Ref Sheet'!AQ515</f>
        <v>0</v>
      </c>
      <c r="O515" s="100" t="str">
        <f ca="1">IF('Inventory Ref Sheet'!AS515&gt;0,YEAR(TODAY())-'Inventory Ref Sheet'!AS515,"")</f>
        <v/>
      </c>
      <c r="P515" s="95">
        <f>'Inventory Ref Sheet'!AU515</f>
        <v>0</v>
      </c>
      <c r="Q515" s="60">
        <f>'Inventory Ref Sheet'!AV515</f>
        <v>0</v>
      </c>
      <c r="R515" s="61"/>
      <c r="S515" s="100" t="str">
        <f t="shared" si="39"/>
        <v/>
      </c>
      <c r="T515" s="59">
        <f>'Inventory Ref Sheet'!M515</f>
        <v>0</v>
      </c>
      <c r="U515" s="102">
        <f>'Inventory Ref Sheet'!N515</f>
        <v>0</v>
      </c>
      <c r="V515" s="59">
        <f>'Inventory Ref Sheet'!O515</f>
        <v>0</v>
      </c>
      <c r="W515" s="59">
        <f>'Inventory Ref Sheet'!R515</f>
        <v>0</v>
      </c>
      <c r="X515" s="59">
        <f>'Inventory Ref Sheet'!S515</f>
        <v>0</v>
      </c>
      <c r="Y515" s="100" t="str">
        <f ca="1">IF('Inventory Ref Sheet'!U515&gt;0,YEAR(TODAY())-'Inventory Ref Sheet'!U515,"")</f>
        <v/>
      </c>
      <c r="Z515" s="95">
        <f>'Inventory Ref Sheet'!W515</f>
        <v>0</v>
      </c>
      <c r="AA515" s="60">
        <f>'Inventory Ref Sheet'!X515</f>
        <v>0</v>
      </c>
      <c r="AB515" s="61"/>
      <c r="AC515" s="97" t="str">
        <f t="shared" si="40"/>
        <v/>
      </c>
      <c r="AD515" s="59">
        <f>'Inventory Ref Sheet'!Y515</f>
        <v>0</v>
      </c>
      <c r="AE515" s="59">
        <f>'Inventory Ref Sheet'!Z515</f>
        <v>0</v>
      </c>
      <c r="AF515" s="102">
        <f>'Inventory Ref Sheet'!AA515</f>
        <v>0</v>
      </c>
      <c r="AG515" s="59">
        <f>'Inventory Ref Sheet'!AD515</f>
        <v>0</v>
      </c>
      <c r="AH515" s="59">
        <f>'Inventory Ref Sheet'!AE515</f>
        <v>0</v>
      </c>
      <c r="AI515" s="100" t="str">
        <f ca="1">IF('Inventory Ref Sheet'!AG515&gt;0,YEAR(TODAY())-'Inventory Ref Sheet'!AG515,"")</f>
        <v/>
      </c>
      <c r="AJ515" s="99"/>
      <c r="AK515" s="60">
        <f>'Inventory Ref Sheet'!AJ515</f>
        <v>0</v>
      </c>
      <c r="AL515" s="99"/>
      <c r="AM515" s="97" t="str">
        <f t="shared" si="41"/>
        <v/>
      </c>
    </row>
    <row r="516" spans="10:39" x14ac:dyDescent="0.25">
      <c r="J516" s="59">
        <f>'Inventory Ref Sheet'!AK516</f>
        <v>0</v>
      </c>
      <c r="K516" s="59">
        <f>'Inventory Ref Sheet'!AL516</f>
        <v>0</v>
      </c>
      <c r="L516" s="59">
        <f>'Inventory Ref Sheet'!AM516</f>
        <v>0</v>
      </c>
      <c r="M516" s="59">
        <f>'Inventory Ref Sheet'!AP516</f>
        <v>0</v>
      </c>
      <c r="N516" s="59">
        <f>'Inventory Ref Sheet'!AQ516</f>
        <v>0</v>
      </c>
      <c r="O516" s="100" t="str">
        <f ca="1">IF('Inventory Ref Sheet'!AS516&gt;0,YEAR(TODAY())-'Inventory Ref Sheet'!AS516,"")</f>
        <v/>
      </c>
      <c r="P516" s="95">
        <f>'Inventory Ref Sheet'!AU516</f>
        <v>0</v>
      </c>
      <c r="Q516" s="60">
        <f>'Inventory Ref Sheet'!AV516</f>
        <v>0</v>
      </c>
      <c r="R516" s="61"/>
      <c r="S516" s="100" t="str">
        <f t="shared" si="39"/>
        <v/>
      </c>
      <c r="T516" s="59">
        <f>'Inventory Ref Sheet'!M516</f>
        <v>0</v>
      </c>
      <c r="U516" s="102">
        <f>'Inventory Ref Sheet'!N516</f>
        <v>0</v>
      </c>
      <c r="V516" s="59">
        <f>'Inventory Ref Sheet'!O516</f>
        <v>0</v>
      </c>
      <c r="W516" s="59">
        <f>'Inventory Ref Sheet'!R516</f>
        <v>0</v>
      </c>
      <c r="X516" s="59">
        <f>'Inventory Ref Sheet'!S516</f>
        <v>0</v>
      </c>
      <c r="Y516" s="100" t="str">
        <f ca="1">IF('Inventory Ref Sheet'!U516&gt;0,YEAR(TODAY())-'Inventory Ref Sheet'!U516,"")</f>
        <v/>
      </c>
      <c r="Z516" s="95">
        <f>'Inventory Ref Sheet'!W516</f>
        <v>0</v>
      </c>
      <c r="AA516" s="60">
        <f>'Inventory Ref Sheet'!X516</f>
        <v>0</v>
      </c>
      <c r="AB516" s="61"/>
      <c r="AC516" s="97" t="str">
        <f t="shared" si="40"/>
        <v/>
      </c>
      <c r="AD516" s="59">
        <f>'Inventory Ref Sheet'!Y516</f>
        <v>0</v>
      </c>
      <c r="AE516" s="59">
        <f>'Inventory Ref Sheet'!Z516</f>
        <v>0</v>
      </c>
      <c r="AF516" s="102">
        <f>'Inventory Ref Sheet'!AA516</f>
        <v>0</v>
      </c>
      <c r="AG516" s="59">
        <f>'Inventory Ref Sheet'!AD516</f>
        <v>0</v>
      </c>
      <c r="AH516" s="59">
        <f>'Inventory Ref Sheet'!AE516</f>
        <v>0</v>
      </c>
      <c r="AI516" s="100" t="str">
        <f ca="1">IF('Inventory Ref Sheet'!AG516&gt;0,YEAR(TODAY())-'Inventory Ref Sheet'!AG516,"")</f>
        <v/>
      </c>
      <c r="AJ516" s="99"/>
      <c r="AK516" s="60">
        <f>'Inventory Ref Sheet'!AJ516</f>
        <v>0</v>
      </c>
      <c r="AL516" s="99"/>
      <c r="AM516" s="97" t="str">
        <f t="shared" si="41"/>
        <v/>
      </c>
    </row>
    <row r="517" spans="10:39" x14ac:dyDescent="0.25">
      <c r="J517" s="59">
        <f>'Inventory Ref Sheet'!AK517</f>
        <v>0</v>
      </c>
      <c r="K517" s="59">
        <f>'Inventory Ref Sheet'!AL517</f>
        <v>0</v>
      </c>
      <c r="L517" s="59">
        <f>'Inventory Ref Sheet'!AM517</f>
        <v>0</v>
      </c>
      <c r="M517" s="59">
        <f>'Inventory Ref Sheet'!AP517</f>
        <v>0</v>
      </c>
      <c r="N517" s="59">
        <f>'Inventory Ref Sheet'!AQ517</f>
        <v>0</v>
      </c>
      <c r="O517" s="100" t="str">
        <f ca="1">IF('Inventory Ref Sheet'!AS517&gt;0,YEAR(TODAY())-'Inventory Ref Sheet'!AS517,"")</f>
        <v/>
      </c>
      <c r="P517" s="95">
        <f>'Inventory Ref Sheet'!AU517</f>
        <v>0</v>
      </c>
      <c r="Q517" s="60">
        <f>'Inventory Ref Sheet'!AV517</f>
        <v>0</v>
      </c>
      <c r="R517" s="61"/>
      <c r="S517" s="100" t="str">
        <f t="shared" si="39"/>
        <v/>
      </c>
      <c r="T517" s="59">
        <f>'Inventory Ref Sheet'!M517</f>
        <v>0</v>
      </c>
      <c r="U517" s="102">
        <f>'Inventory Ref Sheet'!N517</f>
        <v>0</v>
      </c>
      <c r="V517" s="59">
        <f>'Inventory Ref Sheet'!O517</f>
        <v>0</v>
      </c>
      <c r="W517" s="59">
        <f>'Inventory Ref Sheet'!R517</f>
        <v>0</v>
      </c>
      <c r="X517" s="59">
        <f>'Inventory Ref Sheet'!S517</f>
        <v>0</v>
      </c>
      <c r="Y517" s="100" t="str">
        <f ca="1">IF('Inventory Ref Sheet'!U517&gt;0,YEAR(TODAY())-'Inventory Ref Sheet'!U517,"")</f>
        <v/>
      </c>
      <c r="Z517" s="95">
        <f>'Inventory Ref Sheet'!W517</f>
        <v>0</v>
      </c>
      <c r="AA517" s="60">
        <f>'Inventory Ref Sheet'!X517</f>
        <v>0</v>
      </c>
      <c r="AB517" s="61"/>
      <c r="AC517" s="97" t="str">
        <f t="shared" si="40"/>
        <v/>
      </c>
      <c r="AD517" s="59">
        <f>'Inventory Ref Sheet'!Y517</f>
        <v>0</v>
      </c>
      <c r="AE517" s="59">
        <f>'Inventory Ref Sheet'!Z517</f>
        <v>0</v>
      </c>
      <c r="AF517" s="102">
        <f>'Inventory Ref Sheet'!AA517</f>
        <v>0</v>
      </c>
      <c r="AG517" s="59">
        <f>'Inventory Ref Sheet'!AD517</f>
        <v>0</v>
      </c>
      <c r="AH517" s="59">
        <f>'Inventory Ref Sheet'!AE517</f>
        <v>0</v>
      </c>
      <c r="AI517" s="100" t="str">
        <f ca="1">IF('Inventory Ref Sheet'!AG517&gt;0,YEAR(TODAY())-'Inventory Ref Sheet'!AG517,"")</f>
        <v/>
      </c>
      <c r="AJ517" s="99"/>
      <c r="AK517" s="60">
        <f>'Inventory Ref Sheet'!AJ517</f>
        <v>0</v>
      </c>
      <c r="AL517" s="99"/>
      <c r="AM517" s="97" t="str">
        <f t="shared" si="41"/>
        <v/>
      </c>
    </row>
    <row r="518" spans="10:39" x14ac:dyDescent="0.25">
      <c r="J518" s="59">
        <f>'Inventory Ref Sheet'!AK518</f>
        <v>0</v>
      </c>
      <c r="K518" s="59">
        <f>'Inventory Ref Sheet'!AL518</f>
        <v>0</v>
      </c>
      <c r="L518" s="59">
        <f>'Inventory Ref Sheet'!AM518</f>
        <v>0</v>
      </c>
      <c r="M518" s="59">
        <f>'Inventory Ref Sheet'!AP518</f>
        <v>0</v>
      </c>
      <c r="N518" s="59">
        <f>'Inventory Ref Sheet'!AQ518</f>
        <v>0</v>
      </c>
      <c r="O518" s="100" t="str">
        <f ca="1">IF('Inventory Ref Sheet'!AS518&gt;0,YEAR(TODAY())-'Inventory Ref Sheet'!AS518,"")</f>
        <v/>
      </c>
      <c r="P518" s="95">
        <f>'Inventory Ref Sheet'!AU518</f>
        <v>0</v>
      </c>
      <c r="Q518" s="60">
        <f>'Inventory Ref Sheet'!AV518</f>
        <v>0</v>
      </c>
      <c r="R518" s="61"/>
      <c r="S518" s="100" t="str">
        <f t="shared" ref="S518:S581" si="42">IF(ISTEXT(J518),IF(O518&gt;=R518,"Yes","No"),"")</f>
        <v/>
      </c>
      <c r="T518" s="59">
        <f>'Inventory Ref Sheet'!M518</f>
        <v>0</v>
      </c>
      <c r="U518" s="102">
        <f>'Inventory Ref Sheet'!N518</f>
        <v>0</v>
      </c>
      <c r="V518" s="59">
        <f>'Inventory Ref Sheet'!O518</f>
        <v>0</v>
      </c>
      <c r="W518" s="59">
        <f>'Inventory Ref Sheet'!R518</f>
        <v>0</v>
      </c>
      <c r="X518" s="59">
        <f>'Inventory Ref Sheet'!S518</f>
        <v>0</v>
      </c>
      <c r="Y518" s="100" t="str">
        <f ca="1">IF('Inventory Ref Sheet'!U518&gt;0,YEAR(TODAY())-'Inventory Ref Sheet'!U518,"")</f>
        <v/>
      </c>
      <c r="Z518" s="95">
        <f>'Inventory Ref Sheet'!W518</f>
        <v>0</v>
      </c>
      <c r="AA518" s="60">
        <f>'Inventory Ref Sheet'!X518</f>
        <v>0</v>
      </c>
      <c r="AB518" s="61"/>
      <c r="AC518" s="97" t="str">
        <f t="shared" si="40"/>
        <v/>
      </c>
      <c r="AD518" s="59">
        <f>'Inventory Ref Sheet'!Y518</f>
        <v>0</v>
      </c>
      <c r="AE518" s="59">
        <f>'Inventory Ref Sheet'!Z518</f>
        <v>0</v>
      </c>
      <c r="AF518" s="102">
        <f>'Inventory Ref Sheet'!AA518</f>
        <v>0</v>
      </c>
      <c r="AG518" s="59">
        <f>'Inventory Ref Sheet'!AD518</f>
        <v>0</v>
      </c>
      <c r="AH518" s="59">
        <f>'Inventory Ref Sheet'!AE518</f>
        <v>0</v>
      </c>
      <c r="AI518" s="100" t="str">
        <f ca="1">IF('Inventory Ref Sheet'!AG518&gt;0,YEAR(TODAY())-'Inventory Ref Sheet'!AG518,"")</f>
        <v/>
      </c>
      <c r="AJ518" s="99"/>
      <c r="AK518" s="60">
        <f>'Inventory Ref Sheet'!AJ518</f>
        <v>0</v>
      </c>
      <c r="AL518" s="99"/>
      <c r="AM518" s="97" t="str">
        <f t="shared" si="41"/>
        <v/>
      </c>
    </row>
    <row r="519" spans="10:39" x14ac:dyDescent="0.25">
      <c r="J519" s="59">
        <f>'Inventory Ref Sheet'!AK519</f>
        <v>0</v>
      </c>
      <c r="K519" s="59">
        <f>'Inventory Ref Sheet'!AL519</f>
        <v>0</v>
      </c>
      <c r="L519" s="59">
        <f>'Inventory Ref Sheet'!AM519</f>
        <v>0</v>
      </c>
      <c r="M519" s="59">
        <f>'Inventory Ref Sheet'!AP519</f>
        <v>0</v>
      </c>
      <c r="N519" s="59">
        <f>'Inventory Ref Sheet'!AQ519</f>
        <v>0</v>
      </c>
      <c r="O519" s="100" t="str">
        <f ca="1">IF('Inventory Ref Sheet'!AS519&gt;0,YEAR(TODAY())-'Inventory Ref Sheet'!AS519,"")</f>
        <v/>
      </c>
      <c r="P519" s="95">
        <f>'Inventory Ref Sheet'!AU519</f>
        <v>0</v>
      </c>
      <c r="Q519" s="60">
        <f>'Inventory Ref Sheet'!AV519</f>
        <v>0</v>
      </c>
      <c r="R519" s="61"/>
      <c r="S519" s="100" t="str">
        <f t="shared" si="42"/>
        <v/>
      </c>
      <c r="T519" s="59">
        <f>'Inventory Ref Sheet'!M519</f>
        <v>0</v>
      </c>
      <c r="U519" s="102">
        <f>'Inventory Ref Sheet'!N519</f>
        <v>0</v>
      </c>
      <c r="V519" s="59">
        <f>'Inventory Ref Sheet'!O519</f>
        <v>0</v>
      </c>
      <c r="W519" s="59">
        <f>'Inventory Ref Sheet'!R519</f>
        <v>0</v>
      </c>
      <c r="X519" s="59">
        <f>'Inventory Ref Sheet'!S519</f>
        <v>0</v>
      </c>
      <c r="Y519" s="100" t="str">
        <f ca="1">IF('Inventory Ref Sheet'!U519&gt;0,YEAR(TODAY())-'Inventory Ref Sheet'!U519,"")</f>
        <v/>
      </c>
      <c r="Z519" s="95">
        <f>'Inventory Ref Sheet'!W519</f>
        <v>0</v>
      </c>
      <c r="AA519" s="60">
        <f>'Inventory Ref Sheet'!X519</f>
        <v>0</v>
      </c>
      <c r="AB519" s="61"/>
      <c r="AC519" s="97" t="str">
        <f t="shared" si="40"/>
        <v/>
      </c>
      <c r="AD519" s="59">
        <f>'Inventory Ref Sheet'!Y519</f>
        <v>0</v>
      </c>
      <c r="AE519" s="59">
        <f>'Inventory Ref Sheet'!Z519</f>
        <v>0</v>
      </c>
      <c r="AF519" s="102">
        <f>'Inventory Ref Sheet'!AA519</f>
        <v>0</v>
      </c>
      <c r="AG519" s="59">
        <f>'Inventory Ref Sheet'!AD519</f>
        <v>0</v>
      </c>
      <c r="AH519" s="59">
        <f>'Inventory Ref Sheet'!AE519</f>
        <v>0</v>
      </c>
      <c r="AI519" s="100" t="str">
        <f ca="1">IF('Inventory Ref Sheet'!AG519&gt;0,YEAR(TODAY())-'Inventory Ref Sheet'!AG519,"")</f>
        <v/>
      </c>
      <c r="AJ519" s="99"/>
      <c r="AK519" s="60">
        <f>'Inventory Ref Sheet'!AJ519</f>
        <v>0</v>
      </c>
      <c r="AL519" s="99"/>
      <c r="AM519" s="97" t="str">
        <f t="shared" si="41"/>
        <v/>
      </c>
    </row>
    <row r="520" spans="10:39" x14ac:dyDescent="0.25">
      <c r="J520" s="59">
        <f>'Inventory Ref Sheet'!AK520</f>
        <v>0</v>
      </c>
      <c r="K520" s="59">
        <f>'Inventory Ref Sheet'!AL520</f>
        <v>0</v>
      </c>
      <c r="L520" s="59">
        <f>'Inventory Ref Sheet'!AM520</f>
        <v>0</v>
      </c>
      <c r="M520" s="59">
        <f>'Inventory Ref Sheet'!AP520</f>
        <v>0</v>
      </c>
      <c r="N520" s="59">
        <f>'Inventory Ref Sheet'!AQ520</f>
        <v>0</v>
      </c>
      <c r="O520" s="100" t="str">
        <f ca="1">IF('Inventory Ref Sheet'!AS520&gt;0,YEAR(TODAY())-'Inventory Ref Sheet'!AS520,"")</f>
        <v/>
      </c>
      <c r="P520" s="95">
        <f>'Inventory Ref Sheet'!AU520</f>
        <v>0</v>
      </c>
      <c r="Q520" s="60">
        <f>'Inventory Ref Sheet'!AV520</f>
        <v>0</v>
      </c>
      <c r="R520" s="61"/>
      <c r="S520" s="100" t="str">
        <f t="shared" si="42"/>
        <v/>
      </c>
      <c r="T520" s="59">
        <f>'Inventory Ref Sheet'!M520</f>
        <v>0</v>
      </c>
      <c r="U520" s="102">
        <f>'Inventory Ref Sheet'!N520</f>
        <v>0</v>
      </c>
      <c r="V520" s="59">
        <f>'Inventory Ref Sheet'!O520</f>
        <v>0</v>
      </c>
      <c r="W520" s="59">
        <f>'Inventory Ref Sheet'!R520</f>
        <v>0</v>
      </c>
      <c r="X520" s="59">
        <f>'Inventory Ref Sheet'!S520</f>
        <v>0</v>
      </c>
      <c r="Y520" s="100" t="str">
        <f ca="1">IF('Inventory Ref Sheet'!U520&gt;0,YEAR(TODAY())-'Inventory Ref Sheet'!U520,"")</f>
        <v/>
      </c>
      <c r="Z520" s="95">
        <f>'Inventory Ref Sheet'!W520</f>
        <v>0</v>
      </c>
      <c r="AA520" s="60">
        <f>'Inventory Ref Sheet'!X520</f>
        <v>0</v>
      </c>
      <c r="AB520" s="61"/>
      <c r="AC520" s="97" t="str">
        <f t="shared" si="40"/>
        <v/>
      </c>
      <c r="AD520" s="59">
        <f>'Inventory Ref Sheet'!Y520</f>
        <v>0</v>
      </c>
      <c r="AE520" s="59">
        <f>'Inventory Ref Sheet'!Z520</f>
        <v>0</v>
      </c>
      <c r="AF520" s="102">
        <f>'Inventory Ref Sheet'!AA520</f>
        <v>0</v>
      </c>
      <c r="AG520" s="59">
        <f>'Inventory Ref Sheet'!AD520</f>
        <v>0</v>
      </c>
      <c r="AH520" s="59">
        <f>'Inventory Ref Sheet'!AE520</f>
        <v>0</v>
      </c>
      <c r="AI520" s="100" t="str">
        <f ca="1">IF('Inventory Ref Sheet'!AG520&gt;0,YEAR(TODAY())-'Inventory Ref Sheet'!AG520,"")</f>
        <v/>
      </c>
      <c r="AJ520" s="99"/>
      <c r="AK520" s="60">
        <f>'Inventory Ref Sheet'!AJ520</f>
        <v>0</v>
      </c>
      <c r="AL520" s="99"/>
      <c r="AM520" s="97" t="str">
        <f t="shared" si="41"/>
        <v/>
      </c>
    </row>
    <row r="521" spans="10:39" x14ac:dyDescent="0.25">
      <c r="J521" s="59">
        <f>'Inventory Ref Sheet'!AK521</f>
        <v>0</v>
      </c>
      <c r="K521" s="59">
        <f>'Inventory Ref Sheet'!AL521</f>
        <v>0</v>
      </c>
      <c r="L521" s="59">
        <f>'Inventory Ref Sheet'!AM521</f>
        <v>0</v>
      </c>
      <c r="M521" s="59">
        <f>'Inventory Ref Sheet'!AP521</f>
        <v>0</v>
      </c>
      <c r="N521" s="59">
        <f>'Inventory Ref Sheet'!AQ521</f>
        <v>0</v>
      </c>
      <c r="O521" s="100" t="str">
        <f ca="1">IF('Inventory Ref Sheet'!AS521&gt;0,YEAR(TODAY())-'Inventory Ref Sheet'!AS521,"")</f>
        <v/>
      </c>
      <c r="P521" s="95">
        <f>'Inventory Ref Sheet'!AU521</f>
        <v>0</v>
      </c>
      <c r="Q521" s="60">
        <f>'Inventory Ref Sheet'!AV521</f>
        <v>0</v>
      </c>
      <c r="R521" s="61"/>
      <c r="S521" s="100" t="str">
        <f t="shared" si="42"/>
        <v/>
      </c>
      <c r="T521" s="59">
        <f>'Inventory Ref Sheet'!M521</f>
        <v>0</v>
      </c>
      <c r="U521" s="102">
        <f>'Inventory Ref Sheet'!N521</f>
        <v>0</v>
      </c>
      <c r="V521" s="59">
        <f>'Inventory Ref Sheet'!O521</f>
        <v>0</v>
      </c>
      <c r="W521" s="59">
        <f>'Inventory Ref Sheet'!R521</f>
        <v>0</v>
      </c>
      <c r="X521" s="59">
        <f>'Inventory Ref Sheet'!S521</f>
        <v>0</v>
      </c>
      <c r="Y521" s="100" t="str">
        <f ca="1">IF('Inventory Ref Sheet'!U521&gt;0,YEAR(TODAY())-'Inventory Ref Sheet'!U521,"")</f>
        <v/>
      </c>
      <c r="Z521" s="95">
        <f>'Inventory Ref Sheet'!W521</f>
        <v>0</v>
      </c>
      <c r="AA521" s="60">
        <f>'Inventory Ref Sheet'!X521</f>
        <v>0</v>
      </c>
      <c r="AB521" s="61"/>
      <c r="AC521" s="97" t="str">
        <f t="shared" si="40"/>
        <v/>
      </c>
      <c r="AD521" s="59">
        <f>'Inventory Ref Sheet'!Y521</f>
        <v>0</v>
      </c>
      <c r="AE521" s="59">
        <f>'Inventory Ref Sheet'!Z521</f>
        <v>0</v>
      </c>
      <c r="AF521" s="102">
        <f>'Inventory Ref Sheet'!AA521</f>
        <v>0</v>
      </c>
      <c r="AG521" s="59">
        <f>'Inventory Ref Sheet'!AD521</f>
        <v>0</v>
      </c>
      <c r="AH521" s="59">
        <f>'Inventory Ref Sheet'!AE521</f>
        <v>0</v>
      </c>
      <c r="AI521" s="100" t="str">
        <f ca="1">IF('Inventory Ref Sheet'!AG521&gt;0,YEAR(TODAY())-'Inventory Ref Sheet'!AG521,"")</f>
        <v/>
      </c>
      <c r="AJ521" s="99"/>
      <c r="AK521" s="60">
        <f>'Inventory Ref Sheet'!AJ521</f>
        <v>0</v>
      </c>
      <c r="AL521" s="99"/>
      <c r="AM521" s="97" t="str">
        <f t="shared" si="41"/>
        <v/>
      </c>
    </row>
    <row r="522" spans="10:39" x14ac:dyDescent="0.25">
      <c r="J522" s="59">
        <f>'Inventory Ref Sheet'!AK522</f>
        <v>0</v>
      </c>
      <c r="K522" s="59">
        <f>'Inventory Ref Sheet'!AL522</f>
        <v>0</v>
      </c>
      <c r="L522" s="59">
        <f>'Inventory Ref Sheet'!AM522</f>
        <v>0</v>
      </c>
      <c r="M522" s="59">
        <f>'Inventory Ref Sheet'!AP522</f>
        <v>0</v>
      </c>
      <c r="N522" s="59">
        <f>'Inventory Ref Sheet'!AQ522</f>
        <v>0</v>
      </c>
      <c r="O522" s="100" t="str">
        <f ca="1">IF('Inventory Ref Sheet'!AS522&gt;0,YEAR(TODAY())-'Inventory Ref Sheet'!AS522,"")</f>
        <v/>
      </c>
      <c r="P522" s="95">
        <f>'Inventory Ref Sheet'!AU522</f>
        <v>0</v>
      </c>
      <c r="Q522" s="60">
        <f>'Inventory Ref Sheet'!AV522</f>
        <v>0</v>
      </c>
      <c r="R522" s="61"/>
      <c r="S522" s="100" t="str">
        <f t="shared" si="42"/>
        <v/>
      </c>
      <c r="T522" s="59">
        <f>'Inventory Ref Sheet'!M522</f>
        <v>0</v>
      </c>
      <c r="U522" s="102">
        <f>'Inventory Ref Sheet'!N522</f>
        <v>0</v>
      </c>
      <c r="V522" s="59">
        <f>'Inventory Ref Sheet'!O522</f>
        <v>0</v>
      </c>
      <c r="W522" s="59">
        <f>'Inventory Ref Sheet'!R522</f>
        <v>0</v>
      </c>
      <c r="X522" s="59">
        <f>'Inventory Ref Sheet'!S522</f>
        <v>0</v>
      </c>
      <c r="Y522" s="100" t="str">
        <f ca="1">IF('Inventory Ref Sheet'!U522&gt;0,YEAR(TODAY())-'Inventory Ref Sheet'!U522,"")</f>
        <v/>
      </c>
      <c r="Z522" s="95">
        <f>'Inventory Ref Sheet'!W522</f>
        <v>0</v>
      </c>
      <c r="AA522" s="60">
        <f>'Inventory Ref Sheet'!X522</f>
        <v>0</v>
      </c>
      <c r="AB522" s="61"/>
      <c r="AC522" s="97" t="str">
        <f t="shared" si="40"/>
        <v/>
      </c>
      <c r="AD522" s="59">
        <f>'Inventory Ref Sheet'!Y522</f>
        <v>0</v>
      </c>
      <c r="AE522" s="59">
        <f>'Inventory Ref Sheet'!Z522</f>
        <v>0</v>
      </c>
      <c r="AF522" s="102">
        <f>'Inventory Ref Sheet'!AA522</f>
        <v>0</v>
      </c>
      <c r="AG522" s="59">
        <f>'Inventory Ref Sheet'!AD522</f>
        <v>0</v>
      </c>
      <c r="AH522" s="59">
        <f>'Inventory Ref Sheet'!AE522</f>
        <v>0</v>
      </c>
      <c r="AI522" s="100" t="str">
        <f ca="1">IF('Inventory Ref Sheet'!AG522&gt;0,YEAR(TODAY())-'Inventory Ref Sheet'!AG522,"")</f>
        <v/>
      </c>
      <c r="AJ522" s="99"/>
      <c r="AK522" s="60">
        <f>'Inventory Ref Sheet'!AJ522</f>
        <v>0</v>
      </c>
      <c r="AL522" s="99"/>
      <c r="AM522" s="97" t="str">
        <f t="shared" si="41"/>
        <v/>
      </c>
    </row>
    <row r="523" spans="10:39" x14ac:dyDescent="0.25">
      <c r="J523" s="59">
        <f>'Inventory Ref Sheet'!AK523</f>
        <v>0</v>
      </c>
      <c r="K523" s="59">
        <f>'Inventory Ref Sheet'!AL523</f>
        <v>0</v>
      </c>
      <c r="L523" s="59">
        <f>'Inventory Ref Sheet'!AM523</f>
        <v>0</v>
      </c>
      <c r="M523" s="59">
        <f>'Inventory Ref Sheet'!AP523</f>
        <v>0</v>
      </c>
      <c r="N523" s="59">
        <f>'Inventory Ref Sheet'!AQ523</f>
        <v>0</v>
      </c>
      <c r="O523" s="100" t="str">
        <f ca="1">IF('Inventory Ref Sheet'!AS523&gt;0,YEAR(TODAY())-'Inventory Ref Sheet'!AS523,"")</f>
        <v/>
      </c>
      <c r="P523" s="95">
        <f>'Inventory Ref Sheet'!AU523</f>
        <v>0</v>
      </c>
      <c r="Q523" s="60">
        <f>'Inventory Ref Sheet'!AV523</f>
        <v>0</v>
      </c>
      <c r="R523" s="61"/>
      <c r="S523" s="100" t="str">
        <f t="shared" si="42"/>
        <v/>
      </c>
      <c r="T523" s="59">
        <f>'Inventory Ref Sheet'!M523</f>
        <v>0</v>
      </c>
      <c r="U523" s="102">
        <f>'Inventory Ref Sheet'!N523</f>
        <v>0</v>
      </c>
      <c r="V523" s="59">
        <f>'Inventory Ref Sheet'!O523</f>
        <v>0</v>
      </c>
      <c r="W523" s="59">
        <f>'Inventory Ref Sheet'!R523</f>
        <v>0</v>
      </c>
      <c r="X523" s="59">
        <f>'Inventory Ref Sheet'!S523</f>
        <v>0</v>
      </c>
      <c r="Y523" s="100" t="str">
        <f ca="1">IF('Inventory Ref Sheet'!U523&gt;0,YEAR(TODAY())-'Inventory Ref Sheet'!U523,"")</f>
        <v/>
      </c>
      <c r="Z523" s="95">
        <f>'Inventory Ref Sheet'!W523</f>
        <v>0</v>
      </c>
      <c r="AA523" s="60">
        <f>'Inventory Ref Sheet'!X523</f>
        <v>0</v>
      </c>
      <c r="AB523" s="61"/>
      <c r="AC523" s="97" t="str">
        <f t="shared" ref="AC523:AC586" si="43">IF(ISTEXT(T523),IF(Y523&gt;=AB523,"Yes","No"),"")</f>
        <v/>
      </c>
      <c r="AD523" s="59">
        <f>'Inventory Ref Sheet'!Y523</f>
        <v>0</v>
      </c>
      <c r="AE523" s="59">
        <f>'Inventory Ref Sheet'!Z523</f>
        <v>0</v>
      </c>
      <c r="AF523" s="102">
        <f>'Inventory Ref Sheet'!AA523</f>
        <v>0</v>
      </c>
      <c r="AG523" s="59">
        <f>'Inventory Ref Sheet'!AD523</f>
        <v>0</v>
      </c>
      <c r="AH523" s="59">
        <f>'Inventory Ref Sheet'!AE523</f>
        <v>0</v>
      </c>
      <c r="AI523" s="100" t="str">
        <f ca="1">IF('Inventory Ref Sheet'!AG523&gt;0,YEAR(TODAY())-'Inventory Ref Sheet'!AG523,"")</f>
        <v/>
      </c>
      <c r="AJ523" s="99"/>
      <c r="AK523" s="60">
        <f>'Inventory Ref Sheet'!AJ523</f>
        <v>0</v>
      </c>
      <c r="AL523" s="99"/>
      <c r="AM523" s="97" t="str">
        <f t="shared" ref="AM523:AM586" si="44">IF(ISTEXT(AD523),IF(AI523&gt;=AL523,"Yes","No"),"")</f>
        <v/>
      </c>
    </row>
    <row r="524" spans="10:39" x14ac:dyDescent="0.25">
      <c r="J524" s="59">
        <f>'Inventory Ref Sheet'!AK524</f>
        <v>0</v>
      </c>
      <c r="K524" s="59">
        <f>'Inventory Ref Sheet'!AL524</f>
        <v>0</v>
      </c>
      <c r="L524" s="59">
        <f>'Inventory Ref Sheet'!AM524</f>
        <v>0</v>
      </c>
      <c r="M524" s="59">
        <f>'Inventory Ref Sheet'!AP524</f>
        <v>0</v>
      </c>
      <c r="N524" s="59">
        <f>'Inventory Ref Sheet'!AQ524</f>
        <v>0</v>
      </c>
      <c r="O524" s="100" t="str">
        <f ca="1">IF('Inventory Ref Sheet'!AS524&gt;0,YEAR(TODAY())-'Inventory Ref Sheet'!AS524,"")</f>
        <v/>
      </c>
      <c r="P524" s="95">
        <f>'Inventory Ref Sheet'!AU524</f>
        <v>0</v>
      </c>
      <c r="Q524" s="60">
        <f>'Inventory Ref Sheet'!AV524</f>
        <v>0</v>
      </c>
      <c r="R524" s="61"/>
      <c r="S524" s="100" t="str">
        <f t="shared" si="42"/>
        <v/>
      </c>
      <c r="T524" s="59">
        <f>'Inventory Ref Sheet'!M524</f>
        <v>0</v>
      </c>
      <c r="U524" s="102">
        <f>'Inventory Ref Sheet'!N524</f>
        <v>0</v>
      </c>
      <c r="V524" s="59">
        <f>'Inventory Ref Sheet'!O524</f>
        <v>0</v>
      </c>
      <c r="W524" s="59">
        <f>'Inventory Ref Sheet'!R524</f>
        <v>0</v>
      </c>
      <c r="X524" s="59">
        <f>'Inventory Ref Sheet'!S524</f>
        <v>0</v>
      </c>
      <c r="Y524" s="100" t="str">
        <f ca="1">IF('Inventory Ref Sheet'!U524&gt;0,YEAR(TODAY())-'Inventory Ref Sheet'!U524,"")</f>
        <v/>
      </c>
      <c r="Z524" s="95">
        <f>'Inventory Ref Sheet'!W524</f>
        <v>0</v>
      </c>
      <c r="AA524" s="60">
        <f>'Inventory Ref Sheet'!X524</f>
        <v>0</v>
      </c>
      <c r="AB524" s="61"/>
      <c r="AC524" s="97" t="str">
        <f t="shared" si="43"/>
        <v/>
      </c>
      <c r="AD524" s="59">
        <f>'Inventory Ref Sheet'!Y524</f>
        <v>0</v>
      </c>
      <c r="AE524" s="59">
        <f>'Inventory Ref Sheet'!Z524</f>
        <v>0</v>
      </c>
      <c r="AF524" s="102">
        <f>'Inventory Ref Sheet'!AA524</f>
        <v>0</v>
      </c>
      <c r="AG524" s="59">
        <f>'Inventory Ref Sheet'!AD524</f>
        <v>0</v>
      </c>
      <c r="AH524" s="59">
        <f>'Inventory Ref Sheet'!AE524</f>
        <v>0</v>
      </c>
      <c r="AI524" s="100" t="str">
        <f ca="1">IF('Inventory Ref Sheet'!AG524&gt;0,YEAR(TODAY())-'Inventory Ref Sheet'!AG524,"")</f>
        <v/>
      </c>
      <c r="AJ524" s="99"/>
      <c r="AK524" s="60">
        <f>'Inventory Ref Sheet'!AJ524</f>
        <v>0</v>
      </c>
      <c r="AL524" s="99"/>
      <c r="AM524" s="97" t="str">
        <f t="shared" si="44"/>
        <v/>
      </c>
    </row>
    <row r="525" spans="10:39" x14ac:dyDescent="0.25">
      <c r="J525" s="59">
        <f>'Inventory Ref Sheet'!AK525</f>
        <v>0</v>
      </c>
      <c r="K525" s="59">
        <f>'Inventory Ref Sheet'!AL525</f>
        <v>0</v>
      </c>
      <c r="L525" s="59">
        <f>'Inventory Ref Sheet'!AM525</f>
        <v>0</v>
      </c>
      <c r="M525" s="59">
        <f>'Inventory Ref Sheet'!AP525</f>
        <v>0</v>
      </c>
      <c r="N525" s="59">
        <f>'Inventory Ref Sheet'!AQ525</f>
        <v>0</v>
      </c>
      <c r="O525" s="100" t="str">
        <f ca="1">IF('Inventory Ref Sheet'!AS525&gt;0,YEAR(TODAY())-'Inventory Ref Sheet'!AS525,"")</f>
        <v/>
      </c>
      <c r="P525" s="95">
        <f>'Inventory Ref Sheet'!AU525</f>
        <v>0</v>
      </c>
      <c r="Q525" s="60">
        <f>'Inventory Ref Sheet'!AV525</f>
        <v>0</v>
      </c>
      <c r="R525" s="61"/>
      <c r="S525" s="100" t="str">
        <f t="shared" si="42"/>
        <v/>
      </c>
      <c r="T525" s="59">
        <f>'Inventory Ref Sheet'!M525</f>
        <v>0</v>
      </c>
      <c r="U525" s="102">
        <f>'Inventory Ref Sheet'!N525</f>
        <v>0</v>
      </c>
      <c r="V525" s="59">
        <f>'Inventory Ref Sheet'!O525</f>
        <v>0</v>
      </c>
      <c r="W525" s="59">
        <f>'Inventory Ref Sheet'!R525</f>
        <v>0</v>
      </c>
      <c r="X525" s="59">
        <f>'Inventory Ref Sheet'!S525</f>
        <v>0</v>
      </c>
      <c r="Y525" s="100" t="str">
        <f ca="1">IF('Inventory Ref Sheet'!U525&gt;0,YEAR(TODAY())-'Inventory Ref Sheet'!U525,"")</f>
        <v/>
      </c>
      <c r="Z525" s="95">
        <f>'Inventory Ref Sheet'!W525</f>
        <v>0</v>
      </c>
      <c r="AA525" s="60">
        <f>'Inventory Ref Sheet'!X525</f>
        <v>0</v>
      </c>
      <c r="AB525" s="61"/>
      <c r="AC525" s="97" t="str">
        <f t="shared" si="43"/>
        <v/>
      </c>
      <c r="AD525" s="59">
        <f>'Inventory Ref Sheet'!Y525</f>
        <v>0</v>
      </c>
      <c r="AE525" s="59">
        <f>'Inventory Ref Sheet'!Z525</f>
        <v>0</v>
      </c>
      <c r="AF525" s="102">
        <f>'Inventory Ref Sheet'!AA525</f>
        <v>0</v>
      </c>
      <c r="AG525" s="59">
        <f>'Inventory Ref Sheet'!AD525</f>
        <v>0</v>
      </c>
      <c r="AH525" s="59">
        <f>'Inventory Ref Sheet'!AE525</f>
        <v>0</v>
      </c>
      <c r="AI525" s="100" t="str">
        <f ca="1">IF('Inventory Ref Sheet'!AG525&gt;0,YEAR(TODAY())-'Inventory Ref Sheet'!AG525,"")</f>
        <v/>
      </c>
      <c r="AJ525" s="99"/>
      <c r="AK525" s="60">
        <f>'Inventory Ref Sheet'!AJ525</f>
        <v>0</v>
      </c>
      <c r="AL525" s="99"/>
      <c r="AM525" s="97" t="str">
        <f t="shared" si="44"/>
        <v/>
      </c>
    </row>
    <row r="526" spans="10:39" x14ac:dyDescent="0.25">
      <c r="J526" s="59">
        <f>'Inventory Ref Sheet'!AK526</f>
        <v>0</v>
      </c>
      <c r="K526" s="59">
        <f>'Inventory Ref Sheet'!AL526</f>
        <v>0</v>
      </c>
      <c r="L526" s="59">
        <f>'Inventory Ref Sheet'!AM526</f>
        <v>0</v>
      </c>
      <c r="M526" s="59">
        <f>'Inventory Ref Sheet'!AP526</f>
        <v>0</v>
      </c>
      <c r="N526" s="59">
        <f>'Inventory Ref Sheet'!AQ526</f>
        <v>0</v>
      </c>
      <c r="O526" s="100" t="str">
        <f ca="1">IF('Inventory Ref Sheet'!AS526&gt;0,YEAR(TODAY())-'Inventory Ref Sheet'!AS526,"")</f>
        <v/>
      </c>
      <c r="P526" s="95">
        <f>'Inventory Ref Sheet'!AU526</f>
        <v>0</v>
      </c>
      <c r="Q526" s="60">
        <f>'Inventory Ref Sheet'!AV526</f>
        <v>0</v>
      </c>
      <c r="R526" s="61"/>
      <c r="S526" s="100" t="str">
        <f t="shared" si="42"/>
        <v/>
      </c>
      <c r="T526" s="59">
        <f>'Inventory Ref Sheet'!M526</f>
        <v>0</v>
      </c>
      <c r="U526" s="102">
        <f>'Inventory Ref Sheet'!N526</f>
        <v>0</v>
      </c>
      <c r="V526" s="59">
        <f>'Inventory Ref Sheet'!O526</f>
        <v>0</v>
      </c>
      <c r="W526" s="59">
        <f>'Inventory Ref Sheet'!R526</f>
        <v>0</v>
      </c>
      <c r="X526" s="59">
        <f>'Inventory Ref Sheet'!S526</f>
        <v>0</v>
      </c>
      <c r="Y526" s="100" t="str">
        <f ca="1">IF('Inventory Ref Sheet'!U526&gt;0,YEAR(TODAY())-'Inventory Ref Sheet'!U526,"")</f>
        <v/>
      </c>
      <c r="Z526" s="95">
        <f>'Inventory Ref Sheet'!W526</f>
        <v>0</v>
      </c>
      <c r="AA526" s="60">
        <f>'Inventory Ref Sheet'!X526</f>
        <v>0</v>
      </c>
      <c r="AB526" s="61"/>
      <c r="AC526" s="97" t="str">
        <f t="shared" si="43"/>
        <v/>
      </c>
      <c r="AD526" s="59">
        <f>'Inventory Ref Sheet'!Y526</f>
        <v>0</v>
      </c>
      <c r="AE526" s="59">
        <f>'Inventory Ref Sheet'!Z526</f>
        <v>0</v>
      </c>
      <c r="AF526" s="102">
        <f>'Inventory Ref Sheet'!AA526</f>
        <v>0</v>
      </c>
      <c r="AG526" s="59">
        <f>'Inventory Ref Sheet'!AD526</f>
        <v>0</v>
      </c>
      <c r="AH526" s="59">
        <f>'Inventory Ref Sheet'!AE526</f>
        <v>0</v>
      </c>
      <c r="AI526" s="100" t="str">
        <f ca="1">IF('Inventory Ref Sheet'!AG526&gt;0,YEAR(TODAY())-'Inventory Ref Sheet'!AG526,"")</f>
        <v/>
      </c>
      <c r="AJ526" s="99"/>
      <c r="AK526" s="60">
        <f>'Inventory Ref Sheet'!AJ526</f>
        <v>0</v>
      </c>
      <c r="AL526" s="99"/>
      <c r="AM526" s="97" t="str">
        <f t="shared" si="44"/>
        <v/>
      </c>
    </row>
    <row r="527" spans="10:39" x14ac:dyDescent="0.25">
      <c r="J527" s="59">
        <f>'Inventory Ref Sheet'!AK527</f>
        <v>0</v>
      </c>
      <c r="K527" s="59">
        <f>'Inventory Ref Sheet'!AL527</f>
        <v>0</v>
      </c>
      <c r="L527" s="59">
        <f>'Inventory Ref Sheet'!AM527</f>
        <v>0</v>
      </c>
      <c r="M527" s="59">
        <f>'Inventory Ref Sheet'!AP527</f>
        <v>0</v>
      </c>
      <c r="N527" s="59">
        <f>'Inventory Ref Sheet'!AQ527</f>
        <v>0</v>
      </c>
      <c r="O527" s="100" t="str">
        <f ca="1">IF('Inventory Ref Sheet'!AS527&gt;0,YEAR(TODAY())-'Inventory Ref Sheet'!AS527,"")</f>
        <v/>
      </c>
      <c r="P527" s="95">
        <f>'Inventory Ref Sheet'!AU527</f>
        <v>0</v>
      </c>
      <c r="Q527" s="60">
        <f>'Inventory Ref Sheet'!AV527</f>
        <v>0</v>
      </c>
      <c r="R527" s="61"/>
      <c r="S527" s="100" t="str">
        <f t="shared" si="42"/>
        <v/>
      </c>
      <c r="T527" s="59">
        <f>'Inventory Ref Sheet'!M527</f>
        <v>0</v>
      </c>
      <c r="U527" s="102">
        <f>'Inventory Ref Sheet'!N527</f>
        <v>0</v>
      </c>
      <c r="V527" s="59">
        <f>'Inventory Ref Sheet'!O527</f>
        <v>0</v>
      </c>
      <c r="W527" s="59">
        <f>'Inventory Ref Sheet'!R527</f>
        <v>0</v>
      </c>
      <c r="X527" s="59">
        <f>'Inventory Ref Sheet'!S527</f>
        <v>0</v>
      </c>
      <c r="Y527" s="100" t="str">
        <f ca="1">IF('Inventory Ref Sheet'!U527&gt;0,YEAR(TODAY())-'Inventory Ref Sheet'!U527,"")</f>
        <v/>
      </c>
      <c r="Z527" s="95">
        <f>'Inventory Ref Sheet'!W527</f>
        <v>0</v>
      </c>
      <c r="AA527" s="60">
        <f>'Inventory Ref Sheet'!X527</f>
        <v>0</v>
      </c>
      <c r="AB527" s="61"/>
      <c r="AC527" s="97" t="str">
        <f t="shared" si="43"/>
        <v/>
      </c>
      <c r="AD527" s="59">
        <f>'Inventory Ref Sheet'!Y527</f>
        <v>0</v>
      </c>
      <c r="AE527" s="59">
        <f>'Inventory Ref Sheet'!Z527</f>
        <v>0</v>
      </c>
      <c r="AF527" s="102">
        <f>'Inventory Ref Sheet'!AA527</f>
        <v>0</v>
      </c>
      <c r="AG527" s="59">
        <f>'Inventory Ref Sheet'!AD527</f>
        <v>0</v>
      </c>
      <c r="AH527" s="59">
        <f>'Inventory Ref Sheet'!AE527</f>
        <v>0</v>
      </c>
      <c r="AI527" s="100" t="str">
        <f ca="1">IF('Inventory Ref Sheet'!AG527&gt;0,YEAR(TODAY())-'Inventory Ref Sheet'!AG527,"")</f>
        <v/>
      </c>
      <c r="AJ527" s="99"/>
      <c r="AK527" s="60">
        <f>'Inventory Ref Sheet'!AJ527</f>
        <v>0</v>
      </c>
      <c r="AL527" s="99"/>
      <c r="AM527" s="97" t="str">
        <f t="shared" si="44"/>
        <v/>
      </c>
    </row>
    <row r="528" spans="10:39" x14ac:dyDescent="0.25">
      <c r="J528" s="59">
        <f>'Inventory Ref Sheet'!AK528</f>
        <v>0</v>
      </c>
      <c r="K528" s="59">
        <f>'Inventory Ref Sheet'!AL528</f>
        <v>0</v>
      </c>
      <c r="L528" s="59">
        <f>'Inventory Ref Sheet'!AM528</f>
        <v>0</v>
      </c>
      <c r="M528" s="59">
        <f>'Inventory Ref Sheet'!AP528</f>
        <v>0</v>
      </c>
      <c r="N528" s="59">
        <f>'Inventory Ref Sheet'!AQ528</f>
        <v>0</v>
      </c>
      <c r="O528" s="100" t="str">
        <f ca="1">IF('Inventory Ref Sheet'!AS528&gt;0,YEAR(TODAY())-'Inventory Ref Sheet'!AS528,"")</f>
        <v/>
      </c>
      <c r="P528" s="95">
        <f>'Inventory Ref Sheet'!AU528</f>
        <v>0</v>
      </c>
      <c r="Q528" s="60">
        <f>'Inventory Ref Sheet'!AV528</f>
        <v>0</v>
      </c>
      <c r="R528" s="61"/>
      <c r="S528" s="100" t="str">
        <f t="shared" si="42"/>
        <v/>
      </c>
      <c r="T528" s="59">
        <f>'Inventory Ref Sheet'!M528</f>
        <v>0</v>
      </c>
      <c r="U528" s="102">
        <f>'Inventory Ref Sheet'!N528</f>
        <v>0</v>
      </c>
      <c r="V528" s="59">
        <f>'Inventory Ref Sheet'!O528</f>
        <v>0</v>
      </c>
      <c r="W528" s="59">
        <f>'Inventory Ref Sheet'!R528</f>
        <v>0</v>
      </c>
      <c r="X528" s="59">
        <f>'Inventory Ref Sheet'!S528</f>
        <v>0</v>
      </c>
      <c r="Y528" s="100" t="str">
        <f ca="1">IF('Inventory Ref Sheet'!U528&gt;0,YEAR(TODAY())-'Inventory Ref Sheet'!U528,"")</f>
        <v/>
      </c>
      <c r="Z528" s="95">
        <f>'Inventory Ref Sheet'!W528</f>
        <v>0</v>
      </c>
      <c r="AA528" s="60">
        <f>'Inventory Ref Sheet'!X528</f>
        <v>0</v>
      </c>
      <c r="AB528" s="61"/>
      <c r="AC528" s="97" t="str">
        <f t="shared" si="43"/>
        <v/>
      </c>
      <c r="AD528" s="59">
        <f>'Inventory Ref Sheet'!Y528</f>
        <v>0</v>
      </c>
      <c r="AE528" s="59">
        <f>'Inventory Ref Sheet'!Z528</f>
        <v>0</v>
      </c>
      <c r="AF528" s="102">
        <f>'Inventory Ref Sheet'!AA528</f>
        <v>0</v>
      </c>
      <c r="AG528" s="59">
        <f>'Inventory Ref Sheet'!AD528</f>
        <v>0</v>
      </c>
      <c r="AH528" s="59">
        <f>'Inventory Ref Sheet'!AE528</f>
        <v>0</v>
      </c>
      <c r="AI528" s="100" t="str">
        <f ca="1">IF('Inventory Ref Sheet'!AG528&gt;0,YEAR(TODAY())-'Inventory Ref Sheet'!AG528,"")</f>
        <v/>
      </c>
      <c r="AJ528" s="99"/>
      <c r="AK528" s="60">
        <f>'Inventory Ref Sheet'!AJ528</f>
        <v>0</v>
      </c>
      <c r="AL528" s="99"/>
      <c r="AM528" s="97" t="str">
        <f t="shared" si="44"/>
        <v/>
      </c>
    </row>
    <row r="529" spans="10:39" x14ac:dyDescent="0.25">
      <c r="J529" s="59">
        <f>'Inventory Ref Sheet'!AK529</f>
        <v>0</v>
      </c>
      <c r="K529" s="59">
        <f>'Inventory Ref Sheet'!AL529</f>
        <v>0</v>
      </c>
      <c r="L529" s="59">
        <f>'Inventory Ref Sheet'!AM529</f>
        <v>0</v>
      </c>
      <c r="M529" s="59">
        <f>'Inventory Ref Sheet'!AP529</f>
        <v>0</v>
      </c>
      <c r="N529" s="59">
        <f>'Inventory Ref Sheet'!AQ529</f>
        <v>0</v>
      </c>
      <c r="O529" s="100" t="str">
        <f ca="1">IF('Inventory Ref Sheet'!AS529&gt;0,YEAR(TODAY())-'Inventory Ref Sheet'!AS529,"")</f>
        <v/>
      </c>
      <c r="P529" s="95">
        <f>'Inventory Ref Sheet'!AU529</f>
        <v>0</v>
      </c>
      <c r="Q529" s="60">
        <f>'Inventory Ref Sheet'!AV529</f>
        <v>0</v>
      </c>
      <c r="R529" s="61"/>
      <c r="S529" s="100" t="str">
        <f t="shared" si="42"/>
        <v/>
      </c>
      <c r="T529" s="59">
        <f>'Inventory Ref Sheet'!M529</f>
        <v>0</v>
      </c>
      <c r="U529" s="102">
        <f>'Inventory Ref Sheet'!N529</f>
        <v>0</v>
      </c>
      <c r="V529" s="59">
        <f>'Inventory Ref Sheet'!O529</f>
        <v>0</v>
      </c>
      <c r="W529" s="59">
        <f>'Inventory Ref Sheet'!R529</f>
        <v>0</v>
      </c>
      <c r="X529" s="59">
        <f>'Inventory Ref Sheet'!S529</f>
        <v>0</v>
      </c>
      <c r="Y529" s="100" t="str">
        <f ca="1">IF('Inventory Ref Sheet'!U529&gt;0,YEAR(TODAY())-'Inventory Ref Sheet'!U529,"")</f>
        <v/>
      </c>
      <c r="Z529" s="95">
        <f>'Inventory Ref Sheet'!W529</f>
        <v>0</v>
      </c>
      <c r="AA529" s="60">
        <f>'Inventory Ref Sheet'!X529</f>
        <v>0</v>
      </c>
      <c r="AB529" s="61"/>
      <c r="AC529" s="97" t="str">
        <f t="shared" si="43"/>
        <v/>
      </c>
      <c r="AD529" s="59">
        <f>'Inventory Ref Sheet'!Y529</f>
        <v>0</v>
      </c>
      <c r="AE529" s="59">
        <f>'Inventory Ref Sheet'!Z529</f>
        <v>0</v>
      </c>
      <c r="AF529" s="102">
        <f>'Inventory Ref Sheet'!AA529</f>
        <v>0</v>
      </c>
      <c r="AG529" s="59">
        <f>'Inventory Ref Sheet'!AD529</f>
        <v>0</v>
      </c>
      <c r="AH529" s="59">
        <f>'Inventory Ref Sheet'!AE529</f>
        <v>0</v>
      </c>
      <c r="AI529" s="100" t="str">
        <f ca="1">IF('Inventory Ref Sheet'!AG529&gt;0,YEAR(TODAY())-'Inventory Ref Sheet'!AG529,"")</f>
        <v/>
      </c>
      <c r="AJ529" s="99"/>
      <c r="AK529" s="60">
        <f>'Inventory Ref Sheet'!AJ529</f>
        <v>0</v>
      </c>
      <c r="AL529" s="99"/>
      <c r="AM529" s="97" t="str">
        <f t="shared" si="44"/>
        <v/>
      </c>
    </row>
    <row r="530" spans="10:39" x14ac:dyDescent="0.25">
      <c r="J530" s="59">
        <f>'Inventory Ref Sheet'!AK530</f>
        <v>0</v>
      </c>
      <c r="K530" s="59">
        <f>'Inventory Ref Sheet'!AL530</f>
        <v>0</v>
      </c>
      <c r="L530" s="59">
        <f>'Inventory Ref Sheet'!AM530</f>
        <v>0</v>
      </c>
      <c r="M530" s="59">
        <f>'Inventory Ref Sheet'!AP530</f>
        <v>0</v>
      </c>
      <c r="N530" s="59">
        <f>'Inventory Ref Sheet'!AQ530</f>
        <v>0</v>
      </c>
      <c r="O530" s="100" t="str">
        <f ca="1">IF('Inventory Ref Sheet'!AS530&gt;0,YEAR(TODAY())-'Inventory Ref Sheet'!AS530,"")</f>
        <v/>
      </c>
      <c r="P530" s="95">
        <f>'Inventory Ref Sheet'!AU530</f>
        <v>0</v>
      </c>
      <c r="Q530" s="60">
        <f>'Inventory Ref Sheet'!AV530</f>
        <v>0</v>
      </c>
      <c r="R530" s="61"/>
      <c r="S530" s="100" t="str">
        <f t="shared" si="42"/>
        <v/>
      </c>
      <c r="T530" s="59">
        <f>'Inventory Ref Sheet'!M530</f>
        <v>0</v>
      </c>
      <c r="U530" s="102">
        <f>'Inventory Ref Sheet'!N530</f>
        <v>0</v>
      </c>
      <c r="V530" s="59">
        <f>'Inventory Ref Sheet'!O530</f>
        <v>0</v>
      </c>
      <c r="W530" s="59">
        <f>'Inventory Ref Sheet'!R530</f>
        <v>0</v>
      </c>
      <c r="X530" s="59">
        <f>'Inventory Ref Sheet'!S530</f>
        <v>0</v>
      </c>
      <c r="Y530" s="100" t="str">
        <f ca="1">IF('Inventory Ref Sheet'!U530&gt;0,YEAR(TODAY())-'Inventory Ref Sheet'!U530,"")</f>
        <v/>
      </c>
      <c r="Z530" s="95">
        <f>'Inventory Ref Sheet'!W530</f>
        <v>0</v>
      </c>
      <c r="AA530" s="60">
        <f>'Inventory Ref Sheet'!X530</f>
        <v>0</v>
      </c>
      <c r="AB530" s="61"/>
      <c r="AC530" s="97" t="str">
        <f t="shared" si="43"/>
        <v/>
      </c>
      <c r="AD530" s="59">
        <f>'Inventory Ref Sheet'!Y530</f>
        <v>0</v>
      </c>
      <c r="AE530" s="59">
        <f>'Inventory Ref Sheet'!Z530</f>
        <v>0</v>
      </c>
      <c r="AF530" s="102">
        <f>'Inventory Ref Sheet'!AA530</f>
        <v>0</v>
      </c>
      <c r="AG530" s="59">
        <f>'Inventory Ref Sheet'!AD530</f>
        <v>0</v>
      </c>
      <c r="AH530" s="59">
        <f>'Inventory Ref Sheet'!AE530</f>
        <v>0</v>
      </c>
      <c r="AI530" s="100" t="str">
        <f ca="1">IF('Inventory Ref Sheet'!AG530&gt;0,YEAR(TODAY())-'Inventory Ref Sheet'!AG530,"")</f>
        <v/>
      </c>
      <c r="AJ530" s="99"/>
      <c r="AK530" s="60">
        <f>'Inventory Ref Sheet'!AJ530</f>
        <v>0</v>
      </c>
      <c r="AL530" s="99"/>
      <c r="AM530" s="97" t="str">
        <f t="shared" si="44"/>
        <v/>
      </c>
    </row>
    <row r="531" spans="10:39" x14ac:dyDescent="0.25">
      <c r="J531" s="59">
        <f>'Inventory Ref Sheet'!AK531</f>
        <v>0</v>
      </c>
      <c r="K531" s="59">
        <f>'Inventory Ref Sheet'!AL531</f>
        <v>0</v>
      </c>
      <c r="L531" s="59">
        <f>'Inventory Ref Sheet'!AM531</f>
        <v>0</v>
      </c>
      <c r="M531" s="59">
        <f>'Inventory Ref Sheet'!AP531</f>
        <v>0</v>
      </c>
      <c r="N531" s="59">
        <f>'Inventory Ref Sheet'!AQ531</f>
        <v>0</v>
      </c>
      <c r="O531" s="100" t="str">
        <f ca="1">IF('Inventory Ref Sheet'!AS531&gt;0,YEAR(TODAY())-'Inventory Ref Sheet'!AS531,"")</f>
        <v/>
      </c>
      <c r="P531" s="95">
        <f>'Inventory Ref Sheet'!AU531</f>
        <v>0</v>
      </c>
      <c r="Q531" s="60">
        <f>'Inventory Ref Sheet'!AV531</f>
        <v>0</v>
      </c>
      <c r="R531" s="61"/>
      <c r="S531" s="100" t="str">
        <f t="shared" si="42"/>
        <v/>
      </c>
      <c r="T531" s="59">
        <f>'Inventory Ref Sheet'!M531</f>
        <v>0</v>
      </c>
      <c r="U531" s="102">
        <f>'Inventory Ref Sheet'!N531</f>
        <v>0</v>
      </c>
      <c r="V531" s="59">
        <f>'Inventory Ref Sheet'!O531</f>
        <v>0</v>
      </c>
      <c r="W531" s="59">
        <f>'Inventory Ref Sheet'!R531</f>
        <v>0</v>
      </c>
      <c r="X531" s="59">
        <f>'Inventory Ref Sheet'!S531</f>
        <v>0</v>
      </c>
      <c r="Y531" s="100" t="str">
        <f ca="1">IF('Inventory Ref Sheet'!U531&gt;0,YEAR(TODAY())-'Inventory Ref Sheet'!U531,"")</f>
        <v/>
      </c>
      <c r="Z531" s="95">
        <f>'Inventory Ref Sheet'!W531</f>
        <v>0</v>
      </c>
      <c r="AA531" s="60">
        <f>'Inventory Ref Sheet'!X531</f>
        <v>0</v>
      </c>
      <c r="AB531" s="61"/>
      <c r="AC531" s="97" t="str">
        <f t="shared" si="43"/>
        <v/>
      </c>
      <c r="AD531" s="59">
        <f>'Inventory Ref Sheet'!Y531</f>
        <v>0</v>
      </c>
      <c r="AE531" s="59">
        <f>'Inventory Ref Sheet'!Z531</f>
        <v>0</v>
      </c>
      <c r="AF531" s="102">
        <f>'Inventory Ref Sheet'!AA531</f>
        <v>0</v>
      </c>
      <c r="AG531" s="59">
        <f>'Inventory Ref Sheet'!AD531</f>
        <v>0</v>
      </c>
      <c r="AH531" s="59">
        <f>'Inventory Ref Sheet'!AE531</f>
        <v>0</v>
      </c>
      <c r="AI531" s="100" t="str">
        <f ca="1">IF('Inventory Ref Sheet'!AG531&gt;0,YEAR(TODAY())-'Inventory Ref Sheet'!AG531,"")</f>
        <v/>
      </c>
      <c r="AJ531" s="99"/>
      <c r="AK531" s="60">
        <f>'Inventory Ref Sheet'!AJ531</f>
        <v>0</v>
      </c>
      <c r="AL531" s="99"/>
      <c r="AM531" s="97" t="str">
        <f t="shared" si="44"/>
        <v/>
      </c>
    </row>
    <row r="532" spans="10:39" x14ac:dyDescent="0.25">
      <c r="J532" s="59">
        <f>'Inventory Ref Sheet'!AK532</f>
        <v>0</v>
      </c>
      <c r="K532" s="59">
        <f>'Inventory Ref Sheet'!AL532</f>
        <v>0</v>
      </c>
      <c r="L532" s="59">
        <f>'Inventory Ref Sheet'!AM532</f>
        <v>0</v>
      </c>
      <c r="M532" s="59">
        <f>'Inventory Ref Sheet'!AP532</f>
        <v>0</v>
      </c>
      <c r="N532" s="59">
        <f>'Inventory Ref Sheet'!AQ532</f>
        <v>0</v>
      </c>
      <c r="O532" s="100" t="str">
        <f ca="1">IF('Inventory Ref Sheet'!AS532&gt;0,YEAR(TODAY())-'Inventory Ref Sheet'!AS532,"")</f>
        <v/>
      </c>
      <c r="P532" s="95">
        <f>'Inventory Ref Sheet'!AU532</f>
        <v>0</v>
      </c>
      <c r="Q532" s="60">
        <f>'Inventory Ref Sheet'!AV532</f>
        <v>0</v>
      </c>
      <c r="R532" s="61"/>
      <c r="S532" s="100" t="str">
        <f t="shared" si="42"/>
        <v/>
      </c>
      <c r="T532" s="59">
        <f>'Inventory Ref Sheet'!M532</f>
        <v>0</v>
      </c>
      <c r="U532" s="102">
        <f>'Inventory Ref Sheet'!N532</f>
        <v>0</v>
      </c>
      <c r="V532" s="59">
        <f>'Inventory Ref Sheet'!O532</f>
        <v>0</v>
      </c>
      <c r="W532" s="59">
        <f>'Inventory Ref Sheet'!R532</f>
        <v>0</v>
      </c>
      <c r="X532" s="59">
        <f>'Inventory Ref Sheet'!S532</f>
        <v>0</v>
      </c>
      <c r="Y532" s="100" t="str">
        <f ca="1">IF('Inventory Ref Sheet'!U532&gt;0,YEAR(TODAY())-'Inventory Ref Sheet'!U532,"")</f>
        <v/>
      </c>
      <c r="Z532" s="95">
        <f>'Inventory Ref Sheet'!W532</f>
        <v>0</v>
      </c>
      <c r="AA532" s="60">
        <f>'Inventory Ref Sheet'!X532</f>
        <v>0</v>
      </c>
      <c r="AB532" s="61"/>
      <c r="AC532" s="97" t="str">
        <f t="shared" si="43"/>
        <v/>
      </c>
      <c r="AD532" s="59">
        <f>'Inventory Ref Sheet'!Y532</f>
        <v>0</v>
      </c>
      <c r="AE532" s="59">
        <f>'Inventory Ref Sheet'!Z532</f>
        <v>0</v>
      </c>
      <c r="AF532" s="102">
        <f>'Inventory Ref Sheet'!AA532</f>
        <v>0</v>
      </c>
      <c r="AG532" s="59">
        <f>'Inventory Ref Sheet'!AD532</f>
        <v>0</v>
      </c>
      <c r="AH532" s="59">
        <f>'Inventory Ref Sheet'!AE532</f>
        <v>0</v>
      </c>
      <c r="AI532" s="100" t="str">
        <f ca="1">IF('Inventory Ref Sheet'!AG532&gt;0,YEAR(TODAY())-'Inventory Ref Sheet'!AG532,"")</f>
        <v/>
      </c>
      <c r="AJ532" s="99"/>
      <c r="AK532" s="60">
        <f>'Inventory Ref Sheet'!AJ532</f>
        <v>0</v>
      </c>
      <c r="AL532" s="99"/>
      <c r="AM532" s="97" t="str">
        <f t="shared" si="44"/>
        <v/>
      </c>
    </row>
    <row r="533" spans="10:39" x14ac:dyDescent="0.25">
      <c r="J533" s="59">
        <f>'Inventory Ref Sheet'!AK533</f>
        <v>0</v>
      </c>
      <c r="K533" s="59">
        <f>'Inventory Ref Sheet'!AL533</f>
        <v>0</v>
      </c>
      <c r="L533" s="59">
        <f>'Inventory Ref Sheet'!AM533</f>
        <v>0</v>
      </c>
      <c r="M533" s="59">
        <f>'Inventory Ref Sheet'!AP533</f>
        <v>0</v>
      </c>
      <c r="N533" s="59">
        <f>'Inventory Ref Sheet'!AQ533</f>
        <v>0</v>
      </c>
      <c r="O533" s="100" t="str">
        <f ca="1">IF('Inventory Ref Sheet'!AS533&gt;0,YEAR(TODAY())-'Inventory Ref Sheet'!AS533,"")</f>
        <v/>
      </c>
      <c r="P533" s="95">
        <f>'Inventory Ref Sheet'!AU533</f>
        <v>0</v>
      </c>
      <c r="Q533" s="60">
        <f>'Inventory Ref Sheet'!AV533</f>
        <v>0</v>
      </c>
      <c r="R533" s="61"/>
      <c r="S533" s="100" t="str">
        <f t="shared" si="42"/>
        <v/>
      </c>
      <c r="T533" s="59">
        <f>'Inventory Ref Sheet'!M533</f>
        <v>0</v>
      </c>
      <c r="U533" s="102">
        <f>'Inventory Ref Sheet'!N533</f>
        <v>0</v>
      </c>
      <c r="V533" s="59">
        <f>'Inventory Ref Sheet'!O533</f>
        <v>0</v>
      </c>
      <c r="W533" s="59">
        <f>'Inventory Ref Sheet'!R533</f>
        <v>0</v>
      </c>
      <c r="X533" s="59">
        <f>'Inventory Ref Sheet'!S533</f>
        <v>0</v>
      </c>
      <c r="Y533" s="100" t="str">
        <f ca="1">IF('Inventory Ref Sheet'!U533&gt;0,YEAR(TODAY())-'Inventory Ref Sheet'!U533,"")</f>
        <v/>
      </c>
      <c r="Z533" s="95">
        <f>'Inventory Ref Sheet'!W533</f>
        <v>0</v>
      </c>
      <c r="AA533" s="60">
        <f>'Inventory Ref Sheet'!X533</f>
        <v>0</v>
      </c>
      <c r="AB533" s="61"/>
      <c r="AC533" s="97" t="str">
        <f t="shared" si="43"/>
        <v/>
      </c>
      <c r="AD533" s="59">
        <f>'Inventory Ref Sheet'!Y533</f>
        <v>0</v>
      </c>
      <c r="AE533" s="59">
        <f>'Inventory Ref Sheet'!Z533</f>
        <v>0</v>
      </c>
      <c r="AF533" s="102">
        <f>'Inventory Ref Sheet'!AA533</f>
        <v>0</v>
      </c>
      <c r="AG533" s="59">
        <f>'Inventory Ref Sheet'!AD533</f>
        <v>0</v>
      </c>
      <c r="AH533" s="59">
        <f>'Inventory Ref Sheet'!AE533</f>
        <v>0</v>
      </c>
      <c r="AI533" s="100" t="str">
        <f ca="1">IF('Inventory Ref Sheet'!AG533&gt;0,YEAR(TODAY())-'Inventory Ref Sheet'!AG533,"")</f>
        <v/>
      </c>
      <c r="AJ533" s="99"/>
      <c r="AK533" s="60">
        <f>'Inventory Ref Sheet'!AJ533</f>
        <v>0</v>
      </c>
      <c r="AL533" s="99"/>
      <c r="AM533" s="97" t="str">
        <f t="shared" si="44"/>
        <v/>
      </c>
    </row>
    <row r="534" spans="10:39" x14ac:dyDescent="0.25">
      <c r="J534" s="59">
        <f>'Inventory Ref Sheet'!AK534</f>
        <v>0</v>
      </c>
      <c r="K534" s="59">
        <f>'Inventory Ref Sheet'!AL534</f>
        <v>0</v>
      </c>
      <c r="L534" s="59">
        <f>'Inventory Ref Sheet'!AM534</f>
        <v>0</v>
      </c>
      <c r="M534" s="59">
        <f>'Inventory Ref Sheet'!AP534</f>
        <v>0</v>
      </c>
      <c r="N534" s="59">
        <f>'Inventory Ref Sheet'!AQ534</f>
        <v>0</v>
      </c>
      <c r="O534" s="100" t="str">
        <f ca="1">IF('Inventory Ref Sheet'!AS534&gt;0,YEAR(TODAY())-'Inventory Ref Sheet'!AS534,"")</f>
        <v/>
      </c>
      <c r="P534" s="95">
        <f>'Inventory Ref Sheet'!AU534</f>
        <v>0</v>
      </c>
      <c r="Q534" s="60">
        <f>'Inventory Ref Sheet'!AV534</f>
        <v>0</v>
      </c>
      <c r="R534" s="61"/>
      <c r="S534" s="100" t="str">
        <f t="shared" si="42"/>
        <v/>
      </c>
      <c r="T534" s="59">
        <f>'Inventory Ref Sheet'!M534</f>
        <v>0</v>
      </c>
      <c r="U534" s="102">
        <f>'Inventory Ref Sheet'!N534</f>
        <v>0</v>
      </c>
      <c r="V534" s="59">
        <f>'Inventory Ref Sheet'!O534</f>
        <v>0</v>
      </c>
      <c r="W534" s="59">
        <f>'Inventory Ref Sheet'!R534</f>
        <v>0</v>
      </c>
      <c r="X534" s="59">
        <f>'Inventory Ref Sheet'!S534</f>
        <v>0</v>
      </c>
      <c r="Y534" s="100" t="str">
        <f ca="1">IF('Inventory Ref Sheet'!U534&gt;0,YEAR(TODAY())-'Inventory Ref Sheet'!U534,"")</f>
        <v/>
      </c>
      <c r="Z534" s="95">
        <f>'Inventory Ref Sheet'!W534</f>
        <v>0</v>
      </c>
      <c r="AA534" s="60">
        <f>'Inventory Ref Sheet'!X534</f>
        <v>0</v>
      </c>
      <c r="AB534" s="61"/>
      <c r="AC534" s="97" t="str">
        <f t="shared" si="43"/>
        <v/>
      </c>
      <c r="AD534" s="59">
        <f>'Inventory Ref Sheet'!Y534</f>
        <v>0</v>
      </c>
      <c r="AE534" s="59">
        <f>'Inventory Ref Sheet'!Z534</f>
        <v>0</v>
      </c>
      <c r="AF534" s="102">
        <f>'Inventory Ref Sheet'!AA534</f>
        <v>0</v>
      </c>
      <c r="AG534" s="59">
        <f>'Inventory Ref Sheet'!AD534</f>
        <v>0</v>
      </c>
      <c r="AH534" s="59">
        <f>'Inventory Ref Sheet'!AE534</f>
        <v>0</v>
      </c>
      <c r="AI534" s="100" t="str">
        <f ca="1">IF('Inventory Ref Sheet'!AG534&gt;0,YEAR(TODAY())-'Inventory Ref Sheet'!AG534,"")</f>
        <v/>
      </c>
      <c r="AJ534" s="99"/>
      <c r="AK534" s="60">
        <f>'Inventory Ref Sheet'!AJ534</f>
        <v>0</v>
      </c>
      <c r="AL534" s="99"/>
      <c r="AM534" s="97" t="str">
        <f t="shared" si="44"/>
        <v/>
      </c>
    </row>
    <row r="535" spans="10:39" x14ac:dyDescent="0.25">
      <c r="J535" s="59">
        <f>'Inventory Ref Sheet'!AK535</f>
        <v>0</v>
      </c>
      <c r="K535" s="59">
        <f>'Inventory Ref Sheet'!AL535</f>
        <v>0</v>
      </c>
      <c r="L535" s="59">
        <f>'Inventory Ref Sheet'!AM535</f>
        <v>0</v>
      </c>
      <c r="M535" s="59">
        <f>'Inventory Ref Sheet'!AP535</f>
        <v>0</v>
      </c>
      <c r="N535" s="59">
        <f>'Inventory Ref Sheet'!AQ535</f>
        <v>0</v>
      </c>
      <c r="O535" s="100" t="str">
        <f ca="1">IF('Inventory Ref Sheet'!AS535&gt;0,YEAR(TODAY())-'Inventory Ref Sheet'!AS535,"")</f>
        <v/>
      </c>
      <c r="P535" s="95">
        <f>'Inventory Ref Sheet'!AU535</f>
        <v>0</v>
      </c>
      <c r="Q535" s="60">
        <f>'Inventory Ref Sheet'!AV535</f>
        <v>0</v>
      </c>
      <c r="R535" s="61"/>
      <c r="S535" s="100" t="str">
        <f t="shared" si="42"/>
        <v/>
      </c>
      <c r="T535" s="59">
        <f>'Inventory Ref Sheet'!M535</f>
        <v>0</v>
      </c>
      <c r="U535" s="102">
        <f>'Inventory Ref Sheet'!N535</f>
        <v>0</v>
      </c>
      <c r="V535" s="59">
        <f>'Inventory Ref Sheet'!O535</f>
        <v>0</v>
      </c>
      <c r="W535" s="59">
        <f>'Inventory Ref Sheet'!R535</f>
        <v>0</v>
      </c>
      <c r="X535" s="59">
        <f>'Inventory Ref Sheet'!S535</f>
        <v>0</v>
      </c>
      <c r="Y535" s="100" t="str">
        <f ca="1">IF('Inventory Ref Sheet'!U535&gt;0,YEAR(TODAY())-'Inventory Ref Sheet'!U535,"")</f>
        <v/>
      </c>
      <c r="Z535" s="95">
        <f>'Inventory Ref Sheet'!W535</f>
        <v>0</v>
      </c>
      <c r="AA535" s="60">
        <f>'Inventory Ref Sheet'!X535</f>
        <v>0</v>
      </c>
      <c r="AB535" s="61"/>
      <c r="AC535" s="97" t="str">
        <f t="shared" si="43"/>
        <v/>
      </c>
      <c r="AD535" s="59">
        <f>'Inventory Ref Sheet'!Y535</f>
        <v>0</v>
      </c>
      <c r="AE535" s="59">
        <f>'Inventory Ref Sheet'!Z535</f>
        <v>0</v>
      </c>
      <c r="AF535" s="102">
        <f>'Inventory Ref Sheet'!AA535</f>
        <v>0</v>
      </c>
      <c r="AG535" s="59">
        <f>'Inventory Ref Sheet'!AD535</f>
        <v>0</v>
      </c>
      <c r="AH535" s="59">
        <f>'Inventory Ref Sheet'!AE535</f>
        <v>0</v>
      </c>
      <c r="AI535" s="100" t="str">
        <f ca="1">IF('Inventory Ref Sheet'!AG535&gt;0,YEAR(TODAY())-'Inventory Ref Sheet'!AG535,"")</f>
        <v/>
      </c>
      <c r="AJ535" s="99"/>
      <c r="AK535" s="60">
        <f>'Inventory Ref Sheet'!AJ535</f>
        <v>0</v>
      </c>
      <c r="AL535" s="99"/>
      <c r="AM535" s="97" t="str">
        <f t="shared" si="44"/>
        <v/>
      </c>
    </row>
    <row r="536" spans="10:39" x14ac:dyDescent="0.25">
      <c r="J536" s="59">
        <f>'Inventory Ref Sheet'!AK536</f>
        <v>0</v>
      </c>
      <c r="K536" s="59">
        <f>'Inventory Ref Sheet'!AL536</f>
        <v>0</v>
      </c>
      <c r="L536" s="59">
        <f>'Inventory Ref Sheet'!AM536</f>
        <v>0</v>
      </c>
      <c r="M536" s="59">
        <f>'Inventory Ref Sheet'!AP536</f>
        <v>0</v>
      </c>
      <c r="N536" s="59">
        <f>'Inventory Ref Sheet'!AQ536</f>
        <v>0</v>
      </c>
      <c r="O536" s="100" t="str">
        <f ca="1">IF('Inventory Ref Sheet'!AS536&gt;0,YEAR(TODAY())-'Inventory Ref Sheet'!AS536,"")</f>
        <v/>
      </c>
      <c r="P536" s="95">
        <f>'Inventory Ref Sheet'!AU536</f>
        <v>0</v>
      </c>
      <c r="Q536" s="60">
        <f>'Inventory Ref Sheet'!AV536</f>
        <v>0</v>
      </c>
      <c r="R536" s="61"/>
      <c r="S536" s="100" t="str">
        <f t="shared" si="42"/>
        <v/>
      </c>
      <c r="T536" s="59">
        <f>'Inventory Ref Sheet'!M536</f>
        <v>0</v>
      </c>
      <c r="U536" s="102">
        <f>'Inventory Ref Sheet'!N536</f>
        <v>0</v>
      </c>
      <c r="V536" s="59">
        <f>'Inventory Ref Sheet'!O536</f>
        <v>0</v>
      </c>
      <c r="W536" s="59">
        <f>'Inventory Ref Sheet'!R536</f>
        <v>0</v>
      </c>
      <c r="X536" s="59">
        <f>'Inventory Ref Sheet'!S536</f>
        <v>0</v>
      </c>
      <c r="Y536" s="100" t="str">
        <f ca="1">IF('Inventory Ref Sheet'!U536&gt;0,YEAR(TODAY())-'Inventory Ref Sheet'!U536,"")</f>
        <v/>
      </c>
      <c r="Z536" s="95">
        <f>'Inventory Ref Sheet'!W536</f>
        <v>0</v>
      </c>
      <c r="AA536" s="60">
        <f>'Inventory Ref Sheet'!X536</f>
        <v>0</v>
      </c>
      <c r="AB536" s="61"/>
      <c r="AC536" s="97" t="str">
        <f t="shared" si="43"/>
        <v/>
      </c>
      <c r="AD536" s="59">
        <f>'Inventory Ref Sheet'!Y536</f>
        <v>0</v>
      </c>
      <c r="AE536" s="59">
        <f>'Inventory Ref Sheet'!Z536</f>
        <v>0</v>
      </c>
      <c r="AF536" s="102">
        <f>'Inventory Ref Sheet'!AA536</f>
        <v>0</v>
      </c>
      <c r="AG536" s="59">
        <f>'Inventory Ref Sheet'!AD536</f>
        <v>0</v>
      </c>
      <c r="AH536" s="59">
        <f>'Inventory Ref Sheet'!AE536</f>
        <v>0</v>
      </c>
      <c r="AI536" s="100" t="str">
        <f ca="1">IF('Inventory Ref Sheet'!AG536&gt;0,YEAR(TODAY())-'Inventory Ref Sheet'!AG536,"")</f>
        <v/>
      </c>
      <c r="AJ536" s="99"/>
      <c r="AK536" s="60">
        <f>'Inventory Ref Sheet'!AJ536</f>
        <v>0</v>
      </c>
      <c r="AL536" s="99"/>
      <c r="AM536" s="97" t="str">
        <f t="shared" si="44"/>
        <v/>
      </c>
    </row>
    <row r="537" spans="10:39" x14ac:dyDescent="0.25">
      <c r="J537" s="59">
        <f>'Inventory Ref Sheet'!AK537</f>
        <v>0</v>
      </c>
      <c r="K537" s="59">
        <f>'Inventory Ref Sheet'!AL537</f>
        <v>0</v>
      </c>
      <c r="L537" s="59">
        <f>'Inventory Ref Sheet'!AM537</f>
        <v>0</v>
      </c>
      <c r="M537" s="59">
        <f>'Inventory Ref Sheet'!AP537</f>
        <v>0</v>
      </c>
      <c r="N537" s="59">
        <f>'Inventory Ref Sheet'!AQ537</f>
        <v>0</v>
      </c>
      <c r="O537" s="100" t="str">
        <f ca="1">IF('Inventory Ref Sheet'!AS537&gt;0,YEAR(TODAY())-'Inventory Ref Sheet'!AS537,"")</f>
        <v/>
      </c>
      <c r="P537" s="95">
        <f>'Inventory Ref Sheet'!AU537</f>
        <v>0</v>
      </c>
      <c r="Q537" s="60">
        <f>'Inventory Ref Sheet'!AV537</f>
        <v>0</v>
      </c>
      <c r="R537" s="61"/>
      <c r="S537" s="100" t="str">
        <f t="shared" si="42"/>
        <v/>
      </c>
      <c r="T537" s="59">
        <f>'Inventory Ref Sheet'!M537</f>
        <v>0</v>
      </c>
      <c r="U537" s="102">
        <f>'Inventory Ref Sheet'!N537</f>
        <v>0</v>
      </c>
      <c r="V537" s="59">
        <f>'Inventory Ref Sheet'!O537</f>
        <v>0</v>
      </c>
      <c r="W537" s="59">
        <f>'Inventory Ref Sheet'!R537</f>
        <v>0</v>
      </c>
      <c r="X537" s="59">
        <f>'Inventory Ref Sheet'!S537</f>
        <v>0</v>
      </c>
      <c r="Y537" s="100" t="str">
        <f ca="1">IF('Inventory Ref Sheet'!U537&gt;0,YEAR(TODAY())-'Inventory Ref Sheet'!U537,"")</f>
        <v/>
      </c>
      <c r="Z537" s="95">
        <f>'Inventory Ref Sheet'!W537</f>
        <v>0</v>
      </c>
      <c r="AA537" s="60">
        <f>'Inventory Ref Sheet'!X537</f>
        <v>0</v>
      </c>
      <c r="AB537" s="61"/>
      <c r="AC537" s="97" t="str">
        <f t="shared" si="43"/>
        <v/>
      </c>
      <c r="AD537" s="59">
        <f>'Inventory Ref Sheet'!Y537</f>
        <v>0</v>
      </c>
      <c r="AE537" s="59">
        <f>'Inventory Ref Sheet'!Z537</f>
        <v>0</v>
      </c>
      <c r="AF537" s="102">
        <f>'Inventory Ref Sheet'!AA537</f>
        <v>0</v>
      </c>
      <c r="AG537" s="59">
        <f>'Inventory Ref Sheet'!AD537</f>
        <v>0</v>
      </c>
      <c r="AH537" s="59">
        <f>'Inventory Ref Sheet'!AE537</f>
        <v>0</v>
      </c>
      <c r="AI537" s="100" t="str">
        <f ca="1">IF('Inventory Ref Sheet'!AG537&gt;0,YEAR(TODAY())-'Inventory Ref Sheet'!AG537,"")</f>
        <v/>
      </c>
      <c r="AJ537" s="99"/>
      <c r="AK537" s="60">
        <f>'Inventory Ref Sheet'!AJ537</f>
        <v>0</v>
      </c>
      <c r="AL537" s="99"/>
      <c r="AM537" s="97" t="str">
        <f t="shared" si="44"/>
        <v/>
      </c>
    </row>
    <row r="538" spans="10:39" x14ac:dyDescent="0.25">
      <c r="J538" s="59">
        <f>'Inventory Ref Sheet'!AK538</f>
        <v>0</v>
      </c>
      <c r="K538" s="59">
        <f>'Inventory Ref Sheet'!AL538</f>
        <v>0</v>
      </c>
      <c r="L538" s="59">
        <f>'Inventory Ref Sheet'!AM538</f>
        <v>0</v>
      </c>
      <c r="M538" s="59">
        <f>'Inventory Ref Sheet'!AP538</f>
        <v>0</v>
      </c>
      <c r="N538" s="59">
        <f>'Inventory Ref Sheet'!AQ538</f>
        <v>0</v>
      </c>
      <c r="O538" s="100" t="str">
        <f ca="1">IF('Inventory Ref Sheet'!AS538&gt;0,YEAR(TODAY())-'Inventory Ref Sheet'!AS538,"")</f>
        <v/>
      </c>
      <c r="P538" s="95">
        <f>'Inventory Ref Sheet'!AU538</f>
        <v>0</v>
      </c>
      <c r="Q538" s="60">
        <f>'Inventory Ref Sheet'!AV538</f>
        <v>0</v>
      </c>
      <c r="R538" s="61"/>
      <c r="S538" s="100" t="str">
        <f t="shared" si="42"/>
        <v/>
      </c>
      <c r="T538" s="59">
        <f>'Inventory Ref Sheet'!M538</f>
        <v>0</v>
      </c>
      <c r="U538" s="102">
        <f>'Inventory Ref Sheet'!N538</f>
        <v>0</v>
      </c>
      <c r="V538" s="59">
        <f>'Inventory Ref Sheet'!O538</f>
        <v>0</v>
      </c>
      <c r="W538" s="59">
        <f>'Inventory Ref Sheet'!R538</f>
        <v>0</v>
      </c>
      <c r="X538" s="59">
        <f>'Inventory Ref Sheet'!S538</f>
        <v>0</v>
      </c>
      <c r="Y538" s="100" t="str">
        <f ca="1">IF('Inventory Ref Sheet'!U538&gt;0,YEAR(TODAY())-'Inventory Ref Sheet'!U538,"")</f>
        <v/>
      </c>
      <c r="Z538" s="95">
        <f>'Inventory Ref Sheet'!W538</f>
        <v>0</v>
      </c>
      <c r="AA538" s="60">
        <f>'Inventory Ref Sheet'!X538</f>
        <v>0</v>
      </c>
      <c r="AB538" s="61"/>
      <c r="AC538" s="97" t="str">
        <f t="shared" si="43"/>
        <v/>
      </c>
      <c r="AD538" s="59">
        <f>'Inventory Ref Sheet'!Y538</f>
        <v>0</v>
      </c>
      <c r="AE538" s="59">
        <f>'Inventory Ref Sheet'!Z538</f>
        <v>0</v>
      </c>
      <c r="AF538" s="102">
        <f>'Inventory Ref Sheet'!AA538</f>
        <v>0</v>
      </c>
      <c r="AG538" s="59">
        <f>'Inventory Ref Sheet'!AD538</f>
        <v>0</v>
      </c>
      <c r="AH538" s="59">
        <f>'Inventory Ref Sheet'!AE538</f>
        <v>0</v>
      </c>
      <c r="AI538" s="100" t="str">
        <f ca="1">IF('Inventory Ref Sheet'!AG538&gt;0,YEAR(TODAY())-'Inventory Ref Sheet'!AG538,"")</f>
        <v/>
      </c>
      <c r="AJ538" s="99"/>
      <c r="AK538" s="60">
        <f>'Inventory Ref Sheet'!AJ538</f>
        <v>0</v>
      </c>
      <c r="AL538" s="99"/>
      <c r="AM538" s="97" t="str">
        <f t="shared" si="44"/>
        <v/>
      </c>
    </row>
    <row r="539" spans="10:39" x14ac:dyDescent="0.25">
      <c r="J539" s="59">
        <f>'Inventory Ref Sheet'!AK539</f>
        <v>0</v>
      </c>
      <c r="K539" s="59">
        <f>'Inventory Ref Sheet'!AL539</f>
        <v>0</v>
      </c>
      <c r="L539" s="59">
        <f>'Inventory Ref Sheet'!AM539</f>
        <v>0</v>
      </c>
      <c r="M539" s="59">
        <f>'Inventory Ref Sheet'!AP539</f>
        <v>0</v>
      </c>
      <c r="N539" s="59">
        <f>'Inventory Ref Sheet'!AQ539</f>
        <v>0</v>
      </c>
      <c r="O539" s="100" t="str">
        <f ca="1">IF('Inventory Ref Sheet'!AS539&gt;0,YEAR(TODAY())-'Inventory Ref Sheet'!AS539,"")</f>
        <v/>
      </c>
      <c r="P539" s="95">
        <f>'Inventory Ref Sheet'!AU539</f>
        <v>0</v>
      </c>
      <c r="Q539" s="60">
        <f>'Inventory Ref Sheet'!AV539</f>
        <v>0</v>
      </c>
      <c r="R539" s="61"/>
      <c r="S539" s="100" t="str">
        <f t="shared" si="42"/>
        <v/>
      </c>
      <c r="T539" s="59">
        <f>'Inventory Ref Sheet'!M539</f>
        <v>0</v>
      </c>
      <c r="U539" s="102">
        <f>'Inventory Ref Sheet'!N539</f>
        <v>0</v>
      </c>
      <c r="V539" s="59">
        <f>'Inventory Ref Sheet'!O539</f>
        <v>0</v>
      </c>
      <c r="W539" s="59">
        <f>'Inventory Ref Sheet'!R539</f>
        <v>0</v>
      </c>
      <c r="X539" s="59">
        <f>'Inventory Ref Sheet'!S539</f>
        <v>0</v>
      </c>
      <c r="Y539" s="100" t="str">
        <f ca="1">IF('Inventory Ref Sheet'!U539&gt;0,YEAR(TODAY())-'Inventory Ref Sheet'!U539,"")</f>
        <v/>
      </c>
      <c r="Z539" s="95">
        <f>'Inventory Ref Sheet'!W539</f>
        <v>0</v>
      </c>
      <c r="AA539" s="60">
        <f>'Inventory Ref Sheet'!X539</f>
        <v>0</v>
      </c>
      <c r="AB539" s="61"/>
      <c r="AC539" s="97" t="str">
        <f t="shared" si="43"/>
        <v/>
      </c>
      <c r="AD539" s="59">
        <f>'Inventory Ref Sheet'!Y539</f>
        <v>0</v>
      </c>
      <c r="AE539" s="59">
        <f>'Inventory Ref Sheet'!Z539</f>
        <v>0</v>
      </c>
      <c r="AF539" s="102">
        <f>'Inventory Ref Sheet'!AA539</f>
        <v>0</v>
      </c>
      <c r="AG539" s="59">
        <f>'Inventory Ref Sheet'!AD539</f>
        <v>0</v>
      </c>
      <c r="AH539" s="59">
        <f>'Inventory Ref Sheet'!AE539</f>
        <v>0</v>
      </c>
      <c r="AI539" s="100" t="str">
        <f ca="1">IF('Inventory Ref Sheet'!AG539&gt;0,YEAR(TODAY())-'Inventory Ref Sheet'!AG539,"")</f>
        <v/>
      </c>
      <c r="AJ539" s="99"/>
      <c r="AK539" s="60">
        <f>'Inventory Ref Sheet'!AJ539</f>
        <v>0</v>
      </c>
      <c r="AL539" s="99"/>
      <c r="AM539" s="97" t="str">
        <f t="shared" si="44"/>
        <v/>
      </c>
    </row>
    <row r="540" spans="10:39" x14ac:dyDescent="0.25">
      <c r="J540" s="59">
        <f>'Inventory Ref Sheet'!AK540</f>
        <v>0</v>
      </c>
      <c r="K540" s="59">
        <f>'Inventory Ref Sheet'!AL540</f>
        <v>0</v>
      </c>
      <c r="L540" s="59">
        <f>'Inventory Ref Sheet'!AM540</f>
        <v>0</v>
      </c>
      <c r="M540" s="59">
        <f>'Inventory Ref Sheet'!AP540</f>
        <v>0</v>
      </c>
      <c r="N540" s="59">
        <f>'Inventory Ref Sheet'!AQ540</f>
        <v>0</v>
      </c>
      <c r="O540" s="100" t="str">
        <f ca="1">IF('Inventory Ref Sheet'!AS540&gt;0,YEAR(TODAY())-'Inventory Ref Sheet'!AS540,"")</f>
        <v/>
      </c>
      <c r="P540" s="95">
        <f>'Inventory Ref Sheet'!AU540</f>
        <v>0</v>
      </c>
      <c r="Q540" s="60">
        <f>'Inventory Ref Sheet'!AV540</f>
        <v>0</v>
      </c>
      <c r="R540" s="61"/>
      <c r="S540" s="100" t="str">
        <f t="shared" si="42"/>
        <v/>
      </c>
      <c r="T540" s="59">
        <f>'Inventory Ref Sheet'!M540</f>
        <v>0</v>
      </c>
      <c r="U540" s="102">
        <f>'Inventory Ref Sheet'!N540</f>
        <v>0</v>
      </c>
      <c r="V540" s="59">
        <f>'Inventory Ref Sheet'!O540</f>
        <v>0</v>
      </c>
      <c r="W540" s="59">
        <f>'Inventory Ref Sheet'!R540</f>
        <v>0</v>
      </c>
      <c r="X540" s="59">
        <f>'Inventory Ref Sheet'!S540</f>
        <v>0</v>
      </c>
      <c r="Y540" s="100" t="str">
        <f ca="1">IF('Inventory Ref Sheet'!U540&gt;0,YEAR(TODAY())-'Inventory Ref Sheet'!U540,"")</f>
        <v/>
      </c>
      <c r="Z540" s="95">
        <f>'Inventory Ref Sheet'!W540</f>
        <v>0</v>
      </c>
      <c r="AA540" s="60">
        <f>'Inventory Ref Sheet'!X540</f>
        <v>0</v>
      </c>
      <c r="AB540" s="61"/>
      <c r="AC540" s="97" t="str">
        <f t="shared" si="43"/>
        <v/>
      </c>
      <c r="AD540" s="59">
        <f>'Inventory Ref Sheet'!Y540</f>
        <v>0</v>
      </c>
      <c r="AE540" s="59">
        <f>'Inventory Ref Sheet'!Z540</f>
        <v>0</v>
      </c>
      <c r="AF540" s="102">
        <f>'Inventory Ref Sheet'!AA540</f>
        <v>0</v>
      </c>
      <c r="AG540" s="59">
        <f>'Inventory Ref Sheet'!AD540</f>
        <v>0</v>
      </c>
      <c r="AH540" s="59">
        <f>'Inventory Ref Sheet'!AE540</f>
        <v>0</v>
      </c>
      <c r="AI540" s="100" t="str">
        <f ca="1">IF('Inventory Ref Sheet'!AG540&gt;0,YEAR(TODAY())-'Inventory Ref Sheet'!AG540,"")</f>
        <v/>
      </c>
      <c r="AJ540" s="99"/>
      <c r="AK540" s="60">
        <f>'Inventory Ref Sheet'!AJ540</f>
        <v>0</v>
      </c>
      <c r="AL540" s="99"/>
      <c r="AM540" s="97" t="str">
        <f t="shared" si="44"/>
        <v/>
      </c>
    </row>
    <row r="541" spans="10:39" x14ac:dyDescent="0.25">
      <c r="J541" s="59">
        <f>'Inventory Ref Sheet'!AK541</f>
        <v>0</v>
      </c>
      <c r="K541" s="59">
        <f>'Inventory Ref Sheet'!AL541</f>
        <v>0</v>
      </c>
      <c r="L541" s="59">
        <f>'Inventory Ref Sheet'!AM541</f>
        <v>0</v>
      </c>
      <c r="M541" s="59">
        <f>'Inventory Ref Sheet'!AP541</f>
        <v>0</v>
      </c>
      <c r="N541" s="59">
        <f>'Inventory Ref Sheet'!AQ541</f>
        <v>0</v>
      </c>
      <c r="O541" s="100" t="str">
        <f ca="1">IF('Inventory Ref Sheet'!AS541&gt;0,YEAR(TODAY())-'Inventory Ref Sheet'!AS541,"")</f>
        <v/>
      </c>
      <c r="P541" s="95">
        <f>'Inventory Ref Sheet'!AU541</f>
        <v>0</v>
      </c>
      <c r="Q541" s="60">
        <f>'Inventory Ref Sheet'!AV541</f>
        <v>0</v>
      </c>
      <c r="R541" s="61"/>
      <c r="S541" s="100" t="str">
        <f t="shared" si="42"/>
        <v/>
      </c>
      <c r="T541" s="59">
        <f>'Inventory Ref Sheet'!M541</f>
        <v>0</v>
      </c>
      <c r="U541" s="102">
        <f>'Inventory Ref Sheet'!N541</f>
        <v>0</v>
      </c>
      <c r="V541" s="59">
        <f>'Inventory Ref Sheet'!O541</f>
        <v>0</v>
      </c>
      <c r="W541" s="59">
        <f>'Inventory Ref Sheet'!R541</f>
        <v>0</v>
      </c>
      <c r="X541" s="59">
        <f>'Inventory Ref Sheet'!S541</f>
        <v>0</v>
      </c>
      <c r="Y541" s="100" t="str">
        <f ca="1">IF('Inventory Ref Sheet'!U541&gt;0,YEAR(TODAY())-'Inventory Ref Sheet'!U541,"")</f>
        <v/>
      </c>
      <c r="Z541" s="95">
        <f>'Inventory Ref Sheet'!W541</f>
        <v>0</v>
      </c>
      <c r="AA541" s="60">
        <f>'Inventory Ref Sheet'!X541</f>
        <v>0</v>
      </c>
      <c r="AB541" s="61"/>
      <c r="AC541" s="97" t="str">
        <f t="shared" si="43"/>
        <v/>
      </c>
      <c r="AD541" s="59">
        <f>'Inventory Ref Sheet'!Y541</f>
        <v>0</v>
      </c>
      <c r="AE541" s="59">
        <f>'Inventory Ref Sheet'!Z541</f>
        <v>0</v>
      </c>
      <c r="AF541" s="102">
        <f>'Inventory Ref Sheet'!AA541</f>
        <v>0</v>
      </c>
      <c r="AG541" s="59">
        <f>'Inventory Ref Sheet'!AD541</f>
        <v>0</v>
      </c>
      <c r="AH541" s="59">
        <f>'Inventory Ref Sheet'!AE541</f>
        <v>0</v>
      </c>
      <c r="AI541" s="100" t="str">
        <f ca="1">IF('Inventory Ref Sheet'!AG541&gt;0,YEAR(TODAY())-'Inventory Ref Sheet'!AG541,"")</f>
        <v/>
      </c>
      <c r="AJ541" s="99"/>
      <c r="AK541" s="60">
        <f>'Inventory Ref Sheet'!AJ541</f>
        <v>0</v>
      </c>
      <c r="AL541" s="99"/>
      <c r="AM541" s="97" t="str">
        <f t="shared" si="44"/>
        <v/>
      </c>
    </row>
    <row r="542" spans="10:39" x14ac:dyDescent="0.25">
      <c r="J542" s="59">
        <f>'Inventory Ref Sheet'!AK542</f>
        <v>0</v>
      </c>
      <c r="K542" s="59">
        <f>'Inventory Ref Sheet'!AL542</f>
        <v>0</v>
      </c>
      <c r="L542" s="59">
        <f>'Inventory Ref Sheet'!AM542</f>
        <v>0</v>
      </c>
      <c r="M542" s="59">
        <f>'Inventory Ref Sheet'!AP542</f>
        <v>0</v>
      </c>
      <c r="N542" s="59">
        <f>'Inventory Ref Sheet'!AQ542</f>
        <v>0</v>
      </c>
      <c r="O542" s="100" t="str">
        <f ca="1">IF('Inventory Ref Sheet'!AS542&gt;0,YEAR(TODAY())-'Inventory Ref Sheet'!AS542,"")</f>
        <v/>
      </c>
      <c r="P542" s="95">
        <f>'Inventory Ref Sheet'!AU542</f>
        <v>0</v>
      </c>
      <c r="Q542" s="60">
        <f>'Inventory Ref Sheet'!AV542</f>
        <v>0</v>
      </c>
      <c r="R542" s="61"/>
      <c r="S542" s="100" t="str">
        <f t="shared" si="42"/>
        <v/>
      </c>
      <c r="T542" s="59">
        <f>'Inventory Ref Sheet'!M542</f>
        <v>0</v>
      </c>
      <c r="U542" s="102">
        <f>'Inventory Ref Sheet'!N542</f>
        <v>0</v>
      </c>
      <c r="V542" s="59">
        <f>'Inventory Ref Sheet'!O542</f>
        <v>0</v>
      </c>
      <c r="W542" s="59">
        <f>'Inventory Ref Sheet'!R542</f>
        <v>0</v>
      </c>
      <c r="X542" s="59">
        <f>'Inventory Ref Sheet'!S542</f>
        <v>0</v>
      </c>
      <c r="Y542" s="100" t="str">
        <f ca="1">IF('Inventory Ref Sheet'!U542&gt;0,YEAR(TODAY())-'Inventory Ref Sheet'!U542,"")</f>
        <v/>
      </c>
      <c r="Z542" s="95">
        <f>'Inventory Ref Sheet'!W542</f>
        <v>0</v>
      </c>
      <c r="AA542" s="60">
        <f>'Inventory Ref Sheet'!X542</f>
        <v>0</v>
      </c>
      <c r="AB542" s="61"/>
      <c r="AC542" s="97" t="str">
        <f t="shared" si="43"/>
        <v/>
      </c>
      <c r="AD542" s="59">
        <f>'Inventory Ref Sheet'!Y542</f>
        <v>0</v>
      </c>
      <c r="AE542" s="59">
        <f>'Inventory Ref Sheet'!Z542</f>
        <v>0</v>
      </c>
      <c r="AF542" s="102">
        <f>'Inventory Ref Sheet'!AA542</f>
        <v>0</v>
      </c>
      <c r="AG542" s="59">
        <f>'Inventory Ref Sheet'!AD542</f>
        <v>0</v>
      </c>
      <c r="AH542" s="59">
        <f>'Inventory Ref Sheet'!AE542</f>
        <v>0</v>
      </c>
      <c r="AI542" s="100" t="str">
        <f ca="1">IF('Inventory Ref Sheet'!AG542&gt;0,YEAR(TODAY())-'Inventory Ref Sheet'!AG542,"")</f>
        <v/>
      </c>
      <c r="AJ542" s="99"/>
      <c r="AK542" s="60">
        <f>'Inventory Ref Sheet'!AJ542</f>
        <v>0</v>
      </c>
      <c r="AL542" s="99"/>
      <c r="AM542" s="97" t="str">
        <f t="shared" si="44"/>
        <v/>
      </c>
    </row>
    <row r="543" spans="10:39" x14ac:dyDescent="0.25">
      <c r="J543" s="59">
        <f>'Inventory Ref Sheet'!AK543</f>
        <v>0</v>
      </c>
      <c r="K543" s="59">
        <f>'Inventory Ref Sheet'!AL543</f>
        <v>0</v>
      </c>
      <c r="L543" s="59">
        <f>'Inventory Ref Sheet'!AM543</f>
        <v>0</v>
      </c>
      <c r="M543" s="59">
        <f>'Inventory Ref Sheet'!AP543</f>
        <v>0</v>
      </c>
      <c r="N543" s="59">
        <f>'Inventory Ref Sheet'!AQ543</f>
        <v>0</v>
      </c>
      <c r="O543" s="100" t="str">
        <f ca="1">IF('Inventory Ref Sheet'!AS543&gt;0,YEAR(TODAY())-'Inventory Ref Sheet'!AS543,"")</f>
        <v/>
      </c>
      <c r="P543" s="95">
        <f>'Inventory Ref Sheet'!AU543</f>
        <v>0</v>
      </c>
      <c r="Q543" s="60">
        <f>'Inventory Ref Sheet'!AV543</f>
        <v>0</v>
      </c>
      <c r="R543" s="61"/>
      <c r="S543" s="100" t="str">
        <f t="shared" si="42"/>
        <v/>
      </c>
      <c r="T543" s="59">
        <f>'Inventory Ref Sheet'!M543</f>
        <v>0</v>
      </c>
      <c r="U543" s="102">
        <f>'Inventory Ref Sheet'!N543</f>
        <v>0</v>
      </c>
      <c r="V543" s="59">
        <f>'Inventory Ref Sheet'!O543</f>
        <v>0</v>
      </c>
      <c r="W543" s="59">
        <f>'Inventory Ref Sheet'!R543</f>
        <v>0</v>
      </c>
      <c r="X543" s="59">
        <f>'Inventory Ref Sheet'!S543</f>
        <v>0</v>
      </c>
      <c r="Y543" s="100" t="str">
        <f ca="1">IF('Inventory Ref Sheet'!U543&gt;0,YEAR(TODAY())-'Inventory Ref Sheet'!U543,"")</f>
        <v/>
      </c>
      <c r="Z543" s="95">
        <f>'Inventory Ref Sheet'!W543</f>
        <v>0</v>
      </c>
      <c r="AA543" s="60">
        <f>'Inventory Ref Sheet'!X543</f>
        <v>0</v>
      </c>
      <c r="AB543" s="61"/>
      <c r="AC543" s="97" t="str">
        <f t="shared" si="43"/>
        <v/>
      </c>
      <c r="AD543" s="59">
        <f>'Inventory Ref Sheet'!Y543</f>
        <v>0</v>
      </c>
      <c r="AE543" s="59">
        <f>'Inventory Ref Sheet'!Z543</f>
        <v>0</v>
      </c>
      <c r="AF543" s="102">
        <f>'Inventory Ref Sheet'!AA543</f>
        <v>0</v>
      </c>
      <c r="AG543" s="59">
        <f>'Inventory Ref Sheet'!AD543</f>
        <v>0</v>
      </c>
      <c r="AH543" s="59">
        <f>'Inventory Ref Sheet'!AE543</f>
        <v>0</v>
      </c>
      <c r="AI543" s="100" t="str">
        <f ca="1">IF('Inventory Ref Sheet'!AG543&gt;0,YEAR(TODAY())-'Inventory Ref Sheet'!AG543,"")</f>
        <v/>
      </c>
      <c r="AJ543" s="99"/>
      <c r="AK543" s="60">
        <f>'Inventory Ref Sheet'!AJ543</f>
        <v>0</v>
      </c>
      <c r="AL543" s="99"/>
      <c r="AM543" s="97" t="str">
        <f t="shared" si="44"/>
        <v/>
      </c>
    </row>
    <row r="544" spans="10:39" x14ac:dyDescent="0.25">
      <c r="J544" s="59">
        <f>'Inventory Ref Sheet'!AK544</f>
        <v>0</v>
      </c>
      <c r="K544" s="59">
        <f>'Inventory Ref Sheet'!AL544</f>
        <v>0</v>
      </c>
      <c r="L544" s="59">
        <f>'Inventory Ref Sheet'!AM544</f>
        <v>0</v>
      </c>
      <c r="M544" s="59">
        <f>'Inventory Ref Sheet'!AP544</f>
        <v>0</v>
      </c>
      <c r="N544" s="59">
        <f>'Inventory Ref Sheet'!AQ544</f>
        <v>0</v>
      </c>
      <c r="O544" s="100" t="str">
        <f ca="1">IF('Inventory Ref Sheet'!AS544&gt;0,YEAR(TODAY())-'Inventory Ref Sheet'!AS544,"")</f>
        <v/>
      </c>
      <c r="P544" s="95">
        <f>'Inventory Ref Sheet'!AU544</f>
        <v>0</v>
      </c>
      <c r="Q544" s="60">
        <f>'Inventory Ref Sheet'!AV544</f>
        <v>0</v>
      </c>
      <c r="R544" s="61"/>
      <c r="S544" s="100" t="str">
        <f t="shared" si="42"/>
        <v/>
      </c>
      <c r="T544" s="59">
        <f>'Inventory Ref Sheet'!M544</f>
        <v>0</v>
      </c>
      <c r="U544" s="102">
        <f>'Inventory Ref Sheet'!N544</f>
        <v>0</v>
      </c>
      <c r="V544" s="59">
        <f>'Inventory Ref Sheet'!O544</f>
        <v>0</v>
      </c>
      <c r="W544" s="59">
        <f>'Inventory Ref Sheet'!R544</f>
        <v>0</v>
      </c>
      <c r="X544" s="59">
        <f>'Inventory Ref Sheet'!S544</f>
        <v>0</v>
      </c>
      <c r="Y544" s="100" t="str">
        <f ca="1">IF('Inventory Ref Sheet'!U544&gt;0,YEAR(TODAY())-'Inventory Ref Sheet'!U544,"")</f>
        <v/>
      </c>
      <c r="Z544" s="95">
        <f>'Inventory Ref Sheet'!W544</f>
        <v>0</v>
      </c>
      <c r="AA544" s="60">
        <f>'Inventory Ref Sheet'!X544</f>
        <v>0</v>
      </c>
      <c r="AB544" s="61"/>
      <c r="AC544" s="97" t="str">
        <f t="shared" si="43"/>
        <v/>
      </c>
      <c r="AD544" s="59">
        <f>'Inventory Ref Sheet'!Y544</f>
        <v>0</v>
      </c>
      <c r="AE544" s="59">
        <f>'Inventory Ref Sheet'!Z544</f>
        <v>0</v>
      </c>
      <c r="AF544" s="102">
        <f>'Inventory Ref Sheet'!AA544</f>
        <v>0</v>
      </c>
      <c r="AG544" s="59">
        <f>'Inventory Ref Sheet'!AD544</f>
        <v>0</v>
      </c>
      <c r="AH544" s="59">
        <f>'Inventory Ref Sheet'!AE544</f>
        <v>0</v>
      </c>
      <c r="AI544" s="100" t="str">
        <f ca="1">IF('Inventory Ref Sheet'!AG544&gt;0,YEAR(TODAY())-'Inventory Ref Sheet'!AG544,"")</f>
        <v/>
      </c>
      <c r="AJ544" s="99"/>
      <c r="AK544" s="60">
        <f>'Inventory Ref Sheet'!AJ544</f>
        <v>0</v>
      </c>
      <c r="AL544" s="99"/>
      <c r="AM544" s="97" t="str">
        <f t="shared" si="44"/>
        <v/>
      </c>
    </row>
    <row r="545" spans="10:39" x14ac:dyDescent="0.25">
      <c r="J545" s="59">
        <f>'Inventory Ref Sheet'!AK545</f>
        <v>0</v>
      </c>
      <c r="K545" s="59">
        <f>'Inventory Ref Sheet'!AL545</f>
        <v>0</v>
      </c>
      <c r="L545" s="59">
        <f>'Inventory Ref Sheet'!AM545</f>
        <v>0</v>
      </c>
      <c r="M545" s="59">
        <f>'Inventory Ref Sheet'!AP545</f>
        <v>0</v>
      </c>
      <c r="N545" s="59">
        <f>'Inventory Ref Sheet'!AQ545</f>
        <v>0</v>
      </c>
      <c r="O545" s="100" t="str">
        <f ca="1">IF('Inventory Ref Sheet'!AS545&gt;0,YEAR(TODAY())-'Inventory Ref Sheet'!AS545,"")</f>
        <v/>
      </c>
      <c r="P545" s="95">
        <f>'Inventory Ref Sheet'!AU545</f>
        <v>0</v>
      </c>
      <c r="Q545" s="60">
        <f>'Inventory Ref Sheet'!AV545</f>
        <v>0</v>
      </c>
      <c r="R545" s="61"/>
      <c r="S545" s="100" t="str">
        <f t="shared" si="42"/>
        <v/>
      </c>
      <c r="T545" s="59">
        <f>'Inventory Ref Sheet'!M545</f>
        <v>0</v>
      </c>
      <c r="U545" s="102">
        <f>'Inventory Ref Sheet'!N545</f>
        <v>0</v>
      </c>
      <c r="V545" s="59">
        <f>'Inventory Ref Sheet'!O545</f>
        <v>0</v>
      </c>
      <c r="W545" s="59">
        <f>'Inventory Ref Sheet'!R545</f>
        <v>0</v>
      </c>
      <c r="X545" s="59">
        <f>'Inventory Ref Sheet'!S545</f>
        <v>0</v>
      </c>
      <c r="Y545" s="100" t="str">
        <f ca="1">IF('Inventory Ref Sheet'!U545&gt;0,YEAR(TODAY())-'Inventory Ref Sheet'!U545,"")</f>
        <v/>
      </c>
      <c r="Z545" s="95">
        <f>'Inventory Ref Sheet'!W545</f>
        <v>0</v>
      </c>
      <c r="AA545" s="60">
        <f>'Inventory Ref Sheet'!X545</f>
        <v>0</v>
      </c>
      <c r="AB545" s="61"/>
      <c r="AC545" s="97" t="str">
        <f t="shared" si="43"/>
        <v/>
      </c>
      <c r="AD545" s="59">
        <f>'Inventory Ref Sheet'!Y545</f>
        <v>0</v>
      </c>
      <c r="AE545" s="59">
        <f>'Inventory Ref Sheet'!Z545</f>
        <v>0</v>
      </c>
      <c r="AF545" s="102">
        <f>'Inventory Ref Sheet'!AA545</f>
        <v>0</v>
      </c>
      <c r="AG545" s="59">
        <f>'Inventory Ref Sheet'!AD545</f>
        <v>0</v>
      </c>
      <c r="AH545" s="59">
        <f>'Inventory Ref Sheet'!AE545</f>
        <v>0</v>
      </c>
      <c r="AI545" s="100" t="str">
        <f ca="1">IF('Inventory Ref Sheet'!AG545&gt;0,YEAR(TODAY())-'Inventory Ref Sheet'!AG545,"")</f>
        <v/>
      </c>
      <c r="AJ545" s="99"/>
      <c r="AK545" s="60">
        <f>'Inventory Ref Sheet'!AJ545</f>
        <v>0</v>
      </c>
      <c r="AL545" s="99"/>
      <c r="AM545" s="97" t="str">
        <f t="shared" si="44"/>
        <v/>
      </c>
    </row>
    <row r="546" spans="10:39" x14ac:dyDescent="0.25">
      <c r="J546" s="59">
        <f>'Inventory Ref Sheet'!AK546</f>
        <v>0</v>
      </c>
      <c r="K546" s="59">
        <f>'Inventory Ref Sheet'!AL546</f>
        <v>0</v>
      </c>
      <c r="L546" s="59">
        <f>'Inventory Ref Sheet'!AM546</f>
        <v>0</v>
      </c>
      <c r="M546" s="59">
        <f>'Inventory Ref Sheet'!AP546</f>
        <v>0</v>
      </c>
      <c r="N546" s="59">
        <f>'Inventory Ref Sheet'!AQ546</f>
        <v>0</v>
      </c>
      <c r="O546" s="100" t="str">
        <f ca="1">IF('Inventory Ref Sheet'!AS546&gt;0,YEAR(TODAY())-'Inventory Ref Sheet'!AS546,"")</f>
        <v/>
      </c>
      <c r="P546" s="95">
        <f>'Inventory Ref Sheet'!AU546</f>
        <v>0</v>
      </c>
      <c r="Q546" s="60">
        <f>'Inventory Ref Sheet'!AV546</f>
        <v>0</v>
      </c>
      <c r="R546" s="61"/>
      <c r="S546" s="100" t="str">
        <f t="shared" si="42"/>
        <v/>
      </c>
      <c r="T546" s="59">
        <f>'Inventory Ref Sheet'!M546</f>
        <v>0</v>
      </c>
      <c r="U546" s="102">
        <f>'Inventory Ref Sheet'!N546</f>
        <v>0</v>
      </c>
      <c r="V546" s="59">
        <f>'Inventory Ref Sheet'!O546</f>
        <v>0</v>
      </c>
      <c r="W546" s="59">
        <f>'Inventory Ref Sheet'!R546</f>
        <v>0</v>
      </c>
      <c r="X546" s="59">
        <f>'Inventory Ref Sheet'!S546</f>
        <v>0</v>
      </c>
      <c r="Y546" s="100" t="str">
        <f ca="1">IF('Inventory Ref Sheet'!U546&gt;0,YEAR(TODAY())-'Inventory Ref Sheet'!U546,"")</f>
        <v/>
      </c>
      <c r="Z546" s="95">
        <f>'Inventory Ref Sheet'!W546</f>
        <v>0</v>
      </c>
      <c r="AA546" s="60">
        <f>'Inventory Ref Sheet'!X546</f>
        <v>0</v>
      </c>
      <c r="AB546" s="61"/>
      <c r="AC546" s="97" t="str">
        <f t="shared" si="43"/>
        <v/>
      </c>
      <c r="AD546" s="59">
        <f>'Inventory Ref Sheet'!Y546</f>
        <v>0</v>
      </c>
      <c r="AE546" s="59">
        <f>'Inventory Ref Sheet'!Z546</f>
        <v>0</v>
      </c>
      <c r="AF546" s="102">
        <f>'Inventory Ref Sheet'!AA546</f>
        <v>0</v>
      </c>
      <c r="AG546" s="59">
        <f>'Inventory Ref Sheet'!AD546</f>
        <v>0</v>
      </c>
      <c r="AH546" s="59">
        <f>'Inventory Ref Sheet'!AE546</f>
        <v>0</v>
      </c>
      <c r="AI546" s="100" t="str">
        <f ca="1">IF('Inventory Ref Sheet'!AG546&gt;0,YEAR(TODAY())-'Inventory Ref Sheet'!AG546,"")</f>
        <v/>
      </c>
      <c r="AJ546" s="99"/>
      <c r="AK546" s="60">
        <f>'Inventory Ref Sheet'!AJ546</f>
        <v>0</v>
      </c>
      <c r="AL546" s="99"/>
      <c r="AM546" s="97" t="str">
        <f t="shared" si="44"/>
        <v/>
      </c>
    </row>
    <row r="547" spans="10:39" x14ac:dyDescent="0.25">
      <c r="J547" s="59">
        <f>'Inventory Ref Sheet'!AK547</f>
        <v>0</v>
      </c>
      <c r="K547" s="59">
        <f>'Inventory Ref Sheet'!AL547</f>
        <v>0</v>
      </c>
      <c r="L547" s="59">
        <f>'Inventory Ref Sheet'!AM547</f>
        <v>0</v>
      </c>
      <c r="M547" s="59">
        <f>'Inventory Ref Sheet'!AP547</f>
        <v>0</v>
      </c>
      <c r="N547" s="59">
        <f>'Inventory Ref Sheet'!AQ547</f>
        <v>0</v>
      </c>
      <c r="O547" s="100" t="str">
        <f ca="1">IF('Inventory Ref Sheet'!AS547&gt;0,YEAR(TODAY())-'Inventory Ref Sheet'!AS547,"")</f>
        <v/>
      </c>
      <c r="P547" s="95">
        <f>'Inventory Ref Sheet'!AU547</f>
        <v>0</v>
      </c>
      <c r="Q547" s="60">
        <f>'Inventory Ref Sheet'!AV547</f>
        <v>0</v>
      </c>
      <c r="R547" s="61"/>
      <c r="S547" s="100" t="str">
        <f t="shared" si="42"/>
        <v/>
      </c>
      <c r="T547" s="59">
        <f>'Inventory Ref Sheet'!M547</f>
        <v>0</v>
      </c>
      <c r="U547" s="102">
        <f>'Inventory Ref Sheet'!N547</f>
        <v>0</v>
      </c>
      <c r="V547" s="59">
        <f>'Inventory Ref Sheet'!O547</f>
        <v>0</v>
      </c>
      <c r="W547" s="59">
        <f>'Inventory Ref Sheet'!R547</f>
        <v>0</v>
      </c>
      <c r="X547" s="59">
        <f>'Inventory Ref Sheet'!S547</f>
        <v>0</v>
      </c>
      <c r="Y547" s="100" t="str">
        <f ca="1">IF('Inventory Ref Sheet'!U547&gt;0,YEAR(TODAY())-'Inventory Ref Sheet'!U547,"")</f>
        <v/>
      </c>
      <c r="Z547" s="95">
        <f>'Inventory Ref Sheet'!W547</f>
        <v>0</v>
      </c>
      <c r="AA547" s="60">
        <f>'Inventory Ref Sheet'!X547</f>
        <v>0</v>
      </c>
      <c r="AB547" s="61"/>
      <c r="AC547" s="97" t="str">
        <f t="shared" si="43"/>
        <v/>
      </c>
      <c r="AD547" s="59">
        <f>'Inventory Ref Sheet'!Y547</f>
        <v>0</v>
      </c>
      <c r="AE547" s="59">
        <f>'Inventory Ref Sheet'!Z547</f>
        <v>0</v>
      </c>
      <c r="AF547" s="102">
        <f>'Inventory Ref Sheet'!AA547</f>
        <v>0</v>
      </c>
      <c r="AG547" s="59">
        <f>'Inventory Ref Sheet'!AD547</f>
        <v>0</v>
      </c>
      <c r="AH547" s="59">
        <f>'Inventory Ref Sheet'!AE547</f>
        <v>0</v>
      </c>
      <c r="AI547" s="100" t="str">
        <f ca="1">IF('Inventory Ref Sheet'!AG547&gt;0,YEAR(TODAY())-'Inventory Ref Sheet'!AG547,"")</f>
        <v/>
      </c>
      <c r="AJ547" s="99"/>
      <c r="AK547" s="60">
        <f>'Inventory Ref Sheet'!AJ547</f>
        <v>0</v>
      </c>
      <c r="AL547" s="99"/>
      <c r="AM547" s="97" t="str">
        <f t="shared" si="44"/>
        <v/>
      </c>
    </row>
    <row r="548" spans="10:39" x14ac:dyDescent="0.25">
      <c r="J548" s="59">
        <f>'Inventory Ref Sheet'!AK548</f>
        <v>0</v>
      </c>
      <c r="K548" s="59">
        <f>'Inventory Ref Sheet'!AL548</f>
        <v>0</v>
      </c>
      <c r="L548" s="59">
        <f>'Inventory Ref Sheet'!AM548</f>
        <v>0</v>
      </c>
      <c r="M548" s="59">
        <f>'Inventory Ref Sheet'!AP548</f>
        <v>0</v>
      </c>
      <c r="N548" s="59">
        <f>'Inventory Ref Sheet'!AQ548</f>
        <v>0</v>
      </c>
      <c r="O548" s="100" t="str">
        <f ca="1">IF('Inventory Ref Sheet'!AS548&gt;0,YEAR(TODAY())-'Inventory Ref Sheet'!AS548,"")</f>
        <v/>
      </c>
      <c r="P548" s="95">
        <f>'Inventory Ref Sheet'!AU548</f>
        <v>0</v>
      </c>
      <c r="Q548" s="60">
        <f>'Inventory Ref Sheet'!AV548</f>
        <v>0</v>
      </c>
      <c r="R548" s="61"/>
      <c r="S548" s="100" t="str">
        <f t="shared" si="42"/>
        <v/>
      </c>
      <c r="T548" s="59">
        <f>'Inventory Ref Sheet'!M548</f>
        <v>0</v>
      </c>
      <c r="U548" s="102">
        <f>'Inventory Ref Sheet'!N548</f>
        <v>0</v>
      </c>
      <c r="V548" s="59">
        <f>'Inventory Ref Sheet'!O548</f>
        <v>0</v>
      </c>
      <c r="W548" s="59">
        <f>'Inventory Ref Sheet'!R548</f>
        <v>0</v>
      </c>
      <c r="X548" s="59">
        <f>'Inventory Ref Sheet'!S548</f>
        <v>0</v>
      </c>
      <c r="Y548" s="100" t="str">
        <f ca="1">IF('Inventory Ref Sheet'!U548&gt;0,YEAR(TODAY())-'Inventory Ref Sheet'!U548,"")</f>
        <v/>
      </c>
      <c r="Z548" s="95">
        <f>'Inventory Ref Sheet'!W548</f>
        <v>0</v>
      </c>
      <c r="AA548" s="60">
        <f>'Inventory Ref Sheet'!X548</f>
        <v>0</v>
      </c>
      <c r="AB548" s="61"/>
      <c r="AC548" s="97" t="str">
        <f t="shared" si="43"/>
        <v/>
      </c>
      <c r="AD548" s="59">
        <f>'Inventory Ref Sheet'!Y548</f>
        <v>0</v>
      </c>
      <c r="AE548" s="59">
        <f>'Inventory Ref Sheet'!Z548</f>
        <v>0</v>
      </c>
      <c r="AF548" s="102">
        <f>'Inventory Ref Sheet'!AA548</f>
        <v>0</v>
      </c>
      <c r="AG548" s="59">
        <f>'Inventory Ref Sheet'!AD548</f>
        <v>0</v>
      </c>
      <c r="AH548" s="59">
        <f>'Inventory Ref Sheet'!AE548</f>
        <v>0</v>
      </c>
      <c r="AI548" s="100" t="str">
        <f ca="1">IF('Inventory Ref Sheet'!AG548&gt;0,YEAR(TODAY())-'Inventory Ref Sheet'!AG548,"")</f>
        <v/>
      </c>
      <c r="AJ548" s="99"/>
      <c r="AK548" s="60">
        <f>'Inventory Ref Sheet'!AJ548</f>
        <v>0</v>
      </c>
      <c r="AL548" s="99"/>
      <c r="AM548" s="97" t="str">
        <f t="shared" si="44"/>
        <v/>
      </c>
    </row>
    <row r="549" spans="10:39" x14ac:dyDescent="0.25">
      <c r="J549" s="59">
        <f>'Inventory Ref Sheet'!AK549</f>
        <v>0</v>
      </c>
      <c r="K549" s="59">
        <f>'Inventory Ref Sheet'!AL549</f>
        <v>0</v>
      </c>
      <c r="L549" s="59">
        <f>'Inventory Ref Sheet'!AM549</f>
        <v>0</v>
      </c>
      <c r="M549" s="59">
        <f>'Inventory Ref Sheet'!AP549</f>
        <v>0</v>
      </c>
      <c r="N549" s="59">
        <f>'Inventory Ref Sheet'!AQ549</f>
        <v>0</v>
      </c>
      <c r="O549" s="100" t="str">
        <f ca="1">IF('Inventory Ref Sheet'!AS549&gt;0,YEAR(TODAY())-'Inventory Ref Sheet'!AS549,"")</f>
        <v/>
      </c>
      <c r="P549" s="95">
        <f>'Inventory Ref Sheet'!AU549</f>
        <v>0</v>
      </c>
      <c r="Q549" s="60">
        <f>'Inventory Ref Sheet'!AV549</f>
        <v>0</v>
      </c>
      <c r="R549" s="61"/>
      <c r="S549" s="100" t="str">
        <f t="shared" si="42"/>
        <v/>
      </c>
      <c r="T549" s="59">
        <f>'Inventory Ref Sheet'!M549</f>
        <v>0</v>
      </c>
      <c r="U549" s="102">
        <f>'Inventory Ref Sheet'!N549</f>
        <v>0</v>
      </c>
      <c r="V549" s="59">
        <f>'Inventory Ref Sheet'!O549</f>
        <v>0</v>
      </c>
      <c r="W549" s="59">
        <f>'Inventory Ref Sheet'!R549</f>
        <v>0</v>
      </c>
      <c r="X549" s="59">
        <f>'Inventory Ref Sheet'!S549</f>
        <v>0</v>
      </c>
      <c r="Y549" s="100" t="str">
        <f ca="1">IF('Inventory Ref Sheet'!U549&gt;0,YEAR(TODAY())-'Inventory Ref Sheet'!U549,"")</f>
        <v/>
      </c>
      <c r="Z549" s="95">
        <f>'Inventory Ref Sheet'!W549</f>
        <v>0</v>
      </c>
      <c r="AA549" s="60">
        <f>'Inventory Ref Sheet'!X549</f>
        <v>0</v>
      </c>
      <c r="AB549" s="61"/>
      <c r="AC549" s="97" t="str">
        <f t="shared" si="43"/>
        <v/>
      </c>
      <c r="AD549" s="59">
        <f>'Inventory Ref Sheet'!Y549</f>
        <v>0</v>
      </c>
      <c r="AE549" s="59">
        <f>'Inventory Ref Sheet'!Z549</f>
        <v>0</v>
      </c>
      <c r="AF549" s="102">
        <f>'Inventory Ref Sheet'!AA549</f>
        <v>0</v>
      </c>
      <c r="AG549" s="59">
        <f>'Inventory Ref Sheet'!AD549</f>
        <v>0</v>
      </c>
      <c r="AH549" s="59">
        <f>'Inventory Ref Sheet'!AE549</f>
        <v>0</v>
      </c>
      <c r="AI549" s="100" t="str">
        <f ca="1">IF('Inventory Ref Sheet'!AG549&gt;0,YEAR(TODAY())-'Inventory Ref Sheet'!AG549,"")</f>
        <v/>
      </c>
      <c r="AJ549" s="99"/>
      <c r="AK549" s="60">
        <f>'Inventory Ref Sheet'!AJ549</f>
        <v>0</v>
      </c>
      <c r="AL549" s="99"/>
      <c r="AM549" s="97" t="str">
        <f t="shared" si="44"/>
        <v/>
      </c>
    </row>
    <row r="550" spans="10:39" x14ac:dyDescent="0.25">
      <c r="J550" s="59">
        <f>'Inventory Ref Sheet'!AK550</f>
        <v>0</v>
      </c>
      <c r="K550" s="59">
        <f>'Inventory Ref Sheet'!AL550</f>
        <v>0</v>
      </c>
      <c r="L550" s="59">
        <f>'Inventory Ref Sheet'!AM550</f>
        <v>0</v>
      </c>
      <c r="M550" s="59">
        <f>'Inventory Ref Sheet'!AP550</f>
        <v>0</v>
      </c>
      <c r="N550" s="59">
        <f>'Inventory Ref Sheet'!AQ550</f>
        <v>0</v>
      </c>
      <c r="O550" s="100" t="str">
        <f ca="1">IF('Inventory Ref Sheet'!AS550&gt;0,YEAR(TODAY())-'Inventory Ref Sheet'!AS550,"")</f>
        <v/>
      </c>
      <c r="P550" s="95">
        <f>'Inventory Ref Sheet'!AU550</f>
        <v>0</v>
      </c>
      <c r="Q550" s="60">
        <f>'Inventory Ref Sheet'!AV550</f>
        <v>0</v>
      </c>
      <c r="R550" s="61"/>
      <c r="S550" s="100" t="str">
        <f t="shared" si="42"/>
        <v/>
      </c>
      <c r="T550" s="59">
        <f>'Inventory Ref Sheet'!M550</f>
        <v>0</v>
      </c>
      <c r="U550" s="102">
        <f>'Inventory Ref Sheet'!N550</f>
        <v>0</v>
      </c>
      <c r="V550" s="59">
        <f>'Inventory Ref Sheet'!O550</f>
        <v>0</v>
      </c>
      <c r="W550" s="59">
        <f>'Inventory Ref Sheet'!R550</f>
        <v>0</v>
      </c>
      <c r="X550" s="59">
        <f>'Inventory Ref Sheet'!S550</f>
        <v>0</v>
      </c>
      <c r="Y550" s="100" t="str">
        <f ca="1">IF('Inventory Ref Sheet'!U550&gt;0,YEAR(TODAY())-'Inventory Ref Sheet'!U550,"")</f>
        <v/>
      </c>
      <c r="Z550" s="95">
        <f>'Inventory Ref Sheet'!W550</f>
        <v>0</v>
      </c>
      <c r="AA550" s="60">
        <f>'Inventory Ref Sheet'!X550</f>
        <v>0</v>
      </c>
      <c r="AB550" s="61"/>
      <c r="AC550" s="97" t="str">
        <f t="shared" si="43"/>
        <v/>
      </c>
      <c r="AD550" s="59">
        <f>'Inventory Ref Sheet'!Y550</f>
        <v>0</v>
      </c>
      <c r="AE550" s="59">
        <f>'Inventory Ref Sheet'!Z550</f>
        <v>0</v>
      </c>
      <c r="AF550" s="102">
        <f>'Inventory Ref Sheet'!AA550</f>
        <v>0</v>
      </c>
      <c r="AG550" s="59">
        <f>'Inventory Ref Sheet'!AD550</f>
        <v>0</v>
      </c>
      <c r="AH550" s="59">
        <f>'Inventory Ref Sheet'!AE550</f>
        <v>0</v>
      </c>
      <c r="AI550" s="100" t="str">
        <f ca="1">IF('Inventory Ref Sheet'!AG550&gt;0,YEAR(TODAY())-'Inventory Ref Sheet'!AG550,"")</f>
        <v/>
      </c>
      <c r="AJ550" s="99"/>
      <c r="AK550" s="60">
        <f>'Inventory Ref Sheet'!AJ550</f>
        <v>0</v>
      </c>
      <c r="AL550" s="99"/>
      <c r="AM550" s="97" t="str">
        <f t="shared" si="44"/>
        <v/>
      </c>
    </row>
    <row r="551" spans="10:39" x14ac:dyDescent="0.25">
      <c r="J551" s="59">
        <f>'Inventory Ref Sheet'!AK551</f>
        <v>0</v>
      </c>
      <c r="K551" s="59">
        <f>'Inventory Ref Sheet'!AL551</f>
        <v>0</v>
      </c>
      <c r="L551" s="59">
        <f>'Inventory Ref Sheet'!AM551</f>
        <v>0</v>
      </c>
      <c r="M551" s="59">
        <f>'Inventory Ref Sheet'!AP551</f>
        <v>0</v>
      </c>
      <c r="N551" s="59">
        <f>'Inventory Ref Sheet'!AQ551</f>
        <v>0</v>
      </c>
      <c r="O551" s="100" t="str">
        <f ca="1">IF('Inventory Ref Sheet'!AS551&gt;0,YEAR(TODAY())-'Inventory Ref Sheet'!AS551,"")</f>
        <v/>
      </c>
      <c r="P551" s="95">
        <f>'Inventory Ref Sheet'!AU551</f>
        <v>0</v>
      </c>
      <c r="Q551" s="60">
        <f>'Inventory Ref Sheet'!AV551</f>
        <v>0</v>
      </c>
      <c r="R551" s="61"/>
      <c r="S551" s="100" t="str">
        <f t="shared" si="42"/>
        <v/>
      </c>
      <c r="T551" s="59">
        <f>'Inventory Ref Sheet'!M551</f>
        <v>0</v>
      </c>
      <c r="U551" s="102">
        <f>'Inventory Ref Sheet'!N551</f>
        <v>0</v>
      </c>
      <c r="V551" s="59">
        <f>'Inventory Ref Sheet'!O551</f>
        <v>0</v>
      </c>
      <c r="W551" s="59">
        <f>'Inventory Ref Sheet'!R551</f>
        <v>0</v>
      </c>
      <c r="X551" s="59">
        <f>'Inventory Ref Sheet'!S551</f>
        <v>0</v>
      </c>
      <c r="Y551" s="100" t="str">
        <f ca="1">IF('Inventory Ref Sheet'!U551&gt;0,YEAR(TODAY())-'Inventory Ref Sheet'!U551,"")</f>
        <v/>
      </c>
      <c r="Z551" s="95">
        <f>'Inventory Ref Sheet'!W551</f>
        <v>0</v>
      </c>
      <c r="AA551" s="60">
        <f>'Inventory Ref Sheet'!X551</f>
        <v>0</v>
      </c>
      <c r="AB551" s="61"/>
      <c r="AC551" s="97" t="str">
        <f t="shared" si="43"/>
        <v/>
      </c>
      <c r="AD551" s="59">
        <f>'Inventory Ref Sheet'!Y551</f>
        <v>0</v>
      </c>
      <c r="AE551" s="59">
        <f>'Inventory Ref Sheet'!Z551</f>
        <v>0</v>
      </c>
      <c r="AF551" s="102">
        <f>'Inventory Ref Sheet'!AA551</f>
        <v>0</v>
      </c>
      <c r="AG551" s="59">
        <f>'Inventory Ref Sheet'!AD551</f>
        <v>0</v>
      </c>
      <c r="AH551" s="59">
        <f>'Inventory Ref Sheet'!AE551</f>
        <v>0</v>
      </c>
      <c r="AI551" s="100" t="str">
        <f ca="1">IF('Inventory Ref Sheet'!AG551&gt;0,YEAR(TODAY())-'Inventory Ref Sheet'!AG551,"")</f>
        <v/>
      </c>
      <c r="AJ551" s="99"/>
      <c r="AK551" s="60">
        <f>'Inventory Ref Sheet'!AJ551</f>
        <v>0</v>
      </c>
      <c r="AL551" s="99"/>
      <c r="AM551" s="97" t="str">
        <f t="shared" si="44"/>
        <v/>
      </c>
    </row>
    <row r="552" spans="10:39" x14ac:dyDescent="0.25">
      <c r="J552" s="59">
        <f>'Inventory Ref Sheet'!AK552</f>
        <v>0</v>
      </c>
      <c r="K552" s="59">
        <f>'Inventory Ref Sheet'!AL552</f>
        <v>0</v>
      </c>
      <c r="L552" s="59">
        <f>'Inventory Ref Sheet'!AM552</f>
        <v>0</v>
      </c>
      <c r="M552" s="59">
        <f>'Inventory Ref Sheet'!AP552</f>
        <v>0</v>
      </c>
      <c r="N552" s="59">
        <f>'Inventory Ref Sheet'!AQ552</f>
        <v>0</v>
      </c>
      <c r="O552" s="100" t="str">
        <f ca="1">IF('Inventory Ref Sheet'!AS552&gt;0,YEAR(TODAY())-'Inventory Ref Sheet'!AS552,"")</f>
        <v/>
      </c>
      <c r="P552" s="95">
        <f>'Inventory Ref Sheet'!AU552</f>
        <v>0</v>
      </c>
      <c r="Q552" s="60">
        <f>'Inventory Ref Sheet'!AV552</f>
        <v>0</v>
      </c>
      <c r="R552" s="61"/>
      <c r="S552" s="100" t="str">
        <f t="shared" si="42"/>
        <v/>
      </c>
      <c r="T552" s="59">
        <f>'Inventory Ref Sheet'!M552</f>
        <v>0</v>
      </c>
      <c r="U552" s="102">
        <f>'Inventory Ref Sheet'!N552</f>
        <v>0</v>
      </c>
      <c r="V552" s="59">
        <f>'Inventory Ref Sheet'!O552</f>
        <v>0</v>
      </c>
      <c r="W552" s="59">
        <f>'Inventory Ref Sheet'!R552</f>
        <v>0</v>
      </c>
      <c r="X552" s="59">
        <f>'Inventory Ref Sheet'!S552</f>
        <v>0</v>
      </c>
      <c r="Y552" s="100" t="str">
        <f ca="1">IF('Inventory Ref Sheet'!U552&gt;0,YEAR(TODAY())-'Inventory Ref Sheet'!U552,"")</f>
        <v/>
      </c>
      <c r="Z552" s="95">
        <f>'Inventory Ref Sheet'!W552</f>
        <v>0</v>
      </c>
      <c r="AA552" s="60">
        <f>'Inventory Ref Sheet'!X552</f>
        <v>0</v>
      </c>
      <c r="AB552" s="61"/>
      <c r="AC552" s="97" t="str">
        <f t="shared" si="43"/>
        <v/>
      </c>
      <c r="AD552" s="59">
        <f>'Inventory Ref Sheet'!Y552</f>
        <v>0</v>
      </c>
      <c r="AE552" s="59">
        <f>'Inventory Ref Sheet'!Z552</f>
        <v>0</v>
      </c>
      <c r="AF552" s="102">
        <f>'Inventory Ref Sheet'!AA552</f>
        <v>0</v>
      </c>
      <c r="AG552" s="59">
        <f>'Inventory Ref Sheet'!AD552</f>
        <v>0</v>
      </c>
      <c r="AH552" s="59">
        <f>'Inventory Ref Sheet'!AE552</f>
        <v>0</v>
      </c>
      <c r="AI552" s="100" t="str">
        <f ca="1">IF('Inventory Ref Sheet'!AG552&gt;0,YEAR(TODAY())-'Inventory Ref Sheet'!AG552,"")</f>
        <v/>
      </c>
      <c r="AJ552" s="99"/>
      <c r="AK552" s="60">
        <f>'Inventory Ref Sheet'!AJ552</f>
        <v>0</v>
      </c>
      <c r="AL552" s="99"/>
      <c r="AM552" s="97" t="str">
        <f t="shared" si="44"/>
        <v/>
      </c>
    </row>
    <row r="553" spans="10:39" x14ac:dyDescent="0.25">
      <c r="J553" s="59">
        <f>'Inventory Ref Sheet'!AK553</f>
        <v>0</v>
      </c>
      <c r="K553" s="59">
        <f>'Inventory Ref Sheet'!AL553</f>
        <v>0</v>
      </c>
      <c r="L553" s="59">
        <f>'Inventory Ref Sheet'!AM553</f>
        <v>0</v>
      </c>
      <c r="M553" s="59">
        <f>'Inventory Ref Sheet'!AP553</f>
        <v>0</v>
      </c>
      <c r="N553" s="59">
        <f>'Inventory Ref Sheet'!AQ553</f>
        <v>0</v>
      </c>
      <c r="O553" s="100" t="str">
        <f ca="1">IF('Inventory Ref Sheet'!AS553&gt;0,YEAR(TODAY())-'Inventory Ref Sheet'!AS553,"")</f>
        <v/>
      </c>
      <c r="P553" s="95">
        <f>'Inventory Ref Sheet'!AU553</f>
        <v>0</v>
      </c>
      <c r="Q553" s="60">
        <f>'Inventory Ref Sheet'!AV553</f>
        <v>0</v>
      </c>
      <c r="R553" s="61"/>
      <c r="S553" s="100" t="str">
        <f t="shared" si="42"/>
        <v/>
      </c>
      <c r="T553" s="59">
        <f>'Inventory Ref Sheet'!M553</f>
        <v>0</v>
      </c>
      <c r="U553" s="102">
        <f>'Inventory Ref Sheet'!N553</f>
        <v>0</v>
      </c>
      <c r="V553" s="59">
        <f>'Inventory Ref Sheet'!O553</f>
        <v>0</v>
      </c>
      <c r="W553" s="59">
        <f>'Inventory Ref Sheet'!R553</f>
        <v>0</v>
      </c>
      <c r="X553" s="59">
        <f>'Inventory Ref Sheet'!S553</f>
        <v>0</v>
      </c>
      <c r="Y553" s="100" t="str">
        <f ca="1">IF('Inventory Ref Sheet'!U553&gt;0,YEAR(TODAY())-'Inventory Ref Sheet'!U553,"")</f>
        <v/>
      </c>
      <c r="Z553" s="95">
        <f>'Inventory Ref Sheet'!W553</f>
        <v>0</v>
      </c>
      <c r="AA553" s="60">
        <f>'Inventory Ref Sheet'!X553</f>
        <v>0</v>
      </c>
      <c r="AB553" s="61"/>
      <c r="AC553" s="97" t="str">
        <f t="shared" si="43"/>
        <v/>
      </c>
      <c r="AD553" s="59">
        <f>'Inventory Ref Sheet'!Y553</f>
        <v>0</v>
      </c>
      <c r="AE553" s="59">
        <f>'Inventory Ref Sheet'!Z553</f>
        <v>0</v>
      </c>
      <c r="AF553" s="102">
        <f>'Inventory Ref Sheet'!AA553</f>
        <v>0</v>
      </c>
      <c r="AG553" s="59">
        <f>'Inventory Ref Sheet'!AD553</f>
        <v>0</v>
      </c>
      <c r="AH553" s="59">
        <f>'Inventory Ref Sheet'!AE553</f>
        <v>0</v>
      </c>
      <c r="AI553" s="100" t="str">
        <f ca="1">IF('Inventory Ref Sheet'!AG553&gt;0,YEAR(TODAY())-'Inventory Ref Sheet'!AG553,"")</f>
        <v/>
      </c>
      <c r="AJ553" s="99"/>
      <c r="AK553" s="60">
        <f>'Inventory Ref Sheet'!AJ553</f>
        <v>0</v>
      </c>
      <c r="AL553" s="99"/>
      <c r="AM553" s="97" t="str">
        <f t="shared" si="44"/>
        <v/>
      </c>
    </row>
    <row r="554" spans="10:39" x14ac:dyDescent="0.25">
      <c r="J554" s="59">
        <f>'Inventory Ref Sheet'!AK554</f>
        <v>0</v>
      </c>
      <c r="K554" s="59">
        <f>'Inventory Ref Sheet'!AL554</f>
        <v>0</v>
      </c>
      <c r="L554" s="59">
        <f>'Inventory Ref Sheet'!AM554</f>
        <v>0</v>
      </c>
      <c r="M554" s="59">
        <f>'Inventory Ref Sheet'!AP554</f>
        <v>0</v>
      </c>
      <c r="N554" s="59">
        <f>'Inventory Ref Sheet'!AQ554</f>
        <v>0</v>
      </c>
      <c r="O554" s="100" t="str">
        <f ca="1">IF('Inventory Ref Sheet'!AS554&gt;0,YEAR(TODAY())-'Inventory Ref Sheet'!AS554,"")</f>
        <v/>
      </c>
      <c r="P554" s="95">
        <f>'Inventory Ref Sheet'!AU554</f>
        <v>0</v>
      </c>
      <c r="Q554" s="60">
        <f>'Inventory Ref Sheet'!AV554</f>
        <v>0</v>
      </c>
      <c r="R554" s="61"/>
      <c r="S554" s="100" t="str">
        <f t="shared" si="42"/>
        <v/>
      </c>
      <c r="T554" s="59">
        <f>'Inventory Ref Sheet'!M554</f>
        <v>0</v>
      </c>
      <c r="U554" s="102">
        <f>'Inventory Ref Sheet'!N554</f>
        <v>0</v>
      </c>
      <c r="V554" s="59">
        <f>'Inventory Ref Sheet'!O554</f>
        <v>0</v>
      </c>
      <c r="W554" s="59">
        <f>'Inventory Ref Sheet'!R554</f>
        <v>0</v>
      </c>
      <c r="X554" s="59">
        <f>'Inventory Ref Sheet'!S554</f>
        <v>0</v>
      </c>
      <c r="Y554" s="100" t="str">
        <f ca="1">IF('Inventory Ref Sheet'!U554&gt;0,YEAR(TODAY())-'Inventory Ref Sheet'!U554,"")</f>
        <v/>
      </c>
      <c r="Z554" s="95">
        <f>'Inventory Ref Sheet'!W554</f>
        <v>0</v>
      </c>
      <c r="AA554" s="60">
        <f>'Inventory Ref Sheet'!X554</f>
        <v>0</v>
      </c>
      <c r="AB554" s="61"/>
      <c r="AC554" s="97" t="str">
        <f t="shared" si="43"/>
        <v/>
      </c>
      <c r="AD554" s="59">
        <f>'Inventory Ref Sheet'!Y554</f>
        <v>0</v>
      </c>
      <c r="AE554" s="59">
        <f>'Inventory Ref Sheet'!Z554</f>
        <v>0</v>
      </c>
      <c r="AF554" s="102">
        <f>'Inventory Ref Sheet'!AA554</f>
        <v>0</v>
      </c>
      <c r="AG554" s="59">
        <f>'Inventory Ref Sheet'!AD554</f>
        <v>0</v>
      </c>
      <c r="AH554" s="59">
        <f>'Inventory Ref Sheet'!AE554</f>
        <v>0</v>
      </c>
      <c r="AI554" s="100" t="str">
        <f ca="1">IF('Inventory Ref Sheet'!AG554&gt;0,YEAR(TODAY())-'Inventory Ref Sheet'!AG554,"")</f>
        <v/>
      </c>
      <c r="AJ554" s="99"/>
      <c r="AK554" s="60">
        <f>'Inventory Ref Sheet'!AJ554</f>
        <v>0</v>
      </c>
      <c r="AL554" s="99"/>
      <c r="AM554" s="97" t="str">
        <f t="shared" si="44"/>
        <v/>
      </c>
    </row>
    <row r="555" spans="10:39" x14ac:dyDescent="0.25">
      <c r="J555" s="59">
        <f>'Inventory Ref Sheet'!AK555</f>
        <v>0</v>
      </c>
      <c r="K555" s="59">
        <f>'Inventory Ref Sheet'!AL555</f>
        <v>0</v>
      </c>
      <c r="L555" s="59">
        <f>'Inventory Ref Sheet'!AM555</f>
        <v>0</v>
      </c>
      <c r="M555" s="59">
        <f>'Inventory Ref Sheet'!AP555</f>
        <v>0</v>
      </c>
      <c r="N555" s="59">
        <f>'Inventory Ref Sheet'!AQ555</f>
        <v>0</v>
      </c>
      <c r="O555" s="100" t="str">
        <f ca="1">IF('Inventory Ref Sheet'!AS555&gt;0,YEAR(TODAY())-'Inventory Ref Sheet'!AS555,"")</f>
        <v/>
      </c>
      <c r="P555" s="95">
        <f>'Inventory Ref Sheet'!AU555</f>
        <v>0</v>
      </c>
      <c r="Q555" s="60">
        <f>'Inventory Ref Sheet'!AV555</f>
        <v>0</v>
      </c>
      <c r="R555" s="61"/>
      <c r="S555" s="100" t="str">
        <f t="shared" si="42"/>
        <v/>
      </c>
      <c r="T555" s="59">
        <f>'Inventory Ref Sheet'!M555</f>
        <v>0</v>
      </c>
      <c r="U555" s="102">
        <f>'Inventory Ref Sheet'!N555</f>
        <v>0</v>
      </c>
      <c r="V555" s="59">
        <f>'Inventory Ref Sheet'!O555</f>
        <v>0</v>
      </c>
      <c r="W555" s="59">
        <f>'Inventory Ref Sheet'!R555</f>
        <v>0</v>
      </c>
      <c r="X555" s="59">
        <f>'Inventory Ref Sheet'!S555</f>
        <v>0</v>
      </c>
      <c r="Y555" s="100" t="str">
        <f ca="1">IF('Inventory Ref Sheet'!U555&gt;0,YEAR(TODAY())-'Inventory Ref Sheet'!U555,"")</f>
        <v/>
      </c>
      <c r="Z555" s="95">
        <f>'Inventory Ref Sheet'!W555</f>
        <v>0</v>
      </c>
      <c r="AA555" s="60">
        <f>'Inventory Ref Sheet'!X555</f>
        <v>0</v>
      </c>
      <c r="AB555" s="61"/>
      <c r="AC555" s="97" t="str">
        <f t="shared" si="43"/>
        <v/>
      </c>
      <c r="AD555" s="59">
        <f>'Inventory Ref Sheet'!Y555</f>
        <v>0</v>
      </c>
      <c r="AE555" s="59">
        <f>'Inventory Ref Sheet'!Z555</f>
        <v>0</v>
      </c>
      <c r="AF555" s="102">
        <f>'Inventory Ref Sheet'!AA555</f>
        <v>0</v>
      </c>
      <c r="AG555" s="59">
        <f>'Inventory Ref Sheet'!AD555</f>
        <v>0</v>
      </c>
      <c r="AH555" s="59">
        <f>'Inventory Ref Sheet'!AE555</f>
        <v>0</v>
      </c>
      <c r="AI555" s="100" t="str">
        <f ca="1">IF('Inventory Ref Sheet'!AG555&gt;0,YEAR(TODAY())-'Inventory Ref Sheet'!AG555,"")</f>
        <v/>
      </c>
      <c r="AJ555" s="99"/>
      <c r="AK555" s="60">
        <f>'Inventory Ref Sheet'!AJ555</f>
        <v>0</v>
      </c>
      <c r="AL555" s="99"/>
      <c r="AM555" s="97" t="str">
        <f t="shared" si="44"/>
        <v/>
      </c>
    </row>
    <row r="556" spans="10:39" x14ac:dyDescent="0.25">
      <c r="J556" s="59">
        <f>'Inventory Ref Sheet'!AK556</f>
        <v>0</v>
      </c>
      <c r="K556" s="59">
        <f>'Inventory Ref Sheet'!AL556</f>
        <v>0</v>
      </c>
      <c r="L556" s="59">
        <f>'Inventory Ref Sheet'!AM556</f>
        <v>0</v>
      </c>
      <c r="M556" s="59">
        <f>'Inventory Ref Sheet'!AP556</f>
        <v>0</v>
      </c>
      <c r="N556" s="59">
        <f>'Inventory Ref Sheet'!AQ556</f>
        <v>0</v>
      </c>
      <c r="O556" s="100" t="str">
        <f ca="1">IF('Inventory Ref Sheet'!AS556&gt;0,YEAR(TODAY())-'Inventory Ref Sheet'!AS556,"")</f>
        <v/>
      </c>
      <c r="P556" s="95">
        <f>'Inventory Ref Sheet'!AU556</f>
        <v>0</v>
      </c>
      <c r="Q556" s="60">
        <f>'Inventory Ref Sheet'!AV556</f>
        <v>0</v>
      </c>
      <c r="R556" s="61"/>
      <c r="S556" s="100" t="str">
        <f t="shared" si="42"/>
        <v/>
      </c>
      <c r="T556" s="59">
        <f>'Inventory Ref Sheet'!M556</f>
        <v>0</v>
      </c>
      <c r="U556" s="102">
        <f>'Inventory Ref Sheet'!N556</f>
        <v>0</v>
      </c>
      <c r="V556" s="59">
        <f>'Inventory Ref Sheet'!O556</f>
        <v>0</v>
      </c>
      <c r="W556" s="59">
        <f>'Inventory Ref Sheet'!R556</f>
        <v>0</v>
      </c>
      <c r="X556" s="59">
        <f>'Inventory Ref Sheet'!S556</f>
        <v>0</v>
      </c>
      <c r="Y556" s="100" t="str">
        <f ca="1">IF('Inventory Ref Sheet'!U556&gt;0,YEAR(TODAY())-'Inventory Ref Sheet'!U556,"")</f>
        <v/>
      </c>
      <c r="Z556" s="95">
        <f>'Inventory Ref Sheet'!W556</f>
        <v>0</v>
      </c>
      <c r="AA556" s="60">
        <f>'Inventory Ref Sheet'!X556</f>
        <v>0</v>
      </c>
      <c r="AB556" s="61"/>
      <c r="AC556" s="97" t="str">
        <f t="shared" si="43"/>
        <v/>
      </c>
      <c r="AD556" s="59">
        <f>'Inventory Ref Sheet'!Y556</f>
        <v>0</v>
      </c>
      <c r="AE556" s="59">
        <f>'Inventory Ref Sheet'!Z556</f>
        <v>0</v>
      </c>
      <c r="AF556" s="102">
        <f>'Inventory Ref Sheet'!AA556</f>
        <v>0</v>
      </c>
      <c r="AG556" s="59">
        <f>'Inventory Ref Sheet'!AD556</f>
        <v>0</v>
      </c>
      <c r="AH556" s="59">
        <f>'Inventory Ref Sheet'!AE556</f>
        <v>0</v>
      </c>
      <c r="AI556" s="100" t="str">
        <f ca="1">IF('Inventory Ref Sheet'!AG556&gt;0,YEAR(TODAY())-'Inventory Ref Sheet'!AG556,"")</f>
        <v/>
      </c>
      <c r="AJ556" s="99"/>
      <c r="AK556" s="60">
        <f>'Inventory Ref Sheet'!AJ556</f>
        <v>0</v>
      </c>
      <c r="AL556" s="99"/>
      <c r="AM556" s="97" t="str">
        <f t="shared" si="44"/>
        <v/>
      </c>
    </row>
    <row r="557" spans="10:39" x14ac:dyDescent="0.25">
      <c r="J557" s="59">
        <f>'Inventory Ref Sheet'!AK557</f>
        <v>0</v>
      </c>
      <c r="K557" s="59">
        <f>'Inventory Ref Sheet'!AL557</f>
        <v>0</v>
      </c>
      <c r="L557" s="59">
        <f>'Inventory Ref Sheet'!AM557</f>
        <v>0</v>
      </c>
      <c r="M557" s="59">
        <f>'Inventory Ref Sheet'!AP557</f>
        <v>0</v>
      </c>
      <c r="N557" s="59">
        <f>'Inventory Ref Sheet'!AQ557</f>
        <v>0</v>
      </c>
      <c r="O557" s="100" t="str">
        <f ca="1">IF('Inventory Ref Sheet'!AS557&gt;0,YEAR(TODAY())-'Inventory Ref Sheet'!AS557,"")</f>
        <v/>
      </c>
      <c r="P557" s="95">
        <f>'Inventory Ref Sheet'!AU557</f>
        <v>0</v>
      </c>
      <c r="Q557" s="60">
        <f>'Inventory Ref Sheet'!AV557</f>
        <v>0</v>
      </c>
      <c r="R557" s="61"/>
      <c r="S557" s="100" t="str">
        <f t="shared" si="42"/>
        <v/>
      </c>
      <c r="T557" s="59">
        <f>'Inventory Ref Sheet'!M557</f>
        <v>0</v>
      </c>
      <c r="U557" s="102">
        <f>'Inventory Ref Sheet'!N557</f>
        <v>0</v>
      </c>
      <c r="V557" s="59">
        <f>'Inventory Ref Sheet'!O557</f>
        <v>0</v>
      </c>
      <c r="W557" s="59">
        <f>'Inventory Ref Sheet'!R557</f>
        <v>0</v>
      </c>
      <c r="X557" s="59">
        <f>'Inventory Ref Sheet'!S557</f>
        <v>0</v>
      </c>
      <c r="Y557" s="100" t="str">
        <f ca="1">IF('Inventory Ref Sheet'!U557&gt;0,YEAR(TODAY())-'Inventory Ref Sheet'!U557,"")</f>
        <v/>
      </c>
      <c r="Z557" s="95">
        <f>'Inventory Ref Sheet'!W557</f>
        <v>0</v>
      </c>
      <c r="AA557" s="60">
        <f>'Inventory Ref Sheet'!X557</f>
        <v>0</v>
      </c>
      <c r="AB557" s="61"/>
      <c r="AC557" s="97" t="str">
        <f t="shared" si="43"/>
        <v/>
      </c>
      <c r="AD557" s="59">
        <f>'Inventory Ref Sheet'!Y557</f>
        <v>0</v>
      </c>
      <c r="AE557" s="59">
        <f>'Inventory Ref Sheet'!Z557</f>
        <v>0</v>
      </c>
      <c r="AF557" s="102">
        <f>'Inventory Ref Sheet'!AA557</f>
        <v>0</v>
      </c>
      <c r="AG557" s="59">
        <f>'Inventory Ref Sheet'!AD557</f>
        <v>0</v>
      </c>
      <c r="AH557" s="59">
        <f>'Inventory Ref Sheet'!AE557</f>
        <v>0</v>
      </c>
      <c r="AI557" s="100" t="str">
        <f ca="1">IF('Inventory Ref Sheet'!AG557&gt;0,YEAR(TODAY())-'Inventory Ref Sheet'!AG557,"")</f>
        <v/>
      </c>
      <c r="AJ557" s="99"/>
      <c r="AK557" s="60">
        <f>'Inventory Ref Sheet'!AJ557</f>
        <v>0</v>
      </c>
      <c r="AL557" s="99"/>
      <c r="AM557" s="97" t="str">
        <f t="shared" si="44"/>
        <v/>
      </c>
    </row>
    <row r="558" spans="10:39" x14ac:dyDescent="0.25">
      <c r="J558" s="59">
        <f>'Inventory Ref Sheet'!AK558</f>
        <v>0</v>
      </c>
      <c r="K558" s="59">
        <f>'Inventory Ref Sheet'!AL558</f>
        <v>0</v>
      </c>
      <c r="L558" s="59">
        <f>'Inventory Ref Sheet'!AM558</f>
        <v>0</v>
      </c>
      <c r="M558" s="59">
        <f>'Inventory Ref Sheet'!AP558</f>
        <v>0</v>
      </c>
      <c r="N558" s="59">
        <f>'Inventory Ref Sheet'!AQ558</f>
        <v>0</v>
      </c>
      <c r="O558" s="100" t="str">
        <f ca="1">IF('Inventory Ref Sheet'!AS558&gt;0,YEAR(TODAY())-'Inventory Ref Sheet'!AS558,"")</f>
        <v/>
      </c>
      <c r="P558" s="95">
        <f>'Inventory Ref Sheet'!AU558</f>
        <v>0</v>
      </c>
      <c r="Q558" s="60">
        <f>'Inventory Ref Sheet'!AV558</f>
        <v>0</v>
      </c>
      <c r="R558" s="61"/>
      <c r="S558" s="100" t="str">
        <f t="shared" si="42"/>
        <v/>
      </c>
      <c r="T558" s="59">
        <f>'Inventory Ref Sheet'!M558</f>
        <v>0</v>
      </c>
      <c r="U558" s="102">
        <f>'Inventory Ref Sheet'!N558</f>
        <v>0</v>
      </c>
      <c r="V558" s="59">
        <f>'Inventory Ref Sheet'!O558</f>
        <v>0</v>
      </c>
      <c r="W558" s="59">
        <f>'Inventory Ref Sheet'!R558</f>
        <v>0</v>
      </c>
      <c r="X558" s="59">
        <f>'Inventory Ref Sheet'!S558</f>
        <v>0</v>
      </c>
      <c r="Y558" s="100" t="str">
        <f ca="1">IF('Inventory Ref Sheet'!U558&gt;0,YEAR(TODAY())-'Inventory Ref Sheet'!U558,"")</f>
        <v/>
      </c>
      <c r="Z558" s="95">
        <f>'Inventory Ref Sheet'!W558</f>
        <v>0</v>
      </c>
      <c r="AA558" s="60">
        <f>'Inventory Ref Sheet'!X558</f>
        <v>0</v>
      </c>
      <c r="AB558" s="61"/>
      <c r="AC558" s="97" t="str">
        <f t="shared" si="43"/>
        <v/>
      </c>
      <c r="AD558" s="59">
        <f>'Inventory Ref Sheet'!Y558</f>
        <v>0</v>
      </c>
      <c r="AE558" s="59">
        <f>'Inventory Ref Sheet'!Z558</f>
        <v>0</v>
      </c>
      <c r="AF558" s="102">
        <f>'Inventory Ref Sheet'!AA558</f>
        <v>0</v>
      </c>
      <c r="AG558" s="59">
        <f>'Inventory Ref Sheet'!AD558</f>
        <v>0</v>
      </c>
      <c r="AH558" s="59">
        <f>'Inventory Ref Sheet'!AE558</f>
        <v>0</v>
      </c>
      <c r="AI558" s="100" t="str">
        <f ca="1">IF('Inventory Ref Sheet'!AG558&gt;0,YEAR(TODAY())-'Inventory Ref Sheet'!AG558,"")</f>
        <v/>
      </c>
      <c r="AJ558" s="99"/>
      <c r="AK558" s="60">
        <f>'Inventory Ref Sheet'!AJ558</f>
        <v>0</v>
      </c>
      <c r="AL558" s="99"/>
      <c r="AM558" s="97" t="str">
        <f t="shared" si="44"/>
        <v/>
      </c>
    </row>
    <row r="559" spans="10:39" x14ac:dyDescent="0.25">
      <c r="J559" s="59">
        <f>'Inventory Ref Sheet'!AK559</f>
        <v>0</v>
      </c>
      <c r="K559" s="59">
        <f>'Inventory Ref Sheet'!AL559</f>
        <v>0</v>
      </c>
      <c r="L559" s="59">
        <f>'Inventory Ref Sheet'!AM559</f>
        <v>0</v>
      </c>
      <c r="M559" s="59">
        <f>'Inventory Ref Sheet'!AP559</f>
        <v>0</v>
      </c>
      <c r="N559" s="59">
        <f>'Inventory Ref Sheet'!AQ559</f>
        <v>0</v>
      </c>
      <c r="O559" s="100" t="str">
        <f ca="1">IF('Inventory Ref Sheet'!AS559&gt;0,YEAR(TODAY())-'Inventory Ref Sheet'!AS559,"")</f>
        <v/>
      </c>
      <c r="P559" s="95">
        <f>'Inventory Ref Sheet'!AU559</f>
        <v>0</v>
      </c>
      <c r="Q559" s="60">
        <f>'Inventory Ref Sheet'!AV559</f>
        <v>0</v>
      </c>
      <c r="R559" s="61"/>
      <c r="S559" s="100" t="str">
        <f t="shared" si="42"/>
        <v/>
      </c>
      <c r="T559" s="59">
        <f>'Inventory Ref Sheet'!M559</f>
        <v>0</v>
      </c>
      <c r="U559" s="102">
        <f>'Inventory Ref Sheet'!N559</f>
        <v>0</v>
      </c>
      <c r="V559" s="59">
        <f>'Inventory Ref Sheet'!O559</f>
        <v>0</v>
      </c>
      <c r="W559" s="59">
        <f>'Inventory Ref Sheet'!R559</f>
        <v>0</v>
      </c>
      <c r="X559" s="59">
        <f>'Inventory Ref Sheet'!S559</f>
        <v>0</v>
      </c>
      <c r="Y559" s="100" t="str">
        <f ca="1">IF('Inventory Ref Sheet'!U559&gt;0,YEAR(TODAY())-'Inventory Ref Sheet'!U559,"")</f>
        <v/>
      </c>
      <c r="Z559" s="95">
        <f>'Inventory Ref Sheet'!W559</f>
        <v>0</v>
      </c>
      <c r="AA559" s="60">
        <f>'Inventory Ref Sheet'!X559</f>
        <v>0</v>
      </c>
      <c r="AB559" s="61"/>
      <c r="AC559" s="97" t="str">
        <f t="shared" si="43"/>
        <v/>
      </c>
      <c r="AD559" s="59">
        <f>'Inventory Ref Sheet'!Y559</f>
        <v>0</v>
      </c>
      <c r="AE559" s="59">
        <f>'Inventory Ref Sheet'!Z559</f>
        <v>0</v>
      </c>
      <c r="AF559" s="102">
        <f>'Inventory Ref Sheet'!AA559</f>
        <v>0</v>
      </c>
      <c r="AG559" s="59">
        <f>'Inventory Ref Sheet'!AD559</f>
        <v>0</v>
      </c>
      <c r="AH559" s="59">
        <f>'Inventory Ref Sheet'!AE559</f>
        <v>0</v>
      </c>
      <c r="AI559" s="100" t="str">
        <f ca="1">IF('Inventory Ref Sheet'!AG559&gt;0,YEAR(TODAY())-'Inventory Ref Sheet'!AG559,"")</f>
        <v/>
      </c>
      <c r="AJ559" s="99"/>
      <c r="AK559" s="60">
        <f>'Inventory Ref Sheet'!AJ559</f>
        <v>0</v>
      </c>
      <c r="AL559" s="99"/>
      <c r="AM559" s="97" t="str">
        <f t="shared" si="44"/>
        <v/>
      </c>
    </row>
    <row r="560" spans="10:39" x14ac:dyDescent="0.25">
      <c r="J560" s="59">
        <f>'Inventory Ref Sheet'!AK560</f>
        <v>0</v>
      </c>
      <c r="K560" s="59">
        <f>'Inventory Ref Sheet'!AL560</f>
        <v>0</v>
      </c>
      <c r="L560" s="59">
        <f>'Inventory Ref Sheet'!AM560</f>
        <v>0</v>
      </c>
      <c r="M560" s="59">
        <f>'Inventory Ref Sheet'!AP560</f>
        <v>0</v>
      </c>
      <c r="N560" s="59">
        <f>'Inventory Ref Sheet'!AQ560</f>
        <v>0</v>
      </c>
      <c r="O560" s="100" t="str">
        <f ca="1">IF('Inventory Ref Sheet'!AS560&gt;0,YEAR(TODAY())-'Inventory Ref Sheet'!AS560,"")</f>
        <v/>
      </c>
      <c r="P560" s="95">
        <f>'Inventory Ref Sheet'!AU560</f>
        <v>0</v>
      </c>
      <c r="Q560" s="60">
        <f>'Inventory Ref Sheet'!AV560</f>
        <v>0</v>
      </c>
      <c r="R560" s="61"/>
      <c r="S560" s="100" t="str">
        <f t="shared" si="42"/>
        <v/>
      </c>
      <c r="T560" s="59">
        <f>'Inventory Ref Sheet'!M560</f>
        <v>0</v>
      </c>
      <c r="U560" s="102">
        <f>'Inventory Ref Sheet'!N560</f>
        <v>0</v>
      </c>
      <c r="V560" s="59">
        <f>'Inventory Ref Sheet'!O560</f>
        <v>0</v>
      </c>
      <c r="W560" s="59">
        <f>'Inventory Ref Sheet'!R560</f>
        <v>0</v>
      </c>
      <c r="X560" s="59">
        <f>'Inventory Ref Sheet'!S560</f>
        <v>0</v>
      </c>
      <c r="Y560" s="100" t="str">
        <f ca="1">IF('Inventory Ref Sheet'!U560&gt;0,YEAR(TODAY())-'Inventory Ref Sheet'!U560,"")</f>
        <v/>
      </c>
      <c r="Z560" s="95">
        <f>'Inventory Ref Sheet'!W560</f>
        <v>0</v>
      </c>
      <c r="AA560" s="60">
        <f>'Inventory Ref Sheet'!X560</f>
        <v>0</v>
      </c>
      <c r="AB560" s="61"/>
      <c r="AC560" s="97" t="str">
        <f t="shared" si="43"/>
        <v/>
      </c>
      <c r="AD560" s="59">
        <f>'Inventory Ref Sheet'!Y560</f>
        <v>0</v>
      </c>
      <c r="AE560" s="59">
        <f>'Inventory Ref Sheet'!Z560</f>
        <v>0</v>
      </c>
      <c r="AF560" s="102">
        <f>'Inventory Ref Sheet'!AA560</f>
        <v>0</v>
      </c>
      <c r="AG560" s="59">
        <f>'Inventory Ref Sheet'!AD560</f>
        <v>0</v>
      </c>
      <c r="AH560" s="59">
        <f>'Inventory Ref Sheet'!AE560</f>
        <v>0</v>
      </c>
      <c r="AI560" s="100" t="str">
        <f ca="1">IF('Inventory Ref Sheet'!AG560&gt;0,YEAR(TODAY())-'Inventory Ref Sheet'!AG560,"")</f>
        <v/>
      </c>
      <c r="AJ560" s="99"/>
      <c r="AK560" s="60">
        <f>'Inventory Ref Sheet'!AJ560</f>
        <v>0</v>
      </c>
      <c r="AL560" s="99"/>
      <c r="AM560" s="97" t="str">
        <f t="shared" si="44"/>
        <v/>
      </c>
    </row>
    <row r="561" spans="10:39" x14ac:dyDescent="0.25">
      <c r="J561" s="59">
        <f>'Inventory Ref Sheet'!AK561</f>
        <v>0</v>
      </c>
      <c r="K561" s="59">
        <f>'Inventory Ref Sheet'!AL561</f>
        <v>0</v>
      </c>
      <c r="L561" s="59">
        <f>'Inventory Ref Sheet'!AM561</f>
        <v>0</v>
      </c>
      <c r="M561" s="59">
        <f>'Inventory Ref Sheet'!AP561</f>
        <v>0</v>
      </c>
      <c r="N561" s="59">
        <f>'Inventory Ref Sheet'!AQ561</f>
        <v>0</v>
      </c>
      <c r="O561" s="100" t="str">
        <f ca="1">IF('Inventory Ref Sheet'!AS561&gt;0,YEAR(TODAY())-'Inventory Ref Sheet'!AS561,"")</f>
        <v/>
      </c>
      <c r="P561" s="95">
        <f>'Inventory Ref Sheet'!AU561</f>
        <v>0</v>
      </c>
      <c r="Q561" s="60">
        <f>'Inventory Ref Sheet'!AV561</f>
        <v>0</v>
      </c>
      <c r="R561" s="61"/>
      <c r="S561" s="100" t="str">
        <f t="shared" si="42"/>
        <v/>
      </c>
      <c r="T561" s="59">
        <f>'Inventory Ref Sheet'!M561</f>
        <v>0</v>
      </c>
      <c r="U561" s="102">
        <f>'Inventory Ref Sheet'!N561</f>
        <v>0</v>
      </c>
      <c r="V561" s="59">
        <f>'Inventory Ref Sheet'!O561</f>
        <v>0</v>
      </c>
      <c r="W561" s="59">
        <f>'Inventory Ref Sheet'!R561</f>
        <v>0</v>
      </c>
      <c r="X561" s="59">
        <f>'Inventory Ref Sheet'!S561</f>
        <v>0</v>
      </c>
      <c r="Y561" s="100" t="str">
        <f ca="1">IF('Inventory Ref Sheet'!U561&gt;0,YEAR(TODAY())-'Inventory Ref Sheet'!U561,"")</f>
        <v/>
      </c>
      <c r="Z561" s="95">
        <f>'Inventory Ref Sheet'!W561</f>
        <v>0</v>
      </c>
      <c r="AA561" s="60">
        <f>'Inventory Ref Sheet'!X561</f>
        <v>0</v>
      </c>
      <c r="AB561" s="61"/>
      <c r="AC561" s="97" t="str">
        <f t="shared" si="43"/>
        <v/>
      </c>
      <c r="AD561" s="59">
        <f>'Inventory Ref Sheet'!Y561</f>
        <v>0</v>
      </c>
      <c r="AE561" s="59">
        <f>'Inventory Ref Sheet'!Z561</f>
        <v>0</v>
      </c>
      <c r="AF561" s="102">
        <f>'Inventory Ref Sheet'!AA561</f>
        <v>0</v>
      </c>
      <c r="AG561" s="59">
        <f>'Inventory Ref Sheet'!AD561</f>
        <v>0</v>
      </c>
      <c r="AH561" s="59">
        <f>'Inventory Ref Sheet'!AE561</f>
        <v>0</v>
      </c>
      <c r="AI561" s="100" t="str">
        <f ca="1">IF('Inventory Ref Sheet'!AG561&gt;0,YEAR(TODAY())-'Inventory Ref Sheet'!AG561,"")</f>
        <v/>
      </c>
      <c r="AJ561" s="99"/>
      <c r="AK561" s="60">
        <f>'Inventory Ref Sheet'!AJ561</f>
        <v>0</v>
      </c>
      <c r="AL561" s="99"/>
      <c r="AM561" s="97" t="str">
        <f t="shared" si="44"/>
        <v/>
      </c>
    </row>
    <row r="562" spans="10:39" x14ac:dyDescent="0.25">
      <c r="J562" s="59">
        <f>'Inventory Ref Sheet'!AK562</f>
        <v>0</v>
      </c>
      <c r="K562" s="59">
        <f>'Inventory Ref Sheet'!AL562</f>
        <v>0</v>
      </c>
      <c r="L562" s="59">
        <f>'Inventory Ref Sheet'!AM562</f>
        <v>0</v>
      </c>
      <c r="M562" s="59">
        <f>'Inventory Ref Sheet'!AP562</f>
        <v>0</v>
      </c>
      <c r="N562" s="59">
        <f>'Inventory Ref Sheet'!AQ562</f>
        <v>0</v>
      </c>
      <c r="O562" s="100" t="str">
        <f ca="1">IF('Inventory Ref Sheet'!AS562&gt;0,YEAR(TODAY())-'Inventory Ref Sheet'!AS562,"")</f>
        <v/>
      </c>
      <c r="P562" s="95">
        <f>'Inventory Ref Sheet'!AU562</f>
        <v>0</v>
      </c>
      <c r="Q562" s="60">
        <f>'Inventory Ref Sheet'!AV562</f>
        <v>0</v>
      </c>
      <c r="R562" s="61"/>
      <c r="S562" s="100" t="str">
        <f t="shared" si="42"/>
        <v/>
      </c>
      <c r="T562" s="59">
        <f>'Inventory Ref Sheet'!M562</f>
        <v>0</v>
      </c>
      <c r="U562" s="102">
        <f>'Inventory Ref Sheet'!N562</f>
        <v>0</v>
      </c>
      <c r="V562" s="59">
        <f>'Inventory Ref Sheet'!O562</f>
        <v>0</v>
      </c>
      <c r="W562" s="59">
        <f>'Inventory Ref Sheet'!R562</f>
        <v>0</v>
      </c>
      <c r="X562" s="59">
        <f>'Inventory Ref Sheet'!S562</f>
        <v>0</v>
      </c>
      <c r="Y562" s="100" t="str">
        <f ca="1">IF('Inventory Ref Sheet'!U562&gt;0,YEAR(TODAY())-'Inventory Ref Sheet'!U562,"")</f>
        <v/>
      </c>
      <c r="Z562" s="95">
        <f>'Inventory Ref Sheet'!W562</f>
        <v>0</v>
      </c>
      <c r="AA562" s="60">
        <f>'Inventory Ref Sheet'!X562</f>
        <v>0</v>
      </c>
      <c r="AB562" s="61"/>
      <c r="AC562" s="97" t="str">
        <f t="shared" si="43"/>
        <v/>
      </c>
      <c r="AD562" s="59">
        <f>'Inventory Ref Sheet'!Y562</f>
        <v>0</v>
      </c>
      <c r="AE562" s="59">
        <f>'Inventory Ref Sheet'!Z562</f>
        <v>0</v>
      </c>
      <c r="AF562" s="102">
        <f>'Inventory Ref Sheet'!AA562</f>
        <v>0</v>
      </c>
      <c r="AG562" s="59">
        <f>'Inventory Ref Sheet'!AD562</f>
        <v>0</v>
      </c>
      <c r="AH562" s="59">
        <f>'Inventory Ref Sheet'!AE562</f>
        <v>0</v>
      </c>
      <c r="AI562" s="100" t="str">
        <f ca="1">IF('Inventory Ref Sheet'!AG562&gt;0,YEAR(TODAY())-'Inventory Ref Sheet'!AG562,"")</f>
        <v/>
      </c>
      <c r="AJ562" s="99"/>
      <c r="AK562" s="60">
        <f>'Inventory Ref Sheet'!AJ562</f>
        <v>0</v>
      </c>
      <c r="AL562" s="99"/>
      <c r="AM562" s="97" t="str">
        <f t="shared" si="44"/>
        <v/>
      </c>
    </row>
    <row r="563" spans="10:39" x14ac:dyDescent="0.25">
      <c r="J563" s="59">
        <f>'Inventory Ref Sheet'!AK563</f>
        <v>0</v>
      </c>
      <c r="K563" s="59">
        <f>'Inventory Ref Sheet'!AL563</f>
        <v>0</v>
      </c>
      <c r="L563" s="59">
        <f>'Inventory Ref Sheet'!AM563</f>
        <v>0</v>
      </c>
      <c r="M563" s="59">
        <f>'Inventory Ref Sheet'!AP563</f>
        <v>0</v>
      </c>
      <c r="N563" s="59">
        <f>'Inventory Ref Sheet'!AQ563</f>
        <v>0</v>
      </c>
      <c r="O563" s="100" t="str">
        <f ca="1">IF('Inventory Ref Sheet'!AS563&gt;0,YEAR(TODAY())-'Inventory Ref Sheet'!AS563,"")</f>
        <v/>
      </c>
      <c r="P563" s="95">
        <f>'Inventory Ref Sheet'!AU563</f>
        <v>0</v>
      </c>
      <c r="Q563" s="60">
        <f>'Inventory Ref Sheet'!AV563</f>
        <v>0</v>
      </c>
      <c r="R563" s="61"/>
      <c r="S563" s="100" t="str">
        <f t="shared" si="42"/>
        <v/>
      </c>
      <c r="T563" s="59">
        <f>'Inventory Ref Sheet'!M563</f>
        <v>0</v>
      </c>
      <c r="U563" s="102">
        <f>'Inventory Ref Sheet'!N563</f>
        <v>0</v>
      </c>
      <c r="V563" s="59">
        <f>'Inventory Ref Sheet'!O563</f>
        <v>0</v>
      </c>
      <c r="W563" s="59">
        <f>'Inventory Ref Sheet'!R563</f>
        <v>0</v>
      </c>
      <c r="X563" s="59">
        <f>'Inventory Ref Sheet'!S563</f>
        <v>0</v>
      </c>
      <c r="Y563" s="100" t="str">
        <f ca="1">IF('Inventory Ref Sheet'!U563&gt;0,YEAR(TODAY())-'Inventory Ref Sheet'!U563,"")</f>
        <v/>
      </c>
      <c r="Z563" s="95">
        <f>'Inventory Ref Sheet'!W563</f>
        <v>0</v>
      </c>
      <c r="AA563" s="60">
        <f>'Inventory Ref Sheet'!X563</f>
        <v>0</v>
      </c>
      <c r="AB563" s="61"/>
      <c r="AC563" s="97" t="str">
        <f t="shared" si="43"/>
        <v/>
      </c>
      <c r="AD563" s="59">
        <f>'Inventory Ref Sheet'!Y563</f>
        <v>0</v>
      </c>
      <c r="AE563" s="59">
        <f>'Inventory Ref Sheet'!Z563</f>
        <v>0</v>
      </c>
      <c r="AF563" s="102">
        <f>'Inventory Ref Sheet'!AA563</f>
        <v>0</v>
      </c>
      <c r="AG563" s="59">
        <f>'Inventory Ref Sheet'!AD563</f>
        <v>0</v>
      </c>
      <c r="AH563" s="59">
        <f>'Inventory Ref Sheet'!AE563</f>
        <v>0</v>
      </c>
      <c r="AI563" s="100" t="str">
        <f ca="1">IF('Inventory Ref Sheet'!AG563&gt;0,YEAR(TODAY())-'Inventory Ref Sheet'!AG563,"")</f>
        <v/>
      </c>
      <c r="AJ563" s="99"/>
      <c r="AK563" s="60">
        <f>'Inventory Ref Sheet'!AJ563</f>
        <v>0</v>
      </c>
      <c r="AL563" s="99"/>
      <c r="AM563" s="97" t="str">
        <f t="shared" si="44"/>
        <v/>
      </c>
    </row>
    <row r="564" spans="10:39" x14ac:dyDescent="0.25">
      <c r="J564" s="59">
        <f>'Inventory Ref Sheet'!AK564</f>
        <v>0</v>
      </c>
      <c r="K564" s="59">
        <f>'Inventory Ref Sheet'!AL564</f>
        <v>0</v>
      </c>
      <c r="L564" s="59">
        <f>'Inventory Ref Sheet'!AM564</f>
        <v>0</v>
      </c>
      <c r="M564" s="59">
        <f>'Inventory Ref Sheet'!AP564</f>
        <v>0</v>
      </c>
      <c r="N564" s="59">
        <f>'Inventory Ref Sheet'!AQ564</f>
        <v>0</v>
      </c>
      <c r="O564" s="100" t="str">
        <f ca="1">IF('Inventory Ref Sheet'!AS564&gt;0,YEAR(TODAY())-'Inventory Ref Sheet'!AS564,"")</f>
        <v/>
      </c>
      <c r="P564" s="95">
        <f>'Inventory Ref Sheet'!AU564</f>
        <v>0</v>
      </c>
      <c r="Q564" s="60">
        <f>'Inventory Ref Sheet'!AV564</f>
        <v>0</v>
      </c>
      <c r="R564" s="61"/>
      <c r="S564" s="100" t="str">
        <f t="shared" si="42"/>
        <v/>
      </c>
      <c r="T564" s="59">
        <f>'Inventory Ref Sheet'!M564</f>
        <v>0</v>
      </c>
      <c r="U564" s="102">
        <f>'Inventory Ref Sheet'!N564</f>
        <v>0</v>
      </c>
      <c r="V564" s="59">
        <f>'Inventory Ref Sheet'!O564</f>
        <v>0</v>
      </c>
      <c r="W564" s="59">
        <f>'Inventory Ref Sheet'!R564</f>
        <v>0</v>
      </c>
      <c r="X564" s="59">
        <f>'Inventory Ref Sheet'!S564</f>
        <v>0</v>
      </c>
      <c r="Y564" s="100" t="str">
        <f ca="1">IF('Inventory Ref Sheet'!U564&gt;0,YEAR(TODAY())-'Inventory Ref Sheet'!U564,"")</f>
        <v/>
      </c>
      <c r="Z564" s="95">
        <f>'Inventory Ref Sheet'!W564</f>
        <v>0</v>
      </c>
      <c r="AA564" s="60">
        <f>'Inventory Ref Sheet'!X564</f>
        <v>0</v>
      </c>
      <c r="AB564" s="61"/>
      <c r="AC564" s="97" t="str">
        <f t="shared" si="43"/>
        <v/>
      </c>
      <c r="AD564" s="59">
        <f>'Inventory Ref Sheet'!Y564</f>
        <v>0</v>
      </c>
      <c r="AE564" s="59">
        <f>'Inventory Ref Sheet'!Z564</f>
        <v>0</v>
      </c>
      <c r="AF564" s="102">
        <f>'Inventory Ref Sheet'!AA564</f>
        <v>0</v>
      </c>
      <c r="AG564" s="59">
        <f>'Inventory Ref Sheet'!AD564</f>
        <v>0</v>
      </c>
      <c r="AH564" s="59">
        <f>'Inventory Ref Sheet'!AE564</f>
        <v>0</v>
      </c>
      <c r="AI564" s="100" t="str">
        <f ca="1">IF('Inventory Ref Sheet'!AG564&gt;0,YEAR(TODAY())-'Inventory Ref Sheet'!AG564,"")</f>
        <v/>
      </c>
      <c r="AJ564" s="99"/>
      <c r="AK564" s="60">
        <f>'Inventory Ref Sheet'!AJ564</f>
        <v>0</v>
      </c>
      <c r="AL564" s="99"/>
      <c r="AM564" s="97" t="str">
        <f t="shared" si="44"/>
        <v/>
      </c>
    </row>
    <row r="565" spans="10:39" x14ac:dyDescent="0.25">
      <c r="J565" s="59">
        <f>'Inventory Ref Sheet'!AK565</f>
        <v>0</v>
      </c>
      <c r="K565" s="59">
        <f>'Inventory Ref Sheet'!AL565</f>
        <v>0</v>
      </c>
      <c r="L565" s="59">
        <f>'Inventory Ref Sheet'!AM565</f>
        <v>0</v>
      </c>
      <c r="M565" s="59">
        <f>'Inventory Ref Sheet'!AP565</f>
        <v>0</v>
      </c>
      <c r="N565" s="59">
        <f>'Inventory Ref Sheet'!AQ565</f>
        <v>0</v>
      </c>
      <c r="O565" s="100" t="str">
        <f ca="1">IF('Inventory Ref Sheet'!AS565&gt;0,YEAR(TODAY())-'Inventory Ref Sheet'!AS565,"")</f>
        <v/>
      </c>
      <c r="P565" s="95">
        <f>'Inventory Ref Sheet'!AU565</f>
        <v>0</v>
      </c>
      <c r="Q565" s="60">
        <f>'Inventory Ref Sheet'!AV565</f>
        <v>0</v>
      </c>
      <c r="R565" s="61"/>
      <c r="S565" s="100" t="str">
        <f t="shared" si="42"/>
        <v/>
      </c>
      <c r="T565" s="59">
        <f>'Inventory Ref Sheet'!M565</f>
        <v>0</v>
      </c>
      <c r="U565" s="102">
        <f>'Inventory Ref Sheet'!N565</f>
        <v>0</v>
      </c>
      <c r="V565" s="59">
        <f>'Inventory Ref Sheet'!O565</f>
        <v>0</v>
      </c>
      <c r="W565" s="59">
        <f>'Inventory Ref Sheet'!R565</f>
        <v>0</v>
      </c>
      <c r="X565" s="59">
        <f>'Inventory Ref Sheet'!S565</f>
        <v>0</v>
      </c>
      <c r="Y565" s="100" t="str">
        <f ca="1">IF('Inventory Ref Sheet'!U565&gt;0,YEAR(TODAY())-'Inventory Ref Sheet'!U565,"")</f>
        <v/>
      </c>
      <c r="Z565" s="95">
        <f>'Inventory Ref Sheet'!W565</f>
        <v>0</v>
      </c>
      <c r="AA565" s="60">
        <f>'Inventory Ref Sheet'!X565</f>
        <v>0</v>
      </c>
      <c r="AB565" s="61"/>
      <c r="AC565" s="97" t="str">
        <f t="shared" si="43"/>
        <v/>
      </c>
      <c r="AD565" s="59">
        <f>'Inventory Ref Sheet'!Y565</f>
        <v>0</v>
      </c>
      <c r="AE565" s="59">
        <f>'Inventory Ref Sheet'!Z565</f>
        <v>0</v>
      </c>
      <c r="AF565" s="102">
        <f>'Inventory Ref Sheet'!AA565</f>
        <v>0</v>
      </c>
      <c r="AG565" s="59">
        <f>'Inventory Ref Sheet'!AD565</f>
        <v>0</v>
      </c>
      <c r="AH565" s="59">
        <f>'Inventory Ref Sheet'!AE565</f>
        <v>0</v>
      </c>
      <c r="AI565" s="100" t="str">
        <f ca="1">IF('Inventory Ref Sheet'!AG565&gt;0,YEAR(TODAY())-'Inventory Ref Sheet'!AG565,"")</f>
        <v/>
      </c>
      <c r="AJ565" s="99"/>
      <c r="AK565" s="60">
        <f>'Inventory Ref Sheet'!AJ565</f>
        <v>0</v>
      </c>
      <c r="AL565" s="99"/>
      <c r="AM565" s="97" t="str">
        <f t="shared" si="44"/>
        <v/>
      </c>
    </row>
    <row r="566" spans="10:39" x14ac:dyDescent="0.25">
      <c r="J566" s="59">
        <f>'Inventory Ref Sheet'!AK566</f>
        <v>0</v>
      </c>
      <c r="K566" s="59">
        <f>'Inventory Ref Sheet'!AL566</f>
        <v>0</v>
      </c>
      <c r="L566" s="59">
        <f>'Inventory Ref Sheet'!AM566</f>
        <v>0</v>
      </c>
      <c r="M566" s="59">
        <f>'Inventory Ref Sheet'!AP566</f>
        <v>0</v>
      </c>
      <c r="N566" s="59">
        <f>'Inventory Ref Sheet'!AQ566</f>
        <v>0</v>
      </c>
      <c r="O566" s="100" t="str">
        <f ca="1">IF('Inventory Ref Sheet'!AS566&gt;0,YEAR(TODAY())-'Inventory Ref Sheet'!AS566,"")</f>
        <v/>
      </c>
      <c r="P566" s="95">
        <f>'Inventory Ref Sheet'!AU566</f>
        <v>0</v>
      </c>
      <c r="Q566" s="60">
        <f>'Inventory Ref Sheet'!AV566</f>
        <v>0</v>
      </c>
      <c r="R566" s="61"/>
      <c r="S566" s="100" t="str">
        <f t="shared" si="42"/>
        <v/>
      </c>
      <c r="T566" s="59">
        <f>'Inventory Ref Sheet'!M566</f>
        <v>0</v>
      </c>
      <c r="U566" s="102">
        <f>'Inventory Ref Sheet'!N566</f>
        <v>0</v>
      </c>
      <c r="V566" s="59">
        <f>'Inventory Ref Sheet'!O566</f>
        <v>0</v>
      </c>
      <c r="W566" s="59">
        <f>'Inventory Ref Sheet'!R566</f>
        <v>0</v>
      </c>
      <c r="X566" s="59">
        <f>'Inventory Ref Sheet'!S566</f>
        <v>0</v>
      </c>
      <c r="Y566" s="100" t="str">
        <f ca="1">IF('Inventory Ref Sheet'!U566&gt;0,YEAR(TODAY())-'Inventory Ref Sheet'!U566,"")</f>
        <v/>
      </c>
      <c r="Z566" s="95">
        <f>'Inventory Ref Sheet'!W566</f>
        <v>0</v>
      </c>
      <c r="AA566" s="60">
        <f>'Inventory Ref Sheet'!X566</f>
        <v>0</v>
      </c>
      <c r="AB566" s="61"/>
      <c r="AC566" s="97" t="str">
        <f t="shared" si="43"/>
        <v/>
      </c>
      <c r="AD566" s="59">
        <f>'Inventory Ref Sheet'!Y566</f>
        <v>0</v>
      </c>
      <c r="AE566" s="59">
        <f>'Inventory Ref Sheet'!Z566</f>
        <v>0</v>
      </c>
      <c r="AF566" s="102">
        <f>'Inventory Ref Sheet'!AA566</f>
        <v>0</v>
      </c>
      <c r="AG566" s="59">
        <f>'Inventory Ref Sheet'!AD566</f>
        <v>0</v>
      </c>
      <c r="AH566" s="59">
        <f>'Inventory Ref Sheet'!AE566</f>
        <v>0</v>
      </c>
      <c r="AI566" s="100" t="str">
        <f ca="1">IF('Inventory Ref Sheet'!AG566&gt;0,YEAR(TODAY())-'Inventory Ref Sheet'!AG566,"")</f>
        <v/>
      </c>
      <c r="AJ566" s="99"/>
      <c r="AK566" s="60">
        <f>'Inventory Ref Sheet'!AJ566</f>
        <v>0</v>
      </c>
      <c r="AL566" s="99"/>
      <c r="AM566" s="97" t="str">
        <f t="shared" si="44"/>
        <v/>
      </c>
    </row>
    <row r="567" spans="10:39" x14ac:dyDescent="0.25">
      <c r="J567" s="59">
        <f>'Inventory Ref Sheet'!AK567</f>
        <v>0</v>
      </c>
      <c r="K567" s="59">
        <f>'Inventory Ref Sheet'!AL567</f>
        <v>0</v>
      </c>
      <c r="L567" s="59">
        <f>'Inventory Ref Sheet'!AM567</f>
        <v>0</v>
      </c>
      <c r="M567" s="59">
        <f>'Inventory Ref Sheet'!AP567</f>
        <v>0</v>
      </c>
      <c r="N567" s="59">
        <f>'Inventory Ref Sheet'!AQ567</f>
        <v>0</v>
      </c>
      <c r="O567" s="100" t="str">
        <f ca="1">IF('Inventory Ref Sheet'!AS567&gt;0,YEAR(TODAY())-'Inventory Ref Sheet'!AS567,"")</f>
        <v/>
      </c>
      <c r="P567" s="95">
        <f>'Inventory Ref Sheet'!AU567</f>
        <v>0</v>
      </c>
      <c r="Q567" s="60">
        <f>'Inventory Ref Sheet'!AV567</f>
        <v>0</v>
      </c>
      <c r="R567" s="61"/>
      <c r="S567" s="100" t="str">
        <f t="shared" si="42"/>
        <v/>
      </c>
      <c r="T567" s="59">
        <f>'Inventory Ref Sheet'!M567</f>
        <v>0</v>
      </c>
      <c r="U567" s="102">
        <f>'Inventory Ref Sheet'!N567</f>
        <v>0</v>
      </c>
      <c r="V567" s="59">
        <f>'Inventory Ref Sheet'!O567</f>
        <v>0</v>
      </c>
      <c r="W567" s="59">
        <f>'Inventory Ref Sheet'!R567</f>
        <v>0</v>
      </c>
      <c r="X567" s="59">
        <f>'Inventory Ref Sheet'!S567</f>
        <v>0</v>
      </c>
      <c r="Y567" s="100" t="str">
        <f ca="1">IF('Inventory Ref Sheet'!U567&gt;0,YEAR(TODAY())-'Inventory Ref Sheet'!U567,"")</f>
        <v/>
      </c>
      <c r="Z567" s="95">
        <f>'Inventory Ref Sheet'!W567</f>
        <v>0</v>
      </c>
      <c r="AA567" s="60">
        <f>'Inventory Ref Sheet'!X567</f>
        <v>0</v>
      </c>
      <c r="AB567" s="61"/>
      <c r="AC567" s="97" t="str">
        <f t="shared" si="43"/>
        <v/>
      </c>
      <c r="AD567" s="59">
        <f>'Inventory Ref Sheet'!Y567</f>
        <v>0</v>
      </c>
      <c r="AE567" s="59">
        <f>'Inventory Ref Sheet'!Z567</f>
        <v>0</v>
      </c>
      <c r="AF567" s="102">
        <f>'Inventory Ref Sheet'!AA567</f>
        <v>0</v>
      </c>
      <c r="AG567" s="59">
        <f>'Inventory Ref Sheet'!AD567</f>
        <v>0</v>
      </c>
      <c r="AH567" s="59">
        <f>'Inventory Ref Sheet'!AE567</f>
        <v>0</v>
      </c>
      <c r="AI567" s="100" t="str">
        <f ca="1">IF('Inventory Ref Sheet'!AG567&gt;0,YEAR(TODAY())-'Inventory Ref Sheet'!AG567,"")</f>
        <v/>
      </c>
      <c r="AJ567" s="99"/>
      <c r="AK567" s="60">
        <f>'Inventory Ref Sheet'!AJ567</f>
        <v>0</v>
      </c>
      <c r="AL567" s="99"/>
      <c r="AM567" s="97" t="str">
        <f t="shared" si="44"/>
        <v/>
      </c>
    </row>
    <row r="568" spans="10:39" x14ac:dyDescent="0.25">
      <c r="J568" s="59">
        <f>'Inventory Ref Sheet'!AK568</f>
        <v>0</v>
      </c>
      <c r="K568" s="59">
        <f>'Inventory Ref Sheet'!AL568</f>
        <v>0</v>
      </c>
      <c r="L568" s="59">
        <f>'Inventory Ref Sheet'!AM568</f>
        <v>0</v>
      </c>
      <c r="M568" s="59">
        <f>'Inventory Ref Sheet'!AP568</f>
        <v>0</v>
      </c>
      <c r="N568" s="59">
        <f>'Inventory Ref Sheet'!AQ568</f>
        <v>0</v>
      </c>
      <c r="O568" s="100" t="str">
        <f ca="1">IF('Inventory Ref Sheet'!AS568&gt;0,YEAR(TODAY())-'Inventory Ref Sheet'!AS568,"")</f>
        <v/>
      </c>
      <c r="P568" s="95">
        <f>'Inventory Ref Sheet'!AU568</f>
        <v>0</v>
      </c>
      <c r="Q568" s="60">
        <f>'Inventory Ref Sheet'!AV568</f>
        <v>0</v>
      </c>
      <c r="R568" s="61"/>
      <c r="S568" s="100" t="str">
        <f t="shared" si="42"/>
        <v/>
      </c>
      <c r="T568" s="59">
        <f>'Inventory Ref Sheet'!M568</f>
        <v>0</v>
      </c>
      <c r="U568" s="102">
        <f>'Inventory Ref Sheet'!N568</f>
        <v>0</v>
      </c>
      <c r="V568" s="59">
        <f>'Inventory Ref Sheet'!O568</f>
        <v>0</v>
      </c>
      <c r="W568" s="59">
        <f>'Inventory Ref Sheet'!R568</f>
        <v>0</v>
      </c>
      <c r="X568" s="59">
        <f>'Inventory Ref Sheet'!S568</f>
        <v>0</v>
      </c>
      <c r="Y568" s="100" t="str">
        <f ca="1">IF('Inventory Ref Sheet'!U568&gt;0,YEAR(TODAY())-'Inventory Ref Sheet'!U568,"")</f>
        <v/>
      </c>
      <c r="Z568" s="95">
        <f>'Inventory Ref Sheet'!W568</f>
        <v>0</v>
      </c>
      <c r="AA568" s="60">
        <f>'Inventory Ref Sheet'!X568</f>
        <v>0</v>
      </c>
      <c r="AB568" s="61"/>
      <c r="AC568" s="97" t="str">
        <f t="shared" si="43"/>
        <v/>
      </c>
      <c r="AD568" s="59">
        <f>'Inventory Ref Sheet'!Y568</f>
        <v>0</v>
      </c>
      <c r="AE568" s="59">
        <f>'Inventory Ref Sheet'!Z568</f>
        <v>0</v>
      </c>
      <c r="AF568" s="102">
        <f>'Inventory Ref Sheet'!AA568</f>
        <v>0</v>
      </c>
      <c r="AG568" s="59">
        <f>'Inventory Ref Sheet'!AD568</f>
        <v>0</v>
      </c>
      <c r="AH568" s="59">
        <f>'Inventory Ref Sheet'!AE568</f>
        <v>0</v>
      </c>
      <c r="AI568" s="100" t="str">
        <f ca="1">IF('Inventory Ref Sheet'!AG568&gt;0,YEAR(TODAY())-'Inventory Ref Sheet'!AG568,"")</f>
        <v/>
      </c>
      <c r="AJ568" s="99"/>
      <c r="AK568" s="60">
        <f>'Inventory Ref Sheet'!AJ568</f>
        <v>0</v>
      </c>
      <c r="AL568" s="99"/>
      <c r="AM568" s="97" t="str">
        <f t="shared" si="44"/>
        <v/>
      </c>
    </row>
    <row r="569" spans="10:39" x14ac:dyDescent="0.25">
      <c r="J569" s="59">
        <f>'Inventory Ref Sheet'!AK569</f>
        <v>0</v>
      </c>
      <c r="K569" s="59">
        <f>'Inventory Ref Sheet'!AL569</f>
        <v>0</v>
      </c>
      <c r="L569" s="59">
        <f>'Inventory Ref Sheet'!AM569</f>
        <v>0</v>
      </c>
      <c r="M569" s="59">
        <f>'Inventory Ref Sheet'!AP569</f>
        <v>0</v>
      </c>
      <c r="N569" s="59">
        <f>'Inventory Ref Sheet'!AQ569</f>
        <v>0</v>
      </c>
      <c r="O569" s="100" t="str">
        <f ca="1">IF('Inventory Ref Sheet'!AS569&gt;0,YEAR(TODAY())-'Inventory Ref Sheet'!AS569,"")</f>
        <v/>
      </c>
      <c r="P569" s="95">
        <f>'Inventory Ref Sheet'!AU569</f>
        <v>0</v>
      </c>
      <c r="Q569" s="60">
        <f>'Inventory Ref Sheet'!AV569</f>
        <v>0</v>
      </c>
      <c r="R569" s="61"/>
      <c r="S569" s="100" t="str">
        <f t="shared" si="42"/>
        <v/>
      </c>
      <c r="T569" s="59">
        <f>'Inventory Ref Sheet'!M569</f>
        <v>0</v>
      </c>
      <c r="U569" s="102">
        <f>'Inventory Ref Sheet'!N569</f>
        <v>0</v>
      </c>
      <c r="V569" s="59">
        <f>'Inventory Ref Sheet'!O569</f>
        <v>0</v>
      </c>
      <c r="W569" s="59">
        <f>'Inventory Ref Sheet'!R569</f>
        <v>0</v>
      </c>
      <c r="X569" s="59">
        <f>'Inventory Ref Sheet'!S569</f>
        <v>0</v>
      </c>
      <c r="Y569" s="100" t="str">
        <f ca="1">IF('Inventory Ref Sheet'!U569&gt;0,YEAR(TODAY())-'Inventory Ref Sheet'!U569,"")</f>
        <v/>
      </c>
      <c r="Z569" s="95">
        <f>'Inventory Ref Sheet'!W569</f>
        <v>0</v>
      </c>
      <c r="AA569" s="60">
        <f>'Inventory Ref Sheet'!X569</f>
        <v>0</v>
      </c>
      <c r="AB569" s="61"/>
      <c r="AC569" s="97" t="str">
        <f t="shared" si="43"/>
        <v/>
      </c>
      <c r="AD569" s="59">
        <f>'Inventory Ref Sheet'!Y569</f>
        <v>0</v>
      </c>
      <c r="AE569" s="59">
        <f>'Inventory Ref Sheet'!Z569</f>
        <v>0</v>
      </c>
      <c r="AF569" s="102">
        <f>'Inventory Ref Sheet'!AA569</f>
        <v>0</v>
      </c>
      <c r="AG569" s="59">
        <f>'Inventory Ref Sheet'!AD569</f>
        <v>0</v>
      </c>
      <c r="AH569" s="59">
        <f>'Inventory Ref Sheet'!AE569</f>
        <v>0</v>
      </c>
      <c r="AI569" s="100" t="str">
        <f ca="1">IF('Inventory Ref Sheet'!AG569&gt;0,YEAR(TODAY())-'Inventory Ref Sheet'!AG569,"")</f>
        <v/>
      </c>
      <c r="AJ569" s="99"/>
      <c r="AK569" s="60">
        <f>'Inventory Ref Sheet'!AJ569</f>
        <v>0</v>
      </c>
      <c r="AL569" s="99"/>
      <c r="AM569" s="97" t="str">
        <f t="shared" si="44"/>
        <v/>
      </c>
    </row>
    <row r="570" spans="10:39" x14ac:dyDescent="0.25">
      <c r="J570" s="59">
        <f>'Inventory Ref Sheet'!AK570</f>
        <v>0</v>
      </c>
      <c r="K570" s="59">
        <f>'Inventory Ref Sheet'!AL570</f>
        <v>0</v>
      </c>
      <c r="L570" s="59">
        <f>'Inventory Ref Sheet'!AM570</f>
        <v>0</v>
      </c>
      <c r="M570" s="59">
        <f>'Inventory Ref Sheet'!AP570</f>
        <v>0</v>
      </c>
      <c r="N570" s="59">
        <f>'Inventory Ref Sheet'!AQ570</f>
        <v>0</v>
      </c>
      <c r="O570" s="100" t="str">
        <f ca="1">IF('Inventory Ref Sheet'!AS570&gt;0,YEAR(TODAY())-'Inventory Ref Sheet'!AS570,"")</f>
        <v/>
      </c>
      <c r="P570" s="95">
        <f>'Inventory Ref Sheet'!AU570</f>
        <v>0</v>
      </c>
      <c r="Q570" s="60">
        <f>'Inventory Ref Sheet'!AV570</f>
        <v>0</v>
      </c>
      <c r="R570" s="61"/>
      <c r="S570" s="100" t="str">
        <f t="shared" si="42"/>
        <v/>
      </c>
      <c r="T570" s="59">
        <f>'Inventory Ref Sheet'!M570</f>
        <v>0</v>
      </c>
      <c r="U570" s="102">
        <f>'Inventory Ref Sheet'!N570</f>
        <v>0</v>
      </c>
      <c r="V570" s="59">
        <f>'Inventory Ref Sheet'!O570</f>
        <v>0</v>
      </c>
      <c r="W570" s="59">
        <f>'Inventory Ref Sheet'!R570</f>
        <v>0</v>
      </c>
      <c r="X570" s="59">
        <f>'Inventory Ref Sheet'!S570</f>
        <v>0</v>
      </c>
      <c r="Y570" s="100" t="str">
        <f ca="1">IF('Inventory Ref Sheet'!U570&gt;0,YEAR(TODAY())-'Inventory Ref Sheet'!U570,"")</f>
        <v/>
      </c>
      <c r="Z570" s="95">
        <f>'Inventory Ref Sheet'!W570</f>
        <v>0</v>
      </c>
      <c r="AA570" s="60">
        <f>'Inventory Ref Sheet'!X570</f>
        <v>0</v>
      </c>
      <c r="AB570" s="61"/>
      <c r="AC570" s="97" t="str">
        <f t="shared" si="43"/>
        <v/>
      </c>
      <c r="AD570" s="59">
        <f>'Inventory Ref Sheet'!Y570</f>
        <v>0</v>
      </c>
      <c r="AE570" s="59">
        <f>'Inventory Ref Sheet'!Z570</f>
        <v>0</v>
      </c>
      <c r="AF570" s="102">
        <f>'Inventory Ref Sheet'!AA570</f>
        <v>0</v>
      </c>
      <c r="AG570" s="59">
        <f>'Inventory Ref Sheet'!AD570</f>
        <v>0</v>
      </c>
      <c r="AH570" s="59">
        <f>'Inventory Ref Sheet'!AE570</f>
        <v>0</v>
      </c>
      <c r="AI570" s="100" t="str">
        <f ca="1">IF('Inventory Ref Sheet'!AG570&gt;0,YEAR(TODAY())-'Inventory Ref Sheet'!AG570,"")</f>
        <v/>
      </c>
      <c r="AJ570" s="99"/>
      <c r="AK570" s="60">
        <f>'Inventory Ref Sheet'!AJ570</f>
        <v>0</v>
      </c>
      <c r="AL570" s="99"/>
      <c r="AM570" s="97" t="str">
        <f t="shared" si="44"/>
        <v/>
      </c>
    </row>
    <row r="571" spans="10:39" x14ac:dyDescent="0.25">
      <c r="J571" s="59">
        <f>'Inventory Ref Sheet'!AK571</f>
        <v>0</v>
      </c>
      <c r="K571" s="59">
        <f>'Inventory Ref Sheet'!AL571</f>
        <v>0</v>
      </c>
      <c r="L571" s="59">
        <f>'Inventory Ref Sheet'!AM571</f>
        <v>0</v>
      </c>
      <c r="M571" s="59">
        <f>'Inventory Ref Sheet'!AP571</f>
        <v>0</v>
      </c>
      <c r="N571" s="59">
        <f>'Inventory Ref Sheet'!AQ571</f>
        <v>0</v>
      </c>
      <c r="O571" s="100" t="str">
        <f ca="1">IF('Inventory Ref Sheet'!AS571&gt;0,YEAR(TODAY())-'Inventory Ref Sheet'!AS571,"")</f>
        <v/>
      </c>
      <c r="P571" s="95">
        <f>'Inventory Ref Sheet'!AU571</f>
        <v>0</v>
      </c>
      <c r="Q571" s="60">
        <f>'Inventory Ref Sheet'!AV571</f>
        <v>0</v>
      </c>
      <c r="R571" s="61"/>
      <c r="S571" s="100" t="str">
        <f t="shared" si="42"/>
        <v/>
      </c>
      <c r="T571" s="59">
        <f>'Inventory Ref Sheet'!M571</f>
        <v>0</v>
      </c>
      <c r="U571" s="102">
        <f>'Inventory Ref Sheet'!N571</f>
        <v>0</v>
      </c>
      <c r="V571" s="59">
        <f>'Inventory Ref Sheet'!O571</f>
        <v>0</v>
      </c>
      <c r="W571" s="59">
        <f>'Inventory Ref Sheet'!R571</f>
        <v>0</v>
      </c>
      <c r="X571" s="59">
        <f>'Inventory Ref Sheet'!S571</f>
        <v>0</v>
      </c>
      <c r="Y571" s="100" t="str">
        <f ca="1">IF('Inventory Ref Sheet'!U571&gt;0,YEAR(TODAY())-'Inventory Ref Sheet'!U571,"")</f>
        <v/>
      </c>
      <c r="Z571" s="95">
        <f>'Inventory Ref Sheet'!W571</f>
        <v>0</v>
      </c>
      <c r="AA571" s="60">
        <f>'Inventory Ref Sheet'!X571</f>
        <v>0</v>
      </c>
      <c r="AB571" s="61"/>
      <c r="AC571" s="97" t="str">
        <f t="shared" si="43"/>
        <v/>
      </c>
      <c r="AD571" s="59">
        <f>'Inventory Ref Sheet'!Y571</f>
        <v>0</v>
      </c>
      <c r="AE571" s="59">
        <f>'Inventory Ref Sheet'!Z571</f>
        <v>0</v>
      </c>
      <c r="AF571" s="102">
        <f>'Inventory Ref Sheet'!AA571</f>
        <v>0</v>
      </c>
      <c r="AG571" s="59">
        <f>'Inventory Ref Sheet'!AD571</f>
        <v>0</v>
      </c>
      <c r="AH571" s="59">
        <f>'Inventory Ref Sheet'!AE571</f>
        <v>0</v>
      </c>
      <c r="AI571" s="100" t="str">
        <f ca="1">IF('Inventory Ref Sheet'!AG571&gt;0,YEAR(TODAY())-'Inventory Ref Sheet'!AG571,"")</f>
        <v/>
      </c>
      <c r="AJ571" s="99"/>
      <c r="AK571" s="60">
        <f>'Inventory Ref Sheet'!AJ571</f>
        <v>0</v>
      </c>
      <c r="AL571" s="99"/>
      <c r="AM571" s="97" t="str">
        <f t="shared" si="44"/>
        <v/>
      </c>
    </row>
    <row r="572" spans="10:39" x14ac:dyDescent="0.25">
      <c r="J572" s="59">
        <f>'Inventory Ref Sheet'!AK572</f>
        <v>0</v>
      </c>
      <c r="K572" s="59">
        <f>'Inventory Ref Sheet'!AL572</f>
        <v>0</v>
      </c>
      <c r="L572" s="59">
        <f>'Inventory Ref Sheet'!AM572</f>
        <v>0</v>
      </c>
      <c r="M572" s="59">
        <f>'Inventory Ref Sheet'!AP572</f>
        <v>0</v>
      </c>
      <c r="N572" s="59">
        <f>'Inventory Ref Sheet'!AQ572</f>
        <v>0</v>
      </c>
      <c r="O572" s="100" t="str">
        <f ca="1">IF('Inventory Ref Sheet'!AS572&gt;0,YEAR(TODAY())-'Inventory Ref Sheet'!AS572,"")</f>
        <v/>
      </c>
      <c r="P572" s="95">
        <f>'Inventory Ref Sheet'!AU572</f>
        <v>0</v>
      </c>
      <c r="Q572" s="60">
        <f>'Inventory Ref Sheet'!AV572</f>
        <v>0</v>
      </c>
      <c r="R572" s="61"/>
      <c r="S572" s="100" t="str">
        <f t="shared" si="42"/>
        <v/>
      </c>
      <c r="T572" s="59">
        <f>'Inventory Ref Sheet'!M572</f>
        <v>0</v>
      </c>
      <c r="U572" s="102">
        <f>'Inventory Ref Sheet'!N572</f>
        <v>0</v>
      </c>
      <c r="V572" s="59">
        <f>'Inventory Ref Sheet'!O572</f>
        <v>0</v>
      </c>
      <c r="W572" s="59">
        <f>'Inventory Ref Sheet'!R572</f>
        <v>0</v>
      </c>
      <c r="X572" s="59">
        <f>'Inventory Ref Sheet'!S572</f>
        <v>0</v>
      </c>
      <c r="Y572" s="100" t="str">
        <f ca="1">IF('Inventory Ref Sheet'!U572&gt;0,YEAR(TODAY())-'Inventory Ref Sheet'!U572,"")</f>
        <v/>
      </c>
      <c r="Z572" s="95">
        <f>'Inventory Ref Sheet'!W572</f>
        <v>0</v>
      </c>
      <c r="AA572" s="60">
        <f>'Inventory Ref Sheet'!X572</f>
        <v>0</v>
      </c>
      <c r="AB572" s="61"/>
      <c r="AC572" s="97" t="str">
        <f t="shared" si="43"/>
        <v/>
      </c>
      <c r="AD572" s="59">
        <f>'Inventory Ref Sheet'!Y572</f>
        <v>0</v>
      </c>
      <c r="AE572" s="59">
        <f>'Inventory Ref Sheet'!Z572</f>
        <v>0</v>
      </c>
      <c r="AF572" s="102">
        <f>'Inventory Ref Sheet'!AA572</f>
        <v>0</v>
      </c>
      <c r="AG572" s="59">
        <f>'Inventory Ref Sheet'!AD572</f>
        <v>0</v>
      </c>
      <c r="AH572" s="59">
        <f>'Inventory Ref Sheet'!AE572</f>
        <v>0</v>
      </c>
      <c r="AI572" s="100" t="str">
        <f ca="1">IF('Inventory Ref Sheet'!AG572&gt;0,YEAR(TODAY())-'Inventory Ref Sheet'!AG572,"")</f>
        <v/>
      </c>
      <c r="AJ572" s="99"/>
      <c r="AK572" s="60">
        <f>'Inventory Ref Sheet'!AJ572</f>
        <v>0</v>
      </c>
      <c r="AL572" s="99"/>
      <c r="AM572" s="97" t="str">
        <f t="shared" si="44"/>
        <v/>
      </c>
    </row>
    <row r="573" spans="10:39" x14ac:dyDescent="0.25">
      <c r="J573" s="59">
        <f>'Inventory Ref Sheet'!AK573</f>
        <v>0</v>
      </c>
      <c r="K573" s="59">
        <f>'Inventory Ref Sheet'!AL573</f>
        <v>0</v>
      </c>
      <c r="L573" s="59">
        <f>'Inventory Ref Sheet'!AM573</f>
        <v>0</v>
      </c>
      <c r="M573" s="59">
        <f>'Inventory Ref Sheet'!AP573</f>
        <v>0</v>
      </c>
      <c r="N573" s="59">
        <f>'Inventory Ref Sheet'!AQ573</f>
        <v>0</v>
      </c>
      <c r="O573" s="100" t="str">
        <f ca="1">IF('Inventory Ref Sheet'!AS573&gt;0,YEAR(TODAY())-'Inventory Ref Sheet'!AS573,"")</f>
        <v/>
      </c>
      <c r="P573" s="95">
        <f>'Inventory Ref Sheet'!AU573</f>
        <v>0</v>
      </c>
      <c r="Q573" s="60">
        <f>'Inventory Ref Sheet'!AV573</f>
        <v>0</v>
      </c>
      <c r="R573" s="61"/>
      <c r="S573" s="100" t="str">
        <f t="shared" si="42"/>
        <v/>
      </c>
      <c r="T573" s="59">
        <f>'Inventory Ref Sheet'!M573</f>
        <v>0</v>
      </c>
      <c r="U573" s="102">
        <f>'Inventory Ref Sheet'!N573</f>
        <v>0</v>
      </c>
      <c r="V573" s="59">
        <f>'Inventory Ref Sheet'!O573</f>
        <v>0</v>
      </c>
      <c r="W573" s="59">
        <f>'Inventory Ref Sheet'!R573</f>
        <v>0</v>
      </c>
      <c r="X573" s="59">
        <f>'Inventory Ref Sheet'!S573</f>
        <v>0</v>
      </c>
      <c r="Y573" s="100" t="str">
        <f ca="1">IF('Inventory Ref Sheet'!U573&gt;0,YEAR(TODAY())-'Inventory Ref Sheet'!U573,"")</f>
        <v/>
      </c>
      <c r="Z573" s="95">
        <f>'Inventory Ref Sheet'!W573</f>
        <v>0</v>
      </c>
      <c r="AA573" s="60">
        <f>'Inventory Ref Sheet'!X573</f>
        <v>0</v>
      </c>
      <c r="AB573" s="61"/>
      <c r="AC573" s="97" t="str">
        <f t="shared" si="43"/>
        <v/>
      </c>
      <c r="AD573" s="59">
        <f>'Inventory Ref Sheet'!Y573</f>
        <v>0</v>
      </c>
      <c r="AE573" s="59">
        <f>'Inventory Ref Sheet'!Z573</f>
        <v>0</v>
      </c>
      <c r="AF573" s="102">
        <f>'Inventory Ref Sheet'!AA573</f>
        <v>0</v>
      </c>
      <c r="AG573" s="59">
        <f>'Inventory Ref Sheet'!AD573</f>
        <v>0</v>
      </c>
      <c r="AH573" s="59">
        <f>'Inventory Ref Sheet'!AE573</f>
        <v>0</v>
      </c>
      <c r="AI573" s="100" t="str">
        <f ca="1">IF('Inventory Ref Sheet'!AG573&gt;0,YEAR(TODAY())-'Inventory Ref Sheet'!AG573,"")</f>
        <v/>
      </c>
      <c r="AJ573" s="99"/>
      <c r="AK573" s="60">
        <f>'Inventory Ref Sheet'!AJ573</f>
        <v>0</v>
      </c>
      <c r="AL573" s="99"/>
      <c r="AM573" s="97" t="str">
        <f t="shared" si="44"/>
        <v/>
      </c>
    </row>
    <row r="574" spans="10:39" x14ac:dyDescent="0.25">
      <c r="J574" s="59">
        <f>'Inventory Ref Sheet'!AK574</f>
        <v>0</v>
      </c>
      <c r="K574" s="59">
        <f>'Inventory Ref Sheet'!AL574</f>
        <v>0</v>
      </c>
      <c r="L574" s="59">
        <f>'Inventory Ref Sheet'!AM574</f>
        <v>0</v>
      </c>
      <c r="M574" s="59">
        <f>'Inventory Ref Sheet'!AP574</f>
        <v>0</v>
      </c>
      <c r="N574" s="59">
        <f>'Inventory Ref Sheet'!AQ574</f>
        <v>0</v>
      </c>
      <c r="O574" s="100" t="str">
        <f ca="1">IF('Inventory Ref Sheet'!AS574&gt;0,YEAR(TODAY())-'Inventory Ref Sheet'!AS574,"")</f>
        <v/>
      </c>
      <c r="P574" s="95">
        <f>'Inventory Ref Sheet'!AU574</f>
        <v>0</v>
      </c>
      <c r="Q574" s="60">
        <f>'Inventory Ref Sheet'!AV574</f>
        <v>0</v>
      </c>
      <c r="R574" s="61"/>
      <c r="S574" s="100" t="str">
        <f t="shared" si="42"/>
        <v/>
      </c>
      <c r="T574" s="59">
        <f>'Inventory Ref Sheet'!M574</f>
        <v>0</v>
      </c>
      <c r="U574" s="102">
        <f>'Inventory Ref Sheet'!N574</f>
        <v>0</v>
      </c>
      <c r="V574" s="59">
        <f>'Inventory Ref Sheet'!O574</f>
        <v>0</v>
      </c>
      <c r="W574" s="59">
        <f>'Inventory Ref Sheet'!R574</f>
        <v>0</v>
      </c>
      <c r="X574" s="59">
        <f>'Inventory Ref Sheet'!S574</f>
        <v>0</v>
      </c>
      <c r="Y574" s="100" t="str">
        <f ca="1">IF('Inventory Ref Sheet'!U574&gt;0,YEAR(TODAY())-'Inventory Ref Sheet'!U574,"")</f>
        <v/>
      </c>
      <c r="Z574" s="95">
        <f>'Inventory Ref Sheet'!W574</f>
        <v>0</v>
      </c>
      <c r="AA574" s="60">
        <f>'Inventory Ref Sheet'!X574</f>
        <v>0</v>
      </c>
      <c r="AB574" s="61"/>
      <c r="AC574" s="97" t="str">
        <f t="shared" si="43"/>
        <v/>
      </c>
      <c r="AD574" s="59">
        <f>'Inventory Ref Sheet'!Y574</f>
        <v>0</v>
      </c>
      <c r="AE574" s="59">
        <f>'Inventory Ref Sheet'!Z574</f>
        <v>0</v>
      </c>
      <c r="AF574" s="102">
        <f>'Inventory Ref Sheet'!AA574</f>
        <v>0</v>
      </c>
      <c r="AG574" s="59">
        <f>'Inventory Ref Sheet'!AD574</f>
        <v>0</v>
      </c>
      <c r="AH574" s="59">
        <f>'Inventory Ref Sheet'!AE574</f>
        <v>0</v>
      </c>
      <c r="AI574" s="100" t="str">
        <f ca="1">IF('Inventory Ref Sheet'!AG574&gt;0,YEAR(TODAY())-'Inventory Ref Sheet'!AG574,"")</f>
        <v/>
      </c>
      <c r="AJ574" s="99"/>
      <c r="AK574" s="60">
        <f>'Inventory Ref Sheet'!AJ574</f>
        <v>0</v>
      </c>
      <c r="AL574" s="99"/>
      <c r="AM574" s="97" t="str">
        <f t="shared" si="44"/>
        <v/>
      </c>
    </row>
    <row r="575" spans="10:39" x14ac:dyDescent="0.25">
      <c r="J575" s="59">
        <f>'Inventory Ref Sheet'!AK575</f>
        <v>0</v>
      </c>
      <c r="K575" s="59">
        <f>'Inventory Ref Sheet'!AL575</f>
        <v>0</v>
      </c>
      <c r="L575" s="59">
        <f>'Inventory Ref Sheet'!AM575</f>
        <v>0</v>
      </c>
      <c r="M575" s="59">
        <f>'Inventory Ref Sheet'!AP575</f>
        <v>0</v>
      </c>
      <c r="N575" s="59">
        <f>'Inventory Ref Sheet'!AQ575</f>
        <v>0</v>
      </c>
      <c r="O575" s="100" t="str">
        <f ca="1">IF('Inventory Ref Sheet'!AS575&gt;0,YEAR(TODAY())-'Inventory Ref Sheet'!AS575,"")</f>
        <v/>
      </c>
      <c r="P575" s="95">
        <f>'Inventory Ref Sheet'!AU575</f>
        <v>0</v>
      </c>
      <c r="Q575" s="60">
        <f>'Inventory Ref Sheet'!AV575</f>
        <v>0</v>
      </c>
      <c r="R575" s="61"/>
      <c r="S575" s="100" t="str">
        <f t="shared" si="42"/>
        <v/>
      </c>
      <c r="T575" s="59">
        <f>'Inventory Ref Sheet'!M575</f>
        <v>0</v>
      </c>
      <c r="U575" s="102">
        <f>'Inventory Ref Sheet'!N575</f>
        <v>0</v>
      </c>
      <c r="V575" s="59">
        <f>'Inventory Ref Sheet'!O575</f>
        <v>0</v>
      </c>
      <c r="W575" s="59">
        <f>'Inventory Ref Sheet'!R575</f>
        <v>0</v>
      </c>
      <c r="X575" s="59">
        <f>'Inventory Ref Sheet'!S575</f>
        <v>0</v>
      </c>
      <c r="Y575" s="100" t="str">
        <f ca="1">IF('Inventory Ref Sheet'!U575&gt;0,YEAR(TODAY())-'Inventory Ref Sheet'!U575,"")</f>
        <v/>
      </c>
      <c r="Z575" s="95">
        <f>'Inventory Ref Sheet'!W575</f>
        <v>0</v>
      </c>
      <c r="AA575" s="60">
        <f>'Inventory Ref Sheet'!X575</f>
        <v>0</v>
      </c>
      <c r="AB575" s="61"/>
      <c r="AC575" s="97" t="str">
        <f t="shared" si="43"/>
        <v/>
      </c>
      <c r="AD575" s="59">
        <f>'Inventory Ref Sheet'!Y575</f>
        <v>0</v>
      </c>
      <c r="AE575" s="59">
        <f>'Inventory Ref Sheet'!Z575</f>
        <v>0</v>
      </c>
      <c r="AF575" s="102">
        <f>'Inventory Ref Sheet'!AA575</f>
        <v>0</v>
      </c>
      <c r="AG575" s="59">
        <f>'Inventory Ref Sheet'!AD575</f>
        <v>0</v>
      </c>
      <c r="AH575" s="59">
        <f>'Inventory Ref Sheet'!AE575</f>
        <v>0</v>
      </c>
      <c r="AI575" s="100" t="str">
        <f ca="1">IF('Inventory Ref Sheet'!AG575&gt;0,YEAR(TODAY())-'Inventory Ref Sheet'!AG575,"")</f>
        <v/>
      </c>
      <c r="AJ575" s="99"/>
      <c r="AK575" s="60">
        <f>'Inventory Ref Sheet'!AJ575</f>
        <v>0</v>
      </c>
      <c r="AL575" s="99"/>
      <c r="AM575" s="97" t="str">
        <f t="shared" si="44"/>
        <v/>
      </c>
    </row>
    <row r="576" spans="10:39" x14ac:dyDescent="0.25">
      <c r="J576" s="59">
        <f>'Inventory Ref Sheet'!AK576</f>
        <v>0</v>
      </c>
      <c r="K576" s="59">
        <f>'Inventory Ref Sheet'!AL576</f>
        <v>0</v>
      </c>
      <c r="L576" s="59">
        <f>'Inventory Ref Sheet'!AM576</f>
        <v>0</v>
      </c>
      <c r="M576" s="59">
        <f>'Inventory Ref Sheet'!AP576</f>
        <v>0</v>
      </c>
      <c r="N576" s="59">
        <f>'Inventory Ref Sheet'!AQ576</f>
        <v>0</v>
      </c>
      <c r="O576" s="100" t="str">
        <f ca="1">IF('Inventory Ref Sheet'!AS576&gt;0,YEAR(TODAY())-'Inventory Ref Sheet'!AS576,"")</f>
        <v/>
      </c>
      <c r="P576" s="95">
        <f>'Inventory Ref Sheet'!AU576</f>
        <v>0</v>
      </c>
      <c r="Q576" s="60">
        <f>'Inventory Ref Sheet'!AV576</f>
        <v>0</v>
      </c>
      <c r="R576" s="61"/>
      <c r="S576" s="100" t="str">
        <f t="shared" si="42"/>
        <v/>
      </c>
      <c r="T576" s="59">
        <f>'Inventory Ref Sheet'!M576</f>
        <v>0</v>
      </c>
      <c r="U576" s="102">
        <f>'Inventory Ref Sheet'!N576</f>
        <v>0</v>
      </c>
      <c r="V576" s="59">
        <f>'Inventory Ref Sheet'!O576</f>
        <v>0</v>
      </c>
      <c r="W576" s="59">
        <f>'Inventory Ref Sheet'!R576</f>
        <v>0</v>
      </c>
      <c r="X576" s="59">
        <f>'Inventory Ref Sheet'!S576</f>
        <v>0</v>
      </c>
      <c r="Y576" s="100" t="str">
        <f ca="1">IF('Inventory Ref Sheet'!U576&gt;0,YEAR(TODAY())-'Inventory Ref Sheet'!U576,"")</f>
        <v/>
      </c>
      <c r="Z576" s="95">
        <f>'Inventory Ref Sheet'!W576</f>
        <v>0</v>
      </c>
      <c r="AA576" s="60">
        <f>'Inventory Ref Sheet'!X576</f>
        <v>0</v>
      </c>
      <c r="AB576" s="61"/>
      <c r="AC576" s="97" t="str">
        <f t="shared" si="43"/>
        <v/>
      </c>
      <c r="AD576" s="59">
        <f>'Inventory Ref Sheet'!Y576</f>
        <v>0</v>
      </c>
      <c r="AE576" s="59">
        <f>'Inventory Ref Sheet'!Z576</f>
        <v>0</v>
      </c>
      <c r="AF576" s="102">
        <f>'Inventory Ref Sheet'!AA576</f>
        <v>0</v>
      </c>
      <c r="AG576" s="59">
        <f>'Inventory Ref Sheet'!AD576</f>
        <v>0</v>
      </c>
      <c r="AH576" s="59">
        <f>'Inventory Ref Sheet'!AE576</f>
        <v>0</v>
      </c>
      <c r="AI576" s="100" t="str">
        <f ca="1">IF('Inventory Ref Sheet'!AG576&gt;0,YEAR(TODAY())-'Inventory Ref Sheet'!AG576,"")</f>
        <v/>
      </c>
      <c r="AJ576" s="99"/>
      <c r="AK576" s="60">
        <f>'Inventory Ref Sheet'!AJ576</f>
        <v>0</v>
      </c>
      <c r="AL576" s="99"/>
      <c r="AM576" s="97" t="str">
        <f t="shared" si="44"/>
        <v/>
      </c>
    </row>
    <row r="577" spans="10:39" x14ac:dyDescent="0.25">
      <c r="J577" s="59">
        <f>'Inventory Ref Sheet'!AK577</f>
        <v>0</v>
      </c>
      <c r="K577" s="59">
        <f>'Inventory Ref Sheet'!AL577</f>
        <v>0</v>
      </c>
      <c r="L577" s="59">
        <f>'Inventory Ref Sheet'!AM577</f>
        <v>0</v>
      </c>
      <c r="M577" s="59">
        <f>'Inventory Ref Sheet'!AP577</f>
        <v>0</v>
      </c>
      <c r="N577" s="59">
        <f>'Inventory Ref Sheet'!AQ577</f>
        <v>0</v>
      </c>
      <c r="O577" s="100" t="str">
        <f ca="1">IF('Inventory Ref Sheet'!AS577&gt;0,YEAR(TODAY())-'Inventory Ref Sheet'!AS577,"")</f>
        <v/>
      </c>
      <c r="P577" s="95">
        <f>'Inventory Ref Sheet'!AU577</f>
        <v>0</v>
      </c>
      <c r="Q577" s="60">
        <f>'Inventory Ref Sheet'!AV577</f>
        <v>0</v>
      </c>
      <c r="R577" s="61"/>
      <c r="S577" s="100" t="str">
        <f t="shared" si="42"/>
        <v/>
      </c>
      <c r="T577" s="59">
        <f>'Inventory Ref Sheet'!M577</f>
        <v>0</v>
      </c>
      <c r="U577" s="102">
        <f>'Inventory Ref Sheet'!N577</f>
        <v>0</v>
      </c>
      <c r="V577" s="59">
        <f>'Inventory Ref Sheet'!O577</f>
        <v>0</v>
      </c>
      <c r="W577" s="59">
        <f>'Inventory Ref Sheet'!R577</f>
        <v>0</v>
      </c>
      <c r="X577" s="59">
        <f>'Inventory Ref Sheet'!S577</f>
        <v>0</v>
      </c>
      <c r="Y577" s="100" t="str">
        <f ca="1">IF('Inventory Ref Sheet'!U577&gt;0,YEAR(TODAY())-'Inventory Ref Sheet'!U577,"")</f>
        <v/>
      </c>
      <c r="Z577" s="95">
        <f>'Inventory Ref Sheet'!W577</f>
        <v>0</v>
      </c>
      <c r="AA577" s="60">
        <f>'Inventory Ref Sheet'!X577</f>
        <v>0</v>
      </c>
      <c r="AB577" s="61"/>
      <c r="AC577" s="97" t="str">
        <f t="shared" si="43"/>
        <v/>
      </c>
      <c r="AD577" s="59">
        <f>'Inventory Ref Sheet'!Y577</f>
        <v>0</v>
      </c>
      <c r="AE577" s="59">
        <f>'Inventory Ref Sheet'!Z577</f>
        <v>0</v>
      </c>
      <c r="AF577" s="102">
        <f>'Inventory Ref Sheet'!AA577</f>
        <v>0</v>
      </c>
      <c r="AG577" s="59">
        <f>'Inventory Ref Sheet'!AD577</f>
        <v>0</v>
      </c>
      <c r="AH577" s="59">
        <f>'Inventory Ref Sheet'!AE577</f>
        <v>0</v>
      </c>
      <c r="AI577" s="100" t="str">
        <f ca="1">IF('Inventory Ref Sheet'!AG577&gt;0,YEAR(TODAY())-'Inventory Ref Sheet'!AG577,"")</f>
        <v/>
      </c>
      <c r="AJ577" s="99"/>
      <c r="AK577" s="60">
        <f>'Inventory Ref Sheet'!AJ577</f>
        <v>0</v>
      </c>
      <c r="AL577" s="99"/>
      <c r="AM577" s="97" t="str">
        <f t="shared" si="44"/>
        <v/>
      </c>
    </row>
    <row r="578" spans="10:39" x14ac:dyDescent="0.25">
      <c r="J578" s="59">
        <f>'Inventory Ref Sheet'!AK578</f>
        <v>0</v>
      </c>
      <c r="K578" s="59">
        <f>'Inventory Ref Sheet'!AL578</f>
        <v>0</v>
      </c>
      <c r="L578" s="59">
        <f>'Inventory Ref Sheet'!AM578</f>
        <v>0</v>
      </c>
      <c r="M578" s="59">
        <f>'Inventory Ref Sheet'!AP578</f>
        <v>0</v>
      </c>
      <c r="N578" s="59">
        <f>'Inventory Ref Sheet'!AQ578</f>
        <v>0</v>
      </c>
      <c r="O578" s="100" t="str">
        <f ca="1">IF('Inventory Ref Sheet'!AS578&gt;0,YEAR(TODAY())-'Inventory Ref Sheet'!AS578,"")</f>
        <v/>
      </c>
      <c r="P578" s="95">
        <f>'Inventory Ref Sheet'!AU578</f>
        <v>0</v>
      </c>
      <c r="Q578" s="60">
        <f>'Inventory Ref Sheet'!AV578</f>
        <v>0</v>
      </c>
      <c r="R578" s="61"/>
      <c r="S578" s="100" t="str">
        <f t="shared" si="42"/>
        <v/>
      </c>
      <c r="T578" s="59">
        <f>'Inventory Ref Sheet'!M578</f>
        <v>0</v>
      </c>
      <c r="U578" s="102">
        <f>'Inventory Ref Sheet'!N578</f>
        <v>0</v>
      </c>
      <c r="V578" s="59">
        <f>'Inventory Ref Sheet'!O578</f>
        <v>0</v>
      </c>
      <c r="W578" s="59">
        <f>'Inventory Ref Sheet'!R578</f>
        <v>0</v>
      </c>
      <c r="X578" s="59">
        <f>'Inventory Ref Sheet'!S578</f>
        <v>0</v>
      </c>
      <c r="Y578" s="100" t="str">
        <f ca="1">IF('Inventory Ref Sheet'!U578&gt;0,YEAR(TODAY())-'Inventory Ref Sheet'!U578,"")</f>
        <v/>
      </c>
      <c r="Z578" s="95">
        <f>'Inventory Ref Sheet'!W578</f>
        <v>0</v>
      </c>
      <c r="AA578" s="60">
        <f>'Inventory Ref Sheet'!X578</f>
        <v>0</v>
      </c>
      <c r="AB578" s="61"/>
      <c r="AC578" s="97" t="str">
        <f t="shared" si="43"/>
        <v/>
      </c>
      <c r="AD578" s="59">
        <f>'Inventory Ref Sheet'!Y578</f>
        <v>0</v>
      </c>
      <c r="AE578" s="59">
        <f>'Inventory Ref Sheet'!Z578</f>
        <v>0</v>
      </c>
      <c r="AF578" s="102">
        <f>'Inventory Ref Sheet'!AA578</f>
        <v>0</v>
      </c>
      <c r="AG578" s="59">
        <f>'Inventory Ref Sheet'!AD578</f>
        <v>0</v>
      </c>
      <c r="AH578" s="59">
        <f>'Inventory Ref Sheet'!AE578</f>
        <v>0</v>
      </c>
      <c r="AI578" s="100" t="str">
        <f ca="1">IF('Inventory Ref Sheet'!AG578&gt;0,YEAR(TODAY())-'Inventory Ref Sheet'!AG578,"")</f>
        <v/>
      </c>
      <c r="AJ578" s="99"/>
      <c r="AK578" s="60">
        <f>'Inventory Ref Sheet'!AJ578</f>
        <v>0</v>
      </c>
      <c r="AL578" s="99"/>
      <c r="AM578" s="97" t="str">
        <f t="shared" si="44"/>
        <v/>
      </c>
    </row>
    <row r="579" spans="10:39" x14ac:dyDescent="0.25">
      <c r="J579" s="59">
        <f>'Inventory Ref Sheet'!AK579</f>
        <v>0</v>
      </c>
      <c r="K579" s="59">
        <f>'Inventory Ref Sheet'!AL579</f>
        <v>0</v>
      </c>
      <c r="L579" s="59">
        <f>'Inventory Ref Sheet'!AM579</f>
        <v>0</v>
      </c>
      <c r="M579" s="59">
        <f>'Inventory Ref Sheet'!AP579</f>
        <v>0</v>
      </c>
      <c r="N579" s="59">
        <f>'Inventory Ref Sheet'!AQ579</f>
        <v>0</v>
      </c>
      <c r="O579" s="100" t="str">
        <f ca="1">IF('Inventory Ref Sheet'!AS579&gt;0,YEAR(TODAY())-'Inventory Ref Sheet'!AS579,"")</f>
        <v/>
      </c>
      <c r="P579" s="95">
        <f>'Inventory Ref Sheet'!AU579</f>
        <v>0</v>
      </c>
      <c r="Q579" s="60">
        <f>'Inventory Ref Sheet'!AV579</f>
        <v>0</v>
      </c>
      <c r="R579" s="61"/>
      <c r="S579" s="100" t="str">
        <f t="shared" si="42"/>
        <v/>
      </c>
      <c r="T579" s="59">
        <f>'Inventory Ref Sheet'!M579</f>
        <v>0</v>
      </c>
      <c r="U579" s="102">
        <f>'Inventory Ref Sheet'!N579</f>
        <v>0</v>
      </c>
      <c r="V579" s="59">
        <f>'Inventory Ref Sheet'!O579</f>
        <v>0</v>
      </c>
      <c r="W579" s="59">
        <f>'Inventory Ref Sheet'!R579</f>
        <v>0</v>
      </c>
      <c r="X579" s="59">
        <f>'Inventory Ref Sheet'!S579</f>
        <v>0</v>
      </c>
      <c r="Y579" s="100" t="str">
        <f ca="1">IF('Inventory Ref Sheet'!U579&gt;0,YEAR(TODAY())-'Inventory Ref Sheet'!U579,"")</f>
        <v/>
      </c>
      <c r="Z579" s="95">
        <f>'Inventory Ref Sheet'!W579</f>
        <v>0</v>
      </c>
      <c r="AA579" s="60">
        <f>'Inventory Ref Sheet'!X579</f>
        <v>0</v>
      </c>
      <c r="AB579" s="61"/>
      <c r="AC579" s="97" t="str">
        <f t="shared" si="43"/>
        <v/>
      </c>
      <c r="AD579" s="59">
        <f>'Inventory Ref Sheet'!Y579</f>
        <v>0</v>
      </c>
      <c r="AE579" s="59">
        <f>'Inventory Ref Sheet'!Z579</f>
        <v>0</v>
      </c>
      <c r="AF579" s="102">
        <f>'Inventory Ref Sheet'!AA579</f>
        <v>0</v>
      </c>
      <c r="AG579" s="59">
        <f>'Inventory Ref Sheet'!AD579</f>
        <v>0</v>
      </c>
      <c r="AH579" s="59">
        <f>'Inventory Ref Sheet'!AE579</f>
        <v>0</v>
      </c>
      <c r="AI579" s="100" t="str">
        <f ca="1">IF('Inventory Ref Sheet'!AG579&gt;0,YEAR(TODAY())-'Inventory Ref Sheet'!AG579,"")</f>
        <v/>
      </c>
      <c r="AJ579" s="99"/>
      <c r="AK579" s="60">
        <f>'Inventory Ref Sheet'!AJ579</f>
        <v>0</v>
      </c>
      <c r="AL579" s="99"/>
      <c r="AM579" s="97" t="str">
        <f t="shared" si="44"/>
        <v/>
      </c>
    </row>
    <row r="580" spans="10:39" x14ac:dyDescent="0.25">
      <c r="J580" s="59">
        <f>'Inventory Ref Sheet'!AK580</f>
        <v>0</v>
      </c>
      <c r="K580" s="59">
        <f>'Inventory Ref Sheet'!AL580</f>
        <v>0</v>
      </c>
      <c r="L580" s="59">
        <f>'Inventory Ref Sheet'!AM580</f>
        <v>0</v>
      </c>
      <c r="M580" s="59">
        <f>'Inventory Ref Sheet'!AP580</f>
        <v>0</v>
      </c>
      <c r="N580" s="59">
        <f>'Inventory Ref Sheet'!AQ580</f>
        <v>0</v>
      </c>
      <c r="O580" s="100" t="str">
        <f ca="1">IF('Inventory Ref Sheet'!AS580&gt;0,YEAR(TODAY())-'Inventory Ref Sheet'!AS580,"")</f>
        <v/>
      </c>
      <c r="P580" s="95">
        <f>'Inventory Ref Sheet'!AU580</f>
        <v>0</v>
      </c>
      <c r="Q580" s="60">
        <f>'Inventory Ref Sheet'!AV580</f>
        <v>0</v>
      </c>
      <c r="R580" s="61"/>
      <c r="S580" s="100" t="str">
        <f t="shared" si="42"/>
        <v/>
      </c>
      <c r="T580" s="59">
        <f>'Inventory Ref Sheet'!M580</f>
        <v>0</v>
      </c>
      <c r="U580" s="102">
        <f>'Inventory Ref Sheet'!N580</f>
        <v>0</v>
      </c>
      <c r="V580" s="59">
        <f>'Inventory Ref Sheet'!O580</f>
        <v>0</v>
      </c>
      <c r="W580" s="59">
        <f>'Inventory Ref Sheet'!R580</f>
        <v>0</v>
      </c>
      <c r="X580" s="59">
        <f>'Inventory Ref Sheet'!S580</f>
        <v>0</v>
      </c>
      <c r="Y580" s="100" t="str">
        <f ca="1">IF('Inventory Ref Sheet'!U580&gt;0,YEAR(TODAY())-'Inventory Ref Sheet'!U580,"")</f>
        <v/>
      </c>
      <c r="Z580" s="95">
        <f>'Inventory Ref Sheet'!W580</f>
        <v>0</v>
      </c>
      <c r="AA580" s="60">
        <f>'Inventory Ref Sheet'!X580</f>
        <v>0</v>
      </c>
      <c r="AB580" s="61"/>
      <c r="AC580" s="97" t="str">
        <f t="shared" si="43"/>
        <v/>
      </c>
      <c r="AD580" s="59">
        <f>'Inventory Ref Sheet'!Y580</f>
        <v>0</v>
      </c>
      <c r="AE580" s="59">
        <f>'Inventory Ref Sheet'!Z580</f>
        <v>0</v>
      </c>
      <c r="AF580" s="102">
        <f>'Inventory Ref Sheet'!AA580</f>
        <v>0</v>
      </c>
      <c r="AG580" s="59">
        <f>'Inventory Ref Sheet'!AD580</f>
        <v>0</v>
      </c>
      <c r="AH580" s="59">
        <f>'Inventory Ref Sheet'!AE580</f>
        <v>0</v>
      </c>
      <c r="AI580" s="100" t="str">
        <f ca="1">IF('Inventory Ref Sheet'!AG580&gt;0,YEAR(TODAY())-'Inventory Ref Sheet'!AG580,"")</f>
        <v/>
      </c>
      <c r="AJ580" s="99"/>
      <c r="AK580" s="60">
        <f>'Inventory Ref Sheet'!AJ580</f>
        <v>0</v>
      </c>
      <c r="AL580" s="99"/>
      <c r="AM580" s="97" t="str">
        <f t="shared" si="44"/>
        <v/>
      </c>
    </row>
    <row r="581" spans="10:39" x14ac:dyDescent="0.25">
      <c r="J581" s="59">
        <f>'Inventory Ref Sheet'!AK581</f>
        <v>0</v>
      </c>
      <c r="K581" s="59">
        <f>'Inventory Ref Sheet'!AL581</f>
        <v>0</v>
      </c>
      <c r="L581" s="59">
        <f>'Inventory Ref Sheet'!AM581</f>
        <v>0</v>
      </c>
      <c r="M581" s="59">
        <f>'Inventory Ref Sheet'!AP581</f>
        <v>0</v>
      </c>
      <c r="N581" s="59">
        <f>'Inventory Ref Sheet'!AQ581</f>
        <v>0</v>
      </c>
      <c r="O581" s="100" t="str">
        <f ca="1">IF('Inventory Ref Sheet'!AS581&gt;0,YEAR(TODAY())-'Inventory Ref Sheet'!AS581,"")</f>
        <v/>
      </c>
      <c r="P581" s="95">
        <f>'Inventory Ref Sheet'!AU581</f>
        <v>0</v>
      </c>
      <c r="Q581" s="60">
        <f>'Inventory Ref Sheet'!AV581</f>
        <v>0</v>
      </c>
      <c r="R581" s="61"/>
      <c r="S581" s="100" t="str">
        <f t="shared" si="42"/>
        <v/>
      </c>
      <c r="T581" s="59">
        <f>'Inventory Ref Sheet'!M581</f>
        <v>0</v>
      </c>
      <c r="U581" s="102">
        <f>'Inventory Ref Sheet'!N581</f>
        <v>0</v>
      </c>
      <c r="V581" s="59">
        <f>'Inventory Ref Sheet'!O581</f>
        <v>0</v>
      </c>
      <c r="W581" s="59">
        <f>'Inventory Ref Sheet'!R581</f>
        <v>0</v>
      </c>
      <c r="X581" s="59">
        <f>'Inventory Ref Sheet'!S581</f>
        <v>0</v>
      </c>
      <c r="Y581" s="100" t="str">
        <f ca="1">IF('Inventory Ref Sheet'!U581&gt;0,YEAR(TODAY())-'Inventory Ref Sheet'!U581,"")</f>
        <v/>
      </c>
      <c r="Z581" s="95">
        <f>'Inventory Ref Sheet'!W581</f>
        <v>0</v>
      </c>
      <c r="AA581" s="60">
        <f>'Inventory Ref Sheet'!X581</f>
        <v>0</v>
      </c>
      <c r="AB581" s="61"/>
      <c r="AC581" s="97" t="str">
        <f t="shared" si="43"/>
        <v/>
      </c>
      <c r="AD581" s="59">
        <f>'Inventory Ref Sheet'!Y581</f>
        <v>0</v>
      </c>
      <c r="AE581" s="59">
        <f>'Inventory Ref Sheet'!Z581</f>
        <v>0</v>
      </c>
      <c r="AF581" s="102">
        <f>'Inventory Ref Sheet'!AA581</f>
        <v>0</v>
      </c>
      <c r="AG581" s="59">
        <f>'Inventory Ref Sheet'!AD581</f>
        <v>0</v>
      </c>
      <c r="AH581" s="59">
        <f>'Inventory Ref Sheet'!AE581</f>
        <v>0</v>
      </c>
      <c r="AI581" s="100" t="str">
        <f ca="1">IF('Inventory Ref Sheet'!AG581&gt;0,YEAR(TODAY())-'Inventory Ref Sheet'!AG581,"")</f>
        <v/>
      </c>
      <c r="AJ581" s="99"/>
      <c r="AK581" s="60">
        <f>'Inventory Ref Sheet'!AJ581</f>
        <v>0</v>
      </c>
      <c r="AL581" s="99"/>
      <c r="AM581" s="97" t="str">
        <f t="shared" si="44"/>
        <v/>
      </c>
    </row>
    <row r="582" spans="10:39" x14ac:dyDescent="0.25">
      <c r="J582" s="59">
        <f>'Inventory Ref Sheet'!AK582</f>
        <v>0</v>
      </c>
      <c r="K582" s="59">
        <f>'Inventory Ref Sheet'!AL582</f>
        <v>0</v>
      </c>
      <c r="L582" s="59">
        <f>'Inventory Ref Sheet'!AM582</f>
        <v>0</v>
      </c>
      <c r="M582" s="59">
        <f>'Inventory Ref Sheet'!AP582</f>
        <v>0</v>
      </c>
      <c r="N582" s="59">
        <f>'Inventory Ref Sheet'!AQ582</f>
        <v>0</v>
      </c>
      <c r="O582" s="100" t="str">
        <f ca="1">IF('Inventory Ref Sheet'!AS582&gt;0,YEAR(TODAY())-'Inventory Ref Sheet'!AS582,"")</f>
        <v/>
      </c>
      <c r="P582" s="95">
        <f>'Inventory Ref Sheet'!AU582</f>
        <v>0</v>
      </c>
      <c r="Q582" s="60">
        <f>'Inventory Ref Sheet'!AV582</f>
        <v>0</v>
      </c>
      <c r="R582" s="61"/>
      <c r="S582" s="100" t="str">
        <f t="shared" ref="S582:S645" si="45">IF(ISTEXT(J582),IF(O582&gt;=R582,"Yes","No"),"")</f>
        <v/>
      </c>
      <c r="T582" s="59">
        <f>'Inventory Ref Sheet'!M582</f>
        <v>0</v>
      </c>
      <c r="U582" s="102">
        <f>'Inventory Ref Sheet'!N582</f>
        <v>0</v>
      </c>
      <c r="V582" s="59">
        <f>'Inventory Ref Sheet'!O582</f>
        <v>0</v>
      </c>
      <c r="W582" s="59">
        <f>'Inventory Ref Sheet'!R582</f>
        <v>0</v>
      </c>
      <c r="X582" s="59">
        <f>'Inventory Ref Sheet'!S582</f>
        <v>0</v>
      </c>
      <c r="Y582" s="100" t="str">
        <f ca="1">IF('Inventory Ref Sheet'!U582&gt;0,YEAR(TODAY())-'Inventory Ref Sheet'!U582,"")</f>
        <v/>
      </c>
      <c r="Z582" s="95">
        <f>'Inventory Ref Sheet'!W582</f>
        <v>0</v>
      </c>
      <c r="AA582" s="60">
        <f>'Inventory Ref Sheet'!X582</f>
        <v>0</v>
      </c>
      <c r="AB582" s="61"/>
      <c r="AC582" s="97" t="str">
        <f t="shared" si="43"/>
        <v/>
      </c>
      <c r="AD582" s="59">
        <f>'Inventory Ref Sheet'!Y582</f>
        <v>0</v>
      </c>
      <c r="AE582" s="59">
        <f>'Inventory Ref Sheet'!Z582</f>
        <v>0</v>
      </c>
      <c r="AF582" s="102">
        <f>'Inventory Ref Sheet'!AA582</f>
        <v>0</v>
      </c>
      <c r="AG582" s="59">
        <f>'Inventory Ref Sheet'!AD582</f>
        <v>0</v>
      </c>
      <c r="AH582" s="59">
        <f>'Inventory Ref Sheet'!AE582</f>
        <v>0</v>
      </c>
      <c r="AI582" s="100" t="str">
        <f ca="1">IF('Inventory Ref Sheet'!AG582&gt;0,YEAR(TODAY())-'Inventory Ref Sheet'!AG582,"")</f>
        <v/>
      </c>
      <c r="AJ582" s="99"/>
      <c r="AK582" s="60">
        <f>'Inventory Ref Sheet'!AJ582</f>
        <v>0</v>
      </c>
      <c r="AL582" s="99"/>
      <c r="AM582" s="97" t="str">
        <f t="shared" si="44"/>
        <v/>
      </c>
    </row>
    <row r="583" spans="10:39" x14ac:dyDescent="0.25">
      <c r="J583" s="59">
        <f>'Inventory Ref Sheet'!AK583</f>
        <v>0</v>
      </c>
      <c r="K583" s="59">
        <f>'Inventory Ref Sheet'!AL583</f>
        <v>0</v>
      </c>
      <c r="L583" s="59">
        <f>'Inventory Ref Sheet'!AM583</f>
        <v>0</v>
      </c>
      <c r="M583" s="59">
        <f>'Inventory Ref Sheet'!AP583</f>
        <v>0</v>
      </c>
      <c r="N583" s="59">
        <f>'Inventory Ref Sheet'!AQ583</f>
        <v>0</v>
      </c>
      <c r="O583" s="100" t="str">
        <f ca="1">IF('Inventory Ref Sheet'!AS583&gt;0,YEAR(TODAY())-'Inventory Ref Sheet'!AS583,"")</f>
        <v/>
      </c>
      <c r="P583" s="95">
        <f>'Inventory Ref Sheet'!AU583</f>
        <v>0</v>
      </c>
      <c r="Q583" s="60">
        <f>'Inventory Ref Sheet'!AV583</f>
        <v>0</v>
      </c>
      <c r="R583" s="61"/>
      <c r="S583" s="100" t="str">
        <f t="shared" si="45"/>
        <v/>
      </c>
      <c r="T583" s="59">
        <f>'Inventory Ref Sheet'!M583</f>
        <v>0</v>
      </c>
      <c r="U583" s="102">
        <f>'Inventory Ref Sheet'!N583</f>
        <v>0</v>
      </c>
      <c r="V583" s="59">
        <f>'Inventory Ref Sheet'!O583</f>
        <v>0</v>
      </c>
      <c r="W583" s="59">
        <f>'Inventory Ref Sheet'!R583</f>
        <v>0</v>
      </c>
      <c r="X583" s="59">
        <f>'Inventory Ref Sheet'!S583</f>
        <v>0</v>
      </c>
      <c r="Y583" s="100" t="str">
        <f ca="1">IF('Inventory Ref Sheet'!U583&gt;0,YEAR(TODAY())-'Inventory Ref Sheet'!U583,"")</f>
        <v/>
      </c>
      <c r="Z583" s="95">
        <f>'Inventory Ref Sheet'!W583</f>
        <v>0</v>
      </c>
      <c r="AA583" s="60">
        <f>'Inventory Ref Sheet'!X583</f>
        <v>0</v>
      </c>
      <c r="AB583" s="61"/>
      <c r="AC583" s="97" t="str">
        <f t="shared" si="43"/>
        <v/>
      </c>
      <c r="AD583" s="59">
        <f>'Inventory Ref Sheet'!Y583</f>
        <v>0</v>
      </c>
      <c r="AE583" s="59">
        <f>'Inventory Ref Sheet'!Z583</f>
        <v>0</v>
      </c>
      <c r="AF583" s="102">
        <f>'Inventory Ref Sheet'!AA583</f>
        <v>0</v>
      </c>
      <c r="AG583" s="59">
        <f>'Inventory Ref Sheet'!AD583</f>
        <v>0</v>
      </c>
      <c r="AH583" s="59">
        <f>'Inventory Ref Sheet'!AE583</f>
        <v>0</v>
      </c>
      <c r="AI583" s="100" t="str">
        <f ca="1">IF('Inventory Ref Sheet'!AG583&gt;0,YEAR(TODAY())-'Inventory Ref Sheet'!AG583,"")</f>
        <v/>
      </c>
      <c r="AJ583" s="99"/>
      <c r="AK583" s="60">
        <f>'Inventory Ref Sheet'!AJ583</f>
        <v>0</v>
      </c>
      <c r="AL583" s="99"/>
      <c r="AM583" s="97" t="str">
        <f t="shared" si="44"/>
        <v/>
      </c>
    </row>
    <row r="584" spans="10:39" x14ac:dyDescent="0.25">
      <c r="J584" s="59">
        <f>'Inventory Ref Sheet'!AK584</f>
        <v>0</v>
      </c>
      <c r="K584" s="59">
        <f>'Inventory Ref Sheet'!AL584</f>
        <v>0</v>
      </c>
      <c r="L584" s="59">
        <f>'Inventory Ref Sheet'!AM584</f>
        <v>0</v>
      </c>
      <c r="M584" s="59">
        <f>'Inventory Ref Sheet'!AP584</f>
        <v>0</v>
      </c>
      <c r="N584" s="59">
        <f>'Inventory Ref Sheet'!AQ584</f>
        <v>0</v>
      </c>
      <c r="O584" s="100" t="str">
        <f ca="1">IF('Inventory Ref Sheet'!AS584&gt;0,YEAR(TODAY())-'Inventory Ref Sheet'!AS584,"")</f>
        <v/>
      </c>
      <c r="P584" s="95">
        <f>'Inventory Ref Sheet'!AU584</f>
        <v>0</v>
      </c>
      <c r="Q584" s="60">
        <f>'Inventory Ref Sheet'!AV584</f>
        <v>0</v>
      </c>
      <c r="R584" s="61"/>
      <c r="S584" s="100" t="str">
        <f t="shared" si="45"/>
        <v/>
      </c>
      <c r="T584" s="59">
        <f>'Inventory Ref Sheet'!M584</f>
        <v>0</v>
      </c>
      <c r="U584" s="102">
        <f>'Inventory Ref Sheet'!N584</f>
        <v>0</v>
      </c>
      <c r="V584" s="59">
        <f>'Inventory Ref Sheet'!O584</f>
        <v>0</v>
      </c>
      <c r="W584" s="59">
        <f>'Inventory Ref Sheet'!R584</f>
        <v>0</v>
      </c>
      <c r="X584" s="59">
        <f>'Inventory Ref Sheet'!S584</f>
        <v>0</v>
      </c>
      <c r="Y584" s="100" t="str">
        <f ca="1">IF('Inventory Ref Sheet'!U584&gt;0,YEAR(TODAY())-'Inventory Ref Sheet'!U584,"")</f>
        <v/>
      </c>
      <c r="Z584" s="95">
        <f>'Inventory Ref Sheet'!W584</f>
        <v>0</v>
      </c>
      <c r="AA584" s="60">
        <f>'Inventory Ref Sheet'!X584</f>
        <v>0</v>
      </c>
      <c r="AB584" s="61"/>
      <c r="AC584" s="97" t="str">
        <f t="shared" si="43"/>
        <v/>
      </c>
      <c r="AD584" s="59">
        <f>'Inventory Ref Sheet'!Y584</f>
        <v>0</v>
      </c>
      <c r="AE584" s="59">
        <f>'Inventory Ref Sheet'!Z584</f>
        <v>0</v>
      </c>
      <c r="AF584" s="102">
        <f>'Inventory Ref Sheet'!AA584</f>
        <v>0</v>
      </c>
      <c r="AG584" s="59">
        <f>'Inventory Ref Sheet'!AD584</f>
        <v>0</v>
      </c>
      <c r="AH584" s="59">
        <f>'Inventory Ref Sheet'!AE584</f>
        <v>0</v>
      </c>
      <c r="AI584" s="100" t="str">
        <f ca="1">IF('Inventory Ref Sheet'!AG584&gt;0,YEAR(TODAY())-'Inventory Ref Sheet'!AG584,"")</f>
        <v/>
      </c>
      <c r="AJ584" s="99"/>
      <c r="AK584" s="60">
        <f>'Inventory Ref Sheet'!AJ584</f>
        <v>0</v>
      </c>
      <c r="AL584" s="99"/>
      <c r="AM584" s="97" t="str">
        <f t="shared" si="44"/>
        <v/>
      </c>
    </row>
    <row r="585" spans="10:39" x14ac:dyDescent="0.25">
      <c r="J585" s="59">
        <f>'Inventory Ref Sheet'!AK585</f>
        <v>0</v>
      </c>
      <c r="K585" s="59">
        <f>'Inventory Ref Sheet'!AL585</f>
        <v>0</v>
      </c>
      <c r="L585" s="59">
        <f>'Inventory Ref Sheet'!AM585</f>
        <v>0</v>
      </c>
      <c r="M585" s="59">
        <f>'Inventory Ref Sheet'!AP585</f>
        <v>0</v>
      </c>
      <c r="N585" s="59">
        <f>'Inventory Ref Sheet'!AQ585</f>
        <v>0</v>
      </c>
      <c r="O585" s="100" t="str">
        <f ca="1">IF('Inventory Ref Sheet'!AS585&gt;0,YEAR(TODAY())-'Inventory Ref Sheet'!AS585,"")</f>
        <v/>
      </c>
      <c r="P585" s="95">
        <f>'Inventory Ref Sheet'!AU585</f>
        <v>0</v>
      </c>
      <c r="Q585" s="60">
        <f>'Inventory Ref Sheet'!AV585</f>
        <v>0</v>
      </c>
      <c r="R585" s="61"/>
      <c r="S585" s="100" t="str">
        <f t="shared" si="45"/>
        <v/>
      </c>
      <c r="T585" s="59">
        <f>'Inventory Ref Sheet'!M585</f>
        <v>0</v>
      </c>
      <c r="U585" s="102">
        <f>'Inventory Ref Sheet'!N585</f>
        <v>0</v>
      </c>
      <c r="V585" s="59">
        <f>'Inventory Ref Sheet'!O585</f>
        <v>0</v>
      </c>
      <c r="W585" s="59">
        <f>'Inventory Ref Sheet'!R585</f>
        <v>0</v>
      </c>
      <c r="X585" s="59">
        <f>'Inventory Ref Sheet'!S585</f>
        <v>0</v>
      </c>
      <c r="Y585" s="100" t="str">
        <f ca="1">IF('Inventory Ref Sheet'!U585&gt;0,YEAR(TODAY())-'Inventory Ref Sheet'!U585,"")</f>
        <v/>
      </c>
      <c r="Z585" s="95">
        <f>'Inventory Ref Sheet'!W585</f>
        <v>0</v>
      </c>
      <c r="AA585" s="60">
        <f>'Inventory Ref Sheet'!X585</f>
        <v>0</v>
      </c>
      <c r="AB585" s="61"/>
      <c r="AC585" s="97" t="str">
        <f t="shared" si="43"/>
        <v/>
      </c>
      <c r="AD585" s="59">
        <f>'Inventory Ref Sheet'!Y585</f>
        <v>0</v>
      </c>
      <c r="AE585" s="59">
        <f>'Inventory Ref Sheet'!Z585</f>
        <v>0</v>
      </c>
      <c r="AF585" s="102">
        <f>'Inventory Ref Sheet'!AA585</f>
        <v>0</v>
      </c>
      <c r="AG585" s="59">
        <f>'Inventory Ref Sheet'!AD585</f>
        <v>0</v>
      </c>
      <c r="AH585" s="59">
        <f>'Inventory Ref Sheet'!AE585</f>
        <v>0</v>
      </c>
      <c r="AI585" s="100" t="str">
        <f ca="1">IF('Inventory Ref Sheet'!AG585&gt;0,YEAR(TODAY())-'Inventory Ref Sheet'!AG585,"")</f>
        <v/>
      </c>
      <c r="AJ585" s="99"/>
      <c r="AK585" s="60">
        <f>'Inventory Ref Sheet'!AJ585</f>
        <v>0</v>
      </c>
      <c r="AL585" s="99"/>
      <c r="AM585" s="97" t="str">
        <f t="shared" si="44"/>
        <v/>
      </c>
    </row>
    <row r="586" spans="10:39" x14ac:dyDescent="0.25">
      <c r="J586" s="59">
        <f>'Inventory Ref Sheet'!AK586</f>
        <v>0</v>
      </c>
      <c r="K586" s="59">
        <f>'Inventory Ref Sheet'!AL586</f>
        <v>0</v>
      </c>
      <c r="L586" s="59">
        <f>'Inventory Ref Sheet'!AM586</f>
        <v>0</v>
      </c>
      <c r="M586" s="59">
        <f>'Inventory Ref Sheet'!AP586</f>
        <v>0</v>
      </c>
      <c r="N586" s="59">
        <f>'Inventory Ref Sheet'!AQ586</f>
        <v>0</v>
      </c>
      <c r="O586" s="100" t="str">
        <f ca="1">IF('Inventory Ref Sheet'!AS586&gt;0,YEAR(TODAY())-'Inventory Ref Sheet'!AS586,"")</f>
        <v/>
      </c>
      <c r="P586" s="95">
        <f>'Inventory Ref Sheet'!AU586</f>
        <v>0</v>
      </c>
      <c r="Q586" s="60">
        <f>'Inventory Ref Sheet'!AV586</f>
        <v>0</v>
      </c>
      <c r="R586" s="61"/>
      <c r="S586" s="100" t="str">
        <f t="shared" si="45"/>
        <v/>
      </c>
      <c r="T586" s="59">
        <f>'Inventory Ref Sheet'!M586</f>
        <v>0</v>
      </c>
      <c r="U586" s="102">
        <f>'Inventory Ref Sheet'!N586</f>
        <v>0</v>
      </c>
      <c r="V586" s="59">
        <f>'Inventory Ref Sheet'!O586</f>
        <v>0</v>
      </c>
      <c r="W586" s="59">
        <f>'Inventory Ref Sheet'!R586</f>
        <v>0</v>
      </c>
      <c r="X586" s="59">
        <f>'Inventory Ref Sheet'!S586</f>
        <v>0</v>
      </c>
      <c r="Y586" s="100" t="str">
        <f ca="1">IF('Inventory Ref Sheet'!U586&gt;0,YEAR(TODAY())-'Inventory Ref Sheet'!U586,"")</f>
        <v/>
      </c>
      <c r="Z586" s="95">
        <f>'Inventory Ref Sheet'!W586</f>
        <v>0</v>
      </c>
      <c r="AA586" s="60">
        <f>'Inventory Ref Sheet'!X586</f>
        <v>0</v>
      </c>
      <c r="AB586" s="61"/>
      <c r="AC586" s="97" t="str">
        <f t="shared" si="43"/>
        <v/>
      </c>
      <c r="AD586" s="59">
        <f>'Inventory Ref Sheet'!Y586</f>
        <v>0</v>
      </c>
      <c r="AE586" s="59">
        <f>'Inventory Ref Sheet'!Z586</f>
        <v>0</v>
      </c>
      <c r="AF586" s="102">
        <f>'Inventory Ref Sheet'!AA586</f>
        <v>0</v>
      </c>
      <c r="AG586" s="59">
        <f>'Inventory Ref Sheet'!AD586</f>
        <v>0</v>
      </c>
      <c r="AH586" s="59">
        <f>'Inventory Ref Sheet'!AE586</f>
        <v>0</v>
      </c>
      <c r="AI586" s="100" t="str">
        <f ca="1">IF('Inventory Ref Sheet'!AG586&gt;0,YEAR(TODAY())-'Inventory Ref Sheet'!AG586,"")</f>
        <v/>
      </c>
      <c r="AJ586" s="99"/>
      <c r="AK586" s="60">
        <f>'Inventory Ref Sheet'!AJ586</f>
        <v>0</v>
      </c>
      <c r="AL586" s="99"/>
      <c r="AM586" s="97" t="str">
        <f t="shared" si="44"/>
        <v/>
      </c>
    </row>
    <row r="587" spans="10:39" x14ac:dyDescent="0.25">
      <c r="J587" s="59">
        <f>'Inventory Ref Sheet'!AK587</f>
        <v>0</v>
      </c>
      <c r="K587" s="59">
        <f>'Inventory Ref Sheet'!AL587</f>
        <v>0</v>
      </c>
      <c r="L587" s="59">
        <f>'Inventory Ref Sheet'!AM587</f>
        <v>0</v>
      </c>
      <c r="M587" s="59">
        <f>'Inventory Ref Sheet'!AP587</f>
        <v>0</v>
      </c>
      <c r="N587" s="59">
        <f>'Inventory Ref Sheet'!AQ587</f>
        <v>0</v>
      </c>
      <c r="O587" s="100" t="str">
        <f ca="1">IF('Inventory Ref Sheet'!AS587&gt;0,YEAR(TODAY())-'Inventory Ref Sheet'!AS587,"")</f>
        <v/>
      </c>
      <c r="P587" s="95">
        <f>'Inventory Ref Sheet'!AU587</f>
        <v>0</v>
      </c>
      <c r="Q587" s="60">
        <f>'Inventory Ref Sheet'!AV587</f>
        <v>0</v>
      </c>
      <c r="R587" s="61"/>
      <c r="S587" s="100" t="str">
        <f t="shared" si="45"/>
        <v/>
      </c>
      <c r="T587" s="59">
        <f>'Inventory Ref Sheet'!M587</f>
        <v>0</v>
      </c>
      <c r="U587" s="102">
        <f>'Inventory Ref Sheet'!N587</f>
        <v>0</v>
      </c>
      <c r="V587" s="59">
        <f>'Inventory Ref Sheet'!O587</f>
        <v>0</v>
      </c>
      <c r="W587" s="59">
        <f>'Inventory Ref Sheet'!R587</f>
        <v>0</v>
      </c>
      <c r="X587" s="59">
        <f>'Inventory Ref Sheet'!S587</f>
        <v>0</v>
      </c>
      <c r="Y587" s="100" t="str">
        <f ca="1">IF('Inventory Ref Sheet'!U587&gt;0,YEAR(TODAY())-'Inventory Ref Sheet'!U587,"")</f>
        <v/>
      </c>
      <c r="Z587" s="95">
        <f>'Inventory Ref Sheet'!W587</f>
        <v>0</v>
      </c>
      <c r="AA587" s="60">
        <f>'Inventory Ref Sheet'!X587</f>
        <v>0</v>
      </c>
      <c r="AB587" s="61"/>
      <c r="AC587" s="97" t="str">
        <f t="shared" ref="AC587:AC650" si="46">IF(ISTEXT(T587),IF(Y587&gt;=AB587,"Yes","No"),"")</f>
        <v/>
      </c>
      <c r="AD587" s="59">
        <f>'Inventory Ref Sheet'!Y587</f>
        <v>0</v>
      </c>
      <c r="AE587" s="59">
        <f>'Inventory Ref Sheet'!Z587</f>
        <v>0</v>
      </c>
      <c r="AF587" s="102">
        <f>'Inventory Ref Sheet'!AA587</f>
        <v>0</v>
      </c>
      <c r="AG587" s="59">
        <f>'Inventory Ref Sheet'!AD587</f>
        <v>0</v>
      </c>
      <c r="AH587" s="59">
        <f>'Inventory Ref Sheet'!AE587</f>
        <v>0</v>
      </c>
      <c r="AI587" s="100" t="str">
        <f ca="1">IF('Inventory Ref Sheet'!AG587&gt;0,YEAR(TODAY())-'Inventory Ref Sheet'!AG587,"")</f>
        <v/>
      </c>
      <c r="AJ587" s="99"/>
      <c r="AK587" s="60">
        <f>'Inventory Ref Sheet'!AJ587</f>
        <v>0</v>
      </c>
      <c r="AL587" s="99"/>
      <c r="AM587" s="97" t="str">
        <f t="shared" ref="AM587:AM650" si="47">IF(ISTEXT(AD587),IF(AI587&gt;=AL587,"Yes","No"),"")</f>
        <v/>
      </c>
    </row>
    <row r="588" spans="10:39" x14ac:dyDescent="0.25">
      <c r="J588" s="59">
        <f>'Inventory Ref Sheet'!AK588</f>
        <v>0</v>
      </c>
      <c r="K588" s="59">
        <f>'Inventory Ref Sheet'!AL588</f>
        <v>0</v>
      </c>
      <c r="L588" s="59">
        <f>'Inventory Ref Sheet'!AM588</f>
        <v>0</v>
      </c>
      <c r="M588" s="59">
        <f>'Inventory Ref Sheet'!AP588</f>
        <v>0</v>
      </c>
      <c r="N588" s="59">
        <f>'Inventory Ref Sheet'!AQ588</f>
        <v>0</v>
      </c>
      <c r="O588" s="100" t="str">
        <f ca="1">IF('Inventory Ref Sheet'!AS588&gt;0,YEAR(TODAY())-'Inventory Ref Sheet'!AS588,"")</f>
        <v/>
      </c>
      <c r="P588" s="95">
        <f>'Inventory Ref Sheet'!AU588</f>
        <v>0</v>
      </c>
      <c r="Q588" s="60">
        <f>'Inventory Ref Sheet'!AV588</f>
        <v>0</v>
      </c>
      <c r="R588" s="61"/>
      <c r="S588" s="100" t="str">
        <f t="shared" si="45"/>
        <v/>
      </c>
      <c r="T588" s="59">
        <f>'Inventory Ref Sheet'!M588</f>
        <v>0</v>
      </c>
      <c r="U588" s="102">
        <f>'Inventory Ref Sheet'!N588</f>
        <v>0</v>
      </c>
      <c r="V588" s="59">
        <f>'Inventory Ref Sheet'!O588</f>
        <v>0</v>
      </c>
      <c r="W588" s="59">
        <f>'Inventory Ref Sheet'!R588</f>
        <v>0</v>
      </c>
      <c r="X588" s="59">
        <f>'Inventory Ref Sheet'!S588</f>
        <v>0</v>
      </c>
      <c r="Y588" s="100" t="str">
        <f ca="1">IF('Inventory Ref Sheet'!U588&gt;0,YEAR(TODAY())-'Inventory Ref Sheet'!U588,"")</f>
        <v/>
      </c>
      <c r="Z588" s="95">
        <f>'Inventory Ref Sheet'!W588</f>
        <v>0</v>
      </c>
      <c r="AA588" s="60">
        <f>'Inventory Ref Sheet'!X588</f>
        <v>0</v>
      </c>
      <c r="AB588" s="61"/>
      <c r="AC588" s="97" t="str">
        <f t="shared" si="46"/>
        <v/>
      </c>
      <c r="AD588" s="59">
        <f>'Inventory Ref Sheet'!Y588</f>
        <v>0</v>
      </c>
      <c r="AE588" s="59">
        <f>'Inventory Ref Sheet'!Z588</f>
        <v>0</v>
      </c>
      <c r="AF588" s="102">
        <f>'Inventory Ref Sheet'!AA588</f>
        <v>0</v>
      </c>
      <c r="AG588" s="59">
        <f>'Inventory Ref Sheet'!AD588</f>
        <v>0</v>
      </c>
      <c r="AH588" s="59">
        <f>'Inventory Ref Sheet'!AE588</f>
        <v>0</v>
      </c>
      <c r="AI588" s="100" t="str">
        <f ca="1">IF('Inventory Ref Sheet'!AG588&gt;0,YEAR(TODAY())-'Inventory Ref Sheet'!AG588,"")</f>
        <v/>
      </c>
      <c r="AJ588" s="99"/>
      <c r="AK588" s="60">
        <f>'Inventory Ref Sheet'!AJ588</f>
        <v>0</v>
      </c>
      <c r="AL588" s="99"/>
      <c r="AM588" s="97" t="str">
        <f t="shared" si="47"/>
        <v/>
      </c>
    </row>
    <row r="589" spans="10:39" x14ac:dyDescent="0.25">
      <c r="J589" s="59">
        <f>'Inventory Ref Sheet'!AK589</f>
        <v>0</v>
      </c>
      <c r="K589" s="59">
        <f>'Inventory Ref Sheet'!AL589</f>
        <v>0</v>
      </c>
      <c r="L589" s="59">
        <f>'Inventory Ref Sheet'!AM589</f>
        <v>0</v>
      </c>
      <c r="M589" s="59">
        <f>'Inventory Ref Sheet'!AP589</f>
        <v>0</v>
      </c>
      <c r="N589" s="59">
        <f>'Inventory Ref Sheet'!AQ589</f>
        <v>0</v>
      </c>
      <c r="O589" s="100" t="str">
        <f ca="1">IF('Inventory Ref Sheet'!AS589&gt;0,YEAR(TODAY())-'Inventory Ref Sheet'!AS589,"")</f>
        <v/>
      </c>
      <c r="P589" s="95">
        <f>'Inventory Ref Sheet'!AU589</f>
        <v>0</v>
      </c>
      <c r="Q589" s="60">
        <f>'Inventory Ref Sheet'!AV589</f>
        <v>0</v>
      </c>
      <c r="R589" s="61"/>
      <c r="S589" s="100" t="str">
        <f t="shared" si="45"/>
        <v/>
      </c>
      <c r="T589" s="59">
        <f>'Inventory Ref Sheet'!M589</f>
        <v>0</v>
      </c>
      <c r="U589" s="102">
        <f>'Inventory Ref Sheet'!N589</f>
        <v>0</v>
      </c>
      <c r="V589" s="59">
        <f>'Inventory Ref Sheet'!O589</f>
        <v>0</v>
      </c>
      <c r="W589" s="59">
        <f>'Inventory Ref Sheet'!R589</f>
        <v>0</v>
      </c>
      <c r="X589" s="59">
        <f>'Inventory Ref Sheet'!S589</f>
        <v>0</v>
      </c>
      <c r="Y589" s="100" t="str">
        <f ca="1">IF('Inventory Ref Sheet'!U589&gt;0,YEAR(TODAY())-'Inventory Ref Sheet'!U589,"")</f>
        <v/>
      </c>
      <c r="Z589" s="95">
        <f>'Inventory Ref Sheet'!W589</f>
        <v>0</v>
      </c>
      <c r="AA589" s="60">
        <f>'Inventory Ref Sheet'!X589</f>
        <v>0</v>
      </c>
      <c r="AB589" s="61"/>
      <c r="AC589" s="97" t="str">
        <f t="shared" si="46"/>
        <v/>
      </c>
      <c r="AD589" s="59">
        <f>'Inventory Ref Sheet'!Y589</f>
        <v>0</v>
      </c>
      <c r="AE589" s="59">
        <f>'Inventory Ref Sheet'!Z589</f>
        <v>0</v>
      </c>
      <c r="AF589" s="102">
        <f>'Inventory Ref Sheet'!AA589</f>
        <v>0</v>
      </c>
      <c r="AG589" s="59">
        <f>'Inventory Ref Sheet'!AD589</f>
        <v>0</v>
      </c>
      <c r="AH589" s="59">
        <f>'Inventory Ref Sheet'!AE589</f>
        <v>0</v>
      </c>
      <c r="AI589" s="100" t="str">
        <f ca="1">IF('Inventory Ref Sheet'!AG589&gt;0,YEAR(TODAY())-'Inventory Ref Sheet'!AG589,"")</f>
        <v/>
      </c>
      <c r="AJ589" s="99"/>
      <c r="AK589" s="60">
        <f>'Inventory Ref Sheet'!AJ589</f>
        <v>0</v>
      </c>
      <c r="AL589" s="99"/>
      <c r="AM589" s="97" t="str">
        <f t="shared" si="47"/>
        <v/>
      </c>
    </row>
    <row r="590" spans="10:39" x14ac:dyDescent="0.25">
      <c r="J590" s="59">
        <f>'Inventory Ref Sheet'!AK590</f>
        <v>0</v>
      </c>
      <c r="K590" s="59">
        <f>'Inventory Ref Sheet'!AL590</f>
        <v>0</v>
      </c>
      <c r="L590" s="59">
        <f>'Inventory Ref Sheet'!AM590</f>
        <v>0</v>
      </c>
      <c r="M590" s="59">
        <f>'Inventory Ref Sheet'!AP590</f>
        <v>0</v>
      </c>
      <c r="N590" s="59">
        <f>'Inventory Ref Sheet'!AQ590</f>
        <v>0</v>
      </c>
      <c r="O590" s="100" t="str">
        <f ca="1">IF('Inventory Ref Sheet'!AS590&gt;0,YEAR(TODAY())-'Inventory Ref Sheet'!AS590,"")</f>
        <v/>
      </c>
      <c r="P590" s="95">
        <f>'Inventory Ref Sheet'!AU590</f>
        <v>0</v>
      </c>
      <c r="Q590" s="60">
        <f>'Inventory Ref Sheet'!AV590</f>
        <v>0</v>
      </c>
      <c r="R590" s="61"/>
      <c r="S590" s="100" t="str">
        <f t="shared" si="45"/>
        <v/>
      </c>
      <c r="T590" s="59">
        <f>'Inventory Ref Sheet'!M590</f>
        <v>0</v>
      </c>
      <c r="U590" s="102">
        <f>'Inventory Ref Sheet'!N590</f>
        <v>0</v>
      </c>
      <c r="V590" s="59">
        <f>'Inventory Ref Sheet'!O590</f>
        <v>0</v>
      </c>
      <c r="W590" s="59">
        <f>'Inventory Ref Sheet'!R590</f>
        <v>0</v>
      </c>
      <c r="X590" s="59">
        <f>'Inventory Ref Sheet'!S590</f>
        <v>0</v>
      </c>
      <c r="Y590" s="100" t="str">
        <f ca="1">IF('Inventory Ref Sheet'!U590&gt;0,YEAR(TODAY())-'Inventory Ref Sheet'!U590,"")</f>
        <v/>
      </c>
      <c r="Z590" s="95">
        <f>'Inventory Ref Sheet'!W590</f>
        <v>0</v>
      </c>
      <c r="AA590" s="60">
        <f>'Inventory Ref Sheet'!X590</f>
        <v>0</v>
      </c>
      <c r="AB590" s="61"/>
      <c r="AC590" s="97" t="str">
        <f t="shared" si="46"/>
        <v/>
      </c>
      <c r="AD590" s="59">
        <f>'Inventory Ref Sheet'!Y590</f>
        <v>0</v>
      </c>
      <c r="AE590" s="59">
        <f>'Inventory Ref Sheet'!Z590</f>
        <v>0</v>
      </c>
      <c r="AF590" s="102">
        <f>'Inventory Ref Sheet'!AA590</f>
        <v>0</v>
      </c>
      <c r="AG590" s="59">
        <f>'Inventory Ref Sheet'!AD590</f>
        <v>0</v>
      </c>
      <c r="AH590" s="59">
        <f>'Inventory Ref Sheet'!AE590</f>
        <v>0</v>
      </c>
      <c r="AI590" s="100" t="str">
        <f ca="1">IF('Inventory Ref Sheet'!AG590&gt;0,YEAR(TODAY())-'Inventory Ref Sheet'!AG590,"")</f>
        <v/>
      </c>
      <c r="AJ590" s="99"/>
      <c r="AK590" s="60">
        <f>'Inventory Ref Sheet'!AJ590</f>
        <v>0</v>
      </c>
      <c r="AL590" s="99"/>
      <c r="AM590" s="97" t="str">
        <f t="shared" si="47"/>
        <v/>
      </c>
    </row>
    <row r="591" spans="10:39" x14ac:dyDescent="0.25">
      <c r="J591" s="59">
        <f>'Inventory Ref Sheet'!AK591</f>
        <v>0</v>
      </c>
      <c r="K591" s="59">
        <f>'Inventory Ref Sheet'!AL591</f>
        <v>0</v>
      </c>
      <c r="L591" s="59">
        <f>'Inventory Ref Sheet'!AM591</f>
        <v>0</v>
      </c>
      <c r="M591" s="59">
        <f>'Inventory Ref Sheet'!AP591</f>
        <v>0</v>
      </c>
      <c r="N591" s="59">
        <f>'Inventory Ref Sheet'!AQ591</f>
        <v>0</v>
      </c>
      <c r="O591" s="100" t="str">
        <f ca="1">IF('Inventory Ref Sheet'!AS591&gt;0,YEAR(TODAY())-'Inventory Ref Sheet'!AS591,"")</f>
        <v/>
      </c>
      <c r="P591" s="95">
        <f>'Inventory Ref Sheet'!AU591</f>
        <v>0</v>
      </c>
      <c r="Q591" s="60">
        <f>'Inventory Ref Sheet'!AV591</f>
        <v>0</v>
      </c>
      <c r="R591" s="61"/>
      <c r="S591" s="100" t="str">
        <f t="shared" si="45"/>
        <v/>
      </c>
      <c r="T591" s="59">
        <f>'Inventory Ref Sheet'!M591</f>
        <v>0</v>
      </c>
      <c r="U591" s="102">
        <f>'Inventory Ref Sheet'!N591</f>
        <v>0</v>
      </c>
      <c r="V591" s="59">
        <f>'Inventory Ref Sheet'!O591</f>
        <v>0</v>
      </c>
      <c r="W591" s="59">
        <f>'Inventory Ref Sheet'!R591</f>
        <v>0</v>
      </c>
      <c r="X591" s="59">
        <f>'Inventory Ref Sheet'!S591</f>
        <v>0</v>
      </c>
      <c r="Y591" s="100" t="str">
        <f ca="1">IF('Inventory Ref Sheet'!U591&gt;0,YEAR(TODAY())-'Inventory Ref Sheet'!U591,"")</f>
        <v/>
      </c>
      <c r="Z591" s="95">
        <f>'Inventory Ref Sheet'!W591</f>
        <v>0</v>
      </c>
      <c r="AA591" s="60">
        <f>'Inventory Ref Sheet'!X591</f>
        <v>0</v>
      </c>
      <c r="AB591" s="61"/>
      <c r="AC591" s="97" t="str">
        <f t="shared" si="46"/>
        <v/>
      </c>
      <c r="AD591" s="59">
        <f>'Inventory Ref Sheet'!Y591</f>
        <v>0</v>
      </c>
      <c r="AE591" s="59">
        <f>'Inventory Ref Sheet'!Z591</f>
        <v>0</v>
      </c>
      <c r="AF591" s="102">
        <f>'Inventory Ref Sheet'!AA591</f>
        <v>0</v>
      </c>
      <c r="AG591" s="59">
        <f>'Inventory Ref Sheet'!AD591</f>
        <v>0</v>
      </c>
      <c r="AH591" s="59">
        <f>'Inventory Ref Sheet'!AE591</f>
        <v>0</v>
      </c>
      <c r="AI591" s="100" t="str">
        <f ca="1">IF('Inventory Ref Sheet'!AG591&gt;0,YEAR(TODAY())-'Inventory Ref Sheet'!AG591,"")</f>
        <v/>
      </c>
      <c r="AJ591" s="99"/>
      <c r="AK591" s="60">
        <f>'Inventory Ref Sheet'!AJ591</f>
        <v>0</v>
      </c>
      <c r="AL591" s="99"/>
      <c r="AM591" s="97" t="str">
        <f t="shared" si="47"/>
        <v/>
      </c>
    </row>
    <row r="592" spans="10:39" x14ac:dyDescent="0.25">
      <c r="J592" s="59">
        <f>'Inventory Ref Sheet'!AK592</f>
        <v>0</v>
      </c>
      <c r="K592" s="59">
        <f>'Inventory Ref Sheet'!AL592</f>
        <v>0</v>
      </c>
      <c r="L592" s="59">
        <f>'Inventory Ref Sheet'!AM592</f>
        <v>0</v>
      </c>
      <c r="M592" s="59">
        <f>'Inventory Ref Sheet'!AP592</f>
        <v>0</v>
      </c>
      <c r="N592" s="59">
        <f>'Inventory Ref Sheet'!AQ592</f>
        <v>0</v>
      </c>
      <c r="O592" s="100" t="str">
        <f ca="1">IF('Inventory Ref Sheet'!AS592&gt;0,YEAR(TODAY())-'Inventory Ref Sheet'!AS592,"")</f>
        <v/>
      </c>
      <c r="P592" s="95">
        <f>'Inventory Ref Sheet'!AU592</f>
        <v>0</v>
      </c>
      <c r="Q592" s="60">
        <f>'Inventory Ref Sheet'!AV592</f>
        <v>0</v>
      </c>
      <c r="R592" s="61"/>
      <c r="S592" s="100" t="str">
        <f t="shared" si="45"/>
        <v/>
      </c>
      <c r="T592" s="59">
        <f>'Inventory Ref Sheet'!M592</f>
        <v>0</v>
      </c>
      <c r="U592" s="102">
        <f>'Inventory Ref Sheet'!N592</f>
        <v>0</v>
      </c>
      <c r="V592" s="59">
        <f>'Inventory Ref Sheet'!O592</f>
        <v>0</v>
      </c>
      <c r="W592" s="59">
        <f>'Inventory Ref Sheet'!R592</f>
        <v>0</v>
      </c>
      <c r="X592" s="59">
        <f>'Inventory Ref Sheet'!S592</f>
        <v>0</v>
      </c>
      <c r="Y592" s="100" t="str">
        <f ca="1">IF('Inventory Ref Sheet'!U592&gt;0,YEAR(TODAY())-'Inventory Ref Sheet'!U592,"")</f>
        <v/>
      </c>
      <c r="Z592" s="95">
        <f>'Inventory Ref Sheet'!W592</f>
        <v>0</v>
      </c>
      <c r="AA592" s="60">
        <f>'Inventory Ref Sheet'!X592</f>
        <v>0</v>
      </c>
      <c r="AB592" s="61"/>
      <c r="AC592" s="97" t="str">
        <f t="shared" si="46"/>
        <v/>
      </c>
      <c r="AD592" s="59">
        <f>'Inventory Ref Sheet'!Y592</f>
        <v>0</v>
      </c>
      <c r="AE592" s="59">
        <f>'Inventory Ref Sheet'!Z592</f>
        <v>0</v>
      </c>
      <c r="AF592" s="102">
        <f>'Inventory Ref Sheet'!AA592</f>
        <v>0</v>
      </c>
      <c r="AG592" s="59">
        <f>'Inventory Ref Sheet'!AD592</f>
        <v>0</v>
      </c>
      <c r="AH592" s="59">
        <f>'Inventory Ref Sheet'!AE592</f>
        <v>0</v>
      </c>
      <c r="AI592" s="100" t="str">
        <f ca="1">IF('Inventory Ref Sheet'!AG592&gt;0,YEAR(TODAY())-'Inventory Ref Sheet'!AG592,"")</f>
        <v/>
      </c>
      <c r="AJ592" s="99"/>
      <c r="AK592" s="60">
        <f>'Inventory Ref Sheet'!AJ592</f>
        <v>0</v>
      </c>
      <c r="AL592" s="99"/>
      <c r="AM592" s="97" t="str">
        <f t="shared" si="47"/>
        <v/>
      </c>
    </row>
    <row r="593" spans="10:39" x14ac:dyDescent="0.25">
      <c r="J593" s="59">
        <f>'Inventory Ref Sheet'!AK593</f>
        <v>0</v>
      </c>
      <c r="K593" s="59">
        <f>'Inventory Ref Sheet'!AL593</f>
        <v>0</v>
      </c>
      <c r="L593" s="59">
        <f>'Inventory Ref Sheet'!AM593</f>
        <v>0</v>
      </c>
      <c r="M593" s="59">
        <f>'Inventory Ref Sheet'!AP593</f>
        <v>0</v>
      </c>
      <c r="N593" s="59">
        <f>'Inventory Ref Sheet'!AQ593</f>
        <v>0</v>
      </c>
      <c r="O593" s="100" t="str">
        <f ca="1">IF('Inventory Ref Sheet'!AS593&gt;0,YEAR(TODAY())-'Inventory Ref Sheet'!AS593,"")</f>
        <v/>
      </c>
      <c r="P593" s="95">
        <f>'Inventory Ref Sheet'!AU593</f>
        <v>0</v>
      </c>
      <c r="Q593" s="60">
        <f>'Inventory Ref Sheet'!AV593</f>
        <v>0</v>
      </c>
      <c r="R593" s="61"/>
      <c r="S593" s="100" t="str">
        <f t="shared" si="45"/>
        <v/>
      </c>
      <c r="T593" s="59">
        <f>'Inventory Ref Sheet'!M593</f>
        <v>0</v>
      </c>
      <c r="U593" s="102">
        <f>'Inventory Ref Sheet'!N593</f>
        <v>0</v>
      </c>
      <c r="V593" s="59">
        <f>'Inventory Ref Sheet'!O593</f>
        <v>0</v>
      </c>
      <c r="W593" s="59">
        <f>'Inventory Ref Sheet'!R593</f>
        <v>0</v>
      </c>
      <c r="X593" s="59">
        <f>'Inventory Ref Sheet'!S593</f>
        <v>0</v>
      </c>
      <c r="Y593" s="100" t="str">
        <f ca="1">IF('Inventory Ref Sheet'!U593&gt;0,YEAR(TODAY())-'Inventory Ref Sheet'!U593,"")</f>
        <v/>
      </c>
      <c r="Z593" s="95">
        <f>'Inventory Ref Sheet'!W593</f>
        <v>0</v>
      </c>
      <c r="AA593" s="60">
        <f>'Inventory Ref Sheet'!X593</f>
        <v>0</v>
      </c>
      <c r="AB593" s="61"/>
      <c r="AC593" s="97" t="str">
        <f t="shared" si="46"/>
        <v/>
      </c>
      <c r="AD593" s="59">
        <f>'Inventory Ref Sheet'!Y593</f>
        <v>0</v>
      </c>
      <c r="AE593" s="59">
        <f>'Inventory Ref Sheet'!Z593</f>
        <v>0</v>
      </c>
      <c r="AF593" s="102">
        <f>'Inventory Ref Sheet'!AA593</f>
        <v>0</v>
      </c>
      <c r="AG593" s="59">
        <f>'Inventory Ref Sheet'!AD593</f>
        <v>0</v>
      </c>
      <c r="AH593" s="59">
        <f>'Inventory Ref Sheet'!AE593</f>
        <v>0</v>
      </c>
      <c r="AI593" s="100" t="str">
        <f ca="1">IF('Inventory Ref Sheet'!AG593&gt;0,YEAR(TODAY())-'Inventory Ref Sheet'!AG593,"")</f>
        <v/>
      </c>
      <c r="AJ593" s="99"/>
      <c r="AK593" s="60">
        <f>'Inventory Ref Sheet'!AJ593</f>
        <v>0</v>
      </c>
      <c r="AL593" s="99"/>
      <c r="AM593" s="97" t="str">
        <f t="shared" si="47"/>
        <v/>
      </c>
    </row>
    <row r="594" spans="10:39" x14ac:dyDescent="0.25">
      <c r="J594" s="59">
        <f>'Inventory Ref Sheet'!AK594</f>
        <v>0</v>
      </c>
      <c r="K594" s="59">
        <f>'Inventory Ref Sheet'!AL594</f>
        <v>0</v>
      </c>
      <c r="L594" s="59">
        <f>'Inventory Ref Sheet'!AM594</f>
        <v>0</v>
      </c>
      <c r="M594" s="59">
        <f>'Inventory Ref Sheet'!AP594</f>
        <v>0</v>
      </c>
      <c r="N594" s="59">
        <f>'Inventory Ref Sheet'!AQ594</f>
        <v>0</v>
      </c>
      <c r="O594" s="100" t="str">
        <f ca="1">IF('Inventory Ref Sheet'!AS594&gt;0,YEAR(TODAY())-'Inventory Ref Sheet'!AS594,"")</f>
        <v/>
      </c>
      <c r="P594" s="95">
        <f>'Inventory Ref Sheet'!AU594</f>
        <v>0</v>
      </c>
      <c r="Q594" s="60">
        <f>'Inventory Ref Sheet'!AV594</f>
        <v>0</v>
      </c>
      <c r="R594" s="61"/>
      <c r="S594" s="100" t="str">
        <f t="shared" si="45"/>
        <v/>
      </c>
      <c r="T594" s="59">
        <f>'Inventory Ref Sheet'!M594</f>
        <v>0</v>
      </c>
      <c r="U594" s="102">
        <f>'Inventory Ref Sheet'!N594</f>
        <v>0</v>
      </c>
      <c r="V594" s="59">
        <f>'Inventory Ref Sheet'!O594</f>
        <v>0</v>
      </c>
      <c r="W594" s="59">
        <f>'Inventory Ref Sheet'!R594</f>
        <v>0</v>
      </c>
      <c r="X594" s="59">
        <f>'Inventory Ref Sheet'!S594</f>
        <v>0</v>
      </c>
      <c r="Y594" s="100" t="str">
        <f ca="1">IF('Inventory Ref Sheet'!U594&gt;0,YEAR(TODAY())-'Inventory Ref Sheet'!U594,"")</f>
        <v/>
      </c>
      <c r="Z594" s="95">
        <f>'Inventory Ref Sheet'!W594</f>
        <v>0</v>
      </c>
      <c r="AA594" s="60">
        <f>'Inventory Ref Sheet'!X594</f>
        <v>0</v>
      </c>
      <c r="AB594" s="61"/>
      <c r="AC594" s="97" t="str">
        <f t="shared" si="46"/>
        <v/>
      </c>
      <c r="AD594" s="59">
        <f>'Inventory Ref Sheet'!Y594</f>
        <v>0</v>
      </c>
      <c r="AE594" s="59">
        <f>'Inventory Ref Sheet'!Z594</f>
        <v>0</v>
      </c>
      <c r="AF594" s="102">
        <f>'Inventory Ref Sheet'!AA594</f>
        <v>0</v>
      </c>
      <c r="AG594" s="59">
        <f>'Inventory Ref Sheet'!AD594</f>
        <v>0</v>
      </c>
      <c r="AH594" s="59">
        <f>'Inventory Ref Sheet'!AE594</f>
        <v>0</v>
      </c>
      <c r="AI594" s="100" t="str">
        <f ca="1">IF('Inventory Ref Sheet'!AG594&gt;0,YEAR(TODAY())-'Inventory Ref Sheet'!AG594,"")</f>
        <v/>
      </c>
      <c r="AJ594" s="99"/>
      <c r="AK594" s="60">
        <f>'Inventory Ref Sheet'!AJ594</f>
        <v>0</v>
      </c>
      <c r="AL594" s="99"/>
      <c r="AM594" s="97" t="str">
        <f t="shared" si="47"/>
        <v/>
      </c>
    </row>
    <row r="595" spans="10:39" x14ac:dyDescent="0.25">
      <c r="J595" s="59">
        <f>'Inventory Ref Sheet'!AK595</f>
        <v>0</v>
      </c>
      <c r="K595" s="59">
        <f>'Inventory Ref Sheet'!AL595</f>
        <v>0</v>
      </c>
      <c r="L595" s="59">
        <f>'Inventory Ref Sheet'!AM595</f>
        <v>0</v>
      </c>
      <c r="M595" s="59">
        <f>'Inventory Ref Sheet'!AP595</f>
        <v>0</v>
      </c>
      <c r="N595" s="59">
        <f>'Inventory Ref Sheet'!AQ595</f>
        <v>0</v>
      </c>
      <c r="O595" s="100" t="str">
        <f ca="1">IF('Inventory Ref Sheet'!AS595&gt;0,YEAR(TODAY())-'Inventory Ref Sheet'!AS595,"")</f>
        <v/>
      </c>
      <c r="P595" s="95">
        <f>'Inventory Ref Sheet'!AU595</f>
        <v>0</v>
      </c>
      <c r="Q595" s="60">
        <f>'Inventory Ref Sheet'!AV595</f>
        <v>0</v>
      </c>
      <c r="R595" s="61"/>
      <c r="S595" s="100" t="str">
        <f t="shared" si="45"/>
        <v/>
      </c>
      <c r="T595" s="59">
        <f>'Inventory Ref Sheet'!M595</f>
        <v>0</v>
      </c>
      <c r="U595" s="102">
        <f>'Inventory Ref Sheet'!N595</f>
        <v>0</v>
      </c>
      <c r="V595" s="59">
        <f>'Inventory Ref Sheet'!O595</f>
        <v>0</v>
      </c>
      <c r="W595" s="59">
        <f>'Inventory Ref Sheet'!R595</f>
        <v>0</v>
      </c>
      <c r="X595" s="59">
        <f>'Inventory Ref Sheet'!S595</f>
        <v>0</v>
      </c>
      <c r="Y595" s="100" t="str">
        <f ca="1">IF('Inventory Ref Sheet'!U595&gt;0,YEAR(TODAY())-'Inventory Ref Sheet'!U595,"")</f>
        <v/>
      </c>
      <c r="Z595" s="95">
        <f>'Inventory Ref Sheet'!W595</f>
        <v>0</v>
      </c>
      <c r="AA595" s="60">
        <f>'Inventory Ref Sheet'!X595</f>
        <v>0</v>
      </c>
      <c r="AB595" s="61"/>
      <c r="AC595" s="97" t="str">
        <f t="shared" si="46"/>
        <v/>
      </c>
      <c r="AD595" s="59">
        <f>'Inventory Ref Sheet'!Y595</f>
        <v>0</v>
      </c>
      <c r="AE595" s="59">
        <f>'Inventory Ref Sheet'!Z595</f>
        <v>0</v>
      </c>
      <c r="AF595" s="102">
        <f>'Inventory Ref Sheet'!AA595</f>
        <v>0</v>
      </c>
      <c r="AG595" s="59">
        <f>'Inventory Ref Sheet'!AD595</f>
        <v>0</v>
      </c>
      <c r="AH595" s="59">
        <f>'Inventory Ref Sheet'!AE595</f>
        <v>0</v>
      </c>
      <c r="AI595" s="100" t="str">
        <f ca="1">IF('Inventory Ref Sheet'!AG595&gt;0,YEAR(TODAY())-'Inventory Ref Sheet'!AG595,"")</f>
        <v/>
      </c>
      <c r="AJ595" s="99"/>
      <c r="AK595" s="60">
        <f>'Inventory Ref Sheet'!AJ595</f>
        <v>0</v>
      </c>
      <c r="AL595" s="99"/>
      <c r="AM595" s="97" t="str">
        <f t="shared" si="47"/>
        <v/>
      </c>
    </row>
    <row r="596" spans="10:39" x14ac:dyDescent="0.25">
      <c r="J596" s="59">
        <f>'Inventory Ref Sheet'!AK596</f>
        <v>0</v>
      </c>
      <c r="K596" s="59">
        <f>'Inventory Ref Sheet'!AL596</f>
        <v>0</v>
      </c>
      <c r="L596" s="59">
        <f>'Inventory Ref Sheet'!AM596</f>
        <v>0</v>
      </c>
      <c r="M596" s="59">
        <f>'Inventory Ref Sheet'!AP596</f>
        <v>0</v>
      </c>
      <c r="N596" s="59">
        <f>'Inventory Ref Sheet'!AQ596</f>
        <v>0</v>
      </c>
      <c r="O596" s="100" t="str">
        <f ca="1">IF('Inventory Ref Sheet'!AS596&gt;0,YEAR(TODAY())-'Inventory Ref Sheet'!AS596,"")</f>
        <v/>
      </c>
      <c r="P596" s="95">
        <f>'Inventory Ref Sheet'!AU596</f>
        <v>0</v>
      </c>
      <c r="Q596" s="60">
        <f>'Inventory Ref Sheet'!AV596</f>
        <v>0</v>
      </c>
      <c r="R596" s="61"/>
      <c r="S596" s="100" t="str">
        <f t="shared" si="45"/>
        <v/>
      </c>
      <c r="T596" s="59">
        <f>'Inventory Ref Sheet'!M596</f>
        <v>0</v>
      </c>
      <c r="U596" s="102">
        <f>'Inventory Ref Sheet'!N596</f>
        <v>0</v>
      </c>
      <c r="V596" s="59">
        <f>'Inventory Ref Sheet'!O596</f>
        <v>0</v>
      </c>
      <c r="W596" s="59">
        <f>'Inventory Ref Sheet'!R596</f>
        <v>0</v>
      </c>
      <c r="X596" s="59">
        <f>'Inventory Ref Sheet'!S596</f>
        <v>0</v>
      </c>
      <c r="Y596" s="100" t="str">
        <f ca="1">IF('Inventory Ref Sheet'!U596&gt;0,YEAR(TODAY())-'Inventory Ref Sheet'!U596,"")</f>
        <v/>
      </c>
      <c r="Z596" s="95">
        <f>'Inventory Ref Sheet'!W596</f>
        <v>0</v>
      </c>
      <c r="AA596" s="60">
        <f>'Inventory Ref Sheet'!X596</f>
        <v>0</v>
      </c>
      <c r="AB596" s="61"/>
      <c r="AC596" s="97" t="str">
        <f t="shared" si="46"/>
        <v/>
      </c>
      <c r="AD596" s="59">
        <f>'Inventory Ref Sheet'!Y596</f>
        <v>0</v>
      </c>
      <c r="AE596" s="59">
        <f>'Inventory Ref Sheet'!Z596</f>
        <v>0</v>
      </c>
      <c r="AF596" s="102">
        <f>'Inventory Ref Sheet'!AA596</f>
        <v>0</v>
      </c>
      <c r="AG596" s="59">
        <f>'Inventory Ref Sheet'!AD596</f>
        <v>0</v>
      </c>
      <c r="AH596" s="59">
        <f>'Inventory Ref Sheet'!AE596</f>
        <v>0</v>
      </c>
      <c r="AI596" s="100" t="str">
        <f ca="1">IF('Inventory Ref Sheet'!AG596&gt;0,YEAR(TODAY())-'Inventory Ref Sheet'!AG596,"")</f>
        <v/>
      </c>
      <c r="AJ596" s="99"/>
      <c r="AK596" s="60">
        <f>'Inventory Ref Sheet'!AJ596</f>
        <v>0</v>
      </c>
      <c r="AL596" s="99"/>
      <c r="AM596" s="97" t="str">
        <f t="shared" si="47"/>
        <v/>
      </c>
    </row>
    <row r="597" spans="10:39" x14ac:dyDescent="0.25">
      <c r="J597" s="59">
        <f>'Inventory Ref Sheet'!AK597</f>
        <v>0</v>
      </c>
      <c r="K597" s="59">
        <f>'Inventory Ref Sheet'!AL597</f>
        <v>0</v>
      </c>
      <c r="L597" s="59">
        <f>'Inventory Ref Sheet'!AM597</f>
        <v>0</v>
      </c>
      <c r="M597" s="59">
        <f>'Inventory Ref Sheet'!AP597</f>
        <v>0</v>
      </c>
      <c r="N597" s="59">
        <f>'Inventory Ref Sheet'!AQ597</f>
        <v>0</v>
      </c>
      <c r="O597" s="100" t="str">
        <f ca="1">IF('Inventory Ref Sheet'!AS597&gt;0,YEAR(TODAY())-'Inventory Ref Sheet'!AS597,"")</f>
        <v/>
      </c>
      <c r="P597" s="95">
        <f>'Inventory Ref Sheet'!AU597</f>
        <v>0</v>
      </c>
      <c r="Q597" s="60">
        <f>'Inventory Ref Sheet'!AV597</f>
        <v>0</v>
      </c>
      <c r="R597" s="61"/>
      <c r="S597" s="100" t="str">
        <f t="shared" si="45"/>
        <v/>
      </c>
      <c r="T597" s="59">
        <f>'Inventory Ref Sheet'!M597</f>
        <v>0</v>
      </c>
      <c r="U597" s="102">
        <f>'Inventory Ref Sheet'!N597</f>
        <v>0</v>
      </c>
      <c r="V597" s="59">
        <f>'Inventory Ref Sheet'!O597</f>
        <v>0</v>
      </c>
      <c r="W597" s="59">
        <f>'Inventory Ref Sheet'!R597</f>
        <v>0</v>
      </c>
      <c r="X597" s="59">
        <f>'Inventory Ref Sheet'!S597</f>
        <v>0</v>
      </c>
      <c r="Y597" s="100" t="str">
        <f ca="1">IF('Inventory Ref Sheet'!U597&gt;0,YEAR(TODAY())-'Inventory Ref Sheet'!U597,"")</f>
        <v/>
      </c>
      <c r="Z597" s="95">
        <f>'Inventory Ref Sheet'!W597</f>
        <v>0</v>
      </c>
      <c r="AA597" s="60">
        <f>'Inventory Ref Sheet'!X597</f>
        <v>0</v>
      </c>
      <c r="AB597" s="61"/>
      <c r="AC597" s="97" t="str">
        <f t="shared" si="46"/>
        <v/>
      </c>
      <c r="AD597" s="59">
        <f>'Inventory Ref Sheet'!Y597</f>
        <v>0</v>
      </c>
      <c r="AE597" s="59">
        <f>'Inventory Ref Sheet'!Z597</f>
        <v>0</v>
      </c>
      <c r="AF597" s="102">
        <f>'Inventory Ref Sheet'!AA597</f>
        <v>0</v>
      </c>
      <c r="AG597" s="59">
        <f>'Inventory Ref Sheet'!AD597</f>
        <v>0</v>
      </c>
      <c r="AH597" s="59">
        <f>'Inventory Ref Sheet'!AE597</f>
        <v>0</v>
      </c>
      <c r="AI597" s="100" t="str">
        <f ca="1">IF('Inventory Ref Sheet'!AG597&gt;0,YEAR(TODAY())-'Inventory Ref Sheet'!AG597,"")</f>
        <v/>
      </c>
      <c r="AJ597" s="99"/>
      <c r="AK597" s="60">
        <f>'Inventory Ref Sheet'!AJ597</f>
        <v>0</v>
      </c>
      <c r="AL597" s="99"/>
      <c r="AM597" s="97" t="str">
        <f t="shared" si="47"/>
        <v/>
      </c>
    </row>
    <row r="598" spans="10:39" x14ac:dyDescent="0.25">
      <c r="J598" s="59">
        <f>'Inventory Ref Sheet'!AK598</f>
        <v>0</v>
      </c>
      <c r="K598" s="59">
        <f>'Inventory Ref Sheet'!AL598</f>
        <v>0</v>
      </c>
      <c r="L598" s="59">
        <f>'Inventory Ref Sheet'!AM598</f>
        <v>0</v>
      </c>
      <c r="M598" s="59">
        <f>'Inventory Ref Sheet'!AP598</f>
        <v>0</v>
      </c>
      <c r="N598" s="59">
        <f>'Inventory Ref Sheet'!AQ598</f>
        <v>0</v>
      </c>
      <c r="O598" s="100" t="str">
        <f ca="1">IF('Inventory Ref Sheet'!AS598&gt;0,YEAR(TODAY())-'Inventory Ref Sheet'!AS598,"")</f>
        <v/>
      </c>
      <c r="P598" s="95">
        <f>'Inventory Ref Sheet'!AU598</f>
        <v>0</v>
      </c>
      <c r="Q598" s="60">
        <f>'Inventory Ref Sheet'!AV598</f>
        <v>0</v>
      </c>
      <c r="R598" s="61"/>
      <c r="S598" s="100" t="str">
        <f t="shared" si="45"/>
        <v/>
      </c>
      <c r="T598" s="59">
        <f>'Inventory Ref Sheet'!M598</f>
        <v>0</v>
      </c>
      <c r="U598" s="102">
        <f>'Inventory Ref Sheet'!N598</f>
        <v>0</v>
      </c>
      <c r="V598" s="59">
        <f>'Inventory Ref Sheet'!O598</f>
        <v>0</v>
      </c>
      <c r="W598" s="59">
        <f>'Inventory Ref Sheet'!R598</f>
        <v>0</v>
      </c>
      <c r="X598" s="59">
        <f>'Inventory Ref Sheet'!S598</f>
        <v>0</v>
      </c>
      <c r="Y598" s="100" t="str">
        <f ca="1">IF('Inventory Ref Sheet'!U598&gt;0,YEAR(TODAY())-'Inventory Ref Sheet'!U598,"")</f>
        <v/>
      </c>
      <c r="Z598" s="95">
        <f>'Inventory Ref Sheet'!W598</f>
        <v>0</v>
      </c>
      <c r="AA598" s="60">
        <f>'Inventory Ref Sheet'!X598</f>
        <v>0</v>
      </c>
      <c r="AB598" s="61"/>
      <c r="AC598" s="97" t="str">
        <f t="shared" si="46"/>
        <v/>
      </c>
      <c r="AD598" s="59">
        <f>'Inventory Ref Sheet'!Y598</f>
        <v>0</v>
      </c>
      <c r="AE598" s="59">
        <f>'Inventory Ref Sheet'!Z598</f>
        <v>0</v>
      </c>
      <c r="AF598" s="102">
        <f>'Inventory Ref Sheet'!AA598</f>
        <v>0</v>
      </c>
      <c r="AG598" s="59">
        <f>'Inventory Ref Sheet'!AD598</f>
        <v>0</v>
      </c>
      <c r="AH598" s="59">
        <f>'Inventory Ref Sheet'!AE598</f>
        <v>0</v>
      </c>
      <c r="AI598" s="100" t="str">
        <f ca="1">IF('Inventory Ref Sheet'!AG598&gt;0,YEAR(TODAY())-'Inventory Ref Sheet'!AG598,"")</f>
        <v/>
      </c>
      <c r="AJ598" s="99"/>
      <c r="AK598" s="60">
        <f>'Inventory Ref Sheet'!AJ598</f>
        <v>0</v>
      </c>
      <c r="AL598" s="99"/>
      <c r="AM598" s="97" t="str">
        <f t="shared" si="47"/>
        <v/>
      </c>
    </row>
    <row r="599" spans="10:39" x14ac:dyDescent="0.25">
      <c r="J599" s="59">
        <f>'Inventory Ref Sheet'!AK599</f>
        <v>0</v>
      </c>
      <c r="K599" s="59">
        <f>'Inventory Ref Sheet'!AL599</f>
        <v>0</v>
      </c>
      <c r="L599" s="59">
        <f>'Inventory Ref Sheet'!AM599</f>
        <v>0</v>
      </c>
      <c r="M599" s="59">
        <f>'Inventory Ref Sheet'!AP599</f>
        <v>0</v>
      </c>
      <c r="N599" s="59">
        <f>'Inventory Ref Sheet'!AQ599</f>
        <v>0</v>
      </c>
      <c r="O599" s="100" t="str">
        <f ca="1">IF('Inventory Ref Sheet'!AS599&gt;0,YEAR(TODAY())-'Inventory Ref Sheet'!AS599,"")</f>
        <v/>
      </c>
      <c r="P599" s="95">
        <f>'Inventory Ref Sheet'!AU599</f>
        <v>0</v>
      </c>
      <c r="Q599" s="60">
        <f>'Inventory Ref Sheet'!AV599</f>
        <v>0</v>
      </c>
      <c r="R599" s="61"/>
      <c r="S599" s="100" t="str">
        <f t="shared" si="45"/>
        <v/>
      </c>
      <c r="T599" s="59">
        <f>'Inventory Ref Sheet'!M599</f>
        <v>0</v>
      </c>
      <c r="U599" s="102">
        <f>'Inventory Ref Sheet'!N599</f>
        <v>0</v>
      </c>
      <c r="V599" s="59">
        <f>'Inventory Ref Sheet'!O599</f>
        <v>0</v>
      </c>
      <c r="W599" s="59">
        <f>'Inventory Ref Sheet'!R599</f>
        <v>0</v>
      </c>
      <c r="X599" s="59">
        <f>'Inventory Ref Sheet'!S599</f>
        <v>0</v>
      </c>
      <c r="Y599" s="100" t="str">
        <f ca="1">IF('Inventory Ref Sheet'!U599&gt;0,YEAR(TODAY())-'Inventory Ref Sheet'!U599,"")</f>
        <v/>
      </c>
      <c r="Z599" s="95">
        <f>'Inventory Ref Sheet'!W599</f>
        <v>0</v>
      </c>
      <c r="AA599" s="60">
        <f>'Inventory Ref Sheet'!X599</f>
        <v>0</v>
      </c>
      <c r="AB599" s="61"/>
      <c r="AC599" s="97" t="str">
        <f t="shared" si="46"/>
        <v/>
      </c>
      <c r="AD599" s="59">
        <f>'Inventory Ref Sheet'!Y599</f>
        <v>0</v>
      </c>
      <c r="AE599" s="59">
        <f>'Inventory Ref Sheet'!Z599</f>
        <v>0</v>
      </c>
      <c r="AF599" s="102">
        <f>'Inventory Ref Sheet'!AA599</f>
        <v>0</v>
      </c>
      <c r="AG599" s="59">
        <f>'Inventory Ref Sheet'!AD599</f>
        <v>0</v>
      </c>
      <c r="AH599" s="59">
        <f>'Inventory Ref Sheet'!AE599</f>
        <v>0</v>
      </c>
      <c r="AI599" s="100" t="str">
        <f ca="1">IF('Inventory Ref Sheet'!AG599&gt;0,YEAR(TODAY())-'Inventory Ref Sheet'!AG599,"")</f>
        <v/>
      </c>
      <c r="AJ599" s="99"/>
      <c r="AK599" s="60">
        <f>'Inventory Ref Sheet'!AJ599</f>
        <v>0</v>
      </c>
      <c r="AL599" s="99"/>
      <c r="AM599" s="97" t="str">
        <f t="shared" si="47"/>
        <v/>
      </c>
    </row>
    <row r="600" spans="10:39" x14ac:dyDescent="0.25">
      <c r="J600" s="59">
        <f>'Inventory Ref Sheet'!AK600</f>
        <v>0</v>
      </c>
      <c r="K600" s="59">
        <f>'Inventory Ref Sheet'!AL600</f>
        <v>0</v>
      </c>
      <c r="L600" s="59">
        <f>'Inventory Ref Sheet'!AM600</f>
        <v>0</v>
      </c>
      <c r="M600" s="59">
        <f>'Inventory Ref Sheet'!AP600</f>
        <v>0</v>
      </c>
      <c r="N600" s="59">
        <f>'Inventory Ref Sheet'!AQ600</f>
        <v>0</v>
      </c>
      <c r="O600" s="100" t="str">
        <f ca="1">IF('Inventory Ref Sheet'!AS600&gt;0,YEAR(TODAY())-'Inventory Ref Sheet'!AS600,"")</f>
        <v/>
      </c>
      <c r="P600" s="95">
        <f>'Inventory Ref Sheet'!AU600</f>
        <v>0</v>
      </c>
      <c r="Q600" s="60">
        <f>'Inventory Ref Sheet'!AV600</f>
        <v>0</v>
      </c>
      <c r="R600" s="61"/>
      <c r="S600" s="100" t="str">
        <f t="shared" si="45"/>
        <v/>
      </c>
      <c r="T600" s="59">
        <f>'Inventory Ref Sheet'!M600</f>
        <v>0</v>
      </c>
      <c r="U600" s="102">
        <f>'Inventory Ref Sheet'!N600</f>
        <v>0</v>
      </c>
      <c r="V600" s="59">
        <f>'Inventory Ref Sheet'!O600</f>
        <v>0</v>
      </c>
      <c r="W600" s="59">
        <f>'Inventory Ref Sheet'!R600</f>
        <v>0</v>
      </c>
      <c r="X600" s="59">
        <f>'Inventory Ref Sheet'!S600</f>
        <v>0</v>
      </c>
      <c r="Y600" s="100" t="str">
        <f ca="1">IF('Inventory Ref Sheet'!U600&gt;0,YEAR(TODAY())-'Inventory Ref Sheet'!U600,"")</f>
        <v/>
      </c>
      <c r="Z600" s="95">
        <f>'Inventory Ref Sheet'!W600</f>
        <v>0</v>
      </c>
      <c r="AA600" s="60">
        <f>'Inventory Ref Sheet'!X600</f>
        <v>0</v>
      </c>
      <c r="AB600" s="61"/>
      <c r="AC600" s="97" t="str">
        <f t="shared" si="46"/>
        <v/>
      </c>
      <c r="AD600" s="59">
        <f>'Inventory Ref Sheet'!Y600</f>
        <v>0</v>
      </c>
      <c r="AE600" s="59">
        <f>'Inventory Ref Sheet'!Z600</f>
        <v>0</v>
      </c>
      <c r="AF600" s="102">
        <f>'Inventory Ref Sheet'!AA600</f>
        <v>0</v>
      </c>
      <c r="AG600" s="59">
        <f>'Inventory Ref Sheet'!AD600</f>
        <v>0</v>
      </c>
      <c r="AH600" s="59">
        <f>'Inventory Ref Sheet'!AE600</f>
        <v>0</v>
      </c>
      <c r="AI600" s="100" t="str">
        <f ca="1">IF('Inventory Ref Sheet'!AG600&gt;0,YEAR(TODAY())-'Inventory Ref Sheet'!AG600,"")</f>
        <v/>
      </c>
      <c r="AJ600" s="99"/>
      <c r="AK600" s="60">
        <f>'Inventory Ref Sheet'!AJ600</f>
        <v>0</v>
      </c>
      <c r="AL600" s="99"/>
      <c r="AM600" s="97" t="str">
        <f t="shared" si="47"/>
        <v/>
      </c>
    </row>
    <row r="601" spans="10:39" x14ac:dyDescent="0.25">
      <c r="J601" s="59">
        <f>'Inventory Ref Sheet'!AK601</f>
        <v>0</v>
      </c>
      <c r="K601" s="59">
        <f>'Inventory Ref Sheet'!AL601</f>
        <v>0</v>
      </c>
      <c r="L601" s="59">
        <f>'Inventory Ref Sheet'!AM601</f>
        <v>0</v>
      </c>
      <c r="M601" s="59">
        <f>'Inventory Ref Sheet'!AP601</f>
        <v>0</v>
      </c>
      <c r="N601" s="59">
        <f>'Inventory Ref Sheet'!AQ601</f>
        <v>0</v>
      </c>
      <c r="O601" s="100" t="str">
        <f ca="1">IF('Inventory Ref Sheet'!AS601&gt;0,YEAR(TODAY())-'Inventory Ref Sheet'!AS601,"")</f>
        <v/>
      </c>
      <c r="P601" s="95">
        <f>'Inventory Ref Sheet'!AU601</f>
        <v>0</v>
      </c>
      <c r="Q601" s="60">
        <f>'Inventory Ref Sheet'!AV601</f>
        <v>0</v>
      </c>
      <c r="R601" s="61"/>
      <c r="S601" s="100" t="str">
        <f t="shared" si="45"/>
        <v/>
      </c>
      <c r="T601" s="59">
        <f>'Inventory Ref Sheet'!M601</f>
        <v>0</v>
      </c>
      <c r="U601" s="102">
        <f>'Inventory Ref Sheet'!N601</f>
        <v>0</v>
      </c>
      <c r="V601" s="59">
        <f>'Inventory Ref Sheet'!O601</f>
        <v>0</v>
      </c>
      <c r="W601" s="59">
        <f>'Inventory Ref Sheet'!R601</f>
        <v>0</v>
      </c>
      <c r="X601" s="59">
        <f>'Inventory Ref Sheet'!S601</f>
        <v>0</v>
      </c>
      <c r="Y601" s="100" t="str">
        <f ca="1">IF('Inventory Ref Sheet'!U601&gt;0,YEAR(TODAY())-'Inventory Ref Sheet'!U601,"")</f>
        <v/>
      </c>
      <c r="Z601" s="95">
        <f>'Inventory Ref Sheet'!W601</f>
        <v>0</v>
      </c>
      <c r="AA601" s="60">
        <f>'Inventory Ref Sheet'!X601</f>
        <v>0</v>
      </c>
      <c r="AB601" s="61"/>
      <c r="AC601" s="97" t="str">
        <f t="shared" si="46"/>
        <v/>
      </c>
      <c r="AD601" s="59">
        <f>'Inventory Ref Sheet'!Y601</f>
        <v>0</v>
      </c>
      <c r="AE601" s="59">
        <f>'Inventory Ref Sheet'!Z601</f>
        <v>0</v>
      </c>
      <c r="AF601" s="102">
        <f>'Inventory Ref Sheet'!AA601</f>
        <v>0</v>
      </c>
      <c r="AG601" s="59">
        <f>'Inventory Ref Sheet'!AD601</f>
        <v>0</v>
      </c>
      <c r="AH601" s="59">
        <f>'Inventory Ref Sheet'!AE601</f>
        <v>0</v>
      </c>
      <c r="AI601" s="100" t="str">
        <f ca="1">IF('Inventory Ref Sheet'!AG601&gt;0,YEAR(TODAY())-'Inventory Ref Sheet'!AG601,"")</f>
        <v/>
      </c>
      <c r="AJ601" s="99"/>
      <c r="AK601" s="60">
        <f>'Inventory Ref Sheet'!AJ601</f>
        <v>0</v>
      </c>
      <c r="AL601" s="99"/>
      <c r="AM601" s="97" t="str">
        <f t="shared" si="47"/>
        <v/>
      </c>
    </row>
    <row r="602" spans="10:39" x14ac:dyDescent="0.25">
      <c r="J602" s="59">
        <f>'Inventory Ref Sheet'!AK602</f>
        <v>0</v>
      </c>
      <c r="K602" s="59">
        <f>'Inventory Ref Sheet'!AL602</f>
        <v>0</v>
      </c>
      <c r="L602" s="59">
        <f>'Inventory Ref Sheet'!AM602</f>
        <v>0</v>
      </c>
      <c r="M602" s="59">
        <f>'Inventory Ref Sheet'!AP602</f>
        <v>0</v>
      </c>
      <c r="N602" s="59">
        <f>'Inventory Ref Sheet'!AQ602</f>
        <v>0</v>
      </c>
      <c r="O602" s="100" t="str">
        <f ca="1">IF('Inventory Ref Sheet'!AS602&gt;0,YEAR(TODAY())-'Inventory Ref Sheet'!AS602,"")</f>
        <v/>
      </c>
      <c r="P602" s="95">
        <f>'Inventory Ref Sheet'!AU602</f>
        <v>0</v>
      </c>
      <c r="Q602" s="60">
        <f>'Inventory Ref Sheet'!AV602</f>
        <v>0</v>
      </c>
      <c r="R602" s="61"/>
      <c r="S602" s="100" t="str">
        <f t="shared" si="45"/>
        <v/>
      </c>
      <c r="T602" s="59">
        <f>'Inventory Ref Sheet'!M602</f>
        <v>0</v>
      </c>
      <c r="U602" s="102">
        <f>'Inventory Ref Sheet'!N602</f>
        <v>0</v>
      </c>
      <c r="V602" s="59">
        <f>'Inventory Ref Sheet'!O602</f>
        <v>0</v>
      </c>
      <c r="W602" s="59">
        <f>'Inventory Ref Sheet'!R602</f>
        <v>0</v>
      </c>
      <c r="X602" s="59">
        <f>'Inventory Ref Sheet'!S602</f>
        <v>0</v>
      </c>
      <c r="Y602" s="100" t="str">
        <f ca="1">IF('Inventory Ref Sheet'!U602&gt;0,YEAR(TODAY())-'Inventory Ref Sheet'!U602,"")</f>
        <v/>
      </c>
      <c r="Z602" s="95">
        <f>'Inventory Ref Sheet'!W602</f>
        <v>0</v>
      </c>
      <c r="AA602" s="60">
        <f>'Inventory Ref Sheet'!X602</f>
        <v>0</v>
      </c>
      <c r="AB602" s="61"/>
      <c r="AC602" s="97" t="str">
        <f t="shared" si="46"/>
        <v/>
      </c>
      <c r="AD602" s="59">
        <f>'Inventory Ref Sheet'!Y602</f>
        <v>0</v>
      </c>
      <c r="AE602" s="59">
        <f>'Inventory Ref Sheet'!Z602</f>
        <v>0</v>
      </c>
      <c r="AF602" s="102">
        <f>'Inventory Ref Sheet'!AA602</f>
        <v>0</v>
      </c>
      <c r="AG602" s="59">
        <f>'Inventory Ref Sheet'!AD602</f>
        <v>0</v>
      </c>
      <c r="AH602" s="59">
        <f>'Inventory Ref Sheet'!AE602</f>
        <v>0</v>
      </c>
      <c r="AI602" s="100" t="str">
        <f ca="1">IF('Inventory Ref Sheet'!AG602&gt;0,YEAR(TODAY())-'Inventory Ref Sheet'!AG602,"")</f>
        <v/>
      </c>
      <c r="AJ602" s="99"/>
      <c r="AK602" s="60">
        <f>'Inventory Ref Sheet'!AJ602</f>
        <v>0</v>
      </c>
      <c r="AL602" s="99"/>
      <c r="AM602" s="97" t="str">
        <f t="shared" si="47"/>
        <v/>
      </c>
    </row>
    <row r="603" spans="10:39" x14ac:dyDescent="0.25">
      <c r="J603" s="59">
        <f>'Inventory Ref Sheet'!AK603</f>
        <v>0</v>
      </c>
      <c r="K603" s="59">
        <f>'Inventory Ref Sheet'!AL603</f>
        <v>0</v>
      </c>
      <c r="L603" s="59">
        <f>'Inventory Ref Sheet'!AM603</f>
        <v>0</v>
      </c>
      <c r="M603" s="59">
        <f>'Inventory Ref Sheet'!AP603</f>
        <v>0</v>
      </c>
      <c r="N603" s="59">
        <f>'Inventory Ref Sheet'!AQ603</f>
        <v>0</v>
      </c>
      <c r="O603" s="100" t="str">
        <f ca="1">IF('Inventory Ref Sheet'!AS603&gt;0,YEAR(TODAY())-'Inventory Ref Sheet'!AS603,"")</f>
        <v/>
      </c>
      <c r="P603" s="95">
        <f>'Inventory Ref Sheet'!AU603</f>
        <v>0</v>
      </c>
      <c r="Q603" s="60">
        <f>'Inventory Ref Sheet'!AV603</f>
        <v>0</v>
      </c>
      <c r="R603" s="61"/>
      <c r="S603" s="100" t="str">
        <f t="shared" si="45"/>
        <v/>
      </c>
      <c r="T603" s="59">
        <f>'Inventory Ref Sheet'!M603</f>
        <v>0</v>
      </c>
      <c r="U603" s="102">
        <f>'Inventory Ref Sheet'!N603</f>
        <v>0</v>
      </c>
      <c r="V603" s="59">
        <f>'Inventory Ref Sheet'!O603</f>
        <v>0</v>
      </c>
      <c r="W603" s="59">
        <f>'Inventory Ref Sheet'!R603</f>
        <v>0</v>
      </c>
      <c r="X603" s="59">
        <f>'Inventory Ref Sheet'!S603</f>
        <v>0</v>
      </c>
      <c r="Y603" s="100" t="str">
        <f ca="1">IF('Inventory Ref Sheet'!U603&gt;0,YEAR(TODAY())-'Inventory Ref Sheet'!U603,"")</f>
        <v/>
      </c>
      <c r="Z603" s="95">
        <f>'Inventory Ref Sheet'!W603</f>
        <v>0</v>
      </c>
      <c r="AA603" s="60">
        <f>'Inventory Ref Sheet'!X603</f>
        <v>0</v>
      </c>
      <c r="AB603" s="61"/>
      <c r="AC603" s="97" t="str">
        <f t="shared" si="46"/>
        <v/>
      </c>
      <c r="AD603" s="59">
        <f>'Inventory Ref Sheet'!Y603</f>
        <v>0</v>
      </c>
      <c r="AE603" s="59">
        <f>'Inventory Ref Sheet'!Z603</f>
        <v>0</v>
      </c>
      <c r="AF603" s="102">
        <f>'Inventory Ref Sheet'!AA603</f>
        <v>0</v>
      </c>
      <c r="AG603" s="59">
        <f>'Inventory Ref Sheet'!AD603</f>
        <v>0</v>
      </c>
      <c r="AH603" s="59">
        <f>'Inventory Ref Sheet'!AE603</f>
        <v>0</v>
      </c>
      <c r="AI603" s="100" t="str">
        <f ca="1">IF('Inventory Ref Sheet'!AG603&gt;0,YEAR(TODAY())-'Inventory Ref Sheet'!AG603,"")</f>
        <v/>
      </c>
      <c r="AJ603" s="99"/>
      <c r="AK603" s="60">
        <f>'Inventory Ref Sheet'!AJ603</f>
        <v>0</v>
      </c>
      <c r="AL603" s="99"/>
      <c r="AM603" s="97" t="str">
        <f t="shared" si="47"/>
        <v/>
      </c>
    </row>
    <row r="604" spans="10:39" x14ac:dyDescent="0.25">
      <c r="J604" s="59">
        <f>'Inventory Ref Sheet'!AK604</f>
        <v>0</v>
      </c>
      <c r="K604" s="59">
        <f>'Inventory Ref Sheet'!AL604</f>
        <v>0</v>
      </c>
      <c r="L604" s="59">
        <f>'Inventory Ref Sheet'!AM604</f>
        <v>0</v>
      </c>
      <c r="M604" s="59">
        <f>'Inventory Ref Sheet'!AP604</f>
        <v>0</v>
      </c>
      <c r="N604" s="59">
        <f>'Inventory Ref Sheet'!AQ604</f>
        <v>0</v>
      </c>
      <c r="O604" s="100" t="str">
        <f ca="1">IF('Inventory Ref Sheet'!AS604&gt;0,YEAR(TODAY())-'Inventory Ref Sheet'!AS604,"")</f>
        <v/>
      </c>
      <c r="P604" s="95">
        <f>'Inventory Ref Sheet'!AU604</f>
        <v>0</v>
      </c>
      <c r="Q604" s="60">
        <f>'Inventory Ref Sheet'!AV604</f>
        <v>0</v>
      </c>
      <c r="R604" s="61"/>
      <c r="S604" s="100" t="str">
        <f t="shared" si="45"/>
        <v/>
      </c>
      <c r="T604" s="59">
        <f>'Inventory Ref Sheet'!M604</f>
        <v>0</v>
      </c>
      <c r="U604" s="102">
        <f>'Inventory Ref Sheet'!N604</f>
        <v>0</v>
      </c>
      <c r="V604" s="59">
        <f>'Inventory Ref Sheet'!O604</f>
        <v>0</v>
      </c>
      <c r="W604" s="59">
        <f>'Inventory Ref Sheet'!R604</f>
        <v>0</v>
      </c>
      <c r="X604" s="59">
        <f>'Inventory Ref Sheet'!S604</f>
        <v>0</v>
      </c>
      <c r="Y604" s="100" t="str">
        <f ca="1">IF('Inventory Ref Sheet'!U604&gt;0,YEAR(TODAY())-'Inventory Ref Sheet'!U604,"")</f>
        <v/>
      </c>
      <c r="Z604" s="95">
        <f>'Inventory Ref Sheet'!W604</f>
        <v>0</v>
      </c>
      <c r="AA604" s="60">
        <f>'Inventory Ref Sheet'!X604</f>
        <v>0</v>
      </c>
      <c r="AB604" s="61"/>
      <c r="AC604" s="97" t="str">
        <f t="shared" si="46"/>
        <v/>
      </c>
      <c r="AD604" s="59">
        <f>'Inventory Ref Sheet'!Y604</f>
        <v>0</v>
      </c>
      <c r="AE604" s="59">
        <f>'Inventory Ref Sheet'!Z604</f>
        <v>0</v>
      </c>
      <c r="AF604" s="102">
        <f>'Inventory Ref Sheet'!AA604</f>
        <v>0</v>
      </c>
      <c r="AG604" s="59">
        <f>'Inventory Ref Sheet'!AD604</f>
        <v>0</v>
      </c>
      <c r="AH604" s="59">
        <f>'Inventory Ref Sheet'!AE604</f>
        <v>0</v>
      </c>
      <c r="AI604" s="100" t="str">
        <f ca="1">IF('Inventory Ref Sheet'!AG604&gt;0,YEAR(TODAY())-'Inventory Ref Sheet'!AG604,"")</f>
        <v/>
      </c>
      <c r="AJ604" s="99"/>
      <c r="AK604" s="60">
        <f>'Inventory Ref Sheet'!AJ604</f>
        <v>0</v>
      </c>
      <c r="AL604" s="99"/>
      <c r="AM604" s="97" t="str">
        <f t="shared" si="47"/>
        <v/>
      </c>
    </row>
    <row r="605" spans="10:39" x14ac:dyDescent="0.25">
      <c r="J605" s="59">
        <f>'Inventory Ref Sheet'!AK605</f>
        <v>0</v>
      </c>
      <c r="K605" s="59">
        <f>'Inventory Ref Sheet'!AL605</f>
        <v>0</v>
      </c>
      <c r="L605" s="59">
        <f>'Inventory Ref Sheet'!AM605</f>
        <v>0</v>
      </c>
      <c r="M605" s="59">
        <f>'Inventory Ref Sheet'!AP605</f>
        <v>0</v>
      </c>
      <c r="N605" s="59">
        <f>'Inventory Ref Sheet'!AQ605</f>
        <v>0</v>
      </c>
      <c r="O605" s="100" t="str">
        <f ca="1">IF('Inventory Ref Sheet'!AS605&gt;0,YEAR(TODAY())-'Inventory Ref Sheet'!AS605,"")</f>
        <v/>
      </c>
      <c r="P605" s="95">
        <f>'Inventory Ref Sheet'!AU605</f>
        <v>0</v>
      </c>
      <c r="Q605" s="60">
        <f>'Inventory Ref Sheet'!AV605</f>
        <v>0</v>
      </c>
      <c r="R605" s="61"/>
      <c r="S605" s="100" t="str">
        <f t="shared" si="45"/>
        <v/>
      </c>
      <c r="T605" s="59">
        <f>'Inventory Ref Sheet'!M605</f>
        <v>0</v>
      </c>
      <c r="U605" s="102">
        <f>'Inventory Ref Sheet'!N605</f>
        <v>0</v>
      </c>
      <c r="V605" s="59">
        <f>'Inventory Ref Sheet'!O605</f>
        <v>0</v>
      </c>
      <c r="W605" s="59">
        <f>'Inventory Ref Sheet'!R605</f>
        <v>0</v>
      </c>
      <c r="X605" s="59">
        <f>'Inventory Ref Sheet'!S605</f>
        <v>0</v>
      </c>
      <c r="Y605" s="100" t="str">
        <f ca="1">IF('Inventory Ref Sheet'!U605&gt;0,YEAR(TODAY())-'Inventory Ref Sheet'!U605,"")</f>
        <v/>
      </c>
      <c r="Z605" s="95">
        <f>'Inventory Ref Sheet'!W605</f>
        <v>0</v>
      </c>
      <c r="AA605" s="60">
        <f>'Inventory Ref Sheet'!X605</f>
        <v>0</v>
      </c>
      <c r="AB605" s="61"/>
      <c r="AC605" s="97" t="str">
        <f t="shared" si="46"/>
        <v/>
      </c>
      <c r="AD605" s="59">
        <f>'Inventory Ref Sheet'!Y605</f>
        <v>0</v>
      </c>
      <c r="AE605" s="59">
        <f>'Inventory Ref Sheet'!Z605</f>
        <v>0</v>
      </c>
      <c r="AF605" s="102">
        <f>'Inventory Ref Sheet'!AA605</f>
        <v>0</v>
      </c>
      <c r="AG605" s="59">
        <f>'Inventory Ref Sheet'!AD605</f>
        <v>0</v>
      </c>
      <c r="AH605" s="59">
        <f>'Inventory Ref Sheet'!AE605</f>
        <v>0</v>
      </c>
      <c r="AI605" s="100" t="str">
        <f ca="1">IF('Inventory Ref Sheet'!AG605&gt;0,YEAR(TODAY())-'Inventory Ref Sheet'!AG605,"")</f>
        <v/>
      </c>
      <c r="AJ605" s="99"/>
      <c r="AK605" s="60">
        <f>'Inventory Ref Sheet'!AJ605</f>
        <v>0</v>
      </c>
      <c r="AL605" s="99"/>
      <c r="AM605" s="97" t="str">
        <f t="shared" si="47"/>
        <v/>
      </c>
    </row>
    <row r="606" spans="10:39" x14ac:dyDescent="0.25">
      <c r="J606" s="59">
        <f>'Inventory Ref Sheet'!AK606</f>
        <v>0</v>
      </c>
      <c r="K606" s="59">
        <f>'Inventory Ref Sheet'!AL606</f>
        <v>0</v>
      </c>
      <c r="L606" s="59">
        <f>'Inventory Ref Sheet'!AM606</f>
        <v>0</v>
      </c>
      <c r="M606" s="59">
        <f>'Inventory Ref Sheet'!AP606</f>
        <v>0</v>
      </c>
      <c r="N606" s="59">
        <f>'Inventory Ref Sheet'!AQ606</f>
        <v>0</v>
      </c>
      <c r="O606" s="100" t="str">
        <f ca="1">IF('Inventory Ref Sheet'!AS606&gt;0,YEAR(TODAY())-'Inventory Ref Sheet'!AS606,"")</f>
        <v/>
      </c>
      <c r="P606" s="95">
        <f>'Inventory Ref Sheet'!AU606</f>
        <v>0</v>
      </c>
      <c r="Q606" s="60">
        <f>'Inventory Ref Sheet'!AV606</f>
        <v>0</v>
      </c>
      <c r="R606" s="61"/>
      <c r="S606" s="100" t="str">
        <f t="shared" si="45"/>
        <v/>
      </c>
      <c r="T606" s="59">
        <f>'Inventory Ref Sheet'!M606</f>
        <v>0</v>
      </c>
      <c r="U606" s="102">
        <f>'Inventory Ref Sheet'!N606</f>
        <v>0</v>
      </c>
      <c r="V606" s="59">
        <f>'Inventory Ref Sheet'!O606</f>
        <v>0</v>
      </c>
      <c r="W606" s="59">
        <f>'Inventory Ref Sheet'!R606</f>
        <v>0</v>
      </c>
      <c r="X606" s="59">
        <f>'Inventory Ref Sheet'!S606</f>
        <v>0</v>
      </c>
      <c r="Y606" s="100" t="str">
        <f ca="1">IF('Inventory Ref Sheet'!U606&gt;0,YEAR(TODAY())-'Inventory Ref Sheet'!U606,"")</f>
        <v/>
      </c>
      <c r="Z606" s="95">
        <f>'Inventory Ref Sheet'!W606</f>
        <v>0</v>
      </c>
      <c r="AA606" s="60">
        <f>'Inventory Ref Sheet'!X606</f>
        <v>0</v>
      </c>
      <c r="AB606" s="61"/>
      <c r="AC606" s="97" t="str">
        <f t="shared" si="46"/>
        <v/>
      </c>
      <c r="AD606" s="59">
        <f>'Inventory Ref Sheet'!Y606</f>
        <v>0</v>
      </c>
      <c r="AE606" s="59">
        <f>'Inventory Ref Sheet'!Z606</f>
        <v>0</v>
      </c>
      <c r="AF606" s="102">
        <f>'Inventory Ref Sheet'!AA606</f>
        <v>0</v>
      </c>
      <c r="AG606" s="59">
        <f>'Inventory Ref Sheet'!AD606</f>
        <v>0</v>
      </c>
      <c r="AH606" s="59">
        <f>'Inventory Ref Sheet'!AE606</f>
        <v>0</v>
      </c>
      <c r="AI606" s="100" t="str">
        <f ca="1">IF('Inventory Ref Sheet'!AG606&gt;0,YEAR(TODAY())-'Inventory Ref Sheet'!AG606,"")</f>
        <v/>
      </c>
      <c r="AJ606" s="99"/>
      <c r="AK606" s="60">
        <f>'Inventory Ref Sheet'!AJ606</f>
        <v>0</v>
      </c>
      <c r="AL606" s="99"/>
      <c r="AM606" s="97" t="str">
        <f t="shared" si="47"/>
        <v/>
      </c>
    </row>
    <row r="607" spans="10:39" x14ac:dyDescent="0.25">
      <c r="J607" s="59">
        <f>'Inventory Ref Sheet'!AK607</f>
        <v>0</v>
      </c>
      <c r="K607" s="59">
        <f>'Inventory Ref Sheet'!AL607</f>
        <v>0</v>
      </c>
      <c r="L607" s="59">
        <f>'Inventory Ref Sheet'!AM607</f>
        <v>0</v>
      </c>
      <c r="M607" s="59">
        <f>'Inventory Ref Sheet'!AP607</f>
        <v>0</v>
      </c>
      <c r="N607" s="59">
        <f>'Inventory Ref Sheet'!AQ607</f>
        <v>0</v>
      </c>
      <c r="O607" s="100" t="str">
        <f ca="1">IF('Inventory Ref Sheet'!AS607&gt;0,YEAR(TODAY())-'Inventory Ref Sheet'!AS607,"")</f>
        <v/>
      </c>
      <c r="P607" s="95">
        <f>'Inventory Ref Sheet'!AU607</f>
        <v>0</v>
      </c>
      <c r="Q607" s="60">
        <f>'Inventory Ref Sheet'!AV607</f>
        <v>0</v>
      </c>
      <c r="R607" s="61"/>
      <c r="S607" s="100" t="str">
        <f t="shared" si="45"/>
        <v/>
      </c>
      <c r="T607" s="59">
        <f>'Inventory Ref Sheet'!M607</f>
        <v>0</v>
      </c>
      <c r="U607" s="102">
        <f>'Inventory Ref Sheet'!N607</f>
        <v>0</v>
      </c>
      <c r="V607" s="59">
        <f>'Inventory Ref Sheet'!O607</f>
        <v>0</v>
      </c>
      <c r="W607" s="59">
        <f>'Inventory Ref Sheet'!R607</f>
        <v>0</v>
      </c>
      <c r="X607" s="59">
        <f>'Inventory Ref Sheet'!S607</f>
        <v>0</v>
      </c>
      <c r="Y607" s="100" t="str">
        <f ca="1">IF('Inventory Ref Sheet'!U607&gt;0,YEAR(TODAY())-'Inventory Ref Sheet'!U607,"")</f>
        <v/>
      </c>
      <c r="Z607" s="95">
        <f>'Inventory Ref Sheet'!W607</f>
        <v>0</v>
      </c>
      <c r="AA607" s="60">
        <f>'Inventory Ref Sheet'!X607</f>
        <v>0</v>
      </c>
      <c r="AB607" s="61"/>
      <c r="AC607" s="97" t="str">
        <f t="shared" si="46"/>
        <v/>
      </c>
      <c r="AD607" s="59">
        <f>'Inventory Ref Sheet'!Y607</f>
        <v>0</v>
      </c>
      <c r="AE607" s="59">
        <f>'Inventory Ref Sheet'!Z607</f>
        <v>0</v>
      </c>
      <c r="AF607" s="102">
        <f>'Inventory Ref Sheet'!AA607</f>
        <v>0</v>
      </c>
      <c r="AG607" s="59">
        <f>'Inventory Ref Sheet'!AD607</f>
        <v>0</v>
      </c>
      <c r="AH607" s="59">
        <f>'Inventory Ref Sheet'!AE607</f>
        <v>0</v>
      </c>
      <c r="AI607" s="100" t="str">
        <f ca="1">IF('Inventory Ref Sheet'!AG607&gt;0,YEAR(TODAY())-'Inventory Ref Sheet'!AG607,"")</f>
        <v/>
      </c>
      <c r="AJ607" s="99"/>
      <c r="AK607" s="60">
        <f>'Inventory Ref Sheet'!AJ607</f>
        <v>0</v>
      </c>
      <c r="AL607" s="99"/>
      <c r="AM607" s="97" t="str">
        <f t="shared" si="47"/>
        <v/>
      </c>
    </row>
    <row r="608" spans="10:39" x14ac:dyDescent="0.25">
      <c r="J608" s="59">
        <f>'Inventory Ref Sheet'!AK608</f>
        <v>0</v>
      </c>
      <c r="K608" s="59">
        <f>'Inventory Ref Sheet'!AL608</f>
        <v>0</v>
      </c>
      <c r="L608" s="59">
        <f>'Inventory Ref Sheet'!AM608</f>
        <v>0</v>
      </c>
      <c r="M608" s="59">
        <f>'Inventory Ref Sheet'!AP608</f>
        <v>0</v>
      </c>
      <c r="N608" s="59">
        <f>'Inventory Ref Sheet'!AQ608</f>
        <v>0</v>
      </c>
      <c r="O608" s="100" t="str">
        <f ca="1">IF('Inventory Ref Sheet'!AS608&gt;0,YEAR(TODAY())-'Inventory Ref Sheet'!AS608,"")</f>
        <v/>
      </c>
      <c r="P608" s="95">
        <f>'Inventory Ref Sheet'!AU608</f>
        <v>0</v>
      </c>
      <c r="Q608" s="60">
        <f>'Inventory Ref Sheet'!AV608</f>
        <v>0</v>
      </c>
      <c r="R608" s="61"/>
      <c r="S608" s="100" t="str">
        <f t="shared" si="45"/>
        <v/>
      </c>
      <c r="T608" s="59">
        <f>'Inventory Ref Sheet'!M608</f>
        <v>0</v>
      </c>
      <c r="U608" s="102">
        <f>'Inventory Ref Sheet'!N608</f>
        <v>0</v>
      </c>
      <c r="V608" s="59">
        <f>'Inventory Ref Sheet'!O608</f>
        <v>0</v>
      </c>
      <c r="W608" s="59">
        <f>'Inventory Ref Sheet'!R608</f>
        <v>0</v>
      </c>
      <c r="X608" s="59">
        <f>'Inventory Ref Sheet'!S608</f>
        <v>0</v>
      </c>
      <c r="Y608" s="100" t="str">
        <f ca="1">IF('Inventory Ref Sheet'!U608&gt;0,YEAR(TODAY())-'Inventory Ref Sheet'!U608,"")</f>
        <v/>
      </c>
      <c r="Z608" s="95">
        <f>'Inventory Ref Sheet'!W608</f>
        <v>0</v>
      </c>
      <c r="AA608" s="60">
        <f>'Inventory Ref Sheet'!X608</f>
        <v>0</v>
      </c>
      <c r="AB608" s="61"/>
      <c r="AC608" s="97" t="str">
        <f t="shared" si="46"/>
        <v/>
      </c>
      <c r="AD608" s="59">
        <f>'Inventory Ref Sheet'!Y608</f>
        <v>0</v>
      </c>
      <c r="AE608" s="59">
        <f>'Inventory Ref Sheet'!Z608</f>
        <v>0</v>
      </c>
      <c r="AF608" s="102">
        <f>'Inventory Ref Sheet'!AA608</f>
        <v>0</v>
      </c>
      <c r="AG608" s="59">
        <f>'Inventory Ref Sheet'!AD608</f>
        <v>0</v>
      </c>
      <c r="AH608" s="59">
        <f>'Inventory Ref Sheet'!AE608</f>
        <v>0</v>
      </c>
      <c r="AI608" s="100" t="str">
        <f ca="1">IF('Inventory Ref Sheet'!AG608&gt;0,YEAR(TODAY())-'Inventory Ref Sheet'!AG608,"")</f>
        <v/>
      </c>
      <c r="AJ608" s="99"/>
      <c r="AK608" s="60">
        <f>'Inventory Ref Sheet'!AJ608</f>
        <v>0</v>
      </c>
      <c r="AL608" s="99"/>
      <c r="AM608" s="97" t="str">
        <f t="shared" si="47"/>
        <v/>
      </c>
    </row>
    <row r="609" spans="10:39" x14ac:dyDescent="0.25">
      <c r="J609" s="59">
        <f>'Inventory Ref Sheet'!AK609</f>
        <v>0</v>
      </c>
      <c r="K609" s="59">
        <f>'Inventory Ref Sheet'!AL609</f>
        <v>0</v>
      </c>
      <c r="L609" s="59">
        <f>'Inventory Ref Sheet'!AM609</f>
        <v>0</v>
      </c>
      <c r="M609" s="59">
        <f>'Inventory Ref Sheet'!AP609</f>
        <v>0</v>
      </c>
      <c r="N609" s="59">
        <f>'Inventory Ref Sheet'!AQ609</f>
        <v>0</v>
      </c>
      <c r="O609" s="100" t="str">
        <f ca="1">IF('Inventory Ref Sheet'!AS609&gt;0,YEAR(TODAY())-'Inventory Ref Sheet'!AS609,"")</f>
        <v/>
      </c>
      <c r="P609" s="95">
        <f>'Inventory Ref Sheet'!AU609</f>
        <v>0</v>
      </c>
      <c r="Q609" s="60">
        <f>'Inventory Ref Sheet'!AV609</f>
        <v>0</v>
      </c>
      <c r="R609" s="61"/>
      <c r="S609" s="100" t="str">
        <f t="shared" si="45"/>
        <v/>
      </c>
      <c r="T609" s="59">
        <f>'Inventory Ref Sheet'!M609</f>
        <v>0</v>
      </c>
      <c r="U609" s="102">
        <f>'Inventory Ref Sheet'!N609</f>
        <v>0</v>
      </c>
      <c r="V609" s="59">
        <f>'Inventory Ref Sheet'!O609</f>
        <v>0</v>
      </c>
      <c r="W609" s="59">
        <f>'Inventory Ref Sheet'!R609</f>
        <v>0</v>
      </c>
      <c r="X609" s="59">
        <f>'Inventory Ref Sheet'!S609</f>
        <v>0</v>
      </c>
      <c r="Y609" s="100" t="str">
        <f ca="1">IF('Inventory Ref Sheet'!U609&gt;0,YEAR(TODAY())-'Inventory Ref Sheet'!U609,"")</f>
        <v/>
      </c>
      <c r="Z609" s="95">
        <f>'Inventory Ref Sheet'!W609</f>
        <v>0</v>
      </c>
      <c r="AA609" s="60">
        <f>'Inventory Ref Sheet'!X609</f>
        <v>0</v>
      </c>
      <c r="AB609" s="61"/>
      <c r="AC609" s="97" t="str">
        <f t="shared" si="46"/>
        <v/>
      </c>
      <c r="AD609" s="59">
        <f>'Inventory Ref Sheet'!Y609</f>
        <v>0</v>
      </c>
      <c r="AE609" s="59">
        <f>'Inventory Ref Sheet'!Z609</f>
        <v>0</v>
      </c>
      <c r="AF609" s="102">
        <f>'Inventory Ref Sheet'!AA609</f>
        <v>0</v>
      </c>
      <c r="AG609" s="59">
        <f>'Inventory Ref Sheet'!AD609</f>
        <v>0</v>
      </c>
      <c r="AH609" s="59">
        <f>'Inventory Ref Sheet'!AE609</f>
        <v>0</v>
      </c>
      <c r="AI609" s="100" t="str">
        <f ca="1">IF('Inventory Ref Sheet'!AG609&gt;0,YEAR(TODAY())-'Inventory Ref Sheet'!AG609,"")</f>
        <v/>
      </c>
      <c r="AJ609" s="99"/>
      <c r="AK609" s="60">
        <f>'Inventory Ref Sheet'!AJ609</f>
        <v>0</v>
      </c>
      <c r="AL609" s="99"/>
      <c r="AM609" s="97" t="str">
        <f t="shared" si="47"/>
        <v/>
      </c>
    </row>
    <row r="610" spans="10:39" x14ac:dyDescent="0.25">
      <c r="J610" s="59">
        <f>'Inventory Ref Sheet'!AK610</f>
        <v>0</v>
      </c>
      <c r="K610" s="59">
        <f>'Inventory Ref Sheet'!AL610</f>
        <v>0</v>
      </c>
      <c r="L610" s="59">
        <f>'Inventory Ref Sheet'!AM610</f>
        <v>0</v>
      </c>
      <c r="M610" s="59">
        <f>'Inventory Ref Sheet'!AP610</f>
        <v>0</v>
      </c>
      <c r="N610" s="59">
        <f>'Inventory Ref Sheet'!AQ610</f>
        <v>0</v>
      </c>
      <c r="O610" s="100" t="str">
        <f ca="1">IF('Inventory Ref Sheet'!AS610&gt;0,YEAR(TODAY())-'Inventory Ref Sheet'!AS610,"")</f>
        <v/>
      </c>
      <c r="P610" s="95">
        <f>'Inventory Ref Sheet'!AU610</f>
        <v>0</v>
      </c>
      <c r="Q610" s="60">
        <f>'Inventory Ref Sheet'!AV610</f>
        <v>0</v>
      </c>
      <c r="R610" s="61"/>
      <c r="S610" s="100" t="str">
        <f t="shared" si="45"/>
        <v/>
      </c>
      <c r="T610" s="59">
        <f>'Inventory Ref Sheet'!M610</f>
        <v>0</v>
      </c>
      <c r="U610" s="102">
        <f>'Inventory Ref Sheet'!N610</f>
        <v>0</v>
      </c>
      <c r="V610" s="59">
        <f>'Inventory Ref Sheet'!O610</f>
        <v>0</v>
      </c>
      <c r="W610" s="59">
        <f>'Inventory Ref Sheet'!R610</f>
        <v>0</v>
      </c>
      <c r="X610" s="59">
        <f>'Inventory Ref Sheet'!S610</f>
        <v>0</v>
      </c>
      <c r="Y610" s="100" t="str">
        <f ca="1">IF('Inventory Ref Sheet'!U610&gt;0,YEAR(TODAY())-'Inventory Ref Sheet'!U610,"")</f>
        <v/>
      </c>
      <c r="Z610" s="95">
        <f>'Inventory Ref Sheet'!W610</f>
        <v>0</v>
      </c>
      <c r="AA610" s="60">
        <f>'Inventory Ref Sheet'!X610</f>
        <v>0</v>
      </c>
      <c r="AB610" s="61"/>
      <c r="AC610" s="97" t="str">
        <f t="shared" si="46"/>
        <v/>
      </c>
      <c r="AD610" s="59">
        <f>'Inventory Ref Sheet'!Y610</f>
        <v>0</v>
      </c>
      <c r="AE610" s="59">
        <f>'Inventory Ref Sheet'!Z610</f>
        <v>0</v>
      </c>
      <c r="AF610" s="102">
        <f>'Inventory Ref Sheet'!AA610</f>
        <v>0</v>
      </c>
      <c r="AG610" s="59">
        <f>'Inventory Ref Sheet'!AD610</f>
        <v>0</v>
      </c>
      <c r="AH610" s="59">
        <f>'Inventory Ref Sheet'!AE610</f>
        <v>0</v>
      </c>
      <c r="AI610" s="100" t="str">
        <f ca="1">IF('Inventory Ref Sheet'!AG610&gt;0,YEAR(TODAY())-'Inventory Ref Sheet'!AG610,"")</f>
        <v/>
      </c>
      <c r="AJ610" s="99"/>
      <c r="AK610" s="60">
        <f>'Inventory Ref Sheet'!AJ610</f>
        <v>0</v>
      </c>
      <c r="AL610" s="99"/>
      <c r="AM610" s="97" t="str">
        <f t="shared" si="47"/>
        <v/>
      </c>
    </row>
    <row r="611" spans="10:39" x14ac:dyDescent="0.25">
      <c r="J611" s="59">
        <f>'Inventory Ref Sheet'!AK611</f>
        <v>0</v>
      </c>
      <c r="K611" s="59">
        <f>'Inventory Ref Sheet'!AL611</f>
        <v>0</v>
      </c>
      <c r="L611" s="59">
        <f>'Inventory Ref Sheet'!AM611</f>
        <v>0</v>
      </c>
      <c r="M611" s="59">
        <f>'Inventory Ref Sheet'!AP611</f>
        <v>0</v>
      </c>
      <c r="N611" s="59">
        <f>'Inventory Ref Sheet'!AQ611</f>
        <v>0</v>
      </c>
      <c r="O611" s="100" t="str">
        <f ca="1">IF('Inventory Ref Sheet'!AS611&gt;0,YEAR(TODAY())-'Inventory Ref Sheet'!AS611,"")</f>
        <v/>
      </c>
      <c r="P611" s="95">
        <f>'Inventory Ref Sheet'!AU611</f>
        <v>0</v>
      </c>
      <c r="Q611" s="60">
        <f>'Inventory Ref Sheet'!AV611</f>
        <v>0</v>
      </c>
      <c r="R611" s="61"/>
      <c r="S611" s="100" t="str">
        <f t="shared" si="45"/>
        <v/>
      </c>
      <c r="T611" s="59">
        <f>'Inventory Ref Sheet'!M611</f>
        <v>0</v>
      </c>
      <c r="U611" s="102">
        <f>'Inventory Ref Sheet'!N611</f>
        <v>0</v>
      </c>
      <c r="V611" s="59">
        <f>'Inventory Ref Sheet'!O611</f>
        <v>0</v>
      </c>
      <c r="W611" s="59">
        <f>'Inventory Ref Sheet'!R611</f>
        <v>0</v>
      </c>
      <c r="X611" s="59">
        <f>'Inventory Ref Sheet'!S611</f>
        <v>0</v>
      </c>
      <c r="Y611" s="100" t="str">
        <f ca="1">IF('Inventory Ref Sheet'!U611&gt;0,YEAR(TODAY())-'Inventory Ref Sheet'!U611,"")</f>
        <v/>
      </c>
      <c r="Z611" s="95">
        <f>'Inventory Ref Sheet'!W611</f>
        <v>0</v>
      </c>
      <c r="AA611" s="60">
        <f>'Inventory Ref Sheet'!X611</f>
        <v>0</v>
      </c>
      <c r="AB611" s="61"/>
      <c r="AC611" s="97" t="str">
        <f t="shared" si="46"/>
        <v/>
      </c>
      <c r="AD611" s="59">
        <f>'Inventory Ref Sheet'!Y611</f>
        <v>0</v>
      </c>
      <c r="AE611" s="59">
        <f>'Inventory Ref Sheet'!Z611</f>
        <v>0</v>
      </c>
      <c r="AF611" s="102">
        <f>'Inventory Ref Sheet'!AA611</f>
        <v>0</v>
      </c>
      <c r="AG611" s="59">
        <f>'Inventory Ref Sheet'!AD611</f>
        <v>0</v>
      </c>
      <c r="AH611" s="59">
        <f>'Inventory Ref Sheet'!AE611</f>
        <v>0</v>
      </c>
      <c r="AI611" s="100" t="str">
        <f ca="1">IF('Inventory Ref Sheet'!AG611&gt;0,YEAR(TODAY())-'Inventory Ref Sheet'!AG611,"")</f>
        <v/>
      </c>
      <c r="AJ611" s="99"/>
      <c r="AK611" s="60">
        <f>'Inventory Ref Sheet'!AJ611</f>
        <v>0</v>
      </c>
      <c r="AL611" s="99"/>
      <c r="AM611" s="97" t="str">
        <f t="shared" si="47"/>
        <v/>
      </c>
    </row>
    <row r="612" spans="10:39" x14ac:dyDescent="0.25">
      <c r="J612" s="59">
        <f>'Inventory Ref Sheet'!AK612</f>
        <v>0</v>
      </c>
      <c r="K612" s="59">
        <f>'Inventory Ref Sheet'!AL612</f>
        <v>0</v>
      </c>
      <c r="L612" s="59">
        <f>'Inventory Ref Sheet'!AM612</f>
        <v>0</v>
      </c>
      <c r="M612" s="59">
        <f>'Inventory Ref Sheet'!AP612</f>
        <v>0</v>
      </c>
      <c r="N612" s="59">
        <f>'Inventory Ref Sheet'!AQ612</f>
        <v>0</v>
      </c>
      <c r="O612" s="100" t="str">
        <f ca="1">IF('Inventory Ref Sheet'!AS612&gt;0,YEAR(TODAY())-'Inventory Ref Sheet'!AS612,"")</f>
        <v/>
      </c>
      <c r="P612" s="95">
        <f>'Inventory Ref Sheet'!AU612</f>
        <v>0</v>
      </c>
      <c r="Q612" s="60">
        <f>'Inventory Ref Sheet'!AV612</f>
        <v>0</v>
      </c>
      <c r="R612" s="61"/>
      <c r="S612" s="100" t="str">
        <f t="shared" si="45"/>
        <v/>
      </c>
      <c r="T612" s="59">
        <f>'Inventory Ref Sheet'!M612</f>
        <v>0</v>
      </c>
      <c r="U612" s="102">
        <f>'Inventory Ref Sheet'!N612</f>
        <v>0</v>
      </c>
      <c r="V612" s="59">
        <f>'Inventory Ref Sheet'!O612</f>
        <v>0</v>
      </c>
      <c r="W612" s="59">
        <f>'Inventory Ref Sheet'!R612</f>
        <v>0</v>
      </c>
      <c r="X612" s="59">
        <f>'Inventory Ref Sheet'!S612</f>
        <v>0</v>
      </c>
      <c r="Y612" s="100" t="str">
        <f ca="1">IF('Inventory Ref Sheet'!U612&gt;0,YEAR(TODAY())-'Inventory Ref Sheet'!U612,"")</f>
        <v/>
      </c>
      <c r="Z612" s="95">
        <f>'Inventory Ref Sheet'!W612</f>
        <v>0</v>
      </c>
      <c r="AA612" s="60">
        <f>'Inventory Ref Sheet'!X612</f>
        <v>0</v>
      </c>
      <c r="AB612" s="61"/>
      <c r="AC612" s="97" t="str">
        <f t="shared" si="46"/>
        <v/>
      </c>
      <c r="AD612" s="59">
        <f>'Inventory Ref Sheet'!Y612</f>
        <v>0</v>
      </c>
      <c r="AE612" s="59">
        <f>'Inventory Ref Sheet'!Z612</f>
        <v>0</v>
      </c>
      <c r="AF612" s="102">
        <f>'Inventory Ref Sheet'!AA612</f>
        <v>0</v>
      </c>
      <c r="AG612" s="59">
        <f>'Inventory Ref Sheet'!AD612</f>
        <v>0</v>
      </c>
      <c r="AH612" s="59">
        <f>'Inventory Ref Sheet'!AE612</f>
        <v>0</v>
      </c>
      <c r="AI612" s="100" t="str">
        <f ca="1">IF('Inventory Ref Sheet'!AG612&gt;0,YEAR(TODAY())-'Inventory Ref Sheet'!AG612,"")</f>
        <v/>
      </c>
      <c r="AJ612" s="99"/>
      <c r="AK612" s="60">
        <f>'Inventory Ref Sheet'!AJ612</f>
        <v>0</v>
      </c>
      <c r="AL612" s="99"/>
      <c r="AM612" s="97" t="str">
        <f t="shared" si="47"/>
        <v/>
      </c>
    </row>
    <row r="613" spans="10:39" x14ac:dyDescent="0.25">
      <c r="J613" s="59">
        <f>'Inventory Ref Sheet'!AK613</f>
        <v>0</v>
      </c>
      <c r="K613" s="59">
        <f>'Inventory Ref Sheet'!AL613</f>
        <v>0</v>
      </c>
      <c r="L613" s="59">
        <f>'Inventory Ref Sheet'!AM613</f>
        <v>0</v>
      </c>
      <c r="M613" s="59">
        <f>'Inventory Ref Sheet'!AP613</f>
        <v>0</v>
      </c>
      <c r="N613" s="59">
        <f>'Inventory Ref Sheet'!AQ613</f>
        <v>0</v>
      </c>
      <c r="O613" s="100" t="str">
        <f ca="1">IF('Inventory Ref Sheet'!AS613&gt;0,YEAR(TODAY())-'Inventory Ref Sheet'!AS613,"")</f>
        <v/>
      </c>
      <c r="P613" s="95">
        <f>'Inventory Ref Sheet'!AU613</f>
        <v>0</v>
      </c>
      <c r="Q613" s="60">
        <f>'Inventory Ref Sheet'!AV613</f>
        <v>0</v>
      </c>
      <c r="R613" s="61"/>
      <c r="S613" s="100" t="str">
        <f t="shared" si="45"/>
        <v/>
      </c>
      <c r="T613" s="59">
        <f>'Inventory Ref Sheet'!M613</f>
        <v>0</v>
      </c>
      <c r="U613" s="102">
        <f>'Inventory Ref Sheet'!N613</f>
        <v>0</v>
      </c>
      <c r="V613" s="59">
        <f>'Inventory Ref Sheet'!O613</f>
        <v>0</v>
      </c>
      <c r="W613" s="59">
        <f>'Inventory Ref Sheet'!R613</f>
        <v>0</v>
      </c>
      <c r="X613" s="59">
        <f>'Inventory Ref Sheet'!S613</f>
        <v>0</v>
      </c>
      <c r="Y613" s="100" t="str">
        <f ca="1">IF('Inventory Ref Sheet'!U613&gt;0,YEAR(TODAY())-'Inventory Ref Sheet'!U613,"")</f>
        <v/>
      </c>
      <c r="Z613" s="95">
        <f>'Inventory Ref Sheet'!W613</f>
        <v>0</v>
      </c>
      <c r="AA613" s="60">
        <f>'Inventory Ref Sheet'!X613</f>
        <v>0</v>
      </c>
      <c r="AB613" s="61"/>
      <c r="AC613" s="97" t="str">
        <f t="shared" si="46"/>
        <v/>
      </c>
      <c r="AD613" s="59">
        <f>'Inventory Ref Sheet'!Y613</f>
        <v>0</v>
      </c>
      <c r="AE613" s="59">
        <f>'Inventory Ref Sheet'!Z613</f>
        <v>0</v>
      </c>
      <c r="AF613" s="102">
        <f>'Inventory Ref Sheet'!AA613</f>
        <v>0</v>
      </c>
      <c r="AG613" s="59">
        <f>'Inventory Ref Sheet'!AD613</f>
        <v>0</v>
      </c>
      <c r="AH613" s="59">
        <f>'Inventory Ref Sheet'!AE613</f>
        <v>0</v>
      </c>
      <c r="AI613" s="100" t="str">
        <f ca="1">IF('Inventory Ref Sheet'!AG613&gt;0,YEAR(TODAY())-'Inventory Ref Sheet'!AG613,"")</f>
        <v/>
      </c>
      <c r="AJ613" s="99"/>
      <c r="AK613" s="60">
        <f>'Inventory Ref Sheet'!AJ613</f>
        <v>0</v>
      </c>
      <c r="AL613" s="99"/>
      <c r="AM613" s="97" t="str">
        <f t="shared" si="47"/>
        <v/>
      </c>
    </row>
    <row r="614" spans="10:39" x14ac:dyDescent="0.25">
      <c r="J614" s="59">
        <f>'Inventory Ref Sheet'!AK614</f>
        <v>0</v>
      </c>
      <c r="K614" s="59">
        <f>'Inventory Ref Sheet'!AL614</f>
        <v>0</v>
      </c>
      <c r="L614" s="59">
        <f>'Inventory Ref Sheet'!AM614</f>
        <v>0</v>
      </c>
      <c r="M614" s="59">
        <f>'Inventory Ref Sheet'!AP614</f>
        <v>0</v>
      </c>
      <c r="N614" s="59">
        <f>'Inventory Ref Sheet'!AQ614</f>
        <v>0</v>
      </c>
      <c r="O614" s="100" t="str">
        <f ca="1">IF('Inventory Ref Sheet'!AS614&gt;0,YEAR(TODAY())-'Inventory Ref Sheet'!AS614,"")</f>
        <v/>
      </c>
      <c r="P614" s="95">
        <f>'Inventory Ref Sheet'!AU614</f>
        <v>0</v>
      </c>
      <c r="Q614" s="60">
        <f>'Inventory Ref Sheet'!AV614</f>
        <v>0</v>
      </c>
      <c r="R614" s="61"/>
      <c r="S614" s="100" t="str">
        <f t="shared" si="45"/>
        <v/>
      </c>
      <c r="T614" s="59">
        <f>'Inventory Ref Sheet'!M614</f>
        <v>0</v>
      </c>
      <c r="U614" s="102">
        <f>'Inventory Ref Sheet'!N614</f>
        <v>0</v>
      </c>
      <c r="V614" s="59">
        <f>'Inventory Ref Sheet'!O614</f>
        <v>0</v>
      </c>
      <c r="W614" s="59">
        <f>'Inventory Ref Sheet'!R614</f>
        <v>0</v>
      </c>
      <c r="X614" s="59">
        <f>'Inventory Ref Sheet'!S614</f>
        <v>0</v>
      </c>
      <c r="Y614" s="100" t="str">
        <f ca="1">IF('Inventory Ref Sheet'!U614&gt;0,YEAR(TODAY())-'Inventory Ref Sheet'!U614,"")</f>
        <v/>
      </c>
      <c r="Z614" s="95">
        <f>'Inventory Ref Sheet'!W614</f>
        <v>0</v>
      </c>
      <c r="AA614" s="60">
        <f>'Inventory Ref Sheet'!X614</f>
        <v>0</v>
      </c>
      <c r="AB614" s="61"/>
      <c r="AC614" s="97" t="str">
        <f t="shared" si="46"/>
        <v/>
      </c>
      <c r="AD614" s="59">
        <f>'Inventory Ref Sheet'!Y614</f>
        <v>0</v>
      </c>
      <c r="AE614" s="59">
        <f>'Inventory Ref Sheet'!Z614</f>
        <v>0</v>
      </c>
      <c r="AF614" s="102">
        <f>'Inventory Ref Sheet'!AA614</f>
        <v>0</v>
      </c>
      <c r="AG614" s="59">
        <f>'Inventory Ref Sheet'!AD614</f>
        <v>0</v>
      </c>
      <c r="AH614" s="59">
        <f>'Inventory Ref Sheet'!AE614</f>
        <v>0</v>
      </c>
      <c r="AI614" s="100" t="str">
        <f ca="1">IF('Inventory Ref Sheet'!AG614&gt;0,YEAR(TODAY())-'Inventory Ref Sheet'!AG614,"")</f>
        <v/>
      </c>
      <c r="AJ614" s="99"/>
      <c r="AK614" s="60">
        <f>'Inventory Ref Sheet'!AJ614</f>
        <v>0</v>
      </c>
      <c r="AL614" s="99"/>
      <c r="AM614" s="97" t="str">
        <f t="shared" si="47"/>
        <v/>
      </c>
    </row>
    <row r="615" spans="10:39" x14ac:dyDescent="0.25">
      <c r="J615" s="59">
        <f>'Inventory Ref Sheet'!AK615</f>
        <v>0</v>
      </c>
      <c r="K615" s="59">
        <f>'Inventory Ref Sheet'!AL615</f>
        <v>0</v>
      </c>
      <c r="L615" s="59">
        <f>'Inventory Ref Sheet'!AM615</f>
        <v>0</v>
      </c>
      <c r="M615" s="59">
        <f>'Inventory Ref Sheet'!AP615</f>
        <v>0</v>
      </c>
      <c r="N615" s="59">
        <f>'Inventory Ref Sheet'!AQ615</f>
        <v>0</v>
      </c>
      <c r="O615" s="100" t="str">
        <f ca="1">IF('Inventory Ref Sheet'!AS615&gt;0,YEAR(TODAY())-'Inventory Ref Sheet'!AS615,"")</f>
        <v/>
      </c>
      <c r="P615" s="95">
        <f>'Inventory Ref Sheet'!AU615</f>
        <v>0</v>
      </c>
      <c r="Q615" s="60">
        <f>'Inventory Ref Sheet'!AV615</f>
        <v>0</v>
      </c>
      <c r="R615" s="61"/>
      <c r="S615" s="100" t="str">
        <f t="shared" si="45"/>
        <v/>
      </c>
      <c r="T615" s="59">
        <f>'Inventory Ref Sheet'!M615</f>
        <v>0</v>
      </c>
      <c r="U615" s="102">
        <f>'Inventory Ref Sheet'!N615</f>
        <v>0</v>
      </c>
      <c r="V615" s="59">
        <f>'Inventory Ref Sheet'!O615</f>
        <v>0</v>
      </c>
      <c r="W615" s="59">
        <f>'Inventory Ref Sheet'!R615</f>
        <v>0</v>
      </c>
      <c r="X615" s="59">
        <f>'Inventory Ref Sheet'!S615</f>
        <v>0</v>
      </c>
      <c r="Y615" s="100" t="str">
        <f ca="1">IF('Inventory Ref Sheet'!U615&gt;0,YEAR(TODAY())-'Inventory Ref Sheet'!U615,"")</f>
        <v/>
      </c>
      <c r="Z615" s="95">
        <f>'Inventory Ref Sheet'!W615</f>
        <v>0</v>
      </c>
      <c r="AA615" s="60">
        <f>'Inventory Ref Sheet'!X615</f>
        <v>0</v>
      </c>
      <c r="AB615" s="61"/>
      <c r="AC615" s="97" t="str">
        <f t="shared" si="46"/>
        <v/>
      </c>
      <c r="AD615" s="59">
        <f>'Inventory Ref Sheet'!Y615</f>
        <v>0</v>
      </c>
      <c r="AE615" s="59">
        <f>'Inventory Ref Sheet'!Z615</f>
        <v>0</v>
      </c>
      <c r="AF615" s="102">
        <f>'Inventory Ref Sheet'!AA615</f>
        <v>0</v>
      </c>
      <c r="AG615" s="59">
        <f>'Inventory Ref Sheet'!AD615</f>
        <v>0</v>
      </c>
      <c r="AH615" s="59">
        <f>'Inventory Ref Sheet'!AE615</f>
        <v>0</v>
      </c>
      <c r="AI615" s="100" t="str">
        <f ca="1">IF('Inventory Ref Sheet'!AG615&gt;0,YEAR(TODAY())-'Inventory Ref Sheet'!AG615,"")</f>
        <v/>
      </c>
      <c r="AJ615" s="99"/>
      <c r="AK615" s="60">
        <f>'Inventory Ref Sheet'!AJ615</f>
        <v>0</v>
      </c>
      <c r="AL615" s="99"/>
      <c r="AM615" s="97" t="str">
        <f t="shared" si="47"/>
        <v/>
      </c>
    </row>
    <row r="616" spans="10:39" x14ac:dyDescent="0.25">
      <c r="J616" s="59">
        <f>'Inventory Ref Sheet'!AK616</f>
        <v>0</v>
      </c>
      <c r="K616" s="59">
        <f>'Inventory Ref Sheet'!AL616</f>
        <v>0</v>
      </c>
      <c r="L616" s="59">
        <f>'Inventory Ref Sheet'!AM616</f>
        <v>0</v>
      </c>
      <c r="M616" s="59">
        <f>'Inventory Ref Sheet'!AP616</f>
        <v>0</v>
      </c>
      <c r="N616" s="59">
        <f>'Inventory Ref Sheet'!AQ616</f>
        <v>0</v>
      </c>
      <c r="O616" s="100" t="str">
        <f ca="1">IF('Inventory Ref Sheet'!AS616&gt;0,YEAR(TODAY())-'Inventory Ref Sheet'!AS616,"")</f>
        <v/>
      </c>
      <c r="P616" s="95">
        <f>'Inventory Ref Sheet'!AU616</f>
        <v>0</v>
      </c>
      <c r="Q616" s="60">
        <f>'Inventory Ref Sheet'!AV616</f>
        <v>0</v>
      </c>
      <c r="R616" s="61"/>
      <c r="S616" s="100" t="str">
        <f t="shared" si="45"/>
        <v/>
      </c>
      <c r="T616" s="59">
        <f>'Inventory Ref Sheet'!M616</f>
        <v>0</v>
      </c>
      <c r="U616" s="102">
        <f>'Inventory Ref Sheet'!N616</f>
        <v>0</v>
      </c>
      <c r="V616" s="59">
        <f>'Inventory Ref Sheet'!O616</f>
        <v>0</v>
      </c>
      <c r="W616" s="59">
        <f>'Inventory Ref Sheet'!R616</f>
        <v>0</v>
      </c>
      <c r="X616" s="59">
        <f>'Inventory Ref Sheet'!S616</f>
        <v>0</v>
      </c>
      <c r="Y616" s="100" t="str">
        <f ca="1">IF('Inventory Ref Sheet'!U616&gt;0,YEAR(TODAY())-'Inventory Ref Sheet'!U616,"")</f>
        <v/>
      </c>
      <c r="Z616" s="95">
        <f>'Inventory Ref Sheet'!W616</f>
        <v>0</v>
      </c>
      <c r="AA616" s="60">
        <f>'Inventory Ref Sheet'!X616</f>
        <v>0</v>
      </c>
      <c r="AB616" s="61"/>
      <c r="AC616" s="97" t="str">
        <f t="shared" si="46"/>
        <v/>
      </c>
      <c r="AD616" s="59">
        <f>'Inventory Ref Sheet'!Y616</f>
        <v>0</v>
      </c>
      <c r="AE616" s="59">
        <f>'Inventory Ref Sheet'!Z616</f>
        <v>0</v>
      </c>
      <c r="AF616" s="102">
        <f>'Inventory Ref Sheet'!AA616</f>
        <v>0</v>
      </c>
      <c r="AG616" s="59">
        <f>'Inventory Ref Sheet'!AD616</f>
        <v>0</v>
      </c>
      <c r="AH616" s="59">
        <f>'Inventory Ref Sheet'!AE616</f>
        <v>0</v>
      </c>
      <c r="AI616" s="100" t="str">
        <f ca="1">IF('Inventory Ref Sheet'!AG616&gt;0,YEAR(TODAY())-'Inventory Ref Sheet'!AG616,"")</f>
        <v/>
      </c>
      <c r="AJ616" s="99"/>
      <c r="AK616" s="60">
        <f>'Inventory Ref Sheet'!AJ616</f>
        <v>0</v>
      </c>
      <c r="AL616" s="99"/>
      <c r="AM616" s="97" t="str">
        <f t="shared" si="47"/>
        <v/>
      </c>
    </row>
    <row r="617" spans="10:39" x14ac:dyDescent="0.25">
      <c r="J617" s="59">
        <f>'Inventory Ref Sheet'!AK617</f>
        <v>0</v>
      </c>
      <c r="K617" s="59">
        <f>'Inventory Ref Sheet'!AL617</f>
        <v>0</v>
      </c>
      <c r="L617" s="59">
        <f>'Inventory Ref Sheet'!AM617</f>
        <v>0</v>
      </c>
      <c r="M617" s="59">
        <f>'Inventory Ref Sheet'!AP617</f>
        <v>0</v>
      </c>
      <c r="N617" s="59">
        <f>'Inventory Ref Sheet'!AQ617</f>
        <v>0</v>
      </c>
      <c r="O617" s="100" t="str">
        <f ca="1">IF('Inventory Ref Sheet'!AS617&gt;0,YEAR(TODAY())-'Inventory Ref Sheet'!AS617,"")</f>
        <v/>
      </c>
      <c r="P617" s="95">
        <f>'Inventory Ref Sheet'!AU617</f>
        <v>0</v>
      </c>
      <c r="Q617" s="60">
        <f>'Inventory Ref Sheet'!AV617</f>
        <v>0</v>
      </c>
      <c r="R617" s="61"/>
      <c r="S617" s="100" t="str">
        <f t="shared" si="45"/>
        <v/>
      </c>
      <c r="T617" s="59">
        <f>'Inventory Ref Sheet'!M617</f>
        <v>0</v>
      </c>
      <c r="U617" s="102">
        <f>'Inventory Ref Sheet'!N617</f>
        <v>0</v>
      </c>
      <c r="V617" s="59">
        <f>'Inventory Ref Sheet'!O617</f>
        <v>0</v>
      </c>
      <c r="W617" s="59">
        <f>'Inventory Ref Sheet'!R617</f>
        <v>0</v>
      </c>
      <c r="X617" s="59">
        <f>'Inventory Ref Sheet'!S617</f>
        <v>0</v>
      </c>
      <c r="Y617" s="100" t="str">
        <f ca="1">IF('Inventory Ref Sheet'!U617&gt;0,YEAR(TODAY())-'Inventory Ref Sheet'!U617,"")</f>
        <v/>
      </c>
      <c r="Z617" s="95">
        <f>'Inventory Ref Sheet'!W617</f>
        <v>0</v>
      </c>
      <c r="AA617" s="60">
        <f>'Inventory Ref Sheet'!X617</f>
        <v>0</v>
      </c>
      <c r="AB617" s="61"/>
      <c r="AC617" s="97" t="str">
        <f t="shared" si="46"/>
        <v/>
      </c>
      <c r="AD617" s="59">
        <f>'Inventory Ref Sheet'!Y617</f>
        <v>0</v>
      </c>
      <c r="AE617" s="59">
        <f>'Inventory Ref Sheet'!Z617</f>
        <v>0</v>
      </c>
      <c r="AF617" s="102">
        <f>'Inventory Ref Sheet'!AA617</f>
        <v>0</v>
      </c>
      <c r="AG617" s="59">
        <f>'Inventory Ref Sheet'!AD617</f>
        <v>0</v>
      </c>
      <c r="AH617" s="59">
        <f>'Inventory Ref Sheet'!AE617</f>
        <v>0</v>
      </c>
      <c r="AI617" s="100" t="str">
        <f ca="1">IF('Inventory Ref Sheet'!AG617&gt;0,YEAR(TODAY())-'Inventory Ref Sheet'!AG617,"")</f>
        <v/>
      </c>
      <c r="AJ617" s="99"/>
      <c r="AK617" s="60">
        <f>'Inventory Ref Sheet'!AJ617</f>
        <v>0</v>
      </c>
      <c r="AL617" s="99"/>
      <c r="AM617" s="97" t="str">
        <f t="shared" si="47"/>
        <v/>
      </c>
    </row>
    <row r="618" spans="10:39" x14ac:dyDescent="0.25">
      <c r="J618" s="59">
        <f>'Inventory Ref Sheet'!AK618</f>
        <v>0</v>
      </c>
      <c r="K618" s="59">
        <f>'Inventory Ref Sheet'!AL618</f>
        <v>0</v>
      </c>
      <c r="L618" s="59">
        <f>'Inventory Ref Sheet'!AM618</f>
        <v>0</v>
      </c>
      <c r="M618" s="59">
        <f>'Inventory Ref Sheet'!AP618</f>
        <v>0</v>
      </c>
      <c r="N618" s="59">
        <f>'Inventory Ref Sheet'!AQ618</f>
        <v>0</v>
      </c>
      <c r="O618" s="100" t="str">
        <f ca="1">IF('Inventory Ref Sheet'!AS618&gt;0,YEAR(TODAY())-'Inventory Ref Sheet'!AS618,"")</f>
        <v/>
      </c>
      <c r="P618" s="95">
        <f>'Inventory Ref Sheet'!AU618</f>
        <v>0</v>
      </c>
      <c r="Q618" s="60">
        <f>'Inventory Ref Sheet'!AV618</f>
        <v>0</v>
      </c>
      <c r="R618" s="61"/>
      <c r="S618" s="100" t="str">
        <f t="shared" si="45"/>
        <v/>
      </c>
      <c r="T618" s="59">
        <f>'Inventory Ref Sheet'!M618</f>
        <v>0</v>
      </c>
      <c r="U618" s="102">
        <f>'Inventory Ref Sheet'!N618</f>
        <v>0</v>
      </c>
      <c r="V618" s="59">
        <f>'Inventory Ref Sheet'!O618</f>
        <v>0</v>
      </c>
      <c r="W618" s="59">
        <f>'Inventory Ref Sheet'!R618</f>
        <v>0</v>
      </c>
      <c r="X618" s="59">
        <f>'Inventory Ref Sheet'!S618</f>
        <v>0</v>
      </c>
      <c r="Y618" s="100" t="str">
        <f ca="1">IF('Inventory Ref Sheet'!U618&gt;0,YEAR(TODAY())-'Inventory Ref Sheet'!U618,"")</f>
        <v/>
      </c>
      <c r="Z618" s="95">
        <f>'Inventory Ref Sheet'!W618</f>
        <v>0</v>
      </c>
      <c r="AA618" s="60">
        <f>'Inventory Ref Sheet'!X618</f>
        <v>0</v>
      </c>
      <c r="AB618" s="61"/>
      <c r="AC618" s="97" t="str">
        <f t="shared" si="46"/>
        <v/>
      </c>
      <c r="AD618" s="59">
        <f>'Inventory Ref Sheet'!Y618</f>
        <v>0</v>
      </c>
      <c r="AE618" s="59">
        <f>'Inventory Ref Sheet'!Z618</f>
        <v>0</v>
      </c>
      <c r="AF618" s="102">
        <f>'Inventory Ref Sheet'!AA618</f>
        <v>0</v>
      </c>
      <c r="AG618" s="59">
        <f>'Inventory Ref Sheet'!AD618</f>
        <v>0</v>
      </c>
      <c r="AH618" s="59">
        <f>'Inventory Ref Sheet'!AE618</f>
        <v>0</v>
      </c>
      <c r="AI618" s="100" t="str">
        <f ca="1">IF('Inventory Ref Sheet'!AG618&gt;0,YEAR(TODAY())-'Inventory Ref Sheet'!AG618,"")</f>
        <v/>
      </c>
      <c r="AJ618" s="99"/>
      <c r="AK618" s="60">
        <f>'Inventory Ref Sheet'!AJ618</f>
        <v>0</v>
      </c>
      <c r="AL618" s="99"/>
      <c r="AM618" s="97" t="str">
        <f t="shared" si="47"/>
        <v/>
      </c>
    </row>
    <row r="619" spans="10:39" x14ac:dyDescent="0.25">
      <c r="J619" s="59">
        <f>'Inventory Ref Sheet'!AK619</f>
        <v>0</v>
      </c>
      <c r="K619" s="59">
        <f>'Inventory Ref Sheet'!AL619</f>
        <v>0</v>
      </c>
      <c r="L619" s="59">
        <f>'Inventory Ref Sheet'!AM619</f>
        <v>0</v>
      </c>
      <c r="M619" s="59">
        <f>'Inventory Ref Sheet'!AP619</f>
        <v>0</v>
      </c>
      <c r="N619" s="59">
        <f>'Inventory Ref Sheet'!AQ619</f>
        <v>0</v>
      </c>
      <c r="O619" s="100" t="str">
        <f ca="1">IF('Inventory Ref Sheet'!AS619&gt;0,YEAR(TODAY())-'Inventory Ref Sheet'!AS619,"")</f>
        <v/>
      </c>
      <c r="P619" s="95">
        <f>'Inventory Ref Sheet'!AU619</f>
        <v>0</v>
      </c>
      <c r="Q619" s="60">
        <f>'Inventory Ref Sheet'!AV619</f>
        <v>0</v>
      </c>
      <c r="R619" s="61"/>
      <c r="S619" s="100" t="str">
        <f t="shared" si="45"/>
        <v/>
      </c>
      <c r="T619" s="59">
        <f>'Inventory Ref Sheet'!M619</f>
        <v>0</v>
      </c>
      <c r="U619" s="102">
        <f>'Inventory Ref Sheet'!N619</f>
        <v>0</v>
      </c>
      <c r="V619" s="59">
        <f>'Inventory Ref Sheet'!O619</f>
        <v>0</v>
      </c>
      <c r="W619" s="59">
        <f>'Inventory Ref Sheet'!R619</f>
        <v>0</v>
      </c>
      <c r="X619" s="59">
        <f>'Inventory Ref Sheet'!S619</f>
        <v>0</v>
      </c>
      <c r="Y619" s="100" t="str">
        <f ca="1">IF('Inventory Ref Sheet'!U619&gt;0,YEAR(TODAY())-'Inventory Ref Sheet'!U619,"")</f>
        <v/>
      </c>
      <c r="Z619" s="95">
        <f>'Inventory Ref Sheet'!W619</f>
        <v>0</v>
      </c>
      <c r="AA619" s="60">
        <f>'Inventory Ref Sheet'!X619</f>
        <v>0</v>
      </c>
      <c r="AB619" s="61"/>
      <c r="AC619" s="97" t="str">
        <f t="shared" si="46"/>
        <v/>
      </c>
      <c r="AD619" s="59">
        <f>'Inventory Ref Sheet'!Y619</f>
        <v>0</v>
      </c>
      <c r="AE619" s="59">
        <f>'Inventory Ref Sheet'!Z619</f>
        <v>0</v>
      </c>
      <c r="AF619" s="102">
        <f>'Inventory Ref Sheet'!AA619</f>
        <v>0</v>
      </c>
      <c r="AG619" s="59">
        <f>'Inventory Ref Sheet'!AD619</f>
        <v>0</v>
      </c>
      <c r="AH619" s="59">
        <f>'Inventory Ref Sheet'!AE619</f>
        <v>0</v>
      </c>
      <c r="AI619" s="100" t="str">
        <f ca="1">IF('Inventory Ref Sheet'!AG619&gt;0,YEAR(TODAY())-'Inventory Ref Sheet'!AG619,"")</f>
        <v/>
      </c>
      <c r="AJ619" s="99"/>
      <c r="AK619" s="60">
        <f>'Inventory Ref Sheet'!AJ619</f>
        <v>0</v>
      </c>
      <c r="AL619" s="99"/>
      <c r="AM619" s="97" t="str">
        <f t="shared" si="47"/>
        <v/>
      </c>
    </row>
    <row r="620" spans="10:39" x14ac:dyDescent="0.25">
      <c r="J620" s="59">
        <f>'Inventory Ref Sheet'!AK620</f>
        <v>0</v>
      </c>
      <c r="K620" s="59">
        <f>'Inventory Ref Sheet'!AL620</f>
        <v>0</v>
      </c>
      <c r="L620" s="59">
        <f>'Inventory Ref Sheet'!AM620</f>
        <v>0</v>
      </c>
      <c r="M620" s="59">
        <f>'Inventory Ref Sheet'!AP620</f>
        <v>0</v>
      </c>
      <c r="N620" s="59">
        <f>'Inventory Ref Sheet'!AQ620</f>
        <v>0</v>
      </c>
      <c r="O620" s="100" t="str">
        <f ca="1">IF('Inventory Ref Sheet'!AS620&gt;0,YEAR(TODAY())-'Inventory Ref Sheet'!AS620,"")</f>
        <v/>
      </c>
      <c r="P620" s="95">
        <f>'Inventory Ref Sheet'!AU620</f>
        <v>0</v>
      </c>
      <c r="Q620" s="60">
        <f>'Inventory Ref Sheet'!AV620</f>
        <v>0</v>
      </c>
      <c r="R620" s="61"/>
      <c r="S620" s="100" t="str">
        <f t="shared" si="45"/>
        <v/>
      </c>
      <c r="T620" s="59">
        <f>'Inventory Ref Sheet'!M620</f>
        <v>0</v>
      </c>
      <c r="U620" s="102">
        <f>'Inventory Ref Sheet'!N620</f>
        <v>0</v>
      </c>
      <c r="V620" s="59">
        <f>'Inventory Ref Sheet'!O620</f>
        <v>0</v>
      </c>
      <c r="W620" s="59">
        <f>'Inventory Ref Sheet'!R620</f>
        <v>0</v>
      </c>
      <c r="X620" s="59">
        <f>'Inventory Ref Sheet'!S620</f>
        <v>0</v>
      </c>
      <c r="Y620" s="100" t="str">
        <f ca="1">IF('Inventory Ref Sheet'!U620&gt;0,YEAR(TODAY())-'Inventory Ref Sheet'!U620,"")</f>
        <v/>
      </c>
      <c r="Z620" s="95">
        <f>'Inventory Ref Sheet'!W620</f>
        <v>0</v>
      </c>
      <c r="AA620" s="60">
        <f>'Inventory Ref Sheet'!X620</f>
        <v>0</v>
      </c>
      <c r="AB620" s="61"/>
      <c r="AC620" s="97" t="str">
        <f t="shared" si="46"/>
        <v/>
      </c>
      <c r="AD620" s="59">
        <f>'Inventory Ref Sheet'!Y620</f>
        <v>0</v>
      </c>
      <c r="AE620" s="59">
        <f>'Inventory Ref Sheet'!Z620</f>
        <v>0</v>
      </c>
      <c r="AF620" s="102">
        <f>'Inventory Ref Sheet'!AA620</f>
        <v>0</v>
      </c>
      <c r="AG620" s="59">
        <f>'Inventory Ref Sheet'!AD620</f>
        <v>0</v>
      </c>
      <c r="AH620" s="59">
        <f>'Inventory Ref Sheet'!AE620</f>
        <v>0</v>
      </c>
      <c r="AI620" s="100" t="str">
        <f ca="1">IF('Inventory Ref Sheet'!AG620&gt;0,YEAR(TODAY())-'Inventory Ref Sheet'!AG620,"")</f>
        <v/>
      </c>
      <c r="AJ620" s="99"/>
      <c r="AK620" s="60">
        <f>'Inventory Ref Sheet'!AJ620</f>
        <v>0</v>
      </c>
      <c r="AL620" s="99"/>
      <c r="AM620" s="97" t="str">
        <f t="shared" si="47"/>
        <v/>
      </c>
    </row>
    <row r="621" spans="10:39" x14ac:dyDescent="0.25">
      <c r="J621" s="59">
        <f>'Inventory Ref Sheet'!AK621</f>
        <v>0</v>
      </c>
      <c r="K621" s="59">
        <f>'Inventory Ref Sheet'!AL621</f>
        <v>0</v>
      </c>
      <c r="L621" s="59">
        <f>'Inventory Ref Sheet'!AM621</f>
        <v>0</v>
      </c>
      <c r="M621" s="59">
        <f>'Inventory Ref Sheet'!AP621</f>
        <v>0</v>
      </c>
      <c r="N621" s="59">
        <f>'Inventory Ref Sheet'!AQ621</f>
        <v>0</v>
      </c>
      <c r="O621" s="100" t="str">
        <f ca="1">IF('Inventory Ref Sheet'!AS621&gt;0,YEAR(TODAY())-'Inventory Ref Sheet'!AS621,"")</f>
        <v/>
      </c>
      <c r="P621" s="95">
        <f>'Inventory Ref Sheet'!AU621</f>
        <v>0</v>
      </c>
      <c r="Q621" s="60">
        <f>'Inventory Ref Sheet'!AV621</f>
        <v>0</v>
      </c>
      <c r="R621" s="61"/>
      <c r="S621" s="100" t="str">
        <f t="shared" si="45"/>
        <v/>
      </c>
      <c r="T621" s="59">
        <f>'Inventory Ref Sheet'!M621</f>
        <v>0</v>
      </c>
      <c r="U621" s="102">
        <f>'Inventory Ref Sheet'!N621</f>
        <v>0</v>
      </c>
      <c r="V621" s="59">
        <f>'Inventory Ref Sheet'!O621</f>
        <v>0</v>
      </c>
      <c r="W621" s="59">
        <f>'Inventory Ref Sheet'!R621</f>
        <v>0</v>
      </c>
      <c r="X621" s="59">
        <f>'Inventory Ref Sheet'!S621</f>
        <v>0</v>
      </c>
      <c r="Y621" s="100" t="str">
        <f ca="1">IF('Inventory Ref Sheet'!U621&gt;0,YEAR(TODAY())-'Inventory Ref Sheet'!U621,"")</f>
        <v/>
      </c>
      <c r="Z621" s="95">
        <f>'Inventory Ref Sheet'!W621</f>
        <v>0</v>
      </c>
      <c r="AA621" s="60">
        <f>'Inventory Ref Sheet'!X621</f>
        <v>0</v>
      </c>
      <c r="AB621" s="61"/>
      <c r="AC621" s="97" t="str">
        <f t="shared" si="46"/>
        <v/>
      </c>
      <c r="AD621" s="59">
        <f>'Inventory Ref Sheet'!Y621</f>
        <v>0</v>
      </c>
      <c r="AE621" s="59">
        <f>'Inventory Ref Sheet'!Z621</f>
        <v>0</v>
      </c>
      <c r="AF621" s="102">
        <f>'Inventory Ref Sheet'!AA621</f>
        <v>0</v>
      </c>
      <c r="AG621" s="59">
        <f>'Inventory Ref Sheet'!AD621</f>
        <v>0</v>
      </c>
      <c r="AH621" s="59">
        <f>'Inventory Ref Sheet'!AE621</f>
        <v>0</v>
      </c>
      <c r="AI621" s="100" t="str">
        <f ca="1">IF('Inventory Ref Sheet'!AG621&gt;0,YEAR(TODAY())-'Inventory Ref Sheet'!AG621,"")</f>
        <v/>
      </c>
      <c r="AJ621" s="99"/>
      <c r="AK621" s="60">
        <f>'Inventory Ref Sheet'!AJ621</f>
        <v>0</v>
      </c>
      <c r="AL621" s="99"/>
      <c r="AM621" s="97" t="str">
        <f t="shared" si="47"/>
        <v/>
      </c>
    </row>
    <row r="622" spans="10:39" x14ac:dyDescent="0.25">
      <c r="J622" s="59">
        <f>'Inventory Ref Sheet'!AK622</f>
        <v>0</v>
      </c>
      <c r="K622" s="59">
        <f>'Inventory Ref Sheet'!AL622</f>
        <v>0</v>
      </c>
      <c r="L622" s="59">
        <f>'Inventory Ref Sheet'!AM622</f>
        <v>0</v>
      </c>
      <c r="M622" s="59">
        <f>'Inventory Ref Sheet'!AP622</f>
        <v>0</v>
      </c>
      <c r="N622" s="59">
        <f>'Inventory Ref Sheet'!AQ622</f>
        <v>0</v>
      </c>
      <c r="O622" s="100" t="str">
        <f ca="1">IF('Inventory Ref Sheet'!AS622&gt;0,YEAR(TODAY())-'Inventory Ref Sheet'!AS622,"")</f>
        <v/>
      </c>
      <c r="P622" s="95">
        <f>'Inventory Ref Sheet'!AU622</f>
        <v>0</v>
      </c>
      <c r="Q622" s="60">
        <f>'Inventory Ref Sheet'!AV622</f>
        <v>0</v>
      </c>
      <c r="R622" s="61"/>
      <c r="S622" s="100" t="str">
        <f t="shared" si="45"/>
        <v/>
      </c>
      <c r="T622" s="59">
        <f>'Inventory Ref Sheet'!M622</f>
        <v>0</v>
      </c>
      <c r="U622" s="102">
        <f>'Inventory Ref Sheet'!N622</f>
        <v>0</v>
      </c>
      <c r="V622" s="59">
        <f>'Inventory Ref Sheet'!O622</f>
        <v>0</v>
      </c>
      <c r="W622" s="59">
        <f>'Inventory Ref Sheet'!R622</f>
        <v>0</v>
      </c>
      <c r="X622" s="59">
        <f>'Inventory Ref Sheet'!S622</f>
        <v>0</v>
      </c>
      <c r="Y622" s="100" t="str">
        <f ca="1">IF('Inventory Ref Sheet'!U622&gt;0,YEAR(TODAY())-'Inventory Ref Sheet'!U622,"")</f>
        <v/>
      </c>
      <c r="Z622" s="95">
        <f>'Inventory Ref Sheet'!W622</f>
        <v>0</v>
      </c>
      <c r="AA622" s="60">
        <f>'Inventory Ref Sheet'!X622</f>
        <v>0</v>
      </c>
      <c r="AB622" s="61"/>
      <c r="AC622" s="97" t="str">
        <f t="shared" si="46"/>
        <v/>
      </c>
      <c r="AD622" s="59">
        <f>'Inventory Ref Sheet'!Y622</f>
        <v>0</v>
      </c>
      <c r="AE622" s="59">
        <f>'Inventory Ref Sheet'!Z622</f>
        <v>0</v>
      </c>
      <c r="AF622" s="102">
        <f>'Inventory Ref Sheet'!AA622</f>
        <v>0</v>
      </c>
      <c r="AG622" s="59">
        <f>'Inventory Ref Sheet'!AD622</f>
        <v>0</v>
      </c>
      <c r="AH622" s="59">
        <f>'Inventory Ref Sheet'!AE622</f>
        <v>0</v>
      </c>
      <c r="AI622" s="100" t="str">
        <f ca="1">IF('Inventory Ref Sheet'!AG622&gt;0,YEAR(TODAY())-'Inventory Ref Sheet'!AG622,"")</f>
        <v/>
      </c>
      <c r="AJ622" s="99"/>
      <c r="AK622" s="60">
        <f>'Inventory Ref Sheet'!AJ622</f>
        <v>0</v>
      </c>
      <c r="AL622" s="99"/>
      <c r="AM622" s="97" t="str">
        <f t="shared" si="47"/>
        <v/>
      </c>
    </row>
    <row r="623" spans="10:39" x14ac:dyDescent="0.25">
      <c r="J623" s="59">
        <f>'Inventory Ref Sheet'!AK623</f>
        <v>0</v>
      </c>
      <c r="K623" s="59">
        <f>'Inventory Ref Sheet'!AL623</f>
        <v>0</v>
      </c>
      <c r="L623" s="59">
        <f>'Inventory Ref Sheet'!AM623</f>
        <v>0</v>
      </c>
      <c r="M623" s="59">
        <f>'Inventory Ref Sheet'!AP623</f>
        <v>0</v>
      </c>
      <c r="N623" s="59">
        <f>'Inventory Ref Sheet'!AQ623</f>
        <v>0</v>
      </c>
      <c r="O623" s="100" t="str">
        <f ca="1">IF('Inventory Ref Sheet'!AS623&gt;0,YEAR(TODAY())-'Inventory Ref Sheet'!AS623,"")</f>
        <v/>
      </c>
      <c r="P623" s="95">
        <f>'Inventory Ref Sheet'!AU623</f>
        <v>0</v>
      </c>
      <c r="Q623" s="60">
        <f>'Inventory Ref Sheet'!AV623</f>
        <v>0</v>
      </c>
      <c r="R623" s="61"/>
      <c r="S623" s="100" t="str">
        <f t="shared" si="45"/>
        <v/>
      </c>
      <c r="T623" s="59">
        <f>'Inventory Ref Sheet'!M623</f>
        <v>0</v>
      </c>
      <c r="U623" s="102">
        <f>'Inventory Ref Sheet'!N623</f>
        <v>0</v>
      </c>
      <c r="V623" s="59">
        <f>'Inventory Ref Sheet'!O623</f>
        <v>0</v>
      </c>
      <c r="W623" s="59">
        <f>'Inventory Ref Sheet'!R623</f>
        <v>0</v>
      </c>
      <c r="X623" s="59">
        <f>'Inventory Ref Sheet'!S623</f>
        <v>0</v>
      </c>
      <c r="Y623" s="100" t="str">
        <f ca="1">IF('Inventory Ref Sheet'!U623&gt;0,YEAR(TODAY())-'Inventory Ref Sheet'!U623,"")</f>
        <v/>
      </c>
      <c r="Z623" s="95">
        <f>'Inventory Ref Sheet'!W623</f>
        <v>0</v>
      </c>
      <c r="AA623" s="60">
        <f>'Inventory Ref Sheet'!X623</f>
        <v>0</v>
      </c>
      <c r="AB623" s="61"/>
      <c r="AC623" s="97" t="str">
        <f t="shared" si="46"/>
        <v/>
      </c>
      <c r="AD623" s="59">
        <f>'Inventory Ref Sheet'!Y623</f>
        <v>0</v>
      </c>
      <c r="AE623" s="59">
        <f>'Inventory Ref Sheet'!Z623</f>
        <v>0</v>
      </c>
      <c r="AF623" s="102">
        <f>'Inventory Ref Sheet'!AA623</f>
        <v>0</v>
      </c>
      <c r="AG623" s="59">
        <f>'Inventory Ref Sheet'!AD623</f>
        <v>0</v>
      </c>
      <c r="AH623" s="59">
        <f>'Inventory Ref Sheet'!AE623</f>
        <v>0</v>
      </c>
      <c r="AI623" s="100" t="str">
        <f ca="1">IF('Inventory Ref Sheet'!AG623&gt;0,YEAR(TODAY())-'Inventory Ref Sheet'!AG623,"")</f>
        <v/>
      </c>
      <c r="AJ623" s="99"/>
      <c r="AK623" s="60">
        <f>'Inventory Ref Sheet'!AJ623</f>
        <v>0</v>
      </c>
      <c r="AL623" s="99"/>
      <c r="AM623" s="97" t="str">
        <f t="shared" si="47"/>
        <v/>
      </c>
    </row>
    <row r="624" spans="10:39" x14ac:dyDescent="0.25">
      <c r="J624" s="59">
        <f>'Inventory Ref Sheet'!AK624</f>
        <v>0</v>
      </c>
      <c r="K624" s="59">
        <f>'Inventory Ref Sheet'!AL624</f>
        <v>0</v>
      </c>
      <c r="L624" s="59">
        <f>'Inventory Ref Sheet'!AM624</f>
        <v>0</v>
      </c>
      <c r="M624" s="59">
        <f>'Inventory Ref Sheet'!AP624</f>
        <v>0</v>
      </c>
      <c r="N624" s="59">
        <f>'Inventory Ref Sheet'!AQ624</f>
        <v>0</v>
      </c>
      <c r="O624" s="100" t="str">
        <f ca="1">IF('Inventory Ref Sheet'!AS624&gt;0,YEAR(TODAY())-'Inventory Ref Sheet'!AS624,"")</f>
        <v/>
      </c>
      <c r="P624" s="95">
        <f>'Inventory Ref Sheet'!AU624</f>
        <v>0</v>
      </c>
      <c r="Q624" s="60">
        <f>'Inventory Ref Sheet'!AV624</f>
        <v>0</v>
      </c>
      <c r="R624" s="61"/>
      <c r="S624" s="100" t="str">
        <f t="shared" si="45"/>
        <v/>
      </c>
      <c r="T624" s="59">
        <f>'Inventory Ref Sheet'!M624</f>
        <v>0</v>
      </c>
      <c r="U624" s="102">
        <f>'Inventory Ref Sheet'!N624</f>
        <v>0</v>
      </c>
      <c r="V624" s="59">
        <f>'Inventory Ref Sheet'!O624</f>
        <v>0</v>
      </c>
      <c r="W624" s="59">
        <f>'Inventory Ref Sheet'!R624</f>
        <v>0</v>
      </c>
      <c r="X624" s="59">
        <f>'Inventory Ref Sheet'!S624</f>
        <v>0</v>
      </c>
      <c r="Y624" s="100" t="str">
        <f ca="1">IF('Inventory Ref Sheet'!U624&gt;0,YEAR(TODAY())-'Inventory Ref Sheet'!U624,"")</f>
        <v/>
      </c>
      <c r="Z624" s="95">
        <f>'Inventory Ref Sheet'!W624</f>
        <v>0</v>
      </c>
      <c r="AA624" s="60">
        <f>'Inventory Ref Sheet'!X624</f>
        <v>0</v>
      </c>
      <c r="AB624" s="61"/>
      <c r="AC624" s="97" t="str">
        <f t="shared" si="46"/>
        <v/>
      </c>
      <c r="AD624" s="59">
        <f>'Inventory Ref Sheet'!Y624</f>
        <v>0</v>
      </c>
      <c r="AE624" s="59">
        <f>'Inventory Ref Sheet'!Z624</f>
        <v>0</v>
      </c>
      <c r="AF624" s="102">
        <f>'Inventory Ref Sheet'!AA624</f>
        <v>0</v>
      </c>
      <c r="AG624" s="59">
        <f>'Inventory Ref Sheet'!AD624</f>
        <v>0</v>
      </c>
      <c r="AH624" s="59">
        <f>'Inventory Ref Sheet'!AE624</f>
        <v>0</v>
      </c>
      <c r="AI624" s="100" t="str">
        <f ca="1">IF('Inventory Ref Sheet'!AG624&gt;0,YEAR(TODAY())-'Inventory Ref Sheet'!AG624,"")</f>
        <v/>
      </c>
      <c r="AJ624" s="99"/>
      <c r="AK624" s="60">
        <f>'Inventory Ref Sheet'!AJ624</f>
        <v>0</v>
      </c>
      <c r="AL624" s="99"/>
      <c r="AM624" s="97" t="str">
        <f t="shared" si="47"/>
        <v/>
      </c>
    </row>
    <row r="625" spans="10:39" x14ac:dyDescent="0.25">
      <c r="J625" s="59">
        <f>'Inventory Ref Sheet'!AK625</f>
        <v>0</v>
      </c>
      <c r="K625" s="59">
        <f>'Inventory Ref Sheet'!AL625</f>
        <v>0</v>
      </c>
      <c r="L625" s="59">
        <f>'Inventory Ref Sheet'!AM625</f>
        <v>0</v>
      </c>
      <c r="M625" s="59">
        <f>'Inventory Ref Sheet'!AP625</f>
        <v>0</v>
      </c>
      <c r="N625" s="59">
        <f>'Inventory Ref Sheet'!AQ625</f>
        <v>0</v>
      </c>
      <c r="O625" s="100" t="str">
        <f ca="1">IF('Inventory Ref Sheet'!AS625&gt;0,YEAR(TODAY())-'Inventory Ref Sheet'!AS625,"")</f>
        <v/>
      </c>
      <c r="P625" s="95">
        <f>'Inventory Ref Sheet'!AU625</f>
        <v>0</v>
      </c>
      <c r="Q625" s="60">
        <f>'Inventory Ref Sheet'!AV625</f>
        <v>0</v>
      </c>
      <c r="R625" s="61"/>
      <c r="S625" s="100" t="str">
        <f t="shared" si="45"/>
        <v/>
      </c>
      <c r="T625" s="59">
        <f>'Inventory Ref Sheet'!M625</f>
        <v>0</v>
      </c>
      <c r="U625" s="102">
        <f>'Inventory Ref Sheet'!N625</f>
        <v>0</v>
      </c>
      <c r="V625" s="59">
        <f>'Inventory Ref Sheet'!O625</f>
        <v>0</v>
      </c>
      <c r="W625" s="59">
        <f>'Inventory Ref Sheet'!R625</f>
        <v>0</v>
      </c>
      <c r="X625" s="59">
        <f>'Inventory Ref Sheet'!S625</f>
        <v>0</v>
      </c>
      <c r="Y625" s="100" t="str">
        <f ca="1">IF('Inventory Ref Sheet'!U625&gt;0,YEAR(TODAY())-'Inventory Ref Sheet'!U625,"")</f>
        <v/>
      </c>
      <c r="Z625" s="95">
        <f>'Inventory Ref Sheet'!W625</f>
        <v>0</v>
      </c>
      <c r="AA625" s="60">
        <f>'Inventory Ref Sheet'!X625</f>
        <v>0</v>
      </c>
      <c r="AB625" s="61"/>
      <c r="AC625" s="97" t="str">
        <f t="shared" si="46"/>
        <v/>
      </c>
      <c r="AD625" s="59">
        <f>'Inventory Ref Sheet'!Y625</f>
        <v>0</v>
      </c>
      <c r="AE625" s="59">
        <f>'Inventory Ref Sheet'!Z625</f>
        <v>0</v>
      </c>
      <c r="AF625" s="102">
        <f>'Inventory Ref Sheet'!AA625</f>
        <v>0</v>
      </c>
      <c r="AG625" s="59">
        <f>'Inventory Ref Sheet'!AD625</f>
        <v>0</v>
      </c>
      <c r="AH625" s="59">
        <f>'Inventory Ref Sheet'!AE625</f>
        <v>0</v>
      </c>
      <c r="AI625" s="100" t="str">
        <f ca="1">IF('Inventory Ref Sheet'!AG625&gt;0,YEAR(TODAY())-'Inventory Ref Sheet'!AG625,"")</f>
        <v/>
      </c>
      <c r="AJ625" s="99"/>
      <c r="AK625" s="60">
        <f>'Inventory Ref Sheet'!AJ625</f>
        <v>0</v>
      </c>
      <c r="AL625" s="99"/>
      <c r="AM625" s="97" t="str">
        <f t="shared" si="47"/>
        <v/>
      </c>
    </row>
    <row r="626" spans="10:39" x14ac:dyDescent="0.25">
      <c r="J626" s="59">
        <f>'Inventory Ref Sheet'!AK626</f>
        <v>0</v>
      </c>
      <c r="K626" s="59">
        <f>'Inventory Ref Sheet'!AL626</f>
        <v>0</v>
      </c>
      <c r="L626" s="59">
        <f>'Inventory Ref Sheet'!AM626</f>
        <v>0</v>
      </c>
      <c r="M626" s="59">
        <f>'Inventory Ref Sheet'!AP626</f>
        <v>0</v>
      </c>
      <c r="N626" s="59">
        <f>'Inventory Ref Sheet'!AQ626</f>
        <v>0</v>
      </c>
      <c r="O626" s="100" t="str">
        <f ca="1">IF('Inventory Ref Sheet'!AS626&gt;0,YEAR(TODAY())-'Inventory Ref Sheet'!AS626,"")</f>
        <v/>
      </c>
      <c r="P626" s="95">
        <f>'Inventory Ref Sheet'!AU626</f>
        <v>0</v>
      </c>
      <c r="Q626" s="60">
        <f>'Inventory Ref Sheet'!AV626</f>
        <v>0</v>
      </c>
      <c r="R626" s="61"/>
      <c r="S626" s="100" t="str">
        <f t="shared" si="45"/>
        <v/>
      </c>
      <c r="T626" s="59">
        <f>'Inventory Ref Sheet'!M626</f>
        <v>0</v>
      </c>
      <c r="U626" s="102">
        <f>'Inventory Ref Sheet'!N626</f>
        <v>0</v>
      </c>
      <c r="V626" s="59">
        <f>'Inventory Ref Sheet'!O626</f>
        <v>0</v>
      </c>
      <c r="W626" s="59">
        <f>'Inventory Ref Sheet'!R626</f>
        <v>0</v>
      </c>
      <c r="X626" s="59">
        <f>'Inventory Ref Sheet'!S626</f>
        <v>0</v>
      </c>
      <c r="Y626" s="100" t="str">
        <f ca="1">IF('Inventory Ref Sheet'!U626&gt;0,YEAR(TODAY())-'Inventory Ref Sheet'!U626,"")</f>
        <v/>
      </c>
      <c r="Z626" s="95">
        <f>'Inventory Ref Sheet'!W626</f>
        <v>0</v>
      </c>
      <c r="AA626" s="60">
        <f>'Inventory Ref Sheet'!X626</f>
        <v>0</v>
      </c>
      <c r="AB626" s="61"/>
      <c r="AC626" s="97" t="str">
        <f t="shared" si="46"/>
        <v/>
      </c>
      <c r="AD626" s="59">
        <f>'Inventory Ref Sheet'!Y626</f>
        <v>0</v>
      </c>
      <c r="AE626" s="59">
        <f>'Inventory Ref Sheet'!Z626</f>
        <v>0</v>
      </c>
      <c r="AF626" s="102">
        <f>'Inventory Ref Sheet'!AA626</f>
        <v>0</v>
      </c>
      <c r="AG626" s="59">
        <f>'Inventory Ref Sheet'!AD626</f>
        <v>0</v>
      </c>
      <c r="AH626" s="59">
        <f>'Inventory Ref Sheet'!AE626</f>
        <v>0</v>
      </c>
      <c r="AI626" s="100" t="str">
        <f ca="1">IF('Inventory Ref Sheet'!AG626&gt;0,YEAR(TODAY())-'Inventory Ref Sheet'!AG626,"")</f>
        <v/>
      </c>
      <c r="AJ626" s="99"/>
      <c r="AK626" s="60">
        <f>'Inventory Ref Sheet'!AJ626</f>
        <v>0</v>
      </c>
      <c r="AL626" s="99"/>
      <c r="AM626" s="97" t="str">
        <f t="shared" si="47"/>
        <v/>
      </c>
    </row>
    <row r="627" spans="10:39" x14ac:dyDescent="0.25">
      <c r="J627" s="59">
        <f>'Inventory Ref Sheet'!AK627</f>
        <v>0</v>
      </c>
      <c r="K627" s="59">
        <f>'Inventory Ref Sheet'!AL627</f>
        <v>0</v>
      </c>
      <c r="L627" s="59">
        <f>'Inventory Ref Sheet'!AM627</f>
        <v>0</v>
      </c>
      <c r="M627" s="59">
        <f>'Inventory Ref Sheet'!AP627</f>
        <v>0</v>
      </c>
      <c r="N627" s="59">
        <f>'Inventory Ref Sheet'!AQ627</f>
        <v>0</v>
      </c>
      <c r="O627" s="100" t="str">
        <f ca="1">IF('Inventory Ref Sheet'!AS627&gt;0,YEAR(TODAY())-'Inventory Ref Sheet'!AS627,"")</f>
        <v/>
      </c>
      <c r="P627" s="95">
        <f>'Inventory Ref Sheet'!AU627</f>
        <v>0</v>
      </c>
      <c r="Q627" s="60">
        <f>'Inventory Ref Sheet'!AV627</f>
        <v>0</v>
      </c>
      <c r="R627" s="61"/>
      <c r="S627" s="100" t="str">
        <f t="shared" si="45"/>
        <v/>
      </c>
      <c r="T627" s="59">
        <f>'Inventory Ref Sheet'!M627</f>
        <v>0</v>
      </c>
      <c r="U627" s="102">
        <f>'Inventory Ref Sheet'!N627</f>
        <v>0</v>
      </c>
      <c r="V627" s="59">
        <f>'Inventory Ref Sheet'!O627</f>
        <v>0</v>
      </c>
      <c r="W627" s="59">
        <f>'Inventory Ref Sheet'!R627</f>
        <v>0</v>
      </c>
      <c r="X627" s="59">
        <f>'Inventory Ref Sheet'!S627</f>
        <v>0</v>
      </c>
      <c r="Y627" s="100" t="str">
        <f ca="1">IF('Inventory Ref Sheet'!U627&gt;0,YEAR(TODAY())-'Inventory Ref Sheet'!U627,"")</f>
        <v/>
      </c>
      <c r="Z627" s="95">
        <f>'Inventory Ref Sheet'!W627</f>
        <v>0</v>
      </c>
      <c r="AA627" s="60">
        <f>'Inventory Ref Sheet'!X627</f>
        <v>0</v>
      </c>
      <c r="AB627" s="61"/>
      <c r="AC627" s="97" t="str">
        <f t="shared" si="46"/>
        <v/>
      </c>
      <c r="AD627" s="59">
        <f>'Inventory Ref Sheet'!Y627</f>
        <v>0</v>
      </c>
      <c r="AE627" s="59">
        <f>'Inventory Ref Sheet'!Z627</f>
        <v>0</v>
      </c>
      <c r="AF627" s="102">
        <f>'Inventory Ref Sheet'!AA627</f>
        <v>0</v>
      </c>
      <c r="AG627" s="59">
        <f>'Inventory Ref Sheet'!AD627</f>
        <v>0</v>
      </c>
      <c r="AH627" s="59">
        <f>'Inventory Ref Sheet'!AE627</f>
        <v>0</v>
      </c>
      <c r="AI627" s="100" t="str">
        <f ca="1">IF('Inventory Ref Sheet'!AG627&gt;0,YEAR(TODAY())-'Inventory Ref Sheet'!AG627,"")</f>
        <v/>
      </c>
      <c r="AJ627" s="99"/>
      <c r="AK627" s="60">
        <f>'Inventory Ref Sheet'!AJ627</f>
        <v>0</v>
      </c>
      <c r="AL627" s="99"/>
      <c r="AM627" s="97" t="str">
        <f t="shared" si="47"/>
        <v/>
      </c>
    </row>
    <row r="628" spans="10:39" x14ac:dyDescent="0.25">
      <c r="J628" s="59">
        <f>'Inventory Ref Sheet'!AK628</f>
        <v>0</v>
      </c>
      <c r="K628" s="59">
        <f>'Inventory Ref Sheet'!AL628</f>
        <v>0</v>
      </c>
      <c r="L628" s="59">
        <f>'Inventory Ref Sheet'!AM628</f>
        <v>0</v>
      </c>
      <c r="M628" s="59">
        <f>'Inventory Ref Sheet'!AP628</f>
        <v>0</v>
      </c>
      <c r="N628" s="59">
        <f>'Inventory Ref Sheet'!AQ628</f>
        <v>0</v>
      </c>
      <c r="O628" s="100" t="str">
        <f ca="1">IF('Inventory Ref Sheet'!AS628&gt;0,YEAR(TODAY())-'Inventory Ref Sheet'!AS628,"")</f>
        <v/>
      </c>
      <c r="P628" s="95">
        <f>'Inventory Ref Sheet'!AU628</f>
        <v>0</v>
      </c>
      <c r="Q628" s="60">
        <f>'Inventory Ref Sheet'!AV628</f>
        <v>0</v>
      </c>
      <c r="R628" s="61"/>
      <c r="S628" s="100" t="str">
        <f t="shared" si="45"/>
        <v/>
      </c>
      <c r="T628" s="59">
        <f>'Inventory Ref Sheet'!M628</f>
        <v>0</v>
      </c>
      <c r="U628" s="102">
        <f>'Inventory Ref Sheet'!N628</f>
        <v>0</v>
      </c>
      <c r="V628" s="59">
        <f>'Inventory Ref Sheet'!O628</f>
        <v>0</v>
      </c>
      <c r="W628" s="59">
        <f>'Inventory Ref Sheet'!R628</f>
        <v>0</v>
      </c>
      <c r="X628" s="59">
        <f>'Inventory Ref Sheet'!S628</f>
        <v>0</v>
      </c>
      <c r="Y628" s="100" t="str">
        <f ca="1">IF('Inventory Ref Sheet'!U628&gt;0,YEAR(TODAY())-'Inventory Ref Sheet'!U628,"")</f>
        <v/>
      </c>
      <c r="Z628" s="95">
        <f>'Inventory Ref Sheet'!W628</f>
        <v>0</v>
      </c>
      <c r="AA628" s="60">
        <f>'Inventory Ref Sheet'!X628</f>
        <v>0</v>
      </c>
      <c r="AB628" s="61"/>
      <c r="AC628" s="97" t="str">
        <f t="shared" si="46"/>
        <v/>
      </c>
      <c r="AD628" s="59">
        <f>'Inventory Ref Sheet'!Y628</f>
        <v>0</v>
      </c>
      <c r="AE628" s="59">
        <f>'Inventory Ref Sheet'!Z628</f>
        <v>0</v>
      </c>
      <c r="AF628" s="102">
        <f>'Inventory Ref Sheet'!AA628</f>
        <v>0</v>
      </c>
      <c r="AG628" s="59">
        <f>'Inventory Ref Sheet'!AD628</f>
        <v>0</v>
      </c>
      <c r="AH628" s="59">
        <f>'Inventory Ref Sheet'!AE628</f>
        <v>0</v>
      </c>
      <c r="AI628" s="100" t="str">
        <f ca="1">IF('Inventory Ref Sheet'!AG628&gt;0,YEAR(TODAY())-'Inventory Ref Sheet'!AG628,"")</f>
        <v/>
      </c>
      <c r="AJ628" s="99"/>
      <c r="AK628" s="60">
        <f>'Inventory Ref Sheet'!AJ628</f>
        <v>0</v>
      </c>
      <c r="AL628" s="99"/>
      <c r="AM628" s="97" t="str">
        <f t="shared" si="47"/>
        <v/>
      </c>
    </row>
    <row r="629" spans="10:39" x14ac:dyDescent="0.25">
      <c r="J629" s="59">
        <f>'Inventory Ref Sheet'!AK629</f>
        <v>0</v>
      </c>
      <c r="K629" s="59">
        <f>'Inventory Ref Sheet'!AL629</f>
        <v>0</v>
      </c>
      <c r="L629" s="59">
        <f>'Inventory Ref Sheet'!AM629</f>
        <v>0</v>
      </c>
      <c r="M629" s="59">
        <f>'Inventory Ref Sheet'!AP629</f>
        <v>0</v>
      </c>
      <c r="N629" s="59">
        <f>'Inventory Ref Sheet'!AQ629</f>
        <v>0</v>
      </c>
      <c r="O629" s="100" t="str">
        <f ca="1">IF('Inventory Ref Sheet'!AS629&gt;0,YEAR(TODAY())-'Inventory Ref Sheet'!AS629,"")</f>
        <v/>
      </c>
      <c r="P629" s="95">
        <f>'Inventory Ref Sheet'!AU629</f>
        <v>0</v>
      </c>
      <c r="Q629" s="60">
        <f>'Inventory Ref Sheet'!AV629</f>
        <v>0</v>
      </c>
      <c r="R629" s="61"/>
      <c r="S629" s="100" t="str">
        <f t="shared" si="45"/>
        <v/>
      </c>
      <c r="T629" s="59">
        <f>'Inventory Ref Sheet'!M629</f>
        <v>0</v>
      </c>
      <c r="U629" s="102">
        <f>'Inventory Ref Sheet'!N629</f>
        <v>0</v>
      </c>
      <c r="V629" s="59">
        <f>'Inventory Ref Sheet'!O629</f>
        <v>0</v>
      </c>
      <c r="W629" s="59">
        <f>'Inventory Ref Sheet'!R629</f>
        <v>0</v>
      </c>
      <c r="X629" s="59">
        <f>'Inventory Ref Sheet'!S629</f>
        <v>0</v>
      </c>
      <c r="Y629" s="100" t="str">
        <f ca="1">IF('Inventory Ref Sheet'!U629&gt;0,YEAR(TODAY())-'Inventory Ref Sheet'!U629,"")</f>
        <v/>
      </c>
      <c r="Z629" s="95">
        <f>'Inventory Ref Sheet'!W629</f>
        <v>0</v>
      </c>
      <c r="AA629" s="60">
        <f>'Inventory Ref Sheet'!X629</f>
        <v>0</v>
      </c>
      <c r="AB629" s="61"/>
      <c r="AC629" s="97" t="str">
        <f t="shared" si="46"/>
        <v/>
      </c>
      <c r="AD629" s="59">
        <f>'Inventory Ref Sheet'!Y629</f>
        <v>0</v>
      </c>
      <c r="AE629" s="59">
        <f>'Inventory Ref Sheet'!Z629</f>
        <v>0</v>
      </c>
      <c r="AF629" s="102">
        <f>'Inventory Ref Sheet'!AA629</f>
        <v>0</v>
      </c>
      <c r="AG629" s="59">
        <f>'Inventory Ref Sheet'!AD629</f>
        <v>0</v>
      </c>
      <c r="AH629" s="59">
        <f>'Inventory Ref Sheet'!AE629</f>
        <v>0</v>
      </c>
      <c r="AI629" s="100" t="str">
        <f ca="1">IF('Inventory Ref Sheet'!AG629&gt;0,YEAR(TODAY())-'Inventory Ref Sheet'!AG629,"")</f>
        <v/>
      </c>
      <c r="AJ629" s="99"/>
      <c r="AK629" s="60">
        <f>'Inventory Ref Sheet'!AJ629</f>
        <v>0</v>
      </c>
      <c r="AL629" s="99"/>
      <c r="AM629" s="97" t="str">
        <f t="shared" si="47"/>
        <v/>
      </c>
    </row>
    <row r="630" spans="10:39" x14ac:dyDescent="0.25">
      <c r="J630" s="59">
        <f>'Inventory Ref Sheet'!AK630</f>
        <v>0</v>
      </c>
      <c r="K630" s="59">
        <f>'Inventory Ref Sheet'!AL630</f>
        <v>0</v>
      </c>
      <c r="L630" s="59">
        <f>'Inventory Ref Sheet'!AM630</f>
        <v>0</v>
      </c>
      <c r="M630" s="59">
        <f>'Inventory Ref Sheet'!AP630</f>
        <v>0</v>
      </c>
      <c r="N630" s="59">
        <f>'Inventory Ref Sheet'!AQ630</f>
        <v>0</v>
      </c>
      <c r="O630" s="100" t="str">
        <f ca="1">IF('Inventory Ref Sheet'!AS630&gt;0,YEAR(TODAY())-'Inventory Ref Sheet'!AS630,"")</f>
        <v/>
      </c>
      <c r="P630" s="95">
        <f>'Inventory Ref Sheet'!AU630</f>
        <v>0</v>
      </c>
      <c r="Q630" s="60">
        <f>'Inventory Ref Sheet'!AV630</f>
        <v>0</v>
      </c>
      <c r="R630" s="61"/>
      <c r="S630" s="100" t="str">
        <f t="shared" si="45"/>
        <v/>
      </c>
      <c r="T630" s="59">
        <f>'Inventory Ref Sheet'!M630</f>
        <v>0</v>
      </c>
      <c r="U630" s="102">
        <f>'Inventory Ref Sheet'!N630</f>
        <v>0</v>
      </c>
      <c r="V630" s="59">
        <f>'Inventory Ref Sheet'!O630</f>
        <v>0</v>
      </c>
      <c r="W630" s="59">
        <f>'Inventory Ref Sheet'!R630</f>
        <v>0</v>
      </c>
      <c r="X630" s="59">
        <f>'Inventory Ref Sheet'!S630</f>
        <v>0</v>
      </c>
      <c r="Y630" s="100" t="str">
        <f ca="1">IF('Inventory Ref Sheet'!U630&gt;0,YEAR(TODAY())-'Inventory Ref Sheet'!U630,"")</f>
        <v/>
      </c>
      <c r="Z630" s="95">
        <f>'Inventory Ref Sheet'!W630</f>
        <v>0</v>
      </c>
      <c r="AA630" s="60">
        <f>'Inventory Ref Sheet'!X630</f>
        <v>0</v>
      </c>
      <c r="AB630" s="61"/>
      <c r="AC630" s="97" t="str">
        <f t="shared" si="46"/>
        <v/>
      </c>
      <c r="AD630" s="59">
        <f>'Inventory Ref Sheet'!Y630</f>
        <v>0</v>
      </c>
      <c r="AE630" s="59">
        <f>'Inventory Ref Sheet'!Z630</f>
        <v>0</v>
      </c>
      <c r="AF630" s="102">
        <f>'Inventory Ref Sheet'!AA630</f>
        <v>0</v>
      </c>
      <c r="AG630" s="59">
        <f>'Inventory Ref Sheet'!AD630</f>
        <v>0</v>
      </c>
      <c r="AH630" s="59">
        <f>'Inventory Ref Sheet'!AE630</f>
        <v>0</v>
      </c>
      <c r="AI630" s="100" t="str">
        <f ca="1">IF('Inventory Ref Sheet'!AG630&gt;0,YEAR(TODAY())-'Inventory Ref Sheet'!AG630,"")</f>
        <v/>
      </c>
      <c r="AJ630" s="99"/>
      <c r="AK630" s="60">
        <f>'Inventory Ref Sheet'!AJ630</f>
        <v>0</v>
      </c>
      <c r="AL630" s="99"/>
      <c r="AM630" s="97" t="str">
        <f t="shared" si="47"/>
        <v/>
      </c>
    </row>
    <row r="631" spans="10:39" x14ac:dyDescent="0.25">
      <c r="J631" s="59">
        <f>'Inventory Ref Sheet'!AK631</f>
        <v>0</v>
      </c>
      <c r="K631" s="59">
        <f>'Inventory Ref Sheet'!AL631</f>
        <v>0</v>
      </c>
      <c r="L631" s="59">
        <f>'Inventory Ref Sheet'!AM631</f>
        <v>0</v>
      </c>
      <c r="M631" s="59">
        <f>'Inventory Ref Sheet'!AP631</f>
        <v>0</v>
      </c>
      <c r="N631" s="59">
        <f>'Inventory Ref Sheet'!AQ631</f>
        <v>0</v>
      </c>
      <c r="O631" s="100" t="str">
        <f ca="1">IF('Inventory Ref Sheet'!AS631&gt;0,YEAR(TODAY())-'Inventory Ref Sheet'!AS631,"")</f>
        <v/>
      </c>
      <c r="P631" s="95">
        <f>'Inventory Ref Sheet'!AU631</f>
        <v>0</v>
      </c>
      <c r="Q631" s="60">
        <f>'Inventory Ref Sheet'!AV631</f>
        <v>0</v>
      </c>
      <c r="R631" s="61"/>
      <c r="S631" s="100" t="str">
        <f t="shared" si="45"/>
        <v/>
      </c>
      <c r="T631" s="59">
        <f>'Inventory Ref Sheet'!M631</f>
        <v>0</v>
      </c>
      <c r="U631" s="102">
        <f>'Inventory Ref Sheet'!N631</f>
        <v>0</v>
      </c>
      <c r="V631" s="59">
        <f>'Inventory Ref Sheet'!O631</f>
        <v>0</v>
      </c>
      <c r="W631" s="59">
        <f>'Inventory Ref Sheet'!R631</f>
        <v>0</v>
      </c>
      <c r="X631" s="59">
        <f>'Inventory Ref Sheet'!S631</f>
        <v>0</v>
      </c>
      <c r="Y631" s="100" t="str">
        <f ca="1">IF('Inventory Ref Sheet'!U631&gt;0,YEAR(TODAY())-'Inventory Ref Sheet'!U631,"")</f>
        <v/>
      </c>
      <c r="Z631" s="95">
        <f>'Inventory Ref Sheet'!W631</f>
        <v>0</v>
      </c>
      <c r="AA631" s="60">
        <f>'Inventory Ref Sheet'!X631</f>
        <v>0</v>
      </c>
      <c r="AB631" s="61"/>
      <c r="AC631" s="97" t="str">
        <f t="shared" si="46"/>
        <v/>
      </c>
      <c r="AD631" s="59">
        <f>'Inventory Ref Sheet'!Y631</f>
        <v>0</v>
      </c>
      <c r="AE631" s="59">
        <f>'Inventory Ref Sheet'!Z631</f>
        <v>0</v>
      </c>
      <c r="AF631" s="102">
        <f>'Inventory Ref Sheet'!AA631</f>
        <v>0</v>
      </c>
      <c r="AG631" s="59">
        <f>'Inventory Ref Sheet'!AD631</f>
        <v>0</v>
      </c>
      <c r="AH631" s="59">
        <f>'Inventory Ref Sheet'!AE631</f>
        <v>0</v>
      </c>
      <c r="AI631" s="100" t="str">
        <f ca="1">IF('Inventory Ref Sheet'!AG631&gt;0,YEAR(TODAY())-'Inventory Ref Sheet'!AG631,"")</f>
        <v/>
      </c>
      <c r="AJ631" s="99"/>
      <c r="AK631" s="60">
        <f>'Inventory Ref Sheet'!AJ631</f>
        <v>0</v>
      </c>
      <c r="AL631" s="99"/>
      <c r="AM631" s="97" t="str">
        <f t="shared" si="47"/>
        <v/>
      </c>
    </row>
    <row r="632" spans="10:39" x14ac:dyDescent="0.25">
      <c r="J632" s="59">
        <f>'Inventory Ref Sheet'!AK632</f>
        <v>0</v>
      </c>
      <c r="K632" s="59">
        <f>'Inventory Ref Sheet'!AL632</f>
        <v>0</v>
      </c>
      <c r="L632" s="59">
        <f>'Inventory Ref Sheet'!AM632</f>
        <v>0</v>
      </c>
      <c r="M632" s="59">
        <f>'Inventory Ref Sheet'!AP632</f>
        <v>0</v>
      </c>
      <c r="N632" s="59">
        <f>'Inventory Ref Sheet'!AQ632</f>
        <v>0</v>
      </c>
      <c r="O632" s="100" t="str">
        <f ca="1">IF('Inventory Ref Sheet'!AS632&gt;0,YEAR(TODAY())-'Inventory Ref Sheet'!AS632,"")</f>
        <v/>
      </c>
      <c r="P632" s="95">
        <f>'Inventory Ref Sheet'!AU632</f>
        <v>0</v>
      </c>
      <c r="Q632" s="60">
        <f>'Inventory Ref Sheet'!AV632</f>
        <v>0</v>
      </c>
      <c r="R632" s="61"/>
      <c r="S632" s="100" t="str">
        <f t="shared" si="45"/>
        <v/>
      </c>
      <c r="T632" s="59">
        <f>'Inventory Ref Sheet'!M632</f>
        <v>0</v>
      </c>
      <c r="U632" s="102">
        <f>'Inventory Ref Sheet'!N632</f>
        <v>0</v>
      </c>
      <c r="V632" s="59">
        <f>'Inventory Ref Sheet'!O632</f>
        <v>0</v>
      </c>
      <c r="W632" s="59">
        <f>'Inventory Ref Sheet'!R632</f>
        <v>0</v>
      </c>
      <c r="X632" s="59">
        <f>'Inventory Ref Sheet'!S632</f>
        <v>0</v>
      </c>
      <c r="Y632" s="100" t="str">
        <f ca="1">IF('Inventory Ref Sheet'!U632&gt;0,YEAR(TODAY())-'Inventory Ref Sheet'!U632,"")</f>
        <v/>
      </c>
      <c r="Z632" s="95">
        <f>'Inventory Ref Sheet'!W632</f>
        <v>0</v>
      </c>
      <c r="AA632" s="60">
        <f>'Inventory Ref Sheet'!X632</f>
        <v>0</v>
      </c>
      <c r="AB632" s="61"/>
      <c r="AC632" s="97" t="str">
        <f t="shared" si="46"/>
        <v/>
      </c>
      <c r="AD632" s="59">
        <f>'Inventory Ref Sheet'!Y632</f>
        <v>0</v>
      </c>
      <c r="AE632" s="59">
        <f>'Inventory Ref Sheet'!Z632</f>
        <v>0</v>
      </c>
      <c r="AF632" s="102">
        <f>'Inventory Ref Sheet'!AA632</f>
        <v>0</v>
      </c>
      <c r="AG632" s="59">
        <f>'Inventory Ref Sheet'!AD632</f>
        <v>0</v>
      </c>
      <c r="AH632" s="59">
        <f>'Inventory Ref Sheet'!AE632</f>
        <v>0</v>
      </c>
      <c r="AI632" s="100" t="str">
        <f ca="1">IF('Inventory Ref Sheet'!AG632&gt;0,YEAR(TODAY())-'Inventory Ref Sheet'!AG632,"")</f>
        <v/>
      </c>
      <c r="AJ632" s="99"/>
      <c r="AK632" s="60">
        <f>'Inventory Ref Sheet'!AJ632</f>
        <v>0</v>
      </c>
      <c r="AL632" s="99"/>
      <c r="AM632" s="97" t="str">
        <f t="shared" si="47"/>
        <v/>
      </c>
    </row>
    <row r="633" spans="10:39" x14ac:dyDescent="0.25">
      <c r="J633" s="59">
        <f>'Inventory Ref Sheet'!AK633</f>
        <v>0</v>
      </c>
      <c r="K633" s="59">
        <f>'Inventory Ref Sheet'!AL633</f>
        <v>0</v>
      </c>
      <c r="L633" s="59">
        <f>'Inventory Ref Sheet'!AM633</f>
        <v>0</v>
      </c>
      <c r="M633" s="59">
        <f>'Inventory Ref Sheet'!AP633</f>
        <v>0</v>
      </c>
      <c r="N633" s="59">
        <f>'Inventory Ref Sheet'!AQ633</f>
        <v>0</v>
      </c>
      <c r="O633" s="100" t="str">
        <f ca="1">IF('Inventory Ref Sheet'!AS633&gt;0,YEAR(TODAY())-'Inventory Ref Sheet'!AS633,"")</f>
        <v/>
      </c>
      <c r="P633" s="95">
        <f>'Inventory Ref Sheet'!AU633</f>
        <v>0</v>
      </c>
      <c r="Q633" s="60">
        <f>'Inventory Ref Sheet'!AV633</f>
        <v>0</v>
      </c>
      <c r="R633" s="61"/>
      <c r="S633" s="100" t="str">
        <f t="shared" si="45"/>
        <v/>
      </c>
      <c r="T633" s="59">
        <f>'Inventory Ref Sheet'!M633</f>
        <v>0</v>
      </c>
      <c r="U633" s="102">
        <f>'Inventory Ref Sheet'!N633</f>
        <v>0</v>
      </c>
      <c r="V633" s="59">
        <f>'Inventory Ref Sheet'!O633</f>
        <v>0</v>
      </c>
      <c r="W633" s="59">
        <f>'Inventory Ref Sheet'!R633</f>
        <v>0</v>
      </c>
      <c r="X633" s="59">
        <f>'Inventory Ref Sheet'!S633</f>
        <v>0</v>
      </c>
      <c r="Y633" s="100" t="str">
        <f ca="1">IF('Inventory Ref Sheet'!U633&gt;0,YEAR(TODAY())-'Inventory Ref Sheet'!U633,"")</f>
        <v/>
      </c>
      <c r="Z633" s="95">
        <f>'Inventory Ref Sheet'!W633</f>
        <v>0</v>
      </c>
      <c r="AA633" s="60">
        <f>'Inventory Ref Sheet'!X633</f>
        <v>0</v>
      </c>
      <c r="AB633" s="61"/>
      <c r="AC633" s="97" t="str">
        <f t="shared" si="46"/>
        <v/>
      </c>
      <c r="AD633" s="59">
        <f>'Inventory Ref Sheet'!Y633</f>
        <v>0</v>
      </c>
      <c r="AE633" s="59">
        <f>'Inventory Ref Sheet'!Z633</f>
        <v>0</v>
      </c>
      <c r="AF633" s="102">
        <f>'Inventory Ref Sheet'!AA633</f>
        <v>0</v>
      </c>
      <c r="AG633" s="59">
        <f>'Inventory Ref Sheet'!AD633</f>
        <v>0</v>
      </c>
      <c r="AH633" s="59">
        <f>'Inventory Ref Sheet'!AE633</f>
        <v>0</v>
      </c>
      <c r="AI633" s="100" t="str">
        <f ca="1">IF('Inventory Ref Sheet'!AG633&gt;0,YEAR(TODAY())-'Inventory Ref Sheet'!AG633,"")</f>
        <v/>
      </c>
      <c r="AJ633" s="99"/>
      <c r="AK633" s="60">
        <f>'Inventory Ref Sheet'!AJ633</f>
        <v>0</v>
      </c>
      <c r="AL633" s="99"/>
      <c r="AM633" s="97" t="str">
        <f t="shared" si="47"/>
        <v/>
      </c>
    </row>
    <row r="634" spans="10:39" x14ac:dyDescent="0.25">
      <c r="J634" s="59">
        <f>'Inventory Ref Sheet'!AK634</f>
        <v>0</v>
      </c>
      <c r="K634" s="59">
        <f>'Inventory Ref Sheet'!AL634</f>
        <v>0</v>
      </c>
      <c r="L634" s="59">
        <f>'Inventory Ref Sheet'!AM634</f>
        <v>0</v>
      </c>
      <c r="M634" s="59">
        <f>'Inventory Ref Sheet'!AP634</f>
        <v>0</v>
      </c>
      <c r="N634" s="59">
        <f>'Inventory Ref Sheet'!AQ634</f>
        <v>0</v>
      </c>
      <c r="O634" s="100" t="str">
        <f ca="1">IF('Inventory Ref Sheet'!AS634&gt;0,YEAR(TODAY())-'Inventory Ref Sheet'!AS634,"")</f>
        <v/>
      </c>
      <c r="P634" s="95">
        <f>'Inventory Ref Sheet'!AU634</f>
        <v>0</v>
      </c>
      <c r="Q634" s="60">
        <f>'Inventory Ref Sheet'!AV634</f>
        <v>0</v>
      </c>
      <c r="R634" s="61"/>
      <c r="S634" s="100" t="str">
        <f t="shared" si="45"/>
        <v/>
      </c>
      <c r="T634" s="59">
        <f>'Inventory Ref Sheet'!M634</f>
        <v>0</v>
      </c>
      <c r="U634" s="102">
        <f>'Inventory Ref Sheet'!N634</f>
        <v>0</v>
      </c>
      <c r="V634" s="59">
        <f>'Inventory Ref Sheet'!O634</f>
        <v>0</v>
      </c>
      <c r="W634" s="59">
        <f>'Inventory Ref Sheet'!R634</f>
        <v>0</v>
      </c>
      <c r="X634" s="59">
        <f>'Inventory Ref Sheet'!S634</f>
        <v>0</v>
      </c>
      <c r="Y634" s="100" t="str">
        <f ca="1">IF('Inventory Ref Sheet'!U634&gt;0,YEAR(TODAY())-'Inventory Ref Sheet'!U634,"")</f>
        <v/>
      </c>
      <c r="Z634" s="95">
        <f>'Inventory Ref Sheet'!W634</f>
        <v>0</v>
      </c>
      <c r="AA634" s="60">
        <f>'Inventory Ref Sheet'!X634</f>
        <v>0</v>
      </c>
      <c r="AB634" s="61"/>
      <c r="AC634" s="97" t="str">
        <f t="shared" si="46"/>
        <v/>
      </c>
      <c r="AD634" s="59">
        <f>'Inventory Ref Sheet'!Y634</f>
        <v>0</v>
      </c>
      <c r="AE634" s="59">
        <f>'Inventory Ref Sheet'!Z634</f>
        <v>0</v>
      </c>
      <c r="AF634" s="102">
        <f>'Inventory Ref Sheet'!AA634</f>
        <v>0</v>
      </c>
      <c r="AG634" s="59">
        <f>'Inventory Ref Sheet'!AD634</f>
        <v>0</v>
      </c>
      <c r="AH634" s="59">
        <f>'Inventory Ref Sheet'!AE634</f>
        <v>0</v>
      </c>
      <c r="AI634" s="100" t="str">
        <f ca="1">IF('Inventory Ref Sheet'!AG634&gt;0,YEAR(TODAY())-'Inventory Ref Sheet'!AG634,"")</f>
        <v/>
      </c>
      <c r="AJ634" s="99"/>
      <c r="AK634" s="60">
        <f>'Inventory Ref Sheet'!AJ634</f>
        <v>0</v>
      </c>
      <c r="AL634" s="99"/>
      <c r="AM634" s="97" t="str">
        <f t="shared" si="47"/>
        <v/>
      </c>
    </row>
    <row r="635" spans="10:39" x14ac:dyDescent="0.25">
      <c r="J635" s="59">
        <f>'Inventory Ref Sheet'!AK635</f>
        <v>0</v>
      </c>
      <c r="K635" s="59">
        <f>'Inventory Ref Sheet'!AL635</f>
        <v>0</v>
      </c>
      <c r="L635" s="59">
        <f>'Inventory Ref Sheet'!AM635</f>
        <v>0</v>
      </c>
      <c r="M635" s="59">
        <f>'Inventory Ref Sheet'!AP635</f>
        <v>0</v>
      </c>
      <c r="N635" s="59">
        <f>'Inventory Ref Sheet'!AQ635</f>
        <v>0</v>
      </c>
      <c r="O635" s="100" t="str">
        <f ca="1">IF('Inventory Ref Sheet'!AS635&gt;0,YEAR(TODAY())-'Inventory Ref Sheet'!AS635,"")</f>
        <v/>
      </c>
      <c r="P635" s="95">
        <f>'Inventory Ref Sheet'!AU635</f>
        <v>0</v>
      </c>
      <c r="Q635" s="60">
        <f>'Inventory Ref Sheet'!AV635</f>
        <v>0</v>
      </c>
      <c r="R635" s="61"/>
      <c r="S635" s="100" t="str">
        <f t="shared" si="45"/>
        <v/>
      </c>
      <c r="T635" s="59">
        <f>'Inventory Ref Sheet'!M635</f>
        <v>0</v>
      </c>
      <c r="U635" s="102">
        <f>'Inventory Ref Sheet'!N635</f>
        <v>0</v>
      </c>
      <c r="V635" s="59">
        <f>'Inventory Ref Sheet'!O635</f>
        <v>0</v>
      </c>
      <c r="W635" s="59">
        <f>'Inventory Ref Sheet'!R635</f>
        <v>0</v>
      </c>
      <c r="X635" s="59">
        <f>'Inventory Ref Sheet'!S635</f>
        <v>0</v>
      </c>
      <c r="Y635" s="100" t="str">
        <f ca="1">IF('Inventory Ref Sheet'!U635&gt;0,YEAR(TODAY())-'Inventory Ref Sheet'!U635,"")</f>
        <v/>
      </c>
      <c r="Z635" s="95">
        <f>'Inventory Ref Sheet'!W635</f>
        <v>0</v>
      </c>
      <c r="AA635" s="60">
        <f>'Inventory Ref Sheet'!X635</f>
        <v>0</v>
      </c>
      <c r="AB635" s="61"/>
      <c r="AC635" s="97" t="str">
        <f t="shared" si="46"/>
        <v/>
      </c>
      <c r="AD635" s="59">
        <f>'Inventory Ref Sheet'!Y635</f>
        <v>0</v>
      </c>
      <c r="AE635" s="59">
        <f>'Inventory Ref Sheet'!Z635</f>
        <v>0</v>
      </c>
      <c r="AF635" s="102">
        <f>'Inventory Ref Sheet'!AA635</f>
        <v>0</v>
      </c>
      <c r="AG635" s="59">
        <f>'Inventory Ref Sheet'!AD635</f>
        <v>0</v>
      </c>
      <c r="AH635" s="59">
        <f>'Inventory Ref Sheet'!AE635</f>
        <v>0</v>
      </c>
      <c r="AI635" s="100" t="str">
        <f ca="1">IF('Inventory Ref Sheet'!AG635&gt;0,YEAR(TODAY())-'Inventory Ref Sheet'!AG635,"")</f>
        <v/>
      </c>
      <c r="AJ635" s="99"/>
      <c r="AK635" s="60">
        <f>'Inventory Ref Sheet'!AJ635</f>
        <v>0</v>
      </c>
      <c r="AL635" s="99"/>
      <c r="AM635" s="97" t="str">
        <f t="shared" si="47"/>
        <v/>
      </c>
    </row>
    <row r="636" spans="10:39" x14ac:dyDescent="0.25">
      <c r="J636" s="59">
        <f>'Inventory Ref Sheet'!AK636</f>
        <v>0</v>
      </c>
      <c r="K636" s="59">
        <f>'Inventory Ref Sheet'!AL636</f>
        <v>0</v>
      </c>
      <c r="L636" s="59">
        <f>'Inventory Ref Sheet'!AM636</f>
        <v>0</v>
      </c>
      <c r="M636" s="59">
        <f>'Inventory Ref Sheet'!AP636</f>
        <v>0</v>
      </c>
      <c r="N636" s="59">
        <f>'Inventory Ref Sheet'!AQ636</f>
        <v>0</v>
      </c>
      <c r="O636" s="100" t="str">
        <f ca="1">IF('Inventory Ref Sheet'!AS636&gt;0,YEAR(TODAY())-'Inventory Ref Sheet'!AS636,"")</f>
        <v/>
      </c>
      <c r="P636" s="95">
        <f>'Inventory Ref Sheet'!AU636</f>
        <v>0</v>
      </c>
      <c r="Q636" s="60">
        <f>'Inventory Ref Sheet'!AV636</f>
        <v>0</v>
      </c>
      <c r="R636" s="61"/>
      <c r="S636" s="100" t="str">
        <f t="shared" si="45"/>
        <v/>
      </c>
      <c r="T636" s="59">
        <f>'Inventory Ref Sheet'!M636</f>
        <v>0</v>
      </c>
      <c r="U636" s="102">
        <f>'Inventory Ref Sheet'!N636</f>
        <v>0</v>
      </c>
      <c r="V636" s="59">
        <f>'Inventory Ref Sheet'!O636</f>
        <v>0</v>
      </c>
      <c r="W636" s="59">
        <f>'Inventory Ref Sheet'!R636</f>
        <v>0</v>
      </c>
      <c r="X636" s="59">
        <f>'Inventory Ref Sheet'!S636</f>
        <v>0</v>
      </c>
      <c r="Y636" s="100" t="str">
        <f ca="1">IF('Inventory Ref Sheet'!U636&gt;0,YEAR(TODAY())-'Inventory Ref Sheet'!U636,"")</f>
        <v/>
      </c>
      <c r="Z636" s="95">
        <f>'Inventory Ref Sheet'!W636</f>
        <v>0</v>
      </c>
      <c r="AA636" s="60">
        <f>'Inventory Ref Sheet'!X636</f>
        <v>0</v>
      </c>
      <c r="AB636" s="61"/>
      <c r="AC636" s="97" t="str">
        <f t="shared" si="46"/>
        <v/>
      </c>
      <c r="AD636" s="59">
        <f>'Inventory Ref Sheet'!Y636</f>
        <v>0</v>
      </c>
      <c r="AE636" s="59">
        <f>'Inventory Ref Sheet'!Z636</f>
        <v>0</v>
      </c>
      <c r="AF636" s="102">
        <f>'Inventory Ref Sheet'!AA636</f>
        <v>0</v>
      </c>
      <c r="AG636" s="59">
        <f>'Inventory Ref Sheet'!AD636</f>
        <v>0</v>
      </c>
      <c r="AH636" s="59">
        <f>'Inventory Ref Sheet'!AE636</f>
        <v>0</v>
      </c>
      <c r="AI636" s="100" t="str">
        <f ca="1">IF('Inventory Ref Sheet'!AG636&gt;0,YEAR(TODAY())-'Inventory Ref Sheet'!AG636,"")</f>
        <v/>
      </c>
      <c r="AJ636" s="99"/>
      <c r="AK636" s="60">
        <f>'Inventory Ref Sheet'!AJ636</f>
        <v>0</v>
      </c>
      <c r="AL636" s="99"/>
      <c r="AM636" s="97" t="str">
        <f t="shared" si="47"/>
        <v/>
      </c>
    </row>
    <row r="637" spans="10:39" x14ac:dyDescent="0.25">
      <c r="J637" s="59">
        <f>'Inventory Ref Sheet'!AK637</f>
        <v>0</v>
      </c>
      <c r="K637" s="59">
        <f>'Inventory Ref Sheet'!AL637</f>
        <v>0</v>
      </c>
      <c r="L637" s="59">
        <f>'Inventory Ref Sheet'!AM637</f>
        <v>0</v>
      </c>
      <c r="M637" s="59">
        <f>'Inventory Ref Sheet'!AP637</f>
        <v>0</v>
      </c>
      <c r="N637" s="59">
        <f>'Inventory Ref Sheet'!AQ637</f>
        <v>0</v>
      </c>
      <c r="O637" s="100" t="str">
        <f ca="1">IF('Inventory Ref Sheet'!AS637&gt;0,YEAR(TODAY())-'Inventory Ref Sheet'!AS637,"")</f>
        <v/>
      </c>
      <c r="P637" s="95">
        <f>'Inventory Ref Sheet'!AU637</f>
        <v>0</v>
      </c>
      <c r="Q637" s="60">
        <f>'Inventory Ref Sheet'!AV637</f>
        <v>0</v>
      </c>
      <c r="R637" s="61"/>
      <c r="S637" s="100" t="str">
        <f t="shared" si="45"/>
        <v/>
      </c>
      <c r="T637" s="59">
        <f>'Inventory Ref Sheet'!M637</f>
        <v>0</v>
      </c>
      <c r="U637" s="102">
        <f>'Inventory Ref Sheet'!N637</f>
        <v>0</v>
      </c>
      <c r="V637" s="59">
        <f>'Inventory Ref Sheet'!O637</f>
        <v>0</v>
      </c>
      <c r="W637" s="59">
        <f>'Inventory Ref Sheet'!R637</f>
        <v>0</v>
      </c>
      <c r="X637" s="59">
        <f>'Inventory Ref Sheet'!S637</f>
        <v>0</v>
      </c>
      <c r="Y637" s="100" t="str">
        <f ca="1">IF('Inventory Ref Sheet'!U637&gt;0,YEAR(TODAY())-'Inventory Ref Sheet'!U637,"")</f>
        <v/>
      </c>
      <c r="Z637" s="95">
        <f>'Inventory Ref Sheet'!W637</f>
        <v>0</v>
      </c>
      <c r="AA637" s="60">
        <f>'Inventory Ref Sheet'!X637</f>
        <v>0</v>
      </c>
      <c r="AB637" s="61"/>
      <c r="AC637" s="97" t="str">
        <f t="shared" si="46"/>
        <v/>
      </c>
      <c r="AD637" s="59">
        <f>'Inventory Ref Sheet'!Y637</f>
        <v>0</v>
      </c>
      <c r="AE637" s="59">
        <f>'Inventory Ref Sheet'!Z637</f>
        <v>0</v>
      </c>
      <c r="AF637" s="102">
        <f>'Inventory Ref Sheet'!AA637</f>
        <v>0</v>
      </c>
      <c r="AG637" s="59">
        <f>'Inventory Ref Sheet'!AD637</f>
        <v>0</v>
      </c>
      <c r="AH637" s="59">
        <f>'Inventory Ref Sheet'!AE637</f>
        <v>0</v>
      </c>
      <c r="AI637" s="100" t="str">
        <f ca="1">IF('Inventory Ref Sheet'!AG637&gt;0,YEAR(TODAY())-'Inventory Ref Sheet'!AG637,"")</f>
        <v/>
      </c>
      <c r="AJ637" s="99"/>
      <c r="AK637" s="60">
        <f>'Inventory Ref Sheet'!AJ637</f>
        <v>0</v>
      </c>
      <c r="AL637" s="99"/>
      <c r="AM637" s="97" t="str">
        <f t="shared" si="47"/>
        <v/>
      </c>
    </row>
    <row r="638" spans="10:39" x14ac:dyDescent="0.25">
      <c r="J638" s="59">
        <f>'Inventory Ref Sheet'!AK638</f>
        <v>0</v>
      </c>
      <c r="K638" s="59">
        <f>'Inventory Ref Sheet'!AL638</f>
        <v>0</v>
      </c>
      <c r="L638" s="59">
        <f>'Inventory Ref Sheet'!AM638</f>
        <v>0</v>
      </c>
      <c r="M638" s="59">
        <f>'Inventory Ref Sheet'!AP638</f>
        <v>0</v>
      </c>
      <c r="N638" s="59">
        <f>'Inventory Ref Sheet'!AQ638</f>
        <v>0</v>
      </c>
      <c r="O638" s="100" t="str">
        <f ca="1">IF('Inventory Ref Sheet'!AS638&gt;0,YEAR(TODAY())-'Inventory Ref Sheet'!AS638,"")</f>
        <v/>
      </c>
      <c r="P638" s="95">
        <f>'Inventory Ref Sheet'!AU638</f>
        <v>0</v>
      </c>
      <c r="Q638" s="60">
        <f>'Inventory Ref Sheet'!AV638</f>
        <v>0</v>
      </c>
      <c r="R638" s="61"/>
      <c r="S638" s="100" t="str">
        <f t="shared" si="45"/>
        <v/>
      </c>
      <c r="T638" s="59">
        <f>'Inventory Ref Sheet'!M638</f>
        <v>0</v>
      </c>
      <c r="U638" s="102">
        <f>'Inventory Ref Sheet'!N638</f>
        <v>0</v>
      </c>
      <c r="V638" s="59">
        <f>'Inventory Ref Sheet'!O638</f>
        <v>0</v>
      </c>
      <c r="W638" s="59">
        <f>'Inventory Ref Sheet'!R638</f>
        <v>0</v>
      </c>
      <c r="X638" s="59">
        <f>'Inventory Ref Sheet'!S638</f>
        <v>0</v>
      </c>
      <c r="Y638" s="100" t="str">
        <f ca="1">IF('Inventory Ref Sheet'!U638&gt;0,YEAR(TODAY())-'Inventory Ref Sheet'!U638,"")</f>
        <v/>
      </c>
      <c r="Z638" s="95">
        <f>'Inventory Ref Sheet'!W638</f>
        <v>0</v>
      </c>
      <c r="AA638" s="60">
        <f>'Inventory Ref Sheet'!X638</f>
        <v>0</v>
      </c>
      <c r="AB638" s="61"/>
      <c r="AC638" s="97" t="str">
        <f t="shared" si="46"/>
        <v/>
      </c>
      <c r="AD638" s="59">
        <f>'Inventory Ref Sheet'!Y638</f>
        <v>0</v>
      </c>
      <c r="AE638" s="59">
        <f>'Inventory Ref Sheet'!Z638</f>
        <v>0</v>
      </c>
      <c r="AF638" s="102">
        <f>'Inventory Ref Sheet'!AA638</f>
        <v>0</v>
      </c>
      <c r="AG638" s="59">
        <f>'Inventory Ref Sheet'!AD638</f>
        <v>0</v>
      </c>
      <c r="AH638" s="59">
        <f>'Inventory Ref Sheet'!AE638</f>
        <v>0</v>
      </c>
      <c r="AI638" s="100" t="str">
        <f ca="1">IF('Inventory Ref Sheet'!AG638&gt;0,YEAR(TODAY())-'Inventory Ref Sheet'!AG638,"")</f>
        <v/>
      </c>
      <c r="AJ638" s="99"/>
      <c r="AK638" s="60">
        <f>'Inventory Ref Sheet'!AJ638</f>
        <v>0</v>
      </c>
      <c r="AL638" s="99"/>
      <c r="AM638" s="97" t="str">
        <f t="shared" si="47"/>
        <v/>
      </c>
    </row>
    <row r="639" spans="10:39" x14ac:dyDescent="0.25">
      <c r="J639" s="59">
        <f>'Inventory Ref Sheet'!AK639</f>
        <v>0</v>
      </c>
      <c r="K639" s="59">
        <f>'Inventory Ref Sheet'!AL639</f>
        <v>0</v>
      </c>
      <c r="L639" s="59">
        <f>'Inventory Ref Sheet'!AM639</f>
        <v>0</v>
      </c>
      <c r="M639" s="59">
        <f>'Inventory Ref Sheet'!AP639</f>
        <v>0</v>
      </c>
      <c r="N639" s="59">
        <f>'Inventory Ref Sheet'!AQ639</f>
        <v>0</v>
      </c>
      <c r="O639" s="100" t="str">
        <f ca="1">IF('Inventory Ref Sheet'!AS639&gt;0,YEAR(TODAY())-'Inventory Ref Sheet'!AS639,"")</f>
        <v/>
      </c>
      <c r="P639" s="95">
        <f>'Inventory Ref Sheet'!AU639</f>
        <v>0</v>
      </c>
      <c r="Q639" s="60">
        <f>'Inventory Ref Sheet'!AV639</f>
        <v>0</v>
      </c>
      <c r="R639" s="61"/>
      <c r="S639" s="100" t="str">
        <f t="shared" si="45"/>
        <v/>
      </c>
      <c r="T639" s="59">
        <f>'Inventory Ref Sheet'!M639</f>
        <v>0</v>
      </c>
      <c r="U639" s="102">
        <f>'Inventory Ref Sheet'!N639</f>
        <v>0</v>
      </c>
      <c r="V639" s="59">
        <f>'Inventory Ref Sheet'!O639</f>
        <v>0</v>
      </c>
      <c r="W639" s="59">
        <f>'Inventory Ref Sheet'!R639</f>
        <v>0</v>
      </c>
      <c r="X639" s="59">
        <f>'Inventory Ref Sheet'!S639</f>
        <v>0</v>
      </c>
      <c r="Y639" s="100" t="str">
        <f ca="1">IF('Inventory Ref Sheet'!U639&gt;0,YEAR(TODAY())-'Inventory Ref Sheet'!U639,"")</f>
        <v/>
      </c>
      <c r="Z639" s="95">
        <f>'Inventory Ref Sheet'!W639</f>
        <v>0</v>
      </c>
      <c r="AA639" s="60">
        <f>'Inventory Ref Sheet'!X639</f>
        <v>0</v>
      </c>
      <c r="AB639" s="61"/>
      <c r="AC639" s="97" t="str">
        <f t="shared" si="46"/>
        <v/>
      </c>
      <c r="AD639" s="59">
        <f>'Inventory Ref Sheet'!Y639</f>
        <v>0</v>
      </c>
      <c r="AE639" s="59">
        <f>'Inventory Ref Sheet'!Z639</f>
        <v>0</v>
      </c>
      <c r="AF639" s="102">
        <f>'Inventory Ref Sheet'!AA639</f>
        <v>0</v>
      </c>
      <c r="AG639" s="59">
        <f>'Inventory Ref Sheet'!AD639</f>
        <v>0</v>
      </c>
      <c r="AH639" s="59">
        <f>'Inventory Ref Sheet'!AE639</f>
        <v>0</v>
      </c>
      <c r="AI639" s="100" t="str">
        <f ca="1">IF('Inventory Ref Sheet'!AG639&gt;0,YEAR(TODAY())-'Inventory Ref Sheet'!AG639,"")</f>
        <v/>
      </c>
      <c r="AJ639" s="99"/>
      <c r="AK639" s="60">
        <f>'Inventory Ref Sheet'!AJ639</f>
        <v>0</v>
      </c>
      <c r="AL639" s="99"/>
      <c r="AM639" s="97" t="str">
        <f t="shared" si="47"/>
        <v/>
      </c>
    </row>
    <row r="640" spans="10:39" x14ac:dyDescent="0.25">
      <c r="J640" s="59">
        <f>'Inventory Ref Sheet'!AK640</f>
        <v>0</v>
      </c>
      <c r="K640" s="59">
        <f>'Inventory Ref Sheet'!AL640</f>
        <v>0</v>
      </c>
      <c r="L640" s="59">
        <f>'Inventory Ref Sheet'!AM640</f>
        <v>0</v>
      </c>
      <c r="M640" s="59">
        <f>'Inventory Ref Sheet'!AP640</f>
        <v>0</v>
      </c>
      <c r="N640" s="59">
        <f>'Inventory Ref Sheet'!AQ640</f>
        <v>0</v>
      </c>
      <c r="O640" s="100" t="str">
        <f ca="1">IF('Inventory Ref Sheet'!AS640&gt;0,YEAR(TODAY())-'Inventory Ref Sheet'!AS640,"")</f>
        <v/>
      </c>
      <c r="P640" s="95">
        <f>'Inventory Ref Sheet'!AU640</f>
        <v>0</v>
      </c>
      <c r="Q640" s="60">
        <f>'Inventory Ref Sheet'!AV640</f>
        <v>0</v>
      </c>
      <c r="R640" s="61"/>
      <c r="S640" s="100" t="str">
        <f t="shared" si="45"/>
        <v/>
      </c>
      <c r="T640" s="59">
        <f>'Inventory Ref Sheet'!M640</f>
        <v>0</v>
      </c>
      <c r="U640" s="102">
        <f>'Inventory Ref Sheet'!N640</f>
        <v>0</v>
      </c>
      <c r="V640" s="59">
        <f>'Inventory Ref Sheet'!O640</f>
        <v>0</v>
      </c>
      <c r="W640" s="59">
        <f>'Inventory Ref Sheet'!R640</f>
        <v>0</v>
      </c>
      <c r="X640" s="59">
        <f>'Inventory Ref Sheet'!S640</f>
        <v>0</v>
      </c>
      <c r="Y640" s="100" t="str">
        <f ca="1">IF('Inventory Ref Sheet'!U640&gt;0,YEAR(TODAY())-'Inventory Ref Sheet'!U640,"")</f>
        <v/>
      </c>
      <c r="Z640" s="95">
        <f>'Inventory Ref Sheet'!W640</f>
        <v>0</v>
      </c>
      <c r="AA640" s="60">
        <f>'Inventory Ref Sheet'!X640</f>
        <v>0</v>
      </c>
      <c r="AB640" s="61"/>
      <c r="AC640" s="97" t="str">
        <f t="shared" si="46"/>
        <v/>
      </c>
      <c r="AD640" s="59">
        <f>'Inventory Ref Sheet'!Y640</f>
        <v>0</v>
      </c>
      <c r="AE640" s="59">
        <f>'Inventory Ref Sheet'!Z640</f>
        <v>0</v>
      </c>
      <c r="AF640" s="102">
        <f>'Inventory Ref Sheet'!AA640</f>
        <v>0</v>
      </c>
      <c r="AG640" s="59">
        <f>'Inventory Ref Sheet'!AD640</f>
        <v>0</v>
      </c>
      <c r="AH640" s="59">
        <f>'Inventory Ref Sheet'!AE640</f>
        <v>0</v>
      </c>
      <c r="AI640" s="100" t="str">
        <f ca="1">IF('Inventory Ref Sheet'!AG640&gt;0,YEAR(TODAY())-'Inventory Ref Sheet'!AG640,"")</f>
        <v/>
      </c>
      <c r="AJ640" s="99"/>
      <c r="AK640" s="60">
        <f>'Inventory Ref Sheet'!AJ640</f>
        <v>0</v>
      </c>
      <c r="AL640" s="99"/>
      <c r="AM640" s="97" t="str">
        <f t="shared" si="47"/>
        <v/>
      </c>
    </row>
    <row r="641" spans="10:39" x14ac:dyDescent="0.25">
      <c r="J641" s="59">
        <f>'Inventory Ref Sheet'!AK641</f>
        <v>0</v>
      </c>
      <c r="K641" s="59">
        <f>'Inventory Ref Sheet'!AL641</f>
        <v>0</v>
      </c>
      <c r="L641" s="59">
        <f>'Inventory Ref Sheet'!AM641</f>
        <v>0</v>
      </c>
      <c r="M641" s="59">
        <f>'Inventory Ref Sheet'!AP641</f>
        <v>0</v>
      </c>
      <c r="N641" s="59">
        <f>'Inventory Ref Sheet'!AQ641</f>
        <v>0</v>
      </c>
      <c r="O641" s="100" t="str">
        <f ca="1">IF('Inventory Ref Sheet'!AS641&gt;0,YEAR(TODAY())-'Inventory Ref Sheet'!AS641,"")</f>
        <v/>
      </c>
      <c r="P641" s="95">
        <f>'Inventory Ref Sheet'!AU641</f>
        <v>0</v>
      </c>
      <c r="Q641" s="60">
        <f>'Inventory Ref Sheet'!AV641</f>
        <v>0</v>
      </c>
      <c r="R641" s="61"/>
      <c r="S641" s="100" t="str">
        <f t="shared" si="45"/>
        <v/>
      </c>
      <c r="T641" s="59">
        <f>'Inventory Ref Sheet'!M641</f>
        <v>0</v>
      </c>
      <c r="U641" s="102">
        <f>'Inventory Ref Sheet'!N641</f>
        <v>0</v>
      </c>
      <c r="V641" s="59">
        <f>'Inventory Ref Sheet'!O641</f>
        <v>0</v>
      </c>
      <c r="W641" s="59">
        <f>'Inventory Ref Sheet'!R641</f>
        <v>0</v>
      </c>
      <c r="X641" s="59">
        <f>'Inventory Ref Sheet'!S641</f>
        <v>0</v>
      </c>
      <c r="Y641" s="100" t="str">
        <f ca="1">IF('Inventory Ref Sheet'!U641&gt;0,YEAR(TODAY())-'Inventory Ref Sheet'!U641,"")</f>
        <v/>
      </c>
      <c r="Z641" s="95">
        <f>'Inventory Ref Sheet'!W641</f>
        <v>0</v>
      </c>
      <c r="AA641" s="60">
        <f>'Inventory Ref Sheet'!X641</f>
        <v>0</v>
      </c>
      <c r="AB641" s="61"/>
      <c r="AC641" s="97" t="str">
        <f t="shared" si="46"/>
        <v/>
      </c>
      <c r="AD641" s="59">
        <f>'Inventory Ref Sheet'!Y641</f>
        <v>0</v>
      </c>
      <c r="AE641" s="59">
        <f>'Inventory Ref Sheet'!Z641</f>
        <v>0</v>
      </c>
      <c r="AF641" s="102">
        <f>'Inventory Ref Sheet'!AA641</f>
        <v>0</v>
      </c>
      <c r="AG641" s="59">
        <f>'Inventory Ref Sheet'!AD641</f>
        <v>0</v>
      </c>
      <c r="AH641" s="59">
        <f>'Inventory Ref Sheet'!AE641</f>
        <v>0</v>
      </c>
      <c r="AI641" s="100" t="str">
        <f ca="1">IF('Inventory Ref Sheet'!AG641&gt;0,YEAR(TODAY())-'Inventory Ref Sheet'!AG641,"")</f>
        <v/>
      </c>
      <c r="AJ641" s="99"/>
      <c r="AK641" s="60">
        <f>'Inventory Ref Sheet'!AJ641</f>
        <v>0</v>
      </c>
      <c r="AL641" s="99"/>
      <c r="AM641" s="97" t="str">
        <f t="shared" si="47"/>
        <v/>
      </c>
    </row>
    <row r="642" spans="10:39" x14ac:dyDescent="0.25">
      <c r="J642" s="59">
        <f>'Inventory Ref Sheet'!AK642</f>
        <v>0</v>
      </c>
      <c r="K642" s="59">
        <f>'Inventory Ref Sheet'!AL642</f>
        <v>0</v>
      </c>
      <c r="L642" s="59">
        <f>'Inventory Ref Sheet'!AM642</f>
        <v>0</v>
      </c>
      <c r="M642" s="59">
        <f>'Inventory Ref Sheet'!AP642</f>
        <v>0</v>
      </c>
      <c r="N642" s="59">
        <f>'Inventory Ref Sheet'!AQ642</f>
        <v>0</v>
      </c>
      <c r="O642" s="100" t="str">
        <f ca="1">IF('Inventory Ref Sheet'!AS642&gt;0,YEAR(TODAY())-'Inventory Ref Sheet'!AS642,"")</f>
        <v/>
      </c>
      <c r="P642" s="95">
        <f>'Inventory Ref Sheet'!AU642</f>
        <v>0</v>
      </c>
      <c r="Q642" s="60">
        <f>'Inventory Ref Sheet'!AV642</f>
        <v>0</v>
      </c>
      <c r="R642" s="61"/>
      <c r="S642" s="100" t="str">
        <f t="shared" si="45"/>
        <v/>
      </c>
      <c r="T642" s="59">
        <f>'Inventory Ref Sheet'!M642</f>
        <v>0</v>
      </c>
      <c r="U642" s="102">
        <f>'Inventory Ref Sheet'!N642</f>
        <v>0</v>
      </c>
      <c r="V642" s="59">
        <f>'Inventory Ref Sheet'!O642</f>
        <v>0</v>
      </c>
      <c r="W642" s="59">
        <f>'Inventory Ref Sheet'!R642</f>
        <v>0</v>
      </c>
      <c r="X642" s="59">
        <f>'Inventory Ref Sheet'!S642</f>
        <v>0</v>
      </c>
      <c r="Y642" s="100" t="str">
        <f ca="1">IF('Inventory Ref Sheet'!U642&gt;0,YEAR(TODAY())-'Inventory Ref Sheet'!U642,"")</f>
        <v/>
      </c>
      <c r="Z642" s="95">
        <f>'Inventory Ref Sheet'!W642</f>
        <v>0</v>
      </c>
      <c r="AA642" s="60">
        <f>'Inventory Ref Sheet'!X642</f>
        <v>0</v>
      </c>
      <c r="AB642" s="61"/>
      <c r="AC642" s="97" t="str">
        <f t="shared" si="46"/>
        <v/>
      </c>
      <c r="AD642" s="59">
        <f>'Inventory Ref Sheet'!Y642</f>
        <v>0</v>
      </c>
      <c r="AE642" s="59">
        <f>'Inventory Ref Sheet'!Z642</f>
        <v>0</v>
      </c>
      <c r="AF642" s="102">
        <f>'Inventory Ref Sheet'!AA642</f>
        <v>0</v>
      </c>
      <c r="AG642" s="59">
        <f>'Inventory Ref Sheet'!AD642</f>
        <v>0</v>
      </c>
      <c r="AH642" s="59">
        <f>'Inventory Ref Sheet'!AE642</f>
        <v>0</v>
      </c>
      <c r="AI642" s="100" t="str">
        <f ca="1">IF('Inventory Ref Sheet'!AG642&gt;0,YEAR(TODAY())-'Inventory Ref Sheet'!AG642,"")</f>
        <v/>
      </c>
      <c r="AJ642" s="99"/>
      <c r="AK642" s="60">
        <f>'Inventory Ref Sheet'!AJ642</f>
        <v>0</v>
      </c>
      <c r="AL642" s="99"/>
      <c r="AM642" s="97" t="str">
        <f t="shared" si="47"/>
        <v/>
      </c>
    </row>
    <row r="643" spans="10:39" x14ac:dyDescent="0.25">
      <c r="J643" s="59">
        <f>'Inventory Ref Sheet'!AK643</f>
        <v>0</v>
      </c>
      <c r="K643" s="59">
        <f>'Inventory Ref Sheet'!AL643</f>
        <v>0</v>
      </c>
      <c r="L643" s="59">
        <f>'Inventory Ref Sheet'!AM643</f>
        <v>0</v>
      </c>
      <c r="M643" s="59">
        <f>'Inventory Ref Sheet'!AP643</f>
        <v>0</v>
      </c>
      <c r="N643" s="59">
        <f>'Inventory Ref Sheet'!AQ643</f>
        <v>0</v>
      </c>
      <c r="O643" s="100" t="str">
        <f ca="1">IF('Inventory Ref Sheet'!AS643&gt;0,YEAR(TODAY())-'Inventory Ref Sheet'!AS643,"")</f>
        <v/>
      </c>
      <c r="P643" s="95">
        <f>'Inventory Ref Sheet'!AU643</f>
        <v>0</v>
      </c>
      <c r="Q643" s="60">
        <f>'Inventory Ref Sheet'!AV643</f>
        <v>0</v>
      </c>
      <c r="R643" s="61"/>
      <c r="S643" s="100" t="str">
        <f t="shared" si="45"/>
        <v/>
      </c>
      <c r="T643" s="59">
        <f>'Inventory Ref Sheet'!M643</f>
        <v>0</v>
      </c>
      <c r="U643" s="102">
        <f>'Inventory Ref Sheet'!N643</f>
        <v>0</v>
      </c>
      <c r="V643" s="59">
        <f>'Inventory Ref Sheet'!O643</f>
        <v>0</v>
      </c>
      <c r="W643" s="59">
        <f>'Inventory Ref Sheet'!R643</f>
        <v>0</v>
      </c>
      <c r="X643" s="59">
        <f>'Inventory Ref Sheet'!S643</f>
        <v>0</v>
      </c>
      <c r="Y643" s="100" t="str">
        <f ca="1">IF('Inventory Ref Sheet'!U643&gt;0,YEAR(TODAY())-'Inventory Ref Sheet'!U643,"")</f>
        <v/>
      </c>
      <c r="Z643" s="95">
        <f>'Inventory Ref Sheet'!W643</f>
        <v>0</v>
      </c>
      <c r="AA643" s="60">
        <f>'Inventory Ref Sheet'!X643</f>
        <v>0</v>
      </c>
      <c r="AB643" s="61"/>
      <c r="AC643" s="97" t="str">
        <f t="shared" si="46"/>
        <v/>
      </c>
      <c r="AD643" s="59">
        <f>'Inventory Ref Sheet'!Y643</f>
        <v>0</v>
      </c>
      <c r="AE643" s="59">
        <f>'Inventory Ref Sheet'!Z643</f>
        <v>0</v>
      </c>
      <c r="AF643" s="102">
        <f>'Inventory Ref Sheet'!AA643</f>
        <v>0</v>
      </c>
      <c r="AG643" s="59">
        <f>'Inventory Ref Sheet'!AD643</f>
        <v>0</v>
      </c>
      <c r="AH643" s="59">
        <f>'Inventory Ref Sheet'!AE643</f>
        <v>0</v>
      </c>
      <c r="AI643" s="100" t="str">
        <f ca="1">IF('Inventory Ref Sheet'!AG643&gt;0,YEAR(TODAY())-'Inventory Ref Sheet'!AG643,"")</f>
        <v/>
      </c>
      <c r="AJ643" s="99"/>
      <c r="AK643" s="60">
        <f>'Inventory Ref Sheet'!AJ643</f>
        <v>0</v>
      </c>
      <c r="AL643" s="99"/>
      <c r="AM643" s="97" t="str">
        <f t="shared" si="47"/>
        <v/>
      </c>
    </row>
    <row r="644" spans="10:39" x14ac:dyDescent="0.25">
      <c r="J644" s="59">
        <f>'Inventory Ref Sheet'!AK644</f>
        <v>0</v>
      </c>
      <c r="K644" s="59">
        <f>'Inventory Ref Sheet'!AL644</f>
        <v>0</v>
      </c>
      <c r="L644" s="59">
        <f>'Inventory Ref Sheet'!AM644</f>
        <v>0</v>
      </c>
      <c r="M644" s="59">
        <f>'Inventory Ref Sheet'!AP644</f>
        <v>0</v>
      </c>
      <c r="N644" s="59">
        <f>'Inventory Ref Sheet'!AQ644</f>
        <v>0</v>
      </c>
      <c r="O644" s="100" t="str">
        <f ca="1">IF('Inventory Ref Sheet'!AS644&gt;0,YEAR(TODAY())-'Inventory Ref Sheet'!AS644,"")</f>
        <v/>
      </c>
      <c r="P644" s="95">
        <f>'Inventory Ref Sheet'!AU644</f>
        <v>0</v>
      </c>
      <c r="Q644" s="60">
        <f>'Inventory Ref Sheet'!AV644</f>
        <v>0</v>
      </c>
      <c r="R644" s="61"/>
      <c r="S644" s="100" t="str">
        <f t="shared" si="45"/>
        <v/>
      </c>
      <c r="T644" s="59">
        <f>'Inventory Ref Sheet'!M644</f>
        <v>0</v>
      </c>
      <c r="U644" s="102">
        <f>'Inventory Ref Sheet'!N644</f>
        <v>0</v>
      </c>
      <c r="V644" s="59">
        <f>'Inventory Ref Sheet'!O644</f>
        <v>0</v>
      </c>
      <c r="W644" s="59">
        <f>'Inventory Ref Sheet'!R644</f>
        <v>0</v>
      </c>
      <c r="X644" s="59">
        <f>'Inventory Ref Sheet'!S644</f>
        <v>0</v>
      </c>
      <c r="Y644" s="100" t="str">
        <f ca="1">IF('Inventory Ref Sheet'!U644&gt;0,YEAR(TODAY())-'Inventory Ref Sheet'!U644,"")</f>
        <v/>
      </c>
      <c r="Z644" s="95">
        <f>'Inventory Ref Sheet'!W644</f>
        <v>0</v>
      </c>
      <c r="AA644" s="60">
        <f>'Inventory Ref Sheet'!X644</f>
        <v>0</v>
      </c>
      <c r="AB644" s="61"/>
      <c r="AC644" s="97" t="str">
        <f t="shared" si="46"/>
        <v/>
      </c>
      <c r="AD644" s="59">
        <f>'Inventory Ref Sheet'!Y644</f>
        <v>0</v>
      </c>
      <c r="AE644" s="59">
        <f>'Inventory Ref Sheet'!Z644</f>
        <v>0</v>
      </c>
      <c r="AF644" s="102">
        <f>'Inventory Ref Sheet'!AA644</f>
        <v>0</v>
      </c>
      <c r="AG644" s="59">
        <f>'Inventory Ref Sheet'!AD644</f>
        <v>0</v>
      </c>
      <c r="AH644" s="59">
        <f>'Inventory Ref Sheet'!AE644</f>
        <v>0</v>
      </c>
      <c r="AI644" s="100" t="str">
        <f ca="1">IF('Inventory Ref Sheet'!AG644&gt;0,YEAR(TODAY())-'Inventory Ref Sheet'!AG644,"")</f>
        <v/>
      </c>
      <c r="AJ644" s="99"/>
      <c r="AK644" s="60">
        <f>'Inventory Ref Sheet'!AJ644</f>
        <v>0</v>
      </c>
      <c r="AL644" s="99"/>
      <c r="AM644" s="97" t="str">
        <f t="shared" si="47"/>
        <v/>
      </c>
    </row>
    <row r="645" spans="10:39" x14ac:dyDescent="0.25">
      <c r="J645" s="59">
        <f>'Inventory Ref Sheet'!AK645</f>
        <v>0</v>
      </c>
      <c r="K645" s="59">
        <f>'Inventory Ref Sheet'!AL645</f>
        <v>0</v>
      </c>
      <c r="L645" s="59">
        <f>'Inventory Ref Sheet'!AM645</f>
        <v>0</v>
      </c>
      <c r="M645" s="59">
        <f>'Inventory Ref Sheet'!AP645</f>
        <v>0</v>
      </c>
      <c r="N645" s="59">
        <f>'Inventory Ref Sheet'!AQ645</f>
        <v>0</v>
      </c>
      <c r="O645" s="100" t="str">
        <f ca="1">IF('Inventory Ref Sheet'!AS645&gt;0,YEAR(TODAY())-'Inventory Ref Sheet'!AS645,"")</f>
        <v/>
      </c>
      <c r="P645" s="95">
        <f>'Inventory Ref Sheet'!AU645</f>
        <v>0</v>
      </c>
      <c r="Q645" s="60">
        <f>'Inventory Ref Sheet'!AV645</f>
        <v>0</v>
      </c>
      <c r="R645" s="61"/>
      <c r="S645" s="100" t="str">
        <f t="shared" si="45"/>
        <v/>
      </c>
      <c r="T645" s="59">
        <f>'Inventory Ref Sheet'!M645</f>
        <v>0</v>
      </c>
      <c r="U645" s="102">
        <f>'Inventory Ref Sheet'!N645</f>
        <v>0</v>
      </c>
      <c r="V645" s="59">
        <f>'Inventory Ref Sheet'!O645</f>
        <v>0</v>
      </c>
      <c r="W645" s="59">
        <f>'Inventory Ref Sheet'!R645</f>
        <v>0</v>
      </c>
      <c r="X645" s="59">
        <f>'Inventory Ref Sheet'!S645</f>
        <v>0</v>
      </c>
      <c r="Y645" s="100" t="str">
        <f ca="1">IF('Inventory Ref Sheet'!U645&gt;0,YEAR(TODAY())-'Inventory Ref Sheet'!U645,"")</f>
        <v/>
      </c>
      <c r="Z645" s="95">
        <f>'Inventory Ref Sheet'!W645</f>
        <v>0</v>
      </c>
      <c r="AA645" s="60">
        <f>'Inventory Ref Sheet'!X645</f>
        <v>0</v>
      </c>
      <c r="AB645" s="61"/>
      <c r="AC645" s="97" t="str">
        <f t="shared" si="46"/>
        <v/>
      </c>
      <c r="AD645" s="59">
        <f>'Inventory Ref Sheet'!Y645</f>
        <v>0</v>
      </c>
      <c r="AE645" s="59">
        <f>'Inventory Ref Sheet'!Z645</f>
        <v>0</v>
      </c>
      <c r="AF645" s="102">
        <f>'Inventory Ref Sheet'!AA645</f>
        <v>0</v>
      </c>
      <c r="AG645" s="59">
        <f>'Inventory Ref Sheet'!AD645</f>
        <v>0</v>
      </c>
      <c r="AH645" s="59">
        <f>'Inventory Ref Sheet'!AE645</f>
        <v>0</v>
      </c>
      <c r="AI645" s="100" t="str">
        <f ca="1">IF('Inventory Ref Sheet'!AG645&gt;0,YEAR(TODAY())-'Inventory Ref Sheet'!AG645,"")</f>
        <v/>
      </c>
      <c r="AJ645" s="99"/>
      <c r="AK645" s="60">
        <f>'Inventory Ref Sheet'!AJ645</f>
        <v>0</v>
      </c>
      <c r="AL645" s="99"/>
      <c r="AM645" s="97" t="str">
        <f t="shared" si="47"/>
        <v/>
      </c>
    </row>
    <row r="646" spans="10:39" x14ac:dyDescent="0.25">
      <c r="J646" s="59">
        <f>'Inventory Ref Sheet'!AK646</f>
        <v>0</v>
      </c>
      <c r="K646" s="59">
        <f>'Inventory Ref Sheet'!AL646</f>
        <v>0</v>
      </c>
      <c r="L646" s="59">
        <f>'Inventory Ref Sheet'!AM646</f>
        <v>0</v>
      </c>
      <c r="M646" s="59">
        <f>'Inventory Ref Sheet'!AP646</f>
        <v>0</v>
      </c>
      <c r="N646" s="59">
        <f>'Inventory Ref Sheet'!AQ646</f>
        <v>0</v>
      </c>
      <c r="O646" s="100" t="str">
        <f ca="1">IF('Inventory Ref Sheet'!AS646&gt;0,YEAR(TODAY())-'Inventory Ref Sheet'!AS646,"")</f>
        <v/>
      </c>
      <c r="P646" s="95">
        <f>'Inventory Ref Sheet'!AU646</f>
        <v>0</v>
      </c>
      <c r="Q646" s="60">
        <f>'Inventory Ref Sheet'!AV646</f>
        <v>0</v>
      </c>
      <c r="R646" s="61"/>
      <c r="S646" s="100" t="str">
        <f t="shared" ref="S646:S709" si="48">IF(ISTEXT(J646),IF(O646&gt;=R646,"Yes","No"),"")</f>
        <v/>
      </c>
      <c r="T646" s="59">
        <f>'Inventory Ref Sheet'!M646</f>
        <v>0</v>
      </c>
      <c r="U646" s="102">
        <f>'Inventory Ref Sheet'!N646</f>
        <v>0</v>
      </c>
      <c r="V646" s="59">
        <f>'Inventory Ref Sheet'!O646</f>
        <v>0</v>
      </c>
      <c r="W646" s="59">
        <f>'Inventory Ref Sheet'!R646</f>
        <v>0</v>
      </c>
      <c r="X646" s="59">
        <f>'Inventory Ref Sheet'!S646</f>
        <v>0</v>
      </c>
      <c r="Y646" s="100" t="str">
        <f ca="1">IF('Inventory Ref Sheet'!U646&gt;0,YEAR(TODAY())-'Inventory Ref Sheet'!U646,"")</f>
        <v/>
      </c>
      <c r="Z646" s="95">
        <f>'Inventory Ref Sheet'!W646</f>
        <v>0</v>
      </c>
      <c r="AA646" s="60">
        <f>'Inventory Ref Sheet'!X646</f>
        <v>0</v>
      </c>
      <c r="AB646" s="61"/>
      <c r="AC646" s="97" t="str">
        <f t="shared" si="46"/>
        <v/>
      </c>
      <c r="AD646" s="59">
        <f>'Inventory Ref Sheet'!Y646</f>
        <v>0</v>
      </c>
      <c r="AE646" s="59">
        <f>'Inventory Ref Sheet'!Z646</f>
        <v>0</v>
      </c>
      <c r="AF646" s="102">
        <f>'Inventory Ref Sheet'!AA646</f>
        <v>0</v>
      </c>
      <c r="AG646" s="59">
        <f>'Inventory Ref Sheet'!AD646</f>
        <v>0</v>
      </c>
      <c r="AH646" s="59">
        <f>'Inventory Ref Sheet'!AE646</f>
        <v>0</v>
      </c>
      <c r="AI646" s="100" t="str">
        <f ca="1">IF('Inventory Ref Sheet'!AG646&gt;0,YEAR(TODAY())-'Inventory Ref Sheet'!AG646,"")</f>
        <v/>
      </c>
      <c r="AJ646" s="99"/>
      <c r="AK646" s="60">
        <f>'Inventory Ref Sheet'!AJ646</f>
        <v>0</v>
      </c>
      <c r="AL646" s="99"/>
      <c r="AM646" s="97" t="str">
        <f t="shared" si="47"/>
        <v/>
      </c>
    </row>
    <row r="647" spans="10:39" x14ac:dyDescent="0.25">
      <c r="J647" s="59">
        <f>'Inventory Ref Sheet'!AK647</f>
        <v>0</v>
      </c>
      <c r="K647" s="59">
        <f>'Inventory Ref Sheet'!AL647</f>
        <v>0</v>
      </c>
      <c r="L647" s="59">
        <f>'Inventory Ref Sheet'!AM647</f>
        <v>0</v>
      </c>
      <c r="M647" s="59">
        <f>'Inventory Ref Sheet'!AP647</f>
        <v>0</v>
      </c>
      <c r="N647" s="59">
        <f>'Inventory Ref Sheet'!AQ647</f>
        <v>0</v>
      </c>
      <c r="O647" s="100" t="str">
        <f ca="1">IF('Inventory Ref Sheet'!AS647&gt;0,YEAR(TODAY())-'Inventory Ref Sheet'!AS647,"")</f>
        <v/>
      </c>
      <c r="P647" s="95">
        <f>'Inventory Ref Sheet'!AU647</f>
        <v>0</v>
      </c>
      <c r="Q647" s="60">
        <f>'Inventory Ref Sheet'!AV647</f>
        <v>0</v>
      </c>
      <c r="R647" s="61"/>
      <c r="S647" s="100" t="str">
        <f t="shared" si="48"/>
        <v/>
      </c>
      <c r="T647" s="59">
        <f>'Inventory Ref Sheet'!M647</f>
        <v>0</v>
      </c>
      <c r="U647" s="102">
        <f>'Inventory Ref Sheet'!N647</f>
        <v>0</v>
      </c>
      <c r="V647" s="59">
        <f>'Inventory Ref Sheet'!O647</f>
        <v>0</v>
      </c>
      <c r="W647" s="59">
        <f>'Inventory Ref Sheet'!R647</f>
        <v>0</v>
      </c>
      <c r="X647" s="59">
        <f>'Inventory Ref Sheet'!S647</f>
        <v>0</v>
      </c>
      <c r="Y647" s="100" t="str">
        <f ca="1">IF('Inventory Ref Sheet'!U647&gt;0,YEAR(TODAY())-'Inventory Ref Sheet'!U647,"")</f>
        <v/>
      </c>
      <c r="Z647" s="95">
        <f>'Inventory Ref Sheet'!W647</f>
        <v>0</v>
      </c>
      <c r="AA647" s="60">
        <f>'Inventory Ref Sheet'!X647</f>
        <v>0</v>
      </c>
      <c r="AB647" s="61"/>
      <c r="AC647" s="97" t="str">
        <f t="shared" si="46"/>
        <v/>
      </c>
      <c r="AD647" s="59">
        <f>'Inventory Ref Sheet'!Y647</f>
        <v>0</v>
      </c>
      <c r="AE647" s="59">
        <f>'Inventory Ref Sheet'!Z647</f>
        <v>0</v>
      </c>
      <c r="AF647" s="102">
        <f>'Inventory Ref Sheet'!AA647</f>
        <v>0</v>
      </c>
      <c r="AG647" s="59">
        <f>'Inventory Ref Sheet'!AD647</f>
        <v>0</v>
      </c>
      <c r="AH647" s="59">
        <f>'Inventory Ref Sheet'!AE647</f>
        <v>0</v>
      </c>
      <c r="AI647" s="100" t="str">
        <f ca="1">IF('Inventory Ref Sheet'!AG647&gt;0,YEAR(TODAY())-'Inventory Ref Sheet'!AG647,"")</f>
        <v/>
      </c>
      <c r="AJ647" s="99"/>
      <c r="AK647" s="60">
        <f>'Inventory Ref Sheet'!AJ647</f>
        <v>0</v>
      </c>
      <c r="AL647" s="99"/>
      <c r="AM647" s="97" t="str">
        <f t="shared" si="47"/>
        <v/>
      </c>
    </row>
    <row r="648" spans="10:39" x14ac:dyDescent="0.25">
      <c r="J648" s="59">
        <f>'Inventory Ref Sheet'!AK648</f>
        <v>0</v>
      </c>
      <c r="K648" s="59">
        <f>'Inventory Ref Sheet'!AL648</f>
        <v>0</v>
      </c>
      <c r="L648" s="59">
        <f>'Inventory Ref Sheet'!AM648</f>
        <v>0</v>
      </c>
      <c r="M648" s="59">
        <f>'Inventory Ref Sheet'!AP648</f>
        <v>0</v>
      </c>
      <c r="N648" s="59">
        <f>'Inventory Ref Sheet'!AQ648</f>
        <v>0</v>
      </c>
      <c r="O648" s="100" t="str">
        <f ca="1">IF('Inventory Ref Sheet'!AS648&gt;0,YEAR(TODAY())-'Inventory Ref Sheet'!AS648,"")</f>
        <v/>
      </c>
      <c r="P648" s="95">
        <f>'Inventory Ref Sheet'!AU648</f>
        <v>0</v>
      </c>
      <c r="Q648" s="60">
        <f>'Inventory Ref Sheet'!AV648</f>
        <v>0</v>
      </c>
      <c r="R648" s="61"/>
      <c r="S648" s="100" t="str">
        <f t="shared" si="48"/>
        <v/>
      </c>
      <c r="T648" s="59">
        <f>'Inventory Ref Sheet'!M648</f>
        <v>0</v>
      </c>
      <c r="U648" s="102">
        <f>'Inventory Ref Sheet'!N648</f>
        <v>0</v>
      </c>
      <c r="V648" s="59">
        <f>'Inventory Ref Sheet'!O648</f>
        <v>0</v>
      </c>
      <c r="W648" s="59">
        <f>'Inventory Ref Sheet'!R648</f>
        <v>0</v>
      </c>
      <c r="X648" s="59">
        <f>'Inventory Ref Sheet'!S648</f>
        <v>0</v>
      </c>
      <c r="Y648" s="100" t="str">
        <f ca="1">IF('Inventory Ref Sheet'!U648&gt;0,YEAR(TODAY())-'Inventory Ref Sheet'!U648,"")</f>
        <v/>
      </c>
      <c r="Z648" s="95">
        <f>'Inventory Ref Sheet'!W648</f>
        <v>0</v>
      </c>
      <c r="AA648" s="60">
        <f>'Inventory Ref Sheet'!X648</f>
        <v>0</v>
      </c>
      <c r="AB648" s="61"/>
      <c r="AC648" s="97" t="str">
        <f t="shared" si="46"/>
        <v/>
      </c>
      <c r="AD648" s="59">
        <f>'Inventory Ref Sheet'!Y648</f>
        <v>0</v>
      </c>
      <c r="AE648" s="59">
        <f>'Inventory Ref Sheet'!Z648</f>
        <v>0</v>
      </c>
      <c r="AF648" s="102">
        <f>'Inventory Ref Sheet'!AA648</f>
        <v>0</v>
      </c>
      <c r="AG648" s="59">
        <f>'Inventory Ref Sheet'!AD648</f>
        <v>0</v>
      </c>
      <c r="AH648" s="59">
        <f>'Inventory Ref Sheet'!AE648</f>
        <v>0</v>
      </c>
      <c r="AI648" s="100" t="str">
        <f ca="1">IF('Inventory Ref Sheet'!AG648&gt;0,YEAR(TODAY())-'Inventory Ref Sheet'!AG648,"")</f>
        <v/>
      </c>
      <c r="AJ648" s="99"/>
      <c r="AK648" s="60">
        <f>'Inventory Ref Sheet'!AJ648</f>
        <v>0</v>
      </c>
      <c r="AL648" s="99"/>
      <c r="AM648" s="97" t="str">
        <f t="shared" si="47"/>
        <v/>
      </c>
    </row>
    <row r="649" spans="10:39" x14ac:dyDescent="0.25">
      <c r="J649" s="59">
        <f>'Inventory Ref Sheet'!AK649</f>
        <v>0</v>
      </c>
      <c r="K649" s="59">
        <f>'Inventory Ref Sheet'!AL649</f>
        <v>0</v>
      </c>
      <c r="L649" s="59">
        <f>'Inventory Ref Sheet'!AM649</f>
        <v>0</v>
      </c>
      <c r="M649" s="59">
        <f>'Inventory Ref Sheet'!AP649</f>
        <v>0</v>
      </c>
      <c r="N649" s="59">
        <f>'Inventory Ref Sheet'!AQ649</f>
        <v>0</v>
      </c>
      <c r="O649" s="100" t="str">
        <f ca="1">IF('Inventory Ref Sheet'!AS649&gt;0,YEAR(TODAY())-'Inventory Ref Sheet'!AS649,"")</f>
        <v/>
      </c>
      <c r="P649" s="95">
        <f>'Inventory Ref Sheet'!AU649</f>
        <v>0</v>
      </c>
      <c r="Q649" s="60">
        <f>'Inventory Ref Sheet'!AV649</f>
        <v>0</v>
      </c>
      <c r="R649" s="61"/>
      <c r="S649" s="100" t="str">
        <f t="shared" si="48"/>
        <v/>
      </c>
      <c r="T649" s="59">
        <f>'Inventory Ref Sheet'!M649</f>
        <v>0</v>
      </c>
      <c r="U649" s="102">
        <f>'Inventory Ref Sheet'!N649</f>
        <v>0</v>
      </c>
      <c r="V649" s="59">
        <f>'Inventory Ref Sheet'!O649</f>
        <v>0</v>
      </c>
      <c r="W649" s="59">
        <f>'Inventory Ref Sheet'!R649</f>
        <v>0</v>
      </c>
      <c r="X649" s="59">
        <f>'Inventory Ref Sheet'!S649</f>
        <v>0</v>
      </c>
      <c r="Y649" s="100" t="str">
        <f ca="1">IF('Inventory Ref Sheet'!U649&gt;0,YEAR(TODAY())-'Inventory Ref Sheet'!U649,"")</f>
        <v/>
      </c>
      <c r="Z649" s="95">
        <f>'Inventory Ref Sheet'!W649</f>
        <v>0</v>
      </c>
      <c r="AA649" s="60">
        <f>'Inventory Ref Sheet'!X649</f>
        <v>0</v>
      </c>
      <c r="AB649" s="61"/>
      <c r="AC649" s="97" t="str">
        <f t="shared" si="46"/>
        <v/>
      </c>
      <c r="AD649" s="59">
        <f>'Inventory Ref Sheet'!Y649</f>
        <v>0</v>
      </c>
      <c r="AE649" s="59">
        <f>'Inventory Ref Sheet'!Z649</f>
        <v>0</v>
      </c>
      <c r="AF649" s="102">
        <f>'Inventory Ref Sheet'!AA649</f>
        <v>0</v>
      </c>
      <c r="AG649" s="59">
        <f>'Inventory Ref Sheet'!AD649</f>
        <v>0</v>
      </c>
      <c r="AH649" s="59">
        <f>'Inventory Ref Sheet'!AE649</f>
        <v>0</v>
      </c>
      <c r="AI649" s="100" t="str">
        <f ca="1">IF('Inventory Ref Sheet'!AG649&gt;0,YEAR(TODAY())-'Inventory Ref Sheet'!AG649,"")</f>
        <v/>
      </c>
      <c r="AJ649" s="99"/>
      <c r="AK649" s="60">
        <f>'Inventory Ref Sheet'!AJ649</f>
        <v>0</v>
      </c>
      <c r="AL649" s="99"/>
      <c r="AM649" s="97" t="str">
        <f t="shared" si="47"/>
        <v/>
      </c>
    </row>
    <row r="650" spans="10:39" x14ac:dyDescent="0.25">
      <c r="J650" s="59">
        <f>'Inventory Ref Sheet'!AK650</f>
        <v>0</v>
      </c>
      <c r="K650" s="59">
        <f>'Inventory Ref Sheet'!AL650</f>
        <v>0</v>
      </c>
      <c r="L650" s="59">
        <f>'Inventory Ref Sheet'!AM650</f>
        <v>0</v>
      </c>
      <c r="M650" s="59">
        <f>'Inventory Ref Sheet'!AP650</f>
        <v>0</v>
      </c>
      <c r="N650" s="59">
        <f>'Inventory Ref Sheet'!AQ650</f>
        <v>0</v>
      </c>
      <c r="O650" s="100" t="str">
        <f ca="1">IF('Inventory Ref Sheet'!AS650&gt;0,YEAR(TODAY())-'Inventory Ref Sheet'!AS650,"")</f>
        <v/>
      </c>
      <c r="P650" s="95">
        <f>'Inventory Ref Sheet'!AU650</f>
        <v>0</v>
      </c>
      <c r="Q650" s="60">
        <f>'Inventory Ref Sheet'!AV650</f>
        <v>0</v>
      </c>
      <c r="R650" s="61"/>
      <c r="S650" s="100" t="str">
        <f t="shared" si="48"/>
        <v/>
      </c>
      <c r="T650" s="59">
        <f>'Inventory Ref Sheet'!M650</f>
        <v>0</v>
      </c>
      <c r="U650" s="102">
        <f>'Inventory Ref Sheet'!N650</f>
        <v>0</v>
      </c>
      <c r="V650" s="59">
        <f>'Inventory Ref Sheet'!O650</f>
        <v>0</v>
      </c>
      <c r="W650" s="59">
        <f>'Inventory Ref Sheet'!R650</f>
        <v>0</v>
      </c>
      <c r="X650" s="59">
        <f>'Inventory Ref Sheet'!S650</f>
        <v>0</v>
      </c>
      <c r="Y650" s="100" t="str">
        <f ca="1">IF('Inventory Ref Sheet'!U650&gt;0,YEAR(TODAY())-'Inventory Ref Sheet'!U650,"")</f>
        <v/>
      </c>
      <c r="Z650" s="95">
        <f>'Inventory Ref Sheet'!W650</f>
        <v>0</v>
      </c>
      <c r="AA650" s="60">
        <f>'Inventory Ref Sheet'!X650</f>
        <v>0</v>
      </c>
      <c r="AB650" s="61"/>
      <c r="AC650" s="97" t="str">
        <f t="shared" si="46"/>
        <v/>
      </c>
      <c r="AD650" s="59">
        <f>'Inventory Ref Sheet'!Y650</f>
        <v>0</v>
      </c>
      <c r="AE650" s="59">
        <f>'Inventory Ref Sheet'!Z650</f>
        <v>0</v>
      </c>
      <c r="AF650" s="102">
        <f>'Inventory Ref Sheet'!AA650</f>
        <v>0</v>
      </c>
      <c r="AG650" s="59">
        <f>'Inventory Ref Sheet'!AD650</f>
        <v>0</v>
      </c>
      <c r="AH650" s="59">
        <f>'Inventory Ref Sheet'!AE650</f>
        <v>0</v>
      </c>
      <c r="AI650" s="100" t="str">
        <f ca="1">IF('Inventory Ref Sheet'!AG650&gt;0,YEAR(TODAY())-'Inventory Ref Sheet'!AG650,"")</f>
        <v/>
      </c>
      <c r="AJ650" s="99"/>
      <c r="AK650" s="60">
        <f>'Inventory Ref Sheet'!AJ650</f>
        <v>0</v>
      </c>
      <c r="AL650" s="99"/>
      <c r="AM650" s="97" t="str">
        <f t="shared" si="47"/>
        <v/>
      </c>
    </row>
    <row r="651" spans="10:39" x14ac:dyDescent="0.25">
      <c r="J651" s="59">
        <f>'Inventory Ref Sheet'!AK651</f>
        <v>0</v>
      </c>
      <c r="K651" s="59">
        <f>'Inventory Ref Sheet'!AL651</f>
        <v>0</v>
      </c>
      <c r="L651" s="59">
        <f>'Inventory Ref Sheet'!AM651</f>
        <v>0</v>
      </c>
      <c r="M651" s="59">
        <f>'Inventory Ref Sheet'!AP651</f>
        <v>0</v>
      </c>
      <c r="N651" s="59">
        <f>'Inventory Ref Sheet'!AQ651</f>
        <v>0</v>
      </c>
      <c r="O651" s="100" t="str">
        <f ca="1">IF('Inventory Ref Sheet'!AS651&gt;0,YEAR(TODAY())-'Inventory Ref Sheet'!AS651,"")</f>
        <v/>
      </c>
      <c r="P651" s="95">
        <f>'Inventory Ref Sheet'!AU651</f>
        <v>0</v>
      </c>
      <c r="Q651" s="60">
        <f>'Inventory Ref Sheet'!AV651</f>
        <v>0</v>
      </c>
      <c r="R651" s="61"/>
      <c r="S651" s="100" t="str">
        <f t="shared" si="48"/>
        <v/>
      </c>
      <c r="T651" s="59">
        <f>'Inventory Ref Sheet'!M651</f>
        <v>0</v>
      </c>
      <c r="U651" s="102">
        <f>'Inventory Ref Sheet'!N651</f>
        <v>0</v>
      </c>
      <c r="V651" s="59">
        <f>'Inventory Ref Sheet'!O651</f>
        <v>0</v>
      </c>
      <c r="W651" s="59">
        <f>'Inventory Ref Sheet'!R651</f>
        <v>0</v>
      </c>
      <c r="X651" s="59">
        <f>'Inventory Ref Sheet'!S651</f>
        <v>0</v>
      </c>
      <c r="Y651" s="100" t="str">
        <f ca="1">IF('Inventory Ref Sheet'!U651&gt;0,YEAR(TODAY())-'Inventory Ref Sheet'!U651,"")</f>
        <v/>
      </c>
      <c r="Z651" s="95">
        <f>'Inventory Ref Sheet'!W651</f>
        <v>0</v>
      </c>
      <c r="AA651" s="60">
        <f>'Inventory Ref Sheet'!X651</f>
        <v>0</v>
      </c>
      <c r="AB651" s="61"/>
      <c r="AC651" s="97" t="str">
        <f t="shared" ref="AC651:AC714" si="49">IF(ISTEXT(T651),IF(Y651&gt;=AB651,"Yes","No"),"")</f>
        <v/>
      </c>
      <c r="AD651" s="59">
        <f>'Inventory Ref Sheet'!Y651</f>
        <v>0</v>
      </c>
      <c r="AE651" s="59">
        <f>'Inventory Ref Sheet'!Z651</f>
        <v>0</v>
      </c>
      <c r="AF651" s="102">
        <f>'Inventory Ref Sheet'!AA651</f>
        <v>0</v>
      </c>
      <c r="AG651" s="59">
        <f>'Inventory Ref Sheet'!AD651</f>
        <v>0</v>
      </c>
      <c r="AH651" s="59">
        <f>'Inventory Ref Sheet'!AE651</f>
        <v>0</v>
      </c>
      <c r="AI651" s="100" t="str">
        <f ca="1">IF('Inventory Ref Sheet'!AG651&gt;0,YEAR(TODAY())-'Inventory Ref Sheet'!AG651,"")</f>
        <v/>
      </c>
      <c r="AJ651" s="99"/>
      <c r="AK651" s="60">
        <f>'Inventory Ref Sheet'!AJ651</f>
        <v>0</v>
      </c>
      <c r="AL651" s="99"/>
      <c r="AM651" s="97" t="str">
        <f t="shared" ref="AM651:AM714" si="50">IF(ISTEXT(AD651),IF(AI651&gt;=AL651,"Yes","No"),"")</f>
        <v/>
      </c>
    </row>
    <row r="652" spans="10:39" x14ac:dyDescent="0.25">
      <c r="J652" s="59">
        <f>'Inventory Ref Sheet'!AK652</f>
        <v>0</v>
      </c>
      <c r="K652" s="59">
        <f>'Inventory Ref Sheet'!AL652</f>
        <v>0</v>
      </c>
      <c r="L652" s="59">
        <f>'Inventory Ref Sheet'!AM652</f>
        <v>0</v>
      </c>
      <c r="M652" s="59">
        <f>'Inventory Ref Sheet'!AP652</f>
        <v>0</v>
      </c>
      <c r="N652" s="59">
        <f>'Inventory Ref Sheet'!AQ652</f>
        <v>0</v>
      </c>
      <c r="O652" s="100" t="str">
        <f ca="1">IF('Inventory Ref Sheet'!AS652&gt;0,YEAR(TODAY())-'Inventory Ref Sheet'!AS652,"")</f>
        <v/>
      </c>
      <c r="P652" s="95">
        <f>'Inventory Ref Sheet'!AU652</f>
        <v>0</v>
      </c>
      <c r="Q652" s="60">
        <f>'Inventory Ref Sheet'!AV652</f>
        <v>0</v>
      </c>
      <c r="R652" s="61"/>
      <c r="S652" s="100" t="str">
        <f t="shared" si="48"/>
        <v/>
      </c>
      <c r="T652" s="59">
        <f>'Inventory Ref Sheet'!M652</f>
        <v>0</v>
      </c>
      <c r="U652" s="102">
        <f>'Inventory Ref Sheet'!N652</f>
        <v>0</v>
      </c>
      <c r="V652" s="59">
        <f>'Inventory Ref Sheet'!O652</f>
        <v>0</v>
      </c>
      <c r="W652" s="59">
        <f>'Inventory Ref Sheet'!R652</f>
        <v>0</v>
      </c>
      <c r="X652" s="59">
        <f>'Inventory Ref Sheet'!S652</f>
        <v>0</v>
      </c>
      <c r="Y652" s="100" t="str">
        <f ca="1">IF('Inventory Ref Sheet'!U652&gt;0,YEAR(TODAY())-'Inventory Ref Sheet'!U652,"")</f>
        <v/>
      </c>
      <c r="Z652" s="95">
        <f>'Inventory Ref Sheet'!W652</f>
        <v>0</v>
      </c>
      <c r="AA652" s="60">
        <f>'Inventory Ref Sheet'!X652</f>
        <v>0</v>
      </c>
      <c r="AB652" s="61"/>
      <c r="AC652" s="97" t="str">
        <f t="shared" si="49"/>
        <v/>
      </c>
      <c r="AD652" s="59">
        <f>'Inventory Ref Sheet'!Y652</f>
        <v>0</v>
      </c>
      <c r="AE652" s="59">
        <f>'Inventory Ref Sheet'!Z652</f>
        <v>0</v>
      </c>
      <c r="AF652" s="102">
        <f>'Inventory Ref Sheet'!AA652</f>
        <v>0</v>
      </c>
      <c r="AG652" s="59">
        <f>'Inventory Ref Sheet'!AD652</f>
        <v>0</v>
      </c>
      <c r="AH652" s="59">
        <f>'Inventory Ref Sheet'!AE652</f>
        <v>0</v>
      </c>
      <c r="AI652" s="100" t="str">
        <f ca="1">IF('Inventory Ref Sheet'!AG652&gt;0,YEAR(TODAY())-'Inventory Ref Sheet'!AG652,"")</f>
        <v/>
      </c>
      <c r="AJ652" s="99"/>
      <c r="AK652" s="60">
        <f>'Inventory Ref Sheet'!AJ652</f>
        <v>0</v>
      </c>
      <c r="AL652" s="99"/>
      <c r="AM652" s="97" t="str">
        <f t="shared" si="50"/>
        <v/>
      </c>
    </row>
    <row r="653" spans="10:39" x14ac:dyDescent="0.25">
      <c r="J653" s="59">
        <f>'Inventory Ref Sheet'!AK653</f>
        <v>0</v>
      </c>
      <c r="K653" s="59">
        <f>'Inventory Ref Sheet'!AL653</f>
        <v>0</v>
      </c>
      <c r="L653" s="59">
        <f>'Inventory Ref Sheet'!AM653</f>
        <v>0</v>
      </c>
      <c r="M653" s="59">
        <f>'Inventory Ref Sheet'!AP653</f>
        <v>0</v>
      </c>
      <c r="N653" s="59">
        <f>'Inventory Ref Sheet'!AQ653</f>
        <v>0</v>
      </c>
      <c r="O653" s="100" t="str">
        <f ca="1">IF('Inventory Ref Sheet'!AS653&gt;0,YEAR(TODAY())-'Inventory Ref Sheet'!AS653,"")</f>
        <v/>
      </c>
      <c r="P653" s="95">
        <f>'Inventory Ref Sheet'!AU653</f>
        <v>0</v>
      </c>
      <c r="Q653" s="60">
        <f>'Inventory Ref Sheet'!AV653</f>
        <v>0</v>
      </c>
      <c r="R653" s="61"/>
      <c r="S653" s="100" t="str">
        <f t="shared" si="48"/>
        <v/>
      </c>
      <c r="T653" s="59">
        <f>'Inventory Ref Sheet'!M653</f>
        <v>0</v>
      </c>
      <c r="U653" s="102">
        <f>'Inventory Ref Sheet'!N653</f>
        <v>0</v>
      </c>
      <c r="V653" s="59">
        <f>'Inventory Ref Sheet'!O653</f>
        <v>0</v>
      </c>
      <c r="W653" s="59">
        <f>'Inventory Ref Sheet'!R653</f>
        <v>0</v>
      </c>
      <c r="X653" s="59">
        <f>'Inventory Ref Sheet'!S653</f>
        <v>0</v>
      </c>
      <c r="Y653" s="100" t="str">
        <f ca="1">IF('Inventory Ref Sheet'!U653&gt;0,YEAR(TODAY())-'Inventory Ref Sheet'!U653,"")</f>
        <v/>
      </c>
      <c r="Z653" s="95">
        <f>'Inventory Ref Sheet'!W653</f>
        <v>0</v>
      </c>
      <c r="AA653" s="60">
        <f>'Inventory Ref Sheet'!X653</f>
        <v>0</v>
      </c>
      <c r="AB653" s="61"/>
      <c r="AC653" s="97" t="str">
        <f t="shared" si="49"/>
        <v/>
      </c>
      <c r="AD653" s="59">
        <f>'Inventory Ref Sheet'!Y653</f>
        <v>0</v>
      </c>
      <c r="AE653" s="59">
        <f>'Inventory Ref Sheet'!Z653</f>
        <v>0</v>
      </c>
      <c r="AF653" s="102">
        <f>'Inventory Ref Sheet'!AA653</f>
        <v>0</v>
      </c>
      <c r="AG653" s="59">
        <f>'Inventory Ref Sheet'!AD653</f>
        <v>0</v>
      </c>
      <c r="AH653" s="59">
        <f>'Inventory Ref Sheet'!AE653</f>
        <v>0</v>
      </c>
      <c r="AI653" s="100" t="str">
        <f ca="1">IF('Inventory Ref Sheet'!AG653&gt;0,YEAR(TODAY())-'Inventory Ref Sheet'!AG653,"")</f>
        <v/>
      </c>
      <c r="AJ653" s="99"/>
      <c r="AK653" s="60">
        <f>'Inventory Ref Sheet'!AJ653</f>
        <v>0</v>
      </c>
      <c r="AL653" s="99"/>
      <c r="AM653" s="97" t="str">
        <f t="shared" si="50"/>
        <v/>
      </c>
    </row>
    <row r="654" spans="10:39" x14ac:dyDescent="0.25">
      <c r="J654" s="59">
        <f>'Inventory Ref Sheet'!AK654</f>
        <v>0</v>
      </c>
      <c r="K654" s="59">
        <f>'Inventory Ref Sheet'!AL654</f>
        <v>0</v>
      </c>
      <c r="L654" s="59">
        <f>'Inventory Ref Sheet'!AM654</f>
        <v>0</v>
      </c>
      <c r="M654" s="59">
        <f>'Inventory Ref Sheet'!AP654</f>
        <v>0</v>
      </c>
      <c r="N654" s="59">
        <f>'Inventory Ref Sheet'!AQ654</f>
        <v>0</v>
      </c>
      <c r="O654" s="100" t="str">
        <f ca="1">IF('Inventory Ref Sheet'!AS654&gt;0,YEAR(TODAY())-'Inventory Ref Sheet'!AS654,"")</f>
        <v/>
      </c>
      <c r="P654" s="95">
        <f>'Inventory Ref Sheet'!AU654</f>
        <v>0</v>
      </c>
      <c r="Q654" s="60">
        <f>'Inventory Ref Sheet'!AV654</f>
        <v>0</v>
      </c>
      <c r="R654" s="61"/>
      <c r="S654" s="100" t="str">
        <f t="shared" si="48"/>
        <v/>
      </c>
      <c r="T654" s="59">
        <f>'Inventory Ref Sheet'!M654</f>
        <v>0</v>
      </c>
      <c r="U654" s="102">
        <f>'Inventory Ref Sheet'!N654</f>
        <v>0</v>
      </c>
      <c r="V654" s="59">
        <f>'Inventory Ref Sheet'!O654</f>
        <v>0</v>
      </c>
      <c r="W654" s="59">
        <f>'Inventory Ref Sheet'!R654</f>
        <v>0</v>
      </c>
      <c r="X654" s="59">
        <f>'Inventory Ref Sheet'!S654</f>
        <v>0</v>
      </c>
      <c r="Y654" s="100" t="str">
        <f ca="1">IF('Inventory Ref Sheet'!U654&gt;0,YEAR(TODAY())-'Inventory Ref Sheet'!U654,"")</f>
        <v/>
      </c>
      <c r="Z654" s="95">
        <f>'Inventory Ref Sheet'!W654</f>
        <v>0</v>
      </c>
      <c r="AA654" s="60">
        <f>'Inventory Ref Sheet'!X654</f>
        <v>0</v>
      </c>
      <c r="AB654" s="61"/>
      <c r="AC654" s="97" t="str">
        <f t="shared" si="49"/>
        <v/>
      </c>
      <c r="AD654" s="59">
        <f>'Inventory Ref Sheet'!Y654</f>
        <v>0</v>
      </c>
      <c r="AE654" s="59">
        <f>'Inventory Ref Sheet'!Z654</f>
        <v>0</v>
      </c>
      <c r="AF654" s="102">
        <f>'Inventory Ref Sheet'!AA654</f>
        <v>0</v>
      </c>
      <c r="AG654" s="59">
        <f>'Inventory Ref Sheet'!AD654</f>
        <v>0</v>
      </c>
      <c r="AH654" s="59">
        <f>'Inventory Ref Sheet'!AE654</f>
        <v>0</v>
      </c>
      <c r="AI654" s="100" t="str">
        <f ca="1">IF('Inventory Ref Sheet'!AG654&gt;0,YEAR(TODAY())-'Inventory Ref Sheet'!AG654,"")</f>
        <v/>
      </c>
      <c r="AJ654" s="99"/>
      <c r="AK654" s="60">
        <f>'Inventory Ref Sheet'!AJ654</f>
        <v>0</v>
      </c>
      <c r="AL654" s="99"/>
      <c r="AM654" s="97" t="str">
        <f t="shared" si="50"/>
        <v/>
      </c>
    </row>
    <row r="655" spans="10:39" x14ac:dyDescent="0.25">
      <c r="J655" s="59">
        <f>'Inventory Ref Sheet'!AK655</f>
        <v>0</v>
      </c>
      <c r="K655" s="59">
        <f>'Inventory Ref Sheet'!AL655</f>
        <v>0</v>
      </c>
      <c r="L655" s="59">
        <f>'Inventory Ref Sheet'!AM655</f>
        <v>0</v>
      </c>
      <c r="M655" s="59">
        <f>'Inventory Ref Sheet'!AP655</f>
        <v>0</v>
      </c>
      <c r="N655" s="59">
        <f>'Inventory Ref Sheet'!AQ655</f>
        <v>0</v>
      </c>
      <c r="O655" s="100" t="str">
        <f ca="1">IF('Inventory Ref Sheet'!AS655&gt;0,YEAR(TODAY())-'Inventory Ref Sheet'!AS655,"")</f>
        <v/>
      </c>
      <c r="P655" s="95">
        <f>'Inventory Ref Sheet'!AU655</f>
        <v>0</v>
      </c>
      <c r="Q655" s="60">
        <f>'Inventory Ref Sheet'!AV655</f>
        <v>0</v>
      </c>
      <c r="R655" s="61"/>
      <c r="S655" s="100" t="str">
        <f t="shared" si="48"/>
        <v/>
      </c>
      <c r="T655" s="59">
        <f>'Inventory Ref Sheet'!M655</f>
        <v>0</v>
      </c>
      <c r="U655" s="102">
        <f>'Inventory Ref Sheet'!N655</f>
        <v>0</v>
      </c>
      <c r="V655" s="59">
        <f>'Inventory Ref Sheet'!O655</f>
        <v>0</v>
      </c>
      <c r="W655" s="59">
        <f>'Inventory Ref Sheet'!R655</f>
        <v>0</v>
      </c>
      <c r="X655" s="59">
        <f>'Inventory Ref Sheet'!S655</f>
        <v>0</v>
      </c>
      <c r="Y655" s="100" t="str">
        <f ca="1">IF('Inventory Ref Sheet'!U655&gt;0,YEAR(TODAY())-'Inventory Ref Sheet'!U655,"")</f>
        <v/>
      </c>
      <c r="Z655" s="95">
        <f>'Inventory Ref Sheet'!W655</f>
        <v>0</v>
      </c>
      <c r="AA655" s="60">
        <f>'Inventory Ref Sheet'!X655</f>
        <v>0</v>
      </c>
      <c r="AB655" s="61"/>
      <c r="AC655" s="97" t="str">
        <f t="shared" si="49"/>
        <v/>
      </c>
      <c r="AD655" s="59">
        <f>'Inventory Ref Sheet'!Y655</f>
        <v>0</v>
      </c>
      <c r="AE655" s="59">
        <f>'Inventory Ref Sheet'!Z655</f>
        <v>0</v>
      </c>
      <c r="AF655" s="102">
        <f>'Inventory Ref Sheet'!AA655</f>
        <v>0</v>
      </c>
      <c r="AG655" s="59">
        <f>'Inventory Ref Sheet'!AD655</f>
        <v>0</v>
      </c>
      <c r="AH655" s="59">
        <f>'Inventory Ref Sheet'!AE655</f>
        <v>0</v>
      </c>
      <c r="AI655" s="100" t="str">
        <f ca="1">IF('Inventory Ref Sheet'!AG655&gt;0,YEAR(TODAY())-'Inventory Ref Sheet'!AG655,"")</f>
        <v/>
      </c>
      <c r="AJ655" s="99"/>
      <c r="AK655" s="60">
        <f>'Inventory Ref Sheet'!AJ655</f>
        <v>0</v>
      </c>
      <c r="AL655" s="99"/>
      <c r="AM655" s="97" t="str">
        <f t="shared" si="50"/>
        <v/>
      </c>
    </row>
    <row r="656" spans="10:39" x14ac:dyDescent="0.25">
      <c r="J656" s="59">
        <f>'Inventory Ref Sheet'!AK656</f>
        <v>0</v>
      </c>
      <c r="K656" s="59">
        <f>'Inventory Ref Sheet'!AL656</f>
        <v>0</v>
      </c>
      <c r="L656" s="59">
        <f>'Inventory Ref Sheet'!AM656</f>
        <v>0</v>
      </c>
      <c r="M656" s="59">
        <f>'Inventory Ref Sheet'!AP656</f>
        <v>0</v>
      </c>
      <c r="N656" s="59">
        <f>'Inventory Ref Sheet'!AQ656</f>
        <v>0</v>
      </c>
      <c r="O656" s="100" t="str">
        <f ca="1">IF('Inventory Ref Sheet'!AS656&gt;0,YEAR(TODAY())-'Inventory Ref Sheet'!AS656,"")</f>
        <v/>
      </c>
      <c r="P656" s="95">
        <f>'Inventory Ref Sheet'!AU656</f>
        <v>0</v>
      </c>
      <c r="Q656" s="60">
        <f>'Inventory Ref Sheet'!AV656</f>
        <v>0</v>
      </c>
      <c r="R656" s="61"/>
      <c r="S656" s="100" t="str">
        <f t="shared" si="48"/>
        <v/>
      </c>
      <c r="T656" s="59">
        <f>'Inventory Ref Sheet'!M656</f>
        <v>0</v>
      </c>
      <c r="U656" s="102">
        <f>'Inventory Ref Sheet'!N656</f>
        <v>0</v>
      </c>
      <c r="V656" s="59">
        <f>'Inventory Ref Sheet'!O656</f>
        <v>0</v>
      </c>
      <c r="W656" s="59">
        <f>'Inventory Ref Sheet'!R656</f>
        <v>0</v>
      </c>
      <c r="X656" s="59">
        <f>'Inventory Ref Sheet'!S656</f>
        <v>0</v>
      </c>
      <c r="Y656" s="100" t="str">
        <f ca="1">IF('Inventory Ref Sheet'!U656&gt;0,YEAR(TODAY())-'Inventory Ref Sheet'!U656,"")</f>
        <v/>
      </c>
      <c r="Z656" s="95">
        <f>'Inventory Ref Sheet'!W656</f>
        <v>0</v>
      </c>
      <c r="AA656" s="60">
        <f>'Inventory Ref Sheet'!X656</f>
        <v>0</v>
      </c>
      <c r="AB656" s="61"/>
      <c r="AC656" s="97" t="str">
        <f t="shared" si="49"/>
        <v/>
      </c>
      <c r="AD656" s="59">
        <f>'Inventory Ref Sheet'!Y656</f>
        <v>0</v>
      </c>
      <c r="AE656" s="59">
        <f>'Inventory Ref Sheet'!Z656</f>
        <v>0</v>
      </c>
      <c r="AF656" s="102">
        <f>'Inventory Ref Sheet'!AA656</f>
        <v>0</v>
      </c>
      <c r="AG656" s="59">
        <f>'Inventory Ref Sheet'!AD656</f>
        <v>0</v>
      </c>
      <c r="AH656" s="59">
        <f>'Inventory Ref Sheet'!AE656</f>
        <v>0</v>
      </c>
      <c r="AI656" s="100" t="str">
        <f ca="1">IF('Inventory Ref Sheet'!AG656&gt;0,YEAR(TODAY())-'Inventory Ref Sheet'!AG656,"")</f>
        <v/>
      </c>
      <c r="AJ656" s="99"/>
      <c r="AK656" s="60">
        <f>'Inventory Ref Sheet'!AJ656</f>
        <v>0</v>
      </c>
      <c r="AL656" s="99"/>
      <c r="AM656" s="97" t="str">
        <f t="shared" si="50"/>
        <v/>
      </c>
    </row>
    <row r="657" spans="10:39" x14ac:dyDescent="0.25">
      <c r="J657" s="59">
        <f>'Inventory Ref Sheet'!AK657</f>
        <v>0</v>
      </c>
      <c r="K657" s="59">
        <f>'Inventory Ref Sheet'!AL657</f>
        <v>0</v>
      </c>
      <c r="L657" s="59">
        <f>'Inventory Ref Sheet'!AM657</f>
        <v>0</v>
      </c>
      <c r="M657" s="59">
        <f>'Inventory Ref Sheet'!AP657</f>
        <v>0</v>
      </c>
      <c r="N657" s="59">
        <f>'Inventory Ref Sheet'!AQ657</f>
        <v>0</v>
      </c>
      <c r="O657" s="100" t="str">
        <f ca="1">IF('Inventory Ref Sheet'!AS657&gt;0,YEAR(TODAY())-'Inventory Ref Sheet'!AS657,"")</f>
        <v/>
      </c>
      <c r="P657" s="95">
        <f>'Inventory Ref Sheet'!AU657</f>
        <v>0</v>
      </c>
      <c r="Q657" s="60">
        <f>'Inventory Ref Sheet'!AV657</f>
        <v>0</v>
      </c>
      <c r="R657" s="61"/>
      <c r="S657" s="100" t="str">
        <f t="shared" si="48"/>
        <v/>
      </c>
      <c r="T657" s="59">
        <f>'Inventory Ref Sheet'!M657</f>
        <v>0</v>
      </c>
      <c r="U657" s="102">
        <f>'Inventory Ref Sheet'!N657</f>
        <v>0</v>
      </c>
      <c r="V657" s="59">
        <f>'Inventory Ref Sheet'!O657</f>
        <v>0</v>
      </c>
      <c r="W657" s="59">
        <f>'Inventory Ref Sheet'!R657</f>
        <v>0</v>
      </c>
      <c r="X657" s="59">
        <f>'Inventory Ref Sheet'!S657</f>
        <v>0</v>
      </c>
      <c r="Y657" s="100" t="str">
        <f ca="1">IF('Inventory Ref Sheet'!U657&gt;0,YEAR(TODAY())-'Inventory Ref Sheet'!U657,"")</f>
        <v/>
      </c>
      <c r="Z657" s="95">
        <f>'Inventory Ref Sheet'!W657</f>
        <v>0</v>
      </c>
      <c r="AA657" s="60">
        <f>'Inventory Ref Sheet'!X657</f>
        <v>0</v>
      </c>
      <c r="AB657" s="61"/>
      <c r="AC657" s="97" t="str">
        <f t="shared" si="49"/>
        <v/>
      </c>
      <c r="AD657" s="59">
        <f>'Inventory Ref Sheet'!Y657</f>
        <v>0</v>
      </c>
      <c r="AE657" s="59">
        <f>'Inventory Ref Sheet'!Z657</f>
        <v>0</v>
      </c>
      <c r="AF657" s="102">
        <f>'Inventory Ref Sheet'!AA657</f>
        <v>0</v>
      </c>
      <c r="AG657" s="59">
        <f>'Inventory Ref Sheet'!AD657</f>
        <v>0</v>
      </c>
      <c r="AH657" s="59">
        <f>'Inventory Ref Sheet'!AE657</f>
        <v>0</v>
      </c>
      <c r="AI657" s="100" t="str">
        <f ca="1">IF('Inventory Ref Sheet'!AG657&gt;0,YEAR(TODAY())-'Inventory Ref Sheet'!AG657,"")</f>
        <v/>
      </c>
      <c r="AJ657" s="99"/>
      <c r="AK657" s="60">
        <f>'Inventory Ref Sheet'!AJ657</f>
        <v>0</v>
      </c>
      <c r="AL657" s="99"/>
      <c r="AM657" s="97" t="str">
        <f t="shared" si="50"/>
        <v/>
      </c>
    </row>
    <row r="658" spans="10:39" x14ac:dyDescent="0.25">
      <c r="J658" s="59">
        <f>'Inventory Ref Sheet'!AK658</f>
        <v>0</v>
      </c>
      <c r="K658" s="59">
        <f>'Inventory Ref Sheet'!AL658</f>
        <v>0</v>
      </c>
      <c r="L658" s="59">
        <f>'Inventory Ref Sheet'!AM658</f>
        <v>0</v>
      </c>
      <c r="M658" s="59">
        <f>'Inventory Ref Sheet'!AP658</f>
        <v>0</v>
      </c>
      <c r="N658" s="59">
        <f>'Inventory Ref Sheet'!AQ658</f>
        <v>0</v>
      </c>
      <c r="O658" s="100" t="str">
        <f ca="1">IF('Inventory Ref Sheet'!AS658&gt;0,YEAR(TODAY())-'Inventory Ref Sheet'!AS658,"")</f>
        <v/>
      </c>
      <c r="P658" s="95">
        <f>'Inventory Ref Sheet'!AU658</f>
        <v>0</v>
      </c>
      <c r="Q658" s="60">
        <f>'Inventory Ref Sheet'!AV658</f>
        <v>0</v>
      </c>
      <c r="R658" s="61"/>
      <c r="S658" s="100" t="str">
        <f t="shared" si="48"/>
        <v/>
      </c>
      <c r="T658" s="59">
        <f>'Inventory Ref Sheet'!M658</f>
        <v>0</v>
      </c>
      <c r="U658" s="102">
        <f>'Inventory Ref Sheet'!N658</f>
        <v>0</v>
      </c>
      <c r="V658" s="59">
        <f>'Inventory Ref Sheet'!O658</f>
        <v>0</v>
      </c>
      <c r="W658" s="59">
        <f>'Inventory Ref Sheet'!R658</f>
        <v>0</v>
      </c>
      <c r="X658" s="59">
        <f>'Inventory Ref Sheet'!S658</f>
        <v>0</v>
      </c>
      <c r="Y658" s="100" t="str">
        <f ca="1">IF('Inventory Ref Sheet'!U658&gt;0,YEAR(TODAY())-'Inventory Ref Sheet'!U658,"")</f>
        <v/>
      </c>
      <c r="Z658" s="95">
        <f>'Inventory Ref Sheet'!W658</f>
        <v>0</v>
      </c>
      <c r="AA658" s="60">
        <f>'Inventory Ref Sheet'!X658</f>
        <v>0</v>
      </c>
      <c r="AB658" s="61"/>
      <c r="AC658" s="97" t="str">
        <f t="shared" si="49"/>
        <v/>
      </c>
      <c r="AD658" s="59">
        <f>'Inventory Ref Sheet'!Y658</f>
        <v>0</v>
      </c>
      <c r="AE658" s="59">
        <f>'Inventory Ref Sheet'!Z658</f>
        <v>0</v>
      </c>
      <c r="AF658" s="102">
        <f>'Inventory Ref Sheet'!AA658</f>
        <v>0</v>
      </c>
      <c r="AG658" s="59">
        <f>'Inventory Ref Sheet'!AD658</f>
        <v>0</v>
      </c>
      <c r="AH658" s="59">
        <f>'Inventory Ref Sheet'!AE658</f>
        <v>0</v>
      </c>
      <c r="AI658" s="100" t="str">
        <f ca="1">IF('Inventory Ref Sheet'!AG658&gt;0,YEAR(TODAY())-'Inventory Ref Sheet'!AG658,"")</f>
        <v/>
      </c>
      <c r="AJ658" s="99"/>
      <c r="AK658" s="60">
        <f>'Inventory Ref Sheet'!AJ658</f>
        <v>0</v>
      </c>
      <c r="AL658" s="99"/>
      <c r="AM658" s="97" t="str">
        <f t="shared" si="50"/>
        <v/>
      </c>
    </row>
    <row r="659" spans="10:39" x14ac:dyDescent="0.25">
      <c r="J659" s="59">
        <f>'Inventory Ref Sheet'!AK659</f>
        <v>0</v>
      </c>
      <c r="K659" s="59">
        <f>'Inventory Ref Sheet'!AL659</f>
        <v>0</v>
      </c>
      <c r="L659" s="59">
        <f>'Inventory Ref Sheet'!AM659</f>
        <v>0</v>
      </c>
      <c r="M659" s="59">
        <f>'Inventory Ref Sheet'!AP659</f>
        <v>0</v>
      </c>
      <c r="N659" s="59">
        <f>'Inventory Ref Sheet'!AQ659</f>
        <v>0</v>
      </c>
      <c r="O659" s="100" t="str">
        <f ca="1">IF('Inventory Ref Sheet'!AS659&gt;0,YEAR(TODAY())-'Inventory Ref Sheet'!AS659,"")</f>
        <v/>
      </c>
      <c r="P659" s="95">
        <f>'Inventory Ref Sheet'!AU659</f>
        <v>0</v>
      </c>
      <c r="Q659" s="60">
        <f>'Inventory Ref Sheet'!AV659</f>
        <v>0</v>
      </c>
      <c r="R659" s="61"/>
      <c r="S659" s="100" t="str">
        <f t="shared" si="48"/>
        <v/>
      </c>
      <c r="T659" s="59">
        <f>'Inventory Ref Sheet'!M659</f>
        <v>0</v>
      </c>
      <c r="U659" s="102">
        <f>'Inventory Ref Sheet'!N659</f>
        <v>0</v>
      </c>
      <c r="V659" s="59">
        <f>'Inventory Ref Sheet'!O659</f>
        <v>0</v>
      </c>
      <c r="W659" s="59">
        <f>'Inventory Ref Sheet'!R659</f>
        <v>0</v>
      </c>
      <c r="X659" s="59">
        <f>'Inventory Ref Sheet'!S659</f>
        <v>0</v>
      </c>
      <c r="Y659" s="100" t="str">
        <f ca="1">IF('Inventory Ref Sheet'!U659&gt;0,YEAR(TODAY())-'Inventory Ref Sheet'!U659,"")</f>
        <v/>
      </c>
      <c r="Z659" s="95">
        <f>'Inventory Ref Sheet'!W659</f>
        <v>0</v>
      </c>
      <c r="AA659" s="60">
        <f>'Inventory Ref Sheet'!X659</f>
        <v>0</v>
      </c>
      <c r="AB659" s="61"/>
      <c r="AC659" s="97" t="str">
        <f t="shared" si="49"/>
        <v/>
      </c>
      <c r="AD659" s="59">
        <f>'Inventory Ref Sheet'!Y659</f>
        <v>0</v>
      </c>
      <c r="AE659" s="59">
        <f>'Inventory Ref Sheet'!Z659</f>
        <v>0</v>
      </c>
      <c r="AF659" s="102">
        <f>'Inventory Ref Sheet'!AA659</f>
        <v>0</v>
      </c>
      <c r="AG659" s="59">
        <f>'Inventory Ref Sheet'!AD659</f>
        <v>0</v>
      </c>
      <c r="AH659" s="59">
        <f>'Inventory Ref Sheet'!AE659</f>
        <v>0</v>
      </c>
      <c r="AI659" s="100" t="str">
        <f ca="1">IF('Inventory Ref Sheet'!AG659&gt;0,YEAR(TODAY())-'Inventory Ref Sheet'!AG659,"")</f>
        <v/>
      </c>
      <c r="AJ659" s="99"/>
      <c r="AK659" s="60">
        <f>'Inventory Ref Sheet'!AJ659</f>
        <v>0</v>
      </c>
      <c r="AL659" s="99"/>
      <c r="AM659" s="97" t="str">
        <f t="shared" si="50"/>
        <v/>
      </c>
    </row>
    <row r="660" spans="10:39" x14ac:dyDescent="0.25">
      <c r="J660" s="59">
        <f>'Inventory Ref Sheet'!AK660</f>
        <v>0</v>
      </c>
      <c r="K660" s="59">
        <f>'Inventory Ref Sheet'!AL660</f>
        <v>0</v>
      </c>
      <c r="L660" s="59">
        <f>'Inventory Ref Sheet'!AM660</f>
        <v>0</v>
      </c>
      <c r="M660" s="59">
        <f>'Inventory Ref Sheet'!AP660</f>
        <v>0</v>
      </c>
      <c r="N660" s="59">
        <f>'Inventory Ref Sheet'!AQ660</f>
        <v>0</v>
      </c>
      <c r="O660" s="100" t="str">
        <f ca="1">IF('Inventory Ref Sheet'!AS660&gt;0,YEAR(TODAY())-'Inventory Ref Sheet'!AS660,"")</f>
        <v/>
      </c>
      <c r="P660" s="95">
        <f>'Inventory Ref Sheet'!AU660</f>
        <v>0</v>
      </c>
      <c r="Q660" s="60">
        <f>'Inventory Ref Sheet'!AV660</f>
        <v>0</v>
      </c>
      <c r="R660" s="61"/>
      <c r="S660" s="100" t="str">
        <f t="shared" si="48"/>
        <v/>
      </c>
      <c r="T660" s="59">
        <f>'Inventory Ref Sheet'!M660</f>
        <v>0</v>
      </c>
      <c r="U660" s="102">
        <f>'Inventory Ref Sheet'!N660</f>
        <v>0</v>
      </c>
      <c r="V660" s="59">
        <f>'Inventory Ref Sheet'!O660</f>
        <v>0</v>
      </c>
      <c r="W660" s="59">
        <f>'Inventory Ref Sheet'!R660</f>
        <v>0</v>
      </c>
      <c r="X660" s="59">
        <f>'Inventory Ref Sheet'!S660</f>
        <v>0</v>
      </c>
      <c r="Y660" s="100" t="str">
        <f ca="1">IF('Inventory Ref Sheet'!U660&gt;0,YEAR(TODAY())-'Inventory Ref Sheet'!U660,"")</f>
        <v/>
      </c>
      <c r="Z660" s="95">
        <f>'Inventory Ref Sheet'!W660</f>
        <v>0</v>
      </c>
      <c r="AA660" s="60">
        <f>'Inventory Ref Sheet'!X660</f>
        <v>0</v>
      </c>
      <c r="AB660" s="61"/>
      <c r="AC660" s="97" t="str">
        <f t="shared" si="49"/>
        <v/>
      </c>
      <c r="AD660" s="59">
        <f>'Inventory Ref Sheet'!Y660</f>
        <v>0</v>
      </c>
      <c r="AE660" s="59">
        <f>'Inventory Ref Sheet'!Z660</f>
        <v>0</v>
      </c>
      <c r="AF660" s="102">
        <f>'Inventory Ref Sheet'!AA660</f>
        <v>0</v>
      </c>
      <c r="AG660" s="59">
        <f>'Inventory Ref Sheet'!AD660</f>
        <v>0</v>
      </c>
      <c r="AH660" s="59">
        <f>'Inventory Ref Sheet'!AE660</f>
        <v>0</v>
      </c>
      <c r="AI660" s="100" t="str">
        <f ca="1">IF('Inventory Ref Sheet'!AG660&gt;0,YEAR(TODAY())-'Inventory Ref Sheet'!AG660,"")</f>
        <v/>
      </c>
      <c r="AJ660" s="99"/>
      <c r="AK660" s="60">
        <f>'Inventory Ref Sheet'!AJ660</f>
        <v>0</v>
      </c>
      <c r="AL660" s="99"/>
      <c r="AM660" s="97" t="str">
        <f t="shared" si="50"/>
        <v/>
      </c>
    </row>
    <row r="661" spans="10:39" x14ac:dyDescent="0.25">
      <c r="J661" s="59">
        <f>'Inventory Ref Sheet'!AK661</f>
        <v>0</v>
      </c>
      <c r="K661" s="59">
        <f>'Inventory Ref Sheet'!AL661</f>
        <v>0</v>
      </c>
      <c r="L661" s="59">
        <f>'Inventory Ref Sheet'!AM661</f>
        <v>0</v>
      </c>
      <c r="M661" s="59">
        <f>'Inventory Ref Sheet'!AP661</f>
        <v>0</v>
      </c>
      <c r="N661" s="59">
        <f>'Inventory Ref Sheet'!AQ661</f>
        <v>0</v>
      </c>
      <c r="O661" s="100" t="str">
        <f ca="1">IF('Inventory Ref Sheet'!AS661&gt;0,YEAR(TODAY())-'Inventory Ref Sheet'!AS661,"")</f>
        <v/>
      </c>
      <c r="P661" s="95">
        <f>'Inventory Ref Sheet'!AU661</f>
        <v>0</v>
      </c>
      <c r="Q661" s="60">
        <f>'Inventory Ref Sheet'!AV661</f>
        <v>0</v>
      </c>
      <c r="R661" s="61"/>
      <c r="S661" s="100" t="str">
        <f t="shared" si="48"/>
        <v/>
      </c>
      <c r="T661" s="59">
        <f>'Inventory Ref Sheet'!M661</f>
        <v>0</v>
      </c>
      <c r="U661" s="102">
        <f>'Inventory Ref Sheet'!N661</f>
        <v>0</v>
      </c>
      <c r="V661" s="59">
        <f>'Inventory Ref Sheet'!O661</f>
        <v>0</v>
      </c>
      <c r="W661" s="59">
        <f>'Inventory Ref Sheet'!R661</f>
        <v>0</v>
      </c>
      <c r="X661" s="59">
        <f>'Inventory Ref Sheet'!S661</f>
        <v>0</v>
      </c>
      <c r="Y661" s="100" t="str">
        <f ca="1">IF('Inventory Ref Sheet'!U661&gt;0,YEAR(TODAY())-'Inventory Ref Sheet'!U661,"")</f>
        <v/>
      </c>
      <c r="Z661" s="95">
        <f>'Inventory Ref Sheet'!W661</f>
        <v>0</v>
      </c>
      <c r="AA661" s="60">
        <f>'Inventory Ref Sheet'!X661</f>
        <v>0</v>
      </c>
      <c r="AB661" s="61"/>
      <c r="AC661" s="97" t="str">
        <f t="shared" si="49"/>
        <v/>
      </c>
      <c r="AD661" s="59">
        <f>'Inventory Ref Sheet'!Y661</f>
        <v>0</v>
      </c>
      <c r="AE661" s="59">
        <f>'Inventory Ref Sheet'!Z661</f>
        <v>0</v>
      </c>
      <c r="AF661" s="102">
        <f>'Inventory Ref Sheet'!AA661</f>
        <v>0</v>
      </c>
      <c r="AG661" s="59">
        <f>'Inventory Ref Sheet'!AD661</f>
        <v>0</v>
      </c>
      <c r="AH661" s="59">
        <f>'Inventory Ref Sheet'!AE661</f>
        <v>0</v>
      </c>
      <c r="AI661" s="100" t="str">
        <f ca="1">IF('Inventory Ref Sheet'!AG661&gt;0,YEAR(TODAY())-'Inventory Ref Sheet'!AG661,"")</f>
        <v/>
      </c>
      <c r="AJ661" s="99"/>
      <c r="AK661" s="60">
        <f>'Inventory Ref Sheet'!AJ661</f>
        <v>0</v>
      </c>
      <c r="AL661" s="99"/>
      <c r="AM661" s="97" t="str">
        <f t="shared" si="50"/>
        <v/>
      </c>
    </row>
    <row r="662" spans="10:39" x14ac:dyDescent="0.25">
      <c r="J662" s="59">
        <f>'Inventory Ref Sheet'!AK662</f>
        <v>0</v>
      </c>
      <c r="K662" s="59">
        <f>'Inventory Ref Sheet'!AL662</f>
        <v>0</v>
      </c>
      <c r="L662" s="59">
        <f>'Inventory Ref Sheet'!AM662</f>
        <v>0</v>
      </c>
      <c r="M662" s="59">
        <f>'Inventory Ref Sheet'!AP662</f>
        <v>0</v>
      </c>
      <c r="N662" s="59">
        <f>'Inventory Ref Sheet'!AQ662</f>
        <v>0</v>
      </c>
      <c r="O662" s="100" t="str">
        <f ca="1">IF('Inventory Ref Sheet'!AS662&gt;0,YEAR(TODAY())-'Inventory Ref Sheet'!AS662,"")</f>
        <v/>
      </c>
      <c r="P662" s="95">
        <f>'Inventory Ref Sheet'!AU662</f>
        <v>0</v>
      </c>
      <c r="Q662" s="60">
        <f>'Inventory Ref Sheet'!AV662</f>
        <v>0</v>
      </c>
      <c r="R662" s="61"/>
      <c r="S662" s="100" t="str">
        <f t="shared" si="48"/>
        <v/>
      </c>
      <c r="T662" s="59">
        <f>'Inventory Ref Sheet'!M662</f>
        <v>0</v>
      </c>
      <c r="U662" s="102">
        <f>'Inventory Ref Sheet'!N662</f>
        <v>0</v>
      </c>
      <c r="V662" s="59">
        <f>'Inventory Ref Sheet'!O662</f>
        <v>0</v>
      </c>
      <c r="W662" s="59">
        <f>'Inventory Ref Sheet'!R662</f>
        <v>0</v>
      </c>
      <c r="X662" s="59">
        <f>'Inventory Ref Sheet'!S662</f>
        <v>0</v>
      </c>
      <c r="Y662" s="100" t="str">
        <f ca="1">IF('Inventory Ref Sheet'!U662&gt;0,YEAR(TODAY())-'Inventory Ref Sheet'!U662,"")</f>
        <v/>
      </c>
      <c r="Z662" s="95">
        <f>'Inventory Ref Sheet'!W662</f>
        <v>0</v>
      </c>
      <c r="AA662" s="60">
        <f>'Inventory Ref Sheet'!X662</f>
        <v>0</v>
      </c>
      <c r="AB662" s="61"/>
      <c r="AC662" s="97" t="str">
        <f t="shared" si="49"/>
        <v/>
      </c>
      <c r="AD662" s="59">
        <f>'Inventory Ref Sheet'!Y662</f>
        <v>0</v>
      </c>
      <c r="AE662" s="59">
        <f>'Inventory Ref Sheet'!Z662</f>
        <v>0</v>
      </c>
      <c r="AF662" s="102">
        <f>'Inventory Ref Sheet'!AA662</f>
        <v>0</v>
      </c>
      <c r="AG662" s="59">
        <f>'Inventory Ref Sheet'!AD662</f>
        <v>0</v>
      </c>
      <c r="AH662" s="59">
        <f>'Inventory Ref Sheet'!AE662</f>
        <v>0</v>
      </c>
      <c r="AI662" s="100" t="str">
        <f ca="1">IF('Inventory Ref Sheet'!AG662&gt;0,YEAR(TODAY())-'Inventory Ref Sheet'!AG662,"")</f>
        <v/>
      </c>
      <c r="AJ662" s="99"/>
      <c r="AK662" s="60">
        <f>'Inventory Ref Sheet'!AJ662</f>
        <v>0</v>
      </c>
      <c r="AL662" s="99"/>
      <c r="AM662" s="97" t="str">
        <f t="shared" si="50"/>
        <v/>
      </c>
    </row>
    <row r="663" spans="10:39" x14ac:dyDescent="0.25">
      <c r="J663" s="59">
        <f>'Inventory Ref Sheet'!AK663</f>
        <v>0</v>
      </c>
      <c r="K663" s="59">
        <f>'Inventory Ref Sheet'!AL663</f>
        <v>0</v>
      </c>
      <c r="L663" s="59">
        <f>'Inventory Ref Sheet'!AM663</f>
        <v>0</v>
      </c>
      <c r="M663" s="59">
        <f>'Inventory Ref Sheet'!AP663</f>
        <v>0</v>
      </c>
      <c r="N663" s="59">
        <f>'Inventory Ref Sheet'!AQ663</f>
        <v>0</v>
      </c>
      <c r="O663" s="100" t="str">
        <f ca="1">IF('Inventory Ref Sheet'!AS663&gt;0,YEAR(TODAY())-'Inventory Ref Sheet'!AS663,"")</f>
        <v/>
      </c>
      <c r="P663" s="95">
        <f>'Inventory Ref Sheet'!AU663</f>
        <v>0</v>
      </c>
      <c r="Q663" s="60">
        <f>'Inventory Ref Sheet'!AV663</f>
        <v>0</v>
      </c>
      <c r="R663" s="61"/>
      <c r="S663" s="100" t="str">
        <f t="shared" si="48"/>
        <v/>
      </c>
      <c r="T663" s="59">
        <f>'Inventory Ref Sheet'!M663</f>
        <v>0</v>
      </c>
      <c r="U663" s="102">
        <f>'Inventory Ref Sheet'!N663</f>
        <v>0</v>
      </c>
      <c r="V663" s="59">
        <f>'Inventory Ref Sheet'!O663</f>
        <v>0</v>
      </c>
      <c r="W663" s="59">
        <f>'Inventory Ref Sheet'!R663</f>
        <v>0</v>
      </c>
      <c r="X663" s="59">
        <f>'Inventory Ref Sheet'!S663</f>
        <v>0</v>
      </c>
      <c r="Y663" s="100" t="str">
        <f ca="1">IF('Inventory Ref Sheet'!U663&gt;0,YEAR(TODAY())-'Inventory Ref Sheet'!U663,"")</f>
        <v/>
      </c>
      <c r="Z663" s="95">
        <f>'Inventory Ref Sheet'!W663</f>
        <v>0</v>
      </c>
      <c r="AA663" s="60">
        <f>'Inventory Ref Sheet'!X663</f>
        <v>0</v>
      </c>
      <c r="AB663" s="61"/>
      <c r="AC663" s="97" t="str">
        <f t="shared" si="49"/>
        <v/>
      </c>
      <c r="AD663" s="59">
        <f>'Inventory Ref Sheet'!Y663</f>
        <v>0</v>
      </c>
      <c r="AE663" s="59">
        <f>'Inventory Ref Sheet'!Z663</f>
        <v>0</v>
      </c>
      <c r="AF663" s="102">
        <f>'Inventory Ref Sheet'!AA663</f>
        <v>0</v>
      </c>
      <c r="AG663" s="59">
        <f>'Inventory Ref Sheet'!AD663</f>
        <v>0</v>
      </c>
      <c r="AH663" s="59">
        <f>'Inventory Ref Sheet'!AE663</f>
        <v>0</v>
      </c>
      <c r="AI663" s="100" t="str">
        <f ca="1">IF('Inventory Ref Sheet'!AG663&gt;0,YEAR(TODAY())-'Inventory Ref Sheet'!AG663,"")</f>
        <v/>
      </c>
      <c r="AJ663" s="99"/>
      <c r="AK663" s="60">
        <f>'Inventory Ref Sheet'!AJ663</f>
        <v>0</v>
      </c>
      <c r="AL663" s="99"/>
      <c r="AM663" s="97" t="str">
        <f t="shared" si="50"/>
        <v/>
      </c>
    </row>
    <row r="664" spans="10:39" x14ac:dyDescent="0.25">
      <c r="J664" s="59">
        <f>'Inventory Ref Sheet'!AK664</f>
        <v>0</v>
      </c>
      <c r="K664" s="59">
        <f>'Inventory Ref Sheet'!AL664</f>
        <v>0</v>
      </c>
      <c r="L664" s="59">
        <f>'Inventory Ref Sheet'!AM664</f>
        <v>0</v>
      </c>
      <c r="M664" s="59">
        <f>'Inventory Ref Sheet'!AP664</f>
        <v>0</v>
      </c>
      <c r="N664" s="59">
        <f>'Inventory Ref Sheet'!AQ664</f>
        <v>0</v>
      </c>
      <c r="O664" s="100" t="str">
        <f ca="1">IF('Inventory Ref Sheet'!AS664&gt;0,YEAR(TODAY())-'Inventory Ref Sheet'!AS664,"")</f>
        <v/>
      </c>
      <c r="P664" s="95">
        <f>'Inventory Ref Sheet'!AU664</f>
        <v>0</v>
      </c>
      <c r="Q664" s="60">
        <f>'Inventory Ref Sheet'!AV664</f>
        <v>0</v>
      </c>
      <c r="R664" s="61"/>
      <c r="S664" s="100" t="str">
        <f t="shared" si="48"/>
        <v/>
      </c>
      <c r="T664" s="59">
        <f>'Inventory Ref Sheet'!M664</f>
        <v>0</v>
      </c>
      <c r="U664" s="102">
        <f>'Inventory Ref Sheet'!N664</f>
        <v>0</v>
      </c>
      <c r="V664" s="59">
        <f>'Inventory Ref Sheet'!O664</f>
        <v>0</v>
      </c>
      <c r="W664" s="59">
        <f>'Inventory Ref Sheet'!R664</f>
        <v>0</v>
      </c>
      <c r="X664" s="59">
        <f>'Inventory Ref Sheet'!S664</f>
        <v>0</v>
      </c>
      <c r="Y664" s="100" t="str">
        <f ca="1">IF('Inventory Ref Sheet'!U664&gt;0,YEAR(TODAY())-'Inventory Ref Sheet'!U664,"")</f>
        <v/>
      </c>
      <c r="Z664" s="95">
        <f>'Inventory Ref Sheet'!W664</f>
        <v>0</v>
      </c>
      <c r="AA664" s="60">
        <f>'Inventory Ref Sheet'!X664</f>
        <v>0</v>
      </c>
      <c r="AB664" s="61"/>
      <c r="AC664" s="97" t="str">
        <f t="shared" si="49"/>
        <v/>
      </c>
      <c r="AD664" s="59">
        <f>'Inventory Ref Sheet'!Y664</f>
        <v>0</v>
      </c>
      <c r="AE664" s="59">
        <f>'Inventory Ref Sheet'!Z664</f>
        <v>0</v>
      </c>
      <c r="AF664" s="102">
        <f>'Inventory Ref Sheet'!AA664</f>
        <v>0</v>
      </c>
      <c r="AG664" s="59">
        <f>'Inventory Ref Sheet'!AD664</f>
        <v>0</v>
      </c>
      <c r="AH664" s="59">
        <f>'Inventory Ref Sheet'!AE664</f>
        <v>0</v>
      </c>
      <c r="AI664" s="100" t="str">
        <f ca="1">IF('Inventory Ref Sheet'!AG664&gt;0,YEAR(TODAY())-'Inventory Ref Sheet'!AG664,"")</f>
        <v/>
      </c>
      <c r="AJ664" s="99"/>
      <c r="AK664" s="60">
        <f>'Inventory Ref Sheet'!AJ664</f>
        <v>0</v>
      </c>
      <c r="AL664" s="99"/>
      <c r="AM664" s="97" t="str">
        <f t="shared" si="50"/>
        <v/>
      </c>
    </row>
    <row r="665" spans="10:39" x14ac:dyDescent="0.25">
      <c r="J665" s="59">
        <f>'Inventory Ref Sheet'!AK665</f>
        <v>0</v>
      </c>
      <c r="K665" s="59">
        <f>'Inventory Ref Sheet'!AL665</f>
        <v>0</v>
      </c>
      <c r="L665" s="59">
        <f>'Inventory Ref Sheet'!AM665</f>
        <v>0</v>
      </c>
      <c r="M665" s="59">
        <f>'Inventory Ref Sheet'!AP665</f>
        <v>0</v>
      </c>
      <c r="N665" s="59">
        <f>'Inventory Ref Sheet'!AQ665</f>
        <v>0</v>
      </c>
      <c r="O665" s="100" t="str">
        <f ca="1">IF('Inventory Ref Sheet'!AS665&gt;0,YEAR(TODAY())-'Inventory Ref Sheet'!AS665,"")</f>
        <v/>
      </c>
      <c r="P665" s="95">
        <f>'Inventory Ref Sheet'!AU665</f>
        <v>0</v>
      </c>
      <c r="Q665" s="60">
        <f>'Inventory Ref Sheet'!AV665</f>
        <v>0</v>
      </c>
      <c r="R665" s="61"/>
      <c r="S665" s="100" t="str">
        <f t="shared" si="48"/>
        <v/>
      </c>
      <c r="T665" s="59">
        <f>'Inventory Ref Sheet'!M665</f>
        <v>0</v>
      </c>
      <c r="U665" s="102">
        <f>'Inventory Ref Sheet'!N665</f>
        <v>0</v>
      </c>
      <c r="V665" s="59">
        <f>'Inventory Ref Sheet'!O665</f>
        <v>0</v>
      </c>
      <c r="W665" s="59">
        <f>'Inventory Ref Sheet'!R665</f>
        <v>0</v>
      </c>
      <c r="X665" s="59">
        <f>'Inventory Ref Sheet'!S665</f>
        <v>0</v>
      </c>
      <c r="Y665" s="100" t="str">
        <f ca="1">IF('Inventory Ref Sheet'!U665&gt;0,YEAR(TODAY())-'Inventory Ref Sheet'!U665,"")</f>
        <v/>
      </c>
      <c r="Z665" s="95">
        <f>'Inventory Ref Sheet'!W665</f>
        <v>0</v>
      </c>
      <c r="AA665" s="60">
        <f>'Inventory Ref Sheet'!X665</f>
        <v>0</v>
      </c>
      <c r="AB665" s="61"/>
      <c r="AC665" s="97" t="str">
        <f t="shared" si="49"/>
        <v/>
      </c>
      <c r="AD665" s="59">
        <f>'Inventory Ref Sheet'!Y665</f>
        <v>0</v>
      </c>
      <c r="AE665" s="59">
        <f>'Inventory Ref Sheet'!Z665</f>
        <v>0</v>
      </c>
      <c r="AF665" s="102">
        <f>'Inventory Ref Sheet'!AA665</f>
        <v>0</v>
      </c>
      <c r="AG665" s="59">
        <f>'Inventory Ref Sheet'!AD665</f>
        <v>0</v>
      </c>
      <c r="AH665" s="59">
        <f>'Inventory Ref Sheet'!AE665</f>
        <v>0</v>
      </c>
      <c r="AI665" s="100" t="str">
        <f ca="1">IF('Inventory Ref Sheet'!AG665&gt;0,YEAR(TODAY())-'Inventory Ref Sheet'!AG665,"")</f>
        <v/>
      </c>
      <c r="AJ665" s="99"/>
      <c r="AK665" s="60">
        <f>'Inventory Ref Sheet'!AJ665</f>
        <v>0</v>
      </c>
      <c r="AL665" s="99"/>
      <c r="AM665" s="97" t="str">
        <f t="shared" si="50"/>
        <v/>
      </c>
    </row>
    <row r="666" spans="10:39" x14ac:dyDescent="0.25">
      <c r="J666" s="59">
        <f>'Inventory Ref Sheet'!AK666</f>
        <v>0</v>
      </c>
      <c r="K666" s="59">
        <f>'Inventory Ref Sheet'!AL666</f>
        <v>0</v>
      </c>
      <c r="L666" s="59">
        <f>'Inventory Ref Sheet'!AM666</f>
        <v>0</v>
      </c>
      <c r="M666" s="59">
        <f>'Inventory Ref Sheet'!AP666</f>
        <v>0</v>
      </c>
      <c r="N666" s="59">
        <f>'Inventory Ref Sheet'!AQ666</f>
        <v>0</v>
      </c>
      <c r="O666" s="100" t="str">
        <f ca="1">IF('Inventory Ref Sheet'!AS666&gt;0,YEAR(TODAY())-'Inventory Ref Sheet'!AS666,"")</f>
        <v/>
      </c>
      <c r="P666" s="95">
        <f>'Inventory Ref Sheet'!AU666</f>
        <v>0</v>
      </c>
      <c r="Q666" s="60">
        <f>'Inventory Ref Sheet'!AV666</f>
        <v>0</v>
      </c>
      <c r="R666" s="61"/>
      <c r="S666" s="100" t="str">
        <f t="shared" si="48"/>
        <v/>
      </c>
      <c r="T666" s="59">
        <f>'Inventory Ref Sheet'!M666</f>
        <v>0</v>
      </c>
      <c r="U666" s="102">
        <f>'Inventory Ref Sheet'!N666</f>
        <v>0</v>
      </c>
      <c r="V666" s="59">
        <f>'Inventory Ref Sheet'!O666</f>
        <v>0</v>
      </c>
      <c r="W666" s="59">
        <f>'Inventory Ref Sheet'!R666</f>
        <v>0</v>
      </c>
      <c r="X666" s="59">
        <f>'Inventory Ref Sheet'!S666</f>
        <v>0</v>
      </c>
      <c r="Y666" s="100" t="str">
        <f ca="1">IF('Inventory Ref Sheet'!U666&gt;0,YEAR(TODAY())-'Inventory Ref Sheet'!U666,"")</f>
        <v/>
      </c>
      <c r="Z666" s="95">
        <f>'Inventory Ref Sheet'!W666</f>
        <v>0</v>
      </c>
      <c r="AA666" s="60">
        <f>'Inventory Ref Sheet'!X666</f>
        <v>0</v>
      </c>
      <c r="AB666" s="61"/>
      <c r="AC666" s="97" t="str">
        <f t="shared" si="49"/>
        <v/>
      </c>
      <c r="AD666" s="59">
        <f>'Inventory Ref Sheet'!Y666</f>
        <v>0</v>
      </c>
      <c r="AE666" s="59">
        <f>'Inventory Ref Sheet'!Z666</f>
        <v>0</v>
      </c>
      <c r="AF666" s="102">
        <f>'Inventory Ref Sheet'!AA666</f>
        <v>0</v>
      </c>
      <c r="AG666" s="59">
        <f>'Inventory Ref Sheet'!AD666</f>
        <v>0</v>
      </c>
      <c r="AH666" s="59">
        <f>'Inventory Ref Sheet'!AE666</f>
        <v>0</v>
      </c>
      <c r="AI666" s="100" t="str">
        <f ca="1">IF('Inventory Ref Sheet'!AG666&gt;0,YEAR(TODAY())-'Inventory Ref Sheet'!AG666,"")</f>
        <v/>
      </c>
      <c r="AJ666" s="99"/>
      <c r="AK666" s="60">
        <f>'Inventory Ref Sheet'!AJ666</f>
        <v>0</v>
      </c>
      <c r="AL666" s="99"/>
      <c r="AM666" s="97" t="str">
        <f t="shared" si="50"/>
        <v/>
      </c>
    </row>
    <row r="667" spans="10:39" x14ac:dyDescent="0.25">
      <c r="J667" s="59">
        <f>'Inventory Ref Sheet'!AK667</f>
        <v>0</v>
      </c>
      <c r="K667" s="59">
        <f>'Inventory Ref Sheet'!AL667</f>
        <v>0</v>
      </c>
      <c r="L667" s="59">
        <f>'Inventory Ref Sheet'!AM667</f>
        <v>0</v>
      </c>
      <c r="M667" s="59">
        <f>'Inventory Ref Sheet'!AP667</f>
        <v>0</v>
      </c>
      <c r="N667" s="59">
        <f>'Inventory Ref Sheet'!AQ667</f>
        <v>0</v>
      </c>
      <c r="O667" s="100" t="str">
        <f ca="1">IF('Inventory Ref Sheet'!AS667&gt;0,YEAR(TODAY())-'Inventory Ref Sheet'!AS667,"")</f>
        <v/>
      </c>
      <c r="P667" s="95">
        <f>'Inventory Ref Sheet'!AU667</f>
        <v>0</v>
      </c>
      <c r="Q667" s="60">
        <f>'Inventory Ref Sheet'!AV667</f>
        <v>0</v>
      </c>
      <c r="R667" s="61"/>
      <c r="S667" s="100" t="str">
        <f t="shared" si="48"/>
        <v/>
      </c>
      <c r="T667" s="59">
        <f>'Inventory Ref Sheet'!M667</f>
        <v>0</v>
      </c>
      <c r="U667" s="102">
        <f>'Inventory Ref Sheet'!N667</f>
        <v>0</v>
      </c>
      <c r="V667" s="59">
        <f>'Inventory Ref Sheet'!O667</f>
        <v>0</v>
      </c>
      <c r="W667" s="59">
        <f>'Inventory Ref Sheet'!R667</f>
        <v>0</v>
      </c>
      <c r="X667" s="59">
        <f>'Inventory Ref Sheet'!S667</f>
        <v>0</v>
      </c>
      <c r="Y667" s="100" t="str">
        <f ca="1">IF('Inventory Ref Sheet'!U667&gt;0,YEAR(TODAY())-'Inventory Ref Sheet'!U667,"")</f>
        <v/>
      </c>
      <c r="Z667" s="95">
        <f>'Inventory Ref Sheet'!W667</f>
        <v>0</v>
      </c>
      <c r="AA667" s="60">
        <f>'Inventory Ref Sheet'!X667</f>
        <v>0</v>
      </c>
      <c r="AB667" s="61"/>
      <c r="AC667" s="97" t="str">
        <f t="shared" si="49"/>
        <v/>
      </c>
      <c r="AD667" s="59">
        <f>'Inventory Ref Sheet'!Y667</f>
        <v>0</v>
      </c>
      <c r="AE667" s="59">
        <f>'Inventory Ref Sheet'!Z667</f>
        <v>0</v>
      </c>
      <c r="AF667" s="102">
        <f>'Inventory Ref Sheet'!AA667</f>
        <v>0</v>
      </c>
      <c r="AG667" s="59">
        <f>'Inventory Ref Sheet'!AD667</f>
        <v>0</v>
      </c>
      <c r="AH667" s="59">
        <f>'Inventory Ref Sheet'!AE667</f>
        <v>0</v>
      </c>
      <c r="AI667" s="100" t="str">
        <f ca="1">IF('Inventory Ref Sheet'!AG667&gt;0,YEAR(TODAY())-'Inventory Ref Sheet'!AG667,"")</f>
        <v/>
      </c>
      <c r="AJ667" s="99"/>
      <c r="AK667" s="60">
        <f>'Inventory Ref Sheet'!AJ667</f>
        <v>0</v>
      </c>
      <c r="AL667" s="99"/>
      <c r="AM667" s="97" t="str">
        <f t="shared" si="50"/>
        <v/>
      </c>
    </row>
    <row r="668" spans="10:39" x14ac:dyDescent="0.25">
      <c r="J668" s="59">
        <f>'Inventory Ref Sheet'!AK668</f>
        <v>0</v>
      </c>
      <c r="K668" s="59">
        <f>'Inventory Ref Sheet'!AL668</f>
        <v>0</v>
      </c>
      <c r="L668" s="59">
        <f>'Inventory Ref Sheet'!AM668</f>
        <v>0</v>
      </c>
      <c r="M668" s="59">
        <f>'Inventory Ref Sheet'!AP668</f>
        <v>0</v>
      </c>
      <c r="N668" s="59">
        <f>'Inventory Ref Sheet'!AQ668</f>
        <v>0</v>
      </c>
      <c r="O668" s="100" t="str">
        <f ca="1">IF('Inventory Ref Sheet'!AS668&gt;0,YEAR(TODAY())-'Inventory Ref Sheet'!AS668,"")</f>
        <v/>
      </c>
      <c r="P668" s="95">
        <f>'Inventory Ref Sheet'!AU668</f>
        <v>0</v>
      </c>
      <c r="Q668" s="60">
        <f>'Inventory Ref Sheet'!AV668</f>
        <v>0</v>
      </c>
      <c r="R668" s="61"/>
      <c r="S668" s="100" t="str">
        <f t="shared" si="48"/>
        <v/>
      </c>
      <c r="T668" s="59">
        <f>'Inventory Ref Sheet'!M668</f>
        <v>0</v>
      </c>
      <c r="U668" s="102">
        <f>'Inventory Ref Sheet'!N668</f>
        <v>0</v>
      </c>
      <c r="V668" s="59">
        <f>'Inventory Ref Sheet'!O668</f>
        <v>0</v>
      </c>
      <c r="W668" s="59">
        <f>'Inventory Ref Sheet'!R668</f>
        <v>0</v>
      </c>
      <c r="X668" s="59">
        <f>'Inventory Ref Sheet'!S668</f>
        <v>0</v>
      </c>
      <c r="Y668" s="100" t="str">
        <f ca="1">IF('Inventory Ref Sheet'!U668&gt;0,YEAR(TODAY())-'Inventory Ref Sheet'!U668,"")</f>
        <v/>
      </c>
      <c r="Z668" s="95">
        <f>'Inventory Ref Sheet'!W668</f>
        <v>0</v>
      </c>
      <c r="AA668" s="60">
        <f>'Inventory Ref Sheet'!X668</f>
        <v>0</v>
      </c>
      <c r="AB668" s="61"/>
      <c r="AC668" s="97" t="str">
        <f t="shared" si="49"/>
        <v/>
      </c>
      <c r="AD668" s="59">
        <f>'Inventory Ref Sheet'!Y668</f>
        <v>0</v>
      </c>
      <c r="AE668" s="59">
        <f>'Inventory Ref Sheet'!Z668</f>
        <v>0</v>
      </c>
      <c r="AF668" s="102">
        <f>'Inventory Ref Sheet'!AA668</f>
        <v>0</v>
      </c>
      <c r="AG668" s="59">
        <f>'Inventory Ref Sheet'!AD668</f>
        <v>0</v>
      </c>
      <c r="AH668" s="59">
        <f>'Inventory Ref Sheet'!AE668</f>
        <v>0</v>
      </c>
      <c r="AI668" s="100" t="str">
        <f ca="1">IF('Inventory Ref Sheet'!AG668&gt;0,YEAR(TODAY())-'Inventory Ref Sheet'!AG668,"")</f>
        <v/>
      </c>
      <c r="AJ668" s="99"/>
      <c r="AK668" s="60">
        <f>'Inventory Ref Sheet'!AJ668</f>
        <v>0</v>
      </c>
      <c r="AL668" s="99"/>
      <c r="AM668" s="97" t="str">
        <f t="shared" si="50"/>
        <v/>
      </c>
    </row>
    <row r="669" spans="10:39" x14ac:dyDescent="0.25">
      <c r="J669" s="59">
        <f>'Inventory Ref Sheet'!AK669</f>
        <v>0</v>
      </c>
      <c r="K669" s="59">
        <f>'Inventory Ref Sheet'!AL669</f>
        <v>0</v>
      </c>
      <c r="L669" s="59">
        <f>'Inventory Ref Sheet'!AM669</f>
        <v>0</v>
      </c>
      <c r="M669" s="59">
        <f>'Inventory Ref Sheet'!AP669</f>
        <v>0</v>
      </c>
      <c r="N669" s="59">
        <f>'Inventory Ref Sheet'!AQ669</f>
        <v>0</v>
      </c>
      <c r="O669" s="100" t="str">
        <f ca="1">IF('Inventory Ref Sheet'!AS669&gt;0,YEAR(TODAY())-'Inventory Ref Sheet'!AS669,"")</f>
        <v/>
      </c>
      <c r="P669" s="95">
        <f>'Inventory Ref Sheet'!AU669</f>
        <v>0</v>
      </c>
      <c r="Q669" s="60">
        <f>'Inventory Ref Sheet'!AV669</f>
        <v>0</v>
      </c>
      <c r="R669" s="61"/>
      <c r="S669" s="100" t="str">
        <f t="shared" si="48"/>
        <v/>
      </c>
      <c r="T669" s="59">
        <f>'Inventory Ref Sheet'!M669</f>
        <v>0</v>
      </c>
      <c r="U669" s="102">
        <f>'Inventory Ref Sheet'!N669</f>
        <v>0</v>
      </c>
      <c r="V669" s="59">
        <f>'Inventory Ref Sheet'!O669</f>
        <v>0</v>
      </c>
      <c r="W669" s="59">
        <f>'Inventory Ref Sheet'!R669</f>
        <v>0</v>
      </c>
      <c r="X669" s="59">
        <f>'Inventory Ref Sheet'!S669</f>
        <v>0</v>
      </c>
      <c r="Y669" s="100" t="str">
        <f ca="1">IF('Inventory Ref Sheet'!U669&gt;0,YEAR(TODAY())-'Inventory Ref Sheet'!U669,"")</f>
        <v/>
      </c>
      <c r="Z669" s="95">
        <f>'Inventory Ref Sheet'!W669</f>
        <v>0</v>
      </c>
      <c r="AA669" s="60">
        <f>'Inventory Ref Sheet'!X669</f>
        <v>0</v>
      </c>
      <c r="AB669" s="61"/>
      <c r="AC669" s="97" t="str">
        <f t="shared" si="49"/>
        <v/>
      </c>
      <c r="AD669" s="59">
        <f>'Inventory Ref Sheet'!Y669</f>
        <v>0</v>
      </c>
      <c r="AE669" s="59">
        <f>'Inventory Ref Sheet'!Z669</f>
        <v>0</v>
      </c>
      <c r="AF669" s="102">
        <f>'Inventory Ref Sheet'!AA669</f>
        <v>0</v>
      </c>
      <c r="AG669" s="59">
        <f>'Inventory Ref Sheet'!AD669</f>
        <v>0</v>
      </c>
      <c r="AH669" s="59">
        <f>'Inventory Ref Sheet'!AE669</f>
        <v>0</v>
      </c>
      <c r="AI669" s="100" t="str">
        <f ca="1">IF('Inventory Ref Sheet'!AG669&gt;0,YEAR(TODAY())-'Inventory Ref Sheet'!AG669,"")</f>
        <v/>
      </c>
      <c r="AJ669" s="99"/>
      <c r="AK669" s="60">
        <f>'Inventory Ref Sheet'!AJ669</f>
        <v>0</v>
      </c>
      <c r="AL669" s="99"/>
      <c r="AM669" s="97" t="str">
        <f t="shared" si="50"/>
        <v/>
      </c>
    </row>
    <row r="670" spans="10:39" x14ac:dyDescent="0.25">
      <c r="J670" s="59">
        <f>'Inventory Ref Sheet'!AK670</f>
        <v>0</v>
      </c>
      <c r="K670" s="59">
        <f>'Inventory Ref Sheet'!AL670</f>
        <v>0</v>
      </c>
      <c r="L670" s="59">
        <f>'Inventory Ref Sheet'!AM670</f>
        <v>0</v>
      </c>
      <c r="M670" s="59">
        <f>'Inventory Ref Sheet'!AP670</f>
        <v>0</v>
      </c>
      <c r="N670" s="59">
        <f>'Inventory Ref Sheet'!AQ670</f>
        <v>0</v>
      </c>
      <c r="O670" s="100" t="str">
        <f ca="1">IF('Inventory Ref Sheet'!AS670&gt;0,YEAR(TODAY())-'Inventory Ref Sheet'!AS670,"")</f>
        <v/>
      </c>
      <c r="P670" s="95">
        <f>'Inventory Ref Sheet'!AU670</f>
        <v>0</v>
      </c>
      <c r="Q670" s="60">
        <f>'Inventory Ref Sheet'!AV670</f>
        <v>0</v>
      </c>
      <c r="R670" s="61"/>
      <c r="S670" s="100" t="str">
        <f t="shared" si="48"/>
        <v/>
      </c>
      <c r="T670" s="59">
        <f>'Inventory Ref Sheet'!M670</f>
        <v>0</v>
      </c>
      <c r="U670" s="102">
        <f>'Inventory Ref Sheet'!N670</f>
        <v>0</v>
      </c>
      <c r="V670" s="59">
        <f>'Inventory Ref Sheet'!O670</f>
        <v>0</v>
      </c>
      <c r="W670" s="59">
        <f>'Inventory Ref Sheet'!R670</f>
        <v>0</v>
      </c>
      <c r="X670" s="59">
        <f>'Inventory Ref Sheet'!S670</f>
        <v>0</v>
      </c>
      <c r="Y670" s="100" t="str">
        <f ca="1">IF('Inventory Ref Sheet'!U670&gt;0,YEAR(TODAY())-'Inventory Ref Sheet'!U670,"")</f>
        <v/>
      </c>
      <c r="Z670" s="95">
        <f>'Inventory Ref Sheet'!W670</f>
        <v>0</v>
      </c>
      <c r="AA670" s="60">
        <f>'Inventory Ref Sheet'!X670</f>
        <v>0</v>
      </c>
      <c r="AB670" s="61"/>
      <c r="AC670" s="97" t="str">
        <f t="shared" si="49"/>
        <v/>
      </c>
      <c r="AD670" s="59">
        <f>'Inventory Ref Sheet'!Y670</f>
        <v>0</v>
      </c>
      <c r="AE670" s="59">
        <f>'Inventory Ref Sheet'!Z670</f>
        <v>0</v>
      </c>
      <c r="AF670" s="102">
        <f>'Inventory Ref Sheet'!AA670</f>
        <v>0</v>
      </c>
      <c r="AG670" s="59">
        <f>'Inventory Ref Sheet'!AD670</f>
        <v>0</v>
      </c>
      <c r="AH670" s="59">
        <f>'Inventory Ref Sheet'!AE670</f>
        <v>0</v>
      </c>
      <c r="AI670" s="100" t="str">
        <f ca="1">IF('Inventory Ref Sheet'!AG670&gt;0,YEAR(TODAY())-'Inventory Ref Sheet'!AG670,"")</f>
        <v/>
      </c>
      <c r="AJ670" s="99"/>
      <c r="AK670" s="60">
        <f>'Inventory Ref Sheet'!AJ670</f>
        <v>0</v>
      </c>
      <c r="AL670" s="99"/>
      <c r="AM670" s="97" t="str">
        <f t="shared" si="50"/>
        <v/>
      </c>
    </row>
    <row r="671" spans="10:39" x14ac:dyDescent="0.25">
      <c r="J671" s="59">
        <f>'Inventory Ref Sheet'!AK671</f>
        <v>0</v>
      </c>
      <c r="K671" s="59">
        <f>'Inventory Ref Sheet'!AL671</f>
        <v>0</v>
      </c>
      <c r="L671" s="59">
        <f>'Inventory Ref Sheet'!AM671</f>
        <v>0</v>
      </c>
      <c r="M671" s="59">
        <f>'Inventory Ref Sheet'!AP671</f>
        <v>0</v>
      </c>
      <c r="N671" s="59">
        <f>'Inventory Ref Sheet'!AQ671</f>
        <v>0</v>
      </c>
      <c r="O671" s="100" t="str">
        <f ca="1">IF('Inventory Ref Sheet'!AS671&gt;0,YEAR(TODAY())-'Inventory Ref Sheet'!AS671,"")</f>
        <v/>
      </c>
      <c r="P671" s="95">
        <f>'Inventory Ref Sheet'!AU671</f>
        <v>0</v>
      </c>
      <c r="Q671" s="60">
        <f>'Inventory Ref Sheet'!AV671</f>
        <v>0</v>
      </c>
      <c r="R671" s="61"/>
      <c r="S671" s="100" t="str">
        <f t="shared" si="48"/>
        <v/>
      </c>
      <c r="T671" s="59">
        <f>'Inventory Ref Sheet'!M671</f>
        <v>0</v>
      </c>
      <c r="U671" s="102">
        <f>'Inventory Ref Sheet'!N671</f>
        <v>0</v>
      </c>
      <c r="V671" s="59">
        <f>'Inventory Ref Sheet'!O671</f>
        <v>0</v>
      </c>
      <c r="W671" s="59">
        <f>'Inventory Ref Sheet'!R671</f>
        <v>0</v>
      </c>
      <c r="X671" s="59">
        <f>'Inventory Ref Sheet'!S671</f>
        <v>0</v>
      </c>
      <c r="Y671" s="100" t="str">
        <f ca="1">IF('Inventory Ref Sheet'!U671&gt;0,YEAR(TODAY())-'Inventory Ref Sheet'!U671,"")</f>
        <v/>
      </c>
      <c r="Z671" s="95">
        <f>'Inventory Ref Sheet'!W671</f>
        <v>0</v>
      </c>
      <c r="AA671" s="60">
        <f>'Inventory Ref Sheet'!X671</f>
        <v>0</v>
      </c>
      <c r="AB671" s="61"/>
      <c r="AC671" s="97" t="str">
        <f t="shared" si="49"/>
        <v/>
      </c>
      <c r="AD671" s="59">
        <f>'Inventory Ref Sheet'!Y671</f>
        <v>0</v>
      </c>
      <c r="AE671" s="59">
        <f>'Inventory Ref Sheet'!Z671</f>
        <v>0</v>
      </c>
      <c r="AF671" s="102">
        <f>'Inventory Ref Sheet'!AA671</f>
        <v>0</v>
      </c>
      <c r="AG671" s="59">
        <f>'Inventory Ref Sheet'!AD671</f>
        <v>0</v>
      </c>
      <c r="AH671" s="59">
        <f>'Inventory Ref Sheet'!AE671</f>
        <v>0</v>
      </c>
      <c r="AI671" s="100" t="str">
        <f ca="1">IF('Inventory Ref Sheet'!AG671&gt;0,YEAR(TODAY())-'Inventory Ref Sheet'!AG671,"")</f>
        <v/>
      </c>
      <c r="AJ671" s="99"/>
      <c r="AK671" s="60">
        <f>'Inventory Ref Sheet'!AJ671</f>
        <v>0</v>
      </c>
      <c r="AL671" s="99"/>
      <c r="AM671" s="97" t="str">
        <f t="shared" si="50"/>
        <v/>
      </c>
    </row>
    <row r="672" spans="10:39" x14ac:dyDescent="0.25">
      <c r="J672" s="59">
        <f>'Inventory Ref Sheet'!AK672</f>
        <v>0</v>
      </c>
      <c r="K672" s="59">
        <f>'Inventory Ref Sheet'!AL672</f>
        <v>0</v>
      </c>
      <c r="L672" s="59">
        <f>'Inventory Ref Sheet'!AM672</f>
        <v>0</v>
      </c>
      <c r="M672" s="59">
        <f>'Inventory Ref Sheet'!AP672</f>
        <v>0</v>
      </c>
      <c r="N672" s="59">
        <f>'Inventory Ref Sheet'!AQ672</f>
        <v>0</v>
      </c>
      <c r="O672" s="100" t="str">
        <f ca="1">IF('Inventory Ref Sheet'!AS672&gt;0,YEAR(TODAY())-'Inventory Ref Sheet'!AS672,"")</f>
        <v/>
      </c>
      <c r="P672" s="95">
        <f>'Inventory Ref Sheet'!AU672</f>
        <v>0</v>
      </c>
      <c r="Q672" s="60">
        <f>'Inventory Ref Sheet'!AV672</f>
        <v>0</v>
      </c>
      <c r="R672" s="61"/>
      <c r="S672" s="100" t="str">
        <f t="shared" si="48"/>
        <v/>
      </c>
      <c r="T672" s="59">
        <f>'Inventory Ref Sheet'!M672</f>
        <v>0</v>
      </c>
      <c r="U672" s="102">
        <f>'Inventory Ref Sheet'!N672</f>
        <v>0</v>
      </c>
      <c r="V672" s="59">
        <f>'Inventory Ref Sheet'!O672</f>
        <v>0</v>
      </c>
      <c r="W672" s="59">
        <f>'Inventory Ref Sheet'!R672</f>
        <v>0</v>
      </c>
      <c r="X672" s="59">
        <f>'Inventory Ref Sheet'!S672</f>
        <v>0</v>
      </c>
      <c r="Y672" s="100" t="str">
        <f ca="1">IF('Inventory Ref Sheet'!U672&gt;0,YEAR(TODAY())-'Inventory Ref Sheet'!U672,"")</f>
        <v/>
      </c>
      <c r="Z672" s="95">
        <f>'Inventory Ref Sheet'!W672</f>
        <v>0</v>
      </c>
      <c r="AA672" s="60">
        <f>'Inventory Ref Sheet'!X672</f>
        <v>0</v>
      </c>
      <c r="AB672" s="61"/>
      <c r="AC672" s="97" t="str">
        <f t="shared" si="49"/>
        <v/>
      </c>
      <c r="AD672" s="59">
        <f>'Inventory Ref Sheet'!Y672</f>
        <v>0</v>
      </c>
      <c r="AE672" s="59">
        <f>'Inventory Ref Sheet'!Z672</f>
        <v>0</v>
      </c>
      <c r="AF672" s="102">
        <f>'Inventory Ref Sheet'!AA672</f>
        <v>0</v>
      </c>
      <c r="AG672" s="59">
        <f>'Inventory Ref Sheet'!AD672</f>
        <v>0</v>
      </c>
      <c r="AH672" s="59">
        <f>'Inventory Ref Sheet'!AE672</f>
        <v>0</v>
      </c>
      <c r="AI672" s="100" t="str">
        <f ca="1">IF('Inventory Ref Sheet'!AG672&gt;0,YEAR(TODAY())-'Inventory Ref Sheet'!AG672,"")</f>
        <v/>
      </c>
      <c r="AJ672" s="99"/>
      <c r="AK672" s="60">
        <f>'Inventory Ref Sheet'!AJ672</f>
        <v>0</v>
      </c>
      <c r="AL672" s="99"/>
      <c r="AM672" s="97" t="str">
        <f t="shared" si="50"/>
        <v/>
      </c>
    </row>
    <row r="673" spans="10:39" x14ac:dyDescent="0.25">
      <c r="J673" s="59">
        <f>'Inventory Ref Sheet'!AK673</f>
        <v>0</v>
      </c>
      <c r="K673" s="59">
        <f>'Inventory Ref Sheet'!AL673</f>
        <v>0</v>
      </c>
      <c r="L673" s="59">
        <f>'Inventory Ref Sheet'!AM673</f>
        <v>0</v>
      </c>
      <c r="M673" s="59">
        <f>'Inventory Ref Sheet'!AP673</f>
        <v>0</v>
      </c>
      <c r="N673" s="59">
        <f>'Inventory Ref Sheet'!AQ673</f>
        <v>0</v>
      </c>
      <c r="O673" s="100" t="str">
        <f ca="1">IF('Inventory Ref Sheet'!AS673&gt;0,YEAR(TODAY())-'Inventory Ref Sheet'!AS673,"")</f>
        <v/>
      </c>
      <c r="P673" s="95">
        <f>'Inventory Ref Sheet'!AU673</f>
        <v>0</v>
      </c>
      <c r="Q673" s="60">
        <f>'Inventory Ref Sheet'!AV673</f>
        <v>0</v>
      </c>
      <c r="R673" s="61"/>
      <c r="S673" s="100" t="str">
        <f t="shared" si="48"/>
        <v/>
      </c>
      <c r="T673" s="59">
        <f>'Inventory Ref Sheet'!M673</f>
        <v>0</v>
      </c>
      <c r="U673" s="102">
        <f>'Inventory Ref Sheet'!N673</f>
        <v>0</v>
      </c>
      <c r="V673" s="59">
        <f>'Inventory Ref Sheet'!O673</f>
        <v>0</v>
      </c>
      <c r="W673" s="59">
        <f>'Inventory Ref Sheet'!R673</f>
        <v>0</v>
      </c>
      <c r="X673" s="59">
        <f>'Inventory Ref Sheet'!S673</f>
        <v>0</v>
      </c>
      <c r="Y673" s="100" t="str">
        <f ca="1">IF('Inventory Ref Sheet'!U673&gt;0,YEAR(TODAY())-'Inventory Ref Sheet'!U673,"")</f>
        <v/>
      </c>
      <c r="Z673" s="95">
        <f>'Inventory Ref Sheet'!W673</f>
        <v>0</v>
      </c>
      <c r="AA673" s="60">
        <f>'Inventory Ref Sheet'!X673</f>
        <v>0</v>
      </c>
      <c r="AB673" s="61"/>
      <c r="AC673" s="97" t="str">
        <f t="shared" si="49"/>
        <v/>
      </c>
      <c r="AD673" s="59">
        <f>'Inventory Ref Sheet'!Y673</f>
        <v>0</v>
      </c>
      <c r="AE673" s="59">
        <f>'Inventory Ref Sheet'!Z673</f>
        <v>0</v>
      </c>
      <c r="AF673" s="102">
        <f>'Inventory Ref Sheet'!AA673</f>
        <v>0</v>
      </c>
      <c r="AG673" s="59">
        <f>'Inventory Ref Sheet'!AD673</f>
        <v>0</v>
      </c>
      <c r="AH673" s="59">
        <f>'Inventory Ref Sheet'!AE673</f>
        <v>0</v>
      </c>
      <c r="AI673" s="100" t="str">
        <f ca="1">IF('Inventory Ref Sheet'!AG673&gt;0,YEAR(TODAY())-'Inventory Ref Sheet'!AG673,"")</f>
        <v/>
      </c>
      <c r="AJ673" s="99"/>
      <c r="AK673" s="60">
        <f>'Inventory Ref Sheet'!AJ673</f>
        <v>0</v>
      </c>
      <c r="AL673" s="99"/>
      <c r="AM673" s="97" t="str">
        <f t="shared" si="50"/>
        <v/>
      </c>
    </row>
    <row r="674" spans="10:39" x14ac:dyDescent="0.25">
      <c r="J674" s="59">
        <f>'Inventory Ref Sheet'!AK674</f>
        <v>0</v>
      </c>
      <c r="K674" s="59">
        <f>'Inventory Ref Sheet'!AL674</f>
        <v>0</v>
      </c>
      <c r="L674" s="59">
        <f>'Inventory Ref Sheet'!AM674</f>
        <v>0</v>
      </c>
      <c r="M674" s="59">
        <f>'Inventory Ref Sheet'!AP674</f>
        <v>0</v>
      </c>
      <c r="N674" s="59">
        <f>'Inventory Ref Sheet'!AQ674</f>
        <v>0</v>
      </c>
      <c r="O674" s="100" t="str">
        <f ca="1">IF('Inventory Ref Sheet'!AS674&gt;0,YEAR(TODAY())-'Inventory Ref Sheet'!AS674,"")</f>
        <v/>
      </c>
      <c r="P674" s="95">
        <f>'Inventory Ref Sheet'!AU674</f>
        <v>0</v>
      </c>
      <c r="Q674" s="60">
        <f>'Inventory Ref Sheet'!AV674</f>
        <v>0</v>
      </c>
      <c r="R674" s="61"/>
      <c r="S674" s="100" t="str">
        <f t="shared" si="48"/>
        <v/>
      </c>
      <c r="T674" s="59">
        <f>'Inventory Ref Sheet'!M674</f>
        <v>0</v>
      </c>
      <c r="U674" s="102">
        <f>'Inventory Ref Sheet'!N674</f>
        <v>0</v>
      </c>
      <c r="V674" s="59">
        <f>'Inventory Ref Sheet'!O674</f>
        <v>0</v>
      </c>
      <c r="W674" s="59">
        <f>'Inventory Ref Sheet'!R674</f>
        <v>0</v>
      </c>
      <c r="X674" s="59">
        <f>'Inventory Ref Sheet'!S674</f>
        <v>0</v>
      </c>
      <c r="Y674" s="100" t="str">
        <f ca="1">IF('Inventory Ref Sheet'!U674&gt;0,YEAR(TODAY())-'Inventory Ref Sheet'!U674,"")</f>
        <v/>
      </c>
      <c r="Z674" s="95">
        <f>'Inventory Ref Sheet'!W674</f>
        <v>0</v>
      </c>
      <c r="AA674" s="60">
        <f>'Inventory Ref Sheet'!X674</f>
        <v>0</v>
      </c>
      <c r="AB674" s="61"/>
      <c r="AC674" s="97" t="str">
        <f t="shared" si="49"/>
        <v/>
      </c>
      <c r="AD674" s="59">
        <f>'Inventory Ref Sheet'!Y674</f>
        <v>0</v>
      </c>
      <c r="AE674" s="59">
        <f>'Inventory Ref Sheet'!Z674</f>
        <v>0</v>
      </c>
      <c r="AF674" s="102">
        <f>'Inventory Ref Sheet'!AA674</f>
        <v>0</v>
      </c>
      <c r="AG674" s="59">
        <f>'Inventory Ref Sheet'!AD674</f>
        <v>0</v>
      </c>
      <c r="AH674" s="59">
        <f>'Inventory Ref Sheet'!AE674</f>
        <v>0</v>
      </c>
      <c r="AI674" s="100" t="str">
        <f ca="1">IF('Inventory Ref Sheet'!AG674&gt;0,YEAR(TODAY())-'Inventory Ref Sheet'!AG674,"")</f>
        <v/>
      </c>
      <c r="AJ674" s="99"/>
      <c r="AK674" s="60">
        <f>'Inventory Ref Sheet'!AJ674</f>
        <v>0</v>
      </c>
      <c r="AL674" s="99"/>
      <c r="AM674" s="97" t="str">
        <f t="shared" si="50"/>
        <v/>
      </c>
    </row>
    <row r="675" spans="10:39" x14ac:dyDescent="0.25">
      <c r="J675" s="59">
        <f>'Inventory Ref Sheet'!AK675</f>
        <v>0</v>
      </c>
      <c r="K675" s="59">
        <f>'Inventory Ref Sheet'!AL675</f>
        <v>0</v>
      </c>
      <c r="L675" s="59">
        <f>'Inventory Ref Sheet'!AM675</f>
        <v>0</v>
      </c>
      <c r="M675" s="59">
        <f>'Inventory Ref Sheet'!AP675</f>
        <v>0</v>
      </c>
      <c r="N675" s="59">
        <f>'Inventory Ref Sheet'!AQ675</f>
        <v>0</v>
      </c>
      <c r="O675" s="100" t="str">
        <f ca="1">IF('Inventory Ref Sheet'!AS675&gt;0,YEAR(TODAY())-'Inventory Ref Sheet'!AS675,"")</f>
        <v/>
      </c>
      <c r="P675" s="95">
        <f>'Inventory Ref Sheet'!AU675</f>
        <v>0</v>
      </c>
      <c r="Q675" s="60">
        <f>'Inventory Ref Sheet'!AV675</f>
        <v>0</v>
      </c>
      <c r="R675" s="61"/>
      <c r="S675" s="100" t="str">
        <f t="shared" si="48"/>
        <v/>
      </c>
      <c r="T675" s="59">
        <f>'Inventory Ref Sheet'!M675</f>
        <v>0</v>
      </c>
      <c r="U675" s="102">
        <f>'Inventory Ref Sheet'!N675</f>
        <v>0</v>
      </c>
      <c r="V675" s="59">
        <f>'Inventory Ref Sheet'!O675</f>
        <v>0</v>
      </c>
      <c r="W675" s="59">
        <f>'Inventory Ref Sheet'!R675</f>
        <v>0</v>
      </c>
      <c r="X675" s="59">
        <f>'Inventory Ref Sheet'!S675</f>
        <v>0</v>
      </c>
      <c r="Y675" s="100" t="str">
        <f ca="1">IF('Inventory Ref Sheet'!U675&gt;0,YEAR(TODAY())-'Inventory Ref Sheet'!U675,"")</f>
        <v/>
      </c>
      <c r="Z675" s="95">
        <f>'Inventory Ref Sheet'!W675</f>
        <v>0</v>
      </c>
      <c r="AA675" s="60">
        <f>'Inventory Ref Sheet'!X675</f>
        <v>0</v>
      </c>
      <c r="AB675" s="61"/>
      <c r="AC675" s="97" t="str">
        <f t="shared" si="49"/>
        <v/>
      </c>
      <c r="AD675" s="59">
        <f>'Inventory Ref Sheet'!Y675</f>
        <v>0</v>
      </c>
      <c r="AE675" s="59">
        <f>'Inventory Ref Sheet'!Z675</f>
        <v>0</v>
      </c>
      <c r="AF675" s="102">
        <f>'Inventory Ref Sheet'!AA675</f>
        <v>0</v>
      </c>
      <c r="AG675" s="59">
        <f>'Inventory Ref Sheet'!AD675</f>
        <v>0</v>
      </c>
      <c r="AH675" s="59">
        <f>'Inventory Ref Sheet'!AE675</f>
        <v>0</v>
      </c>
      <c r="AI675" s="100" t="str">
        <f ca="1">IF('Inventory Ref Sheet'!AG675&gt;0,YEAR(TODAY())-'Inventory Ref Sheet'!AG675,"")</f>
        <v/>
      </c>
      <c r="AJ675" s="99"/>
      <c r="AK675" s="60">
        <f>'Inventory Ref Sheet'!AJ675</f>
        <v>0</v>
      </c>
      <c r="AL675" s="99"/>
      <c r="AM675" s="97" t="str">
        <f t="shared" si="50"/>
        <v/>
      </c>
    </row>
    <row r="676" spans="10:39" x14ac:dyDescent="0.25">
      <c r="J676" s="59">
        <f>'Inventory Ref Sheet'!AK676</f>
        <v>0</v>
      </c>
      <c r="K676" s="59">
        <f>'Inventory Ref Sheet'!AL676</f>
        <v>0</v>
      </c>
      <c r="L676" s="59">
        <f>'Inventory Ref Sheet'!AM676</f>
        <v>0</v>
      </c>
      <c r="M676" s="59">
        <f>'Inventory Ref Sheet'!AP676</f>
        <v>0</v>
      </c>
      <c r="N676" s="59">
        <f>'Inventory Ref Sheet'!AQ676</f>
        <v>0</v>
      </c>
      <c r="O676" s="100" t="str">
        <f ca="1">IF('Inventory Ref Sheet'!AS676&gt;0,YEAR(TODAY())-'Inventory Ref Sheet'!AS676,"")</f>
        <v/>
      </c>
      <c r="P676" s="95">
        <f>'Inventory Ref Sheet'!AU676</f>
        <v>0</v>
      </c>
      <c r="Q676" s="60">
        <f>'Inventory Ref Sheet'!AV676</f>
        <v>0</v>
      </c>
      <c r="R676" s="61"/>
      <c r="S676" s="100" t="str">
        <f t="shared" si="48"/>
        <v/>
      </c>
      <c r="T676" s="59">
        <f>'Inventory Ref Sheet'!M676</f>
        <v>0</v>
      </c>
      <c r="U676" s="102">
        <f>'Inventory Ref Sheet'!N676</f>
        <v>0</v>
      </c>
      <c r="V676" s="59">
        <f>'Inventory Ref Sheet'!O676</f>
        <v>0</v>
      </c>
      <c r="W676" s="59">
        <f>'Inventory Ref Sheet'!R676</f>
        <v>0</v>
      </c>
      <c r="X676" s="59">
        <f>'Inventory Ref Sheet'!S676</f>
        <v>0</v>
      </c>
      <c r="Y676" s="100" t="str">
        <f ca="1">IF('Inventory Ref Sheet'!U676&gt;0,YEAR(TODAY())-'Inventory Ref Sheet'!U676,"")</f>
        <v/>
      </c>
      <c r="Z676" s="95">
        <f>'Inventory Ref Sheet'!W676</f>
        <v>0</v>
      </c>
      <c r="AA676" s="60">
        <f>'Inventory Ref Sheet'!X676</f>
        <v>0</v>
      </c>
      <c r="AB676" s="61"/>
      <c r="AC676" s="97" t="str">
        <f t="shared" si="49"/>
        <v/>
      </c>
      <c r="AD676" s="59">
        <f>'Inventory Ref Sheet'!Y676</f>
        <v>0</v>
      </c>
      <c r="AE676" s="59">
        <f>'Inventory Ref Sheet'!Z676</f>
        <v>0</v>
      </c>
      <c r="AF676" s="102">
        <f>'Inventory Ref Sheet'!AA676</f>
        <v>0</v>
      </c>
      <c r="AG676" s="59">
        <f>'Inventory Ref Sheet'!AD676</f>
        <v>0</v>
      </c>
      <c r="AH676" s="59">
        <f>'Inventory Ref Sheet'!AE676</f>
        <v>0</v>
      </c>
      <c r="AI676" s="100" t="str">
        <f ca="1">IF('Inventory Ref Sheet'!AG676&gt;0,YEAR(TODAY())-'Inventory Ref Sheet'!AG676,"")</f>
        <v/>
      </c>
      <c r="AJ676" s="99"/>
      <c r="AK676" s="60">
        <f>'Inventory Ref Sheet'!AJ676</f>
        <v>0</v>
      </c>
      <c r="AL676" s="99"/>
      <c r="AM676" s="97" t="str">
        <f t="shared" si="50"/>
        <v/>
      </c>
    </row>
    <row r="677" spans="10:39" x14ac:dyDescent="0.25">
      <c r="J677" s="59">
        <f>'Inventory Ref Sheet'!AK677</f>
        <v>0</v>
      </c>
      <c r="K677" s="59">
        <f>'Inventory Ref Sheet'!AL677</f>
        <v>0</v>
      </c>
      <c r="L677" s="59">
        <f>'Inventory Ref Sheet'!AM677</f>
        <v>0</v>
      </c>
      <c r="M677" s="59">
        <f>'Inventory Ref Sheet'!AP677</f>
        <v>0</v>
      </c>
      <c r="N677" s="59">
        <f>'Inventory Ref Sheet'!AQ677</f>
        <v>0</v>
      </c>
      <c r="O677" s="100" t="str">
        <f ca="1">IF('Inventory Ref Sheet'!AS677&gt;0,YEAR(TODAY())-'Inventory Ref Sheet'!AS677,"")</f>
        <v/>
      </c>
      <c r="P677" s="95">
        <f>'Inventory Ref Sheet'!AU677</f>
        <v>0</v>
      </c>
      <c r="Q677" s="60">
        <f>'Inventory Ref Sheet'!AV677</f>
        <v>0</v>
      </c>
      <c r="R677" s="61"/>
      <c r="S677" s="100" t="str">
        <f t="shared" si="48"/>
        <v/>
      </c>
      <c r="T677" s="59">
        <f>'Inventory Ref Sheet'!M677</f>
        <v>0</v>
      </c>
      <c r="U677" s="102">
        <f>'Inventory Ref Sheet'!N677</f>
        <v>0</v>
      </c>
      <c r="V677" s="59">
        <f>'Inventory Ref Sheet'!O677</f>
        <v>0</v>
      </c>
      <c r="W677" s="59">
        <f>'Inventory Ref Sheet'!R677</f>
        <v>0</v>
      </c>
      <c r="X677" s="59">
        <f>'Inventory Ref Sheet'!S677</f>
        <v>0</v>
      </c>
      <c r="Y677" s="100" t="str">
        <f ca="1">IF('Inventory Ref Sheet'!U677&gt;0,YEAR(TODAY())-'Inventory Ref Sheet'!U677,"")</f>
        <v/>
      </c>
      <c r="Z677" s="95">
        <f>'Inventory Ref Sheet'!W677</f>
        <v>0</v>
      </c>
      <c r="AA677" s="60">
        <f>'Inventory Ref Sheet'!X677</f>
        <v>0</v>
      </c>
      <c r="AB677" s="61"/>
      <c r="AC677" s="97" t="str">
        <f t="shared" si="49"/>
        <v/>
      </c>
      <c r="AD677" s="59">
        <f>'Inventory Ref Sheet'!Y677</f>
        <v>0</v>
      </c>
      <c r="AE677" s="59">
        <f>'Inventory Ref Sheet'!Z677</f>
        <v>0</v>
      </c>
      <c r="AF677" s="102">
        <f>'Inventory Ref Sheet'!AA677</f>
        <v>0</v>
      </c>
      <c r="AG677" s="59">
        <f>'Inventory Ref Sheet'!AD677</f>
        <v>0</v>
      </c>
      <c r="AH677" s="59">
        <f>'Inventory Ref Sheet'!AE677</f>
        <v>0</v>
      </c>
      <c r="AI677" s="100" t="str">
        <f ca="1">IF('Inventory Ref Sheet'!AG677&gt;0,YEAR(TODAY())-'Inventory Ref Sheet'!AG677,"")</f>
        <v/>
      </c>
      <c r="AJ677" s="99"/>
      <c r="AK677" s="60">
        <f>'Inventory Ref Sheet'!AJ677</f>
        <v>0</v>
      </c>
      <c r="AL677" s="99"/>
      <c r="AM677" s="97" t="str">
        <f t="shared" si="50"/>
        <v/>
      </c>
    </row>
    <row r="678" spans="10:39" x14ac:dyDescent="0.25">
      <c r="J678" s="59">
        <f>'Inventory Ref Sheet'!AK678</f>
        <v>0</v>
      </c>
      <c r="K678" s="59">
        <f>'Inventory Ref Sheet'!AL678</f>
        <v>0</v>
      </c>
      <c r="L678" s="59">
        <f>'Inventory Ref Sheet'!AM678</f>
        <v>0</v>
      </c>
      <c r="M678" s="59">
        <f>'Inventory Ref Sheet'!AP678</f>
        <v>0</v>
      </c>
      <c r="N678" s="59">
        <f>'Inventory Ref Sheet'!AQ678</f>
        <v>0</v>
      </c>
      <c r="O678" s="100" t="str">
        <f ca="1">IF('Inventory Ref Sheet'!AS678&gt;0,YEAR(TODAY())-'Inventory Ref Sheet'!AS678,"")</f>
        <v/>
      </c>
      <c r="P678" s="95">
        <f>'Inventory Ref Sheet'!AU678</f>
        <v>0</v>
      </c>
      <c r="Q678" s="60">
        <f>'Inventory Ref Sheet'!AV678</f>
        <v>0</v>
      </c>
      <c r="R678" s="61"/>
      <c r="S678" s="100" t="str">
        <f t="shared" si="48"/>
        <v/>
      </c>
      <c r="T678" s="59">
        <f>'Inventory Ref Sheet'!M678</f>
        <v>0</v>
      </c>
      <c r="U678" s="102">
        <f>'Inventory Ref Sheet'!N678</f>
        <v>0</v>
      </c>
      <c r="V678" s="59">
        <f>'Inventory Ref Sheet'!O678</f>
        <v>0</v>
      </c>
      <c r="W678" s="59">
        <f>'Inventory Ref Sheet'!R678</f>
        <v>0</v>
      </c>
      <c r="X678" s="59">
        <f>'Inventory Ref Sheet'!S678</f>
        <v>0</v>
      </c>
      <c r="Y678" s="100" t="str">
        <f ca="1">IF('Inventory Ref Sheet'!U678&gt;0,YEAR(TODAY())-'Inventory Ref Sheet'!U678,"")</f>
        <v/>
      </c>
      <c r="Z678" s="95">
        <f>'Inventory Ref Sheet'!W678</f>
        <v>0</v>
      </c>
      <c r="AA678" s="60">
        <f>'Inventory Ref Sheet'!X678</f>
        <v>0</v>
      </c>
      <c r="AB678" s="61"/>
      <c r="AC678" s="97" t="str">
        <f t="shared" si="49"/>
        <v/>
      </c>
      <c r="AD678" s="59">
        <f>'Inventory Ref Sheet'!Y678</f>
        <v>0</v>
      </c>
      <c r="AE678" s="59">
        <f>'Inventory Ref Sheet'!Z678</f>
        <v>0</v>
      </c>
      <c r="AF678" s="102">
        <f>'Inventory Ref Sheet'!AA678</f>
        <v>0</v>
      </c>
      <c r="AG678" s="59">
        <f>'Inventory Ref Sheet'!AD678</f>
        <v>0</v>
      </c>
      <c r="AH678" s="59">
        <f>'Inventory Ref Sheet'!AE678</f>
        <v>0</v>
      </c>
      <c r="AI678" s="100" t="str">
        <f ca="1">IF('Inventory Ref Sheet'!AG678&gt;0,YEAR(TODAY())-'Inventory Ref Sheet'!AG678,"")</f>
        <v/>
      </c>
      <c r="AJ678" s="99"/>
      <c r="AK678" s="60">
        <f>'Inventory Ref Sheet'!AJ678</f>
        <v>0</v>
      </c>
      <c r="AL678" s="99"/>
      <c r="AM678" s="97" t="str">
        <f t="shared" si="50"/>
        <v/>
      </c>
    </row>
    <row r="679" spans="10:39" x14ac:dyDescent="0.25">
      <c r="J679" s="59">
        <f>'Inventory Ref Sheet'!AK679</f>
        <v>0</v>
      </c>
      <c r="K679" s="59">
        <f>'Inventory Ref Sheet'!AL679</f>
        <v>0</v>
      </c>
      <c r="L679" s="59">
        <f>'Inventory Ref Sheet'!AM679</f>
        <v>0</v>
      </c>
      <c r="M679" s="59">
        <f>'Inventory Ref Sheet'!AP679</f>
        <v>0</v>
      </c>
      <c r="N679" s="59">
        <f>'Inventory Ref Sheet'!AQ679</f>
        <v>0</v>
      </c>
      <c r="O679" s="100" t="str">
        <f ca="1">IF('Inventory Ref Sheet'!AS679&gt;0,YEAR(TODAY())-'Inventory Ref Sheet'!AS679,"")</f>
        <v/>
      </c>
      <c r="P679" s="95">
        <f>'Inventory Ref Sheet'!AU679</f>
        <v>0</v>
      </c>
      <c r="Q679" s="60">
        <f>'Inventory Ref Sheet'!AV679</f>
        <v>0</v>
      </c>
      <c r="R679" s="61"/>
      <c r="S679" s="100" t="str">
        <f t="shared" si="48"/>
        <v/>
      </c>
      <c r="T679" s="59">
        <f>'Inventory Ref Sheet'!M679</f>
        <v>0</v>
      </c>
      <c r="U679" s="102">
        <f>'Inventory Ref Sheet'!N679</f>
        <v>0</v>
      </c>
      <c r="V679" s="59">
        <f>'Inventory Ref Sheet'!O679</f>
        <v>0</v>
      </c>
      <c r="W679" s="59">
        <f>'Inventory Ref Sheet'!R679</f>
        <v>0</v>
      </c>
      <c r="X679" s="59">
        <f>'Inventory Ref Sheet'!S679</f>
        <v>0</v>
      </c>
      <c r="Y679" s="100" t="str">
        <f ca="1">IF('Inventory Ref Sheet'!U679&gt;0,YEAR(TODAY())-'Inventory Ref Sheet'!U679,"")</f>
        <v/>
      </c>
      <c r="Z679" s="95">
        <f>'Inventory Ref Sheet'!W679</f>
        <v>0</v>
      </c>
      <c r="AA679" s="60">
        <f>'Inventory Ref Sheet'!X679</f>
        <v>0</v>
      </c>
      <c r="AB679" s="61"/>
      <c r="AC679" s="97" t="str">
        <f t="shared" si="49"/>
        <v/>
      </c>
      <c r="AD679" s="59">
        <f>'Inventory Ref Sheet'!Y679</f>
        <v>0</v>
      </c>
      <c r="AE679" s="59">
        <f>'Inventory Ref Sheet'!Z679</f>
        <v>0</v>
      </c>
      <c r="AF679" s="102">
        <f>'Inventory Ref Sheet'!AA679</f>
        <v>0</v>
      </c>
      <c r="AG679" s="59">
        <f>'Inventory Ref Sheet'!AD679</f>
        <v>0</v>
      </c>
      <c r="AH679" s="59">
        <f>'Inventory Ref Sheet'!AE679</f>
        <v>0</v>
      </c>
      <c r="AI679" s="100" t="str">
        <f ca="1">IF('Inventory Ref Sheet'!AG679&gt;0,YEAR(TODAY())-'Inventory Ref Sheet'!AG679,"")</f>
        <v/>
      </c>
      <c r="AJ679" s="99"/>
      <c r="AK679" s="60">
        <f>'Inventory Ref Sheet'!AJ679</f>
        <v>0</v>
      </c>
      <c r="AL679" s="99"/>
      <c r="AM679" s="97" t="str">
        <f t="shared" si="50"/>
        <v/>
      </c>
    </row>
    <row r="680" spans="10:39" x14ac:dyDescent="0.25">
      <c r="J680" s="59">
        <f>'Inventory Ref Sheet'!AK680</f>
        <v>0</v>
      </c>
      <c r="K680" s="59">
        <f>'Inventory Ref Sheet'!AL680</f>
        <v>0</v>
      </c>
      <c r="L680" s="59">
        <f>'Inventory Ref Sheet'!AM680</f>
        <v>0</v>
      </c>
      <c r="M680" s="59">
        <f>'Inventory Ref Sheet'!AP680</f>
        <v>0</v>
      </c>
      <c r="N680" s="59">
        <f>'Inventory Ref Sheet'!AQ680</f>
        <v>0</v>
      </c>
      <c r="O680" s="100" t="str">
        <f ca="1">IF('Inventory Ref Sheet'!AS680&gt;0,YEAR(TODAY())-'Inventory Ref Sheet'!AS680,"")</f>
        <v/>
      </c>
      <c r="P680" s="95">
        <f>'Inventory Ref Sheet'!AU680</f>
        <v>0</v>
      </c>
      <c r="Q680" s="60">
        <f>'Inventory Ref Sheet'!AV680</f>
        <v>0</v>
      </c>
      <c r="R680" s="61"/>
      <c r="S680" s="100" t="str">
        <f t="shared" si="48"/>
        <v/>
      </c>
      <c r="T680" s="59">
        <f>'Inventory Ref Sheet'!M680</f>
        <v>0</v>
      </c>
      <c r="U680" s="102">
        <f>'Inventory Ref Sheet'!N680</f>
        <v>0</v>
      </c>
      <c r="V680" s="59">
        <f>'Inventory Ref Sheet'!O680</f>
        <v>0</v>
      </c>
      <c r="W680" s="59">
        <f>'Inventory Ref Sheet'!R680</f>
        <v>0</v>
      </c>
      <c r="X680" s="59">
        <f>'Inventory Ref Sheet'!S680</f>
        <v>0</v>
      </c>
      <c r="Y680" s="100" t="str">
        <f ca="1">IF('Inventory Ref Sheet'!U680&gt;0,YEAR(TODAY())-'Inventory Ref Sheet'!U680,"")</f>
        <v/>
      </c>
      <c r="Z680" s="95">
        <f>'Inventory Ref Sheet'!W680</f>
        <v>0</v>
      </c>
      <c r="AA680" s="60">
        <f>'Inventory Ref Sheet'!X680</f>
        <v>0</v>
      </c>
      <c r="AB680" s="61"/>
      <c r="AC680" s="97" t="str">
        <f t="shared" si="49"/>
        <v/>
      </c>
      <c r="AD680" s="59">
        <f>'Inventory Ref Sheet'!Y680</f>
        <v>0</v>
      </c>
      <c r="AE680" s="59">
        <f>'Inventory Ref Sheet'!Z680</f>
        <v>0</v>
      </c>
      <c r="AF680" s="102">
        <f>'Inventory Ref Sheet'!AA680</f>
        <v>0</v>
      </c>
      <c r="AG680" s="59">
        <f>'Inventory Ref Sheet'!AD680</f>
        <v>0</v>
      </c>
      <c r="AH680" s="59">
        <f>'Inventory Ref Sheet'!AE680</f>
        <v>0</v>
      </c>
      <c r="AI680" s="100" t="str">
        <f ca="1">IF('Inventory Ref Sheet'!AG680&gt;0,YEAR(TODAY())-'Inventory Ref Sheet'!AG680,"")</f>
        <v/>
      </c>
      <c r="AJ680" s="99"/>
      <c r="AK680" s="60">
        <f>'Inventory Ref Sheet'!AJ680</f>
        <v>0</v>
      </c>
      <c r="AL680" s="99"/>
      <c r="AM680" s="97" t="str">
        <f t="shared" si="50"/>
        <v/>
      </c>
    </row>
    <row r="681" spans="10:39" x14ac:dyDescent="0.25">
      <c r="J681" s="59">
        <f>'Inventory Ref Sheet'!AK681</f>
        <v>0</v>
      </c>
      <c r="K681" s="59">
        <f>'Inventory Ref Sheet'!AL681</f>
        <v>0</v>
      </c>
      <c r="L681" s="59">
        <f>'Inventory Ref Sheet'!AM681</f>
        <v>0</v>
      </c>
      <c r="M681" s="59">
        <f>'Inventory Ref Sheet'!AP681</f>
        <v>0</v>
      </c>
      <c r="N681" s="59">
        <f>'Inventory Ref Sheet'!AQ681</f>
        <v>0</v>
      </c>
      <c r="O681" s="100" t="str">
        <f ca="1">IF('Inventory Ref Sheet'!AS681&gt;0,YEAR(TODAY())-'Inventory Ref Sheet'!AS681,"")</f>
        <v/>
      </c>
      <c r="P681" s="95">
        <f>'Inventory Ref Sheet'!AU681</f>
        <v>0</v>
      </c>
      <c r="Q681" s="60">
        <f>'Inventory Ref Sheet'!AV681</f>
        <v>0</v>
      </c>
      <c r="R681" s="61"/>
      <c r="S681" s="100" t="str">
        <f t="shared" si="48"/>
        <v/>
      </c>
      <c r="T681" s="59">
        <f>'Inventory Ref Sheet'!M681</f>
        <v>0</v>
      </c>
      <c r="U681" s="102">
        <f>'Inventory Ref Sheet'!N681</f>
        <v>0</v>
      </c>
      <c r="V681" s="59">
        <f>'Inventory Ref Sheet'!O681</f>
        <v>0</v>
      </c>
      <c r="W681" s="59">
        <f>'Inventory Ref Sheet'!R681</f>
        <v>0</v>
      </c>
      <c r="X681" s="59">
        <f>'Inventory Ref Sheet'!S681</f>
        <v>0</v>
      </c>
      <c r="Y681" s="100" t="str">
        <f ca="1">IF('Inventory Ref Sheet'!U681&gt;0,YEAR(TODAY())-'Inventory Ref Sheet'!U681,"")</f>
        <v/>
      </c>
      <c r="Z681" s="95">
        <f>'Inventory Ref Sheet'!W681</f>
        <v>0</v>
      </c>
      <c r="AA681" s="60">
        <f>'Inventory Ref Sheet'!X681</f>
        <v>0</v>
      </c>
      <c r="AB681" s="61"/>
      <c r="AC681" s="97" t="str">
        <f t="shared" si="49"/>
        <v/>
      </c>
      <c r="AD681" s="59">
        <f>'Inventory Ref Sheet'!Y681</f>
        <v>0</v>
      </c>
      <c r="AE681" s="59">
        <f>'Inventory Ref Sheet'!Z681</f>
        <v>0</v>
      </c>
      <c r="AF681" s="102">
        <f>'Inventory Ref Sheet'!AA681</f>
        <v>0</v>
      </c>
      <c r="AG681" s="59">
        <f>'Inventory Ref Sheet'!AD681</f>
        <v>0</v>
      </c>
      <c r="AH681" s="59">
        <f>'Inventory Ref Sheet'!AE681</f>
        <v>0</v>
      </c>
      <c r="AI681" s="100" t="str">
        <f ca="1">IF('Inventory Ref Sheet'!AG681&gt;0,YEAR(TODAY())-'Inventory Ref Sheet'!AG681,"")</f>
        <v/>
      </c>
      <c r="AJ681" s="99"/>
      <c r="AK681" s="60">
        <f>'Inventory Ref Sheet'!AJ681</f>
        <v>0</v>
      </c>
      <c r="AL681" s="99"/>
      <c r="AM681" s="97" t="str">
        <f t="shared" si="50"/>
        <v/>
      </c>
    </row>
    <row r="682" spans="10:39" x14ac:dyDescent="0.25">
      <c r="J682" s="59">
        <f>'Inventory Ref Sheet'!AK682</f>
        <v>0</v>
      </c>
      <c r="K682" s="59">
        <f>'Inventory Ref Sheet'!AL682</f>
        <v>0</v>
      </c>
      <c r="L682" s="59">
        <f>'Inventory Ref Sheet'!AM682</f>
        <v>0</v>
      </c>
      <c r="M682" s="59">
        <f>'Inventory Ref Sheet'!AP682</f>
        <v>0</v>
      </c>
      <c r="N682" s="59">
        <f>'Inventory Ref Sheet'!AQ682</f>
        <v>0</v>
      </c>
      <c r="O682" s="100" t="str">
        <f ca="1">IF('Inventory Ref Sheet'!AS682&gt;0,YEAR(TODAY())-'Inventory Ref Sheet'!AS682,"")</f>
        <v/>
      </c>
      <c r="P682" s="95">
        <f>'Inventory Ref Sheet'!AU682</f>
        <v>0</v>
      </c>
      <c r="Q682" s="60">
        <f>'Inventory Ref Sheet'!AV682</f>
        <v>0</v>
      </c>
      <c r="R682" s="61"/>
      <c r="S682" s="100" t="str">
        <f t="shared" si="48"/>
        <v/>
      </c>
      <c r="T682" s="59">
        <f>'Inventory Ref Sheet'!M682</f>
        <v>0</v>
      </c>
      <c r="U682" s="102">
        <f>'Inventory Ref Sheet'!N682</f>
        <v>0</v>
      </c>
      <c r="V682" s="59">
        <f>'Inventory Ref Sheet'!O682</f>
        <v>0</v>
      </c>
      <c r="W682" s="59">
        <f>'Inventory Ref Sheet'!R682</f>
        <v>0</v>
      </c>
      <c r="X682" s="59">
        <f>'Inventory Ref Sheet'!S682</f>
        <v>0</v>
      </c>
      <c r="Y682" s="100" t="str">
        <f ca="1">IF('Inventory Ref Sheet'!U682&gt;0,YEAR(TODAY())-'Inventory Ref Sheet'!U682,"")</f>
        <v/>
      </c>
      <c r="Z682" s="95">
        <f>'Inventory Ref Sheet'!W682</f>
        <v>0</v>
      </c>
      <c r="AA682" s="60">
        <f>'Inventory Ref Sheet'!X682</f>
        <v>0</v>
      </c>
      <c r="AB682" s="61"/>
      <c r="AC682" s="97" t="str">
        <f t="shared" si="49"/>
        <v/>
      </c>
      <c r="AD682" s="59">
        <f>'Inventory Ref Sheet'!Y682</f>
        <v>0</v>
      </c>
      <c r="AE682" s="59">
        <f>'Inventory Ref Sheet'!Z682</f>
        <v>0</v>
      </c>
      <c r="AF682" s="102">
        <f>'Inventory Ref Sheet'!AA682</f>
        <v>0</v>
      </c>
      <c r="AG682" s="59">
        <f>'Inventory Ref Sheet'!AD682</f>
        <v>0</v>
      </c>
      <c r="AH682" s="59">
        <f>'Inventory Ref Sheet'!AE682</f>
        <v>0</v>
      </c>
      <c r="AI682" s="100" t="str">
        <f ca="1">IF('Inventory Ref Sheet'!AG682&gt;0,YEAR(TODAY())-'Inventory Ref Sheet'!AG682,"")</f>
        <v/>
      </c>
      <c r="AJ682" s="99"/>
      <c r="AK682" s="60">
        <f>'Inventory Ref Sheet'!AJ682</f>
        <v>0</v>
      </c>
      <c r="AL682" s="99"/>
      <c r="AM682" s="97" t="str">
        <f t="shared" si="50"/>
        <v/>
      </c>
    </row>
    <row r="683" spans="10:39" x14ac:dyDescent="0.25">
      <c r="J683" s="59">
        <f>'Inventory Ref Sheet'!AK683</f>
        <v>0</v>
      </c>
      <c r="K683" s="59">
        <f>'Inventory Ref Sheet'!AL683</f>
        <v>0</v>
      </c>
      <c r="L683" s="59">
        <f>'Inventory Ref Sheet'!AM683</f>
        <v>0</v>
      </c>
      <c r="M683" s="59">
        <f>'Inventory Ref Sheet'!AP683</f>
        <v>0</v>
      </c>
      <c r="N683" s="59">
        <f>'Inventory Ref Sheet'!AQ683</f>
        <v>0</v>
      </c>
      <c r="O683" s="100" t="str">
        <f ca="1">IF('Inventory Ref Sheet'!AS683&gt;0,YEAR(TODAY())-'Inventory Ref Sheet'!AS683,"")</f>
        <v/>
      </c>
      <c r="P683" s="95">
        <f>'Inventory Ref Sheet'!AU683</f>
        <v>0</v>
      </c>
      <c r="Q683" s="60">
        <f>'Inventory Ref Sheet'!AV683</f>
        <v>0</v>
      </c>
      <c r="R683" s="61"/>
      <c r="S683" s="100" t="str">
        <f t="shared" si="48"/>
        <v/>
      </c>
      <c r="T683" s="59">
        <f>'Inventory Ref Sheet'!M683</f>
        <v>0</v>
      </c>
      <c r="U683" s="102">
        <f>'Inventory Ref Sheet'!N683</f>
        <v>0</v>
      </c>
      <c r="V683" s="59">
        <f>'Inventory Ref Sheet'!O683</f>
        <v>0</v>
      </c>
      <c r="W683" s="59">
        <f>'Inventory Ref Sheet'!R683</f>
        <v>0</v>
      </c>
      <c r="X683" s="59">
        <f>'Inventory Ref Sheet'!S683</f>
        <v>0</v>
      </c>
      <c r="Y683" s="100" t="str">
        <f ca="1">IF('Inventory Ref Sheet'!U683&gt;0,YEAR(TODAY())-'Inventory Ref Sheet'!U683,"")</f>
        <v/>
      </c>
      <c r="Z683" s="95">
        <f>'Inventory Ref Sheet'!W683</f>
        <v>0</v>
      </c>
      <c r="AA683" s="60">
        <f>'Inventory Ref Sheet'!X683</f>
        <v>0</v>
      </c>
      <c r="AB683" s="61"/>
      <c r="AC683" s="97" t="str">
        <f t="shared" si="49"/>
        <v/>
      </c>
      <c r="AD683" s="59">
        <f>'Inventory Ref Sheet'!Y683</f>
        <v>0</v>
      </c>
      <c r="AE683" s="59">
        <f>'Inventory Ref Sheet'!Z683</f>
        <v>0</v>
      </c>
      <c r="AF683" s="102">
        <f>'Inventory Ref Sheet'!AA683</f>
        <v>0</v>
      </c>
      <c r="AG683" s="59">
        <f>'Inventory Ref Sheet'!AD683</f>
        <v>0</v>
      </c>
      <c r="AH683" s="59">
        <f>'Inventory Ref Sheet'!AE683</f>
        <v>0</v>
      </c>
      <c r="AI683" s="100" t="str">
        <f ca="1">IF('Inventory Ref Sheet'!AG683&gt;0,YEAR(TODAY())-'Inventory Ref Sheet'!AG683,"")</f>
        <v/>
      </c>
      <c r="AJ683" s="99"/>
      <c r="AK683" s="60">
        <f>'Inventory Ref Sheet'!AJ683</f>
        <v>0</v>
      </c>
      <c r="AL683" s="99"/>
      <c r="AM683" s="97" t="str">
        <f t="shared" si="50"/>
        <v/>
      </c>
    </row>
    <row r="684" spans="10:39" x14ac:dyDescent="0.25">
      <c r="J684" s="59">
        <f>'Inventory Ref Sheet'!AK684</f>
        <v>0</v>
      </c>
      <c r="K684" s="59">
        <f>'Inventory Ref Sheet'!AL684</f>
        <v>0</v>
      </c>
      <c r="L684" s="59">
        <f>'Inventory Ref Sheet'!AM684</f>
        <v>0</v>
      </c>
      <c r="M684" s="59">
        <f>'Inventory Ref Sheet'!AP684</f>
        <v>0</v>
      </c>
      <c r="N684" s="59">
        <f>'Inventory Ref Sheet'!AQ684</f>
        <v>0</v>
      </c>
      <c r="O684" s="100" t="str">
        <f ca="1">IF('Inventory Ref Sheet'!AS684&gt;0,YEAR(TODAY())-'Inventory Ref Sheet'!AS684,"")</f>
        <v/>
      </c>
      <c r="P684" s="95">
        <f>'Inventory Ref Sheet'!AU684</f>
        <v>0</v>
      </c>
      <c r="Q684" s="60">
        <f>'Inventory Ref Sheet'!AV684</f>
        <v>0</v>
      </c>
      <c r="R684" s="61"/>
      <c r="S684" s="100" t="str">
        <f t="shared" si="48"/>
        <v/>
      </c>
      <c r="T684" s="59">
        <f>'Inventory Ref Sheet'!M684</f>
        <v>0</v>
      </c>
      <c r="U684" s="102">
        <f>'Inventory Ref Sheet'!N684</f>
        <v>0</v>
      </c>
      <c r="V684" s="59">
        <f>'Inventory Ref Sheet'!O684</f>
        <v>0</v>
      </c>
      <c r="W684" s="59">
        <f>'Inventory Ref Sheet'!R684</f>
        <v>0</v>
      </c>
      <c r="X684" s="59">
        <f>'Inventory Ref Sheet'!S684</f>
        <v>0</v>
      </c>
      <c r="Y684" s="100" t="str">
        <f ca="1">IF('Inventory Ref Sheet'!U684&gt;0,YEAR(TODAY())-'Inventory Ref Sheet'!U684,"")</f>
        <v/>
      </c>
      <c r="Z684" s="95">
        <f>'Inventory Ref Sheet'!W684</f>
        <v>0</v>
      </c>
      <c r="AA684" s="60">
        <f>'Inventory Ref Sheet'!X684</f>
        <v>0</v>
      </c>
      <c r="AB684" s="61"/>
      <c r="AC684" s="97" t="str">
        <f t="shared" si="49"/>
        <v/>
      </c>
      <c r="AD684" s="59">
        <f>'Inventory Ref Sheet'!Y684</f>
        <v>0</v>
      </c>
      <c r="AE684" s="59">
        <f>'Inventory Ref Sheet'!Z684</f>
        <v>0</v>
      </c>
      <c r="AF684" s="102">
        <f>'Inventory Ref Sheet'!AA684</f>
        <v>0</v>
      </c>
      <c r="AG684" s="59">
        <f>'Inventory Ref Sheet'!AD684</f>
        <v>0</v>
      </c>
      <c r="AH684" s="59">
        <f>'Inventory Ref Sheet'!AE684</f>
        <v>0</v>
      </c>
      <c r="AI684" s="100" t="str">
        <f ca="1">IF('Inventory Ref Sheet'!AG684&gt;0,YEAR(TODAY())-'Inventory Ref Sheet'!AG684,"")</f>
        <v/>
      </c>
      <c r="AJ684" s="99"/>
      <c r="AK684" s="60">
        <f>'Inventory Ref Sheet'!AJ684</f>
        <v>0</v>
      </c>
      <c r="AL684" s="99"/>
      <c r="AM684" s="97" t="str">
        <f t="shared" si="50"/>
        <v/>
      </c>
    </row>
    <row r="685" spans="10:39" x14ac:dyDescent="0.25">
      <c r="J685" s="59">
        <f>'Inventory Ref Sheet'!AK685</f>
        <v>0</v>
      </c>
      <c r="K685" s="59">
        <f>'Inventory Ref Sheet'!AL685</f>
        <v>0</v>
      </c>
      <c r="L685" s="59">
        <f>'Inventory Ref Sheet'!AM685</f>
        <v>0</v>
      </c>
      <c r="M685" s="59">
        <f>'Inventory Ref Sheet'!AP685</f>
        <v>0</v>
      </c>
      <c r="N685" s="59">
        <f>'Inventory Ref Sheet'!AQ685</f>
        <v>0</v>
      </c>
      <c r="O685" s="100" t="str">
        <f ca="1">IF('Inventory Ref Sheet'!AS685&gt;0,YEAR(TODAY())-'Inventory Ref Sheet'!AS685,"")</f>
        <v/>
      </c>
      <c r="P685" s="95">
        <f>'Inventory Ref Sheet'!AU685</f>
        <v>0</v>
      </c>
      <c r="Q685" s="60">
        <f>'Inventory Ref Sheet'!AV685</f>
        <v>0</v>
      </c>
      <c r="R685" s="61"/>
      <c r="S685" s="100" t="str">
        <f t="shared" si="48"/>
        <v/>
      </c>
      <c r="T685" s="59">
        <f>'Inventory Ref Sheet'!M685</f>
        <v>0</v>
      </c>
      <c r="U685" s="102">
        <f>'Inventory Ref Sheet'!N685</f>
        <v>0</v>
      </c>
      <c r="V685" s="59">
        <f>'Inventory Ref Sheet'!O685</f>
        <v>0</v>
      </c>
      <c r="W685" s="59">
        <f>'Inventory Ref Sheet'!R685</f>
        <v>0</v>
      </c>
      <c r="X685" s="59">
        <f>'Inventory Ref Sheet'!S685</f>
        <v>0</v>
      </c>
      <c r="Y685" s="100" t="str">
        <f ca="1">IF('Inventory Ref Sheet'!U685&gt;0,YEAR(TODAY())-'Inventory Ref Sheet'!U685,"")</f>
        <v/>
      </c>
      <c r="Z685" s="95">
        <f>'Inventory Ref Sheet'!W685</f>
        <v>0</v>
      </c>
      <c r="AA685" s="60">
        <f>'Inventory Ref Sheet'!X685</f>
        <v>0</v>
      </c>
      <c r="AB685" s="61"/>
      <c r="AC685" s="97" t="str">
        <f t="shared" si="49"/>
        <v/>
      </c>
      <c r="AD685" s="59">
        <f>'Inventory Ref Sheet'!Y685</f>
        <v>0</v>
      </c>
      <c r="AE685" s="59">
        <f>'Inventory Ref Sheet'!Z685</f>
        <v>0</v>
      </c>
      <c r="AF685" s="102">
        <f>'Inventory Ref Sheet'!AA685</f>
        <v>0</v>
      </c>
      <c r="AG685" s="59">
        <f>'Inventory Ref Sheet'!AD685</f>
        <v>0</v>
      </c>
      <c r="AH685" s="59">
        <f>'Inventory Ref Sheet'!AE685</f>
        <v>0</v>
      </c>
      <c r="AI685" s="100" t="str">
        <f ca="1">IF('Inventory Ref Sheet'!AG685&gt;0,YEAR(TODAY())-'Inventory Ref Sheet'!AG685,"")</f>
        <v/>
      </c>
      <c r="AJ685" s="99"/>
      <c r="AK685" s="60">
        <f>'Inventory Ref Sheet'!AJ685</f>
        <v>0</v>
      </c>
      <c r="AL685" s="99"/>
      <c r="AM685" s="97" t="str">
        <f t="shared" si="50"/>
        <v/>
      </c>
    </row>
    <row r="686" spans="10:39" x14ac:dyDescent="0.25">
      <c r="J686" s="59">
        <f>'Inventory Ref Sheet'!AK686</f>
        <v>0</v>
      </c>
      <c r="K686" s="59">
        <f>'Inventory Ref Sheet'!AL686</f>
        <v>0</v>
      </c>
      <c r="L686" s="59">
        <f>'Inventory Ref Sheet'!AM686</f>
        <v>0</v>
      </c>
      <c r="M686" s="59">
        <f>'Inventory Ref Sheet'!AP686</f>
        <v>0</v>
      </c>
      <c r="N686" s="59">
        <f>'Inventory Ref Sheet'!AQ686</f>
        <v>0</v>
      </c>
      <c r="O686" s="100" t="str">
        <f ca="1">IF('Inventory Ref Sheet'!AS686&gt;0,YEAR(TODAY())-'Inventory Ref Sheet'!AS686,"")</f>
        <v/>
      </c>
      <c r="P686" s="95">
        <f>'Inventory Ref Sheet'!AU686</f>
        <v>0</v>
      </c>
      <c r="Q686" s="60">
        <f>'Inventory Ref Sheet'!AV686</f>
        <v>0</v>
      </c>
      <c r="R686" s="61"/>
      <c r="S686" s="100" t="str">
        <f t="shared" si="48"/>
        <v/>
      </c>
      <c r="T686" s="59">
        <f>'Inventory Ref Sheet'!M686</f>
        <v>0</v>
      </c>
      <c r="U686" s="102">
        <f>'Inventory Ref Sheet'!N686</f>
        <v>0</v>
      </c>
      <c r="V686" s="59">
        <f>'Inventory Ref Sheet'!O686</f>
        <v>0</v>
      </c>
      <c r="W686" s="59">
        <f>'Inventory Ref Sheet'!R686</f>
        <v>0</v>
      </c>
      <c r="X686" s="59">
        <f>'Inventory Ref Sheet'!S686</f>
        <v>0</v>
      </c>
      <c r="Y686" s="100" t="str">
        <f ca="1">IF('Inventory Ref Sheet'!U686&gt;0,YEAR(TODAY())-'Inventory Ref Sheet'!U686,"")</f>
        <v/>
      </c>
      <c r="Z686" s="95">
        <f>'Inventory Ref Sheet'!W686</f>
        <v>0</v>
      </c>
      <c r="AA686" s="60">
        <f>'Inventory Ref Sheet'!X686</f>
        <v>0</v>
      </c>
      <c r="AB686" s="61"/>
      <c r="AC686" s="97" t="str">
        <f t="shared" si="49"/>
        <v/>
      </c>
      <c r="AD686" s="59">
        <f>'Inventory Ref Sheet'!Y686</f>
        <v>0</v>
      </c>
      <c r="AE686" s="59">
        <f>'Inventory Ref Sheet'!Z686</f>
        <v>0</v>
      </c>
      <c r="AF686" s="102">
        <f>'Inventory Ref Sheet'!AA686</f>
        <v>0</v>
      </c>
      <c r="AG686" s="59">
        <f>'Inventory Ref Sheet'!AD686</f>
        <v>0</v>
      </c>
      <c r="AH686" s="59">
        <f>'Inventory Ref Sheet'!AE686</f>
        <v>0</v>
      </c>
      <c r="AI686" s="100" t="str">
        <f ca="1">IF('Inventory Ref Sheet'!AG686&gt;0,YEAR(TODAY())-'Inventory Ref Sheet'!AG686,"")</f>
        <v/>
      </c>
      <c r="AJ686" s="99"/>
      <c r="AK686" s="60">
        <f>'Inventory Ref Sheet'!AJ686</f>
        <v>0</v>
      </c>
      <c r="AL686" s="99"/>
      <c r="AM686" s="97" t="str">
        <f t="shared" si="50"/>
        <v/>
      </c>
    </row>
    <row r="687" spans="10:39" x14ac:dyDescent="0.25">
      <c r="J687" s="59">
        <f>'Inventory Ref Sheet'!AK687</f>
        <v>0</v>
      </c>
      <c r="K687" s="59">
        <f>'Inventory Ref Sheet'!AL687</f>
        <v>0</v>
      </c>
      <c r="L687" s="59">
        <f>'Inventory Ref Sheet'!AM687</f>
        <v>0</v>
      </c>
      <c r="M687" s="59">
        <f>'Inventory Ref Sheet'!AP687</f>
        <v>0</v>
      </c>
      <c r="N687" s="59">
        <f>'Inventory Ref Sheet'!AQ687</f>
        <v>0</v>
      </c>
      <c r="O687" s="100" t="str">
        <f ca="1">IF('Inventory Ref Sheet'!AS687&gt;0,YEAR(TODAY())-'Inventory Ref Sheet'!AS687,"")</f>
        <v/>
      </c>
      <c r="P687" s="95">
        <f>'Inventory Ref Sheet'!AU687</f>
        <v>0</v>
      </c>
      <c r="Q687" s="60">
        <f>'Inventory Ref Sheet'!AV687</f>
        <v>0</v>
      </c>
      <c r="R687" s="61"/>
      <c r="S687" s="100" t="str">
        <f t="shared" si="48"/>
        <v/>
      </c>
      <c r="T687" s="59">
        <f>'Inventory Ref Sheet'!M687</f>
        <v>0</v>
      </c>
      <c r="U687" s="102">
        <f>'Inventory Ref Sheet'!N687</f>
        <v>0</v>
      </c>
      <c r="V687" s="59">
        <f>'Inventory Ref Sheet'!O687</f>
        <v>0</v>
      </c>
      <c r="W687" s="59">
        <f>'Inventory Ref Sheet'!R687</f>
        <v>0</v>
      </c>
      <c r="X687" s="59">
        <f>'Inventory Ref Sheet'!S687</f>
        <v>0</v>
      </c>
      <c r="Y687" s="100" t="str">
        <f ca="1">IF('Inventory Ref Sheet'!U687&gt;0,YEAR(TODAY())-'Inventory Ref Sheet'!U687,"")</f>
        <v/>
      </c>
      <c r="Z687" s="95">
        <f>'Inventory Ref Sheet'!W687</f>
        <v>0</v>
      </c>
      <c r="AA687" s="60">
        <f>'Inventory Ref Sheet'!X687</f>
        <v>0</v>
      </c>
      <c r="AB687" s="61"/>
      <c r="AC687" s="97" t="str">
        <f t="shared" si="49"/>
        <v/>
      </c>
      <c r="AD687" s="59">
        <f>'Inventory Ref Sheet'!Y687</f>
        <v>0</v>
      </c>
      <c r="AE687" s="59">
        <f>'Inventory Ref Sheet'!Z687</f>
        <v>0</v>
      </c>
      <c r="AF687" s="102">
        <f>'Inventory Ref Sheet'!AA687</f>
        <v>0</v>
      </c>
      <c r="AG687" s="59">
        <f>'Inventory Ref Sheet'!AD687</f>
        <v>0</v>
      </c>
      <c r="AH687" s="59">
        <f>'Inventory Ref Sheet'!AE687</f>
        <v>0</v>
      </c>
      <c r="AI687" s="100" t="str">
        <f ca="1">IF('Inventory Ref Sheet'!AG687&gt;0,YEAR(TODAY())-'Inventory Ref Sheet'!AG687,"")</f>
        <v/>
      </c>
      <c r="AJ687" s="99"/>
      <c r="AK687" s="60">
        <f>'Inventory Ref Sheet'!AJ687</f>
        <v>0</v>
      </c>
      <c r="AL687" s="99"/>
      <c r="AM687" s="97" t="str">
        <f t="shared" si="50"/>
        <v/>
      </c>
    </row>
    <row r="688" spans="10:39" x14ac:dyDescent="0.25">
      <c r="J688" s="59">
        <f>'Inventory Ref Sheet'!AK688</f>
        <v>0</v>
      </c>
      <c r="K688" s="59">
        <f>'Inventory Ref Sheet'!AL688</f>
        <v>0</v>
      </c>
      <c r="L688" s="59">
        <f>'Inventory Ref Sheet'!AM688</f>
        <v>0</v>
      </c>
      <c r="M688" s="59">
        <f>'Inventory Ref Sheet'!AP688</f>
        <v>0</v>
      </c>
      <c r="N688" s="59">
        <f>'Inventory Ref Sheet'!AQ688</f>
        <v>0</v>
      </c>
      <c r="O688" s="100" t="str">
        <f ca="1">IF('Inventory Ref Sheet'!AS688&gt;0,YEAR(TODAY())-'Inventory Ref Sheet'!AS688,"")</f>
        <v/>
      </c>
      <c r="P688" s="95">
        <f>'Inventory Ref Sheet'!AU688</f>
        <v>0</v>
      </c>
      <c r="Q688" s="60">
        <f>'Inventory Ref Sheet'!AV688</f>
        <v>0</v>
      </c>
      <c r="R688" s="61"/>
      <c r="S688" s="100" t="str">
        <f t="shared" si="48"/>
        <v/>
      </c>
      <c r="T688" s="59">
        <f>'Inventory Ref Sheet'!M688</f>
        <v>0</v>
      </c>
      <c r="U688" s="102">
        <f>'Inventory Ref Sheet'!N688</f>
        <v>0</v>
      </c>
      <c r="V688" s="59">
        <f>'Inventory Ref Sheet'!O688</f>
        <v>0</v>
      </c>
      <c r="W688" s="59">
        <f>'Inventory Ref Sheet'!R688</f>
        <v>0</v>
      </c>
      <c r="X688" s="59">
        <f>'Inventory Ref Sheet'!S688</f>
        <v>0</v>
      </c>
      <c r="Y688" s="100" t="str">
        <f ca="1">IF('Inventory Ref Sheet'!U688&gt;0,YEAR(TODAY())-'Inventory Ref Sheet'!U688,"")</f>
        <v/>
      </c>
      <c r="Z688" s="95">
        <f>'Inventory Ref Sheet'!W688</f>
        <v>0</v>
      </c>
      <c r="AA688" s="60">
        <f>'Inventory Ref Sheet'!X688</f>
        <v>0</v>
      </c>
      <c r="AB688" s="61"/>
      <c r="AC688" s="97" t="str">
        <f t="shared" si="49"/>
        <v/>
      </c>
      <c r="AD688" s="59">
        <f>'Inventory Ref Sheet'!Y688</f>
        <v>0</v>
      </c>
      <c r="AE688" s="59">
        <f>'Inventory Ref Sheet'!Z688</f>
        <v>0</v>
      </c>
      <c r="AF688" s="102">
        <f>'Inventory Ref Sheet'!AA688</f>
        <v>0</v>
      </c>
      <c r="AG688" s="59">
        <f>'Inventory Ref Sheet'!AD688</f>
        <v>0</v>
      </c>
      <c r="AH688" s="59">
        <f>'Inventory Ref Sheet'!AE688</f>
        <v>0</v>
      </c>
      <c r="AI688" s="100" t="str">
        <f ca="1">IF('Inventory Ref Sheet'!AG688&gt;0,YEAR(TODAY())-'Inventory Ref Sheet'!AG688,"")</f>
        <v/>
      </c>
      <c r="AJ688" s="99"/>
      <c r="AK688" s="60">
        <f>'Inventory Ref Sheet'!AJ688</f>
        <v>0</v>
      </c>
      <c r="AL688" s="99"/>
      <c r="AM688" s="97" t="str">
        <f t="shared" si="50"/>
        <v/>
      </c>
    </row>
    <row r="689" spans="10:39" x14ac:dyDescent="0.25">
      <c r="J689" s="59">
        <f>'Inventory Ref Sheet'!AK689</f>
        <v>0</v>
      </c>
      <c r="K689" s="59">
        <f>'Inventory Ref Sheet'!AL689</f>
        <v>0</v>
      </c>
      <c r="L689" s="59">
        <f>'Inventory Ref Sheet'!AM689</f>
        <v>0</v>
      </c>
      <c r="M689" s="59">
        <f>'Inventory Ref Sheet'!AP689</f>
        <v>0</v>
      </c>
      <c r="N689" s="59">
        <f>'Inventory Ref Sheet'!AQ689</f>
        <v>0</v>
      </c>
      <c r="O689" s="100" t="str">
        <f ca="1">IF('Inventory Ref Sheet'!AS689&gt;0,YEAR(TODAY())-'Inventory Ref Sheet'!AS689,"")</f>
        <v/>
      </c>
      <c r="P689" s="95">
        <f>'Inventory Ref Sheet'!AU689</f>
        <v>0</v>
      </c>
      <c r="Q689" s="60">
        <f>'Inventory Ref Sheet'!AV689</f>
        <v>0</v>
      </c>
      <c r="R689" s="61"/>
      <c r="S689" s="100" t="str">
        <f t="shared" si="48"/>
        <v/>
      </c>
      <c r="T689" s="59">
        <f>'Inventory Ref Sheet'!M689</f>
        <v>0</v>
      </c>
      <c r="U689" s="102">
        <f>'Inventory Ref Sheet'!N689</f>
        <v>0</v>
      </c>
      <c r="V689" s="59">
        <f>'Inventory Ref Sheet'!O689</f>
        <v>0</v>
      </c>
      <c r="W689" s="59">
        <f>'Inventory Ref Sheet'!R689</f>
        <v>0</v>
      </c>
      <c r="X689" s="59">
        <f>'Inventory Ref Sheet'!S689</f>
        <v>0</v>
      </c>
      <c r="Y689" s="100" t="str">
        <f ca="1">IF('Inventory Ref Sheet'!U689&gt;0,YEAR(TODAY())-'Inventory Ref Sheet'!U689,"")</f>
        <v/>
      </c>
      <c r="Z689" s="95">
        <f>'Inventory Ref Sheet'!W689</f>
        <v>0</v>
      </c>
      <c r="AA689" s="60">
        <f>'Inventory Ref Sheet'!X689</f>
        <v>0</v>
      </c>
      <c r="AB689" s="61"/>
      <c r="AC689" s="97" t="str">
        <f t="shared" si="49"/>
        <v/>
      </c>
      <c r="AD689" s="59">
        <f>'Inventory Ref Sheet'!Y689</f>
        <v>0</v>
      </c>
      <c r="AE689" s="59">
        <f>'Inventory Ref Sheet'!Z689</f>
        <v>0</v>
      </c>
      <c r="AF689" s="102">
        <f>'Inventory Ref Sheet'!AA689</f>
        <v>0</v>
      </c>
      <c r="AG689" s="59">
        <f>'Inventory Ref Sheet'!AD689</f>
        <v>0</v>
      </c>
      <c r="AH689" s="59">
        <f>'Inventory Ref Sheet'!AE689</f>
        <v>0</v>
      </c>
      <c r="AI689" s="100" t="str">
        <f ca="1">IF('Inventory Ref Sheet'!AG689&gt;0,YEAR(TODAY())-'Inventory Ref Sheet'!AG689,"")</f>
        <v/>
      </c>
      <c r="AJ689" s="99"/>
      <c r="AK689" s="60">
        <f>'Inventory Ref Sheet'!AJ689</f>
        <v>0</v>
      </c>
      <c r="AL689" s="99"/>
      <c r="AM689" s="97" t="str">
        <f t="shared" si="50"/>
        <v/>
      </c>
    </row>
    <row r="690" spans="10:39" x14ac:dyDescent="0.25">
      <c r="J690" s="59">
        <f>'Inventory Ref Sheet'!AK690</f>
        <v>0</v>
      </c>
      <c r="K690" s="59">
        <f>'Inventory Ref Sheet'!AL690</f>
        <v>0</v>
      </c>
      <c r="L690" s="59">
        <f>'Inventory Ref Sheet'!AM690</f>
        <v>0</v>
      </c>
      <c r="M690" s="59">
        <f>'Inventory Ref Sheet'!AP690</f>
        <v>0</v>
      </c>
      <c r="N690" s="59">
        <f>'Inventory Ref Sheet'!AQ690</f>
        <v>0</v>
      </c>
      <c r="O690" s="100" t="str">
        <f ca="1">IF('Inventory Ref Sheet'!AS690&gt;0,YEAR(TODAY())-'Inventory Ref Sheet'!AS690,"")</f>
        <v/>
      </c>
      <c r="P690" s="95">
        <f>'Inventory Ref Sheet'!AU690</f>
        <v>0</v>
      </c>
      <c r="Q690" s="60">
        <f>'Inventory Ref Sheet'!AV690</f>
        <v>0</v>
      </c>
      <c r="R690" s="61"/>
      <c r="S690" s="100" t="str">
        <f t="shared" si="48"/>
        <v/>
      </c>
      <c r="T690" s="59">
        <f>'Inventory Ref Sheet'!M690</f>
        <v>0</v>
      </c>
      <c r="U690" s="102">
        <f>'Inventory Ref Sheet'!N690</f>
        <v>0</v>
      </c>
      <c r="V690" s="59">
        <f>'Inventory Ref Sheet'!O690</f>
        <v>0</v>
      </c>
      <c r="W690" s="59">
        <f>'Inventory Ref Sheet'!R690</f>
        <v>0</v>
      </c>
      <c r="X690" s="59">
        <f>'Inventory Ref Sheet'!S690</f>
        <v>0</v>
      </c>
      <c r="Y690" s="100" t="str">
        <f ca="1">IF('Inventory Ref Sheet'!U690&gt;0,YEAR(TODAY())-'Inventory Ref Sheet'!U690,"")</f>
        <v/>
      </c>
      <c r="Z690" s="95">
        <f>'Inventory Ref Sheet'!W690</f>
        <v>0</v>
      </c>
      <c r="AA690" s="60">
        <f>'Inventory Ref Sheet'!X690</f>
        <v>0</v>
      </c>
      <c r="AB690" s="61"/>
      <c r="AC690" s="97" t="str">
        <f t="shared" si="49"/>
        <v/>
      </c>
      <c r="AD690" s="59">
        <f>'Inventory Ref Sheet'!Y690</f>
        <v>0</v>
      </c>
      <c r="AE690" s="59">
        <f>'Inventory Ref Sheet'!Z690</f>
        <v>0</v>
      </c>
      <c r="AF690" s="102">
        <f>'Inventory Ref Sheet'!AA690</f>
        <v>0</v>
      </c>
      <c r="AG690" s="59">
        <f>'Inventory Ref Sheet'!AD690</f>
        <v>0</v>
      </c>
      <c r="AH690" s="59">
        <f>'Inventory Ref Sheet'!AE690</f>
        <v>0</v>
      </c>
      <c r="AI690" s="100" t="str">
        <f ca="1">IF('Inventory Ref Sheet'!AG690&gt;0,YEAR(TODAY())-'Inventory Ref Sheet'!AG690,"")</f>
        <v/>
      </c>
      <c r="AJ690" s="99"/>
      <c r="AK690" s="60">
        <f>'Inventory Ref Sheet'!AJ690</f>
        <v>0</v>
      </c>
      <c r="AL690" s="99"/>
      <c r="AM690" s="97" t="str">
        <f t="shared" si="50"/>
        <v/>
      </c>
    </row>
    <row r="691" spans="10:39" x14ac:dyDescent="0.25">
      <c r="J691" s="59">
        <f>'Inventory Ref Sheet'!AK691</f>
        <v>0</v>
      </c>
      <c r="K691" s="59">
        <f>'Inventory Ref Sheet'!AL691</f>
        <v>0</v>
      </c>
      <c r="L691" s="59">
        <f>'Inventory Ref Sheet'!AM691</f>
        <v>0</v>
      </c>
      <c r="M691" s="59">
        <f>'Inventory Ref Sheet'!AP691</f>
        <v>0</v>
      </c>
      <c r="N691" s="59">
        <f>'Inventory Ref Sheet'!AQ691</f>
        <v>0</v>
      </c>
      <c r="O691" s="100" t="str">
        <f ca="1">IF('Inventory Ref Sheet'!AS691&gt;0,YEAR(TODAY())-'Inventory Ref Sheet'!AS691,"")</f>
        <v/>
      </c>
      <c r="P691" s="95">
        <f>'Inventory Ref Sheet'!AU691</f>
        <v>0</v>
      </c>
      <c r="Q691" s="60">
        <f>'Inventory Ref Sheet'!AV691</f>
        <v>0</v>
      </c>
      <c r="R691" s="61"/>
      <c r="S691" s="100" t="str">
        <f t="shared" si="48"/>
        <v/>
      </c>
      <c r="T691" s="59">
        <f>'Inventory Ref Sheet'!M691</f>
        <v>0</v>
      </c>
      <c r="U691" s="102">
        <f>'Inventory Ref Sheet'!N691</f>
        <v>0</v>
      </c>
      <c r="V691" s="59">
        <f>'Inventory Ref Sheet'!O691</f>
        <v>0</v>
      </c>
      <c r="W691" s="59">
        <f>'Inventory Ref Sheet'!R691</f>
        <v>0</v>
      </c>
      <c r="X691" s="59">
        <f>'Inventory Ref Sheet'!S691</f>
        <v>0</v>
      </c>
      <c r="Y691" s="100" t="str">
        <f ca="1">IF('Inventory Ref Sheet'!U691&gt;0,YEAR(TODAY())-'Inventory Ref Sheet'!U691,"")</f>
        <v/>
      </c>
      <c r="Z691" s="95">
        <f>'Inventory Ref Sheet'!W691</f>
        <v>0</v>
      </c>
      <c r="AA691" s="60">
        <f>'Inventory Ref Sheet'!X691</f>
        <v>0</v>
      </c>
      <c r="AB691" s="61"/>
      <c r="AC691" s="97" t="str">
        <f t="shared" si="49"/>
        <v/>
      </c>
      <c r="AD691" s="59">
        <f>'Inventory Ref Sheet'!Y691</f>
        <v>0</v>
      </c>
      <c r="AE691" s="59">
        <f>'Inventory Ref Sheet'!Z691</f>
        <v>0</v>
      </c>
      <c r="AF691" s="102">
        <f>'Inventory Ref Sheet'!AA691</f>
        <v>0</v>
      </c>
      <c r="AG691" s="59">
        <f>'Inventory Ref Sheet'!AD691</f>
        <v>0</v>
      </c>
      <c r="AH691" s="59">
        <f>'Inventory Ref Sheet'!AE691</f>
        <v>0</v>
      </c>
      <c r="AI691" s="100" t="str">
        <f ca="1">IF('Inventory Ref Sheet'!AG691&gt;0,YEAR(TODAY())-'Inventory Ref Sheet'!AG691,"")</f>
        <v/>
      </c>
      <c r="AJ691" s="99"/>
      <c r="AK691" s="60">
        <f>'Inventory Ref Sheet'!AJ691</f>
        <v>0</v>
      </c>
      <c r="AL691" s="99"/>
      <c r="AM691" s="97" t="str">
        <f t="shared" si="50"/>
        <v/>
      </c>
    </row>
    <row r="692" spans="10:39" x14ac:dyDescent="0.25">
      <c r="J692" s="59">
        <f>'Inventory Ref Sheet'!AK692</f>
        <v>0</v>
      </c>
      <c r="K692" s="59">
        <f>'Inventory Ref Sheet'!AL692</f>
        <v>0</v>
      </c>
      <c r="L692" s="59">
        <f>'Inventory Ref Sheet'!AM692</f>
        <v>0</v>
      </c>
      <c r="M692" s="59">
        <f>'Inventory Ref Sheet'!AP692</f>
        <v>0</v>
      </c>
      <c r="N692" s="59">
        <f>'Inventory Ref Sheet'!AQ692</f>
        <v>0</v>
      </c>
      <c r="O692" s="100" t="str">
        <f ca="1">IF('Inventory Ref Sheet'!AS692&gt;0,YEAR(TODAY())-'Inventory Ref Sheet'!AS692,"")</f>
        <v/>
      </c>
      <c r="P692" s="95">
        <f>'Inventory Ref Sheet'!AU692</f>
        <v>0</v>
      </c>
      <c r="Q692" s="60">
        <f>'Inventory Ref Sheet'!AV692</f>
        <v>0</v>
      </c>
      <c r="R692" s="61"/>
      <c r="S692" s="100" t="str">
        <f t="shared" si="48"/>
        <v/>
      </c>
      <c r="T692" s="59">
        <f>'Inventory Ref Sheet'!M692</f>
        <v>0</v>
      </c>
      <c r="U692" s="102">
        <f>'Inventory Ref Sheet'!N692</f>
        <v>0</v>
      </c>
      <c r="V692" s="59">
        <f>'Inventory Ref Sheet'!O692</f>
        <v>0</v>
      </c>
      <c r="W692" s="59">
        <f>'Inventory Ref Sheet'!R692</f>
        <v>0</v>
      </c>
      <c r="X692" s="59">
        <f>'Inventory Ref Sheet'!S692</f>
        <v>0</v>
      </c>
      <c r="Y692" s="100" t="str">
        <f ca="1">IF('Inventory Ref Sheet'!U692&gt;0,YEAR(TODAY())-'Inventory Ref Sheet'!U692,"")</f>
        <v/>
      </c>
      <c r="Z692" s="95">
        <f>'Inventory Ref Sheet'!W692</f>
        <v>0</v>
      </c>
      <c r="AA692" s="60">
        <f>'Inventory Ref Sheet'!X692</f>
        <v>0</v>
      </c>
      <c r="AB692" s="61"/>
      <c r="AC692" s="97" t="str">
        <f t="shared" si="49"/>
        <v/>
      </c>
      <c r="AD692" s="59">
        <f>'Inventory Ref Sheet'!Y692</f>
        <v>0</v>
      </c>
      <c r="AE692" s="59">
        <f>'Inventory Ref Sheet'!Z692</f>
        <v>0</v>
      </c>
      <c r="AF692" s="102">
        <f>'Inventory Ref Sheet'!AA692</f>
        <v>0</v>
      </c>
      <c r="AG692" s="59">
        <f>'Inventory Ref Sheet'!AD692</f>
        <v>0</v>
      </c>
      <c r="AH692" s="59">
        <f>'Inventory Ref Sheet'!AE692</f>
        <v>0</v>
      </c>
      <c r="AI692" s="100" t="str">
        <f ca="1">IF('Inventory Ref Sheet'!AG692&gt;0,YEAR(TODAY())-'Inventory Ref Sheet'!AG692,"")</f>
        <v/>
      </c>
      <c r="AJ692" s="99"/>
      <c r="AK692" s="60">
        <f>'Inventory Ref Sheet'!AJ692</f>
        <v>0</v>
      </c>
      <c r="AL692" s="99"/>
      <c r="AM692" s="97" t="str">
        <f t="shared" si="50"/>
        <v/>
      </c>
    </row>
    <row r="693" spans="10:39" x14ac:dyDescent="0.25">
      <c r="J693" s="59">
        <f>'Inventory Ref Sheet'!AK693</f>
        <v>0</v>
      </c>
      <c r="K693" s="59">
        <f>'Inventory Ref Sheet'!AL693</f>
        <v>0</v>
      </c>
      <c r="L693" s="59">
        <f>'Inventory Ref Sheet'!AM693</f>
        <v>0</v>
      </c>
      <c r="M693" s="59">
        <f>'Inventory Ref Sheet'!AP693</f>
        <v>0</v>
      </c>
      <c r="N693" s="59">
        <f>'Inventory Ref Sheet'!AQ693</f>
        <v>0</v>
      </c>
      <c r="O693" s="100" t="str">
        <f ca="1">IF('Inventory Ref Sheet'!AS693&gt;0,YEAR(TODAY())-'Inventory Ref Sheet'!AS693,"")</f>
        <v/>
      </c>
      <c r="P693" s="95">
        <f>'Inventory Ref Sheet'!AU693</f>
        <v>0</v>
      </c>
      <c r="Q693" s="60">
        <f>'Inventory Ref Sheet'!AV693</f>
        <v>0</v>
      </c>
      <c r="R693" s="61"/>
      <c r="S693" s="100" t="str">
        <f t="shared" si="48"/>
        <v/>
      </c>
      <c r="T693" s="59">
        <f>'Inventory Ref Sheet'!M693</f>
        <v>0</v>
      </c>
      <c r="U693" s="102">
        <f>'Inventory Ref Sheet'!N693</f>
        <v>0</v>
      </c>
      <c r="V693" s="59">
        <f>'Inventory Ref Sheet'!O693</f>
        <v>0</v>
      </c>
      <c r="W693" s="59">
        <f>'Inventory Ref Sheet'!R693</f>
        <v>0</v>
      </c>
      <c r="X693" s="59">
        <f>'Inventory Ref Sheet'!S693</f>
        <v>0</v>
      </c>
      <c r="Y693" s="100" t="str">
        <f ca="1">IF('Inventory Ref Sheet'!U693&gt;0,YEAR(TODAY())-'Inventory Ref Sheet'!U693,"")</f>
        <v/>
      </c>
      <c r="Z693" s="95">
        <f>'Inventory Ref Sheet'!W693</f>
        <v>0</v>
      </c>
      <c r="AA693" s="60">
        <f>'Inventory Ref Sheet'!X693</f>
        <v>0</v>
      </c>
      <c r="AB693" s="61"/>
      <c r="AC693" s="97" t="str">
        <f t="shared" si="49"/>
        <v/>
      </c>
      <c r="AD693" s="59">
        <f>'Inventory Ref Sheet'!Y693</f>
        <v>0</v>
      </c>
      <c r="AE693" s="59">
        <f>'Inventory Ref Sheet'!Z693</f>
        <v>0</v>
      </c>
      <c r="AF693" s="102">
        <f>'Inventory Ref Sheet'!AA693</f>
        <v>0</v>
      </c>
      <c r="AG693" s="59">
        <f>'Inventory Ref Sheet'!AD693</f>
        <v>0</v>
      </c>
      <c r="AH693" s="59">
        <f>'Inventory Ref Sheet'!AE693</f>
        <v>0</v>
      </c>
      <c r="AI693" s="100" t="str">
        <f ca="1">IF('Inventory Ref Sheet'!AG693&gt;0,YEAR(TODAY())-'Inventory Ref Sheet'!AG693,"")</f>
        <v/>
      </c>
      <c r="AJ693" s="99"/>
      <c r="AK693" s="60">
        <f>'Inventory Ref Sheet'!AJ693</f>
        <v>0</v>
      </c>
      <c r="AL693" s="99"/>
      <c r="AM693" s="97" t="str">
        <f t="shared" si="50"/>
        <v/>
      </c>
    </row>
    <row r="694" spans="10:39" x14ac:dyDescent="0.25">
      <c r="J694" s="59">
        <f>'Inventory Ref Sheet'!AK694</f>
        <v>0</v>
      </c>
      <c r="K694" s="59">
        <f>'Inventory Ref Sheet'!AL694</f>
        <v>0</v>
      </c>
      <c r="L694" s="59">
        <f>'Inventory Ref Sheet'!AM694</f>
        <v>0</v>
      </c>
      <c r="M694" s="59">
        <f>'Inventory Ref Sheet'!AP694</f>
        <v>0</v>
      </c>
      <c r="N694" s="59">
        <f>'Inventory Ref Sheet'!AQ694</f>
        <v>0</v>
      </c>
      <c r="O694" s="100" t="str">
        <f ca="1">IF('Inventory Ref Sheet'!AS694&gt;0,YEAR(TODAY())-'Inventory Ref Sheet'!AS694,"")</f>
        <v/>
      </c>
      <c r="P694" s="95">
        <f>'Inventory Ref Sheet'!AU694</f>
        <v>0</v>
      </c>
      <c r="Q694" s="60">
        <f>'Inventory Ref Sheet'!AV694</f>
        <v>0</v>
      </c>
      <c r="R694" s="61"/>
      <c r="S694" s="100" t="str">
        <f t="shared" si="48"/>
        <v/>
      </c>
      <c r="T694" s="59">
        <f>'Inventory Ref Sheet'!M694</f>
        <v>0</v>
      </c>
      <c r="U694" s="102">
        <f>'Inventory Ref Sheet'!N694</f>
        <v>0</v>
      </c>
      <c r="V694" s="59">
        <f>'Inventory Ref Sheet'!O694</f>
        <v>0</v>
      </c>
      <c r="W694" s="59">
        <f>'Inventory Ref Sheet'!R694</f>
        <v>0</v>
      </c>
      <c r="X694" s="59">
        <f>'Inventory Ref Sheet'!S694</f>
        <v>0</v>
      </c>
      <c r="Y694" s="100" t="str">
        <f ca="1">IF('Inventory Ref Sheet'!U694&gt;0,YEAR(TODAY())-'Inventory Ref Sheet'!U694,"")</f>
        <v/>
      </c>
      <c r="Z694" s="95">
        <f>'Inventory Ref Sheet'!W694</f>
        <v>0</v>
      </c>
      <c r="AA694" s="60">
        <f>'Inventory Ref Sheet'!X694</f>
        <v>0</v>
      </c>
      <c r="AB694" s="61"/>
      <c r="AC694" s="97" t="str">
        <f t="shared" si="49"/>
        <v/>
      </c>
      <c r="AD694" s="59">
        <f>'Inventory Ref Sheet'!Y694</f>
        <v>0</v>
      </c>
      <c r="AE694" s="59">
        <f>'Inventory Ref Sheet'!Z694</f>
        <v>0</v>
      </c>
      <c r="AF694" s="102">
        <f>'Inventory Ref Sheet'!AA694</f>
        <v>0</v>
      </c>
      <c r="AG694" s="59">
        <f>'Inventory Ref Sheet'!AD694</f>
        <v>0</v>
      </c>
      <c r="AH694" s="59">
        <f>'Inventory Ref Sheet'!AE694</f>
        <v>0</v>
      </c>
      <c r="AI694" s="100" t="str">
        <f ca="1">IF('Inventory Ref Sheet'!AG694&gt;0,YEAR(TODAY())-'Inventory Ref Sheet'!AG694,"")</f>
        <v/>
      </c>
      <c r="AJ694" s="99"/>
      <c r="AK694" s="60">
        <f>'Inventory Ref Sheet'!AJ694</f>
        <v>0</v>
      </c>
      <c r="AL694" s="99"/>
      <c r="AM694" s="97" t="str">
        <f t="shared" si="50"/>
        <v/>
      </c>
    </row>
    <row r="695" spans="10:39" x14ac:dyDescent="0.25">
      <c r="J695" s="59">
        <f>'Inventory Ref Sheet'!AK695</f>
        <v>0</v>
      </c>
      <c r="K695" s="59">
        <f>'Inventory Ref Sheet'!AL695</f>
        <v>0</v>
      </c>
      <c r="L695" s="59">
        <f>'Inventory Ref Sheet'!AM695</f>
        <v>0</v>
      </c>
      <c r="M695" s="59">
        <f>'Inventory Ref Sheet'!AP695</f>
        <v>0</v>
      </c>
      <c r="N695" s="59">
        <f>'Inventory Ref Sheet'!AQ695</f>
        <v>0</v>
      </c>
      <c r="O695" s="100" t="str">
        <f ca="1">IF('Inventory Ref Sheet'!AS695&gt;0,YEAR(TODAY())-'Inventory Ref Sheet'!AS695,"")</f>
        <v/>
      </c>
      <c r="P695" s="95">
        <f>'Inventory Ref Sheet'!AU695</f>
        <v>0</v>
      </c>
      <c r="Q695" s="60">
        <f>'Inventory Ref Sheet'!AV695</f>
        <v>0</v>
      </c>
      <c r="R695" s="61"/>
      <c r="S695" s="100" t="str">
        <f t="shared" si="48"/>
        <v/>
      </c>
      <c r="T695" s="59">
        <f>'Inventory Ref Sheet'!M695</f>
        <v>0</v>
      </c>
      <c r="U695" s="102">
        <f>'Inventory Ref Sheet'!N695</f>
        <v>0</v>
      </c>
      <c r="V695" s="59">
        <f>'Inventory Ref Sheet'!O695</f>
        <v>0</v>
      </c>
      <c r="W695" s="59">
        <f>'Inventory Ref Sheet'!R695</f>
        <v>0</v>
      </c>
      <c r="X695" s="59">
        <f>'Inventory Ref Sheet'!S695</f>
        <v>0</v>
      </c>
      <c r="Y695" s="100" t="str">
        <f ca="1">IF('Inventory Ref Sheet'!U695&gt;0,YEAR(TODAY())-'Inventory Ref Sheet'!U695,"")</f>
        <v/>
      </c>
      <c r="Z695" s="95">
        <f>'Inventory Ref Sheet'!W695</f>
        <v>0</v>
      </c>
      <c r="AA695" s="60">
        <f>'Inventory Ref Sheet'!X695</f>
        <v>0</v>
      </c>
      <c r="AB695" s="61"/>
      <c r="AC695" s="97" t="str">
        <f t="shared" si="49"/>
        <v/>
      </c>
      <c r="AD695" s="59">
        <f>'Inventory Ref Sheet'!Y695</f>
        <v>0</v>
      </c>
      <c r="AE695" s="59">
        <f>'Inventory Ref Sheet'!Z695</f>
        <v>0</v>
      </c>
      <c r="AF695" s="102">
        <f>'Inventory Ref Sheet'!AA695</f>
        <v>0</v>
      </c>
      <c r="AG695" s="59">
        <f>'Inventory Ref Sheet'!AD695</f>
        <v>0</v>
      </c>
      <c r="AH695" s="59">
        <f>'Inventory Ref Sheet'!AE695</f>
        <v>0</v>
      </c>
      <c r="AI695" s="100" t="str">
        <f ca="1">IF('Inventory Ref Sheet'!AG695&gt;0,YEAR(TODAY())-'Inventory Ref Sheet'!AG695,"")</f>
        <v/>
      </c>
      <c r="AJ695" s="99"/>
      <c r="AK695" s="60">
        <f>'Inventory Ref Sheet'!AJ695</f>
        <v>0</v>
      </c>
      <c r="AL695" s="99"/>
      <c r="AM695" s="97" t="str">
        <f t="shared" si="50"/>
        <v/>
      </c>
    </row>
    <row r="696" spans="10:39" x14ac:dyDescent="0.25">
      <c r="J696" s="59">
        <f>'Inventory Ref Sheet'!AK696</f>
        <v>0</v>
      </c>
      <c r="K696" s="59">
        <f>'Inventory Ref Sheet'!AL696</f>
        <v>0</v>
      </c>
      <c r="L696" s="59">
        <f>'Inventory Ref Sheet'!AM696</f>
        <v>0</v>
      </c>
      <c r="M696" s="59">
        <f>'Inventory Ref Sheet'!AP696</f>
        <v>0</v>
      </c>
      <c r="N696" s="59">
        <f>'Inventory Ref Sheet'!AQ696</f>
        <v>0</v>
      </c>
      <c r="O696" s="100" t="str">
        <f ca="1">IF('Inventory Ref Sheet'!AS696&gt;0,YEAR(TODAY())-'Inventory Ref Sheet'!AS696,"")</f>
        <v/>
      </c>
      <c r="P696" s="95">
        <f>'Inventory Ref Sheet'!AU696</f>
        <v>0</v>
      </c>
      <c r="Q696" s="60">
        <f>'Inventory Ref Sheet'!AV696</f>
        <v>0</v>
      </c>
      <c r="R696" s="61"/>
      <c r="S696" s="100" t="str">
        <f t="shared" si="48"/>
        <v/>
      </c>
      <c r="T696" s="59">
        <f>'Inventory Ref Sheet'!M696</f>
        <v>0</v>
      </c>
      <c r="U696" s="102">
        <f>'Inventory Ref Sheet'!N696</f>
        <v>0</v>
      </c>
      <c r="V696" s="59">
        <f>'Inventory Ref Sheet'!O696</f>
        <v>0</v>
      </c>
      <c r="W696" s="59">
        <f>'Inventory Ref Sheet'!R696</f>
        <v>0</v>
      </c>
      <c r="X696" s="59">
        <f>'Inventory Ref Sheet'!S696</f>
        <v>0</v>
      </c>
      <c r="Y696" s="100" t="str">
        <f ca="1">IF('Inventory Ref Sheet'!U696&gt;0,YEAR(TODAY())-'Inventory Ref Sheet'!U696,"")</f>
        <v/>
      </c>
      <c r="Z696" s="95">
        <f>'Inventory Ref Sheet'!W696</f>
        <v>0</v>
      </c>
      <c r="AA696" s="60">
        <f>'Inventory Ref Sheet'!X696</f>
        <v>0</v>
      </c>
      <c r="AB696" s="61"/>
      <c r="AC696" s="97" t="str">
        <f t="shared" si="49"/>
        <v/>
      </c>
      <c r="AD696" s="59">
        <f>'Inventory Ref Sheet'!Y696</f>
        <v>0</v>
      </c>
      <c r="AE696" s="59">
        <f>'Inventory Ref Sheet'!Z696</f>
        <v>0</v>
      </c>
      <c r="AF696" s="102">
        <f>'Inventory Ref Sheet'!AA696</f>
        <v>0</v>
      </c>
      <c r="AG696" s="59">
        <f>'Inventory Ref Sheet'!AD696</f>
        <v>0</v>
      </c>
      <c r="AH696" s="59">
        <f>'Inventory Ref Sheet'!AE696</f>
        <v>0</v>
      </c>
      <c r="AI696" s="100" t="str">
        <f ca="1">IF('Inventory Ref Sheet'!AG696&gt;0,YEAR(TODAY())-'Inventory Ref Sheet'!AG696,"")</f>
        <v/>
      </c>
      <c r="AJ696" s="99"/>
      <c r="AK696" s="60">
        <f>'Inventory Ref Sheet'!AJ696</f>
        <v>0</v>
      </c>
      <c r="AL696" s="99"/>
      <c r="AM696" s="97" t="str">
        <f t="shared" si="50"/>
        <v/>
      </c>
    </row>
    <row r="697" spans="10:39" x14ac:dyDescent="0.25">
      <c r="J697" s="59">
        <f>'Inventory Ref Sheet'!AK697</f>
        <v>0</v>
      </c>
      <c r="K697" s="59">
        <f>'Inventory Ref Sheet'!AL697</f>
        <v>0</v>
      </c>
      <c r="L697" s="59">
        <f>'Inventory Ref Sheet'!AM697</f>
        <v>0</v>
      </c>
      <c r="M697" s="59">
        <f>'Inventory Ref Sheet'!AP697</f>
        <v>0</v>
      </c>
      <c r="N697" s="59">
        <f>'Inventory Ref Sheet'!AQ697</f>
        <v>0</v>
      </c>
      <c r="O697" s="100" t="str">
        <f ca="1">IF('Inventory Ref Sheet'!AS697&gt;0,YEAR(TODAY())-'Inventory Ref Sheet'!AS697,"")</f>
        <v/>
      </c>
      <c r="P697" s="95">
        <f>'Inventory Ref Sheet'!AU697</f>
        <v>0</v>
      </c>
      <c r="Q697" s="60">
        <f>'Inventory Ref Sheet'!AV697</f>
        <v>0</v>
      </c>
      <c r="R697" s="61"/>
      <c r="S697" s="100" t="str">
        <f t="shared" si="48"/>
        <v/>
      </c>
      <c r="T697" s="59">
        <f>'Inventory Ref Sheet'!M697</f>
        <v>0</v>
      </c>
      <c r="U697" s="102">
        <f>'Inventory Ref Sheet'!N697</f>
        <v>0</v>
      </c>
      <c r="V697" s="59">
        <f>'Inventory Ref Sheet'!O697</f>
        <v>0</v>
      </c>
      <c r="W697" s="59">
        <f>'Inventory Ref Sheet'!R697</f>
        <v>0</v>
      </c>
      <c r="X697" s="59">
        <f>'Inventory Ref Sheet'!S697</f>
        <v>0</v>
      </c>
      <c r="Y697" s="100" t="str">
        <f ca="1">IF('Inventory Ref Sheet'!U697&gt;0,YEAR(TODAY())-'Inventory Ref Sheet'!U697,"")</f>
        <v/>
      </c>
      <c r="Z697" s="95">
        <f>'Inventory Ref Sheet'!W697</f>
        <v>0</v>
      </c>
      <c r="AA697" s="60">
        <f>'Inventory Ref Sheet'!X697</f>
        <v>0</v>
      </c>
      <c r="AB697" s="61"/>
      <c r="AC697" s="97" t="str">
        <f t="shared" si="49"/>
        <v/>
      </c>
      <c r="AD697" s="59">
        <f>'Inventory Ref Sheet'!Y697</f>
        <v>0</v>
      </c>
      <c r="AE697" s="59">
        <f>'Inventory Ref Sheet'!Z697</f>
        <v>0</v>
      </c>
      <c r="AF697" s="102">
        <f>'Inventory Ref Sheet'!AA697</f>
        <v>0</v>
      </c>
      <c r="AG697" s="59">
        <f>'Inventory Ref Sheet'!AD697</f>
        <v>0</v>
      </c>
      <c r="AH697" s="59">
        <f>'Inventory Ref Sheet'!AE697</f>
        <v>0</v>
      </c>
      <c r="AI697" s="100" t="str">
        <f ca="1">IF('Inventory Ref Sheet'!AG697&gt;0,YEAR(TODAY())-'Inventory Ref Sheet'!AG697,"")</f>
        <v/>
      </c>
      <c r="AJ697" s="99"/>
      <c r="AK697" s="60">
        <f>'Inventory Ref Sheet'!AJ697</f>
        <v>0</v>
      </c>
      <c r="AL697" s="99"/>
      <c r="AM697" s="97" t="str">
        <f t="shared" si="50"/>
        <v/>
      </c>
    </row>
    <row r="698" spans="10:39" x14ac:dyDescent="0.25">
      <c r="J698" s="59">
        <f>'Inventory Ref Sheet'!AK698</f>
        <v>0</v>
      </c>
      <c r="K698" s="59">
        <f>'Inventory Ref Sheet'!AL698</f>
        <v>0</v>
      </c>
      <c r="L698" s="59">
        <f>'Inventory Ref Sheet'!AM698</f>
        <v>0</v>
      </c>
      <c r="M698" s="59">
        <f>'Inventory Ref Sheet'!AP698</f>
        <v>0</v>
      </c>
      <c r="N698" s="59">
        <f>'Inventory Ref Sheet'!AQ698</f>
        <v>0</v>
      </c>
      <c r="O698" s="100" t="str">
        <f ca="1">IF('Inventory Ref Sheet'!AS698&gt;0,YEAR(TODAY())-'Inventory Ref Sheet'!AS698,"")</f>
        <v/>
      </c>
      <c r="P698" s="95">
        <f>'Inventory Ref Sheet'!AU698</f>
        <v>0</v>
      </c>
      <c r="Q698" s="60">
        <f>'Inventory Ref Sheet'!AV698</f>
        <v>0</v>
      </c>
      <c r="R698" s="61"/>
      <c r="S698" s="100" t="str">
        <f t="shared" si="48"/>
        <v/>
      </c>
      <c r="T698" s="59">
        <f>'Inventory Ref Sheet'!M698</f>
        <v>0</v>
      </c>
      <c r="U698" s="102">
        <f>'Inventory Ref Sheet'!N698</f>
        <v>0</v>
      </c>
      <c r="V698" s="59">
        <f>'Inventory Ref Sheet'!O698</f>
        <v>0</v>
      </c>
      <c r="W698" s="59">
        <f>'Inventory Ref Sheet'!R698</f>
        <v>0</v>
      </c>
      <c r="X698" s="59">
        <f>'Inventory Ref Sheet'!S698</f>
        <v>0</v>
      </c>
      <c r="Y698" s="100" t="str">
        <f ca="1">IF('Inventory Ref Sheet'!U698&gt;0,YEAR(TODAY())-'Inventory Ref Sheet'!U698,"")</f>
        <v/>
      </c>
      <c r="Z698" s="95">
        <f>'Inventory Ref Sheet'!W698</f>
        <v>0</v>
      </c>
      <c r="AA698" s="60">
        <f>'Inventory Ref Sheet'!X698</f>
        <v>0</v>
      </c>
      <c r="AB698" s="61"/>
      <c r="AC698" s="97" t="str">
        <f t="shared" si="49"/>
        <v/>
      </c>
      <c r="AD698" s="59">
        <f>'Inventory Ref Sheet'!Y698</f>
        <v>0</v>
      </c>
      <c r="AE698" s="59">
        <f>'Inventory Ref Sheet'!Z698</f>
        <v>0</v>
      </c>
      <c r="AF698" s="102">
        <f>'Inventory Ref Sheet'!AA698</f>
        <v>0</v>
      </c>
      <c r="AG698" s="59">
        <f>'Inventory Ref Sheet'!AD698</f>
        <v>0</v>
      </c>
      <c r="AH698" s="59">
        <f>'Inventory Ref Sheet'!AE698</f>
        <v>0</v>
      </c>
      <c r="AI698" s="100" t="str">
        <f ca="1">IF('Inventory Ref Sheet'!AG698&gt;0,YEAR(TODAY())-'Inventory Ref Sheet'!AG698,"")</f>
        <v/>
      </c>
      <c r="AJ698" s="99"/>
      <c r="AK698" s="60">
        <f>'Inventory Ref Sheet'!AJ698</f>
        <v>0</v>
      </c>
      <c r="AL698" s="99"/>
      <c r="AM698" s="97" t="str">
        <f t="shared" si="50"/>
        <v/>
      </c>
    </row>
    <row r="699" spans="10:39" x14ac:dyDescent="0.25">
      <c r="J699" s="59">
        <f>'Inventory Ref Sheet'!AK699</f>
        <v>0</v>
      </c>
      <c r="K699" s="59">
        <f>'Inventory Ref Sheet'!AL699</f>
        <v>0</v>
      </c>
      <c r="L699" s="59">
        <f>'Inventory Ref Sheet'!AM699</f>
        <v>0</v>
      </c>
      <c r="M699" s="59">
        <f>'Inventory Ref Sheet'!AP699</f>
        <v>0</v>
      </c>
      <c r="N699" s="59">
        <f>'Inventory Ref Sheet'!AQ699</f>
        <v>0</v>
      </c>
      <c r="O699" s="100" t="str">
        <f ca="1">IF('Inventory Ref Sheet'!AS699&gt;0,YEAR(TODAY())-'Inventory Ref Sheet'!AS699,"")</f>
        <v/>
      </c>
      <c r="P699" s="95">
        <f>'Inventory Ref Sheet'!AU699</f>
        <v>0</v>
      </c>
      <c r="Q699" s="60">
        <f>'Inventory Ref Sheet'!AV699</f>
        <v>0</v>
      </c>
      <c r="R699" s="61"/>
      <c r="S699" s="100" t="str">
        <f t="shared" si="48"/>
        <v/>
      </c>
      <c r="T699" s="59">
        <f>'Inventory Ref Sheet'!M699</f>
        <v>0</v>
      </c>
      <c r="U699" s="102">
        <f>'Inventory Ref Sheet'!N699</f>
        <v>0</v>
      </c>
      <c r="V699" s="59">
        <f>'Inventory Ref Sheet'!O699</f>
        <v>0</v>
      </c>
      <c r="W699" s="59">
        <f>'Inventory Ref Sheet'!R699</f>
        <v>0</v>
      </c>
      <c r="X699" s="59">
        <f>'Inventory Ref Sheet'!S699</f>
        <v>0</v>
      </c>
      <c r="Y699" s="100" t="str">
        <f ca="1">IF('Inventory Ref Sheet'!U699&gt;0,YEAR(TODAY())-'Inventory Ref Sheet'!U699,"")</f>
        <v/>
      </c>
      <c r="Z699" s="95">
        <f>'Inventory Ref Sheet'!W699</f>
        <v>0</v>
      </c>
      <c r="AA699" s="60">
        <f>'Inventory Ref Sheet'!X699</f>
        <v>0</v>
      </c>
      <c r="AB699" s="61"/>
      <c r="AC699" s="97" t="str">
        <f t="shared" si="49"/>
        <v/>
      </c>
      <c r="AD699" s="59">
        <f>'Inventory Ref Sheet'!Y699</f>
        <v>0</v>
      </c>
      <c r="AE699" s="59">
        <f>'Inventory Ref Sheet'!Z699</f>
        <v>0</v>
      </c>
      <c r="AF699" s="102">
        <f>'Inventory Ref Sheet'!AA699</f>
        <v>0</v>
      </c>
      <c r="AG699" s="59">
        <f>'Inventory Ref Sheet'!AD699</f>
        <v>0</v>
      </c>
      <c r="AH699" s="59">
        <f>'Inventory Ref Sheet'!AE699</f>
        <v>0</v>
      </c>
      <c r="AI699" s="100" t="str">
        <f ca="1">IF('Inventory Ref Sheet'!AG699&gt;0,YEAR(TODAY())-'Inventory Ref Sheet'!AG699,"")</f>
        <v/>
      </c>
      <c r="AJ699" s="99"/>
      <c r="AK699" s="60">
        <f>'Inventory Ref Sheet'!AJ699</f>
        <v>0</v>
      </c>
      <c r="AL699" s="99"/>
      <c r="AM699" s="97" t="str">
        <f t="shared" si="50"/>
        <v/>
      </c>
    </row>
    <row r="700" spans="10:39" x14ac:dyDescent="0.25">
      <c r="J700" s="59">
        <f>'Inventory Ref Sheet'!AK700</f>
        <v>0</v>
      </c>
      <c r="K700" s="59">
        <f>'Inventory Ref Sheet'!AL700</f>
        <v>0</v>
      </c>
      <c r="L700" s="59">
        <f>'Inventory Ref Sheet'!AM700</f>
        <v>0</v>
      </c>
      <c r="M700" s="59">
        <f>'Inventory Ref Sheet'!AP700</f>
        <v>0</v>
      </c>
      <c r="N700" s="59">
        <f>'Inventory Ref Sheet'!AQ700</f>
        <v>0</v>
      </c>
      <c r="O700" s="100" t="str">
        <f ca="1">IF('Inventory Ref Sheet'!AS700&gt;0,YEAR(TODAY())-'Inventory Ref Sheet'!AS700,"")</f>
        <v/>
      </c>
      <c r="P700" s="95">
        <f>'Inventory Ref Sheet'!AU700</f>
        <v>0</v>
      </c>
      <c r="Q700" s="60">
        <f>'Inventory Ref Sheet'!AV700</f>
        <v>0</v>
      </c>
      <c r="R700" s="61"/>
      <c r="S700" s="100" t="str">
        <f t="shared" si="48"/>
        <v/>
      </c>
      <c r="T700" s="59">
        <f>'Inventory Ref Sheet'!M700</f>
        <v>0</v>
      </c>
      <c r="U700" s="102">
        <f>'Inventory Ref Sheet'!N700</f>
        <v>0</v>
      </c>
      <c r="V700" s="59">
        <f>'Inventory Ref Sheet'!O700</f>
        <v>0</v>
      </c>
      <c r="W700" s="59">
        <f>'Inventory Ref Sheet'!R700</f>
        <v>0</v>
      </c>
      <c r="X700" s="59">
        <f>'Inventory Ref Sheet'!S700</f>
        <v>0</v>
      </c>
      <c r="Y700" s="100" t="str">
        <f ca="1">IF('Inventory Ref Sheet'!U700&gt;0,YEAR(TODAY())-'Inventory Ref Sheet'!U700,"")</f>
        <v/>
      </c>
      <c r="Z700" s="95">
        <f>'Inventory Ref Sheet'!W700</f>
        <v>0</v>
      </c>
      <c r="AA700" s="60">
        <f>'Inventory Ref Sheet'!X700</f>
        <v>0</v>
      </c>
      <c r="AB700" s="61"/>
      <c r="AC700" s="97" t="str">
        <f t="shared" si="49"/>
        <v/>
      </c>
      <c r="AD700" s="59">
        <f>'Inventory Ref Sheet'!Y700</f>
        <v>0</v>
      </c>
      <c r="AE700" s="59">
        <f>'Inventory Ref Sheet'!Z700</f>
        <v>0</v>
      </c>
      <c r="AF700" s="102">
        <f>'Inventory Ref Sheet'!AA700</f>
        <v>0</v>
      </c>
      <c r="AG700" s="59">
        <f>'Inventory Ref Sheet'!AD700</f>
        <v>0</v>
      </c>
      <c r="AH700" s="59">
        <f>'Inventory Ref Sheet'!AE700</f>
        <v>0</v>
      </c>
      <c r="AI700" s="100" t="str">
        <f ca="1">IF('Inventory Ref Sheet'!AG700&gt;0,YEAR(TODAY())-'Inventory Ref Sheet'!AG700,"")</f>
        <v/>
      </c>
      <c r="AJ700" s="99"/>
      <c r="AK700" s="60">
        <f>'Inventory Ref Sheet'!AJ700</f>
        <v>0</v>
      </c>
      <c r="AL700" s="99"/>
      <c r="AM700" s="97" t="str">
        <f t="shared" si="50"/>
        <v/>
      </c>
    </row>
    <row r="701" spans="10:39" x14ac:dyDescent="0.25">
      <c r="J701" s="59">
        <f>'Inventory Ref Sheet'!AK701</f>
        <v>0</v>
      </c>
      <c r="K701" s="59">
        <f>'Inventory Ref Sheet'!AL701</f>
        <v>0</v>
      </c>
      <c r="L701" s="59">
        <f>'Inventory Ref Sheet'!AM701</f>
        <v>0</v>
      </c>
      <c r="M701" s="59">
        <f>'Inventory Ref Sheet'!AP701</f>
        <v>0</v>
      </c>
      <c r="N701" s="59">
        <f>'Inventory Ref Sheet'!AQ701</f>
        <v>0</v>
      </c>
      <c r="O701" s="100" t="str">
        <f ca="1">IF('Inventory Ref Sheet'!AS701&gt;0,YEAR(TODAY())-'Inventory Ref Sheet'!AS701,"")</f>
        <v/>
      </c>
      <c r="P701" s="95">
        <f>'Inventory Ref Sheet'!AU701</f>
        <v>0</v>
      </c>
      <c r="Q701" s="60">
        <f>'Inventory Ref Sheet'!AV701</f>
        <v>0</v>
      </c>
      <c r="R701" s="61"/>
      <c r="S701" s="100" t="str">
        <f t="shared" si="48"/>
        <v/>
      </c>
      <c r="T701" s="59">
        <f>'Inventory Ref Sheet'!M701</f>
        <v>0</v>
      </c>
      <c r="U701" s="102">
        <f>'Inventory Ref Sheet'!N701</f>
        <v>0</v>
      </c>
      <c r="V701" s="59">
        <f>'Inventory Ref Sheet'!O701</f>
        <v>0</v>
      </c>
      <c r="W701" s="59">
        <f>'Inventory Ref Sheet'!R701</f>
        <v>0</v>
      </c>
      <c r="X701" s="59">
        <f>'Inventory Ref Sheet'!S701</f>
        <v>0</v>
      </c>
      <c r="Y701" s="100" t="str">
        <f ca="1">IF('Inventory Ref Sheet'!U701&gt;0,YEAR(TODAY())-'Inventory Ref Sheet'!U701,"")</f>
        <v/>
      </c>
      <c r="Z701" s="95">
        <f>'Inventory Ref Sheet'!W701</f>
        <v>0</v>
      </c>
      <c r="AA701" s="60">
        <f>'Inventory Ref Sheet'!X701</f>
        <v>0</v>
      </c>
      <c r="AB701" s="61"/>
      <c r="AC701" s="97" t="str">
        <f t="shared" si="49"/>
        <v/>
      </c>
      <c r="AD701" s="59">
        <f>'Inventory Ref Sheet'!Y701</f>
        <v>0</v>
      </c>
      <c r="AE701" s="59">
        <f>'Inventory Ref Sheet'!Z701</f>
        <v>0</v>
      </c>
      <c r="AF701" s="102">
        <f>'Inventory Ref Sheet'!AA701</f>
        <v>0</v>
      </c>
      <c r="AG701" s="59">
        <f>'Inventory Ref Sheet'!AD701</f>
        <v>0</v>
      </c>
      <c r="AH701" s="59">
        <f>'Inventory Ref Sheet'!AE701</f>
        <v>0</v>
      </c>
      <c r="AI701" s="100" t="str">
        <f ca="1">IF('Inventory Ref Sheet'!AG701&gt;0,YEAR(TODAY())-'Inventory Ref Sheet'!AG701,"")</f>
        <v/>
      </c>
      <c r="AJ701" s="99"/>
      <c r="AK701" s="60">
        <f>'Inventory Ref Sheet'!AJ701</f>
        <v>0</v>
      </c>
      <c r="AL701" s="99"/>
      <c r="AM701" s="97" t="str">
        <f t="shared" si="50"/>
        <v/>
      </c>
    </row>
    <row r="702" spans="10:39" x14ac:dyDescent="0.25">
      <c r="J702" s="59">
        <f>'Inventory Ref Sheet'!AK702</f>
        <v>0</v>
      </c>
      <c r="K702" s="59">
        <f>'Inventory Ref Sheet'!AL702</f>
        <v>0</v>
      </c>
      <c r="L702" s="59">
        <f>'Inventory Ref Sheet'!AM702</f>
        <v>0</v>
      </c>
      <c r="M702" s="59">
        <f>'Inventory Ref Sheet'!AP702</f>
        <v>0</v>
      </c>
      <c r="N702" s="59">
        <f>'Inventory Ref Sheet'!AQ702</f>
        <v>0</v>
      </c>
      <c r="O702" s="100" t="str">
        <f ca="1">IF('Inventory Ref Sheet'!AS702&gt;0,YEAR(TODAY())-'Inventory Ref Sheet'!AS702,"")</f>
        <v/>
      </c>
      <c r="P702" s="95">
        <f>'Inventory Ref Sheet'!AU702</f>
        <v>0</v>
      </c>
      <c r="Q702" s="60">
        <f>'Inventory Ref Sheet'!AV702</f>
        <v>0</v>
      </c>
      <c r="R702" s="61"/>
      <c r="S702" s="100" t="str">
        <f t="shared" si="48"/>
        <v/>
      </c>
      <c r="T702" s="59">
        <f>'Inventory Ref Sheet'!M702</f>
        <v>0</v>
      </c>
      <c r="U702" s="102">
        <f>'Inventory Ref Sheet'!N702</f>
        <v>0</v>
      </c>
      <c r="V702" s="59">
        <f>'Inventory Ref Sheet'!O702</f>
        <v>0</v>
      </c>
      <c r="W702" s="59">
        <f>'Inventory Ref Sheet'!R702</f>
        <v>0</v>
      </c>
      <c r="X702" s="59">
        <f>'Inventory Ref Sheet'!S702</f>
        <v>0</v>
      </c>
      <c r="Y702" s="100" t="str">
        <f ca="1">IF('Inventory Ref Sheet'!U702&gt;0,YEAR(TODAY())-'Inventory Ref Sheet'!U702,"")</f>
        <v/>
      </c>
      <c r="Z702" s="95">
        <f>'Inventory Ref Sheet'!W702</f>
        <v>0</v>
      </c>
      <c r="AA702" s="60">
        <f>'Inventory Ref Sheet'!X702</f>
        <v>0</v>
      </c>
      <c r="AB702" s="61"/>
      <c r="AC702" s="97" t="str">
        <f t="shared" si="49"/>
        <v/>
      </c>
      <c r="AD702" s="59">
        <f>'Inventory Ref Sheet'!Y702</f>
        <v>0</v>
      </c>
      <c r="AE702" s="59">
        <f>'Inventory Ref Sheet'!Z702</f>
        <v>0</v>
      </c>
      <c r="AF702" s="102">
        <f>'Inventory Ref Sheet'!AA702</f>
        <v>0</v>
      </c>
      <c r="AG702" s="59">
        <f>'Inventory Ref Sheet'!AD702</f>
        <v>0</v>
      </c>
      <c r="AH702" s="59">
        <f>'Inventory Ref Sheet'!AE702</f>
        <v>0</v>
      </c>
      <c r="AI702" s="100" t="str">
        <f ca="1">IF('Inventory Ref Sheet'!AG702&gt;0,YEAR(TODAY())-'Inventory Ref Sheet'!AG702,"")</f>
        <v/>
      </c>
      <c r="AJ702" s="99"/>
      <c r="AK702" s="60">
        <f>'Inventory Ref Sheet'!AJ702</f>
        <v>0</v>
      </c>
      <c r="AL702" s="99"/>
      <c r="AM702" s="97" t="str">
        <f t="shared" si="50"/>
        <v/>
      </c>
    </row>
    <row r="703" spans="10:39" x14ac:dyDescent="0.25">
      <c r="J703" s="59">
        <f>'Inventory Ref Sheet'!AK703</f>
        <v>0</v>
      </c>
      <c r="K703" s="59">
        <f>'Inventory Ref Sheet'!AL703</f>
        <v>0</v>
      </c>
      <c r="L703" s="59">
        <f>'Inventory Ref Sheet'!AM703</f>
        <v>0</v>
      </c>
      <c r="M703" s="59">
        <f>'Inventory Ref Sheet'!AP703</f>
        <v>0</v>
      </c>
      <c r="N703" s="59">
        <f>'Inventory Ref Sheet'!AQ703</f>
        <v>0</v>
      </c>
      <c r="O703" s="100" t="str">
        <f ca="1">IF('Inventory Ref Sheet'!AS703&gt;0,YEAR(TODAY())-'Inventory Ref Sheet'!AS703,"")</f>
        <v/>
      </c>
      <c r="P703" s="95">
        <f>'Inventory Ref Sheet'!AU703</f>
        <v>0</v>
      </c>
      <c r="Q703" s="60">
        <f>'Inventory Ref Sheet'!AV703</f>
        <v>0</v>
      </c>
      <c r="R703" s="61"/>
      <c r="S703" s="100" t="str">
        <f t="shared" si="48"/>
        <v/>
      </c>
      <c r="T703" s="59">
        <f>'Inventory Ref Sheet'!M703</f>
        <v>0</v>
      </c>
      <c r="U703" s="102">
        <f>'Inventory Ref Sheet'!N703</f>
        <v>0</v>
      </c>
      <c r="V703" s="59">
        <f>'Inventory Ref Sheet'!O703</f>
        <v>0</v>
      </c>
      <c r="W703" s="59">
        <f>'Inventory Ref Sheet'!R703</f>
        <v>0</v>
      </c>
      <c r="X703" s="59">
        <f>'Inventory Ref Sheet'!S703</f>
        <v>0</v>
      </c>
      <c r="Y703" s="100" t="str">
        <f ca="1">IF('Inventory Ref Sheet'!U703&gt;0,YEAR(TODAY())-'Inventory Ref Sheet'!U703,"")</f>
        <v/>
      </c>
      <c r="Z703" s="95">
        <f>'Inventory Ref Sheet'!W703</f>
        <v>0</v>
      </c>
      <c r="AA703" s="60">
        <f>'Inventory Ref Sheet'!X703</f>
        <v>0</v>
      </c>
      <c r="AB703" s="61"/>
      <c r="AC703" s="97" t="str">
        <f t="shared" si="49"/>
        <v/>
      </c>
      <c r="AD703" s="59">
        <f>'Inventory Ref Sheet'!Y703</f>
        <v>0</v>
      </c>
      <c r="AE703" s="59">
        <f>'Inventory Ref Sheet'!Z703</f>
        <v>0</v>
      </c>
      <c r="AF703" s="102">
        <f>'Inventory Ref Sheet'!AA703</f>
        <v>0</v>
      </c>
      <c r="AG703" s="59">
        <f>'Inventory Ref Sheet'!AD703</f>
        <v>0</v>
      </c>
      <c r="AH703" s="59">
        <f>'Inventory Ref Sheet'!AE703</f>
        <v>0</v>
      </c>
      <c r="AI703" s="100" t="str">
        <f ca="1">IF('Inventory Ref Sheet'!AG703&gt;0,YEAR(TODAY())-'Inventory Ref Sheet'!AG703,"")</f>
        <v/>
      </c>
      <c r="AJ703" s="99"/>
      <c r="AK703" s="60">
        <f>'Inventory Ref Sheet'!AJ703</f>
        <v>0</v>
      </c>
      <c r="AL703" s="99"/>
      <c r="AM703" s="97" t="str">
        <f t="shared" si="50"/>
        <v/>
      </c>
    </row>
    <row r="704" spans="10:39" x14ac:dyDescent="0.25">
      <c r="J704" s="59">
        <f>'Inventory Ref Sheet'!AK704</f>
        <v>0</v>
      </c>
      <c r="K704" s="59">
        <f>'Inventory Ref Sheet'!AL704</f>
        <v>0</v>
      </c>
      <c r="L704" s="59">
        <f>'Inventory Ref Sheet'!AM704</f>
        <v>0</v>
      </c>
      <c r="M704" s="59">
        <f>'Inventory Ref Sheet'!AP704</f>
        <v>0</v>
      </c>
      <c r="N704" s="59">
        <f>'Inventory Ref Sheet'!AQ704</f>
        <v>0</v>
      </c>
      <c r="O704" s="100" t="str">
        <f ca="1">IF('Inventory Ref Sheet'!AS704&gt;0,YEAR(TODAY())-'Inventory Ref Sheet'!AS704,"")</f>
        <v/>
      </c>
      <c r="P704" s="95">
        <f>'Inventory Ref Sheet'!AU704</f>
        <v>0</v>
      </c>
      <c r="Q704" s="60">
        <f>'Inventory Ref Sheet'!AV704</f>
        <v>0</v>
      </c>
      <c r="R704" s="61"/>
      <c r="S704" s="100" t="str">
        <f t="shared" si="48"/>
        <v/>
      </c>
      <c r="T704" s="59">
        <f>'Inventory Ref Sheet'!M704</f>
        <v>0</v>
      </c>
      <c r="U704" s="102">
        <f>'Inventory Ref Sheet'!N704</f>
        <v>0</v>
      </c>
      <c r="V704" s="59">
        <f>'Inventory Ref Sheet'!O704</f>
        <v>0</v>
      </c>
      <c r="W704" s="59">
        <f>'Inventory Ref Sheet'!R704</f>
        <v>0</v>
      </c>
      <c r="X704" s="59">
        <f>'Inventory Ref Sheet'!S704</f>
        <v>0</v>
      </c>
      <c r="Y704" s="100" t="str">
        <f ca="1">IF('Inventory Ref Sheet'!U704&gt;0,YEAR(TODAY())-'Inventory Ref Sheet'!U704,"")</f>
        <v/>
      </c>
      <c r="Z704" s="95">
        <f>'Inventory Ref Sheet'!W704</f>
        <v>0</v>
      </c>
      <c r="AA704" s="60">
        <f>'Inventory Ref Sheet'!X704</f>
        <v>0</v>
      </c>
      <c r="AB704" s="61"/>
      <c r="AC704" s="97" t="str">
        <f t="shared" si="49"/>
        <v/>
      </c>
      <c r="AD704" s="59">
        <f>'Inventory Ref Sheet'!Y704</f>
        <v>0</v>
      </c>
      <c r="AE704" s="59">
        <f>'Inventory Ref Sheet'!Z704</f>
        <v>0</v>
      </c>
      <c r="AF704" s="102">
        <f>'Inventory Ref Sheet'!AA704</f>
        <v>0</v>
      </c>
      <c r="AG704" s="59">
        <f>'Inventory Ref Sheet'!AD704</f>
        <v>0</v>
      </c>
      <c r="AH704" s="59">
        <f>'Inventory Ref Sheet'!AE704</f>
        <v>0</v>
      </c>
      <c r="AI704" s="100" t="str">
        <f ca="1">IF('Inventory Ref Sheet'!AG704&gt;0,YEAR(TODAY())-'Inventory Ref Sheet'!AG704,"")</f>
        <v/>
      </c>
      <c r="AJ704" s="99"/>
      <c r="AK704" s="60">
        <f>'Inventory Ref Sheet'!AJ704</f>
        <v>0</v>
      </c>
      <c r="AL704" s="99"/>
      <c r="AM704" s="97" t="str">
        <f t="shared" si="50"/>
        <v/>
      </c>
    </row>
    <row r="705" spans="10:39" x14ac:dyDescent="0.25">
      <c r="J705" s="59">
        <f>'Inventory Ref Sheet'!AK705</f>
        <v>0</v>
      </c>
      <c r="K705" s="59">
        <f>'Inventory Ref Sheet'!AL705</f>
        <v>0</v>
      </c>
      <c r="L705" s="59">
        <f>'Inventory Ref Sheet'!AM705</f>
        <v>0</v>
      </c>
      <c r="M705" s="59">
        <f>'Inventory Ref Sheet'!AP705</f>
        <v>0</v>
      </c>
      <c r="N705" s="59">
        <f>'Inventory Ref Sheet'!AQ705</f>
        <v>0</v>
      </c>
      <c r="O705" s="100" t="str">
        <f ca="1">IF('Inventory Ref Sheet'!AS705&gt;0,YEAR(TODAY())-'Inventory Ref Sheet'!AS705,"")</f>
        <v/>
      </c>
      <c r="P705" s="95">
        <f>'Inventory Ref Sheet'!AU705</f>
        <v>0</v>
      </c>
      <c r="Q705" s="60">
        <f>'Inventory Ref Sheet'!AV705</f>
        <v>0</v>
      </c>
      <c r="R705" s="61"/>
      <c r="S705" s="100" t="str">
        <f t="shared" si="48"/>
        <v/>
      </c>
      <c r="T705" s="59">
        <f>'Inventory Ref Sheet'!M705</f>
        <v>0</v>
      </c>
      <c r="U705" s="102">
        <f>'Inventory Ref Sheet'!N705</f>
        <v>0</v>
      </c>
      <c r="V705" s="59">
        <f>'Inventory Ref Sheet'!O705</f>
        <v>0</v>
      </c>
      <c r="W705" s="59">
        <f>'Inventory Ref Sheet'!R705</f>
        <v>0</v>
      </c>
      <c r="X705" s="59">
        <f>'Inventory Ref Sheet'!S705</f>
        <v>0</v>
      </c>
      <c r="Y705" s="100" t="str">
        <f ca="1">IF('Inventory Ref Sheet'!U705&gt;0,YEAR(TODAY())-'Inventory Ref Sheet'!U705,"")</f>
        <v/>
      </c>
      <c r="Z705" s="95">
        <f>'Inventory Ref Sheet'!W705</f>
        <v>0</v>
      </c>
      <c r="AA705" s="60">
        <f>'Inventory Ref Sheet'!X705</f>
        <v>0</v>
      </c>
      <c r="AB705" s="61"/>
      <c r="AC705" s="97" t="str">
        <f t="shared" si="49"/>
        <v/>
      </c>
      <c r="AD705" s="59">
        <f>'Inventory Ref Sheet'!Y705</f>
        <v>0</v>
      </c>
      <c r="AE705" s="59">
        <f>'Inventory Ref Sheet'!Z705</f>
        <v>0</v>
      </c>
      <c r="AF705" s="102">
        <f>'Inventory Ref Sheet'!AA705</f>
        <v>0</v>
      </c>
      <c r="AG705" s="59">
        <f>'Inventory Ref Sheet'!AD705</f>
        <v>0</v>
      </c>
      <c r="AH705" s="59">
        <f>'Inventory Ref Sheet'!AE705</f>
        <v>0</v>
      </c>
      <c r="AI705" s="100" t="str">
        <f ca="1">IF('Inventory Ref Sheet'!AG705&gt;0,YEAR(TODAY())-'Inventory Ref Sheet'!AG705,"")</f>
        <v/>
      </c>
      <c r="AJ705" s="99"/>
      <c r="AK705" s="60">
        <f>'Inventory Ref Sheet'!AJ705</f>
        <v>0</v>
      </c>
      <c r="AL705" s="99"/>
      <c r="AM705" s="97" t="str">
        <f t="shared" si="50"/>
        <v/>
      </c>
    </row>
    <row r="706" spans="10:39" x14ac:dyDescent="0.25">
      <c r="J706" s="59">
        <f>'Inventory Ref Sheet'!AK706</f>
        <v>0</v>
      </c>
      <c r="K706" s="59">
        <f>'Inventory Ref Sheet'!AL706</f>
        <v>0</v>
      </c>
      <c r="L706" s="59">
        <f>'Inventory Ref Sheet'!AM706</f>
        <v>0</v>
      </c>
      <c r="M706" s="59">
        <f>'Inventory Ref Sheet'!AP706</f>
        <v>0</v>
      </c>
      <c r="N706" s="59">
        <f>'Inventory Ref Sheet'!AQ706</f>
        <v>0</v>
      </c>
      <c r="O706" s="100" t="str">
        <f ca="1">IF('Inventory Ref Sheet'!AS706&gt;0,YEAR(TODAY())-'Inventory Ref Sheet'!AS706,"")</f>
        <v/>
      </c>
      <c r="P706" s="95">
        <f>'Inventory Ref Sheet'!AU706</f>
        <v>0</v>
      </c>
      <c r="Q706" s="60">
        <f>'Inventory Ref Sheet'!AV706</f>
        <v>0</v>
      </c>
      <c r="R706" s="61"/>
      <c r="S706" s="100" t="str">
        <f t="shared" si="48"/>
        <v/>
      </c>
      <c r="T706" s="59">
        <f>'Inventory Ref Sheet'!M706</f>
        <v>0</v>
      </c>
      <c r="U706" s="102">
        <f>'Inventory Ref Sheet'!N706</f>
        <v>0</v>
      </c>
      <c r="V706" s="59">
        <f>'Inventory Ref Sheet'!O706</f>
        <v>0</v>
      </c>
      <c r="W706" s="59">
        <f>'Inventory Ref Sheet'!R706</f>
        <v>0</v>
      </c>
      <c r="X706" s="59">
        <f>'Inventory Ref Sheet'!S706</f>
        <v>0</v>
      </c>
      <c r="Y706" s="100" t="str">
        <f ca="1">IF('Inventory Ref Sheet'!U706&gt;0,YEAR(TODAY())-'Inventory Ref Sheet'!U706,"")</f>
        <v/>
      </c>
      <c r="Z706" s="95">
        <f>'Inventory Ref Sheet'!W706</f>
        <v>0</v>
      </c>
      <c r="AA706" s="60">
        <f>'Inventory Ref Sheet'!X706</f>
        <v>0</v>
      </c>
      <c r="AB706" s="61"/>
      <c r="AC706" s="97" t="str">
        <f t="shared" si="49"/>
        <v/>
      </c>
      <c r="AD706" s="59">
        <f>'Inventory Ref Sheet'!Y706</f>
        <v>0</v>
      </c>
      <c r="AE706" s="59">
        <f>'Inventory Ref Sheet'!Z706</f>
        <v>0</v>
      </c>
      <c r="AF706" s="102">
        <f>'Inventory Ref Sheet'!AA706</f>
        <v>0</v>
      </c>
      <c r="AG706" s="59">
        <f>'Inventory Ref Sheet'!AD706</f>
        <v>0</v>
      </c>
      <c r="AH706" s="59">
        <f>'Inventory Ref Sheet'!AE706</f>
        <v>0</v>
      </c>
      <c r="AI706" s="100" t="str">
        <f ca="1">IF('Inventory Ref Sheet'!AG706&gt;0,YEAR(TODAY())-'Inventory Ref Sheet'!AG706,"")</f>
        <v/>
      </c>
      <c r="AJ706" s="99"/>
      <c r="AK706" s="60">
        <f>'Inventory Ref Sheet'!AJ706</f>
        <v>0</v>
      </c>
      <c r="AL706" s="99"/>
      <c r="AM706" s="97" t="str">
        <f t="shared" si="50"/>
        <v/>
      </c>
    </row>
    <row r="707" spans="10:39" x14ac:dyDescent="0.25">
      <c r="J707" s="59">
        <f>'Inventory Ref Sheet'!AK707</f>
        <v>0</v>
      </c>
      <c r="K707" s="59">
        <f>'Inventory Ref Sheet'!AL707</f>
        <v>0</v>
      </c>
      <c r="L707" s="59">
        <f>'Inventory Ref Sheet'!AM707</f>
        <v>0</v>
      </c>
      <c r="M707" s="59">
        <f>'Inventory Ref Sheet'!AP707</f>
        <v>0</v>
      </c>
      <c r="N707" s="59">
        <f>'Inventory Ref Sheet'!AQ707</f>
        <v>0</v>
      </c>
      <c r="O707" s="100" t="str">
        <f ca="1">IF('Inventory Ref Sheet'!AS707&gt;0,YEAR(TODAY())-'Inventory Ref Sheet'!AS707,"")</f>
        <v/>
      </c>
      <c r="P707" s="95">
        <f>'Inventory Ref Sheet'!AU707</f>
        <v>0</v>
      </c>
      <c r="Q707" s="60">
        <f>'Inventory Ref Sheet'!AV707</f>
        <v>0</v>
      </c>
      <c r="R707" s="61"/>
      <c r="S707" s="100" t="str">
        <f t="shared" si="48"/>
        <v/>
      </c>
      <c r="T707" s="59">
        <f>'Inventory Ref Sheet'!M707</f>
        <v>0</v>
      </c>
      <c r="U707" s="102">
        <f>'Inventory Ref Sheet'!N707</f>
        <v>0</v>
      </c>
      <c r="V707" s="59">
        <f>'Inventory Ref Sheet'!O707</f>
        <v>0</v>
      </c>
      <c r="W707" s="59">
        <f>'Inventory Ref Sheet'!R707</f>
        <v>0</v>
      </c>
      <c r="X707" s="59">
        <f>'Inventory Ref Sheet'!S707</f>
        <v>0</v>
      </c>
      <c r="Y707" s="100" t="str">
        <f ca="1">IF('Inventory Ref Sheet'!U707&gt;0,YEAR(TODAY())-'Inventory Ref Sheet'!U707,"")</f>
        <v/>
      </c>
      <c r="Z707" s="95">
        <f>'Inventory Ref Sheet'!W707</f>
        <v>0</v>
      </c>
      <c r="AA707" s="60">
        <f>'Inventory Ref Sheet'!X707</f>
        <v>0</v>
      </c>
      <c r="AB707" s="61"/>
      <c r="AC707" s="97" t="str">
        <f t="shared" si="49"/>
        <v/>
      </c>
      <c r="AD707" s="59">
        <f>'Inventory Ref Sheet'!Y707</f>
        <v>0</v>
      </c>
      <c r="AE707" s="59">
        <f>'Inventory Ref Sheet'!Z707</f>
        <v>0</v>
      </c>
      <c r="AF707" s="102">
        <f>'Inventory Ref Sheet'!AA707</f>
        <v>0</v>
      </c>
      <c r="AG707" s="59">
        <f>'Inventory Ref Sheet'!AD707</f>
        <v>0</v>
      </c>
      <c r="AH707" s="59">
        <f>'Inventory Ref Sheet'!AE707</f>
        <v>0</v>
      </c>
      <c r="AI707" s="100" t="str">
        <f ca="1">IF('Inventory Ref Sheet'!AG707&gt;0,YEAR(TODAY())-'Inventory Ref Sheet'!AG707,"")</f>
        <v/>
      </c>
      <c r="AJ707" s="99"/>
      <c r="AK707" s="60">
        <f>'Inventory Ref Sheet'!AJ707</f>
        <v>0</v>
      </c>
      <c r="AL707" s="99"/>
      <c r="AM707" s="97" t="str">
        <f t="shared" si="50"/>
        <v/>
      </c>
    </row>
    <row r="708" spans="10:39" x14ac:dyDescent="0.25">
      <c r="J708" s="59">
        <f>'Inventory Ref Sheet'!AK708</f>
        <v>0</v>
      </c>
      <c r="K708" s="59">
        <f>'Inventory Ref Sheet'!AL708</f>
        <v>0</v>
      </c>
      <c r="L708" s="59">
        <f>'Inventory Ref Sheet'!AM708</f>
        <v>0</v>
      </c>
      <c r="M708" s="59">
        <f>'Inventory Ref Sheet'!AP708</f>
        <v>0</v>
      </c>
      <c r="N708" s="59">
        <f>'Inventory Ref Sheet'!AQ708</f>
        <v>0</v>
      </c>
      <c r="O708" s="100" t="str">
        <f ca="1">IF('Inventory Ref Sheet'!AS708&gt;0,YEAR(TODAY())-'Inventory Ref Sheet'!AS708,"")</f>
        <v/>
      </c>
      <c r="P708" s="95">
        <f>'Inventory Ref Sheet'!AU708</f>
        <v>0</v>
      </c>
      <c r="Q708" s="60">
        <f>'Inventory Ref Sheet'!AV708</f>
        <v>0</v>
      </c>
      <c r="R708" s="61"/>
      <c r="S708" s="100" t="str">
        <f t="shared" si="48"/>
        <v/>
      </c>
      <c r="T708" s="59">
        <f>'Inventory Ref Sheet'!M708</f>
        <v>0</v>
      </c>
      <c r="U708" s="102">
        <f>'Inventory Ref Sheet'!N708</f>
        <v>0</v>
      </c>
      <c r="V708" s="59">
        <f>'Inventory Ref Sheet'!O708</f>
        <v>0</v>
      </c>
      <c r="W708" s="59">
        <f>'Inventory Ref Sheet'!R708</f>
        <v>0</v>
      </c>
      <c r="X708" s="59">
        <f>'Inventory Ref Sheet'!S708</f>
        <v>0</v>
      </c>
      <c r="Y708" s="100" t="str">
        <f ca="1">IF('Inventory Ref Sheet'!U708&gt;0,YEAR(TODAY())-'Inventory Ref Sheet'!U708,"")</f>
        <v/>
      </c>
      <c r="Z708" s="95">
        <f>'Inventory Ref Sheet'!W708</f>
        <v>0</v>
      </c>
      <c r="AA708" s="60">
        <f>'Inventory Ref Sheet'!X708</f>
        <v>0</v>
      </c>
      <c r="AB708" s="61"/>
      <c r="AC708" s="97" t="str">
        <f t="shared" si="49"/>
        <v/>
      </c>
      <c r="AD708" s="59">
        <f>'Inventory Ref Sheet'!Y708</f>
        <v>0</v>
      </c>
      <c r="AE708" s="59">
        <f>'Inventory Ref Sheet'!Z708</f>
        <v>0</v>
      </c>
      <c r="AF708" s="102">
        <f>'Inventory Ref Sheet'!AA708</f>
        <v>0</v>
      </c>
      <c r="AG708" s="59">
        <f>'Inventory Ref Sheet'!AD708</f>
        <v>0</v>
      </c>
      <c r="AH708" s="59">
        <f>'Inventory Ref Sheet'!AE708</f>
        <v>0</v>
      </c>
      <c r="AI708" s="100" t="str">
        <f ca="1">IF('Inventory Ref Sheet'!AG708&gt;0,YEAR(TODAY())-'Inventory Ref Sheet'!AG708,"")</f>
        <v/>
      </c>
      <c r="AJ708" s="99"/>
      <c r="AK708" s="60">
        <f>'Inventory Ref Sheet'!AJ708</f>
        <v>0</v>
      </c>
      <c r="AL708" s="99"/>
      <c r="AM708" s="97" t="str">
        <f t="shared" si="50"/>
        <v/>
      </c>
    </row>
    <row r="709" spans="10:39" x14ac:dyDescent="0.25">
      <c r="J709" s="59">
        <f>'Inventory Ref Sheet'!AK709</f>
        <v>0</v>
      </c>
      <c r="K709" s="59">
        <f>'Inventory Ref Sheet'!AL709</f>
        <v>0</v>
      </c>
      <c r="L709" s="59">
        <f>'Inventory Ref Sheet'!AM709</f>
        <v>0</v>
      </c>
      <c r="M709" s="59">
        <f>'Inventory Ref Sheet'!AP709</f>
        <v>0</v>
      </c>
      <c r="N709" s="59">
        <f>'Inventory Ref Sheet'!AQ709</f>
        <v>0</v>
      </c>
      <c r="O709" s="100" t="str">
        <f ca="1">IF('Inventory Ref Sheet'!AS709&gt;0,YEAR(TODAY())-'Inventory Ref Sheet'!AS709,"")</f>
        <v/>
      </c>
      <c r="P709" s="95">
        <f>'Inventory Ref Sheet'!AU709</f>
        <v>0</v>
      </c>
      <c r="Q709" s="60">
        <f>'Inventory Ref Sheet'!AV709</f>
        <v>0</v>
      </c>
      <c r="R709" s="61"/>
      <c r="S709" s="100" t="str">
        <f t="shared" si="48"/>
        <v/>
      </c>
      <c r="T709" s="59">
        <f>'Inventory Ref Sheet'!M709</f>
        <v>0</v>
      </c>
      <c r="U709" s="102">
        <f>'Inventory Ref Sheet'!N709</f>
        <v>0</v>
      </c>
      <c r="V709" s="59">
        <f>'Inventory Ref Sheet'!O709</f>
        <v>0</v>
      </c>
      <c r="W709" s="59">
        <f>'Inventory Ref Sheet'!R709</f>
        <v>0</v>
      </c>
      <c r="X709" s="59">
        <f>'Inventory Ref Sheet'!S709</f>
        <v>0</v>
      </c>
      <c r="Y709" s="100" t="str">
        <f ca="1">IF('Inventory Ref Sheet'!U709&gt;0,YEAR(TODAY())-'Inventory Ref Sheet'!U709,"")</f>
        <v/>
      </c>
      <c r="Z709" s="95">
        <f>'Inventory Ref Sheet'!W709</f>
        <v>0</v>
      </c>
      <c r="AA709" s="60">
        <f>'Inventory Ref Sheet'!X709</f>
        <v>0</v>
      </c>
      <c r="AB709" s="61"/>
      <c r="AC709" s="97" t="str">
        <f t="shared" si="49"/>
        <v/>
      </c>
      <c r="AD709" s="59">
        <f>'Inventory Ref Sheet'!Y709</f>
        <v>0</v>
      </c>
      <c r="AE709" s="59">
        <f>'Inventory Ref Sheet'!Z709</f>
        <v>0</v>
      </c>
      <c r="AF709" s="102">
        <f>'Inventory Ref Sheet'!AA709</f>
        <v>0</v>
      </c>
      <c r="AG709" s="59">
        <f>'Inventory Ref Sheet'!AD709</f>
        <v>0</v>
      </c>
      <c r="AH709" s="59">
        <f>'Inventory Ref Sheet'!AE709</f>
        <v>0</v>
      </c>
      <c r="AI709" s="100" t="str">
        <f ca="1">IF('Inventory Ref Sheet'!AG709&gt;0,YEAR(TODAY())-'Inventory Ref Sheet'!AG709,"")</f>
        <v/>
      </c>
      <c r="AJ709" s="99"/>
      <c r="AK709" s="60">
        <f>'Inventory Ref Sheet'!AJ709</f>
        <v>0</v>
      </c>
      <c r="AL709" s="99"/>
      <c r="AM709" s="97" t="str">
        <f t="shared" si="50"/>
        <v/>
      </c>
    </row>
    <row r="710" spans="10:39" x14ac:dyDescent="0.25">
      <c r="J710" s="59">
        <f>'Inventory Ref Sheet'!AK710</f>
        <v>0</v>
      </c>
      <c r="K710" s="59">
        <f>'Inventory Ref Sheet'!AL710</f>
        <v>0</v>
      </c>
      <c r="L710" s="59">
        <f>'Inventory Ref Sheet'!AM710</f>
        <v>0</v>
      </c>
      <c r="M710" s="59">
        <f>'Inventory Ref Sheet'!AP710</f>
        <v>0</v>
      </c>
      <c r="N710" s="59">
        <f>'Inventory Ref Sheet'!AQ710</f>
        <v>0</v>
      </c>
      <c r="O710" s="100" t="str">
        <f ca="1">IF('Inventory Ref Sheet'!AS710&gt;0,YEAR(TODAY())-'Inventory Ref Sheet'!AS710,"")</f>
        <v/>
      </c>
      <c r="P710" s="95">
        <f>'Inventory Ref Sheet'!AU710</f>
        <v>0</v>
      </c>
      <c r="Q710" s="60">
        <f>'Inventory Ref Sheet'!AV710</f>
        <v>0</v>
      </c>
      <c r="R710" s="61"/>
      <c r="S710" s="100" t="str">
        <f t="shared" ref="S710:S773" si="51">IF(ISTEXT(J710),IF(O710&gt;=R710,"Yes","No"),"")</f>
        <v/>
      </c>
      <c r="T710" s="59">
        <f>'Inventory Ref Sheet'!M710</f>
        <v>0</v>
      </c>
      <c r="U710" s="102">
        <f>'Inventory Ref Sheet'!N710</f>
        <v>0</v>
      </c>
      <c r="V710" s="59">
        <f>'Inventory Ref Sheet'!O710</f>
        <v>0</v>
      </c>
      <c r="W710" s="59">
        <f>'Inventory Ref Sheet'!R710</f>
        <v>0</v>
      </c>
      <c r="X710" s="59">
        <f>'Inventory Ref Sheet'!S710</f>
        <v>0</v>
      </c>
      <c r="Y710" s="100" t="str">
        <f ca="1">IF('Inventory Ref Sheet'!U710&gt;0,YEAR(TODAY())-'Inventory Ref Sheet'!U710,"")</f>
        <v/>
      </c>
      <c r="Z710" s="95">
        <f>'Inventory Ref Sheet'!W710</f>
        <v>0</v>
      </c>
      <c r="AA710" s="60">
        <f>'Inventory Ref Sheet'!X710</f>
        <v>0</v>
      </c>
      <c r="AB710" s="61"/>
      <c r="AC710" s="97" t="str">
        <f t="shared" si="49"/>
        <v/>
      </c>
      <c r="AD710" s="59">
        <f>'Inventory Ref Sheet'!Y710</f>
        <v>0</v>
      </c>
      <c r="AE710" s="59">
        <f>'Inventory Ref Sheet'!Z710</f>
        <v>0</v>
      </c>
      <c r="AF710" s="102">
        <f>'Inventory Ref Sheet'!AA710</f>
        <v>0</v>
      </c>
      <c r="AG710" s="59">
        <f>'Inventory Ref Sheet'!AD710</f>
        <v>0</v>
      </c>
      <c r="AH710" s="59">
        <f>'Inventory Ref Sheet'!AE710</f>
        <v>0</v>
      </c>
      <c r="AI710" s="100" t="str">
        <f ca="1">IF('Inventory Ref Sheet'!AG710&gt;0,YEAR(TODAY())-'Inventory Ref Sheet'!AG710,"")</f>
        <v/>
      </c>
      <c r="AJ710" s="99"/>
      <c r="AK710" s="60">
        <f>'Inventory Ref Sheet'!AJ710</f>
        <v>0</v>
      </c>
      <c r="AL710" s="99"/>
      <c r="AM710" s="97" t="str">
        <f t="shared" si="50"/>
        <v/>
      </c>
    </row>
    <row r="711" spans="10:39" x14ac:dyDescent="0.25">
      <c r="J711" s="59">
        <f>'Inventory Ref Sheet'!AK711</f>
        <v>0</v>
      </c>
      <c r="K711" s="59">
        <f>'Inventory Ref Sheet'!AL711</f>
        <v>0</v>
      </c>
      <c r="L711" s="59">
        <f>'Inventory Ref Sheet'!AM711</f>
        <v>0</v>
      </c>
      <c r="M711" s="59">
        <f>'Inventory Ref Sheet'!AP711</f>
        <v>0</v>
      </c>
      <c r="N711" s="59">
        <f>'Inventory Ref Sheet'!AQ711</f>
        <v>0</v>
      </c>
      <c r="O711" s="100" t="str">
        <f ca="1">IF('Inventory Ref Sheet'!AS711&gt;0,YEAR(TODAY())-'Inventory Ref Sheet'!AS711,"")</f>
        <v/>
      </c>
      <c r="P711" s="95">
        <f>'Inventory Ref Sheet'!AU711</f>
        <v>0</v>
      </c>
      <c r="Q711" s="60">
        <f>'Inventory Ref Sheet'!AV711</f>
        <v>0</v>
      </c>
      <c r="R711" s="61"/>
      <c r="S711" s="100" t="str">
        <f t="shared" si="51"/>
        <v/>
      </c>
      <c r="T711" s="59">
        <f>'Inventory Ref Sheet'!M711</f>
        <v>0</v>
      </c>
      <c r="U711" s="102">
        <f>'Inventory Ref Sheet'!N711</f>
        <v>0</v>
      </c>
      <c r="V711" s="59">
        <f>'Inventory Ref Sheet'!O711</f>
        <v>0</v>
      </c>
      <c r="W711" s="59">
        <f>'Inventory Ref Sheet'!R711</f>
        <v>0</v>
      </c>
      <c r="X711" s="59">
        <f>'Inventory Ref Sheet'!S711</f>
        <v>0</v>
      </c>
      <c r="Y711" s="100" t="str">
        <f ca="1">IF('Inventory Ref Sheet'!U711&gt;0,YEAR(TODAY())-'Inventory Ref Sheet'!U711,"")</f>
        <v/>
      </c>
      <c r="Z711" s="95">
        <f>'Inventory Ref Sheet'!W711</f>
        <v>0</v>
      </c>
      <c r="AA711" s="60">
        <f>'Inventory Ref Sheet'!X711</f>
        <v>0</v>
      </c>
      <c r="AB711" s="61"/>
      <c r="AC711" s="97" t="str">
        <f t="shared" si="49"/>
        <v/>
      </c>
      <c r="AD711" s="59">
        <f>'Inventory Ref Sheet'!Y711</f>
        <v>0</v>
      </c>
      <c r="AE711" s="59">
        <f>'Inventory Ref Sheet'!Z711</f>
        <v>0</v>
      </c>
      <c r="AF711" s="102">
        <f>'Inventory Ref Sheet'!AA711</f>
        <v>0</v>
      </c>
      <c r="AG711" s="59">
        <f>'Inventory Ref Sheet'!AD711</f>
        <v>0</v>
      </c>
      <c r="AH711" s="59">
        <f>'Inventory Ref Sheet'!AE711</f>
        <v>0</v>
      </c>
      <c r="AI711" s="100" t="str">
        <f ca="1">IF('Inventory Ref Sheet'!AG711&gt;0,YEAR(TODAY())-'Inventory Ref Sheet'!AG711,"")</f>
        <v/>
      </c>
      <c r="AJ711" s="99"/>
      <c r="AK711" s="60">
        <f>'Inventory Ref Sheet'!AJ711</f>
        <v>0</v>
      </c>
      <c r="AL711" s="99"/>
      <c r="AM711" s="97" t="str">
        <f t="shared" si="50"/>
        <v/>
      </c>
    </row>
    <row r="712" spans="10:39" x14ac:dyDescent="0.25">
      <c r="J712" s="59">
        <f>'Inventory Ref Sheet'!AK712</f>
        <v>0</v>
      </c>
      <c r="K712" s="59">
        <f>'Inventory Ref Sheet'!AL712</f>
        <v>0</v>
      </c>
      <c r="L712" s="59">
        <f>'Inventory Ref Sheet'!AM712</f>
        <v>0</v>
      </c>
      <c r="M712" s="59">
        <f>'Inventory Ref Sheet'!AP712</f>
        <v>0</v>
      </c>
      <c r="N712" s="59">
        <f>'Inventory Ref Sheet'!AQ712</f>
        <v>0</v>
      </c>
      <c r="O712" s="100" t="str">
        <f ca="1">IF('Inventory Ref Sheet'!AS712&gt;0,YEAR(TODAY())-'Inventory Ref Sheet'!AS712,"")</f>
        <v/>
      </c>
      <c r="P712" s="95">
        <f>'Inventory Ref Sheet'!AU712</f>
        <v>0</v>
      </c>
      <c r="Q712" s="60">
        <f>'Inventory Ref Sheet'!AV712</f>
        <v>0</v>
      </c>
      <c r="R712" s="61"/>
      <c r="S712" s="100" t="str">
        <f t="shared" si="51"/>
        <v/>
      </c>
      <c r="T712" s="59">
        <f>'Inventory Ref Sheet'!M712</f>
        <v>0</v>
      </c>
      <c r="U712" s="102">
        <f>'Inventory Ref Sheet'!N712</f>
        <v>0</v>
      </c>
      <c r="V712" s="59">
        <f>'Inventory Ref Sheet'!O712</f>
        <v>0</v>
      </c>
      <c r="W712" s="59">
        <f>'Inventory Ref Sheet'!R712</f>
        <v>0</v>
      </c>
      <c r="X712" s="59">
        <f>'Inventory Ref Sheet'!S712</f>
        <v>0</v>
      </c>
      <c r="Y712" s="100" t="str">
        <f ca="1">IF('Inventory Ref Sheet'!U712&gt;0,YEAR(TODAY())-'Inventory Ref Sheet'!U712,"")</f>
        <v/>
      </c>
      <c r="Z712" s="95">
        <f>'Inventory Ref Sheet'!W712</f>
        <v>0</v>
      </c>
      <c r="AA712" s="60">
        <f>'Inventory Ref Sheet'!X712</f>
        <v>0</v>
      </c>
      <c r="AB712" s="61"/>
      <c r="AC712" s="97" t="str">
        <f t="shared" si="49"/>
        <v/>
      </c>
      <c r="AD712" s="59">
        <f>'Inventory Ref Sheet'!Y712</f>
        <v>0</v>
      </c>
      <c r="AE712" s="59">
        <f>'Inventory Ref Sheet'!Z712</f>
        <v>0</v>
      </c>
      <c r="AF712" s="102">
        <f>'Inventory Ref Sheet'!AA712</f>
        <v>0</v>
      </c>
      <c r="AG712" s="59">
        <f>'Inventory Ref Sheet'!AD712</f>
        <v>0</v>
      </c>
      <c r="AH712" s="59">
        <f>'Inventory Ref Sheet'!AE712</f>
        <v>0</v>
      </c>
      <c r="AI712" s="100" t="str">
        <f ca="1">IF('Inventory Ref Sheet'!AG712&gt;0,YEAR(TODAY())-'Inventory Ref Sheet'!AG712,"")</f>
        <v/>
      </c>
      <c r="AJ712" s="99"/>
      <c r="AK712" s="60">
        <f>'Inventory Ref Sheet'!AJ712</f>
        <v>0</v>
      </c>
      <c r="AL712" s="99"/>
      <c r="AM712" s="97" t="str">
        <f t="shared" si="50"/>
        <v/>
      </c>
    </row>
    <row r="713" spans="10:39" x14ac:dyDescent="0.25">
      <c r="J713" s="59">
        <f>'Inventory Ref Sheet'!AK713</f>
        <v>0</v>
      </c>
      <c r="K713" s="59">
        <f>'Inventory Ref Sheet'!AL713</f>
        <v>0</v>
      </c>
      <c r="L713" s="59">
        <f>'Inventory Ref Sheet'!AM713</f>
        <v>0</v>
      </c>
      <c r="M713" s="59">
        <f>'Inventory Ref Sheet'!AP713</f>
        <v>0</v>
      </c>
      <c r="N713" s="59">
        <f>'Inventory Ref Sheet'!AQ713</f>
        <v>0</v>
      </c>
      <c r="O713" s="100" t="str">
        <f ca="1">IF('Inventory Ref Sheet'!AS713&gt;0,YEAR(TODAY())-'Inventory Ref Sheet'!AS713,"")</f>
        <v/>
      </c>
      <c r="P713" s="95">
        <f>'Inventory Ref Sheet'!AU713</f>
        <v>0</v>
      </c>
      <c r="Q713" s="60">
        <f>'Inventory Ref Sheet'!AV713</f>
        <v>0</v>
      </c>
      <c r="R713" s="61"/>
      <c r="S713" s="100" t="str">
        <f t="shared" si="51"/>
        <v/>
      </c>
      <c r="T713" s="59">
        <f>'Inventory Ref Sheet'!M713</f>
        <v>0</v>
      </c>
      <c r="U713" s="102">
        <f>'Inventory Ref Sheet'!N713</f>
        <v>0</v>
      </c>
      <c r="V713" s="59">
        <f>'Inventory Ref Sheet'!O713</f>
        <v>0</v>
      </c>
      <c r="W713" s="59">
        <f>'Inventory Ref Sheet'!R713</f>
        <v>0</v>
      </c>
      <c r="X713" s="59">
        <f>'Inventory Ref Sheet'!S713</f>
        <v>0</v>
      </c>
      <c r="Y713" s="100" t="str">
        <f ca="1">IF('Inventory Ref Sheet'!U713&gt;0,YEAR(TODAY())-'Inventory Ref Sheet'!U713,"")</f>
        <v/>
      </c>
      <c r="Z713" s="95">
        <f>'Inventory Ref Sheet'!W713</f>
        <v>0</v>
      </c>
      <c r="AA713" s="60">
        <f>'Inventory Ref Sheet'!X713</f>
        <v>0</v>
      </c>
      <c r="AB713" s="61"/>
      <c r="AC713" s="97" t="str">
        <f t="shared" si="49"/>
        <v/>
      </c>
      <c r="AD713" s="59">
        <f>'Inventory Ref Sheet'!Y713</f>
        <v>0</v>
      </c>
      <c r="AE713" s="59">
        <f>'Inventory Ref Sheet'!Z713</f>
        <v>0</v>
      </c>
      <c r="AF713" s="102">
        <f>'Inventory Ref Sheet'!AA713</f>
        <v>0</v>
      </c>
      <c r="AG713" s="59">
        <f>'Inventory Ref Sheet'!AD713</f>
        <v>0</v>
      </c>
      <c r="AH713" s="59">
        <f>'Inventory Ref Sheet'!AE713</f>
        <v>0</v>
      </c>
      <c r="AI713" s="100" t="str">
        <f ca="1">IF('Inventory Ref Sheet'!AG713&gt;0,YEAR(TODAY())-'Inventory Ref Sheet'!AG713,"")</f>
        <v/>
      </c>
      <c r="AJ713" s="99"/>
      <c r="AK713" s="60">
        <f>'Inventory Ref Sheet'!AJ713</f>
        <v>0</v>
      </c>
      <c r="AL713" s="99"/>
      <c r="AM713" s="97" t="str">
        <f t="shared" si="50"/>
        <v/>
      </c>
    </row>
    <row r="714" spans="10:39" x14ac:dyDescent="0.25">
      <c r="J714" s="59">
        <f>'Inventory Ref Sheet'!AK714</f>
        <v>0</v>
      </c>
      <c r="K714" s="59">
        <f>'Inventory Ref Sheet'!AL714</f>
        <v>0</v>
      </c>
      <c r="L714" s="59">
        <f>'Inventory Ref Sheet'!AM714</f>
        <v>0</v>
      </c>
      <c r="M714" s="59">
        <f>'Inventory Ref Sheet'!AP714</f>
        <v>0</v>
      </c>
      <c r="N714" s="59">
        <f>'Inventory Ref Sheet'!AQ714</f>
        <v>0</v>
      </c>
      <c r="O714" s="100" t="str">
        <f ca="1">IF('Inventory Ref Sheet'!AS714&gt;0,YEAR(TODAY())-'Inventory Ref Sheet'!AS714,"")</f>
        <v/>
      </c>
      <c r="P714" s="95">
        <f>'Inventory Ref Sheet'!AU714</f>
        <v>0</v>
      </c>
      <c r="Q714" s="60">
        <f>'Inventory Ref Sheet'!AV714</f>
        <v>0</v>
      </c>
      <c r="R714" s="61"/>
      <c r="S714" s="100" t="str">
        <f t="shared" si="51"/>
        <v/>
      </c>
      <c r="T714" s="59">
        <f>'Inventory Ref Sheet'!M714</f>
        <v>0</v>
      </c>
      <c r="U714" s="102">
        <f>'Inventory Ref Sheet'!N714</f>
        <v>0</v>
      </c>
      <c r="V714" s="59">
        <f>'Inventory Ref Sheet'!O714</f>
        <v>0</v>
      </c>
      <c r="W714" s="59">
        <f>'Inventory Ref Sheet'!R714</f>
        <v>0</v>
      </c>
      <c r="X714" s="59">
        <f>'Inventory Ref Sheet'!S714</f>
        <v>0</v>
      </c>
      <c r="Y714" s="100" t="str">
        <f ca="1">IF('Inventory Ref Sheet'!U714&gt;0,YEAR(TODAY())-'Inventory Ref Sheet'!U714,"")</f>
        <v/>
      </c>
      <c r="Z714" s="95">
        <f>'Inventory Ref Sheet'!W714</f>
        <v>0</v>
      </c>
      <c r="AA714" s="60">
        <f>'Inventory Ref Sheet'!X714</f>
        <v>0</v>
      </c>
      <c r="AB714" s="61"/>
      <c r="AC714" s="97" t="str">
        <f t="shared" si="49"/>
        <v/>
      </c>
      <c r="AD714" s="59">
        <f>'Inventory Ref Sheet'!Y714</f>
        <v>0</v>
      </c>
      <c r="AE714" s="59">
        <f>'Inventory Ref Sheet'!Z714</f>
        <v>0</v>
      </c>
      <c r="AF714" s="102">
        <f>'Inventory Ref Sheet'!AA714</f>
        <v>0</v>
      </c>
      <c r="AG714" s="59">
        <f>'Inventory Ref Sheet'!AD714</f>
        <v>0</v>
      </c>
      <c r="AH714" s="59">
        <f>'Inventory Ref Sheet'!AE714</f>
        <v>0</v>
      </c>
      <c r="AI714" s="100" t="str">
        <f ca="1">IF('Inventory Ref Sheet'!AG714&gt;0,YEAR(TODAY())-'Inventory Ref Sheet'!AG714,"")</f>
        <v/>
      </c>
      <c r="AJ714" s="99"/>
      <c r="AK714" s="60">
        <f>'Inventory Ref Sheet'!AJ714</f>
        <v>0</v>
      </c>
      <c r="AL714" s="99"/>
      <c r="AM714" s="97" t="str">
        <f t="shared" si="50"/>
        <v/>
      </c>
    </row>
    <row r="715" spans="10:39" x14ac:dyDescent="0.25">
      <c r="J715" s="59">
        <f>'Inventory Ref Sheet'!AK715</f>
        <v>0</v>
      </c>
      <c r="K715" s="59">
        <f>'Inventory Ref Sheet'!AL715</f>
        <v>0</v>
      </c>
      <c r="L715" s="59">
        <f>'Inventory Ref Sheet'!AM715</f>
        <v>0</v>
      </c>
      <c r="M715" s="59">
        <f>'Inventory Ref Sheet'!AP715</f>
        <v>0</v>
      </c>
      <c r="N715" s="59">
        <f>'Inventory Ref Sheet'!AQ715</f>
        <v>0</v>
      </c>
      <c r="O715" s="100" t="str">
        <f ca="1">IF('Inventory Ref Sheet'!AS715&gt;0,YEAR(TODAY())-'Inventory Ref Sheet'!AS715,"")</f>
        <v/>
      </c>
      <c r="P715" s="95">
        <f>'Inventory Ref Sheet'!AU715</f>
        <v>0</v>
      </c>
      <c r="Q715" s="60">
        <f>'Inventory Ref Sheet'!AV715</f>
        <v>0</v>
      </c>
      <c r="R715" s="61"/>
      <c r="S715" s="100" t="str">
        <f t="shared" si="51"/>
        <v/>
      </c>
      <c r="T715" s="59">
        <f>'Inventory Ref Sheet'!M715</f>
        <v>0</v>
      </c>
      <c r="U715" s="102">
        <f>'Inventory Ref Sheet'!N715</f>
        <v>0</v>
      </c>
      <c r="V715" s="59">
        <f>'Inventory Ref Sheet'!O715</f>
        <v>0</v>
      </c>
      <c r="W715" s="59">
        <f>'Inventory Ref Sheet'!R715</f>
        <v>0</v>
      </c>
      <c r="X715" s="59">
        <f>'Inventory Ref Sheet'!S715</f>
        <v>0</v>
      </c>
      <c r="Y715" s="100" t="str">
        <f ca="1">IF('Inventory Ref Sheet'!U715&gt;0,YEAR(TODAY())-'Inventory Ref Sheet'!U715,"")</f>
        <v/>
      </c>
      <c r="Z715" s="95">
        <f>'Inventory Ref Sheet'!W715</f>
        <v>0</v>
      </c>
      <c r="AA715" s="60">
        <f>'Inventory Ref Sheet'!X715</f>
        <v>0</v>
      </c>
      <c r="AB715" s="61"/>
      <c r="AC715" s="97" t="str">
        <f t="shared" ref="AC715:AC778" si="52">IF(ISTEXT(T715),IF(Y715&gt;=AB715,"Yes","No"),"")</f>
        <v/>
      </c>
      <c r="AD715" s="59">
        <f>'Inventory Ref Sheet'!Y715</f>
        <v>0</v>
      </c>
      <c r="AE715" s="59">
        <f>'Inventory Ref Sheet'!Z715</f>
        <v>0</v>
      </c>
      <c r="AF715" s="102">
        <f>'Inventory Ref Sheet'!AA715</f>
        <v>0</v>
      </c>
      <c r="AG715" s="59">
        <f>'Inventory Ref Sheet'!AD715</f>
        <v>0</v>
      </c>
      <c r="AH715" s="59">
        <f>'Inventory Ref Sheet'!AE715</f>
        <v>0</v>
      </c>
      <c r="AI715" s="100" t="str">
        <f ca="1">IF('Inventory Ref Sheet'!AG715&gt;0,YEAR(TODAY())-'Inventory Ref Sheet'!AG715,"")</f>
        <v/>
      </c>
      <c r="AJ715" s="99"/>
      <c r="AK715" s="60">
        <f>'Inventory Ref Sheet'!AJ715</f>
        <v>0</v>
      </c>
      <c r="AL715" s="99"/>
      <c r="AM715" s="97" t="str">
        <f t="shared" ref="AM715:AM778" si="53">IF(ISTEXT(AD715),IF(AI715&gt;=AL715,"Yes","No"),"")</f>
        <v/>
      </c>
    </row>
    <row r="716" spans="10:39" x14ac:dyDescent="0.25">
      <c r="J716" s="59">
        <f>'Inventory Ref Sheet'!AK716</f>
        <v>0</v>
      </c>
      <c r="K716" s="59">
        <f>'Inventory Ref Sheet'!AL716</f>
        <v>0</v>
      </c>
      <c r="L716" s="59">
        <f>'Inventory Ref Sheet'!AM716</f>
        <v>0</v>
      </c>
      <c r="M716" s="59">
        <f>'Inventory Ref Sheet'!AP716</f>
        <v>0</v>
      </c>
      <c r="N716" s="59">
        <f>'Inventory Ref Sheet'!AQ716</f>
        <v>0</v>
      </c>
      <c r="O716" s="100" t="str">
        <f ca="1">IF('Inventory Ref Sheet'!AS716&gt;0,YEAR(TODAY())-'Inventory Ref Sheet'!AS716,"")</f>
        <v/>
      </c>
      <c r="P716" s="95">
        <f>'Inventory Ref Sheet'!AU716</f>
        <v>0</v>
      </c>
      <c r="Q716" s="60">
        <f>'Inventory Ref Sheet'!AV716</f>
        <v>0</v>
      </c>
      <c r="R716" s="61"/>
      <c r="S716" s="100" t="str">
        <f t="shared" si="51"/>
        <v/>
      </c>
      <c r="T716" s="59">
        <f>'Inventory Ref Sheet'!M716</f>
        <v>0</v>
      </c>
      <c r="U716" s="102">
        <f>'Inventory Ref Sheet'!N716</f>
        <v>0</v>
      </c>
      <c r="V716" s="59">
        <f>'Inventory Ref Sheet'!O716</f>
        <v>0</v>
      </c>
      <c r="W716" s="59">
        <f>'Inventory Ref Sheet'!R716</f>
        <v>0</v>
      </c>
      <c r="X716" s="59">
        <f>'Inventory Ref Sheet'!S716</f>
        <v>0</v>
      </c>
      <c r="Y716" s="100" t="str">
        <f ca="1">IF('Inventory Ref Sheet'!U716&gt;0,YEAR(TODAY())-'Inventory Ref Sheet'!U716,"")</f>
        <v/>
      </c>
      <c r="Z716" s="95">
        <f>'Inventory Ref Sheet'!W716</f>
        <v>0</v>
      </c>
      <c r="AA716" s="60">
        <f>'Inventory Ref Sheet'!X716</f>
        <v>0</v>
      </c>
      <c r="AB716" s="61"/>
      <c r="AC716" s="97" t="str">
        <f t="shared" si="52"/>
        <v/>
      </c>
      <c r="AD716" s="59">
        <f>'Inventory Ref Sheet'!Y716</f>
        <v>0</v>
      </c>
      <c r="AE716" s="59">
        <f>'Inventory Ref Sheet'!Z716</f>
        <v>0</v>
      </c>
      <c r="AF716" s="102">
        <f>'Inventory Ref Sheet'!AA716</f>
        <v>0</v>
      </c>
      <c r="AG716" s="59">
        <f>'Inventory Ref Sheet'!AD716</f>
        <v>0</v>
      </c>
      <c r="AH716" s="59">
        <f>'Inventory Ref Sheet'!AE716</f>
        <v>0</v>
      </c>
      <c r="AI716" s="100" t="str">
        <f ca="1">IF('Inventory Ref Sheet'!AG716&gt;0,YEAR(TODAY())-'Inventory Ref Sheet'!AG716,"")</f>
        <v/>
      </c>
      <c r="AJ716" s="99"/>
      <c r="AK716" s="60">
        <f>'Inventory Ref Sheet'!AJ716</f>
        <v>0</v>
      </c>
      <c r="AL716" s="99"/>
      <c r="AM716" s="97" t="str">
        <f t="shared" si="53"/>
        <v/>
      </c>
    </row>
    <row r="717" spans="10:39" x14ac:dyDescent="0.25">
      <c r="J717" s="59">
        <f>'Inventory Ref Sheet'!AK717</f>
        <v>0</v>
      </c>
      <c r="K717" s="59">
        <f>'Inventory Ref Sheet'!AL717</f>
        <v>0</v>
      </c>
      <c r="L717" s="59">
        <f>'Inventory Ref Sheet'!AM717</f>
        <v>0</v>
      </c>
      <c r="M717" s="59">
        <f>'Inventory Ref Sheet'!AP717</f>
        <v>0</v>
      </c>
      <c r="N717" s="59">
        <f>'Inventory Ref Sheet'!AQ717</f>
        <v>0</v>
      </c>
      <c r="O717" s="100" t="str">
        <f ca="1">IF('Inventory Ref Sheet'!AS717&gt;0,YEAR(TODAY())-'Inventory Ref Sheet'!AS717,"")</f>
        <v/>
      </c>
      <c r="P717" s="95">
        <f>'Inventory Ref Sheet'!AU717</f>
        <v>0</v>
      </c>
      <c r="Q717" s="60">
        <f>'Inventory Ref Sheet'!AV717</f>
        <v>0</v>
      </c>
      <c r="R717" s="61"/>
      <c r="S717" s="100" t="str">
        <f t="shared" si="51"/>
        <v/>
      </c>
      <c r="T717" s="59">
        <f>'Inventory Ref Sheet'!M717</f>
        <v>0</v>
      </c>
      <c r="U717" s="102">
        <f>'Inventory Ref Sheet'!N717</f>
        <v>0</v>
      </c>
      <c r="V717" s="59">
        <f>'Inventory Ref Sheet'!O717</f>
        <v>0</v>
      </c>
      <c r="W717" s="59">
        <f>'Inventory Ref Sheet'!R717</f>
        <v>0</v>
      </c>
      <c r="X717" s="59">
        <f>'Inventory Ref Sheet'!S717</f>
        <v>0</v>
      </c>
      <c r="Y717" s="100" t="str">
        <f ca="1">IF('Inventory Ref Sheet'!U717&gt;0,YEAR(TODAY())-'Inventory Ref Sheet'!U717,"")</f>
        <v/>
      </c>
      <c r="Z717" s="95">
        <f>'Inventory Ref Sheet'!W717</f>
        <v>0</v>
      </c>
      <c r="AA717" s="60">
        <f>'Inventory Ref Sheet'!X717</f>
        <v>0</v>
      </c>
      <c r="AB717" s="61"/>
      <c r="AC717" s="97" t="str">
        <f t="shared" si="52"/>
        <v/>
      </c>
      <c r="AD717" s="59">
        <f>'Inventory Ref Sheet'!Y717</f>
        <v>0</v>
      </c>
      <c r="AE717" s="59">
        <f>'Inventory Ref Sheet'!Z717</f>
        <v>0</v>
      </c>
      <c r="AF717" s="102">
        <f>'Inventory Ref Sheet'!AA717</f>
        <v>0</v>
      </c>
      <c r="AG717" s="59">
        <f>'Inventory Ref Sheet'!AD717</f>
        <v>0</v>
      </c>
      <c r="AH717" s="59">
        <f>'Inventory Ref Sheet'!AE717</f>
        <v>0</v>
      </c>
      <c r="AI717" s="100" t="str">
        <f ca="1">IF('Inventory Ref Sheet'!AG717&gt;0,YEAR(TODAY())-'Inventory Ref Sheet'!AG717,"")</f>
        <v/>
      </c>
      <c r="AJ717" s="99"/>
      <c r="AK717" s="60">
        <f>'Inventory Ref Sheet'!AJ717</f>
        <v>0</v>
      </c>
      <c r="AL717" s="99"/>
      <c r="AM717" s="97" t="str">
        <f t="shared" si="53"/>
        <v/>
      </c>
    </row>
    <row r="718" spans="10:39" x14ac:dyDescent="0.25">
      <c r="J718" s="59">
        <f>'Inventory Ref Sheet'!AK718</f>
        <v>0</v>
      </c>
      <c r="K718" s="59">
        <f>'Inventory Ref Sheet'!AL718</f>
        <v>0</v>
      </c>
      <c r="L718" s="59">
        <f>'Inventory Ref Sheet'!AM718</f>
        <v>0</v>
      </c>
      <c r="M718" s="59">
        <f>'Inventory Ref Sheet'!AP718</f>
        <v>0</v>
      </c>
      <c r="N718" s="59">
        <f>'Inventory Ref Sheet'!AQ718</f>
        <v>0</v>
      </c>
      <c r="O718" s="100" t="str">
        <f ca="1">IF('Inventory Ref Sheet'!AS718&gt;0,YEAR(TODAY())-'Inventory Ref Sheet'!AS718,"")</f>
        <v/>
      </c>
      <c r="P718" s="95">
        <f>'Inventory Ref Sheet'!AU718</f>
        <v>0</v>
      </c>
      <c r="Q718" s="60">
        <f>'Inventory Ref Sheet'!AV718</f>
        <v>0</v>
      </c>
      <c r="R718" s="61"/>
      <c r="S718" s="100" t="str">
        <f t="shared" si="51"/>
        <v/>
      </c>
      <c r="T718" s="59">
        <f>'Inventory Ref Sheet'!M718</f>
        <v>0</v>
      </c>
      <c r="U718" s="102">
        <f>'Inventory Ref Sheet'!N718</f>
        <v>0</v>
      </c>
      <c r="V718" s="59">
        <f>'Inventory Ref Sheet'!O718</f>
        <v>0</v>
      </c>
      <c r="W718" s="59">
        <f>'Inventory Ref Sheet'!R718</f>
        <v>0</v>
      </c>
      <c r="X718" s="59">
        <f>'Inventory Ref Sheet'!S718</f>
        <v>0</v>
      </c>
      <c r="Y718" s="100" t="str">
        <f ca="1">IF('Inventory Ref Sheet'!U718&gt;0,YEAR(TODAY())-'Inventory Ref Sheet'!U718,"")</f>
        <v/>
      </c>
      <c r="Z718" s="95">
        <f>'Inventory Ref Sheet'!W718</f>
        <v>0</v>
      </c>
      <c r="AA718" s="60">
        <f>'Inventory Ref Sheet'!X718</f>
        <v>0</v>
      </c>
      <c r="AB718" s="61"/>
      <c r="AC718" s="97" t="str">
        <f t="shared" si="52"/>
        <v/>
      </c>
      <c r="AD718" s="59">
        <f>'Inventory Ref Sheet'!Y718</f>
        <v>0</v>
      </c>
      <c r="AE718" s="59">
        <f>'Inventory Ref Sheet'!Z718</f>
        <v>0</v>
      </c>
      <c r="AF718" s="102">
        <f>'Inventory Ref Sheet'!AA718</f>
        <v>0</v>
      </c>
      <c r="AG718" s="59">
        <f>'Inventory Ref Sheet'!AD718</f>
        <v>0</v>
      </c>
      <c r="AH718" s="59">
        <f>'Inventory Ref Sheet'!AE718</f>
        <v>0</v>
      </c>
      <c r="AI718" s="100" t="str">
        <f ca="1">IF('Inventory Ref Sheet'!AG718&gt;0,YEAR(TODAY())-'Inventory Ref Sheet'!AG718,"")</f>
        <v/>
      </c>
      <c r="AJ718" s="99"/>
      <c r="AK718" s="60">
        <f>'Inventory Ref Sheet'!AJ718</f>
        <v>0</v>
      </c>
      <c r="AL718" s="99"/>
      <c r="AM718" s="97" t="str">
        <f t="shared" si="53"/>
        <v/>
      </c>
    </row>
    <row r="719" spans="10:39" x14ac:dyDescent="0.25">
      <c r="J719" s="59">
        <f>'Inventory Ref Sheet'!AK719</f>
        <v>0</v>
      </c>
      <c r="K719" s="59">
        <f>'Inventory Ref Sheet'!AL719</f>
        <v>0</v>
      </c>
      <c r="L719" s="59">
        <f>'Inventory Ref Sheet'!AM719</f>
        <v>0</v>
      </c>
      <c r="M719" s="59">
        <f>'Inventory Ref Sheet'!AP719</f>
        <v>0</v>
      </c>
      <c r="N719" s="59">
        <f>'Inventory Ref Sheet'!AQ719</f>
        <v>0</v>
      </c>
      <c r="O719" s="100" t="str">
        <f ca="1">IF('Inventory Ref Sheet'!AS719&gt;0,YEAR(TODAY())-'Inventory Ref Sheet'!AS719,"")</f>
        <v/>
      </c>
      <c r="P719" s="95">
        <f>'Inventory Ref Sheet'!AU719</f>
        <v>0</v>
      </c>
      <c r="Q719" s="60">
        <f>'Inventory Ref Sheet'!AV719</f>
        <v>0</v>
      </c>
      <c r="R719" s="61"/>
      <c r="S719" s="100" t="str">
        <f t="shared" si="51"/>
        <v/>
      </c>
      <c r="T719" s="59">
        <f>'Inventory Ref Sheet'!M719</f>
        <v>0</v>
      </c>
      <c r="U719" s="102">
        <f>'Inventory Ref Sheet'!N719</f>
        <v>0</v>
      </c>
      <c r="V719" s="59">
        <f>'Inventory Ref Sheet'!O719</f>
        <v>0</v>
      </c>
      <c r="W719" s="59">
        <f>'Inventory Ref Sheet'!R719</f>
        <v>0</v>
      </c>
      <c r="X719" s="59">
        <f>'Inventory Ref Sheet'!S719</f>
        <v>0</v>
      </c>
      <c r="Y719" s="100" t="str">
        <f ca="1">IF('Inventory Ref Sheet'!U719&gt;0,YEAR(TODAY())-'Inventory Ref Sheet'!U719,"")</f>
        <v/>
      </c>
      <c r="Z719" s="95">
        <f>'Inventory Ref Sheet'!W719</f>
        <v>0</v>
      </c>
      <c r="AA719" s="60">
        <f>'Inventory Ref Sheet'!X719</f>
        <v>0</v>
      </c>
      <c r="AB719" s="61"/>
      <c r="AC719" s="97" t="str">
        <f t="shared" si="52"/>
        <v/>
      </c>
      <c r="AD719" s="59">
        <f>'Inventory Ref Sheet'!Y719</f>
        <v>0</v>
      </c>
      <c r="AE719" s="59">
        <f>'Inventory Ref Sheet'!Z719</f>
        <v>0</v>
      </c>
      <c r="AF719" s="102">
        <f>'Inventory Ref Sheet'!AA719</f>
        <v>0</v>
      </c>
      <c r="AG719" s="59">
        <f>'Inventory Ref Sheet'!AD719</f>
        <v>0</v>
      </c>
      <c r="AH719" s="59">
        <f>'Inventory Ref Sheet'!AE719</f>
        <v>0</v>
      </c>
      <c r="AI719" s="100" t="str">
        <f ca="1">IF('Inventory Ref Sheet'!AG719&gt;0,YEAR(TODAY())-'Inventory Ref Sheet'!AG719,"")</f>
        <v/>
      </c>
      <c r="AJ719" s="99"/>
      <c r="AK719" s="60">
        <f>'Inventory Ref Sheet'!AJ719</f>
        <v>0</v>
      </c>
      <c r="AL719" s="99"/>
      <c r="AM719" s="97" t="str">
        <f t="shared" si="53"/>
        <v/>
      </c>
    </row>
    <row r="720" spans="10:39" x14ac:dyDescent="0.25">
      <c r="J720" s="59">
        <f>'Inventory Ref Sheet'!AK720</f>
        <v>0</v>
      </c>
      <c r="K720" s="59">
        <f>'Inventory Ref Sheet'!AL720</f>
        <v>0</v>
      </c>
      <c r="L720" s="59">
        <f>'Inventory Ref Sheet'!AM720</f>
        <v>0</v>
      </c>
      <c r="M720" s="59">
        <f>'Inventory Ref Sheet'!AP720</f>
        <v>0</v>
      </c>
      <c r="N720" s="59">
        <f>'Inventory Ref Sheet'!AQ720</f>
        <v>0</v>
      </c>
      <c r="O720" s="100" t="str">
        <f ca="1">IF('Inventory Ref Sheet'!AS720&gt;0,YEAR(TODAY())-'Inventory Ref Sheet'!AS720,"")</f>
        <v/>
      </c>
      <c r="P720" s="95">
        <f>'Inventory Ref Sheet'!AU720</f>
        <v>0</v>
      </c>
      <c r="Q720" s="60">
        <f>'Inventory Ref Sheet'!AV720</f>
        <v>0</v>
      </c>
      <c r="R720" s="61"/>
      <c r="S720" s="100" t="str">
        <f t="shared" si="51"/>
        <v/>
      </c>
      <c r="T720" s="59">
        <f>'Inventory Ref Sheet'!M720</f>
        <v>0</v>
      </c>
      <c r="U720" s="102">
        <f>'Inventory Ref Sheet'!N720</f>
        <v>0</v>
      </c>
      <c r="V720" s="59">
        <f>'Inventory Ref Sheet'!O720</f>
        <v>0</v>
      </c>
      <c r="W720" s="59">
        <f>'Inventory Ref Sheet'!R720</f>
        <v>0</v>
      </c>
      <c r="X720" s="59">
        <f>'Inventory Ref Sheet'!S720</f>
        <v>0</v>
      </c>
      <c r="Y720" s="100" t="str">
        <f ca="1">IF('Inventory Ref Sheet'!U720&gt;0,YEAR(TODAY())-'Inventory Ref Sheet'!U720,"")</f>
        <v/>
      </c>
      <c r="Z720" s="95">
        <f>'Inventory Ref Sheet'!W720</f>
        <v>0</v>
      </c>
      <c r="AA720" s="60">
        <f>'Inventory Ref Sheet'!X720</f>
        <v>0</v>
      </c>
      <c r="AB720" s="61"/>
      <c r="AC720" s="97" t="str">
        <f t="shared" si="52"/>
        <v/>
      </c>
      <c r="AD720" s="59">
        <f>'Inventory Ref Sheet'!Y720</f>
        <v>0</v>
      </c>
      <c r="AE720" s="59">
        <f>'Inventory Ref Sheet'!Z720</f>
        <v>0</v>
      </c>
      <c r="AF720" s="102">
        <f>'Inventory Ref Sheet'!AA720</f>
        <v>0</v>
      </c>
      <c r="AG720" s="59">
        <f>'Inventory Ref Sheet'!AD720</f>
        <v>0</v>
      </c>
      <c r="AH720" s="59">
        <f>'Inventory Ref Sheet'!AE720</f>
        <v>0</v>
      </c>
      <c r="AI720" s="100" t="str">
        <f ca="1">IF('Inventory Ref Sheet'!AG720&gt;0,YEAR(TODAY())-'Inventory Ref Sheet'!AG720,"")</f>
        <v/>
      </c>
      <c r="AJ720" s="99"/>
      <c r="AK720" s="60">
        <f>'Inventory Ref Sheet'!AJ720</f>
        <v>0</v>
      </c>
      <c r="AL720" s="99"/>
      <c r="AM720" s="97" t="str">
        <f t="shared" si="53"/>
        <v/>
      </c>
    </row>
    <row r="721" spans="10:39" x14ac:dyDescent="0.25">
      <c r="J721" s="59">
        <f>'Inventory Ref Sheet'!AK721</f>
        <v>0</v>
      </c>
      <c r="K721" s="59">
        <f>'Inventory Ref Sheet'!AL721</f>
        <v>0</v>
      </c>
      <c r="L721" s="59">
        <f>'Inventory Ref Sheet'!AM721</f>
        <v>0</v>
      </c>
      <c r="M721" s="59">
        <f>'Inventory Ref Sheet'!AP721</f>
        <v>0</v>
      </c>
      <c r="N721" s="59">
        <f>'Inventory Ref Sheet'!AQ721</f>
        <v>0</v>
      </c>
      <c r="O721" s="100" t="str">
        <f ca="1">IF('Inventory Ref Sheet'!AS721&gt;0,YEAR(TODAY())-'Inventory Ref Sheet'!AS721,"")</f>
        <v/>
      </c>
      <c r="P721" s="95">
        <f>'Inventory Ref Sheet'!AU721</f>
        <v>0</v>
      </c>
      <c r="Q721" s="60">
        <f>'Inventory Ref Sheet'!AV721</f>
        <v>0</v>
      </c>
      <c r="R721" s="61"/>
      <c r="S721" s="100" t="str">
        <f t="shared" si="51"/>
        <v/>
      </c>
      <c r="T721" s="59">
        <f>'Inventory Ref Sheet'!M721</f>
        <v>0</v>
      </c>
      <c r="U721" s="102">
        <f>'Inventory Ref Sheet'!N721</f>
        <v>0</v>
      </c>
      <c r="V721" s="59">
        <f>'Inventory Ref Sheet'!O721</f>
        <v>0</v>
      </c>
      <c r="W721" s="59">
        <f>'Inventory Ref Sheet'!R721</f>
        <v>0</v>
      </c>
      <c r="X721" s="59">
        <f>'Inventory Ref Sheet'!S721</f>
        <v>0</v>
      </c>
      <c r="Y721" s="100" t="str">
        <f ca="1">IF('Inventory Ref Sheet'!U721&gt;0,YEAR(TODAY())-'Inventory Ref Sheet'!U721,"")</f>
        <v/>
      </c>
      <c r="Z721" s="95">
        <f>'Inventory Ref Sheet'!W721</f>
        <v>0</v>
      </c>
      <c r="AA721" s="60">
        <f>'Inventory Ref Sheet'!X721</f>
        <v>0</v>
      </c>
      <c r="AB721" s="61"/>
      <c r="AC721" s="97" t="str">
        <f t="shared" si="52"/>
        <v/>
      </c>
      <c r="AD721" s="59">
        <f>'Inventory Ref Sheet'!Y721</f>
        <v>0</v>
      </c>
      <c r="AE721" s="59">
        <f>'Inventory Ref Sheet'!Z721</f>
        <v>0</v>
      </c>
      <c r="AF721" s="102">
        <f>'Inventory Ref Sheet'!AA721</f>
        <v>0</v>
      </c>
      <c r="AG721" s="59">
        <f>'Inventory Ref Sheet'!AD721</f>
        <v>0</v>
      </c>
      <c r="AH721" s="59">
        <f>'Inventory Ref Sheet'!AE721</f>
        <v>0</v>
      </c>
      <c r="AI721" s="100" t="str">
        <f ca="1">IF('Inventory Ref Sheet'!AG721&gt;0,YEAR(TODAY())-'Inventory Ref Sheet'!AG721,"")</f>
        <v/>
      </c>
      <c r="AJ721" s="99"/>
      <c r="AK721" s="60">
        <f>'Inventory Ref Sheet'!AJ721</f>
        <v>0</v>
      </c>
      <c r="AL721" s="99"/>
      <c r="AM721" s="97" t="str">
        <f t="shared" si="53"/>
        <v/>
      </c>
    </row>
    <row r="722" spans="10:39" x14ac:dyDescent="0.25">
      <c r="J722" s="59">
        <f>'Inventory Ref Sheet'!AK722</f>
        <v>0</v>
      </c>
      <c r="K722" s="59">
        <f>'Inventory Ref Sheet'!AL722</f>
        <v>0</v>
      </c>
      <c r="L722" s="59">
        <f>'Inventory Ref Sheet'!AM722</f>
        <v>0</v>
      </c>
      <c r="M722" s="59">
        <f>'Inventory Ref Sheet'!AP722</f>
        <v>0</v>
      </c>
      <c r="N722" s="59">
        <f>'Inventory Ref Sheet'!AQ722</f>
        <v>0</v>
      </c>
      <c r="O722" s="100" t="str">
        <f ca="1">IF('Inventory Ref Sheet'!AS722&gt;0,YEAR(TODAY())-'Inventory Ref Sheet'!AS722,"")</f>
        <v/>
      </c>
      <c r="P722" s="95">
        <f>'Inventory Ref Sheet'!AU722</f>
        <v>0</v>
      </c>
      <c r="Q722" s="60">
        <f>'Inventory Ref Sheet'!AV722</f>
        <v>0</v>
      </c>
      <c r="R722" s="61"/>
      <c r="S722" s="100" t="str">
        <f t="shared" si="51"/>
        <v/>
      </c>
      <c r="T722" s="59">
        <f>'Inventory Ref Sheet'!M722</f>
        <v>0</v>
      </c>
      <c r="U722" s="102">
        <f>'Inventory Ref Sheet'!N722</f>
        <v>0</v>
      </c>
      <c r="V722" s="59">
        <f>'Inventory Ref Sheet'!O722</f>
        <v>0</v>
      </c>
      <c r="W722" s="59">
        <f>'Inventory Ref Sheet'!R722</f>
        <v>0</v>
      </c>
      <c r="X722" s="59">
        <f>'Inventory Ref Sheet'!S722</f>
        <v>0</v>
      </c>
      <c r="Y722" s="100" t="str">
        <f ca="1">IF('Inventory Ref Sheet'!U722&gt;0,YEAR(TODAY())-'Inventory Ref Sheet'!U722,"")</f>
        <v/>
      </c>
      <c r="Z722" s="95">
        <f>'Inventory Ref Sheet'!W722</f>
        <v>0</v>
      </c>
      <c r="AA722" s="60">
        <f>'Inventory Ref Sheet'!X722</f>
        <v>0</v>
      </c>
      <c r="AB722" s="61"/>
      <c r="AC722" s="97" t="str">
        <f t="shared" si="52"/>
        <v/>
      </c>
      <c r="AD722" s="59">
        <f>'Inventory Ref Sheet'!Y722</f>
        <v>0</v>
      </c>
      <c r="AE722" s="59">
        <f>'Inventory Ref Sheet'!Z722</f>
        <v>0</v>
      </c>
      <c r="AF722" s="102">
        <f>'Inventory Ref Sheet'!AA722</f>
        <v>0</v>
      </c>
      <c r="AG722" s="59">
        <f>'Inventory Ref Sheet'!AD722</f>
        <v>0</v>
      </c>
      <c r="AH722" s="59">
        <f>'Inventory Ref Sheet'!AE722</f>
        <v>0</v>
      </c>
      <c r="AI722" s="100" t="str">
        <f ca="1">IF('Inventory Ref Sheet'!AG722&gt;0,YEAR(TODAY())-'Inventory Ref Sheet'!AG722,"")</f>
        <v/>
      </c>
      <c r="AJ722" s="99"/>
      <c r="AK722" s="60">
        <f>'Inventory Ref Sheet'!AJ722</f>
        <v>0</v>
      </c>
      <c r="AL722" s="99"/>
      <c r="AM722" s="97" t="str">
        <f t="shared" si="53"/>
        <v/>
      </c>
    </row>
    <row r="723" spans="10:39" x14ac:dyDescent="0.25">
      <c r="J723" s="59">
        <f>'Inventory Ref Sheet'!AK723</f>
        <v>0</v>
      </c>
      <c r="K723" s="59">
        <f>'Inventory Ref Sheet'!AL723</f>
        <v>0</v>
      </c>
      <c r="L723" s="59">
        <f>'Inventory Ref Sheet'!AM723</f>
        <v>0</v>
      </c>
      <c r="M723" s="59">
        <f>'Inventory Ref Sheet'!AP723</f>
        <v>0</v>
      </c>
      <c r="N723" s="59">
        <f>'Inventory Ref Sheet'!AQ723</f>
        <v>0</v>
      </c>
      <c r="O723" s="100" t="str">
        <f ca="1">IF('Inventory Ref Sheet'!AS723&gt;0,YEAR(TODAY())-'Inventory Ref Sheet'!AS723,"")</f>
        <v/>
      </c>
      <c r="P723" s="95">
        <f>'Inventory Ref Sheet'!AU723</f>
        <v>0</v>
      </c>
      <c r="Q723" s="60">
        <f>'Inventory Ref Sheet'!AV723</f>
        <v>0</v>
      </c>
      <c r="R723" s="61"/>
      <c r="S723" s="100" t="str">
        <f t="shared" si="51"/>
        <v/>
      </c>
      <c r="T723" s="59">
        <f>'Inventory Ref Sheet'!M723</f>
        <v>0</v>
      </c>
      <c r="U723" s="102">
        <f>'Inventory Ref Sheet'!N723</f>
        <v>0</v>
      </c>
      <c r="V723" s="59">
        <f>'Inventory Ref Sheet'!O723</f>
        <v>0</v>
      </c>
      <c r="W723" s="59">
        <f>'Inventory Ref Sheet'!R723</f>
        <v>0</v>
      </c>
      <c r="X723" s="59">
        <f>'Inventory Ref Sheet'!S723</f>
        <v>0</v>
      </c>
      <c r="Y723" s="100" t="str">
        <f ca="1">IF('Inventory Ref Sheet'!U723&gt;0,YEAR(TODAY())-'Inventory Ref Sheet'!U723,"")</f>
        <v/>
      </c>
      <c r="Z723" s="95">
        <f>'Inventory Ref Sheet'!W723</f>
        <v>0</v>
      </c>
      <c r="AA723" s="60">
        <f>'Inventory Ref Sheet'!X723</f>
        <v>0</v>
      </c>
      <c r="AB723" s="61"/>
      <c r="AC723" s="97" t="str">
        <f t="shared" si="52"/>
        <v/>
      </c>
      <c r="AD723" s="59">
        <f>'Inventory Ref Sheet'!Y723</f>
        <v>0</v>
      </c>
      <c r="AE723" s="59">
        <f>'Inventory Ref Sheet'!Z723</f>
        <v>0</v>
      </c>
      <c r="AF723" s="102">
        <f>'Inventory Ref Sheet'!AA723</f>
        <v>0</v>
      </c>
      <c r="AG723" s="59">
        <f>'Inventory Ref Sheet'!AD723</f>
        <v>0</v>
      </c>
      <c r="AH723" s="59">
        <f>'Inventory Ref Sheet'!AE723</f>
        <v>0</v>
      </c>
      <c r="AI723" s="100" t="str">
        <f ca="1">IF('Inventory Ref Sheet'!AG723&gt;0,YEAR(TODAY())-'Inventory Ref Sheet'!AG723,"")</f>
        <v/>
      </c>
      <c r="AJ723" s="99"/>
      <c r="AK723" s="60">
        <f>'Inventory Ref Sheet'!AJ723</f>
        <v>0</v>
      </c>
      <c r="AL723" s="99"/>
      <c r="AM723" s="97" t="str">
        <f t="shared" si="53"/>
        <v/>
      </c>
    </row>
    <row r="724" spans="10:39" x14ac:dyDescent="0.25">
      <c r="J724" s="59">
        <f>'Inventory Ref Sheet'!AK724</f>
        <v>0</v>
      </c>
      <c r="K724" s="59">
        <f>'Inventory Ref Sheet'!AL724</f>
        <v>0</v>
      </c>
      <c r="L724" s="59">
        <f>'Inventory Ref Sheet'!AM724</f>
        <v>0</v>
      </c>
      <c r="M724" s="59">
        <f>'Inventory Ref Sheet'!AP724</f>
        <v>0</v>
      </c>
      <c r="N724" s="59">
        <f>'Inventory Ref Sheet'!AQ724</f>
        <v>0</v>
      </c>
      <c r="O724" s="100" t="str">
        <f ca="1">IF('Inventory Ref Sheet'!AS724&gt;0,YEAR(TODAY())-'Inventory Ref Sheet'!AS724,"")</f>
        <v/>
      </c>
      <c r="P724" s="95">
        <f>'Inventory Ref Sheet'!AU724</f>
        <v>0</v>
      </c>
      <c r="Q724" s="60">
        <f>'Inventory Ref Sheet'!AV724</f>
        <v>0</v>
      </c>
      <c r="R724" s="61"/>
      <c r="S724" s="100" t="str">
        <f t="shared" si="51"/>
        <v/>
      </c>
      <c r="T724" s="59">
        <f>'Inventory Ref Sheet'!M724</f>
        <v>0</v>
      </c>
      <c r="U724" s="102">
        <f>'Inventory Ref Sheet'!N724</f>
        <v>0</v>
      </c>
      <c r="V724" s="59">
        <f>'Inventory Ref Sheet'!O724</f>
        <v>0</v>
      </c>
      <c r="W724" s="59">
        <f>'Inventory Ref Sheet'!R724</f>
        <v>0</v>
      </c>
      <c r="X724" s="59">
        <f>'Inventory Ref Sheet'!S724</f>
        <v>0</v>
      </c>
      <c r="Y724" s="100" t="str">
        <f ca="1">IF('Inventory Ref Sheet'!U724&gt;0,YEAR(TODAY())-'Inventory Ref Sheet'!U724,"")</f>
        <v/>
      </c>
      <c r="Z724" s="95">
        <f>'Inventory Ref Sheet'!W724</f>
        <v>0</v>
      </c>
      <c r="AA724" s="60">
        <f>'Inventory Ref Sheet'!X724</f>
        <v>0</v>
      </c>
      <c r="AB724" s="61"/>
      <c r="AC724" s="97" t="str">
        <f t="shared" si="52"/>
        <v/>
      </c>
      <c r="AD724" s="59">
        <f>'Inventory Ref Sheet'!Y724</f>
        <v>0</v>
      </c>
      <c r="AE724" s="59">
        <f>'Inventory Ref Sheet'!Z724</f>
        <v>0</v>
      </c>
      <c r="AF724" s="102">
        <f>'Inventory Ref Sheet'!AA724</f>
        <v>0</v>
      </c>
      <c r="AG724" s="59">
        <f>'Inventory Ref Sheet'!AD724</f>
        <v>0</v>
      </c>
      <c r="AH724" s="59">
        <f>'Inventory Ref Sheet'!AE724</f>
        <v>0</v>
      </c>
      <c r="AI724" s="100" t="str">
        <f ca="1">IF('Inventory Ref Sheet'!AG724&gt;0,YEAR(TODAY())-'Inventory Ref Sheet'!AG724,"")</f>
        <v/>
      </c>
      <c r="AJ724" s="99"/>
      <c r="AK724" s="60">
        <f>'Inventory Ref Sheet'!AJ724</f>
        <v>0</v>
      </c>
      <c r="AL724" s="99"/>
      <c r="AM724" s="97" t="str">
        <f t="shared" si="53"/>
        <v/>
      </c>
    </row>
    <row r="725" spans="10:39" x14ac:dyDescent="0.25">
      <c r="J725" s="59">
        <f>'Inventory Ref Sheet'!AK725</f>
        <v>0</v>
      </c>
      <c r="K725" s="59">
        <f>'Inventory Ref Sheet'!AL725</f>
        <v>0</v>
      </c>
      <c r="L725" s="59">
        <f>'Inventory Ref Sheet'!AM725</f>
        <v>0</v>
      </c>
      <c r="M725" s="59">
        <f>'Inventory Ref Sheet'!AP725</f>
        <v>0</v>
      </c>
      <c r="N725" s="59">
        <f>'Inventory Ref Sheet'!AQ725</f>
        <v>0</v>
      </c>
      <c r="O725" s="100" t="str">
        <f ca="1">IF('Inventory Ref Sheet'!AS725&gt;0,YEAR(TODAY())-'Inventory Ref Sheet'!AS725,"")</f>
        <v/>
      </c>
      <c r="P725" s="95">
        <f>'Inventory Ref Sheet'!AU725</f>
        <v>0</v>
      </c>
      <c r="Q725" s="60">
        <f>'Inventory Ref Sheet'!AV725</f>
        <v>0</v>
      </c>
      <c r="R725" s="61"/>
      <c r="S725" s="100" t="str">
        <f t="shared" si="51"/>
        <v/>
      </c>
      <c r="T725" s="59">
        <f>'Inventory Ref Sheet'!M725</f>
        <v>0</v>
      </c>
      <c r="U725" s="102">
        <f>'Inventory Ref Sheet'!N725</f>
        <v>0</v>
      </c>
      <c r="V725" s="59">
        <f>'Inventory Ref Sheet'!O725</f>
        <v>0</v>
      </c>
      <c r="W725" s="59">
        <f>'Inventory Ref Sheet'!R725</f>
        <v>0</v>
      </c>
      <c r="X725" s="59">
        <f>'Inventory Ref Sheet'!S725</f>
        <v>0</v>
      </c>
      <c r="Y725" s="100" t="str">
        <f ca="1">IF('Inventory Ref Sheet'!U725&gt;0,YEAR(TODAY())-'Inventory Ref Sheet'!U725,"")</f>
        <v/>
      </c>
      <c r="Z725" s="95">
        <f>'Inventory Ref Sheet'!W725</f>
        <v>0</v>
      </c>
      <c r="AA725" s="60">
        <f>'Inventory Ref Sheet'!X725</f>
        <v>0</v>
      </c>
      <c r="AB725" s="61"/>
      <c r="AC725" s="97" t="str">
        <f t="shared" si="52"/>
        <v/>
      </c>
      <c r="AD725" s="59">
        <f>'Inventory Ref Sheet'!Y725</f>
        <v>0</v>
      </c>
      <c r="AE725" s="59">
        <f>'Inventory Ref Sheet'!Z725</f>
        <v>0</v>
      </c>
      <c r="AF725" s="102">
        <f>'Inventory Ref Sheet'!AA725</f>
        <v>0</v>
      </c>
      <c r="AG725" s="59">
        <f>'Inventory Ref Sheet'!AD725</f>
        <v>0</v>
      </c>
      <c r="AH725" s="59">
        <f>'Inventory Ref Sheet'!AE725</f>
        <v>0</v>
      </c>
      <c r="AI725" s="100" t="str">
        <f ca="1">IF('Inventory Ref Sheet'!AG725&gt;0,YEAR(TODAY())-'Inventory Ref Sheet'!AG725,"")</f>
        <v/>
      </c>
      <c r="AJ725" s="99"/>
      <c r="AK725" s="60">
        <f>'Inventory Ref Sheet'!AJ725</f>
        <v>0</v>
      </c>
      <c r="AL725" s="99"/>
      <c r="AM725" s="97" t="str">
        <f t="shared" si="53"/>
        <v/>
      </c>
    </row>
    <row r="726" spans="10:39" x14ac:dyDescent="0.25">
      <c r="J726" s="59">
        <f>'Inventory Ref Sheet'!AK726</f>
        <v>0</v>
      </c>
      <c r="K726" s="59">
        <f>'Inventory Ref Sheet'!AL726</f>
        <v>0</v>
      </c>
      <c r="L726" s="59">
        <f>'Inventory Ref Sheet'!AM726</f>
        <v>0</v>
      </c>
      <c r="M726" s="59">
        <f>'Inventory Ref Sheet'!AP726</f>
        <v>0</v>
      </c>
      <c r="N726" s="59">
        <f>'Inventory Ref Sheet'!AQ726</f>
        <v>0</v>
      </c>
      <c r="O726" s="100" t="str">
        <f ca="1">IF('Inventory Ref Sheet'!AS726&gt;0,YEAR(TODAY())-'Inventory Ref Sheet'!AS726,"")</f>
        <v/>
      </c>
      <c r="P726" s="95">
        <f>'Inventory Ref Sheet'!AU726</f>
        <v>0</v>
      </c>
      <c r="Q726" s="60">
        <f>'Inventory Ref Sheet'!AV726</f>
        <v>0</v>
      </c>
      <c r="R726" s="61"/>
      <c r="S726" s="100" t="str">
        <f t="shared" si="51"/>
        <v/>
      </c>
      <c r="T726" s="59">
        <f>'Inventory Ref Sheet'!M726</f>
        <v>0</v>
      </c>
      <c r="U726" s="102">
        <f>'Inventory Ref Sheet'!N726</f>
        <v>0</v>
      </c>
      <c r="V726" s="59">
        <f>'Inventory Ref Sheet'!O726</f>
        <v>0</v>
      </c>
      <c r="W726" s="59">
        <f>'Inventory Ref Sheet'!R726</f>
        <v>0</v>
      </c>
      <c r="X726" s="59">
        <f>'Inventory Ref Sheet'!S726</f>
        <v>0</v>
      </c>
      <c r="Y726" s="100" t="str">
        <f ca="1">IF('Inventory Ref Sheet'!U726&gt;0,YEAR(TODAY())-'Inventory Ref Sheet'!U726,"")</f>
        <v/>
      </c>
      <c r="Z726" s="95">
        <f>'Inventory Ref Sheet'!W726</f>
        <v>0</v>
      </c>
      <c r="AA726" s="60">
        <f>'Inventory Ref Sheet'!X726</f>
        <v>0</v>
      </c>
      <c r="AB726" s="61"/>
      <c r="AC726" s="97" t="str">
        <f t="shared" si="52"/>
        <v/>
      </c>
      <c r="AD726" s="59">
        <f>'Inventory Ref Sheet'!Y726</f>
        <v>0</v>
      </c>
      <c r="AE726" s="59">
        <f>'Inventory Ref Sheet'!Z726</f>
        <v>0</v>
      </c>
      <c r="AF726" s="102">
        <f>'Inventory Ref Sheet'!AA726</f>
        <v>0</v>
      </c>
      <c r="AG726" s="59">
        <f>'Inventory Ref Sheet'!AD726</f>
        <v>0</v>
      </c>
      <c r="AH726" s="59">
        <f>'Inventory Ref Sheet'!AE726</f>
        <v>0</v>
      </c>
      <c r="AI726" s="100" t="str">
        <f ca="1">IF('Inventory Ref Sheet'!AG726&gt;0,YEAR(TODAY())-'Inventory Ref Sheet'!AG726,"")</f>
        <v/>
      </c>
      <c r="AJ726" s="99"/>
      <c r="AK726" s="60">
        <f>'Inventory Ref Sheet'!AJ726</f>
        <v>0</v>
      </c>
      <c r="AL726" s="99"/>
      <c r="AM726" s="97" t="str">
        <f t="shared" si="53"/>
        <v/>
      </c>
    </row>
    <row r="727" spans="10:39" x14ac:dyDescent="0.25">
      <c r="J727" s="59">
        <f>'Inventory Ref Sheet'!AK727</f>
        <v>0</v>
      </c>
      <c r="K727" s="59">
        <f>'Inventory Ref Sheet'!AL727</f>
        <v>0</v>
      </c>
      <c r="L727" s="59">
        <f>'Inventory Ref Sheet'!AM727</f>
        <v>0</v>
      </c>
      <c r="M727" s="59">
        <f>'Inventory Ref Sheet'!AP727</f>
        <v>0</v>
      </c>
      <c r="N727" s="59">
        <f>'Inventory Ref Sheet'!AQ727</f>
        <v>0</v>
      </c>
      <c r="O727" s="100" t="str">
        <f ca="1">IF('Inventory Ref Sheet'!AS727&gt;0,YEAR(TODAY())-'Inventory Ref Sheet'!AS727,"")</f>
        <v/>
      </c>
      <c r="P727" s="95">
        <f>'Inventory Ref Sheet'!AU727</f>
        <v>0</v>
      </c>
      <c r="Q727" s="60">
        <f>'Inventory Ref Sheet'!AV727</f>
        <v>0</v>
      </c>
      <c r="R727" s="61"/>
      <c r="S727" s="100" t="str">
        <f t="shared" si="51"/>
        <v/>
      </c>
      <c r="T727" s="59">
        <f>'Inventory Ref Sheet'!M727</f>
        <v>0</v>
      </c>
      <c r="U727" s="102">
        <f>'Inventory Ref Sheet'!N727</f>
        <v>0</v>
      </c>
      <c r="V727" s="59">
        <f>'Inventory Ref Sheet'!O727</f>
        <v>0</v>
      </c>
      <c r="W727" s="59">
        <f>'Inventory Ref Sheet'!R727</f>
        <v>0</v>
      </c>
      <c r="X727" s="59">
        <f>'Inventory Ref Sheet'!S727</f>
        <v>0</v>
      </c>
      <c r="Y727" s="100" t="str">
        <f ca="1">IF('Inventory Ref Sheet'!U727&gt;0,YEAR(TODAY())-'Inventory Ref Sheet'!U727,"")</f>
        <v/>
      </c>
      <c r="Z727" s="95">
        <f>'Inventory Ref Sheet'!W727</f>
        <v>0</v>
      </c>
      <c r="AA727" s="60">
        <f>'Inventory Ref Sheet'!X727</f>
        <v>0</v>
      </c>
      <c r="AB727" s="61"/>
      <c r="AC727" s="97" t="str">
        <f t="shared" si="52"/>
        <v/>
      </c>
      <c r="AD727" s="59">
        <f>'Inventory Ref Sheet'!Y727</f>
        <v>0</v>
      </c>
      <c r="AE727" s="59">
        <f>'Inventory Ref Sheet'!Z727</f>
        <v>0</v>
      </c>
      <c r="AF727" s="102">
        <f>'Inventory Ref Sheet'!AA727</f>
        <v>0</v>
      </c>
      <c r="AG727" s="59">
        <f>'Inventory Ref Sheet'!AD727</f>
        <v>0</v>
      </c>
      <c r="AH727" s="59">
        <f>'Inventory Ref Sheet'!AE727</f>
        <v>0</v>
      </c>
      <c r="AI727" s="100" t="str">
        <f ca="1">IF('Inventory Ref Sheet'!AG727&gt;0,YEAR(TODAY())-'Inventory Ref Sheet'!AG727,"")</f>
        <v/>
      </c>
      <c r="AJ727" s="99"/>
      <c r="AK727" s="60">
        <f>'Inventory Ref Sheet'!AJ727</f>
        <v>0</v>
      </c>
      <c r="AL727" s="99"/>
      <c r="AM727" s="97" t="str">
        <f t="shared" si="53"/>
        <v/>
      </c>
    </row>
    <row r="728" spans="10:39" x14ac:dyDescent="0.25">
      <c r="J728" s="59">
        <f>'Inventory Ref Sheet'!AK728</f>
        <v>0</v>
      </c>
      <c r="K728" s="59">
        <f>'Inventory Ref Sheet'!AL728</f>
        <v>0</v>
      </c>
      <c r="L728" s="59">
        <f>'Inventory Ref Sheet'!AM728</f>
        <v>0</v>
      </c>
      <c r="M728" s="59">
        <f>'Inventory Ref Sheet'!AP728</f>
        <v>0</v>
      </c>
      <c r="N728" s="59">
        <f>'Inventory Ref Sheet'!AQ728</f>
        <v>0</v>
      </c>
      <c r="O728" s="100" t="str">
        <f ca="1">IF('Inventory Ref Sheet'!AS728&gt;0,YEAR(TODAY())-'Inventory Ref Sheet'!AS728,"")</f>
        <v/>
      </c>
      <c r="P728" s="95">
        <f>'Inventory Ref Sheet'!AU728</f>
        <v>0</v>
      </c>
      <c r="Q728" s="60">
        <f>'Inventory Ref Sheet'!AV728</f>
        <v>0</v>
      </c>
      <c r="R728" s="61"/>
      <c r="S728" s="100" t="str">
        <f t="shared" si="51"/>
        <v/>
      </c>
      <c r="T728" s="59">
        <f>'Inventory Ref Sheet'!M728</f>
        <v>0</v>
      </c>
      <c r="U728" s="102">
        <f>'Inventory Ref Sheet'!N728</f>
        <v>0</v>
      </c>
      <c r="V728" s="59">
        <f>'Inventory Ref Sheet'!O728</f>
        <v>0</v>
      </c>
      <c r="W728" s="59">
        <f>'Inventory Ref Sheet'!R728</f>
        <v>0</v>
      </c>
      <c r="X728" s="59">
        <f>'Inventory Ref Sheet'!S728</f>
        <v>0</v>
      </c>
      <c r="Y728" s="100" t="str">
        <f ca="1">IF('Inventory Ref Sheet'!U728&gt;0,YEAR(TODAY())-'Inventory Ref Sheet'!U728,"")</f>
        <v/>
      </c>
      <c r="Z728" s="95">
        <f>'Inventory Ref Sheet'!W728</f>
        <v>0</v>
      </c>
      <c r="AA728" s="60">
        <f>'Inventory Ref Sheet'!X728</f>
        <v>0</v>
      </c>
      <c r="AB728" s="61"/>
      <c r="AC728" s="97" t="str">
        <f t="shared" si="52"/>
        <v/>
      </c>
      <c r="AD728" s="59">
        <f>'Inventory Ref Sheet'!Y728</f>
        <v>0</v>
      </c>
      <c r="AE728" s="59">
        <f>'Inventory Ref Sheet'!Z728</f>
        <v>0</v>
      </c>
      <c r="AF728" s="102">
        <f>'Inventory Ref Sheet'!AA728</f>
        <v>0</v>
      </c>
      <c r="AG728" s="59">
        <f>'Inventory Ref Sheet'!AD728</f>
        <v>0</v>
      </c>
      <c r="AH728" s="59">
        <f>'Inventory Ref Sheet'!AE728</f>
        <v>0</v>
      </c>
      <c r="AI728" s="100" t="str">
        <f ca="1">IF('Inventory Ref Sheet'!AG728&gt;0,YEAR(TODAY())-'Inventory Ref Sheet'!AG728,"")</f>
        <v/>
      </c>
      <c r="AJ728" s="99"/>
      <c r="AK728" s="60">
        <f>'Inventory Ref Sheet'!AJ728</f>
        <v>0</v>
      </c>
      <c r="AL728" s="99"/>
      <c r="AM728" s="97" t="str">
        <f t="shared" si="53"/>
        <v/>
      </c>
    </row>
    <row r="729" spans="10:39" x14ac:dyDescent="0.25">
      <c r="J729" s="59">
        <f>'Inventory Ref Sheet'!AK729</f>
        <v>0</v>
      </c>
      <c r="K729" s="59">
        <f>'Inventory Ref Sheet'!AL729</f>
        <v>0</v>
      </c>
      <c r="L729" s="59">
        <f>'Inventory Ref Sheet'!AM729</f>
        <v>0</v>
      </c>
      <c r="M729" s="59">
        <f>'Inventory Ref Sheet'!AP729</f>
        <v>0</v>
      </c>
      <c r="N729" s="59">
        <f>'Inventory Ref Sheet'!AQ729</f>
        <v>0</v>
      </c>
      <c r="O729" s="100" t="str">
        <f ca="1">IF('Inventory Ref Sheet'!AS729&gt;0,YEAR(TODAY())-'Inventory Ref Sheet'!AS729,"")</f>
        <v/>
      </c>
      <c r="P729" s="95">
        <f>'Inventory Ref Sheet'!AU729</f>
        <v>0</v>
      </c>
      <c r="Q729" s="60">
        <f>'Inventory Ref Sheet'!AV729</f>
        <v>0</v>
      </c>
      <c r="R729" s="61"/>
      <c r="S729" s="100" t="str">
        <f t="shared" si="51"/>
        <v/>
      </c>
      <c r="T729" s="59">
        <f>'Inventory Ref Sheet'!M729</f>
        <v>0</v>
      </c>
      <c r="U729" s="102">
        <f>'Inventory Ref Sheet'!N729</f>
        <v>0</v>
      </c>
      <c r="V729" s="59">
        <f>'Inventory Ref Sheet'!O729</f>
        <v>0</v>
      </c>
      <c r="W729" s="59">
        <f>'Inventory Ref Sheet'!R729</f>
        <v>0</v>
      </c>
      <c r="X729" s="59">
        <f>'Inventory Ref Sheet'!S729</f>
        <v>0</v>
      </c>
      <c r="Y729" s="100" t="str">
        <f ca="1">IF('Inventory Ref Sheet'!U729&gt;0,YEAR(TODAY())-'Inventory Ref Sheet'!U729,"")</f>
        <v/>
      </c>
      <c r="Z729" s="95">
        <f>'Inventory Ref Sheet'!W729</f>
        <v>0</v>
      </c>
      <c r="AA729" s="60">
        <f>'Inventory Ref Sheet'!X729</f>
        <v>0</v>
      </c>
      <c r="AB729" s="61"/>
      <c r="AC729" s="97" t="str">
        <f t="shared" si="52"/>
        <v/>
      </c>
      <c r="AD729" s="59">
        <f>'Inventory Ref Sheet'!Y729</f>
        <v>0</v>
      </c>
      <c r="AE729" s="59">
        <f>'Inventory Ref Sheet'!Z729</f>
        <v>0</v>
      </c>
      <c r="AF729" s="102">
        <f>'Inventory Ref Sheet'!AA729</f>
        <v>0</v>
      </c>
      <c r="AG729" s="59">
        <f>'Inventory Ref Sheet'!AD729</f>
        <v>0</v>
      </c>
      <c r="AH729" s="59">
        <f>'Inventory Ref Sheet'!AE729</f>
        <v>0</v>
      </c>
      <c r="AI729" s="100" t="str">
        <f ca="1">IF('Inventory Ref Sheet'!AG729&gt;0,YEAR(TODAY())-'Inventory Ref Sheet'!AG729,"")</f>
        <v/>
      </c>
      <c r="AJ729" s="99"/>
      <c r="AK729" s="60">
        <f>'Inventory Ref Sheet'!AJ729</f>
        <v>0</v>
      </c>
      <c r="AL729" s="99"/>
      <c r="AM729" s="97" t="str">
        <f t="shared" si="53"/>
        <v/>
      </c>
    </row>
    <row r="730" spans="10:39" x14ac:dyDescent="0.25">
      <c r="J730" s="59">
        <f>'Inventory Ref Sheet'!AK730</f>
        <v>0</v>
      </c>
      <c r="K730" s="59">
        <f>'Inventory Ref Sheet'!AL730</f>
        <v>0</v>
      </c>
      <c r="L730" s="59">
        <f>'Inventory Ref Sheet'!AM730</f>
        <v>0</v>
      </c>
      <c r="M730" s="59">
        <f>'Inventory Ref Sheet'!AP730</f>
        <v>0</v>
      </c>
      <c r="N730" s="59">
        <f>'Inventory Ref Sheet'!AQ730</f>
        <v>0</v>
      </c>
      <c r="O730" s="100" t="str">
        <f ca="1">IF('Inventory Ref Sheet'!AS730&gt;0,YEAR(TODAY())-'Inventory Ref Sheet'!AS730,"")</f>
        <v/>
      </c>
      <c r="P730" s="95">
        <f>'Inventory Ref Sheet'!AU730</f>
        <v>0</v>
      </c>
      <c r="Q730" s="60">
        <f>'Inventory Ref Sheet'!AV730</f>
        <v>0</v>
      </c>
      <c r="R730" s="61"/>
      <c r="S730" s="100" t="str">
        <f t="shared" si="51"/>
        <v/>
      </c>
      <c r="T730" s="59">
        <f>'Inventory Ref Sheet'!M730</f>
        <v>0</v>
      </c>
      <c r="U730" s="102">
        <f>'Inventory Ref Sheet'!N730</f>
        <v>0</v>
      </c>
      <c r="V730" s="59">
        <f>'Inventory Ref Sheet'!O730</f>
        <v>0</v>
      </c>
      <c r="W730" s="59">
        <f>'Inventory Ref Sheet'!R730</f>
        <v>0</v>
      </c>
      <c r="X730" s="59">
        <f>'Inventory Ref Sheet'!S730</f>
        <v>0</v>
      </c>
      <c r="Y730" s="100" t="str">
        <f ca="1">IF('Inventory Ref Sheet'!U730&gt;0,YEAR(TODAY())-'Inventory Ref Sheet'!U730,"")</f>
        <v/>
      </c>
      <c r="Z730" s="95">
        <f>'Inventory Ref Sheet'!W730</f>
        <v>0</v>
      </c>
      <c r="AA730" s="60">
        <f>'Inventory Ref Sheet'!X730</f>
        <v>0</v>
      </c>
      <c r="AB730" s="61"/>
      <c r="AC730" s="97" t="str">
        <f t="shared" si="52"/>
        <v/>
      </c>
      <c r="AD730" s="59">
        <f>'Inventory Ref Sheet'!Y730</f>
        <v>0</v>
      </c>
      <c r="AE730" s="59">
        <f>'Inventory Ref Sheet'!Z730</f>
        <v>0</v>
      </c>
      <c r="AF730" s="102">
        <f>'Inventory Ref Sheet'!AA730</f>
        <v>0</v>
      </c>
      <c r="AG730" s="59">
        <f>'Inventory Ref Sheet'!AD730</f>
        <v>0</v>
      </c>
      <c r="AH730" s="59">
        <f>'Inventory Ref Sheet'!AE730</f>
        <v>0</v>
      </c>
      <c r="AI730" s="100" t="str">
        <f ca="1">IF('Inventory Ref Sheet'!AG730&gt;0,YEAR(TODAY())-'Inventory Ref Sheet'!AG730,"")</f>
        <v/>
      </c>
      <c r="AJ730" s="99"/>
      <c r="AK730" s="60">
        <f>'Inventory Ref Sheet'!AJ730</f>
        <v>0</v>
      </c>
      <c r="AL730" s="99"/>
      <c r="AM730" s="97" t="str">
        <f t="shared" si="53"/>
        <v/>
      </c>
    </row>
    <row r="731" spans="10:39" x14ac:dyDescent="0.25">
      <c r="J731" s="59">
        <f>'Inventory Ref Sheet'!AK731</f>
        <v>0</v>
      </c>
      <c r="K731" s="59">
        <f>'Inventory Ref Sheet'!AL731</f>
        <v>0</v>
      </c>
      <c r="L731" s="59">
        <f>'Inventory Ref Sheet'!AM731</f>
        <v>0</v>
      </c>
      <c r="M731" s="59">
        <f>'Inventory Ref Sheet'!AP731</f>
        <v>0</v>
      </c>
      <c r="N731" s="59">
        <f>'Inventory Ref Sheet'!AQ731</f>
        <v>0</v>
      </c>
      <c r="O731" s="100" t="str">
        <f ca="1">IF('Inventory Ref Sheet'!AS731&gt;0,YEAR(TODAY())-'Inventory Ref Sheet'!AS731,"")</f>
        <v/>
      </c>
      <c r="P731" s="95">
        <f>'Inventory Ref Sheet'!AU731</f>
        <v>0</v>
      </c>
      <c r="Q731" s="60">
        <f>'Inventory Ref Sheet'!AV731</f>
        <v>0</v>
      </c>
      <c r="R731" s="61"/>
      <c r="S731" s="100" t="str">
        <f t="shared" si="51"/>
        <v/>
      </c>
      <c r="T731" s="59">
        <f>'Inventory Ref Sheet'!M731</f>
        <v>0</v>
      </c>
      <c r="U731" s="102">
        <f>'Inventory Ref Sheet'!N731</f>
        <v>0</v>
      </c>
      <c r="V731" s="59">
        <f>'Inventory Ref Sheet'!O731</f>
        <v>0</v>
      </c>
      <c r="W731" s="59">
        <f>'Inventory Ref Sheet'!R731</f>
        <v>0</v>
      </c>
      <c r="X731" s="59">
        <f>'Inventory Ref Sheet'!S731</f>
        <v>0</v>
      </c>
      <c r="Y731" s="100" t="str">
        <f ca="1">IF('Inventory Ref Sheet'!U731&gt;0,YEAR(TODAY())-'Inventory Ref Sheet'!U731,"")</f>
        <v/>
      </c>
      <c r="Z731" s="95">
        <f>'Inventory Ref Sheet'!W731</f>
        <v>0</v>
      </c>
      <c r="AA731" s="60">
        <f>'Inventory Ref Sheet'!X731</f>
        <v>0</v>
      </c>
      <c r="AB731" s="61"/>
      <c r="AC731" s="97" t="str">
        <f t="shared" si="52"/>
        <v/>
      </c>
      <c r="AD731" s="59">
        <f>'Inventory Ref Sheet'!Y731</f>
        <v>0</v>
      </c>
      <c r="AE731" s="59">
        <f>'Inventory Ref Sheet'!Z731</f>
        <v>0</v>
      </c>
      <c r="AF731" s="102">
        <f>'Inventory Ref Sheet'!AA731</f>
        <v>0</v>
      </c>
      <c r="AG731" s="59">
        <f>'Inventory Ref Sheet'!AD731</f>
        <v>0</v>
      </c>
      <c r="AH731" s="59">
        <f>'Inventory Ref Sheet'!AE731</f>
        <v>0</v>
      </c>
      <c r="AI731" s="100" t="str">
        <f ca="1">IF('Inventory Ref Sheet'!AG731&gt;0,YEAR(TODAY())-'Inventory Ref Sheet'!AG731,"")</f>
        <v/>
      </c>
      <c r="AJ731" s="99"/>
      <c r="AK731" s="60">
        <f>'Inventory Ref Sheet'!AJ731</f>
        <v>0</v>
      </c>
      <c r="AL731" s="99"/>
      <c r="AM731" s="97" t="str">
        <f t="shared" si="53"/>
        <v/>
      </c>
    </row>
    <row r="732" spans="10:39" x14ac:dyDescent="0.25">
      <c r="J732" s="59">
        <f>'Inventory Ref Sheet'!AK732</f>
        <v>0</v>
      </c>
      <c r="K732" s="59">
        <f>'Inventory Ref Sheet'!AL732</f>
        <v>0</v>
      </c>
      <c r="L732" s="59">
        <f>'Inventory Ref Sheet'!AM732</f>
        <v>0</v>
      </c>
      <c r="M732" s="59">
        <f>'Inventory Ref Sheet'!AP732</f>
        <v>0</v>
      </c>
      <c r="N732" s="59">
        <f>'Inventory Ref Sheet'!AQ732</f>
        <v>0</v>
      </c>
      <c r="O732" s="100" t="str">
        <f ca="1">IF('Inventory Ref Sheet'!AS732&gt;0,YEAR(TODAY())-'Inventory Ref Sheet'!AS732,"")</f>
        <v/>
      </c>
      <c r="P732" s="95">
        <f>'Inventory Ref Sheet'!AU732</f>
        <v>0</v>
      </c>
      <c r="Q732" s="60">
        <f>'Inventory Ref Sheet'!AV732</f>
        <v>0</v>
      </c>
      <c r="R732" s="61"/>
      <c r="S732" s="100" t="str">
        <f t="shared" si="51"/>
        <v/>
      </c>
      <c r="T732" s="59">
        <f>'Inventory Ref Sheet'!M732</f>
        <v>0</v>
      </c>
      <c r="U732" s="102">
        <f>'Inventory Ref Sheet'!N732</f>
        <v>0</v>
      </c>
      <c r="V732" s="59">
        <f>'Inventory Ref Sheet'!O732</f>
        <v>0</v>
      </c>
      <c r="W732" s="59">
        <f>'Inventory Ref Sheet'!R732</f>
        <v>0</v>
      </c>
      <c r="X732" s="59">
        <f>'Inventory Ref Sheet'!S732</f>
        <v>0</v>
      </c>
      <c r="Y732" s="100" t="str">
        <f ca="1">IF('Inventory Ref Sheet'!U732&gt;0,YEAR(TODAY())-'Inventory Ref Sheet'!U732,"")</f>
        <v/>
      </c>
      <c r="Z732" s="95">
        <f>'Inventory Ref Sheet'!W732</f>
        <v>0</v>
      </c>
      <c r="AA732" s="60">
        <f>'Inventory Ref Sheet'!X732</f>
        <v>0</v>
      </c>
      <c r="AB732" s="61"/>
      <c r="AC732" s="97" t="str">
        <f t="shared" si="52"/>
        <v/>
      </c>
      <c r="AD732" s="59">
        <f>'Inventory Ref Sheet'!Y732</f>
        <v>0</v>
      </c>
      <c r="AE732" s="59">
        <f>'Inventory Ref Sheet'!Z732</f>
        <v>0</v>
      </c>
      <c r="AF732" s="102">
        <f>'Inventory Ref Sheet'!AA732</f>
        <v>0</v>
      </c>
      <c r="AG732" s="59">
        <f>'Inventory Ref Sheet'!AD732</f>
        <v>0</v>
      </c>
      <c r="AH732" s="59">
        <f>'Inventory Ref Sheet'!AE732</f>
        <v>0</v>
      </c>
      <c r="AI732" s="100" t="str">
        <f ca="1">IF('Inventory Ref Sheet'!AG732&gt;0,YEAR(TODAY())-'Inventory Ref Sheet'!AG732,"")</f>
        <v/>
      </c>
      <c r="AJ732" s="99"/>
      <c r="AK732" s="60">
        <f>'Inventory Ref Sheet'!AJ732</f>
        <v>0</v>
      </c>
      <c r="AL732" s="99"/>
      <c r="AM732" s="97" t="str">
        <f t="shared" si="53"/>
        <v/>
      </c>
    </row>
    <row r="733" spans="10:39" x14ac:dyDescent="0.25">
      <c r="J733" s="59">
        <f>'Inventory Ref Sheet'!AK733</f>
        <v>0</v>
      </c>
      <c r="K733" s="59">
        <f>'Inventory Ref Sheet'!AL733</f>
        <v>0</v>
      </c>
      <c r="L733" s="59">
        <f>'Inventory Ref Sheet'!AM733</f>
        <v>0</v>
      </c>
      <c r="M733" s="59">
        <f>'Inventory Ref Sheet'!AP733</f>
        <v>0</v>
      </c>
      <c r="N733" s="59">
        <f>'Inventory Ref Sheet'!AQ733</f>
        <v>0</v>
      </c>
      <c r="O733" s="100" t="str">
        <f ca="1">IF('Inventory Ref Sheet'!AS733&gt;0,YEAR(TODAY())-'Inventory Ref Sheet'!AS733,"")</f>
        <v/>
      </c>
      <c r="P733" s="95">
        <f>'Inventory Ref Sheet'!AU733</f>
        <v>0</v>
      </c>
      <c r="Q733" s="60">
        <f>'Inventory Ref Sheet'!AV733</f>
        <v>0</v>
      </c>
      <c r="R733" s="61"/>
      <c r="S733" s="100" t="str">
        <f t="shared" si="51"/>
        <v/>
      </c>
      <c r="T733" s="59">
        <f>'Inventory Ref Sheet'!M733</f>
        <v>0</v>
      </c>
      <c r="U733" s="102">
        <f>'Inventory Ref Sheet'!N733</f>
        <v>0</v>
      </c>
      <c r="V733" s="59">
        <f>'Inventory Ref Sheet'!O733</f>
        <v>0</v>
      </c>
      <c r="W733" s="59">
        <f>'Inventory Ref Sheet'!R733</f>
        <v>0</v>
      </c>
      <c r="X733" s="59">
        <f>'Inventory Ref Sheet'!S733</f>
        <v>0</v>
      </c>
      <c r="Y733" s="100" t="str">
        <f ca="1">IF('Inventory Ref Sheet'!U733&gt;0,YEAR(TODAY())-'Inventory Ref Sheet'!U733,"")</f>
        <v/>
      </c>
      <c r="Z733" s="95">
        <f>'Inventory Ref Sheet'!W733</f>
        <v>0</v>
      </c>
      <c r="AA733" s="60">
        <f>'Inventory Ref Sheet'!X733</f>
        <v>0</v>
      </c>
      <c r="AB733" s="61"/>
      <c r="AC733" s="97" t="str">
        <f t="shared" si="52"/>
        <v/>
      </c>
      <c r="AD733" s="59">
        <f>'Inventory Ref Sheet'!Y733</f>
        <v>0</v>
      </c>
      <c r="AE733" s="59">
        <f>'Inventory Ref Sheet'!Z733</f>
        <v>0</v>
      </c>
      <c r="AF733" s="102">
        <f>'Inventory Ref Sheet'!AA733</f>
        <v>0</v>
      </c>
      <c r="AG733" s="59">
        <f>'Inventory Ref Sheet'!AD733</f>
        <v>0</v>
      </c>
      <c r="AH733" s="59">
        <f>'Inventory Ref Sheet'!AE733</f>
        <v>0</v>
      </c>
      <c r="AI733" s="100" t="str">
        <f ca="1">IF('Inventory Ref Sheet'!AG733&gt;0,YEAR(TODAY())-'Inventory Ref Sheet'!AG733,"")</f>
        <v/>
      </c>
      <c r="AJ733" s="99"/>
      <c r="AK733" s="60">
        <f>'Inventory Ref Sheet'!AJ733</f>
        <v>0</v>
      </c>
      <c r="AL733" s="99"/>
      <c r="AM733" s="97" t="str">
        <f t="shared" si="53"/>
        <v/>
      </c>
    </row>
    <row r="734" spans="10:39" x14ac:dyDescent="0.25">
      <c r="J734" s="59">
        <f>'Inventory Ref Sheet'!AK734</f>
        <v>0</v>
      </c>
      <c r="K734" s="59">
        <f>'Inventory Ref Sheet'!AL734</f>
        <v>0</v>
      </c>
      <c r="L734" s="59">
        <f>'Inventory Ref Sheet'!AM734</f>
        <v>0</v>
      </c>
      <c r="M734" s="59">
        <f>'Inventory Ref Sheet'!AP734</f>
        <v>0</v>
      </c>
      <c r="N734" s="59">
        <f>'Inventory Ref Sheet'!AQ734</f>
        <v>0</v>
      </c>
      <c r="O734" s="100" t="str">
        <f ca="1">IF('Inventory Ref Sheet'!AS734&gt;0,YEAR(TODAY())-'Inventory Ref Sheet'!AS734,"")</f>
        <v/>
      </c>
      <c r="P734" s="95">
        <f>'Inventory Ref Sheet'!AU734</f>
        <v>0</v>
      </c>
      <c r="Q734" s="60">
        <f>'Inventory Ref Sheet'!AV734</f>
        <v>0</v>
      </c>
      <c r="R734" s="61"/>
      <c r="S734" s="100" t="str">
        <f t="shared" si="51"/>
        <v/>
      </c>
      <c r="T734" s="59">
        <f>'Inventory Ref Sheet'!M734</f>
        <v>0</v>
      </c>
      <c r="U734" s="102">
        <f>'Inventory Ref Sheet'!N734</f>
        <v>0</v>
      </c>
      <c r="V734" s="59">
        <f>'Inventory Ref Sheet'!O734</f>
        <v>0</v>
      </c>
      <c r="W734" s="59">
        <f>'Inventory Ref Sheet'!R734</f>
        <v>0</v>
      </c>
      <c r="X734" s="59">
        <f>'Inventory Ref Sheet'!S734</f>
        <v>0</v>
      </c>
      <c r="Y734" s="100" t="str">
        <f ca="1">IF('Inventory Ref Sheet'!U734&gt;0,YEAR(TODAY())-'Inventory Ref Sheet'!U734,"")</f>
        <v/>
      </c>
      <c r="Z734" s="95">
        <f>'Inventory Ref Sheet'!W734</f>
        <v>0</v>
      </c>
      <c r="AA734" s="60">
        <f>'Inventory Ref Sheet'!X734</f>
        <v>0</v>
      </c>
      <c r="AB734" s="61"/>
      <c r="AC734" s="97" t="str">
        <f t="shared" si="52"/>
        <v/>
      </c>
      <c r="AD734" s="59">
        <f>'Inventory Ref Sheet'!Y734</f>
        <v>0</v>
      </c>
      <c r="AE734" s="59">
        <f>'Inventory Ref Sheet'!Z734</f>
        <v>0</v>
      </c>
      <c r="AF734" s="102">
        <f>'Inventory Ref Sheet'!AA734</f>
        <v>0</v>
      </c>
      <c r="AG734" s="59">
        <f>'Inventory Ref Sheet'!AD734</f>
        <v>0</v>
      </c>
      <c r="AH734" s="59">
        <f>'Inventory Ref Sheet'!AE734</f>
        <v>0</v>
      </c>
      <c r="AI734" s="100" t="str">
        <f ca="1">IF('Inventory Ref Sheet'!AG734&gt;0,YEAR(TODAY())-'Inventory Ref Sheet'!AG734,"")</f>
        <v/>
      </c>
      <c r="AJ734" s="99"/>
      <c r="AK734" s="60">
        <f>'Inventory Ref Sheet'!AJ734</f>
        <v>0</v>
      </c>
      <c r="AL734" s="99"/>
      <c r="AM734" s="97" t="str">
        <f t="shared" si="53"/>
        <v/>
      </c>
    </row>
    <row r="735" spans="10:39" x14ac:dyDescent="0.25">
      <c r="J735" s="59">
        <f>'Inventory Ref Sheet'!AK735</f>
        <v>0</v>
      </c>
      <c r="K735" s="59">
        <f>'Inventory Ref Sheet'!AL735</f>
        <v>0</v>
      </c>
      <c r="L735" s="59">
        <f>'Inventory Ref Sheet'!AM735</f>
        <v>0</v>
      </c>
      <c r="M735" s="59">
        <f>'Inventory Ref Sheet'!AP735</f>
        <v>0</v>
      </c>
      <c r="N735" s="59">
        <f>'Inventory Ref Sheet'!AQ735</f>
        <v>0</v>
      </c>
      <c r="O735" s="100" t="str">
        <f ca="1">IF('Inventory Ref Sheet'!AS735&gt;0,YEAR(TODAY())-'Inventory Ref Sheet'!AS735,"")</f>
        <v/>
      </c>
      <c r="P735" s="95">
        <f>'Inventory Ref Sheet'!AU735</f>
        <v>0</v>
      </c>
      <c r="Q735" s="60">
        <f>'Inventory Ref Sheet'!AV735</f>
        <v>0</v>
      </c>
      <c r="R735" s="61"/>
      <c r="S735" s="100" t="str">
        <f t="shared" si="51"/>
        <v/>
      </c>
      <c r="T735" s="59">
        <f>'Inventory Ref Sheet'!M735</f>
        <v>0</v>
      </c>
      <c r="U735" s="102">
        <f>'Inventory Ref Sheet'!N735</f>
        <v>0</v>
      </c>
      <c r="V735" s="59">
        <f>'Inventory Ref Sheet'!O735</f>
        <v>0</v>
      </c>
      <c r="W735" s="59">
        <f>'Inventory Ref Sheet'!R735</f>
        <v>0</v>
      </c>
      <c r="X735" s="59">
        <f>'Inventory Ref Sheet'!S735</f>
        <v>0</v>
      </c>
      <c r="Y735" s="100" t="str">
        <f ca="1">IF('Inventory Ref Sheet'!U735&gt;0,YEAR(TODAY())-'Inventory Ref Sheet'!U735,"")</f>
        <v/>
      </c>
      <c r="Z735" s="95">
        <f>'Inventory Ref Sheet'!W735</f>
        <v>0</v>
      </c>
      <c r="AA735" s="60">
        <f>'Inventory Ref Sheet'!X735</f>
        <v>0</v>
      </c>
      <c r="AB735" s="61"/>
      <c r="AC735" s="97" t="str">
        <f t="shared" si="52"/>
        <v/>
      </c>
      <c r="AD735" s="59">
        <f>'Inventory Ref Sheet'!Y735</f>
        <v>0</v>
      </c>
      <c r="AE735" s="59">
        <f>'Inventory Ref Sheet'!Z735</f>
        <v>0</v>
      </c>
      <c r="AF735" s="102">
        <f>'Inventory Ref Sheet'!AA735</f>
        <v>0</v>
      </c>
      <c r="AG735" s="59">
        <f>'Inventory Ref Sheet'!AD735</f>
        <v>0</v>
      </c>
      <c r="AH735" s="59">
        <f>'Inventory Ref Sheet'!AE735</f>
        <v>0</v>
      </c>
      <c r="AI735" s="100" t="str">
        <f ca="1">IF('Inventory Ref Sheet'!AG735&gt;0,YEAR(TODAY())-'Inventory Ref Sheet'!AG735,"")</f>
        <v/>
      </c>
      <c r="AJ735" s="99"/>
      <c r="AK735" s="60">
        <f>'Inventory Ref Sheet'!AJ735</f>
        <v>0</v>
      </c>
      <c r="AL735" s="99"/>
      <c r="AM735" s="97" t="str">
        <f t="shared" si="53"/>
        <v/>
      </c>
    </row>
    <row r="736" spans="10:39" x14ac:dyDescent="0.25">
      <c r="J736" s="59">
        <f>'Inventory Ref Sheet'!AK736</f>
        <v>0</v>
      </c>
      <c r="K736" s="59">
        <f>'Inventory Ref Sheet'!AL736</f>
        <v>0</v>
      </c>
      <c r="L736" s="59">
        <f>'Inventory Ref Sheet'!AM736</f>
        <v>0</v>
      </c>
      <c r="M736" s="59">
        <f>'Inventory Ref Sheet'!AP736</f>
        <v>0</v>
      </c>
      <c r="N736" s="59">
        <f>'Inventory Ref Sheet'!AQ736</f>
        <v>0</v>
      </c>
      <c r="O736" s="100" t="str">
        <f ca="1">IF('Inventory Ref Sheet'!AS736&gt;0,YEAR(TODAY())-'Inventory Ref Sheet'!AS736,"")</f>
        <v/>
      </c>
      <c r="P736" s="95">
        <f>'Inventory Ref Sheet'!AU736</f>
        <v>0</v>
      </c>
      <c r="Q736" s="60">
        <f>'Inventory Ref Sheet'!AV736</f>
        <v>0</v>
      </c>
      <c r="R736" s="61"/>
      <c r="S736" s="100" t="str">
        <f t="shared" si="51"/>
        <v/>
      </c>
      <c r="T736" s="59">
        <f>'Inventory Ref Sheet'!M736</f>
        <v>0</v>
      </c>
      <c r="U736" s="102">
        <f>'Inventory Ref Sheet'!N736</f>
        <v>0</v>
      </c>
      <c r="V736" s="59">
        <f>'Inventory Ref Sheet'!O736</f>
        <v>0</v>
      </c>
      <c r="W736" s="59">
        <f>'Inventory Ref Sheet'!R736</f>
        <v>0</v>
      </c>
      <c r="X736" s="59">
        <f>'Inventory Ref Sheet'!S736</f>
        <v>0</v>
      </c>
      <c r="Y736" s="100" t="str">
        <f ca="1">IF('Inventory Ref Sheet'!U736&gt;0,YEAR(TODAY())-'Inventory Ref Sheet'!U736,"")</f>
        <v/>
      </c>
      <c r="Z736" s="95">
        <f>'Inventory Ref Sheet'!W736</f>
        <v>0</v>
      </c>
      <c r="AA736" s="60">
        <f>'Inventory Ref Sheet'!X736</f>
        <v>0</v>
      </c>
      <c r="AB736" s="61"/>
      <c r="AC736" s="97" t="str">
        <f t="shared" si="52"/>
        <v/>
      </c>
      <c r="AD736" s="59">
        <f>'Inventory Ref Sheet'!Y736</f>
        <v>0</v>
      </c>
      <c r="AE736" s="59">
        <f>'Inventory Ref Sheet'!Z736</f>
        <v>0</v>
      </c>
      <c r="AF736" s="102">
        <f>'Inventory Ref Sheet'!AA736</f>
        <v>0</v>
      </c>
      <c r="AG736" s="59">
        <f>'Inventory Ref Sheet'!AD736</f>
        <v>0</v>
      </c>
      <c r="AH736" s="59">
        <f>'Inventory Ref Sheet'!AE736</f>
        <v>0</v>
      </c>
      <c r="AI736" s="100" t="str">
        <f ca="1">IF('Inventory Ref Sheet'!AG736&gt;0,YEAR(TODAY())-'Inventory Ref Sheet'!AG736,"")</f>
        <v/>
      </c>
      <c r="AJ736" s="99"/>
      <c r="AK736" s="60">
        <f>'Inventory Ref Sheet'!AJ736</f>
        <v>0</v>
      </c>
      <c r="AL736" s="99"/>
      <c r="AM736" s="97" t="str">
        <f t="shared" si="53"/>
        <v/>
      </c>
    </row>
    <row r="737" spans="10:39" x14ac:dyDescent="0.25">
      <c r="J737" s="59">
        <f>'Inventory Ref Sheet'!AK737</f>
        <v>0</v>
      </c>
      <c r="K737" s="59">
        <f>'Inventory Ref Sheet'!AL737</f>
        <v>0</v>
      </c>
      <c r="L737" s="59">
        <f>'Inventory Ref Sheet'!AM737</f>
        <v>0</v>
      </c>
      <c r="M737" s="59">
        <f>'Inventory Ref Sheet'!AP737</f>
        <v>0</v>
      </c>
      <c r="N737" s="59">
        <f>'Inventory Ref Sheet'!AQ737</f>
        <v>0</v>
      </c>
      <c r="O737" s="100" t="str">
        <f ca="1">IF('Inventory Ref Sheet'!AS737&gt;0,YEAR(TODAY())-'Inventory Ref Sheet'!AS737,"")</f>
        <v/>
      </c>
      <c r="P737" s="95">
        <f>'Inventory Ref Sheet'!AU737</f>
        <v>0</v>
      </c>
      <c r="Q737" s="60">
        <f>'Inventory Ref Sheet'!AV737</f>
        <v>0</v>
      </c>
      <c r="R737" s="61"/>
      <c r="S737" s="100" t="str">
        <f t="shared" si="51"/>
        <v/>
      </c>
      <c r="T737" s="59">
        <f>'Inventory Ref Sheet'!M737</f>
        <v>0</v>
      </c>
      <c r="U737" s="102">
        <f>'Inventory Ref Sheet'!N737</f>
        <v>0</v>
      </c>
      <c r="V737" s="59">
        <f>'Inventory Ref Sheet'!O737</f>
        <v>0</v>
      </c>
      <c r="W737" s="59">
        <f>'Inventory Ref Sheet'!R737</f>
        <v>0</v>
      </c>
      <c r="X737" s="59">
        <f>'Inventory Ref Sheet'!S737</f>
        <v>0</v>
      </c>
      <c r="Y737" s="100" t="str">
        <f ca="1">IF('Inventory Ref Sheet'!U737&gt;0,YEAR(TODAY())-'Inventory Ref Sheet'!U737,"")</f>
        <v/>
      </c>
      <c r="Z737" s="95">
        <f>'Inventory Ref Sheet'!W737</f>
        <v>0</v>
      </c>
      <c r="AA737" s="60">
        <f>'Inventory Ref Sheet'!X737</f>
        <v>0</v>
      </c>
      <c r="AB737" s="61"/>
      <c r="AC737" s="97" t="str">
        <f t="shared" si="52"/>
        <v/>
      </c>
      <c r="AD737" s="59">
        <f>'Inventory Ref Sheet'!Y737</f>
        <v>0</v>
      </c>
      <c r="AE737" s="59">
        <f>'Inventory Ref Sheet'!Z737</f>
        <v>0</v>
      </c>
      <c r="AF737" s="102">
        <f>'Inventory Ref Sheet'!AA737</f>
        <v>0</v>
      </c>
      <c r="AG737" s="59">
        <f>'Inventory Ref Sheet'!AD737</f>
        <v>0</v>
      </c>
      <c r="AH737" s="59">
        <f>'Inventory Ref Sheet'!AE737</f>
        <v>0</v>
      </c>
      <c r="AI737" s="100" t="str">
        <f ca="1">IF('Inventory Ref Sheet'!AG737&gt;0,YEAR(TODAY())-'Inventory Ref Sheet'!AG737,"")</f>
        <v/>
      </c>
      <c r="AJ737" s="99"/>
      <c r="AK737" s="60">
        <f>'Inventory Ref Sheet'!AJ737</f>
        <v>0</v>
      </c>
      <c r="AL737" s="99"/>
      <c r="AM737" s="97" t="str">
        <f t="shared" si="53"/>
        <v/>
      </c>
    </row>
    <row r="738" spans="10:39" x14ac:dyDescent="0.25">
      <c r="J738" s="59">
        <f>'Inventory Ref Sheet'!AK738</f>
        <v>0</v>
      </c>
      <c r="K738" s="59">
        <f>'Inventory Ref Sheet'!AL738</f>
        <v>0</v>
      </c>
      <c r="L738" s="59">
        <f>'Inventory Ref Sheet'!AM738</f>
        <v>0</v>
      </c>
      <c r="M738" s="59">
        <f>'Inventory Ref Sheet'!AP738</f>
        <v>0</v>
      </c>
      <c r="N738" s="59">
        <f>'Inventory Ref Sheet'!AQ738</f>
        <v>0</v>
      </c>
      <c r="O738" s="100" t="str">
        <f ca="1">IF('Inventory Ref Sheet'!AS738&gt;0,YEAR(TODAY())-'Inventory Ref Sheet'!AS738,"")</f>
        <v/>
      </c>
      <c r="P738" s="95">
        <f>'Inventory Ref Sheet'!AU738</f>
        <v>0</v>
      </c>
      <c r="Q738" s="60">
        <f>'Inventory Ref Sheet'!AV738</f>
        <v>0</v>
      </c>
      <c r="R738" s="61"/>
      <c r="S738" s="100" t="str">
        <f t="shared" si="51"/>
        <v/>
      </c>
      <c r="T738" s="59">
        <f>'Inventory Ref Sheet'!M738</f>
        <v>0</v>
      </c>
      <c r="U738" s="102">
        <f>'Inventory Ref Sheet'!N738</f>
        <v>0</v>
      </c>
      <c r="V738" s="59">
        <f>'Inventory Ref Sheet'!O738</f>
        <v>0</v>
      </c>
      <c r="W738" s="59">
        <f>'Inventory Ref Sheet'!R738</f>
        <v>0</v>
      </c>
      <c r="X738" s="59">
        <f>'Inventory Ref Sheet'!S738</f>
        <v>0</v>
      </c>
      <c r="Y738" s="100" t="str">
        <f ca="1">IF('Inventory Ref Sheet'!U738&gt;0,YEAR(TODAY())-'Inventory Ref Sheet'!U738,"")</f>
        <v/>
      </c>
      <c r="Z738" s="95">
        <f>'Inventory Ref Sheet'!W738</f>
        <v>0</v>
      </c>
      <c r="AA738" s="60">
        <f>'Inventory Ref Sheet'!X738</f>
        <v>0</v>
      </c>
      <c r="AB738" s="61"/>
      <c r="AC738" s="97" t="str">
        <f t="shared" si="52"/>
        <v/>
      </c>
      <c r="AD738" s="59">
        <f>'Inventory Ref Sheet'!Y738</f>
        <v>0</v>
      </c>
      <c r="AE738" s="59">
        <f>'Inventory Ref Sheet'!Z738</f>
        <v>0</v>
      </c>
      <c r="AF738" s="102">
        <f>'Inventory Ref Sheet'!AA738</f>
        <v>0</v>
      </c>
      <c r="AG738" s="59">
        <f>'Inventory Ref Sheet'!AD738</f>
        <v>0</v>
      </c>
      <c r="AH738" s="59">
        <f>'Inventory Ref Sheet'!AE738</f>
        <v>0</v>
      </c>
      <c r="AI738" s="100" t="str">
        <f ca="1">IF('Inventory Ref Sheet'!AG738&gt;0,YEAR(TODAY())-'Inventory Ref Sheet'!AG738,"")</f>
        <v/>
      </c>
      <c r="AJ738" s="99"/>
      <c r="AK738" s="60">
        <f>'Inventory Ref Sheet'!AJ738</f>
        <v>0</v>
      </c>
      <c r="AL738" s="99"/>
      <c r="AM738" s="97" t="str">
        <f t="shared" si="53"/>
        <v/>
      </c>
    </row>
    <row r="739" spans="10:39" x14ac:dyDescent="0.25">
      <c r="J739" s="59">
        <f>'Inventory Ref Sheet'!AK739</f>
        <v>0</v>
      </c>
      <c r="K739" s="59">
        <f>'Inventory Ref Sheet'!AL739</f>
        <v>0</v>
      </c>
      <c r="L739" s="59">
        <f>'Inventory Ref Sheet'!AM739</f>
        <v>0</v>
      </c>
      <c r="M739" s="59">
        <f>'Inventory Ref Sheet'!AP739</f>
        <v>0</v>
      </c>
      <c r="N739" s="59">
        <f>'Inventory Ref Sheet'!AQ739</f>
        <v>0</v>
      </c>
      <c r="O739" s="100" t="str">
        <f ca="1">IF('Inventory Ref Sheet'!AS739&gt;0,YEAR(TODAY())-'Inventory Ref Sheet'!AS739,"")</f>
        <v/>
      </c>
      <c r="P739" s="95">
        <f>'Inventory Ref Sheet'!AU739</f>
        <v>0</v>
      </c>
      <c r="Q739" s="60">
        <f>'Inventory Ref Sheet'!AV739</f>
        <v>0</v>
      </c>
      <c r="R739" s="61"/>
      <c r="S739" s="100" t="str">
        <f t="shared" si="51"/>
        <v/>
      </c>
      <c r="T739" s="59">
        <f>'Inventory Ref Sheet'!M739</f>
        <v>0</v>
      </c>
      <c r="U739" s="102">
        <f>'Inventory Ref Sheet'!N739</f>
        <v>0</v>
      </c>
      <c r="V739" s="59">
        <f>'Inventory Ref Sheet'!O739</f>
        <v>0</v>
      </c>
      <c r="W739" s="59">
        <f>'Inventory Ref Sheet'!R739</f>
        <v>0</v>
      </c>
      <c r="X739" s="59">
        <f>'Inventory Ref Sheet'!S739</f>
        <v>0</v>
      </c>
      <c r="Y739" s="100" t="str">
        <f ca="1">IF('Inventory Ref Sheet'!U739&gt;0,YEAR(TODAY())-'Inventory Ref Sheet'!U739,"")</f>
        <v/>
      </c>
      <c r="Z739" s="95">
        <f>'Inventory Ref Sheet'!W739</f>
        <v>0</v>
      </c>
      <c r="AA739" s="60">
        <f>'Inventory Ref Sheet'!X739</f>
        <v>0</v>
      </c>
      <c r="AB739" s="61"/>
      <c r="AC739" s="97" t="str">
        <f t="shared" si="52"/>
        <v/>
      </c>
      <c r="AD739" s="59">
        <f>'Inventory Ref Sheet'!Y739</f>
        <v>0</v>
      </c>
      <c r="AE739" s="59">
        <f>'Inventory Ref Sheet'!Z739</f>
        <v>0</v>
      </c>
      <c r="AF739" s="102">
        <f>'Inventory Ref Sheet'!AA739</f>
        <v>0</v>
      </c>
      <c r="AG739" s="59">
        <f>'Inventory Ref Sheet'!AD739</f>
        <v>0</v>
      </c>
      <c r="AH739" s="59">
        <f>'Inventory Ref Sheet'!AE739</f>
        <v>0</v>
      </c>
      <c r="AI739" s="100" t="str">
        <f ca="1">IF('Inventory Ref Sheet'!AG739&gt;0,YEAR(TODAY())-'Inventory Ref Sheet'!AG739,"")</f>
        <v/>
      </c>
      <c r="AJ739" s="99"/>
      <c r="AK739" s="60">
        <f>'Inventory Ref Sheet'!AJ739</f>
        <v>0</v>
      </c>
      <c r="AL739" s="99"/>
      <c r="AM739" s="97" t="str">
        <f t="shared" si="53"/>
        <v/>
      </c>
    </row>
    <row r="740" spans="10:39" x14ac:dyDescent="0.25">
      <c r="J740" s="59">
        <f>'Inventory Ref Sheet'!AK740</f>
        <v>0</v>
      </c>
      <c r="K740" s="59">
        <f>'Inventory Ref Sheet'!AL740</f>
        <v>0</v>
      </c>
      <c r="L740" s="59">
        <f>'Inventory Ref Sheet'!AM740</f>
        <v>0</v>
      </c>
      <c r="M740" s="59">
        <f>'Inventory Ref Sheet'!AP740</f>
        <v>0</v>
      </c>
      <c r="N740" s="59">
        <f>'Inventory Ref Sheet'!AQ740</f>
        <v>0</v>
      </c>
      <c r="O740" s="100" t="str">
        <f ca="1">IF('Inventory Ref Sheet'!AS740&gt;0,YEAR(TODAY())-'Inventory Ref Sheet'!AS740,"")</f>
        <v/>
      </c>
      <c r="P740" s="95">
        <f>'Inventory Ref Sheet'!AU740</f>
        <v>0</v>
      </c>
      <c r="Q740" s="60">
        <f>'Inventory Ref Sheet'!AV740</f>
        <v>0</v>
      </c>
      <c r="R740" s="61"/>
      <c r="S740" s="100" t="str">
        <f t="shared" si="51"/>
        <v/>
      </c>
      <c r="T740" s="59">
        <f>'Inventory Ref Sheet'!M740</f>
        <v>0</v>
      </c>
      <c r="U740" s="102">
        <f>'Inventory Ref Sheet'!N740</f>
        <v>0</v>
      </c>
      <c r="V740" s="59">
        <f>'Inventory Ref Sheet'!O740</f>
        <v>0</v>
      </c>
      <c r="W740" s="59">
        <f>'Inventory Ref Sheet'!R740</f>
        <v>0</v>
      </c>
      <c r="X740" s="59">
        <f>'Inventory Ref Sheet'!S740</f>
        <v>0</v>
      </c>
      <c r="Y740" s="100" t="str">
        <f ca="1">IF('Inventory Ref Sheet'!U740&gt;0,YEAR(TODAY())-'Inventory Ref Sheet'!U740,"")</f>
        <v/>
      </c>
      <c r="Z740" s="95">
        <f>'Inventory Ref Sheet'!W740</f>
        <v>0</v>
      </c>
      <c r="AA740" s="60">
        <f>'Inventory Ref Sheet'!X740</f>
        <v>0</v>
      </c>
      <c r="AB740" s="61"/>
      <c r="AC740" s="97" t="str">
        <f t="shared" si="52"/>
        <v/>
      </c>
      <c r="AD740" s="59">
        <f>'Inventory Ref Sheet'!Y740</f>
        <v>0</v>
      </c>
      <c r="AE740" s="59">
        <f>'Inventory Ref Sheet'!Z740</f>
        <v>0</v>
      </c>
      <c r="AF740" s="102">
        <f>'Inventory Ref Sheet'!AA740</f>
        <v>0</v>
      </c>
      <c r="AG740" s="59">
        <f>'Inventory Ref Sheet'!AD740</f>
        <v>0</v>
      </c>
      <c r="AH740" s="59">
        <f>'Inventory Ref Sheet'!AE740</f>
        <v>0</v>
      </c>
      <c r="AI740" s="100" t="str">
        <f ca="1">IF('Inventory Ref Sheet'!AG740&gt;0,YEAR(TODAY())-'Inventory Ref Sheet'!AG740,"")</f>
        <v/>
      </c>
      <c r="AJ740" s="99"/>
      <c r="AK740" s="60">
        <f>'Inventory Ref Sheet'!AJ740</f>
        <v>0</v>
      </c>
      <c r="AL740" s="99"/>
      <c r="AM740" s="97" t="str">
        <f t="shared" si="53"/>
        <v/>
      </c>
    </row>
    <row r="741" spans="10:39" x14ac:dyDescent="0.25">
      <c r="J741" s="59">
        <f>'Inventory Ref Sheet'!AK741</f>
        <v>0</v>
      </c>
      <c r="K741" s="59">
        <f>'Inventory Ref Sheet'!AL741</f>
        <v>0</v>
      </c>
      <c r="L741" s="59">
        <f>'Inventory Ref Sheet'!AM741</f>
        <v>0</v>
      </c>
      <c r="M741" s="59">
        <f>'Inventory Ref Sheet'!AP741</f>
        <v>0</v>
      </c>
      <c r="N741" s="59">
        <f>'Inventory Ref Sheet'!AQ741</f>
        <v>0</v>
      </c>
      <c r="O741" s="100" t="str">
        <f ca="1">IF('Inventory Ref Sheet'!AS741&gt;0,YEAR(TODAY())-'Inventory Ref Sheet'!AS741,"")</f>
        <v/>
      </c>
      <c r="P741" s="95">
        <f>'Inventory Ref Sheet'!AU741</f>
        <v>0</v>
      </c>
      <c r="Q741" s="60">
        <f>'Inventory Ref Sheet'!AV741</f>
        <v>0</v>
      </c>
      <c r="R741" s="61"/>
      <c r="S741" s="100" t="str">
        <f t="shared" si="51"/>
        <v/>
      </c>
      <c r="T741" s="59">
        <f>'Inventory Ref Sheet'!M741</f>
        <v>0</v>
      </c>
      <c r="U741" s="102">
        <f>'Inventory Ref Sheet'!N741</f>
        <v>0</v>
      </c>
      <c r="V741" s="59">
        <f>'Inventory Ref Sheet'!O741</f>
        <v>0</v>
      </c>
      <c r="W741" s="59">
        <f>'Inventory Ref Sheet'!R741</f>
        <v>0</v>
      </c>
      <c r="X741" s="59">
        <f>'Inventory Ref Sheet'!S741</f>
        <v>0</v>
      </c>
      <c r="Y741" s="100" t="str">
        <f ca="1">IF('Inventory Ref Sheet'!U741&gt;0,YEAR(TODAY())-'Inventory Ref Sheet'!U741,"")</f>
        <v/>
      </c>
      <c r="Z741" s="95">
        <f>'Inventory Ref Sheet'!W741</f>
        <v>0</v>
      </c>
      <c r="AA741" s="60">
        <f>'Inventory Ref Sheet'!X741</f>
        <v>0</v>
      </c>
      <c r="AB741" s="61"/>
      <c r="AC741" s="97" t="str">
        <f t="shared" si="52"/>
        <v/>
      </c>
      <c r="AD741" s="59">
        <f>'Inventory Ref Sheet'!Y741</f>
        <v>0</v>
      </c>
      <c r="AE741" s="59">
        <f>'Inventory Ref Sheet'!Z741</f>
        <v>0</v>
      </c>
      <c r="AF741" s="102">
        <f>'Inventory Ref Sheet'!AA741</f>
        <v>0</v>
      </c>
      <c r="AG741" s="59">
        <f>'Inventory Ref Sheet'!AD741</f>
        <v>0</v>
      </c>
      <c r="AH741" s="59">
        <f>'Inventory Ref Sheet'!AE741</f>
        <v>0</v>
      </c>
      <c r="AI741" s="100" t="str">
        <f ca="1">IF('Inventory Ref Sheet'!AG741&gt;0,YEAR(TODAY())-'Inventory Ref Sheet'!AG741,"")</f>
        <v/>
      </c>
      <c r="AJ741" s="99"/>
      <c r="AK741" s="60">
        <f>'Inventory Ref Sheet'!AJ741</f>
        <v>0</v>
      </c>
      <c r="AL741" s="99"/>
      <c r="AM741" s="97" t="str">
        <f t="shared" si="53"/>
        <v/>
      </c>
    </row>
    <row r="742" spans="10:39" x14ac:dyDescent="0.25">
      <c r="J742" s="59">
        <f>'Inventory Ref Sheet'!AK742</f>
        <v>0</v>
      </c>
      <c r="K742" s="59">
        <f>'Inventory Ref Sheet'!AL742</f>
        <v>0</v>
      </c>
      <c r="L742" s="59">
        <f>'Inventory Ref Sheet'!AM742</f>
        <v>0</v>
      </c>
      <c r="M742" s="59">
        <f>'Inventory Ref Sheet'!AP742</f>
        <v>0</v>
      </c>
      <c r="N742" s="59">
        <f>'Inventory Ref Sheet'!AQ742</f>
        <v>0</v>
      </c>
      <c r="O742" s="100" t="str">
        <f ca="1">IF('Inventory Ref Sheet'!AS742&gt;0,YEAR(TODAY())-'Inventory Ref Sheet'!AS742,"")</f>
        <v/>
      </c>
      <c r="P742" s="95">
        <f>'Inventory Ref Sheet'!AU742</f>
        <v>0</v>
      </c>
      <c r="Q742" s="60">
        <f>'Inventory Ref Sheet'!AV742</f>
        <v>0</v>
      </c>
      <c r="R742" s="61"/>
      <c r="S742" s="100" t="str">
        <f t="shared" si="51"/>
        <v/>
      </c>
      <c r="T742" s="59">
        <f>'Inventory Ref Sheet'!M742</f>
        <v>0</v>
      </c>
      <c r="U742" s="102">
        <f>'Inventory Ref Sheet'!N742</f>
        <v>0</v>
      </c>
      <c r="V742" s="59">
        <f>'Inventory Ref Sheet'!O742</f>
        <v>0</v>
      </c>
      <c r="W742" s="59">
        <f>'Inventory Ref Sheet'!R742</f>
        <v>0</v>
      </c>
      <c r="X742" s="59">
        <f>'Inventory Ref Sheet'!S742</f>
        <v>0</v>
      </c>
      <c r="Y742" s="100" t="str">
        <f ca="1">IF('Inventory Ref Sheet'!U742&gt;0,YEAR(TODAY())-'Inventory Ref Sheet'!U742,"")</f>
        <v/>
      </c>
      <c r="Z742" s="95">
        <f>'Inventory Ref Sheet'!W742</f>
        <v>0</v>
      </c>
      <c r="AA742" s="60">
        <f>'Inventory Ref Sheet'!X742</f>
        <v>0</v>
      </c>
      <c r="AB742" s="61"/>
      <c r="AC742" s="97" t="str">
        <f t="shared" si="52"/>
        <v/>
      </c>
      <c r="AD742" s="59">
        <f>'Inventory Ref Sheet'!Y742</f>
        <v>0</v>
      </c>
      <c r="AE742" s="59">
        <f>'Inventory Ref Sheet'!Z742</f>
        <v>0</v>
      </c>
      <c r="AF742" s="102">
        <f>'Inventory Ref Sheet'!AA742</f>
        <v>0</v>
      </c>
      <c r="AG742" s="59">
        <f>'Inventory Ref Sheet'!AD742</f>
        <v>0</v>
      </c>
      <c r="AH742" s="59">
        <f>'Inventory Ref Sheet'!AE742</f>
        <v>0</v>
      </c>
      <c r="AI742" s="100" t="str">
        <f ca="1">IF('Inventory Ref Sheet'!AG742&gt;0,YEAR(TODAY())-'Inventory Ref Sheet'!AG742,"")</f>
        <v/>
      </c>
      <c r="AJ742" s="99"/>
      <c r="AK742" s="60">
        <f>'Inventory Ref Sheet'!AJ742</f>
        <v>0</v>
      </c>
      <c r="AL742" s="99"/>
      <c r="AM742" s="97" t="str">
        <f t="shared" si="53"/>
        <v/>
      </c>
    </row>
    <row r="743" spans="10:39" x14ac:dyDescent="0.25">
      <c r="J743" s="59">
        <f>'Inventory Ref Sheet'!AK743</f>
        <v>0</v>
      </c>
      <c r="K743" s="59">
        <f>'Inventory Ref Sheet'!AL743</f>
        <v>0</v>
      </c>
      <c r="L743" s="59">
        <f>'Inventory Ref Sheet'!AM743</f>
        <v>0</v>
      </c>
      <c r="M743" s="59">
        <f>'Inventory Ref Sheet'!AP743</f>
        <v>0</v>
      </c>
      <c r="N743" s="59">
        <f>'Inventory Ref Sheet'!AQ743</f>
        <v>0</v>
      </c>
      <c r="O743" s="100" t="str">
        <f ca="1">IF('Inventory Ref Sheet'!AS743&gt;0,YEAR(TODAY())-'Inventory Ref Sheet'!AS743,"")</f>
        <v/>
      </c>
      <c r="P743" s="95">
        <f>'Inventory Ref Sheet'!AU743</f>
        <v>0</v>
      </c>
      <c r="Q743" s="60">
        <f>'Inventory Ref Sheet'!AV743</f>
        <v>0</v>
      </c>
      <c r="R743" s="61"/>
      <c r="S743" s="100" t="str">
        <f t="shared" si="51"/>
        <v/>
      </c>
      <c r="T743" s="59">
        <f>'Inventory Ref Sheet'!M743</f>
        <v>0</v>
      </c>
      <c r="U743" s="102">
        <f>'Inventory Ref Sheet'!N743</f>
        <v>0</v>
      </c>
      <c r="V743" s="59">
        <f>'Inventory Ref Sheet'!O743</f>
        <v>0</v>
      </c>
      <c r="W743" s="59">
        <f>'Inventory Ref Sheet'!R743</f>
        <v>0</v>
      </c>
      <c r="X743" s="59">
        <f>'Inventory Ref Sheet'!S743</f>
        <v>0</v>
      </c>
      <c r="Y743" s="100" t="str">
        <f ca="1">IF('Inventory Ref Sheet'!U743&gt;0,YEAR(TODAY())-'Inventory Ref Sheet'!U743,"")</f>
        <v/>
      </c>
      <c r="Z743" s="95">
        <f>'Inventory Ref Sheet'!W743</f>
        <v>0</v>
      </c>
      <c r="AA743" s="60">
        <f>'Inventory Ref Sheet'!X743</f>
        <v>0</v>
      </c>
      <c r="AB743" s="61"/>
      <c r="AC743" s="97" t="str">
        <f t="shared" si="52"/>
        <v/>
      </c>
      <c r="AD743" s="59">
        <f>'Inventory Ref Sheet'!Y743</f>
        <v>0</v>
      </c>
      <c r="AE743" s="59">
        <f>'Inventory Ref Sheet'!Z743</f>
        <v>0</v>
      </c>
      <c r="AF743" s="102">
        <f>'Inventory Ref Sheet'!AA743</f>
        <v>0</v>
      </c>
      <c r="AG743" s="59">
        <f>'Inventory Ref Sheet'!AD743</f>
        <v>0</v>
      </c>
      <c r="AH743" s="59">
        <f>'Inventory Ref Sheet'!AE743</f>
        <v>0</v>
      </c>
      <c r="AI743" s="100" t="str">
        <f ca="1">IF('Inventory Ref Sheet'!AG743&gt;0,YEAR(TODAY())-'Inventory Ref Sheet'!AG743,"")</f>
        <v/>
      </c>
      <c r="AJ743" s="99"/>
      <c r="AK743" s="60">
        <f>'Inventory Ref Sheet'!AJ743</f>
        <v>0</v>
      </c>
      <c r="AL743" s="99"/>
      <c r="AM743" s="97" t="str">
        <f t="shared" si="53"/>
        <v/>
      </c>
    </row>
    <row r="744" spans="10:39" x14ac:dyDescent="0.25">
      <c r="J744" s="59">
        <f>'Inventory Ref Sheet'!AK744</f>
        <v>0</v>
      </c>
      <c r="K744" s="59">
        <f>'Inventory Ref Sheet'!AL744</f>
        <v>0</v>
      </c>
      <c r="L744" s="59">
        <f>'Inventory Ref Sheet'!AM744</f>
        <v>0</v>
      </c>
      <c r="M744" s="59">
        <f>'Inventory Ref Sheet'!AP744</f>
        <v>0</v>
      </c>
      <c r="N744" s="59">
        <f>'Inventory Ref Sheet'!AQ744</f>
        <v>0</v>
      </c>
      <c r="O744" s="100" t="str">
        <f ca="1">IF('Inventory Ref Sheet'!AS744&gt;0,YEAR(TODAY())-'Inventory Ref Sheet'!AS744,"")</f>
        <v/>
      </c>
      <c r="P744" s="95">
        <f>'Inventory Ref Sheet'!AU744</f>
        <v>0</v>
      </c>
      <c r="Q744" s="60">
        <f>'Inventory Ref Sheet'!AV744</f>
        <v>0</v>
      </c>
      <c r="R744" s="61"/>
      <c r="S744" s="100" t="str">
        <f t="shared" si="51"/>
        <v/>
      </c>
      <c r="T744" s="59">
        <f>'Inventory Ref Sheet'!M744</f>
        <v>0</v>
      </c>
      <c r="U744" s="102">
        <f>'Inventory Ref Sheet'!N744</f>
        <v>0</v>
      </c>
      <c r="V744" s="59">
        <f>'Inventory Ref Sheet'!O744</f>
        <v>0</v>
      </c>
      <c r="W744" s="59">
        <f>'Inventory Ref Sheet'!R744</f>
        <v>0</v>
      </c>
      <c r="X744" s="59">
        <f>'Inventory Ref Sheet'!S744</f>
        <v>0</v>
      </c>
      <c r="Y744" s="100" t="str">
        <f ca="1">IF('Inventory Ref Sheet'!U744&gt;0,YEAR(TODAY())-'Inventory Ref Sheet'!U744,"")</f>
        <v/>
      </c>
      <c r="Z744" s="95">
        <f>'Inventory Ref Sheet'!W744</f>
        <v>0</v>
      </c>
      <c r="AA744" s="60">
        <f>'Inventory Ref Sheet'!X744</f>
        <v>0</v>
      </c>
      <c r="AB744" s="61"/>
      <c r="AC744" s="97" t="str">
        <f t="shared" si="52"/>
        <v/>
      </c>
      <c r="AD744" s="59">
        <f>'Inventory Ref Sheet'!Y744</f>
        <v>0</v>
      </c>
      <c r="AE744" s="59">
        <f>'Inventory Ref Sheet'!Z744</f>
        <v>0</v>
      </c>
      <c r="AF744" s="102">
        <f>'Inventory Ref Sheet'!AA744</f>
        <v>0</v>
      </c>
      <c r="AG744" s="59">
        <f>'Inventory Ref Sheet'!AD744</f>
        <v>0</v>
      </c>
      <c r="AH744" s="59">
        <f>'Inventory Ref Sheet'!AE744</f>
        <v>0</v>
      </c>
      <c r="AI744" s="100" t="str">
        <f ca="1">IF('Inventory Ref Sheet'!AG744&gt;0,YEAR(TODAY())-'Inventory Ref Sheet'!AG744,"")</f>
        <v/>
      </c>
      <c r="AJ744" s="99"/>
      <c r="AK744" s="60">
        <f>'Inventory Ref Sheet'!AJ744</f>
        <v>0</v>
      </c>
      <c r="AL744" s="99"/>
      <c r="AM744" s="97" t="str">
        <f t="shared" si="53"/>
        <v/>
      </c>
    </row>
    <row r="745" spans="10:39" x14ac:dyDescent="0.25">
      <c r="J745" s="59">
        <f>'Inventory Ref Sheet'!AK745</f>
        <v>0</v>
      </c>
      <c r="K745" s="59">
        <f>'Inventory Ref Sheet'!AL745</f>
        <v>0</v>
      </c>
      <c r="L745" s="59">
        <f>'Inventory Ref Sheet'!AM745</f>
        <v>0</v>
      </c>
      <c r="M745" s="59">
        <f>'Inventory Ref Sheet'!AP745</f>
        <v>0</v>
      </c>
      <c r="N745" s="59">
        <f>'Inventory Ref Sheet'!AQ745</f>
        <v>0</v>
      </c>
      <c r="O745" s="100" t="str">
        <f ca="1">IF('Inventory Ref Sheet'!AS745&gt;0,YEAR(TODAY())-'Inventory Ref Sheet'!AS745,"")</f>
        <v/>
      </c>
      <c r="P745" s="95">
        <f>'Inventory Ref Sheet'!AU745</f>
        <v>0</v>
      </c>
      <c r="Q745" s="60">
        <f>'Inventory Ref Sheet'!AV745</f>
        <v>0</v>
      </c>
      <c r="R745" s="61"/>
      <c r="S745" s="100" t="str">
        <f t="shared" si="51"/>
        <v/>
      </c>
      <c r="T745" s="59">
        <f>'Inventory Ref Sheet'!M745</f>
        <v>0</v>
      </c>
      <c r="U745" s="102">
        <f>'Inventory Ref Sheet'!N745</f>
        <v>0</v>
      </c>
      <c r="V745" s="59">
        <f>'Inventory Ref Sheet'!O745</f>
        <v>0</v>
      </c>
      <c r="W745" s="59">
        <f>'Inventory Ref Sheet'!R745</f>
        <v>0</v>
      </c>
      <c r="X745" s="59">
        <f>'Inventory Ref Sheet'!S745</f>
        <v>0</v>
      </c>
      <c r="Y745" s="100" t="str">
        <f ca="1">IF('Inventory Ref Sheet'!U745&gt;0,YEAR(TODAY())-'Inventory Ref Sheet'!U745,"")</f>
        <v/>
      </c>
      <c r="Z745" s="95">
        <f>'Inventory Ref Sheet'!W745</f>
        <v>0</v>
      </c>
      <c r="AA745" s="60">
        <f>'Inventory Ref Sheet'!X745</f>
        <v>0</v>
      </c>
      <c r="AB745" s="61"/>
      <c r="AC745" s="97" t="str">
        <f t="shared" si="52"/>
        <v/>
      </c>
      <c r="AD745" s="59">
        <f>'Inventory Ref Sheet'!Y745</f>
        <v>0</v>
      </c>
      <c r="AE745" s="59">
        <f>'Inventory Ref Sheet'!Z745</f>
        <v>0</v>
      </c>
      <c r="AF745" s="102">
        <f>'Inventory Ref Sheet'!AA745</f>
        <v>0</v>
      </c>
      <c r="AG745" s="59">
        <f>'Inventory Ref Sheet'!AD745</f>
        <v>0</v>
      </c>
      <c r="AH745" s="59">
        <f>'Inventory Ref Sheet'!AE745</f>
        <v>0</v>
      </c>
      <c r="AI745" s="100" t="str">
        <f ca="1">IF('Inventory Ref Sheet'!AG745&gt;0,YEAR(TODAY())-'Inventory Ref Sheet'!AG745,"")</f>
        <v/>
      </c>
      <c r="AJ745" s="99"/>
      <c r="AK745" s="60">
        <f>'Inventory Ref Sheet'!AJ745</f>
        <v>0</v>
      </c>
      <c r="AL745" s="99"/>
      <c r="AM745" s="97" t="str">
        <f t="shared" si="53"/>
        <v/>
      </c>
    </row>
    <row r="746" spans="10:39" x14ac:dyDescent="0.25">
      <c r="J746" s="59">
        <f>'Inventory Ref Sheet'!AK746</f>
        <v>0</v>
      </c>
      <c r="K746" s="59">
        <f>'Inventory Ref Sheet'!AL746</f>
        <v>0</v>
      </c>
      <c r="L746" s="59">
        <f>'Inventory Ref Sheet'!AM746</f>
        <v>0</v>
      </c>
      <c r="M746" s="59">
        <f>'Inventory Ref Sheet'!AP746</f>
        <v>0</v>
      </c>
      <c r="N746" s="59">
        <f>'Inventory Ref Sheet'!AQ746</f>
        <v>0</v>
      </c>
      <c r="O746" s="100" t="str">
        <f ca="1">IF('Inventory Ref Sheet'!AS746&gt;0,YEAR(TODAY())-'Inventory Ref Sheet'!AS746,"")</f>
        <v/>
      </c>
      <c r="P746" s="95">
        <f>'Inventory Ref Sheet'!AU746</f>
        <v>0</v>
      </c>
      <c r="Q746" s="60">
        <f>'Inventory Ref Sheet'!AV746</f>
        <v>0</v>
      </c>
      <c r="R746" s="61"/>
      <c r="S746" s="100" t="str">
        <f t="shared" si="51"/>
        <v/>
      </c>
      <c r="T746" s="59">
        <f>'Inventory Ref Sheet'!M746</f>
        <v>0</v>
      </c>
      <c r="U746" s="102">
        <f>'Inventory Ref Sheet'!N746</f>
        <v>0</v>
      </c>
      <c r="V746" s="59">
        <f>'Inventory Ref Sheet'!O746</f>
        <v>0</v>
      </c>
      <c r="W746" s="59">
        <f>'Inventory Ref Sheet'!R746</f>
        <v>0</v>
      </c>
      <c r="X746" s="59">
        <f>'Inventory Ref Sheet'!S746</f>
        <v>0</v>
      </c>
      <c r="Y746" s="100" t="str">
        <f ca="1">IF('Inventory Ref Sheet'!U746&gt;0,YEAR(TODAY())-'Inventory Ref Sheet'!U746,"")</f>
        <v/>
      </c>
      <c r="Z746" s="95">
        <f>'Inventory Ref Sheet'!W746</f>
        <v>0</v>
      </c>
      <c r="AA746" s="60">
        <f>'Inventory Ref Sheet'!X746</f>
        <v>0</v>
      </c>
      <c r="AB746" s="61"/>
      <c r="AC746" s="97" t="str">
        <f t="shared" si="52"/>
        <v/>
      </c>
      <c r="AD746" s="59">
        <f>'Inventory Ref Sheet'!Y746</f>
        <v>0</v>
      </c>
      <c r="AE746" s="59">
        <f>'Inventory Ref Sheet'!Z746</f>
        <v>0</v>
      </c>
      <c r="AF746" s="102">
        <f>'Inventory Ref Sheet'!AA746</f>
        <v>0</v>
      </c>
      <c r="AG746" s="59">
        <f>'Inventory Ref Sheet'!AD746</f>
        <v>0</v>
      </c>
      <c r="AH746" s="59">
        <f>'Inventory Ref Sheet'!AE746</f>
        <v>0</v>
      </c>
      <c r="AI746" s="100" t="str">
        <f ca="1">IF('Inventory Ref Sheet'!AG746&gt;0,YEAR(TODAY())-'Inventory Ref Sheet'!AG746,"")</f>
        <v/>
      </c>
      <c r="AJ746" s="99"/>
      <c r="AK746" s="60">
        <f>'Inventory Ref Sheet'!AJ746</f>
        <v>0</v>
      </c>
      <c r="AL746" s="99"/>
      <c r="AM746" s="97" t="str">
        <f t="shared" si="53"/>
        <v/>
      </c>
    </row>
    <row r="747" spans="10:39" x14ac:dyDescent="0.25">
      <c r="J747" s="59">
        <f>'Inventory Ref Sheet'!AK747</f>
        <v>0</v>
      </c>
      <c r="K747" s="59">
        <f>'Inventory Ref Sheet'!AL747</f>
        <v>0</v>
      </c>
      <c r="L747" s="59">
        <f>'Inventory Ref Sheet'!AM747</f>
        <v>0</v>
      </c>
      <c r="M747" s="59">
        <f>'Inventory Ref Sheet'!AP747</f>
        <v>0</v>
      </c>
      <c r="N747" s="59">
        <f>'Inventory Ref Sheet'!AQ747</f>
        <v>0</v>
      </c>
      <c r="O747" s="100" t="str">
        <f ca="1">IF('Inventory Ref Sheet'!AS747&gt;0,YEAR(TODAY())-'Inventory Ref Sheet'!AS747,"")</f>
        <v/>
      </c>
      <c r="P747" s="95">
        <f>'Inventory Ref Sheet'!AU747</f>
        <v>0</v>
      </c>
      <c r="Q747" s="60">
        <f>'Inventory Ref Sheet'!AV747</f>
        <v>0</v>
      </c>
      <c r="R747" s="61"/>
      <c r="S747" s="100" t="str">
        <f t="shared" si="51"/>
        <v/>
      </c>
      <c r="T747" s="59">
        <f>'Inventory Ref Sheet'!M747</f>
        <v>0</v>
      </c>
      <c r="U747" s="102">
        <f>'Inventory Ref Sheet'!N747</f>
        <v>0</v>
      </c>
      <c r="V747" s="59">
        <f>'Inventory Ref Sheet'!O747</f>
        <v>0</v>
      </c>
      <c r="W747" s="59">
        <f>'Inventory Ref Sheet'!R747</f>
        <v>0</v>
      </c>
      <c r="X747" s="59">
        <f>'Inventory Ref Sheet'!S747</f>
        <v>0</v>
      </c>
      <c r="Y747" s="100" t="str">
        <f ca="1">IF('Inventory Ref Sheet'!U747&gt;0,YEAR(TODAY())-'Inventory Ref Sheet'!U747,"")</f>
        <v/>
      </c>
      <c r="Z747" s="95">
        <f>'Inventory Ref Sheet'!W747</f>
        <v>0</v>
      </c>
      <c r="AA747" s="60">
        <f>'Inventory Ref Sheet'!X747</f>
        <v>0</v>
      </c>
      <c r="AB747" s="61"/>
      <c r="AC747" s="97" t="str">
        <f t="shared" si="52"/>
        <v/>
      </c>
      <c r="AD747" s="59">
        <f>'Inventory Ref Sheet'!Y747</f>
        <v>0</v>
      </c>
      <c r="AE747" s="59">
        <f>'Inventory Ref Sheet'!Z747</f>
        <v>0</v>
      </c>
      <c r="AF747" s="102">
        <f>'Inventory Ref Sheet'!AA747</f>
        <v>0</v>
      </c>
      <c r="AG747" s="59">
        <f>'Inventory Ref Sheet'!AD747</f>
        <v>0</v>
      </c>
      <c r="AH747" s="59">
        <f>'Inventory Ref Sheet'!AE747</f>
        <v>0</v>
      </c>
      <c r="AI747" s="100" t="str">
        <f ca="1">IF('Inventory Ref Sheet'!AG747&gt;0,YEAR(TODAY())-'Inventory Ref Sheet'!AG747,"")</f>
        <v/>
      </c>
      <c r="AJ747" s="99"/>
      <c r="AK747" s="60">
        <f>'Inventory Ref Sheet'!AJ747</f>
        <v>0</v>
      </c>
      <c r="AL747" s="99"/>
      <c r="AM747" s="97" t="str">
        <f t="shared" si="53"/>
        <v/>
      </c>
    </row>
    <row r="748" spans="10:39" x14ac:dyDescent="0.25">
      <c r="J748" s="59">
        <f>'Inventory Ref Sheet'!AK748</f>
        <v>0</v>
      </c>
      <c r="K748" s="59">
        <f>'Inventory Ref Sheet'!AL748</f>
        <v>0</v>
      </c>
      <c r="L748" s="59">
        <f>'Inventory Ref Sheet'!AM748</f>
        <v>0</v>
      </c>
      <c r="M748" s="59">
        <f>'Inventory Ref Sheet'!AP748</f>
        <v>0</v>
      </c>
      <c r="N748" s="59">
        <f>'Inventory Ref Sheet'!AQ748</f>
        <v>0</v>
      </c>
      <c r="O748" s="100" t="str">
        <f ca="1">IF('Inventory Ref Sheet'!AS748&gt;0,YEAR(TODAY())-'Inventory Ref Sheet'!AS748,"")</f>
        <v/>
      </c>
      <c r="P748" s="95">
        <f>'Inventory Ref Sheet'!AU748</f>
        <v>0</v>
      </c>
      <c r="Q748" s="60">
        <f>'Inventory Ref Sheet'!AV748</f>
        <v>0</v>
      </c>
      <c r="R748" s="61"/>
      <c r="S748" s="100" t="str">
        <f t="shared" si="51"/>
        <v/>
      </c>
      <c r="T748" s="59">
        <f>'Inventory Ref Sheet'!M748</f>
        <v>0</v>
      </c>
      <c r="U748" s="102">
        <f>'Inventory Ref Sheet'!N748</f>
        <v>0</v>
      </c>
      <c r="V748" s="59">
        <f>'Inventory Ref Sheet'!O748</f>
        <v>0</v>
      </c>
      <c r="W748" s="59">
        <f>'Inventory Ref Sheet'!R748</f>
        <v>0</v>
      </c>
      <c r="X748" s="59">
        <f>'Inventory Ref Sheet'!S748</f>
        <v>0</v>
      </c>
      <c r="Y748" s="100" t="str">
        <f ca="1">IF('Inventory Ref Sheet'!U748&gt;0,YEAR(TODAY())-'Inventory Ref Sheet'!U748,"")</f>
        <v/>
      </c>
      <c r="Z748" s="95">
        <f>'Inventory Ref Sheet'!W748</f>
        <v>0</v>
      </c>
      <c r="AA748" s="60">
        <f>'Inventory Ref Sheet'!X748</f>
        <v>0</v>
      </c>
      <c r="AB748" s="61"/>
      <c r="AC748" s="97" t="str">
        <f t="shared" si="52"/>
        <v/>
      </c>
      <c r="AD748" s="59">
        <f>'Inventory Ref Sheet'!Y748</f>
        <v>0</v>
      </c>
      <c r="AE748" s="59">
        <f>'Inventory Ref Sheet'!Z748</f>
        <v>0</v>
      </c>
      <c r="AF748" s="102">
        <f>'Inventory Ref Sheet'!AA748</f>
        <v>0</v>
      </c>
      <c r="AG748" s="59">
        <f>'Inventory Ref Sheet'!AD748</f>
        <v>0</v>
      </c>
      <c r="AH748" s="59">
        <f>'Inventory Ref Sheet'!AE748</f>
        <v>0</v>
      </c>
      <c r="AI748" s="100" t="str">
        <f ca="1">IF('Inventory Ref Sheet'!AG748&gt;0,YEAR(TODAY())-'Inventory Ref Sheet'!AG748,"")</f>
        <v/>
      </c>
      <c r="AJ748" s="99"/>
      <c r="AK748" s="60">
        <f>'Inventory Ref Sheet'!AJ748</f>
        <v>0</v>
      </c>
      <c r="AL748" s="99"/>
      <c r="AM748" s="97" t="str">
        <f t="shared" si="53"/>
        <v/>
      </c>
    </row>
    <row r="749" spans="10:39" x14ac:dyDescent="0.25">
      <c r="J749" s="59">
        <f>'Inventory Ref Sheet'!AK749</f>
        <v>0</v>
      </c>
      <c r="K749" s="59">
        <f>'Inventory Ref Sheet'!AL749</f>
        <v>0</v>
      </c>
      <c r="L749" s="59">
        <f>'Inventory Ref Sheet'!AM749</f>
        <v>0</v>
      </c>
      <c r="M749" s="59">
        <f>'Inventory Ref Sheet'!AP749</f>
        <v>0</v>
      </c>
      <c r="N749" s="59">
        <f>'Inventory Ref Sheet'!AQ749</f>
        <v>0</v>
      </c>
      <c r="O749" s="100" t="str">
        <f ca="1">IF('Inventory Ref Sheet'!AS749&gt;0,YEAR(TODAY())-'Inventory Ref Sheet'!AS749,"")</f>
        <v/>
      </c>
      <c r="P749" s="95">
        <f>'Inventory Ref Sheet'!AU749</f>
        <v>0</v>
      </c>
      <c r="Q749" s="60">
        <f>'Inventory Ref Sheet'!AV749</f>
        <v>0</v>
      </c>
      <c r="R749" s="61"/>
      <c r="S749" s="100" t="str">
        <f t="shared" si="51"/>
        <v/>
      </c>
      <c r="T749" s="59">
        <f>'Inventory Ref Sheet'!M749</f>
        <v>0</v>
      </c>
      <c r="U749" s="102">
        <f>'Inventory Ref Sheet'!N749</f>
        <v>0</v>
      </c>
      <c r="V749" s="59">
        <f>'Inventory Ref Sheet'!O749</f>
        <v>0</v>
      </c>
      <c r="W749" s="59">
        <f>'Inventory Ref Sheet'!R749</f>
        <v>0</v>
      </c>
      <c r="X749" s="59">
        <f>'Inventory Ref Sheet'!S749</f>
        <v>0</v>
      </c>
      <c r="Y749" s="100" t="str">
        <f ca="1">IF('Inventory Ref Sheet'!U749&gt;0,YEAR(TODAY())-'Inventory Ref Sheet'!U749,"")</f>
        <v/>
      </c>
      <c r="Z749" s="95">
        <f>'Inventory Ref Sheet'!W749</f>
        <v>0</v>
      </c>
      <c r="AA749" s="60">
        <f>'Inventory Ref Sheet'!X749</f>
        <v>0</v>
      </c>
      <c r="AB749" s="61"/>
      <c r="AC749" s="97" t="str">
        <f t="shared" si="52"/>
        <v/>
      </c>
      <c r="AD749" s="59">
        <f>'Inventory Ref Sheet'!Y749</f>
        <v>0</v>
      </c>
      <c r="AE749" s="59">
        <f>'Inventory Ref Sheet'!Z749</f>
        <v>0</v>
      </c>
      <c r="AF749" s="102">
        <f>'Inventory Ref Sheet'!AA749</f>
        <v>0</v>
      </c>
      <c r="AG749" s="59">
        <f>'Inventory Ref Sheet'!AD749</f>
        <v>0</v>
      </c>
      <c r="AH749" s="59">
        <f>'Inventory Ref Sheet'!AE749</f>
        <v>0</v>
      </c>
      <c r="AI749" s="100" t="str">
        <f ca="1">IF('Inventory Ref Sheet'!AG749&gt;0,YEAR(TODAY())-'Inventory Ref Sheet'!AG749,"")</f>
        <v/>
      </c>
      <c r="AJ749" s="99"/>
      <c r="AK749" s="60">
        <f>'Inventory Ref Sheet'!AJ749</f>
        <v>0</v>
      </c>
      <c r="AL749" s="99"/>
      <c r="AM749" s="97" t="str">
        <f t="shared" si="53"/>
        <v/>
      </c>
    </row>
    <row r="750" spans="10:39" x14ac:dyDescent="0.25">
      <c r="J750" s="59">
        <f>'Inventory Ref Sheet'!AK750</f>
        <v>0</v>
      </c>
      <c r="K750" s="59">
        <f>'Inventory Ref Sheet'!AL750</f>
        <v>0</v>
      </c>
      <c r="L750" s="59">
        <f>'Inventory Ref Sheet'!AM750</f>
        <v>0</v>
      </c>
      <c r="M750" s="59">
        <f>'Inventory Ref Sheet'!AP750</f>
        <v>0</v>
      </c>
      <c r="N750" s="59">
        <f>'Inventory Ref Sheet'!AQ750</f>
        <v>0</v>
      </c>
      <c r="O750" s="100" t="str">
        <f ca="1">IF('Inventory Ref Sheet'!AS750&gt;0,YEAR(TODAY())-'Inventory Ref Sheet'!AS750,"")</f>
        <v/>
      </c>
      <c r="P750" s="95">
        <f>'Inventory Ref Sheet'!AU750</f>
        <v>0</v>
      </c>
      <c r="Q750" s="60">
        <f>'Inventory Ref Sheet'!AV750</f>
        <v>0</v>
      </c>
      <c r="R750" s="61"/>
      <c r="S750" s="100" t="str">
        <f t="shared" si="51"/>
        <v/>
      </c>
      <c r="T750" s="59">
        <f>'Inventory Ref Sheet'!M750</f>
        <v>0</v>
      </c>
      <c r="U750" s="102">
        <f>'Inventory Ref Sheet'!N750</f>
        <v>0</v>
      </c>
      <c r="V750" s="59">
        <f>'Inventory Ref Sheet'!O750</f>
        <v>0</v>
      </c>
      <c r="W750" s="59">
        <f>'Inventory Ref Sheet'!R750</f>
        <v>0</v>
      </c>
      <c r="X750" s="59">
        <f>'Inventory Ref Sheet'!S750</f>
        <v>0</v>
      </c>
      <c r="Y750" s="100" t="str">
        <f ca="1">IF('Inventory Ref Sheet'!U750&gt;0,YEAR(TODAY())-'Inventory Ref Sheet'!U750,"")</f>
        <v/>
      </c>
      <c r="Z750" s="95">
        <f>'Inventory Ref Sheet'!W750</f>
        <v>0</v>
      </c>
      <c r="AA750" s="60">
        <f>'Inventory Ref Sheet'!X750</f>
        <v>0</v>
      </c>
      <c r="AB750" s="61"/>
      <c r="AC750" s="97" t="str">
        <f t="shared" si="52"/>
        <v/>
      </c>
      <c r="AD750" s="59">
        <f>'Inventory Ref Sheet'!Y750</f>
        <v>0</v>
      </c>
      <c r="AE750" s="59">
        <f>'Inventory Ref Sheet'!Z750</f>
        <v>0</v>
      </c>
      <c r="AF750" s="102">
        <f>'Inventory Ref Sheet'!AA750</f>
        <v>0</v>
      </c>
      <c r="AG750" s="59">
        <f>'Inventory Ref Sheet'!AD750</f>
        <v>0</v>
      </c>
      <c r="AH750" s="59">
        <f>'Inventory Ref Sheet'!AE750</f>
        <v>0</v>
      </c>
      <c r="AI750" s="100" t="str">
        <f ca="1">IF('Inventory Ref Sheet'!AG750&gt;0,YEAR(TODAY())-'Inventory Ref Sheet'!AG750,"")</f>
        <v/>
      </c>
      <c r="AJ750" s="99"/>
      <c r="AK750" s="60">
        <f>'Inventory Ref Sheet'!AJ750</f>
        <v>0</v>
      </c>
      <c r="AL750" s="99"/>
      <c r="AM750" s="97" t="str">
        <f t="shared" si="53"/>
        <v/>
      </c>
    </row>
    <row r="751" spans="10:39" x14ac:dyDescent="0.25">
      <c r="J751" s="59">
        <f>'Inventory Ref Sheet'!AK751</f>
        <v>0</v>
      </c>
      <c r="K751" s="59">
        <f>'Inventory Ref Sheet'!AL751</f>
        <v>0</v>
      </c>
      <c r="L751" s="59">
        <f>'Inventory Ref Sheet'!AM751</f>
        <v>0</v>
      </c>
      <c r="M751" s="59">
        <f>'Inventory Ref Sheet'!AP751</f>
        <v>0</v>
      </c>
      <c r="N751" s="59">
        <f>'Inventory Ref Sheet'!AQ751</f>
        <v>0</v>
      </c>
      <c r="O751" s="100" t="str">
        <f ca="1">IF('Inventory Ref Sheet'!AS751&gt;0,YEAR(TODAY())-'Inventory Ref Sheet'!AS751,"")</f>
        <v/>
      </c>
      <c r="P751" s="95">
        <f>'Inventory Ref Sheet'!AU751</f>
        <v>0</v>
      </c>
      <c r="Q751" s="60">
        <f>'Inventory Ref Sheet'!AV751</f>
        <v>0</v>
      </c>
      <c r="R751" s="61"/>
      <c r="S751" s="100" t="str">
        <f t="shared" si="51"/>
        <v/>
      </c>
      <c r="T751" s="59">
        <f>'Inventory Ref Sheet'!M751</f>
        <v>0</v>
      </c>
      <c r="U751" s="102">
        <f>'Inventory Ref Sheet'!N751</f>
        <v>0</v>
      </c>
      <c r="V751" s="59">
        <f>'Inventory Ref Sheet'!O751</f>
        <v>0</v>
      </c>
      <c r="W751" s="59">
        <f>'Inventory Ref Sheet'!R751</f>
        <v>0</v>
      </c>
      <c r="X751" s="59">
        <f>'Inventory Ref Sheet'!S751</f>
        <v>0</v>
      </c>
      <c r="Y751" s="100" t="str">
        <f ca="1">IF('Inventory Ref Sheet'!U751&gt;0,YEAR(TODAY())-'Inventory Ref Sheet'!U751,"")</f>
        <v/>
      </c>
      <c r="Z751" s="95">
        <f>'Inventory Ref Sheet'!W751</f>
        <v>0</v>
      </c>
      <c r="AA751" s="60">
        <f>'Inventory Ref Sheet'!X751</f>
        <v>0</v>
      </c>
      <c r="AB751" s="61"/>
      <c r="AC751" s="97" t="str">
        <f t="shared" si="52"/>
        <v/>
      </c>
      <c r="AD751" s="59">
        <f>'Inventory Ref Sheet'!Y751</f>
        <v>0</v>
      </c>
      <c r="AE751" s="59">
        <f>'Inventory Ref Sheet'!Z751</f>
        <v>0</v>
      </c>
      <c r="AF751" s="102">
        <f>'Inventory Ref Sheet'!AA751</f>
        <v>0</v>
      </c>
      <c r="AG751" s="59">
        <f>'Inventory Ref Sheet'!AD751</f>
        <v>0</v>
      </c>
      <c r="AH751" s="59">
        <f>'Inventory Ref Sheet'!AE751</f>
        <v>0</v>
      </c>
      <c r="AI751" s="100" t="str">
        <f ca="1">IF('Inventory Ref Sheet'!AG751&gt;0,YEAR(TODAY())-'Inventory Ref Sheet'!AG751,"")</f>
        <v/>
      </c>
      <c r="AJ751" s="99"/>
      <c r="AK751" s="60">
        <f>'Inventory Ref Sheet'!AJ751</f>
        <v>0</v>
      </c>
      <c r="AL751" s="99"/>
      <c r="AM751" s="97" t="str">
        <f t="shared" si="53"/>
        <v/>
      </c>
    </row>
    <row r="752" spans="10:39" x14ac:dyDescent="0.25">
      <c r="J752" s="59">
        <f>'Inventory Ref Sheet'!AK752</f>
        <v>0</v>
      </c>
      <c r="K752" s="59">
        <f>'Inventory Ref Sheet'!AL752</f>
        <v>0</v>
      </c>
      <c r="L752" s="59">
        <f>'Inventory Ref Sheet'!AM752</f>
        <v>0</v>
      </c>
      <c r="M752" s="59">
        <f>'Inventory Ref Sheet'!AP752</f>
        <v>0</v>
      </c>
      <c r="N752" s="59">
        <f>'Inventory Ref Sheet'!AQ752</f>
        <v>0</v>
      </c>
      <c r="O752" s="100" t="str">
        <f ca="1">IF('Inventory Ref Sheet'!AS752&gt;0,YEAR(TODAY())-'Inventory Ref Sheet'!AS752,"")</f>
        <v/>
      </c>
      <c r="P752" s="95">
        <f>'Inventory Ref Sheet'!AU752</f>
        <v>0</v>
      </c>
      <c r="Q752" s="60">
        <f>'Inventory Ref Sheet'!AV752</f>
        <v>0</v>
      </c>
      <c r="R752" s="61"/>
      <c r="S752" s="100" t="str">
        <f t="shared" si="51"/>
        <v/>
      </c>
      <c r="T752" s="59">
        <f>'Inventory Ref Sheet'!M752</f>
        <v>0</v>
      </c>
      <c r="U752" s="102">
        <f>'Inventory Ref Sheet'!N752</f>
        <v>0</v>
      </c>
      <c r="V752" s="59">
        <f>'Inventory Ref Sheet'!O752</f>
        <v>0</v>
      </c>
      <c r="W752" s="59">
        <f>'Inventory Ref Sheet'!R752</f>
        <v>0</v>
      </c>
      <c r="X752" s="59">
        <f>'Inventory Ref Sheet'!S752</f>
        <v>0</v>
      </c>
      <c r="Y752" s="100" t="str">
        <f ca="1">IF('Inventory Ref Sheet'!U752&gt;0,YEAR(TODAY())-'Inventory Ref Sheet'!U752,"")</f>
        <v/>
      </c>
      <c r="Z752" s="95">
        <f>'Inventory Ref Sheet'!W752</f>
        <v>0</v>
      </c>
      <c r="AA752" s="60">
        <f>'Inventory Ref Sheet'!X752</f>
        <v>0</v>
      </c>
      <c r="AB752" s="61"/>
      <c r="AC752" s="97" t="str">
        <f t="shared" si="52"/>
        <v/>
      </c>
      <c r="AD752" s="59">
        <f>'Inventory Ref Sheet'!Y752</f>
        <v>0</v>
      </c>
      <c r="AE752" s="59">
        <f>'Inventory Ref Sheet'!Z752</f>
        <v>0</v>
      </c>
      <c r="AF752" s="102">
        <f>'Inventory Ref Sheet'!AA752</f>
        <v>0</v>
      </c>
      <c r="AG752" s="59">
        <f>'Inventory Ref Sheet'!AD752</f>
        <v>0</v>
      </c>
      <c r="AH752" s="59">
        <f>'Inventory Ref Sheet'!AE752</f>
        <v>0</v>
      </c>
      <c r="AI752" s="100" t="str">
        <f ca="1">IF('Inventory Ref Sheet'!AG752&gt;0,YEAR(TODAY())-'Inventory Ref Sheet'!AG752,"")</f>
        <v/>
      </c>
      <c r="AJ752" s="99"/>
      <c r="AK752" s="60">
        <f>'Inventory Ref Sheet'!AJ752</f>
        <v>0</v>
      </c>
      <c r="AL752" s="99"/>
      <c r="AM752" s="97" t="str">
        <f t="shared" si="53"/>
        <v/>
      </c>
    </row>
    <row r="753" spans="10:39" x14ac:dyDescent="0.25">
      <c r="J753" s="59">
        <f>'Inventory Ref Sheet'!AK753</f>
        <v>0</v>
      </c>
      <c r="K753" s="59">
        <f>'Inventory Ref Sheet'!AL753</f>
        <v>0</v>
      </c>
      <c r="L753" s="59">
        <f>'Inventory Ref Sheet'!AM753</f>
        <v>0</v>
      </c>
      <c r="M753" s="59">
        <f>'Inventory Ref Sheet'!AP753</f>
        <v>0</v>
      </c>
      <c r="N753" s="59">
        <f>'Inventory Ref Sheet'!AQ753</f>
        <v>0</v>
      </c>
      <c r="O753" s="100" t="str">
        <f ca="1">IF('Inventory Ref Sheet'!AS753&gt;0,YEAR(TODAY())-'Inventory Ref Sheet'!AS753,"")</f>
        <v/>
      </c>
      <c r="P753" s="95">
        <f>'Inventory Ref Sheet'!AU753</f>
        <v>0</v>
      </c>
      <c r="Q753" s="60">
        <f>'Inventory Ref Sheet'!AV753</f>
        <v>0</v>
      </c>
      <c r="R753" s="61"/>
      <c r="S753" s="100" t="str">
        <f t="shared" si="51"/>
        <v/>
      </c>
      <c r="T753" s="59">
        <f>'Inventory Ref Sheet'!M753</f>
        <v>0</v>
      </c>
      <c r="U753" s="102">
        <f>'Inventory Ref Sheet'!N753</f>
        <v>0</v>
      </c>
      <c r="V753" s="59">
        <f>'Inventory Ref Sheet'!O753</f>
        <v>0</v>
      </c>
      <c r="W753" s="59">
        <f>'Inventory Ref Sheet'!R753</f>
        <v>0</v>
      </c>
      <c r="X753" s="59">
        <f>'Inventory Ref Sheet'!S753</f>
        <v>0</v>
      </c>
      <c r="Y753" s="100" t="str">
        <f ca="1">IF('Inventory Ref Sheet'!U753&gt;0,YEAR(TODAY())-'Inventory Ref Sheet'!U753,"")</f>
        <v/>
      </c>
      <c r="Z753" s="95">
        <f>'Inventory Ref Sheet'!W753</f>
        <v>0</v>
      </c>
      <c r="AA753" s="60">
        <f>'Inventory Ref Sheet'!X753</f>
        <v>0</v>
      </c>
      <c r="AB753" s="61"/>
      <c r="AC753" s="97" t="str">
        <f t="shared" si="52"/>
        <v/>
      </c>
      <c r="AD753" s="59">
        <f>'Inventory Ref Sheet'!Y753</f>
        <v>0</v>
      </c>
      <c r="AE753" s="59">
        <f>'Inventory Ref Sheet'!Z753</f>
        <v>0</v>
      </c>
      <c r="AF753" s="102">
        <f>'Inventory Ref Sheet'!AA753</f>
        <v>0</v>
      </c>
      <c r="AG753" s="59">
        <f>'Inventory Ref Sheet'!AD753</f>
        <v>0</v>
      </c>
      <c r="AH753" s="59">
        <f>'Inventory Ref Sheet'!AE753</f>
        <v>0</v>
      </c>
      <c r="AI753" s="100" t="str">
        <f ca="1">IF('Inventory Ref Sheet'!AG753&gt;0,YEAR(TODAY())-'Inventory Ref Sheet'!AG753,"")</f>
        <v/>
      </c>
      <c r="AJ753" s="99"/>
      <c r="AK753" s="60">
        <f>'Inventory Ref Sheet'!AJ753</f>
        <v>0</v>
      </c>
      <c r="AL753" s="99"/>
      <c r="AM753" s="97" t="str">
        <f t="shared" si="53"/>
        <v/>
      </c>
    </row>
    <row r="754" spans="10:39" x14ac:dyDescent="0.25">
      <c r="J754" s="59">
        <f>'Inventory Ref Sheet'!AK754</f>
        <v>0</v>
      </c>
      <c r="K754" s="59">
        <f>'Inventory Ref Sheet'!AL754</f>
        <v>0</v>
      </c>
      <c r="L754" s="59">
        <f>'Inventory Ref Sheet'!AM754</f>
        <v>0</v>
      </c>
      <c r="M754" s="59">
        <f>'Inventory Ref Sheet'!AP754</f>
        <v>0</v>
      </c>
      <c r="N754" s="59">
        <f>'Inventory Ref Sheet'!AQ754</f>
        <v>0</v>
      </c>
      <c r="O754" s="100" t="str">
        <f ca="1">IF('Inventory Ref Sheet'!AS754&gt;0,YEAR(TODAY())-'Inventory Ref Sheet'!AS754,"")</f>
        <v/>
      </c>
      <c r="P754" s="95">
        <f>'Inventory Ref Sheet'!AU754</f>
        <v>0</v>
      </c>
      <c r="Q754" s="60">
        <f>'Inventory Ref Sheet'!AV754</f>
        <v>0</v>
      </c>
      <c r="R754" s="61"/>
      <c r="S754" s="100" t="str">
        <f t="shared" si="51"/>
        <v/>
      </c>
      <c r="T754" s="59">
        <f>'Inventory Ref Sheet'!M754</f>
        <v>0</v>
      </c>
      <c r="U754" s="102">
        <f>'Inventory Ref Sheet'!N754</f>
        <v>0</v>
      </c>
      <c r="V754" s="59">
        <f>'Inventory Ref Sheet'!O754</f>
        <v>0</v>
      </c>
      <c r="W754" s="59">
        <f>'Inventory Ref Sheet'!R754</f>
        <v>0</v>
      </c>
      <c r="X754" s="59">
        <f>'Inventory Ref Sheet'!S754</f>
        <v>0</v>
      </c>
      <c r="Y754" s="100" t="str">
        <f ca="1">IF('Inventory Ref Sheet'!U754&gt;0,YEAR(TODAY())-'Inventory Ref Sheet'!U754,"")</f>
        <v/>
      </c>
      <c r="Z754" s="95">
        <f>'Inventory Ref Sheet'!W754</f>
        <v>0</v>
      </c>
      <c r="AA754" s="60">
        <f>'Inventory Ref Sheet'!X754</f>
        <v>0</v>
      </c>
      <c r="AB754" s="61"/>
      <c r="AC754" s="97" t="str">
        <f t="shared" si="52"/>
        <v/>
      </c>
      <c r="AD754" s="59">
        <f>'Inventory Ref Sheet'!Y754</f>
        <v>0</v>
      </c>
      <c r="AE754" s="59">
        <f>'Inventory Ref Sheet'!Z754</f>
        <v>0</v>
      </c>
      <c r="AF754" s="102">
        <f>'Inventory Ref Sheet'!AA754</f>
        <v>0</v>
      </c>
      <c r="AG754" s="59">
        <f>'Inventory Ref Sheet'!AD754</f>
        <v>0</v>
      </c>
      <c r="AH754" s="59">
        <f>'Inventory Ref Sheet'!AE754</f>
        <v>0</v>
      </c>
      <c r="AI754" s="100" t="str">
        <f ca="1">IF('Inventory Ref Sheet'!AG754&gt;0,YEAR(TODAY())-'Inventory Ref Sheet'!AG754,"")</f>
        <v/>
      </c>
      <c r="AJ754" s="99"/>
      <c r="AK754" s="60">
        <f>'Inventory Ref Sheet'!AJ754</f>
        <v>0</v>
      </c>
      <c r="AL754" s="99"/>
      <c r="AM754" s="97" t="str">
        <f t="shared" si="53"/>
        <v/>
      </c>
    </row>
    <row r="755" spans="10:39" x14ac:dyDescent="0.25">
      <c r="J755" s="59">
        <f>'Inventory Ref Sheet'!AK755</f>
        <v>0</v>
      </c>
      <c r="K755" s="59">
        <f>'Inventory Ref Sheet'!AL755</f>
        <v>0</v>
      </c>
      <c r="L755" s="59">
        <f>'Inventory Ref Sheet'!AM755</f>
        <v>0</v>
      </c>
      <c r="M755" s="59">
        <f>'Inventory Ref Sheet'!AP755</f>
        <v>0</v>
      </c>
      <c r="N755" s="59">
        <f>'Inventory Ref Sheet'!AQ755</f>
        <v>0</v>
      </c>
      <c r="O755" s="100" t="str">
        <f ca="1">IF('Inventory Ref Sheet'!AS755&gt;0,YEAR(TODAY())-'Inventory Ref Sheet'!AS755,"")</f>
        <v/>
      </c>
      <c r="P755" s="95">
        <f>'Inventory Ref Sheet'!AU755</f>
        <v>0</v>
      </c>
      <c r="Q755" s="60">
        <f>'Inventory Ref Sheet'!AV755</f>
        <v>0</v>
      </c>
      <c r="R755" s="61"/>
      <c r="S755" s="100" t="str">
        <f t="shared" si="51"/>
        <v/>
      </c>
      <c r="T755" s="59">
        <f>'Inventory Ref Sheet'!M755</f>
        <v>0</v>
      </c>
      <c r="U755" s="102">
        <f>'Inventory Ref Sheet'!N755</f>
        <v>0</v>
      </c>
      <c r="V755" s="59">
        <f>'Inventory Ref Sheet'!O755</f>
        <v>0</v>
      </c>
      <c r="W755" s="59">
        <f>'Inventory Ref Sheet'!R755</f>
        <v>0</v>
      </c>
      <c r="X755" s="59">
        <f>'Inventory Ref Sheet'!S755</f>
        <v>0</v>
      </c>
      <c r="Y755" s="100" t="str">
        <f ca="1">IF('Inventory Ref Sheet'!U755&gt;0,YEAR(TODAY())-'Inventory Ref Sheet'!U755,"")</f>
        <v/>
      </c>
      <c r="Z755" s="95">
        <f>'Inventory Ref Sheet'!W755</f>
        <v>0</v>
      </c>
      <c r="AA755" s="60">
        <f>'Inventory Ref Sheet'!X755</f>
        <v>0</v>
      </c>
      <c r="AB755" s="61"/>
      <c r="AC755" s="97" t="str">
        <f t="shared" si="52"/>
        <v/>
      </c>
      <c r="AD755" s="59">
        <f>'Inventory Ref Sheet'!Y755</f>
        <v>0</v>
      </c>
      <c r="AE755" s="59">
        <f>'Inventory Ref Sheet'!Z755</f>
        <v>0</v>
      </c>
      <c r="AF755" s="102">
        <f>'Inventory Ref Sheet'!AA755</f>
        <v>0</v>
      </c>
      <c r="AG755" s="59">
        <f>'Inventory Ref Sheet'!AD755</f>
        <v>0</v>
      </c>
      <c r="AH755" s="59">
        <f>'Inventory Ref Sheet'!AE755</f>
        <v>0</v>
      </c>
      <c r="AI755" s="100" t="str">
        <f ca="1">IF('Inventory Ref Sheet'!AG755&gt;0,YEAR(TODAY())-'Inventory Ref Sheet'!AG755,"")</f>
        <v/>
      </c>
      <c r="AJ755" s="99"/>
      <c r="AK755" s="60">
        <f>'Inventory Ref Sheet'!AJ755</f>
        <v>0</v>
      </c>
      <c r="AL755" s="99"/>
      <c r="AM755" s="97" t="str">
        <f t="shared" si="53"/>
        <v/>
      </c>
    </row>
    <row r="756" spans="10:39" x14ac:dyDescent="0.25">
      <c r="J756" s="59">
        <f>'Inventory Ref Sheet'!AK756</f>
        <v>0</v>
      </c>
      <c r="K756" s="59">
        <f>'Inventory Ref Sheet'!AL756</f>
        <v>0</v>
      </c>
      <c r="L756" s="59">
        <f>'Inventory Ref Sheet'!AM756</f>
        <v>0</v>
      </c>
      <c r="M756" s="59">
        <f>'Inventory Ref Sheet'!AP756</f>
        <v>0</v>
      </c>
      <c r="N756" s="59">
        <f>'Inventory Ref Sheet'!AQ756</f>
        <v>0</v>
      </c>
      <c r="O756" s="100" t="str">
        <f ca="1">IF('Inventory Ref Sheet'!AS756&gt;0,YEAR(TODAY())-'Inventory Ref Sheet'!AS756,"")</f>
        <v/>
      </c>
      <c r="P756" s="95">
        <f>'Inventory Ref Sheet'!AU756</f>
        <v>0</v>
      </c>
      <c r="Q756" s="60">
        <f>'Inventory Ref Sheet'!AV756</f>
        <v>0</v>
      </c>
      <c r="R756" s="61"/>
      <c r="S756" s="100" t="str">
        <f t="shared" si="51"/>
        <v/>
      </c>
      <c r="T756" s="59">
        <f>'Inventory Ref Sheet'!M756</f>
        <v>0</v>
      </c>
      <c r="U756" s="102">
        <f>'Inventory Ref Sheet'!N756</f>
        <v>0</v>
      </c>
      <c r="V756" s="59">
        <f>'Inventory Ref Sheet'!O756</f>
        <v>0</v>
      </c>
      <c r="W756" s="59">
        <f>'Inventory Ref Sheet'!R756</f>
        <v>0</v>
      </c>
      <c r="X756" s="59">
        <f>'Inventory Ref Sheet'!S756</f>
        <v>0</v>
      </c>
      <c r="Y756" s="100" t="str">
        <f ca="1">IF('Inventory Ref Sheet'!U756&gt;0,YEAR(TODAY())-'Inventory Ref Sheet'!U756,"")</f>
        <v/>
      </c>
      <c r="Z756" s="95">
        <f>'Inventory Ref Sheet'!W756</f>
        <v>0</v>
      </c>
      <c r="AA756" s="60">
        <f>'Inventory Ref Sheet'!X756</f>
        <v>0</v>
      </c>
      <c r="AB756" s="61"/>
      <c r="AC756" s="97" t="str">
        <f t="shared" si="52"/>
        <v/>
      </c>
      <c r="AD756" s="59">
        <f>'Inventory Ref Sheet'!Y756</f>
        <v>0</v>
      </c>
      <c r="AE756" s="59">
        <f>'Inventory Ref Sheet'!Z756</f>
        <v>0</v>
      </c>
      <c r="AF756" s="102">
        <f>'Inventory Ref Sheet'!AA756</f>
        <v>0</v>
      </c>
      <c r="AG756" s="59">
        <f>'Inventory Ref Sheet'!AD756</f>
        <v>0</v>
      </c>
      <c r="AH756" s="59">
        <f>'Inventory Ref Sheet'!AE756</f>
        <v>0</v>
      </c>
      <c r="AI756" s="100" t="str">
        <f ca="1">IF('Inventory Ref Sheet'!AG756&gt;0,YEAR(TODAY())-'Inventory Ref Sheet'!AG756,"")</f>
        <v/>
      </c>
      <c r="AJ756" s="99"/>
      <c r="AK756" s="60">
        <f>'Inventory Ref Sheet'!AJ756</f>
        <v>0</v>
      </c>
      <c r="AL756" s="99"/>
      <c r="AM756" s="97" t="str">
        <f t="shared" si="53"/>
        <v/>
      </c>
    </row>
    <row r="757" spans="10:39" x14ac:dyDescent="0.25">
      <c r="J757" s="59">
        <f>'Inventory Ref Sheet'!AK757</f>
        <v>0</v>
      </c>
      <c r="K757" s="59">
        <f>'Inventory Ref Sheet'!AL757</f>
        <v>0</v>
      </c>
      <c r="L757" s="59">
        <f>'Inventory Ref Sheet'!AM757</f>
        <v>0</v>
      </c>
      <c r="M757" s="59">
        <f>'Inventory Ref Sheet'!AP757</f>
        <v>0</v>
      </c>
      <c r="N757" s="59">
        <f>'Inventory Ref Sheet'!AQ757</f>
        <v>0</v>
      </c>
      <c r="O757" s="100" t="str">
        <f ca="1">IF('Inventory Ref Sheet'!AS757&gt;0,YEAR(TODAY())-'Inventory Ref Sheet'!AS757,"")</f>
        <v/>
      </c>
      <c r="P757" s="95">
        <f>'Inventory Ref Sheet'!AU757</f>
        <v>0</v>
      </c>
      <c r="Q757" s="60">
        <f>'Inventory Ref Sheet'!AV757</f>
        <v>0</v>
      </c>
      <c r="R757" s="61"/>
      <c r="S757" s="100" t="str">
        <f t="shared" si="51"/>
        <v/>
      </c>
      <c r="T757" s="59">
        <f>'Inventory Ref Sheet'!M757</f>
        <v>0</v>
      </c>
      <c r="U757" s="102">
        <f>'Inventory Ref Sheet'!N757</f>
        <v>0</v>
      </c>
      <c r="V757" s="59">
        <f>'Inventory Ref Sheet'!O757</f>
        <v>0</v>
      </c>
      <c r="W757" s="59">
        <f>'Inventory Ref Sheet'!R757</f>
        <v>0</v>
      </c>
      <c r="X757" s="59">
        <f>'Inventory Ref Sheet'!S757</f>
        <v>0</v>
      </c>
      <c r="Y757" s="100" t="str">
        <f ca="1">IF('Inventory Ref Sheet'!U757&gt;0,YEAR(TODAY())-'Inventory Ref Sheet'!U757,"")</f>
        <v/>
      </c>
      <c r="Z757" s="95">
        <f>'Inventory Ref Sheet'!W757</f>
        <v>0</v>
      </c>
      <c r="AA757" s="60">
        <f>'Inventory Ref Sheet'!X757</f>
        <v>0</v>
      </c>
      <c r="AB757" s="61"/>
      <c r="AC757" s="97" t="str">
        <f t="shared" si="52"/>
        <v/>
      </c>
      <c r="AD757" s="59">
        <f>'Inventory Ref Sheet'!Y757</f>
        <v>0</v>
      </c>
      <c r="AE757" s="59">
        <f>'Inventory Ref Sheet'!Z757</f>
        <v>0</v>
      </c>
      <c r="AF757" s="102">
        <f>'Inventory Ref Sheet'!AA757</f>
        <v>0</v>
      </c>
      <c r="AG757" s="59">
        <f>'Inventory Ref Sheet'!AD757</f>
        <v>0</v>
      </c>
      <c r="AH757" s="59">
        <f>'Inventory Ref Sheet'!AE757</f>
        <v>0</v>
      </c>
      <c r="AI757" s="100" t="str">
        <f ca="1">IF('Inventory Ref Sheet'!AG757&gt;0,YEAR(TODAY())-'Inventory Ref Sheet'!AG757,"")</f>
        <v/>
      </c>
      <c r="AJ757" s="99"/>
      <c r="AK757" s="60">
        <f>'Inventory Ref Sheet'!AJ757</f>
        <v>0</v>
      </c>
      <c r="AL757" s="99"/>
      <c r="AM757" s="97" t="str">
        <f t="shared" si="53"/>
        <v/>
      </c>
    </row>
    <row r="758" spans="10:39" x14ac:dyDescent="0.25">
      <c r="J758" s="59">
        <f>'Inventory Ref Sheet'!AK758</f>
        <v>0</v>
      </c>
      <c r="K758" s="59">
        <f>'Inventory Ref Sheet'!AL758</f>
        <v>0</v>
      </c>
      <c r="L758" s="59">
        <f>'Inventory Ref Sheet'!AM758</f>
        <v>0</v>
      </c>
      <c r="M758" s="59">
        <f>'Inventory Ref Sheet'!AP758</f>
        <v>0</v>
      </c>
      <c r="N758" s="59">
        <f>'Inventory Ref Sheet'!AQ758</f>
        <v>0</v>
      </c>
      <c r="O758" s="100" t="str">
        <f ca="1">IF('Inventory Ref Sheet'!AS758&gt;0,YEAR(TODAY())-'Inventory Ref Sheet'!AS758,"")</f>
        <v/>
      </c>
      <c r="P758" s="95">
        <f>'Inventory Ref Sheet'!AU758</f>
        <v>0</v>
      </c>
      <c r="Q758" s="60">
        <f>'Inventory Ref Sheet'!AV758</f>
        <v>0</v>
      </c>
      <c r="R758" s="61"/>
      <c r="S758" s="100" t="str">
        <f t="shared" si="51"/>
        <v/>
      </c>
      <c r="T758" s="59">
        <f>'Inventory Ref Sheet'!M758</f>
        <v>0</v>
      </c>
      <c r="U758" s="102">
        <f>'Inventory Ref Sheet'!N758</f>
        <v>0</v>
      </c>
      <c r="V758" s="59">
        <f>'Inventory Ref Sheet'!O758</f>
        <v>0</v>
      </c>
      <c r="W758" s="59">
        <f>'Inventory Ref Sheet'!R758</f>
        <v>0</v>
      </c>
      <c r="X758" s="59">
        <f>'Inventory Ref Sheet'!S758</f>
        <v>0</v>
      </c>
      <c r="Y758" s="100" t="str">
        <f ca="1">IF('Inventory Ref Sheet'!U758&gt;0,YEAR(TODAY())-'Inventory Ref Sheet'!U758,"")</f>
        <v/>
      </c>
      <c r="Z758" s="95">
        <f>'Inventory Ref Sheet'!W758</f>
        <v>0</v>
      </c>
      <c r="AA758" s="60">
        <f>'Inventory Ref Sheet'!X758</f>
        <v>0</v>
      </c>
      <c r="AB758" s="61"/>
      <c r="AC758" s="97" t="str">
        <f t="shared" si="52"/>
        <v/>
      </c>
      <c r="AD758" s="59">
        <f>'Inventory Ref Sheet'!Y758</f>
        <v>0</v>
      </c>
      <c r="AE758" s="59">
        <f>'Inventory Ref Sheet'!Z758</f>
        <v>0</v>
      </c>
      <c r="AF758" s="102">
        <f>'Inventory Ref Sheet'!AA758</f>
        <v>0</v>
      </c>
      <c r="AG758" s="59">
        <f>'Inventory Ref Sheet'!AD758</f>
        <v>0</v>
      </c>
      <c r="AH758" s="59">
        <f>'Inventory Ref Sheet'!AE758</f>
        <v>0</v>
      </c>
      <c r="AI758" s="100" t="str">
        <f ca="1">IF('Inventory Ref Sheet'!AG758&gt;0,YEAR(TODAY())-'Inventory Ref Sheet'!AG758,"")</f>
        <v/>
      </c>
      <c r="AJ758" s="99"/>
      <c r="AK758" s="60">
        <f>'Inventory Ref Sheet'!AJ758</f>
        <v>0</v>
      </c>
      <c r="AL758" s="99"/>
      <c r="AM758" s="97" t="str">
        <f t="shared" si="53"/>
        <v/>
      </c>
    </row>
    <row r="759" spans="10:39" x14ac:dyDescent="0.25">
      <c r="J759" s="59">
        <f>'Inventory Ref Sheet'!AK759</f>
        <v>0</v>
      </c>
      <c r="K759" s="59">
        <f>'Inventory Ref Sheet'!AL759</f>
        <v>0</v>
      </c>
      <c r="L759" s="59">
        <f>'Inventory Ref Sheet'!AM759</f>
        <v>0</v>
      </c>
      <c r="M759" s="59">
        <f>'Inventory Ref Sheet'!AP759</f>
        <v>0</v>
      </c>
      <c r="N759" s="59">
        <f>'Inventory Ref Sheet'!AQ759</f>
        <v>0</v>
      </c>
      <c r="O759" s="100" t="str">
        <f ca="1">IF('Inventory Ref Sheet'!AS759&gt;0,YEAR(TODAY())-'Inventory Ref Sheet'!AS759,"")</f>
        <v/>
      </c>
      <c r="P759" s="95">
        <f>'Inventory Ref Sheet'!AU759</f>
        <v>0</v>
      </c>
      <c r="Q759" s="60">
        <f>'Inventory Ref Sheet'!AV759</f>
        <v>0</v>
      </c>
      <c r="R759" s="61"/>
      <c r="S759" s="100" t="str">
        <f t="shared" si="51"/>
        <v/>
      </c>
      <c r="T759" s="59">
        <f>'Inventory Ref Sheet'!M759</f>
        <v>0</v>
      </c>
      <c r="U759" s="102">
        <f>'Inventory Ref Sheet'!N759</f>
        <v>0</v>
      </c>
      <c r="V759" s="59">
        <f>'Inventory Ref Sheet'!O759</f>
        <v>0</v>
      </c>
      <c r="W759" s="59">
        <f>'Inventory Ref Sheet'!R759</f>
        <v>0</v>
      </c>
      <c r="X759" s="59">
        <f>'Inventory Ref Sheet'!S759</f>
        <v>0</v>
      </c>
      <c r="Y759" s="100" t="str">
        <f ca="1">IF('Inventory Ref Sheet'!U759&gt;0,YEAR(TODAY())-'Inventory Ref Sheet'!U759,"")</f>
        <v/>
      </c>
      <c r="Z759" s="95">
        <f>'Inventory Ref Sheet'!W759</f>
        <v>0</v>
      </c>
      <c r="AA759" s="60">
        <f>'Inventory Ref Sheet'!X759</f>
        <v>0</v>
      </c>
      <c r="AB759" s="61"/>
      <c r="AC759" s="97" t="str">
        <f t="shared" si="52"/>
        <v/>
      </c>
      <c r="AD759" s="59">
        <f>'Inventory Ref Sheet'!Y759</f>
        <v>0</v>
      </c>
      <c r="AE759" s="59">
        <f>'Inventory Ref Sheet'!Z759</f>
        <v>0</v>
      </c>
      <c r="AF759" s="102">
        <f>'Inventory Ref Sheet'!AA759</f>
        <v>0</v>
      </c>
      <c r="AG759" s="59">
        <f>'Inventory Ref Sheet'!AD759</f>
        <v>0</v>
      </c>
      <c r="AH759" s="59">
        <f>'Inventory Ref Sheet'!AE759</f>
        <v>0</v>
      </c>
      <c r="AI759" s="100" t="str">
        <f ca="1">IF('Inventory Ref Sheet'!AG759&gt;0,YEAR(TODAY())-'Inventory Ref Sheet'!AG759,"")</f>
        <v/>
      </c>
      <c r="AJ759" s="99"/>
      <c r="AK759" s="60">
        <f>'Inventory Ref Sheet'!AJ759</f>
        <v>0</v>
      </c>
      <c r="AL759" s="99"/>
      <c r="AM759" s="97" t="str">
        <f t="shared" si="53"/>
        <v/>
      </c>
    </row>
    <row r="760" spans="10:39" x14ac:dyDescent="0.25">
      <c r="J760" s="59">
        <f>'Inventory Ref Sheet'!AK760</f>
        <v>0</v>
      </c>
      <c r="K760" s="59">
        <f>'Inventory Ref Sheet'!AL760</f>
        <v>0</v>
      </c>
      <c r="L760" s="59">
        <f>'Inventory Ref Sheet'!AM760</f>
        <v>0</v>
      </c>
      <c r="M760" s="59">
        <f>'Inventory Ref Sheet'!AP760</f>
        <v>0</v>
      </c>
      <c r="N760" s="59">
        <f>'Inventory Ref Sheet'!AQ760</f>
        <v>0</v>
      </c>
      <c r="O760" s="100" t="str">
        <f ca="1">IF('Inventory Ref Sheet'!AS760&gt;0,YEAR(TODAY())-'Inventory Ref Sheet'!AS760,"")</f>
        <v/>
      </c>
      <c r="P760" s="95">
        <f>'Inventory Ref Sheet'!AU760</f>
        <v>0</v>
      </c>
      <c r="Q760" s="60">
        <f>'Inventory Ref Sheet'!AV760</f>
        <v>0</v>
      </c>
      <c r="R760" s="61"/>
      <c r="S760" s="100" t="str">
        <f t="shared" si="51"/>
        <v/>
      </c>
      <c r="T760" s="59">
        <f>'Inventory Ref Sheet'!M760</f>
        <v>0</v>
      </c>
      <c r="U760" s="102">
        <f>'Inventory Ref Sheet'!N760</f>
        <v>0</v>
      </c>
      <c r="V760" s="59">
        <f>'Inventory Ref Sheet'!O760</f>
        <v>0</v>
      </c>
      <c r="W760" s="59">
        <f>'Inventory Ref Sheet'!R760</f>
        <v>0</v>
      </c>
      <c r="X760" s="59">
        <f>'Inventory Ref Sheet'!S760</f>
        <v>0</v>
      </c>
      <c r="Y760" s="100" t="str">
        <f ca="1">IF('Inventory Ref Sheet'!U760&gt;0,YEAR(TODAY())-'Inventory Ref Sheet'!U760,"")</f>
        <v/>
      </c>
      <c r="Z760" s="95">
        <f>'Inventory Ref Sheet'!W760</f>
        <v>0</v>
      </c>
      <c r="AA760" s="60">
        <f>'Inventory Ref Sheet'!X760</f>
        <v>0</v>
      </c>
      <c r="AB760" s="61"/>
      <c r="AC760" s="97" t="str">
        <f t="shared" si="52"/>
        <v/>
      </c>
      <c r="AD760" s="59">
        <f>'Inventory Ref Sheet'!Y760</f>
        <v>0</v>
      </c>
      <c r="AE760" s="59">
        <f>'Inventory Ref Sheet'!Z760</f>
        <v>0</v>
      </c>
      <c r="AF760" s="102">
        <f>'Inventory Ref Sheet'!AA760</f>
        <v>0</v>
      </c>
      <c r="AG760" s="59">
        <f>'Inventory Ref Sheet'!AD760</f>
        <v>0</v>
      </c>
      <c r="AH760" s="59">
        <f>'Inventory Ref Sheet'!AE760</f>
        <v>0</v>
      </c>
      <c r="AI760" s="100" t="str">
        <f ca="1">IF('Inventory Ref Sheet'!AG760&gt;0,YEAR(TODAY())-'Inventory Ref Sheet'!AG760,"")</f>
        <v/>
      </c>
      <c r="AJ760" s="99"/>
      <c r="AK760" s="60">
        <f>'Inventory Ref Sheet'!AJ760</f>
        <v>0</v>
      </c>
      <c r="AL760" s="99"/>
      <c r="AM760" s="97" t="str">
        <f t="shared" si="53"/>
        <v/>
      </c>
    </row>
    <row r="761" spans="10:39" x14ac:dyDescent="0.25">
      <c r="J761" s="59">
        <f>'Inventory Ref Sheet'!AK761</f>
        <v>0</v>
      </c>
      <c r="K761" s="59">
        <f>'Inventory Ref Sheet'!AL761</f>
        <v>0</v>
      </c>
      <c r="L761" s="59">
        <f>'Inventory Ref Sheet'!AM761</f>
        <v>0</v>
      </c>
      <c r="M761" s="59">
        <f>'Inventory Ref Sheet'!AP761</f>
        <v>0</v>
      </c>
      <c r="N761" s="59">
        <f>'Inventory Ref Sheet'!AQ761</f>
        <v>0</v>
      </c>
      <c r="O761" s="100" t="str">
        <f ca="1">IF('Inventory Ref Sheet'!AS761&gt;0,YEAR(TODAY())-'Inventory Ref Sheet'!AS761,"")</f>
        <v/>
      </c>
      <c r="P761" s="95">
        <f>'Inventory Ref Sheet'!AU761</f>
        <v>0</v>
      </c>
      <c r="Q761" s="60">
        <f>'Inventory Ref Sheet'!AV761</f>
        <v>0</v>
      </c>
      <c r="R761" s="61"/>
      <c r="S761" s="100" t="str">
        <f t="shared" si="51"/>
        <v/>
      </c>
      <c r="T761" s="59">
        <f>'Inventory Ref Sheet'!M761</f>
        <v>0</v>
      </c>
      <c r="U761" s="102">
        <f>'Inventory Ref Sheet'!N761</f>
        <v>0</v>
      </c>
      <c r="V761" s="59">
        <f>'Inventory Ref Sheet'!O761</f>
        <v>0</v>
      </c>
      <c r="W761" s="59">
        <f>'Inventory Ref Sheet'!R761</f>
        <v>0</v>
      </c>
      <c r="X761" s="59">
        <f>'Inventory Ref Sheet'!S761</f>
        <v>0</v>
      </c>
      <c r="Y761" s="100" t="str">
        <f ca="1">IF('Inventory Ref Sheet'!U761&gt;0,YEAR(TODAY())-'Inventory Ref Sheet'!U761,"")</f>
        <v/>
      </c>
      <c r="Z761" s="95">
        <f>'Inventory Ref Sheet'!W761</f>
        <v>0</v>
      </c>
      <c r="AA761" s="60">
        <f>'Inventory Ref Sheet'!X761</f>
        <v>0</v>
      </c>
      <c r="AB761" s="61"/>
      <c r="AC761" s="97" t="str">
        <f t="shared" si="52"/>
        <v/>
      </c>
      <c r="AD761" s="59">
        <f>'Inventory Ref Sheet'!Y761</f>
        <v>0</v>
      </c>
      <c r="AE761" s="59">
        <f>'Inventory Ref Sheet'!Z761</f>
        <v>0</v>
      </c>
      <c r="AF761" s="102">
        <f>'Inventory Ref Sheet'!AA761</f>
        <v>0</v>
      </c>
      <c r="AG761" s="59">
        <f>'Inventory Ref Sheet'!AD761</f>
        <v>0</v>
      </c>
      <c r="AH761" s="59">
        <f>'Inventory Ref Sheet'!AE761</f>
        <v>0</v>
      </c>
      <c r="AI761" s="100" t="str">
        <f ca="1">IF('Inventory Ref Sheet'!AG761&gt;0,YEAR(TODAY())-'Inventory Ref Sheet'!AG761,"")</f>
        <v/>
      </c>
      <c r="AJ761" s="99"/>
      <c r="AK761" s="60">
        <f>'Inventory Ref Sheet'!AJ761</f>
        <v>0</v>
      </c>
      <c r="AL761" s="99"/>
      <c r="AM761" s="97" t="str">
        <f t="shared" si="53"/>
        <v/>
      </c>
    </row>
    <row r="762" spans="10:39" x14ac:dyDescent="0.25">
      <c r="J762" s="59">
        <f>'Inventory Ref Sheet'!AK762</f>
        <v>0</v>
      </c>
      <c r="K762" s="59">
        <f>'Inventory Ref Sheet'!AL762</f>
        <v>0</v>
      </c>
      <c r="L762" s="59">
        <f>'Inventory Ref Sheet'!AM762</f>
        <v>0</v>
      </c>
      <c r="M762" s="59">
        <f>'Inventory Ref Sheet'!AP762</f>
        <v>0</v>
      </c>
      <c r="N762" s="59">
        <f>'Inventory Ref Sheet'!AQ762</f>
        <v>0</v>
      </c>
      <c r="O762" s="100" t="str">
        <f ca="1">IF('Inventory Ref Sheet'!AS762&gt;0,YEAR(TODAY())-'Inventory Ref Sheet'!AS762,"")</f>
        <v/>
      </c>
      <c r="P762" s="95">
        <f>'Inventory Ref Sheet'!AU762</f>
        <v>0</v>
      </c>
      <c r="Q762" s="60">
        <f>'Inventory Ref Sheet'!AV762</f>
        <v>0</v>
      </c>
      <c r="R762" s="61"/>
      <c r="S762" s="100" t="str">
        <f t="shared" si="51"/>
        <v/>
      </c>
      <c r="T762" s="59">
        <f>'Inventory Ref Sheet'!M762</f>
        <v>0</v>
      </c>
      <c r="U762" s="102">
        <f>'Inventory Ref Sheet'!N762</f>
        <v>0</v>
      </c>
      <c r="V762" s="59">
        <f>'Inventory Ref Sheet'!O762</f>
        <v>0</v>
      </c>
      <c r="W762" s="59">
        <f>'Inventory Ref Sheet'!R762</f>
        <v>0</v>
      </c>
      <c r="X762" s="59">
        <f>'Inventory Ref Sheet'!S762</f>
        <v>0</v>
      </c>
      <c r="Y762" s="100" t="str">
        <f ca="1">IF('Inventory Ref Sheet'!U762&gt;0,YEAR(TODAY())-'Inventory Ref Sheet'!U762,"")</f>
        <v/>
      </c>
      <c r="Z762" s="95">
        <f>'Inventory Ref Sheet'!W762</f>
        <v>0</v>
      </c>
      <c r="AA762" s="60">
        <f>'Inventory Ref Sheet'!X762</f>
        <v>0</v>
      </c>
      <c r="AB762" s="61"/>
      <c r="AC762" s="97" t="str">
        <f t="shared" si="52"/>
        <v/>
      </c>
      <c r="AD762" s="59">
        <f>'Inventory Ref Sheet'!Y762</f>
        <v>0</v>
      </c>
      <c r="AE762" s="59">
        <f>'Inventory Ref Sheet'!Z762</f>
        <v>0</v>
      </c>
      <c r="AF762" s="102">
        <f>'Inventory Ref Sheet'!AA762</f>
        <v>0</v>
      </c>
      <c r="AG762" s="59">
        <f>'Inventory Ref Sheet'!AD762</f>
        <v>0</v>
      </c>
      <c r="AH762" s="59">
        <f>'Inventory Ref Sheet'!AE762</f>
        <v>0</v>
      </c>
      <c r="AI762" s="100" t="str">
        <f ca="1">IF('Inventory Ref Sheet'!AG762&gt;0,YEAR(TODAY())-'Inventory Ref Sheet'!AG762,"")</f>
        <v/>
      </c>
      <c r="AJ762" s="99"/>
      <c r="AK762" s="60">
        <f>'Inventory Ref Sheet'!AJ762</f>
        <v>0</v>
      </c>
      <c r="AL762" s="99"/>
      <c r="AM762" s="97" t="str">
        <f t="shared" si="53"/>
        <v/>
      </c>
    </row>
    <row r="763" spans="10:39" x14ac:dyDescent="0.25">
      <c r="J763" s="59">
        <f>'Inventory Ref Sheet'!AK763</f>
        <v>0</v>
      </c>
      <c r="K763" s="59">
        <f>'Inventory Ref Sheet'!AL763</f>
        <v>0</v>
      </c>
      <c r="L763" s="59">
        <f>'Inventory Ref Sheet'!AM763</f>
        <v>0</v>
      </c>
      <c r="M763" s="59">
        <f>'Inventory Ref Sheet'!AP763</f>
        <v>0</v>
      </c>
      <c r="N763" s="59">
        <f>'Inventory Ref Sheet'!AQ763</f>
        <v>0</v>
      </c>
      <c r="O763" s="100" t="str">
        <f ca="1">IF('Inventory Ref Sheet'!AS763&gt;0,YEAR(TODAY())-'Inventory Ref Sheet'!AS763,"")</f>
        <v/>
      </c>
      <c r="P763" s="95">
        <f>'Inventory Ref Sheet'!AU763</f>
        <v>0</v>
      </c>
      <c r="Q763" s="60">
        <f>'Inventory Ref Sheet'!AV763</f>
        <v>0</v>
      </c>
      <c r="R763" s="61"/>
      <c r="S763" s="100" t="str">
        <f t="shared" si="51"/>
        <v/>
      </c>
      <c r="T763" s="59">
        <f>'Inventory Ref Sheet'!M763</f>
        <v>0</v>
      </c>
      <c r="U763" s="102">
        <f>'Inventory Ref Sheet'!N763</f>
        <v>0</v>
      </c>
      <c r="V763" s="59">
        <f>'Inventory Ref Sheet'!O763</f>
        <v>0</v>
      </c>
      <c r="W763" s="59">
        <f>'Inventory Ref Sheet'!R763</f>
        <v>0</v>
      </c>
      <c r="X763" s="59">
        <f>'Inventory Ref Sheet'!S763</f>
        <v>0</v>
      </c>
      <c r="Y763" s="100" t="str">
        <f ca="1">IF('Inventory Ref Sheet'!U763&gt;0,YEAR(TODAY())-'Inventory Ref Sheet'!U763,"")</f>
        <v/>
      </c>
      <c r="Z763" s="95">
        <f>'Inventory Ref Sheet'!W763</f>
        <v>0</v>
      </c>
      <c r="AA763" s="60">
        <f>'Inventory Ref Sheet'!X763</f>
        <v>0</v>
      </c>
      <c r="AB763" s="61"/>
      <c r="AC763" s="97" t="str">
        <f t="shared" si="52"/>
        <v/>
      </c>
      <c r="AD763" s="59">
        <f>'Inventory Ref Sheet'!Y763</f>
        <v>0</v>
      </c>
      <c r="AE763" s="59">
        <f>'Inventory Ref Sheet'!Z763</f>
        <v>0</v>
      </c>
      <c r="AF763" s="102">
        <f>'Inventory Ref Sheet'!AA763</f>
        <v>0</v>
      </c>
      <c r="AG763" s="59">
        <f>'Inventory Ref Sheet'!AD763</f>
        <v>0</v>
      </c>
      <c r="AH763" s="59">
        <f>'Inventory Ref Sheet'!AE763</f>
        <v>0</v>
      </c>
      <c r="AI763" s="100" t="str">
        <f ca="1">IF('Inventory Ref Sheet'!AG763&gt;0,YEAR(TODAY())-'Inventory Ref Sheet'!AG763,"")</f>
        <v/>
      </c>
      <c r="AJ763" s="99"/>
      <c r="AK763" s="60">
        <f>'Inventory Ref Sheet'!AJ763</f>
        <v>0</v>
      </c>
      <c r="AL763" s="99"/>
      <c r="AM763" s="97" t="str">
        <f t="shared" si="53"/>
        <v/>
      </c>
    </row>
    <row r="764" spans="10:39" x14ac:dyDescent="0.25">
      <c r="J764" s="59">
        <f>'Inventory Ref Sheet'!AK764</f>
        <v>0</v>
      </c>
      <c r="K764" s="59">
        <f>'Inventory Ref Sheet'!AL764</f>
        <v>0</v>
      </c>
      <c r="L764" s="59">
        <f>'Inventory Ref Sheet'!AM764</f>
        <v>0</v>
      </c>
      <c r="M764" s="59">
        <f>'Inventory Ref Sheet'!AP764</f>
        <v>0</v>
      </c>
      <c r="N764" s="59">
        <f>'Inventory Ref Sheet'!AQ764</f>
        <v>0</v>
      </c>
      <c r="O764" s="100" t="str">
        <f ca="1">IF('Inventory Ref Sheet'!AS764&gt;0,YEAR(TODAY())-'Inventory Ref Sheet'!AS764,"")</f>
        <v/>
      </c>
      <c r="P764" s="95">
        <f>'Inventory Ref Sheet'!AU764</f>
        <v>0</v>
      </c>
      <c r="Q764" s="60">
        <f>'Inventory Ref Sheet'!AV764</f>
        <v>0</v>
      </c>
      <c r="R764" s="61"/>
      <c r="S764" s="100" t="str">
        <f t="shared" si="51"/>
        <v/>
      </c>
      <c r="T764" s="59">
        <f>'Inventory Ref Sheet'!M764</f>
        <v>0</v>
      </c>
      <c r="U764" s="102">
        <f>'Inventory Ref Sheet'!N764</f>
        <v>0</v>
      </c>
      <c r="V764" s="59">
        <f>'Inventory Ref Sheet'!O764</f>
        <v>0</v>
      </c>
      <c r="W764" s="59">
        <f>'Inventory Ref Sheet'!R764</f>
        <v>0</v>
      </c>
      <c r="X764" s="59">
        <f>'Inventory Ref Sheet'!S764</f>
        <v>0</v>
      </c>
      <c r="Y764" s="100" t="str">
        <f ca="1">IF('Inventory Ref Sheet'!U764&gt;0,YEAR(TODAY())-'Inventory Ref Sheet'!U764,"")</f>
        <v/>
      </c>
      <c r="Z764" s="95">
        <f>'Inventory Ref Sheet'!W764</f>
        <v>0</v>
      </c>
      <c r="AA764" s="60">
        <f>'Inventory Ref Sheet'!X764</f>
        <v>0</v>
      </c>
      <c r="AB764" s="61"/>
      <c r="AC764" s="97" t="str">
        <f t="shared" si="52"/>
        <v/>
      </c>
      <c r="AD764" s="59">
        <f>'Inventory Ref Sheet'!Y764</f>
        <v>0</v>
      </c>
      <c r="AE764" s="59">
        <f>'Inventory Ref Sheet'!Z764</f>
        <v>0</v>
      </c>
      <c r="AF764" s="102">
        <f>'Inventory Ref Sheet'!AA764</f>
        <v>0</v>
      </c>
      <c r="AG764" s="59">
        <f>'Inventory Ref Sheet'!AD764</f>
        <v>0</v>
      </c>
      <c r="AH764" s="59">
        <f>'Inventory Ref Sheet'!AE764</f>
        <v>0</v>
      </c>
      <c r="AI764" s="100" t="str">
        <f ca="1">IF('Inventory Ref Sheet'!AG764&gt;0,YEAR(TODAY())-'Inventory Ref Sheet'!AG764,"")</f>
        <v/>
      </c>
      <c r="AJ764" s="99"/>
      <c r="AK764" s="60">
        <f>'Inventory Ref Sheet'!AJ764</f>
        <v>0</v>
      </c>
      <c r="AL764" s="99"/>
      <c r="AM764" s="97" t="str">
        <f t="shared" si="53"/>
        <v/>
      </c>
    </row>
    <row r="765" spans="10:39" x14ac:dyDescent="0.25">
      <c r="J765" s="59">
        <f>'Inventory Ref Sheet'!AK765</f>
        <v>0</v>
      </c>
      <c r="K765" s="59">
        <f>'Inventory Ref Sheet'!AL765</f>
        <v>0</v>
      </c>
      <c r="L765" s="59">
        <f>'Inventory Ref Sheet'!AM765</f>
        <v>0</v>
      </c>
      <c r="M765" s="59">
        <f>'Inventory Ref Sheet'!AP765</f>
        <v>0</v>
      </c>
      <c r="N765" s="59">
        <f>'Inventory Ref Sheet'!AQ765</f>
        <v>0</v>
      </c>
      <c r="O765" s="100" t="str">
        <f ca="1">IF('Inventory Ref Sheet'!AS765&gt;0,YEAR(TODAY())-'Inventory Ref Sheet'!AS765,"")</f>
        <v/>
      </c>
      <c r="P765" s="95">
        <f>'Inventory Ref Sheet'!AU765</f>
        <v>0</v>
      </c>
      <c r="Q765" s="60">
        <f>'Inventory Ref Sheet'!AV765</f>
        <v>0</v>
      </c>
      <c r="R765" s="61"/>
      <c r="S765" s="100" t="str">
        <f t="shared" si="51"/>
        <v/>
      </c>
      <c r="T765" s="59">
        <f>'Inventory Ref Sheet'!M765</f>
        <v>0</v>
      </c>
      <c r="U765" s="102">
        <f>'Inventory Ref Sheet'!N765</f>
        <v>0</v>
      </c>
      <c r="V765" s="59">
        <f>'Inventory Ref Sheet'!O765</f>
        <v>0</v>
      </c>
      <c r="W765" s="59">
        <f>'Inventory Ref Sheet'!R765</f>
        <v>0</v>
      </c>
      <c r="X765" s="59">
        <f>'Inventory Ref Sheet'!S765</f>
        <v>0</v>
      </c>
      <c r="Y765" s="100" t="str">
        <f ca="1">IF('Inventory Ref Sheet'!U765&gt;0,YEAR(TODAY())-'Inventory Ref Sheet'!U765,"")</f>
        <v/>
      </c>
      <c r="Z765" s="95">
        <f>'Inventory Ref Sheet'!W765</f>
        <v>0</v>
      </c>
      <c r="AA765" s="60">
        <f>'Inventory Ref Sheet'!X765</f>
        <v>0</v>
      </c>
      <c r="AB765" s="61"/>
      <c r="AC765" s="97" t="str">
        <f t="shared" si="52"/>
        <v/>
      </c>
      <c r="AD765" s="59">
        <f>'Inventory Ref Sheet'!Y765</f>
        <v>0</v>
      </c>
      <c r="AE765" s="59">
        <f>'Inventory Ref Sheet'!Z765</f>
        <v>0</v>
      </c>
      <c r="AF765" s="102">
        <f>'Inventory Ref Sheet'!AA765</f>
        <v>0</v>
      </c>
      <c r="AG765" s="59">
        <f>'Inventory Ref Sheet'!AD765</f>
        <v>0</v>
      </c>
      <c r="AH765" s="59">
        <f>'Inventory Ref Sheet'!AE765</f>
        <v>0</v>
      </c>
      <c r="AI765" s="100" t="str">
        <f ca="1">IF('Inventory Ref Sheet'!AG765&gt;0,YEAR(TODAY())-'Inventory Ref Sheet'!AG765,"")</f>
        <v/>
      </c>
      <c r="AJ765" s="99"/>
      <c r="AK765" s="60">
        <f>'Inventory Ref Sheet'!AJ765</f>
        <v>0</v>
      </c>
      <c r="AL765" s="99"/>
      <c r="AM765" s="97" t="str">
        <f t="shared" si="53"/>
        <v/>
      </c>
    </row>
    <row r="766" spans="10:39" x14ac:dyDescent="0.25">
      <c r="J766" s="59">
        <f>'Inventory Ref Sheet'!AK766</f>
        <v>0</v>
      </c>
      <c r="K766" s="59">
        <f>'Inventory Ref Sheet'!AL766</f>
        <v>0</v>
      </c>
      <c r="L766" s="59">
        <f>'Inventory Ref Sheet'!AM766</f>
        <v>0</v>
      </c>
      <c r="M766" s="59">
        <f>'Inventory Ref Sheet'!AP766</f>
        <v>0</v>
      </c>
      <c r="N766" s="59">
        <f>'Inventory Ref Sheet'!AQ766</f>
        <v>0</v>
      </c>
      <c r="O766" s="100" t="str">
        <f ca="1">IF('Inventory Ref Sheet'!AS766&gt;0,YEAR(TODAY())-'Inventory Ref Sheet'!AS766,"")</f>
        <v/>
      </c>
      <c r="P766" s="95">
        <f>'Inventory Ref Sheet'!AU766</f>
        <v>0</v>
      </c>
      <c r="Q766" s="60">
        <f>'Inventory Ref Sheet'!AV766</f>
        <v>0</v>
      </c>
      <c r="R766" s="61"/>
      <c r="S766" s="100" t="str">
        <f t="shared" si="51"/>
        <v/>
      </c>
      <c r="T766" s="59">
        <f>'Inventory Ref Sheet'!M766</f>
        <v>0</v>
      </c>
      <c r="U766" s="102">
        <f>'Inventory Ref Sheet'!N766</f>
        <v>0</v>
      </c>
      <c r="V766" s="59">
        <f>'Inventory Ref Sheet'!O766</f>
        <v>0</v>
      </c>
      <c r="W766" s="59">
        <f>'Inventory Ref Sheet'!R766</f>
        <v>0</v>
      </c>
      <c r="X766" s="59">
        <f>'Inventory Ref Sheet'!S766</f>
        <v>0</v>
      </c>
      <c r="Y766" s="100" t="str">
        <f ca="1">IF('Inventory Ref Sheet'!U766&gt;0,YEAR(TODAY())-'Inventory Ref Sheet'!U766,"")</f>
        <v/>
      </c>
      <c r="Z766" s="95">
        <f>'Inventory Ref Sheet'!W766</f>
        <v>0</v>
      </c>
      <c r="AA766" s="60">
        <f>'Inventory Ref Sheet'!X766</f>
        <v>0</v>
      </c>
      <c r="AB766" s="61"/>
      <c r="AC766" s="97" t="str">
        <f t="shared" si="52"/>
        <v/>
      </c>
      <c r="AD766" s="59">
        <f>'Inventory Ref Sheet'!Y766</f>
        <v>0</v>
      </c>
      <c r="AE766" s="59">
        <f>'Inventory Ref Sheet'!Z766</f>
        <v>0</v>
      </c>
      <c r="AF766" s="102">
        <f>'Inventory Ref Sheet'!AA766</f>
        <v>0</v>
      </c>
      <c r="AG766" s="59">
        <f>'Inventory Ref Sheet'!AD766</f>
        <v>0</v>
      </c>
      <c r="AH766" s="59">
        <f>'Inventory Ref Sheet'!AE766</f>
        <v>0</v>
      </c>
      <c r="AI766" s="100" t="str">
        <f ca="1">IF('Inventory Ref Sheet'!AG766&gt;0,YEAR(TODAY())-'Inventory Ref Sheet'!AG766,"")</f>
        <v/>
      </c>
      <c r="AJ766" s="99"/>
      <c r="AK766" s="60">
        <f>'Inventory Ref Sheet'!AJ766</f>
        <v>0</v>
      </c>
      <c r="AL766" s="99"/>
      <c r="AM766" s="97" t="str">
        <f t="shared" si="53"/>
        <v/>
      </c>
    </row>
    <row r="767" spans="10:39" x14ac:dyDescent="0.25">
      <c r="J767" s="59">
        <f>'Inventory Ref Sheet'!AK767</f>
        <v>0</v>
      </c>
      <c r="K767" s="59">
        <f>'Inventory Ref Sheet'!AL767</f>
        <v>0</v>
      </c>
      <c r="L767" s="59">
        <f>'Inventory Ref Sheet'!AM767</f>
        <v>0</v>
      </c>
      <c r="M767" s="59">
        <f>'Inventory Ref Sheet'!AP767</f>
        <v>0</v>
      </c>
      <c r="N767" s="59">
        <f>'Inventory Ref Sheet'!AQ767</f>
        <v>0</v>
      </c>
      <c r="O767" s="100" t="str">
        <f ca="1">IF('Inventory Ref Sheet'!AS767&gt;0,YEAR(TODAY())-'Inventory Ref Sheet'!AS767,"")</f>
        <v/>
      </c>
      <c r="P767" s="95">
        <f>'Inventory Ref Sheet'!AU767</f>
        <v>0</v>
      </c>
      <c r="Q767" s="60">
        <f>'Inventory Ref Sheet'!AV767</f>
        <v>0</v>
      </c>
      <c r="R767" s="61"/>
      <c r="S767" s="100" t="str">
        <f t="shared" si="51"/>
        <v/>
      </c>
      <c r="T767" s="59">
        <f>'Inventory Ref Sheet'!M767</f>
        <v>0</v>
      </c>
      <c r="U767" s="102">
        <f>'Inventory Ref Sheet'!N767</f>
        <v>0</v>
      </c>
      <c r="V767" s="59">
        <f>'Inventory Ref Sheet'!O767</f>
        <v>0</v>
      </c>
      <c r="W767" s="59">
        <f>'Inventory Ref Sheet'!R767</f>
        <v>0</v>
      </c>
      <c r="X767" s="59">
        <f>'Inventory Ref Sheet'!S767</f>
        <v>0</v>
      </c>
      <c r="Y767" s="100" t="str">
        <f ca="1">IF('Inventory Ref Sheet'!U767&gt;0,YEAR(TODAY())-'Inventory Ref Sheet'!U767,"")</f>
        <v/>
      </c>
      <c r="Z767" s="95">
        <f>'Inventory Ref Sheet'!W767</f>
        <v>0</v>
      </c>
      <c r="AA767" s="60">
        <f>'Inventory Ref Sheet'!X767</f>
        <v>0</v>
      </c>
      <c r="AB767" s="61"/>
      <c r="AC767" s="97" t="str">
        <f t="shared" si="52"/>
        <v/>
      </c>
      <c r="AD767" s="59">
        <f>'Inventory Ref Sheet'!Y767</f>
        <v>0</v>
      </c>
      <c r="AE767" s="59">
        <f>'Inventory Ref Sheet'!Z767</f>
        <v>0</v>
      </c>
      <c r="AF767" s="102">
        <f>'Inventory Ref Sheet'!AA767</f>
        <v>0</v>
      </c>
      <c r="AG767" s="59">
        <f>'Inventory Ref Sheet'!AD767</f>
        <v>0</v>
      </c>
      <c r="AH767" s="59">
        <f>'Inventory Ref Sheet'!AE767</f>
        <v>0</v>
      </c>
      <c r="AI767" s="100" t="str">
        <f ca="1">IF('Inventory Ref Sheet'!AG767&gt;0,YEAR(TODAY())-'Inventory Ref Sheet'!AG767,"")</f>
        <v/>
      </c>
      <c r="AJ767" s="99"/>
      <c r="AK767" s="60">
        <f>'Inventory Ref Sheet'!AJ767</f>
        <v>0</v>
      </c>
      <c r="AL767" s="99"/>
      <c r="AM767" s="97" t="str">
        <f t="shared" si="53"/>
        <v/>
      </c>
    </row>
    <row r="768" spans="10:39" x14ac:dyDescent="0.25">
      <c r="J768" s="59">
        <f>'Inventory Ref Sheet'!AK768</f>
        <v>0</v>
      </c>
      <c r="K768" s="59">
        <f>'Inventory Ref Sheet'!AL768</f>
        <v>0</v>
      </c>
      <c r="L768" s="59">
        <f>'Inventory Ref Sheet'!AM768</f>
        <v>0</v>
      </c>
      <c r="M768" s="59">
        <f>'Inventory Ref Sheet'!AP768</f>
        <v>0</v>
      </c>
      <c r="N768" s="59">
        <f>'Inventory Ref Sheet'!AQ768</f>
        <v>0</v>
      </c>
      <c r="O768" s="100" t="str">
        <f ca="1">IF('Inventory Ref Sheet'!AS768&gt;0,YEAR(TODAY())-'Inventory Ref Sheet'!AS768,"")</f>
        <v/>
      </c>
      <c r="P768" s="95">
        <f>'Inventory Ref Sheet'!AU768</f>
        <v>0</v>
      </c>
      <c r="Q768" s="60">
        <f>'Inventory Ref Sheet'!AV768</f>
        <v>0</v>
      </c>
      <c r="R768" s="61"/>
      <c r="S768" s="100" t="str">
        <f t="shared" si="51"/>
        <v/>
      </c>
      <c r="T768" s="59">
        <f>'Inventory Ref Sheet'!M768</f>
        <v>0</v>
      </c>
      <c r="U768" s="102">
        <f>'Inventory Ref Sheet'!N768</f>
        <v>0</v>
      </c>
      <c r="V768" s="59">
        <f>'Inventory Ref Sheet'!O768</f>
        <v>0</v>
      </c>
      <c r="W768" s="59">
        <f>'Inventory Ref Sheet'!R768</f>
        <v>0</v>
      </c>
      <c r="X768" s="59">
        <f>'Inventory Ref Sheet'!S768</f>
        <v>0</v>
      </c>
      <c r="Y768" s="100" t="str">
        <f ca="1">IF('Inventory Ref Sheet'!U768&gt;0,YEAR(TODAY())-'Inventory Ref Sheet'!U768,"")</f>
        <v/>
      </c>
      <c r="Z768" s="95">
        <f>'Inventory Ref Sheet'!W768</f>
        <v>0</v>
      </c>
      <c r="AA768" s="60">
        <f>'Inventory Ref Sheet'!X768</f>
        <v>0</v>
      </c>
      <c r="AB768" s="61"/>
      <c r="AC768" s="97" t="str">
        <f t="shared" si="52"/>
        <v/>
      </c>
      <c r="AD768" s="59">
        <f>'Inventory Ref Sheet'!Y768</f>
        <v>0</v>
      </c>
      <c r="AE768" s="59">
        <f>'Inventory Ref Sheet'!Z768</f>
        <v>0</v>
      </c>
      <c r="AF768" s="102">
        <f>'Inventory Ref Sheet'!AA768</f>
        <v>0</v>
      </c>
      <c r="AG768" s="59">
        <f>'Inventory Ref Sheet'!AD768</f>
        <v>0</v>
      </c>
      <c r="AH768" s="59">
        <f>'Inventory Ref Sheet'!AE768</f>
        <v>0</v>
      </c>
      <c r="AI768" s="100" t="str">
        <f ca="1">IF('Inventory Ref Sheet'!AG768&gt;0,YEAR(TODAY())-'Inventory Ref Sheet'!AG768,"")</f>
        <v/>
      </c>
      <c r="AJ768" s="99"/>
      <c r="AK768" s="60">
        <f>'Inventory Ref Sheet'!AJ768</f>
        <v>0</v>
      </c>
      <c r="AL768" s="99"/>
      <c r="AM768" s="97" t="str">
        <f t="shared" si="53"/>
        <v/>
      </c>
    </row>
    <row r="769" spans="10:39" x14ac:dyDescent="0.25">
      <c r="J769" s="59">
        <f>'Inventory Ref Sheet'!AK769</f>
        <v>0</v>
      </c>
      <c r="K769" s="59">
        <f>'Inventory Ref Sheet'!AL769</f>
        <v>0</v>
      </c>
      <c r="L769" s="59">
        <f>'Inventory Ref Sheet'!AM769</f>
        <v>0</v>
      </c>
      <c r="M769" s="59">
        <f>'Inventory Ref Sheet'!AP769</f>
        <v>0</v>
      </c>
      <c r="N769" s="59">
        <f>'Inventory Ref Sheet'!AQ769</f>
        <v>0</v>
      </c>
      <c r="O769" s="100" t="str">
        <f ca="1">IF('Inventory Ref Sheet'!AS769&gt;0,YEAR(TODAY())-'Inventory Ref Sheet'!AS769,"")</f>
        <v/>
      </c>
      <c r="P769" s="95">
        <f>'Inventory Ref Sheet'!AU769</f>
        <v>0</v>
      </c>
      <c r="Q769" s="60">
        <f>'Inventory Ref Sheet'!AV769</f>
        <v>0</v>
      </c>
      <c r="R769" s="61"/>
      <c r="S769" s="100" t="str">
        <f t="shared" si="51"/>
        <v/>
      </c>
      <c r="T769" s="59">
        <f>'Inventory Ref Sheet'!M769</f>
        <v>0</v>
      </c>
      <c r="U769" s="102">
        <f>'Inventory Ref Sheet'!N769</f>
        <v>0</v>
      </c>
      <c r="V769" s="59">
        <f>'Inventory Ref Sheet'!O769</f>
        <v>0</v>
      </c>
      <c r="W769" s="59">
        <f>'Inventory Ref Sheet'!R769</f>
        <v>0</v>
      </c>
      <c r="X769" s="59">
        <f>'Inventory Ref Sheet'!S769</f>
        <v>0</v>
      </c>
      <c r="Y769" s="100" t="str">
        <f ca="1">IF('Inventory Ref Sheet'!U769&gt;0,YEAR(TODAY())-'Inventory Ref Sheet'!U769,"")</f>
        <v/>
      </c>
      <c r="Z769" s="95">
        <f>'Inventory Ref Sheet'!W769</f>
        <v>0</v>
      </c>
      <c r="AA769" s="60">
        <f>'Inventory Ref Sheet'!X769</f>
        <v>0</v>
      </c>
      <c r="AB769" s="61"/>
      <c r="AC769" s="97" t="str">
        <f t="shared" si="52"/>
        <v/>
      </c>
      <c r="AD769" s="59">
        <f>'Inventory Ref Sheet'!Y769</f>
        <v>0</v>
      </c>
      <c r="AE769" s="59">
        <f>'Inventory Ref Sheet'!Z769</f>
        <v>0</v>
      </c>
      <c r="AF769" s="102">
        <f>'Inventory Ref Sheet'!AA769</f>
        <v>0</v>
      </c>
      <c r="AG769" s="59">
        <f>'Inventory Ref Sheet'!AD769</f>
        <v>0</v>
      </c>
      <c r="AH769" s="59">
        <f>'Inventory Ref Sheet'!AE769</f>
        <v>0</v>
      </c>
      <c r="AI769" s="100" t="str">
        <f ca="1">IF('Inventory Ref Sheet'!AG769&gt;0,YEAR(TODAY())-'Inventory Ref Sheet'!AG769,"")</f>
        <v/>
      </c>
      <c r="AJ769" s="99"/>
      <c r="AK769" s="60">
        <f>'Inventory Ref Sheet'!AJ769</f>
        <v>0</v>
      </c>
      <c r="AL769" s="99"/>
      <c r="AM769" s="97" t="str">
        <f t="shared" si="53"/>
        <v/>
      </c>
    </row>
    <row r="770" spans="10:39" x14ac:dyDescent="0.25">
      <c r="J770" s="59">
        <f>'Inventory Ref Sheet'!AK770</f>
        <v>0</v>
      </c>
      <c r="K770" s="59">
        <f>'Inventory Ref Sheet'!AL770</f>
        <v>0</v>
      </c>
      <c r="L770" s="59">
        <f>'Inventory Ref Sheet'!AM770</f>
        <v>0</v>
      </c>
      <c r="M770" s="59">
        <f>'Inventory Ref Sheet'!AP770</f>
        <v>0</v>
      </c>
      <c r="N770" s="59">
        <f>'Inventory Ref Sheet'!AQ770</f>
        <v>0</v>
      </c>
      <c r="O770" s="100" t="str">
        <f ca="1">IF('Inventory Ref Sheet'!AS770&gt;0,YEAR(TODAY())-'Inventory Ref Sheet'!AS770,"")</f>
        <v/>
      </c>
      <c r="P770" s="95">
        <f>'Inventory Ref Sheet'!AU770</f>
        <v>0</v>
      </c>
      <c r="Q770" s="60">
        <f>'Inventory Ref Sheet'!AV770</f>
        <v>0</v>
      </c>
      <c r="R770" s="61"/>
      <c r="S770" s="100" t="str">
        <f t="shared" si="51"/>
        <v/>
      </c>
      <c r="T770" s="59">
        <f>'Inventory Ref Sheet'!M770</f>
        <v>0</v>
      </c>
      <c r="U770" s="102">
        <f>'Inventory Ref Sheet'!N770</f>
        <v>0</v>
      </c>
      <c r="V770" s="59">
        <f>'Inventory Ref Sheet'!O770</f>
        <v>0</v>
      </c>
      <c r="W770" s="59">
        <f>'Inventory Ref Sheet'!R770</f>
        <v>0</v>
      </c>
      <c r="X770" s="59">
        <f>'Inventory Ref Sheet'!S770</f>
        <v>0</v>
      </c>
      <c r="Y770" s="100" t="str">
        <f ca="1">IF('Inventory Ref Sheet'!U770&gt;0,YEAR(TODAY())-'Inventory Ref Sheet'!U770,"")</f>
        <v/>
      </c>
      <c r="Z770" s="95">
        <f>'Inventory Ref Sheet'!W770</f>
        <v>0</v>
      </c>
      <c r="AA770" s="60">
        <f>'Inventory Ref Sheet'!X770</f>
        <v>0</v>
      </c>
      <c r="AB770" s="61"/>
      <c r="AC770" s="97" t="str">
        <f t="shared" si="52"/>
        <v/>
      </c>
      <c r="AD770" s="59">
        <f>'Inventory Ref Sheet'!Y770</f>
        <v>0</v>
      </c>
      <c r="AE770" s="59">
        <f>'Inventory Ref Sheet'!Z770</f>
        <v>0</v>
      </c>
      <c r="AF770" s="102">
        <f>'Inventory Ref Sheet'!AA770</f>
        <v>0</v>
      </c>
      <c r="AG770" s="59">
        <f>'Inventory Ref Sheet'!AD770</f>
        <v>0</v>
      </c>
      <c r="AH770" s="59">
        <f>'Inventory Ref Sheet'!AE770</f>
        <v>0</v>
      </c>
      <c r="AI770" s="100" t="str">
        <f ca="1">IF('Inventory Ref Sheet'!AG770&gt;0,YEAR(TODAY())-'Inventory Ref Sheet'!AG770,"")</f>
        <v/>
      </c>
      <c r="AJ770" s="99"/>
      <c r="AK770" s="60">
        <f>'Inventory Ref Sheet'!AJ770</f>
        <v>0</v>
      </c>
      <c r="AL770" s="99"/>
      <c r="AM770" s="97" t="str">
        <f t="shared" si="53"/>
        <v/>
      </c>
    </row>
    <row r="771" spans="10:39" x14ac:dyDescent="0.25">
      <c r="J771" s="59">
        <f>'Inventory Ref Sheet'!AK771</f>
        <v>0</v>
      </c>
      <c r="K771" s="59">
        <f>'Inventory Ref Sheet'!AL771</f>
        <v>0</v>
      </c>
      <c r="L771" s="59">
        <f>'Inventory Ref Sheet'!AM771</f>
        <v>0</v>
      </c>
      <c r="M771" s="59">
        <f>'Inventory Ref Sheet'!AP771</f>
        <v>0</v>
      </c>
      <c r="N771" s="59">
        <f>'Inventory Ref Sheet'!AQ771</f>
        <v>0</v>
      </c>
      <c r="O771" s="100" t="str">
        <f ca="1">IF('Inventory Ref Sheet'!AS771&gt;0,YEAR(TODAY())-'Inventory Ref Sheet'!AS771,"")</f>
        <v/>
      </c>
      <c r="P771" s="95">
        <f>'Inventory Ref Sheet'!AU771</f>
        <v>0</v>
      </c>
      <c r="Q771" s="60">
        <f>'Inventory Ref Sheet'!AV771</f>
        <v>0</v>
      </c>
      <c r="R771" s="61"/>
      <c r="S771" s="100" t="str">
        <f t="shared" si="51"/>
        <v/>
      </c>
      <c r="T771" s="59">
        <f>'Inventory Ref Sheet'!M771</f>
        <v>0</v>
      </c>
      <c r="U771" s="102">
        <f>'Inventory Ref Sheet'!N771</f>
        <v>0</v>
      </c>
      <c r="V771" s="59">
        <f>'Inventory Ref Sheet'!O771</f>
        <v>0</v>
      </c>
      <c r="W771" s="59">
        <f>'Inventory Ref Sheet'!R771</f>
        <v>0</v>
      </c>
      <c r="X771" s="59">
        <f>'Inventory Ref Sheet'!S771</f>
        <v>0</v>
      </c>
      <c r="Y771" s="100" t="str">
        <f ca="1">IF('Inventory Ref Sheet'!U771&gt;0,YEAR(TODAY())-'Inventory Ref Sheet'!U771,"")</f>
        <v/>
      </c>
      <c r="Z771" s="95">
        <f>'Inventory Ref Sheet'!W771</f>
        <v>0</v>
      </c>
      <c r="AA771" s="60">
        <f>'Inventory Ref Sheet'!X771</f>
        <v>0</v>
      </c>
      <c r="AB771" s="61"/>
      <c r="AC771" s="97" t="str">
        <f t="shared" si="52"/>
        <v/>
      </c>
      <c r="AD771" s="59">
        <f>'Inventory Ref Sheet'!Y771</f>
        <v>0</v>
      </c>
      <c r="AE771" s="59">
        <f>'Inventory Ref Sheet'!Z771</f>
        <v>0</v>
      </c>
      <c r="AF771" s="102">
        <f>'Inventory Ref Sheet'!AA771</f>
        <v>0</v>
      </c>
      <c r="AG771" s="59">
        <f>'Inventory Ref Sheet'!AD771</f>
        <v>0</v>
      </c>
      <c r="AH771" s="59">
        <f>'Inventory Ref Sheet'!AE771</f>
        <v>0</v>
      </c>
      <c r="AI771" s="100" t="str">
        <f ca="1">IF('Inventory Ref Sheet'!AG771&gt;0,YEAR(TODAY())-'Inventory Ref Sheet'!AG771,"")</f>
        <v/>
      </c>
      <c r="AJ771" s="99"/>
      <c r="AK771" s="60">
        <f>'Inventory Ref Sheet'!AJ771</f>
        <v>0</v>
      </c>
      <c r="AL771" s="99"/>
      <c r="AM771" s="97" t="str">
        <f t="shared" si="53"/>
        <v/>
      </c>
    </row>
    <row r="772" spans="10:39" x14ac:dyDescent="0.25">
      <c r="J772" s="59">
        <f>'Inventory Ref Sheet'!AK772</f>
        <v>0</v>
      </c>
      <c r="K772" s="59">
        <f>'Inventory Ref Sheet'!AL772</f>
        <v>0</v>
      </c>
      <c r="L772" s="59">
        <f>'Inventory Ref Sheet'!AM772</f>
        <v>0</v>
      </c>
      <c r="M772" s="59">
        <f>'Inventory Ref Sheet'!AP772</f>
        <v>0</v>
      </c>
      <c r="N772" s="59">
        <f>'Inventory Ref Sheet'!AQ772</f>
        <v>0</v>
      </c>
      <c r="O772" s="100" t="str">
        <f ca="1">IF('Inventory Ref Sheet'!AS772&gt;0,YEAR(TODAY())-'Inventory Ref Sheet'!AS772,"")</f>
        <v/>
      </c>
      <c r="P772" s="95">
        <f>'Inventory Ref Sheet'!AU772</f>
        <v>0</v>
      </c>
      <c r="Q772" s="60">
        <f>'Inventory Ref Sheet'!AV772</f>
        <v>0</v>
      </c>
      <c r="R772" s="61"/>
      <c r="S772" s="100" t="str">
        <f t="shared" si="51"/>
        <v/>
      </c>
      <c r="T772" s="59">
        <f>'Inventory Ref Sheet'!M772</f>
        <v>0</v>
      </c>
      <c r="U772" s="102">
        <f>'Inventory Ref Sheet'!N772</f>
        <v>0</v>
      </c>
      <c r="V772" s="59">
        <f>'Inventory Ref Sheet'!O772</f>
        <v>0</v>
      </c>
      <c r="W772" s="59">
        <f>'Inventory Ref Sheet'!R772</f>
        <v>0</v>
      </c>
      <c r="X772" s="59">
        <f>'Inventory Ref Sheet'!S772</f>
        <v>0</v>
      </c>
      <c r="Y772" s="100" t="str">
        <f ca="1">IF('Inventory Ref Sheet'!U772&gt;0,YEAR(TODAY())-'Inventory Ref Sheet'!U772,"")</f>
        <v/>
      </c>
      <c r="Z772" s="95">
        <f>'Inventory Ref Sheet'!W772</f>
        <v>0</v>
      </c>
      <c r="AA772" s="60">
        <f>'Inventory Ref Sheet'!X772</f>
        <v>0</v>
      </c>
      <c r="AB772" s="61"/>
      <c r="AC772" s="97" t="str">
        <f t="shared" si="52"/>
        <v/>
      </c>
      <c r="AD772" s="59">
        <f>'Inventory Ref Sheet'!Y772</f>
        <v>0</v>
      </c>
      <c r="AE772" s="59">
        <f>'Inventory Ref Sheet'!Z772</f>
        <v>0</v>
      </c>
      <c r="AF772" s="102">
        <f>'Inventory Ref Sheet'!AA772</f>
        <v>0</v>
      </c>
      <c r="AG772" s="59">
        <f>'Inventory Ref Sheet'!AD772</f>
        <v>0</v>
      </c>
      <c r="AH772" s="59">
        <f>'Inventory Ref Sheet'!AE772</f>
        <v>0</v>
      </c>
      <c r="AI772" s="100" t="str">
        <f ca="1">IF('Inventory Ref Sheet'!AG772&gt;0,YEAR(TODAY())-'Inventory Ref Sheet'!AG772,"")</f>
        <v/>
      </c>
      <c r="AJ772" s="99"/>
      <c r="AK772" s="60">
        <f>'Inventory Ref Sheet'!AJ772</f>
        <v>0</v>
      </c>
      <c r="AL772" s="99"/>
      <c r="AM772" s="97" t="str">
        <f t="shared" si="53"/>
        <v/>
      </c>
    </row>
    <row r="773" spans="10:39" x14ac:dyDescent="0.25">
      <c r="J773" s="59">
        <f>'Inventory Ref Sheet'!AK773</f>
        <v>0</v>
      </c>
      <c r="K773" s="59">
        <f>'Inventory Ref Sheet'!AL773</f>
        <v>0</v>
      </c>
      <c r="L773" s="59">
        <f>'Inventory Ref Sheet'!AM773</f>
        <v>0</v>
      </c>
      <c r="M773" s="59">
        <f>'Inventory Ref Sheet'!AP773</f>
        <v>0</v>
      </c>
      <c r="N773" s="59">
        <f>'Inventory Ref Sheet'!AQ773</f>
        <v>0</v>
      </c>
      <c r="O773" s="100" t="str">
        <f ca="1">IF('Inventory Ref Sheet'!AS773&gt;0,YEAR(TODAY())-'Inventory Ref Sheet'!AS773,"")</f>
        <v/>
      </c>
      <c r="P773" s="95">
        <f>'Inventory Ref Sheet'!AU773</f>
        <v>0</v>
      </c>
      <c r="Q773" s="60">
        <f>'Inventory Ref Sheet'!AV773</f>
        <v>0</v>
      </c>
      <c r="R773" s="61"/>
      <c r="S773" s="100" t="str">
        <f t="shared" si="51"/>
        <v/>
      </c>
      <c r="T773" s="59">
        <f>'Inventory Ref Sheet'!M773</f>
        <v>0</v>
      </c>
      <c r="U773" s="102">
        <f>'Inventory Ref Sheet'!N773</f>
        <v>0</v>
      </c>
      <c r="V773" s="59">
        <f>'Inventory Ref Sheet'!O773</f>
        <v>0</v>
      </c>
      <c r="W773" s="59">
        <f>'Inventory Ref Sheet'!R773</f>
        <v>0</v>
      </c>
      <c r="X773" s="59">
        <f>'Inventory Ref Sheet'!S773</f>
        <v>0</v>
      </c>
      <c r="Y773" s="100" t="str">
        <f ca="1">IF('Inventory Ref Sheet'!U773&gt;0,YEAR(TODAY())-'Inventory Ref Sheet'!U773,"")</f>
        <v/>
      </c>
      <c r="Z773" s="95">
        <f>'Inventory Ref Sheet'!W773</f>
        <v>0</v>
      </c>
      <c r="AA773" s="60">
        <f>'Inventory Ref Sheet'!X773</f>
        <v>0</v>
      </c>
      <c r="AB773" s="61"/>
      <c r="AC773" s="97" t="str">
        <f t="shared" si="52"/>
        <v/>
      </c>
      <c r="AD773" s="59">
        <f>'Inventory Ref Sheet'!Y773</f>
        <v>0</v>
      </c>
      <c r="AE773" s="59">
        <f>'Inventory Ref Sheet'!Z773</f>
        <v>0</v>
      </c>
      <c r="AF773" s="102">
        <f>'Inventory Ref Sheet'!AA773</f>
        <v>0</v>
      </c>
      <c r="AG773" s="59">
        <f>'Inventory Ref Sheet'!AD773</f>
        <v>0</v>
      </c>
      <c r="AH773" s="59">
        <f>'Inventory Ref Sheet'!AE773</f>
        <v>0</v>
      </c>
      <c r="AI773" s="100" t="str">
        <f ca="1">IF('Inventory Ref Sheet'!AG773&gt;0,YEAR(TODAY())-'Inventory Ref Sheet'!AG773,"")</f>
        <v/>
      </c>
      <c r="AJ773" s="99"/>
      <c r="AK773" s="60">
        <f>'Inventory Ref Sheet'!AJ773</f>
        <v>0</v>
      </c>
      <c r="AL773" s="99"/>
      <c r="AM773" s="97" t="str">
        <f t="shared" si="53"/>
        <v/>
      </c>
    </row>
    <row r="774" spans="10:39" x14ac:dyDescent="0.25">
      <c r="J774" s="59">
        <f>'Inventory Ref Sheet'!AK774</f>
        <v>0</v>
      </c>
      <c r="K774" s="59">
        <f>'Inventory Ref Sheet'!AL774</f>
        <v>0</v>
      </c>
      <c r="L774" s="59">
        <f>'Inventory Ref Sheet'!AM774</f>
        <v>0</v>
      </c>
      <c r="M774" s="59">
        <f>'Inventory Ref Sheet'!AP774</f>
        <v>0</v>
      </c>
      <c r="N774" s="59">
        <f>'Inventory Ref Sheet'!AQ774</f>
        <v>0</v>
      </c>
      <c r="O774" s="100" t="str">
        <f ca="1">IF('Inventory Ref Sheet'!AS774&gt;0,YEAR(TODAY())-'Inventory Ref Sheet'!AS774,"")</f>
        <v/>
      </c>
      <c r="P774" s="95">
        <f>'Inventory Ref Sheet'!AU774</f>
        <v>0</v>
      </c>
      <c r="Q774" s="60">
        <f>'Inventory Ref Sheet'!AV774</f>
        <v>0</v>
      </c>
      <c r="R774" s="61"/>
      <c r="S774" s="100" t="str">
        <f t="shared" ref="S774:S837" si="54">IF(ISTEXT(J774),IF(O774&gt;=R774,"Yes","No"),"")</f>
        <v/>
      </c>
      <c r="T774" s="59">
        <f>'Inventory Ref Sheet'!M774</f>
        <v>0</v>
      </c>
      <c r="U774" s="102">
        <f>'Inventory Ref Sheet'!N774</f>
        <v>0</v>
      </c>
      <c r="V774" s="59">
        <f>'Inventory Ref Sheet'!O774</f>
        <v>0</v>
      </c>
      <c r="W774" s="59">
        <f>'Inventory Ref Sheet'!R774</f>
        <v>0</v>
      </c>
      <c r="X774" s="59">
        <f>'Inventory Ref Sheet'!S774</f>
        <v>0</v>
      </c>
      <c r="Y774" s="100" t="str">
        <f ca="1">IF('Inventory Ref Sheet'!U774&gt;0,YEAR(TODAY())-'Inventory Ref Sheet'!U774,"")</f>
        <v/>
      </c>
      <c r="Z774" s="95">
        <f>'Inventory Ref Sheet'!W774</f>
        <v>0</v>
      </c>
      <c r="AA774" s="60">
        <f>'Inventory Ref Sheet'!X774</f>
        <v>0</v>
      </c>
      <c r="AB774" s="61"/>
      <c r="AC774" s="97" t="str">
        <f t="shared" si="52"/>
        <v/>
      </c>
      <c r="AD774" s="59">
        <f>'Inventory Ref Sheet'!Y774</f>
        <v>0</v>
      </c>
      <c r="AE774" s="59">
        <f>'Inventory Ref Sheet'!Z774</f>
        <v>0</v>
      </c>
      <c r="AF774" s="102">
        <f>'Inventory Ref Sheet'!AA774</f>
        <v>0</v>
      </c>
      <c r="AG774" s="59">
        <f>'Inventory Ref Sheet'!AD774</f>
        <v>0</v>
      </c>
      <c r="AH774" s="59">
        <f>'Inventory Ref Sheet'!AE774</f>
        <v>0</v>
      </c>
      <c r="AI774" s="100" t="str">
        <f ca="1">IF('Inventory Ref Sheet'!AG774&gt;0,YEAR(TODAY())-'Inventory Ref Sheet'!AG774,"")</f>
        <v/>
      </c>
      <c r="AJ774" s="99"/>
      <c r="AK774" s="60">
        <f>'Inventory Ref Sheet'!AJ774</f>
        <v>0</v>
      </c>
      <c r="AL774" s="99"/>
      <c r="AM774" s="97" t="str">
        <f t="shared" si="53"/>
        <v/>
      </c>
    </row>
    <row r="775" spans="10:39" x14ac:dyDescent="0.25">
      <c r="J775" s="59">
        <f>'Inventory Ref Sheet'!AK775</f>
        <v>0</v>
      </c>
      <c r="K775" s="59">
        <f>'Inventory Ref Sheet'!AL775</f>
        <v>0</v>
      </c>
      <c r="L775" s="59">
        <f>'Inventory Ref Sheet'!AM775</f>
        <v>0</v>
      </c>
      <c r="M775" s="59">
        <f>'Inventory Ref Sheet'!AP775</f>
        <v>0</v>
      </c>
      <c r="N775" s="59">
        <f>'Inventory Ref Sheet'!AQ775</f>
        <v>0</v>
      </c>
      <c r="O775" s="100" t="str">
        <f ca="1">IF('Inventory Ref Sheet'!AS775&gt;0,YEAR(TODAY())-'Inventory Ref Sheet'!AS775,"")</f>
        <v/>
      </c>
      <c r="P775" s="95">
        <f>'Inventory Ref Sheet'!AU775</f>
        <v>0</v>
      </c>
      <c r="Q775" s="60">
        <f>'Inventory Ref Sheet'!AV775</f>
        <v>0</v>
      </c>
      <c r="R775" s="61"/>
      <c r="S775" s="100" t="str">
        <f t="shared" si="54"/>
        <v/>
      </c>
      <c r="T775" s="59">
        <f>'Inventory Ref Sheet'!M775</f>
        <v>0</v>
      </c>
      <c r="U775" s="102">
        <f>'Inventory Ref Sheet'!N775</f>
        <v>0</v>
      </c>
      <c r="V775" s="59">
        <f>'Inventory Ref Sheet'!O775</f>
        <v>0</v>
      </c>
      <c r="W775" s="59">
        <f>'Inventory Ref Sheet'!R775</f>
        <v>0</v>
      </c>
      <c r="X775" s="59">
        <f>'Inventory Ref Sheet'!S775</f>
        <v>0</v>
      </c>
      <c r="Y775" s="100" t="str">
        <f ca="1">IF('Inventory Ref Sheet'!U775&gt;0,YEAR(TODAY())-'Inventory Ref Sheet'!U775,"")</f>
        <v/>
      </c>
      <c r="Z775" s="95">
        <f>'Inventory Ref Sheet'!W775</f>
        <v>0</v>
      </c>
      <c r="AA775" s="60">
        <f>'Inventory Ref Sheet'!X775</f>
        <v>0</v>
      </c>
      <c r="AB775" s="61"/>
      <c r="AC775" s="97" t="str">
        <f t="shared" si="52"/>
        <v/>
      </c>
      <c r="AD775" s="59">
        <f>'Inventory Ref Sheet'!Y775</f>
        <v>0</v>
      </c>
      <c r="AE775" s="59">
        <f>'Inventory Ref Sheet'!Z775</f>
        <v>0</v>
      </c>
      <c r="AF775" s="102">
        <f>'Inventory Ref Sheet'!AA775</f>
        <v>0</v>
      </c>
      <c r="AG775" s="59">
        <f>'Inventory Ref Sheet'!AD775</f>
        <v>0</v>
      </c>
      <c r="AH775" s="59">
        <f>'Inventory Ref Sheet'!AE775</f>
        <v>0</v>
      </c>
      <c r="AI775" s="100" t="str">
        <f ca="1">IF('Inventory Ref Sheet'!AG775&gt;0,YEAR(TODAY())-'Inventory Ref Sheet'!AG775,"")</f>
        <v/>
      </c>
      <c r="AJ775" s="99"/>
      <c r="AK775" s="60">
        <f>'Inventory Ref Sheet'!AJ775</f>
        <v>0</v>
      </c>
      <c r="AL775" s="99"/>
      <c r="AM775" s="97" t="str">
        <f t="shared" si="53"/>
        <v/>
      </c>
    </row>
    <row r="776" spans="10:39" x14ac:dyDescent="0.25">
      <c r="J776" s="59">
        <f>'Inventory Ref Sheet'!AK776</f>
        <v>0</v>
      </c>
      <c r="K776" s="59">
        <f>'Inventory Ref Sheet'!AL776</f>
        <v>0</v>
      </c>
      <c r="L776" s="59">
        <f>'Inventory Ref Sheet'!AM776</f>
        <v>0</v>
      </c>
      <c r="M776" s="59">
        <f>'Inventory Ref Sheet'!AP776</f>
        <v>0</v>
      </c>
      <c r="N776" s="59">
        <f>'Inventory Ref Sheet'!AQ776</f>
        <v>0</v>
      </c>
      <c r="O776" s="100" t="str">
        <f ca="1">IF('Inventory Ref Sheet'!AS776&gt;0,YEAR(TODAY())-'Inventory Ref Sheet'!AS776,"")</f>
        <v/>
      </c>
      <c r="P776" s="95">
        <f>'Inventory Ref Sheet'!AU776</f>
        <v>0</v>
      </c>
      <c r="Q776" s="60">
        <f>'Inventory Ref Sheet'!AV776</f>
        <v>0</v>
      </c>
      <c r="R776" s="61"/>
      <c r="S776" s="100" t="str">
        <f t="shared" si="54"/>
        <v/>
      </c>
      <c r="T776" s="59">
        <f>'Inventory Ref Sheet'!M776</f>
        <v>0</v>
      </c>
      <c r="U776" s="102">
        <f>'Inventory Ref Sheet'!N776</f>
        <v>0</v>
      </c>
      <c r="V776" s="59">
        <f>'Inventory Ref Sheet'!O776</f>
        <v>0</v>
      </c>
      <c r="W776" s="59">
        <f>'Inventory Ref Sheet'!R776</f>
        <v>0</v>
      </c>
      <c r="X776" s="59">
        <f>'Inventory Ref Sheet'!S776</f>
        <v>0</v>
      </c>
      <c r="Y776" s="100" t="str">
        <f ca="1">IF('Inventory Ref Sheet'!U776&gt;0,YEAR(TODAY())-'Inventory Ref Sheet'!U776,"")</f>
        <v/>
      </c>
      <c r="Z776" s="95">
        <f>'Inventory Ref Sheet'!W776</f>
        <v>0</v>
      </c>
      <c r="AA776" s="60">
        <f>'Inventory Ref Sheet'!X776</f>
        <v>0</v>
      </c>
      <c r="AB776" s="61"/>
      <c r="AC776" s="97" t="str">
        <f t="shared" si="52"/>
        <v/>
      </c>
      <c r="AD776" s="59">
        <f>'Inventory Ref Sheet'!Y776</f>
        <v>0</v>
      </c>
      <c r="AE776" s="59">
        <f>'Inventory Ref Sheet'!Z776</f>
        <v>0</v>
      </c>
      <c r="AF776" s="102">
        <f>'Inventory Ref Sheet'!AA776</f>
        <v>0</v>
      </c>
      <c r="AG776" s="59">
        <f>'Inventory Ref Sheet'!AD776</f>
        <v>0</v>
      </c>
      <c r="AH776" s="59">
        <f>'Inventory Ref Sheet'!AE776</f>
        <v>0</v>
      </c>
      <c r="AI776" s="100" t="str">
        <f ca="1">IF('Inventory Ref Sheet'!AG776&gt;0,YEAR(TODAY())-'Inventory Ref Sheet'!AG776,"")</f>
        <v/>
      </c>
      <c r="AJ776" s="99"/>
      <c r="AK776" s="60">
        <f>'Inventory Ref Sheet'!AJ776</f>
        <v>0</v>
      </c>
      <c r="AL776" s="99"/>
      <c r="AM776" s="97" t="str">
        <f t="shared" si="53"/>
        <v/>
      </c>
    </row>
    <row r="777" spans="10:39" x14ac:dyDescent="0.25">
      <c r="J777" s="59">
        <f>'Inventory Ref Sheet'!AK777</f>
        <v>0</v>
      </c>
      <c r="K777" s="59">
        <f>'Inventory Ref Sheet'!AL777</f>
        <v>0</v>
      </c>
      <c r="L777" s="59">
        <f>'Inventory Ref Sheet'!AM777</f>
        <v>0</v>
      </c>
      <c r="M777" s="59">
        <f>'Inventory Ref Sheet'!AP777</f>
        <v>0</v>
      </c>
      <c r="N777" s="59">
        <f>'Inventory Ref Sheet'!AQ777</f>
        <v>0</v>
      </c>
      <c r="O777" s="100" t="str">
        <f ca="1">IF('Inventory Ref Sheet'!AS777&gt;0,YEAR(TODAY())-'Inventory Ref Sheet'!AS777,"")</f>
        <v/>
      </c>
      <c r="P777" s="95">
        <f>'Inventory Ref Sheet'!AU777</f>
        <v>0</v>
      </c>
      <c r="Q777" s="60">
        <f>'Inventory Ref Sheet'!AV777</f>
        <v>0</v>
      </c>
      <c r="R777" s="61"/>
      <c r="S777" s="100" t="str">
        <f t="shared" si="54"/>
        <v/>
      </c>
      <c r="T777" s="59">
        <f>'Inventory Ref Sheet'!M777</f>
        <v>0</v>
      </c>
      <c r="U777" s="102">
        <f>'Inventory Ref Sheet'!N777</f>
        <v>0</v>
      </c>
      <c r="V777" s="59">
        <f>'Inventory Ref Sheet'!O777</f>
        <v>0</v>
      </c>
      <c r="W777" s="59">
        <f>'Inventory Ref Sheet'!R777</f>
        <v>0</v>
      </c>
      <c r="X777" s="59">
        <f>'Inventory Ref Sheet'!S777</f>
        <v>0</v>
      </c>
      <c r="Y777" s="100" t="str">
        <f ca="1">IF('Inventory Ref Sheet'!U777&gt;0,YEAR(TODAY())-'Inventory Ref Sheet'!U777,"")</f>
        <v/>
      </c>
      <c r="Z777" s="95">
        <f>'Inventory Ref Sheet'!W777</f>
        <v>0</v>
      </c>
      <c r="AA777" s="60">
        <f>'Inventory Ref Sheet'!X777</f>
        <v>0</v>
      </c>
      <c r="AB777" s="61"/>
      <c r="AC777" s="97" t="str">
        <f t="shared" si="52"/>
        <v/>
      </c>
      <c r="AD777" s="59">
        <f>'Inventory Ref Sheet'!Y777</f>
        <v>0</v>
      </c>
      <c r="AE777" s="59">
        <f>'Inventory Ref Sheet'!Z777</f>
        <v>0</v>
      </c>
      <c r="AF777" s="102">
        <f>'Inventory Ref Sheet'!AA777</f>
        <v>0</v>
      </c>
      <c r="AG777" s="59">
        <f>'Inventory Ref Sheet'!AD777</f>
        <v>0</v>
      </c>
      <c r="AH777" s="59">
        <f>'Inventory Ref Sheet'!AE777</f>
        <v>0</v>
      </c>
      <c r="AI777" s="100" t="str">
        <f ca="1">IF('Inventory Ref Sheet'!AG777&gt;0,YEAR(TODAY())-'Inventory Ref Sheet'!AG777,"")</f>
        <v/>
      </c>
      <c r="AJ777" s="99"/>
      <c r="AK777" s="60">
        <f>'Inventory Ref Sheet'!AJ777</f>
        <v>0</v>
      </c>
      <c r="AL777" s="99"/>
      <c r="AM777" s="97" t="str">
        <f t="shared" si="53"/>
        <v/>
      </c>
    </row>
    <row r="778" spans="10:39" x14ac:dyDescent="0.25">
      <c r="J778" s="59">
        <f>'Inventory Ref Sheet'!AK778</f>
        <v>0</v>
      </c>
      <c r="K778" s="59">
        <f>'Inventory Ref Sheet'!AL778</f>
        <v>0</v>
      </c>
      <c r="L778" s="59">
        <f>'Inventory Ref Sheet'!AM778</f>
        <v>0</v>
      </c>
      <c r="M778" s="59">
        <f>'Inventory Ref Sheet'!AP778</f>
        <v>0</v>
      </c>
      <c r="N778" s="59">
        <f>'Inventory Ref Sheet'!AQ778</f>
        <v>0</v>
      </c>
      <c r="O778" s="100" t="str">
        <f ca="1">IF('Inventory Ref Sheet'!AS778&gt;0,YEAR(TODAY())-'Inventory Ref Sheet'!AS778,"")</f>
        <v/>
      </c>
      <c r="P778" s="95">
        <f>'Inventory Ref Sheet'!AU778</f>
        <v>0</v>
      </c>
      <c r="Q778" s="60">
        <f>'Inventory Ref Sheet'!AV778</f>
        <v>0</v>
      </c>
      <c r="R778" s="61"/>
      <c r="S778" s="100" t="str">
        <f t="shared" si="54"/>
        <v/>
      </c>
      <c r="T778" s="59">
        <f>'Inventory Ref Sheet'!M778</f>
        <v>0</v>
      </c>
      <c r="U778" s="102">
        <f>'Inventory Ref Sheet'!N778</f>
        <v>0</v>
      </c>
      <c r="V778" s="59">
        <f>'Inventory Ref Sheet'!O778</f>
        <v>0</v>
      </c>
      <c r="W778" s="59">
        <f>'Inventory Ref Sheet'!R778</f>
        <v>0</v>
      </c>
      <c r="X778" s="59">
        <f>'Inventory Ref Sheet'!S778</f>
        <v>0</v>
      </c>
      <c r="Y778" s="100" t="str">
        <f ca="1">IF('Inventory Ref Sheet'!U778&gt;0,YEAR(TODAY())-'Inventory Ref Sheet'!U778,"")</f>
        <v/>
      </c>
      <c r="Z778" s="95">
        <f>'Inventory Ref Sheet'!W778</f>
        <v>0</v>
      </c>
      <c r="AA778" s="60">
        <f>'Inventory Ref Sheet'!X778</f>
        <v>0</v>
      </c>
      <c r="AB778" s="61"/>
      <c r="AC778" s="97" t="str">
        <f t="shared" si="52"/>
        <v/>
      </c>
      <c r="AD778" s="59">
        <f>'Inventory Ref Sheet'!Y778</f>
        <v>0</v>
      </c>
      <c r="AE778" s="59">
        <f>'Inventory Ref Sheet'!Z778</f>
        <v>0</v>
      </c>
      <c r="AF778" s="102">
        <f>'Inventory Ref Sheet'!AA778</f>
        <v>0</v>
      </c>
      <c r="AG778" s="59">
        <f>'Inventory Ref Sheet'!AD778</f>
        <v>0</v>
      </c>
      <c r="AH778" s="59">
        <f>'Inventory Ref Sheet'!AE778</f>
        <v>0</v>
      </c>
      <c r="AI778" s="100" t="str">
        <f ca="1">IF('Inventory Ref Sheet'!AG778&gt;0,YEAR(TODAY())-'Inventory Ref Sheet'!AG778,"")</f>
        <v/>
      </c>
      <c r="AJ778" s="99"/>
      <c r="AK778" s="60">
        <f>'Inventory Ref Sheet'!AJ778</f>
        <v>0</v>
      </c>
      <c r="AL778" s="99"/>
      <c r="AM778" s="97" t="str">
        <f t="shared" si="53"/>
        <v/>
      </c>
    </row>
    <row r="779" spans="10:39" x14ac:dyDescent="0.25">
      <c r="J779" s="59">
        <f>'Inventory Ref Sheet'!AK779</f>
        <v>0</v>
      </c>
      <c r="K779" s="59">
        <f>'Inventory Ref Sheet'!AL779</f>
        <v>0</v>
      </c>
      <c r="L779" s="59">
        <f>'Inventory Ref Sheet'!AM779</f>
        <v>0</v>
      </c>
      <c r="M779" s="59">
        <f>'Inventory Ref Sheet'!AP779</f>
        <v>0</v>
      </c>
      <c r="N779" s="59">
        <f>'Inventory Ref Sheet'!AQ779</f>
        <v>0</v>
      </c>
      <c r="O779" s="100" t="str">
        <f ca="1">IF('Inventory Ref Sheet'!AS779&gt;0,YEAR(TODAY())-'Inventory Ref Sheet'!AS779,"")</f>
        <v/>
      </c>
      <c r="P779" s="95">
        <f>'Inventory Ref Sheet'!AU779</f>
        <v>0</v>
      </c>
      <c r="Q779" s="60">
        <f>'Inventory Ref Sheet'!AV779</f>
        <v>0</v>
      </c>
      <c r="R779" s="61"/>
      <c r="S779" s="100" t="str">
        <f t="shared" si="54"/>
        <v/>
      </c>
      <c r="T779" s="59">
        <f>'Inventory Ref Sheet'!M779</f>
        <v>0</v>
      </c>
      <c r="U779" s="102">
        <f>'Inventory Ref Sheet'!N779</f>
        <v>0</v>
      </c>
      <c r="V779" s="59">
        <f>'Inventory Ref Sheet'!O779</f>
        <v>0</v>
      </c>
      <c r="W779" s="59">
        <f>'Inventory Ref Sheet'!R779</f>
        <v>0</v>
      </c>
      <c r="X779" s="59">
        <f>'Inventory Ref Sheet'!S779</f>
        <v>0</v>
      </c>
      <c r="Y779" s="100" t="str">
        <f ca="1">IF('Inventory Ref Sheet'!U779&gt;0,YEAR(TODAY())-'Inventory Ref Sheet'!U779,"")</f>
        <v/>
      </c>
      <c r="Z779" s="95">
        <f>'Inventory Ref Sheet'!W779</f>
        <v>0</v>
      </c>
      <c r="AA779" s="60">
        <f>'Inventory Ref Sheet'!X779</f>
        <v>0</v>
      </c>
      <c r="AB779" s="61"/>
      <c r="AC779" s="97" t="str">
        <f t="shared" ref="AC779:AC842" si="55">IF(ISTEXT(T779),IF(Y779&gt;=AB779,"Yes","No"),"")</f>
        <v/>
      </c>
      <c r="AD779" s="59">
        <f>'Inventory Ref Sheet'!Y779</f>
        <v>0</v>
      </c>
      <c r="AE779" s="59">
        <f>'Inventory Ref Sheet'!Z779</f>
        <v>0</v>
      </c>
      <c r="AF779" s="102">
        <f>'Inventory Ref Sheet'!AA779</f>
        <v>0</v>
      </c>
      <c r="AG779" s="59">
        <f>'Inventory Ref Sheet'!AD779</f>
        <v>0</v>
      </c>
      <c r="AH779" s="59">
        <f>'Inventory Ref Sheet'!AE779</f>
        <v>0</v>
      </c>
      <c r="AI779" s="100" t="str">
        <f ca="1">IF('Inventory Ref Sheet'!AG779&gt;0,YEAR(TODAY())-'Inventory Ref Sheet'!AG779,"")</f>
        <v/>
      </c>
      <c r="AJ779" s="99"/>
      <c r="AK779" s="60">
        <f>'Inventory Ref Sheet'!AJ779</f>
        <v>0</v>
      </c>
      <c r="AL779" s="99"/>
      <c r="AM779" s="97" t="str">
        <f t="shared" ref="AM779:AM842" si="56">IF(ISTEXT(AD779),IF(AI779&gt;=AL779,"Yes","No"),"")</f>
        <v/>
      </c>
    </row>
    <row r="780" spans="10:39" x14ac:dyDescent="0.25">
      <c r="J780" s="59">
        <f>'Inventory Ref Sheet'!AK780</f>
        <v>0</v>
      </c>
      <c r="K780" s="59">
        <f>'Inventory Ref Sheet'!AL780</f>
        <v>0</v>
      </c>
      <c r="L780" s="59">
        <f>'Inventory Ref Sheet'!AM780</f>
        <v>0</v>
      </c>
      <c r="M780" s="59">
        <f>'Inventory Ref Sheet'!AP780</f>
        <v>0</v>
      </c>
      <c r="N780" s="59">
        <f>'Inventory Ref Sheet'!AQ780</f>
        <v>0</v>
      </c>
      <c r="O780" s="100" t="str">
        <f ca="1">IF('Inventory Ref Sheet'!AS780&gt;0,YEAR(TODAY())-'Inventory Ref Sheet'!AS780,"")</f>
        <v/>
      </c>
      <c r="P780" s="95">
        <f>'Inventory Ref Sheet'!AU780</f>
        <v>0</v>
      </c>
      <c r="Q780" s="60">
        <f>'Inventory Ref Sheet'!AV780</f>
        <v>0</v>
      </c>
      <c r="R780" s="61"/>
      <c r="S780" s="100" t="str">
        <f t="shared" si="54"/>
        <v/>
      </c>
      <c r="T780" s="59">
        <f>'Inventory Ref Sheet'!M780</f>
        <v>0</v>
      </c>
      <c r="U780" s="102">
        <f>'Inventory Ref Sheet'!N780</f>
        <v>0</v>
      </c>
      <c r="V780" s="59">
        <f>'Inventory Ref Sheet'!O780</f>
        <v>0</v>
      </c>
      <c r="W780" s="59">
        <f>'Inventory Ref Sheet'!R780</f>
        <v>0</v>
      </c>
      <c r="X780" s="59">
        <f>'Inventory Ref Sheet'!S780</f>
        <v>0</v>
      </c>
      <c r="Y780" s="100" t="str">
        <f ca="1">IF('Inventory Ref Sheet'!U780&gt;0,YEAR(TODAY())-'Inventory Ref Sheet'!U780,"")</f>
        <v/>
      </c>
      <c r="Z780" s="95">
        <f>'Inventory Ref Sheet'!W780</f>
        <v>0</v>
      </c>
      <c r="AA780" s="60">
        <f>'Inventory Ref Sheet'!X780</f>
        <v>0</v>
      </c>
      <c r="AB780" s="61"/>
      <c r="AC780" s="97" t="str">
        <f t="shared" si="55"/>
        <v/>
      </c>
      <c r="AD780" s="59">
        <f>'Inventory Ref Sheet'!Y780</f>
        <v>0</v>
      </c>
      <c r="AE780" s="59">
        <f>'Inventory Ref Sheet'!Z780</f>
        <v>0</v>
      </c>
      <c r="AF780" s="102">
        <f>'Inventory Ref Sheet'!AA780</f>
        <v>0</v>
      </c>
      <c r="AG780" s="59">
        <f>'Inventory Ref Sheet'!AD780</f>
        <v>0</v>
      </c>
      <c r="AH780" s="59">
        <f>'Inventory Ref Sheet'!AE780</f>
        <v>0</v>
      </c>
      <c r="AI780" s="100" t="str">
        <f ca="1">IF('Inventory Ref Sheet'!AG780&gt;0,YEAR(TODAY())-'Inventory Ref Sheet'!AG780,"")</f>
        <v/>
      </c>
      <c r="AJ780" s="99"/>
      <c r="AK780" s="60">
        <f>'Inventory Ref Sheet'!AJ780</f>
        <v>0</v>
      </c>
      <c r="AL780" s="99"/>
      <c r="AM780" s="97" t="str">
        <f t="shared" si="56"/>
        <v/>
      </c>
    </row>
    <row r="781" spans="10:39" x14ac:dyDescent="0.25">
      <c r="J781" s="59">
        <f>'Inventory Ref Sheet'!AK781</f>
        <v>0</v>
      </c>
      <c r="K781" s="59">
        <f>'Inventory Ref Sheet'!AL781</f>
        <v>0</v>
      </c>
      <c r="L781" s="59">
        <f>'Inventory Ref Sheet'!AM781</f>
        <v>0</v>
      </c>
      <c r="M781" s="59">
        <f>'Inventory Ref Sheet'!AP781</f>
        <v>0</v>
      </c>
      <c r="N781" s="59">
        <f>'Inventory Ref Sheet'!AQ781</f>
        <v>0</v>
      </c>
      <c r="O781" s="100" t="str">
        <f ca="1">IF('Inventory Ref Sheet'!AS781&gt;0,YEAR(TODAY())-'Inventory Ref Sheet'!AS781,"")</f>
        <v/>
      </c>
      <c r="P781" s="95">
        <f>'Inventory Ref Sheet'!AU781</f>
        <v>0</v>
      </c>
      <c r="Q781" s="60">
        <f>'Inventory Ref Sheet'!AV781</f>
        <v>0</v>
      </c>
      <c r="R781" s="61"/>
      <c r="S781" s="100" t="str">
        <f t="shared" si="54"/>
        <v/>
      </c>
      <c r="T781" s="59">
        <f>'Inventory Ref Sheet'!M781</f>
        <v>0</v>
      </c>
      <c r="U781" s="102">
        <f>'Inventory Ref Sheet'!N781</f>
        <v>0</v>
      </c>
      <c r="V781" s="59">
        <f>'Inventory Ref Sheet'!O781</f>
        <v>0</v>
      </c>
      <c r="W781" s="59">
        <f>'Inventory Ref Sheet'!R781</f>
        <v>0</v>
      </c>
      <c r="X781" s="59">
        <f>'Inventory Ref Sheet'!S781</f>
        <v>0</v>
      </c>
      <c r="Y781" s="100" t="str">
        <f ca="1">IF('Inventory Ref Sheet'!U781&gt;0,YEAR(TODAY())-'Inventory Ref Sheet'!U781,"")</f>
        <v/>
      </c>
      <c r="Z781" s="95">
        <f>'Inventory Ref Sheet'!W781</f>
        <v>0</v>
      </c>
      <c r="AA781" s="60">
        <f>'Inventory Ref Sheet'!X781</f>
        <v>0</v>
      </c>
      <c r="AB781" s="61"/>
      <c r="AC781" s="97" t="str">
        <f t="shared" si="55"/>
        <v/>
      </c>
      <c r="AD781" s="59">
        <f>'Inventory Ref Sheet'!Y781</f>
        <v>0</v>
      </c>
      <c r="AE781" s="59">
        <f>'Inventory Ref Sheet'!Z781</f>
        <v>0</v>
      </c>
      <c r="AF781" s="102">
        <f>'Inventory Ref Sheet'!AA781</f>
        <v>0</v>
      </c>
      <c r="AG781" s="59">
        <f>'Inventory Ref Sheet'!AD781</f>
        <v>0</v>
      </c>
      <c r="AH781" s="59">
        <f>'Inventory Ref Sheet'!AE781</f>
        <v>0</v>
      </c>
      <c r="AI781" s="100" t="str">
        <f ca="1">IF('Inventory Ref Sheet'!AG781&gt;0,YEAR(TODAY())-'Inventory Ref Sheet'!AG781,"")</f>
        <v/>
      </c>
      <c r="AJ781" s="99"/>
      <c r="AK781" s="60">
        <f>'Inventory Ref Sheet'!AJ781</f>
        <v>0</v>
      </c>
      <c r="AL781" s="99"/>
      <c r="AM781" s="97" t="str">
        <f t="shared" si="56"/>
        <v/>
      </c>
    </row>
    <row r="782" spans="10:39" x14ac:dyDescent="0.25">
      <c r="J782" s="59">
        <f>'Inventory Ref Sheet'!AK782</f>
        <v>0</v>
      </c>
      <c r="K782" s="59">
        <f>'Inventory Ref Sheet'!AL782</f>
        <v>0</v>
      </c>
      <c r="L782" s="59">
        <f>'Inventory Ref Sheet'!AM782</f>
        <v>0</v>
      </c>
      <c r="M782" s="59">
        <f>'Inventory Ref Sheet'!AP782</f>
        <v>0</v>
      </c>
      <c r="N782" s="59">
        <f>'Inventory Ref Sheet'!AQ782</f>
        <v>0</v>
      </c>
      <c r="O782" s="100" t="str">
        <f ca="1">IF('Inventory Ref Sheet'!AS782&gt;0,YEAR(TODAY())-'Inventory Ref Sheet'!AS782,"")</f>
        <v/>
      </c>
      <c r="P782" s="95">
        <f>'Inventory Ref Sheet'!AU782</f>
        <v>0</v>
      </c>
      <c r="Q782" s="60">
        <f>'Inventory Ref Sheet'!AV782</f>
        <v>0</v>
      </c>
      <c r="R782" s="61"/>
      <c r="S782" s="100" t="str">
        <f t="shared" si="54"/>
        <v/>
      </c>
      <c r="T782" s="59">
        <f>'Inventory Ref Sheet'!M782</f>
        <v>0</v>
      </c>
      <c r="U782" s="102">
        <f>'Inventory Ref Sheet'!N782</f>
        <v>0</v>
      </c>
      <c r="V782" s="59">
        <f>'Inventory Ref Sheet'!O782</f>
        <v>0</v>
      </c>
      <c r="W782" s="59">
        <f>'Inventory Ref Sheet'!R782</f>
        <v>0</v>
      </c>
      <c r="X782" s="59">
        <f>'Inventory Ref Sheet'!S782</f>
        <v>0</v>
      </c>
      <c r="Y782" s="100" t="str">
        <f ca="1">IF('Inventory Ref Sheet'!U782&gt;0,YEAR(TODAY())-'Inventory Ref Sheet'!U782,"")</f>
        <v/>
      </c>
      <c r="Z782" s="95">
        <f>'Inventory Ref Sheet'!W782</f>
        <v>0</v>
      </c>
      <c r="AA782" s="60">
        <f>'Inventory Ref Sheet'!X782</f>
        <v>0</v>
      </c>
      <c r="AB782" s="61"/>
      <c r="AC782" s="97" t="str">
        <f t="shared" si="55"/>
        <v/>
      </c>
      <c r="AD782" s="59">
        <f>'Inventory Ref Sheet'!Y782</f>
        <v>0</v>
      </c>
      <c r="AE782" s="59">
        <f>'Inventory Ref Sheet'!Z782</f>
        <v>0</v>
      </c>
      <c r="AF782" s="102">
        <f>'Inventory Ref Sheet'!AA782</f>
        <v>0</v>
      </c>
      <c r="AG782" s="59">
        <f>'Inventory Ref Sheet'!AD782</f>
        <v>0</v>
      </c>
      <c r="AH782" s="59">
        <f>'Inventory Ref Sheet'!AE782</f>
        <v>0</v>
      </c>
      <c r="AI782" s="100" t="str">
        <f ca="1">IF('Inventory Ref Sheet'!AG782&gt;0,YEAR(TODAY())-'Inventory Ref Sheet'!AG782,"")</f>
        <v/>
      </c>
      <c r="AJ782" s="99"/>
      <c r="AK782" s="60">
        <f>'Inventory Ref Sheet'!AJ782</f>
        <v>0</v>
      </c>
      <c r="AL782" s="99"/>
      <c r="AM782" s="97" t="str">
        <f t="shared" si="56"/>
        <v/>
      </c>
    </row>
    <row r="783" spans="10:39" x14ac:dyDescent="0.25">
      <c r="J783" s="59">
        <f>'Inventory Ref Sheet'!AK783</f>
        <v>0</v>
      </c>
      <c r="K783" s="59">
        <f>'Inventory Ref Sheet'!AL783</f>
        <v>0</v>
      </c>
      <c r="L783" s="59">
        <f>'Inventory Ref Sheet'!AM783</f>
        <v>0</v>
      </c>
      <c r="M783" s="59">
        <f>'Inventory Ref Sheet'!AP783</f>
        <v>0</v>
      </c>
      <c r="N783" s="59">
        <f>'Inventory Ref Sheet'!AQ783</f>
        <v>0</v>
      </c>
      <c r="O783" s="100" t="str">
        <f ca="1">IF('Inventory Ref Sheet'!AS783&gt;0,YEAR(TODAY())-'Inventory Ref Sheet'!AS783,"")</f>
        <v/>
      </c>
      <c r="P783" s="95">
        <f>'Inventory Ref Sheet'!AU783</f>
        <v>0</v>
      </c>
      <c r="Q783" s="60">
        <f>'Inventory Ref Sheet'!AV783</f>
        <v>0</v>
      </c>
      <c r="R783" s="61"/>
      <c r="S783" s="100" t="str">
        <f t="shared" si="54"/>
        <v/>
      </c>
      <c r="T783" s="59">
        <f>'Inventory Ref Sheet'!M783</f>
        <v>0</v>
      </c>
      <c r="U783" s="102">
        <f>'Inventory Ref Sheet'!N783</f>
        <v>0</v>
      </c>
      <c r="V783" s="59">
        <f>'Inventory Ref Sheet'!O783</f>
        <v>0</v>
      </c>
      <c r="W783" s="59">
        <f>'Inventory Ref Sheet'!R783</f>
        <v>0</v>
      </c>
      <c r="X783" s="59">
        <f>'Inventory Ref Sheet'!S783</f>
        <v>0</v>
      </c>
      <c r="Y783" s="100" t="str">
        <f ca="1">IF('Inventory Ref Sheet'!U783&gt;0,YEAR(TODAY())-'Inventory Ref Sheet'!U783,"")</f>
        <v/>
      </c>
      <c r="Z783" s="95">
        <f>'Inventory Ref Sheet'!W783</f>
        <v>0</v>
      </c>
      <c r="AA783" s="60">
        <f>'Inventory Ref Sheet'!X783</f>
        <v>0</v>
      </c>
      <c r="AB783" s="61"/>
      <c r="AC783" s="97" t="str">
        <f t="shared" si="55"/>
        <v/>
      </c>
      <c r="AD783" s="59">
        <f>'Inventory Ref Sheet'!Y783</f>
        <v>0</v>
      </c>
      <c r="AE783" s="59">
        <f>'Inventory Ref Sheet'!Z783</f>
        <v>0</v>
      </c>
      <c r="AF783" s="102">
        <f>'Inventory Ref Sheet'!AA783</f>
        <v>0</v>
      </c>
      <c r="AG783" s="59">
        <f>'Inventory Ref Sheet'!AD783</f>
        <v>0</v>
      </c>
      <c r="AH783" s="59">
        <f>'Inventory Ref Sheet'!AE783</f>
        <v>0</v>
      </c>
      <c r="AI783" s="100" t="str">
        <f ca="1">IF('Inventory Ref Sheet'!AG783&gt;0,YEAR(TODAY())-'Inventory Ref Sheet'!AG783,"")</f>
        <v/>
      </c>
      <c r="AJ783" s="99"/>
      <c r="AK783" s="60">
        <f>'Inventory Ref Sheet'!AJ783</f>
        <v>0</v>
      </c>
      <c r="AL783" s="99"/>
      <c r="AM783" s="97" t="str">
        <f t="shared" si="56"/>
        <v/>
      </c>
    </row>
    <row r="784" spans="10:39" x14ac:dyDescent="0.25">
      <c r="J784" s="59">
        <f>'Inventory Ref Sheet'!AK784</f>
        <v>0</v>
      </c>
      <c r="K784" s="59">
        <f>'Inventory Ref Sheet'!AL784</f>
        <v>0</v>
      </c>
      <c r="L784" s="59">
        <f>'Inventory Ref Sheet'!AM784</f>
        <v>0</v>
      </c>
      <c r="M784" s="59">
        <f>'Inventory Ref Sheet'!AP784</f>
        <v>0</v>
      </c>
      <c r="N784" s="59">
        <f>'Inventory Ref Sheet'!AQ784</f>
        <v>0</v>
      </c>
      <c r="O784" s="100" t="str">
        <f ca="1">IF('Inventory Ref Sheet'!AS784&gt;0,YEAR(TODAY())-'Inventory Ref Sheet'!AS784,"")</f>
        <v/>
      </c>
      <c r="P784" s="95">
        <f>'Inventory Ref Sheet'!AU784</f>
        <v>0</v>
      </c>
      <c r="Q784" s="60">
        <f>'Inventory Ref Sheet'!AV784</f>
        <v>0</v>
      </c>
      <c r="R784" s="61"/>
      <c r="S784" s="100" t="str">
        <f t="shared" si="54"/>
        <v/>
      </c>
      <c r="T784" s="59">
        <f>'Inventory Ref Sheet'!M784</f>
        <v>0</v>
      </c>
      <c r="U784" s="102">
        <f>'Inventory Ref Sheet'!N784</f>
        <v>0</v>
      </c>
      <c r="V784" s="59">
        <f>'Inventory Ref Sheet'!O784</f>
        <v>0</v>
      </c>
      <c r="W784" s="59">
        <f>'Inventory Ref Sheet'!R784</f>
        <v>0</v>
      </c>
      <c r="X784" s="59">
        <f>'Inventory Ref Sheet'!S784</f>
        <v>0</v>
      </c>
      <c r="Y784" s="100" t="str">
        <f ca="1">IF('Inventory Ref Sheet'!U784&gt;0,YEAR(TODAY())-'Inventory Ref Sheet'!U784,"")</f>
        <v/>
      </c>
      <c r="Z784" s="95">
        <f>'Inventory Ref Sheet'!W784</f>
        <v>0</v>
      </c>
      <c r="AA784" s="60">
        <f>'Inventory Ref Sheet'!X784</f>
        <v>0</v>
      </c>
      <c r="AB784" s="61"/>
      <c r="AC784" s="97" t="str">
        <f t="shared" si="55"/>
        <v/>
      </c>
      <c r="AD784" s="59">
        <f>'Inventory Ref Sheet'!Y784</f>
        <v>0</v>
      </c>
      <c r="AE784" s="59">
        <f>'Inventory Ref Sheet'!Z784</f>
        <v>0</v>
      </c>
      <c r="AF784" s="102">
        <f>'Inventory Ref Sheet'!AA784</f>
        <v>0</v>
      </c>
      <c r="AG784" s="59">
        <f>'Inventory Ref Sheet'!AD784</f>
        <v>0</v>
      </c>
      <c r="AH784" s="59">
        <f>'Inventory Ref Sheet'!AE784</f>
        <v>0</v>
      </c>
      <c r="AI784" s="100" t="str">
        <f ca="1">IF('Inventory Ref Sheet'!AG784&gt;0,YEAR(TODAY())-'Inventory Ref Sheet'!AG784,"")</f>
        <v/>
      </c>
      <c r="AJ784" s="99"/>
      <c r="AK784" s="60">
        <f>'Inventory Ref Sheet'!AJ784</f>
        <v>0</v>
      </c>
      <c r="AL784" s="99"/>
      <c r="AM784" s="97" t="str">
        <f t="shared" si="56"/>
        <v/>
      </c>
    </row>
    <row r="785" spans="10:39" x14ac:dyDescent="0.25">
      <c r="J785" s="59">
        <f>'Inventory Ref Sheet'!AK785</f>
        <v>0</v>
      </c>
      <c r="K785" s="59">
        <f>'Inventory Ref Sheet'!AL785</f>
        <v>0</v>
      </c>
      <c r="L785" s="59">
        <f>'Inventory Ref Sheet'!AM785</f>
        <v>0</v>
      </c>
      <c r="M785" s="59">
        <f>'Inventory Ref Sheet'!AP785</f>
        <v>0</v>
      </c>
      <c r="N785" s="59">
        <f>'Inventory Ref Sheet'!AQ785</f>
        <v>0</v>
      </c>
      <c r="O785" s="100" t="str">
        <f ca="1">IF('Inventory Ref Sheet'!AS785&gt;0,YEAR(TODAY())-'Inventory Ref Sheet'!AS785,"")</f>
        <v/>
      </c>
      <c r="P785" s="95">
        <f>'Inventory Ref Sheet'!AU785</f>
        <v>0</v>
      </c>
      <c r="Q785" s="60">
        <f>'Inventory Ref Sheet'!AV785</f>
        <v>0</v>
      </c>
      <c r="R785" s="61"/>
      <c r="S785" s="100" t="str">
        <f t="shared" si="54"/>
        <v/>
      </c>
      <c r="T785" s="59">
        <f>'Inventory Ref Sheet'!M785</f>
        <v>0</v>
      </c>
      <c r="U785" s="102">
        <f>'Inventory Ref Sheet'!N785</f>
        <v>0</v>
      </c>
      <c r="V785" s="59">
        <f>'Inventory Ref Sheet'!O785</f>
        <v>0</v>
      </c>
      <c r="W785" s="59">
        <f>'Inventory Ref Sheet'!R785</f>
        <v>0</v>
      </c>
      <c r="X785" s="59">
        <f>'Inventory Ref Sheet'!S785</f>
        <v>0</v>
      </c>
      <c r="Y785" s="100" t="str">
        <f ca="1">IF('Inventory Ref Sheet'!U785&gt;0,YEAR(TODAY())-'Inventory Ref Sheet'!U785,"")</f>
        <v/>
      </c>
      <c r="Z785" s="95">
        <f>'Inventory Ref Sheet'!W785</f>
        <v>0</v>
      </c>
      <c r="AA785" s="60">
        <f>'Inventory Ref Sheet'!X785</f>
        <v>0</v>
      </c>
      <c r="AB785" s="61"/>
      <c r="AC785" s="97" t="str">
        <f t="shared" si="55"/>
        <v/>
      </c>
      <c r="AD785" s="59">
        <f>'Inventory Ref Sheet'!Y785</f>
        <v>0</v>
      </c>
      <c r="AE785" s="59">
        <f>'Inventory Ref Sheet'!Z785</f>
        <v>0</v>
      </c>
      <c r="AF785" s="102">
        <f>'Inventory Ref Sheet'!AA785</f>
        <v>0</v>
      </c>
      <c r="AG785" s="59">
        <f>'Inventory Ref Sheet'!AD785</f>
        <v>0</v>
      </c>
      <c r="AH785" s="59">
        <f>'Inventory Ref Sheet'!AE785</f>
        <v>0</v>
      </c>
      <c r="AI785" s="100" t="str">
        <f ca="1">IF('Inventory Ref Sheet'!AG785&gt;0,YEAR(TODAY())-'Inventory Ref Sheet'!AG785,"")</f>
        <v/>
      </c>
      <c r="AJ785" s="99"/>
      <c r="AK785" s="60">
        <f>'Inventory Ref Sheet'!AJ785</f>
        <v>0</v>
      </c>
      <c r="AL785" s="99"/>
      <c r="AM785" s="97" t="str">
        <f t="shared" si="56"/>
        <v/>
      </c>
    </row>
    <row r="786" spans="10:39" x14ac:dyDescent="0.25">
      <c r="J786" s="59">
        <f>'Inventory Ref Sheet'!AK786</f>
        <v>0</v>
      </c>
      <c r="K786" s="59">
        <f>'Inventory Ref Sheet'!AL786</f>
        <v>0</v>
      </c>
      <c r="L786" s="59">
        <f>'Inventory Ref Sheet'!AM786</f>
        <v>0</v>
      </c>
      <c r="M786" s="59">
        <f>'Inventory Ref Sheet'!AP786</f>
        <v>0</v>
      </c>
      <c r="N786" s="59">
        <f>'Inventory Ref Sheet'!AQ786</f>
        <v>0</v>
      </c>
      <c r="O786" s="100" t="str">
        <f ca="1">IF('Inventory Ref Sheet'!AS786&gt;0,YEAR(TODAY())-'Inventory Ref Sheet'!AS786,"")</f>
        <v/>
      </c>
      <c r="P786" s="95">
        <f>'Inventory Ref Sheet'!AU786</f>
        <v>0</v>
      </c>
      <c r="Q786" s="60">
        <f>'Inventory Ref Sheet'!AV786</f>
        <v>0</v>
      </c>
      <c r="R786" s="61"/>
      <c r="S786" s="100" t="str">
        <f t="shared" si="54"/>
        <v/>
      </c>
      <c r="T786" s="59">
        <f>'Inventory Ref Sheet'!M786</f>
        <v>0</v>
      </c>
      <c r="U786" s="102">
        <f>'Inventory Ref Sheet'!N786</f>
        <v>0</v>
      </c>
      <c r="V786" s="59">
        <f>'Inventory Ref Sheet'!O786</f>
        <v>0</v>
      </c>
      <c r="W786" s="59">
        <f>'Inventory Ref Sheet'!R786</f>
        <v>0</v>
      </c>
      <c r="X786" s="59">
        <f>'Inventory Ref Sheet'!S786</f>
        <v>0</v>
      </c>
      <c r="Y786" s="100" t="str">
        <f ca="1">IF('Inventory Ref Sheet'!U786&gt;0,YEAR(TODAY())-'Inventory Ref Sheet'!U786,"")</f>
        <v/>
      </c>
      <c r="Z786" s="95">
        <f>'Inventory Ref Sheet'!W786</f>
        <v>0</v>
      </c>
      <c r="AA786" s="60">
        <f>'Inventory Ref Sheet'!X786</f>
        <v>0</v>
      </c>
      <c r="AB786" s="61"/>
      <c r="AC786" s="97" t="str">
        <f t="shared" si="55"/>
        <v/>
      </c>
      <c r="AD786" s="59">
        <f>'Inventory Ref Sheet'!Y786</f>
        <v>0</v>
      </c>
      <c r="AE786" s="59">
        <f>'Inventory Ref Sheet'!Z786</f>
        <v>0</v>
      </c>
      <c r="AF786" s="102">
        <f>'Inventory Ref Sheet'!AA786</f>
        <v>0</v>
      </c>
      <c r="AG786" s="59">
        <f>'Inventory Ref Sheet'!AD786</f>
        <v>0</v>
      </c>
      <c r="AH786" s="59">
        <f>'Inventory Ref Sheet'!AE786</f>
        <v>0</v>
      </c>
      <c r="AI786" s="100" t="str">
        <f ca="1">IF('Inventory Ref Sheet'!AG786&gt;0,YEAR(TODAY())-'Inventory Ref Sheet'!AG786,"")</f>
        <v/>
      </c>
      <c r="AJ786" s="99"/>
      <c r="AK786" s="60">
        <f>'Inventory Ref Sheet'!AJ786</f>
        <v>0</v>
      </c>
      <c r="AL786" s="99"/>
      <c r="AM786" s="97" t="str">
        <f t="shared" si="56"/>
        <v/>
      </c>
    </row>
    <row r="787" spans="10:39" x14ac:dyDescent="0.25">
      <c r="J787" s="59">
        <f>'Inventory Ref Sheet'!AK787</f>
        <v>0</v>
      </c>
      <c r="K787" s="59">
        <f>'Inventory Ref Sheet'!AL787</f>
        <v>0</v>
      </c>
      <c r="L787" s="59">
        <f>'Inventory Ref Sheet'!AM787</f>
        <v>0</v>
      </c>
      <c r="M787" s="59">
        <f>'Inventory Ref Sheet'!AP787</f>
        <v>0</v>
      </c>
      <c r="N787" s="59">
        <f>'Inventory Ref Sheet'!AQ787</f>
        <v>0</v>
      </c>
      <c r="O787" s="100" t="str">
        <f ca="1">IF('Inventory Ref Sheet'!AS787&gt;0,YEAR(TODAY())-'Inventory Ref Sheet'!AS787,"")</f>
        <v/>
      </c>
      <c r="P787" s="95">
        <f>'Inventory Ref Sheet'!AU787</f>
        <v>0</v>
      </c>
      <c r="Q787" s="60">
        <f>'Inventory Ref Sheet'!AV787</f>
        <v>0</v>
      </c>
      <c r="R787" s="61"/>
      <c r="S787" s="100" t="str">
        <f t="shared" si="54"/>
        <v/>
      </c>
      <c r="T787" s="59">
        <f>'Inventory Ref Sheet'!M787</f>
        <v>0</v>
      </c>
      <c r="U787" s="102">
        <f>'Inventory Ref Sheet'!N787</f>
        <v>0</v>
      </c>
      <c r="V787" s="59">
        <f>'Inventory Ref Sheet'!O787</f>
        <v>0</v>
      </c>
      <c r="W787" s="59">
        <f>'Inventory Ref Sheet'!R787</f>
        <v>0</v>
      </c>
      <c r="X787" s="59">
        <f>'Inventory Ref Sheet'!S787</f>
        <v>0</v>
      </c>
      <c r="Y787" s="100" t="str">
        <f ca="1">IF('Inventory Ref Sheet'!U787&gt;0,YEAR(TODAY())-'Inventory Ref Sheet'!U787,"")</f>
        <v/>
      </c>
      <c r="Z787" s="95">
        <f>'Inventory Ref Sheet'!W787</f>
        <v>0</v>
      </c>
      <c r="AA787" s="60">
        <f>'Inventory Ref Sheet'!X787</f>
        <v>0</v>
      </c>
      <c r="AB787" s="61"/>
      <c r="AC787" s="97" t="str">
        <f t="shared" si="55"/>
        <v/>
      </c>
      <c r="AD787" s="59">
        <f>'Inventory Ref Sheet'!Y787</f>
        <v>0</v>
      </c>
      <c r="AE787" s="59">
        <f>'Inventory Ref Sheet'!Z787</f>
        <v>0</v>
      </c>
      <c r="AF787" s="102">
        <f>'Inventory Ref Sheet'!AA787</f>
        <v>0</v>
      </c>
      <c r="AG787" s="59">
        <f>'Inventory Ref Sheet'!AD787</f>
        <v>0</v>
      </c>
      <c r="AH787" s="59">
        <f>'Inventory Ref Sheet'!AE787</f>
        <v>0</v>
      </c>
      <c r="AI787" s="100" t="str">
        <f ca="1">IF('Inventory Ref Sheet'!AG787&gt;0,YEAR(TODAY())-'Inventory Ref Sheet'!AG787,"")</f>
        <v/>
      </c>
      <c r="AJ787" s="99"/>
      <c r="AK787" s="60">
        <f>'Inventory Ref Sheet'!AJ787</f>
        <v>0</v>
      </c>
      <c r="AL787" s="99"/>
      <c r="AM787" s="97" t="str">
        <f t="shared" si="56"/>
        <v/>
      </c>
    </row>
    <row r="788" spans="10:39" x14ac:dyDescent="0.25">
      <c r="J788" s="59">
        <f>'Inventory Ref Sheet'!AK788</f>
        <v>0</v>
      </c>
      <c r="K788" s="59">
        <f>'Inventory Ref Sheet'!AL788</f>
        <v>0</v>
      </c>
      <c r="L788" s="59">
        <f>'Inventory Ref Sheet'!AM788</f>
        <v>0</v>
      </c>
      <c r="M788" s="59">
        <f>'Inventory Ref Sheet'!AP788</f>
        <v>0</v>
      </c>
      <c r="N788" s="59">
        <f>'Inventory Ref Sheet'!AQ788</f>
        <v>0</v>
      </c>
      <c r="O788" s="100" t="str">
        <f ca="1">IF('Inventory Ref Sheet'!AS788&gt;0,YEAR(TODAY())-'Inventory Ref Sheet'!AS788,"")</f>
        <v/>
      </c>
      <c r="P788" s="95">
        <f>'Inventory Ref Sheet'!AU788</f>
        <v>0</v>
      </c>
      <c r="Q788" s="60">
        <f>'Inventory Ref Sheet'!AV788</f>
        <v>0</v>
      </c>
      <c r="R788" s="61"/>
      <c r="S788" s="100" t="str">
        <f t="shared" si="54"/>
        <v/>
      </c>
      <c r="T788" s="59">
        <f>'Inventory Ref Sheet'!M788</f>
        <v>0</v>
      </c>
      <c r="U788" s="102">
        <f>'Inventory Ref Sheet'!N788</f>
        <v>0</v>
      </c>
      <c r="V788" s="59">
        <f>'Inventory Ref Sheet'!O788</f>
        <v>0</v>
      </c>
      <c r="W788" s="59">
        <f>'Inventory Ref Sheet'!R788</f>
        <v>0</v>
      </c>
      <c r="X788" s="59">
        <f>'Inventory Ref Sheet'!S788</f>
        <v>0</v>
      </c>
      <c r="Y788" s="100" t="str">
        <f ca="1">IF('Inventory Ref Sheet'!U788&gt;0,YEAR(TODAY())-'Inventory Ref Sheet'!U788,"")</f>
        <v/>
      </c>
      <c r="Z788" s="95">
        <f>'Inventory Ref Sheet'!W788</f>
        <v>0</v>
      </c>
      <c r="AA788" s="60">
        <f>'Inventory Ref Sheet'!X788</f>
        <v>0</v>
      </c>
      <c r="AB788" s="61"/>
      <c r="AC788" s="97" t="str">
        <f t="shared" si="55"/>
        <v/>
      </c>
      <c r="AD788" s="59">
        <f>'Inventory Ref Sheet'!Y788</f>
        <v>0</v>
      </c>
      <c r="AE788" s="59">
        <f>'Inventory Ref Sheet'!Z788</f>
        <v>0</v>
      </c>
      <c r="AF788" s="102">
        <f>'Inventory Ref Sheet'!AA788</f>
        <v>0</v>
      </c>
      <c r="AG788" s="59">
        <f>'Inventory Ref Sheet'!AD788</f>
        <v>0</v>
      </c>
      <c r="AH788" s="59">
        <f>'Inventory Ref Sheet'!AE788</f>
        <v>0</v>
      </c>
      <c r="AI788" s="100" t="str">
        <f ca="1">IF('Inventory Ref Sheet'!AG788&gt;0,YEAR(TODAY())-'Inventory Ref Sheet'!AG788,"")</f>
        <v/>
      </c>
      <c r="AJ788" s="99"/>
      <c r="AK788" s="60">
        <f>'Inventory Ref Sheet'!AJ788</f>
        <v>0</v>
      </c>
      <c r="AL788" s="99"/>
      <c r="AM788" s="97" t="str">
        <f t="shared" si="56"/>
        <v/>
      </c>
    </row>
    <row r="789" spans="10:39" x14ac:dyDescent="0.25">
      <c r="J789" s="59">
        <f>'Inventory Ref Sheet'!AK789</f>
        <v>0</v>
      </c>
      <c r="K789" s="59">
        <f>'Inventory Ref Sheet'!AL789</f>
        <v>0</v>
      </c>
      <c r="L789" s="59">
        <f>'Inventory Ref Sheet'!AM789</f>
        <v>0</v>
      </c>
      <c r="M789" s="59">
        <f>'Inventory Ref Sheet'!AP789</f>
        <v>0</v>
      </c>
      <c r="N789" s="59">
        <f>'Inventory Ref Sheet'!AQ789</f>
        <v>0</v>
      </c>
      <c r="O789" s="100" t="str">
        <f ca="1">IF('Inventory Ref Sheet'!AS789&gt;0,YEAR(TODAY())-'Inventory Ref Sheet'!AS789,"")</f>
        <v/>
      </c>
      <c r="P789" s="95">
        <f>'Inventory Ref Sheet'!AU789</f>
        <v>0</v>
      </c>
      <c r="Q789" s="60">
        <f>'Inventory Ref Sheet'!AV789</f>
        <v>0</v>
      </c>
      <c r="R789" s="61"/>
      <c r="S789" s="100" t="str">
        <f t="shared" si="54"/>
        <v/>
      </c>
      <c r="T789" s="59">
        <f>'Inventory Ref Sheet'!M789</f>
        <v>0</v>
      </c>
      <c r="U789" s="102">
        <f>'Inventory Ref Sheet'!N789</f>
        <v>0</v>
      </c>
      <c r="V789" s="59">
        <f>'Inventory Ref Sheet'!O789</f>
        <v>0</v>
      </c>
      <c r="W789" s="59">
        <f>'Inventory Ref Sheet'!R789</f>
        <v>0</v>
      </c>
      <c r="X789" s="59">
        <f>'Inventory Ref Sheet'!S789</f>
        <v>0</v>
      </c>
      <c r="Y789" s="100" t="str">
        <f ca="1">IF('Inventory Ref Sheet'!U789&gt;0,YEAR(TODAY())-'Inventory Ref Sheet'!U789,"")</f>
        <v/>
      </c>
      <c r="Z789" s="95">
        <f>'Inventory Ref Sheet'!W789</f>
        <v>0</v>
      </c>
      <c r="AA789" s="60">
        <f>'Inventory Ref Sheet'!X789</f>
        <v>0</v>
      </c>
      <c r="AB789" s="61"/>
      <c r="AC789" s="97" t="str">
        <f t="shared" si="55"/>
        <v/>
      </c>
      <c r="AD789" s="59">
        <f>'Inventory Ref Sheet'!Y789</f>
        <v>0</v>
      </c>
      <c r="AE789" s="59">
        <f>'Inventory Ref Sheet'!Z789</f>
        <v>0</v>
      </c>
      <c r="AF789" s="102">
        <f>'Inventory Ref Sheet'!AA789</f>
        <v>0</v>
      </c>
      <c r="AG789" s="59">
        <f>'Inventory Ref Sheet'!AD789</f>
        <v>0</v>
      </c>
      <c r="AH789" s="59">
        <f>'Inventory Ref Sheet'!AE789</f>
        <v>0</v>
      </c>
      <c r="AI789" s="100" t="str">
        <f ca="1">IF('Inventory Ref Sheet'!AG789&gt;0,YEAR(TODAY())-'Inventory Ref Sheet'!AG789,"")</f>
        <v/>
      </c>
      <c r="AJ789" s="99"/>
      <c r="AK789" s="60">
        <f>'Inventory Ref Sheet'!AJ789</f>
        <v>0</v>
      </c>
      <c r="AL789" s="99"/>
      <c r="AM789" s="97" t="str">
        <f t="shared" si="56"/>
        <v/>
      </c>
    </row>
    <row r="790" spans="10:39" x14ac:dyDescent="0.25">
      <c r="J790" s="59">
        <f>'Inventory Ref Sheet'!AK790</f>
        <v>0</v>
      </c>
      <c r="K790" s="59">
        <f>'Inventory Ref Sheet'!AL790</f>
        <v>0</v>
      </c>
      <c r="L790" s="59">
        <f>'Inventory Ref Sheet'!AM790</f>
        <v>0</v>
      </c>
      <c r="M790" s="59">
        <f>'Inventory Ref Sheet'!AP790</f>
        <v>0</v>
      </c>
      <c r="N790" s="59">
        <f>'Inventory Ref Sheet'!AQ790</f>
        <v>0</v>
      </c>
      <c r="O790" s="100" t="str">
        <f ca="1">IF('Inventory Ref Sheet'!AS790&gt;0,YEAR(TODAY())-'Inventory Ref Sheet'!AS790,"")</f>
        <v/>
      </c>
      <c r="P790" s="95">
        <f>'Inventory Ref Sheet'!AU790</f>
        <v>0</v>
      </c>
      <c r="Q790" s="60">
        <f>'Inventory Ref Sheet'!AV790</f>
        <v>0</v>
      </c>
      <c r="R790" s="61"/>
      <c r="S790" s="100" t="str">
        <f t="shared" si="54"/>
        <v/>
      </c>
      <c r="T790" s="59">
        <f>'Inventory Ref Sheet'!M790</f>
        <v>0</v>
      </c>
      <c r="U790" s="102">
        <f>'Inventory Ref Sheet'!N790</f>
        <v>0</v>
      </c>
      <c r="V790" s="59">
        <f>'Inventory Ref Sheet'!O790</f>
        <v>0</v>
      </c>
      <c r="W790" s="59">
        <f>'Inventory Ref Sheet'!R790</f>
        <v>0</v>
      </c>
      <c r="X790" s="59">
        <f>'Inventory Ref Sheet'!S790</f>
        <v>0</v>
      </c>
      <c r="Y790" s="100" t="str">
        <f ca="1">IF('Inventory Ref Sheet'!U790&gt;0,YEAR(TODAY())-'Inventory Ref Sheet'!U790,"")</f>
        <v/>
      </c>
      <c r="Z790" s="95">
        <f>'Inventory Ref Sheet'!W790</f>
        <v>0</v>
      </c>
      <c r="AA790" s="60">
        <f>'Inventory Ref Sheet'!X790</f>
        <v>0</v>
      </c>
      <c r="AB790" s="61"/>
      <c r="AC790" s="97" t="str">
        <f t="shared" si="55"/>
        <v/>
      </c>
      <c r="AD790" s="59">
        <f>'Inventory Ref Sheet'!Y790</f>
        <v>0</v>
      </c>
      <c r="AE790" s="59">
        <f>'Inventory Ref Sheet'!Z790</f>
        <v>0</v>
      </c>
      <c r="AF790" s="102">
        <f>'Inventory Ref Sheet'!AA790</f>
        <v>0</v>
      </c>
      <c r="AG790" s="59">
        <f>'Inventory Ref Sheet'!AD790</f>
        <v>0</v>
      </c>
      <c r="AH790" s="59">
        <f>'Inventory Ref Sheet'!AE790</f>
        <v>0</v>
      </c>
      <c r="AI790" s="100" t="str">
        <f ca="1">IF('Inventory Ref Sheet'!AG790&gt;0,YEAR(TODAY())-'Inventory Ref Sheet'!AG790,"")</f>
        <v/>
      </c>
      <c r="AJ790" s="99"/>
      <c r="AK790" s="60">
        <f>'Inventory Ref Sheet'!AJ790</f>
        <v>0</v>
      </c>
      <c r="AL790" s="99"/>
      <c r="AM790" s="97" t="str">
        <f t="shared" si="56"/>
        <v/>
      </c>
    </row>
    <row r="791" spans="10:39" x14ac:dyDescent="0.25">
      <c r="J791" s="59">
        <f>'Inventory Ref Sheet'!AK791</f>
        <v>0</v>
      </c>
      <c r="K791" s="59">
        <f>'Inventory Ref Sheet'!AL791</f>
        <v>0</v>
      </c>
      <c r="L791" s="59">
        <f>'Inventory Ref Sheet'!AM791</f>
        <v>0</v>
      </c>
      <c r="M791" s="59">
        <f>'Inventory Ref Sheet'!AP791</f>
        <v>0</v>
      </c>
      <c r="N791" s="59">
        <f>'Inventory Ref Sheet'!AQ791</f>
        <v>0</v>
      </c>
      <c r="O791" s="100" t="str">
        <f ca="1">IF('Inventory Ref Sheet'!AS791&gt;0,YEAR(TODAY())-'Inventory Ref Sheet'!AS791,"")</f>
        <v/>
      </c>
      <c r="P791" s="95">
        <f>'Inventory Ref Sheet'!AU791</f>
        <v>0</v>
      </c>
      <c r="Q791" s="60">
        <f>'Inventory Ref Sheet'!AV791</f>
        <v>0</v>
      </c>
      <c r="R791" s="61"/>
      <c r="S791" s="100" t="str">
        <f t="shared" si="54"/>
        <v/>
      </c>
      <c r="T791" s="59">
        <f>'Inventory Ref Sheet'!M791</f>
        <v>0</v>
      </c>
      <c r="U791" s="102">
        <f>'Inventory Ref Sheet'!N791</f>
        <v>0</v>
      </c>
      <c r="V791" s="59">
        <f>'Inventory Ref Sheet'!O791</f>
        <v>0</v>
      </c>
      <c r="W791" s="59">
        <f>'Inventory Ref Sheet'!R791</f>
        <v>0</v>
      </c>
      <c r="X791" s="59">
        <f>'Inventory Ref Sheet'!S791</f>
        <v>0</v>
      </c>
      <c r="Y791" s="100" t="str">
        <f ca="1">IF('Inventory Ref Sheet'!U791&gt;0,YEAR(TODAY())-'Inventory Ref Sheet'!U791,"")</f>
        <v/>
      </c>
      <c r="Z791" s="95">
        <f>'Inventory Ref Sheet'!W791</f>
        <v>0</v>
      </c>
      <c r="AA791" s="60">
        <f>'Inventory Ref Sheet'!X791</f>
        <v>0</v>
      </c>
      <c r="AB791" s="61"/>
      <c r="AC791" s="97" t="str">
        <f t="shared" si="55"/>
        <v/>
      </c>
      <c r="AD791" s="59">
        <f>'Inventory Ref Sheet'!Y791</f>
        <v>0</v>
      </c>
      <c r="AE791" s="59">
        <f>'Inventory Ref Sheet'!Z791</f>
        <v>0</v>
      </c>
      <c r="AF791" s="102">
        <f>'Inventory Ref Sheet'!AA791</f>
        <v>0</v>
      </c>
      <c r="AG791" s="59">
        <f>'Inventory Ref Sheet'!AD791</f>
        <v>0</v>
      </c>
      <c r="AH791" s="59">
        <f>'Inventory Ref Sheet'!AE791</f>
        <v>0</v>
      </c>
      <c r="AI791" s="100" t="str">
        <f ca="1">IF('Inventory Ref Sheet'!AG791&gt;0,YEAR(TODAY())-'Inventory Ref Sheet'!AG791,"")</f>
        <v/>
      </c>
      <c r="AJ791" s="99"/>
      <c r="AK791" s="60">
        <f>'Inventory Ref Sheet'!AJ791</f>
        <v>0</v>
      </c>
      <c r="AL791" s="99"/>
      <c r="AM791" s="97" t="str">
        <f t="shared" si="56"/>
        <v/>
      </c>
    </row>
    <row r="792" spans="10:39" x14ac:dyDescent="0.25">
      <c r="J792" s="59">
        <f>'Inventory Ref Sheet'!AK792</f>
        <v>0</v>
      </c>
      <c r="K792" s="59">
        <f>'Inventory Ref Sheet'!AL792</f>
        <v>0</v>
      </c>
      <c r="L792" s="59">
        <f>'Inventory Ref Sheet'!AM792</f>
        <v>0</v>
      </c>
      <c r="M792" s="59">
        <f>'Inventory Ref Sheet'!AP792</f>
        <v>0</v>
      </c>
      <c r="N792" s="59">
        <f>'Inventory Ref Sheet'!AQ792</f>
        <v>0</v>
      </c>
      <c r="O792" s="100" t="str">
        <f ca="1">IF('Inventory Ref Sheet'!AS792&gt;0,YEAR(TODAY())-'Inventory Ref Sheet'!AS792,"")</f>
        <v/>
      </c>
      <c r="P792" s="95">
        <f>'Inventory Ref Sheet'!AU792</f>
        <v>0</v>
      </c>
      <c r="Q792" s="60">
        <f>'Inventory Ref Sheet'!AV792</f>
        <v>0</v>
      </c>
      <c r="R792" s="61"/>
      <c r="S792" s="100" t="str">
        <f t="shared" si="54"/>
        <v/>
      </c>
      <c r="T792" s="59">
        <f>'Inventory Ref Sheet'!M792</f>
        <v>0</v>
      </c>
      <c r="U792" s="102">
        <f>'Inventory Ref Sheet'!N792</f>
        <v>0</v>
      </c>
      <c r="V792" s="59">
        <f>'Inventory Ref Sheet'!O792</f>
        <v>0</v>
      </c>
      <c r="W792" s="59">
        <f>'Inventory Ref Sheet'!R792</f>
        <v>0</v>
      </c>
      <c r="X792" s="59">
        <f>'Inventory Ref Sheet'!S792</f>
        <v>0</v>
      </c>
      <c r="Y792" s="100" t="str">
        <f ca="1">IF('Inventory Ref Sheet'!U792&gt;0,YEAR(TODAY())-'Inventory Ref Sheet'!U792,"")</f>
        <v/>
      </c>
      <c r="Z792" s="95">
        <f>'Inventory Ref Sheet'!W792</f>
        <v>0</v>
      </c>
      <c r="AA792" s="60">
        <f>'Inventory Ref Sheet'!X792</f>
        <v>0</v>
      </c>
      <c r="AB792" s="61"/>
      <c r="AC792" s="97" t="str">
        <f t="shared" si="55"/>
        <v/>
      </c>
      <c r="AD792" s="59">
        <f>'Inventory Ref Sheet'!Y792</f>
        <v>0</v>
      </c>
      <c r="AE792" s="59">
        <f>'Inventory Ref Sheet'!Z792</f>
        <v>0</v>
      </c>
      <c r="AF792" s="102">
        <f>'Inventory Ref Sheet'!AA792</f>
        <v>0</v>
      </c>
      <c r="AG792" s="59">
        <f>'Inventory Ref Sheet'!AD792</f>
        <v>0</v>
      </c>
      <c r="AH792" s="59">
        <f>'Inventory Ref Sheet'!AE792</f>
        <v>0</v>
      </c>
      <c r="AI792" s="100" t="str">
        <f ca="1">IF('Inventory Ref Sheet'!AG792&gt;0,YEAR(TODAY())-'Inventory Ref Sheet'!AG792,"")</f>
        <v/>
      </c>
      <c r="AJ792" s="99"/>
      <c r="AK792" s="60">
        <f>'Inventory Ref Sheet'!AJ792</f>
        <v>0</v>
      </c>
      <c r="AL792" s="99"/>
      <c r="AM792" s="97" t="str">
        <f t="shared" si="56"/>
        <v/>
      </c>
    </row>
    <row r="793" spans="10:39" x14ac:dyDescent="0.25">
      <c r="J793" s="59">
        <f>'Inventory Ref Sheet'!AK793</f>
        <v>0</v>
      </c>
      <c r="K793" s="59">
        <f>'Inventory Ref Sheet'!AL793</f>
        <v>0</v>
      </c>
      <c r="L793" s="59">
        <f>'Inventory Ref Sheet'!AM793</f>
        <v>0</v>
      </c>
      <c r="M793" s="59">
        <f>'Inventory Ref Sheet'!AP793</f>
        <v>0</v>
      </c>
      <c r="N793" s="59">
        <f>'Inventory Ref Sheet'!AQ793</f>
        <v>0</v>
      </c>
      <c r="O793" s="100" t="str">
        <f ca="1">IF('Inventory Ref Sheet'!AS793&gt;0,YEAR(TODAY())-'Inventory Ref Sheet'!AS793,"")</f>
        <v/>
      </c>
      <c r="P793" s="95">
        <f>'Inventory Ref Sheet'!AU793</f>
        <v>0</v>
      </c>
      <c r="Q793" s="60">
        <f>'Inventory Ref Sheet'!AV793</f>
        <v>0</v>
      </c>
      <c r="R793" s="61"/>
      <c r="S793" s="100" t="str">
        <f t="shared" si="54"/>
        <v/>
      </c>
      <c r="T793" s="59">
        <f>'Inventory Ref Sheet'!M793</f>
        <v>0</v>
      </c>
      <c r="U793" s="102">
        <f>'Inventory Ref Sheet'!N793</f>
        <v>0</v>
      </c>
      <c r="V793" s="59">
        <f>'Inventory Ref Sheet'!O793</f>
        <v>0</v>
      </c>
      <c r="W793" s="59">
        <f>'Inventory Ref Sheet'!R793</f>
        <v>0</v>
      </c>
      <c r="X793" s="59">
        <f>'Inventory Ref Sheet'!S793</f>
        <v>0</v>
      </c>
      <c r="Y793" s="100" t="str">
        <f ca="1">IF('Inventory Ref Sheet'!U793&gt;0,YEAR(TODAY())-'Inventory Ref Sheet'!U793,"")</f>
        <v/>
      </c>
      <c r="Z793" s="95">
        <f>'Inventory Ref Sheet'!W793</f>
        <v>0</v>
      </c>
      <c r="AA793" s="60">
        <f>'Inventory Ref Sheet'!X793</f>
        <v>0</v>
      </c>
      <c r="AB793" s="61"/>
      <c r="AC793" s="97" t="str">
        <f t="shared" si="55"/>
        <v/>
      </c>
      <c r="AD793" s="59">
        <f>'Inventory Ref Sheet'!Y793</f>
        <v>0</v>
      </c>
      <c r="AE793" s="59">
        <f>'Inventory Ref Sheet'!Z793</f>
        <v>0</v>
      </c>
      <c r="AF793" s="102">
        <f>'Inventory Ref Sheet'!AA793</f>
        <v>0</v>
      </c>
      <c r="AG793" s="59">
        <f>'Inventory Ref Sheet'!AD793</f>
        <v>0</v>
      </c>
      <c r="AH793" s="59">
        <f>'Inventory Ref Sheet'!AE793</f>
        <v>0</v>
      </c>
      <c r="AI793" s="100" t="str">
        <f ca="1">IF('Inventory Ref Sheet'!AG793&gt;0,YEAR(TODAY())-'Inventory Ref Sheet'!AG793,"")</f>
        <v/>
      </c>
      <c r="AJ793" s="99"/>
      <c r="AK793" s="60">
        <f>'Inventory Ref Sheet'!AJ793</f>
        <v>0</v>
      </c>
      <c r="AL793" s="99"/>
      <c r="AM793" s="97" t="str">
        <f t="shared" si="56"/>
        <v/>
      </c>
    </row>
    <row r="794" spans="10:39" x14ac:dyDescent="0.25">
      <c r="J794" s="59">
        <f>'Inventory Ref Sheet'!AK794</f>
        <v>0</v>
      </c>
      <c r="K794" s="59">
        <f>'Inventory Ref Sheet'!AL794</f>
        <v>0</v>
      </c>
      <c r="L794" s="59">
        <f>'Inventory Ref Sheet'!AM794</f>
        <v>0</v>
      </c>
      <c r="M794" s="59">
        <f>'Inventory Ref Sheet'!AP794</f>
        <v>0</v>
      </c>
      <c r="N794" s="59">
        <f>'Inventory Ref Sheet'!AQ794</f>
        <v>0</v>
      </c>
      <c r="O794" s="100" t="str">
        <f ca="1">IF('Inventory Ref Sheet'!AS794&gt;0,YEAR(TODAY())-'Inventory Ref Sheet'!AS794,"")</f>
        <v/>
      </c>
      <c r="P794" s="95">
        <f>'Inventory Ref Sheet'!AU794</f>
        <v>0</v>
      </c>
      <c r="Q794" s="60">
        <f>'Inventory Ref Sheet'!AV794</f>
        <v>0</v>
      </c>
      <c r="R794" s="61"/>
      <c r="S794" s="100" t="str">
        <f t="shared" si="54"/>
        <v/>
      </c>
      <c r="T794" s="59">
        <f>'Inventory Ref Sheet'!M794</f>
        <v>0</v>
      </c>
      <c r="U794" s="102">
        <f>'Inventory Ref Sheet'!N794</f>
        <v>0</v>
      </c>
      <c r="V794" s="59">
        <f>'Inventory Ref Sheet'!O794</f>
        <v>0</v>
      </c>
      <c r="W794" s="59">
        <f>'Inventory Ref Sheet'!R794</f>
        <v>0</v>
      </c>
      <c r="X794" s="59">
        <f>'Inventory Ref Sheet'!S794</f>
        <v>0</v>
      </c>
      <c r="Y794" s="100" t="str">
        <f ca="1">IF('Inventory Ref Sheet'!U794&gt;0,YEAR(TODAY())-'Inventory Ref Sheet'!U794,"")</f>
        <v/>
      </c>
      <c r="Z794" s="95">
        <f>'Inventory Ref Sheet'!W794</f>
        <v>0</v>
      </c>
      <c r="AA794" s="60">
        <f>'Inventory Ref Sheet'!X794</f>
        <v>0</v>
      </c>
      <c r="AB794" s="61"/>
      <c r="AC794" s="97" t="str">
        <f t="shared" si="55"/>
        <v/>
      </c>
      <c r="AD794" s="59">
        <f>'Inventory Ref Sheet'!Y794</f>
        <v>0</v>
      </c>
      <c r="AE794" s="59">
        <f>'Inventory Ref Sheet'!Z794</f>
        <v>0</v>
      </c>
      <c r="AF794" s="102">
        <f>'Inventory Ref Sheet'!AA794</f>
        <v>0</v>
      </c>
      <c r="AG794" s="59">
        <f>'Inventory Ref Sheet'!AD794</f>
        <v>0</v>
      </c>
      <c r="AH794" s="59">
        <f>'Inventory Ref Sheet'!AE794</f>
        <v>0</v>
      </c>
      <c r="AI794" s="100" t="str">
        <f ca="1">IF('Inventory Ref Sheet'!AG794&gt;0,YEAR(TODAY())-'Inventory Ref Sheet'!AG794,"")</f>
        <v/>
      </c>
      <c r="AJ794" s="99"/>
      <c r="AK794" s="60">
        <f>'Inventory Ref Sheet'!AJ794</f>
        <v>0</v>
      </c>
      <c r="AL794" s="99"/>
      <c r="AM794" s="97" t="str">
        <f t="shared" si="56"/>
        <v/>
      </c>
    </row>
    <row r="795" spans="10:39" x14ac:dyDescent="0.25">
      <c r="J795" s="59">
        <f>'Inventory Ref Sheet'!AK795</f>
        <v>0</v>
      </c>
      <c r="K795" s="59">
        <f>'Inventory Ref Sheet'!AL795</f>
        <v>0</v>
      </c>
      <c r="L795" s="59">
        <f>'Inventory Ref Sheet'!AM795</f>
        <v>0</v>
      </c>
      <c r="M795" s="59">
        <f>'Inventory Ref Sheet'!AP795</f>
        <v>0</v>
      </c>
      <c r="N795" s="59">
        <f>'Inventory Ref Sheet'!AQ795</f>
        <v>0</v>
      </c>
      <c r="O795" s="100" t="str">
        <f ca="1">IF('Inventory Ref Sheet'!AS795&gt;0,YEAR(TODAY())-'Inventory Ref Sheet'!AS795,"")</f>
        <v/>
      </c>
      <c r="P795" s="95">
        <f>'Inventory Ref Sheet'!AU795</f>
        <v>0</v>
      </c>
      <c r="Q795" s="60">
        <f>'Inventory Ref Sheet'!AV795</f>
        <v>0</v>
      </c>
      <c r="R795" s="61"/>
      <c r="S795" s="100" t="str">
        <f t="shared" si="54"/>
        <v/>
      </c>
      <c r="T795" s="59">
        <f>'Inventory Ref Sheet'!M795</f>
        <v>0</v>
      </c>
      <c r="U795" s="102">
        <f>'Inventory Ref Sheet'!N795</f>
        <v>0</v>
      </c>
      <c r="V795" s="59">
        <f>'Inventory Ref Sheet'!O795</f>
        <v>0</v>
      </c>
      <c r="W795" s="59">
        <f>'Inventory Ref Sheet'!R795</f>
        <v>0</v>
      </c>
      <c r="X795" s="59">
        <f>'Inventory Ref Sheet'!S795</f>
        <v>0</v>
      </c>
      <c r="Y795" s="100" t="str">
        <f ca="1">IF('Inventory Ref Sheet'!U795&gt;0,YEAR(TODAY())-'Inventory Ref Sheet'!U795,"")</f>
        <v/>
      </c>
      <c r="Z795" s="95">
        <f>'Inventory Ref Sheet'!W795</f>
        <v>0</v>
      </c>
      <c r="AA795" s="60">
        <f>'Inventory Ref Sheet'!X795</f>
        <v>0</v>
      </c>
      <c r="AB795" s="61"/>
      <c r="AC795" s="97" t="str">
        <f t="shared" si="55"/>
        <v/>
      </c>
      <c r="AD795" s="59">
        <f>'Inventory Ref Sheet'!Y795</f>
        <v>0</v>
      </c>
      <c r="AE795" s="59">
        <f>'Inventory Ref Sheet'!Z795</f>
        <v>0</v>
      </c>
      <c r="AF795" s="102">
        <f>'Inventory Ref Sheet'!AA795</f>
        <v>0</v>
      </c>
      <c r="AG795" s="59">
        <f>'Inventory Ref Sheet'!AD795</f>
        <v>0</v>
      </c>
      <c r="AH795" s="59">
        <f>'Inventory Ref Sheet'!AE795</f>
        <v>0</v>
      </c>
      <c r="AI795" s="100" t="str">
        <f ca="1">IF('Inventory Ref Sheet'!AG795&gt;0,YEAR(TODAY())-'Inventory Ref Sheet'!AG795,"")</f>
        <v/>
      </c>
      <c r="AJ795" s="99"/>
      <c r="AK795" s="60">
        <f>'Inventory Ref Sheet'!AJ795</f>
        <v>0</v>
      </c>
      <c r="AL795" s="99"/>
      <c r="AM795" s="97" t="str">
        <f t="shared" si="56"/>
        <v/>
      </c>
    </row>
    <row r="796" spans="10:39" x14ac:dyDescent="0.25">
      <c r="J796" s="59">
        <f>'Inventory Ref Sheet'!AK796</f>
        <v>0</v>
      </c>
      <c r="K796" s="59">
        <f>'Inventory Ref Sheet'!AL796</f>
        <v>0</v>
      </c>
      <c r="L796" s="59">
        <f>'Inventory Ref Sheet'!AM796</f>
        <v>0</v>
      </c>
      <c r="M796" s="59">
        <f>'Inventory Ref Sheet'!AP796</f>
        <v>0</v>
      </c>
      <c r="N796" s="59">
        <f>'Inventory Ref Sheet'!AQ796</f>
        <v>0</v>
      </c>
      <c r="O796" s="100" t="str">
        <f ca="1">IF('Inventory Ref Sheet'!AS796&gt;0,YEAR(TODAY())-'Inventory Ref Sheet'!AS796,"")</f>
        <v/>
      </c>
      <c r="P796" s="95">
        <f>'Inventory Ref Sheet'!AU796</f>
        <v>0</v>
      </c>
      <c r="Q796" s="60">
        <f>'Inventory Ref Sheet'!AV796</f>
        <v>0</v>
      </c>
      <c r="R796" s="61"/>
      <c r="S796" s="100" t="str">
        <f t="shared" si="54"/>
        <v/>
      </c>
      <c r="T796" s="59">
        <f>'Inventory Ref Sheet'!M796</f>
        <v>0</v>
      </c>
      <c r="U796" s="102">
        <f>'Inventory Ref Sheet'!N796</f>
        <v>0</v>
      </c>
      <c r="V796" s="59">
        <f>'Inventory Ref Sheet'!O796</f>
        <v>0</v>
      </c>
      <c r="W796" s="59">
        <f>'Inventory Ref Sheet'!R796</f>
        <v>0</v>
      </c>
      <c r="X796" s="59">
        <f>'Inventory Ref Sheet'!S796</f>
        <v>0</v>
      </c>
      <c r="Y796" s="100" t="str">
        <f ca="1">IF('Inventory Ref Sheet'!U796&gt;0,YEAR(TODAY())-'Inventory Ref Sheet'!U796,"")</f>
        <v/>
      </c>
      <c r="Z796" s="95">
        <f>'Inventory Ref Sheet'!W796</f>
        <v>0</v>
      </c>
      <c r="AA796" s="60">
        <f>'Inventory Ref Sheet'!X796</f>
        <v>0</v>
      </c>
      <c r="AB796" s="61"/>
      <c r="AC796" s="97" t="str">
        <f t="shared" si="55"/>
        <v/>
      </c>
      <c r="AD796" s="59">
        <f>'Inventory Ref Sheet'!Y796</f>
        <v>0</v>
      </c>
      <c r="AE796" s="59">
        <f>'Inventory Ref Sheet'!Z796</f>
        <v>0</v>
      </c>
      <c r="AF796" s="102">
        <f>'Inventory Ref Sheet'!AA796</f>
        <v>0</v>
      </c>
      <c r="AG796" s="59">
        <f>'Inventory Ref Sheet'!AD796</f>
        <v>0</v>
      </c>
      <c r="AH796" s="59">
        <f>'Inventory Ref Sheet'!AE796</f>
        <v>0</v>
      </c>
      <c r="AI796" s="100" t="str">
        <f ca="1">IF('Inventory Ref Sheet'!AG796&gt;0,YEAR(TODAY())-'Inventory Ref Sheet'!AG796,"")</f>
        <v/>
      </c>
      <c r="AJ796" s="99"/>
      <c r="AK796" s="60">
        <f>'Inventory Ref Sheet'!AJ796</f>
        <v>0</v>
      </c>
      <c r="AL796" s="99"/>
      <c r="AM796" s="97" t="str">
        <f t="shared" si="56"/>
        <v/>
      </c>
    </row>
    <row r="797" spans="10:39" x14ac:dyDescent="0.25">
      <c r="J797" s="59">
        <f>'Inventory Ref Sheet'!AK797</f>
        <v>0</v>
      </c>
      <c r="K797" s="59">
        <f>'Inventory Ref Sheet'!AL797</f>
        <v>0</v>
      </c>
      <c r="L797" s="59">
        <f>'Inventory Ref Sheet'!AM797</f>
        <v>0</v>
      </c>
      <c r="M797" s="59">
        <f>'Inventory Ref Sheet'!AP797</f>
        <v>0</v>
      </c>
      <c r="N797" s="59">
        <f>'Inventory Ref Sheet'!AQ797</f>
        <v>0</v>
      </c>
      <c r="O797" s="100" t="str">
        <f ca="1">IF('Inventory Ref Sheet'!AS797&gt;0,YEAR(TODAY())-'Inventory Ref Sheet'!AS797,"")</f>
        <v/>
      </c>
      <c r="P797" s="95">
        <f>'Inventory Ref Sheet'!AU797</f>
        <v>0</v>
      </c>
      <c r="Q797" s="60">
        <f>'Inventory Ref Sheet'!AV797</f>
        <v>0</v>
      </c>
      <c r="R797" s="61"/>
      <c r="S797" s="100" t="str">
        <f t="shared" si="54"/>
        <v/>
      </c>
      <c r="T797" s="59">
        <f>'Inventory Ref Sheet'!M797</f>
        <v>0</v>
      </c>
      <c r="U797" s="102">
        <f>'Inventory Ref Sheet'!N797</f>
        <v>0</v>
      </c>
      <c r="V797" s="59">
        <f>'Inventory Ref Sheet'!O797</f>
        <v>0</v>
      </c>
      <c r="W797" s="59">
        <f>'Inventory Ref Sheet'!R797</f>
        <v>0</v>
      </c>
      <c r="X797" s="59">
        <f>'Inventory Ref Sheet'!S797</f>
        <v>0</v>
      </c>
      <c r="Y797" s="100" t="str">
        <f ca="1">IF('Inventory Ref Sheet'!U797&gt;0,YEAR(TODAY())-'Inventory Ref Sheet'!U797,"")</f>
        <v/>
      </c>
      <c r="Z797" s="95">
        <f>'Inventory Ref Sheet'!W797</f>
        <v>0</v>
      </c>
      <c r="AA797" s="60">
        <f>'Inventory Ref Sheet'!X797</f>
        <v>0</v>
      </c>
      <c r="AB797" s="61"/>
      <c r="AC797" s="97" t="str">
        <f t="shared" si="55"/>
        <v/>
      </c>
      <c r="AD797" s="59">
        <f>'Inventory Ref Sheet'!Y797</f>
        <v>0</v>
      </c>
      <c r="AE797" s="59">
        <f>'Inventory Ref Sheet'!Z797</f>
        <v>0</v>
      </c>
      <c r="AF797" s="102">
        <f>'Inventory Ref Sheet'!AA797</f>
        <v>0</v>
      </c>
      <c r="AG797" s="59">
        <f>'Inventory Ref Sheet'!AD797</f>
        <v>0</v>
      </c>
      <c r="AH797" s="59">
        <f>'Inventory Ref Sheet'!AE797</f>
        <v>0</v>
      </c>
      <c r="AI797" s="100" t="str">
        <f ca="1">IF('Inventory Ref Sheet'!AG797&gt;0,YEAR(TODAY())-'Inventory Ref Sheet'!AG797,"")</f>
        <v/>
      </c>
      <c r="AJ797" s="99"/>
      <c r="AK797" s="60">
        <f>'Inventory Ref Sheet'!AJ797</f>
        <v>0</v>
      </c>
      <c r="AL797" s="99"/>
      <c r="AM797" s="97" t="str">
        <f t="shared" si="56"/>
        <v/>
      </c>
    </row>
    <row r="798" spans="10:39" x14ac:dyDescent="0.25">
      <c r="J798" s="59">
        <f>'Inventory Ref Sheet'!AK798</f>
        <v>0</v>
      </c>
      <c r="K798" s="59">
        <f>'Inventory Ref Sheet'!AL798</f>
        <v>0</v>
      </c>
      <c r="L798" s="59">
        <f>'Inventory Ref Sheet'!AM798</f>
        <v>0</v>
      </c>
      <c r="M798" s="59">
        <f>'Inventory Ref Sheet'!AP798</f>
        <v>0</v>
      </c>
      <c r="N798" s="59">
        <f>'Inventory Ref Sheet'!AQ798</f>
        <v>0</v>
      </c>
      <c r="O798" s="100" t="str">
        <f ca="1">IF('Inventory Ref Sheet'!AS798&gt;0,YEAR(TODAY())-'Inventory Ref Sheet'!AS798,"")</f>
        <v/>
      </c>
      <c r="P798" s="95">
        <f>'Inventory Ref Sheet'!AU798</f>
        <v>0</v>
      </c>
      <c r="Q798" s="60">
        <f>'Inventory Ref Sheet'!AV798</f>
        <v>0</v>
      </c>
      <c r="R798" s="61"/>
      <c r="S798" s="100" t="str">
        <f t="shared" si="54"/>
        <v/>
      </c>
      <c r="T798" s="59">
        <f>'Inventory Ref Sheet'!M798</f>
        <v>0</v>
      </c>
      <c r="U798" s="102">
        <f>'Inventory Ref Sheet'!N798</f>
        <v>0</v>
      </c>
      <c r="V798" s="59">
        <f>'Inventory Ref Sheet'!O798</f>
        <v>0</v>
      </c>
      <c r="W798" s="59">
        <f>'Inventory Ref Sheet'!R798</f>
        <v>0</v>
      </c>
      <c r="X798" s="59">
        <f>'Inventory Ref Sheet'!S798</f>
        <v>0</v>
      </c>
      <c r="Y798" s="100" t="str">
        <f ca="1">IF('Inventory Ref Sheet'!U798&gt;0,YEAR(TODAY())-'Inventory Ref Sheet'!U798,"")</f>
        <v/>
      </c>
      <c r="Z798" s="95">
        <f>'Inventory Ref Sheet'!W798</f>
        <v>0</v>
      </c>
      <c r="AA798" s="60">
        <f>'Inventory Ref Sheet'!X798</f>
        <v>0</v>
      </c>
      <c r="AB798" s="61"/>
      <c r="AC798" s="97" t="str">
        <f t="shared" si="55"/>
        <v/>
      </c>
      <c r="AD798" s="59">
        <f>'Inventory Ref Sheet'!Y798</f>
        <v>0</v>
      </c>
      <c r="AE798" s="59">
        <f>'Inventory Ref Sheet'!Z798</f>
        <v>0</v>
      </c>
      <c r="AF798" s="102">
        <f>'Inventory Ref Sheet'!AA798</f>
        <v>0</v>
      </c>
      <c r="AG798" s="59">
        <f>'Inventory Ref Sheet'!AD798</f>
        <v>0</v>
      </c>
      <c r="AH798" s="59">
        <f>'Inventory Ref Sheet'!AE798</f>
        <v>0</v>
      </c>
      <c r="AI798" s="100" t="str">
        <f ca="1">IF('Inventory Ref Sheet'!AG798&gt;0,YEAR(TODAY())-'Inventory Ref Sheet'!AG798,"")</f>
        <v/>
      </c>
      <c r="AJ798" s="99"/>
      <c r="AK798" s="60">
        <f>'Inventory Ref Sheet'!AJ798</f>
        <v>0</v>
      </c>
      <c r="AL798" s="99"/>
      <c r="AM798" s="97" t="str">
        <f t="shared" si="56"/>
        <v/>
      </c>
    </row>
    <row r="799" spans="10:39" x14ac:dyDescent="0.25">
      <c r="J799" s="59">
        <f>'Inventory Ref Sheet'!AK799</f>
        <v>0</v>
      </c>
      <c r="K799" s="59">
        <f>'Inventory Ref Sheet'!AL799</f>
        <v>0</v>
      </c>
      <c r="L799" s="59">
        <f>'Inventory Ref Sheet'!AM799</f>
        <v>0</v>
      </c>
      <c r="M799" s="59">
        <f>'Inventory Ref Sheet'!AP799</f>
        <v>0</v>
      </c>
      <c r="N799" s="59">
        <f>'Inventory Ref Sheet'!AQ799</f>
        <v>0</v>
      </c>
      <c r="O799" s="100" t="str">
        <f ca="1">IF('Inventory Ref Sheet'!AS799&gt;0,YEAR(TODAY())-'Inventory Ref Sheet'!AS799,"")</f>
        <v/>
      </c>
      <c r="P799" s="95">
        <f>'Inventory Ref Sheet'!AU799</f>
        <v>0</v>
      </c>
      <c r="Q799" s="60">
        <f>'Inventory Ref Sheet'!AV799</f>
        <v>0</v>
      </c>
      <c r="R799" s="61"/>
      <c r="S799" s="100" t="str">
        <f t="shared" si="54"/>
        <v/>
      </c>
      <c r="T799" s="59">
        <f>'Inventory Ref Sheet'!M799</f>
        <v>0</v>
      </c>
      <c r="U799" s="102">
        <f>'Inventory Ref Sheet'!N799</f>
        <v>0</v>
      </c>
      <c r="V799" s="59">
        <f>'Inventory Ref Sheet'!O799</f>
        <v>0</v>
      </c>
      <c r="W799" s="59">
        <f>'Inventory Ref Sheet'!R799</f>
        <v>0</v>
      </c>
      <c r="X799" s="59">
        <f>'Inventory Ref Sheet'!S799</f>
        <v>0</v>
      </c>
      <c r="Y799" s="100" t="str">
        <f ca="1">IF('Inventory Ref Sheet'!U799&gt;0,YEAR(TODAY())-'Inventory Ref Sheet'!U799,"")</f>
        <v/>
      </c>
      <c r="Z799" s="95">
        <f>'Inventory Ref Sheet'!W799</f>
        <v>0</v>
      </c>
      <c r="AA799" s="60">
        <f>'Inventory Ref Sheet'!X799</f>
        <v>0</v>
      </c>
      <c r="AB799" s="61"/>
      <c r="AC799" s="97" t="str">
        <f t="shared" si="55"/>
        <v/>
      </c>
      <c r="AD799" s="59">
        <f>'Inventory Ref Sheet'!Y799</f>
        <v>0</v>
      </c>
      <c r="AE799" s="59">
        <f>'Inventory Ref Sheet'!Z799</f>
        <v>0</v>
      </c>
      <c r="AF799" s="102">
        <f>'Inventory Ref Sheet'!AA799</f>
        <v>0</v>
      </c>
      <c r="AG799" s="59">
        <f>'Inventory Ref Sheet'!AD799</f>
        <v>0</v>
      </c>
      <c r="AH799" s="59">
        <f>'Inventory Ref Sheet'!AE799</f>
        <v>0</v>
      </c>
      <c r="AI799" s="100" t="str">
        <f ca="1">IF('Inventory Ref Sheet'!AG799&gt;0,YEAR(TODAY())-'Inventory Ref Sheet'!AG799,"")</f>
        <v/>
      </c>
      <c r="AJ799" s="99"/>
      <c r="AK799" s="60">
        <f>'Inventory Ref Sheet'!AJ799</f>
        <v>0</v>
      </c>
      <c r="AL799" s="99"/>
      <c r="AM799" s="97" t="str">
        <f t="shared" si="56"/>
        <v/>
      </c>
    </row>
    <row r="800" spans="10:39" x14ac:dyDescent="0.25">
      <c r="J800" s="59">
        <f>'Inventory Ref Sheet'!AK800</f>
        <v>0</v>
      </c>
      <c r="K800" s="59">
        <f>'Inventory Ref Sheet'!AL800</f>
        <v>0</v>
      </c>
      <c r="L800" s="59">
        <f>'Inventory Ref Sheet'!AM800</f>
        <v>0</v>
      </c>
      <c r="M800" s="59">
        <f>'Inventory Ref Sheet'!AP800</f>
        <v>0</v>
      </c>
      <c r="N800" s="59">
        <f>'Inventory Ref Sheet'!AQ800</f>
        <v>0</v>
      </c>
      <c r="O800" s="100" t="str">
        <f ca="1">IF('Inventory Ref Sheet'!AS800&gt;0,YEAR(TODAY())-'Inventory Ref Sheet'!AS800,"")</f>
        <v/>
      </c>
      <c r="P800" s="95">
        <f>'Inventory Ref Sheet'!AU800</f>
        <v>0</v>
      </c>
      <c r="Q800" s="60">
        <f>'Inventory Ref Sheet'!AV800</f>
        <v>0</v>
      </c>
      <c r="R800" s="61"/>
      <c r="S800" s="100" t="str">
        <f t="shared" si="54"/>
        <v/>
      </c>
      <c r="T800" s="59">
        <f>'Inventory Ref Sheet'!M800</f>
        <v>0</v>
      </c>
      <c r="U800" s="102">
        <f>'Inventory Ref Sheet'!N800</f>
        <v>0</v>
      </c>
      <c r="V800" s="59">
        <f>'Inventory Ref Sheet'!O800</f>
        <v>0</v>
      </c>
      <c r="W800" s="59">
        <f>'Inventory Ref Sheet'!R800</f>
        <v>0</v>
      </c>
      <c r="X800" s="59">
        <f>'Inventory Ref Sheet'!S800</f>
        <v>0</v>
      </c>
      <c r="Y800" s="100" t="str">
        <f ca="1">IF('Inventory Ref Sheet'!U800&gt;0,YEAR(TODAY())-'Inventory Ref Sheet'!U800,"")</f>
        <v/>
      </c>
      <c r="Z800" s="95">
        <f>'Inventory Ref Sheet'!W800</f>
        <v>0</v>
      </c>
      <c r="AA800" s="60">
        <f>'Inventory Ref Sheet'!X800</f>
        <v>0</v>
      </c>
      <c r="AB800" s="61"/>
      <c r="AC800" s="97" t="str">
        <f t="shared" si="55"/>
        <v/>
      </c>
      <c r="AD800" s="59">
        <f>'Inventory Ref Sheet'!Y800</f>
        <v>0</v>
      </c>
      <c r="AE800" s="59">
        <f>'Inventory Ref Sheet'!Z800</f>
        <v>0</v>
      </c>
      <c r="AF800" s="102">
        <f>'Inventory Ref Sheet'!AA800</f>
        <v>0</v>
      </c>
      <c r="AG800" s="59">
        <f>'Inventory Ref Sheet'!AD800</f>
        <v>0</v>
      </c>
      <c r="AH800" s="59">
        <f>'Inventory Ref Sheet'!AE800</f>
        <v>0</v>
      </c>
      <c r="AI800" s="100" t="str">
        <f ca="1">IF('Inventory Ref Sheet'!AG800&gt;0,YEAR(TODAY())-'Inventory Ref Sheet'!AG800,"")</f>
        <v/>
      </c>
      <c r="AJ800" s="99"/>
      <c r="AK800" s="60">
        <f>'Inventory Ref Sheet'!AJ800</f>
        <v>0</v>
      </c>
      <c r="AL800" s="99"/>
      <c r="AM800" s="97" t="str">
        <f t="shared" si="56"/>
        <v/>
      </c>
    </row>
    <row r="801" spans="10:39" x14ac:dyDescent="0.25">
      <c r="J801" s="59">
        <f>'Inventory Ref Sheet'!AK801</f>
        <v>0</v>
      </c>
      <c r="K801" s="59">
        <f>'Inventory Ref Sheet'!AL801</f>
        <v>0</v>
      </c>
      <c r="L801" s="59">
        <f>'Inventory Ref Sheet'!AM801</f>
        <v>0</v>
      </c>
      <c r="M801" s="59">
        <f>'Inventory Ref Sheet'!AP801</f>
        <v>0</v>
      </c>
      <c r="N801" s="59">
        <f>'Inventory Ref Sheet'!AQ801</f>
        <v>0</v>
      </c>
      <c r="O801" s="100" t="str">
        <f ca="1">IF('Inventory Ref Sheet'!AS801&gt;0,YEAR(TODAY())-'Inventory Ref Sheet'!AS801,"")</f>
        <v/>
      </c>
      <c r="P801" s="95">
        <f>'Inventory Ref Sheet'!AU801</f>
        <v>0</v>
      </c>
      <c r="Q801" s="60">
        <f>'Inventory Ref Sheet'!AV801</f>
        <v>0</v>
      </c>
      <c r="R801" s="61"/>
      <c r="S801" s="100" t="str">
        <f t="shared" si="54"/>
        <v/>
      </c>
      <c r="T801" s="59">
        <f>'Inventory Ref Sheet'!M801</f>
        <v>0</v>
      </c>
      <c r="U801" s="102">
        <f>'Inventory Ref Sheet'!N801</f>
        <v>0</v>
      </c>
      <c r="V801" s="59">
        <f>'Inventory Ref Sheet'!O801</f>
        <v>0</v>
      </c>
      <c r="W801" s="59">
        <f>'Inventory Ref Sheet'!R801</f>
        <v>0</v>
      </c>
      <c r="X801" s="59">
        <f>'Inventory Ref Sheet'!S801</f>
        <v>0</v>
      </c>
      <c r="Y801" s="100" t="str">
        <f ca="1">IF('Inventory Ref Sheet'!U801&gt;0,YEAR(TODAY())-'Inventory Ref Sheet'!U801,"")</f>
        <v/>
      </c>
      <c r="Z801" s="95">
        <f>'Inventory Ref Sheet'!W801</f>
        <v>0</v>
      </c>
      <c r="AA801" s="60">
        <f>'Inventory Ref Sheet'!X801</f>
        <v>0</v>
      </c>
      <c r="AB801" s="61"/>
      <c r="AC801" s="97" t="str">
        <f t="shared" si="55"/>
        <v/>
      </c>
      <c r="AD801" s="59">
        <f>'Inventory Ref Sheet'!Y801</f>
        <v>0</v>
      </c>
      <c r="AE801" s="59">
        <f>'Inventory Ref Sheet'!Z801</f>
        <v>0</v>
      </c>
      <c r="AF801" s="102">
        <f>'Inventory Ref Sheet'!AA801</f>
        <v>0</v>
      </c>
      <c r="AG801" s="59">
        <f>'Inventory Ref Sheet'!AD801</f>
        <v>0</v>
      </c>
      <c r="AH801" s="59">
        <f>'Inventory Ref Sheet'!AE801</f>
        <v>0</v>
      </c>
      <c r="AI801" s="100" t="str">
        <f ca="1">IF('Inventory Ref Sheet'!AG801&gt;0,YEAR(TODAY())-'Inventory Ref Sheet'!AG801,"")</f>
        <v/>
      </c>
      <c r="AJ801" s="99"/>
      <c r="AK801" s="60">
        <f>'Inventory Ref Sheet'!AJ801</f>
        <v>0</v>
      </c>
      <c r="AL801" s="99"/>
      <c r="AM801" s="97" t="str">
        <f t="shared" si="56"/>
        <v/>
      </c>
    </row>
    <row r="802" spans="10:39" x14ac:dyDescent="0.25">
      <c r="J802" s="59">
        <f>'Inventory Ref Sheet'!AK802</f>
        <v>0</v>
      </c>
      <c r="K802" s="59">
        <f>'Inventory Ref Sheet'!AL802</f>
        <v>0</v>
      </c>
      <c r="L802" s="59">
        <f>'Inventory Ref Sheet'!AM802</f>
        <v>0</v>
      </c>
      <c r="M802" s="59">
        <f>'Inventory Ref Sheet'!AP802</f>
        <v>0</v>
      </c>
      <c r="N802" s="59">
        <f>'Inventory Ref Sheet'!AQ802</f>
        <v>0</v>
      </c>
      <c r="O802" s="100" t="str">
        <f ca="1">IF('Inventory Ref Sheet'!AS802&gt;0,YEAR(TODAY())-'Inventory Ref Sheet'!AS802,"")</f>
        <v/>
      </c>
      <c r="P802" s="95">
        <f>'Inventory Ref Sheet'!AU802</f>
        <v>0</v>
      </c>
      <c r="Q802" s="60">
        <f>'Inventory Ref Sheet'!AV802</f>
        <v>0</v>
      </c>
      <c r="R802" s="61"/>
      <c r="S802" s="100" t="str">
        <f t="shared" si="54"/>
        <v/>
      </c>
      <c r="T802" s="59">
        <f>'Inventory Ref Sheet'!M802</f>
        <v>0</v>
      </c>
      <c r="U802" s="102">
        <f>'Inventory Ref Sheet'!N802</f>
        <v>0</v>
      </c>
      <c r="V802" s="59">
        <f>'Inventory Ref Sheet'!O802</f>
        <v>0</v>
      </c>
      <c r="W802" s="59">
        <f>'Inventory Ref Sheet'!R802</f>
        <v>0</v>
      </c>
      <c r="X802" s="59">
        <f>'Inventory Ref Sheet'!S802</f>
        <v>0</v>
      </c>
      <c r="Y802" s="100" t="str">
        <f ca="1">IF('Inventory Ref Sheet'!U802&gt;0,YEAR(TODAY())-'Inventory Ref Sheet'!U802,"")</f>
        <v/>
      </c>
      <c r="Z802" s="95">
        <f>'Inventory Ref Sheet'!W802</f>
        <v>0</v>
      </c>
      <c r="AA802" s="60">
        <f>'Inventory Ref Sheet'!X802</f>
        <v>0</v>
      </c>
      <c r="AB802" s="61"/>
      <c r="AC802" s="97" t="str">
        <f t="shared" si="55"/>
        <v/>
      </c>
      <c r="AD802" s="59">
        <f>'Inventory Ref Sheet'!Y802</f>
        <v>0</v>
      </c>
      <c r="AE802" s="59">
        <f>'Inventory Ref Sheet'!Z802</f>
        <v>0</v>
      </c>
      <c r="AF802" s="102">
        <f>'Inventory Ref Sheet'!AA802</f>
        <v>0</v>
      </c>
      <c r="AG802" s="59">
        <f>'Inventory Ref Sheet'!AD802</f>
        <v>0</v>
      </c>
      <c r="AH802" s="59">
        <f>'Inventory Ref Sheet'!AE802</f>
        <v>0</v>
      </c>
      <c r="AI802" s="100" t="str">
        <f ca="1">IF('Inventory Ref Sheet'!AG802&gt;0,YEAR(TODAY())-'Inventory Ref Sheet'!AG802,"")</f>
        <v/>
      </c>
      <c r="AJ802" s="99"/>
      <c r="AK802" s="60">
        <f>'Inventory Ref Sheet'!AJ802</f>
        <v>0</v>
      </c>
      <c r="AL802" s="99"/>
      <c r="AM802" s="97" t="str">
        <f t="shared" si="56"/>
        <v/>
      </c>
    </row>
    <row r="803" spans="10:39" x14ac:dyDescent="0.25">
      <c r="J803" s="59">
        <f>'Inventory Ref Sheet'!AK803</f>
        <v>0</v>
      </c>
      <c r="K803" s="59">
        <f>'Inventory Ref Sheet'!AL803</f>
        <v>0</v>
      </c>
      <c r="L803" s="59">
        <f>'Inventory Ref Sheet'!AM803</f>
        <v>0</v>
      </c>
      <c r="M803" s="59">
        <f>'Inventory Ref Sheet'!AP803</f>
        <v>0</v>
      </c>
      <c r="N803" s="59">
        <f>'Inventory Ref Sheet'!AQ803</f>
        <v>0</v>
      </c>
      <c r="O803" s="100" t="str">
        <f ca="1">IF('Inventory Ref Sheet'!AS803&gt;0,YEAR(TODAY())-'Inventory Ref Sheet'!AS803,"")</f>
        <v/>
      </c>
      <c r="P803" s="95">
        <f>'Inventory Ref Sheet'!AU803</f>
        <v>0</v>
      </c>
      <c r="Q803" s="60">
        <f>'Inventory Ref Sheet'!AV803</f>
        <v>0</v>
      </c>
      <c r="R803" s="61"/>
      <c r="S803" s="100" t="str">
        <f t="shared" si="54"/>
        <v/>
      </c>
      <c r="T803" s="59">
        <f>'Inventory Ref Sheet'!M803</f>
        <v>0</v>
      </c>
      <c r="U803" s="102">
        <f>'Inventory Ref Sheet'!N803</f>
        <v>0</v>
      </c>
      <c r="V803" s="59">
        <f>'Inventory Ref Sheet'!O803</f>
        <v>0</v>
      </c>
      <c r="W803" s="59">
        <f>'Inventory Ref Sheet'!R803</f>
        <v>0</v>
      </c>
      <c r="X803" s="59">
        <f>'Inventory Ref Sheet'!S803</f>
        <v>0</v>
      </c>
      <c r="Y803" s="100" t="str">
        <f ca="1">IF('Inventory Ref Sheet'!U803&gt;0,YEAR(TODAY())-'Inventory Ref Sheet'!U803,"")</f>
        <v/>
      </c>
      <c r="Z803" s="95">
        <f>'Inventory Ref Sheet'!W803</f>
        <v>0</v>
      </c>
      <c r="AA803" s="60">
        <f>'Inventory Ref Sheet'!X803</f>
        <v>0</v>
      </c>
      <c r="AB803" s="61"/>
      <c r="AC803" s="97" t="str">
        <f t="shared" si="55"/>
        <v/>
      </c>
      <c r="AD803" s="59">
        <f>'Inventory Ref Sheet'!Y803</f>
        <v>0</v>
      </c>
      <c r="AE803" s="59">
        <f>'Inventory Ref Sheet'!Z803</f>
        <v>0</v>
      </c>
      <c r="AF803" s="102">
        <f>'Inventory Ref Sheet'!AA803</f>
        <v>0</v>
      </c>
      <c r="AG803" s="59">
        <f>'Inventory Ref Sheet'!AD803</f>
        <v>0</v>
      </c>
      <c r="AH803" s="59">
        <f>'Inventory Ref Sheet'!AE803</f>
        <v>0</v>
      </c>
      <c r="AI803" s="100" t="str">
        <f ca="1">IF('Inventory Ref Sheet'!AG803&gt;0,YEAR(TODAY())-'Inventory Ref Sheet'!AG803,"")</f>
        <v/>
      </c>
      <c r="AJ803" s="99"/>
      <c r="AK803" s="60">
        <f>'Inventory Ref Sheet'!AJ803</f>
        <v>0</v>
      </c>
      <c r="AL803" s="99"/>
      <c r="AM803" s="97" t="str">
        <f t="shared" si="56"/>
        <v/>
      </c>
    </row>
    <row r="804" spans="10:39" x14ac:dyDescent="0.25">
      <c r="J804" s="59">
        <f>'Inventory Ref Sheet'!AK804</f>
        <v>0</v>
      </c>
      <c r="K804" s="59">
        <f>'Inventory Ref Sheet'!AL804</f>
        <v>0</v>
      </c>
      <c r="L804" s="59">
        <f>'Inventory Ref Sheet'!AM804</f>
        <v>0</v>
      </c>
      <c r="M804" s="59">
        <f>'Inventory Ref Sheet'!AP804</f>
        <v>0</v>
      </c>
      <c r="N804" s="59">
        <f>'Inventory Ref Sheet'!AQ804</f>
        <v>0</v>
      </c>
      <c r="O804" s="100" t="str">
        <f ca="1">IF('Inventory Ref Sheet'!AS804&gt;0,YEAR(TODAY())-'Inventory Ref Sheet'!AS804,"")</f>
        <v/>
      </c>
      <c r="P804" s="95">
        <f>'Inventory Ref Sheet'!AU804</f>
        <v>0</v>
      </c>
      <c r="Q804" s="60">
        <f>'Inventory Ref Sheet'!AV804</f>
        <v>0</v>
      </c>
      <c r="R804" s="61"/>
      <c r="S804" s="100" t="str">
        <f t="shared" si="54"/>
        <v/>
      </c>
      <c r="T804" s="59">
        <f>'Inventory Ref Sheet'!M804</f>
        <v>0</v>
      </c>
      <c r="U804" s="102">
        <f>'Inventory Ref Sheet'!N804</f>
        <v>0</v>
      </c>
      <c r="V804" s="59">
        <f>'Inventory Ref Sheet'!O804</f>
        <v>0</v>
      </c>
      <c r="W804" s="59">
        <f>'Inventory Ref Sheet'!R804</f>
        <v>0</v>
      </c>
      <c r="X804" s="59">
        <f>'Inventory Ref Sheet'!S804</f>
        <v>0</v>
      </c>
      <c r="Y804" s="100" t="str">
        <f ca="1">IF('Inventory Ref Sheet'!U804&gt;0,YEAR(TODAY())-'Inventory Ref Sheet'!U804,"")</f>
        <v/>
      </c>
      <c r="Z804" s="95">
        <f>'Inventory Ref Sheet'!W804</f>
        <v>0</v>
      </c>
      <c r="AA804" s="60">
        <f>'Inventory Ref Sheet'!X804</f>
        <v>0</v>
      </c>
      <c r="AB804" s="61"/>
      <c r="AC804" s="97" t="str">
        <f t="shared" si="55"/>
        <v/>
      </c>
      <c r="AD804" s="59">
        <f>'Inventory Ref Sheet'!Y804</f>
        <v>0</v>
      </c>
      <c r="AE804" s="59">
        <f>'Inventory Ref Sheet'!Z804</f>
        <v>0</v>
      </c>
      <c r="AF804" s="102">
        <f>'Inventory Ref Sheet'!AA804</f>
        <v>0</v>
      </c>
      <c r="AG804" s="59">
        <f>'Inventory Ref Sheet'!AD804</f>
        <v>0</v>
      </c>
      <c r="AH804" s="59">
        <f>'Inventory Ref Sheet'!AE804</f>
        <v>0</v>
      </c>
      <c r="AI804" s="100" t="str">
        <f ca="1">IF('Inventory Ref Sheet'!AG804&gt;0,YEAR(TODAY())-'Inventory Ref Sheet'!AG804,"")</f>
        <v/>
      </c>
      <c r="AJ804" s="99"/>
      <c r="AK804" s="60">
        <f>'Inventory Ref Sheet'!AJ804</f>
        <v>0</v>
      </c>
      <c r="AL804" s="99"/>
      <c r="AM804" s="97" t="str">
        <f t="shared" si="56"/>
        <v/>
      </c>
    </row>
    <row r="805" spans="10:39" x14ac:dyDescent="0.25">
      <c r="J805" s="59">
        <f>'Inventory Ref Sheet'!AK805</f>
        <v>0</v>
      </c>
      <c r="K805" s="59">
        <f>'Inventory Ref Sheet'!AL805</f>
        <v>0</v>
      </c>
      <c r="L805" s="59">
        <f>'Inventory Ref Sheet'!AM805</f>
        <v>0</v>
      </c>
      <c r="M805" s="59">
        <f>'Inventory Ref Sheet'!AP805</f>
        <v>0</v>
      </c>
      <c r="N805" s="59">
        <f>'Inventory Ref Sheet'!AQ805</f>
        <v>0</v>
      </c>
      <c r="O805" s="100" t="str">
        <f ca="1">IF('Inventory Ref Sheet'!AS805&gt;0,YEAR(TODAY())-'Inventory Ref Sheet'!AS805,"")</f>
        <v/>
      </c>
      <c r="P805" s="95">
        <f>'Inventory Ref Sheet'!AU805</f>
        <v>0</v>
      </c>
      <c r="Q805" s="60">
        <f>'Inventory Ref Sheet'!AV805</f>
        <v>0</v>
      </c>
      <c r="R805" s="61"/>
      <c r="S805" s="100" t="str">
        <f t="shared" si="54"/>
        <v/>
      </c>
      <c r="T805" s="59">
        <f>'Inventory Ref Sheet'!M805</f>
        <v>0</v>
      </c>
      <c r="U805" s="102">
        <f>'Inventory Ref Sheet'!N805</f>
        <v>0</v>
      </c>
      <c r="V805" s="59">
        <f>'Inventory Ref Sheet'!O805</f>
        <v>0</v>
      </c>
      <c r="W805" s="59">
        <f>'Inventory Ref Sheet'!R805</f>
        <v>0</v>
      </c>
      <c r="X805" s="59">
        <f>'Inventory Ref Sheet'!S805</f>
        <v>0</v>
      </c>
      <c r="Y805" s="100" t="str">
        <f ca="1">IF('Inventory Ref Sheet'!U805&gt;0,YEAR(TODAY())-'Inventory Ref Sheet'!U805,"")</f>
        <v/>
      </c>
      <c r="Z805" s="95">
        <f>'Inventory Ref Sheet'!W805</f>
        <v>0</v>
      </c>
      <c r="AA805" s="60">
        <f>'Inventory Ref Sheet'!X805</f>
        <v>0</v>
      </c>
      <c r="AB805" s="61"/>
      <c r="AC805" s="97" t="str">
        <f t="shared" si="55"/>
        <v/>
      </c>
      <c r="AD805" s="59">
        <f>'Inventory Ref Sheet'!Y805</f>
        <v>0</v>
      </c>
      <c r="AE805" s="59">
        <f>'Inventory Ref Sheet'!Z805</f>
        <v>0</v>
      </c>
      <c r="AF805" s="102">
        <f>'Inventory Ref Sheet'!AA805</f>
        <v>0</v>
      </c>
      <c r="AG805" s="59">
        <f>'Inventory Ref Sheet'!AD805</f>
        <v>0</v>
      </c>
      <c r="AH805" s="59">
        <f>'Inventory Ref Sheet'!AE805</f>
        <v>0</v>
      </c>
      <c r="AI805" s="100" t="str">
        <f ca="1">IF('Inventory Ref Sheet'!AG805&gt;0,YEAR(TODAY())-'Inventory Ref Sheet'!AG805,"")</f>
        <v/>
      </c>
      <c r="AJ805" s="99"/>
      <c r="AK805" s="60">
        <f>'Inventory Ref Sheet'!AJ805</f>
        <v>0</v>
      </c>
      <c r="AL805" s="99"/>
      <c r="AM805" s="97" t="str">
        <f t="shared" si="56"/>
        <v/>
      </c>
    </row>
    <row r="806" spans="10:39" x14ac:dyDescent="0.25">
      <c r="J806" s="59">
        <f>'Inventory Ref Sheet'!AK806</f>
        <v>0</v>
      </c>
      <c r="K806" s="59">
        <f>'Inventory Ref Sheet'!AL806</f>
        <v>0</v>
      </c>
      <c r="L806" s="59">
        <f>'Inventory Ref Sheet'!AM806</f>
        <v>0</v>
      </c>
      <c r="M806" s="59">
        <f>'Inventory Ref Sheet'!AP806</f>
        <v>0</v>
      </c>
      <c r="N806" s="59">
        <f>'Inventory Ref Sheet'!AQ806</f>
        <v>0</v>
      </c>
      <c r="O806" s="100" t="str">
        <f ca="1">IF('Inventory Ref Sheet'!AS806&gt;0,YEAR(TODAY())-'Inventory Ref Sheet'!AS806,"")</f>
        <v/>
      </c>
      <c r="P806" s="95">
        <f>'Inventory Ref Sheet'!AU806</f>
        <v>0</v>
      </c>
      <c r="Q806" s="60">
        <f>'Inventory Ref Sheet'!AV806</f>
        <v>0</v>
      </c>
      <c r="R806" s="61"/>
      <c r="S806" s="100" t="str">
        <f t="shared" si="54"/>
        <v/>
      </c>
      <c r="T806" s="59">
        <f>'Inventory Ref Sheet'!M806</f>
        <v>0</v>
      </c>
      <c r="U806" s="102">
        <f>'Inventory Ref Sheet'!N806</f>
        <v>0</v>
      </c>
      <c r="V806" s="59">
        <f>'Inventory Ref Sheet'!O806</f>
        <v>0</v>
      </c>
      <c r="W806" s="59">
        <f>'Inventory Ref Sheet'!R806</f>
        <v>0</v>
      </c>
      <c r="X806" s="59">
        <f>'Inventory Ref Sheet'!S806</f>
        <v>0</v>
      </c>
      <c r="Y806" s="100" t="str">
        <f ca="1">IF('Inventory Ref Sheet'!U806&gt;0,YEAR(TODAY())-'Inventory Ref Sheet'!U806,"")</f>
        <v/>
      </c>
      <c r="Z806" s="95">
        <f>'Inventory Ref Sheet'!W806</f>
        <v>0</v>
      </c>
      <c r="AA806" s="60">
        <f>'Inventory Ref Sheet'!X806</f>
        <v>0</v>
      </c>
      <c r="AB806" s="61"/>
      <c r="AC806" s="97" t="str">
        <f t="shared" si="55"/>
        <v/>
      </c>
      <c r="AD806" s="59">
        <f>'Inventory Ref Sheet'!Y806</f>
        <v>0</v>
      </c>
      <c r="AE806" s="59">
        <f>'Inventory Ref Sheet'!Z806</f>
        <v>0</v>
      </c>
      <c r="AF806" s="102">
        <f>'Inventory Ref Sheet'!AA806</f>
        <v>0</v>
      </c>
      <c r="AG806" s="59">
        <f>'Inventory Ref Sheet'!AD806</f>
        <v>0</v>
      </c>
      <c r="AH806" s="59">
        <f>'Inventory Ref Sheet'!AE806</f>
        <v>0</v>
      </c>
      <c r="AI806" s="100" t="str">
        <f ca="1">IF('Inventory Ref Sheet'!AG806&gt;0,YEAR(TODAY())-'Inventory Ref Sheet'!AG806,"")</f>
        <v/>
      </c>
      <c r="AJ806" s="99"/>
      <c r="AK806" s="60">
        <f>'Inventory Ref Sheet'!AJ806</f>
        <v>0</v>
      </c>
      <c r="AL806" s="99"/>
      <c r="AM806" s="97" t="str">
        <f t="shared" si="56"/>
        <v/>
      </c>
    </row>
    <row r="807" spans="10:39" x14ac:dyDescent="0.25">
      <c r="J807" s="59">
        <f>'Inventory Ref Sheet'!AK807</f>
        <v>0</v>
      </c>
      <c r="K807" s="59">
        <f>'Inventory Ref Sheet'!AL807</f>
        <v>0</v>
      </c>
      <c r="L807" s="59">
        <f>'Inventory Ref Sheet'!AM807</f>
        <v>0</v>
      </c>
      <c r="M807" s="59">
        <f>'Inventory Ref Sheet'!AP807</f>
        <v>0</v>
      </c>
      <c r="N807" s="59">
        <f>'Inventory Ref Sheet'!AQ807</f>
        <v>0</v>
      </c>
      <c r="O807" s="100" t="str">
        <f ca="1">IF('Inventory Ref Sheet'!AS807&gt;0,YEAR(TODAY())-'Inventory Ref Sheet'!AS807,"")</f>
        <v/>
      </c>
      <c r="P807" s="95">
        <f>'Inventory Ref Sheet'!AU807</f>
        <v>0</v>
      </c>
      <c r="Q807" s="60">
        <f>'Inventory Ref Sheet'!AV807</f>
        <v>0</v>
      </c>
      <c r="R807" s="61"/>
      <c r="S807" s="100" t="str">
        <f t="shared" si="54"/>
        <v/>
      </c>
      <c r="T807" s="59">
        <f>'Inventory Ref Sheet'!M807</f>
        <v>0</v>
      </c>
      <c r="U807" s="102">
        <f>'Inventory Ref Sheet'!N807</f>
        <v>0</v>
      </c>
      <c r="V807" s="59">
        <f>'Inventory Ref Sheet'!O807</f>
        <v>0</v>
      </c>
      <c r="W807" s="59">
        <f>'Inventory Ref Sheet'!R807</f>
        <v>0</v>
      </c>
      <c r="X807" s="59">
        <f>'Inventory Ref Sheet'!S807</f>
        <v>0</v>
      </c>
      <c r="Y807" s="100" t="str">
        <f ca="1">IF('Inventory Ref Sheet'!U807&gt;0,YEAR(TODAY())-'Inventory Ref Sheet'!U807,"")</f>
        <v/>
      </c>
      <c r="Z807" s="95">
        <f>'Inventory Ref Sheet'!W807</f>
        <v>0</v>
      </c>
      <c r="AA807" s="60">
        <f>'Inventory Ref Sheet'!X807</f>
        <v>0</v>
      </c>
      <c r="AB807" s="61"/>
      <c r="AC807" s="97" t="str">
        <f t="shared" si="55"/>
        <v/>
      </c>
      <c r="AD807" s="59">
        <f>'Inventory Ref Sheet'!Y807</f>
        <v>0</v>
      </c>
      <c r="AE807" s="59">
        <f>'Inventory Ref Sheet'!Z807</f>
        <v>0</v>
      </c>
      <c r="AF807" s="102">
        <f>'Inventory Ref Sheet'!AA807</f>
        <v>0</v>
      </c>
      <c r="AG807" s="59">
        <f>'Inventory Ref Sheet'!AD807</f>
        <v>0</v>
      </c>
      <c r="AH807" s="59">
        <f>'Inventory Ref Sheet'!AE807</f>
        <v>0</v>
      </c>
      <c r="AI807" s="100" t="str">
        <f ca="1">IF('Inventory Ref Sheet'!AG807&gt;0,YEAR(TODAY())-'Inventory Ref Sheet'!AG807,"")</f>
        <v/>
      </c>
      <c r="AJ807" s="99"/>
      <c r="AK807" s="60">
        <f>'Inventory Ref Sheet'!AJ807</f>
        <v>0</v>
      </c>
      <c r="AL807" s="99"/>
      <c r="AM807" s="97" t="str">
        <f t="shared" si="56"/>
        <v/>
      </c>
    </row>
    <row r="808" spans="10:39" x14ac:dyDescent="0.25">
      <c r="J808" s="59">
        <f>'Inventory Ref Sheet'!AK808</f>
        <v>0</v>
      </c>
      <c r="K808" s="59">
        <f>'Inventory Ref Sheet'!AL808</f>
        <v>0</v>
      </c>
      <c r="L808" s="59">
        <f>'Inventory Ref Sheet'!AM808</f>
        <v>0</v>
      </c>
      <c r="M808" s="59">
        <f>'Inventory Ref Sheet'!AP808</f>
        <v>0</v>
      </c>
      <c r="N808" s="59">
        <f>'Inventory Ref Sheet'!AQ808</f>
        <v>0</v>
      </c>
      <c r="O808" s="100" t="str">
        <f ca="1">IF('Inventory Ref Sheet'!AS808&gt;0,YEAR(TODAY())-'Inventory Ref Sheet'!AS808,"")</f>
        <v/>
      </c>
      <c r="P808" s="95">
        <f>'Inventory Ref Sheet'!AU808</f>
        <v>0</v>
      </c>
      <c r="Q808" s="60">
        <f>'Inventory Ref Sheet'!AV808</f>
        <v>0</v>
      </c>
      <c r="R808" s="61"/>
      <c r="S808" s="100" t="str">
        <f t="shared" si="54"/>
        <v/>
      </c>
      <c r="T808" s="59">
        <f>'Inventory Ref Sheet'!M808</f>
        <v>0</v>
      </c>
      <c r="U808" s="102">
        <f>'Inventory Ref Sheet'!N808</f>
        <v>0</v>
      </c>
      <c r="V808" s="59">
        <f>'Inventory Ref Sheet'!O808</f>
        <v>0</v>
      </c>
      <c r="W808" s="59">
        <f>'Inventory Ref Sheet'!R808</f>
        <v>0</v>
      </c>
      <c r="X808" s="59">
        <f>'Inventory Ref Sheet'!S808</f>
        <v>0</v>
      </c>
      <c r="Y808" s="100" t="str">
        <f ca="1">IF('Inventory Ref Sheet'!U808&gt;0,YEAR(TODAY())-'Inventory Ref Sheet'!U808,"")</f>
        <v/>
      </c>
      <c r="Z808" s="95">
        <f>'Inventory Ref Sheet'!W808</f>
        <v>0</v>
      </c>
      <c r="AA808" s="60">
        <f>'Inventory Ref Sheet'!X808</f>
        <v>0</v>
      </c>
      <c r="AB808" s="61"/>
      <c r="AC808" s="97" t="str">
        <f t="shared" si="55"/>
        <v/>
      </c>
      <c r="AD808" s="59">
        <f>'Inventory Ref Sheet'!Y808</f>
        <v>0</v>
      </c>
      <c r="AE808" s="59">
        <f>'Inventory Ref Sheet'!Z808</f>
        <v>0</v>
      </c>
      <c r="AF808" s="102">
        <f>'Inventory Ref Sheet'!AA808</f>
        <v>0</v>
      </c>
      <c r="AG808" s="59">
        <f>'Inventory Ref Sheet'!AD808</f>
        <v>0</v>
      </c>
      <c r="AH808" s="59">
        <f>'Inventory Ref Sheet'!AE808</f>
        <v>0</v>
      </c>
      <c r="AI808" s="100" t="str">
        <f ca="1">IF('Inventory Ref Sheet'!AG808&gt;0,YEAR(TODAY())-'Inventory Ref Sheet'!AG808,"")</f>
        <v/>
      </c>
      <c r="AJ808" s="99"/>
      <c r="AK808" s="60">
        <f>'Inventory Ref Sheet'!AJ808</f>
        <v>0</v>
      </c>
      <c r="AL808" s="99"/>
      <c r="AM808" s="97" t="str">
        <f t="shared" si="56"/>
        <v/>
      </c>
    </row>
    <row r="809" spans="10:39" x14ac:dyDescent="0.25">
      <c r="J809" s="59">
        <f>'Inventory Ref Sheet'!AK809</f>
        <v>0</v>
      </c>
      <c r="K809" s="59">
        <f>'Inventory Ref Sheet'!AL809</f>
        <v>0</v>
      </c>
      <c r="L809" s="59">
        <f>'Inventory Ref Sheet'!AM809</f>
        <v>0</v>
      </c>
      <c r="M809" s="59">
        <f>'Inventory Ref Sheet'!AP809</f>
        <v>0</v>
      </c>
      <c r="N809" s="59">
        <f>'Inventory Ref Sheet'!AQ809</f>
        <v>0</v>
      </c>
      <c r="O809" s="100" t="str">
        <f ca="1">IF('Inventory Ref Sheet'!AS809&gt;0,YEAR(TODAY())-'Inventory Ref Sheet'!AS809,"")</f>
        <v/>
      </c>
      <c r="P809" s="95">
        <f>'Inventory Ref Sheet'!AU809</f>
        <v>0</v>
      </c>
      <c r="Q809" s="60">
        <f>'Inventory Ref Sheet'!AV809</f>
        <v>0</v>
      </c>
      <c r="R809" s="61"/>
      <c r="S809" s="100" t="str">
        <f t="shared" si="54"/>
        <v/>
      </c>
      <c r="T809" s="59">
        <f>'Inventory Ref Sheet'!M809</f>
        <v>0</v>
      </c>
      <c r="U809" s="102">
        <f>'Inventory Ref Sheet'!N809</f>
        <v>0</v>
      </c>
      <c r="V809" s="59">
        <f>'Inventory Ref Sheet'!O809</f>
        <v>0</v>
      </c>
      <c r="W809" s="59">
        <f>'Inventory Ref Sheet'!R809</f>
        <v>0</v>
      </c>
      <c r="X809" s="59">
        <f>'Inventory Ref Sheet'!S809</f>
        <v>0</v>
      </c>
      <c r="Y809" s="100" t="str">
        <f ca="1">IF('Inventory Ref Sheet'!U809&gt;0,YEAR(TODAY())-'Inventory Ref Sheet'!U809,"")</f>
        <v/>
      </c>
      <c r="Z809" s="95">
        <f>'Inventory Ref Sheet'!W809</f>
        <v>0</v>
      </c>
      <c r="AA809" s="60">
        <f>'Inventory Ref Sheet'!X809</f>
        <v>0</v>
      </c>
      <c r="AB809" s="61"/>
      <c r="AC809" s="97" t="str">
        <f t="shared" si="55"/>
        <v/>
      </c>
      <c r="AD809" s="59">
        <f>'Inventory Ref Sheet'!Y809</f>
        <v>0</v>
      </c>
      <c r="AE809" s="59">
        <f>'Inventory Ref Sheet'!Z809</f>
        <v>0</v>
      </c>
      <c r="AF809" s="102">
        <f>'Inventory Ref Sheet'!AA809</f>
        <v>0</v>
      </c>
      <c r="AG809" s="59">
        <f>'Inventory Ref Sheet'!AD809</f>
        <v>0</v>
      </c>
      <c r="AH809" s="59">
        <f>'Inventory Ref Sheet'!AE809</f>
        <v>0</v>
      </c>
      <c r="AI809" s="100" t="str">
        <f ca="1">IF('Inventory Ref Sheet'!AG809&gt;0,YEAR(TODAY())-'Inventory Ref Sheet'!AG809,"")</f>
        <v/>
      </c>
      <c r="AJ809" s="99"/>
      <c r="AK809" s="60">
        <f>'Inventory Ref Sheet'!AJ809</f>
        <v>0</v>
      </c>
      <c r="AL809" s="99"/>
      <c r="AM809" s="97" t="str">
        <f t="shared" si="56"/>
        <v/>
      </c>
    </row>
    <row r="810" spans="10:39" x14ac:dyDescent="0.25">
      <c r="J810" s="59">
        <f>'Inventory Ref Sheet'!AK810</f>
        <v>0</v>
      </c>
      <c r="K810" s="59">
        <f>'Inventory Ref Sheet'!AL810</f>
        <v>0</v>
      </c>
      <c r="L810" s="59">
        <f>'Inventory Ref Sheet'!AM810</f>
        <v>0</v>
      </c>
      <c r="M810" s="59">
        <f>'Inventory Ref Sheet'!AP810</f>
        <v>0</v>
      </c>
      <c r="N810" s="59">
        <f>'Inventory Ref Sheet'!AQ810</f>
        <v>0</v>
      </c>
      <c r="O810" s="100" t="str">
        <f ca="1">IF('Inventory Ref Sheet'!AS810&gt;0,YEAR(TODAY())-'Inventory Ref Sheet'!AS810,"")</f>
        <v/>
      </c>
      <c r="P810" s="95">
        <f>'Inventory Ref Sheet'!AU810</f>
        <v>0</v>
      </c>
      <c r="Q810" s="60">
        <f>'Inventory Ref Sheet'!AV810</f>
        <v>0</v>
      </c>
      <c r="R810" s="61"/>
      <c r="S810" s="100" t="str">
        <f t="shared" si="54"/>
        <v/>
      </c>
      <c r="T810" s="59">
        <f>'Inventory Ref Sheet'!M810</f>
        <v>0</v>
      </c>
      <c r="U810" s="102">
        <f>'Inventory Ref Sheet'!N810</f>
        <v>0</v>
      </c>
      <c r="V810" s="59">
        <f>'Inventory Ref Sheet'!O810</f>
        <v>0</v>
      </c>
      <c r="W810" s="59">
        <f>'Inventory Ref Sheet'!R810</f>
        <v>0</v>
      </c>
      <c r="X810" s="59">
        <f>'Inventory Ref Sheet'!S810</f>
        <v>0</v>
      </c>
      <c r="Y810" s="100" t="str">
        <f ca="1">IF('Inventory Ref Sheet'!U810&gt;0,YEAR(TODAY())-'Inventory Ref Sheet'!U810,"")</f>
        <v/>
      </c>
      <c r="Z810" s="95">
        <f>'Inventory Ref Sheet'!W810</f>
        <v>0</v>
      </c>
      <c r="AA810" s="60">
        <f>'Inventory Ref Sheet'!X810</f>
        <v>0</v>
      </c>
      <c r="AB810" s="61"/>
      <c r="AC810" s="97" t="str">
        <f t="shared" si="55"/>
        <v/>
      </c>
      <c r="AD810" s="59">
        <f>'Inventory Ref Sheet'!Y810</f>
        <v>0</v>
      </c>
      <c r="AE810" s="59">
        <f>'Inventory Ref Sheet'!Z810</f>
        <v>0</v>
      </c>
      <c r="AF810" s="102">
        <f>'Inventory Ref Sheet'!AA810</f>
        <v>0</v>
      </c>
      <c r="AG810" s="59">
        <f>'Inventory Ref Sheet'!AD810</f>
        <v>0</v>
      </c>
      <c r="AH810" s="59">
        <f>'Inventory Ref Sheet'!AE810</f>
        <v>0</v>
      </c>
      <c r="AI810" s="100" t="str">
        <f ca="1">IF('Inventory Ref Sheet'!AG810&gt;0,YEAR(TODAY())-'Inventory Ref Sheet'!AG810,"")</f>
        <v/>
      </c>
      <c r="AJ810" s="99"/>
      <c r="AK810" s="60">
        <f>'Inventory Ref Sheet'!AJ810</f>
        <v>0</v>
      </c>
      <c r="AL810" s="99"/>
      <c r="AM810" s="97" t="str">
        <f t="shared" si="56"/>
        <v/>
      </c>
    </row>
    <row r="811" spans="10:39" x14ac:dyDescent="0.25">
      <c r="J811" s="59">
        <f>'Inventory Ref Sheet'!AK811</f>
        <v>0</v>
      </c>
      <c r="K811" s="59">
        <f>'Inventory Ref Sheet'!AL811</f>
        <v>0</v>
      </c>
      <c r="L811" s="59">
        <f>'Inventory Ref Sheet'!AM811</f>
        <v>0</v>
      </c>
      <c r="M811" s="59">
        <f>'Inventory Ref Sheet'!AP811</f>
        <v>0</v>
      </c>
      <c r="N811" s="59">
        <f>'Inventory Ref Sheet'!AQ811</f>
        <v>0</v>
      </c>
      <c r="O811" s="100" t="str">
        <f ca="1">IF('Inventory Ref Sheet'!AS811&gt;0,YEAR(TODAY())-'Inventory Ref Sheet'!AS811,"")</f>
        <v/>
      </c>
      <c r="P811" s="95">
        <f>'Inventory Ref Sheet'!AU811</f>
        <v>0</v>
      </c>
      <c r="Q811" s="60">
        <f>'Inventory Ref Sheet'!AV811</f>
        <v>0</v>
      </c>
      <c r="R811" s="61"/>
      <c r="S811" s="100" t="str">
        <f t="shared" si="54"/>
        <v/>
      </c>
      <c r="T811" s="59">
        <f>'Inventory Ref Sheet'!M811</f>
        <v>0</v>
      </c>
      <c r="U811" s="102">
        <f>'Inventory Ref Sheet'!N811</f>
        <v>0</v>
      </c>
      <c r="V811" s="59">
        <f>'Inventory Ref Sheet'!O811</f>
        <v>0</v>
      </c>
      <c r="W811" s="59">
        <f>'Inventory Ref Sheet'!R811</f>
        <v>0</v>
      </c>
      <c r="X811" s="59">
        <f>'Inventory Ref Sheet'!S811</f>
        <v>0</v>
      </c>
      <c r="Y811" s="100" t="str">
        <f ca="1">IF('Inventory Ref Sheet'!U811&gt;0,YEAR(TODAY())-'Inventory Ref Sheet'!U811,"")</f>
        <v/>
      </c>
      <c r="Z811" s="95">
        <f>'Inventory Ref Sheet'!W811</f>
        <v>0</v>
      </c>
      <c r="AA811" s="60">
        <f>'Inventory Ref Sheet'!X811</f>
        <v>0</v>
      </c>
      <c r="AB811" s="61"/>
      <c r="AC811" s="97" t="str">
        <f t="shared" si="55"/>
        <v/>
      </c>
      <c r="AD811" s="59">
        <f>'Inventory Ref Sheet'!Y811</f>
        <v>0</v>
      </c>
      <c r="AE811" s="59">
        <f>'Inventory Ref Sheet'!Z811</f>
        <v>0</v>
      </c>
      <c r="AF811" s="102">
        <f>'Inventory Ref Sheet'!AA811</f>
        <v>0</v>
      </c>
      <c r="AG811" s="59">
        <f>'Inventory Ref Sheet'!AD811</f>
        <v>0</v>
      </c>
      <c r="AH811" s="59">
        <f>'Inventory Ref Sheet'!AE811</f>
        <v>0</v>
      </c>
      <c r="AI811" s="100" t="str">
        <f ca="1">IF('Inventory Ref Sheet'!AG811&gt;0,YEAR(TODAY())-'Inventory Ref Sheet'!AG811,"")</f>
        <v/>
      </c>
      <c r="AJ811" s="99"/>
      <c r="AK811" s="60">
        <f>'Inventory Ref Sheet'!AJ811</f>
        <v>0</v>
      </c>
      <c r="AL811" s="99"/>
      <c r="AM811" s="97" t="str">
        <f t="shared" si="56"/>
        <v/>
      </c>
    </row>
    <row r="812" spans="10:39" x14ac:dyDescent="0.25">
      <c r="J812" s="59">
        <f>'Inventory Ref Sheet'!AK812</f>
        <v>0</v>
      </c>
      <c r="K812" s="59">
        <f>'Inventory Ref Sheet'!AL812</f>
        <v>0</v>
      </c>
      <c r="L812" s="59">
        <f>'Inventory Ref Sheet'!AM812</f>
        <v>0</v>
      </c>
      <c r="M812" s="59">
        <f>'Inventory Ref Sheet'!AP812</f>
        <v>0</v>
      </c>
      <c r="N812" s="59">
        <f>'Inventory Ref Sheet'!AQ812</f>
        <v>0</v>
      </c>
      <c r="O812" s="100" t="str">
        <f ca="1">IF('Inventory Ref Sheet'!AS812&gt;0,YEAR(TODAY())-'Inventory Ref Sheet'!AS812,"")</f>
        <v/>
      </c>
      <c r="P812" s="95">
        <f>'Inventory Ref Sheet'!AU812</f>
        <v>0</v>
      </c>
      <c r="Q812" s="60">
        <f>'Inventory Ref Sheet'!AV812</f>
        <v>0</v>
      </c>
      <c r="R812" s="61"/>
      <c r="S812" s="100" t="str">
        <f t="shared" si="54"/>
        <v/>
      </c>
      <c r="T812" s="59">
        <f>'Inventory Ref Sheet'!M812</f>
        <v>0</v>
      </c>
      <c r="U812" s="102">
        <f>'Inventory Ref Sheet'!N812</f>
        <v>0</v>
      </c>
      <c r="V812" s="59">
        <f>'Inventory Ref Sheet'!O812</f>
        <v>0</v>
      </c>
      <c r="W812" s="59">
        <f>'Inventory Ref Sheet'!R812</f>
        <v>0</v>
      </c>
      <c r="X812" s="59">
        <f>'Inventory Ref Sheet'!S812</f>
        <v>0</v>
      </c>
      <c r="Y812" s="100" t="str">
        <f ca="1">IF('Inventory Ref Sheet'!U812&gt;0,YEAR(TODAY())-'Inventory Ref Sheet'!U812,"")</f>
        <v/>
      </c>
      <c r="Z812" s="95">
        <f>'Inventory Ref Sheet'!W812</f>
        <v>0</v>
      </c>
      <c r="AA812" s="60">
        <f>'Inventory Ref Sheet'!X812</f>
        <v>0</v>
      </c>
      <c r="AB812" s="61"/>
      <c r="AC812" s="97" t="str">
        <f t="shared" si="55"/>
        <v/>
      </c>
      <c r="AD812" s="59">
        <f>'Inventory Ref Sheet'!Y812</f>
        <v>0</v>
      </c>
      <c r="AE812" s="59">
        <f>'Inventory Ref Sheet'!Z812</f>
        <v>0</v>
      </c>
      <c r="AF812" s="102">
        <f>'Inventory Ref Sheet'!AA812</f>
        <v>0</v>
      </c>
      <c r="AG812" s="59">
        <f>'Inventory Ref Sheet'!AD812</f>
        <v>0</v>
      </c>
      <c r="AH812" s="59">
        <f>'Inventory Ref Sheet'!AE812</f>
        <v>0</v>
      </c>
      <c r="AI812" s="100" t="str">
        <f ca="1">IF('Inventory Ref Sheet'!AG812&gt;0,YEAR(TODAY())-'Inventory Ref Sheet'!AG812,"")</f>
        <v/>
      </c>
      <c r="AJ812" s="99"/>
      <c r="AK812" s="60">
        <f>'Inventory Ref Sheet'!AJ812</f>
        <v>0</v>
      </c>
      <c r="AL812" s="99"/>
      <c r="AM812" s="97" t="str">
        <f t="shared" si="56"/>
        <v/>
      </c>
    </row>
    <row r="813" spans="10:39" x14ac:dyDescent="0.25">
      <c r="J813" s="59">
        <f>'Inventory Ref Sheet'!AK813</f>
        <v>0</v>
      </c>
      <c r="K813" s="59">
        <f>'Inventory Ref Sheet'!AL813</f>
        <v>0</v>
      </c>
      <c r="L813" s="59">
        <f>'Inventory Ref Sheet'!AM813</f>
        <v>0</v>
      </c>
      <c r="M813" s="59">
        <f>'Inventory Ref Sheet'!AP813</f>
        <v>0</v>
      </c>
      <c r="N813" s="59">
        <f>'Inventory Ref Sheet'!AQ813</f>
        <v>0</v>
      </c>
      <c r="O813" s="100" t="str">
        <f ca="1">IF('Inventory Ref Sheet'!AS813&gt;0,YEAR(TODAY())-'Inventory Ref Sheet'!AS813,"")</f>
        <v/>
      </c>
      <c r="P813" s="95">
        <f>'Inventory Ref Sheet'!AU813</f>
        <v>0</v>
      </c>
      <c r="Q813" s="60">
        <f>'Inventory Ref Sheet'!AV813</f>
        <v>0</v>
      </c>
      <c r="R813" s="61"/>
      <c r="S813" s="100" t="str">
        <f t="shared" si="54"/>
        <v/>
      </c>
      <c r="T813" s="59">
        <f>'Inventory Ref Sheet'!M813</f>
        <v>0</v>
      </c>
      <c r="U813" s="102">
        <f>'Inventory Ref Sheet'!N813</f>
        <v>0</v>
      </c>
      <c r="V813" s="59">
        <f>'Inventory Ref Sheet'!O813</f>
        <v>0</v>
      </c>
      <c r="W813" s="59">
        <f>'Inventory Ref Sheet'!R813</f>
        <v>0</v>
      </c>
      <c r="X813" s="59">
        <f>'Inventory Ref Sheet'!S813</f>
        <v>0</v>
      </c>
      <c r="Y813" s="100" t="str">
        <f ca="1">IF('Inventory Ref Sheet'!U813&gt;0,YEAR(TODAY())-'Inventory Ref Sheet'!U813,"")</f>
        <v/>
      </c>
      <c r="Z813" s="95">
        <f>'Inventory Ref Sheet'!W813</f>
        <v>0</v>
      </c>
      <c r="AA813" s="60">
        <f>'Inventory Ref Sheet'!X813</f>
        <v>0</v>
      </c>
      <c r="AB813" s="61"/>
      <c r="AC813" s="97" t="str">
        <f t="shared" si="55"/>
        <v/>
      </c>
      <c r="AD813" s="59">
        <f>'Inventory Ref Sheet'!Y813</f>
        <v>0</v>
      </c>
      <c r="AE813" s="59">
        <f>'Inventory Ref Sheet'!Z813</f>
        <v>0</v>
      </c>
      <c r="AF813" s="102">
        <f>'Inventory Ref Sheet'!AA813</f>
        <v>0</v>
      </c>
      <c r="AG813" s="59">
        <f>'Inventory Ref Sheet'!AD813</f>
        <v>0</v>
      </c>
      <c r="AH813" s="59">
        <f>'Inventory Ref Sheet'!AE813</f>
        <v>0</v>
      </c>
      <c r="AI813" s="100" t="str">
        <f ca="1">IF('Inventory Ref Sheet'!AG813&gt;0,YEAR(TODAY())-'Inventory Ref Sheet'!AG813,"")</f>
        <v/>
      </c>
      <c r="AJ813" s="99"/>
      <c r="AK813" s="60">
        <f>'Inventory Ref Sheet'!AJ813</f>
        <v>0</v>
      </c>
      <c r="AL813" s="99"/>
      <c r="AM813" s="97" t="str">
        <f t="shared" si="56"/>
        <v/>
      </c>
    </row>
    <row r="814" spans="10:39" x14ac:dyDescent="0.25">
      <c r="J814" s="59">
        <f>'Inventory Ref Sheet'!AK814</f>
        <v>0</v>
      </c>
      <c r="K814" s="59">
        <f>'Inventory Ref Sheet'!AL814</f>
        <v>0</v>
      </c>
      <c r="L814" s="59">
        <f>'Inventory Ref Sheet'!AM814</f>
        <v>0</v>
      </c>
      <c r="M814" s="59">
        <f>'Inventory Ref Sheet'!AP814</f>
        <v>0</v>
      </c>
      <c r="N814" s="59">
        <f>'Inventory Ref Sheet'!AQ814</f>
        <v>0</v>
      </c>
      <c r="O814" s="100" t="str">
        <f ca="1">IF('Inventory Ref Sheet'!AS814&gt;0,YEAR(TODAY())-'Inventory Ref Sheet'!AS814,"")</f>
        <v/>
      </c>
      <c r="P814" s="95">
        <f>'Inventory Ref Sheet'!AU814</f>
        <v>0</v>
      </c>
      <c r="Q814" s="60">
        <f>'Inventory Ref Sheet'!AV814</f>
        <v>0</v>
      </c>
      <c r="R814" s="61"/>
      <c r="S814" s="100" t="str">
        <f t="shared" si="54"/>
        <v/>
      </c>
      <c r="T814" s="59">
        <f>'Inventory Ref Sheet'!M814</f>
        <v>0</v>
      </c>
      <c r="U814" s="102">
        <f>'Inventory Ref Sheet'!N814</f>
        <v>0</v>
      </c>
      <c r="V814" s="59">
        <f>'Inventory Ref Sheet'!O814</f>
        <v>0</v>
      </c>
      <c r="W814" s="59">
        <f>'Inventory Ref Sheet'!R814</f>
        <v>0</v>
      </c>
      <c r="X814" s="59">
        <f>'Inventory Ref Sheet'!S814</f>
        <v>0</v>
      </c>
      <c r="Y814" s="100" t="str">
        <f ca="1">IF('Inventory Ref Sheet'!U814&gt;0,YEAR(TODAY())-'Inventory Ref Sheet'!U814,"")</f>
        <v/>
      </c>
      <c r="Z814" s="95">
        <f>'Inventory Ref Sheet'!W814</f>
        <v>0</v>
      </c>
      <c r="AA814" s="60">
        <f>'Inventory Ref Sheet'!X814</f>
        <v>0</v>
      </c>
      <c r="AB814" s="61"/>
      <c r="AC814" s="97" t="str">
        <f t="shared" si="55"/>
        <v/>
      </c>
      <c r="AD814" s="59">
        <f>'Inventory Ref Sheet'!Y814</f>
        <v>0</v>
      </c>
      <c r="AE814" s="59">
        <f>'Inventory Ref Sheet'!Z814</f>
        <v>0</v>
      </c>
      <c r="AF814" s="102">
        <f>'Inventory Ref Sheet'!AA814</f>
        <v>0</v>
      </c>
      <c r="AG814" s="59">
        <f>'Inventory Ref Sheet'!AD814</f>
        <v>0</v>
      </c>
      <c r="AH814" s="59">
        <f>'Inventory Ref Sheet'!AE814</f>
        <v>0</v>
      </c>
      <c r="AI814" s="100" t="str">
        <f ca="1">IF('Inventory Ref Sheet'!AG814&gt;0,YEAR(TODAY())-'Inventory Ref Sheet'!AG814,"")</f>
        <v/>
      </c>
      <c r="AJ814" s="99"/>
      <c r="AK814" s="60">
        <f>'Inventory Ref Sheet'!AJ814</f>
        <v>0</v>
      </c>
      <c r="AL814" s="99"/>
      <c r="AM814" s="97" t="str">
        <f t="shared" si="56"/>
        <v/>
      </c>
    </row>
    <row r="815" spans="10:39" x14ac:dyDescent="0.25">
      <c r="J815" s="59">
        <f>'Inventory Ref Sheet'!AK815</f>
        <v>0</v>
      </c>
      <c r="K815" s="59">
        <f>'Inventory Ref Sheet'!AL815</f>
        <v>0</v>
      </c>
      <c r="L815" s="59">
        <f>'Inventory Ref Sheet'!AM815</f>
        <v>0</v>
      </c>
      <c r="M815" s="59">
        <f>'Inventory Ref Sheet'!AP815</f>
        <v>0</v>
      </c>
      <c r="N815" s="59">
        <f>'Inventory Ref Sheet'!AQ815</f>
        <v>0</v>
      </c>
      <c r="O815" s="100" t="str">
        <f ca="1">IF('Inventory Ref Sheet'!AS815&gt;0,YEAR(TODAY())-'Inventory Ref Sheet'!AS815,"")</f>
        <v/>
      </c>
      <c r="P815" s="95">
        <f>'Inventory Ref Sheet'!AU815</f>
        <v>0</v>
      </c>
      <c r="Q815" s="60">
        <f>'Inventory Ref Sheet'!AV815</f>
        <v>0</v>
      </c>
      <c r="R815" s="61"/>
      <c r="S815" s="100" t="str">
        <f t="shared" si="54"/>
        <v/>
      </c>
      <c r="T815" s="59">
        <f>'Inventory Ref Sheet'!M815</f>
        <v>0</v>
      </c>
      <c r="U815" s="102">
        <f>'Inventory Ref Sheet'!N815</f>
        <v>0</v>
      </c>
      <c r="V815" s="59">
        <f>'Inventory Ref Sheet'!O815</f>
        <v>0</v>
      </c>
      <c r="W815" s="59">
        <f>'Inventory Ref Sheet'!R815</f>
        <v>0</v>
      </c>
      <c r="X815" s="59">
        <f>'Inventory Ref Sheet'!S815</f>
        <v>0</v>
      </c>
      <c r="Y815" s="100" t="str">
        <f ca="1">IF('Inventory Ref Sheet'!U815&gt;0,YEAR(TODAY())-'Inventory Ref Sheet'!U815,"")</f>
        <v/>
      </c>
      <c r="Z815" s="95">
        <f>'Inventory Ref Sheet'!W815</f>
        <v>0</v>
      </c>
      <c r="AA815" s="60">
        <f>'Inventory Ref Sheet'!X815</f>
        <v>0</v>
      </c>
      <c r="AB815" s="61"/>
      <c r="AC815" s="97" t="str">
        <f t="shared" si="55"/>
        <v/>
      </c>
      <c r="AD815" s="59">
        <f>'Inventory Ref Sheet'!Y815</f>
        <v>0</v>
      </c>
      <c r="AE815" s="59">
        <f>'Inventory Ref Sheet'!Z815</f>
        <v>0</v>
      </c>
      <c r="AF815" s="102">
        <f>'Inventory Ref Sheet'!AA815</f>
        <v>0</v>
      </c>
      <c r="AG815" s="59">
        <f>'Inventory Ref Sheet'!AD815</f>
        <v>0</v>
      </c>
      <c r="AH815" s="59">
        <f>'Inventory Ref Sheet'!AE815</f>
        <v>0</v>
      </c>
      <c r="AI815" s="100" t="str">
        <f ca="1">IF('Inventory Ref Sheet'!AG815&gt;0,YEAR(TODAY())-'Inventory Ref Sheet'!AG815,"")</f>
        <v/>
      </c>
      <c r="AJ815" s="99"/>
      <c r="AK815" s="60">
        <f>'Inventory Ref Sheet'!AJ815</f>
        <v>0</v>
      </c>
      <c r="AL815" s="99"/>
      <c r="AM815" s="97" t="str">
        <f t="shared" si="56"/>
        <v/>
      </c>
    </row>
    <row r="816" spans="10:39" x14ac:dyDescent="0.25">
      <c r="J816" s="59">
        <f>'Inventory Ref Sheet'!AK816</f>
        <v>0</v>
      </c>
      <c r="K816" s="59">
        <f>'Inventory Ref Sheet'!AL816</f>
        <v>0</v>
      </c>
      <c r="L816" s="59">
        <f>'Inventory Ref Sheet'!AM816</f>
        <v>0</v>
      </c>
      <c r="M816" s="59">
        <f>'Inventory Ref Sheet'!AP816</f>
        <v>0</v>
      </c>
      <c r="N816" s="59">
        <f>'Inventory Ref Sheet'!AQ816</f>
        <v>0</v>
      </c>
      <c r="O816" s="100" t="str">
        <f ca="1">IF('Inventory Ref Sheet'!AS816&gt;0,YEAR(TODAY())-'Inventory Ref Sheet'!AS816,"")</f>
        <v/>
      </c>
      <c r="P816" s="95">
        <f>'Inventory Ref Sheet'!AU816</f>
        <v>0</v>
      </c>
      <c r="Q816" s="60">
        <f>'Inventory Ref Sheet'!AV816</f>
        <v>0</v>
      </c>
      <c r="R816" s="61"/>
      <c r="S816" s="100" t="str">
        <f t="shared" si="54"/>
        <v/>
      </c>
      <c r="T816" s="59">
        <f>'Inventory Ref Sheet'!M816</f>
        <v>0</v>
      </c>
      <c r="U816" s="102">
        <f>'Inventory Ref Sheet'!N816</f>
        <v>0</v>
      </c>
      <c r="V816" s="59">
        <f>'Inventory Ref Sheet'!O816</f>
        <v>0</v>
      </c>
      <c r="W816" s="59">
        <f>'Inventory Ref Sheet'!R816</f>
        <v>0</v>
      </c>
      <c r="X816" s="59">
        <f>'Inventory Ref Sheet'!S816</f>
        <v>0</v>
      </c>
      <c r="Y816" s="100" t="str">
        <f ca="1">IF('Inventory Ref Sheet'!U816&gt;0,YEAR(TODAY())-'Inventory Ref Sheet'!U816,"")</f>
        <v/>
      </c>
      <c r="Z816" s="95">
        <f>'Inventory Ref Sheet'!W816</f>
        <v>0</v>
      </c>
      <c r="AA816" s="60">
        <f>'Inventory Ref Sheet'!X816</f>
        <v>0</v>
      </c>
      <c r="AB816" s="61"/>
      <c r="AC816" s="97" t="str">
        <f t="shared" si="55"/>
        <v/>
      </c>
      <c r="AD816" s="59">
        <f>'Inventory Ref Sheet'!Y816</f>
        <v>0</v>
      </c>
      <c r="AE816" s="59">
        <f>'Inventory Ref Sheet'!Z816</f>
        <v>0</v>
      </c>
      <c r="AF816" s="102">
        <f>'Inventory Ref Sheet'!AA816</f>
        <v>0</v>
      </c>
      <c r="AG816" s="59">
        <f>'Inventory Ref Sheet'!AD816</f>
        <v>0</v>
      </c>
      <c r="AH816" s="59">
        <f>'Inventory Ref Sheet'!AE816</f>
        <v>0</v>
      </c>
      <c r="AI816" s="100" t="str">
        <f ca="1">IF('Inventory Ref Sheet'!AG816&gt;0,YEAR(TODAY())-'Inventory Ref Sheet'!AG816,"")</f>
        <v/>
      </c>
      <c r="AJ816" s="99"/>
      <c r="AK816" s="60">
        <f>'Inventory Ref Sheet'!AJ816</f>
        <v>0</v>
      </c>
      <c r="AL816" s="99"/>
      <c r="AM816" s="97" t="str">
        <f t="shared" si="56"/>
        <v/>
      </c>
    </row>
    <row r="817" spans="10:39" x14ac:dyDescent="0.25">
      <c r="J817" s="59">
        <f>'Inventory Ref Sheet'!AK817</f>
        <v>0</v>
      </c>
      <c r="K817" s="59">
        <f>'Inventory Ref Sheet'!AL817</f>
        <v>0</v>
      </c>
      <c r="L817" s="59">
        <f>'Inventory Ref Sheet'!AM817</f>
        <v>0</v>
      </c>
      <c r="M817" s="59">
        <f>'Inventory Ref Sheet'!AP817</f>
        <v>0</v>
      </c>
      <c r="N817" s="59">
        <f>'Inventory Ref Sheet'!AQ817</f>
        <v>0</v>
      </c>
      <c r="O817" s="100" t="str">
        <f ca="1">IF('Inventory Ref Sheet'!AS817&gt;0,YEAR(TODAY())-'Inventory Ref Sheet'!AS817,"")</f>
        <v/>
      </c>
      <c r="P817" s="95">
        <f>'Inventory Ref Sheet'!AU817</f>
        <v>0</v>
      </c>
      <c r="Q817" s="60">
        <f>'Inventory Ref Sheet'!AV817</f>
        <v>0</v>
      </c>
      <c r="R817" s="61"/>
      <c r="S817" s="100" t="str">
        <f t="shared" si="54"/>
        <v/>
      </c>
      <c r="T817" s="59">
        <f>'Inventory Ref Sheet'!M817</f>
        <v>0</v>
      </c>
      <c r="U817" s="102">
        <f>'Inventory Ref Sheet'!N817</f>
        <v>0</v>
      </c>
      <c r="V817" s="59">
        <f>'Inventory Ref Sheet'!O817</f>
        <v>0</v>
      </c>
      <c r="W817" s="59">
        <f>'Inventory Ref Sheet'!R817</f>
        <v>0</v>
      </c>
      <c r="X817" s="59">
        <f>'Inventory Ref Sheet'!S817</f>
        <v>0</v>
      </c>
      <c r="Y817" s="100" t="str">
        <f ca="1">IF('Inventory Ref Sheet'!U817&gt;0,YEAR(TODAY())-'Inventory Ref Sheet'!U817,"")</f>
        <v/>
      </c>
      <c r="Z817" s="95">
        <f>'Inventory Ref Sheet'!W817</f>
        <v>0</v>
      </c>
      <c r="AA817" s="60">
        <f>'Inventory Ref Sheet'!X817</f>
        <v>0</v>
      </c>
      <c r="AB817" s="61"/>
      <c r="AC817" s="97" t="str">
        <f t="shared" si="55"/>
        <v/>
      </c>
      <c r="AD817" s="59">
        <f>'Inventory Ref Sheet'!Y817</f>
        <v>0</v>
      </c>
      <c r="AE817" s="59">
        <f>'Inventory Ref Sheet'!Z817</f>
        <v>0</v>
      </c>
      <c r="AF817" s="102">
        <f>'Inventory Ref Sheet'!AA817</f>
        <v>0</v>
      </c>
      <c r="AG817" s="59">
        <f>'Inventory Ref Sheet'!AD817</f>
        <v>0</v>
      </c>
      <c r="AH817" s="59">
        <f>'Inventory Ref Sheet'!AE817</f>
        <v>0</v>
      </c>
      <c r="AI817" s="100" t="str">
        <f ca="1">IF('Inventory Ref Sheet'!AG817&gt;0,YEAR(TODAY())-'Inventory Ref Sheet'!AG817,"")</f>
        <v/>
      </c>
      <c r="AJ817" s="99"/>
      <c r="AK817" s="60">
        <f>'Inventory Ref Sheet'!AJ817</f>
        <v>0</v>
      </c>
      <c r="AL817" s="99"/>
      <c r="AM817" s="97" t="str">
        <f t="shared" si="56"/>
        <v/>
      </c>
    </row>
    <row r="818" spans="10:39" x14ac:dyDescent="0.25">
      <c r="J818" s="59">
        <f>'Inventory Ref Sheet'!AK818</f>
        <v>0</v>
      </c>
      <c r="K818" s="59">
        <f>'Inventory Ref Sheet'!AL818</f>
        <v>0</v>
      </c>
      <c r="L818" s="59">
        <f>'Inventory Ref Sheet'!AM818</f>
        <v>0</v>
      </c>
      <c r="M818" s="59">
        <f>'Inventory Ref Sheet'!AP818</f>
        <v>0</v>
      </c>
      <c r="N818" s="59">
        <f>'Inventory Ref Sheet'!AQ818</f>
        <v>0</v>
      </c>
      <c r="O818" s="100" t="str">
        <f ca="1">IF('Inventory Ref Sheet'!AS818&gt;0,YEAR(TODAY())-'Inventory Ref Sheet'!AS818,"")</f>
        <v/>
      </c>
      <c r="P818" s="95">
        <f>'Inventory Ref Sheet'!AU818</f>
        <v>0</v>
      </c>
      <c r="Q818" s="60">
        <f>'Inventory Ref Sheet'!AV818</f>
        <v>0</v>
      </c>
      <c r="R818" s="61"/>
      <c r="S818" s="100" t="str">
        <f t="shared" si="54"/>
        <v/>
      </c>
      <c r="T818" s="59">
        <f>'Inventory Ref Sheet'!M818</f>
        <v>0</v>
      </c>
      <c r="U818" s="102">
        <f>'Inventory Ref Sheet'!N818</f>
        <v>0</v>
      </c>
      <c r="V818" s="59">
        <f>'Inventory Ref Sheet'!O818</f>
        <v>0</v>
      </c>
      <c r="W818" s="59">
        <f>'Inventory Ref Sheet'!R818</f>
        <v>0</v>
      </c>
      <c r="X818" s="59">
        <f>'Inventory Ref Sheet'!S818</f>
        <v>0</v>
      </c>
      <c r="Y818" s="100" t="str">
        <f ca="1">IF('Inventory Ref Sheet'!U818&gt;0,YEAR(TODAY())-'Inventory Ref Sheet'!U818,"")</f>
        <v/>
      </c>
      <c r="Z818" s="95">
        <f>'Inventory Ref Sheet'!W818</f>
        <v>0</v>
      </c>
      <c r="AA818" s="60">
        <f>'Inventory Ref Sheet'!X818</f>
        <v>0</v>
      </c>
      <c r="AB818" s="61"/>
      <c r="AC818" s="97" t="str">
        <f t="shared" si="55"/>
        <v/>
      </c>
      <c r="AD818" s="59">
        <f>'Inventory Ref Sheet'!Y818</f>
        <v>0</v>
      </c>
      <c r="AE818" s="59">
        <f>'Inventory Ref Sheet'!Z818</f>
        <v>0</v>
      </c>
      <c r="AF818" s="102">
        <f>'Inventory Ref Sheet'!AA818</f>
        <v>0</v>
      </c>
      <c r="AG818" s="59">
        <f>'Inventory Ref Sheet'!AD818</f>
        <v>0</v>
      </c>
      <c r="AH818" s="59">
        <f>'Inventory Ref Sheet'!AE818</f>
        <v>0</v>
      </c>
      <c r="AI818" s="100" t="str">
        <f ca="1">IF('Inventory Ref Sheet'!AG818&gt;0,YEAR(TODAY())-'Inventory Ref Sheet'!AG818,"")</f>
        <v/>
      </c>
      <c r="AJ818" s="99"/>
      <c r="AK818" s="60">
        <f>'Inventory Ref Sheet'!AJ818</f>
        <v>0</v>
      </c>
      <c r="AL818" s="99"/>
      <c r="AM818" s="97" t="str">
        <f t="shared" si="56"/>
        <v/>
      </c>
    </row>
    <row r="819" spans="10:39" x14ac:dyDescent="0.25">
      <c r="J819" s="59">
        <f>'Inventory Ref Sheet'!AK819</f>
        <v>0</v>
      </c>
      <c r="K819" s="59">
        <f>'Inventory Ref Sheet'!AL819</f>
        <v>0</v>
      </c>
      <c r="L819" s="59">
        <f>'Inventory Ref Sheet'!AM819</f>
        <v>0</v>
      </c>
      <c r="M819" s="59">
        <f>'Inventory Ref Sheet'!AP819</f>
        <v>0</v>
      </c>
      <c r="N819" s="59">
        <f>'Inventory Ref Sheet'!AQ819</f>
        <v>0</v>
      </c>
      <c r="O819" s="100" t="str">
        <f ca="1">IF('Inventory Ref Sheet'!AS819&gt;0,YEAR(TODAY())-'Inventory Ref Sheet'!AS819,"")</f>
        <v/>
      </c>
      <c r="P819" s="95">
        <f>'Inventory Ref Sheet'!AU819</f>
        <v>0</v>
      </c>
      <c r="Q819" s="60">
        <f>'Inventory Ref Sheet'!AV819</f>
        <v>0</v>
      </c>
      <c r="R819" s="61"/>
      <c r="S819" s="100" t="str">
        <f t="shared" si="54"/>
        <v/>
      </c>
      <c r="T819" s="59">
        <f>'Inventory Ref Sheet'!M819</f>
        <v>0</v>
      </c>
      <c r="U819" s="102">
        <f>'Inventory Ref Sheet'!N819</f>
        <v>0</v>
      </c>
      <c r="V819" s="59">
        <f>'Inventory Ref Sheet'!O819</f>
        <v>0</v>
      </c>
      <c r="W819" s="59">
        <f>'Inventory Ref Sheet'!R819</f>
        <v>0</v>
      </c>
      <c r="X819" s="59">
        <f>'Inventory Ref Sheet'!S819</f>
        <v>0</v>
      </c>
      <c r="Y819" s="100" t="str">
        <f ca="1">IF('Inventory Ref Sheet'!U819&gt;0,YEAR(TODAY())-'Inventory Ref Sheet'!U819,"")</f>
        <v/>
      </c>
      <c r="Z819" s="95">
        <f>'Inventory Ref Sheet'!W819</f>
        <v>0</v>
      </c>
      <c r="AA819" s="60">
        <f>'Inventory Ref Sheet'!X819</f>
        <v>0</v>
      </c>
      <c r="AB819" s="61"/>
      <c r="AC819" s="97" t="str">
        <f t="shared" si="55"/>
        <v/>
      </c>
      <c r="AD819" s="59">
        <f>'Inventory Ref Sheet'!Y819</f>
        <v>0</v>
      </c>
      <c r="AE819" s="59">
        <f>'Inventory Ref Sheet'!Z819</f>
        <v>0</v>
      </c>
      <c r="AF819" s="102">
        <f>'Inventory Ref Sheet'!AA819</f>
        <v>0</v>
      </c>
      <c r="AG819" s="59">
        <f>'Inventory Ref Sheet'!AD819</f>
        <v>0</v>
      </c>
      <c r="AH819" s="59">
        <f>'Inventory Ref Sheet'!AE819</f>
        <v>0</v>
      </c>
      <c r="AI819" s="100" t="str">
        <f ca="1">IF('Inventory Ref Sheet'!AG819&gt;0,YEAR(TODAY())-'Inventory Ref Sheet'!AG819,"")</f>
        <v/>
      </c>
      <c r="AJ819" s="99"/>
      <c r="AK819" s="60">
        <f>'Inventory Ref Sheet'!AJ819</f>
        <v>0</v>
      </c>
      <c r="AL819" s="99"/>
      <c r="AM819" s="97" t="str">
        <f t="shared" si="56"/>
        <v/>
      </c>
    </row>
    <row r="820" spans="10:39" x14ac:dyDescent="0.25">
      <c r="J820" s="59">
        <f>'Inventory Ref Sheet'!AK820</f>
        <v>0</v>
      </c>
      <c r="K820" s="59">
        <f>'Inventory Ref Sheet'!AL820</f>
        <v>0</v>
      </c>
      <c r="L820" s="59">
        <f>'Inventory Ref Sheet'!AM820</f>
        <v>0</v>
      </c>
      <c r="M820" s="59">
        <f>'Inventory Ref Sheet'!AP820</f>
        <v>0</v>
      </c>
      <c r="N820" s="59">
        <f>'Inventory Ref Sheet'!AQ820</f>
        <v>0</v>
      </c>
      <c r="O820" s="100" t="str">
        <f ca="1">IF('Inventory Ref Sheet'!AS820&gt;0,YEAR(TODAY())-'Inventory Ref Sheet'!AS820,"")</f>
        <v/>
      </c>
      <c r="P820" s="95">
        <f>'Inventory Ref Sheet'!AU820</f>
        <v>0</v>
      </c>
      <c r="Q820" s="60">
        <f>'Inventory Ref Sheet'!AV820</f>
        <v>0</v>
      </c>
      <c r="R820" s="61"/>
      <c r="S820" s="100" t="str">
        <f t="shared" si="54"/>
        <v/>
      </c>
      <c r="T820" s="59">
        <f>'Inventory Ref Sheet'!M820</f>
        <v>0</v>
      </c>
      <c r="U820" s="102">
        <f>'Inventory Ref Sheet'!N820</f>
        <v>0</v>
      </c>
      <c r="V820" s="59">
        <f>'Inventory Ref Sheet'!O820</f>
        <v>0</v>
      </c>
      <c r="W820" s="59">
        <f>'Inventory Ref Sheet'!R820</f>
        <v>0</v>
      </c>
      <c r="X820" s="59">
        <f>'Inventory Ref Sheet'!S820</f>
        <v>0</v>
      </c>
      <c r="Y820" s="100" t="str">
        <f ca="1">IF('Inventory Ref Sheet'!U820&gt;0,YEAR(TODAY())-'Inventory Ref Sheet'!U820,"")</f>
        <v/>
      </c>
      <c r="Z820" s="95">
        <f>'Inventory Ref Sheet'!W820</f>
        <v>0</v>
      </c>
      <c r="AA820" s="60">
        <f>'Inventory Ref Sheet'!X820</f>
        <v>0</v>
      </c>
      <c r="AB820" s="61"/>
      <c r="AC820" s="97" t="str">
        <f t="shared" si="55"/>
        <v/>
      </c>
      <c r="AD820" s="59">
        <f>'Inventory Ref Sheet'!Y820</f>
        <v>0</v>
      </c>
      <c r="AE820" s="59">
        <f>'Inventory Ref Sheet'!Z820</f>
        <v>0</v>
      </c>
      <c r="AF820" s="102">
        <f>'Inventory Ref Sheet'!AA820</f>
        <v>0</v>
      </c>
      <c r="AG820" s="59">
        <f>'Inventory Ref Sheet'!AD820</f>
        <v>0</v>
      </c>
      <c r="AH820" s="59">
        <f>'Inventory Ref Sheet'!AE820</f>
        <v>0</v>
      </c>
      <c r="AI820" s="100" t="str">
        <f ca="1">IF('Inventory Ref Sheet'!AG820&gt;0,YEAR(TODAY())-'Inventory Ref Sheet'!AG820,"")</f>
        <v/>
      </c>
      <c r="AJ820" s="99"/>
      <c r="AK820" s="60">
        <f>'Inventory Ref Sheet'!AJ820</f>
        <v>0</v>
      </c>
      <c r="AL820" s="99"/>
      <c r="AM820" s="97" t="str">
        <f t="shared" si="56"/>
        <v/>
      </c>
    </row>
    <row r="821" spans="10:39" x14ac:dyDescent="0.25">
      <c r="J821" s="59">
        <f>'Inventory Ref Sheet'!AK821</f>
        <v>0</v>
      </c>
      <c r="K821" s="59">
        <f>'Inventory Ref Sheet'!AL821</f>
        <v>0</v>
      </c>
      <c r="L821" s="59">
        <f>'Inventory Ref Sheet'!AM821</f>
        <v>0</v>
      </c>
      <c r="M821" s="59">
        <f>'Inventory Ref Sheet'!AP821</f>
        <v>0</v>
      </c>
      <c r="N821" s="59">
        <f>'Inventory Ref Sheet'!AQ821</f>
        <v>0</v>
      </c>
      <c r="O821" s="100" t="str">
        <f ca="1">IF('Inventory Ref Sheet'!AS821&gt;0,YEAR(TODAY())-'Inventory Ref Sheet'!AS821,"")</f>
        <v/>
      </c>
      <c r="P821" s="95">
        <f>'Inventory Ref Sheet'!AU821</f>
        <v>0</v>
      </c>
      <c r="Q821" s="60">
        <f>'Inventory Ref Sheet'!AV821</f>
        <v>0</v>
      </c>
      <c r="R821" s="61"/>
      <c r="S821" s="100" t="str">
        <f t="shared" si="54"/>
        <v/>
      </c>
      <c r="T821" s="59">
        <f>'Inventory Ref Sheet'!M821</f>
        <v>0</v>
      </c>
      <c r="U821" s="102">
        <f>'Inventory Ref Sheet'!N821</f>
        <v>0</v>
      </c>
      <c r="V821" s="59">
        <f>'Inventory Ref Sheet'!O821</f>
        <v>0</v>
      </c>
      <c r="W821" s="59">
        <f>'Inventory Ref Sheet'!R821</f>
        <v>0</v>
      </c>
      <c r="X821" s="59">
        <f>'Inventory Ref Sheet'!S821</f>
        <v>0</v>
      </c>
      <c r="Y821" s="100" t="str">
        <f ca="1">IF('Inventory Ref Sheet'!U821&gt;0,YEAR(TODAY())-'Inventory Ref Sheet'!U821,"")</f>
        <v/>
      </c>
      <c r="Z821" s="95">
        <f>'Inventory Ref Sheet'!W821</f>
        <v>0</v>
      </c>
      <c r="AA821" s="60">
        <f>'Inventory Ref Sheet'!X821</f>
        <v>0</v>
      </c>
      <c r="AB821" s="61"/>
      <c r="AC821" s="97" t="str">
        <f t="shared" si="55"/>
        <v/>
      </c>
      <c r="AD821" s="59">
        <f>'Inventory Ref Sheet'!Y821</f>
        <v>0</v>
      </c>
      <c r="AE821" s="59">
        <f>'Inventory Ref Sheet'!Z821</f>
        <v>0</v>
      </c>
      <c r="AF821" s="102">
        <f>'Inventory Ref Sheet'!AA821</f>
        <v>0</v>
      </c>
      <c r="AG821" s="59">
        <f>'Inventory Ref Sheet'!AD821</f>
        <v>0</v>
      </c>
      <c r="AH821" s="59">
        <f>'Inventory Ref Sheet'!AE821</f>
        <v>0</v>
      </c>
      <c r="AI821" s="100" t="str">
        <f ca="1">IF('Inventory Ref Sheet'!AG821&gt;0,YEAR(TODAY())-'Inventory Ref Sheet'!AG821,"")</f>
        <v/>
      </c>
      <c r="AJ821" s="99"/>
      <c r="AK821" s="60">
        <f>'Inventory Ref Sheet'!AJ821</f>
        <v>0</v>
      </c>
      <c r="AL821" s="99"/>
      <c r="AM821" s="97" t="str">
        <f t="shared" si="56"/>
        <v/>
      </c>
    </row>
    <row r="822" spans="10:39" x14ac:dyDescent="0.25">
      <c r="J822" s="59">
        <f>'Inventory Ref Sheet'!AK822</f>
        <v>0</v>
      </c>
      <c r="K822" s="59">
        <f>'Inventory Ref Sheet'!AL822</f>
        <v>0</v>
      </c>
      <c r="L822" s="59">
        <f>'Inventory Ref Sheet'!AM822</f>
        <v>0</v>
      </c>
      <c r="M822" s="59">
        <f>'Inventory Ref Sheet'!AP822</f>
        <v>0</v>
      </c>
      <c r="N822" s="59">
        <f>'Inventory Ref Sheet'!AQ822</f>
        <v>0</v>
      </c>
      <c r="O822" s="100" t="str">
        <f ca="1">IF('Inventory Ref Sheet'!AS822&gt;0,YEAR(TODAY())-'Inventory Ref Sheet'!AS822,"")</f>
        <v/>
      </c>
      <c r="P822" s="95">
        <f>'Inventory Ref Sheet'!AU822</f>
        <v>0</v>
      </c>
      <c r="Q822" s="60">
        <f>'Inventory Ref Sheet'!AV822</f>
        <v>0</v>
      </c>
      <c r="R822" s="61"/>
      <c r="S822" s="100" t="str">
        <f t="shared" si="54"/>
        <v/>
      </c>
      <c r="T822" s="59">
        <f>'Inventory Ref Sheet'!M822</f>
        <v>0</v>
      </c>
      <c r="U822" s="102">
        <f>'Inventory Ref Sheet'!N822</f>
        <v>0</v>
      </c>
      <c r="V822" s="59">
        <f>'Inventory Ref Sheet'!O822</f>
        <v>0</v>
      </c>
      <c r="W822" s="59">
        <f>'Inventory Ref Sheet'!R822</f>
        <v>0</v>
      </c>
      <c r="X822" s="59">
        <f>'Inventory Ref Sheet'!S822</f>
        <v>0</v>
      </c>
      <c r="Y822" s="100" t="str">
        <f ca="1">IF('Inventory Ref Sheet'!U822&gt;0,YEAR(TODAY())-'Inventory Ref Sheet'!U822,"")</f>
        <v/>
      </c>
      <c r="Z822" s="95">
        <f>'Inventory Ref Sheet'!W822</f>
        <v>0</v>
      </c>
      <c r="AA822" s="60">
        <f>'Inventory Ref Sheet'!X822</f>
        <v>0</v>
      </c>
      <c r="AB822" s="61"/>
      <c r="AC822" s="97" t="str">
        <f t="shared" si="55"/>
        <v/>
      </c>
      <c r="AD822" s="59">
        <f>'Inventory Ref Sheet'!Y822</f>
        <v>0</v>
      </c>
      <c r="AE822" s="59">
        <f>'Inventory Ref Sheet'!Z822</f>
        <v>0</v>
      </c>
      <c r="AF822" s="102">
        <f>'Inventory Ref Sheet'!AA822</f>
        <v>0</v>
      </c>
      <c r="AG822" s="59">
        <f>'Inventory Ref Sheet'!AD822</f>
        <v>0</v>
      </c>
      <c r="AH822" s="59">
        <f>'Inventory Ref Sheet'!AE822</f>
        <v>0</v>
      </c>
      <c r="AI822" s="100" t="str">
        <f ca="1">IF('Inventory Ref Sheet'!AG822&gt;0,YEAR(TODAY())-'Inventory Ref Sheet'!AG822,"")</f>
        <v/>
      </c>
      <c r="AJ822" s="99"/>
      <c r="AK822" s="60">
        <f>'Inventory Ref Sheet'!AJ822</f>
        <v>0</v>
      </c>
      <c r="AL822" s="99"/>
      <c r="AM822" s="97" t="str">
        <f t="shared" si="56"/>
        <v/>
      </c>
    </row>
    <row r="823" spans="10:39" x14ac:dyDescent="0.25">
      <c r="J823" s="59">
        <f>'Inventory Ref Sheet'!AK823</f>
        <v>0</v>
      </c>
      <c r="K823" s="59">
        <f>'Inventory Ref Sheet'!AL823</f>
        <v>0</v>
      </c>
      <c r="L823" s="59">
        <f>'Inventory Ref Sheet'!AM823</f>
        <v>0</v>
      </c>
      <c r="M823" s="59">
        <f>'Inventory Ref Sheet'!AP823</f>
        <v>0</v>
      </c>
      <c r="N823" s="59">
        <f>'Inventory Ref Sheet'!AQ823</f>
        <v>0</v>
      </c>
      <c r="O823" s="100" t="str">
        <f ca="1">IF('Inventory Ref Sheet'!AS823&gt;0,YEAR(TODAY())-'Inventory Ref Sheet'!AS823,"")</f>
        <v/>
      </c>
      <c r="P823" s="95">
        <f>'Inventory Ref Sheet'!AU823</f>
        <v>0</v>
      </c>
      <c r="Q823" s="60">
        <f>'Inventory Ref Sheet'!AV823</f>
        <v>0</v>
      </c>
      <c r="R823" s="61"/>
      <c r="S823" s="100" t="str">
        <f t="shared" si="54"/>
        <v/>
      </c>
      <c r="T823" s="59">
        <f>'Inventory Ref Sheet'!M823</f>
        <v>0</v>
      </c>
      <c r="U823" s="102">
        <f>'Inventory Ref Sheet'!N823</f>
        <v>0</v>
      </c>
      <c r="V823" s="59">
        <f>'Inventory Ref Sheet'!O823</f>
        <v>0</v>
      </c>
      <c r="W823" s="59">
        <f>'Inventory Ref Sheet'!R823</f>
        <v>0</v>
      </c>
      <c r="X823" s="59">
        <f>'Inventory Ref Sheet'!S823</f>
        <v>0</v>
      </c>
      <c r="Y823" s="100" t="str">
        <f ca="1">IF('Inventory Ref Sheet'!U823&gt;0,YEAR(TODAY())-'Inventory Ref Sheet'!U823,"")</f>
        <v/>
      </c>
      <c r="Z823" s="95">
        <f>'Inventory Ref Sheet'!W823</f>
        <v>0</v>
      </c>
      <c r="AA823" s="60">
        <f>'Inventory Ref Sheet'!X823</f>
        <v>0</v>
      </c>
      <c r="AB823" s="61"/>
      <c r="AC823" s="97" t="str">
        <f t="shared" si="55"/>
        <v/>
      </c>
      <c r="AD823" s="59">
        <f>'Inventory Ref Sheet'!Y823</f>
        <v>0</v>
      </c>
      <c r="AE823" s="59">
        <f>'Inventory Ref Sheet'!Z823</f>
        <v>0</v>
      </c>
      <c r="AF823" s="102">
        <f>'Inventory Ref Sheet'!AA823</f>
        <v>0</v>
      </c>
      <c r="AG823" s="59">
        <f>'Inventory Ref Sheet'!AD823</f>
        <v>0</v>
      </c>
      <c r="AH823" s="59">
        <f>'Inventory Ref Sheet'!AE823</f>
        <v>0</v>
      </c>
      <c r="AI823" s="100" t="str">
        <f ca="1">IF('Inventory Ref Sheet'!AG823&gt;0,YEAR(TODAY())-'Inventory Ref Sheet'!AG823,"")</f>
        <v/>
      </c>
      <c r="AJ823" s="99"/>
      <c r="AK823" s="60">
        <f>'Inventory Ref Sheet'!AJ823</f>
        <v>0</v>
      </c>
      <c r="AL823" s="99"/>
      <c r="AM823" s="97" t="str">
        <f t="shared" si="56"/>
        <v/>
      </c>
    </row>
    <row r="824" spans="10:39" x14ac:dyDescent="0.25">
      <c r="J824" s="59">
        <f>'Inventory Ref Sheet'!AK824</f>
        <v>0</v>
      </c>
      <c r="K824" s="59">
        <f>'Inventory Ref Sheet'!AL824</f>
        <v>0</v>
      </c>
      <c r="L824" s="59">
        <f>'Inventory Ref Sheet'!AM824</f>
        <v>0</v>
      </c>
      <c r="M824" s="59">
        <f>'Inventory Ref Sheet'!AP824</f>
        <v>0</v>
      </c>
      <c r="N824" s="59">
        <f>'Inventory Ref Sheet'!AQ824</f>
        <v>0</v>
      </c>
      <c r="O824" s="100" t="str">
        <f ca="1">IF('Inventory Ref Sheet'!AS824&gt;0,YEAR(TODAY())-'Inventory Ref Sheet'!AS824,"")</f>
        <v/>
      </c>
      <c r="P824" s="95">
        <f>'Inventory Ref Sheet'!AU824</f>
        <v>0</v>
      </c>
      <c r="Q824" s="60">
        <f>'Inventory Ref Sheet'!AV824</f>
        <v>0</v>
      </c>
      <c r="R824" s="61"/>
      <c r="S824" s="100" t="str">
        <f t="shared" si="54"/>
        <v/>
      </c>
      <c r="T824" s="59">
        <f>'Inventory Ref Sheet'!M824</f>
        <v>0</v>
      </c>
      <c r="U824" s="102">
        <f>'Inventory Ref Sheet'!N824</f>
        <v>0</v>
      </c>
      <c r="V824" s="59">
        <f>'Inventory Ref Sheet'!O824</f>
        <v>0</v>
      </c>
      <c r="W824" s="59">
        <f>'Inventory Ref Sheet'!R824</f>
        <v>0</v>
      </c>
      <c r="X824" s="59">
        <f>'Inventory Ref Sheet'!S824</f>
        <v>0</v>
      </c>
      <c r="Y824" s="100" t="str">
        <f ca="1">IF('Inventory Ref Sheet'!U824&gt;0,YEAR(TODAY())-'Inventory Ref Sheet'!U824,"")</f>
        <v/>
      </c>
      <c r="Z824" s="95">
        <f>'Inventory Ref Sheet'!W824</f>
        <v>0</v>
      </c>
      <c r="AA824" s="60">
        <f>'Inventory Ref Sheet'!X824</f>
        <v>0</v>
      </c>
      <c r="AB824" s="61"/>
      <c r="AC824" s="97" t="str">
        <f t="shared" si="55"/>
        <v/>
      </c>
      <c r="AD824" s="59">
        <f>'Inventory Ref Sheet'!Y824</f>
        <v>0</v>
      </c>
      <c r="AE824" s="59">
        <f>'Inventory Ref Sheet'!Z824</f>
        <v>0</v>
      </c>
      <c r="AF824" s="102">
        <f>'Inventory Ref Sheet'!AA824</f>
        <v>0</v>
      </c>
      <c r="AG824" s="59">
        <f>'Inventory Ref Sheet'!AD824</f>
        <v>0</v>
      </c>
      <c r="AH824" s="59">
        <f>'Inventory Ref Sheet'!AE824</f>
        <v>0</v>
      </c>
      <c r="AI824" s="100" t="str">
        <f ca="1">IF('Inventory Ref Sheet'!AG824&gt;0,YEAR(TODAY())-'Inventory Ref Sheet'!AG824,"")</f>
        <v/>
      </c>
      <c r="AJ824" s="99"/>
      <c r="AK824" s="60">
        <f>'Inventory Ref Sheet'!AJ824</f>
        <v>0</v>
      </c>
      <c r="AL824" s="99"/>
      <c r="AM824" s="97" t="str">
        <f t="shared" si="56"/>
        <v/>
      </c>
    </row>
    <row r="825" spans="10:39" x14ac:dyDescent="0.25">
      <c r="J825" s="59">
        <f>'Inventory Ref Sheet'!AK825</f>
        <v>0</v>
      </c>
      <c r="K825" s="59">
        <f>'Inventory Ref Sheet'!AL825</f>
        <v>0</v>
      </c>
      <c r="L825" s="59">
        <f>'Inventory Ref Sheet'!AM825</f>
        <v>0</v>
      </c>
      <c r="M825" s="59">
        <f>'Inventory Ref Sheet'!AP825</f>
        <v>0</v>
      </c>
      <c r="N825" s="59">
        <f>'Inventory Ref Sheet'!AQ825</f>
        <v>0</v>
      </c>
      <c r="O825" s="100" t="str">
        <f ca="1">IF('Inventory Ref Sheet'!AS825&gt;0,YEAR(TODAY())-'Inventory Ref Sheet'!AS825,"")</f>
        <v/>
      </c>
      <c r="P825" s="95">
        <f>'Inventory Ref Sheet'!AU825</f>
        <v>0</v>
      </c>
      <c r="Q825" s="60">
        <f>'Inventory Ref Sheet'!AV825</f>
        <v>0</v>
      </c>
      <c r="R825" s="61"/>
      <c r="S825" s="100" t="str">
        <f t="shared" si="54"/>
        <v/>
      </c>
      <c r="T825" s="59">
        <f>'Inventory Ref Sheet'!M825</f>
        <v>0</v>
      </c>
      <c r="U825" s="102">
        <f>'Inventory Ref Sheet'!N825</f>
        <v>0</v>
      </c>
      <c r="V825" s="59">
        <f>'Inventory Ref Sheet'!O825</f>
        <v>0</v>
      </c>
      <c r="W825" s="59">
        <f>'Inventory Ref Sheet'!R825</f>
        <v>0</v>
      </c>
      <c r="X825" s="59">
        <f>'Inventory Ref Sheet'!S825</f>
        <v>0</v>
      </c>
      <c r="Y825" s="100" t="str">
        <f ca="1">IF('Inventory Ref Sheet'!U825&gt;0,YEAR(TODAY())-'Inventory Ref Sheet'!U825,"")</f>
        <v/>
      </c>
      <c r="Z825" s="95">
        <f>'Inventory Ref Sheet'!W825</f>
        <v>0</v>
      </c>
      <c r="AA825" s="60">
        <f>'Inventory Ref Sheet'!X825</f>
        <v>0</v>
      </c>
      <c r="AB825" s="61"/>
      <c r="AC825" s="97" t="str">
        <f t="shared" si="55"/>
        <v/>
      </c>
      <c r="AD825" s="59">
        <f>'Inventory Ref Sheet'!Y825</f>
        <v>0</v>
      </c>
      <c r="AE825" s="59">
        <f>'Inventory Ref Sheet'!Z825</f>
        <v>0</v>
      </c>
      <c r="AF825" s="102">
        <f>'Inventory Ref Sheet'!AA825</f>
        <v>0</v>
      </c>
      <c r="AG825" s="59">
        <f>'Inventory Ref Sheet'!AD825</f>
        <v>0</v>
      </c>
      <c r="AH825" s="59">
        <f>'Inventory Ref Sheet'!AE825</f>
        <v>0</v>
      </c>
      <c r="AI825" s="100" t="str">
        <f ca="1">IF('Inventory Ref Sheet'!AG825&gt;0,YEAR(TODAY())-'Inventory Ref Sheet'!AG825,"")</f>
        <v/>
      </c>
      <c r="AJ825" s="99"/>
      <c r="AK825" s="60">
        <f>'Inventory Ref Sheet'!AJ825</f>
        <v>0</v>
      </c>
      <c r="AL825" s="99"/>
      <c r="AM825" s="97" t="str">
        <f t="shared" si="56"/>
        <v/>
      </c>
    </row>
    <row r="826" spans="10:39" x14ac:dyDescent="0.25">
      <c r="J826" s="59">
        <f>'Inventory Ref Sheet'!AK826</f>
        <v>0</v>
      </c>
      <c r="K826" s="59">
        <f>'Inventory Ref Sheet'!AL826</f>
        <v>0</v>
      </c>
      <c r="L826" s="59">
        <f>'Inventory Ref Sheet'!AM826</f>
        <v>0</v>
      </c>
      <c r="M826" s="59">
        <f>'Inventory Ref Sheet'!AP826</f>
        <v>0</v>
      </c>
      <c r="N826" s="59">
        <f>'Inventory Ref Sheet'!AQ826</f>
        <v>0</v>
      </c>
      <c r="O826" s="100" t="str">
        <f ca="1">IF('Inventory Ref Sheet'!AS826&gt;0,YEAR(TODAY())-'Inventory Ref Sheet'!AS826,"")</f>
        <v/>
      </c>
      <c r="P826" s="95">
        <f>'Inventory Ref Sheet'!AU826</f>
        <v>0</v>
      </c>
      <c r="Q826" s="60">
        <f>'Inventory Ref Sheet'!AV826</f>
        <v>0</v>
      </c>
      <c r="R826" s="61"/>
      <c r="S826" s="100" t="str">
        <f t="shared" si="54"/>
        <v/>
      </c>
      <c r="T826" s="59">
        <f>'Inventory Ref Sheet'!M826</f>
        <v>0</v>
      </c>
      <c r="U826" s="102">
        <f>'Inventory Ref Sheet'!N826</f>
        <v>0</v>
      </c>
      <c r="V826" s="59">
        <f>'Inventory Ref Sheet'!O826</f>
        <v>0</v>
      </c>
      <c r="W826" s="59">
        <f>'Inventory Ref Sheet'!R826</f>
        <v>0</v>
      </c>
      <c r="X826" s="59">
        <f>'Inventory Ref Sheet'!S826</f>
        <v>0</v>
      </c>
      <c r="Y826" s="100" t="str">
        <f ca="1">IF('Inventory Ref Sheet'!U826&gt;0,YEAR(TODAY())-'Inventory Ref Sheet'!U826,"")</f>
        <v/>
      </c>
      <c r="Z826" s="95">
        <f>'Inventory Ref Sheet'!W826</f>
        <v>0</v>
      </c>
      <c r="AA826" s="60">
        <f>'Inventory Ref Sheet'!X826</f>
        <v>0</v>
      </c>
      <c r="AB826" s="61"/>
      <c r="AC826" s="97" t="str">
        <f t="shared" si="55"/>
        <v/>
      </c>
      <c r="AD826" s="59">
        <f>'Inventory Ref Sheet'!Y826</f>
        <v>0</v>
      </c>
      <c r="AE826" s="59">
        <f>'Inventory Ref Sheet'!Z826</f>
        <v>0</v>
      </c>
      <c r="AF826" s="102">
        <f>'Inventory Ref Sheet'!AA826</f>
        <v>0</v>
      </c>
      <c r="AG826" s="59">
        <f>'Inventory Ref Sheet'!AD826</f>
        <v>0</v>
      </c>
      <c r="AH826" s="59">
        <f>'Inventory Ref Sheet'!AE826</f>
        <v>0</v>
      </c>
      <c r="AI826" s="100" t="str">
        <f ca="1">IF('Inventory Ref Sheet'!AG826&gt;0,YEAR(TODAY())-'Inventory Ref Sheet'!AG826,"")</f>
        <v/>
      </c>
      <c r="AJ826" s="99"/>
      <c r="AK826" s="60">
        <f>'Inventory Ref Sheet'!AJ826</f>
        <v>0</v>
      </c>
      <c r="AL826" s="99"/>
      <c r="AM826" s="97" t="str">
        <f t="shared" si="56"/>
        <v/>
      </c>
    </row>
    <row r="827" spans="10:39" x14ac:dyDescent="0.25">
      <c r="J827" s="59">
        <f>'Inventory Ref Sheet'!AK827</f>
        <v>0</v>
      </c>
      <c r="K827" s="59">
        <f>'Inventory Ref Sheet'!AL827</f>
        <v>0</v>
      </c>
      <c r="L827" s="59">
        <f>'Inventory Ref Sheet'!AM827</f>
        <v>0</v>
      </c>
      <c r="M827" s="59">
        <f>'Inventory Ref Sheet'!AP827</f>
        <v>0</v>
      </c>
      <c r="N827" s="59">
        <f>'Inventory Ref Sheet'!AQ827</f>
        <v>0</v>
      </c>
      <c r="O827" s="100" t="str">
        <f ca="1">IF('Inventory Ref Sheet'!AS827&gt;0,YEAR(TODAY())-'Inventory Ref Sheet'!AS827,"")</f>
        <v/>
      </c>
      <c r="P827" s="95">
        <f>'Inventory Ref Sheet'!AU827</f>
        <v>0</v>
      </c>
      <c r="Q827" s="60">
        <f>'Inventory Ref Sheet'!AV827</f>
        <v>0</v>
      </c>
      <c r="R827" s="61"/>
      <c r="S827" s="100" t="str">
        <f t="shared" si="54"/>
        <v/>
      </c>
      <c r="T827" s="59">
        <f>'Inventory Ref Sheet'!M827</f>
        <v>0</v>
      </c>
      <c r="U827" s="102">
        <f>'Inventory Ref Sheet'!N827</f>
        <v>0</v>
      </c>
      <c r="V827" s="59">
        <f>'Inventory Ref Sheet'!O827</f>
        <v>0</v>
      </c>
      <c r="W827" s="59">
        <f>'Inventory Ref Sheet'!R827</f>
        <v>0</v>
      </c>
      <c r="X827" s="59">
        <f>'Inventory Ref Sheet'!S827</f>
        <v>0</v>
      </c>
      <c r="Y827" s="100" t="str">
        <f ca="1">IF('Inventory Ref Sheet'!U827&gt;0,YEAR(TODAY())-'Inventory Ref Sheet'!U827,"")</f>
        <v/>
      </c>
      <c r="Z827" s="95">
        <f>'Inventory Ref Sheet'!W827</f>
        <v>0</v>
      </c>
      <c r="AA827" s="60">
        <f>'Inventory Ref Sheet'!X827</f>
        <v>0</v>
      </c>
      <c r="AB827" s="61"/>
      <c r="AC827" s="97" t="str">
        <f t="shared" si="55"/>
        <v/>
      </c>
      <c r="AD827" s="59">
        <f>'Inventory Ref Sheet'!Y827</f>
        <v>0</v>
      </c>
      <c r="AE827" s="59">
        <f>'Inventory Ref Sheet'!Z827</f>
        <v>0</v>
      </c>
      <c r="AF827" s="102">
        <f>'Inventory Ref Sheet'!AA827</f>
        <v>0</v>
      </c>
      <c r="AG827" s="59">
        <f>'Inventory Ref Sheet'!AD827</f>
        <v>0</v>
      </c>
      <c r="AH827" s="59">
        <f>'Inventory Ref Sheet'!AE827</f>
        <v>0</v>
      </c>
      <c r="AI827" s="100" t="str">
        <f ca="1">IF('Inventory Ref Sheet'!AG827&gt;0,YEAR(TODAY())-'Inventory Ref Sheet'!AG827,"")</f>
        <v/>
      </c>
      <c r="AJ827" s="99"/>
      <c r="AK827" s="60">
        <f>'Inventory Ref Sheet'!AJ827</f>
        <v>0</v>
      </c>
      <c r="AL827" s="99"/>
      <c r="AM827" s="97" t="str">
        <f t="shared" si="56"/>
        <v/>
      </c>
    </row>
    <row r="828" spans="10:39" x14ac:dyDescent="0.25">
      <c r="J828" s="59">
        <f>'Inventory Ref Sheet'!AK828</f>
        <v>0</v>
      </c>
      <c r="K828" s="59">
        <f>'Inventory Ref Sheet'!AL828</f>
        <v>0</v>
      </c>
      <c r="L828" s="59">
        <f>'Inventory Ref Sheet'!AM828</f>
        <v>0</v>
      </c>
      <c r="M828" s="59">
        <f>'Inventory Ref Sheet'!AP828</f>
        <v>0</v>
      </c>
      <c r="N828" s="59">
        <f>'Inventory Ref Sheet'!AQ828</f>
        <v>0</v>
      </c>
      <c r="O828" s="100" t="str">
        <f ca="1">IF('Inventory Ref Sheet'!AS828&gt;0,YEAR(TODAY())-'Inventory Ref Sheet'!AS828,"")</f>
        <v/>
      </c>
      <c r="P828" s="95">
        <f>'Inventory Ref Sheet'!AU828</f>
        <v>0</v>
      </c>
      <c r="Q828" s="60">
        <f>'Inventory Ref Sheet'!AV828</f>
        <v>0</v>
      </c>
      <c r="R828" s="61"/>
      <c r="S828" s="100" t="str">
        <f t="shared" si="54"/>
        <v/>
      </c>
      <c r="T828" s="59">
        <f>'Inventory Ref Sheet'!M828</f>
        <v>0</v>
      </c>
      <c r="U828" s="102">
        <f>'Inventory Ref Sheet'!N828</f>
        <v>0</v>
      </c>
      <c r="V828" s="59">
        <f>'Inventory Ref Sheet'!O828</f>
        <v>0</v>
      </c>
      <c r="W828" s="59">
        <f>'Inventory Ref Sheet'!R828</f>
        <v>0</v>
      </c>
      <c r="X828" s="59">
        <f>'Inventory Ref Sheet'!S828</f>
        <v>0</v>
      </c>
      <c r="Y828" s="100" t="str">
        <f ca="1">IF('Inventory Ref Sheet'!U828&gt;0,YEAR(TODAY())-'Inventory Ref Sheet'!U828,"")</f>
        <v/>
      </c>
      <c r="Z828" s="95">
        <f>'Inventory Ref Sheet'!W828</f>
        <v>0</v>
      </c>
      <c r="AA828" s="60">
        <f>'Inventory Ref Sheet'!X828</f>
        <v>0</v>
      </c>
      <c r="AB828" s="61"/>
      <c r="AC828" s="97" t="str">
        <f t="shared" si="55"/>
        <v/>
      </c>
      <c r="AD828" s="59">
        <f>'Inventory Ref Sheet'!Y828</f>
        <v>0</v>
      </c>
      <c r="AE828" s="59">
        <f>'Inventory Ref Sheet'!Z828</f>
        <v>0</v>
      </c>
      <c r="AF828" s="102">
        <f>'Inventory Ref Sheet'!AA828</f>
        <v>0</v>
      </c>
      <c r="AG828" s="59">
        <f>'Inventory Ref Sheet'!AD828</f>
        <v>0</v>
      </c>
      <c r="AH828" s="59">
        <f>'Inventory Ref Sheet'!AE828</f>
        <v>0</v>
      </c>
      <c r="AI828" s="100" t="str">
        <f ca="1">IF('Inventory Ref Sheet'!AG828&gt;0,YEAR(TODAY())-'Inventory Ref Sheet'!AG828,"")</f>
        <v/>
      </c>
      <c r="AJ828" s="99"/>
      <c r="AK828" s="60">
        <f>'Inventory Ref Sheet'!AJ828</f>
        <v>0</v>
      </c>
      <c r="AL828" s="99"/>
      <c r="AM828" s="97" t="str">
        <f t="shared" si="56"/>
        <v/>
      </c>
    </row>
    <row r="829" spans="10:39" x14ac:dyDescent="0.25">
      <c r="J829" s="59">
        <f>'Inventory Ref Sheet'!AK829</f>
        <v>0</v>
      </c>
      <c r="K829" s="59">
        <f>'Inventory Ref Sheet'!AL829</f>
        <v>0</v>
      </c>
      <c r="L829" s="59">
        <f>'Inventory Ref Sheet'!AM829</f>
        <v>0</v>
      </c>
      <c r="M829" s="59">
        <f>'Inventory Ref Sheet'!AP829</f>
        <v>0</v>
      </c>
      <c r="N829" s="59">
        <f>'Inventory Ref Sheet'!AQ829</f>
        <v>0</v>
      </c>
      <c r="O829" s="100" t="str">
        <f ca="1">IF('Inventory Ref Sheet'!AS829&gt;0,YEAR(TODAY())-'Inventory Ref Sheet'!AS829,"")</f>
        <v/>
      </c>
      <c r="P829" s="95">
        <f>'Inventory Ref Sheet'!AU829</f>
        <v>0</v>
      </c>
      <c r="Q829" s="60">
        <f>'Inventory Ref Sheet'!AV829</f>
        <v>0</v>
      </c>
      <c r="R829" s="61"/>
      <c r="S829" s="100" t="str">
        <f t="shared" si="54"/>
        <v/>
      </c>
      <c r="T829" s="59">
        <f>'Inventory Ref Sheet'!M829</f>
        <v>0</v>
      </c>
      <c r="U829" s="102">
        <f>'Inventory Ref Sheet'!N829</f>
        <v>0</v>
      </c>
      <c r="V829" s="59">
        <f>'Inventory Ref Sheet'!O829</f>
        <v>0</v>
      </c>
      <c r="W829" s="59">
        <f>'Inventory Ref Sheet'!R829</f>
        <v>0</v>
      </c>
      <c r="X829" s="59">
        <f>'Inventory Ref Sheet'!S829</f>
        <v>0</v>
      </c>
      <c r="Y829" s="100" t="str">
        <f ca="1">IF('Inventory Ref Sheet'!U829&gt;0,YEAR(TODAY())-'Inventory Ref Sheet'!U829,"")</f>
        <v/>
      </c>
      <c r="Z829" s="95">
        <f>'Inventory Ref Sheet'!W829</f>
        <v>0</v>
      </c>
      <c r="AA829" s="60">
        <f>'Inventory Ref Sheet'!X829</f>
        <v>0</v>
      </c>
      <c r="AB829" s="61"/>
      <c r="AC829" s="97" t="str">
        <f t="shared" si="55"/>
        <v/>
      </c>
      <c r="AD829" s="59">
        <f>'Inventory Ref Sheet'!Y829</f>
        <v>0</v>
      </c>
      <c r="AE829" s="59">
        <f>'Inventory Ref Sheet'!Z829</f>
        <v>0</v>
      </c>
      <c r="AF829" s="102">
        <f>'Inventory Ref Sheet'!AA829</f>
        <v>0</v>
      </c>
      <c r="AG829" s="59">
        <f>'Inventory Ref Sheet'!AD829</f>
        <v>0</v>
      </c>
      <c r="AH829" s="59">
        <f>'Inventory Ref Sheet'!AE829</f>
        <v>0</v>
      </c>
      <c r="AI829" s="100" t="str">
        <f ca="1">IF('Inventory Ref Sheet'!AG829&gt;0,YEAR(TODAY())-'Inventory Ref Sheet'!AG829,"")</f>
        <v/>
      </c>
      <c r="AJ829" s="99"/>
      <c r="AK829" s="60">
        <f>'Inventory Ref Sheet'!AJ829</f>
        <v>0</v>
      </c>
      <c r="AL829" s="99"/>
      <c r="AM829" s="97" t="str">
        <f t="shared" si="56"/>
        <v/>
      </c>
    </row>
    <row r="830" spans="10:39" x14ac:dyDescent="0.25">
      <c r="J830" s="59">
        <f>'Inventory Ref Sheet'!AK830</f>
        <v>0</v>
      </c>
      <c r="K830" s="59">
        <f>'Inventory Ref Sheet'!AL830</f>
        <v>0</v>
      </c>
      <c r="L830" s="59">
        <f>'Inventory Ref Sheet'!AM830</f>
        <v>0</v>
      </c>
      <c r="M830" s="59">
        <f>'Inventory Ref Sheet'!AP830</f>
        <v>0</v>
      </c>
      <c r="N830" s="59">
        <f>'Inventory Ref Sheet'!AQ830</f>
        <v>0</v>
      </c>
      <c r="O830" s="100" t="str">
        <f ca="1">IF('Inventory Ref Sheet'!AS830&gt;0,YEAR(TODAY())-'Inventory Ref Sheet'!AS830,"")</f>
        <v/>
      </c>
      <c r="P830" s="95">
        <f>'Inventory Ref Sheet'!AU830</f>
        <v>0</v>
      </c>
      <c r="Q830" s="60">
        <f>'Inventory Ref Sheet'!AV830</f>
        <v>0</v>
      </c>
      <c r="R830" s="61"/>
      <c r="S830" s="100" t="str">
        <f t="shared" si="54"/>
        <v/>
      </c>
      <c r="T830" s="59">
        <f>'Inventory Ref Sheet'!M830</f>
        <v>0</v>
      </c>
      <c r="U830" s="102">
        <f>'Inventory Ref Sheet'!N830</f>
        <v>0</v>
      </c>
      <c r="V830" s="59">
        <f>'Inventory Ref Sheet'!O830</f>
        <v>0</v>
      </c>
      <c r="W830" s="59">
        <f>'Inventory Ref Sheet'!R830</f>
        <v>0</v>
      </c>
      <c r="X830" s="59">
        <f>'Inventory Ref Sheet'!S830</f>
        <v>0</v>
      </c>
      <c r="Y830" s="100" t="str">
        <f ca="1">IF('Inventory Ref Sheet'!U830&gt;0,YEAR(TODAY())-'Inventory Ref Sheet'!U830,"")</f>
        <v/>
      </c>
      <c r="Z830" s="95">
        <f>'Inventory Ref Sheet'!W830</f>
        <v>0</v>
      </c>
      <c r="AA830" s="60">
        <f>'Inventory Ref Sheet'!X830</f>
        <v>0</v>
      </c>
      <c r="AB830" s="61"/>
      <c r="AC830" s="97" t="str">
        <f t="shared" si="55"/>
        <v/>
      </c>
      <c r="AD830" s="59">
        <f>'Inventory Ref Sheet'!Y830</f>
        <v>0</v>
      </c>
      <c r="AE830" s="59">
        <f>'Inventory Ref Sheet'!Z830</f>
        <v>0</v>
      </c>
      <c r="AF830" s="102">
        <f>'Inventory Ref Sheet'!AA830</f>
        <v>0</v>
      </c>
      <c r="AG830" s="59">
        <f>'Inventory Ref Sheet'!AD830</f>
        <v>0</v>
      </c>
      <c r="AH830" s="59">
        <f>'Inventory Ref Sheet'!AE830</f>
        <v>0</v>
      </c>
      <c r="AI830" s="100" t="str">
        <f ca="1">IF('Inventory Ref Sheet'!AG830&gt;0,YEAR(TODAY())-'Inventory Ref Sheet'!AG830,"")</f>
        <v/>
      </c>
      <c r="AJ830" s="99"/>
      <c r="AK830" s="60">
        <f>'Inventory Ref Sheet'!AJ830</f>
        <v>0</v>
      </c>
      <c r="AL830" s="99"/>
      <c r="AM830" s="97" t="str">
        <f t="shared" si="56"/>
        <v/>
      </c>
    </row>
    <row r="831" spans="10:39" x14ac:dyDescent="0.25">
      <c r="J831" s="59">
        <f>'Inventory Ref Sheet'!AK831</f>
        <v>0</v>
      </c>
      <c r="K831" s="59">
        <f>'Inventory Ref Sheet'!AL831</f>
        <v>0</v>
      </c>
      <c r="L831" s="59">
        <f>'Inventory Ref Sheet'!AM831</f>
        <v>0</v>
      </c>
      <c r="M831" s="59">
        <f>'Inventory Ref Sheet'!AP831</f>
        <v>0</v>
      </c>
      <c r="N831" s="59">
        <f>'Inventory Ref Sheet'!AQ831</f>
        <v>0</v>
      </c>
      <c r="O831" s="100" t="str">
        <f ca="1">IF('Inventory Ref Sheet'!AS831&gt;0,YEAR(TODAY())-'Inventory Ref Sheet'!AS831,"")</f>
        <v/>
      </c>
      <c r="P831" s="95">
        <f>'Inventory Ref Sheet'!AU831</f>
        <v>0</v>
      </c>
      <c r="Q831" s="60">
        <f>'Inventory Ref Sheet'!AV831</f>
        <v>0</v>
      </c>
      <c r="R831" s="61"/>
      <c r="S831" s="100" t="str">
        <f t="shared" si="54"/>
        <v/>
      </c>
      <c r="T831" s="59">
        <f>'Inventory Ref Sheet'!M831</f>
        <v>0</v>
      </c>
      <c r="U831" s="102">
        <f>'Inventory Ref Sheet'!N831</f>
        <v>0</v>
      </c>
      <c r="V831" s="59">
        <f>'Inventory Ref Sheet'!O831</f>
        <v>0</v>
      </c>
      <c r="W831" s="59">
        <f>'Inventory Ref Sheet'!R831</f>
        <v>0</v>
      </c>
      <c r="X831" s="59">
        <f>'Inventory Ref Sheet'!S831</f>
        <v>0</v>
      </c>
      <c r="Y831" s="100" t="str">
        <f ca="1">IF('Inventory Ref Sheet'!U831&gt;0,YEAR(TODAY())-'Inventory Ref Sheet'!U831,"")</f>
        <v/>
      </c>
      <c r="Z831" s="95">
        <f>'Inventory Ref Sheet'!W831</f>
        <v>0</v>
      </c>
      <c r="AA831" s="60">
        <f>'Inventory Ref Sheet'!X831</f>
        <v>0</v>
      </c>
      <c r="AB831" s="61"/>
      <c r="AC831" s="97" t="str">
        <f t="shared" si="55"/>
        <v/>
      </c>
      <c r="AD831" s="59">
        <f>'Inventory Ref Sheet'!Y831</f>
        <v>0</v>
      </c>
      <c r="AE831" s="59">
        <f>'Inventory Ref Sheet'!Z831</f>
        <v>0</v>
      </c>
      <c r="AF831" s="102">
        <f>'Inventory Ref Sheet'!AA831</f>
        <v>0</v>
      </c>
      <c r="AG831" s="59">
        <f>'Inventory Ref Sheet'!AD831</f>
        <v>0</v>
      </c>
      <c r="AH831" s="59">
        <f>'Inventory Ref Sheet'!AE831</f>
        <v>0</v>
      </c>
      <c r="AI831" s="100" t="str">
        <f ca="1">IF('Inventory Ref Sheet'!AG831&gt;0,YEAR(TODAY())-'Inventory Ref Sheet'!AG831,"")</f>
        <v/>
      </c>
      <c r="AJ831" s="99"/>
      <c r="AK831" s="60">
        <f>'Inventory Ref Sheet'!AJ831</f>
        <v>0</v>
      </c>
      <c r="AL831" s="99"/>
      <c r="AM831" s="97" t="str">
        <f t="shared" si="56"/>
        <v/>
      </c>
    </row>
    <row r="832" spans="10:39" x14ac:dyDescent="0.25">
      <c r="J832" s="59">
        <f>'Inventory Ref Sheet'!AK832</f>
        <v>0</v>
      </c>
      <c r="K832" s="59">
        <f>'Inventory Ref Sheet'!AL832</f>
        <v>0</v>
      </c>
      <c r="L832" s="59">
        <f>'Inventory Ref Sheet'!AM832</f>
        <v>0</v>
      </c>
      <c r="M832" s="59">
        <f>'Inventory Ref Sheet'!AP832</f>
        <v>0</v>
      </c>
      <c r="N832" s="59">
        <f>'Inventory Ref Sheet'!AQ832</f>
        <v>0</v>
      </c>
      <c r="O832" s="100" t="str">
        <f ca="1">IF('Inventory Ref Sheet'!AS832&gt;0,YEAR(TODAY())-'Inventory Ref Sheet'!AS832,"")</f>
        <v/>
      </c>
      <c r="P832" s="95">
        <f>'Inventory Ref Sheet'!AU832</f>
        <v>0</v>
      </c>
      <c r="Q832" s="60">
        <f>'Inventory Ref Sheet'!AV832</f>
        <v>0</v>
      </c>
      <c r="R832" s="61"/>
      <c r="S832" s="100" t="str">
        <f t="shared" si="54"/>
        <v/>
      </c>
      <c r="T832" s="59">
        <f>'Inventory Ref Sheet'!M832</f>
        <v>0</v>
      </c>
      <c r="U832" s="102">
        <f>'Inventory Ref Sheet'!N832</f>
        <v>0</v>
      </c>
      <c r="V832" s="59">
        <f>'Inventory Ref Sheet'!O832</f>
        <v>0</v>
      </c>
      <c r="W832" s="59">
        <f>'Inventory Ref Sheet'!R832</f>
        <v>0</v>
      </c>
      <c r="X832" s="59">
        <f>'Inventory Ref Sheet'!S832</f>
        <v>0</v>
      </c>
      <c r="Y832" s="100" t="str">
        <f ca="1">IF('Inventory Ref Sheet'!U832&gt;0,YEAR(TODAY())-'Inventory Ref Sheet'!U832,"")</f>
        <v/>
      </c>
      <c r="Z832" s="95">
        <f>'Inventory Ref Sheet'!W832</f>
        <v>0</v>
      </c>
      <c r="AA832" s="60">
        <f>'Inventory Ref Sheet'!X832</f>
        <v>0</v>
      </c>
      <c r="AB832" s="61"/>
      <c r="AC832" s="97" t="str">
        <f t="shared" si="55"/>
        <v/>
      </c>
      <c r="AD832" s="59">
        <f>'Inventory Ref Sheet'!Y832</f>
        <v>0</v>
      </c>
      <c r="AE832" s="59">
        <f>'Inventory Ref Sheet'!Z832</f>
        <v>0</v>
      </c>
      <c r="AF832" s="102">
        <f>'Inventory Ref Sheet'!AA832</f>
        <v>0</v>
      </c>
      <c r="AG832" s="59">
        <f>'Inventory Ref Sheet'!AD832</f>
        <v>0</v>
      </c>
      <c r="AH832" s="59">
        <f>'Inventory Ref Sheet'!AE832</f>
        <v>0</v>
      </c>
      <c r="AI832" s="100" t="str">
        <f ca="1">IF('Inventory Ref Sheet'!AG832&gt;0,YEAR(TODAY())-'Inventory Ref Sheet'!AG832,"")</f>
        <v/>
      </c>
      <c r="AJ832" s="99"/>
      <c r="AK832" s="60">
        <f>'Inventory Ref Sheet'!AJ832</f>
        <v>0</v>
      </c>
      <c r="AL832" s="99"/>
      <c r="AM832" s="97" t="str">
        <f t="shared" si="56"/>
        <v/>
      </c>
    </row>
    <row r="833" spans="10:39" x14ac:dyDescent="0.25">
      <c r="J833" s="59">
        <f>'Inventory Ref Sheet'!AK833</f>
        <v>0</v>
      </c>
      <c r="K833" s="59">
        <f>'Inventory Ref Sheet'!AL833</f>
        <v>0</v>
      </c>
      <c r="L833" s="59">
        <f>'Inventory Ref Sheet'!AM833</f>
        <v>0</v>
      </c>
      <c r="M833" s="59">
        <f>'Inventory Ref Sheet'!AP833</f>
        <v>0</v>
      </c>
      <c r="N833" s="59">
        <f>'Inventory Ref Sheet'!AQ833</f>
        <v>0</v>
      </c>
      <c r="O833" s="100" t="str">
        <f ca="1">IF('Inventory Ref Sheet'!AS833&gt;0,YEAR(TODAY())-'Inventory Ref Sheet'!AS833,"")</f>
        <v/>
      </c>
      <c r="P833" s="95">
        <f>'Inventory Ref Sheet'!AU833</f>
        <v>0</v>
      </c>
      <c r="Q833" s="60">
        <f>'Inventory Ref Sheet'!AV833</f>
        <v>0</v>
      </c>
      <c r="R833" s="61"/>
      <c r="S833" s="100" t="str">
        <f t="shared" si="54"/>
        <v/>
      </c>
      <c r="T833" s="59">
        <f>'Inventory Ref Sheet'!M833</f>
        <v>0</v>
      </c>
      <c r="U833" s="102">
        <f>'Inventory Ref Sheet'!N833</f>
        <v>0</v>
      </c>
      <c r="V833" s="59">
        <f>'Inventory Ref Sheet'!O833</f>
        <v>0</v>
      </c>
      <c r="W833" s="59">
        <f>'Inventory Ref Sheet'!R833</f>
        <v>0</v>
      </c>
      <c r="X833" s="59">
        <f>'Inventory Ref Sheet'!S833</f>
        <v>0</v>
      </c>
      <c r="Y833" s="100" t="str">
        <f ca="1">IF('Inventory Ref Sheet'!U833&gt;0,YEAR(TODAY())-'Inventory Ref Sheet'!U833,"")</f>
        <v/>
      </c>
      <c r="Z833" s="95">
        <f>'Inventory Ref Sheet'!W833</f>
        <v>0</v>
      </c>
      <c r="AA833" s="60">
        <f>'Inventory Ref Sheet'!X833</f>
        <v>0</v>
      </c>
      <c r="AB833" s="61"/>
      <c r="AC833" s="97" t="str">
        <f t="shared" si="55"/>
        <v/>
      </c>
      <c r="AD833" s="59">
        <f>'Inventory Ref Sheet'!Y833</f>
        <v>0</v>
      </c>
      <c r="AE833" s="59">
        <f>'Inventory Ref Sheet'!Z833</f>
        <v>0</v>
      </c>
      <c r="AF833" s="102">
        <f>'Inventory Ref Sheet'!AA833</f>
        <v>0</v>
      </c>
      <c r="AG833" s="59">
        <f>'Inventory Ref Sheet'!AD833</f>
        <v>0</v>
      </c>
      <c r="AH833" s="59">
        <f>'Inventory Ref Sheet'!AE833</f>
        <v>0</v>
      </c>
      <c r="AI833" s="100" t="str">
        <f ca="1">IF('Inventory Ref Sheet'!AG833&gt;0,YEAR(TODAY())-'Inventory Ref Sheet'!AG833,"")</f>
        <v/>
      </c>
      <c r="AJ833" s="99"/>
      <c r="AK833" s="60">
        <f>'Inventory Ref Sheet'!AJ833</f>
        <v>0</v>
      </c>
      <c r="AL833" s="99"/>
      <c r="AM833" s="97" t="str">
        <f t="shared" si="56"/>
        <v/>
      </c>
    </row>
    <row r="834" spans="10:39" x14ac:dyDescent="0.25">
      <c r="J834" s="59">
        <f>'Inventory Ref Sheet'!AK834</f>
        <v>0</v>
      </c>
      <c r="K834" s="59">
        <f>'Inventory Ref Sheet'!AL834</f>
        <v>0</v>
      </c>
      <c r="L834" s="59">
        <f>'Inventory Ref Sheet'!AM834</f>
        <v>0</v>
      </c>
      <c r="M834" s="59">
        <f>'Inventory Ref Sheet'!AP834</f>
        <v>0</v>
      </c>
      <c r="N834" s="59">
        <f>'Inventory Ref Sheet'!AQ834</f>
        <v>0</v>
      </c>
      <c r="O834" s="100" t="str">
        <f ca="1">IF('Inventory Ref Sheet'!AS834&gt;0,YEAR(TODAY())-'Inventory Ref Sheet'!AS834,"")</f>
        <v/>
      </c>
      <c r="P834" s="95">
        <f>'Inventory Ref Sheet'!AU834</f>
        <v>0</v>
      </c>
      <c r="Q834" s="60">
        <f>'Inventory Ref Sheet'!AV834</f>
        <v>0</v>
      </c>
      <c r="R834" s="61"/>
      <c r="S834" s="100" t="str">
        <f t="shared" si="54"/>
        <v/>
      </c>
      <c r="T834" s="59">
        <f>'Inventory Ref Sheet'!M834</f>
        <v>0</v>
      </c>
      <c r="U834" s="102">
        <f>'Inventory Ref Sheet'!N834</f>
        <v>0</v>
      </c>
      <c r="V834" s="59">
        <f>'Inventory Ref Sheet'!O834</f>
        <v>0</v>
      </c>
      <c r="W834" s="59">
        <f>'Inventory Ref Sheet'!R834</f>
        <v>0</v>
      </c>
      <c r="X834" s="59">
        <f>'Inventory Ref Sheet'!S834</f>
        <v>0</v>
      </c>
      <c r="Y834" s="100" t="str">
        <f ca="1">IF('Inventory Ref Sheet'!U834&gt;0,YEAR(TODAY())-'Inventory Ref Sheet'!U834,"")</f>
        <v/>
      </c>
      <c r="Z834" s="95">
        <f>'Inventory Ref Sheet'!W834</f>
        <v>0</v>
      </c>
      <c r="AA834" s="60">
        <f>'Inventory Ref Sheet'!X834</f>
        <v>0</v>
      </c>
      <c r="AB834" s="61"/>
      <c r="AC834" s="97" t="str">
        <f t="shared" si="55"/>
        <v/>
      </c>
      <c r="AD834" s="59">
        <f>'Inventory Ref Sheet'!Y834</f>
        <v>0</v>
      </c>
      <c r="AE834" s="59">
        <f>'Inventory Ref Sheet'!Z834</f>
        <v>0</v>
      </c>
      <c r="AF834" s="102">
        <f>'Inventory Ref Sheet'!AA834</f>
        <v>0</v>
      </c>
      <c r="AG834" s="59">
        <f>'Inventory Ref Sheet'!AD834</f>
        <v>0</v>
      </c>
      <c r="AH834" s="59">
        <f>'Inventory Ref Sheet'!AE834</f>
        <v>0</v>
      </c>
      <c r="AI834" s="100" t="str">
        <f ca="1">IF('Inventory Ref Sheet'!AG834&gt;0,YEAR(TODAY())-'Inventory Ref Sheet'!AG834,"")</f>
        <v/>
      </c>
      <c r="AJ834" s="99"/>
      <c r="AK834" s="60">
        <f>'Inventory Ref Sheet'!AJ834</f>
        <v>0</v>
      </c>
      <c r="AL834" s="99"/>
      <c r="AM834" s="97" t="str">
        <f t="shared" si="56"/>
        <v/>
      </c>
    </row>
    <row r="835" spans="10:39" x14ac:dyDescent="0.25">
      <c r="J835" s="59">
        <f>'Inventory Ref Sheet'!AK835</f>
        <v>0</v>
      </c>
      <c r="K835" s="59">
        <f>'Inventory Ref Sheet'!AL835</f>
        <v>0</v>
      </c>
      <c r="L835" s="59">
        <f>'Inventory Ref Sheet'!AM835</f>
        <v>0</v>
      </c>
      <c r="M835" s="59">
        <f>'Inventory Ref Sheet'!AP835</f>
        <v>0</v>
      </c>
      <c r="N835" s="59">
        <f>'Inventory Ref Sheet'!AQ835</f>
        <v>0</v>
      </c>
      <c r="O835" s="100" t="str">
        <f ca="1">IF('Inventory Ref Sheet'!AS835&gt;0,YEAR(TODAY())-'Inventory Ref Sheet'!AS835,"")</f>
        <v/>
      </c>
      <c r="P835" s="95">
        <f>'Inventory Ref Sheet'!AU835</f>
        <v>0</v>
      </c>
      <c r="Q835" s="60">
        <f>'Inventory Ref Sheet'!AV835</f>
        <v>0</v>
      </c>
      <c r="R835" s="61"/>
      <c r="S835" s="100" t="str">
        <f t="shared" si="54"/>
        <v/>
      </c>
      <c r="T835" s="59">
        <f>'Inventory Ref Sheet'!M835</f>
        <v>0</v>
      </c>
      <c r="U835" s="102">
        <f>'Inventory Ref Sheet'!N835</f>
        <v>0</v>
      </c>
      <c r="V835" s="59">
        <f>'Inventory Ref Sheet'!O835</f>
        <v>0</v>
      </c>
      <c r="W835" s="59">
        <f>'Inventory Ref Sheet'!R835</f>
        <v>0</v>
      </c>
      <c r="X835" s="59">
        <f>'Inventory Ref Sheet'!S835</f>
        <v>0</v>
      </c>
      <c r="Y835" s="100" t="str">
        <f ca="1">IF('Inventory Ref Sheet'!U835&gt;0,YEAR(TODAY())-'Inventory Ref Sheet'!U835,"")</f>
        <v/>
      </c>
      <c r="Z835" s="95">
        <f>'Inventory Ref Sheet'!W835</f>
        <v>0</v>
      </c>
      <c r="AA835" s="60">
        <f>'Inventory Ref Sheet'!X835</f>
        <v>0</v>
      </c>
      <c r="AB835" s="61"/>
      <c r="AC835" s="97" t="str">
        <f t="shared" si="55"/>
        <v/>
      </c>
      <c r="AD835" s="59">
        <f>'Inventory Ref Sheet'!Y835</f>
        <v>0</v>
      </c>
      <c r="AE835" s="59">
        <f>'Inventory Ref Sheet'!Z835</f>
        <v>0</v>
      </c>
      <c r="AF835" s="102">
        <f>'Inventory Ref Sheet'!AA835</f>
        <v>0</v>
      </c>
      <c r="AG835" s="59">
        <f>'Inventory Ref Sheet'!AD835</f>
        <v>0</v>
      </c>
      <c r="AH835" s="59">
        <f>'Inventory Ref Sheet'!AE835</f>
        <v>0</v>
      </c>
      <c r="AI835" s="100" t="str">
        <f ca="1">IF('Inventory Ref Sheet'!AG835&gt;0,YEAR(TODAY())-'Inventory Ref Sheet'!AG835,"")</f>
        <v/>
      </c>
      <c r="AJ835" s="99"/>
      <c r="AK835" s="60">
        <f>'Inventory Ref Sheet'!AJ835</f>
        <v>0</v>
      </c>
      <c r="AL835" s="99"/>
      <c r="AM835" s="97" t="str">
        <f t="shared" si="56"/>
        <v/>
      </c>
    </row>
    <row r="836" spans="10:39" x14ac:dyDescent="0.25">
      <c r="J836" s="59">
        <f>'Inventory Ref Sheet'!AK836</f>
        <v>0</v>
      </c>
      <c r="K836" s="59">
        <f>'Inventory Ref Sheet'!AL836</f>
        <v>0</v>
      </c>
      <c r="L836" s="59">
        <f>'Inventory Ref Sheet'!AM836</f>
        <v>0</v>
      </c>
      <c r="M836" s="59">
        <f>'Inventory Ref Sheet'!AP836</f>
        <v>0</v>
      </c>
      <c r="N836" s="59">
        <f>'Inventory Ref Sheet'!AQ836</f>
        <v>0</v>
      </c>
      <c r="O836" s="100" t="str">
        <f ca="1">IF('Inventory Ref Sheet'!AS836&gt;0,YEAR(TODAY())-'Inventory Ref Sheet'!AS836,"")</f>
        <v/>
      </c>
      <c r="P836" s="95">
        <f>'Inventory Ref Sheet'!AU836</f>
        <v>0</v>
      </c>
      <c r="Q836" s="60">
        <f>'Inventory Ref Sheet'!AV836</f>
        <v>0</v>
      </c>
      <c r="R836" s="61"/>
      <c r="S836" s="100" t="str">
        <f t="shared" si="54"/>
        <v/>
      </c>
      <c r="T836" s="59">
        <f>'Inventory Ref Sheet'!M836</f>
        <v>0</v>
      </c>
      <c r="U836" s="102">
        <f>'Inventory Ref Sheet'!N836</f>
        <v>0</v>
      </c>
      <c r="V836" s="59">
        <f>'Inventory Ref Sheet'!O836</f>
        <v>0</v>
      </c>
      <c r="W836" s="59">
        <f>'Inventory Ref Sheet'!R836</f>
        <v>0</v>
      </c>
      <c r="X836" s="59">
        <f>'Inventory Ref Sheet'!S836</f>
        <v>0</v>
      </c>
      <c r="Y836" s="100" t="str">
        <f ca="1">IF('Inventory Ref Sheet'!U836&gt;0,YEAR(TODAY())-'Inventory Ref Sheet'!U836,"")</f>
        <v/>
      </c>
      <c r="Z836" s="95">
        <f>'Inventory Ref Sheet'!W836</f>
        <v>0</v>
      </c>
      <c r="AA836" s="60">
        <f>'Inventory Ref Sheet'!X836</f>
        <v>0</v>
      </c>
      <c r="AB836" s="61"/>
      <c r="AC836" s="97" t="str">
        <f t="shared" si="55"/>
        <v/>
      </c>
      <c r="AD836" s="59">
        <f>'Inventory Ref Sheet'!Y836</f>
        <v>0</v>
      </c>
      <c r="AE836" s="59">
        <f>'Inventory Ref Sheet'!Z836</f>
        <v>0</v>
      </c>
      <c r="AF836" s="102">
        <f>'Inventory Ref Sheet'!AA836</f>
        <v>0</v>
      </c>
      <c r="AG836" s="59">
        <f>'Inventory Ref Sheet'!AD836</f>
        <v>0</v>
      </c>
      <c r="AH836" s="59">
        <f>'Inventory Ref Sheet'!AE836</f>
        <v>0</v>
      </c>
      <c r="AI836" s="100" t="str">
        <f ca="1">IF('Inventory Ref Sheet'!AG836&gt;0,YEAR(TODAY())-'Inventory Ref Sheet'!AG836,"")</f>
        <v/>
      </c>
      <c r="AJ836" s="99"/>
      <c r="AK836" s="60">
        <f>'Inventory Ref Sheet'!AJ836</f>
        <v>0</v>
      </c>
      <c r="AL836" s="99"/>
      <c r="AM836" s="97" t="str">
        <f t="shared" si="56"/>
        <v/>
      </c>
    </row>
    <row r="837" spans="10:39" x14ac:dyDescent="0.25">
      <c r="J837" s="59">
        <f>'Inventory Ref Sheet'!AK837</f>
        <v>0</v>
      </c>
      <c r="K837" s="59">
        <f>'Inventory Ref Sheet'!AL837</f>
        <v>0</v>
      </c>
      <c r="L837" s="59">
        <f>'Inventory Ref Sheet'!AM837</f>
        <v>0</v>
      </c>
      <c r="M837" s="59">
        <f>'Inventory Ref Sheet'!AP837</f>
        <v>0</v>
      </c>
      <c r="N837" s="59">
        <f>'Inventory Ref Sheet'!AQ837</f>
        <v>0</v>
      </c>
      <c r="O837" s="100" t="str">
        <f ca="1">IF('Inventory Ref Sheet'!AS837&gt;0,YEAR(TODAY())-'Inventory Ref Sheet'!AS837,"")</f>
        <v/>
      </c>
      <c r="P837" s="95">
        <f>'Inventory Ref Sheet'!AU837</f>
        <v>0</v>
      </c>
      <c r="Q837" s="60">
        <f>'Inventory Ref Sheet'!AV837</f>
        <v>0</v>
      </c>
      <c r="R837" s="61"/>
      <c r="S837" s="100" t="str">
        <f t="shared" si="54"/>
        <v/>
      </c>
      <c r="T837" s="59">
        <f>'Inventory Ref Sheet'!M837</f>
        <v>0</v>
      </c>
      <c r="U837" s="102">
        <f>'Inventory Ref Sheet'!N837</f>
        <v>0</v>
      </c>
      <c r="V837" s="59">
        <f>'Inventory Ref Sheet'!O837</f>
        <v>0</v>
      </c>
      <c r="W837" s="59">
        <f>'Inventory Ref Sheet'!R837</f>
        <v>0</v>
      </c>
      <c r="X837" s="59">
        <f>'Inventory Ref Sheet'!S837</f>
        <v>0</v>
      </c>
      <c r="Y837" s="100" t="str">
        <f ca="1">IF('Inventory Ref Sheet'!U837&gt;0,YEAR(TODAY())-'Inventory Ref Sheet'!U837,"")</f>
        <v/>
      </c>
      <c r="Z837" s="95">
        <f>'Inventory Ref Sheet'!W837</f>
        <v>0</v>
      </c>
      <c r="AA837" s="60">
        <f>'Inventory Ref Sheet'!X837</f>
        <v>0</v>
      </c>
      <c r="AB837" s="61"/>
      <c r="AC837" s="97" t="str">
        <f t="shared" si="55"/>
        <v/>
      </c>
      <c r="AD837" s="59">
        <f>'Inventory Ref Sheet'!Y837</f>
        <v>0</v>
      </c>
      <c r="AE837" s="59">
        <f>'Inventory Ref Sheet'!Z837</f>
        <v>0</v>
      </c>
      <c r="AF837" s="102">
        <f>'Inventory Ref Sheet'!AA837</f>
        <v>0</v>
      </c>
      <c r="AG837" s="59">
        <f>'Inventory Ref Sheet'!AD837</f>
        <v>0</v>
      </c>
      <c r="AH837" s="59">
        <f>'Inventory Ref Sheet'!AE837</f>
        <v>0</v>
      </c>
      <c r="AI837" s="100" t="str">
        <f ca="1">IF('Inventory Ref Sheet'!AG837&gt;0,YEAR(TODAY())-'Inventory Ref Sheet'!AG837,"")</f>
        <v/>
      </c>
      <c r="AJ837" s="99"/>
      <c r="AK837" s="60">
        <f>'Inventory Ref Sheet'!AJ837</f>
        <v>0</v>
      </c>
      <c r="AL837" s="99"/>
      <c r="AM837" s="97" t="str">
        <f t="shared" si="56"/>
        <v/>
      </c>
    </row>
    <row r="838" spans="10:39" x14ac:dyDescent="0.25">
      <c r="J838" s="59">
        <f>'Inventory Ref Sheet'!AK838</f>
        <v>0</v>
      </c>
      <c r="K838" s="59">
        <f>'Inventory Ref Sheet'!AL838</f>
        <v>0</v>
      </c>
      <c r="L838" s="59">
        <f>'Inventory Ref Sheet'!AM838</f>
        <v>0</v>
      </c>
      <c r="M838" s="59">
        <f>'Inventory Ref Sheet'!AP838</f>
        <v>0</v>
      </c>
      <c r="N838" s="59">
        <f>'Inventory Ref Sheet'!AQ838</f>
        <v>0</v>
      </c>
      <c r="O838" s="100" t="str">
        <f ca="1">IF('Inventory Ref Sheet'!AS838&gt;0,YEAR(TODAY())-'Inventory Ref Sheet'!AS838,"")</f>
        <v/>
      </c>
      <c r="P838" s="95">
        <f>'Inventory Ref Sheet'!AU838</f>
        <v>0</v>
      </c>
      <c r="Q838" s="60">
        <f>'Inventory Ref Sheet'!AV838</f>
        <v>0</v>
      </c>
      <c r="R838" s="61"/>
      <c r="S838" s="100" t="str">
        <f t="shared" ref="S838:S901" si="57">IF(ISTEXT(J838),IF(O838&gt;=R838,"Yes","No"),"")</f>
        <v/>
      </c>
      <c r="T838" s="59">
        <f>'Inventory Ref Sheet'!M838</f>
        <v>0</v>
      </c>
      <c r="U838" s="102">
        <f>'Inventory Ref Sheet'!N838</f>
        <v>0</v>
      </c>
      <c r="V838" s="59">
        <f>'Inventory Ref Sheet'!O838</f>
        <v>0</v>
      </c>
      <c r="W838" s="59">
        <f>'Inventory Ref Sheet'!R838</f>
        <v>0</v>
      </c>
      <c r="X838" s="59">
        <f>'Inventory Ref Sheet'!S838</f>
        <v>0</v>
      </c>
      <c r="Y838" s="100" t="str">
        <f ca="1">IF('Inventory Ref Sheet'!U838&gt;0,YEAR(TODAY())-'Inventory Ref Sheet'!U838,"")</f>
        <v/>
      </c>
      <c r="Z838" s="95">
        <f>'Inventory Ref Sheet'!W838</f>
        <v>0</v>
      </c>
      <c r="AA838" s="60">
        <f>'Inventory Ref Sheet'!X838</f>
        <v>0</v>
      </c>
      <c r="AB838" s="61"/>
      <c r="AC838" s="97" t="str">
        <f t="shared" si="55"/>
        <v/>
      </c>
      <c r="AD838" s="59">
        <f>'Inventory Ref Sheet'!Y838</f>
        <v>0</v>
      </c>
      <c r="AE838" s="59">
        <f>'Inventory Ref Sheet'!Z838</f>
        <v>0</v>
      </c>
      <c r="AF838" s="102">
        <f>'Inventory Ref Sheet'!AA838</f>
        <v>0</v>
      </c>
      <c r="AG838" s="59">
        <f>'Inventory Ref Sheet'!AD838</f>
        <v>0</v>
      </c>
      <c r="AH838" s="59">
        <f>'Inventory Ref Sheet'!AE838</f>
        <v>0</v>
      </c>
      <c r="AI838" s="100" t="str">
        <f ca="1">IF('Inventory Ref Sheet'!AG838&gt;0,YEAR(TODAY())-'Inventory Ref Sheet'!AG838,"")</f>
        <v/>
      </c>
      <c r="AJ838" s="99"/>
      <c r="AK838" s="60">
        <f>'Inventory Ref Sheet'!AJ838</f>
        <v>0</v>
      </c>
      <c r="AL838" s="99"/>
      <c r="AM838" s="97" t="str">
        <f t="shared" si="56"/>
        <v/>
      </c>
    </row>
    <row r="839" spans="10:39" x14ac:dyDescent="0.25">
      <c r="J839" s="59">
        <f>'Inventory Ref Sheet'!AK839</f>
        <v>0</v>
      </c>
      <c r="K839" s="59">
        <f>'Inventory Ref Sheet'!AL839</f>
        <v>0</v>
      </c>
      <c r="L839" s="59">
        <f>'Inventory Ref Sheet'!AM839</f>
        <v>0</v>
      </c>
      <c r="M839" s="59">
        <f>'Inventory Ref Sheet'!AP839</f>
        <v>0</v>
      </c>
      <c r="N839" s="59">
        <f>'Inventory Ref Sheet'!AQ839</f>
        <v>0</v>
      </c>
      <c r="O839" s="100" t="str">
        <f ca="1">IF('Inventory Ref Sheet'!AS839&gt;0,YEAR(TODAY())-'Inventory Ref Sheet'!AS839,"")</f>
        <v/>
      </c>
      <c r="P839" s="95">
        <f>'Inventory Ref Sheet'!AU839</f>
        <v>0</v>
      </c>
      <c r="Q839" s="60">
        <f>'Inventory Ref Sheet'!AV839</f>
        <v>0</v>
      </c>
      <c r="R839" s="61"/>
      <c r="S839" s="100" t="str">
        <f t="shared" si="57"/>
        <v/>
      </c>
      <c r="T839" s="59">
        <f>'Inventory Ref Sheet'!M839</f>
        <v>0</v>
      </c>
      <c r="U839" s="102">
        <f>'Inventory Ref Sheet'!N839</f>
        <v>0</v>
      </c>
      <c r="V839" s="59">
        <f>'Inventory Ref Sheet'!O839</f>
        <v>0</v>
      </c>
      <c r="W839" s="59">
        <f>'Inventory Ref Sheet'!R839</f>
        <v>0</v>
      </c>
      <c r="X839" s="59">
        <f>'Inventory Ref Sheet'!S839</f>
        <v>0</v>
      </c>
      <c r="Y839" s="100" t="str">
        <f ca="1">IF('Inventory Ref Sheet'!U839&gt;0,YEAR(TODAY())-'Inventory Ref Sheet'!U839,"")</f>
        <v/>
      </c>
      <c r="Z839" s="95">
        <f>'Inventory Ref Sheet'!W839</f>
        <v>0</v>
      </c>
      <c r="AA839" s="60">
        <f>'Inventory Ref Sheet'!X839</f>
        <v>0</v>
      </c>
      <c r="AB839" s="61"/>
      <c r="AC839" s="97" t="str">
        <f t="shared" si="55"/>
        <v/>
      </c>
      <c r="AD839" s="59">
        <f>'Inventory Ref Sheet'!Y839</f>
        <v>0</v>
      </c>
      <c r="AE839" s="59">
        <f>'Inventory Ref Sheet'!Z839</f>
        <v>0</v>
      </c>
      <c r="AF839" s="102">
        <f>'Inventory Ref Sheet'!AA839</f>
        <v>0</v>
      </c>
      <c r="AG839" s="59">
        <f>'Inventory Ref Sheet'!AD839</f>
        <v>0</v>
      </c>
      <c r="AH839" s="59">
        <f>'Inventory Ref Sheet'!AE839</f>
        <v>0</v>
      </c>
      <c r="AI839" s="100" t="str">
        <f ca="1">IF('Inventory Ref Sheet'!AG839&gt;0,YEAR(TODAY())-'Inventory Ref Sheet'!AG839,"")</f>
        <v/>
      </c>
      <c r="AJ839" s="99"/>
      <c r="AK839" s="60">
        <f>'Inventory Ref Sheet'!AJ839</f>
        <v>0</v>
      </c>
      <c r="AL839" s="99"/>
      <c r="AM839" s="97" t="str">
        <f t="shared" si="56"/>
        <v/>
      </c>
    </row>
    <row r="840" spans="10:39" x14ac:dyDescent="0.25">
      <c r="J840" s="59">
        <f>'Inventory Ref Sheet'!AK840</f>
        <v>0</v>
      </c>
      <c r="K840" s="59">
        <f>'Inventory Ref Sheet'!AL840</f>
        <v>0</v>
      </c>
      <c r="L840" s="59">
        <f>'Inventory Ref Sheet'!AM840</f>
        <v>0</v>
      </c>
      <c r="M840" s="59">
        <f>'Inventory Ref Sheet'!AP840</f>
        <v>0</v>
      </c>
      <c r="N840" s="59">
        <f>'Inventory Ref Sheet'!AQ840</f>
        <v>0</v>
      </c>
      <c r="O840" s="100" t="str">
        <f ca="1">IF('Inventory Ref Sheet'!AS840&gt;0,YEAR(TODAY())-'Inventory Ref Sheet'!AS840,"")</f>
        <v/>
      </c>
      <c r="P840" s="95">
        <f>'Inventory Ref Sheet'!AU840</f>
        <v>0</v>
      </c>
      <c r="Q840" s="60">
        <f>'Inventory Ref Sheet'!AV840</f>
        <v>0</v>
      </c>
      <c r="R840" s="61"/>
      <c r="S840" s="100" t="str">
        <f t="shared" si="57"/>
        <v/>
      </c>
      <c r="T840" s="59">
        <f>'Inventory Ref Sheet'!M840</f>
        <v>0</v>
      </c>
      <c r="U840" s="102">
        <f>'Inventory Ref Sheet'!N840</f>
        <v>0</v>
      </c>
      <c r="V840" s="59">
        <f>'Inventory Ref Sheet'!O840</f>
        <v>0</v>
      </c>
      <c r="W840" s="59">
        <f>'Inventory Ref Sheet'!R840</f>
        <v>0</v>
      </c>
      <c r="X840" s="59">
        <f>'Inventory Ref Sheet'!S840</f>
        <v>0</v>
      </c>
      <c r="Y840" s="100" t="str">
        <f ca="1">IF('Inventory Ref Sheet'!U840&gt;0,YEAR(TODAY())-'Inventory Ref Sheet'!U840,"")</f>
        <v/>
      </c>
      <c r="Z840" s="95">
        <f>'Inventory Ref Sheet'!W840</f>
        <v>0</v>
      </c>
      <c r="AA840" s="60">
        <f>'Inventory Ref Sheet'!X840</f>
        <v>0</v>
      </c>
      <c r="AB840" s="61"/>
      <c r="AC840" s="97" t="str">
        <f t="shared" si="55"/>
        <v/>
      </c>
      <c r="AD840" s="59">
        <f>'Inventory Ref Sheet'!Y840</f>
        <v>0</v>
      </c>
      <c r="AE840" s="59">
        <f>'Inventory Ref Sheet'!Z840</f>
        <v>0</v>
      </c>
      <c r="AF840" s="102">
        <f>'Inventory Ref Sheet'!AA840</f>
        <v>0</v>
      </c>
      <c r="AG840" s="59">
        <f>'Inventory Ref Sheet'!AD840</f>
        <v>0</v>
      </c>
      <c r="AH840" s="59">
        <f>'Inventory Ref Sheet'!AE840</f>
        <v>0</v>
      </c>
      <c r="AI840" s="100" t="str">
        <f ca="1">IF('Inventory Ref Sheet'!AG840&gt;0,YEAR(TODAY())-'Inventory Ref Sheet'!AG840,"")</f>
        <v/>
      </c>
      <c r="AJ840" s="99"/>
      <c r="AK840" s="60">
        <f>'Inventory Ref Sheet'!AJ840</f>
        <v>0</v>
      </c>
      <c r="AL840" s="99"/>
      <c r="AM840" s="97" t="str">
        <f t="shared" si="56"/>
        <v/>
      </c>
    </row>
    <row r="841" spans="10:39" x14ac:dyDescent="0.25">
      <c r="J841" s="59">
        <f>'Inventory Ref Sheet'!AK841</f>
        <v>0</v>
      </c>
      <c r="K841" s="59">
        <f>'Inventory Ref Sheet'!AL841</f>
        <v>0</v>
      </c>
      <c r="L841" s="59">
        <f>'Inventory Ref Sheet'!AM841</f>
        <v>0</v>
      </c>
      <c r="M841" s="59">
        <f>'Inventory Ref Sheet'!AP841</f>
        <v>0</v>
      </c>
      <c r="N841" s="59">
        <f>'Inventory Ref Sheet'!AQ841</f>
        <v>0</v>
      </c>
      <c r="O841" s="100" t="str">
        <f ca="1">IF('Inventory Ref Sheet'!AS841&gt;0,YEAR(TODAY())-'Inventory Ref Sheet'!AS841,"")</f>
        <v/>
      </c>
      <c r="P841" s="95">
        <f>'Inventory Ref Sheet'!AU841</f>
        <v>0</v>
      </c>
      <c r="Q841" s="60">
        <f>'Inventory Ref Sheet'!AV841</f>
        <v>0</v>
      </c>
      <c r="R841" s="61"/>
      <c r="S841" s="100" t="str">
        <f t="shared" si="57"/>
        <v/>
      </c>
      <c r="T841" s="59">
        <f>'Inventory Ref Sheet'!M841</f>
        <v>0</v>
      </c>
      <c r="U841" s="102">
        <f>'Inventory Ref Sheet'!N841</f>
        <v>0</v>
      </c>
      <c r="V841" s="59">
        <f>'Inventory Ref Sheet'!O841</f>
        <v>0</v>
      </c>
      <c r="W841" s="59">
        <f>'Inventory Ref Sheet'!R841</f>
        <v>0</v>
      </c>
      <c r="X841" s="59">
        <f>'Inventory Ref Sheet'!S841</f>
        <v>0</v>
      </c>
      <c r="Y841" s="100" t="str">
        <f ca="1">IF('Inventory Ref Sheet'!U841&gt;0,YEAR(TODAY())-'Inventory Ref Sheet'!U841,"")</f>
        <v/>
      </c>
      <c r="Z841" s="95">
        <f>'Inventory Ref Sheet'!W841</f>
        <v>0</v>
      </c>
      <c r="AA841" s="60">
        <f>'Inventory Ref Sheet'!X841</f>
        <v>0</v>
      </c>
      <c r="AB841" s="61"/>
      <c r="AC841" s="97" t="str">
        <f t="shared" si="55"/>
        <v/>
      </c>
      <c r="AD841" s="59">
        <f>'Inventory Ref Sheet'!Y841</f>
        <v>0</v>
      </c>
      <c r="AE841" s="59">
        <f>'Inventory Ref Sheet'!Z841</f>
        <v>0</v>
      </c>
      <c r="AF841" s="102">
        <f>'Inventory Ref Sheet'!AA841</f>
        <v>0</v>
      </c>
      <c r="AG841" s="59">
        <f>'Inventory Ref Sheet'!AD841</f>
        <v>0</v>
      </c>
      <c r="AH841" s="59">
        <f>'Inventory Ref Sheet'!AE841</f>
        <v>0</v>
      </c>
      <c r="AI841" s="100" t="str">
        <f ca="1">IF('Inventory Ref Sheet'!AG841&gt;0,YEAR(TODAY())-'Inventory Ref Sheet'!AG841,"")</f>
        <v/>
      </c>
      <c r="AJ841" s="99"/>
      <c r="AK841" s="60">
        <f>'Inventory Ref Sheet'!AJ841</f>
        <v>0</v>
      </c>
      <c r="AL841" s="99"/>
      <c r="AM841" s="97" t="str">
        <f t="shared" si="56"/>
        <v/>
      </c>
    </row>
    <row r="842" spans="10:39" x14ac:dyDescent="0.25">
      <c r="J842" s="59">
        <f>'Inventory Ref Sheet'!AK842</f>
        <v>0</v>
      </c>
      <c r="K842" s="59">
        <f>'Inventory Ref Sheet'!AL842</f>
        <v>0</v>
      </c>
      <c r="L842" s="59">
        <f>'Inventory Ref Sheet'!AM842</f>
        <v>0</v>
      </c>
      <c r="M842" s="59">
        <f>'Inventory Ref Sheet'!AP842</f>
        <v>0</v>
      </c>
      <c r="N842" s="59">
        <f>'Inventory Ref Sheet'!AQ842</f>
        <v>0</v>
      </c>
      <c r="O842" s="100" t="str">
        <f ca="1">IF('Inventory Ref Sheet'!AS842&gt;0,YEAR(TODAY())-'Inventory Ref Sheet'!AS842,"")</f>
        <v/>
      </c>
      <c r="P842" s="95">
        <f>'Inventory Ref Sheet'!AU842</f>
        <v>0</v>
      </c>
      <c r="Q842" s="60">
        <f>'Inventory Ref Sheet'!AV842</f>
        <v>0</v>
      </c>
      <c r="R842" s="61"/>
      <c r="S842" s="100" t="str">
        <f t="shared" si="57"/>
        <v/>
      </c>
      <c r="T842" s="59">
        <f>'Inventory Ref Sheet'!M842</f>
        <v>0</v>
      </c>
      <c r="U842" s="102">
        <f>'Inventory Ref Sheet'!N842</f>
        <v>0</v>
      </c>
      <c r="V842" s="59">
        <f>'Inventory Ref Sheet'!O842</f>
        <v>0</v>
      </c>
      <c r="W842" s="59">
        <f>'Inventory Ref Sheet'!R842</f>
        <v>0</v>
      </c>
      <c r="X842" s="59">
        <f>'Inventory Ref Sheet'!S842</f>
        <v>0</v>
      </c>
      <c r="Y842" s="100" t="str">
        <f ca="1">IF('Inventory Ref Sheet'!U842&gt;0,YEAR(TODAY())-'Inventory Ref Sheet'!U842,"")</f>
        <v/>
      </c>
      <c r="Z842" s="95">
        <f>'Inventory Ref Sheet'!W842</f>
        <v>0</v>
      </c>
      <c r="AA842" s="60">
        <f>'Inventory Ref Sheet'!X842</f>
        <v>0</v>
      </c>
      <c r="AB842" s="61"/>
      <c r="AC842" s="97" t="str">
        <f t="shared" si="55"/>
        <v/>
      </c>
      <c r="AD842" s="59">
        <f>'Inventory Ref Sheet'!Y842</f>
        <v>0</v>
      </c>
      <c r="AE842" s="59">
        <f>'Inventory Ref Sheet'!Z842</f>
        <v>0</v>
      </c>
      <c r="AF842" s="102">
        <f>'Inventory Ref Sheet'!AA842</f>
        <v>0</v>
      </c>
      <c r="AG842" s="59">
        <f>'Inventory Ref Sheet'!AD842</f>
        <v>0</v>
      </c>
      <c r="AH842" s="59">
        <f>'Inventory Ref Sheet'!AE842</f>
        <v>0</v>
      </c>
      <c r="AI842" s="100" t="str">
        <f ca="1">IF('Inventory Ref Sheet'!AG842&gt;0,YEAR(TODAY())-'Inventory Ref Sheet'!AG842,"")</f>
        <v/>
      </c>
      <c r="AJ842" s="99"/>
      <c r="AK842" s="60">
        <f>'Inventory Ref Sheet'!AJ842</f>
        <v>0</v>
      </c>
      <c r="AL842" s="99"/>
      <c r="AM842" s="97" t="str">
        <f t="shared" si="56"/>
        <v/>
      </c>
    </row>
    <row r="843" spans="10:39" x14ac:dyDescent="0.25">
      <c r="J843" s="59">
        <f>'Inventory Ref Sheet'!AK843</f>
        <v>0</v>
      </c>
      <c r="K843" s="59">
        <f>'Inventory Ref Sheet'!AL843</f>
        <v>0</v>
      </c>
      <c r="L843" s="59">
        <f>'Inventory Ref Sheet'!AM843</f>
        <v>0</v>
      </c>
      <c r="M843" s="59">
        <f>'Inventory Ref Sheet'!AP843</f>
        <v>0</v>
      </c>
      <c r="N843" s="59">
        <f>'Inventory Ref Sheet'!AQ843</f>
        <v>0</v>
      </c>
      <c r="O843" s="100" t="str">
        <f ca="1">IF('Inventory Ref Sheet'!AS843&gt;0,YEAR(TODAY())-'Inventory Ref Sheet'!AS843,"")</f>
        <v/>
      </c>
      <c r="P843" s="95">
        <f>'Inventory Ref Sheet'!AU843</f>
        <v>0</v>
      </c>
      <c r="Q843" s="60">
        <f>'Inventory Ref Sheet'!AV843</f>
        <v>0</v>
      </c>
      <c r="R843" s="61"/>
      <c r="S843" s="100" t="str">
        <f t="shared" si="57"/>
        <v/>
      </c>
      <c r="T843" s="59">
        <f>'Inventory Ref Sheet'!M843</f>
        <v>0</v>
      </c>
      <c r="U843" s="102">
        <f>'Inventory Ref Sheet'!N843</f>
        <v>0</v>
      </c>
      <c r="V843" s="59">
        <f>'Inventory Ref Sheet'!O843</f>
        <v>0</v>
      </c>
      <c r="W843" s="59">
        <f>'Inventory Ref Sheet'!R843</f>
        <v>0</v>
      </c>
      <c r="X843" s="59">
        <f>'Inventory Ref Sheet'!S843</f>
        <v>0</v>
      </c>
      <c r="Y843" s="100" t="str">
        <f ca="1">IF('Inventory Ref Sheet'!U843&gt;0,YEAR(TODAY())-'Inventory Ref Sheet'!U843,"")</f>
        <v/>
      </c>
      <c r="Z843" s="95">
        <f>'Inventory Ref Sheet'!W843</f>
        <v>0</v>
      </c>
      <c r="AA843" s="60">
        <f>'Inventory Ref Sheet'!X843</f>
        <v>0</v>
      </c>
      <c r="AB843" s="61"/>
      <c r="AC843" s="97" t="str">
        <f t="shared" ref="AC843:AC906" si="58">IF(ISTEXT(T843),IF(Y843&gt;=AB843,"Yes","No"),"")</f>
        <v/>
      </c>
      <c r="AD843" s="59">
        <f>'Inventory Ref Sheet'!Y843</f>
        <v>0</v>
      </c>
      <c r="AE843" s="59">
        <f>'Inventory Ref Sheet'!Z843</f>
        <v>0</v>
      </c>
      <c r="AF843" s="102">
        <f>'Inventory Ref Sheet'!AA843</f>
        <v>0</v>
      </c>
      <c r="AG843" s="59">
        <f>'Inventory Ref Sheet'!AD843</f>
        <v>0</v>
      </c>
      <c r="AH843" s="59">
        <f>'Inventory Ref Sheet'!AE843</f>
        <v>0</v>
      </c>
      <c r="AI843" s="100" t="str">
        <f ca="1">IF('Inventory Ref Sheet'!AG843&gt;0,YEAR(TODAY())-'Inventory Ref Sheet'!AG843,"")</f>
        <v/>
      </c>
      <c r="AJ843" s="99"/>
      <c r="AK843" s="60">
        <f>'Inventory Ref Sheet'!AJ843</f>
        <v>0</v>
      </c>
      <c r="AL843" s="99"/>
      <c r="AM843" s="97" t="str">
        <f t="shared" ref="AM843:AM906" si="59">IF(ISTEXT(AD843),IF(AI843&gt;=AL843,"Yes","No"),"")</f>
        <v/>
      </c>
    </row>
    <row r="844" spans="10:39" x14ac:dyDescent="0.25">
      <c r="J844" s="59">
        <f>'Inventory Ref Sheet'!AK844</f>
        <v>0</v>
      </c>
      <c r="K844" s="59">
        <f>'Inventory Ref Sheet'!AL844</f>
        <v>0</v>
      </c>
      <c r="L844" s="59">
        <f>'Inventory Ref Sheet'!AM844</f>
        <v>0</v>
      </c>
      <c r="M844" s="59">
        <f>'Inventory Ref Sheet'!AP844</f>
        <v>0</v>
      </c>
      <c r="N844" s="59">
        <f>'Inventory Ref Sheet'!AQ844</f>
        <v>0</v>
      </c>
      <c r="O844" s="100" t="str">
        <f ca="1">IF('Inventory Ref Sheet'!AS844&gt;0,YEAR(TODAY())-'Inventory Ref Sheet'!AS844,"")</f>
        <v/>
      </c>
      <c r="P844" s="95">
        <f>'Inventory Ref Sheet'!AU844</f>
        <v>0</v>
      </c>
      <c r="Q844" s="60">
        <f>'Inventory Ref Sheet'!AV844</f>
        <v>0</v>
      </c>
      <c r="R844" s="61"/>
      <c r="S844" s="100" t="str">
        <f t="shared" si="57"/>
        <v/>
      </c>
      <c r="T844" s="59">
        <f>'Inventory Ref Sheet'!M844</f>
        <v>0</v>
      </c>
      <c r="U844" s="102">
        <f>'Inventory Ref Sheet'!N844</f>
        <v>0</v>
      </c>
      <c r="V844" s="59">
        <f>'Inventory Ref Sheet'!O844</f>
        <v>0</v>
      </c>
      <c r="W844" s="59">
        <f>'Inventory Ref Sheet'!R844</f>
        <v>0</v>
      </c>
      <c r="X844" s="59">
        <f>'Inventory Ref Sheet'!S844</f>
        <v>0</v>
      </c>
      <c r="Y844" s="100" t="str">
        <f ca="1">IF('Inventory Ref Sheet'!U844&gt;0,YEAR(TODAY())-'Inventory Ref Sheet'!U844,"")</f>
        <v/>
      </c>
      <c r="Z844" s="95">
        <f>'Inventory Ref Sheet'!W844</f>
        <v>0</v>
      </c>
      <c r="AA844" s="60">
        <f>'Inventory Ref Sheet'!X844</f>
        <v>0</v>
      </c>
      <c r="AB844" s="61"/>
      <c r="AC844" s="97" t="str">
        <f t="shared" si="58"/>
        <v/>
      </c>
      <c r="AD844" s="59">
        <f>'Inventory Ref Sheet'!Y844</f>
        <v>0</v>
      </c>
      <c r="AE844" s="59">
        <f>'Inventory Ref Sheet'!Z844</f>
        <v>0</v>
      </c>
      <c r="AF844" s="102">
        <f>'Inventory Ref Sheet'!AA844</f>
        <v>0</v>
      </c>
      <c r="AG844" s="59">
        <f>'Inventory Ref Sheet'!AD844</f>
        <v>0</v>
      </c>
      <c r="AH844" s="59">
        <f>'Inventory Ref Sheet'!AE844</f>
        <v>0</v>
      </c>
      <c r="AI844" s="100" t="str">
        <f ca="1">IF('Inventory Ref Sheet'!AG844&gt;0,YEAR(TODAY())-'Inventory Ref Sheet'!AG844,"")</f>
        <v/>
      </c>
      <c r="AJ844" s="99"/>
      <c r="AK844" s="60">
        <f>'Inventory Ref Sheet'!AJ844</f>
        <v>0</v>
      </c>
      <c r="AL844" s="99"/>
      <c r="AM844" s="97" t="str">
        <f t="shared" si="59"/>
        <v/>
      </c>
    </row>
    <row r="845" spans="10:39" x14ac:dyDescent="0.25">
      <c r="J845" s="59">
        <f>'Inventory Ref Sheet'!AK845</f>
        <v>0</v>
      </c>
      <c r="K845" s="59">
        <f>'Inventory Ref Sheet'!AL845</f>
        <v>0</v>
      </c>
      <c r="L845" s="59">
        <f>'Inventory Ref Sheet'!AM845</f>
        <v>0</v>
      </c>
      <c r="M845" s="59">
        <f>'Inventory Ref Sheet'!AP845</f>
        <v>0</v>
      </c>
      <c r="N845" s="59">
        <f>'Inventory Ref Sheet'!AQ845</f>
        <v>0</v>
      </c>
      <c r="O845" s="100" t="str">
        <f ca="1">IF('Inventory Ref Sheet'!AS845&gt;0,YEAR(TODAY())-'Inventory Ref Sheet'!AS845,"")</f>
        <v/>
      </c>
      <c r="P845" s="95">
        <f>'Inventory Ref Sheet'!AU845</f>
        <v>0</v>
      </c>
      <c r="Q845" s="60">
        <f>'Inventory Ref Sheet'!AV845</f>
        <v>0</v>
      </c>
      <c r="R845" s="61"/>
      <c r="S845" s="100" t="str">
        <f t="shared" si="57"/>
        <v/>
      </c>
      <c r="T845" s="59">
        <f>'Inventory Ref Sheet'!M845</f>
        <v>0</v>
      </c>
      <c r="U845" s="102">
        <f>'Inventory Ref Sheet'!N845</f>
        <v>0</v>
      </c>
      <c r="V845" s="59">
        <f>'Inventory Ref Sheet'!O845</f>
        <v>0</v>
      </c>
      <c r="W845" s="59">
        <f>'Inventory Ref Sheet'!R845</f>
        <v>0</v>
      </c>
      <c r="X845" s="59">
        <f>'Inventory Ref Sheet'!S845</f>
        <v>0</v>
      </c>
      <c r="Y845" s="100" t="str">
        <f ca="1">IF('Inventory Ref Sheet'!U845&gt;0,YEAR(TODAY())-'Inventory Ref Sheet'!U845,"")</f>
        <v/>
      </c>
      <c r="Z845" s="95">
        <f>'Inventory Ref Sheet'!W845</f>
        <v>0</v>
      </c>
      <c r="AA845" s="60">
        <f>'Inventory Ref Sheet'!X845</f>
        <v>0</v>
      </c>
      <c r="AB845" s="61"/>
      <c r="AC845" s="97" t="str">
        <f t="shared" si="58"/>
        <v/>
      </c>
      <c r="AD845" s="59">
        <f>'Inventory Ref Sheet'!Y845</f>
        <v>0</v>
      </c>
      <c r="AE845" s="59">
        <f>'Inventory Ref Sheet'!Z845</f>
        <v>0</v>
      </c>
      <c r="AF845" s="102">
        <f>'Inventory Ref Sheet'!AA845</f>
        <v>0</v>
      </c>
      <c r="AG845" s="59">
        <f>'Inventory Ref Sheet'!AD845</f>
        <v>0</v>
      </c>
      <c r="AH845" s="59">
        <f>'Inventory Ref Sheet'!AE845</f>
        <v>0</v>
      </c>
      <c r="AI845" s="100" t="str">
        <f ca="1">IF('Inventory Ref Sheet'!AG845&gt;0,YEAR(TODAY())-'Inventory Ref Sheet'!AG845,"")</f>
        <v/>
      </c>
      <c r="AJ845" s="99"/>
      <c r="AK845" s="60">
        <f>'Inventory Ref Sheet'!AJ845</f>
        <v>0</v>
      </c>
      <c r="AL845" s="99"/>
      <c r="AM845" s="97" t="str">
        <f t="shared" si="59"/>
        <v/>
      </c>
    </row>
    <row r="846" spans="10:39" x14ac:dyDescent="0.25">
      <c r="J846" s="59">
        <f>'Inventory Ref Sheet'!AK846</f>
        <v>0</v>
      </c>
      <c r="K846" s="59">
        <f>'Inventory Ref Sheet'!AL846</f>
        <v>0</v>
      </c>
      <c r="L846" s="59">
        <f>'Inventory Ref Sheet'!AM846</f>
        <v>0</v>
      </c>
      <c r="M846" s="59">
        <f>'Inventory Ref Sheet'!AP846</f>
        <v>0</v>
      </c>
      <c r="N846" s="59">
        <f>'Inventory Ref Sheet'!AQ846</f>
        <v>0</v>
      </c>
      <c r="O846" s="100" t="str">
        <f ca="1">IF('Inventory Ref Sheet'!AS846&gt;0,YEAR(TODAY())-'Inventory Ref Sheet'!AS846,"")</f>
        <v/>
      </c>
      <c r="P846" s="95">
        <f>'Inventory Ref Sheet'!AU846</f>
        <v>0</v>
      </c>
      <c r="Q846" s="60">
        <f>'Inventory Ref Sheet'!AV846</f>
        <v>0</v>
      </c>
      <c r="R846" s="61"/>
      <c r="S846" s="100" t="str">
        <f t="shared" si="57"/>
        <v/>
      </c>
      <c r="T846" s="59">
        <f>'Inventory Ref Sheet'!M846</f>
        <v>0</v>
      </c>
      <c r="U846" s="102">
        <f>'Inventory Ref Sheet'!N846</f>
        <v>0</v>
      </c>
      <c r="V846" s="59">
        <f>'Inventory Ref Sheet'!O846</f>
        <v>0</v>
      </c>
      <c r="W846" s="59">
        <f>'Inventory Ref Sheet'!R846</f>
        <v>0</v>
      </c>
      <c r="X846" s="59">
        <f>'Inventory Ref Sheet'!S846</f>
        <v>0</v>
      </c>
      <c r="Y846" s="100" t="str">
        <f ca="1">IF('Inventory Ref Sheet'!U846&gt;0,YEAR(TODAY())-'Inventory Ref Sheet'!U846,"")</f>
        <v/>
      </c>
      <c r="Z846" s="95">
        <f>'Inventory Ref Sheet'!W846</f>
        <v>0</v>
      </c>
      <c r="AA846" s="60">
        <f>'Inventory Ref Sheet'!X846</f>
        <v>0</v>
      </c>
      <c r="AB846" s="61"/>
      <c r="AC846" s="97" t="str">
        <f t="shared" si="58"/>
        <v/>
      </c>
      <c r="AD846" s="59">
        <f>'Inventory Ref Sheet'!Y846</f>
        <v>0</v>
      </c>
      <c r="AE846" s="59">
        <f>'Inventory Ref Sheet'!Z846</f>
        <v>0</v>
      </c>
      <c r="AF846" s="102">
        <f>'Inventory Ref Sheet'!AA846</f>
        <v>0</v>
      </c>
      <c r="AG846" s="59">
        <f>'Inventory Ref Sheet'!AD846</f>
        <v>0</v>
      </c>
      <c r="AH846" s="59">
        <f>'Inventory Ref Sheet'!AE846</f>
        <v>0</v>
      </c>
      <c r="AI846" s="100" t="str">
        <f ca="1">IF('Inventory Ref Sheet'!AG846&gt;0,YEAR(TODAY())-'Inventory Ref Sheet'!AG846,"")</f>
        <v/>
      </c>
      <c r="AJ846" s="99"/>
      <c r="AK846" s="60">
        <f>'Inventory Ref Sheet'!AJ846</f>
        <v>0</v>
      </c>
      <c r="AL846" s="99"/>
      <c r="AM846" s="97" t="str">
        <f t="shared" si="59"/>
        <v/>
      </c>
    </row>
    <row r="847" spans="10:39" x14ac:dyDescent="0.25">
      <c r="J847" s="59">
        <f>'Inventory Ref Sheet'!AK847</f>
        <v>0</v>
      </c>
      <c r="K847" s="59">
        <f>'Inventory Ref Sheet'!AL847</f>
        <v>0</v>
      </c>
      <c r="L847" s="59">
        <f>'Inventory Ref Sheet'!AM847</f>
        <v>0</v>
      </c>
      <c r="M847" s="59">
        <f>'Inventory Ref Sheet'!AP847</f>
        <v>0</v>
      </c>
      <c r="N847" s="59">
        <f>'Inventory Ref Sheet'!AQ847</f>
        <v>0</v>
      </c>
      <c r="O847" s="100" t="str">
        <f ca="1">IF('Inventory Ref Sheet'!AS847&gt;0,YEAR(TODAY())-'Inventory Ref Sheet'!AS847,"")</f>
        <v/>
      </c>
      <c r="P847" s="95">
        <f>'Inventory Ref Sheet'!AU847</f>
        <v>0</v>
      </c>
      <c r="Q847" s="60">
        <f>'Inventory Ref Sheet'!AV847</f>
        <v>0</v>
      </c>
      <c r="R847" s="61"/>
      <c r="S847" s="100" t="str">
        <f t="shared" si="57"/>
        <v/>
      </c>
      <c r="T847" s="59">
        <f>'Inventory Ref Sheet'!M847</f>
        <v>0</v>
      </c>
      <c r="U847" s="102">
        <f>'Inventory Ref Sheet'!N847</f>
        <v>0</v>
      </c>
      <c r="V847" s="59">
        <f>'Inventory Ref Sheet'!O847</f>
        <v>0</v>
      </c>
      <c r="W847" s="59">
        <f>'Inventory Ref Sheet'!R847</f>
        <v>0</v>
      </c>
      <c r="X847" s="59">
        <f>'Inventory Ref Sheet'!S847</f>
        <v>0</v>
      </c>
      <c r="Y847" s="100" t="str">
        <f ca="1">IF('Inventory Ref Sheet'!U847&gt;0,YEAR(TODAY())-'Inventory Ref Sheet'!U847,"")</f>
        <v/>
      </c>
      <c r="Z847" s="95">
        <f>'Inventory Ref Sheet'!W847</f>
        <v>0</v>
      </c>
      <c r="AA847" s="60">
        <f>'Inventory Ref Sheet'!X847</f>
        <v>0</v>
      </c>
      <c r="AB847" s="61"/>
      <c r="AC847" s="97" t="str">
        <f t="shared" si="58"/>
        <v/>
      </c>
      <c r="AD847" s="59">
        <f>'Inventory Ref Sheet'!Y847</f>
        <v>0</v>
      </c>
      <c r="AE847" s="59">
        <f>'Inventory Ref Sheet'!Z847</f>
        <v>0</v>
      </c>
      <c r="AF847" s="102">
        <f>'Inventory Ref Sheet'!AA847</f>
        <v>0</v>
      </c>
      <c r="AG847" s="59">
        <f>'Inventory Ref Sheet'!AD847</f>
        <v>0</v>
      </c>
      <c r="AH847" s="59">
        <f>'Inventory Ref Sheet'!AE847</f>
        <v>0</v>
      </c>
      <c r="AI847" s="100" t="str">
        <f ca="1">IF('Inventory Ref Sheet'!AG847&gt;0,YEAR(TODAY())-'Inventory Ref Sheet'!AG847,"")</f>
        <v/>
      </c>
      <c r="AJ847" s="99"/>
      <c r="AK847" s="60">
        <f>'Inventory Ref Sheet'!AJ847</f>
        <v>0</v>
      </c>
      <c r="AL847" s="99"/>
      <c r="AM847" s="97" t="str">
        <f t="shared" si="59"/>
        <v/>
      </c>
    </row>
    <row r="848" spans="10:39" x14ac:dyDescent="0.25">
      <c r="J848" s="59">
        <f>'Inventory Ref Sheet'!AK848</f>
        <v>0</v>
      </c>
      <c r="K848" s="59">
        <f>'Inventory Ref Sheet'!AL848</f>
        <v>0</v>
      </c>
      <c r="L848" s="59">
        <f>'Inventory Ref Sheet'!AM848</f>
        <v>0</v>
      </c>
      <c r="M848" s="59">
        <f>'Inventory Ref Sheet'!AP848</f>
        <v>0</v>
      </c>
      <c r="N848" s="59">
        <f>'Inventory Ref Sheet'!AQ848</f>
        <v>0</v>
      </c>
      <c r="O848" s="100" t="str">
        <f ca="1">IF('Inventory Ref Sheet'!AS848&gt;0,YEAR(TODAY())-'Inventory Ref Sheet'!AS848,"")</f>
        <v/>
      </c>
      <c r="P848" s="95">
        <f>'Inventory Ref Sheet'!AU848</f>
        <v>0</v>
      </c>
      <c r="Q848" s="60">
        <f>'Inventory Ref Sheet'!AV848</f>
        <v>0</v>
      </c>
      <c r="R848" s="61"/>
      <c r="S848" s="100" t="str">
        <f t="shared" si="57"/>
        <v/>
      </c>
      <c r="T848" s="59">
        <f>'Inventory Ref Sheet'!M848</f>
        <v>0</v>
      </c>
      <c r="U848" s="102">
        <f>'Inventory Ref Sheet'!N848</f>
        <v>0</v>
      </c>
      <c r="V848" s="59">
        <f>'Inventory Ref Sheet'!O848</f>
        <v>0</v>
      </c>
      <c r="W848" s="59">
        <f>'Inventory Ref Sheet'!R848</f>
        <v>0</v>
      </c>
      <c r="X848" s="59">
        <f>'Inventory Ref Sheet'!S848</f>
        <v>0</v>
      </c>
      <c r="Y848" s="100" t="str">
        <f ca="1">IF('Inventory Ref Sheet'!U848&gt;0,YEAR(TODAY())-'Inventory Ref Sheet'!U848,"")</f>
        <v/>
      </c>
      <c r="Z848" s="95">
        <f>'Inventory Ref Sheet'!W848</f>
        <v>0</v>
      </c>
      <c r="AA848" s="60">
        <f>'Inventory Ref Sheet'!X848</f>
        <v>0</v>
      </c>
      <c r="AB848" s="61"/>
      <c r="AC848" s="97" t="str">
        <f t="shared" si="58"/>
        <v/>
      </c>
      <c r="AD848" s="59">
        <f>'Inventory Ref Sheet'!Y848</f>
        <v>0</v>
      </c>
      <c r="AE848" s="59">
        <f>'Inventory Ref Sheet'!Z848</f>
        <v>0</v>
      </c>
      <c r="AF848" s="102">
        <f>'Inventory Ref Sheet'!AA848</f>
        <v>0</v>
      </c>
      <c r="AG848" s="59">
        <f>'Inventory Ref Sheet'!AD848</f>
        <v>0</v>
      </c>
      <c r="AH848" s="59">
        <f>'Inventory Ref Sheet'!AE848</f>
        <v>0</v>
      </c>
      <c r="AI848" s="100" t="str">
        <f ca="1">IF('Inventory Ref Sheet'!AG848&gt;0,YEAR(TODAY())-'Inventory Ref Sheet'!AG848,"")</f>
        <v/>
      </c>
      <c r="AJ848" s="99"/>
      <c r="AK848" s="60">
        <f>'Inventory Ref Sheet'!AJ848</f>
        <v>0</v>
      </c>
      <c r="AL848" s="99"/>
      <c r="AM848" s="97" t="str">
        <f t="shared" si="59"/>
        <v/>
      </c>
    </row>
    <row r="849" spans="10:39" x14ac:dyDescent="0.25">
      <c r="J849" s="59">
        <f>'Inventory Ref Sheet'!AK849</f>
        <v>0</v>
      </c>
      <c r="K849" s="59">
        <f>'Inventory Ref Sheet'!AL849</f>
        <v>0</v>
      </c>
      <c r="L849" s="59">
        <f>'Inventory Ref Sheet'!AM849</f>
        <v>0</v>
      </c>
      <c r="M849" s="59">
        <f>'Inventory Ref Sheet'!AP849</f>
        <v>0</v>
      </c>
      <c r="N849" s="59">
        <f>'Inventory Ref Sheet'!AQ849</f>
        <v>0</v>
      </c>
      <c r="O849" s="100" t="str">
        <f ca="1">IF('Inventory Ref Sheet'!AS849&gt;0,YEAR(TODAY())-'Inventory Ref Sheet'!AS849,"")</f>
        <v/>
      </c>
      <c r="P849" s="95">
        <f>'Inventory Ref Sheet'!AU849</f>
        <v>0</v>
      </c>
      <c r="Q849" s="60">
        <f>'Inventory Ref Sheet'!AV849</f>
        <v>0</v>
      </c>
      <c r="R849" s="61"/>
      <c r="S849" s="100" t="str">
        <f t="shared" si="57"/>
        <v/>
      </c>
      <c r="T849" s="59">
        <f>'Inventory Ref Sheet'!M849</f>
        <v>0</v>
      </c>
      <c r="U849" s="102">
        <f>'Inventory Ref Sheet'!N849</f>
        <v>0</v>
      </c>
      <c r="V849" s="59">
        <f>'Inventory Ref Sheet'!O849</f>
        <v>0</v>
      </c>
      <c r="W849" s="59">
        <f>'Inventory Ref Sheet'!R849</f>
        <v>0</v>
      </c>
      <c r="X849" s="59">
        <f>'Inventory Ref Sheet'!S849</f>
        <v>0</v>
      </c>
      <c r="Y849" s="100" t="str">
        <f ca="1">IF('Inventory Ref Sheet'!U849&gt;0,YEAR(TODAY())-'Inventory Ref Sheet'!U849,"")</f>
        <v/>
      </c>
      <c r="Z849" s="95">
        <f>'Inventory Ref Sheet'!W849</f>
        <v>0</v>
      </c>
      <c r="AA849" s="60">
        <f>'Inventory Ref Sheet'!X849</f>
        <v>0</v>
      </c>
      <c r="AB849" s="61"/>
      <c r="AC849" s="97" t="str">
        <f t="shared" si="58"/>
        <v/>
      </c>
      <c r="AD849" s="59">
        <f>'Inventory Ref Sheet'!Y849</f>
        <v>0</v>
      </c>
      <c r="AE849" s="59">
        <f>'Inventory Ref Sheet'!Z849</f>
        <v>0</v>
      </c>
      <c r="AF849" s="102">
        <f>'Inventory Ref Sheet'!AA849</f>
        <v>0</v>
      </c>
      <c r="AG849" s="59">
        <f>'Inventory Ref Sheet'!AD849</f>
        <v>0</v>
      </c>
      <c r="AH849" s="59">
        <f>'Inventory Ref Sheet'!AE849</f>
        <v>0</v>
      </c>
      <c r="AI849" s="100" t="str">
        <f ca="1">IF('Inventory Ref Sheet'!AG849&gt;0,YEAR(TODAY())-'Inventory Ref Sheet'!AG849,"")</f>
        <v/>
      </c>
      <c r="AJ849" s="99"/>
      <c r="AK849" s="60">
        <f>'Inventory Ref Sheet'!AJ849</f>
        <v>0</v>
      </c>
      <c r="AL849" s="99"/>
      <c r="AM849" s="97" t="str">
        <f t="shared" si="59"/>
        <v/>
      </c>
    </row>
    <row r="850" spans="10:39" x14ac:dyDescent="0.25">
      <c r="J850" s="59">
        <f>'Inventory Ref Sheet'!AK850</f>
        <v>0</v>
      </c>
      <c r="K850" s="59">
        <f>'Inventory Ref Sheet'!AL850</f>
        <v>0</v>
      </c>
      <c r="L850" s="59">
        <f>'Inventory Ref Sheet'!AM850</f>
        <v>0</v>
      </c>
      <c r="M850" s="59">
        <f>'Inventory Ref Sheet'!AP850</f>
        <v>0</v>
      </c>
      <c r="N850" s="59">
        <f>'Inventory Ref Sheet'!AQ850</f>
        <v>0</v>
      </c>
      <c r="O850" s="100" t="str">
        <f ca="1">IF('Inventory Ref Sheet'!AS850&gt;0,YEAR(TODAY())-'Inventory Ref Sheet'!AS850,"")</f>
        <v/>
      </c>
      <c r="P850" s="95">
        <f>'Inventory Ref Sheet'!AU850</f>
        <v>0</v>
      </c>
      <c r="Q850" s="60">
        <f>'Inventory Ref Sheet'!AV850</f>
        <v>0</v>
      </c>
      <c r="R850" s="61"/>
      <c r="S850" s="100" t="str">
        <f t="shared" si="57"/>
        <v/>
      </c>
      <c r="T850" s="59">
        <f>'Inventory Ref Sheet'!M850</f>
        <v>0</v>
      </c>
      <c r="U850" s="102">
        <f>'Inventory Ref Sheet'!N850</f>
        <v>0</v>
      </c>
      <c r="V850" s="59">
        <f>'Inventory Ref Sheet'!O850</f>
        <v>0</v>
      </c>
      <c r="W850" s="59">
        <f>'Inventory Ref Sheet'!R850</f>
        <v>0</v>
      </c>
      <c r="X850" s="59">
        <f>'Inventory Ref Sheet'!S850</f>
        <v>0</v>
      </c>
      <c r="Y850" s="100" t="str">
        <f ca="1">IF('Inventory Ref Sheet'!U850&gt;0,YEAR(TODAY())-'Inventory Ref Sheet'!U850,"")</f>
        <v/>
      </c>
      <c r="Z850" s="95">
        <f>'Inventory Ref Sheet'!W850</f>
        <v>0</v>
      </c>
      <c r="AA850" s="60">
        <f>'Inventory Ref Sheet'!X850</f>
        <v>0</v>
      </c>
      <c r="AB850" s="61"/>
      <c r="AC850" s="97" t="str">
        <f t="shared" si="58"/>
        <v/>
      </c>
      <c r="AD850" s="59">
        <f>'Inventory Ref Sheet'!Y850</f>
        <v>0</v>
      </c>
      <c r="AE850" s="59">
        <f>'Inventory Ref Sheet'!Z850</f>
        <v>0</v>
      </c>
      <c r="AF850" s="102">
        <f>'Inventory Ref Sheet'!AA850</f>
        <v>0</v>
      </c>
      <c r="AG850" s="59">
        <f>'Inventory Ref Sheet'!AD850</f>
        <v>0</v>
      </c>
      <c r="AH850" s="59">
        <f>'Inventory Ref Sheet'!AE850</f>
        <v>0</v>
      </c>
      <c r="AI850" s="100" t="str">
        <f ca="1">IF('Inventory Ref Sheet'!AG850&gt;0,YEAR(TODAY())-'Inventory Ref Sheet'!AG850,"")</f>
        <v/>
      </c>
      <c r="AJ850" s="99"/>
      <c r="AK850" s="60">
        <f>'Inventory Ref Sheet'!AJ850</f>
        <v>0</v>
      </c>
      <c r="AL850" s="99"/>
      <c r="AM850" s="97" t="str">
        <f t="shared" si="59"/>
        <v/>
      </c>
    </row>
    <row r="851" spans="10:39" x14ac:dyDescent="0.25">
      <c r="J851" s="59">
        <f>'Inventory Ref Sheet'!AK851</f>
        <v>0</v>
      </c>
      <c r="K851" s="59">
        <f>'Inventory Ref Sheet'!AL851</f>
        <v>0</v>
      </c>
      <c r="L851" s="59">
        <f>'Inventory Ref Sheet'!AM851</f>
        <v>0</v>
      </c>
      <c r="M851" s="59">
        <f>'Inventory Ref Sheet'!AP851</f>
        <v>0</v>
      </c>
      <c r="N851" s="59">
        <f>'Inventory Ref Sheet'!AQ851</f>
        <v>0</v>
      </c>
      <c r="O851" s="100" t="str">
        <f ca="1">IF('Inventory Ref Sheet'!AS851&gt;0,YEAR(TODAY())-'Inventory Ref Sheet'!AS851,"")</f>
        <v/>
      </c>
      <c r="P851" s="95">
        <f>'Inventory Ref Sheet'!AU851</f>
        <v>0</v>
      </c>
      <c r="Q851" s="60">
        <f>'Inventory Ref Sheet'!AV851</f>
        <v>0</v>
      </c>
      <c r="R851" s="61"/>
      <c r="S851" s="100" t="str">
        <f t="shared" si="57"/>
        <v/>
      </c>
      <c r="T851" s="59">
        <f>'Inventory Ref Sheet'!M851</f>
        <v>0</v>
      </c>
      <c r="U851" s="102">
        <f>'Inventory Ref Sheet'!N851</f>
        <v>0</v>
      </c>
      <c r="V851" s="59">
        <f>'Inventory Ref Sheet'!O851</f>
        <v>0</v>
      </c>
      <c r="W851" s="59">
        <f>'Inventory Ref Sheet'!R851</f>
        <v>0</v>
      </c>
      <c r="X851" s="59">
        <f>'Inventory Ref Sheet'!S851</f>
        <v>0</v>
      </c>
      <c r="Y851" s="100" t="str">
        <f ca="1">IF('Inventory Ref Sheet'!U851&gt;0,YEAR(TODAY())-'Inventory Ref Sheet'!U851,"")</f>
        <v/>
      </c>
      <c r="Z851" s="95">
        <f>'Inventory Ref Sheet'!W851</f>
        <v>0</v>
      </c>
      <c r="AA851" s="60">
        <f>'Inventory Ref Sheet'!X851</f>
        <v>0</v>
      </c>
      <c r="AB851" s="61"/>
      <c r="AC851" s="97" t="str">
        <f t="shared" si="58"/>
        <v/>
      </c>
      <c r="AD851" s="59">
        <f>'Inventory Ref Sheet'!Y851</f>
        <v>0</v>
      </c>
      <c r="AE851" s="59">
        <f>'Inventory Ref Sheet'!Z851</f>
        <v>0</v>
      </c>
      <c r="AF851" s="102">
        <f>'Inventory Ref Sheet'!AA851</f>
        <v>0</v>
      </c>
      <c r="AG851" s="59">
        <f>'Inventory Ref Sheet'!AD851</f>
        <v>0</v>
      </c>
      <c r="AH851" s="59">
        <f>'Inventory Ref Sheet'!AE851</f>
        <v>0</v>
      </c>
      <c r="AI851" s="100" t="str">
        <f ca="1">IF('Inventory Ref Sheet'!AG851&gt;0,YEAR(TODAY())-'Inventory Ref Sheet'!AG851,"")</f>
        <v/>
      </c>
      <c r="AJ851" s="99"/>
      <c r="AK851" s="60">
        <f>'Inventory Ref Sheet'!AJ851</f>
        <v>0</v>
      </c>
      <c r="AL851" s="99"/>
      <c r="AM851" s="97" t="str">
        <f t="shared" si="59"/>
        <v/>
      </c>
    </row>
    <row r="852" spans="10:39" x14ac:dyDescent="0.25">
      <c r="J852" s="59">
        <f>'Inventory Ref Sheet'!AK852</f>
        <v>0</v>
      </c>
      <c r="K852" s="59">
        <f>'Inventory Ref Sheet'!AL852</f>
        <v>0</v>
      </c>
      <c r="L852" s="59">
        <f>'Inventory Ref Sheet'!AM852</f>
        <v>0</v>
      </c>
      <c r="M852" s="59">
        <f>'Inventory Ref Sheet'!AP852</f>
        <v>0</v>
      </c>
      <c r="N852" s="59">
        <f>'Inventory Ref Sheet'!AQ852</f>
        <v>0</v>
      </c>
      <c r="O852" s="100" t="str">
        <f ca="1">IF('Inventory Ref Sheet'!AS852&gt;0,YEAR(TODAY())-'Inventory Ref Sheet'!AS852,"")</f>
        <v/>
      </c>
      <c r="P852" s="95">
        <f>'Inventory Ref Sheet'!AU852</f>
        <v>0</v>
      </c>
      <c r="Q852" s="60">
        <f>'Inventory Ref Sheet'!AV852</f>
        <v>0</v>
      </c>
      <c r="R852" s="61"/>
      <c r="S852" s="100" t="str">
        <f t="shared" si="57"/>
        <v/>
      </c>
      <c r="T852" s="59">
        <f>'Inventory Ref Sheet'!M852</f>
        <v>0</v>
      </c>
      <c r="U852" s="102">
        <f>'Inventory Ref Sheet'!N852</f>
        <v>0</v>
      </c>
      <c r="V852" s="59">
        <f>'Inventory Ref Sheet'!O852</f>
        <v>0</v>
      </c>
      <c r="W852" s="59">
        <f>'Inventory Ref Sheet'!R852</f>
        <v>0</v>
      </c>
      <c r="X852" s="59">
        <f>'Inventory Ref Sheet'!S852</f>
        <v>0</v>
      </c>
      <c r="Y852" s="100" t="str">
        <f ca="1">IF('Inventory Ref Sheet'!U852&gt;0,YEAR(TODAY())-'Inventory Ref Sheet'!U852,"")</f>
        <v/>
      </c>
      <c r="Z852" s="95">
        <f>'Inventory Ref Sheet'!W852</f>
        <v>0</v>
      </c>
      <c r="AA852" s="60">
        <f>'Inventory Ref Sheet'!X852</f>
        <v>0</v>
      </c>
      <c r="AB852" s="61"/>
      <c r="AC852" s="97" t="str">
        <f t="shared" si="58"/>
        <v/>
      </c>
      <c r="AD852" s="59">
        <f>'Inventory Ref Sheet'!Y852</f>
        <v>0</v>
      </c>
      <c r="AE852" s="59">
        <f>'Inventory Ref Sheet'!Z852</f>
        <v>0</v>
      </c>
      <c r="AF852" s="102">
        <f>'Inventory Ref Sheet'!AA852</f>
        <v>0</v>
      </c>
      <c r="AG852" s="59">
        <f>'Inventory Ref Sheet'!AD852</f>
        <v>0</v>
      </c>
      <c r="AH852" s="59">
        <f>'Inventory Ref Sheet'!AE852</f>
        <v>0</v>
      </c>
      <c r="AI852" s="100" t="str">
        <f ca="1">IF('Inventory Ref Sheet'!AG852&gt;0,YEAR(TODAY())-'Inventory Ref Sheet'!AG852,"")</f>
        <v/>
      </c>
      <c r="AJ852" s="99"/>
      <c r="AK852" s="60">
        <f>'Inventory Ref Sheet'!AJ852</f>
        <v>0</v>
      </c>
      <c r="AL852" s="99"/>
      <c r="AM852" s="97" t="str">
        <f t="shared" si="59"/>
        <v/>
      </c>
    </row>
    <row r="853" spans="10:39" x14ac:dyDescent="0.25">
      <c r="J853" s="59">
        <f>'Inventory Ref Sheet'!AK853</f>
        <v>0</v>
      </c>
      <c r="K853" s="59">
        <f>'Inventory Ref Sheet'!AL853</f>
        <v>0</v>
      </c>
      <c r="L853" s="59">
        <f>'Inventory Ref Sheet'!AM853</f>
        <v>0</v>
      </c>
      <c r="M853" s="59">
        <f>'Inventory Ref Sheet'!AP853</f>
        <v>0</v>
      </c>
      <c r="N853" s="59">
        <f>'Inventory Ref Sheet'!AQ853</f>
        <v>0</v>
      </c>
      <c r="O853" s="100" t="str">
        <f ca="1">IF('Inventory Ref Sheet'!AS853&gt;0,YEAR(TODAY())-'Inventory Ref Sheet'!AS853,"")</f>
        <v/>
      </c>
      <c r="P853" s="95">
        <f>'Inventory Ref Sheet'!AU853</f>
        <v>0</v>
      </c>
      <c r="Q853" s="60">
        <f>'Inventory Ref Sheet'!AV853</f>
        <v>0</v>
      </c>
      <c r="R853" s="61"/>
      <c r="S853" s="100" t="str">
        <f t="shared" si="57"/>
        <v/>
      </c>
      <c r="T853" s="59">
        <f>'Inventory Ref Sheet'!M853</f>
        <v>0</v>
      </c>
      <c r="U853" s="102">
        <f>'Inventory Ref Sheet'!N853</f>
        <v>0</v>
      </c>
      <c r="V853" s="59">
        <f>'Inventory Ref Sheet'!O853</f>
        <v>0</v>
      </c>
      <c r="W853" s="59">
        <f>'Inventory Ref Sheet'!R853</f>
        <v>0</v>
      </c>
      <c r="X853" s="59">
        <f>'Inventory Ref Sheet'!S853</f>
        <v>0</v>
      </c>
      <c r="Y853" s="100" t="str">
        <f ca="1">IF('Inventory Ref Sheet'!U853&gt;0,YEAR(TODAY())-'Inventory Ref Sheet'!U853,"")</f>
        <v/>
      </c>
      <c r="Z853" s="95">
        <f>'Inventory Ref Sheet'!W853</f>
        <v>0</v>
      </c>
      <c r="AA853" s="60">
        <f>'Inventory Ref Sheet'!X853</f>
        <v>0</v>
      </c>
      <c r="AB853" s="61"/>
      <c r="AC853" s="97" t="str">
        <f t="shared" si="58"/>
        <v/>
      </c>
      <c r="AD853" s="59">
        <f>'Inventory Ref Sheet'!Y853</f>
        <v>0</v>
      </c>
      <c r="AE853" s="59">
        <f>'Inventory Ref Sheet'!Z853</f>
        <v>0</v>
      </c>
      <c r="AF853" s="102">
        <f>'Inventory Ref Sheet'!AA853</f>
        <v>0</v>
      </c>
      <c r="AG853" s="59">
        <f>'Inventory Ref Sheet'!AD853</f>
        <v>0</v>
      </c>
      <c r="AH853" s="59">
        <f>'Inventory Ref Sheet'!AE853</f>
        <v>0</v>
      </c>
      <c r="AI853" s="100" t="str">
        <f ca="1">IF('Inventory Ref Sheet'!AG853&gt;0,YEAR(TODAY())-'Inventory Ref Sheet'!AG853,"")</f>
        <v/>
      </c>
      <c r="AJ853" s="99"/>
      <c r="AK853" s="60">
        <f>'Inventory Ref Sheet'!AJ853</f>
        <v>0</v>
      </c>
      <c r="AL853" s="99"/>
      <c r="AM853" s="97" t="str">
        <f t="shared" si="59"/>
        <v/>
      </c>
    </row>
    <row r="854" spans="10:39" x14ac:dyDescent="0.25">
      <c r="J854" s="59">
        <f>'Inventory Ref Sheet'!AK854</f>
        <v>0</v>
      </c>
      <c r="K854" s="59">
        <f>'Inventory Ref Sheet'!AL854</f>
        <v>0</v>
      </c>
      <c r="L854" s="59">
        <f>'Inventory Ref Sheet'!AM854</f>
        <v>0</v>
      </c>
      <c r="M854" s="59">
        <f>'Inventory Ref Sheet'!AP854</f>
        <v>0</v>
      </c>
      <c r="N854" s="59">
        <f>'Inventory Ref Sheet'!AQ854</f>
        <v>0</v>
      </c>
      <c r="O854" s="100" t="str">
        <f ca="1">IF('Inventory Ref Sheet'!AS854&gt;0,YEAR(TODAY())-'Inventory Ref Sheet'!AS854,"")</f>
        <v/>
      </c>
      <c r="P854" s="95">
        <f>'Inventory Ref Sheet'!AU854</f>
        <v>0</v>
      </c>
      <c r="Q854" s="60">
        <f>'Inventory Ref Sheet'!AV854</f>
        <v>0</v>
      </c>
      <c r="R854" s="61"/>
      <c r="S854" s="100" t="str">
        <f t="shared" si="57"/>
        <v/>
      </c>
      <c r="T854" s="59">
        <f>'Inventory Ref Sheet'!M854</f>
        <v>0</v>
      </c>
      <c r="U854" s="102">
        <f>'Inventory Ref Sheet'!N854</f>
        <v>0</v>
      </c>
      <c r="V854" s="59">
        <f>'Inventory Ref Sheet'!O854</f>
        <v>0</v>
      </c>
      <c r="W854" s="59">
        <f>'Inventory Ref Sheet'!R854</f>
        <v>0</v>
      </c>
      <c r="X854" s="59">
        <f>'Inventory Ref Sheet'!S854</f>
        <v>0</v>
      </c>
      <c r="Y854" s="100" t="str">
        <f ca="1">IF('Inventory Ref Sheet'!U854&gt;0,YEAR(TODAY())-'Inventory Ref Sheet'!U854,"")</f>
        <v/>
      </c>
      <c r="Z854" s="95">
        <f>'Inventory Ref Sheet'!W854</f>
        <v>0</v>
      </c>
      <c r="AA854" s="60">
        <f>'Inventory Ref Sheet'!X854</f>
        <v>0</v>
      </c>
      <c r="AB854" s="61"/>
      <c r="AC854" s="97" t="str">
        <f t="shared" si="58"/>
        <v/>
      </c>
      <c r="AD854" s="59">
        <f>'Inventory Ref Sheet'!Y854</f>
        <v>0</v>
      </c>
      <c r="AE854" s="59">
        <f>'Inventory Ref Sheet'!Z854</f>
        <v>0</v>
      </c>
      <c r="AF854" s="102">
        <f>'Inventory Ref Sheet'!AA854</f>
        <v>0</v>
      </c>
      <c r="AG854" s="59">
        <f>'Inventory Ref Sheet'!AD854</f>
        <v>0</v>
      </c>
      <c r="AH854" s="59">
        <f>'Inventory Ref Sheet'!AE854</f>
        <v>0</v>
      </c>
      <c r="AI854" s="100" t="str">
        <f ca="1">IF('Inventory Ref Sheet'!AG854&gt;0,YEAR(TODAY())-'Inventory Ref Sheet'!AG854,"")</f>
        <v/>
      </c>
      <c r="AJ854" s="99"/>
      <c r="AK854" s="60">
        <f>'Inventory Ref Sheet'!AJ854</f>
        <v>0</v>
      </c>
      <c r="AL854" s="99"/>
      <c r="AM854" s="97" t="str">
        <f t="shared" si="59"/>
        <v/>
      </c>
    </row>
    <row r="855" spans="10:39" x14ac:dyDescent="0.25">
      <c r="J855" s="59">
        <f>'Inventory Ref Sheet'!AK855</f>
        <v>0</v>
      </c>
      <c r="K855" s="59">
        <f>'Inventory Ref Sheet'!AL855</f>
        <v>0</v>
      </c>
      <c r="L855" s="59">
        <f>'Inventory Ref Sheet'!AM855</f>
        <v>0</v>
      </c>
      <c r="M855" s="59">
        <f>'Inventory Ref Sheet'!AP855</f>
        <v>0</v>
      </c>
      <c r="N855" s="59">
        <f>'Inventory Ref Sheet'!AQ855</f>
        <v>0</v>
      </c>
      <c r="O855" s="100" t="str">
        <f ca="1">IF('Inventory Ref Sheet'!AS855&gt;0,YEAR(TODAY())-'Inventory Ref Sheet'!AS855,"")</f>
        <v/>
      </c>
      <c r="P855" s="95">
        <f>'Inventory Ref Sheet'!AU855</f>
        <v>0</v>
      </c>
      <c r="Q855" s="60">
        <f>'Inventory Ref Sheet'!AV855</f>
        <v>0</v>
      </c>
      <c r="R855" s="61"/>
      <c r="S855" s="100" t="str">
        <f t="shared" si="57"/>
        <v/>
      </c>
      <c r="T855" s="59">
        <f>'Inventory Ref Sheet'!M855</f>
        <v>0</v>
      </c>
      <c r="U855" s="102">
        <f>'Inventory Ref Sheet'!N855</f>
        <v>0</v>
      </c>
      <c r="V855" s="59">
        <f>'Inventory Ref Sheet'!O855</f>
        <v>0</v>
      </c>
      <c r="W855" s="59">
        <f>'Inventory Ref Sheet'!R855</f>
        <v>0</v>
      </c>
      <c r="X855" s="59">
        <f>'Inventory Ref Sheet'!S855</f>
        <v>0</v>
      </c>
      <c r="Y855" s="100" t="str">
        <f ca="1">IF('Inventory Ref Sheet'!U855&gt;0,YEAR(TODAY())-'Inventory Ref Sheet'!U855,"")</f>
        <v/>
      </c>
      <c r="Z855" s="95">
        <f>'Inventory Ref Sheet'!W855</f>
        <v>0</v>
      </c>
      <c r="AA855" s="60">
        <f>'Inventory Ref Sheet'!X855</f>
        <v>0</v>
      </c>
      <c r="AB855" s="61"/>
      <c r="AC855" s="97" t="str">
        <f t="shared" si="58"/>
        <v/>
      </c>
      <c r="AD855" s="59">
        <f>'Inventory Ref Sheet'!Y855</f>
        <v>0</v>
      </c>
      <c r="AE855" s="59">
        <f>'Inventory Ref Sheet'!Z855</f>
        <v>0</v>
      </c>
      <c r="AF855" s="102">
        <f>'Inventory Ref Sheet'!AA855</f>
        <v>0</v>
      </c>
      <c r="AG855" s="59">
        <f>'Inventory Ref Sheet'!AD855</f>
        <v>0</v>
      </c>
      <c r="AH855" s="59">
        <f>'Inventory Ref Sheet'!AE855</f>
        <v>0</v>
      </c>
      <c r="AI855" s="100" t="str">
        <f ca="1">IF('Inventory Ref Sheet'!AG855&gt;0,YEAR(TODAY())-'Inventory Ref Sheet'!AG855,"")</f>
        <v/>
      </c>
      <c r="AJ855" s="99"/>
      <c r="AK855" s="60">
        <f>'Inventory Ref Sheet'!AJ855</f>
        <v>0</v>
      </c>
      <c r="AL855" s="99"/>
      <c r="AM855" s="97" t="str">
        <f t="shared" si="59"/>
        <v/>
      </c>
    </row>
    <row r="856" spans="10:39" x14ac:dyDescent="0.25">
      <c r="J856" s="59">
        <f>'Inventory Ref Sheet'!AK856</f>
        <v>0</v>
      </c>
      <c r="K856" s="59">
        <f>'Inventory Ref Sheet'!AL856</f>
        <v>0</v>
      </c>
      <c r="L856" s="59">
        <f>'Inventory Ref Sheet'!AM856</f>
        <v>0</v>
      </c>
      <c r="M856" s="59">
        <f>'Inventory Ref Sheet'!AP856</f>
        <v>0</v>
      </c>
      <c r="N856" s="59">
        <f>'Inventory Ref Sheet'!AQ856</f>
        <v>0</v>
      </c>
      <c r="O856" s="100" t="str">
        <f ca="1">IF('Inventory Ref Sheet'!AS856&gt;0,YEAR(TODAY())-'Inventory Ref Sheet'!AS856,"")</f>
        <v/>
      </c>
      <c r="P856" s="95">
        <f>'Inventory Ref Sheet'!AU856</f>
        <v>0</v>
      </c>
      <c r="Q856" s="60">
        <f>'Inventory Ref Sheet'!AV856</f>
        <v>0</v>
      </c>
      <c r="R856" s="61"/>
      <c r="S856" s="100" t="str">
        <f t="shared" si="57"/>
        <v/>
      </c>
      <c r="T856" s="59">
        <f>'Inventory Ref Sheet'!M856</f>
        <v>0</v>
      </c>
      <c r="U856" s="102">
        <f>'Inventory Ref Sheet'!N856</f>
        <v>0</v>
      </c>
      <c r="V856" s="59">
        <f>'Inventory Ref Sheet'!O856</f>
        <v>0</v>
      </c>
      <c r="W856" s="59">
        <f>'Inventory Ref Sheet'!R856</f>
        <v>0</v>
      </c>
      <c r="X856" s="59">
        <f>'Inventory Ref Sheet'!S856</f>
        <v>0</v>
      </c>
      <c r="Y856" s="100" t="str">
        <f ca="1">IF('Inventory Ref Sheet'!U856&gt;0,YEAR(TODAY())-'Inventory Ref Sheet'!U856,"")</f>
        <v/>
      </c>
      <c r="Z856" s="95">
        <f>'Inventory Ref Sheet'!W856</f>
        <v>0</v>
      </c>
      <c r="AA856" s="60">
        <f>'Inventory Ref Sheet'!X856</f>
        <v>0</v>
      </c>
      <c r="AB856" s="61"/>
      <c r="AC856" s="97" t="str">
        <f t="shared" si="58"/>
        <v/>
      </c>
      <c r="AD856" s="59">
        <f>'Inventory Ref Sheet'!Y856</f>
        <v>0</v>
      </c>
      <c r="AE856" s="59">
        <f>'Inventory Ref Sheet'!Z856</f>
        <v>0</v>
      </c>
      <c r="AF856" s="102">
        <f>'Inventory Ref Sheet'!AA856</f>
        <v>0</v>
      </c>
      <c r="AG856" s="59">
        <f>'Inventory Ref Sheet'!AD856</f>
        <v>0</v>
      </c>
      <c r="AH856" s="59">
        <f>'Inventory Ref Sheet'!AE856</f>
        <v>0</v>
      </c>
      <c r="AI856" s="100" t="str">
        <f ca="1">IF('Inventory Ref Sheet'!AG856&gt;0,YEAR(TODAY())-'Inventory Ref Sheet'!AG856,"")</f>
        <v/>
      </c>
      <c r="AJ856" s="99"/>
      <c r="AK856" s="60">
        <f>'Inventory Ref Sheet'!AJ856</f>
        <v>0</v>
      </c>
      <c r="AL856" s="99"/>
      <c r="AM856" s="97" t="str">
        <f t="shared" si="59"/>
        <v/>
      </c>
    </row>
    <row r="857" spans="10:39" x14ac:dyDescent="0.25">
      <c r="J857" s="59">
        <f>'Inventory Ref Sheet'!AK857</f>
        <v>0</v>
      </c>
      <c r="K857" s="59">
        <f>'Inventory Ref Sheet'!AL857</f>
        <v>0</v>
      </c>
      <c r="L857" s="59">
        <f>'Inventory Ref Sheet'!AM857</f>
        <v>0</v>
      </c>
      <c r="M857" s="59">
        <f>'Inventory Ref Sheet'!AP857</f>
        <v>0</v>
      </c>
      <c r="N857" s="59">
        <f>'Inventory Ref Sheet'!AQ857</f>
        <v>0</v>
      </c>
      <c r="O857" s="100" t="str">
        <f ca="1">IF('Inventory Ref Sheet'!AS857&gt;0,YEAR(TODAY())-'Inventory Ref Sheet'!AS857,"")</f>
        <v/>
      </c>
      <c r="P857" s="95">
        <f>'Inventory Ref Sheet'!AU857</f>
        <v>0</v>
      </c>
      <c r="Q857" s="60">
        <f>'Inventory Ref Sheet'!AV857</f>
        <v>0</v>
      </c>
      <c r="R857" s="61"/>
      <c r="S857" s="100" t="str">
        <f t="shared" si="57"/>
        <v/>
      </c>
      <c r="T857" s="59">
        <f>'Inventory Ref Sheet'!M857</f>
        <v>0</v>
      </c>
      <c r="U857" s="102">
        <f>'Inventory Ref Sheet'!N857</f>
        <v>0</v>
      </c>
      <c r="V857" s="59">
        <f>'Inventory Ref Sheet'!O857</f>
        <v>0</v>
      </c>
      <c r="W857" s="59">
        <f>'Inventory Ref Sheet'!R857</f>
        <v>0</v>
      </c>
      <c r="X857" s="59">
        <f>'Inventory Ref Sheet'!S857</f>
        <v>0</v>
      </c>
      <c r="Y857" s="100" t="str">
        <f ca="1">IF('Inventory Ref Sheet'!U857&gt;0,YEAR(TODAY())-'Inventory Ref Sheet'!U857,"")</f>
        <v/>
      </c>
      <c r="Z857" s="95">
        <f>'Inventory Ref Sheet'!W857</f>
        <v>0</v>
      </c>
      <c r="AA857" s="60">
        <f>'Inventory Ref Sheet'!X857</f>
        <v>0</v>
      </c>
      <c r="AB857" s="61"/>
      <c r="AC857" s="97" t="str">
        <f t="shared" si="58"/>
        <v/>
      </c>
      <c r="AD857" s="59">
        <f>'Inventory Ref Sheet'!Y857</f>
        <v>0</v>
      </c>
      <c r="AE857" s="59">
        <f>'Inventory Ref Sheet'!Z857</f>
        <v>0</v>
      </c>
      <c r="AF857" s="102">
        <f>'Inventory Ref Sheet'!AA857</f>
        <v>0</v>
      </c>
      <c r="AG857" s="59">
        <f>'Inventory Ref Sheet'!AD857</f>
        <v>0</v>
      </c>
      <c r="AH857" s="59">
        <f>'Inventory Ref Sheet'!AE857</f>
        <v>0</v>
      </c>
      <c r="AI857" s="100" t="str">
        <f ca="1">IF('Inventory Ref Sheet'!AG857&gt;0,YEAR(TODAY())-'Inventory Ref Sheet'!AG857,"")</f>
        <v/>
      </c>
      <c r="AJ857" s="99"/>
      <c r="AK857" s="60">
        <f>'Inventory Ref Sheet'!AJ857</f>
        <v>0</v>
      </c>
      <c r="AL857" s="99"/>
      <c r="AM857" s="97" t="str">
        <f t="shared" si="59"/>
        <v/>
      </c>
    </row>
    <row r="858" spans="10:39" x14ac:dyDescent="0.25">
      <c r="J858" s="59">
        <f>'Inventory Ref Sheet'!AK858</f>
        <v>0</v>
      </c>
      <c r="K858" s="59">
        <f>'Inventory Ref Sheet'!AL858</f>
        <v>0</v>
      </c>
      <c r="L858" s="59">
        <f>'Inventory Ref Sheet'!AM858</f>
        <v>0</v>
      </c>
      <c r="M858" s="59">
        <f>'Inventory Ref Sheet'!AP858</f>
        <v>0</v>
      </c>
      <c r="N858" s="59">
        <f>'Inventory Ref Sheet'!AQ858</f>
        <v>0</v>
      </c>
      <c r="O858" s="100" t="str">
        <f ca="1">IF('Inventory Ref Sheet'!AS858&gt;0,YEAR(TODAY())-'Inventory Ref Sheet'!AS858,"")</f>
        <v/>
      </c>
      <c r="P858" s="95">
        <f>'Inventory Ref Sheet'!AU858</f>
        <v>0</v>
      </c>
      <c r="Q858" s="60">
        <f>'Inventory Ref Sheet'!AV858</f>
        <v>0</v>
      </c>
      <c r="R858" s="61"/>
      <c r="S858" s="100" t="str">
        <f t="shared" si="57"/>
        <v/>
      </c>
      <c r="T858" s="59">
        <f>'Inventory Ref Sheet'!M858</f>
        <v>0</v>
      </c>
      <c r="U858" s="102">
        <f>'Inventory Ref Sheet'!N858</f>
        <v>0</v>
      </c>
      <c r="V858" s="59">
        <f>'Inventory Ref Sheet'!O858</f>
        <v>0</v>
      </c>
      <c r="W858" s="59">
        <f>'Inventory Ref Sheet'!R858</f>
        <v>0</v>
      </c>
      <c r="X858" s="59">
        <f>'Inventory Ref Sheet'!S858</f>
        <v>0</v>
      </c>
      <c r="Y858" s="100" t="str">
        <f ca="1">IF('Inventory Ref Sheet'!U858&gt;0,YEAR(TODAY())-'Inventory Ref Sheet'!U858,"")</f>
        <v/>
      </c>
      <c r="Z858" s="95">
        <f>'Inventory Ref Sheet'!W858</f>
        <v>0</v>
      </c>
      <c r="AA858" s="60">
        <f>'Inventory Ref Sheet'!X858</f>
        <v>0</v>
      </c>
      <c r="AB858" s="61"/>
      <c r="AC858" s="97" t="str">
        <f t="shared" si="58"/>
        <v/>
      </c>
      <c r="AD858" s="59">
        <f>'Inventory Ref Sheet'!Y858</f>
        <v>0</v>
      </c>
      <c r="AE858" s="59">
        <f>'Inventory Ref Sheet'!Z858</f>
        <v>0</v>
      </c>
      <c r="AF858" s="102">
        <f>'Inventory Ref Sheet'!AA858</f>
        <v>0</v>
      </c>
      <c r="AG858" s="59">
        <f>'Inventory Ref Sheet'!AD858</f>
        <v>0</v>
      </c>
      <c r="AH858" s="59">
        <f>'Inventory Ref Sheet'!AE858</f>
        <v>0</v>
      </c>
      <c r="AI858" s="100" t="str">
        <f ca="1">IF('Inventory Ref Sheet'!AG858&gt;0,YEAR(TODAY())-'Inventory Ref Sheet'!AG858,"")</f>
        <v/>
      </c>
      <c r="AJ858" s="99"/>
      <c r="AK858" s="60">
        <f>'Inventory Ref Sheet'!AJ858</f>
        <v>0</v>
      </c>
      <c r="AL858" s="99"/>
      <c r="AM858" s="97" t="str">
        <f t="shared" si="59"/>
        <v/>
      </c>
    </row>
    <row r="859" spans="10:39" x14ac:dyDescent="0.25">
      <c r="J859" s="59">
        <f>'Inventory Ref Sheet'!AK859</f>
        <v>0</v>
      </c>
      <c r="K859" s="59">
        <f>'Inventory Ref Sheet'!AL859</f>
        <v>0</v>
      </c>
      <c r="L859" s="59">
        <f>'Inventory Ref Sheet'!AM859</f>
        <v>0</v>
      </c>
      <c r="M859" s="59">
        <f>'Inventory Ref Sheet'!AP859</f>
        <v>0</v>
      </c>
      <c r="N859" s="59">
        <f>'Inventory Ref Sheet'!AQ859</f>
        <v>0</v>
      </c>
      <c r="O859" s="100" t="str">
        <f ca="1">IF('Inventory Ref Sheet'!AS859&gt;0,YEAR(TODAY())-'Inventory Ref Sheet'!AS859,"")</f>
        <v/>
      </c>
      <c r="P859" s="95">
        <f>'Inventory Ref Sheet'!AU859</f>
        <v>0</v>
      </c>
      <c r="Q859" s="60">
        <f>'Inventory Ref Sheet'!AV859</f>
        <v>0</v>
      </c>
      <c r="R859" s="61"/>
      <c r="S859" s="100" t="str">
        <f t="shared" si="57"/>
        <v/>
      </c>
      <c r="T859" s="59">
        <f>'Inventory Ref Sheet'!M859</f>
        <v>0</v>
      </c>
      <c r="U859" s="102">
        <f>'Inventory Ref Sheet'!N859</f>
        <v>0</v>
      </c>
      <c r="V859" s="59">
        <f>'Inventory Ref Sheet'!O859</f>
        <v>0</v>
      </c>
      <c r="W859" s="59">
        <f>'Inventory Ref Sheet'!R859</f>
        <v>0</v>
      </c>
      <c r="X859" s="59">
        <f>'Inventory Ref Sheet'!S859</f>
        <v>0</v>
      </c>
      <c r="Y859" s="100" t="str">
        <f ca="1">IF('Inventory Ref Sheet'!U859&gt;0,YEAR(TODAY())-'Inventory Ref Sheet'!U859,"")</f>
        <v/>
      </c>
      <c r="Z859" s="95">
        <f>'Inventory Ref Sheet'!W859</f>
        <v>0</v>
      </c>
      <c r="AA859" s="60">
        <f>'Inventory Ref Sheet'!X859</f>
        <v>0</v>
      </c>
      <c r="AB859" s="61"/>
      <c r="AC859" s="97" t="str">
        <f t="shared" si="58"/>
        <v/>
      </c>
      <c r="AD859" s="59">
        <f>'Inventory Ref Sheet'!Y859</f>
        <v>0</v>
      </c>
      <c r="AE859" s="59">
        <f>'Inventory Ref Sheet'!Z859</f>
        <v>0</v>
      </c>
      <c r="AF859" s="102">
        <f>'Inventory Ref Sheet'!AA859</f>
        <v>0</v>
      </c>
      <c r="AG859" s="59">
        <f>'Inventory Ref Sheet'!AD859</f>
        <v>0</v>
      </c>
      <c r="AH859" s="59">
        <f>'Inventory Ref Sheet'!AE859</f>
        <v>0</v>
      </c>
      <c r="AI859" s="100" t="str">
        <f ca="1">IF('Inventory Ref Sheet'!AG859&gt;0,YEAR(TODAY())-'Inventory Ref Sheet'!AG859,"")</f>
        <v/>
      </c>
      <c r="AJ859" s="99"/>
      <c r="AK859" s="60">
        <f>'Inventory Ref Sheet'!AJ859</f>
        <v>0</v>
      </c>
      <c r="AL859" s="99"/>
      <c r="AM859" s="97" t="str">
        <f t="shared" si="59"/>
        <v/>
      </c>
    </row>
    <row r="860" spans="10:39" x14ac:dyDescent="0.25">
      <c r="J860" s="59">
        <f>'Inventory Ref Sheet'!AK860</f>
        <v>0</v>
      </c>
      <c r="K860" s="59">
        <f>'Inventory Ref Sheet'!AL860</f>
        <v>0</v>
      </c>
      <c r="L860" s="59">
        <f>'Inventory Ref Sheet'!AM860</f>
        <v>0</v>
      </c>
      <c r="M860" s="59">
        <f>'Inventory Ref Sheet'!AP860</f>
        <v>0</v>
      </c>
      <c r="N860" s="59">
        <f>'Inventory Ref Sheet'!AQ860</f>
        <v>0</v>
      </c>
      <c r="O860" s="100" t="str">
        <f ca="1">IF('Inventory Ref Sheet'!AS860&gt;0,YEAR(TODAY())-'Inventory Ref Sheet'!AS860,"")</f>
        <v/>
      </c>
      <c r="P860" s="95">
        <f>'Inventory Ref Sheet'!AU860</f>
        <v>0</v>
      </c>
      <c r="Q860" s="60">
        <f>'Inventory Ref Sheet'!AV860</f>
        <v>0</v>
      </c>
      <c r="R860" s="61"/>
      <c r="S860" s="100" t="str">
        <f t="shared" si="57"/>
        <v/>
      </c>
      <c r="T860" s="59">
        <f>'Inventory Ref Sheet'!M860</f>
        <v>0</v>
      </c>
      <c r="U860" s="102">
        <f>'Inventory Ref Sheet'!N860</f>
        <v>0</v>
      </c>
      <c r="V860" s="59">
        <f>'Inventory Ref Sheet'!O860</f>
        <v>0</v>
      </c>
      <c r="W860" s="59">
        <f>'Inventory Ref Sheet'!R860</f>
        <v>0</v>
      </c>
      <c r="X860" s="59">
        <f>'Inventory Ref Sheet'!S860</f>
        <v>0</v>
      </c>
      <c r="Y860" s="100" t="str">
        <f ca="1">IF('Inventory Ref Sheet'!U860&gt;0,YEAR(TODAY())-'Inventory Ref Sheet'!U860,"")</f>
        <v/>
      </c>
      <c r="Z860" s="95">
        <f>'Inventory Ref Sheet'!W860</f>
        <v>0</v>
      </c>
      <c r="AA860" s="60">
        <f>'Inventory Ref Sheet'!X860</f>
        <v>0</v>
      </c>
      <c r="AB860" s="61"/>
      <c r="AC860" s="97" t="str">
        <f t="shared" si="58"/>
        <v/>
      </c>
      <c r="AD860" s="59">
        <f>'Inventory Ref Sheet'!Y860</f>
        <v>0</v>
      </c>
      <c r="AE860" s="59">
        <f>'Inventory Ref Sheet'!Z860</f>
        <v>0</v>
      </c>
      <c r="AF860" s="102">
        <f>'Inventory Ref Sheet'!AA860</f>
        <v>0</v>
      </c>
      <c r="AG860" s="59">
        <f>'Inventory Ref Sheet'!AD860</f>
        <v>0</v>
      </c>
      <c r="AH860" s="59">
        <f>'Inventory Ref Sheet'!AE860</f>
        <v>0</v>
      </c>
      <c r="AI860" s="100" t="str">
        <f ca="1">IF('Inventory Ref Sheet'!AG860&gt;0,YEAR(TODAY())-'Inventory Ref Sheet'!AG860,"")</f>
        <v/>
      </c>
      <c r="AJ860" s="99"/>
      <c r="AK860" s="60">
        <f>'Inventory Ref Sheet'!AJ860</f>
        <v>0</v>
      </c>
      <c r="AL860" s="99"/>
      <c r="AM860" s="97" t="str">
        <f t="shared" si="59"/>
        <v/>
      </c>
    </row>
    <row r="861" spans="10:39" x14ac:dyDescent="0.25">
      <c r="J861" s="59">
        <f>'Inventory Ref Sheet'!AK861</f>
        <v>0</v>
      </c>
      <c r="K861" s="59">
        <f>'Inventory Ref Sheet'!AL861</f>
        <v>0</v>
      </c>
      <c r="L861" s="59">
        <f>'Inventory Ref Sheet'!AM861</f>
        <v>0</v>
      </c>
      <c r="M861" s="59">
        <f>'Inventory Ref Sheet'!AP861</f>
        <v>0</v>
      </c>
      <c r="N861" s="59">
        <f>'Inventory Ref Sheet'!AQ861</f>
        <v>0</v>
      </c>
      <c r="O861" s="100" t="str">
        <f ca="1">IF('Inventory Ref Sheet'!AS861&gt;0,YEAR(TODAY())-'Inventory Ref Sheet'!AS861,"")</f>
        <v/>
      </c>
      <c r="P861" s="95">
        <f>'Inventory Ref Sheet'!AU861</f>
        <v>0</v>
      </c>
      <c r="Q861" s="60">
        <f>'Inventory Ref Sheet'!AV861</f>
        <v>0</v>
      </c>
      <c r="R861" s="61"/>
      <c r="S861" s="100" t="str">
        <f t="shared" si="57"/>
        <v/>
      </c>
      <c r="T861" s="59">
        <f>'Inventory Ref Sheet'!M861</f>
        <v>0</v>
      </c>
      <c r="U861" s="102">
        <f>'Inventory Ref Sheet'!N861</f>
        <v>0</v>
      </c>
      <c r="V861" s="59">
        <f>'Inventory Ref Sheet'!O861</f>
        <v>0</v>
      </c>
      <c r="W861" s="59">
        <f>'Inventory Ref Sheet'!R861</f>
        <v>0</v>
      </c>
      <c r="X861" s="59">
        <f>'Inventory Ref Sheet'!S861</f>
        <v>0</v>
      </c>
      <c r="Y861" s="100" t="str">
        <f ca="1">IF('Inventory Ref Sheet'!U861&gt;0,YEAR(TODAY())-'Inventory Ref Sheet'!U861,"")</f>
        <v/>
      </c>
      <c r="Z861" s="95">
        <f>'Inventory Ref Sheet'!W861</f>
        <v>0</v>
      </c>
      <c r="AA861" s="60">
        <f>'Inventory Ref Sheet'!X861</f>
        <v>0</v>
      </c>
      <c r="AB861" s="61"/>
      <c r="AC861" s="97" t="str">
        <f t="shared" si="58"/>
        <v/>
      </c>
      <c r="AD861" s="59">
        <f>'Inventory Ref Sheet'!Y861</f>
        <v>0</v>
      </c>
      <c r="AE861" s="59">
        <f>'Inventory Ref Sheet'!Z861</f>
        <v>0</v>
      </c>
      <c r="AF861" s="102">
        <f>'Inventory Ref Sheet'!AA861</f>
        <v>0</v>
      </c>
      <c r="AG861" s="59">
        <f>'Inventory Ref Sheet'!AD861</f>
        <v>0</v>
      </c>
      <c r="AH861" s="59">
        <f>'Inventory Ref Sheet'!AE861</f>
        <v>0</v>
      </c>
      <c r="AI861" s="100" t="str">
        <f ca="1">IF('Inventory Ref Sheet'!AG861&gt;0,YEAR(TODAY())-'Inventory Ref Sheet'!AG861,"")</f>
        <v/>
      </c>
      <c r="AJ861" s="99"/>
      <c r="AK861" s="60">
        <f>'Inventory Ref Sheet'!AJ861</f>
        <v>0</v>
      </c>
      <c r="AL861" s="99"/>
      <c r="AM861" s="97" t="str">
        <f t="shared" si="59"/>
        <v/>
      </c>
    </row>
    <row r="862" spans="10:39" x14ac:dyDescent="0.25">
      <c r="J862" s="59">
        <f>'Inventory Ref Sheet'!AK862</f>
        <v>0</v>
      </c>
      <c r="K862" s="59">
        <f>'Inventory Ref Sheet'!AL862</f>
        <v>0</v>
      </c>
      <c r="L862" s="59">
        <f>'Inventory Ref Sheet'!AM862</f>
        <v>0</v>
      </c>
      <c r="M862" s="59">
        <f>'Inventory Ref Sheet'!AP862</f>
        <v>0</v>
      </c>
      <c r="N862" s="59">
        <f>'Inventory Ref Sheet'!AQ862</f>
        <v>0</v>
      </c>
      <c r="O862" s="100" t="str">
        <f ca="1">IF('Inventory Ref Sheet'!AS862&gt;0,YEAR(TODAY())-'Inventory Ref Sheet'!AS862,"")</f>
        <v/>
      </c>
      <c r="P862" s="95">
        <f>'Inventory Ref Sheet'!AU862</f>
        <v>0</v>
      </c>
      <c r="Q862" s="60">
        <f>'Inventory Ref Sheet'!AV862</f>
        <v>0</v>
      </c>
      <c r="R862" s="61"/>
      <c r="S862" s="100" t="str">
        <f t="shared" si="57"/>
        <v/>
      </c>
      <c r="T862" s="59">
        <f>'Inventory Ref Sheet'!M862</f>
        <v>0</v>
      </c>
      <c r="U862" s="102">
        <f>'Inventory Ref Sheet'!N862</f>
        <v>0</v>
      </c>
      <c r="V862" s="59">
        <f>'Inventory Ref Sheet'!O862</f>
        <v>0</v>
      </c>
      <c r="W862" s="59">
        <f>'Inventory Ref Sheet'!R862</f>
        <v>0</v>
      </c>
      <c r="X862" s="59">
        <f>'Inventory Ref Sheet'!S862</f>
        <v>0</v>
      </c>
      <c r="Y862" s="100" t="str">
        <f ca="1">IF('Inventory Ref Sheet'!U862&gt;0,YEAR(TODAY())-'Inventory Ref Sheet'!U862,"")</f>
        <v/>
      </c>
      <c r="Z862" s="95">
        <f>'Inventory Ref Sheet'!W862</f>
        <v>0</v>
      </c>
      <c r="AA862" s="60">
        <f>'Inventory Ref Sheet'!X862</f>
        <v>0</v>
      </c>
      <c r="AB862" s="61"/>
      <c r="AC862" s="97" t="str">
        <f t="shared" si="58"/>
        <v/>
      </c>
      <c r="AD862" s="59">
        <f>'Inventory Ref Sheet'!Y862</f>
        <v>0</v>
      </c>
      <c r="AE862" s="59">
        <f>'Inventory Ref Sheet'!Z862</f>
        <v>0</v>
      </c>
      <c r="AF862" s="102">
        <f>'Inventory Ref Sheet'!AA862</f>
        <v>0</v>
      </c>
      <c r="AG862" s="59">
        <f>'Inventory Ref Sheet'!AD862</f>
        <v>0</v>
      </c>
      <c r="AH862" s="59">
        <f>'Inventory Ref Sheet'!AE862</f>
        <v>0</v>
      </c>
      <c r="AI862" s="100" t="str">
        <f ca="1">IF('Inventory Ref Sheet'!AG862&gt;0,YEAR(TODAY())-'Inventory Ref Sheet'!AG862,"")</f>
        <v/>
      </c>
      <c r="AJ862" s="99"/>
      <c r="AK862" s="60">
        <f>'Inventory Ref Sheet'!AJ862</f>
        <v>0</v>
      </c>
      <c r="AL862" s="99"/>
      <c r="AM862" s="97" t="str">
        <f t="shared" si="59"/>
        <v/>
      </c>
    </row>
    <row r="863" spans="10:39" x14ac:dyDescent="0.25">
      <c r="J863" s="59">
        <f>'Inventory Ref Sheet'!AK863</f>
        <v>0</v>
      </c>
      <c r="K863" s="59">
        <f>'Inventory Ref Sheet'!AL863</f>
        <v>0</v>
      </c>
      <c r="L863" s="59">
        <f>'Inventory Ref Sheet'!AM863</f>
        <v>0</v>
      </c>
      <c r="M863" s="59">
        <f>'Inventory Ref Sheet'!AP863</f>
        <v>0</v>
      </c>
      <c r="N863" s="59">
        <f>'Inventory Ref Sheet'!AQ863</f>
        <v>0</v>
      </c>
      <c r="O863" s="100" t="str">
        <f ca="1">IF('Inventory Ref Sheet'!AS863&gt;0,YEAR(TODAY())-'Inventory Ref Sheet'!AS863,"")</f>
        <v/>
      </c>
      <c r="P863" s="95">
        <f>'Inventory Ref Sheet'!AU863</f>
        <v>0</v>
      </c>
      <c r="Q863" s="60">
        <f>'Inventory Ref Sheet'!AV863</f>
        <v>0</v>
      </c>
      <c r="R863" s="61"/>
      <c r="S863" s="100" t="str">
        <f t="shared" si="57"/>
        <v/>
      </c>
      <c r="T863" s="59">
        <f>'Inventory Ref Sheet'!M863</f>
        <v>0</v>
      </c>
      <c r="U863" s="102">
        <f>'Inventory Ref Sheet'!N863</f>
        <v>0</v>
      </c>
      <c r="V863" s="59">
        <f>'Inventory Ref Sheet'!O863</f>
        <v>0</v>
      </c>
      <c r="W863" s="59">
        <f>'Inventory Ref Sheet'!R863</f>
        <v>0</v>
      </c>
      <c r="X863" s="59">
        <f>'Inventory Ref Sheet'!S863</f>
        <v>0</v>
      </c>
      <c r="Y863" s="100" t="str">
        <f ca="1">IF('Inventory Ref Sheet'!U863&gt;0,YEAR(TODAY())-'Inventory Ref Sheet'!U863,"")</f>
        <v/>
      </c>
      <c r="Z863" s="95">
        <f>'Inventory Ref Sheet'!W863</f>
        <v>0</v>
      </c>
      <c r="AA863" s="60">
        <f>'Inventory Ref Sheet'!X863</f>
        <v>0</v>
      </c>
      <c r="AB863" s="61"/>
      <c r="AC863" s="97" t="str">
        <f t="shared" si="58"/>
        <v/>
      </c>
      <c r="AD863" s="59">
        <f>'Inventory Ref Sheet'!Y863</f>
        <v>0</v>
      </c>
      <c r="AE863" s="59">
        <f>'Inventory Ref Sheet'!Z863</f>
        <v>0</v>
      </c>
      <c r="AF863" s="102">
        <f>'Inventory Ref Sheet'!AA863</f>
        <v>0</v>
      </c>
      <c r="AG863" s="59">
        <f>'Inventory Ref Sheet'!AD863</f>
        <v>0</v>
      </c>
      <c r="AH863" s="59">
        <f>'Inventory Ref Sheet'!AE863</f>
        <v>0</v>
      </c>
      <c r="AI863" s="100" t="str">
        <f ca="1">IF('Inventory Ref Sheet'!AG863&gt;0,YEAR(TODAY())-'Inventory Ref Sheet'!AG863,"")</f>
        <v/>
      </c>
      <c r="AJ863" s="99"/>
      <c r="AK863" s="60">
        <f>'Inventory Ref Sheet'!AJ863</f>
        <v>0</v>
      </c>
      <c r="AL863" s="99"/>
      <c r="AM863" s="97" t="str">
        <f t="shared" si="59"/>
        <v/>
      </c>
    </row>
    <row r="864" spans="10:39" x14ac:dyDescent="0.25">
      <c r="J864" s="59">
        <f>'Inventory Ref Sheet'!AK864</f>
        <v>0</v>
      </c>
      <c r="K864" s="59">
        <f>'Inventory Ref Sheet'!AL864</f>
        <v>0</v>
      </c>
      <c r="L864" s="59">
        <f>'Inventory Ref Sheet'!AM864</f>
        <v>0</v>
      </c>
      <c r="M864" s="59">
        <f>'Inventory Ref Sheet'!AP864</f>
        <v>0</v>
      </c>
      <c r="N864" s="59">
        <f>'Inventory Ref Sheet'!AQ864</f>
        <v>0</v>
      </c>
      <c r="O864" s="100" t="str">
        <f ca="1">IF('Inventory Ref Sheet'!AS864&gt;0,YEAR(TODAY())-'Inventory Ref Sheet'!AS864,"")</f>
        <v/>
      </c>
      <c r="P864" s="95">
        <f>'Inventory Ref Sheet'!AU864</f>
        <v>0</v>
      </c>
      <c r="Q864" s="60">
        <f>'Inventory Ref Sheet'!AV864</f>
        <v>0</v>
      </c>
      <c r="R864" s="61"/>
      <c r="S864" s="100" t="str">
        <f t="shared" si="57"/>
        <v/>
      </c>
      <c r="T864" s="59">
        <f>'Inventory Ref Sheet'!M864</f>
        <v>0</v>
      </c>
      <c r="U864" s="102">
        <f>'Inventory Ref Sheet'!N864</f>
        <v>0</v>
      </c>
      <c r="V864" s="59">
        <f>'Inventory Ref Sheet'!O864</f>
        <v>0</v>
      </c>
      <c r="W864" s="59">
        <f>'Inventory Ref Sheet'!R864</f>
        <v>0</v>
      </c>
      <c r="X864" s="59">
        <f>'Inventory Ref Sheet'!S864</f>
        <v>0</v>
      </c>
      <c r="Y864" s="100" t="str">
        <f ca="1">IF('Inventory Ref Sheet'!U864&gt;0,YEAR(TODAY())-'Inventory Ref Sheet'!U864,"")</f>
        <v/>
      </c>
      <c r="Z864" s="95">
        <f>'Inventory Ref Sheet'!W864</f>
        <v>0</v>
      </c>
      <c r="AA864" s="60">
        <f>'Inventory Ref Sheet'!X864</f>
        <v>0</v>
      </c>
      <c r="AB864" s="61"/>
      <c r="AC864" s="97" t="str">
        <f t="shared" si="58"/>
        <v/>
      </c>
      <c r="AD864" s="59">
        <f>'Inventory Ref Sheet'!Y864</f>
        <v>0</v>
      </c>
      <c r="AE864" s="59">
        <f>'Inventory Ref Sheet'!Z864</f>
        <v>0</v>
      </c>
      <c r="AF864" s="102">
        <f>'Inventory Ref Sheet'!AA864</f>
        <v>0</v>
      </c>
      <c r="AG864" s="59">
        <f>'Inventory Ref Sheet'!AD864</f>
        <v>0</v>
      </c>
      <c r="AH864" s="59">
        <f>'Inventory Ref Sheet'!AE864</f>
        <v>0</v>
      </c>
      <c r="AI864" s="100" t="str">
        <f ca="1">IF('Inventory Ref Sheet'!AG864&gt;0,YEAR(TODAY())-'Inventory Ref Sheet'!AG864,"")</f>
        <v/>
      </c>
      <c r="AJ864" s="99"/>
      <c r="AK864" s="60">
        <f>'Inventory Ref Sheet'!AJ864</f>
        <v>0</v>
      </c>
      <c r="AL864" s="99"/>
      <c r="AM864" s="97" t="str">
        <f t="shared" si="59"/>
        <v/>
      </c>
    </row>
    <row r="865" spans="10:39" x14ac:dyDescent="0.25">
      <c r="J865" s="59">
        <f>'Inventory Ref Sheet'!AK865</f>
        <v>0</v>
      </c>
      <c r="K865" s="59">
        <f>'Inventory Ref Sheet'!AL865</f>
        <v>0</v>
      </c>
      <c r="L865" s="59">
        <f>'Inventory Ref Sheet'!AM865</f>
        <v>0</v>
      </c>
      <c r="M865" s="59">
        <f>'Inventory Ref Sheet'!AP865</f>
        <v>0</v>
      </c>
      <c r="N865" s="59">
        <f>'Inventory Ref Sheet'!AQ865</f>
        <v>0</v>
      </c>
      <c r="O865" s="100" t="str">
        <f ca="1">IF('Inventory Ref Sheet'!AS865&gt;0,YEAR(TODAY())-'Inventory Ref Sheet'!AS865,"")</f>
        <v/>
      </c>
      <c r="P865" s="95">
        <f>'Inventory Ref Sheet'!AU865</f>
        <v>0</v>
      </c>
      <c r="Q865" s="60">
        <f>'Inventory Ref Sheet'!AV865</f>
        <v>0</v>
      </c>
      <c r="R865" s="61"/>
      <c r="S865" s="100" t="str">
        <f t="shared" si="57"/>
        <v/>
      </c>
      <c r="T865" s="59">
        <f>'Inventory Ref Sheet'!M865</f>
        <v>0</v>
      </c>
      <c r="U865" s="102">
        <f>'Inventory Ref Sheet'!N865</f>
        <v>0</v>
      </c>
      <c r="V865" s="59">
        <f>'Inventory Ref Sheet'!O865</f>
        <v>0</v>
      </c>
      <c r="W865" s="59">
        <f>'Inventory Ref Sheet'!R865</f>
        <v>0</v>
      </c>
      <c r="X865" s="59">
        <f>'Inventory Ref Sheet'!S865</f>
        <v>0</v>
      </c>
      <c r="Y865" s="100" t="str">
        <f ca="1">IF('Inventory Ref Sheet'!U865&gt;0,YEAR(TODAY())-'Inventory Ref Sheet'!U865,"")</f>
        <v/>
      </c>
      <c r="Z865" s="95">
        <f>'Inventory Ref Sheet'!W865</f>
        <v>0</v>
      </c>
      <c r="AA865" s="60">
        <f>'Inventory Ref Sheet'!X865</f>
        <v>0</v>
      </c>
      <c r="AB865" s="61"/>
      <c r="AC865" s="97" t="str">
        <f t="shared" si="58"/>
        <v/>
      </c>
      <c r="AD865" s="59">
        <f>'Inventory Ref Sheet'!Y865</f>
        <v>0</v>
      </c>
      <c r="AE865" s="59">
        <f>'Inventory Ref Sheet'!Z865</f>
        <v>0</v>
      </c>
      <c r="AF865" s="102">
        <f>'Inventory Ref Sheet'!AA865</f>
        <v>0</v>
      </c>
      <c r="AG865" s="59">
        <f>'Inventory Ref Sheet'!AD865</f>
        <v>0</v>
      </c>
      <c r="AH865" s="59">
        <f>'Inventory Ref Sheet'!AE865</f>
        <v>0</v>
      </c>
      <c r="AI865" s="100" t="str">
        <f ca="1">IF('Inventory Ref Sheet'!AG865&gt;0,YEAR(TODAY())-'Inventory Ref Sheet'!AG865,"")</f>
        <v/>
      </c>
      <c r="AJ865" s="99"/>
      <c r="AK865" s="60">
        <f>'Inventory Ref Sheet'!AJ865</f>
        <v>0</v>
      </c>
      <c r="AL865" s="99"/>
      <c r="AM865" s="97" t="str">
        <f t="shared" si="59"/>
        <v/>
      </c>
    </row>
    <row r="866" spans="10:39" x14ac:dyDescent="0.25">
      <c r="J866" s="59">
        <f>'Inventory Ref Sheet'!AK866</f>
        <v>0</v>
      </c>
      <c r="K866" s="59">
        <f>'Inventory Ref Sheet'!AL866</f>
        <v>0</v>
      </c>
      <c r="L866" s="59">
        <f>'Inventory Ref Sheet'!AM866</f>
        <v>0</v>
      </c>
      <c r="M866" s="59">
        <f>'Inventory Ref Sheet'!AP866</f>
        <v>0</v>
      </c>
      <c r="N866" s="59">
        <f>'Inventory Ref Sheet'!AQ866</f>
        <v>0</v>
      </c>
      <c r="O866" s="100" t="str">
        <f ca="1">IF('Inventory Ref Sheet'!AS866&gt;0,YEAR(TODAY())-'Inventory Ref Sheet'!AS866,"")</f>
        <v/>
      </c>
      <c r="P866" s="95">
        <f>'Inventory Ref Sheet'!AU866</f>
        <v>0</v>
      </c>
      <c r="Q866" s="60">
        <f>'Inventory Ref Sheet'!AV866</f>
        <v>0</v>
      </c>
      <c r="R866" s="61"/>
      <c r="S866" s="100" t="str">
        <f t="shared" si="57"/>
        <v/>
      </c>
      <c r="T866" s="59">
        <f>'Inventory Ref Sheet'!M866</f>
        <v>0</v>
      </c>
      <c r="U866" s="102">
        <f>'Inventory Ref Sheet'!N866</f>
        <v>0</v>
      </c>
      <c r="V866" s="59">
        <f>'Inventory Ref Sheet'!O866</f>
        <v>0</v>
      </c>
      <c r="W866" s="59">
        <f>'Inventory Ref Sheet'!R866</f>
        <v>0</v>
      </c>
      <c r="X866" s="59">
        <f>'Inventory Ref Sheet'!S866</f>
        <v>0</v>
      </c>
      <c r="Y866" s="100" t="str">
        <f ca="1">IF('Inventory Ref Sheet'!U866&gt;0,YEAR(TODAY())-'Inventory Ref Sheet'!U866,"")</f>
        <v/>
      </c>
      <c r="Z866" s="95">
        <f>'Inventory Ref Sheet'!W866</f>
        <v>0</v>
      </c>
      <c r="AA866" s="60">
        <f>'Inventory Ref Sheet'!X866</f>
        <v>0</v>
      </c>
      <c r="AB866" s="61"/>
      <c r="AC866" s="97" t="str">
        <f t="shared" si="58"/>
        <v/>
      </c>
      <c r="AD866" s="59">
        <f>'Inventory Ref Sheet'!Y866</f>
        <v>0</v>
      </c>
      <c r="AE866" s="59">
        <f>'Inventory Ref Sheet'!Z866</f>
        <v>0</v>
      </c>
      <c r="AF866" s="102">
        <f>'Inventory Ref Sheet'!AA866</f>
        <v>0</v>
      </c>
      <c r="AG866" s="59">
        <f>'Inventory Ref Sheet'!AD866</f>
        <v>0</v>
      </c>
      <c r="AH866" s="59">
        <f>'Inventory Ref Sheet'!AE866</f>
        <v>0</v>
      </c>
      <c r="AI866" s="100" t="str">
        <f ca="1">IF('Inventory Ref Sheet'!AG866&gt;0,YEAR(TODAY())-'Inventory Ref Sheet'!AG866,"")</f>
        <v/>
      </c>
      <c r="AJ866" s="99"/>
      <c r="AK866" s="60">
        <f>'Inventory Ref Sheet'!AJ866</f>
        <v>0</v>
      </c>
      <c r="AL866" s="99"/>
      <c r="AM866" s="97" t="str">
        <f t="shared" si="59"/>
        <v/>
      </c>
    </row>
    <row r="867" spans="10:39" x14ac:dyDescent="0.25">
      <c r="J867" s="59">
        <f>'Inventory Ref Sheet'!AK867</f>
        <v>0</v>
      </c>
      <c r="K867" s="59">
        <f>'Inventory Ref Sheet'!AL867</f>
        <v>0</v>
      </c>
      <c r="L867" s="59">
        <f>'Inventory Ref Sheet'!AM867</f>
        <v>0</v>
      </c>
      <c r="M867" s="59">
        <f>'Inventory Ref Sheet'!AP867</f>
        <v>0</v>
      </c>
      <c r="N867" s="59">
        <f>'Inventory Ref Sheet'!AQ867</f>
        <v>0</v>
      </c>
      <c r="O867" s="100" t="str">
        <f ca="1">IF('Inventory Ref Sheet'!AS867&gt;0,YEAR(TODAY())-'Inventory Ref Sheet'!AS867,"")</f>
        <v/>
      </c>
      <c r="P867" s="95">
        <f>'Inventory Ref Sheet'!AU867</f>
        <v>0</v>
      </c>
      <c r="Q867" s="60">
        <f>'Inventory Ref Sheet'!AV867</f>
        <v>0</v>
      </c>
      <c r="R867" s="61"/>
      <c r="S867" s="100" t="str">
        <f t="shared" si="57"/>
        <v/>
      </c>
      <c r="T867" s="59">
        <f>'Inventory Ref Sheet'!M867</f>
        <v>0</v>
      </c>
      <c r="U867" s="102">
        <f>'Inventory Ref Sheet'!N867</f>
        <v>0</v>
      </c>
      <c r="V867" s="59">
        <f>'Inventory Ref Sheet'!O867</f>
        <v>0</v>
      </c>
      <c r="W867" s="59">
        <f>'Inventory Ref Sheet'!R867</f>
        <v>0</v>
      </c>
      <c r="X867" s="59">
        <f>'Inventory Ref Sheet'!S867</f>
        <v>0</v>
      </c>
      <c r="Y867" s="100" t="str">
        <f ca="1">IF('Inventory Ref Sheet'!U867&gt;0,YEAR(TODAY())-'Inventory Ref Sheet'!U867,"")</f>
        <v/>
      </c>
      <c r="Z867" s="95">
        <f>'Inventory Ref Sheet'!W867</f>
        <v>0</v>
      </c>
      <c r="AA867" s="60">
        <f>'Inventory Ref Sheet'!X867</f>
        <v>0</v>
      </c>
      <c r="AB867" s="61"/>
      <c r="AC867" s="97" t="str">
        <f t="shared" si="58"/>
        <v/>
      </c>
      <c r="AD867" s="59">
        <f>'Inventory Ref Sheet'!Y867</f>
        <v>0</v>
      </c>
      <c r="AE867" s="59">
        <f>'Inventory Ref Sheet'!Z867</f>
        <v>0</v>
      </c>
      <c r="AF867" s="102">
        <f>'Inventory Ref Sheet'!AA867</f>
        <v>0</v>
      </c>
      <c r="AG867" s="59">
        <f>'Inventory Ref Sheet'!AD867</f>
        <v>0</v>
      </c>
      <c r="AH867" s="59">
        <f>'Inventory Ref Sheet'!AE867</f>
        <v>0</v>
      </c>
      <c r="AI867" s="100" t="str">
        <f ca="1">IF('Inventory Ref Sheet'!AG867&gt;0,YEAR(TODAY())-'Inventory Ref Sheet'!AG867,"")</f>
        <v/>
      </c>
      <c r="AJ867" s="99"/>
      <c r="AK867" s="60">
        <f>'Inventory Ref Sheet'!AJ867</f>
        <v>0</v>
      </c>
      <c r="AL867" s="99"/>
      <c r="AM867" s="97" t="str">
        <f t="shared" si="59"/>
        <v/>
      </c>
    </row>
    <row r="868" spans="10:39" x14ac:dyDescent="0.25">
      <c r="J868" s="59">
        <f>'Inventory Ref Sheet'!AK868</f>
        <v>0</v>
      </c>
      <c r="K868" s="59">
        <f>'Inventory Ref Sheet'!AL868</f>
        <v>0</v>
      </c>
      <c r="L868" s="59">
        <f>'Inventory Ref Sheet'!AM868</f>
        <v>0</v>
      </c>
      <c r="M868" s="59">
        <f>'Inventory Ref Sheet'!AP868</f>
        <v>0</v>
      </c>
      <c r="N868" s="59">
        <f>'Inventory Ref Sheet'!AQ868</f>
        <v>0</v>
      </c>
      <c r="O868" s="100" t="str">
        <f ca="1">IF('Inventory Ref Sheet'!AS868&gt;0,YEAR(TODAY())-'Inventory Ref Sheet'!AS868,"")</f>
        <v/>
      </c>
      <c r="P868" s="95">
        <f>'Inventory Ref Sheet'!AU868</f>
        <v>0</v>
      </c>
      <c r="Q868" s="60">
        <f>'Inventory Ref Sheet'!AV868</f>
        <v>0</v>
      </c>
      <c r="R868" s="61"/>
      <c r="S868" s="100" t="str">
        <f t="shared" si="57"/>
        <v/>
      </c>
      <c r="T868" s="59">
        <f>'Inventory Ref Sheet'!M868</f>
        <v>0</v>
      </c>
      <c r="U868" s="102">
        <f>'Inventory Ref Sheet'!N868</f>
        <v>0</v>
      </c>
      <c r="V868" s="59">
        <f>'Inventory Ref Sheet'!O868</f>
        <v>0</v>
      </c>
      <c r="W868" s="59">
        <f>'Inventory Ref Sheet'!R868</f>
        <v>0</v>
      </c>
      <c r="X868" s="59">
        <f>'Inventory Ref Sheet'!S868</f>
        <v>0</v>
      </c>
      <c r="Y868" s="100" t="str">
        <f ca="1">IF('Inventory Ref Sheet'!U868&gt;0,YEAR(TODAY())-'Inventory Ref Sheet'!U868,"")</f>
        <v/>
      </c>
      <c r="Z868" s="95">
        <f>'Inventory Ref Sheet'!W868</f>
        <v>0</v>
      </c>
      <c r="AA868" s="60">
        <f>'Inventory Ref Sheet'!X868</f>
        <v>0</v>
      </c>
      <c r="AB868" s="61"/>
      <c r="AC868" s="97" t="str">
        <f t="shared" si="58"/>
        <v/>
      </c>
      <c r="AD868" s="59">
        <f>'Inventory Ref Sheet'!Y868</f>
        <v>0</v>
      </c>
      <c r="AE868" s="59">
        <f>'Inventory Ref Sheet'!Z868</f>
        <v>0</v>
      </c>
      <c r="AF868" s="102">
        <f>'Inventory Ref Sheet'!AA868</f>
        <v>0</v>
      </c>
      <c r="AG868" s="59">
        <f>'Inventory Ref Sheet'!AD868</f>
        <v>0</v>
      </c>
      <c r="AH868" s="59">
        <f>'Inventory Ref Sheet'!AE868</f>
        <v>0</v>
      </c>
      <c r="AI868" s="100" t="str">
        <f ca="1">IF('Inventory Ref Sheet'!AG868&gt;0,YEAR(TODAY())-'Inventory Ref Sheet'!AG868,"")</f>
        <v/>
      </c>
      <c r="AJ868" s="99"/>
      <c r="AK868" s="60">
        <f>'Inventory Ref Sheet'!AJ868</f>
        <v>0</v>
      </c>
      <c r="AL868" s="99"/>
      <c r="AM868" s="97" t="str">
        <f t="shared" si="59"/>
        <v/>
      </c>
    </row>
    <row r="869" spans="10:39" x14ac:dyDescent="0.25">
      <c r="J869" s="59">
        <f>'Inventory Ref Sheet'!AK869</f>
        <v>0</v>
      </c>
      <c r="K869" s="59">
        <f>'Inventory Ref Sheet'!AL869</f>
        <v>0</v>
      </c>
      <c r="L869" s="59">
        <f>'Inventory Ref Sheet'!AM869</f>
        <v>0</v>
      </c>
      <c r="M869" s="59">
        <f>'Inventory Ref Sheet'!AP869</f>
        <v>0</v>
      </c>
      <c r="N869" s="59">
        <f>'Inventory Ref Sheet'!AQ869</f>
        <v>0</v>
      </c>
      <c r="O869" s="100" t="str">
        <f ca="1">IF('Inventory Ref Sheet'!AS869&gt;0,YEAR(TODAY())-'Inventory Ref Sheet'!AS869,"")</f>
        <v/>
      </c>
      <c r="P869" s="95">
        <f>'Inventory Ref Sheet'!AU869</f>
        <v>0</v>
      </c>
      <c r="Q869" s="60">
        <f>'Inventory Ref Sheet'!AV869</f>
        <v>0</v>
      </c>
      <c r="R869" s="61"/>
      <c r="S869" s="100" t="str">
        <f t="shared" si="57"/>
        <v/>
      </c>
      <c r="T869" s="59">
        <f>'Inventory Ref Sheet'!M869</f>
        <v>0</v>
      </c>
      <c r="U869" s="102">
        <f>'Inventory Ref Sheet'!N869</f>
        <v>0</v>
      </c>
      <c r="V869" s="59">
        <f>'Inventory Ref Sheet'!O869</f>
        <v>0</v>
      </c>
      <c r="W869" s="59">
        <f>'Inventory Ref Sheet'!R869</f>
        <v>0</v>
      </c>
      <c r="X869" s="59">
        <f>'Inventory Ref Sheet'!S869</f>
        <v>0</v>
      </c>
      <c r="Y869" s="100" t="str">
        <f ca="1">IF('Inventory Ref Sheet'!U869&gt;0,YEAR(TODAY())-'Inventory Ref Sheet'!U869,"")</f>
        <v/>
      </c>
      <c r="Z869" s="95">
        <f>'Inventory Ref Sheet'!W869</f>
        <v>0</v>
      </c>
      <c r="AA869" s="60">
        <f>'Inventory Ref Sheet'!X869</f>
        <v>0</v>
      </c>
      <c r="AB869" s="61"/>
      <c r="AC869" s="97" t="str">
        <f t="shared" si="58"/>
        <v/>
      </c>
      <c r="AD869" s="59">
        <f>'Inventory Ref Sheet'!Y869</f>
        <v>0</v>
      </c>
      <c r="AE869" s="59">
        <f>'Inventory Ref Sheet'!Z869</f>
        <v>0</v>
      </c>
      <c r="AF869" s="102">
        <f>'Inventory Ref Sheet'!AA869</f>
        <v>0</v>
      </c>
      <c r="AG869" s="59">
        <f>'Inventory Ref Sheet'!AD869</f>
        <v>0</v>
      </c>
      <c r="AH869" s="59">
        <f>'Inventory Ref Sheet'!AE869</f>
        <v>0</v>
      </c>
      <c r="AI869" s="100" t="str">
        <f ca="1">IF('Inventory Ref Sheet'!AG869&gt;0,YEAR(TODAY())-'Inventory Ref Sheet'!AG869,"")</f>
        <v/>
      </c>
      <c r="AJ869" s="99"/>
      <c r="AK869" s="60">
        <f>'Inventory Ref Sheet'!AJ869</f>
        <v>0</v>
      </c>
      <c r="AL869" s="99"/>
      <c r="AM869" s="97" t="str">
        <f t="shared" si="59"/>
        <v/>
      </c>
    </row>
    <row r="870" spans="10:39" x14ac:dyDescent="0.25">
      <c r="J870" s="59">
        <f>'Inventory Ref Sheet'!AK870</f>
        <v>0</v>
      </c>
      <c r="K870" s="59">
        <f>'Inventory Ref Sheet'!AL870</f>
        <v>0</v>
      </c>
      <c r="L870" s="59">
        <f>'Inventory Ref Sheet'!AM870</f>
        <v>0</v>
      </c>
      <c r="M870" s="59">
        <f>'Inventory Ref Sheet'!AP870</f>
        <v>0</v>
      </c>
      <c r="N870" s="59">
        <f>'Inventory Ref Sheet'!AQ870</f>
        <v>0</v>
      </c>
      <c r="O870" s="100" t="str">
        <f ca="1">IF('Inventory Ref Sheet'!AS870&gt;0,YEAR(TODAY())-'Inventory Ref Sheet'!AS870,"")</f>
        <v/>
      </c>
      <c r="P870" s="95">
        <f>'Inventory Ref Sheet'!AU870</f>
        <v>0</v>
      </c>
      <c r="Q870" s="60">
        <f>'Inventory Ref Sheet'!AV870</f>
        <v>0</v>
      </c>
      <c r="R870" s="61"/>
      <c r="S870" s="100" t="str">
        <f t="shared" si="57"/>
        <v/>
      </c>
      <c r="T870" s="59">
        <f>'Inventory Ref Sheet'!M870</f>
        <v>0</v>
      </c>
      <c r="U870" s="102">
        <f>'Inventory Ref Sheet'!N870</f>
        <v>0</v>
      </c>
      <c r="V870" s="59">
        <f>'Inventory Ref Sheet'!O870</f>
        <v>0</v>
      </c>
      <c r="W870" s="59">
        <f>'Inventory Ref Sheet'!R870</f>
        <v>0</v>
      </c>
      <c r="X870" s="59">
        <f>'Inventory Ref Sheet'!S870</f>
        <v>0</v>
      </c>
      <c r="Y870" s="100" t="str">
        <f ca="1">IF('Inventory Ref Sheet'!U870&gt;0,YEAR(TODAY())-'Inventory Ref Sheet'!U870,"")</f>
        <v/>
      </c>
      <c r="Z870" s="95">
        <f>'Inventory Ref Sheet'!W870</f>
        <v>0</v>
      </c>
      <c r="AA870" s="60">
        <f>'Inventory Ref Sheet'!X870</f>
        <v>0</v>
      </c>
      <c r="AB870" s="61"/>
      <c r="AC870" s="97" t="str">
        <f t="shared" si="58"/>
        <v/>
      </c>
      <c r="AD870" s="59">
        <f>'Inventory Ref Sheet'!Y870</f>
        <v>0</v>
      </c>
      <c r="AE870" s="59">
        <f>'Inventory Ref Sheet'!Z870</f>
        <v>0</v>
      </c>
      <c r="AF870" s="102">
        <f>'Inventory Ref Sheet'!AA870</f>
        <v>0</v>
      </c>
      <c r="AG870" s="59">
        <f>'Inventory Ref Sheet'!AD870</f>
        <v>0</v>
      </c>
      <c r="AH870" s="59">
        <f>'Inventory Ref Sheet'!AE870</f>
        <v>0</v>
      </c>
      <c r="AI870" s="100" t="str">
        <f ca="1">IF('Inventory Ref Sheet'!AG870&gt;0,YEAR(TODAY())-'Inventory Ref Sheet'!AG870,"")</f>
        <v/>
      </c>
      <c r="AJ870" s="99"/>
      <c r="AK870" s="60">
        <f>'Inventory Ref Sheet'!AJ870</f>
        <v>0</v>
      </c>
      <c r="AL870" s="99"/>
      <c r="AM870" s="97" t="str">
        <f t="shared" si="59"/>
        <v/>
      </c>
    </row>
    <row r="871" spans="10:39" x14ac:dyDescent="0.25">
      <c r="J871" s="59">
        <f>'Inventory Ref Sheet'!AK871</f>
        <v>0</v>
      </c>
      <c r="K871" s="59">
        <f>'Inventory Ref Sheet'!AL871</f>
        <v>0</v>
      </c>
      <c r="L871" s="59">
        <f>'Inventory Ref Sheet'!AM871</f>
        <v>0</v>
      </c>
      <c r="M871" s="59">
        <f>'Inventory Ref Sheet'!AP871</f>
        <v>0</v>
      </c>
      <c r="N871" s="59">
        <f>'Inventory Ref Sheet'!AQ871</f>
        <v>0</v>
      </c>
      <c r="O871" s="100" t="str">
        <f ca="1">IF('Inventory Ref Sheet'!AS871&gt;0,YEAR(TODAY())-'Inventory Ref Sheet'!AS871,"")</f>
        <v/>
      </c>
      <c r="P871" s="95">
        <f>'Inventory Ref Sheet'!AU871</f>
        <v>0</v>
      </c>
      <c r="Q871" s="60">
        <f>'Inventory Ref Sheet'!AV871</f>
        <v>0</v>
      </c>
      <c r="R871" s="61"/>
      <c r="S871" s="100" t="str">
        <f t="shared" si="57"/>
        <v/>
      </c>
      <c r="T871" s="59">
        <f>'Inventory Ref Sheet'!M871</f>
        <v>0</v>
      </c>
      <c r="U871" s="102">
        <f>'Inventory Ref Sheet'!N871</f>
        <v>0</v>
      </c>
      <c r="V871" s="59">
        <f>'Inventory Ref Sheet'!O871</f>
        <v>0</v>
      </c>
      <c r="W871" s="59">
        <f>'Inventory Ref Sheet'!R871</f>
        <v>0</v>
      </c>
      <c r="X871" s="59">
        <f>'Inventory Ref Sheet'!S871</f>
        <v>0</v>
      </c>
      <c r="Y871" s="100" t="str">
        <f ca="1">IF('Inventory Ref Sheet'!U871&gt;0,YEAR(TODAY())-'Inventory Ref Sheet'!U871,"")</f>
        <v/>
      </c>
      <c r="Z871" s="95">
        <f>'Inventory Ref Sheet'!W871</f>
        <v>0</v>
      </c>
      <c r="AA871" s="60">
        <f>'Inventory Ref Sheet'!X871</f>
        <v>0</v>
      </c>
      <c r="AB871" s="61"/>
      <c r="AC871" s="97" t="str">
        <f t="shared" si="58"/>
        <v/>
      </c>
      <c r="AD871" s="59">
        <f>'Inventory Ref Sheet'!Y871</f>
        <v>0</v>
      </c>
      <c r="AE871" s="59">
        <f>'Inventory Ref Sheet'!Z871</f>
        <v>0</v>
      </c>
      <c r="AF871" s="102">
        <f>'Inventory Ref Sheet'!AA871</f>
        <v>0</v>
      </c>
      <c r="AG871" s="59">
        <f>'Inventory Ref Sheet'!AD871</f>
        <v>0</v>
      </c>
      <c r="AH871" s="59">
        <f>'Inventory Ref Sheet'!AE871</f>
        <v>0</v>
      </c>
      <c r="AI871" s="100" t="str">
        <f ca="1">IF('Inventory Ref Sheet'!AG871&gt;0,YEAR(TODAY())-'Inventory Ref Sheet'!AG871,"")</f>
        <v/>
      </c>
      <c r="AJ871" s="99"/>
      <c r="AK871" s="60">
        <f>'Inventory Ref Sheet'!AJ871</f>
        <v>0</v>
      </c>
      <c r="AL871" s="99"/>
      <c r="AM871" s="97" t="str">
        <f t="shared" si="59"/>
        <v/>
      </c>
    </row>
    <row r="872" spans="10:39" x14ac:dyDescent="0.25">
      <c r="J872" s="59">
        <f>'Inventory Ref Sheet'!AK872</f>
        <v>0</v>
      </c>
      <c r="K872" s="59">
        <f>'Inventory Ref Sheet'!AL872</f>
        <v>0</v>
      </c>
      <c r="L872" s="59">
        <f>'Inventory Ref Sheet'!AM872</f>
        <v>0</v>
      </c>
      <c r="M872" s="59">
        <f>'Inventory Ref Sheet'!AP872</f>
        <v>0</v>
      </c>
      <c r="N872" s="59">
        <f>'Inventory Ref Sheet'!AQ872</f>
        <v>0</v>
      </c>
      <c r="O872" s="100" t="str">
        <f ca="1">IF('Inventory Ref Sheet'!AS872&gt;0,YEAR(TODAY())-'Inventory Ref Sheet'!AS872,"")</f>
        <v/>
      </c>
      <c r="P872" s="95">
        <f>'Inventory Ref Sheet'!AU872</f>
        <v>0</v>
      </c>
      <c r="Q872" s="60">
        <f>'Inventory Ref Sheet'!AV872</f>
        <v>0</v>
      </c>
      <c r="R872" s="61"/>
      <c r="S872" s="100" t="str">
        <f t="shared" si="57"/>
        <v/>
      </c>
      <c r="T872" s="59">
        <f>'Inventory Ref Sheet'!M872</f>
        <v>0</v>
      </c>
      <c r="U872" s="102">
        <f>'Inventory Ref Sheet'!N872</f>
        <v>0</v>
      </c>
      <c r="V872" s="59">
        <f>'Inventory Ref Sheet'!O872</f>
        <v>0</v>
      </c>
      <c r="W872" s="59">
        <f>'Inventory Ref Sheet'!R872</f>
        <v>0</v>
      </c>
      <c r="X872" s="59">
        <f>'Inventory Ref Sheet'!S872</f>
        <v>0</v>
      </c>
      <c r="Y872" s="100" t="str">
        <f ca="1">IF('Inventory Ref Sheet'!U872&gt;0,YEAR(TODAY())-'Inventory Ref Sheet'!U872,"")</f>
        <v/>
      </c>
      <c r="Z872" s="95">
        <f>'Inventory Ref Sheet'!W872</f>
        <v>0</v>
      </c>
      <c r="AA872" s="60">
        <f>'Inventory Ref Sheet'!X872</f>
        <v>0</v>
      </c>
      <c r="AB872" s="61"/>
      <c r="AC872" s="97" t="str">
        <f t="shared" si="58"/>
        <v/>
      </c>
      <c r="AD872" s="59">
        <f>'Inventory Ref Sheet'!Y872</f>
        <v>0</v>
      </c>
      <c r="AE872" s="59">
        <f>'Inventory Ref Sheet'!Z872</f>
        <v>0</v>
      </c>
      <c r="AF872" s="102">
        <f>'Inventory Ref Sheet'!AA872</f>
        <v>0</v>
      </c>
      <c r="AG872" s="59">
        <f>'Inventory Ref Sheet'!AD872</f>
        <v>0</v>
      </c>
      <c r="AH872" s="59">
        <f>'Inventory Ref Sheet'!AE872</f>
        <v>0</v>
      </c>
      <c r="AI872" s="100" t="str">
        <f ca="1">IF('Inventory Ref Sheet'!AG872&gt;0,YEAR(TODAY())-'Inventory Ref Sheet'!AG872,"")</f>
        <v/>
      </c>
      <c r="AJ872" s="99"/>
      <c r="AK872" s="60">
        <f>'Inventory Ref Sheet'!AJ872</f>
        <v>0</v>
      </c>
      <c r="AL872" s="99"/>
      <c r="AM872" s="97" t="str">
        <f t="shared" si="59"/>
        <v/>
      </c>
    </row>
    <row r="873" spans="10:39" x14ac:dyDescent="0.25">
      <c r="J873" s="59">
        <f>'Inventory Ref Sheet'!AK873</f>
        <v>0</v>
      </c>
      <c r="K873" s="59">
        <f>'Inventory Ref Sheet'!AL873</f>
        <v>0</v>
      </c>
      <c r="L873" s="59">
        <f>'Inventory Ref Sheet'!AM873</f>
        <v>0</v>
      </c>
      <c r="M873" s="59">
        <f>'Inventory Ref Sheet'!AP873</f>
        <v>0</v>
      </c>
      <c r="N873" s="59">
        <f>'Inventory Ref Sheet'!AQ873</f>
        <v>0</v>
      </c>
      <c r="O873" s="100" t="str">
        <f ca="1">IF('Inventory Ref Sheet'!AS873&gt;0,YEAR(TODAY())-'Inventory Ref Sheet'!AS873,"")</f>
        <v/>
      </c>
      <c r="P873" s="95">
        <f>'Inventory Ref Sheet'!AU873</f>
        <v>0</v>
      </c>
      <c r="Q873" s="60">
        <f>'Inventory Ref Sheet'!AV873</f>
        <v>0</v>
      </c>
      <c r="R873" s="61"/>
      <c r="S873" s="100" t="str">
        <f t="shared" si="57"/>
        <v/>
      </c>
      <c r="T873" s="59">
        <f>'Inventory Ref Sheet'!M873</f>
        <v>0</v>
      </c>
      <c r="U873" s="102">
        <f>'Inventory Ref Sheet'!N873</f>
        <v>0</v>
      </c>
      <c r="V873" s="59">
        <f>'Inventory Ref Sheet'!O873</f>
        <v>0</v>
      </c>
      <c r="W873" s="59">
        <f>'Inventory Ref Sheet'!R873</f>
        <v>0</v>
      </c>
      <c r="X873" s="59">
        <f>'Inventory Ref Sheet'!S873</f>
        <v>0</v>
      </c>
      <c r="Y873" s="100" t="str">
        <f ca="1">IF('Inventory Ref Sheet'!U873&gt;0,YEAR(TODAY())-'Inventory Ref Sheet'!U873,"")</f>
        <v/>
      </c>
      <c r="Z873" s="95">
        <f>'Inventory Ref Sheet'!W873</f>
        <v>0</v>
      </c>
      <c r="AA873" s="60">
        <f>'Inventory Ref Sheet'!X873</f>
        <v>0</v>
      </c>
      <c r="AB873" s="61"/>
      <c r="AC873" s="97" t="str">
        <f t="shared" si="58"/>
        <v/>
      </c>
      <c r="AD873" s="59">
        <f>'Inventory Ref Sheet'!Y873</f>
        <v>0</v>
      </c>
      <c r="AE873" s="59">
        <f>'Inventory Ref Sheet'!Z873</f>
        <v>0</v>
      </c>
      <c r="AF873" s="102">
        <f>'Inventory Ref Sheet'!AA873</f>
        <v>0</v>
      </c>
      <c r="AG873" s="59">
        <f>'Inventory Ref Sheet'!AD873</f>
        <v>0</v>
      </c>
      <c r="AH873" s="59">
        <f>'Inventory Ref Sheet'!AE873</f>
        <v>0</v>
      </c>
      <c r="AI873" s="100" t="str">
        <f ca="1">IF('Inventory Ref Sheet'!AG873&gt;0,YEAR(TODAY())-'Inventory Ref Sheet'!AG873,"")</f>
        <v/>
      </c>
      <c r="AJ873" s="99"/>
      <c r="AK873" s="60">
        <f>'Inventory Ref Sheet'!AJ873</f>
        <v>0</v>
      </c>
      <c r="AL873" s="99"/>
      <c r="AM873" s="97" t="str">
        <f t="shared" si="59"/>
        <v/>
      </c>
    </row>
    <row r="874" spans="10:39" x14ac:dyDescent="0.25">
      <c r="J874" s="59">
        <f>'Inventory Ref Sheet'!AK874</f>
        <v>0</v>
      </c>
      <c r="K874" s="59">
        <f>'Inventory Ref Sheet'!AL874</f>
        <v>0</v>
      </c>
      <c r="L874" s="59">
        <f>'Inventory Ref Sheet'!AM874</f>
        <v>0</v>
      </c>
      <c r="M874" s="59">
        <f>'Inventory Ref Sheet'!AP874</f>
        <v>0</v>
      </c>
      <c r="N874" s="59">
        <f>'Inventory Ref Sheet'!AQ874</f>
        <v>0</v>
      </c>
      <c r="O874" s="100" t="str">
        <f ca="1">IF('Inventory Ref Sheet'!AS874&gt;0,YEAR(TODAY())-'Inventory Ref Sheet'!AS874,"")</f>
        <v/>
      </c>
      <c r="P874" s="95">
        <f>'Inventory Ref Sheet'!AU874</f>
        <v>0</v>
      </c>
      <c r="Q874" s="60">
        <f>'Inventory Ref Sheet'!AV874</f>
        <v>0</v>
      </c>
      <c r="R874" s="61"/>
      <c r="S874" s="100" t="str">
        <f t="shared" si="57"/>
        <v/>
      </c>
      <c r="T874" s="59">
        <f>'Inventory Ref Sheet'!M874</f>
        <v>0</v>
      </c>
      <c r="U874" s="102">
        <f>'Inventory Ref Sheet'!N874</f>
        <v>0</v>
      </c>
      <c r="V874" s="59">
        <f>'Inventory Ref Sheet'!O874</f>
        <v>0</v>
      </c>
      <c r="W874" s="59">
        <f>'Inventory Ref Sheet'!R874</f>
        <v>0</v>
      </c>
      <c r="X874" s="59">
        <f>'Inventory Ref Sheet'!S874</f>
        <v>0</v>
      </c>
      <c r="Y874" s="100" t="str">
        <f ca="1">IF('Inventory Ref Sheet'!U874&gt;0,YEAR(TODAY())-'Inventory Ref Sheet'!U874,"")</f>
        <v/>
      </c>
      <c r="Z874" s="95">
        <f>'Inventory Ref Sheet'!W874</f>
        <v>0</v>
      </c>
      <c r="AA874" s="60">
        <f>'Inventory Ref Sheet'!X874</f>
        <v>0</v>
      </c>
      <c r="AB874" s="61"/>
      <c r="AC874" s="97" t="str">
        <f t="shared" si="58"/>
        <v/>
      </c>
      <c r="AD874" s="59">
        <f>'Inventory Ref Sheet'!Y874</f>
        <v>0</v>
      </c>
      <c r="AE874" s="59">
        <f>'Inventory Ref Sheet'!Z874</f>
        <v>0</v>
      </c>
      <c r="AF874" s="102">
        <f>'Inventory Ref Sheet'!AA874</f>
        <v>0</v>
      </c>
      <c r="AG874" s="59">
        <f>'Inventory Ref Sheet'!AD874</f>
        <v>0</v>
      </c>
      <c r="AH874" s="59">
        <f>'Inventory Ref Sheet'!AE874</f>
        <v>0</v>
      </c>
      <c r="AI874" s="100" t="str">
        <f ca="1">IF('Inventory Ref Sheet'!AG874&gt;0,YEAR(TODAY())-'Inventory Ref Sheet'!AG874,"")</f>
        <v/>
      </c>
      <c r="AJ874" s="99"/>
      <c r="AK874" s="60">
        <f>'Inventory Ref Sheet'!AJ874</f>
        <v>0</v>
      </c>
      <c r="AL874" s="99"/>
      <c r="AM874" s="97" t="str">
        <f t="shared" si="59"/>
        <v/>
      </c>
    </row>
    <row r="875" spans="10:39" x14ac:dyDescent="0.25">
      <c r="J875" s="59">
        <f>'Inventory Ref Sheet'!AK875</f>
        <v>0</v>
      </c>
      <c r="K875" s="59">
        <f>'Inventory Ref Sheet'!AL875</f>
        <v>0</v>
      </c>
      <c r="L875" s="59">
        <f>'Inventory Ref Sheet'!AM875</f>
        <v>0</v>
      </c>
      <c r="M875" s="59">
        <f>'Inventory Ref Sheet'!AP875</f>
        <v>0</v>
      </c>
      <c r="N875" s="59">
        <f>'Inventory Ref Sheet'!AQ875</f>
        <v>0</v>
      </c>
      <c r="O875" s="100" t="str">
        <f ca="1">IF('Inventory Ref Sheet'!AS875&gt;0,YEAR(TODAY())-'Inventory Ref Sheet'!AS875,"")</f>
        <v/>
      </c>
      <c r="P875" s="95">
        <f>'Inventory Ref Sheet'!AU875</f>
        <v>0</v>
      </c>
      <c r="Q875" s="60">
        <f>'Inventory Ref Sheet'!AV875</f>
        <v>0</v>
      </c>
      <c r="R875" s="61"/>
      <c r="S875" s="100" t="str">
        <f t="shared" si="57"/>
        <v/>
      </c>
      <c r="T875" s="59">
        <f>'Inventory Ref Sheet'!M875</f>
        <v>0</v>
      </c>
      <c r="U875" s="102">
        <f>'Inventory Ref Sheet'!N875</f>
        <v>0</v>
      </c>
      <c r="V875" s="59">
        <f>'Inventory Ref Sheet'!O875</f>
        <v>0</v>
      </c>
      <c r="W875" s="59">
        <f>'Inventory Ref Sheet'!R875</f>
        <v>0</v>
      </c>
      <c r="X875" s="59">
        <f>'Inventory Ref Sheet'!S875</f>
        <v>0</v>
      </c>
      <c r="Y875" s="100" t="str">
        <f ca="1">IF('Inventory Ref Sheet'!U875&gt;0,YEAR(TODAY())-'Inventory Ref Sheet'!U875,"")</f>
        <v/>
      </c>
      <c r="Z875" s="95">
        <f>'Inventory Ref Sheet'!W875</f>
        <v>0</v>
      </c>
      <c r="AA875" s="60">
        <f>'Inventory Ref Sheet'!X875</f>
        <v>0</v>
      </c>
      <c r="AB875" s="61"/>
      <c r="AC875" s="97" t="str">
        <f t="shared" si="58"/>
        <v/>
      </c>
      <c r="AD875" s="59">
        <f>'Inventory Ref Sheet'!Y875</f>
        <v>0</v>
      </c>
      <c r="AE875" s="59">
        <f>'Inventory Ref Sheet'!Z875</f>
        <v>0</v>
      </c>
      <c r="AF875" s="102">
        <f>'Inventory Ref Sheet'!AA875</f>
        <v>0</v>
      </c>
      <c r="AG875" s="59">
        <f>'Inventory Ref Sheet'!AD875</f>
        <v>0</v>
      </c>
      <c r="AH875" s="59">
        <f>'Inventory Ref Sheet'!AE875</f>
        <v>0</v>
      </c>
      <c r="AI875" s="100" t="str">
        <f ca="1">IF('Inventory Ref Sheet'!AG875&gt;0,YEAR(TODAY())-'Inventory Ref Sheet'!AG875,"")</f>
        <v/>
      </c>
      <c r="AJ875" s="99"/>
      <c r="AK875" s="60">
        <f>'Inventory Ref Sheet'!AJ875</f>
        <v>0</v>
      </c>
      <c r="AL875" s="99"/>
      <c r="AM875" s="97" t="str">
        <f t="shared" si="59"/>
        <v/>
      </c>
    </row>
    <row r="876" spans="10:39" x14ac:dyDescent="0.25">
      <c r="J876" s="59">
        <f>'Inventory Ref Sheet'!AK876</f>
        <v>0</v>
      </c>
      <c r="K876" s="59">
        <f>'Inventory Ref Sheet'!AL876</f>
        <v>0</v>
      </c>
      <c r="L876" s="59">
        <f>'Inventory Ref Sheet'!AM876</f>
        <v>0</v>
      </c>
      <c r="M876" s="59">
        <f>'Inventory Ref Sheet'!AP876</f>
        <v>0</v>
      </c>
      <c r="N876" s="59">
        <f>'Inventory Ref Sheet'!AQ876</f>
        <v>0</v>
      </c>
      <c r="O876" s="100" t="str">
        <f ca="1">IF('Inventory Ref Sheet'!AS876&gt;0,YEAR(TODAY())-'Inventory Ref Sheet'!AS876,"")</f>
        <v/>
      </c>
      <c r="P876" s="95">
        <f>'Inventory Ref Sheet'!AU876</f>
        <v>0</v>
      </c>
      <c r="Q876" s="60">
        <f>'Inventory Ref Sheet'!AV876</f>
        <v>0</v>
      </c>
      <c r="R876" s="61"/>
      <c r="S876" s="100" t="str">
        <f t="shared" si="57"/>
        <v/>
      </c>
      <c r="T876" s="59">
        <f>'Inventory Ref Sheet'!M876</f>
        <v>0</v>
      </c>
      <c r="U876" s="102">
        <f>'Inventory Ref Sheet'!N876</f>
        <v>0</v>
      </c>
      <c r="V876" s="59">
        <f>'Inventory Ref Sheet'!O876</f>
        <v>0</v>
      </c>
      <c r="W876" s="59">
        <f>'Inventory Ref Sheet'!R876</f>
        <v>0</v>
      </c>
      <c r="X876" s="59">
        <f>'Inventory Ref Sheet'!S876</f>
        <v>0</v>
      </c>
      <c r="Y876" s="100" t="str">
        <f ca="1">IF('Inventory Ref Sheet'!U876&gt;0,YEAR(TODAY())-'Inventory Ref Sheet'!U876,"")</f>
        <v/>
      </c>
      <c r="Z876" s="95">
        <f>'Inventory Ref Sheet'!W876</f>
        <v>0</v>
      </c>
      <c r="AA876" s="60">
        <f>'Inventory Ref Sheet'!X876</f>
        <v>0</v>
      </c>
      <c r="AB876" s="61"/>
      <c r="AC876" s="97" t="str">
        <f t="shared" si="58"/>
        <v/>
      </c>
      <c r="AD876" s="59">
        <f>'Inventory Ref Sheet'!Y876</f>
        <v>0</v>
      </c>
      <c r="AE876" s="59">
        <f>'Inventory Ref Sheet'!Z876</f>
        <v>0</v>
      </c>
      <c r="AF876" s="102">
        <f>'Inventory Ref Sheet'!AA876</f>
        <v>0</v>
      </c>
      <c r="AG876" s="59">
        <f>'Inventory Ref Sheet'!AD876</f>
        <v>0</v>
      </c>
      <c r="AH876" s="59">
        <f>'Inventory Ref Sheet'!AE876</f>
        <v>0</v>
      </c>
      <c r="AI876" s="100" t="str">
        <f ca="1">IF('Inventory Ref Sheet'!AG876&gt;0,YEAR(TODAY())-'Inventory Ref Sheet'!AG876,"")</f>
        <v/>
      </c>
      <c r="AJ876" s="99"/>
      <c r="AK876" s="60">
        <f>'Inventory Ref Sheet'!AJ876</f>
        <v>0</v>
      </c>
      <c r="AL876" s="99"/>
      <c r="AM876" s="97" t="str">
        <f t="shared" si="59"/>
        <v/>
      </c>
    </row>
    <row r="877" spans="10:39" x14ac:dyDescent="0.25">
      <c r="J877" s="59">
        <f>'Inventory Ref Sheet'!AK877</f>
        <v>0</v>
      </c>
      <c r="K877" s="59">
        <f>'Inventory Ref Sheet'!AL877</f>
        <v>0</v>
      </c>
      <c r="L877" s="59">
        <f>'Inventory Ref Sheet'!AM877</f>
        <v>0</v>
      </c>
      <c r="M877" s="59">
        <f>'Inventory Ref Sheet'!AP877</f>
        <v>0</v>
      </c>
      <c r="N877" s="59">
        <f>'Inventory Ref Sheet'!AQ877</f>
        <v>0</v>
      </c>
      <c r="O877" s="100" t="str">
        <f ca="1">IF('Inventory Ref Sheet'!AS877&gt;0,YEAR(TODAY())-'Inventory Ref Sheet'!AS877,"")</f>
        <v/>
      </c>
      <c r="P877" s="95">
        <f>'Inventory Ref Sheet'!AU877</f>
        <v>0</v>
      </c>
      <c r="Q877" s="60">
        <f>'Inventory Ref Sheet'!AV877</f>
        <v>0</v>
      </c>
      <c r="R877" s="61"/>
      <c r="S877" s="100" t="str">
        <f t="shared" si="57"/>
        <v/>
      </c>
      <c r="T877" s="59">
        <f>'Inventory Ref Sheet'!M877</f>
        <v>0</v>
      </c>
      <c r="U877" s="102">
        <f>'Inventory Ref Sheet'!N877</f>
        <v>0</v>
      </c>
      <c r="V877" s="59">
        <f>'Inventory Ref Sheet'!O877</f>
        <v>0</v>
      </c>
      <c r="W877" s="59">
        <f>'Inventory Ref Sheet'!R877</f>
        <v>0</v>
      </c>
      <c r="X877" s="59">
        <f>'Inventory Ref Sheet'!S877</f>
        <v>0</v>
      </c>
      <c r="Y877" s="100" t="str">
        <f ca="1">IF('Inventory Ref Sheet'!U877&gt;0,YEAR(TODAY())-'Inventory Ref Sheet'!U877,"")</f>
        <v/>
      </c>
      <c r="Z877" s="95">
        <f>'Inventory Ref Sheet'!W877</f>
        <v>0</v>
      </c>
      <c r="AA877" s="60">
        <f>'Inventory Ref Sheet'!X877</f>
        <v>0</v>
      </c>
      <c r="AB877" s="61"/>
      <c r="AC877" s="97" t="str">
        <f t="shared" si="58"/>
        <v/>
      </c>
      <c r="AD877" s="59">
        <f>'Inventory Ref Sheet'!Y877</f>
        <v>0</v>
      </c>
      <c r="AE877" s="59">
        <f>'Inventory Ref Sheet'!Z877</f>
        <v>0</v>
      </c>
      <c r="AF877" s="102">
        <f>'Inventory Ref Sheet'!AA877</f>
        <v>0</v>
      </c>
      <c r="AG877" s="59">
        <f>'Inventory Ref Sheet'!AD877</f>
        <v>0</v>
      </c>
      <c r="AH877" s="59">
        <f>'Inventory Ref Sheet'!AE877</f>
        <v>0</v>
      </c>
      <c r="AI877" s="100" t="str">
        <f ca="1">IF('Inventory Ref Sheet'!AG877&gt;0,YEAR(TODAY())-'Inventory Ref Sheet'!AG877,"")</f>
        <v/>
      </c>
      <c r="AJ877" s="99"/>
      <c r="AK877" s="60">
        <f>'Inventory Ref Sheet'!AJ877</f>
        <v>0</v>
      </c>
      <c r="AL877" s="99"/>
      <c r="AM877" s="97" t="str">
        <f t="shared" si="59"/>
        <v/>
      </c>
    </row>
    <row r="878" spans="10:39" x14ac:dyDescent="0.25">
      <c r="J878" s="59">
        <f>'Inventory Ref Sheet'!AK878</f>
        <v>0</v>
      </c>
      <c r="K878" s="59">
        <f>'Inventory Ref Sheet'!AL878</f>
        <v>0</v>
      </c>
      <c r="L878" s="59">
        <f>'Inventory Ref Sheet'!AM878</f>
        <v>0</v>
      </c>
      <c r="M878" s="59">
        <f>'Inventory Ref Sheet'!AP878</f>
        <v>0</v>
      </c>
      <c r="N878" s="59">
        <f>'Inventory Ref Sheet'!AQ878</f>
        <v>0</v>
      </c>
      <c r="O878" s="100" t="str">
        <f ca="1">IF('Inventory Ref Sheet'!AS878&gt;0,YEAR(TODAY())-'Inventory Ref Sheet'!AS878,"")</f>
        <v/>
      </c>
      <c r="P878" s="95">
        <f>'Inventory Ref Sheet'!AU878</f>
        <v>0</v>
      </c>
      <c r="Q878" s="60">
        <f>'Inventory Ref Sheet'!AV878</f>
        <v>0</v>
      </c>
      <c r="R878" s="61"/>
      <c r="S878" s="100" t="str">
        <f t="shared" si="57"/>
        <v/>
      </c>
      <c r="T878" s="59">
        <f>'Inventory Ref Sheet'!M878</f>
        <v>0</v>
      </c>
      <c r="U878" s="102">
        <f>'Inventory Ref Sheet'!N878</f>
        <v>0</v>
      </c>
      <c r="V878" s="59">
        <f>'Inventory Ref Sheet'!O878</f>
        <v>0</v>
      </c>
      <c r="W878" s="59">
        <f>'Inventory Ref Sheet'!R878</f>
        <v>0</v>
      </c>
      <c r="X878" s="59">
        <f>'Inventory Ref Sheet'!S878</f>
        <v>0</v>
      </c>
      <c r="Y878" s="100" t="str">
        <f ca="1">IF('Inventory Ref Sheet'!U878&gt;0,YEAR(TODAY())-'Inventory Ref Sheet'!U878,"")</f>
        <v/>
      </c>
      <c r="Z878" s="95">
        <f>'Inventory Ref Sheet'!W878</f>
        <v>0</v>
      </c>
      <c r="AA878" s="60">
        <f>'Inventory Ref Sheet'!X878</f>
        <v>0</v>
      </c>
      <c r="AB878" s="61"/>
      <c r="AC878" s="97" t="str">
        <f t="shared" si="58"/>
        <v/>
      </c>
      <c r="AD878" s="59">
        <f>'Inventory Ref Sheet'!Y878</f>
        <v>0</v>
      </c>
      <c r="AE878" s="59">
        <f>'Inventory Ref Sheet'!Z878</f>
        <v>0</v>
      </c>
      <c r="AF878" s="102">
        <f>'Inventory Ref Sheet'!AA878</f>
        <v>0</v>
      </c>
      <c r="AG878" s="59">
        <f>'Inventory Ref Sheet'!AD878</f>
        <v>0</v>
      </c>
      <c r="AH878" s="59">
        <f>'Inventory Ref Sheet'!AE878</f>
        <v>0</v>
      </c>
      <c r="AI878" s="100" t="str">
        <f ca="1">IF('Inventory Ref Sheet'!AG878&gt;0,YEAR(TODAY())-'Inventory Ref Sheet'!AG878,"")</f>
        <v/>
      </c>
      <c r="AJ878" s="99"/>
      <c r="AK878" s="60">
        <f>'Inventory Ref Sheet'!AJ878</f>
        <v>0</v>
      </c>
      <c r="AL878" s="99"/>
      <c r="AM878" s="97" t="str">
        <f t="shared" si="59"/>
        <v/>
      </c>
    </row>
    <row r="879" spans="10:39" x14ac:dyDescent="0.25">
      <c r="J879" s="59">
        <f>'Inventory Ref Sheet'!AK879</f>
        <v>0</v>
      </c>
      <c r="K879" s="59">
        <f>'Inventory Ref Sheet'!AL879</f>
        <v>0</v>
      </c>
      <c r="L879" s="59">
        <f>'Inventory Ref Sheet'!AM879</f>
        <v>0</v>
      </c>
      <c r="M879" s="59">
        <f>'Inventory Ref Sheet'!AP879</f>
        <v>0</v>
      </c>
      <c r="N879" s="59">
        <f>'Inventory Ref Sheet'!AQ879</f>
        <v>0</v>
      </c>
      <c r="O879" s="100" t="str">
        <f ca="1">IF('Inventory Ref Sheet'!AS879&gt;0,YEAR(TODAY())-'Inventory Ref Sheet'!AS879,"")</f>
        <v/>
      </c>
      <c r="P879" s="95">
        <f>'Inventory Ref Sheet'!AU879</f>
        <v>0</v>
      </c>
      <c r="Q879" s="60">
        <f>'Inventory Ref Sheet'!AV879</f>
        <v>0</v>
      </c>
      <c r="R879" s="61"/>
      <c r="S879" s="100" t="str">
        <f t="shared" si="57"/>
        <v/>
      </c>
      <c r="T879" s="59">
        <f>'Inventory Ref Sheet'!M879</f>
        <v>0</v>
      </c>
      <c r="U879" s="102">
        <f>'Inventory Ref Sheet'!N879</f>
        <v>0</v>
      </c>
      <c r="V879" s="59">
        <f>'Inventory Ref Sheet'!O879</f>
        <v>0</v>
      </c>
      <c r="W879" s="59">
        <f>'Inventory Ref Sheet'!R879</f>
        <v>0</v>
      </c>
      <c r="X879" s="59">
        <f>'Inventory Ref Sheet'!S879</f>
        <v>0</v>
      </c>
      <c r="Y879" s="100" t="str">
        <f ca="1">IF('Inventory Ref Sheet'!U879&gt;0,YEAR(TODAY())-'Inventory Ref Sheet'!U879,"")</f>
        <v/>
      </c>
      <c r="Z879" s="95">
        <f>'Inventory Ref Sheet'!W879</f>
        <v>0</v>
      </c>
      <c r="AA879" s="60">
        <f>'Inventory Ref Sheet'!X879</f>
        <v>0</v>
      </c>
      <c r="AB879" s="61"/>
      <c r="AC879" s="97" t="str">
        <f t="shared" si="58"/>
        <v/>
      </c>
      <c r="AD879" s="59">
        <f>'Inventory Ref Sheet'!Y879</f>
        <v>0</v>
      </c>
      <c r="AE879" s="59">
        <f>'Inventory Ref Sheet'!Z879</f>
        <v>0</v>
      </c>
      <c r="AF879" s="102">
        <f>'Inventory Ref Sheet'!AA879</f>
        <v>0</v>
      </c>
      <c r="AG879" s="59">
        <f>'Inventory Ref Sheet'!AD879</f>
        <v>0</v>
      </c>
      <c r="AH879" s="59">
        <f>'Inventory Ref Sheet'!AE879</f>
        <v>0</v>
      </c>
      <c r="AI879" s="100" t="str">
        <f ca="1">IF('Inventory Ref Sheet'!AG879&gt;0,YEAR(TODAY())-'Inventory Ref Sheet'!AG879,"")</f>
        <v/>
      </c>
      <c r="AJ879" s="99"/>
      <c r="AK879" s="60">
        <f>'Inventory Ref Sheet'!AJ879</f>
        <v>0</v>
      </c>
      <c r="AL879" s="99"/>
      <c r="AM879" s="97" t="str">
        <f t="shared" si="59"/>
        <v/>
      </c>
    </row>
    <row r="880" spans="10:39" x14ac:dyDescent="0.25">
      <c r="J880" s="59">
        <f>'Inventory Ref Sheet'!AK880</f>
        <v>0</v>
      </c>
      <c r="K880" s="59">
        <f>'Inventory Ref Sheet'!AL880</f>
        <v>0</v>
      </c>
      <c r="L880" s="59">
        <f>'Inventory Ref Sheet'!AM880</f>
        <v>0</v>
      </c>
      <c r="M880" s="59">
        <f>'Inventory Ref Sheet'!AP880</f>
        <v>0</v>
      </c>
      <c r="N880" s="59">
        <f>'Inventory Ref Sheet'!AQ880</f>
        <v>0</v>
      </c>
      <c r="O880" s="100" t="str">
        <f ca="1">IF('Inventory Ref Sheet'!AS880&gt;0,YEAR(TODAY())-'Inventory Ref Sheet'!AS880,"")</f>
        <v/>
      </c>
      <c r="P880" s="95">
        <f>'Inventory Ref Sheet'!AU880</f>
        <v>0</v>
      </c>
      <c r="Q880" s="60">
        <f>'Inventory Ref Sheet'!AV880</f>
        <v>0</v>
      </c>
      <c r="R880" s="61"/>
      <c r="S880" s="100" t="str">
        <f t="shared" si="57"/>
        <v/>
      </c>
      <c r="T880" s="59">
        <f>'Inventory Ref Sheet'!M880</f>
        <v>0</v>
      </c>
      <c r="U880" s="102">
        <f>'Inventory Ref Sheet'!N880</f>
        <v>0</v>
      </c>
      <c r="V880" s="59">
        <f>'Inventory Ref Sheet'!O880</f>
        <v>0</v>
      </c>
      <c r="W880" s="59">
        <f>'Inventory Ref Sheet'!R880</f>
        <v>0</v>
      </c>
      <c r="X880" s="59">
        <f>'Inventory Ref Sheet'!S880</f>
        <v>0</v>
      </c>
      <c r="Y880" s="100" t="str">
        <f ca="1">IF('Inventory Ref Sheet'!U880&gt;0,YEAR(TODAY())-'Inventory Ref Sheet'!U880,"")</f>
        <v/>
      </c>
      <c r="Z880" s="95">
        <f>'Inventory Ref Sheet'!W880</f>
        <v>0</v>
      </c>
      <c r="AA880" s="60">
        <f>'Inventory Ref Sheet'!X880</f>
        <v>0</v>
      </c>
      <c r="AB880" s="61"/>
      <c r="AC880" s="97" t="str">
        <f t="shared" si="58"/>
        <v/>
      </c>
      <c r="AD880" s="59">
        <f>'Inventory Ref Sheet'!Y880</f>
        <v>0</v>
      </c>
      <c r="AE880" s="59">
        <f>'Inventory Ref Sheet'!Z880</f>
        <v>0</v>
      </c>
      <c r="AF880" s="102">
        <f>'Inventory Ref Sheet'!AA880</f>
        <v>0</v>
      </c>
      <c r="AG880" s="59">
        <f>'Inventory Ref Sheet'!AD880</f>
        <v>0</v>
      </c>
      <c r="AH880" s="59">
        <f>'Inventory Ref Sheet'!AE880</f>
        <v>0</v>
      </c>
      <c r="AI880" s="100" t="str">
        <f ca="1">IF('Inventory Ref Sheet'!AG880&gt;0,YEAR(TODAY())-'Inventory Ref Sheet'!AG880,"")</f>
        <v/>
      </c>
      <c r="AJ880" s="99"/>
      <c r="AK880" s="60">
        <f>'Inventory Ref Sheet'!AJ880</f>
        <v>0</v>
      </c>
      <c r="AL880" s="99"/>
      <c r="AM880" s="97" t="str">
        <f t="shared" si="59"/>
        <v/>
      </c>
    </row>
    <row r="881" spans="10:39" x14ac:dyDescent="0.25">
      <c r="J881" s="59">
        <f>'Inventory Ref Sheet'!AK881</f>
        <v>0</v>
      </c>
      <c r="K881" s="59">
        <f>'Inventory Ref Sheet'!AL881</f>
        <v>0</v>
      </c>
      <c r="L881" s="59">
        <f>'Inventory Ref Sheet'!AM881</f>
        <v>0</v>
      </c>
      <c r="M881" s="59">
        <f>'Inventory Ref Sheet'!AP881</f>
        <v>0</v>
      </c>
      <c r="N881" s="59">
        <f>'Inventory Ref Sheet'!AQ881</f>
        <v>0</v>
      </c>
      <c r="O881" s="100" t="str">
        <f ca="1">IF('Inventory Ref Sheet'!AS881&gt;0,YEAR(TODAY())-'Inventory Ref Sheet'!AS881,"")</f>
        <v/>
      </c>
      <c r="P881" s="95">
        <f>'Inventory Ref Sheet'!AU881</f>
        <v>0</v>
      </c>
      <c r="Q881" s="60">
        <f>'Inventory Ref Sheet'!AV881</f>
        <v>0</v>
      </c>
      <c r="R881" s="61"/>
      <c r="S881" s="100" t="str">
        <f t="shared" si="57"/>
        <v/>
      </c>
      <c r="T881" s="59">
        <f>'Inventory Ref Sheet'!M881</f>
        <v>0</v>
      </c>
      <c r="U881" s="102">
        <f>'Inventory Ref Sheet'!N881</f>
        <v>0</v>
      </c>
      <c r="V881" s="59">
        <f>'Inventory Ref Sheet'!O881</f>
        <v>0</v>
      </c>
      <c r="W881" s="59">
        <f>'Inventory Ref Sheet'!R881</f>
        <v>0</v>
      </c>
      <c r="X881" s="59">
        <f>'Inventory Ref Sheet'!S881</f>
        <v>0</v>
      </c>
      <c r="Y881" s="100" t="str">
        <f ca="1">IF('Inventory Ref Sheet'!U881&gt;0,YEAR(TODAY())-'Inventory Ref Sheet'!U881,"")</f>
        <v/>
      </c>
      <c r="Z881" s="95">
        <f>'Inventory Ref Sheet'!W881</f>
        <v>0</v>
      </c>
      <c r="AA881" s="60">
        <f>'Inventory Ref Sheet'!X881</f>
        <v>0</v>
      </c>
      <c r="AB881" s="61"/>
      <c r="AC881" s="97" t="str">
        <f t="shared" si="58"/>
        <v/>
      </c>
      <c r="AD881" s="59">
        <f>'Inventory Ref Sheet'!Y881</f>
        <v>0</v>
      </c>
      <c r="AE881" s="59">
        <f>'Inventory Ref Sheet'!Z881</f>
        <v>0</v>
      </c>
      <c r="AF881" s="102">
        <f>'Inventory Ref Sheet'!AA881</f>
        <v>0</v>
      </c>
      <c r="AG881" s="59">
        <f>'Inventory Ref Sheet'!AD881</f>
        <v>0</v>
      </c>
      <c r="AH881" s="59">
        <f>'Inventory Ref Sheet'!AE881</f>
        <v>0</v>
      </c>
      <c r="AI881" s="100" t="str">
        <f ca="1">IF('Inventory Ref Sheet'!AG881&gt;0,YEAR(TODAY())-'Inventory Ref Sheet'!AG881,"")</f>
        <v/>
      </c>
      <c r="AJ881" s="99"/>
      <c r="AK881" s="60">
        <f>'Inventory Ref Sheet'!AJ881</f>
        <v>0</v>
      </c>
      <c r="AL881" s="99"/>
      <c r="AM881" s="97" t="str">
        <f t="shared" si="59"/>
        <v/>
      </c>
    </row>
    <row r="882" spans="10:39" x14ac:dyDescent="0.25">
      <c r="J882" s="59">
        <f>'Inventory Ref Sheet'!AK882</f>
        <v>0</v>
      </c>
      <c r="K882" s="59">
        <f>'Inventory Ref Sheet'!AL882</f>
        <v>0</v>
      </c>
      <c r="L882" s="59">
        <f>'Inventory Ref Sheet'!AM882</f>
        <v>0</v>
      </c>
      <c r="M882" s="59">
        <f>'Inventory Ref Sheet'!AP882</f>
        <v>0</v>
      </c>
      <c r="N882" s="59">
        <f>'Inventory Ref Sheet'!AQ882</f>
        <v>0</v>
      </c>
      <c r="O882" s="100" t="str">
        <f ca="1">IF('Inventory Ref Sheet'!AS882&gt;0,YEAR(TODAY())-'Inventory Ref Sheet'!AS882,"")</f>
        <v/>
      </c>
      <c r="P882" s="95">
        <f>'Inventory Ref Sheet'!AU882</f>
        <v>0</v>
      </c>
      <c r="Q882" s="60">
        <f>'Inventory Ref Sheet'!AV882</f>
        <v>0</v>
      </c>
      <c r="R882" s="61"/>
      <c r="S882" s="100" t="str">
        <f t="shared" si="57"/>
        <v/>
      </c>
      <c r="T882" s="59">
        <f>'Inventory Ref Sheet'!M882</f>
        <v>0</v>
      </c>
      <c r="U882" s="102">
        <f>'Inventory Ref Sheet'!N882</f>
        <v>0</v>
      </c>
      <c r="V882" s="59">
        <f>'Inventory Ref Sheet'!O882</f>
        <v>0</v>
      </c>
      <c r="W882" s="59">
        <f>'Inventory Ref Sheet'!R882</f>
        <v>0</v>
      </c>
      <c r="X882" s="59">
        <f>'Inventory Ref Sheet'!S882</f>
        <v>0</v>
      </c>
      <c r="Y882" s="100" t="str">
        <f ca="1">IF('Inventory Ref Sheet'!U882&gt;0,YEAR(TODAY())-'Inventory Ref Sheet'!U882,"")</f>
        <v/>
      </c>
      <c r="Z882" s="95">
        <f>'Inventory Ref Sheet'!W882</f>
        <v>0</v>
      </c>
      <c r="AA882" s="60">
        <f>'Inventory Ref Sheet'!X882</f>
        <v>0</v>
      </c>
      <c r="AB882" s="61"/>
      <c r="AC882" s="97" t="str">
        <f t="shared" si="58"/>
        <v/>
      </c>
      <c r="AD882" s="59">
        <f>'Inventory Ref Sheet'!Y882</f>
        <v>0</v>
      </c>
      <c r="AE882" s="59">
        <f>'Inventory Ref Sheet'!Z882</f>
        <v>0</v>
      </c>
      <c r="AF882" s="102">
        <f>'Inventory Ref Sheet'!AA882</f>
        <v>0</v>
      </c>
      <c r="AG882" s="59">
        <f>'Inventory Ref Sheet'!AD882</f>
        <v>0</v>
      </c>
      <c r="AH882" s="59">
        <f>'Inventory Ref Sheet'!AE882</f>
        <v>0</v>
      </c>
      <c r="AI882" s="100" t="str">
        <f ca="1">IF('Inventory Ref Sheet'!AG882&gt;0,YEAR(TODAY())-'Inventory Ref Sheet'!AG882,"")</f>
        <v/>
      </c>
      <c r="AJ882" s="99"/>
      <c r="AK882" s="60">
        <f>'Inventory Ref Sheet'!AJ882</f>
        <v>0</v>
      </c>
      <c r="AL882" s="99"/>
      <c r="AM882" s="97" t="str">
        <f t="shared" si="59"/>
        <v/>
      </c>
    </row>
    <row r="883" spans="10:39" x14ac:dyDescent="0.25">
      <c r="J883" s="59">
        <f>'Inventory Ref Sheet'!AK883</f>
        <v>0</v>
      </c>
      <c r="K883" s="59">
        <f>'Inventory Ref Sheet'!AL883</f>
        <v>0</v>
      </c>
      <c r="L883" s="59">
        <f>'Inventory Ref Sheet'!AM883</f>
        <v>0</v>
      </c>
      <c r="M883" s="59">
        <f>'Inventory Ref Sheet'!AP883</f>
        <v>0</v>
      </c>
      <c r="N883" s="59">
        <f>'Inventory Ref Sheet'!AQ883</f>
        <v>0</v>
      </c>
      <c r="O883" s="100" t="str">
        <f ca="1">IF('Inventory Ref Sheet'!AS883&gt;0,YEAR(TODAY())-'Inventory Ref Sheet'!AS883,"")</f>
        <v/>
      </c>
      <c r="P883" s="95">
        <f>'Inventory Ref Sheet'!AU883</f>
        <v>0</v>
      </c>
      <c r="Q883" s="60">
        <f>'Inventory Ref Sheet'!AV883</f>
        <v>0</v>
      </c>
      <c r="R883" s="61"/>
      <c r="S883" s="100" t="str">
        <f t="shared" si="57"/>
        <v/>
      </c>
      <c r="T883" s="59">
        <f>'Inventory Ref Sheet'!M883</f>
        <v>0</v>
      </c>
      <c r="U883" s="102">
        <f>'Inventory Ref Sheet'!N883</f>
        <v>0</v>
      </c>
      <c r="V883" s="59">
        <f>'Inventory Ref Sheet'!O883</f>
        <v>0</v>
      </c>
      <c r="W883" s="59">
        <f>'Inventory Ref Sheet'!R883</f>
        <v>0</v>
      </c>
      <c r="X883" s="59">
        <f>'Inventory Ref Sheet'!S883</f>
        <v>0</v>
      </c>
      <c r="Y883" s="100" t="str">
        <f ca="1">IF('Inventory Ref Sheet'!U883&gt;0,YEAR(TODAY())-'Inventory Ref Sheet'!U883,"")</f>
        <v/>
      </c>
      <c r="Z883" s="95">
        <f>'Inventory Ref Sheet'!W883</f>
        <v>0</v>
      </c>
      <c r="AA883" s="60">
        <f>'Inventory Ref Sheet'!X883</f>
        <v>0</v>
      </c>
      <c r="AB883" s="61"/>
      <c r="AC883" s="97" t="str">
        <f t="shared" si="58"/>
        <v/>
      </c>
      <c r="AD883" s="59">
        <f>'Inventory Ref Sheet'!Y883</f>
        <v>0</v>
      </c>
      <c r="AE883" s="59">
        <f>'Inventory Ref Sheet'!Z883</f>
        <v>0</v>
      </c>
      <c r="AF883" s="102">
        <f>'Inventory Ref Sheet'!AA883</f>
        <v>0</v>
      </c>
      <c r="AG883" s="59">
        <f>'Inventory Ref Sheet'!AD883</f>
        <v>0</v>
      </c>
      <c r="AH883" s="59">
        <f>'Inventory Ref Sheet'!AE883</f>
        <v>0</v>
      </c>
      <c r="AI883" s="100" t="str">
        <f ca="1">IF('Inventory Ref Sheet'!AG883&gt;0,YEAR(TODAY())-'Inventory Ref Sheet'!AG883,"")</f>
        <v/>
      </c>
      <c r="AJ883" s="99"/>
      <c r="AK883" s="60">
        <f>'Inventory Ref Sheet'!AJ883</f>
        <v>0</v>
      </c>
      <c r="AL883" s="99"/>
      <c r="AM883" s="97" t="str">
        <f t="shared" si="59"/>
        <v/>
      </c>
    </row>
    <row r="884" spans="10:39" x14ac:dyDescent="0.25">
      <c r="J884" s="59">
        <f>'Inventory Ref Sheet'!AK884</f>
        <v>0</v>
      </c>
      <c r="K884" s="59">
        <f>'Inventory Ref Sheet'!AL884</f>
        <v>0</v>
      </c>
      <c r="L884" s="59">
        <f>'Inventory Ref Sheet'!AM884</f>
        <v>0</v>
      </c>
      <c r="M884" s="59">
        <f>'Inventory Ref Sheet'!AP884</f>
        <v>0</v>
      </c>
      <c r="N884" s="59">
        <f>'Inventory Ref Sheet'!AQ884</f>
        <v>0</v>
      </c>
      <c r="O884" s="100" t="str">
        <f ca="1">IF('Inventory Ref Sheet'!AS884&gt;0,YEAR(TODAY())-'Inventory Ref Sheet'!AS884,"")</f>
        <v/>
      </c>
      <c r="P884" s="95">
        <f>'Inventory Ref Sheet'!AU884</f>
        <v>0</v>
      </c>
      <c r="Q884" s="60">
        <f>'Inventory Ref Sheet'!AV884</f>
        <v>0</v>
      </c>
      <c r="R884" s="61"/>
      <c r="S884" s="100" t="str">
        <f t="shared" si="57"/>
        <v/>
      </c>
      <c r="T884" s="59">
        <f>'Inventory Ref Sheet'!M884</f>
        <v>0</v>
      </c>
      <c r="U884" s="102">
        <f>'Inventory Ref Sheet'!N884</f>
        <v>0</v>
      </c>
      <c r="V884" s="59">
        <f>'Inventory Ref Sheet'!O884</f>
        <v>0</v>
      </c>
      <c r="W884" s="59">
        <f>'Inventory Ref Sheet'!R884</f>
        <v>0</v>
      </c>
      <c r="X884" s="59">
        <f>'Inventory Ref Sheet'!S884</f>
        <v>0</v>
      </c>
      <c r="Y884" s="100" t="str">
        <f ca="1">IF('Inventory Ref Sheet'!U884&gt;0,YEAR(TODAY())-'Inventory Ref Sheet'!U884,"")</f>
        <v/>
      </c>
      <c r="Z884" s="95">
        <f>'Inventory Ref Sheet'!W884</f>
        <v>0</v>
      </c>
      <c r="AA884" s="60">
        <f>'Inventory Ref Sheet'!X884</f>
        <v>0</v>
      </c>
      <c r="AB884" s="61"/>
      <c r="AC884" s="97" t="str">
        <f t="shared" si="58"/>
        <v/>
      </c>
      <c r="AD884" s="59">
        <f>'Inventory Ref Sheet'!Y884</f>
        <v>0</v>
      </c>
      <c r="AE884" s="59">
        <f>'Inventory Ref Sheet'!Z884</f>
        <v>0</v>
      </c>
      <c r="AF884" s="102">
        <f>'Inventory Ref Sheet'!AA884</f>
        <v>0</v>
      </c>
      <c r="AG884" s="59">
        <f>'Inventory Ref Sheet'!AD884</f>
        <v>0</v>
      </c>
      <c r="AH884" s="59">
        <f>'Inventory Ref Sheet'!AE884</f>
        <v>0</v>
      </c>
      <c r="AI884" s="100" t="str">
        <f ca="1">IF('Inventory Ref Sheet'!AG884&gt;0,YEAR(TODAY())-'Inventory Ref Sheet'!AG884,"")</f>
        <v/>
      </c>
      <c r="AJ884" s="99"/>
      <c r="AK884" s="60">
        <f>'Inventory Ref Sheet'!AJ884</f>
        <v>0</v>
      </c>
      <c r="AL884" s="99"/>
      <c r="AM884" s="97" t="str">
        <f t="shared" si="59"/>
        <v/>
      </c>
    </row>
    <row r="885" spans="10:39" x14ac:dyDescent="0.25">
      <c r="J885" s="59">
        <f>'Inventory Ref Sheet'!AK885</f>
        <v>0</v>
      </c>
      <c r="K885" s="59">
        <f>'Inventory Ref Sheet'!AL885</f>
        <v>0</v>
      </c>
      <c r="L885" s="59">
        <f>'Inventory Ref Sheet'!AM885</f>
        <v>0</v>
      </c>
      <c r="M885" s="59">
        <f>'Inventory Ref Sheet'!AP885</f>
        <v>0</v>
      </c>
      <c r="N885" s="59">
        <f>'Inventory Ref Sheet'!AQ885</f>
        <v>0</v>
      </c>
      <c r="O885" s="100" t="str">
        <f ca="1">IF('Inventory Ref Sheet'!AS885&gt;0,YEAR(TODAY())-'Inventory Ref Sheet'!AS885,"")</f>
        <v/>
      </c>
      <c r="P885" s="95">
        <f>'Inventory Ref Sheet'!AU885</f>
        <v>0</v>
      </c>
      <c r="Q885" s="60">
        <f>'Inventory Ref Sheet'!AV885</f>
        <v>0</v>
      </c>
      <c r="R885" s="61"/>
      <c r="S885" s="100" t="str">
        <f t="shared" si="57"/>
        <v/>
      </c>
      <c r="T885" s="59">
        <f>'Inventory Ref Sheet'!M885</f>
        <v>0</v>
      </c>
      <c r="U885" s="102">
        <f>'Inventory Ref Sheet'!N885</f>
        <v>0</v>
      </c>
      <c r="V885" s="59">
        <f>'Inventory Ref Sheet'!O885</f>
        <v>0</v>
      </c>
      <c r="W885" s="59">
        <f>'Inventory Ref Sheet'!R885</f>
        <v>0</v>
      </c>
      <c r="X885" s="59">
        <f>'Inventory Ref Sheet'!S885</f>
        <v>0</v>
      </c>
      <c r="Y885" s="100" t="str">
        <f ca="1">IF('Inventory Ref Sheet'!U885&gt;0,YEAR(TODAY())-'Inventory Ref Sheet'!U885,"")</f>
        <v/>
      </c>
      <c r="Z885" s="95">
        <f>'Inventory Ref Sheet'!W885</f>
        <v>0</v>
      </c>
      <c r="AA885" s="60">
        <f>'Inventory Ref Sheet'!X885</f>
        <v>0</v>
      </c>
      <c r="AB885" s="61"/>
      <c r="AC885" s="97" t="str">
        <f t="shared" si="58"/>
        <v/>
      </c>
      <c r="AD885" s="59">
        <f>'Inventory Ref Sheet'!Y885</f>
        <v>0</v>
      </c>
      <c r="AE885" s="59">
        <f>'Inventory Ref Sheet'!Z885</f>
        <v>0</v>
      </c>
      <c r="AF885" s="102">
        <f>'Inventory Ref Sheet'!AA885</f>
        <v>0</v>
      </c>
      <c r="AG885" s="59">
        <f>'Inventory Ref Sheet'!AD885</f>
        <v>0</v>
      </c>
      <c r="AH885" s="59">
        <f>'Inventory Ref Sheet'!AE885</f>
        <v>0</v>
      </c>
      <c r="AI885" s="100" t="str">
        <f ca="1">IF('Inventory Ref Sheet'!AG885&gt;0,YEAR(TODAY())-'Inventory Ref Sheet'!AG885,"")</f>
        <v/>
      </c>
      <c r="AJ885" s="99"/>
      <c r="AK885" s="60">
        <f>'Inventory Ref Sheet'!AJ885</f>
        <v>0</v>
      </c>
      <c r="AL885" s="99"/>
      <c r="AM885" s="97" t="str">
        <f t="shared" si="59"/>
        <v/>
      </c>
    </row>
    <row r="886" spans="10:39" x14ac:dyDescent="0.25">
      <c r="J886" s="59">
        <f>'Inventory Ref Sheet'!AK886</f>
        <v>0</v>
      </c>
      <c r="K886" s="59">
        <f>'Inventory Ref Sheet'!AL886</f>
        <v>0</v>
      </c>
      <c r="L886" s="59">
        <f>'Inventory Ref Sheet'!AM886</f>
        <v>0</v>
      </c>
      <c r="M886" s="59">
        <f>'Inventory Ref Sheet'!AP886</f>
        <v>0</v>
      </c>
      <c r="N886" s="59">
        <f>'Inventory Ref Sheet'!AQ886</f>
        <v>0</v>
      </c>
      <c r="O886" s="100" t="str">
        <f ca="1">IF('Inventory Ref Sheet'!AS886&gt;0,YEAR(TODAY())-'Inventory Ref Sheet'!AS886,"")</f>
        <v/>
      </c>
      <c r="P886" s="95">
        <f>'Inventory Ref Sheet'!AU886</f>
        <v>0</v>
      </c>
      <c r="Q886" s="60">
        <f>'Inventory Ref Sheet'!AV886</f>
        <v>0</v>
      </c>
      <c r="R886" s="61"/>
      <c r="S886" s="100" t="str">
        <f t="shared" si="57"/>
        <v/>
      </c>
      <c r="T886" s="59">
        <f>'Inventory Ref Sheet'!M886</f>
        <v>0</v>
      </c>
      <c r="U886" s="102">
        <f>'Inventory Ref Sheet'!N886</f>
        <v>0</v>
      </c>
      <c r="V886" s="59">
        <f>'Inventory Ref Sheet'!O886</f>
        <v>0</v>
      </c>
      <c r="W886" s="59">
        <f>'Inventory Ref Sheet'!R886</f>
        <v>0</v>
      </c>
      <c r="X886" s="59">
        <f>'Inventory Ref Sheet'!S886</f>
        <v>0</v>
      </c>
      <c r="Y886" s="100" t="str">
        <f ca="1">IF('Inventory Ref Sheet'!U886&gt;0,YEAR(TODAY())-'Inventory Ref Sheet'!U886,"")</f>
        <v/>
      </c>
      <c r="Z886" s="95">
        <f>'Inventory Ref Sheet'!W886</f>
        <v>0</v>
      </c>
      <c r="AA886" s="60">
        <f>'Inventory Ref Sheet'!X886</f>
        <v>0</v>
      </c>
      <c r="AB886" s="61"/>
      <c r="AC886" s="97" t="str">
        <f t="shared" si="58"/>
        <v/>
      </c>
      <c r="AD886" s="59">
        <f>'Inventory Ref Sheet'!Y886</f>
        <v>0</v>
      </c>
      <c r="AE886" s="59">
        <f>'Inventory Ref Sheet'!Z886</f>
        <v>0</v>
      </c>
      <c r="AF886" s="102">
        <f>'Inventory Ref Sheet'!AA886</f>
        <v>0</v>
      </c>
      <c r="AG886" s="59">
        <f>'Inventory Ref Sheet'!AD886</f>
        <v>0</v>
      </c>
      <c r="AH886" s="59">
        <f>'Inventory Ref Sheet'!AE886</f>
        <v>0</v>
      </c>
      <c r="AI886" s="100" t="str">
        <f ca="1">IF('Inventory Ref Sheet'!AG886&gt;0,YEAR(TODAY())-'Inventory Ref Sheet'!AG886,"")</f>
        <v/>
      </c>
      <c r="AJ886" s="99"/>
      <c r="AK886" s="60">
        <f>'Inventory Ref Sheet'!AJ886</f>
        <v>0</v>
      </c>
      <c r="AL886" s="99"/>
      <c r="AM886" s="97" t="str">
        <f t="shared" si="59"/>
        <v/>
      </c>
    </row>
    <row r="887" spans="10:39" x14ac:dyDescent="0.25">
      <c r="J887" s="59">
        <f>'Inventory Ref Sheet'!AK887</f>
        <v>0</v>
      </c>
      <c r="K887" s="59">
        <f>'Inventory Ref Sheet'!AL887</f>
        <v>0</v>
      </c>
      <c r="L887" s="59">
        <f>'Inventory Ref Sheet'!AM887</f>
        <v>0</v>
      </c>
      <c r="M887" s="59">
        <f>'Inventory Ref Sheet'!AP887</f>
        <v>0</v>
      </c>
      <c r="N887" s="59">
        <f>'Inventory Ref Sheet'!AQ887</f>
        <v>0</v>
      </c>
      <c r="O887" s="100" t="str">
        <f ca="1">IF('Inventory Ref Sheet'!AS887&gt;0,YEAR(TODAY())-'Inventory Ref Sheet'!AS887,"")</f>
        <v/>
      </c>
      <c r="P887" s="95">
        <f>'Inventory Ref Sheet'!AU887</f>
        <v>0</v>
      </c>
      <c r="Q887" s="60">
        <f>'Inventory Ref Sheet'!AV887</f>
        <v>0</v>
      </c>
      <c r="R887" s="61"/>
      <c r="S887" s="100" t="str">
        <f t="shared" si="57"/>
        <v/>
      </c>
      <c r="T887" s="59">
        <f>'Inventory Ref Sheet'!M887</f>
        <v>0</v>
      </c>
      <c r="U887" s="102">
        <f>'Inventory Ref Sheet'!N887</f>
        <v>0</v>
      </c>
      <c r="V887" s="59">
        <f>'Inventory Ref Sheet'!O887</f>
        <v>0</v>
      </c>
      <c r="W887" s="59">
        <f>'Inventory Ref Sheet'!R887</f>
        <v>0</v>
      </c>
      <c r="X887" s="59">
        <f>'Inventory Ref Sheet'!S887</f>
        <v>0</v>
      </c>
      <c r="Y887" s="100" t="str">
        <f ca="1">IF('Inventory Ref Sheet'!U887&gt;0,YEAR(TODAY())-'Inventory Ref Sheet'!U887,"")</f>
        <v/>
      </c>
      <c r="Z887" s="95">
        <f>'Inventory Ref Sheet'!W887</f>
        <v>0</v>
      </c>
      <c r="AA887" s="60">
        <f>'Inventory Ref Sheet'!X887</f>
        <v>0</v>
      </c>
      <c r="AB887" s="61"/>
      <c r="AC887" s="97" t="str">
        <f t="shared" si="58"/>
        <v/>
      </c>
      <c r="AD887" s="59">
        <f>'Inventory Ref Sheet'!Y887</f>
        <v>0</v>
      </c>
      <c r="AE887" s="59">
        <f>'Inventory Ref Sheet'!Z887</f>
        <v>0</v>
      </c>
      <c r="AF887" s="102">
        <f>'Inventory Ref Sheet'!AA887</f>
        <v>0</v>
      </c>
      <c r="AG887" s="59">
        <f>'Inventory Ref Sheet'!AD887</f>
        <v>0</v>
      </c>
      <c r="AH887" s="59">
        <f>'Inventory Ref Sheet'!AE887</f>
        <v>0</v>
      </c>
      <c r="AI887" s="100" t="str">
        <f ca="1">IF('Inventory Ref Sheet'!AG887&gt;0,YEAR(TODAY())-'Inventory Ref Sheet'!AG887,"")</f>
        <v/>
      </c>
      <c r="AJ887" s="99"/>
      <c r="AK887" s="60">
        <f>'Inventory Ref Sheet'!AJ887</f>
        <v>0</v>
      </c>
      <c r="AL887" s="99"/>
      <c r="AM887" s="97" t="str">
        <f t="shared" si="59"/>
        <v/>
      </c>
    </row>
    <row r="888" spans="10:39" x14ac:dyDescent="0.25">
      <c r="J888" s="59">
        <f>'Inventory Ref Sheet'!AK888</f>
        <v>0</v>
      </c>
      <c r="K888" s="59">
        <f>'Inventory Ref Sheet'!AL888</f>
        <v>0</v>
      </c>
      <c r="L888" s="59">
        <f>'Inventory Ref Sheet'!AM888</f>
        <v>0</v>
      </c>
      <c r="M888" s="59">
        <f>'Inventory Ref Sheet'!AP888</f>
        <v>0</v>
      </c>
      <c r="N888" s="59">
        <f>'Inventory Ref Sheet'!AQ888</f>
        <v>0</v>
      </c>
      <c r="O888" s="100" t="str">
        <f ca="1">IF('Inventory Ref Sheet'!AS888&gt;0,YEAR(TODAY())-'Inventory Ref Sheet'!AS888,"")</f>
        <v/>
      </c>
      <c r="P888" s="95">
        <f>'Inventory Ref Sheet'!AU888</f>
        <v>0</v>
      </c>
      <c r="Q888" s="60">
        <f>'Inventory Ref Sheet'!AV888</f>
        <v>0</v>
      </c>
      <c r="R888" s="61"/>
      <c r="S888" s="100" t="str">
        <f t="shared" si="57"/>
        <v/>
      </c>
      <c r="T888" s="59">
        <f>'Inventory Ref Sheet'!M888</f>
        <v>0</v>
      </c>
      <c r="U888" s="102">
        <f>'Inventory Ref Sheet'!N888</f>
        <v>0</v>
      </c>
      <c r="V888" s="59">
        <f>'Inventory Ref Sheet'!O888</f>
        <v>0</v>
      </c>
      <c r="W888" s="59">
        <f>'Inventory Ref Sheet'!R888</f>
        <v>0</v>
      </c>
      <c r="X888" s="59">
        <f>'Inventory Ref Sheet'!S888</f>
        <v>0</v>
      </c>
      <c r="Y888" s="100" t="str">
        <f ca="1">IF('Inventory Ref Sheet'!U888&gt;0,YEAR(TODAY())-'Inventory Ref Sheet'!U888,"")</f>
        <v/>
      </c>
      <c r="Z888" s="95">
        <f>'Inventory Ref Sheet'!W888</f>
        <v>0</v>
      </c>
      <c r="AA888" s="60">
        <f>'Inventory Ref Sheet'!X888</f>
        <v>0</v>
      </c>
      <c r="AB888" s="61"/>
      <c r="AC888" s="97" t="str">
        <f t="shared" si="58"/>
        <v/>
      </c>
      <c r="AD888" s="59">
        <f>'Inventory Ref Sheet'!Y888</f>
        <v>0</v>
      </c>
      <c r="AE888" s="59">
        <f>'Inventory Ref Sheet'!Z888</f>
        <v>0</v>
      </c>
      <c r="AF888" s="102">
        <f>'Inventory Ref Sheet'!AA888</f>
        <v>0</v>
      </c>
      <c r="AG888" s="59">
        <f>'Inventory Ref Sheet'!AD888</f>
        <v>0</v>
      </c>
      <c r="AH888" s="59">
        <f>'Inventory Ref Sheet'!AE888</f>
        <v>0</v>
      </c>
      <c r="AI888" s="100" t="str">
        <f ca="1">IF('Inventory Ref Sheet'!AG888&gt;0,YEAR(TODAY())-'Inventory Ref Sheet'!AG888,"")</f>
        <v/>
      </c>
      <c r="AJ888" s="99"/>
      <c r="AK888" s="60">
        <f>'Inventory Ref Sheet'!AJ888</f>
        <v>0</v>
      </c>
      <c r="AL888" s="99"/>
      <c r="AM888" s="97" t="str">
        <f t="shared" si="59"/>
        <v/>
      </c>
    </row>
    <row r="889" spans="10:39" x14ac:dyDescent="0.25">
      <c r="J889" s="59">
        <f>'Inventory Ref Sheet'!AK889</f>
        <v>0</v>
      </c>
      <c r="K889" s="59">
        <f>'Inventory Ref Sheet'!AL889</f>
        <v>0</v>
      </c>
      <c r="L889" s="59">
        <f>'Inventory Ref Sheet'!AM889</f>
        <v>0</v>
      </c>
      <c r="M889" s="59">
        <f>'Inventory Ref Sheet'!AP889</f>
        <v>0</v>
      </c>
      <c r="N889" s="59">
        <f>'Inventory Ref Sheet'!AQ889</f>
        <v>0</v>
      </c>
      <c r="O889" s="100" t="str">
        <f ca="1">IF('Inventory Ref Sheet'!AS889&gt;0,YEAR(TODAY())-'Inventory Ref Sheet'!AS889,"")</f>
        <v/>
      </c>
      <c r="P889" s="95">
        <f>'Inventory Ref Sheet'!AU889</f>
        <v>0</v>
      </c>
      <c r="Q889" s="60">
        <f>'Inventory Ref Sheet'!AV889</f>
        <v>0</v>
      </c>
      <c r="R889" s="61"/>
      <c r="S889" s="100" t="str">
        <f t="shared" si="57"/>
        <v/>
      </c>
      <c r="T889" s="59">
        <f>'Inventory Ref Sheet'!M889</f>
        <v>0</v>
      </c>
      <c r="U889" s="102">
        <f>'Inventory Ref Sheet'!N889</f>
        <v>0</v>
      </c>
      <c r="V889" s="59">
        <f>'Inventory Ref Sheet'!O889</f>
        <v>0</v>
      </c>
      <c r="W889" s="59">
        <f>'Inventory Ref Sheet'!R889</f>
        <v>0</v>
      </c>
      <c r="X889" s="59">
        <f>'Inventory Ref Sheet'!S889</f>
        <v>0</v>
      </c>
      <c r="Y889" s="100" t="str">
        <f ca="1">IF('Inventory Ref Sheet'!U889&gt;0,YEAR(TODAY())-'Inventory Ref Sheet'!U889,"")</f>
        <v/>
      </c>
      <c r="Z889" s="95">
        <f>'Inventory Ref Sheet'!W889</f>
        <v>0</v>
      </c>
      <c r="AA889" s="60">
        <f>'Inventory Ref Sheet'!X889</f>
        <v>0</v>
      </c>
      <c r="AB889" s="61"/>
      <c r="AC889" s="97" t="str">
        <f t="shared" si="58"/>
        <v/>
      </c>
      <c r="AD889" s="59">
        <f>'Inventory Ref Sheet'!Y889</f>
        <v>0</v>
      </c>
      <c r="AE889" s="59">
        <f>'Inventory Ref Sheet'!Z889</f>
        <v>0</v>
      </c>
      <c r="AF889" s="102">
        <f>'Inventory Ref Sheet'!AA889</f>
        <v>0</v>
      </c>
      <c r="AG889" s="59">
        <f>'Inventory Ref Sheet'!AD889</f>
        <v>0</v>
      </c>
      <c r="AH889" s="59">
        <f>'Inventory Ref Sheet'!AE889</f>
        <v>0</v>
      </c>
      <c r="AI889" s="100" t="str">
        <f ca="1">IF('Inventory Ref Sheet'!AG889&gt;0,YEAR(TODAY())-'Inventory Ref Sheet'!AG889,"")</f>
        <v/>
      </c>
      <c r="AJ889" s="99"/>
      <c r="AK889" s="60">
        <f>'Inventory Ref Sheet'!AJ889</f>
        <v>0</v>
      </c>
      <c r="AL889" s="99"/>
      <c r="AM889" s="97" t="str">
        <f t="shared" si="59"/>
        <v/>
      </c>
    </row>
    <row r="890" spans="10:39" x14ac:dyDescent="0.25">
      <c r="J890" s="59">
        <f>'Inventory Ref Sheet'!AK890</f>
        <v>0</v>
      </c>
      <c r="K890" s="59">
        <f>'Inventory Ref Sheet'!AL890</f>
        <v>0</v>
      </c>
      <c r="L890" s="59">
        <f>'Inventory Ref Sheet'!AM890</f>
        <v>0</v>
      </c>
      <c r="M890" s="59">
        <f>'Inventory Ref Sheet'!AP890</f>
        <v>0</v>
      </c>
      <c r="N890" s="59">
        <f>'Inventory Ref Sheet'!AQ890</f>
        <v>0</v>
      </c>
      <c r="O890" s="100" t="str">
        <f ca="1">IF('Inventory Ref Sheet'!AS890&gt;0,YEAR(TODAY())-'Inventory Ref Sheet'!AS890,"")</f>
        <v/>
      </c>
      <c r="P890" s="95">
        <f>'Inventory Ref Sheet'!AU890</f>
        <v>0</v>
      </c>
      <c r="Q890" s="60">
        <f>'Inventory Ref Sheet'!AV890</f>
        <v>0</v>
      </c>
      <c r="R890" s="61"/>
      <c r="S890" s="100" t="str">
        <f t="shared" si="57"/>
        <v/>
      </c>
      <c r="T890" s="59">
        <f>'Inventory Ref Sheet'!M890</f>
        <v>0</v>
      </c>
      <c r="U890" s="102">
        <f>'Inventory Ref Sheet'!N890</f>
        <v>0</v>
      </c>
      <c r="V890" s="59">
        <f>'Inventory Ref Sheet'!O890</f>
        <v>0</v>
      </c>
      <c r="W890" s="59">
        <f>'Inventory Ref Sheet'!R890</f>
        <v>0</v>
      </c>
      <c r="X890" s="59">
        <f>'Inventory Ref Sheet'!S890</f>
        <v>0</v>
      </c>
      <c r="Y890" s="100" t="str">
        <f ca="1">IF('Inventory Ref Sheet'!U890&gt;0,YEAR(TODAY())-'Inventory Ref Sheet'!U890,"")</f>
        <v/>
      </c>
      <c r="Z890" s="95">
        <f>'Inventory Ref Sheet'!W890</f>
        <v>0</v>
      </c>
      <c r="AA890" s="60">
        <f>'Inventory Ref Sheet'!X890</f>
        <v>0</v>
      </c>
      <c r="AB890" s="61"/>
      <c r="AC890" s="97" t="str">
        <f t="shared" si="58"/>
        <v/>
      </c>
      <c r="AD890" s="59">
        <f>'Inventory Ref Sheet'!Y890</f>
        <v>0</v>
      </c>
      <c r="AE890" s="59">
        <f>'Inventory Ref Sheet'!Z890</f>
        <v>0</v>
      </c>
      <c r="AF890" s="102">
        <f>'Inventory Ref Sheet'!AA890</f>
        <v>0</v>
      </c>
      <c r="AG890" s="59">
        <f>'Inventory Ref Sheet'!AD890</f>
        <v>0</v>
      </c>
      <c r="AH890" s="59">
        <f>'Inventory Ref Sheet'!AE890</f>
        <v>0</v>
      </c>
      <c r="AI890" s="100" t="str">
        <f ca="1">IF('Inventory Ref Sheet'!AG890&gt;0,YEAR(TODAY())-'Inventory Ref Sheet'!AG890,"")</f>
        <v/>
      </c>
      <c r="AJ890" s="99"/>
      <c r="AK890" s="60">
        <f>'Inventory Ref Sheet'!AJ890</f>
        <v>0</v>
      </c>
      <c r="AL890" s="99"/>
      <c r="AM890" s="97" t="str">
        <f t="shared" si="59"/>
        <v/>
      </c>
    </row>
    <row r="891" spans="10:39" x14ac:dyDescent="0.25">
      <c r="J891" s="59">
        <f>'Inventory Ref Sheet'!AK891</f>
        <v>0</v>
      </c>
      <c r="K891" s="59">
        <f>'Inventory Ref Sheet'!AL891</f>
        <v>0</v>
      </c>
      <c r="L891" s="59">
        <f>'Inventory Ref Sheet'!AM891</f>
        <v>0</v>
      </c>
      <c r="M891" s="59">
        <f>'Inventory Ref Sheet'!AP891</f>
        <v>0</v>
      </c>
      <c r="N891" s="59">
        <f>'Inventory Ref Sheet'!AQ891</f>
        <v>0</v>
      </c>
      <c r="O891" s="100" t="str">
        <f ca="1">IF('Inventory Ref Sheet'!AS891&gt;0,YEAR(TODAY())-'Inventory Ref Sheet'!AS891,"")</f>
        <v/>
      </c>
      <c r="P891" s="95">
        <f>'Inventory Ref Sheet'!AU891</f>
        <v>0</v>
      </c>
      <c r="Q891" s="60">
        <f>'Inventory Ref Sheet'!AV891</f>
        <v>0</v>
      </c>
      <c r="R891" s="61"/>
      <c r="S891" s="100" t="str">
        <f t="shared" si="57"/>
        <v/>
      </c>
      <c r="T891" s="59">
        <f>'Inventory Ref Sheet'!M891</f>
        <v>0</v>
      </c>
      <c r="U891" s="102">
        <f>'Inventory Ref Sheet'!N891</f>
        <v>0</v>
      </c>
      <c r="V891" s="59">
        <f>'Inventory Ref Sheet'!O891</f>
        <v>0</v>
      </c>
      <c r="W891" s="59">
        <f>'Inventory Ref Sheet'!R891</f>
        <v>0</v>
      </c>
      <c r="X891" s="59">
        <f>'Inventory Ref Sheet'!S891</f>
        <v>0</v>
      </c>
      <c r="Y891" s="100" t="str">
        <f ca="1">IF('Inventory Ref Sheet'!U891&gt;0,YEAR(TODAY())-'Inventory Ref Sheet'!U891,"")</f>
        <v/>
      </c>
      <c r="Z891" s="95">
        <f>'Inventory Ref Sheet'!W891</f>
        <v>0</v>
      </c>
      <c r="AA891" s="60">
        <f>'Inventory Ref Sheet'!X891</f>
        <v>0</v>
      </c>
      <c r="AB891" s="61"/>
      <c r="AC891" s="97" t="str">
        <f t="shared" si="58"/>
        <v/>
      </c>
      <c r="AD891" s="59">
        <f>'Inventory Ref Sheet'!Y891</f>
        <v>0</v>
      </c>
      <c r="AE891" s="59">
        <f>'Inventory Ref Sheet'!Z891</f>
        <v>0</v>
      </c>
      <c r="AF891" s="102">
        <f>'Inventory Ref Sheet'!AA891</f>
        <v>0</v>
      </c>
      <c r="AG891" s="59">
        <f>'Inventory Ref Sheet'!AD891</f>
        <v>0</v>
      </c>
      <c r="AH891" s="59">
        <f>'Inventory Ref Sheet'!AE891</f>
        <v>0</v>
      </c>
      <c r="AI891" s="100" t="str">
        <f ca="1">IF('Inventory Ref Sheet'!AG891&gt;0,YEAR(TODAY())-'Inventory Ref Sheet'!AG891,"")</f>
        <v/>
      </c>
      <c r="AJ891" s="99"/>
      <c r="AK891" s="60">
        <f>'Inventory Ref Sheet'!AJ891</f>
        <v>0</v>
      </c>
      <c r="AL891" s="99"/>
      <c r="AM891" s="97" t="str">
        <f t="shared" si="59"/>
        <v/>
      </c>
    </row>
    <row r="892" spans="10:39" x14ac:dyDescent="0.25">
      <c r="J892" s="59">
        <f>'Inventory Ref Sheet'!AK892</f>
        <v>0</v>
      </c>
      <c r="K892" s="59">
        <f>'Inventory Ref Sheet'!AL892</f>
        <v>0</v>
      </c>
      <c r="L892" s="59">
        <f>'Inventory Ref Sheet'!AM892</f>
        <v>0</v>
      </c>
      <c r="M892" s="59">
        <f>'Inventory Ref Sheet'!AP892</f>
        <v>0</v>
      </c>
      <c r="N892" s="59">
        <f>'Inventory Ref Sheet'!AQ892</f>
        <v>0</v>
      </c>
      <c r="O892" s="100" t="str">
        <f ca="1">IF('Inventory Ref Sheet'!AS892&gt;0,YEAR(TODAY())-'Inventory Ref Sheet'!AS892,"")</f>
        <v/>
      </c>
      <c r="P892" s="95">
        <f>'Inventory Ref Sheet'!AU892</f>
        <v>0</v>
      </c>
      <c r="Q892" s="60">
        <f>'Inventory Ref Sheet'!AV892</f>
        <v>0</v>
      </c>
      <c r="R892" s="61"/>
      <c r="S892" s="100" t="str">
        <f t="shared" si="57"/>
        <v/>
      </c>
      <c r="T892" s="59">
        <f>'Inventory Ref Sheet'!M892</f>
        <v>0</v>
      </c>
      <c r="U892" s="102">
        <f>'Inventory Ref Sheet'!N892</f>
        <v>0</v>
      </c>
      <c r="V892" s="59">
        <f>'Inventory Ref Sheet'!O892</f>
        <v>0</v>
      </c>
      <c r="W892" s="59">
        <f>'Inventory Ref Sheet'!R892</f>
        <v>0</v>
      </c>
      <c r="X892" s="59">
        <f>'Inventory Ref Sheet'!S892</f>
        <v>0</v>
      </c>
      <c r="Y892" s="100" t="str">
        <f ca="1">IF('Inventory Ref Sheet'!U892&gt;0,YEAR(TODAY())-'Inventory Ref Sheet'!U892,"")</f>
        <v/>
      </c>
      <c r="Z892" s="95">
        <f>'Inventory Ref Sheet'!W892</f>
        <v>0</v>
      </c>
      <c r="AA892" s="60">
        <f>'Inventory Ref Sheet'!X892</f>
        <v>0</v>
      </c>
      <c r="AB892" s="61"/>
      <c r="AC892" s="97" t="str">
        <f t="shared" si="58"/>
        <v/>
      </c>
      <c r="AD892" s="59">
        <f>'Inventory Ref Sheet'!Y892</f>
        <v>0</v>
      </c>
      <c r="AE892" s="59">
        <f>'Inventory Ref Sheet'!Z892</f>
        <v>0</v>
      </c>
      <c r="AF892" s="102">
        <f>'Inventory Ref Sheet'!AA892</f>
        <v>0</v>
      </c>
      <c r="AG892" s="59">
        <f>'Inventory Ref Sheet'!AD892</f>
        <v>0</v>
      </c>
      <c r="AH892" s="59">
        <f>'Inventory Ref Sheet'!AE892</f>
        <v>0</v>
      </c>
      <c r="AI892" s="100" t="str">
        <f ca="1">IF('Inventory Ref Sheet'!AG892&gt;0,YEAR(TODAY())-'Inventory Ref Sheet'!AG892,"")</f>
        <v/>
      </c>
      <c r="AJ892" s="99"/>
      <c r="AK892" s="60">
        <f>'Inventory Ref Sheet'!AJ892</f>
        <v>0</v>
      </c>
      <c r="AL892" s="99"/>
      <c r="AM892" s="97" t="str">
        <f t="shared" si="59"/>
        <v/>
      </c>
    </row>
    <row r="893" spans="10:39" x14ac:dyDescent="0.25">
      <c r="J893" s="59">
        <f>'Inventory Ref Sheet'!AK893</f>
        <v>0</v>
      </c>
      <c r="K893" s="59">
        <f>'Inventory Ref Sheet'!AL893</f>
        <v>0</v>
      </c>
      <c r="L893" s="59">
        <f>'Inventory Ref Sheet'!AM893</f>
        <v>0</v>
      </c>
      <c r="M893" s="59">
        <f>'Inventory Ref Sheet'!AP893</f>
        <v>0</v>
      </c>
      <c r="N893" s="59">
        <f>'Inventory Ref Sheet'!AQ893</f>
        <v>0</v>
      </c>
      <c r="O893" s="100" t="str">
        <f ca="1">IF('Inventory Ref Sheet'!AS893&gt;0,YEAR(TODAY())-'Inventory Ref Sheet'!AS893,"")</f>
        <v/>
      </c>
      <c r="P893" s="95">
        <f>'Inventory Ref Sheet'!AU893</f>
        <v>0</v>
      </c>
      <c r="Q893" s="60">
        <f>'Inventory Ref Sheet'!AV893</f>
        <v>0</v>
      </c>
      <c r="R893" s="61"/>
      <c r="S893" s="100" t="str">
        <f t="shared" si="57"/>
        <v/>
      </c>
      <c r="T893" s="59">
        <f>'Inventory Ref Sheet'!M893</f>
        <v>0</v>
      </c>
      <c r="U893" s="102">
        <f>'Inventory Ref Sheet'!N893</f>
        <v>0</v>
      </c>
      <c r="V893" s="59">
        <f>'Inventory Ref Sheet'!O893</f>
        <v>0</v>
      </c>
      <c r="W893" s="59">
        <f>'Inventory Ref Sheet'!R893</f>
        <v>0</v>
      </c>
      <c r="X893" s="59">
        <f>'Inventory Ref Sheet'!S893</f>
        <v>0</v>
      </c>
      <c r="Y893" s="100" t="str">
        <f ca="1">IF('Inventory Ref Sheet'!U893&gt;0,YEAR(TODAY())-'Inventory Ref Sheet'!U893,"")</f>
        <v/>
      </c>
      <c r="Z893" s="95">
        <f>'Inventory Ref Sheet'!W893</f>
        <v>0</v>
      </c>
      <c r="AA893" s="60">
        <f>'Inventory Ref Sheet'!X893</f>
        <v>0</v>
      </c>
      <c r="AB893" s="61"/>
      <c r="AC893" s="97" t="str">
        <f t="shared" si="58"/>
        <v/>
      </c>
      <c r="AD893" s="59">
        <f>'Inventory Ref Sheet'!Y893</f>
        <v>0</v>
      </c>
      <c r="AE893" s="59">
        <f>'Inventory Ref Sheet'!Z893</f>
        <v>0</v>
      </c>
      <c r="AF893" s="102">
        <f>'Inventory Ref Sheet'!AA893</f>
        <v>0</v>
      </c>
      <c r="AG893" s="59">
        <f>'Inventory Ref Sheet'!AD893</f>
        <v>0</v>
      </c>
      <c r="AH893" s="59">
        <f>'Inventory Ref Sheet'!AE893</f>
        <v>0</v>
      </c>
      <c r="AI893" s="100" t="str">
        <f ca="1">IF('Inventory Ref Sheet'!AG893&gt;0,YEAR(TODAY())-'Inventory Ref Sheet'!AG893,"")</f>
        <v/>
      </c>
      <c r="AJ893" s="99"/>
      <c r="AK893" s="60">
        <f>'Inventory Ref Sheet'!AJ893</f>
        <v>0</v>
      </c>
      <c r="AL893" s="99"/>
      <c r="AM893" s="97" t="str">
        <f t="shared" si="59"/>
        <v/>
      </c>
    </row>
    <row r="894" spans="10:39" x14ac:dyDescent="0.25">
      <c r="J894" s="59">
        <f>'Inventory Ref Sheet'!AK894</f>
        <v>0</v>
      </c>
      <c r="K894" s="59">
        <f>'Inventory Ref Sheet'!AL894</f>
        <v>0</v>
      </c>
      <c r="L894" s="59">
        <f>'Inventory Ref Sheet'!AM894</f>
        <v>0</v>
      </c>
      <c r="M894" s="59">
        <f>'Inventory Ref Sheet'!AP894</f>
        <v>0</v>
      </c>
      <c r="N894" s="59">
        <f>'Inventory Ref Sheet'!AQ894</f>
        <v>0</v>
      </c>
      <c r="O894" s="100" t="str">
        <f ca="1">IF('Inventory Ref Sheet'!AS894&gt;0,YEAR(TODAY())-'Inventory Ref Sheet'!AS894,"")</f>
        <v/>
      </c>
      <c r="P894" s="95">
        <f>'Inventory Ref Sheet'!AU894</f>
        <v>0</v>
      </c>
      <c r="Q894" s="60">
        <f>'Inventory Ref Sheet'!AV894</f>
        <v>0</v>
      </c>
      <c r="R894" s="61"/>
      <c r="S894" s="100" t="str">
        <f t="shared" si="57"/>
        <v/>
      </c>
      <c r="T894" s="59">
        <f>'Inventory Ref Sheet'!M894</f>
        <v>0</v>
      </c>
      <c r="U894" s="102">
        <f>'Inventory Ref Sheet'!N894</f>
        <v>0</v>
      </c>
      <c r="V894" s="59">
        <f>'Inventory Ref Sheet'!O894</f>
        <v>0</v>
      </c>
      <c r="W894" s="59">
        <f>'Inventory Ref Sheet'!R894</f>
        <v>0</v>
      </c>
      <c r="X894" s="59">
        <f>'Inventory Ref Sheet'!S894</f>
        <v>0</v>
      </c>
      <c r="Y894" s="100" t="str">
        <f ca="1">IF('Inventory Ref Sheet'!U894&gt;0,YEAR(TODAY())-'Inventory Ref Sheet'!U894,"")</f>
        <v/>
      </c>
      <c r="Z894" s="95">
        <f>'Inventory Ref Sheet'!W894</f>
        <v>0</v>
      </c>
      <c r="AA894" s="60">
        <f>'Inventory Ref Sheet'!X894</f>
        <v>0</v>
      </c>
      <c r="AB894" s="61"/>
      <c r="AC894" s="97" t="str">
        <f t="shared" si="58"/>
        <v/>
      </c>
      <c r="AD894" s="59">
        <f>'Inventory Ref Sheet'!Y894</f>
        <v>0</v>
      </c>
      <c r="AE894" s="59">
        <f>'Inventory Ref Sheet'!Z894</f>
        <v>0</v>
      </c>
      <c r="AF894" s="102">
        <f>'Inventory Ref Sheet'!AA894</f>
        <v>0</v>
      </c>
      <c r="AG894" s="59">
        <f>'Inventory Ref Sheet'!AD894</f>
        <v>0</v>
      </c>
      <c r="AH894" s="59">
        <f>'Inventory Ref Sheet'!AE894</f>
        <v>0</v>
      </c>
      <c r="AI894" s="100" t="str">
        <f ca="1">IF('Inventory Ref Sheet'!AG894&gt;0,YEAR(TODAY())-'Inventory Ref Sheet'!AG894,"")</f>
        <v/>
      </c>
      <c r="AJ894" s="99"/>
      <c r="AK894" s="60">
        <f>'Inventory Ref Sheet'!AJ894</f>
        <v>0</v>
      </c>
      <c r="AL894" s="99"/>
      <c r="AM894" s="97" t="str">
        <f t="shared" si="59"/>
        <v/>
      </c>
    </row>
    <row r="895" spans="10:39" x14ac:dyDescent="0.25">
      <c r="J895" s="59">
        <f>'Inventory Ref Sheet'!AK895</f>
        <v>0</v>
      </c>
      <c r="K895" s="59">
        <f>'Inventory Ref Sheet'!AL895</f>
        <v>0</v>
      </c>
      <c r="L895" s="59">
        <f>'Inventory Ref Sheet'!AM895</f>
        <v>0</v>
      </c>
      <c r="M895" s="59">
        <f>'Inventory Ref Sheet'!AP895</f>
        <v>0</v>
      </c>
      <c r="N895" s="59">
        <f>'Inventory Ref Sheet'!AQ895</f>
        <v>0</v>
      </c>
      <c r="O895" s="100" t="str">
        <f ca="1">IF('Inventory Ref Sheet'!AS895&gt;0,YEAR(TODAY())-'Inventory Ref Sheet'!AS895,"")</f>
        <v/>
      </c>
      <c r="P895" s="95">
        <f>'Inventory Ref Sheet'!AU895</f>
        <v>0</v>
      </c>
      <c r="Q895" s="60">
        <f>'Inventory Ref Sheet'!AV895</f>
        <v>0</v>
      </c>
      <c r="R895" s="61"/>
      <c r="S895" s="100" t="str">
        <f t="shared" si="57"/>
        <v/>
      </c>
      <c r="T895" s="59">
        <f>'Inventory Ref Sheet'!M895</f>
        <v>0</v>
      </c>
      <c r="U895" s="102">
        <f>'Inventory Ref Sheet'!N895</f>
        <v>0</v>
      </c>
      <c r="V895" s="59">
        <f>'Inventory Ref Sheet'!O895</f>
        <v>0</v>
      </c>
      <c r="W895" s="59">
        <f>'Inventory Ref Sheet'!R895</f>
        <v>0</v>
      </c>
      <c r="X895" s="59">
        <f>'Inventory Ref Sheet'!S895</f>
        <v>0</v>
      </c>
      <c r="Y895" s="100" t="str">
        <f ca="1">IF('Inventory Ref Sheet'!U895&gt;0,YEAR(TODAY())-'Inventory Ref Sheet'!U895,"")</f>
        <v/>
      </c>
      <c r="Z895" s="95">
        <f>'Inventory Ref Sheet'!W895</f>
        <v>0</v>
      </c>
      <c r="AA895" s="60">
        <f>'Inventory Ref Sheet'!X895</f>
        <v>0</v>
      </c>
      <c r="AB895" s="61"/>
      <c r="AC895" s="97" t="str">
        <f t="shared" si="58"/>
        <v/>
      </c>
      <c r="AD895" s="59">
        <f>'Inventory Ref Sheet'!Y895</f>
        <v>0</v>
      </c>
      <c r="AE895" s="59">
        <f>'Inventory Ref Sheet'!Z895</f>
        <v>0</v>
      </c>
      <c r="AF895" s="102">
        <f>'Inventory Ref Sheet'!AA895</f>
        <v>0</v>
      </c>
      <c r="AG895" s="59">
        <f>'Inventory Ref Sheet'!AD895</f>
        <v>0</v>
      </c>
      <c r="AH895" s="59">
        <f>'Inventory Ref Sheet'!AE895</f>
        <v>0</v>
      </c>
      <c r="AI895" s="100" t="str">
        <f ca="1">IF('Inventory Ref Sheet'!AG895&gt;0,YEAR(TODAY())-'Inventory Ref Sheet'!AG895,"")</f>
        <v/>
      </c>
      <c r="AJ895" s="99"/>
      <c r="AK895" s="60">
        <f>'Inventory Ref Sheet'!AJ895</f>
        <v>0</v>
      </c>
      <c r="AL895" s="99"/>
      <c r="AM895" s="97" t="str">
        <f t="shared" si="59"/>
        <v/>
      </c>
    </row>
    <row r="896" spans="10:39" x14ac:dyDescent="0.25">
      <c r="J896" s="59">
        <f>'Inventory Ref Sheet'!AK896</f>
        <v>0</v>
      </c>
      <c r="K896" s="59">
        <f>'Inventory Ref Sheet'!AL896</f>
        <v>0</v>
      </c>
      <c r="L896" s="59">
        <f>'Inventory Ref Sheet'!AM896</f>
        <v>0</v>
      </c>
      <c r="M896" s="59">
        <f>'Inventory Ref Sheet'!AP896</f>
        <v>0</v>
      </c>
      <c r="N896" s="59">
        <f>'Inventory Ref Sheet'!AQ896</f>
        <v>0</v>
      </c>
      <c r="O896" s="100" t="str">
        <f ca="1">IF('Inventory Ref Sheet'!AS896&gt;0,YEAR(TODAY())-'Inventory Ref Sheet'!AS896,"")</f>
        <v/>
      </c>
      <c r="P896" s="95">
        <f>'Inventory Ref Sheet'!AU896</f>
        <v>0</v>
      </c>
      <c r="Q896" s="60">
        <f>'Inventory Ref Sheet'!AV896</f>
        <v>0</v>
      </c>
      <c r="R896" s="61"/>
      <c r="S896" s="100" t="str">
        <f t="shared" si="57"/>
        <v/>
      </c>
      <c r="T896" s="59">
        <f>'Inventory Ref Sheet'!M896</f>
        <v>0</v>
      </c>
      <c r="U896" s="102">
        <f>'Inventory Ref Sheet'!N896</f>
        <v>0</v>
      </c>
      <c r="V896" s="59">
        <f>'Inventory Ref Sheet'!O896</f>
        <v>0</v>
      </c>
      <c r="W896" s="59">
        <f>'Inventory Ref Sheet'!R896</f>
        <v>0</v>
      </c>
      <c r="X896" s="59">
        <f>'Inventory Ref Sheet'!S896</f>
        <v>0</v>
      </c>
      <c r="Y896" s="100" t="str">
        <f ca="1">IF('Inventory Ref Sheet'!U896&gt;0,YEAR(TODAY())-'Inventory Ref Sheet'!U896,"")</f>
        <v/>
      </c>
      <c r="Z896" s="95">
        <f>'Inventory Ref Sheet'!W896</f>
        <v>0</v>
      </c>
      <c r="AA896" s="60">
        <f>'Inventory Ref Sheet'!X896</f>
        <v>0</v>
      </c>
      <c r="AB896" s="61"/>
      <c r="AC896" s="97" t="str">
        <f t="shared" si="58"/>
        <v/>
      </c>
      <c r="AD896" s="59">
        <f>'Inventory Ref Sheet'!Y896</f>
        <v>0</v>
      </c>
      <c r="AE896" s="59">
        <f>'Inventory Ref Sheet'!Z896</f>
        <v>0</v>
      </c>
      <c r="AF896" s="102">
        <f>'Inventory Ref Sheet'!AA896</f>
        <v>0</v>
      </c>
      <c r="AG896" s="59">
        <f>'Inventory Ref Sheet'!AD896</f>
        <v>0</v>
      </c>
      <c r="AH896" s="59">
        <f>'Inventory Ref Sheet'!AE896</f>
        <v>0</v>
      </c>
      <c r="AI896" s="100" t="str">
        <f ca="1">IF('Inventory Ref Sheet'!AG896&gt;0,YEAR(TODAY())-'Inventory Ref Sheet'!AG896,"")</f>
        <v/>
      </c>
      <c r="AJ896" s="99"/>
      <c r="AK896" s="60">
        <f>'Inventory Ref Sheet'!AJ896</f>
        <v>0</v>
      </c>
      <c r="AL896" s="99"/>
      <c r="AM896" s="97" t="str">
        <f t="shared" si="59"/>
        <v/>
      </c>
    </row>
    <row r="897" spans="10:39" x14ac:dyDescent="0.25">
      <c r="J897" s="59">
        <f>'Inventory Ref Sheet'!AK897</f>
        <v>0</v>
      </c>
      <c r="K897" s="59">
        <f>'Inventory Ref Sheet'!AL897</f>
        <v>0</v>
      </c>
      <c r="L897" s="59">
        <f>'Inventory Ref Sheet'!AM897</f>
        <v>0</v>
      </c>
      <c r="M897" s="59">
        <f>'Inventory Ref Sheet'!AP897</f>
        <v>0</v>
      </c>
      <c r="N897" s="59">
        <f>'Inventory Ref Sheet'!AQ897</f>
        <v>0</v>
      </c>
      <c r="O897" s="100" t="str">
        <f ca="1">IF('Inventory Ref Sheet'!AS897&gt;0,YEAR(TODAY())-'Inventory Ref Sheet'!AS897,"")</f>
        <v/>
      </c>
      <c r="P897" s="95">
        <f>'Inventory Ref Sheet'!AU897</f>
        <v>0</v>
      </c>
      <c r="Q897" s="60">
        <f>'Inventory Ref Sheet'!AV897</f>
        <v>0</v>
      </c>
      <c r="R897" s="61"/>
      <c r="S897" s="100" t="str">
        <f t="shared" si="57"/>
        <v/>
      </c>
      <c r="T897" s="59">
        <f>'Inventory Ref Sheet'!M897</f>
        <v>0</v>
      </c>
      <c r="U897" s="102">
        <f>'Inventory Ref Sheet'!N897</f>
        <v>0</v>
      </c>
      <c r="V897" s="59">
        <f>'Inventory Ref Sheet'!O897</f>
        <v>0</v>
      </c>
      <c r="W897" s="59">
        <f>'Inventory Ref Sheet'!R897</f>
        <v>0</v>
      </c>
      <c r="X897" s="59">
        <f>'Inventory Ref Sheet'!S897</f>
        <v>0</v>
      </c>
      <c r="Y897" s="100" t="str">
        <f ca="1">IF('Inventory Ref Sheet'!U897&gt;0,YEAR(TODAY())-'Inventory Ref Sheet'!U897,"")</f>
        <v/>
      </c>
      <c r="Z897" s="95">
        <f>'Inventory Ref Sheet'!W897</f>
        <v>0</v>
      </c>
      <c r="AA897" s="60">
        <f>'Inventory Ref Sheet'!X897</f>
        <v>0</v>
      </c>
      <c r="AB897" s="61"/>
      <c r="AC897" s="97" t="str">
        <f t="shared" si="58"/>
        <v/>
      </c>
      <c r="AD897" s="59">
        <f>'Inventory Ref Sheet'!Y897</f>
        <v>0</v>
      </c>
      <c r="AE897" s="59">
        <f>'Inventory Ref Sheet'!Z897</f>
        <v>0</v>
      </c>
      <c r="AF897" s="102">
        <f>'Inventory Ref Sheet'!AA897</f>
        <v>0</v>
      </c>
      <c r="AG897" s="59">
        <f>'Inventory Ref Sheet'!AD897</f>
        <v>0</v>
      </c>
      <c r="AH897" s="59">
        <f>'Inventory Ref Sheet'!AE897</f>
        <v>0</v>
      </c>
      <c r="AI897" s="100" t="str">
        <f ca="1">IF('Inventory Ref Sheet'!AG897&gt;0,YEAR(TODAY())-'Inventory Ref Sheet'!AG897,"")</f>
        <v/>
      </c>
      <c r="AJ897" s="99"/>
      <c r="AK897" s="60">
        <f>'Inventory Ref Sheet'!AJ897</f>
        <v>0</v>
      </c>
      <c r="AL897" s="99"/>
      <c r="AM897" s="97" t="str">
        <f t="shared" si="59"/>
        <v/>
      </c>
    </row>
    <row r="898" spans="10:39" x14ac:dyDescent="0.25">
      <c r="J898" s="59">
        <f>'Inventory Ref Sheet'!AK898</f>
        <v>0</v>
      </c>
      <c r="K898" s="59">
        <f>'Inventory Ref Sheet'!AL898</f>
        <v>0</v>
      </c>
      <c r="L898" s="59">
        <f>'Inventory Ref Sheet'!AM898</f>
        <v>0</v>
      </c>
      <c r="M898" s="59">
        <f>'Inventory Ref Sheet'!AP898</f>
        <v>0</v>
      </c>
      <c r="N898" s="59">
        <f>'Inventory Ref Sheet'!AQ898</f>
        <v>0</v>
      </c>
      <c r="O898" s="100" t="str">
        <f ca="1">IF('Inventory Ref Sheet'!AS898&gt;0,YEAR(TODAY())-'Inventory Ref Sheet'!AS898,"")</f>
        <v/>
      </c>
      <c r="P898" s="95">
        <f>'Inventory Ref Sheet'!AU898</f>
        <v>0</v>
      </c>
      <c r="Q898" s="60">
        <f>'Inventory Ref Sheet'!AV898</f>
        <v>0</v>
      </c>
      <c r="R898" s="61"/>
      <c r="S898" s="100" t="str">
        <f t="shared" si="57"/>
        <v/>
      </c>
      <c r="T898" s="59">
        <f>'Inventory Ref Sheet'!M898</f>
        <v>0</v>
      </c>
      <c r="U898" s="102">
        <f>'Inventory Ref Sheet'!N898</f>
        <v>0</v>
      </c>
      <c r="V898" s="59">
        <f>'Inventory Ref Sheet'!O898</f>
        <v>0</v>
      </c>
      <c r="W898" s="59">
        <f>'Inventory Ref Sheet'!R898</f>
        <v>0</v>
      </c>
      <c r="X898" s="59">
        <f>'Inventory Ref Sheet'!S898</f>
        <v>0</v>
      </c>
      <c r="Y898" s="100" t="str">
        <f ca="1">IF('Inventory Ref Sheet'!U898&gt;0,YEAR(TODAY())-'Inventory Ref Sheet'!U898,"")</f>
        <v/>
      </c>
      <c r="Z898" s="95">
        <f>'Inventory Ref Sheet'!W898</f>
        <v>0</v>
      </c>
      <c r="AA898" s="60">
        <f>'Inventory Ref Sheet'!X898</f>
        <v>0</v>
      </c>
      <c r="AB898" s="61"/>
      <c r="AC898" s="97" t="str">
        <f t="shared" si="58"/>
        <v/>
      </c>
      <c r="AD898" s="59">
        <f>'Inventory Ref Sheet'!Y898</f>
        <v>0</v>
      </c>
      <c r="AE898" s="59">
        <f>'Inventory Ref Sheet'!Z898</f>
        <v>0</v>
      </c>
      <c r="AF898" s="102">
        <f>'Inventory Ref Sheet'!AA898</f>
        <v>0</v>
      </c>
      <c r="AG898" s="59">
        <f>'Inventory Ref Sheet'!AD898</f>
        <v>0</v>
      </c>
      <c r="AH898" s="59">
        <f>'Inventory Ref Sheet'!AE898</f>
        <v>0</v>
      </c>
      <c r="AI898" s="100" t="str">
        <f ca="1">IF('Inventory Ref Sheet'!AG898&gt;0,YEAR(TODAY())-'Inventory Ref Sheet'!AG898,"")</f>
        <v/>
      </c>
      <c r="AJ898" s="99"/>
      <c r="AK898" s="60">
        <f>'Inventory Ref Sheet'!AJ898</f>
        <v>0</v>
      </c>
      <c r="AL898" s="99"/>
      <c r="AM898" s="97" t="str">
        <f t="shared" si="59"/>
        <v/>
      </c>
    </row>
    <row r="899" spans="10:39" x14ac:dyDescent="0.25">
      <c r="J899" s="59">
        <f>'Inventory Ref Sheet'!AK899</f>
        <v>0</v>
      </c>
      <c r="K899" s="59">
        <f>'Inventory Ref Sheet'!AL899</f>
        <v>0</v>
      </c>
      <c r="L899" s="59">
        <f>'Inventory Ref Sheet'!AM899</f>
        <v>0</v>
      </c>
      <c r="M899" s="59">
        <f>'Inventory Ref Sheet'!AP899</f>
        <v>0</v>
      </c>
      <c r="N899" s="59">
        <f>'Inventory Ref Sheet'!AQ899</f>
        <v>0</v>
      </c>
      <c r="O899" s="100" t="str">
        <f ca="1">IF('Inventory Ref Sheet'!AS899&gt;0,YEAR(TODAY())-'Inventory Ref Sheet'!AS899,"")</f>
        <v/>
      </c>
      <c r="P899" s="95">
        <f>'Inventory Ref Sheet'!AU899</f>
        <v>0</v>
      </c>
      <c r="Q899" s="60">
        <f>'Inventory Ref Sheet'!AV899</f>
        <v>0</v>
      </c>
      <c r="R899" s="61"/>
      <c r="S899" s="100" t="str">
        <f t="shared" si="57"/>
        <v/>
      </c>
      <c r="T899" s="59">
        <f>'Inventory Ref Sheet'!M899</f>
        <v>0</v>
      </c>
      <c r="U899" s="102">
        <f>'Inventory Ref Sheet'!N899</f>
        <v>0</v>
      </c>
      <c r="V899" s="59">
        <f>'Inventory Ref Sheet'!O899</f>
        <v>0</v>
      </c>
      <c r="W899" s="59">
        <f>'Inventory Ref Sheet'!R899</f>
        <v>0</v>
      </c>
      <c r="X899" s="59">
        <f>'Inventory Ref Sheet'!S899</f>
        <v>0</v>
      </c>
      <c r="Y899" s="100" t="str">
        <f ca="1">IF('Inventory Ref Sheet'!U899&gt;0,YEAR(TODAY())-'Inventory Ref Sheet'!U899,"")</f>
        <v/>
      </c>
      <c r="Z899" s="95">
        <f>'Inventory Ref Sheet'!W899</f>
        <v>0</v>
      </c>
      <c r="AA899" s="60">
        <f>'Inventory Ref Sheet'!X899</f>
        <v>0</v>
      </c>
      <c r="AB899" s="61"/>
      <c r="AC899" s="97" t="str">
        <f t="shared" si="58"/>
        <v/>
      </c>
      <c r="AD899" s="59">
        <f>'Inventory Ref Sheet'!Y899</f>
        <v>0</v>
      </c>
      <c r="AE899" s="59">
        <f>'Inventory Ref Sheet'!Z899</f>
        <v>0</v>
      </c>
      <c r="AF899" s="102">
        <f>'Inventory Ref Sheet'!AA899</f>
        <v>0</v>
      </c>
      <c r="AG899" s="59">
        <f>'Inventory Ref Sheet'!AD899</f>
        <v>0</v>
      </c>
      <c r="AH899" s="59">
        <f>'Inventory Ref Sheet'!AE899</f>
        <v>0</v>
      </c>
      <c r="AI899" s="100" t="str">
        <f ca="1">IF('Inventory Ref Sheet'!AG899&gt;0,YEAR(TODAY())-'Inventory Ref Sheet'!AG899,"")</f>
        <v/>
      </c>
      <c r="AJ899" s="99"/>
      <c r="AK899" s="60">
        <f>'Inventory Ref Sheet'!AJ899</f>
        <v>0</v>
      </c>
      <c r="AL899" s="99"/>
      <c r="AM899" s="97" t="str">
        <f t="shared" si="59"/>
        <v/>
      </c>
    </row>
    <row r="900" spans="10:39" x14ac:dyDescent="0.25">
      <c r="J900" s="59">
        <f>'Inventory Ref Sheet'!AK900</f>
        <v>0</v>
      </c>
      <c r="K900" s="59">
        <f>'Inventory Ref Sheet'!AL900</f>
        <v>0</v>
      </c>
      <c r="L900" s="59">
        <f>'Inventory Ref Sheet'!AM900</f>
        <v>0</v>
      </c>
      <c r="M900" s="59">
        <f>'Inventory Ref Sheet'!AP900</f>
        <v>0</v>
      </c>
      <c r="N900" s="59">
        <f>'Inventory Ref Sheet'!AQ900</f>
        <v>0</v>
      </c>
      <c r="O900" s="100" t="str">
        <f ca="1">IF('Inventory Ref Sheet'!AS900&gt;0,YEAR(TODAY())-'Inventory Ref Sheet'!AS900,"")</f>
        <v/>
      </c>
      <c r="P900" s="95">
        <f>'Inventory Ref Sheet'!AU900</f>
        <v>0</v>
      </c>
      <c r="Q900" s="60">
        <f>'Inventory Ref Sheet'!AV900</f>
        <v>0</v>
      </c>
      <c r="R900" s="61"/>
      <c r="S900" s="100" t="str">
        <f t="shared" si="57"/>
        <v/>
      </c>
      <c r="T900" s="59">
        <f>'Inventory Ref Sheet'!M900</f>
        <v>0</v>
      </c>
      <c r="U900" s="102">
        <f>'Inventory Ref Sheet'!N900</f>
        <v>0</v>
      </c>
      <c r="V900" s="59">
        <f>'Inventory Ref Sheet'!O900</f>
        <v>0</v>
      </c>
      <c r="W900" s="59">
        <f>'Inventory Ref Sheet'!R900</f>
        <v>0</v>
      </c>
      <c r="X900" s="59">
        <f>'Inventory Ref Sheet'!S900</f>
        <v>0</v>
      </c>
      <c r="Y900" s="100" t="str">
        <f ca="1">IF('Inventory Ref Sheet'!U900&gt;0,YEAR(TODAY())-'Inventory Ref Sheet'!U900,"")</f>
        <v/>
      </c>
      <c r="Z900" s="95">
        <f>'Inventory Ref Sheet'!W900</f>
        <v>0</v>
      </c>
      <c r="AA900" s="60">
        <f>'Inventory Ref Sheet'!X900</f>
        <v>0</v>
      </c>
      <c r="AB900" s="61"/>
      <c r="AC900" s="97" t="str">
        <f t="shared" si="58"/>
        <v/>
      </c>
      <c r="AD900" s="59">
        <f>'Inventory Ref Sheet'!Y900</f>
        <v>0</v>
      </c>
      <c r="AE900" s="59">
        <f>'Inventory Ref Sheet'!Z900</f>
        <v>0</v>
      </c>
      <c r="AF900" s="102">
        <f>'Inventory Ref Sheet'!AA900</f>
        <v>0</v>
      </c>
      <c r="AG900" s="59">
        <f>'Inventory Ref Sheet'!AD900</f>
        <v>0</v>
      </c>
      <c r="AH900" s="59">
        <f>'Inventory Ref Sheet'!AE900</f>
        <v>0</v>
      </c>
      <c r="AI900" s="100" t="str">
        <f ca="1">IF('Inventory Ref Sheet'!AG900&gt;0,YEAR(TODAY())-'Inventory Ref Sheet'!AG900,"")</f>
        <v/>
      </c>
      <c r="AJ900" s="99"/>
      <c r="AK900" s="60">
        <f>'Inventory Ref Sheet'!AJ900</f>
        <v>0</v>
      </c>
      <c r="AL900" s="99"/>
      <c r="AM900" s="97" t="str">
        <f t="shared" si="59"/>
        <v/>
      </c>
    </row>
    <row r="901" spans="10:39" x14ac:dyDescent="0.25">
      <c r="J901" s="59">
        <f>'Inventory Ref Sheet'!AK901</f>
        <v>0</v>
      </c>
      <c r="K901" s="59">
        <f>'Inventory Ref Sheet'!AL901</f>
        <v>0</v>
      </c>
      <c r="L901" s="59">
        <f>'Inventory Ref Sheet'!AM901</f>
        <v>0</v>
      </c>
      <c r="M901" s="59">
        <f>'Inventory Ref Sheet'!AP901</f>
        <v>0</v>
      </c>
      <c r="N901" s="59">
        <f>'Inventory Ref Sheet'!AQ901</f>
        <v>0</v>
      </c>
      <c r="O901" s="100" t="str">
        <f ca="1">IF('Inventory Ref Sheet'!AS901&gt;0,YEAR(TODAY())-'Inventory Ref Sheet'!AS901,"")</f>
        <v/>
      </c>
      <c r="P901" s="95">
        <f>'Inventory Ref Sheet'!AU901</f>
        <v>0</v>
      </c>
      <c r="Q901" s="60">
        <f>'Inventory Ref Sheet'!AV901</f>
        <v>0</v>
      </c>
      <c r="R901" s="61"/>
      <c r="S901" s="100" t="str">
        <f t="shared" si="57"/>
        <v/>
      </c>
      <c r="T901" s="59">
        <f>'Inventory Ref Sheet'!M901</f>
        <v>0</v>
      </c>
      <c r="U901" s="102">
        <f>'Inventory Ref Sheet'!N901</f>
        <v>0</v>
      </c>
      <c r="V901" s="59">
        <f>'Inventory Ref Sheet'!O901</f>
        <v>0</v>
      </c>
      <c r="W901" s="59">
        <f>'Inventory Ref Sheet'!R901</f>
        <v>0</v>
      </c>
      <c r="X901" s="59">
        <f>'Inventory Ref Sheet'!S901</f>
        <v>0</v>
      </c>
      <c r="Y901" s="100" t="str">
        <f ca="1">IF('Inventory Ref Sheet'!U901&gt;0,YEAR(TODAY())-'Inventory Ref Sheet'!U901,"")</f>
        <v/>
      </c>
      <c r="Z901" s="95">
        <f>'Inventory Ref Sheet'!W901</f>
        <v>0</v>
      </c>
      <c r="AA901" s="60">
        <f>'Inventory Ref Sheet'!X901</f>
        <v>0</v>
      </c>
      <c r="AB901" s="61"/>
      <c r="AC901" s="97" t="str">
        <f t="shared" si="58"/>
        <v/>
      </c>
      <c r="AD901" s="59">
        <f>'Inventory Ref Sheet'!Y901</f>
        <v>0</v>
      </c>
      <c r="AE901" s="59">
        <f>'Inventory Ref Sheet'!Z901</f>
        <v>0</v>
      </c>
      <c r="AF901" s="102">
        <f>'Inventory Ref Sheet'!AA901</f>
        <v>0</v>
      </c>
      <c r="AG901" s="59">
        <f>'Inventory Ref Sheet'!AD901</f>
        <v>0</v>
      </c>
      <c r="AH901" s="59">
        <f>'Inventory Ref Sheet'!AE901</f>
        <v>0</v>
      </c>
      <c r="AI901" s="100" t="str">
        <f ca="1">IF('Inventory Ref Sheet'!AG901&gt;0,YEAR(TODAY())-'Inventory Ref Sheet'!AG901,"")</f>
        <v/>
      </c>
      <c r="AJ901" s="99"/>
      <c r="AK901" s="60">
        <f>'Inventory Ref Sheet'!AJ901</f>
        <v>0</v>
      </c>
      <c r="AL901" s="99"/>
      <c r="AM901" s="97" t="str">
        <f t="shared" si="59"/>
        <v/>
      </c>
    </row>
    <row r="902" spans="10:39" x14ac:dyDescent="0.25">
      <c r="J902" s="59">
        <f>'Inventory Ref Sheet'!AK902</f>
        <v>0</v>
      </c>
      <c r="K902" s="59">
        <f>'Inventory Ref Sheet'!AL902</f>
        <v>0</v>
      </c>
      <c r="L902" s="59">
        <f>'Inventory Ref Sheet'!AM902</f>
        <v>0</v>
      </c>
      <c r="M902" s="59">
        <f>'Inventory Ref Sheet'!AP902</f>
        <v>0</v>
      </c>
      <c r="N902" s="59">
        <f>'Inventory Ref Sheet'!AQ902</f>
        <v>0</v>
      </c>
      <c r="O902" s="100" t="str">
        <f ca="1">IF('Inventory Ref Sheet'!AS902&gt;0,YEAR(TODAY())-'Inventory Ref Sheet'!AS902,"")</f>
        <v/>
      </c>
      <c r="P902" s="95">
        <f>'Inventory Ref Sheet'!AU902</f>
        <v>0</v>
      </c>
      <c r="Q902" s="60">
        <f>'Inventory Ref Sheet'!AV902</f>
        <v>0</v>
      </c>
      <c r="R902" s="61"/>
      <c r="S902" s="100" t="str">
        <f t="shared" ref="S902:S965" si="60">IF(ISTEXT(J902),IF(O902&gt;=R902,"Yes","No"),"")</f>
        <v/>
      </c>
      <c r="T902" s="59">
        <f>'Inventory Ref Sheet'!M902</f>
        <v>0</v>
      </c>
      <c r="U902" s="102">
        <f>'Inventory Ref Sheet'!N902</f>
        <v>0</v>
      </c>
      <c r="V902" s="59">
        <f>'Inventory Ref Sheet'!O902</f>
        <v>0</v>
      </c>
      <c r="W902" s="59">
        <f>'Inventory Ref Sheet'!R902</f>
        <v>0</v>
      </c>
      <c r="X902" s="59">
        <f>'Inventory Ref Sheet'!S902</f>
        <v>0</v>
      </c>
      <c r="Y902" s="100" t="str">
        <f ca="1">IF('Inventory Ref Sheet'!U902&gt;0,YEAR(TODAY())-'Inventory Ref Sheet'!U902,"")</f>
        <v/>
      </c>
      <c r="Z902" s="95">
        <f>'Inventory Ref Sheet'!W902</f>
        <v>0</v>
      </c>
      <c r="AA902" s="60">
        <f>'Inventory Ref Sheet'!X902</f>
        <v>0</v>
      </c>
      <c r="AB902" s="61"/>
      <c r="AC902" s="97" t="str">
        <f t="shared" si="58"/>
        <v/>
      </c>
      <c r="AD902" s="59">
        <f>'Inventory Ref Sheet'!Y902</f>
        <v>0</v>
      </c>
      <c r="AE902" s="59">
        <f>'Inventory Ref Sheet'!Z902</f>
        <v>0</v>
      </c>
      <c r="AF902" s="102">
        <f>'Inventory Ref Sheet'!AA902</f>
        <v>0</v>
      </c>
      <c r="AG902" s="59">
        <f>'Inventory Ref Sheet'!AD902</f>
        <v>0</v>
      </c>
      <c r="AH902" s="59">
        <f>'Inventory Ref Sheet'!AE902</f>
        <v>0</v>
      </c>
      <c r="AI902" s="100" t="str">
        <f ca="1">IF('Inventory Ref Sheet'!AG902&gt;0,YEAR(TODAY())-'Inventory Ref Sheet'!AG902,"")</f>
        <v/>
      </c>
      <c r="AJ902" s="99"/>
      <c r="AK902" s="60">
        <f>'Inventory Ref Sheet'!AJ902</f>
        <v>0</v>
      </c>
      <c r="AL902" s="99"/>
      <c r="AM902" s="97" t="str">
        <f t="shared" si="59"/>
        <v/>
      </c>
    </row>
    <row r="903" spans="10:39" x14ac:dyDescent="0.25">
      <c r="J903" s="59">
        <f>'Inventory Ref Sheet'!AK903</f>
        <v>0</v>
      </c>
      <c r="K903" s="59">
        <f>'Inventory Ref Sheet'!AL903</f>
        <v>0</v>
      </c>
      <c r="L903" s="59">
        <f>'Inventory Ref Sheet'!AM903</f>
        <v>0</v>
      </c>
      <c r="M903" s="59">
        <f>'Inventory Ref Sheet'!AP903</f>
        <v>0</v>
      </c>
      <c r="N903" s="59">
        <f>'Inventory Ref Sheet'!AQ903</f>
        <v>0</v>
      </c>
      <c r="O903" s="100" t="str">
        <f ca="1">IF('Inventory Ref Sheet'!AS903&gt;0,YEAR(TODAY())-'Inventory Ref Sheet'!AS903,"")</f>
        <v/>
      </c>
      <c r="P903" s="95">
        <f>'Inventory Ref Sheet'!AU903</f>
        <v>0</v>
      </c>
      <c r="Q903" s="60">
        <f>'Inventory Ref Sheet'!AV903</f>
        <v>0</v>
      </c>
      <c r="R903" s="61"/>
      <c r="S903" s="100" t="str">
        <f t="shared" si="60"/>
        <v/>
      </c>
      <c r="T903" s="59">
        <f>'Inventory Ref Sheet'!M903</f>
        <v>0</v>
      </c>
      <c r="U903" s="102">
        <f>'Inventory Ref Sheet'!N903</f>
        <v>0</v>
      </c>
      <c r="V903" s="59">
        <f>'Inventory Ref Sheet'!O903</f>
        <v>0</v>
      </c>
      <c r="W903" s="59">
        <f>'Inventory Ref Sheet'!R903</f>
        <v>0</v>
      </c>
      <c r="X903" s="59">
        <f>'Inventory Ref Sheet'!S903</f>
        <v>0</v>
      </c>
      <c r="Y903" s="100" t="str">
        <f ca="1">IF('Inventory Ref Sheet'!U903&gt;0,YEAR(TODAY())-'Inventory Ref Sheet'!U903,"")</f>
        <v/>
      </c>
      <c r="Z903" s="95">
        <f>'Inventory Ref Sheet'!W903</f>
        <v>0</v>
      </c>
      <c r="AA903" s="60">
        <f>'Inventory Ref Sheet'!X903</f>
        <v>0</v>
      </c>
      <c r="AB903" s="61"/>
      <c r="AC903" s="97" t="str">
        <f t="shared" si="58"/>
        <v/>
      </c>
      <c r="AD903" s="59">
        <f>'Inventory Ref Sheet'!Y903</f>
        <v>0</v>
      </c>
      <c r="AE903" s="59">
        <f>'Inventory Ref Sheet'!Z903</f>
        <v>0</v>
      </c>
      <c r="AF903" s="102">
        <f>'Inventory Ref Sheet'!AA903</f>
        <v>0</v>
      </c>
      <c r="AG903" s="59">
        <f>'Inventory Ref Sheet'!AD903</f>
        <v>0</v>
      </c>
      <c r="AH903" s="59">
        <f>'Inventory Ref Sheet'!AE903</f>
        <v>0</v>
      </c>
      <c r="AI903" s="100" t="str">
        <f ca="1">IF('Inventory Ref Sheet'!AG903&gt;0,YEAR(TODAY())-'Inventory Ref Sheet'!AG903,"")</f>
        <v/>
      </c>
      <c r="AJ903" s="99"/>
      <c r="AK903" s="60">
        <f>'Inventory Ref Sheet'!AJ903</f>
        <v>0</v>
      </c>
      <c r="AL903" s="99"/>
      <c r="AM903" s="97" t="str">
        <f t="shared" si="59"/>
        <v/>
      </c>
    </row>
    <row r="904" spans="10:39" x14ac:dyDescent="0.25">
      <c r="J904" s="59">
        <f>'Inventory Ref Sheet'!AK904</f>
        <v>0</v>
      </c>
      <c r="K904" s="59">
        <f>'Inventory Ref Sheet'!AL904</f>
        <v>0</v>
      </c>
      <c r="L904" s="59">
        <f>'Inventory Ref Sheet'!AM904</f>
        <v>0</v>
      </c>
      <c r="M904" s="59">
        <f>'Inventory Ref Sheet'!AP904</f>
        <v>0</v>
      </c>
      <c r="N904" s="59">
        <f>'Inventory Ref Sheet'!AQ904</f>
        <v>0</v>
      </c>
      <c r="O904" s="100" t="str">
        <f ca="1">IF('Inventory Ref Sheet'!AS904&gt;0,YEAR(TODAY())-'Inventory Ref Sheet'!AS904,"")</f>
        <v/>
      </c>
      <c r="P904" s="95">
        <f>'Inventory Ref Sheet'!AU904</f>
        <v>0</v>
      </c>
      <c r="Q904" s="60">
        <f>'Inventory Ref Sheet'!AV904</f>
        <v>0</v>
      </c>
      <c r="R904" s="61"/>
      <c r="S904" s="100" t="str">
        <f t="shared" si="60"/>
        <v/>
      </c>
      <c r="T904" s="59">
        <f>'Inventory Ref Sheet'!M904</f>
        <v>0</v>
      </c>
      <c r="U904" s="102">
        <f>'Inventory Ref Sheet'!N904</f>
        <v>0</v>
      </c>
      <c r="V904" s="59">
        <f>'Inventory Ref Sheet'!O904</f>
        <v>0</v>
      </c>
      <c r="W904" s="59">
        <f>'Inventory Ref Sheet'!R904</f>
        <v>0</v>
      </c>
      <c r="X904" s="59">
        <f>'Inventory Ref Sheet'!S904</f>
        <v>0</v>
      </c>
      <c r="Y904" s="100" t="str">
        <f ca="1">IF('Inventory Ref Sheet'!U904&gt;0,YEAR(TODAY())-'Inventory Ref Sheet'!U904,"")</f>
        <v/>
      </c>
      <c r="Z904" s="95">
        <f>'Inventory Ref Sheet'!W904</f>
        <v>0</v>
      </c>
      <c r="AA904" s="60">
        <f>'Inventory Ref Sheet'!X904</f>
        <v>0</v>
      </c>
      <c r="AB904" s="61"/>
      <c r="AC904" s="97" t="str">
        <f t="shared" si="58"/>
        <v/>
      </c>
      <c r="AD904" s="59">
        <f>'Inventory Ref Sheet'!Y904</f>
        <v>0</v>
      </c>
      <c r="AE904" s="59">
        <f>'Inventory Ref Sheet'!Z904</f>
        <v>0</v>
      </c>
      <c r="AF904" s="102">
        <f>'Inventory Ref Sheet'!AA904</f>
        <v>0</v>
      </c>
      <c r="AG904" s="59">
        <f>'Inventory Ref Sheet'!AD904</f>
        <v>0</v>
      </c>
      <c r="AH904" s="59">
        <f>'Inventory Ref Sheet'!AE904</f>
        <v>0</v>
      </c>
      <c r="AI904" s="100" t="str">
        <f ca="1">IF('Inventory Ref Sheet'!AG904&gt;0,YEAR(TODAY())-'Inventory Ref Sheet'!AG904,"")</f>
        <v/>
      </c>
      <c r="AJ904" s="99"/>
      <c r="AK904" s="60">
        <f>'Inventory Ref Sheet'!AJ904</f>
        <v>0</v>
      </c>
      <c r="AL904" s="99"/>
      <c r="AM904" s="97" t="str">
        <f t="shared" si="59"/>
        <v/>
      </c>
    </row>
    <row r="905" spans="10:39" x14ac:dyDescent="0.25">
      <c r="J905" s="59">
        <f>'Inventory Ref Sheet'!AK905</f>
        <v>0</v>
      </c>
      <c r="K905" s="59">
        <f>'Inventory Ref Sheet'!AL905</f>
        <v>0</v>
      </c>
      <c r="L905" s="59">
        <f>'Inventory Ref Sheet'!AM905</f>
        <v>0</v>
      </c>
      <c r="M905" s="59">
        <f>'Inventory Ref Sheet'!AP905</f>
        <v>0</v>
      </c>
      <c r="N905" s="59">
        <f>'Inventory Ref Sheet'!AQ905</f>
        <v>0</v>
      </c>
      <c r="O905" s="100" t="str">
        <f ca="1">IF('Inventory Ref Sheet'!AS905&gt;0,YEAR(TODAY())-'Inventory Ref Sheet'!AS905,"")</f>
        <v/>
      </c>
      <c r="P905" s="95">
        <f>'Inventory Ref Sheet'!AU905</f>
        <v>0</v>
      </c>
      <c r="Q905" s="60">
        <f>'Inventory Ref Sheet'!AV905</f>
        <v>0</v>
      </c>
      <c r="R905" s="61"/>
      <c r="S905" s="100" t="str">
        <f t="shared" si="60"/>
        <v/>
      </c>
      <c r="T905" s="59">
        <f>'Inventory Ref Sheet'!M905</f>
        <v>0</v>
      </c>
      <c r="U905" s="102">
        <f>'Inventory Ref Sheet'!N905</f>
        <v>0</v>
      </c>
      <c r="V905" s="59">
        <f>'Inventory Ref Sheet'!O905</f>
        <v>0</v>
      </c>
      <c r="W905" s="59">
        <f>'Inventory Ref Sheet'!R905</f>
        <v>0</v>
      </c>
      <c r="X905" s="59">
        <f>'Inventory Ref Sheet'!S905</f>
        <v>0</v>
      </c>
      <c r="Y905" s="100" t="str">
        <f ca="1">IF('Inventory Ref Sheet'!U905&gt;0,YEAR(TODAY())-'Inventory Ref Sheet'!U905,"")</f>
        <v/>
      </c>
      <c r="Z905" s="95">
        <f>'Inventory Ref Sheet'!W905</f>
        <v>0</v>
      </c>
      <c r="AA905" s="60">
        <f>'Inventory Ref Sheet'!X905</f>
        <v>0</v>
      </c>
      <c r="AB905" s="61"/>
      <c r="AC905" s="97" t="str">
        <f t="shared" si="58"/>
        <v/>
      </c>
      <c r="AD905" s="59">
        <f>'Inventory Ref Sheet'!Y905</f>
        <v>0</v>
      </c>
      <c r="AE905" s="59">
        <f>'Inventory Ref Sheet'!Z905</f>
        <v>0</v>
      </c>
      <c r="AF905" s="102">
        <f>'Inventory Ref Sheet'!AA905</f>
        <v>0</v>
      </c>
      <c r="AG905" s="59">
        <f>'Inventory Ref Sheet'!AD905</f>
        <v>0</v>
      </c>
      <c r="AH905" s="59">
        <f>'Inventory Ref Sheet'!AE905</f>
        <v>0</v>
      </c>
      <c r="AI905" s="100" t="str">
        <f ca="1">IF('Inventory Ref Sheet'!AG905&gt;0,YEAR(TODAY())-'Inventory Ref Sheet'!AG905,"")</f>
        <v/>
      </c>
      <c r="AJ905" s="99"/>
      <c r="AK905" s="60">
        <f>'Inventory Ref Sheet'!AJ905</f>
        <v>0</v>
      </c>
      <c r="AL905" s="99"/>
      <c r="AM905" s="97" t="str">
        <f t="shared" si="59"/>
        <v/>
      </c>
    </row>
    <row r="906" spans="10:39" x14ac:dyDescent="0.25">
      <c r="J906" s="59">
        <f>'Inventory Ref Sheet'!AK906</f>
        <v>0</v>
      </c>
      <c r="K906" s="59">
        <f>'Inventory Ref Sheet'!AL906</f>
        <v>0</v>
      </c>
      <c r="L906" s="59">
        <f>'Inventory Ref Sheet'!AM906</f>
        <v>0</v>
      </c>
      <c r="M906" s="59">
        <f>'Inventory Ref Sheet'!AP906</f>
        <v>0</v>
      </c>
      <c r="N906" s="59">
        <f>'Inventory Ref Sheet'!AQ906</f>
        <v>0</v>
      </c>
      <c r="O906" s="100" t="str">
        <f ca="1">IF('Inventory Ref Sheet'!AS906&gt;0,YEAR(TODAY())-'Inventory Ref Sheet'!AS906,"")</f>
        <v/>
      </c>
      <c r="P906" s="95">
        <f>'Inventory Ref Sheet'!AU906</f>
        <v>0</v>
      </c>
      <c r="Q906" s="60">
        <f>'Inventory Ref Sheet'!AV906</f>
        <v>0</v>
      </c>
      <c r="R906" s="61"/>
      <c r="S906" s="100" t="str">
        <f t="shared" si="60"/>
        <v/>
      </c>
      <c r="T906" s="59">
        <f>'Inventory Ref Sheet'!M906</f>
        <v>0</v>
      </c>
      <c r="U906" s="102">
        <f>'Inventory Ref Sheet'!N906</f>
        <v>0</v>
      </c>
      <c r="V906" s="59">
        <f>'Inventory Ref Sheet'!O906</f>
        <v>0</v>
      </c>
      <c r="W906" s="59">
        <f>'Inventory Ref Sheet'!R906</f>
        <v>0</v>
      </c>
      <c r="X906" s="59">
        <f>'Inventory Ref Sheet'!S906</f>
        <v>0</v>
      </c>
      <c r="Y906" s="100" t="str">
        <f ca="1">IF('Inventory Ref Sheet'!U906&gt;0,YEAR(TODAY())-'Inventory Ref Sheet'!U906,"")</f>
        <v/>
      </c>
      <c r="Z906" s="95">
        <f>'Inventory Ref Sheet'!W906</f>
        <v>0</v>
      </c>
      <c r="AA906" s="60">
        <f>'Inventory Ref Sheet'!X906</f>
        <v>0</v>
      </c>
      <c r="AB906" s="61"/>
      <c r="AC906" s="97" t="str">
        <f t="shared" si="58"/>
        <v/>
      </c>
      <c r="AD906" s="59">
        <f>'Inventory Ref Sheet'!Y906</f>
        <v>0</v>
      </c>
      <c r="AE906" s="59">
        <f>'Inventory Ref Sheet'!Z906</f>
        <v>0</v>
      </c>
      <c r="AF906" s="102">
        <f>'Inventory Ref Sheet'!AA906</f>
        <v>0</v>
      </c>
      <c r="AG906" s="59">
        <f>'Inventory Ref Sheet'!AD906</f>
        <v>0</v>
      </c>
      <c r="AH906" s="59">
        <f>'Inventory Ref Sheet'!AE906</f>
        <v>0</v>
      </c>
      <c r="AI906" s="100" t="str">
        <f ca="1">IF('Inventory Ref Sheet'!AG906&gt;0,YEAR(TODAY())-'Inventory Ref Sheet'!AG906,"")</f>
        <v/>
      </c>
      <c r="AJ906" s="99"/>
      <c r="AK906" s="60">
        <f>'Inventory Ref Sheet'!AJ906</f>
        <v>0</v>
      </c>
      <c r="AL906" s="99"/>
      <c r="AM906" s="97" t="str">
        <f t="shared" si="59"/>
        <v/>
      </c>
    </row>
    <row r="907" spans="10:39" x14ac:dyDescent="0.25">
      <c r="J907" s="59">
        <f>'Inventory Ref Sheet'!AK907</f>
        <v>0</v>
      </c>
      <c r="K907" s="59">
        <f>'Inventory Ref Sheet'!AL907</f>
        <v>0</v>
      </c>
      <c r="L907" s="59">
        <f>'Inventory Ref Sheet'!AM907</f>
        <v>0</v>
      </c>
      <c r="M907" s="59">
        <f>'Inventory Ref Sheet'!AP907</f>
        <v>0</v>
      </c>
      <c r="N907" s="59">
        <f>'Inventory Ref Sheet'!AQ907</f>
        <v>0</v>
      </c>
      <c r="O907" s="100" t="str">
        <f ca="1">IF('Inventory Ref Sheet'!AS907&gt;0,YEAR(TODAY())-'Inventory Ref Sheet'!AS907,"")</f>
        <v/>
      </c>
      <c r="P907" s="95">
        <f>'Inventory Ref Sheet'!AU907</f>
        <v>0</v>
      </c>
      <c r="Q907" s="60">
        <f>'Inventory Ref Sheet'!AV907</f>
        <v>0</v>
      </c>
      <c r="R907" s="61"/>
      <c r="S907" s="100" t="str">
        <f t="shared" si="60"/>
        <v/>
      </c>
      <c r="T907" s="59">
        <f>'Inventory Ref Sheet'!M907</f>
        <v>0</v>
      </c>
      <c r="U907" s="102">
        <f>'Inventory Ref Sheet'!N907</f>
        <v>0</v>
      </c>
      <c r="V907" s="59">
        <f>'Inventory Ref Sheet'!O907</f>
        <v>0</v>
      </c>
      <c r="W907" s="59">
        <f>'Inventory Ref Sheet'!R907</f>
        <v>0</v>
      </c>
      <c r="X907" s="59">
        <f>'Inventory Ref Sheet'!S907</f>
        <v>0</v>
      </c>
      <c r="Y907" s="100" t="str">
        <f ca="1">IF('Inventory Ref Sheet'!U907&gt;0,YEAR(TODAY())-'Inventory Ref Sheet'!U907,"")</f>
        <v/>
      </c>
      <c r="Z907" s="95">
        <f>'Inventory Ref Sheet'!W907</f>
        <v>0</v>
      </c>
      <c r="AA907" s="60">
        <f>'Inventory Ref Sheet'!X907</f>
        <v>0</v>
      </c>
      <c r="AB907" s="61"/>
      <c r="AC907" s="97" t="str">
        <f t="shared" ref="AC907:AC970" si="61">IF(ISTEXT(T907),IF(Y907&gt;=AB907,"Yes","No"),"")</f>
        <v/>
      </c>
      <c r="AD907" s="59">
        <f>'Inventory Ref Sheet'!Y907</f>
        <v>0</v>
      </c>
      <c r="AE907" s="59">
        <f>'Inventory Ref Sheet'!Z907</f>
        <v>0</v>
      </c>
      <c r="AF907" s="102">
        <f>'Inventory Ref Sheet'!AA907</f>
        <v>0</v>
      </c>
      <c r="AG907" s="59">
        <f>'Inventory Ref Sheet'!AD907</f>
        <v>0</v>
      </c>
      <c r="AH907" s="59">
        <f>'Inventory Ref Sheet'!AE907</f>
        <v>0</v>
      </c>
      <c r="AI907" s="100" t="str">
        <f ca="1">IF('Inventory Ref Sheet'!AG907&gt;0,YEAR(TODAY())-'Inventory Ref Sheet'!AG907,"")</f>
        <v/>
      </c>
      <c r="AJ907" s="99"/>
      <c r="AK907" s="60">
        <f>'Inventory Ref Sheet'!AJ907</f>
        <v>0</v>
      </c>
      <c r="AL907" s="99"/>
      <c r="AM907" s="97" t="str">
        <f t="shared" ref="AM907:AM970" si="62">IF(ISTEXT(AD907),IF(AI907&gt;=AL907,"Yes","No"),"")</f>
        <v/>
      </c>
    </row>
    <row r="908" spans="10:39" x14ac:dyDescent="0.25">
      <c r="J908" s="59">
        <f>'Inventory Ref Sheet'!AK908</f>
        <v>0</v>
      </c>
      <c r="K908" s="59">
        <f>'Inventory Ref Sheet'!AL908</f>
        <v>0</v>
      </c>
      <c r="L908" s="59">
        <f>'Inventory Ref Sheet'!AM908</f>
        <v>0</v>
      </c>
      <c r="M908" s="59">
        <f>'Inventory Ref Sheet'!AP908</f>
        <v>0</v>
      </c>
      <c r="N908" s="59">
        <f>'Inventory Ref Sheet'!AQ908</f>
        <v>0</v>
      </c>
      <c r="O908" s="100" t="str">
        <f ca="1">IF('Inventory Ref Sheet'!AS908&gt;0,YEAR(TODAY())-'Inventory Ref Sheet'!AS908,"")</f>
        <v/>
      </c>
      <c r="P908" s="95">
        <f>'Inventory Ref Sheet'!AU908</f>
        <v>0</v>
      </c>
      <c r="Q908" s="60">
        <f>'Inventory Ref Sheet'!AV908</f>
        <v>0</v>
      </c>
      <c r="R908" s="61"/>
      <c r="S908" s="100" t="str">
        <f t="shared" si="60"/>
        <v/>
      </c>
      <c r="T908" s="59">
        <f>'Inventory Ref Sheet'!M908</f>
        <v>0</v>
      </c>
      <c r="U908" s="102">
        <f>'Inventory Ref Sheet'!N908</f>
        <v>0</v>
      </c>
      <c r="V908" s="59">
        <f>'Inventory Ref Sheet'!O908</f>
        <v>0</v>
      </c>
      <c r="W908" s="59">
        <f>'Inventory Ref Sheet'!R908</f>
        <v>0</v>
      </c>
      <c r="X908" s="59">
        <f>'Inventory Ref Sheet'!S908</f>
        <v>0</v>
      </c>
      <c r="Y908" s="100" t="str">
        <f ca="1">IF('Inventory Ref Sheet'!U908&gt;0,YEAR(TODAY())-'Inventory Ref Sheet'!U908,"")</f>
        <v/>
      </c>
      <c r="Z908" s="95">
        <f>'Inventory Ref Sheet'!W908</f>
        <v>0</v>
      </c>
      <c r="AA908" s="60">
        <f>'Inventory Ref Sheet'!X908</f>
        <v>0</v>
      </c>
      <c r="AB908" s="61"/>
      <c r="AC908" s="97" t="str">
        <f t="shared" si="61"/>
        <v/>
      </c>
      <c r="AD908" s="59">
        <f>'Inventory Ref Sheet'!Y908</f>
        <v>0</v>
      </c>
      <c r="AE908" s="59">
        <f>'Inventory Ref Sheet'!Z908</f>
        <v>0</v>
      </c>
      <c r="AF908" s="102">
        <f>'Inventory Ref Sheet'!AA908</f>
        <v>0</v>
      </c>
      <c r="AG908" s="59">
        <f>'Inventory Ref Sheet'!AD908</f>
        <v>0</v>
      </c>
      <c r="AH908" s="59">
        <f>'Inventory Ref Sheet'!AE908</f>
        <v>0</v>
      </c>
      <c r="AI908" s="100" t="str">
        <f ca="1">IF('Inventory Ref Sheet'!AG908&gt;0,YEAR(TODAY())-'Inventory Ref Sheet'!AG908,"")</f>
        <v/>
      </c>
      <c r="AJ908" s="99"/>
      <c r="AK908" s="60">
        <f>'Inventory Ref Sheet'!AJ908</f>
        <v>0</v>
      </c>
      <c r="AL908" s="99"/>
      <c r="AM908" s="97" t="str">
        <f t="shared" si="62"/>
        <v/>
      </c>
    </row>
    <row r="909" spans="10:39" x14ac:dyDescent="0.25">
      <c r="J909" s="59">
        <f>'Inventory Ref Sheet'!AK909</f>
        <v>0</v>
      </c>
      <c r="K909" s="59">
        <f>'Inventory Ref Sheet'!AL909</f>
        <v>0</v>
      </c>
      <c r="L909" s="59">
        <f>'Inventory Ref Sheet'!AM909</f>
        <v>0</v>
      </c>
      <c r="M909" s="59">
        <f>'Inventory Ref Sheet'!AP909</f>
        <v>0</v>
      </c>
      <c r="N909" s="59">
        <f>'Inventory Ref Sheet'!AQ909</f>
        <v>0</v>
      </c>
      <c r="O909" s="100" t="str">
        <f ca="1">IF('Inventory Ref Sheet'!AS909&gt;0,YEAR(TODAY())-'Inventory Ref Sheet'!AS909,"")</f>
        <v/>
      </c>
      <c r="P909" s="95">
        <f>'Inventory Ref Sheet'!AU909</f>
        <v>0</v>
      </c>
      <c r="Q909" s="60">
        <f>'Inventory Ref Sheet'!AV909</f>
        <v>0</v>
      </c>
      <c r="R909" s="61"/>
      <c r="S909" s="100" t="str">
        <f t="shared" si="60"/>
        <v/>
      </c>
      <c r="T909" s="59">
        <f>'Inventory Ref Sheet'!M909</f>
        <v>0</v>
      </c>
      <c r="U909" s="102">
        <f>'Inventory Ref Sheet'!N909</f>
        <v>0</v>
      </c>
      <c r="V909" s="59">
        <f>'Inventory Ref Sheet'!O909</f>
        <v>0</v>
      </c>
      <c r="W909" s="59">
        <f>'Inventory Ref Sheet'!R909</f>
        <v>0</v>
      </c>
      <c r="X909" s="59">
        <f>'Inventory Ref Sheet'!S909</f>
        <v>0</v>
      </c>
      <c r="Y909" s="100" t="str">
        <f ca="1">IF('Inventory Ref Sheet'!U909&gt;0,YEAR(TODAY())-'Inventory Ref Sheet'!U909,"")</f>
        <v/>
      </c>
      <c r="Z909" s="95">
        <f>'Inventory Ref Sheet'!W909</f>
        <v>0</v>
      </c>
      <c r="AA909" s="60">
        <f>'Inventory Ref Sheet'!X909</f>
        <v>0</v>
      </c>
      <c r="AB909" s="61"/>
      <c r="AC909" s="97" t="str">
        <f t="shared" si="61"/>
        <v/>
      </c>
      <c r="AD909" s="59">
        <f>'Inventory Ref Sheet'!Y909</f>
        <v>0</v>
      </c>
      <c r="AE909" s="59">
        <f>'Inventory Ref Sheet'!Z909</f>
        <v>0</v>
      </c>
      <c r="AF909" s="102">
        <f>'Inventory Ref Sheet'!AA909</f>
        <v>0</v>
      </c>
      <c r="AG909" s="59">
        <f>'Inventory Ref Sheet'!AD909</f>
        <v>0</v>
      </c>
      <c r="AH909" s="59">
        <f>'Inventory Ref Sheet'!AE909</f>
        <v>0</v>
      </c>
      <c r="AI909" s="100" t="str">
        <f ca="1">IF('Inventory Ref Sheet'!AG909&gt;0,YEAR(TODAY())-'Inventory Ref Sheet'!AG909,"")</f>
        <v/>
      </c>
      <c r="AJ909" s="99"/>
      <c r="AK909" s="60">
        <f>'Inventory Ref Sheet'!AJ909</f>
        <v>0</v>
      </c>
      <c r="AL909" s="99"/>
      <c r="AM909" s="97" t="str">
        <f t="shared" si="62"/>
        <v/>
      </c>
    </row>
    <row r="910" spans="10:39" x14ac:dyDescent="0.25">
      <c r="J910" s="59">
        <f>'Inventory Ref Sheet'!AK910</f>
        <v>0</v>
      </c>
      <c r="K910" s="59">
        <f>'Inventory Ref Sheet'!AL910</f>
        <v>0</v>
      </c>
      <c r="L910" s="59">
        <f>'Inventory Ref Sheet'!AM910</f>
        <v>0</v>
      </c>
      <c r="M910" s="59">
        <f>'Inventory Ref Sheet'!AP910</f>
        <v>0</v>
      </c>
      <c r="N910" s="59">
        <f>'Inventory Ref Sheet'!AQ910</f>
        <v>0</v>
      </c>
      <c r="O910" s="100" t="str">
        <f ca="1">IF('Inventory Ref Sheet'!AS910&gt;0,YEAR(TODAY())-'Inventory Ref Sheet'!AS910,"")</f>
        <v/>
      </c>
      <c r="P910" s="95">
        <f>'Inventory Ref Sheet'!AU910</f>
        <v>0</v>
      </c>
      <c r="Q910" s="60">
        <f>'Inventory Ref Sheet'!AV910</f>
        <v>0</v>
      </c>
      <c r="R910" s="61"/>
      <c r="S910" s="100" t="str">
        <f t="shared" si="60"/>
        <v/>
      </c>
      <c r="T910" s="59">
        <f>'Inventory Ref Sheet'!M910</f>
        <v>0</v>
      </c>
      <c r="U910" s="102">
        <f>'Inventory Ref Sheet'!N910</f>
        <v>0</v>
      </c>
      <c r="V910" s="59">
        <f>'Inventory Ref Sheet'!O910</f>
        <v>0</v>
      </c>
      <c r="W910" s="59">
        <f>'Inventory Ref Sheet'!R910</f>
        <v>0</v>
      </c>
      <c r="X910" s="59">
        <f>'Inventory Ref Sheet'!S910</f>
        <v>0</v>
      </c>
      <c r="Y910" s="100" t="str">
        <f ca="1">IF('Inventory Ref Sheet'!U910&gt;0,YEAR(TODAY())-'Inventory Ref Sheet'!U910,"")</f>
        <v/>
      </c>
      <c r="Z910" s="95">
        <f>'Inventory Ref Sheet'!W910</f>
        <v>0</v>
      </c>
      <c r="AA910" s="60">
        <f>'Inventory Ref Sheet'!X910</f>
        <v>0</v>
      </c>
      <c r="AB910" s="61"/>
      <c r="AC910" s="97" t="str">
        <f t="shared" si="61"/>
        <v/>
      </c>
      <c r="AD910" s="59">
        <f>'Inventory Ref Sheet'!Y910</f>
        <v>0</v>
      </c>
      <c r="AE910" s="59">
        <f>'Inventory Ref Sheet'!Z910</f>
        <v>0</v>
      </c>
      <c r="AF910" s="102">
        <f>'Inventory Ref Sheet'!AA910</f>
        <v>0</v>
      </c>
      <c r="AG910" s="59">
        <f>'Inventory Ref Sheet'!AD910</f>
        <v>0</v>
      </c>
      <c r="AH910" s="59">
        <f>'Inventory Ref Sheet'!AE910</f>
        <v>0</v>
      </c>
      <c r="AI910" s="100" t="str">
        <f ca="1">IF('Inventory Ref Sheet'!AG910&gt;0,YEAR(TODAY())-'Inventory Ref Sheet'!AG910,"")</f>
        <v/>
      </c>
      <c r="AJ910" s="99"/>
      <c r="AK910" s="60">
        <f>'Inventory Ref Sheet'!AJ910</f>
        <v>0</v>
      </c>
      <c r="AL910" s="99"/>
      <c r="AM910" s="97" t="str">
        <f t="shared" si="62"/>
        <v/>
      </c>
    </row>
    <row r="911" spans="10:39" x14ac:dyDescent="0.25">
      <c r="J911" s="59">
        <f>'Inventory Ref Sheet'!AK911</f>
        <v>0</v>
      </c>
      <c r="K911" s="59">
        <f>'Inventory Ref Sheet'!AL911</f>
        <v>0</v>
      </c>
      <c r="L911" s="59">
        <f>'Inventory Ref Sheet'!AM911</f>
        <v>0</v>
      </c>
      <c r="M911" s="59">
        <f>'Inventory Ref Sheet'!AP911</f>
        <v>0</v>
      </c>
      <c r="N911" s="59">
        <f>'Inventory Ref Sheet'!AQ911</f>
        <v>0</v>
      </c>
      <c r="O911" s="100" t="str">
        <f ca="1">IF('Inventory Ref Sheet'!AS911&gt;0,YEAR(TODAY())-'Inventory Ref Sheet'!AS911,"")</f>
        <v/>
      </c>
      <c r="P911" s="95">
        <f>'Inventory Ref Sheet'!AU911</f>
        <v>0</v>
      </c>
      <c r="Q911" s="60">
        <f>'Inventory Ref Sheet'!AV911</f>
        <v>0</v>
      </c>
      <c r="R911" s="61"/>
      <c r="S911" s="100" t="str">
        <f t="shared" si="60"/>
        <v/>
      </c>
      <c r="T911" s="59">
        <f>'Inventory Ref Sheet'!M911</f>
        <v>0</v>
      </c>
      <c r="U911" s="102">
        <f>'Inventory Ref Sheet'!N911</f>
        <v>0</v>
      </c>
      <c r="V911" s="59">
        <f>'Inventory Ref Sheet'!O911</f>
        <v>0</v>
      </c>
      <c r="W911" s="59">
        <f>'Inventory Ref Sheet'!R911</f>
        <v>0</v>
      </c>
      <c r="X911" s="59">
        <f>'Inventory Ref Sheet'!S911</f>
        <v>0</v>
      </c>
      <c r="Y911" s="100" t="str">
        <f ca="1">IF('Inventory Ref Sheet'!U911&gt;0,YEAR(TODAY())-'Inventory Ref Sheet'!U911,"")</f>
        <v/>
      </c>
      <c r="Z911" s="95">
        <f>'Inventory Ref Sheet'!W911</f>
        <v>0</v>
      </c>
      <c r="AA911" s="60">
        <f>'Inventory Ref Sheet'!X911</f>
        <v>0</v>
      </c>
      <c r="AB911" s="61"/>
      <c r="AC911" s="97" t="str">
        <f t="shared" si="61"/>
        <v/>
      </c>
      <c r="AD911" s="59">
        <f>'Inventory Ref Sheet'!Y911</f>
        <v>0</v>
      </c>
      <c r="AE911" s="59">
        <f>'Inventory Ref Sheet'!Z911</f>
        <v>0</v>
      </c>
      <c r="AF911" s="102">
        <f>'Inventory Ref Sheet'!AA911</f>
        <v>0</v>
      </c>
      <c r="AG911" s="59">
        <f>'Inventory Ref Sheet'!AD911</f>
        <v>0</v>
      </c>
      <c r="AH911" s="59">
        <f>'Inventory Ref Sheet'!AE911</f>
        <v>0</v>
      </c>
      <c r="AI911" s="100" t="str">
        <f ca="1">IF('Inventory Ref Sheet'!AG911&gt;0,YEAR(TODAY())-'Inventory Ref Sheet'!AG911,"")</f>
        <v/>
      </c>
      <c r="AJ911" s="99"/>
      <c r="AK911" s="60">
        <f>'Inventory Ref Sheet'!AJ911</f>
        <v>0</v>
      </c>
      <c r="AL911" s="99"/>
      <c r="AM911" s="97" t="str">
        <f t="shared" si="62"/>
        <v/>
      </c>
    </row>
    <row r="912" spans="10:39" x14ac:dyDescent="0.25">
      <c r="J912" s="59">
        <f>'Inventory Ref Sheet'!AK912</f>
        <v>0</v>
      </c>
      <c r="K912" s="59">
        <f>'Inventory Ref Sheet'!AL912</f>
        <v>0</v>
      </c>
      <c r="L912" s="59">
        <f>'Inventory Ref Sheet'!AM912</f>
        <v>0</v>
      </c>
      <c r="M912" s="59">
        <f>'Inventory Ref Sheet'!AP912</f>
        <v>0</v>
      </c>
      <c r="N912" s="59">
        <f>'Inventory Ref Sheet'!AQ912</f>
        <v>0</v>
      </c>
      <c r="O912" s="100" t="str">
        <f ca="1">IF('Inventory Ref Sheet'!AS912&gt;0,YEAR(TODAY())-'Inventory Ref Sheet'!AS912,"")</f>
        <v/>
      </c>
      <c r="P912" s="95">
        <f>'Inventory Ref Sheet'!AU912</f>
        <v>0</v>
      </c>
      <c r="Q912" s="60">
        <f>'Inventory Ref Sheet'!AV912</f>
        <v>0</v>
      </c>
      <c r="R912" s="61"/>
      <c r="S912" s="100" t="str">
        <f t="shared" si="60"/>
        <v/>
      </c>
      <c r="T912" s="59">
        <f>'Inventory Ref Sheet'!M912</f>
        <v>0</v>
      </c>
      <c r="U912" s="102">
        <f>'Inventory Ref Sheet'!N912</f>
        <v>0</v>
      </c>
      <c r="V912" s="59">
        <f>'Inventory Ref Sheet'!O912</f>
        <v>0</v>
      </c>
      <c r="W912" s="59">
        <f>'Inventory Ref Sheet'!R912</f>
        <v>0</v>
      </c>
      <c r="X912" s="59">
        <f>'Inventory Ref Sheet'!S912</f>
        <v>0</v>
      </c>
      <c r="Y912" s="100" t="str">
        <f ca="1">IF('Inventory Ref Sheet'!U912&gt;0,YEAR(TODAY())-'Inventory Ref Sheet'!U912,"")</f>
        <v/>
      </c>
      <c r="Z912" s="95">
        <f>'Inventory Ref Sheet'!W912</f>
        <v>0</v>
      </c>
      <c r="AA912" s="60">
        <f>'Inventory Ref Sheet'!X912</f>
        <v>0</v>
      </c>
      <c r="AB912" s="61"/>
      <c r="AC912" s="97" t="str">
        <f t="shared" si="61"/>
        <v/>
      </c>
      <c r="AD912" s="59">
        <f>'Inventory Ref Sheet'!Y912</f>
        <v>0</v>
      </c>
      <c r="AE912" s="59">
        <f>'Inventory Ref Sheet'!Z912</f>
        <v>0</v>
      </c>
      <c r="AF912" s="102">
        <f>'Inventory Ref Sheet'!AA912</f>
        <v>0</v>
      </c>
      <c r="AG912" s="59">
        <f>'Inventory Ref Sheet'!AD912</f>
        <v>0</v>
      </c>
      <c r="AH912" s="59">
        <f>'Inventory Ref Sheet'!AE912</f>
        <v>0</v>
      </c>
      <c r="AI912" s="100" t="str">
        <f ca="1">IF('Inventory Ref Sheet'!AG912&gt;0,YEAR(TODAY())-'Inventory Ref Sheet'!AG912,"")</f>
        <v/>
      </c>
      <c r="AJ912" s="99"/>
      <c r="AK912" s="60">
        <f>'Inventory Ref Sheet'!AJ912</f>
        <v>0</v>
      </c>
      <c r="AL912" s="99"/>
      <c r="AM912" s="97" t="str">
        <f t="shared" si="62"/>
        <v/>
      </c>
    </row>
    <row r="913" spans="10:39" x14ac:dyDescent="0.25">
      <c r="J913" s="59">
        <f>'Inventory Ref Sheet'!AK913</f>
        <v>0</v>
      </c>
      <c r="K913" s="59">
        <f>'Inventory Ref Sheet'!AL913</f>
        <v>0</v>
      </c>
      <c r="L913" s="59">
        <f>'Inventory Ref Sheet'!AM913</f>
        <v>0</v>
      </c>
      <c r="M913" s="59">
        <f>'Inventory Ref Sheet'!AP913</f>
        <v>0</v>
      </c>
      <c r="N913" s="59">
        <f>'Inventory Ref Sheet'!AQ913</f>
        <v>0</v>
      </c>
      <c r="O913" s="100" t="str">
        <f ca="1">IF('Inventory Ref Sheet'!AS913&gt;0,YEAR(TODAY())-'Inventory Ref Sheet'!AS913,"")</f>
        <v/>
      </c>
      <c r="P913" s="95">
        <f>'Inventory Ref Sheet'!AU913</f>
        <v>0</v>
      </c>
      <c r="Q913" s="60">
        <f>'Inventory Ref Sheet'!AV913</f>
        <v>0</v>
      </c>
      <c r="R913" s="61"/>
      <c r="S913" s="100" t="str">
        <f t="shared" si="60"/>
        <v/>
      </c>
      <c r="T913" s="59">
        <f>'Inventory Ref Sheet'!M913</f>
        <v>0</v>
      </c>
      <c r="U913" s="102">
        <f>'Inventory Ref Sheet'!N913</f>
        <v>0</v>
      </c>
      <c r="V913" s="59">
        <f>'Inventory Ref Sheet'!O913</f>
        <v>0</v>
      </c>
      <c r="W913" s="59">
        <f>'Inventory Ref Sheet'!R913</f>
        <v>0</v>
      </c>
      <c r="X913" s="59">
        <f>'Inventory Ref Sheet'!S913</f>
        <v>0</v>
      </c>
      <c r="Y913" s="100" t="str">
        <f ca="1">IF('Inventory Ref Sheet'!U913&gt;0,YEAR(TODAY())-'Inventory Ref Sheet'!U913,"")</f>
        <v/>
      </c>
      <c r="Z913" s="95">
        <f>'Inventory Ref Sheet'!W913</f>
        <v>0</v>
      </c>
      <c r="AA913" s="60">
        <f>'Inventory Ref Sheet'!X913</f>
        <v>0</v>
      </c>
      <c r="AB913" s="61"/>
      <c r="AC913" s="97" t="str">
        <f t="shared" si="61"/>
        <v/>
      </c>
      <c r="AD913" s="59">
        <f>'Inventory Ref Sheet'!Y913</f>
        <v>0</v>
      </c>
      <c r="AE913" s="59">
        <f>'Inventory Ref Sheet'!Z913</f>
        <v>0</v>
      </c>
      <c r="AF913" s="102">
        <f>'Inventory Ref Sheet'!AA913</f>
        <v>0</v>
      </c>
      <c r="AG913" s="59">
        <f>'Inventory Ref Sheet'!AD913</f>
        <v>0</v>
      </c>
      <c r="AH913" s="59">
        <f>'Inventory Ref Sheet'!AE913</f>
        <v>0</v>
      </c>
      <c r="AI913" s="100" t="str">
        <f ca="1">IF('Inventory Ref Sheet'!AG913&gt;0,YEAR(TODAY())-'Inventory Ref Sheet'!AG913,"")</f>
        <v/>
      </c>
      <c r="AJ913" s="99"/>
      <c r="AK913" s="60">
        <f>'Inventory Ref Sheet'!AJ913</f>
        <v>0</v>
      </c>
      <c r="AL913" s="99"/>
      <c r="AM913" s="97" t="str">
        <f t="shared" si="62"/>
        <v/>
      </c>
    </row>
    <row r="914" spans="10:39" x14ac:dyDescent="0.25">
      <c r="J914" s="59">
        <f>'Inventory Ref Sheet'!AK914</f>
        <v>0</v>
      </c>
      <c r="K914" s="59">
        <f>'Inventory Ref Sheet'!AL914</f>
        <v>0</v>
      </c>
      <c r="L914" s="59">
        <f>'Inventory Ref Sheet'!AM914</f>
        <v>0</v>
      </c>
      <c r="M914" s="59">
        <f>'Inventory Ref Sheet'!AP914</f>
        <v>0</v>
      </c>
      <c r="N914" s="59">
        <f>'Inventory Ref Sheet'!AQ914</f>
        <v>0</v>
      </c>
      <c r="O914" s="100" t="str">
        <f ca="1">IF('Inventory Ref Sheet'!AS914&gt;0,YEAR(TODAY())-'Inventory Ref Sheet'!AS914,"")</f>
        <v/>
      </c>
      <c r="P914" s="95">
        <f>'Inventory Ref Sheet'!AU914</f>
        <v>0</v>
      </c>
      <c r="Q914" s="60">
        <f>'Inventory Ref Sheet'!AV914</f>
        <v>0</v>
      </c>
      <c r="R914" s="61"/>
      <c r="S914" s="100" t="str">
        <f t="shared" si="60"/>
        <v/>
      </c>
      <c r="T914" s="59">
        <f>'Inventory Ref Sheet'!M914</f>
        <v>0</v>
      </c>
      <c r="U914" s="102">
        <f>'Inventory Ref Sheet'!N914</f>
        <v>0</v>
      </c>
      <c r="V914" s="59">
        <f>'Inventory Ref Sheet'!O914</f>
        <v>0</v>
      </c>
      <c r="W914" s="59">
        <f>'Inventory Ref Sheet'!R914</f>
        <v>0</v>
      </c>
      <c r="X914" s="59">
        <f>'Inventory Ref Sheet'!S914</f>
        <v>0</v>
      </c>
      <c r="Y914" s="100" t="str">
        <f ca="1">IF('Inventory Ref Sheet'!U914&gt;0,YEAR(TODAY())-'Inventory Ref Sheet'!U914,"")</f>
        <v/>
      </c>
      <c r="Z914" s="95">
        <f>'Inventory Ref Sheet'!W914</f>
        <v>0</v>
      </c>
      <c r="AA914" s="60">
        <f>'Inventory Ref Sheet'!X914</f>
        <v>0</v>
      </c>
      <c r="AB914" s="61"/>
      <c r="AC914" s="97" t="str">
        <f t="shared" si="61"/>
        <v/>
      </c>
      <c r="AD914" s="59">
        <f>'Inventory Ref Sheet'!Y914</f>
        <v>0</v>
      </c>
      <c r="AE914" s="59">
        <f>'Inventory Ref Sheet'!Z914</f>
        <v>0</v>
      </c>
      <c r="AF914" s="102">
        <f>'Inventory Ref Sheet'!AA914</f>
        <v>0</v>
      </c>
      <c r="AG914" s="59">
        <f>'Inventory Ref Sheet'!AD914</f>
        <v>0</v>
      </c>
      <c r="AH914" s="59">
        <f>'Inventory Ref Sheet'!AE914</f>
        <v>0</v>
      </c>
      <c r="AI914" s="100" t="str">
        <f ca="1">IF('Inventory Ref Sheet'!AG914&gt;0,YEAR(TODAY())-'Inventory Ref Sheet'!AG914,"")</f>
        <v/>
      </c>
      <c r="AJ914" s="99"/>
      <c r="AK914" s="60">
        <f>'Inventory Ref Sheet'!AJ914</f>
        <v>0</v>
      </c>
      <c r="AL914" s="99"/>
      <c r="AM914" s="97" t="str">
        <f t="shared" si="62"/>
        <v/>
      </c>
    </row>
    <row r="915" spans="10:39" x14ac:dyDescent="0.25">
      <c r="J915" s="59">
        <f>'Inventory Ref Sheet'!AK915</f>
        <v>0</v>
      </c>
      <c r="K915" s="59">
        <f>'Inventory Ref Sheet'!AL915</f>
        <v>0</v>
      </c>
      <c r="L915" s="59">
        <f>'Inventory Ref Sheet'!AM915</f>
        <v>0</v>
      </c>
      <c r="M915" s="59">
        <f>'Inventory Ref Sheet'!AP915</f>
        <v>0</v>
      </c>
      <c r="N915" s="59">
        <f>'Inventory Ref Sheet'!AQ915</f>
        <v>0</v>
      </c>
      <c r="O915" s="100" t="str">
        <f ca="1">IF('Inventory Ref Sheet'!AS915&gt;0,YEAR(TODAY())-'Inventory Ref Sheet'!AS915,"")</f>
        <v/>
      </c>
      <c r="P915" s="95">
        <f>'Inventory Ref Sheet'!AU915</f>
        <v>0</v>
      </c>
      <c r="Q915" s="60">
        <f>'Inventory Ref Sheet'!AV915</f>
        <v>0</v>
      </c>
      <c r="R915" s="61"/>
      <c r="S915" s="100" t="str">
        <f t="shared" si="60"/>
        <v/>
      </c>
      <c r="T915" s="59">
        <f>'Inventory Ref Sheet'!M915</f>
        <v>0</v>
      </c>
      <c r="U915" s="102">
        <f>'Inventory Ref Sheet'!N915</f>
        <v>0</v>
      </c>
      <c r="V915" s="59">
        <f>'Inventory Ref Sheet'!O915</f>
        <v>0</v>
      </c>
      <c r="W915" s="59">
        <f>'Inventory Ref Sheet'!R915</f>
        <v>0</v>
      </c>
      <c r="X915" s="59">
        <f>'Inventory Ref Sheet'!S915</f>
        <v>0</v>
      </c>
      <c r="Y915" s="100" t="str">
        <f ca="1">IF('Inventory Ref Sheet'!U915&gt;0,YEAR(TODAY())-'Inventory Ref Sheet'!U915,"")</f>
        <v/>
      </c>
      <c r="Z915" s="95">
        <f>'Inventory Ref Sheet'!W915</f>
        <v>0</v>
      </c>
      <c r="AA915" s="60">
        <f>'Inventory Ref Sheet'!X915</f>
        <v>0</v>
      </c>
      <c r="AB915" s="61"/>
      <c r="AC915" s="97" t="str">
        <f t="shared" si="61"/>
        <v/>
      </c>
      <c r="AD915" s="59">
        <f>'Inventory Ref Sheet'!Y915</f>
        <v>0</v>
      </c>
      <c r="AE915" s="59">
        <f>'Inventory Ref Sheet'!Z915</f>
        <v>0</v>
      </c>
      <c r="AF915" s="102">
        <f>'Inventory Ref Sheet'!AA915</f>
        <v>0</v>
      </c>
      <c r="AG915" s="59">
        <f>'Inventory Ref Sheet'!AD915</f>
        <v>0</v>
      </c>
      <c r="AH915" s="59">
        <f>'Inventory Ref Sheet'!AE915</f>
        <v>0</v>
      </c>
      <c r="AI915" s="100" t="str">
        <f ca="1">IF('Inventory Ref Sheet'!AG915&gt;0,YEAR(TODAY())-'Inventory Ref Sheet'!AG915,"")</f>
        <v/>
      </c>
      <c r="AJ915" s="99"/>
      <c r="AK915" s="60">
        <f>'Inventory Ref Sheet'!AJ915</f>
        <v>0</v>
      </c>
      <c r="AL915" s="99"/>
      <c r="AM915" s="97" t="str">
        <f t="shared" si="62"/>
        <v/>
      </c>
    </row>
    <row r="916" spans="10:39" x14ac:dyDescent="0.25">
      <c r="J916" s="59">
        <f>'Inventory Ref Sheet'!AK916</f>
        <v>0</v>
      </c>
      <c r="K916" s="59">
        <f>'Inventory Ref Sheet'!AL916</f>
        <v>0</v>
      </c>
      <c r="L916" s="59">
        <f>'Inventory Ref Sheet'!AM916</f>
        <v>0</v>
      </c>
      <c r="M916" s="59">
        <f>'Inventory Ref Sheet'!AP916</f>
        <v>0</v>
      </c>
      <c r="N916" s="59">
        <f>'Inventory Ref Sheet'!AQ916</f>
        <v>0</v>
      </c>
      <c r="O916" s="100" t="str">
        <f ca="1">IF('Inventory Ref Sheet'!AS916&gt;0,YEAR(TODAY())-'Inventory Ref Sheet'!AS916,"")</f>
        <v/>
      </c>
      <c r="P916" s="95">
        <f>'Inventory Ref Sheet'!AU916</f>
        <v>0</v>
      </c>
      <c r="Q916" s="60">
        <f>'Inventory Ref Sheet'!AV916</f>
        <v>0</v>
      </c>
      <c r="R916" s="61"/>
      <c r="S916" s="100" t="str">
        <f t="shared" si="60"/>
        <v/>
      </c>
      <c r="T916" s="59">
        <f>'Inventory Ref Sheet'!M916</f>
        <v>0</v>
      </c>
      <c r="U916" s="102">
        <f>'Inventory Ref Sheet'!N916</f>
        <v>0</v>
      </c>
      <c r="V916" s="59">
        <f>'Inventory Ref Sheet'!O916</f>
        <v>0</v>
      </c>
      <c r="W916" s="59">
        <f>'Inventory Ref Sheet'!R916</f>
        <v>0</v>
      </c>
      <c r="X916" s="59">
        <f>'Inventory Ref Sheet'!S916</f>
        <v>0</v>
      </c>
      <c r="Y916" s="100" t="str">
        <f ca="1">IF('Inventory Ref Sheet'!U916&gt;0,YEAR(TODAY())-'Inventory Ref Sheet'!U916,"")</f>
        <v/>
      </c>
      <c r="Z916" s="95">
        <f>'Inventory Ref Sheet'!W916</f>
        <v>0</v>
      </c>
      <c r="AA916" s="60">
        <f>'Inventory Ref Sheet'!X916</f>
        <v>0</v>
      </c>
      <c r="AB916" s="61"/>
      <c r="AC916" s="97" t="str">
        <f t="shared" si="61"/>
        <v/>
      </c>
      <c r="AD916" s="59">
        <f>'Inventory Ref Sheet'!Y916</f>
        <v>0</v>
      </c>
      <c r="AE916" s="59">
        <f>'Inventory Ref Sheet'!Z916</f>
        <v>0</v>
      </c>
      <c r="AF916" s="102">
        <f>'Inventory Ref Sheet'!AA916</f>
        <v>0</v>
      </c>
      <c r="AG916" s="59">
        <f>'Inventory Ref Sheet'!AD916</f>
        <v>0</v>
      </c>
      <c r="AH916" s="59">
        <f>'Inventory Ref Sheet'!AE916</f>
        <v>0</v>
      </c>
      <c r="AI916" s="100" t="str">
        <f ca="1">IF('Inventory Ref Sheet'!AG916&gt;0,YEAR(TODAY())-'Inventory Ref Sheet'!AG916,"")</f>
        <v/>
      </c>
      <c r="AJ916" s="99"/>
      <c r="AK916" s="60">
        <f>'Inventory Ref Sheet'!AJ916</f>
        <v>0</v>
      </c>
      <c r="AL916" s="99"/>
      <c r="AM916" s="97" t="str">
        <f t="shared" si="62"/>
        <v/>
      </c>
    </row>
    <row r="917" spans="10:39" x14ac:dyDescent="0.25">
      <c r="J917" s="59">
        <f>'Inventory Ref Sheet'!AK917</f>
        <v>0</v>
      </c>
      <c r="K917" s="59">
        <f>'Inventory Ref Sheet'!AL917</f>
        <v>0</v>
      </c>
      <c r="L917" s="59">
        <f>'Inventory Ref Sheet'!AM917</f>
        <v>0</v>
      </c>
      <c r="M917" s="59">
        <f>'Inventory Ref Sheet'!AP917</f>
        <v>0</v>
      </c>
      <c r="N917" s="59">
        <f>'Inventory Ref Sheet'!AQ917</f>
        <v>0</v>
      </c>
      <c r="O917" s="100" t="str">
        <f ca="1">IF('Inventory Ref Sheet'!AS917&gt;0,YEAR(TODAY())-'Inventory Ref Sheet'!AS917,"")</f>
        <v/>
      </c>
      <c r="P917" s="95">
        <f>'Inventory Ref Sheet'!AU917</f>
        <v>0</v>
      </c>
      <c r="Q917" s="60">
        <f>'Inventory Ref Sheet'!AV917</f>
        <v>0</v>
      </c>
      <c r="R917" s="61"/>
      <c r="S917" s="100" t="str">
        <f t="shared" si="60"/>
        <v/>
      </c>
      <c r="T917" s="59">
        <f>'Inventory Ref Sheet'!M917</f>
        <v>0</v>
      </c>
      <c r="U917" s="102">
        <f>'Inventory Ref Sheet'!N917</f>
        <v>0</v>
      </c>
      <c r="V917" s="59">
        <f>'Inventory Ref Sheet'!O917</f>
        <v>0</v>
      </c>
      <c r="W917" s="59">
        <f>'Inventory Ref Sheet'!R917</f>
        <v>0</v>
      </c>
      <c r="X917" s="59">
        <f>'Inventory Ref Sheet'!S917</f>
        <v>0</v>
      </c>
      <c r="Y917" s="100" t="str">
        <f ca="1">IF('Inventory Ref Sheet'!U917&gt;0,YEAR(TODAY())-'Inventory Ref Sheet'!U917,"")</f>
        <v/>
      </c>
      <c r="Z917" s="95">
        <f>'Inventory Ref Sheet'!W917</f>
        <v>0</v>
      </c>
      <c r="AA917" s="60">
        <f>'Inventory Ref Sheet'!X917</f>
        <v>0</v>
      </c>
      <c r="AB917" s="61"/>
      <c r="AC917" s="97" t="str">
        <f t="shared" si="61"/>
        <v/>
      </c>
      <c r="AD917" s="59">
        <f>'Inventory Ref Sheet'!Y917</f>
        <v>0</v>
      </c>
      <c r="AE917" s="59">
        <f>'Inventory Ref Sheet'!Z917</f>
        <v>0</v>
      </c>
      <c r="AF917" s="102">
        <f>'Inventory Ref Sheet'!AA917</f>
        <v>0</v>
      </c>
      <c r="AG917" s="59">
        <f>'Inventory Ref Sheet'!AD917</f>
        <v>0</v>
      </c>
      <c r="AH917" s="59">
        <f>'Inventory Ref Sheet'!AE917</f>
        <v>0</v>
      </c>
      <c r="AI917" s="100" t="str">
        <f ca="1">IF('Inventory Ref Sheet'!AG917&gt;0,YEAR(TODAY())-'Inventory Ref Sheet'!AG917,"")</f>
        <v/>
      </c>
      <c r="AJ917" s="99"/>
      <c r="AK917" s="60">
        <f>'Inventory Ref Sheet'!AJ917</f>
        <v>0</v>
      </c>
      <c r="AL917" s="99"/>
      <c r="AM917" s="97" t="str">
        <f t="shared" si="62"/>
        <v/>
      </c>
    </row>
    <row r="918" spans="10:39" x14ac:dyDescent="0.25">
      <c r="J918" s="59">
        <f>'Inventory Ref Sheet'!AK918</f>
        <v>0</v>
      </c>
      <c r="K918" s="59">
        <f>'Inventory Ref Sheet'!AL918</f>
        <v>0</v>
      </c>
      <c r="L918" s="59">
        <f>'Inventory Ref Sheet'!AM918</f>
        <v>0</v>
      </c>
      <c r="M918" s="59">
        <f>'Inventory Ref Sheet'!AP918</f>
        <v>0</v>
      </c>
      <c r="N918" s="59">
        <f>'Inventory Ref Sheet'!AQ918</f>
        <v>0</v>
      </c>
      <c r="O918" s="100" t="str">
        <f ca="1">IF('Inventory Ref Sheet'!AS918&gt;0,YEAR(TODAY())-'Inventory Ref Sheet'!AS918,"")</f>
        <v/>
      </c>
      <c r="P918" s="95">
        <f>'Inventory Ref Sheet'!AU918</f>
        <v>0</v>
      </c>
      <c r="Q918" s="60">
        <f>'Inventory Ref Sheet'!AV918</f>
        <v>0</v>
      </c>
      <c r="R918" s="61"/>
      <c r="S918" s="100" t="str">
        <f t="shared" si="60"/>
        <v/>
      </c>
      <c r="T918" s="59">
        <f>'Inventory Ref Sheet'!M918</f>
        <v>0</v>
      </c>
      <c r="U918" s="102">
        <f>'Inventory Ref Sheet'!N918</f>
        <v>0</v>
      </c>
      <c r="V918" s="59">
        <f>'Inventory Ref Sheet'!O918</f>
        <v>0</v>
      </c>
      <c r="W918" s="59">
        <f>'Inventory Ref Sheet'!R918</f>
        <v>0</v>
      </c>
      <c r="X918" s="59">
        <f>'Inventory Ref Sheet'!S918</f>
        <v>0</v>
      </c>
      <c r="Y918" s="100" t="str">
        <f ca="1">IF('Inventory Ref Sheet'!U918&gt;0,YEAR(TODAY())-'Inventory Ref Sheet'!U918,"")</f>
        <v/>
      </c>
      <c r="Z918" s="95">
        <f>'Inventory Ref Sheet'!W918</f>
        <v>0</v>
      </c>
      <c r="AA918" s="60">
        <f>'Inventory Ref Sheet'!X918</f>
        <v>0</v>
      </c>
      <c r="AB918" s="61"/>
      <c r="AC918" s="97" t="str">
        <f t="shared" si="61"/>
        <v/>
      </c>
      <c r="AD918" s="59">
        <f>'Inventory Ref Sheet'!Y918</f>
        <v>0</v>
      </c>
      <c r="AE918" s="59">
        <f>'Inventory Ref Sheet'!Z918</f>
        <v>0</v>
      </c>
      <c r="AF918" s="102">
        <f>'Inventory Ref Sheet'!AA918</f>
        <v>0</v>
      </c>
      <c r="AG918" s="59">
        <f>'Inventory Ref Sheet'!AD918</f>
        <v>0</v>
      </c>
      <c r="AH918" s="59">
        <f>'Inventory Ref Sheet'!AE918</f>
        <v>0</v>
      </c>
      <c r="AI918" s="100" t="str">
        <f ca="1">IF('Inventory Ref Sheet'!AG918&gt;0,YEAR(TODAY())-'Inventory Ref Sheet'!AG918,"")</f>
        <v/>
      </c>
      <c r="AJ918" s="99"/>
      <c r="AK918" s="60">
        <f>'Inventory Ref Sheet'!AJ918</f>
        <v>0</v>
      </c>
      <c r="AL918" s="99"/>
      <c r="AM918" s="97" t="str">
        <f t="shared" si="62"/>
        <v/>
      </c>
    </row>
    <row r="919" spans="10:39" x14ac:dyDescent="0.25">
      <c r="J919" s="59">
        <f>'Inventory Ref Sheet'!AK919</f>
        <v>0</v>
      </c>
      <c r="K919" s="59">
        <f>'Inventory Ref Sheet'!AL919</f>
        <v>0</v>
      </c>
      <c r="L919" s="59">
        <f>'Inventory Ref Sheet'!AM919</f>
        <v>0</v>
      </c>
      <c r="M919" s="59">
        <f>'Inventory Ref Sheet'!AP919</f>
        <v>0</v>
      </c>
      <c r="N919" s="59">
        <f>'Inventory Ref Sheet'!AQ919</f>
        <v>0</v>
      </c>
      <c r="O919" s="100" t="str">
        <f ca="1">IF('Inventory Ref Sheet'!AS919&gt;0,YEAR(TODAY())-'Inventory Ref Sheet'!AS919,"")</f>
        <v/>
      </c>
      <c r="P919" s="95">
        <f>'Inventory Ref Sheet'!AU919</f>
        <v>0</v>
      </c>
      <c r="Q919" s="60">
        <f>'Inventory Ref Sheet'!AV919</f>
        <v>0</v>
      </c>
      <c r="R919" s="61"/>
      <c r="S919" s="100" t="str">
        <f t="shared" si="60"/>
        <v/>
      </c>
      <c r="T919" s="59">
        <f>'Inventory Ref Sheet'!M919</f>
        <v>0</v>
      </c>
      <c r="U919" s="102">
        <f>'Inventory Ref Sheet'!N919</f>
        <v>0</v>
      </c>
      <c r="V919" s="59">
        <f>'Inventory Ref Sheet'!O919</f>
        <v>0</v>
      </c>
      <c r="W919" s="59">
        <f>'Inventory Ref Sheet'!R919</f>
        <v>0</v>
      </c>
      <c r="X919" s="59">
        <f>'Inventory Ref Sheet'!S919</f>
        <v>0</v>
      </c>
      <c r="Y919" s="100" t="str">
        <f ca="1">IF('Inventory Ref Sheet'!U919&gt;0,YEAR(TODAY())-'Inventory Ref Sheet'!U919,"")</f>
        <v/>
      </c>
      <c r="Z919" s="95">
        <f>'Inventory Ref Sheet'!W919</f>
        <v>0</v>
      </c>
      <c r="AA919" s="60">
        <f>'Inventory Ref Sheet'!X919</f>
        <v>0</v>
      </c>
      <c r="AB919" s="61"/>
      <c r="AC919" s="97" t="str">
        <f t="shared" si="61"/>
        <v/>
      </c>
      <c r="AD919" s="59">
        <f>'Inventory Ref Sheet'!Y919</f>
        <v>0</v>
      </c>
      <c r="AE919" s="59">
        <f>'Inventory Ref Sheet'!Z919</f>
        <v>0</v>
      </c>
      <c r="AF919" s="102">
        <f>'Inventory Ref Sheet'!AA919</f>
        <v>0</v>
      </c>
      <c r="AG919" s="59">
        <f>'Inventory Ref Sheet'!AD919</f>
        <v>0</v>
      </c>
      <c r="AH919" s="59">
        <f>'Inventory Ref Sheet'!AE919</f>
        <v>0</v>
      </c>
      <c r="AI919" s="100" t="str">
        <f ca="1">IF('Inventory Ref Sheet'!AG919&gt;0,YEAR(TODAY())-'Inventory Ref Sheet'!AG919,"")</f>
        <v/>
      </c>
      <c r="AJ919" s="99"/>
      <c r="AK919" s="60">
        <f>'Inventory Ref Sheet'!AJ919</f>
        <v>0</v>
      </c>
      <c r="AL919" s="99"/>
      <c r="AM919" s="97" t="str">
        <f t="shared" si="62"/>
        <v/>
      </c>
    </row>
    <row r="920" spans="10:39" x14ac:dyDescent="0.25">
      <c r="J920" s="59">
        <f>'Inventory Ref Sheet'!AK920</f>
        <v>0</v>
      </c>
      <c r="K920" s="59">
        <f>'Inventory Ref Sheet'!AL920</f>
        <v>0</v>
      </c>
      <c r="L920" s="59">
        <f>'Inventory Ref Sheet'!AM920</f>
        <v>0</v>
      </c>
      <c r="M920" s="59">
        <f>'Inventory Ref Sheet'!AP920</f>
        <v>0</v>
      </c>
      <c r="N920" s="59">
        <f>'Inventory Ref Sheet'!AQ920</f>
        <v>0</v>
      </c>
      <c r="O920" s="100" t="str">
        <f ca="1">IF('Inventory Ref Sheet'!AS920&gt;0,YEAR(TODAY())-'Inventory Ref Sheet'!AS920,"")</f>
        <v/>
      </c>
      <c r="P920" s="95">
        <f>'Inventory Ref Sheet'!AU920</f>
        <v>0</v>
      </c>
      <c r="Q920" s="60">
        <f>'Inventory Ref Sheet'!AV920</f>
        <v>0</v>
      </c>
      <c r="R920" s="61"/>
      <c r="S920" s="100" t="str">
        <f t="shared" si="60"/>
        <v/>
      </c>
      <c r="T920" s="59">
        <f>'Inventory Ref Sheet'!M920</f>
        <v>0</v>
      </c>
      <c r="U920" s="102">
        <f>'Inventory Ref Sheet'!N920</f>
        <v>0</v>
      </c>
      <c r="V920" s="59">
        <f>'Inventory Ref Sheet'!O920</f>
        <v>0</v>
      </c>
      <c r="W920" s="59">
        <f>'Inventory Ref Sheet'!R920</f>
        <v>0</v>
      </c>
      <c r="X920" s="59">
        <f>'Inventory Ref Sheet'!S920</f>
        <v>0</v>
      </c>
      <c r="Y920" s="100" t="str">
        <f ca="1">IF('Inventory Ref Sheet'!U920&gt;0,YEAR(TODAY())-'Inventory Ref Sheet'!U920,"")</f>
        <v/>
      </c>
      <c r="Z920" s="95">
        <f>'Inventory Ref Sheet'!W920</f>
        <v>0</v>
      </c>
      <c r="AA920" s="60">
        <f>'Inventory Ref Sheet'!X920</f>
        <v>0</v>
      </c>
      <c r="AB920" s="61"/>
      <c r="AC920" s="97" t="str">
        <f t="shared" si="61"/>
        <v/>
      </c>
      <c r="AD920" s="59">
        <f>'Inventory Ref Sheet'!Y920</f>
        <v>0</v>
      </c>
      <c r="AE920" s="59">
        <f>'Inventory Ref Sheet'!Z920</f>
        <v>0</v>
      </c>
      <c r="AF920" s="102">
        <f>'Inventory Ref Sheet'!AA920</f>
        <v>0</v>
      </c>
      <c r="AG920" s="59">
        <f>'Inventory Ref Sheet'!AD920</f>
        <v>0</v>
      </c>
      <c r="AH920" s="59">
        <f>'Inventory Ref Sheet'!AE920</f>
        <v>0</v>
      </c>
      <c r="AI920" s="100" t="str">
        <f ca="1">IF('Inventory Ref Sheet'!AG920&gt;0,YEAR(TODAY())-'Inventory Ref Sheet'!AG920,"")</f>
        <v/>
      </c>
      <c r="AJ920" s="99"/>
      <c r="AK920" s="60">
        <f>'Inventory Ref Sheet'!AJ920</f>
        <v>0</v>
      </c>
      <c r="AL920" s="99"/>
      <c r="AM920" s="97" t="str">
        <f t="shared" si="62"/>
        <v/>
      </c>
    </row>
    <row r="921" spans="10:39" x14ac:dyDescent="0.25">
      <c r="J921" s="59">
        <f>'Inventory Ref Sheet'!AK921</f>
        <v>0</v>
      </c>
      <c r="K921" s="59">
        <f>'Inventory Ref Sheet'!AL921</f>
        <v>0</v>
      </c>
      <c r="L921" s="59">
        <f>'Inventory Ref Sheet'!AM921</f>
        <v>0</v>
      </c>
      <c r="M921" s="59">
        <f>'Inventory Ref Sheet'!AP921</f>
        <v>0</v>
      </c>
      <c r="N921" s="59">
        <f>'Inventory Ref Sheet'!AQ921</f>
        <v>0</v>
      </c>
      <c r="O921" s="100" t="str">
        <f ca="1">IF('Inventory Ref Sheet'!AS921&gt;0,YEAR(TODAY())-'Inventory Ref Sheet'!AS921,"")</f>
        <v/>
      </c>
      <c r="P921" s="95">
        <f>'Inventory Ref Sheet'!AU921</f>
        <v>0</v>
      </c>
      <c r="Q921" s="60">
        <f>'Inventory Ref Sheet'!AV921</f>
        <v>0</v>
      </c>
      <c r="R921" s="61"/>
      <c r="S921" s="100" t="str">
        <f t="shared" si="60"/>
        <v/>
      </c>
      <c r="T921" s="59">
        <f>'Inventory Ref Sheet'!M921</f>
        <v>0</v>
      </c>
      <c r="U921" s="102">
        <f>'Inventory Ref Sheet'!N921</f>
        <v>0</v>
      </c>
      <c r="V921" s="59">
        <f>'Inventory Ref Sheet'!O921</f>
        <v>0</v>
      </c>
      <c r="W921" s="59">
        <f>'Inventory Ref Sheet'!R921</f>
        <v>0</v>
      </c>
      <c r="X921" s="59">
        <f>'Inventory Ref Sheet'!S921</f>
        <v>0</v>
      </c>
      <c r="Y921" s="100" t="str">
        <f ca="1">IF('Inventory Ref Sheet'!U921&gt;0,YEAR(TODAY())-'Inventory Ref Sheet'!U921,"")</f>
        <v/>
      </c>
      <c r="Z921" s="95">
        <f>'Inventory Ref Sheet'!W921</f>
        <v>0</v>
      </c>
      <c r="AA921" s="60">
        <f>'Inventory Ref Sheet'!X921</f>
        <v>0</v>
      </c>
      <c r="AB921" s="61"/>
      <c r="AC921" s="97" t="str">
        <f t="shared" si="61"/>
        <v/>
      </c>
      <c r="AD921" s="59">
        <f>'Inventory Ref Sheet'!Y921</f>
        <v>0</v>
      </c>
      <c r="AE921" s="59">
        <f>'Inventory Ref Sheet'!Z921</f>
        <v>0</v>
      </c>
      <c r="AF921" s="102">
        <f>'Inventory Ref Sheet'!AA921</f>
        <v>0</v>
      </c>
      <c r="AG921" s="59">
        <f>'Inventory Ref Sheet'!AD921</f>
        <v>0</v>
      </c>
      <c r="AH921" s="59">
        <f>'Inventory Ref Sheet'!AE921</f>
        <v>0</v>
      </c>
      <c r="AI921" s="100" t="str">
        <f ca="1">IF('Inventory Ref Sheet'!AG921&gt;0,YEAR(TODAY())-'Inventory Ref Sheet'!AG921,"")</f>
        <v/>
      </c>
      <c r="AJ921" s="99"/>
      <c r="AK921" s="60">
        <f>'Inventory Ref Sheet'!AJ921</f>
        <v>0</v>
      </c>
      <c r="AL921" s="99"/>
      <c r="AM921" s="97" t="str">
        <f t="shared" si="62"/>
        <v/>
      </c>
    </row>
    <row r="922" spans="10:39" x14ac:dyDescent="0.25">
      <c r="J922" s="59">
        <f>'Inventory Ref Sheet'!AK922</f>
        <v>0</v>
      </c>
      <c r="K922" s="59">
        <f>'Inventory Ref Sheet'!AL922</f>
        <v>0</v>
      </c>
      <c r="L922" s="59">
        <f>'Inventory Ref Sheet'!AM922</f>
        <v>0</v>
      </c>
      <c r="M922" s="59">
        <f>'Inventory Ref Sheet'!AP922</f>
        <v>0</v>
      </c>
      <c r="N922" s="59">
        <f>'Inventory Ref Sheet'!AQ922</f>
        <v>0</v>
      </c>
      <c r="O922" s="100" t="str">
        <f ca="1">IF('Inventory Ref Sheet'!AS922&gt;0,YEAR(TODAY())-'Inventory Ref Sheet'!AS922,"")</f>
        <v/>
      </c>
      <c r="P922" s="95">
        <f>'Inventory Ref Sheet'!AU922</f>
        <v>0</v>
      </c>
      <c r="Q922" s="60">
        <f>'Inventory Ref Sheet'!AV922</f>
        <v>0</v>
      </c>
      <c r="R922" s="61"/>
      <c r="S922" s="100" t="str">
        <f t="shared" si="60"/>
        <v/>
      </c>
      <c r="T922" s="59">
        <f>'Inventory Ref Sheet'!M922</f>
        <v>0</v>
      </c>
      <c r="U922" s="102">
        <f>'Inventory Ref Sheet'!N922</f>
        <v>0</v>
      </c>
      <c r="V922" s="59">
        <f>'Inventory Ref Sheet'!O922</f>
        <v>0</v>
      </c>
      <c r="W922" s="59">
        <f>'Inventory Ref Sheet'!R922</f>
        <v>0</v>
      </c>
      <c r="X922" s="59">
        <f>'Inventory Ref Sheet'!S922</f>
        <v>0</v>
      </c>
      <c r="Y922" s="100" t="str">
        <f ca="1">IF('Inventory Ref Sheet'!U922&gt;0,YEAR(TODAY())-'Inventory Ref Sheet'!U922,"")</f>
        <v/>
      </c>
      <c r="Z922" s="95">
        <f>'Inventory Ref Sheet'!W922</f>
        <v>0</v>
      </c>
      <c r="AA922" s="60">
        <f>'Inventory Ref Sheet'!X922</f>
        <v>0</v>
      </c>
      <c r="AB922" s="61"/>
      <c r="AC922" s="97" t="str">
        <f t="shared" si="61"/>
        <v/>
      </c>
      <c r="AD922" s="59">
        <f>'Inventory Ref Sheet'!Y922</f>
        <v>0</v>
      </c>
      <c r="AE922" s="59">
        <f>'Inventory Ref Sheet'!Z922</f>
        <v>0</v>
      </c>
      <c r="AF922" s="102">
        <f>'Inventory Ref Sheet'!AA922</f>
        <v>0</v>
      </c>
      <c r="AG922" s="59">
        <f>'Inventory Ref Sheet'!AD922</f>
        <v>0</v>
      </c>
      <c r="AH922" s="59">
        <f>'Inventory Ref Sheet'!AE922</f>
        <v>0</v>
      </c>
      <c r="AI922" s="100" t="str">
        <f ca="1">IF('Inventory Ref Sheet'!AG922&gt;0,YEAR(TODAY())-'Inventory Ref Sheet'!AG922,"")</f>
        <v/>
      </c>
      <c r="AJ922" s="99"/>
      <c r="AK922" s="60">
        <f>'Inventory Ref Sheet'!AJ922</f>
        <v>0</v>
      </c>
      <c r="AL922" s="99"/>
      <c r="AM922" s="97" t="str">
        <f t="shared" si="62"/>
        <v/>
      </c>
    </row>
    <row r="923" spans="10:39" x14ac:dyDescent="0.25">
      <c r="J923" s="59">
        <f>'Inventory Ref Sheet'!AK923</f>
        <v>0</v>
      </c>
      <c r="K923" s="59">
        <f>'Inventory Ref Sheet'!AL923</f>
        <v>0</v>
      </c>
      <c r="L923" s="59">
        <f>'Inventory Ref Sheet'!AM923</f>
        <v>0</v>
      </c>
      <c r="M923" s="59">
        <f>'Inventory Ref Sheet'!AP923</f>
        <v>0</v>
      </c>
      <c r="N923" s="59">
        <f>'Inventory Ref Sheet'!AQ923</f>
        <v>0</v>
      </c>
      <c r="O923" s="100" t="str">
        <f ca="1">IF('Inventory Ref Sheet'!AS923&gt;0,YEAR(TODAY())-'Inventory Ref Sheet'!AS923,"")</f>
        <v/>
      </c>
      <c r="P923" s="95">
        <f>'Inventory Ref Sheet'!AU923</f>
        <v>0</v>
      </c>
      <c r="Q923" s="60">
        <f>'Inventory Ref Sheet'!AV923</f>
        <v>0</v>
      </c>
      <c r="R923" s="61"/>
      <c r="S923" s="100" t="str">
        <f t="shared" si="60"/>
        <v/>
      </c>
      <c r="T923" s="59">
        <f>'Inventory Ref Sheet'!M923</f>
        <v>0</v>
      </c>
      <c r="U923" s="102">
        <f>'Inventory Ref Sheet'!N923</f>
        <v>0</v>
      </c>
      <c r="V923" s="59">
        <f>'Inventory Ref Sheet'!O923</f>
        <v>0</v>
      </c>
      <c r="W923" s="59">
        <f>'Inventory Ref Sheet'!R923</f>
        <v>0</v>
      </c>
      <c r="X923" s="59">
        <f>'Inventory Ref Sheet'!S923</f>
        <v>0</v>
      </c>
      <c r="Y923" s="100" t="str">
        <f ca="1">IF('Inventory Ref Sheet'!U923&gt;0,YEAR(TODAY())-'Inventory Ref Sheet'!U923,"")</f>
        <v/>
      </c>
      <c r="Z923" s="95">
        <f>'Inventory Ref Sheet'!W923</f>
        <v>0</v>
      </c>
      <c r="AA923" s="60">
        <f>'Inventory Ref Sheet'!X923</f>
        <v>0</v>
      </c>
      <c r="AB923" s="61"/>
      <c r="AC923" s="97" t="str">
        <f t="shared" si="61"/>
        <v/>
      </c>
      <c r="AD923" s="59">
        <f>'Inventory Ref Sheet'!Y923</f>
        <v>0</v>
      </c>
      <c r="AE923" s="59">
        <f>'Inventory Ref Sheet'!Z923</f>
        <v>0</v>
      </c>
      <c r="AF923" s="102">
        <f>'Inventory Ref Sheet'!AA923</f>
        <v>0</v>
      </c>
      <c r="AG923" s="59">
        <f>'Inventory Ref Sheet'!AD923</f>
        <v>0</v>
      </c>
      <c r="AH923" s="59">
        <f>'Inventory Ref Sheet'!AE923</f>
        <v>0</v>
      </c>
      <c r="AI923" s="100" t="str">
        <f ca="1">IF('Inventory Ref Sheet'!AG923&gt;0,YEAR(TODAY())-'Inventory Ref Sheet'!AG923,"")</f>
        <v/>
      </c>
      <c r="AJ923" s="99"/>
      <c r="AK923" s="60">
        <f>'Inventory Ref Sheet'!AJ923</f>
        <v>0</v>
      </c>
      <c r="AL923" s="99"/>
      <c r="AM923" s="97" t="str">
        <f t="shared" si="62"/>
        <v/>
      </c>
    </row>
    <row r="924" spans="10:39" x14ac:dyDescent="0.25">
      <c r="J924" s="59">
        <f>'Inventory Ref Sheet'!AK924</f>
        <v>0</v>
      </c>
      <c r="K924" s="59">
        <f>'Inventory Ref Sheet'!AL924</f>
        <v>0</v>
      </c>
      <c r="L924" s="59">
        <f>'Inventory Ref Sheet'!AM924</f>
        <v>0</v>
      </c>
      <c r="M924" s="59">
        <f>'Inventory Ref Sheet'!AP924</f>
        <v>0</v>
      </c>
      <c r="N924" s="59">
        <f>'Inventory Ref Sheet'!AQ924</f>
        <v>0</v>
      </c>
      <c r="O924" s="100" t="str">
        <f ca="1">IF('Inventory Ref Sheet'!AS924&gt;0,YEAR(TODAY())-'Inventory Ref Sheet'!AS924,"")</f>
        <v/>
      </c>
      <c r="P924" s="95">
        <f>'Inventory Ref Sheet'!AU924</f>
        <v>0</v>
      </c>
      <c r="Q924" s="60">
        <f>'Inventory Ref Sheet'!AV924</f>
        <v>0</v>
      </c>
      <c r="R924" s="61"/>
      <c r="S924" s="100" t="str">
        <f t="shared" si="60"/>
        <v/>
      </c>
      <c r="T924" s="59">
        <f>'Inventory Ref Sheet'!M924</f>
        <v>0</v>
      </c>
      <c r="U924" s="102">
        <f>'Inventory Ref Sheet'!N924</f>
        <v>0</v>
      </c>
      <c r="V924" s="59">
        <f>'Inventory Ref Sheet'!O924</f>
        <v>0</v>
      </c>
      <c r="W924" s="59">
        <f>'Inventory Ref Sheet'!R924</f>
        <v>0</v>
      </c>
      <c r="X924" s="59">
        <f>'Inventory Ref Sheet'!S924</f>
        <v>0</v>
      </c>
      <c r="Y924" s="100" t="str">
        <f ca="1">IF('Inventory Ref Sheet'!U924&gt;0,YEAR(TODAY())-'Inventory Ref Sheet'!U924,"")</f>
        <v/>
      </c>
      <c r="Z924" s="95">
        <f>'Inventory Ref Sheet'!W924</f>
        <v>0</v>
      </c>
      <c r="AA924" s="60">
        <f>'Inventory Ref Sheet'!X924</f>
        <v>0</v>
      </c>
      <c r="AB924" s="61"/>
      <c r="AC924" s="97" t="str">
        <f t="shared" si="61"/>
        <v/>
      </c>
      <c r="AD924" s="59">
        <f>'Inventory Ref Sheet'!Y924</f>
        <v>0</v>
      </c>
      <c r="AE924" s="59">
        <f>'Inventory Ref Sheet'!Z924</f>
        <v>0</v>
      </c>
      <c r="AF924" s="102">
        <f>'Inventory Ref Sheet'!AA924</f>
        <v>0</v>
      </c>
      <c r="AG924" s="59">
        <f>'Inventory Ref Sheet'!AD924</f>
        <v>0</v>
      </c>
      <c r="AH924" s="59">
        <f>'Inventory Ref Sheet'!AE924</f>
        <v>0</v>
      </c>
      <c r="AI924" s="100" t="str">
        <f ca="1">IF('Inventory Ref Sheet'!AG924&gt;0,YEAR(TODAY())-'Inventory Ref Sheet'!AG924,"")</f>
        <v/>
      </c>
      <c r="AJ924" s="99"/>
      <c r="AK924" s="60">
        <f>'Inventory Ref Sheet'!AJ924</f>
        <v>0</v>
      </c>
      <c r="AL924" s="99"/>
      <c r="AM924" s="97" t="str">
        <f t="shared" si="62"/>
        <v/>
      </c>
    </row>
    <row r="925" spans="10:39" x14ac:dyDescent="0.25">
      <c r="J925" s="59">
        <f>'Inventory Ref Sheet'!AK925</f>
        <v>0</v>
      </c>
      <c r="K925" s="59">
        <f>'Inventory Ref Sheet'!AL925</f>
        <v>0</v>
      </c>
      <c r="L925" s="59">
        <f>'Inventory Ref Sheet'!AM925</f>
        <v>0</v>
      </c>
      <c r="M925" s="59">
        <f>'Inventory Ref Sheet'!AP925</f>
        <v>0</v>
      </c>
      <c r="N925" s="59">
        <f>'Inventory Ref Sheet'!AQ925</f>
        <v>0</v>
      </c>
      <c r="O925" s="100" t="str">
        <f ca="1">IF('Inventory Ref Sheet'!AS925&gt;0,YEAR(TODAY())-'Inventory Ref Sheet'!AS925,"")</f>
        <v/>
      </c>
      <c r="P925" s="95">
        <f>'Inventory Ref Sheet'!AU925</f>
        <v>0</v>
      </c>
      <c r="Q925" s="60">
        <f>'Inventory Ref Sheet'!AV925</f>
        <v>0</v>
      </c>
      <c r="R925" s="61"/>
      <c r="S925" s="100" t="str">
        <f t="shared" si="60"/>
        <v/>
      </c>
      <c r="T925" s="59">
        <f>'Inventory Ref Sheet'!M925</f>
        <v>0</v>
      </c>
      <c r="U925" s="102">
        <f>'Inventory Ref Sheet'!N925</f>
        <v>0</v>
      </c>
      <c r="V925" s="59">
        <f>'Inventory Ref Sheet'!O925</f>
        <v>0</v>
      </c>
      <c r="W925" s="59">
        <f>'Inventory Ref Sheet'!R925</f>
        <v>0</v>
      </c>
      <c r="X925" s="59">
        <f>'Inventory Ref Sheet'!S925</f>
        <v>0</v>
      </c>
      <c r="Y925" s="100" t="str">
        <f ca="1">IF('Inventory Ref Sheet'!U925&gt;0,YEAR(TODAY())-'Inventory Ref Sheet'!U925,"")</f>
        <v/>
      </c>
      <c r="Z925" s="95">
        <f>'Inventory Ref Sheet'!W925</f>
        <v>0</v>
      </c>
      <c r="AA925" s="60">
        <f>'Inventory Ref Sheet'!X925</f>
        <v>0</v>
      </c>
      <c r="AB925" s="61"/>
      <c r="AC925" s="97" t="str">
        <f t="shared" si="61"/>
        <v/>
      </c>
      <c r="AD925" s="59">
        <f>'Inventory Ref Sheet'!Y925</f>
        <v>0</v>
      </c>
      <c r="AE925" s="59">
        <f>'Inventory Ref Sheet'!Z925</f>
        <v>0</v>
      </c>
      <c r="AF925" s="102">
        <f>'Inventory Ref Sheet'!AA925</f>
        <v>0</v>
      </c>
      <c r="AG925" s="59">
        <f>'Inventory Ref Sheet'!AD925</f>
        <v>0</v>
      </c>
      <c r="AH925" s="59">
        <f>'Inventory Ref Sheet'!AE925</f>
        <v>0</v>
      </c>
      <c r="AI925" s="100" t="str">
        <f ca="1">IF('Inventory Ref Sheet'!AG925&gt;0,YEAR(TODAY())-'Inventory Ref Sheet'!AG925,"")</f>
        <v/>
      </c>
      <c r="AJ925" s="99"/>
      <c r="AK925" s="60">
        <f>'Inventory Ref Sheet'!AJ925</f>
        <v>0</v>
      </c>
      <c r="AL925" s="99"/>
      <c r="AM925" s="97" t="str">
        <f t="shared" si="62"/>
        <v/>
      </c>
    </row>
    <row r="926" spans="10:39" x14ac:dyDescent="0.25">
      <c r="J926" s="59">
        <f>'Inventory Ref Sheet'!AK926</f>
        <v>0</v>
      </c>
      <c r="K926" s="59">
        <f>'Inventory Ref Sheet'!AL926</f>
        <v>0</v>
      </c>
      <c r="L926" s="59">
        <f>'Inventory Ref Sheet'!AM926</f>
        <v>0</v>
      </c>
      <c r="M926" s="59">
        <f>'Inventory Ref Sheet'!AP926</f>
        <v>0</v>
      </c>
      <c r="N926" s="59">
        <f>'Inventory Ref Sheet'!AQ926</f>
        <v>0</v>
      </c>
      <c r="O926" s="100" t="str">
        <f ca="1">IF('Inventory Ref Sheet'!AS926&gt;0,YEAR(TODAY())-'Inventory Ref Sheet'!AS926,"")</f>
        <v/>
      </c>
      <c r="P926" s="95">
        <f>'Inventory Ref Sheet'!AU926</f>
        <v>0</v>
      </c>
      <c r="Q926" s="60">
        <f>'Inventory Ref Sheet'!AV926</f>
        <v>0</v>
      </c>
      <c r="R926" s="61"/>
      <c r="S926" s="100" t="str">
        <f t="shared" si="60"/>
        <v/>
      </c>
      <c r="T926" s="59">
        <f>'Inventory Ref Sheet'!M926</f>
        <v>0</v>
      </c>
      <c r="U926" s="102">
        <f>'Inventory Ref Sheet'!N926</f>
        <v>0</v>
      </c>
      <c r="V926" s="59">
        <f>'Inventory Ref Sheet'!O926</f>
        <v>0</v>
      </c>
      <c r="W926" s="59">
        <f>'Inventory Ref Sheet'!R926</f>
        <v>0</v>
      </c>
      <c r="X926" s="59">
        <f>'Inventory Ref Sheet'!S926</f>
        <v>0</v>
      </c>
      <c r="Y926" s="100" t="str">
        <f ca="1">IF('Inventory Ref Sheet'!U926&gt;0,YEAR(TODAY())-'Inventory Ref Sheet'!U926,"")</f>
        <v/>
      </c>
      <c r="Z926" s="95">
        <f>'Inventory Ref Sheet'!W926</f>
        <v>0</v>
      </c>
      <c r="AA926" s="60">
        <f>'Inventory Ref Sheet'!X926</f>
        <v>0</v>
      </c>
      <c r="AB926" s="61"/>
      <c r="AC926" s="97" t="str">
        <f t="shared" si="61"/>
        <v/>
      </c>
      <c r="AD926" s="59">
        <f>'Inventory Ref Sheet'!Y926</f>
        <v>0</v>
      </c>
      <c r="AE926" s="59">
        <f>'Inventory Ref Sheet'!Z926</f>
        <v>0</v>
      </c>
      <c r="AF926" s="102">
        <f>'Inventory Ref Sheet'!AA926</f>
        <v>0</v>
      </c>
      <c r="AG926" s="59">
        <f>'Inventory Ref Sheet'!AD926</f>
        <v>0</v>
      </c>
      <c r="AH926" s="59">
        <f>'Inventory Ref Sheet'!AE926</f>
        <v>0</v>
      </c>
      <c r="AI926" s="100" t="str">
        <f ca="1">IF('Inventory Ref Sheet'!AG926&gt;0,YEAR(TODAY())-'Inventory Ref Sheet'!AG926,"")</f>
        <v/>
      </c>
      <c r="AJ926" s="99"/>
      <c r="AK926" s="60">
        <f>'Inventory Ref Sheet'!AJ926</f>
        <v>0</v>
      </c>
      <c r="AL926" s="99"/>
      <c r="AM926" s="97" t="str">
        <f t="shared" si="62"/>
        <v/>
      </c>
    </row>
    <row r="927" spans="10:39" x14ac:dyDescent="0.25">
      <c r="J927" s="59">
        <f>'Inventory Ref Sheet'!AK927</f>
        <v>0</v>
      </c>
      <c r="K927" s="59">
        <f>'Inventory Ref Sheet'!AL927</f>
        <v>0</v>
      </c>
      <c r="L927" s="59">
        <f>'Inventory Ref Sheet'!AM927</f>
        <v>0</v>
      </c>
      <c r="M927" s="59">
        <f>'Inventory Ref Sheet'!AP927</f>
        <v>0</v>
      </c>
      <c r="N927" s="59">
        <f>'Inventory Ref Sheet'!AQ927</f>
        <v>0</v>
      </c>
      <c r="O927" s="100" t="str">
        <f ca="1">IF('Inventory Ref Sheet'!AS927&gt;0,YEAR(TODAY())-'Inventory Ref Sheet'!AS927,"")</f>
        <v/>
      </c>
      <c r="P927" s="95">
        <f>'Inventory Ref Sheet'!AU927</f>
        <v>0</v>
      </c>
      <c r="Q927" s="60">
        <f>'Inventory Ref Sheet'!AV927</f>
        <v>0</v>
      </c>
      <c r="R927" s="61"/>
      <c r="S927" s="100" t="str">
        <f t="shared" si="60"/>
        <v/>
      </c>
      <c r="T927" s="59">
        <f>'Inventory Ref Sheet'!M927</f>
        <v>0</v>
      </c>
      <c r="U927" s="102">
        <f>'Inventory Ref Sheet'!N927</f>
        <v>0</v>
      </c>
      <c r="V927" s="59">
        <f>'Inventory Ref Sheet'!O927</f>
        <v>0</v>
      </c>
      <c r="W927" s="59">
        <f>'Inventory Ref Sheet'!R927</f>
        <v>0</v>
      </c>
      <c r="X927" s="59">
        <f>'Inventory Ref Sheet'!S927</f>
        <v>0</v>
      </c>
      <c r="Y927" s="100" t="str">
        <f ca="1">IF('Inventory Ref Sheet'!U927&gt;0,YEAR(TODAY())-'Inventory Ref Sheet'!U927,"")</f>
        <v/>
      </c>
      <c r="Z927" s="95">
        <f>'Inventory Ref Sheet'!W927</f>
        <v>0</v>
      </c>
      <c r="AA927" s="60">
        <f>'Inventory Ref Sheet'!X927</f>
        <v>0</v>
      </c>
      <c r="AB927" s="61"/>
      <c r="AC927" s="97" t="str">
        <f t="shared" si="61"/>
        <v/>
      </c>
      <c r="AD927" s="59">
        <f>'Inventory Ref Sheet'!Y927</f>
        <v>0</v>
      </c>
      <c r="AE927" s="59">
        <f>'Inventory Ref Sheet'!Z927</f>
        <v>0</v>
      </c>
      <c r="AF927" s="102">
        <f>'Inventory Ref Sheet'!AA927</f>
        <v>0</v>
      </c>
      <c r="AG927" s="59">
        <f>'Inventory Ref Sheet'!AD927</f>
        <v>0</v>
      </c>
      <c r="AH927" s="59">
        <f>'Inventory Ref Sheet'!AE927</f>
        <v>0</v>
      </c>
      <c r="AI927" s="100" t="str">
        <f ca="1">IF('Inventory Ref Sheet'!AG927&gt;0,YEAR(TODAY())-'Inventory Ref Sheet'!AG927,"")</f>
        <v/>
      </c>
      <c r="AJ927" s="99"/>
      <c r="AK927" s="60">
        <f>'Inventory Ref Sheet'!AJ927</f>
        <v>0</v>
      </c>
      <c r="AL927" s="99"/>
      <c r="AM927" s="97" t="str">
        <f t="shared" si="62"/>
        <v/>
      </c>
    </row>
    <row r="928" spans="10:39" x14ac:dyDescent="0.25">
      <c r="J928" s="59">
        <f>'Inventory Ref Sheet'!AK928</f>
        <v>0</v>
      </c>
      <c r="K928" s="59">
        <f>'Inventory Ref Sheet'!AL928</f>
        <v>0</v>
      </c>
      <c r="L928" s="59">
        <f>'Inventory Ref Sheet'!AM928</f>
        <v>0</v>
      </c>
      <c r="M928" s="59">
        <f>'Inventory Ref Sheet'!AP928</f>
        <v>0</v>
      </c>
      <c r="N928" s="59">
        <f>'Inventory Ref Sheet'!AQ928</f>
        <v>0</v>
      </c>
      <c r="O928" s="100" t="str">
        <f ca="1">IF('Inventory Ref Sheet'!AS928&gt;0,YEAR(TODAY())-'Inventory Ref Sheet'!AS928,"")</f>
        <v/>
      </c>
      <c r="P928" s="95">
        <f>'Inventory Ref Sheet'!AU928</f>
        <v>0</v>
      </c>
      <c r="Q928" s="60">
        <f>'Inventory Ref Sheet'!AV928</f>
        <v>0</v>
      </c>
      <c r="R928" s="61"/>
      <c r="S928" s="100" t="str">
        <f t="shared" si="60"/>
        <v/>
      </c>
      <c r="T928" s="59">
        <f>'Inventory Ref Sheet'!M928</f>
        <v>0</v>
      </c>
      <c r="U928" s="102">
        <f>'Inventory Ref Sheet'!N928</f>
        <v>0</v>
      </c>
      <c r="V928" s="59">
        <f>'Inventory Ref Sheet'!O928</f>
        <v>0</v>
      </c>
      <c r="W928" s="59">
        <f>'Inventory Ref Sheet'!R928</f>
        <v>0</v>
      </c>
      <c r="X928" s="59">
        <f>'Inventory Ref Sheet'!S928</f>
        <v>0</v>
      </c>
      <c r="Y928" s="100" t="str">
        <f ca="1">IF('Inventory Ref Sheet'!U928&gt;0,YEAR(TODAY())-'Inventory Ref Sheet'!U928,"")</f>
        <v/>
      </c>
      <c r="Z928" s="95">
        <f>'Inventory Ref Sheet'!W928</f>
        <v>0</v>
      </c>
      <c r="AA928" s="60">
        <f>'Inventory Ref Sheet'!X928</f>
        <v>0</v>
      </c>
      <c r="AB928" s="61"/>
      <c r="AC928" s="97" t="str">
        <f t="shared" si="61"/>
        <v/>
      </c>
      <c r="AD928" s="59">
        <f>'Inventory Ref Sheet'!Y928</f>
        <v>0</v>
      </c>
      <c r="AE928" s="59">
        <f>'Inventory Ref Sheet'!Z928</f>
        <v>0</v>
      </c>
      <c r="AF928" s="102">
        <f>'Inventory Ref Sheet'!AA928</f>
        <v>0</v>
      </c>
      <c r="AG928" s="59">
        <f>'Inventory Ref Sheet'!AD928</f>
        <v>0</v>
      </c>
      <c r="AH928" s="59">
        <f>'Inventory Ref Sheet'!AE928</f>
        <v>0</v>
      </c>
      <c r="AI928" s="100" t="str">
        <f ca="1">IF('Inventory Ref Sheet'!AG928&gt;0,YEAR(TODAY())-'Inventory Ref Sheet'!AG928,"")</f>
        <v/>
      </c>
      <c r="AJ928" s="99"/>
      <c r="AK928" s="60">
        <f>'Inventory Ref Sheet'!AJ928</f>
        <v>0</v>
      </c>
      <c r="AL928" s="99"/>
      <c r="AM928" s="97" t="str">
        <f t="shared" si="62"/>
        <v/>
      </c>
    </row>
    <row r="929" spans="10:39" x14ac:dyDescent="0.25">
      <c r="J929" s="59">
        <f>'Inventory Ref Sheet'!AK929</f>
        <v>0</v>
      </c>
      <c r="K929" s="59">
        <f>'Inventory Ref Sheet'!AL929</f>
        <v>0</v>
      </c>
      <c r="L929" s="59">
        <f>'Inventory Ref Sheet'!AM929</f>
        <v>0</v>
      </c>
      <c r="M929" s="59">
        <f>'Inventory Ref Sheet'!AP929</f>
        <v>0</v>
      </c>
      <c r="N929" s="59">
        <f>'Inventory Ref Sheet'!AQ929</f>
        <v>0</v>
      </c>
      <c r="O929" s="100" t="str">
        <f ca="1">IF('Inventory Ref Sheet'!AS929&gt;0,YEAR(TODAY())-'Inventory Ref Sheet'!AS929,"")</f>
        <v/>
      </c>
      <c r="P929" s="95">
        <f>'Inventory Ref Sheet'!AU929</f>
        <v>0</v>
      </c>
      <c r="Q929" s="60">
        <f>'Inventory Ref Sheet'!AV929</f>
        <v>0</v>
      </c>
      <c r="R929" s="61"/>
      <c r="S929" s="100" t="str">
        <f t="shared" si="60"/>
        <v/>
      </c>
      <c r="T929" s="59">
        <f>'Inventory Ref Sheet'!M929</f>
        <v>0</v>
      </c>
      <c r="U929" s="102">
        <f>'Inventory Ref Sheet'!N929</f>
        <v>0</v>
      </c>
      <c r="V929" s="59">
        <f>'Inventory Ref Sheet'!O929</f>
        <v>0</v>
      </c>
      <c r="W929" s="59">
        <f>'Inventory Ref Sheet'!R929</f>
        <v>0</v>
      </c>
      <c r="X929" s="59">
        <f>'Inventory Ref Sheet'!S929</f>
        <v>0</v>
      </c>
      <c r="Y929" s="100" t="str">
        <f ca="1">IF('Inventory Ref Sheet'!U929&gt;0,YEAR(TODAY())-'Inventory Ref Sheet'!U929,"")</f>
        <v/>
      </c>
      <c r="Z929" s="95">
        <f>'Inventory Ref Sheet'!W929</f>
        <v>0</v>
      </c>
      <c r="AA929" s="60">
        <f>'Inventory Ref Sheet'!X929</f>
        <v>0</v>
      </c>
      <c r="AB929" s="61"/>
      <c r="AC929" s="97" t="str">
        <f t="shared" si="61"/>
        <v/>
      </c>
      <c r="AD929" s="59">
        <f>'Inventory Ref Sheet'!Y929</f>
        <v>0</v>
      </c>
      <c r="AE929" s="59">
        <f>'Inventory Ref Sheet'!Z929</f>
        <v>0</v>
      </c>
      <c r="AF929" s="102">
        <f>'Inventory Ref Sheet'!AA929</f>
        <v>0</v>
      </c>
      <c r="AG929" s="59">
        <f>'Inventory Ref Sheet'!AD929</f>
        <v>0</v>
      </c>
      <c r="AH929" s="59">
        <f>'Inventory Ref Sheet'!AE929</f>
        <v>0</v>
      </c>
      <c r="AI929" s="100" t="str">
        <f ca="1">IF('Inventory Ref Sheet'!AG929&gt;0,YEAR(TODAY())-'Inventory Ref Sheet'!AG929,"")</f>
        <v/>
      </c>
      <c r="AJ929" s="99"/>
      <c r="AK929" s="60">
        <f>'Inventory Ref Sheet'!AJ929</f>
        <v>0</v>
      </c>
      <c r="AL929" s="99"/>
      <c r="AM929" s="97" t="str">
        <f t="shared" si="62"/>
        <v/>
      </c>
    </row>
    <row r="930" spans="10:39" x14ac:dyDescent="0.25">
      <c r="J930" s="59">
        <f>'Inventory Ref Sheet'!AK930</f>
        <v>0</v>
      </c>
      <c r="K930" s="59">
        <f>'Inventory Ref Sheet'!AL930</f>
        <v>0</v>
      </c>
      <c r="L930" s="59">
        <f>'Inventory Ref Sheet'!AM930</f>
        <v>0</v>
      </c>
      <c r="M930" s="59">
        <f>'Inventory Ref Sheet'!AP930</f>
        <v>0</v>
      </c>
      <c r="N930" s="59">
        <f>'Inventory Ref Sheet'!AQ930</f>
        <v>0</v>
      </c>
      <c r="O930" s="100" t="str">
        <f ca="1">IF('Inventory Ref Sheet'!AS930&gt;0,YEAR(TODAY())-'Inventory Ref Sheet'!AS930,"")</f>
        <v/>
      </c>
      <c r="P930" s="95">
        <f>'Inventory Ref Sheet'!AU930</f>
        <v>0</v>
      </c>
      <c r="Q930" s="60">
        <f>'Inventory Ref Sheet'!AV930</f>
        <v>0</v>
      </c>
      <c r="R930" s="61"/>
      <c r="S930" s="100" t="str">
        <f t="shared" si="60"/>
        <v/>
      </c>
      <c r="T930" s="59">
        <f>'Inventory Ref Sheet'!M930</f>
        <v>0</v>
      </c>
      <c r="U930" s="102">
        <f>'Inventory Ref Sheet'!N930</f>
        <v>0</v>
      </c>
      <c r="V930" s="59">
        <f>'Inventory Ref Sheet'!O930</f>
        <v>0</v>
      </c>
      <c r="W930" s="59">
        <f>'Inventory Ref Sheet'!R930</f>
        <v>0</v>
      </c>
      <c r="X930" s="59">
        <f>'Inventory Ref Sheet'!S930</f>
        <v>0</v>
      </c>
      <c r="Y930" s="100" t="str">
        <f ca="1">IF('Inventory Ref Sheet'!U930&gt;0,YEAR(TODAY())-'Inventory Ref Sheet'!U930,"")</f>
        <v/>
      </c>
      <c r="Z930" s="95">
        <f>'Inventory Ref Sheet'!W930</f>
        <v>0</v>
      </c>
      <c r="AA930" s="60">
        <f>'Inventory Ref Sheet'!X930</f>
        <v>0</v>
      </c>
      <c r="AB930" s="61"/>
      <c r="AC930" s="97" t="str">
        <f t="shared" si="61"/>
        <v/>
      </c>
      <c r="AD930" s="59">
        <f>'Inventory Ref Sheet'!Y930</f>
        <v>0</v>
      </c>
      <c r="AE930" s="59">
        <f>'Inventory Ref Sheet'!Z930</f>
        <v>0</v>
      </c>
      <c r="AF930" s="102">
        <f>'Inventory Ref Sheet'!AA930</f>
        <v>0</v>
      </c>
      <c r="AG930" s="59">
        <f>'Inventory Ref Sheet'!AD930</f>
        <v>0</v>
      </c>
      <c r="AH930" s="59">
        <f>'Inventory Ref Sheet'!AE930</f>
        <v>0</v>
      </c>
      <c r="AI930" s="100" t="str">
        <f ca="1">IF('Inventory Ref Sheet'!AG930&gt;0,YEAR(TODAY())-'Inventory Ref Sheet'!AG930,"")</f>
        <v/>
      </c>
      <c r="AJ930" s="99"/>
      <c r="AK930" s="60">
        <f>'Inventory Ref Sheet'!AJ930</f>
        <v>0</v>
      </c>
      <c r="AL930" s="99"/>
      <c r="AM930" s="97" t="str">
        <f t="shared" si="62"/>
        <v/>
      </c>
    </row>
    <row r="931" spans="10:39" x14ac:dyDescent="0.25">
      <c r="J931" s="59">
        <f>'Inventory Ref Sheet'!AK931</f>
        <v>0</v>
      </c>
      <c r="K931" s="59">
        <f>'Inventory Ref Sheet'!AL931</f>
        <v>0</v>
      </c>
      <c r="L931" s="59">
        <f>'Inventory Ref Sheet'!AM931</f>
        <v>0</v>
      </c>
      <c r="M931" s="59">
        <f>'Inventory Ref Sheet'!AP931</f>
        <v>0</v>
      </c>
      <c r="N931" s="59">
        <f>'Inventory Ref Sheet'!AQ931</f>
        <v>0</v>
      </c>
      <c r="O931" s="100" t="str">
        <f ca="1">IF('Inventory Ref Sheet'!AS931&gt;0,YEAR(TODAY())-'Inventory Ref Sheet'!AS931,"")</f>
        <v/>
      </c>
      <c r="P931" s="95">
        <f>'Inventory Ref Sheet'!AU931</f>
        <v>0</v>
      </c>
      <c r="Q931" s="60">
        <f>'Inventory Ref Sheet'!AV931</f>
        <v>0</v>
      </c>
      <c r="R931" s="61"/>
      <c r="S931" s="100" t="str">
        <f t="shared" si="60"/>
        <v/>
      </c>
      <c r="T931" s="59">
        <f>'Inventory Ref Sheet'!M931</f>
        <v>0</v>
      </c>
      <c r="U931" s="102">
        <f>'Inventory Ref Sheet'!N931</f>
        <v>0</v>
      </c>
      <c r="V931" s="59">
        <f>'Inventory Ref Sheet'!O931</f>
        <v>0</v>
      </c>
      <c r="W931" s="59">
        <f>'Inventory Ref Sheet'!R931</f>
        <v>0</v>
      </c>
      <c r="X931" s="59">
        <f>'Inventory Ref Sheet'!S931</f>
        <v>0</v>
      </c>
      <c r="Y931" s="100" t="str">
        <f ca="1">IF('Inventory Ref Sheet'!U931&gt;0,YEAR(TODAY())-'Inventory Ref Sheet'!U931,"")</f>
        <v/>
      </c>
      <c r="Z931" s="95">
        <f>'Inventory Ref Sheet'!W931</f>
        <v>0</v>
      </c>
      <c r="AA931" s="60">
        <f>'Inventory Ref Sheet'!X931</f>
        <v>0</v>
      </c>
      <c r="AB931" s="61"/>
      <c r="AC931" s="97" t="str">
        <f t="shared" si="61"/>
        <v/>
      </c>
      <c r="AD931" s="59">
        <f>'Inventory Ref Sheet'!Y931</f>
        <v>0</v>
      </c>
      <c r="AE931" s="59">
        <f>'Inventory Ref Sheet'!Z931</f>
        <v>0</v>
      </c>
      <c r="AF931" s="102">
        <f>'Inventory Ref Sheet'!AA931</f>
        <v>0</v>
      </c>
      <c r="AG931" s="59">
        <f>'Inventory Ref Sheet'!AD931</f>
        <v>0</v>
      </c>
      <c r="AH931" s="59">
        <f>'Inventory Ref Sheet'!AE931</f>
        <v>0</v>
      </c>
      <c r="AI931" s="100" t="str">
        <f ca="1">IF('Inventory Ref Sheet'!AG931&gt;0,YEAR(TODAY())-'Inventory Ref Sheet'!AG931,"")</f>
        <v/>
      </c>
      <c r="AJ931" s="99"/>
      <c r="AK931" s="60">
        <f>'Inventory Ref Sheet'!AJ931</f>
        <v>0</v>
      </c>
      <c r="AL931" s="99"/>
      <c r="AM931" s="97" t="str">
        <f t="shared" si="62"/>
        <v/>
      </c>
    </row>
    <row r="932" spans="10:39" x14ac:dyDescent="0.25">
      <c r="J932" s="59">
        <f>'Inventory Ref Sheet'!AK932</f>
        <v>0</v>
      </c>
      <c r="K932" s="59">
        <f>'Inventory Ref Sheet'!AL932</f>
        <v>0</v>
      </c>
      <c r="L932" s="59">
        <f>'Inventory Ref Sheet'!AM932</f>
        <v>0</v>
      </c>
      <c r="M932" s="59">
        <f>'Inventory Ref Sheet'!AP932</f>
        <v>0</v>
      </c>
      <c r="N932" s="59">
        <f>'Inventory Ref Sheet'!AQ932</f>
        <v>0</v>
      </c>
      <c r="O932" s="100" t="str">
        <f ca="1">IF('Inventory Ref Sheet'!AS932&gt;0,YEAR(TODAY())-'Inventory Ref Sheet'!AS932,"")</f>
        <v/>
      </c>
      <c r="P932" s="95">
        <f>'Inventory Ref Sheet'!AU932</f>
        <v>0</v>
      </c>
      <c r="Q932" s="60">
        <f>'Inventory Ref Sheet'!AV932</f>
        <v>0</v>
      </c>
      <c r="R932" s="61"/>
      <c r="S932" s="100" t="str">
        <f t="shared" si="60"/>
        <v/>
      </c>
      <c r="T932" s="59">
        <f>'Inventory Ref Sheet'!M932</f>
        <v>0</v>
      </c>
      <c r="U932" s="102">
        <f>'Inventory Ref Sheet'!N932</f>
        <v>0</v>
      </c>
      <c r="V932" s="59">
        <f>'Inventory Ref Sheet'!O932</f>
        <v>0</v>
      </c>
      <c r="W932" s="59">
        <f>'Inventory Ref Sheet'!R932</f>
        <v>0</v>
      </c>
      <c r="X932" s="59">
        <f>'Inventory Ref Sheet'!S932</f>
        <v>0</v>
      </c>
      <c r="Y932" s="100" t="str">
        <f ca="1">IF('Inventory Ref Sheet'!U932&gt;0,YEAR(TODAY())-'Inventory Ref Sheet'!U932,"")</f>
        <v/>
      </c>
      <c r="Z932" s="95">
        <f>'Inventory Ref Sheet'!W932</f>
        <v>0</v>
      </c>
      <c r="AA932" s="60">
        <f>'Inventory Ref Sheet'!X932</f>
        <v>0</v>
      </c>
      <c r="AB932" s="61"/>
      <c r="AC932" s="97" t="str">
        <f t="shared" si="61"/>
        <v/>
      </c>
      <c r="AD932" s="59">
        <f>'Inventory Ref Sheet'!Y932</f>
        <v>0</v>
      </c>
      <c r="AE932" s="59">
        <f>'Inventory Ref Sheet'!Z932</f>
        <v>0</v>
      </c>
      <c r="AF932" s="102">
        <f>'Inventory Ref Sheet'!AA932</f>
        <v>0</v>
      </c>
      <c r="AG932" s="59">
        <f>'Inventory Ref Sheet'!AD932</f>
        <v>0</v>
      </c>
      <c r="AH932" s="59">
        <f>'Inventory Ref Sheet'!AE932</f>
        <v>0</v>
      </c>
      <c r="AI932" s="100" t="str">
        <f ca="1">IF('Inventory Ref Sheet'!AG932&gt;0,YEAR(TODAY())-'Inventory Ref Sheet'!AG932,"")</f>
        <v/>
      </c>
      <c r="AJ932" s="99"/>
      <c r="AK932" s="60">
        <f>'Inventory Ref Sheet'!AJ932</f>
        <v>0</v>
      </c>
      <c r="AL932" s="99"/>
      <c r="AM932" s="97" t="str">
        <f t="shared" si="62"/>
        <v/>
      </c>
    </row>
    <row r="933" spans="10:39" x14ac:dyDescent="0.25">
      <c r="J933" s="59">
        <f>'Inventory Ref Sheet'!AK933</f>
        <v>0</v>
      </c>
      <c r="K933" s="59">
        <f>'Inventory Ref Sheet'!AL933</f>
        <v>0</v>
      </c>
      <c r="L933" s="59">
        <f>'Inventory Ref Sheet'!AM933</f>
        <v>0</v>
      </c>
      <c r="M933" s="59">
        <f>'Inventory Ref Sheet'!AP933</f>
        <v>0</v>
      </c>
      <c r="N933" s="59">
        <f>'Inventory Ref Sheet'!AQ933</f>
        <v>0</v>
      </c>
      <c r="O933" s="100" t="str">
        <f ca="1">IF('Inventory Ref Sheet'!AS933&gt;0,YEAR(TODAY())-'Inventory Ref Sheet'!AS933,"")</f>
        <v/>
      </c>
      <c r="P933" s="95">
        <f>'Inventory Ref Sheet'!AU933</f>
        <v>0</v>
      </c>
      <c r="Q933" s="60">
        <f>'Inventory Ref Sheet'!AV933</f>
        <v>0</v>
      </c>
      <c r="R933" s="61"/>
      <c r="S933" s="100" t="str">
        <f t="shared" si="60"/>
        <v/>
      </c>
      <c r="T933" s="59">
        <f>'Inventory Ref Sheet'!M933</f>
        <v>0</v>
      </c>
      <c r="U933" s="102">
        <f>'Inventory Ref Sheet'!N933</f>
        <v>0</v>
      </c>
      <c r="V933" s="59">
        <f>'Inventory Ref Sheet'!O933</f>
        <v>0</v>
      </c>
      <c r="W933" s="59">
        <f>'Inventory Ref Sheet'!R933</f>
        <v>0</v>
      </c>
      <c r="X933" s="59">
        <f>'Inventory Ref Sheet'!S933</f>
        <v>0</v>
      </c>
      <c r="Y933" s="100" t="str">
        <f ca="1">IF('Inventory Ref Sheet'!U933&gt;0,YEAR(TODAY())-'Inventory Ref Sheet'!U933,"")</f>
        <v/>
      </c>
      <c r="Z933" s="95">
        <f>'Inventory Ref Sheet'!W933</f>
        <v>0</v>
      </c>
      <c r="AA933" s="60">
        <f>'Inventory Ref Sheet'!X933</f>
        <v>0</v>
      </c>
      <c r="AB933" s="61"/>
      <c r="AC933" s="97" t="str">
        <f t="shared" si="61"/>
        <v/>
      </c>
      <c r="AD933" s="59">
        <f>'Inventory Ref Sheet'!Y933</f>
        <v>0</v>
      </c>
      <c r="AE933" s="59">
        <f>'Inventory Ref Sheet'!Z933</f>
        <v>0</v>
      </c>
      <c r="AF933" s="102">
        <f>'Inventory Ref Sheet'!AA933</f>
        <v>0</v>
      </c>
      <c r="AG933" s="59">
        <f>'Inventory Ref Sheet'!AD933</f>
        <v>0</v>
      </c>
      <c r="AH933" s="59">
        <f>'Inventory Ref Sheet'!AE933</f>
        <v>0</v>
      </c>
      <c r="AI933" s="100" t="str">
        <f ca="1">IF('Inventory Ref Sheet'!AG933&gt;0,YEAR(TODAY())-'Inventory Ref Sheet'!AG933,"")</f>
        <v/>
      </c>
      <c r="AJ933" s="99"/>
      <c r="AK933" s="60">
        <f>'Inventory Ref Sheet'!AJ933</f>
        <v>0</v>
      </c>
      <c r="AL933" s="99"/>
      <c r="AM933" s="97" t="str">
        <f t="shared" si="62"/>
        <v/>
      </c>
    </row>
    <row r="934" spans="10:39" x14ac:dyDescent="0.25">
      <c r="J934" s="59">
        <f>'Inventory Ref Sheet'!AK934</f>
        <v>0</v>
      </c>
      <c r="K934" s="59">
        <f>'Inventory Ref Sheet'!AL934</f>
        <v>0</v>
      </c>
      <c r="L934" s="59">
        <f>'Inventory Ref Sheet'!AM934</f>
        <v>0</v>
      </c>
      <c r="M934" s="59">
        <f>'Inventory Ref Sheet'!AP934</f>
        <v>0</v>
      </c>
      <c r="N934" s="59">
        <f>'Inventory Ref Sheet'!AQ934</f>
        <v>0</v>
      </c>
      <c r="O934" s="100" t="str">
        <f ca="1">IF('Inventory Ref Sheet'!AS934&gt;0,YEAR(TODAY())-'Inventory Ref Sheet'!AS934,"")</f>
        <v/>
      </c>
      <c r="P934" s="95">
        <f>'Inventory Ref Sheet'!AU934</f>
        <v>0</v>
      </c>
      <c r="Q934" s="60">
        <f>'Inventory Ref Sheet'!AV934</f>
        <v>0</v>
      </c>
      <c r="R934" s="61"/>
      <c r="S934" s="100" t="str">
        <f t="shared" si="60"/>
        <v/>
      </c>
      <c r="T934" s="59">
        <f>'Inventory Ref Sheet'!M934</f>
        <v>0</v>
      </c>
      <c r="U934" s="102">
        <f>'Inventory Ref Sheet'!N934</f>
        <v>0</v>
      </c>
      <c r="V934" s="59">
        <f>'Inventory Ref Sheet'!O934</f>
        <v>0</v>
      </c>
      <c r="W934" s="59">
        <f>'Inventory Ref Sheet'!R934</f>
        <v>0</v>
      </c>
      <c r="X934" s="59">
        <f>'Inventory Ref Sheet'!S934</f>
        <v>0</v>
      </c>
      <c r="Y934" s="100" t="str">
        <f ca="1">IF('Inventory Ref Sheet'!U934&gt;0,YEAR(TODAY())-'Inventory Ref Sheet'!U934,"")</f>
        <v/>
      </c>
      <c r="Z934" s="95">
        <f>'Inventory Ref Sheet'!W934</f>
        <v>0</v>
      </c>
      <c r="AA934" s="60">
        <f>'Inventory Ref Sheet'!X934</f>
        <v>0</v>
      </c>
      <c r="AB934" s="61"/>
      <c r="AC934" s="97" t="str">
        <f t="shared" si="61"/>
        <v/>
      </c>
      <c r="AD934" s="59">
        <f>'Inventory Ref Sheet'!Y934</f>
        <v>0</v>
      </c>
      <c r="AE934" s="59">
        <f>'Inventory Ref Sheet'!Z934</f>
        <v>0</v>
      </c>
      <c r="AF934" s="102">
        <f>'Inventory Ref Sheet'!AA934</f>
        <v>0</v>
      </c>
      <c r="AG934" s="59">
        <f>'Inventory Ref Sheet'!AD934</f>
        <v>0</v>
      </c>
      <c r="AH934" s="59">
        <f>'Inventory Ref Sheet'!AE934</f>
        <v>0</v>
      </c>
      <c r="AI934" s="100" t="str">
        <f ca="1">IF('Inventory Ref Sheet'!AG934&gt;0,YEAR(TODAY())-'Inventory Ref Sheet'!AG934,"")</f>
        <v/>
      </c>
      <c r="AJ934" s="99"/>
      <c r="AK934" s="60">
        <f>'Inventory Ref Sheet'!AJ934</f>
        <v>0</v>
      </c>
      <c r="AL934" s="99"/>
      <c r="AM934" s="97" t="str">
        <f t="shared" si="62"/>
        <v/>
      </c>
    </row>
    <row r="935" spans="10:39" x14ac:dyDescent="0.25">
      <c r="J935" s="59">
        <f>'Inventory Ref Sheet'!AK935</f>
        <v>0</v>
      </c>
      <c r="K935" s="59">
        <f>'Inventory Ref Sheet'!AL935</f>
        <v>0</v>
      </c>
      <c r="L935" s="59">
        <f>'Inventory Ref Sheet'!AM935</f>
        <v>0</v>
      </c>
      <c r="M935" s="59">
        <f>'Inventory Ref Sheet'!AP935</f>
        <v>0</v>
      </c>
      <c r="N935" s="59">
        <f>'Inventory Ref Sheet'!AQ935</f>
        <v>0</v>
      </c>
      <c r="O935" s="100" t="str">
        <f ca="1">IF('Inventory Ref Sheet'!AS935&gt;0,YEAR(TODAY())-'Inventory Ref Sheet'!AS935,"")</f>
        <v/>
      </c>
      <c r="P935" s="95">
        <f>'Inventory Ref Sheet'!AU935</f>
        <v>0</v>
      </c>
      <c r="Q935" s="60">
        <f>'Inventory Ref Sheet'!AV935</f>
        <v>0</v>
      </c>
      <c r="R935" s="61"/>
      <c r="S935" s="100" t="str">
        <f t="shared" si="60"/>
        <v/>
      </c>
      <c r="T935" s="59">
        <f>'Inventory Ref Sheet'!M935</f>
        <v>0</v>
      </c>
      <c r="U935" s="102">
        <f>'Inventory Ref Sheet'!N935</f>
        <v>0</v>
      </c>
      <c r="V935" s="59">
        <f>'Inventory Ref Sheet'!O935</f>
        <v>0</v>
      </c>
      <c r="W935" s="59">
        <f>'Inventory Ref Sheet'!R935</f>
        <v>0</v>
      </c>
      <c r="X935" s="59">
        <f>'Inventory Ref Sheet'!S935</f>
        <v>0</v>
      </c>
      <c r="Y935" s="100" t="str">
        <f ca="1">IF('Inventory Ref Sheet'!U935&gt;0,YEAR(TODAY())-'Inventory Ref Sheet'!U935,"")</f>
        <v/>
      </c>
      <c r="Z935" s="95">
        <f>'Inventory Ref Sheet'!W935</f>
        <v>0</v>
      </c>
      <c r="AA935" s="60">
        <f>'Inventory Ref Sheet'!X935</f>
        <v>0</v>
      </c>
      <c r="AB935" s="61"/>
      <c r="AC935" s="97" t="str">
        <f t="shared" si="61"/>
        <v/>
      </c>
      <c r="AD935" s="59">
        <f>'Inventory Ref Sheet'!Y935</f>
        <v>0</v>
      </c>
      <c r="AE935" s="59">
        <f>'Inventory Ref Sheet'!Z935</f>
        <v>0</v>
      </c>
      <c r="AF935" s="102">
        <f>'Inventory Ref Sheet'!AA935</f>
        <v>0</v>
      </c>
      <c r="AG935" s="59">
        <f>'Inventory Ref Sheet'!AD935</f>
        <v>0</v>
      </c>
      <c r="AH935" s="59">
        <f>'Inventory Ref Sheet'!AE935</f>
        <v>0</v>
      </c>
      <c r="AI935" s="100" t="str">
        <f ca="1">IF('Inventory Ref Sheet'!AG935&gt;0,YEAR(TODAY())-'Inventory Ref Sheet'!AG935,"")</f>
        <v/>
      </c>
      <c r="AJ935" s="99"/>
      <c r="AK935" s="60">
        <f>'Inventory Ref Sheet'!AJ935</f>
        <v>0</v>
      </c>
      <c r="AL935" s="99"/>
      <c r="AM935" s="97" t="str">
        <f t="shared" si="62"/>
        <v/>
      </c>
    </row>
    <row r="936" spans="10:39" x14ac:dyDescent="0.25">
      <c r="J936" s="59">
        <f>'Inventory Ref Sheet'!AK936</f>
        <v>0</v>
      </c>
      <c r="K936" s="59">
        <f>'Inventory Ref Sheet'!AL936</f>
        <v>0</v>
      </c>
      <c r="L936" s="59">
        <f>'Inventory Ref Sheet'!AM936</f>
        <v>0</v>
      </c>
      <c r="M936" s="59">
        <f>'Inventory Ref Sheet'!AP936</f>
        <v>0</v>
      </c>
      <c r="N936" s="59">
        <f>'Inventory Ref Sheet'!AQ936</f>
        <v>0</v>
      </c>
      <c r="O936" s="100" t="str">
        <f ca="1">IF('Inventory Ref Sheet'!AS936&gt;0,YEAR(TODAY())-'Inventory Ref Sheet'!AS936,"")</f>
        <v/>
      </c>
      <c r="P936" s="95">
        <f>'Inventory Ref Sheet'!AU936</f>
        <v>0</v>
      </c>
      <c r="Q936" s="60">
        <f>'Inventory Ref Sheet'!AV936</f>
        <v>0</v>
      </c>
      <c r="R936" s="61"/>
      <c r="S936" s="100" t="str">
        <f t="shared" si="60"/>
        <v/>
      </c>
      <c r="T936" s="59">
        <f>'Inventory Ref Sheet'!M936</f>
        <v>0</v>
      </c>
      <c r="U936" s="102">
        <f>'Inventory Ref Sheet'!N936</f>
        <v>0</v>
      </c>
      <c r="V936" s="59">
        <f>'Inventory Ref Sheet'!O936</f>
        <v>0</v>
      </c>
      <c r="W936" s="59">
        <f>'Inventory Ref Sheet'!R936</f>
        <v>0</v>
      </c>
      <c r="X936" s="59">
        <f>'Inventory Ref Sheet'!S936</f>
        <v>0</v>
      </c>
      <c r="Y936" s="100" t="str">
        <f ca="1">IF('Inventory Ref Sheet'!U936&gt;0,YEAR(TODAY())-'Inventory Ref Sheet'!U936,"")</f>
        <v/>
      </c>
      <c r="Z936" s="95">
        <f>'Inventory Ref Sheet'!W936</f>
        <v>0</v>
      </c>
      <c r="AA936" s="60">
        <f>'Inventory Ref Sheet'!X936</f>
        <v>0</v>
      </c>
      <c r="AB936" s="61"/>
      <c r="AC936" s="97" t="str">
        <f t="shared" si="61"/>
        <v/>
      </c>
      <c r="AD936" s="59">
        <f>'Inventory Ref Sheet'!Y936</f>
        <v>0</v>
      </c>
      <c r="AE936" s="59">
        <f>'Inventory Ref Sheet'!Z936</f>
        <v>0</v>
      </c>
      <c r="AF936" s="102">
        <f>'Inventory Ref Sheet'!AA936</f>
        <v>0</v>
      </c>
      <c r="AG936" s="59">
        <f>'Inventory Ref Sheet'!AD936</f>
        <v>0</v>
      </c>
      <c r="AH936" s="59">
        <f>'Inventory Ref Sheet'!AE936</f>
        <v>0</v>
      </c>
      <c r="AI936" s="100" t="str">
        <f ca="1">IF('Inventory Ref Sheet'!AG936&gt;0,YEAR(TODAY())-'Inventory Ref Sheet'!AG936,"")</f>
        <v/>
      </c>
      <c r="AJ936" s="99"/>
      <c r="AK936" s="60">
        <f>'Inventory Ref Sheet'!AJ936</f>
        <v>0</v>
      </c>
      <c r="AL936" s="99"/>
      <c r="AM936" s="97" t="str">
        <f t="shared" si="62"/>
        <v/>
      </c>
    </row>
    <row r="937" spans="10:39" x14ac:dyDescent="0.25">
      <c r="J937" s="59">
        <f>'Inventory Ref Sheet'!AK937</f>
        <v>0</v>
      </c>
      <c r="K937" s="59">
        <f>'Inventory Ref Sheet'!AL937</f>
        <v>0</v>
      </c>
      <c r="L937" s="59">
        <f>'Inventory Ref Sheet'!AM937</f>
        <v>0</v>
      </c>
      <c r="M937" s="59">
        <f>'Inventory Ref Sheet'!AP937</f>
        <v>0</v>
      </c>
      <c r="N937" s="59">
        <f>'Inventory Ref Sheet'!AQ937</f>
        <v>0</v>
      </c>
      <c r="O937" s="100" t="str">
        <f ca="1">IF('Inventory Ref Sheet'!AS937&gt;0,YEAR(TODAY())-'Inventory Ref Sheet'!AS937,"")</f>
        <v/>
      </c>
      <c r="P937" s="95">
        <f>'Inventory Ref Sheet'!AU937</f>
        <v>0</v>
      </c>
      <c r="Q937" s="60">
        <f>'Inventory Ref Sheet'!AV937</f>
        <v>0</v>
      </c>
      <c r="R937" s="61"/>
      <c r="S937" s="100" t="str">
        <f t="shared" si="60"/>
        <v/>
      </c>
      <c r="T937" s="59">
        <f>'Inventory Ref Sheet'!M937</f>
        <v>0</v>
      </c>
      <c r="U937" s="102">
        <f>'Inventory Ref Sheet'!N937</f>
        <v>0</v>
      </c>
      <c r="V937" s="59">
        <f>'Inventory Ref Sheet'!O937</f>
        <v>0</v>
      </c>
      <c r="W937" s="59">
        <f>'Inventory Ref Sheet'!R937</f>
        <v>0</v>
      </c>
      <c r="X937" s="59">
        <f>'Inventory Ref Sheet'!S937</f>
        <v>0</v>
      </c>
      <c r="Y937" s="100" t="str">
        <f ca="1">IF('Inventory Ref Sheet'!U937&gt;0,YEAR(TODAY())-'Inventory Ref Sheet'!U937,"")</f>
        <v/>
      </c>
      <c r="Z937" s="95">
        <f>'Inventory Ref Sheet'!W937</f>
        <v>0</v>
      </c>
      <c r="AA937" s="60">
        <f>'Inventory Ref Sheet'!X937</f>
        <v>0</v>
      </c>
      <c r="AB937" s="61"/>
      <c r="AC937" s="97" t="str">
        <f t="shared" si="61"/>
        <v/>
      </c>
      <c r="AD937" s="59">
        <f>'Inventory Ref Sheet'!Y937</f>
        <v>0</v>
      </c>
      <c r="AE937" s="59">
        <f>'Inventory Ref Sheet'!Z937</f>
        <v>0</v>
      </c>
      <c r="AF937" s="102">
        <f>'Inventory Ref Sheet'!AA937</f>
        <v>0</v>
      </c>
      <c r="AG937" s="59">
        <f>'Inventory Ref Sheet'!AD937</f>
        <v>0</v>
      </c>
      <c r="AH937" s="59">
        <f>'Inventory Ref Sheet'!AE937</f>
        <v>0</v>
      </c>
      <c r="AI937" s="100" t="str">
        <f ca="1">IF('Inventory Ref Sheet'!AG937&gt;0,YEAR(TODAY())-'Inventory Ref Sheet'!AG937,"")</f>
        <v/>
      </c>
      <c r="AJ937" s="99"/>
      <c r="AK937" s="60">
        <f>'Inventory Ref Sheet'!AJ937</f>
        <v>0</v>
      </c>
      <c r="AL937" s="99"/>
      <c r="AM937" s="97" t="str">
        <f t="shared" si="62"/>
        <v/>
      </c>
    </row>
    <row r="938" spans="10:39" x14ac:dyDescent="0.25">
      <c r="J938" s="59">
        <f>'Inventory Ref Sheet'!AK938</f>
        <v>0</v>
      </c>
      <c r="K938" s="59">
        <f>'Inventory Ref Sheet'!AL938</f>
        <v>0</v>
      </c>
      <c r="L938" s="59">
        <f>'Inventory Ref Sheet'!AM938</f>
        <v>0</v>
      </c>
      <c r="M938" s="59">
        <f>'Inventory Ref Sheet'!AP938</f>
        <v>0</v>
      </c>
      <c r="N938" s="59">
        <f>'Inventory Ref Sheet'!AQ938</f>
        <v>0</v>
      </c>
      <c r="O938" s="100" t="str">
        <f ca="1">IF('Inventory Ref Sheet'!AS938&gt;0,YEAR(TODAY())-'Inventory Ref Sheet'!AS938,"")</f>
        <v/>
      </c>
      <c r="P938" s="95">
        <f>'Inventory Ref Sheet'!AU938</f>
        <v>0</v>
      </c>
      <c r="Q938" s="60">
        <f>'Inventory Ref Sheet'!AV938</f>
        <v>0</v>
      </c>
      <c r="R938" s="61"/>
      <c r="S938" s="100" t="str">
        <f t="shared" si="60"/>
        <v/>
      </c>
      <c r="T938" s="59">
        <f>'Inventory Ref Sheet'!M938</f>
        <v>0</v>
      </c>
      <c r="U938" s="102">
        <f>'Inventory Ref Sheet'!N938</f>
        <v>0</v>
      </c>
      <c r="V938" s="59">
        <f>'Inventory Ref Sheet'!O938</f>
        <v>0</v>
      </c>
      <c r="W938" s="59">
        <f>'Inventory Ref Sheet'!R938</f>
        <v>0</v>
      </c>
      <c r="X938" s="59">
        <f>'Inventory Ref Sheet'!S938</f>
        <v>0</v>
      </c>
      <c r="Y938" s="100" t="str">
        <f ca="1">IF('Inventory Ref Sheet'!U938&gt;0,YEAR(TODAY())-'Inventory Ref Sheet'!U938,"")</f>
        <v/>
      </c>
      <c r="Z938" s="95">
        <f>'Inventory Ref Sheet'!W938</f>
        <v>0</v>
      </c>
      <c r="AA938" s="60">
        <f>'Inventory Ref Sheet'!X938</f>
        <v>0</v>
      </c>
      <c r="AB938" s="61"/>
      <c r="AC938" s="97" t="str">
        <f t="shared" si="61"/>
        <v/>
      </c>
      <c r="AD938" s="59">
        <f>'Inventory Ref Sheet'!Y938</f>
        <v>0</v>
      </c>
      <c r="AE938" s="59">
        <f>'Inventory Ref Sheet'!Z938</f>
        <v>0</v>
      </c>
      <c r="AF938" s="102">
        <f>'Inventory Ref Sheet'!AA938</f>
        <v>0</v>
      </c>
      <c r="AG938" s="59">
        <f>'Inventory Ref Sheet'!AD938</f>
        <v>0</v>
      </c>
      <c r="AH938" s="59">
        <f>'Inventory Ref Sheet'!AE938</f>
        <v>0</v>
      </c>
      <c r="AI938" s="100" t="str">
        <f ca="1">IF('Inventory Ref Sheet'!AG938&gt;0,YEAR(TODAY())-'Inventory Ref Sheet'!AG938,"")</f>
        <v/>
      </c>
      <c r="AJ938" s="99"/>
      <c r="AK938" s="60">
        <f>'Inventory Ref Sheet'!AJ938</f>
        <v>0</v>
      </c>
      <c r="AL938" s="99"/>
      <c r="AM938" s="97" t="str">
        <f t="shared" si="62"/>
        <v/>
      </c>
    </row>
    <row r="939" spans="10:39" x14ac:dyDescent="0.25">
      <c r="J939" s="59">
        <f>'Inventory Ref Sheet'!AK939</f>
        <v>0</v>
      </c>
      <c r="K939" s="59">
        <f>'Inventory Ref Sheet'!AL939</f>
        <v>0</v>
      </c>
      <c r="L939" s="59">
        <f>'Inventory Ref Sheet'!AM939</f>
        <v>0</v>
      </c>
      <c r="M939" s="59">
        <f>'Inventory Ref Sheet'!AP939</f>
        <v>0</v>
      </c>
      <c r="N939" s="59">
        <f>'Inventory Ref Sheet'!AQ939</f>
        <v>0</v>
      </c>
      <c r="O939" s="100" t="str">
        <f ca="1">IF('Inventory Ref Sheet'!AS939&gt;0,YEAR(TODAY())-'Inventory Ref Sheet'!AS939,"")</f>
        <v/>
      </c>
      <c r="P939" s="95">
        <f>'Inventory Ref Sheet'!AU939</f>
        <v>0</v>
      </c>
      <c r="Q939" s="60">
        <f>'Inventory Ref Sheet'!AV939</f>
        <v>0</v>
      </c>
      <c r="R939" s="61"/>
      <c r="S939" s="100" t="str">
        <f t="shared" si="60"/>
        <v/>
      </c>
      <c r="T939" s="59">
        <f>'Inventory Ref Sheet'!M939</f>
        <v>0</v>
      </c>
      <c r="U939" s="102">
        <f>'Inventory Ref Sheet'!N939</f>
        <v>0</v>
      </c>
      <c r="V939" s="59">
        <f>'Inventory Ref Sheet'!O939</f>
        <v>0</v>
      </c>
      <c r="W939" s="59">
        <f>'Inventory Ref Sheet'!R939</f>
        <v>0</v>
      </c>
      <c r="X939" s="59">
        <f>'Inventory Ref Sheet'!S939</f>
        <v>0</v>
      </c>
      <c r="Y939" s="100" t="str">
        <f ca="1">IF('Inventory Ref Sheet'!U939&gt;0,YEAR(TODAY())-'Inventory Ref Sheet'!U939,"")</f>
        <v/>
      </c>
      <c r="Z939" s="95">
        <f>'Inventory Ref Sheet'!W939</f>
        <v>0</v>
      </c>
      <c r="AA939" s="60">
        <f>'Inventory Ref Sheet'!X939</f>
        <v>0</v>
      </c>
      <c r="AB939" s="61"/>
      <c r="AC939" s="97" t="str">
        <f t="shared" si="61"/>
        <v/>
      </c>
      <c r="AD939" s="59">
        <f>'Inventory Ref Sheet'!Y939</f>
        <v>0</v>
      </c>
      <c r="AE939" s="59">
        <f>'Inventory Ref Sheet'!Z939</f>
        <v>0</v>
      </c>
      <c r="AF939" s="102">
        <f>'Inventory Ref Sheet'!AA939</f>
        <v>0</v>
      </c>
      <c r="AG939" s="59">
        <f>'Inventory Ref Sheet'!AD939</f>
        <v>0</v>
      </c>
      <c r="AH939" s="59">
        <f>'Inventory Ref Sheet'!AE939</f>
        <v>0</v>
      </c>
      <c r="AI939" s="100" t="str">
        <f ca="1">IF('Inventory Ref Sheet'!AG939&gt;0,YEAR(TODAY())-'Inventory Ref Sheet'!AG939,"")</f>
        <v/>
      </c>
      <c r="AJ939" s="99"/>
      <c r="AK939" s="60">
        <f>'Inventory Ref Sheet'!AJ939</f>
        <v>0</v>
      </c>
      <c r="AL939" s="99"/>
      <c r="AM939" s="97" t="str">
        <f t="shared" si="62"/>
        <v/>
      </c>
    </row>
    <row r="940" spans="10:39" x14ac:dyDescent="0.25">
      <c r="J940" s="59">
        <f>'Inventory Ref Sheet'!AK940</f>
        <v>0</v>
      </c>
      <c r="K940" s="59">
        <f>'Inventory Ref Sheet'!AL940</f>
        <v>0</v>
      </c>
      <c r="L940" s="59">
        <f>'Inventory Ref Sheet'!AM940</f>
        <v>0</v>
      </c>
      <c r="M940" s="59">
        <f>'Inventory Ref Sheet'!AP940</f>
        <v>0</v>
      </c>
      <c r="N940" s="59">
        <f>'Inventory Ref Sheet'!AQ940</f>
        <v>0</v>
      </c>
      <c r="O940" s="100" t="str">
        <f ca="1">IF('Inventory Ref Sheet'!AS940&gt;0,YEAR(TODAY())-'Inventory Ref Sheet'!AS940,"")</f>
        <v/>
      </c>
      <c r="P940" s="95">
        <f>'Inventory Ref Sheet'!AU940</f>
        <v>0</v>
      </c>
      <c r="Q940" s="60">
        <f>'Inventory Ref Sheet'!AV940</f>
        <v>0</v>
      </c>
      <c r="R940" s="61"/>
      <c r="S940" s="100" t="str">
        <f t="shared" si="60"/>
        <v/>
      </c>
      <c r="T940" s="59">
        <f>'Inventory Ref Sheet'!M940</f>
        <v>0</v>
      </c>
      <c r="U940" s="102">
        <f>'Inventory Ref Sheet'!N940</f>
        <v>0</v>
      </c>
      <c r="V940" s="59">
        <f>'Inventory Ref Sheet'!O940</f>
        <v>0</v>
      </c>
      <c r="W940" s="59">
        <f>'Inventory Ref Sheet'!R940</f>
        <v>0</v>
      </c>
      <c r="X940" s="59">
        <f>'Inventory Ref Sheet'!S940</f>
        <v>0</v>
      </c>
      <c r="Y940" s="100" t="str">
        <f ca="1">IF('Inventory Ref Sheet'!U940&gt;0,YEAR(TODAY())-'Inventory Ref Sheet'!U940,"")</f>
        <v/>
      </c>
      <c r="Z940" s="95">
        <f>'Inventory Ref Sheet'!W940</f>
        <v>0</v>
      </c>
      <c r="AA940" s="60">
        <f>'Inventory Ref Sheet'!X940</f>
        <v>0</v>
      </c>
      <c r="AB940" s="61"/>
      <c r="AC940" s="97" t="str">
        <f t="shared" si="61"/>
        <v/>
      </c>
      <c r="AD940" s="59">
        <f>'Inventory Ref Sheet'!Y940</f>
        <v>0</v>
      </c>
      <c r="AE940" s="59">
        <f>'Inventory Ref Sheet'!Z940</f>
        <v>0</v>
      </c>
      <c r="AF940" s="102">
        <f>'Inventory Ref Sheet'!AA940</f>
        <v>0</v>
      </c>
      <c r="AG940" s="59">
        <f>'Inventory Ref Sheet'!AD940</f>
        <v>0</v>
      </c>
      <c r="AH940" s="59">
        <f>'Inventory Ref Sheet'!AE940</f>
        <v>0</v>
      </c>
      <c r="AI940" s="100" t="str">
        <f ca="1">IF('Inventory Ref Sheet'!AG940&gt;0,YEAR(TODAY())-'Inventory Ref Sheet'!AG940,"")</f>
        <v/>
      </c>
      <c r="AJ940" s="99"/>
      <c r="AK940" s="60">
        <f>'Inventory Ref Sheet'!AJ940</f>
        <v>0</v>
      </c>
      <c r="AL940" s="99"/>
      <c r="AM940" s="97" t="str">
        <f t="shared" si="62"/>
        <v/>
      </c>
    </row>
    <row r="941" spans="10:39" x14ac:dyDescent="0.25">
      <c r="J941" s="59">
        <f>'Inventory Ref Sheet'!AK941</f>
        <v>0</v>
      </c>
      <c r="K941" s="59">
        <f>'Inventory Ref Sheet'!AL941</f>
        <v>0</v>
      </c>
      <c r="L941" s="59">
        <f>'Inventory Ref Sheet'!AM941</f>
        <v>0</v>
      </c>
      <c r="M941" s="59">
        <f>'Inventory Ref Sheet'!AP941</f>
        <v>0</v>
      </c>
      <c r="N941" s="59">
        <f>'Inventory Ref Sheet'!AQ941</f>
        <v>0</v>
      </c>
      <c r="O941" s="100" t="str">
        <f ca="1">IF('Inventory Ref Sheet'!AS941&gt;0,YEAR(TODAY())-'Inventory Ref Sheet'!AS941,"")</f>
        <v/>
      </c>
      <c r="P941" s="95">
        <f>'Inventory Ref Sheet'!AU941</f>
        <v>0</v>
      </c>
      <c r="Q941" s="60">
        <f>'Inventory Ref Sheet'!AV941</f>
        <v>0</v>
      </c>
      <c r="R941" s="61"/>
      <c r="S941" s="100" t="str">
        <f t="shared" si="60"/>
        <v/>
      </c>
      <c r="T941" s="59">
        <f>'Inventory Ref Sheet'!M941</f>
        <v>0</v>
      </c>
      <c r="U941" s="102">
        <f>'Inventory Ref Sheet'!N941</f>
        <v>0</v>
      </c>
      <c r="V941" s="59">
        <f>'Inventory Ref Sheet'!O941</f>
        <v>0</v>
      </c>
      <c r="W941" s="59">
        <f>'Inventory Ref Sheet'!R941</f>
        <v>0</v>
      </c>
      <c r="X941" s="59">
        <f>'Inventory Ref Sheet'!S941</f>
        <v>0</v>
      </c>
      <c r="Y941" s="100" t="str">
        <f ca="1">IF('Inventory Ref Sheet'!U941&gt;0,YEAR(TODAY())-'Inventory Ref Sheet'!U941,"")</f>
        <v/>
      </c>
      <c r="Z941" s="95">
        <f>'Inventory Ref Sheet'!W941</f>
        <v>0</v>
      </c>
      <c r="AA941" s="60">
        <f>'Inventory Ref Sheet'!X941</f>
        <v>0</v>
      </c>
      <c r="AB941" s="61"/>
      <c r="AC941" s="97" t="str">
        <f t="shared" si="61"/>
        <v/>
      </c>
      <c r="AD941" s="59">
        <f>'Inventory Ref Sheet'!Y941</f>
        <v>0</v>
      </c>
      <c r="AE941" s="59">
        <f>'Inventory Ref Sheet'!Z941</f>
        <v>0</v>
      </c>
      <c r="AF941" s="102">
        <f>'Inventory Ref Sheet'!AA941</f>
        <v>0</v>
      </c>
      <c r="AG941" s="59">
        <f>'Inventory Ref Sheet'!AD941</f>
        <v>0</v>
      </c>
      <c r="AH941" s="59">
        <f>'Inventory Ref Sheet'!AE941</f>
        <v>0</v>
      </c>
      <c r="AI941" s="100" t="str">
        <f ca="1">IF('Inventory Ref Sheet'!AG941&gt;0,YEAR(TODAY())-'Inventory Ref Sheet'!AG941,"")</f>
        <v/>
      </c>
      <c r="AJ941" s="99"/>
      <c r="AK941" s="60">
        <f>'Inventory Ref Sheet'!AJ941</f>
        <v>0</v>
      </c>
      <c r="AL941" s="99"/>
      <c r="AM941" s="97" t="str">
        <f t="shared" si="62"/>
        <v/>
      </c>
    </row>
    <row r="942" spans="10:39" x14ac:dyDescent="0.25">
      <c r="J942" s="59">
        <f>'Inventory Ref Sheet'!AK942</f>
        <v>0</v>
      </c>
      <c r="K942" s="59">
        <f>'Inventory Ref Sheet'!AL942</f>
        <v>0</v>
      </c>
      <c r="L942" s="59">
        <f>'Inventory Ref Sheet'!AM942</f>
        <v>0</v>
      </c>
      <c r="M942" s="59">
        <f>'Inventory Ref Sheet'!AP942</f>
        <v>0</v>
      </c>
      <c r="N942" s="59">
        <f>'Inventory Ref Sheet'!AQ942</f>
        <v>0</v>
      </c>
      <c r="O942" s="100" t="str">
        <f ca="1">IF('Inventory Ref Sheet'!AS942&gt;0,YEAR(TODAY())-'Inventory Ref Sheet'!AS942,"")</f>
        <v/>
      </c>
      <c r="P942" s="95">
        <f>'Inventory Ref Sheet'!AU942</f>
        <v>0</v>
      </c>
      <c r="Q942" s="60">
        <f>'Inventory Ref Sheet'!AV942</f>
        <v>0</v>
      </c>
      <c r="R942" s="61"/>
      <c r="S942" s="100" t="str">
        <f t="shared" si="60"/>
        <v/>
      </c>
      <c r="T942" s="59">
        <f>'Inventory Ref Sheet'!M942</f>
        <v>0</v>
      </c>
      <c r="U942" s="102">
        <f>'Inventory Ref Sheet'!N942</f>
        <v>0</v>
      </c>
      <c r="V942" s="59">
        <f>'Inventory Ref Sheet'!O942</f>
        <v>0</v>
      </c>
      <c r="W942" s="59">
        <f>'Inventory Ref Sheet'!R942</f>
        <v>0</v>
      </c>
      <c r="X942" s="59">
        <f>'Inventory Ref Sheet'!S942</f>
        <v>0</v>
      </c>
      <c r="Y942" s="100" t="str">
        <f ca="1">IF('Inventory Ref Sheet'!U942&gt;0,YEAR(TODAY())-'Inventory Ref Sheet'!U942,"")</f>
        <v/>
      </c>
      <c r="Z942" s="95">
        <f>'Inventory Ref Sheet'!W942</f>
        <v>0</v>
      </c>
      <c r="AA942" s="60">
        <f>'Inventory Ref Sheet'!X942</f>
        <v>0</v>
      </c>
      <c r="AB942" s="61"/>
      <c r="AC942" s="97" t="str">
        <f t="shared" si="61"/>
        <v/>
      </c>
      <c r="AD942" s="59">
        <f>'Inventory Ref Sheet'!Y942</f>
        <v>0</v>
      </c>
      <c r="AE942" s="59">
        <f>'Inventory Ref Sheet'!Z942</f>
        <v>0</v>
      </c>
      <c r="AF942" s="102">
        <f>'Inventory Ref Sheet'!AA942</f>
        <v>0</v>
      </c>
      <c r="AG942" s="59">
        <f>'Inventory Ref Sheet'!AD942</f>
        <v>0</v>
      </c>
      <c r="AH942" s="59">
        <f>'Inventory Ref Sheet'!AE942</f>
        <v>0</v>
      </c>
      <c r="AI942" s="100" t="str">
        <f ca="1">IF('Inventory Ref Sheet'!AG942&gt;0,YEAR(TODAY())-'Inventory Ref Sheet'!AG942,"")</f>
        <v/>
      </c>
      <c r="AJ942" s="99"/>
      <c r="AK942" s="60">
        <f>'Inventory Ref Sheet'!AJ942</f>
        <v>0</v>
      </c>
      <c r="AL942" s="99"/>
      <c r="AM942" s="97" t="str">
        <f t="shared" si="62"/>
        <v/>
      </c>
    </row>
    <row r="943" spans="10:39" x14ac:dyDescent="0.25">
      <c r="J943" s="59">
        <f>'Inventory Ref Sheet'!AK943</f>
        <v>0</v>
      </c>
      <c r="K943" s="59">
        <f>'Inventory Ref Sheet'!AL943</f>
        <v>0</v>
      </c>
      <c r="L943" s="59">
        <f>'Inventory Ref Sheet'!AM943</f>
        <v>0</v>
      </c>
      <c r="M943" s="59">
        <f>'Inventory Ref Sheet'!AP943</f>
        <v>0</v>
      </c>
      <c r="N943" s="59">
        <f>'Inventory Ref Sheet'!AQ943</f>
        <v>0</v>
      </c>
      <c r="O943" s="100" t="str">
        <f ca="1">IF('Inventory Ref Sheet'!AS943&gt;0,YEAR(TODAY())-'Inventory Ref Sheet'!AS943,"")</f>
        <v/>
      </c>
      <c r="P943" s="95">
        <f>'Inventory Ref Sheet'!AU943</f>
        <v>0</v>
      </c>
      <c r="Q943" s="60">
        <f>'Inventory Ref Sheet'!AV943</f>
        <v>0</v>
      </c>
      <c r="R943" s="61"/>
      <c r="S943" s="100" t="str">
        <f t="shared" si="60"/>
        <v/>
      </c>
      <c r="T943" s="59">
        <f>'Inventory Ref Sheet'!M943</f>
        <v>0</v>
      </c>
      <c r="U943" s="102">
        <f>'Inventory Ref Sheet'!N943</f>
        <v>0</v>
      </c>
      <c r="V943" s="59">
        <f>'Inventory Ref Sheet'!O943</f>
        <v>0</v>
      </c>
      <c r="W943" s="59">
        <f>'Inventory Ref Sheet'!R943</f>
        <v>0</v>
      </c>
      <c r="X943" s="59">
        <f>'Inventory Ref Sheet'!S943</f>
        <v>0</v>
      </c>
      <c r="Y943" s="100" t="str">
        <f ca="1">IF('Inventory Ref Sheet'!U943&gt;0,YEAR(TODAY())-'Inventory Ref Sheet'!U943,"")</f>
        <v/>
      </c>
      <c r="Z943" s="95">
        <f>'Inventory Ref Sheet'!W943</f>
        <v>0</v>
      </c>
      <c r="AA943" s="60">
        <f>'Inventory Ref Sheet'!X943</f>
        <v>0</v>
      </c>
      <c r="AB943" s="61"/>
      <c r="AC943" s="97" t="str">
        <f t="shared" si="61"/>
        <v/>
      </c>
      <c r="AD943" s="59">
        <f>'Inventory Ref Sheet'!Y943</f>
        <v>0</v>
      </c>
      <c r="AE943" s="59">
        <f>'Inventory Ref Sheet'!Z943</f>
        <v>0</v>
      </c>
      <c r="AF943" s="102">
        <f>'Inventory Ref Sheet'!AA943</f>
        <v>0</v>
      </c>
      <c r="AG943" s="59">
        <f>'Inventory Ref Sheet'!AD943</f>
        <v>0</v>
      </c>
      <c r="AH943" s="59">
        <f>'Inventory Ref Sheet'!AE943</f>
        <v>0</v>
      </c>
      <c r="AI943" s="100" t="str">
        <f ca="1">IF('Inventory Ref Sheet'!AG943&gt;0,YEAR(TODAY())-'Inventory Ref Sheet'!AG943,"")</f>
        <v/>
      </c>
      <c r="AJ943" s="99"/>
      <c r="AK943" s="60">
        <f>'Inventory Ref Sheet'!AJ943</f>
        <v>0</v>
      </c>
      <c r="AL943" s="99"/>
      <c r="AM943" s="97" t="str">
        <f t="shared" si="62"/>
        <v/>
      </c>
    </row>
    <row r="944" spans="10:39" x14ac:dyDescent="0.25">
      <c r="J944" s="59">
        <f>'Inventory Ref Sheet'!AK944</f>
        <v>0</v>
      </c>
      <c r="K944" s="59">
        <f>'Inventory Ref Sheet'!AL944</f>
        <v>0</v>
      </c>
      <c r="L944" s="59">
        <f>'Inventory Ref Sheet'!AM944</f>
        <v>0</v>
      </c>
      <c r="M944" s="59">
        <f>'Inventory Ref Sheet'!AP944</f>
        <v>0</v>
      </c>
      <c r="N944" s="59">
        <f>'Inventory Ref Sheet'!AQ944</f>
        <v>0</v>
      </c>
      <c r="O944" s="100" t="str">
        <f ca="1">IF('Inventory Ref Sheet'!AS944&gt;0,YEAR(TODAY())-'Inventory Ref Sheet'!AS944,"")</f>
        <v/>
      </c>
      <c r="P944" s="95">
        <f>'Inventory Ref Sheet'!AU944</f>
        <v>0</v>
      </c>
      <c r="Q944" s="60">
        <f>'Inventory Ref Sheet'!AV944</f>
        <v>0</v>
      </c>
      <c r="R944" s="61"/>
      <c r="S944" s="100" t="str">
        <f t="shared" si="60"/>
        <v/>
      </c>
      <c r="T944" s="59">
        <f>'Inventory Ref Sheet'!M944</f>
        <v>0</v>
      </c>
      <c r="U944" s="102">
        <f>'Inventory Ref Sheet'!N944</f>
        <v>0</v>
      </c>
      <c r="V944" s="59">
        <f>'Inventory Ref Sheet'!O944</f>
        <v>0</v>
      </c>
      <c r="W944" s="59">
        <f>'Inventory Ref Sheet'!R944</f>
        <v>0</v>
      </c>
      <c r="X944" s="59">
        <f>'Inventory Ref Sheet'!S944</f>
        <v>0</v>
      </c>
      <c r="Y944" s="100" t="str">
        <f ca="1">IF('Inventory Ref Sheet'!U944&gt;0,YEAR(TODAY())-'Inventory Ref Sheet'!U944,"")</f>
        <v/>
      </c>
      <c r="Z944" s="95">
        <f>'Inventory Ref Sheet'!W944</f>
        <v>0</v>
      </c>
      <c r="AA944" s="60">
        <f>'Inventory Ref Sheet'!X944</f>
        <v>0</v>
      </c>
      <c r="AB944" s="61"/>
      <c r="AC944" s="97" t="str">
        <f t="shared" si="61"/>
        <v/>
      </c>
      <c r="AD944" s="59">
        <f>'Inventory Ref Sheet'!Y944</f>
        <v>0</v>
      </c>
      <c r="AE944" s="59">
        <f>'Inventory Ref Sheet'!Z944</f>
        <v>0</v>
      </c>
      <c r="AF944" s="102">
        <f>'Inventory Ref Sheet'!AA944</f>
        <v>0</v>
      </c>
      <c r="AG944" s="59">
        <f>'Inventory Ref Sheet'!AD944</f>
        <v>0</v>
      </c>
      <c r="AH944" s="59">
        <f>'Inventory Ref Sheet'!AE944</f>
        <v>0</v>
      </c>
      <c r="AI944" s="100" t="str">
        <f ca="1">IF('Inventory Ref Sheet'!AG944&gt;0,YEAR(TODAY())-'Inventory Ref Sheet'!AG944,"")</f>
        <v/>
      </c>
      <c r="AJ944" s="99"/>
      <c r="AK944" s="60">
        <f>'Inventory Ref Sheet'!AJ944</f>
        <v>0</v>
      </c>
      <c r="AL944" s="99"/>
      <c r="AM944" s="97" t="str">
        <f t="shared" si="62"/>
        <v/>
      </c>
    </row>
    <row r="945" spans="10:39" x14ac:dyDescent="0.25">
      <c r="J945" s="59">
        <f>'Inventory Ref Sheet'!AK945</f>
        <v>0</v>
      </c>
      <c r="K945" s="59">
        <f>'Inventory Ref Sheet'!AL945</f>
        <v>0</v>
      </c>
      <c r="L945" s="59">
        <f>'Inventory Ref Sheet'!AM945</f>
        <v>0</v>
      </c>
      <c r="M945" s="59">
        <f>'Inventory Ref Sheet'!AP945</f>
        <v>0</v>
      </c>
      <c r="N945" s="59">
        <f>'Inventory Ref Sheet'!AQ945</f>
        <v>0</v>
      </c>
      <c r="O945" s="100" t="str">
        <f ca="1">IF('Inventory Ref Sheet'!AS945&gt;0,YEAR(TODAY())-'Inventory Ref Sheet'!AS945,"")</f>
        <v/>
      </c>
      <c r="P945" s="95">
        <f>'Inventory Ref Sheet'!AU945</f>
        <v>0</v>
      </c>
      <c r="Q945" s="60">
        <f>'Inventory Ref Sheet'!AV945</f>
        <v>0</v>
      </c>
      <c r="R945" s="61"/>
      <c r="S945" s="100" t="str">
        <f t="shared" si="60"/>
        <v/>
      </c>
      <c r="T945" s="59">
        <f>'Inventory Ref Sheet'!M945</f>
        <v>0</v>
      </c>
      <c r="U945" s="102">
        <f>'Inventory Ref Sheet'!N945</f>
        <v>0</v>
      </c>
      <c r="V945" s="59">
        <f>'Inventory Ref Sheet'!O945</f>
        <v>0</v>
      </c>
      <c r="W945" s="59">
        <f>'Inventory Ref Sheet'!R945</f>
        <v>0</v>
      </c>
      <c r="X945" s="59">
        <f>'Inventory Ref Sheet'!S945</f>
        <v>0</v>
      </c>
      <c r="Y945" s="100" t="str">
        <f ca="1">IF('Inventory Ref Sheet'!U945&gt;0,YEAR(TODAY())-'Inventory Ref Sheet'!U945,"")</f>
        <v/>
      </c>
      <c r="Z945" s="95">
        <f>'Inventory Ref Sheet'!W945</f>
        <v>0</v>
      </c>
      <c r="AA945" s="60">
        <f>'Inventory Ref Sheet'!X945</f>
        <v>0</v>
      </c>
      <c r="AB945" s="61"/>
      <c r="AC945" s="97" t="str">
        <f t="shared" si="61"/>
        <v/>
      </c>
      <c r="AD945" s="59">
        <f>'Inventory Ref Sheet'!Y945</f>
        <v>0</v>
      </c>
      <c r="AE945" s="59">
        <f>'Inventory Ref Sheet'!Z945</f>
        <v>0</v>
      </c>
      <c r="AF945" s="102">
        <f>'Inventory Ref Sheet'!AA945</f>
        <v>0</v>
      </c>
      <c r="AG945" s="59">
        <f>'Inventory Ref Sheet'!AD945</f>
        <v>0</v>
      </c>
      <c r="AH945" s="59">
        <f>'Inventory Ref Sheet'!AE945</f>
        <v>0</v>
      </c>
      <c r="AI945" s="100" t="str">
        <f ca="1">IF('Inventory Ref Sheet'!AG945&gt;0,YEAR(TODAY())-'Inventory Ref Sheet'!AG945,"")</f>
        <v/>
      </c>
      <c r="AJ945" s="99"/>
      <c r="AK945" s="60">
        <f>'Inventory Ref Sheet'!AJ945</f>
        <v>0</v>
      </c>
      <c r="AL945" s="99"/>
      <c r="AM945" s="97" t="str">
        <f t="shared" si="62"/>
        <v/>
      </c>
    </row>
    <row r="946" spans="10:39" x14ac:dyDescent="0.25">
      <c r="J946" s="59">
        <f>'Inventory Ref Sheet'!AK946</f>
        <v>0</v>
      </c>
      <c r="K946" s="59">
        <f>'Inventory Ref Sheet'!AL946</f>
        <v>0</v>
      </c>
      <c r="L946" s="59">
        <f>'Inventory Ref Sheet'!AM946</f>
        <v>0</v>
      </c>
      <c r="M946" s="59">
        <f>'Inventory Ref Sheet'!AP946</f>
        <v>0</v>
      </c>
      <c r="N946" s="59">
        <f>'Inventory Ref Sheet'!AQ946</f>
        <v>0</v>
      </c>
      <c r="O946" s="100" t="str">
        <f ca="1">IF('Inventory Ref Sheet'!AS946&gt;0,YEAR(TODAY())-'Inventory Ref Sheet'!AS946,"")</f>
        <v/>
      </c>
      <c r="P946" s="95">
        <f>'Inventory Ref Sheet'!AU946</f>
        <v>0</v>
      </c>
      <c r="Q946" s="60">
        <f>'Inventory Ref Sheet'!AV946</f>
        <v>0</v>
      </c>
      <c r="R946" s="61"/>
      <c r="S946" s="100" t="str">
        <f t="shared" si="60"/>
        <v/>
      </c>
      <c r="T946" s="59">
        <f>'Inventory Ref Sheet'!M946</f>
        <v>0</v>
      </c>
      <c r="U946" s="102">
        <f>'Inventory Ref Sheet'!N946</f>
        <v>0</v>
      </c>
      <c r="V946" s="59">
        <f>'Inventory Ref Sheet'!O946</f>
        <v>0</v>
      </c>
      <c r="W946" s="59">
        <f>'Inventory Ref Sheet'!R946</f>
        <v>0</v>
      </c>
      <c r="X946" s="59">
        <f>'Inventory Ref Sheet'!S946</f>
        <v>0</v>
      </c>
      <c r="Y946" s="100" t="str">
        <f ca="1">IF('Inventory Ref Sheet'!U946&gt;0,YEAR(TODAY())-'Inventory Ref Sheet'!U946,"")</f>
        <v/>
      </c>
      <c r="Z946" s="95">
        <f>'Inventory Ref Sheet'!W946</f>
        <v>0</v>
      </c>
      <c r="AA946" s="60">
        <f>'Inventory Ref Sheet'!X946</f>
        <v>0</v>
      </c>
      <c r="AB946" s="61"/>
      <c r="AC946" s="97" t="str">
        <f t="shared" si="61"/>
        <v/>
      </c>
      <c r="AD946" s="59">
        <f>'Inventory Ref Sheet'!Y946</f>
        <v>0</v>
      </c>
      <c r="AE946" s="59">
        <f>'Inventory Ref Sheet'!Z946</f>
        <v>0</v>
      </c>
      <c r="AF946" s="102">
        <f>'Inventory Ref Sheet'!AA946</f>
        <v>0</v>
      </c>
      <c r="AG946" s="59">
        <f>'Inventory Ref Sheet'!AD946</f>
        <v>0</v>
      </c>
      <c r="AH946" s="59">
        <f>'Inventory Ref Sheet'!AE946</f>
        <v>0</v>
      </c>
      <c r="AI946" s="100" t="str">
        <f ca="1">IF('Inventory Ref Sheet'!AG946&gt;0,YEAR(TODAY())-'Inventory Ref Sheet'!AG946,"")</f>
        <v/>
      </c>
      <c r="AJ946" s="99"/>
      <c r="AK946" s="60">
        <f>'Inventory Ref Sheet'!AJ946</f>
        <v>0</v>
      </c>
      <c r="AL946" s="99"/>
      <c r="AM946" s="97" t="str">
        <f t="shared" si="62"/>
        <v/>
      </c>
    </row>
    <row r="947" spans="10:39" x14ac:dyDescent="0.25">
      <c r="J947" s="59">
        <f>'Inventory Ref Sheet'!AK947</f>
        <v>0</v>
      </c>
      <c r="K947" s="59">
        <f>'Inventory Ref Sheet'!AL947</f>
        <v>0</v>
      </c>
      <c r="L947" s="59">
        <f>'Inventory Ref Sheet'!AM947</f>
        <v>0</v>
      </c>
      <c r="M947" s="59">
        <f>'Inventory Ref Sheet'!AP947</f>
        <v>0</v>
      </c>
      <c r="N947" s="59">
        <f>'Inventory Ref Sheet'!AQ947</f>
        <v>0</v>
      </c>
      <c r="O947" s="100" t="str">
        <f ca="1">IF('Inventory Ref Sheet'!AS947&gt;0,YEAR(TODAY())-'Inventory Ref Sheet'!AS947,"")</f>
        <v/>
      </c>
      <c r="P947" s="95">
        <f>'Inventory Ref Sheet'!AU947</f>
        <v>0</v>
      </c>
      <c r="Q947" s="60">
        <f>'Inventory Ref Sheet'!AV947</f>
        <v>0</v>
      </c>
      <c r="R947" s="61"/>
      <c r="S947" s="100" t="str">
        <f t="shared" si="60"/>
        <v/>
      </c>
      <c r="T947" s="59">
        <f>'Inventory Ref Sheet'!M947</f>
        <v>0</v>
      </c>
      <c r="U947" s="102">
        <f>'Inventory Ref Sheet'!N947</f>
        <v>0</v>
      </c>
      <c r="V947" s="59">
        <f>'Inventory Ref Sheet'!O947</f>
        <v>0</v>
      </c>
      <c r="W947" s="59">
        <f>'Inventory Ref Sheet'!R947</f>
        <v>0</v>
      </c>
      <c r="X947" s="59">
        <f>'Inventory Ref Sheet'!S947</f>
        <v>0</v>
      </c>
      <c r="Y947" s="100" t="str">
        <f ca="1">IF('Inventory Ref Sheet'!U947&gt;0,YEAR(TODAY())-'Inventory Ref Sheet'!U947,"")</f>
        <v/>
      </c>
      <c r="Z947" s="95">
        <f>'Inventory Ref Sheet'!W947</f>
        <v>0</v>
      </c>
      <c r="AA947" s="60">
        <f>'Inventory Ref Sheet'!X947</f>
        <v>0</v>
      </c>
      <c r="AB947" s="61"/>
      <c r="AC947" s="97" t="str">
        <f t="shared" si="61"/>
        <v/>
      </c>
      <c r="AD947" s="59">
        <f>'Inventory Ref Sheet'!Y947</f>
        <v>0</v>
      </c>
      <c r="AE947" s="59">
        <f>'Inventory Ref Sheet'!Z947</f>
        <v>0</v>
      </c>
      <c r="AF947" s="102">
        <f>'Inventory Ref Sheet'!AA947</f>
        <v>0</v>
      </c>
      <c r="AG947" s="59">
        <f>'Inventory Ref Sheet'!AD947</f>
        <v>0</v>
      </c>
      <c r="AH947" s="59">
        <f>'Inventory Ref Sheet'!AE947</f>
        <v>0</v>
      </c>
      <c r="AI947" s="100" t="str">
        <f ca="1">IF('Inventory Ref Sheet'!AG947&gt;0,YEAR(TODAY())-'Inventory Ref Sheet'!AG947,"")</f>
        <v/>
      </c>
      <c r="AJ947" s="99"/>
      <c r="AK947" s="60">
        <f>'Inventory Ref Sheet'!AJ947</f>
        <v>0</v>
      </c>
      <c r="AL947" s="99"/>
      <c r="AM947" s="97" t="str">
        <f t="shared" si="62"/>
        <v/>
      </c>
    </row>
    <row r="948" spans="10:39" x14ac:dyDescent="0.25">
      <c r="J948" s="59">
        <f>'Inventory Ref Sheet'!AK948</f>
        <v>0</v>
      </c>
      <c r="K948" s="59">
        <f>'Inventory Ref Sheet'!AL948</f>
        <v>0</v>
      </c>
      <c r="L948" s="59">
        <f>'Inventory Ref Sheet'!AM948</f>
        <v>0</v>
      </c>
      <c r="M948" s="59">
        <f>'Inventory Ref Sheet'!AP948</f>
        <v>0</v>
      </c>
      <c r="N948" s="59">
        <f>'Inventory Ref Sheet'!AQ948</f>
        <v>0</v>
      </c>
      <c r="O948" s="100" t="str">
        <f ca="1">IF('Inventory Ref Sheet'!AS948&gt;0,YEAR(TODAY())-'Inventory Ref Sheet'!AS948,"")</f>
        <v/>
      </c>
      <c r="P948" s="95">
        <f>'Inventory Ref Sheet'!AU948</f>
        <v>0</v>
      </c>
      <c r="Q948" s="60">
        <f>'Inventory Ref Sheet'!AV948</f>
        <v>0</v>
      </c>
      <c r="R948" s="61"/>
      <c r="S948" s="100" t="str">
        <f t="shared" si="60"/>
        <v/>
      </c>
      <c r="T948" s="59">
        <f>'Inventory Ref Sheet'!M948</f>
        <v>0</v>
      </c>
      <c r="U948" s="102">
        <f>'Inventory Ref Sheet'!N948</f>
        <v>0</v>
      </c>
      <c r="V948" s="59">
        <f>'Inventory Ref Sheet'!O948</f>
        <v>0</v>
      </c>
      <c r="W948" s="59">
        <f>'Inventory Ref Sheet'!R948</f>
        <v>0</v>
      </c>
      <c r="X948" s="59">
        <f>'Inventory Ref Sheet'!S948</f>
        <v>0</v>
      </c>
      <c r="Y948" s="100" t="str">
        <f ca="1">IF('Inventory Ref Sheet'!U948&gt;0,YEAR(TODAY())-'Inventory Ref Sheet'!U948,"")</f>
        <v/>
      </c>
      <c r="Z948" s="95">
        <f>'Inventory Ref Sheet'!W948</f>
        <v>0</v>
      </c>
      <c r="AA948" s="60">
        <f>'Inventory Ref Sheet'!X948</f>
        <v>0</v>
      </c>
      <c r="AB948" s="61"/>
      <c r="AC948" s="97" t="str">
        <f t="shared" si="61"/>
        <v/>
      </c>
      <c r="AD948" s="59">
        <f>'Inventory Ref Sheet'!Y948</f>
        <v>0</v>
      </c>
      <c r="AE948" s="59">
        <f>'Inventory Ref Sheet'!Z948</f>
        <v>0</v>
      </c>
      <c r="AF948" s="102">
        <f>'Inventory Ref Sheet'!AA948</f>
        <v>0</v>
      </c>
      <c r="AG948" s="59">
        <f>'Inventory Ref Sheet'!AD948</f>
        <v>0</v>
      </c>
      <c r="AH948" s="59">
        <f>'Inventory Ref Sheet'!AE948</f>
        <v>0</v>
      </c>
      <c r="AI948" s="100" t="str">
        <f ca="1">IF('Inventory Ref Sheet'!AG948&gt;0,YEAR(TODAY())-'Inventory Ref Sheet'!AG948,"")</f>
        <v/>
      </c>
      <c r="AJ948" s="99"/>
      <c r="AK948" s="60">
        <f>'Inventory Ref Sheet'!AJ948</f>
        <v>0</v>
      </c>
      <c r="AL948" s="99"/>
      <c r="AM948" s="97" t="str">
        <f t="shared" si="62"/>
        <v/>
      </c>
    </row>
    <row r="949" spans="10:39" x14ac:dyDescent="0.25">
      <c r="J949" s="59">
        <f>'Inventory Ref Sheet'!AK949</f>
        <v>0</v>
      </c>
      <c r="K949" s="59">
        <f>'Inventory Ref Sheet'!AL949</f>
        <v>0</v>
      </c>
      <c r="L949" s="59">
        <f>'Inventory Ref Sheet'!AM949</f>
        <v>0</v>
      </c>
      <c r="M949" s="59">
        <f>'Inventory Ref Sheet'!AP949</f>
        <v>0</v>
      </c>
      <c r="N949" s="59">
        <f>'Inventory Ref Sheet'!AQ949</f>
        <v>0</v>
      </c>
      <c r="O949" s="100" t="str">
        <f ca="1">IF('Inventory Ref Sheet'!AS949&gt;0,YEAR(TODAY())-'Inventory Ref Sheet'!AS949,"")</f>
        <v/>
      </c>
      <c r="P949" s="95">
        <f>'Inventory Ref Sheet'!AU949</f>
        <v>0</v>
      </c>
      <c r="Q949" s="60">
        <f>'Inventory Ref Sheet'!AV949</f>
        <v>0</v>
      </c>
      <c r="R949" s="61"/>
      <c r="S949" s="100" t="str">
        <f t="shared" si="60"/>
        <v/>
      </c>
      <c r="T949" s="59">
        <f>'Inventory Ref Sheet'!M949</f>
        <v>0</v>
      </c>
      <c r="U949" s="102">
        <f>'Inventory Ref Sheet'!N949</f>
        <v>0</v>
      </c>
      <c r="V949" s="59">
        <f>'Inventory Ref Sheet'!O949</f>
        <v>0</v>
      </c>
      <c r="W949" s="59">
        <f>'Inventory Ref Sheet'!R949</f>
        <v>0</v>
      </c>
      <c r="X949" s="59">
        <f>'Inventory Ref Sheet'!S949</f>
        <v>0</v>
      </c>
      <c r="Y949" s="100" t="str">
        <f ca="1">IF('Inventory Ref Sheet'!U949&gt;0,YEAR(TODAY())-'Inventory Ref Sheet'!U949,"")</f>
        <v/>
      </c>
      <c r="Z949" s="95">
        <f>'Inventory Ref Sheet'!W949</f>
        <v>0</v>
      </c>
      <c r="AA949" s="60">
        <f>'Inventory Ref Sheet'!X949</f>
        <v>0</v>
      </c>
      <c r="AB949" s="61"/>
      <c r="AC949" s="97" t="str">
        <f t="shared" si="61"/>
        <v/>
      </c>
      <c r="AD949" s="59">
        <f>'Inventory Ref Sheet'!Y949</f>
        <v>0</v>
      </c>
      <c r="AE949" s="59">
        <f>'Inventory Ref Sheet'!Z949</f>
        <v>0</v>
      </c>
      <c r="AF949" s="102">
        <f>'Inventory Ref Sheet'!AA949</f>
        <v>0</v>
      </c>
      <c r="AG949" s="59">
        <f>'Inventory Ref Sheet'!AD949</f>
        <v>0</v>
      </c>
      <c r="AH949" s="59">
        <f>'Inventory Ref Sheet'!AE949</f>
        <v>0</v>
      </c>
      <c r="AI949" s="100" t="str">
        <f ca="1">IF('Inventory Ref Sheet'!AG949&gt;0,YEAR(TODAY())-'Inventory Ref Sheet'!AG949,"")</f>
        <v/>
      </c>
      <c r="AJ949" s="99"/>
      <c r="AK949" s="60">
        <f>'Inventory Ref Sheet'!AJ949</f>
        <v>0</v>
      </c>
      <c r="AL949" s="99"/>
      <c r="AM949" s="97" t="str">
        <f t="shared" si="62"/>
        <v/>
      </c>
    </row>
    <row r="950" spans="10:39" x14ac:dyDescent="0.25">
      <c r="J950" s="59">
        <f>'Inventory Ref Sheet'!AK950</f>
        <v>0</v>
      </c>
      <c r="K950" s="59">
        <f>'Inventory Ref Sheet'!AL950</f>
        <v>0</v>
      </c>
      <c r="L950" s="59">
        <f>'Inventory Ref Sheet'!AM950</f>
        <v>0</v>
      </c>
      <c r="M950" s="59">
        <f>'Inventory Ref Sheet'!AP950</f>
        <v>0</v>
      </c>
      <c r="N950" s="59">
        <f>'Inventory Ref Sheet'!AQ950</f>
        <v>0</v>
      </c>
      <c r="O950" s="100" t="str">
        <f ca="1">IF('Inventory Ref Sheet'!AS950&gt;0,YEAR(TODAY())-'Inventory Ref Sheet'!AS950,"")</f>
        <v/>
      </c>
      <c r="P950" s="95">
        <f>'Inventory Ref Sheet'!AU950</f>
        <v>0</v>
      </c>
      <c r="Q950" s="60">
        <f>'Inventory Ref Sheet'!AV950</f>
        <v>0</v>
      </c>
      <c r="R950" s="61"/>
      <c r="S950" s="100" t="str">
        <f t="shared" si="60"/>
        <v/>
      </c>
      <c r="T950" s="59">
        <f>'Inventory Ref Sheet'!M950</f>
        <v>0</v>
      </c>
      <c r="U950" s="102">
        <f>'Inventory Ref Sheet'!N950</f>
        <v>0</v>
      </c>
      <c r="V950" s="59">
        <f>'Inventory Ref Sheet'!O950</f>
        <v>0</v>
      </c>
      <c r="W950" s="59">
        <f>'Inventory Ref Sheet'!R950</f>
        <v>0</v>
      </c>
      <c r="X950" s="59">
        <f>'Inventory Ref Sheet'!S950</f>
        <v>0</v>
      </c>
      <c r="Y950" s="100" t="str">
        <f ca="1">IF('Inventory Ref Sheet'!U950&gt;0,YEAR(TODAY())-'Inventory Ref Sheet'!U950,"")</f>
        <v/>
      </c>
      <c r="Z950" s="95">
        <f>'Inventory Ref Sheet'!W950</f>
        <v>0</v>
      </c>
      <c r="AA950" s="60">
        <f>'Inventory Ref Sheet'!X950</f>
        <v>0</v>
      </c>
      <c r="AB950" s="61"/>
      <c r="AC950" s="97" t="str">
        <f t="shared" si="61"/>
        <v/>
      </c>
      <c r="AD950" s="59">
        <f>'Inventory Ref Sheet'!Y950</f>
        <v>0</v>
      </c>
      <c r="AE950" s="59">
        <f>'Inventory Ref Sheet'!Z950</f>
        <v>0</v>
      </c>
      <c r="AF950" s="102">
        <f>'Inventory Ref Sheet'!AA950</f>
        <v>0</v>
      </c>
      <c r="AG950" s="59">
        <f>'Inventory Ref Sheet'!AD950</f>
        <v>0</v>
      </c>
      <c r="AH950" s="59">
        <f>'Inventory Ref Sheet'!AE950</f>
        <v>0</v>
      </c>
      <c r="AI950" s="100" t="str">
        <f ca="1">IF('Inventory Ref Sheet'!AG950&gt;0,YEAR(TODAY())-'Inventory Ref Sheet'!AG950,"")</f>
        <v/>
      </c>
      <c r="AJ950" s="99"/>
      <c r="AK950" s="60">
        <f>'Inventory Ref Sheet'!AJ950</f>
        <v>0</v>
      </c>
      <c r="AL950" s="99"/>
      <c r="AM950" s="97" t="str">
        <f t="shared" si="62"/>
        <v/>
      </c>
    </row>
    <row r="951" spans="10:39" x14ac:dyDescent="0.25">
      <c r="J951" s="59">
        <f>'Inventory Ref Sheet'!AK951</f>
        <v>0</v>
      </c>
      <c r="K951" s="59">
        <f>'Inventory Ref Sheet'!AL951</f>
        <v>0</v>
      </c>
      <c r="L951" s="59">
        <f>'Inventory Ref Sheet'!AM951</f>
        <v>0</v>
      </c>
      <c r="M951" s="59">
        <f>'Inventory Ref Sheet'!AP951</f>
        <v>0</v>
      </c>
      <c r="N951" s="59">
        <f>'Inventory Ref Sheet'!AQ951</f>
        <v>0</v>
      </c>
      <c r="O951" s="100" t="str">
        <f ca="1">IF('Inventory Ref Sheet'!AS951&gt;0,YEAR(TODAY())-'Inventory Ref Sheet'!AS951,"")</f>
        <v/>
      </c>
      <c r="P951" s="95">
        <f>'Inventory Ref Sheet'!AU951</f>
        <v>0</v>
      </c>
      <c r="Q951" s="60">
        <f>'Inventory Ref Sheet'!AV951</f>
        <v>0</v>
      </c>
      <c r="R951" s="61"/>
      <c r="S951" s="100" t="str">
        <f t="shared" si="60"/>
        <v/>
      </c>
      <c r="T951" s="59">
        <f>'Inventory Ref Sheet'!M951</f>
        <v>0</v>
      </c>
      <c r="U951" s="102">
        <f>'Inventory Ref Sheet'!N951</f>
        <v>0</v>
      </c>
      <c r="V951" s="59">
        <f>'Inventory Ref Sheet'!O951</f>
        <v>0</v>
      </c>
      <c r="W951" s="59">
        <f>'Inventory Ref Sheet'!R951</f>
        <v>0</v>
      </c>
      <c r="X951" s="59">
        <f>'Inventory Ref Sheet'!S951</f>
        <v>0</v>
      </c>
      <c r="Y951" s="100" t="str">
        <f ca="1">IF('Inventory Ref Sheet'!U951&gt;0,YEAR(TODAY())-'Inventory Ref Sheet'!U951,"")</f>
        <v/>
      </c>
      <c r="Z951" s="95">
        <f>'Inventory Ref Sheet'!W951</f>
        <v>0</v>
      </c>
      <c r="AA951" s="60">
        <f>'Inventory Ref Sheet'!X951</f>
        <v>0</v>
      </c>
      <c r="AB951" s="61"/>
      <c r="AC951" s="97" t="str">
        <f t="shared" si="61"/>
        <v/>
      </c>
      <c r="AD951" s="59">
        <f>'Inventory Ref Sheet'!Y951</f>
        <v>0</v>
      </c>
      <c r="AE951" s="59">
        <f>'Inventory Ref Sheet'!Z951</f>
        <v>0</v>
      </c>
      <c r="AF951" s="102">
        <f>'Inventory Ref Sheet'!AA951</f>
        <v>0</v>
      </c>
      <c r="AG951" s="59">
        <f>'Inventory Ref Sheet'!AD951</f>
        <v>0</v>
      </c>
      <c r="AH951" s="59">
        <f>'Inventory Ref Sheet'!AE951</f>
        <v>0</v>
      </c>
      <c r="AI951" s="100" t="str">
        <f ca="1">IF('Inventory Ref Sheet'!AG951&gt;0,YEAR(TODAY())-'Inventory Ref Sheet'!AG951,"")</f>
        <v/>
      </c>
      <c r="AJ951" s="99"/>
      <c r="AK951" s="60">
        <f>'Inventory Ref Sheet'!AJ951</f>
        <v>0</v>
      </c>
      <c r="AL951" s="99"/>
      <c r="AM951" s="97" t="str">
        <f t="shared" si="62"/>
        <v/>
      </c>
    </row>
    <row r="952" spans="10:39" x14ac:dyDescent="0.25">
      <c r="J952" s="59">
        <f>'Inventory Ref Sheet'!AK952</f>
        <v>0</v>
      </c>
      <c r="K952" s="59">
        <f>'Inventory Ref Sheet'!AL952</f>
        <v>0</v>
      </c>
      <c r="L952" s="59">
        <f>'Inventory Ref Sheet'!AM952</f>
        <v>0</v>
      </c>
      <c r="M952" s="59">
        <f>'Inventory Ref Sheet'!AP952</f>
        <v>0</v>
      </c>
      <c r="N952" s="59">
        <f>'Inventory Ref Sheet'!AQ952</f>
        <v>0</v>
      </c>
      <c r="O952" s="100" t="str">
        <f ca="1">IF('Inventory Ref Sheet'!AS952&gt;0,YEAR(TODAY())-'Inventory Ref Sheet'!AS952,"")</f>
        <v/>
      </c>
      <c r="P952" s="95">
        <f>'Inventory Ref Sheet'!AU952</f>
        <v>0</v>
      </c>
      <c r="Q952" s="60">
        <f>'Inventory Ref Sheet'!AV952</f>
        <v>0</v>
      </c>
      <c r="R952" s="61"/>
      <c r="S952" s="100" t="str">
        <f t="shared" si="60"/>
        <v/>
      </c>
      <c r="T952" s="59">
        <f>'Inventory Ref Sheet'!M952</f>
        <v>0</v>
      </c>
      <c r="U952" s="102">
        <f>'Inventory Ref Sheet'!N952</f>
        <v>0</v>
      </c>
      <c r="V952" s="59">
        <f>'Inventory Ref Sheet'!O952</f>
        <v>0</v>
      </c>
      <c r="W952" s="59">
        <f>'Inventory Ref Sheet'!R952</f>
        <v>0</v>
      </c>
      <c r="X952" s="59">
        <f>'Inventory Ref Sheet'!S952</f>
        <v>0</v>
      </c>
      <c r="Y952" s="100" t="str">
        <f ca="1">IF('Inventory Ref Sheet'!U952&gt;0,YEAR(TODAY())-'Inventory Ref Sheet'!U952,"")</f>
        <v/>
      </c>
      <c r="Z952" s="95">
        <f>'Inventory Ref Sheet'!W952</f>
        <v>0</v>
      </c>
      <c r="AA952" s="60">
        <f>'Inventory Ref Sheet'!X952</f>
        <v>0</v>
      </c>
      <c r="AB952" s="61"/>
      <c r="AC952" s="97" t="str">
        <f t="shared" si="61"/>
        <v/>
      </c>
      <c r="AD952" s="59">
        <f>'Inventory Ref Sheet'!Y952</f>
        <v>0</v>
      </c>
      <c r="AE952" s="59">
        <f>'Inventory Ref Sheet'!Z952</f>
        <v>0</v>
      </c>
      <c r="AF952" s="102">
        <f>'Inventory Ref Sheet'!AA952</f>
        <v>0</v>
      </c>
      <c r="AG952" s="59">
        <f>'Inventory Ref Sheet'!AD952</f>
        <v>0</v>
      </c>
      <c r="AH952" s="59">
        <f>'Inventory Ref Sheet'!AE952</f>
        <v>0</v>
      </c>
      <c r="AI952" s="100" t="str">
        <f ca="1">IF('Inventory Ref Sheet'!AG952&gt;0,YEAR(TODAY())-'Inventory Ref Sheet'!AG952,"")</f>
        <v/>
      </c>
      <c r="AJ952" s="99"/>
      <c r="AK952" s="60">
        <f>'Inventory Ref Sheet'!AJ952</f>
        <v>0</v>
      </c>
      <c r="AL952" s="99"/>
      <c r="AM952" s="97" t="str">
        <f t="shared" si="62"/>
        <v/>
      </c>
    </row>
    <row r="953" spans="10:39" x14ac:dyDescent="0.25">
      <c r="J953" s="59">
        <f>'Inventory Ref Sheet'!AK953</f>
        <v>0</v>
      </c>
      <c r="K953" s="59">
        <f>'Inventory Ref Sheet'!AL953</f>
        <v>0</v>
      </c>
      <c r="L953" s="59">
        <f>'Inventory Ref Sheet'!AM953</f>
        <v>0</v>
      </c>
      <c r="M953" s="59">
        <f>'Inventory Ref Sheet'!AP953</f>
        <v>0</v>
      </c>
      <c r="N953" s="59">
        <f>'Inventory Ref Sheet'!AQ953</f>
        <v>0</v>
      </c>
      <c r="O953" s="100" t="str">
        <f ca="1">IF('Inventory Ref Sheet'!AS953&gt;0,YEAR(TODAY())-'Inventory Ref Sheet'!AS953,"")</f>
        <v/>
      </c>
      <c r="P953" s="95">
        <f>'Inventory Ref Sheet'!AU953</f>
        <v>0</v>
      </c>
      <c r="Q953" s="60">
        <f>'Inventory Ref Sheet'!AV953</f>
        <v>0</v>
      </c>
      <c r="R953" s="61"/>
      <c r="S953" s="100" t="str">
        <f t="shared" si="60"/>
        <v/>
      </c>
      <c r="T953" s="59">
        <f>'Inventory Ref Sheet'!M953</f>
        <v>0</v>
      </c>
      <c r="U953" s="102">
        <f>'Inventory Ref Sheet'!N953</f>
        <v>0</v>
      </c>
      <c r="V953" s="59">
        <f>'Inventory Ref Sheet'!O953</f>
        <v>0</v>
      </c>
      <c r="W953" s="59">
        <f>'Inventory Ref Sheet'!R953</f>
        <v>0</v>
      </c>
      <c r="X953" s="59">
        <f>'Inventory Ref Sheet'!S953</f>
        <v>0</v>
      </c>
      <c r="Y953" s="100" t="str">
        <f ca="1">IF('Inventory Ref Sheet'!U953&gt;0,YEAR(TODAY())-'Inventory Ref Sheet'!U953,"")</f>
        <v/>
      </c>
      <c r="Z953" s="95">
        <f>'Inventory Ref Sheet'!W953</f>
        <v>0</v>
      </c>
      <c r="AA953" s="60">
        <f>'Inventory Ref Sheet'!X953</f>
        <v>0</v>
      </c>
      <c r="AB953" s="61"/>
      <c r="AC953" s="97" t="str">
        <f t="shared" si="61"/>
        <v/>
      </c>
      <c r="AD953" s="59">
        <f>'Inventory Ref Sheet'!Y953</f>
        <v>0</v>
      </c>
      <c r="AE953" s="59">
        <f>'Inventory Ref Sheet'!Z953</f>
        <v>0</v>
      </c>
      <c r="AF953" s="102">
        <f>'Inventory Ref Sheet'!AA953</f>
        <v>0</v>
      </c>
      <c r="AG953" s="59">
        <f>'Inventory Ref Sheet'!AD953</f>
        <v>0</v>
      </c>
      <c r="AH953" s="59">
        <f>'Inventory Ref Sheet'!AE953</f>
        <v>0</v>
      </c>
      <c r="AI953" s="100" t="str">
        <f ca="1">IF('Inventory Ref Sheet'!AG953&gt;0,YEAR(TODAY())-'Inventory Ref Sheet'!AG953,"")</f>
        <v/>
      </c>
      <c r="AJ953" s="99"/>
      <c r="AK953" s="60">
        <f>'Inventory Ref Sheet'!AJ953</f>
        <v>0</v>
      </c>
      <c r="AL953" s="99"/>
      <c r="AM953" s="97" t="str">
        <f t="shared" si="62"/>
        <v/>
      </c>
    </row>
    <row r="954" spans="10:39" x14ac:dyDescent="0.25">
      <c r="J954" s="59">
        <f>'Inventory Ref Sheet'!AK954</f>
        <v>0</v>
      </c>
      <c r="K954" s="59">
        <f>'Inventory Ref Sheet'!AL954</f>
        <v>0</v>
      </c>
      <c r="L954" s="59">
        <f>'Inventory Ref Sheet'!AM954</f>
        <v>0</v>
      </c>
      <c r="M954" s="59">
        <f>'Inventory Ref Sheet'!AP954</f>
        <v>0</v>
      </c>
      <c r="N954" s="59">
        <f>'Inventory Ref Sheet'!AQ954</f>
        <v>0</v>
      </c>
      <c r="O954" s="100" t="str">
        <f ca="1">IF('Inventory Ref Sheet'!AS954&gt;0,YEAR(TODAY())-'Inventory Ref Sheet'!AS954,"")</f>
        <v/>
      </c>
      <c r="P954" s="95">
        <f>'Inventory Ref Sheet'!AU954</f>
        <v>0</v>
      </c>
      <c r="Q954" s="60">
        <f>'Inventory Ref Sheet'!AV954</f>
        <v>0</v>
      </c>
      <c r="R954" s="61"/>
      <c r="S954" s="100" t="str">
        <f t="shared" si="60"/>
        <v/>
      </c>
      <c r="T954" s="59">
        <f>'Inventory Ref Sheet'!M954</f>
        <v>0</v>
      </c>
      <c r="U954" s="102">
        <f>'Inventory Ref Sheet'!N954</f>
        <v>0</v>
      </c>
      <c r="V954" s="59">
        <f>'Inventory Ref Sheet'!O954</f>
        <v>0</v>
      </c>
      <c r="W954" s="59">
        <f>'Inventory Ref Sheet'!R954</f>
        <v>0</v>
      </c>
      <c r="X954" s="59">
        <f>'Inventory Ref Sheet'!S954</f>
        <v>0</v>
      </c>
      <c r="Y954" s="100" t="str">
        <f ca="1">IF('Inventory Ref Sheet'!U954&gt;0,YEAR(TODAY())-'Inventory Ref Sheet'!U954,"")</f>
        <v/>
      </c>
      <c r="Z954" s="95">
        <f>'Inventory Ref Sheet'!W954</f>
        <v>0</v>
      </c>
      <c r="AA954" s="60">
        <f>'Inventory Ref Sheet'!X954</f>
        <v>0</v>
      </c>
      <c r="AB954" s="61"/>
      <c r="AC954" s="97" t="str">
        <f t="shared" si="61"/>
        <v/>
      </c>
      <c r="AD954" s="59">
        <f>'Inventory Ref Sheet'!Y954</f>
        <v>0</v>
      </c>
      <c r="AE954" s="59">
        <f>'Inventory Ref Sheet'!Z954</f>
        <v>0</v>
      </c>
      <c r="AF954" s="102">
        <f>'Inventory Ref Sheet'!AA954</f>
        <v>0</v>
      </c>
      <c r="AG954" s="59">
        <f>'Inventory Ref Sheet'!AD954</f>
        <v>0</v>
      </c>
      <c r="AH954" s="59">
        <f>'Inventory Ref Sheet'!AE954</f>
        <v>0</v>
      </c>
      <c r="AI954" s="100" t="str">
        <f ca="1">IF('Inventory Ref Sheet'!AG954&gt;0,YEAR(TODAY())-'Inventory Ref Sheet'!AG954,"")</f>
        <v/>
      </c>
      <c r="AJ954" s="99"/>
      <c r="AK954" s="60">
        <f>'Inventory Ref Sheet'!AJ954</f>
        <v>0</v>
      </c>
      <c r="AL954" s="99"/>
      <c r="AM954" s="97" t="str">
        <f t="shared" si="62"/>
        <v/>
      </c>
    </row>
    <row r="955" spans="10:39" x14ac:dyDescent="0.25">
      <c r="J955" s="59">
        <f>'Inventory Ref Sheet'!AK955</f>
        <v>0</v>
      </c>
      <c r="K955" s="59">
        <f>'Inventory Ref Sheet'!AL955</f>
        <v>0</v>
      </c>
      <c r="L955" s="59">
        <f>'Inventory Ref Sheet'!AM955</f>
        <v>0</v>
      </c>
      <c r="M955" s="59">
        <f>'Inventory Ref Sheet'!AP955</f>
        <v>0</v>
      </c>
      <c r="N955" s="59">
        <f>'Inventory Ref Sheet'!AQ955</f>
        <v>0</v>
      </c>
      <c r="O955" s="100" t="str">
        <f ca="1">IF('Inventory Ref Sheet'!AS955&gt;0,YEAR(TODAY())-'Inventory Ref Sheet'!AS955,"")</f>
        <v/>
      </c>
      <c r="P955" s="95">
        <f>'Inventory Ref Sheet'!AU955</f>
        <v>0</v>
      </c>
      <c r="Q955" s="60">
        <f>'Inventory Ref Sheet'!AV955</f>
        <v>0</v>
      </c>
      <c r="R955" s="61"/>
      <c r="S955" s="100" t="str">
        <f t="shared" si="60"/>
        <v/>
      </c>
      <c r="T955" s="59">
        <f>'Inventory Ref Sheet'!M955</f>
        <v>0</v>
      </c>
      <c r="U955" s="102">
        <f>'Inventory Ref Sheet'!N955</f>
        <v>0</v>
      </c>
      <c r="V955" s="59">
        <f>'Inventory Ref Sheet'!O955</f>
        <v>0</v>
      </c>
      <c r="W955" s="59">
        <f>'Inventory Ref Sheet'!R955</f>
        <v>0</v>
      </c>
      <c r="X955" s="59">
        <f>'Inventory Ref Sheet'!S955</f>
        <v>0</v>
      </c>
      <c r="Y955" s="100" t="str">
        <f ca="1">IF('Inventory Ref Sheet'!U955&gt;0,YEAR(TODAY())-'Inventory Ref Sheet'!U955,"")</f>
        <v/>
      </c>
      <c r="Z955" s="95">
        <f>'Inventory Ref Sheet'!W955</f>
        <v>0</v>
      </c>
      <c r="AA955" s="60">
        <f>'Inventory Ref Sheet'!X955</f>
        <v>0</v>
      </c>
      <c r="AB955" s="61"/>
      <c r="AC955" s="97" t="str">
        <f t="shared" si="61"/>
        <v/>
      </c>
      <c r="AD955" s="59">
        <f>'Inventory Ref Sheet'!Y955</f>
        <v>0</v>
      </c>
      <c r="AE955" s="59">
        <f>'Inventory Ref Sheet'!Z955</f>
        <v>0</v>
      </c>
      <c r="AF955" s="102">
        <f>'Inventory Ref Sheet'!AA955</f>
        <v>0</v>
      </c>
      <c r="AG955" s="59">
        <f>'Inventory Ref Sheet'!AD955</f>
        <v>0</v>
      </c>
      <c r="AH955" s="59">
        <f>'Inventory Ref Sheet'!AE955</f>
        <v>0</v>
      </c>
      <c r="AI955" s="100" t="str">
        <f ca="1">IF('Inventory Ref Sheet'!AG955&gt;0,YEAR(TODAY())-'Inventory Ref Sheet'!AG955,"")</f>
        <v/>
      </c>
      <c r="AJ955" s="99"/>
      <c r="AK955" s="60">
        <f>'Inventory Ref Sheet'!AJ955</f>
        <v>0</v>
      </c>
      <c r="AL955" s="99"/>
      <c r="AM955" s="97" t="str">
        <f t="shared" si="62"/>
        <v/>
      </c>
    </row>
    <row r="956" spans="10:39" x14ac:dyDescent="0.25">
      <c r="J956" s="59">
        <f>'Inventory Ref Sheet'!AK956</f>
        <v>0</v>
      </c>
      <c r="K956" s="59">
        <f>'Inventory Ref Sheet'!AL956</f>
        <v>0</v>
      </c>
      <c r="L956" s="59">
        <f>'Inventory Ref Sheet'!AM956</f>
        <v>0</v>
      </c>
      <c r="M956" s="59">
        <f>'Inventory Ref Sheet'!AP956</f>
        <v>0</v>
      </c>
      <c r="N956" s="59">
        <f>'Inventory Ref Sheet'!AQ956</f>
        <v>0</v>
      </c>
      <c r="O956" s="100" t="str">
        <f ca="1">IF('Inventory Ref Sheet'!AS956&gt;0,YEAR(TODAY())-'Inventory Ref Sheet'!AS956,"")</f>
        <v/>
      </c>
      <c r="P956" s="95">
        <f>'Inventory Ref Sheet'!AU956</f>
        <v>0</v>
      </c>
      <c r="Q956" s="60">
        <f>'Inventory Ref Sheet'!AV956</f>
        <v>0</v>
      </c>
      <c r="R956" s="61"/>
      <c r="S956" s="100" t="str">
        <f t="shared" si="60"/>
        <v/>
      </c>
      <c r="T956" s="59">
        <f>'Inventory Ref Sheet'!M956</f>
        <v>0</v>
      </c>
      <c r="U956" s="102">
        <f>'Inventory Ref Sheet'!N956</f>
        <v>0</v>
      </c>
      <c r="V956" s="59">
        <f>'Inventory Ref Sheet'!O956</f>
        <v>0</v>
      </c>
      <c r="W956" s="59">
        <f>'Inventory Ref Sheet'!R956</f>
        <v>0</v>
      </c>
      <c r="X956" s="59">
        <f>'Inventory Ref Sheet'!S956</f>
        <v>0</v>
      </c>
      <c r="Y956" s="100" t="str">
        <f ca="1">IF('Inventory Ref Sheet'!U956&gt;0,YEAR(TODAY())-'Inventory Ref Sheet'!U956,"")</f>
        <v/>
      </c>
      <c r="Z956" s="95">
        <f>'Inventory Ref Sheet'!W956</f>
        <v>0</v>
      </c>
      <c r="AA956" s="60">
        <f>'Inventory Ref Sheet'!X956</f>
        <v>0</v>
      </c>
      <c r="AB956" s="61"/>
      <c r="AC956" s="97" t="str">
        <f t="shared" si="61"/>
        <v/>
      </c>
      <c r="AD956" s="59">
        <f>'Inventory Ref Sheet'!Y956</f>
        <v>0</v>
      </c>
      <c r="AE956" s="59">
        <f>'Inventory Ref Sheet'!Z956</f>
        <v>0</v>
      </c>
      <c r="AF956" s="102">
        <f>'Inventory Ref Sheet'!AA956</f>
        <v>0</v>
      </c>
      <c r="AG956" s="59">
        <f>'Inventory Ref Sheet'!AD956</f>
        <v>0</v>
      </c>
      <c r="AH956" s="59">
        <f>'Inventory Ref Sheet'!AE956</f>
        <v>0</v>
      </c>
      <c r="AI956" s="100" t="str">
        <f ca="1">IF('Inventory Ref Sheet'!AG956&gt;0,YEAR(TODAY())-'Inventory Ref Sheet'!AG956,"")</f>
        <v/>
      </c>
      <c r="AJ956" s="99"/>
      <c r="AK956" s="60">
        <f>'Inventory Ref Sheet'!AJ956</f>
        <v>0</v>
      </c>
      <c r="AL956" s="99"/>
      <c r="AM956" s="97" t="str">
        <f t="shared" si="62"/>
        <v/>
      </c>
    </row>
    <row r="957" spans="10:39" x14ac:dyDescent="0.25">
      <c r="J957" s="59">
        <f>'Inventory Ref Sheet'!AK957</f>
        <v>0</v>
      </c>
      <c r="K957" s="59">
        <f>'Inventory Ref Sheet'!AL957</f>
        <v>0</v>
      </c>
      <c r="L957" s="59">
        <f>'Inventory Ref Sheet'!AM957</f>
        <v>0</v>
      </c>
      <c r="M957" s="59">
        <f>'Inventory Ref Sheet'!AP957</f>
        <v>0</v>
      </c>
      <c r="N957" s="59">
        <f>'Inventory Ref Sheet'!AQ957</f>
        <v>0</v>
      </c>
      <c r="O957" s="100" t="str">
        <f ca="1">IF('Inventory Ref Sheet'!AS957&gt;0,YEAR(TODAY())-'Inventory Ref Sheet'!AS957,"")</f>
        <v/>
      </c>
      <c r="P957" s="95">
        <f>'Inventory Ref Sheet'!AU957</f>
        <v>0</v>
      </c>
      <c r="Q957" s="60">
        <f>'Inventory Ref Sheet'!AV957</f>
        <v>0</v>
      </c>
      <c r="R957" s="61"/>
      <c r="S957" s="100" t="str">
        <f t="shared" si="60"/>
        <v/>
      </c>
      <c r="T957" s="59">
        <f>'Inventory Ref Sheet'!M957</f>
        <v>0</v>
      </c>
      <c r="U957" s="102">
        <f>'Inventory Ref Sheet'!N957</f>
        <v>0</v>
      </c>
      <c r="V957" s="59">
        <f>'Inventory Ref Sheet'!O957</f>
        <v>0</v>
      </c>
      <c r="W957" s="59">
        <f>'Inventory Ref Sheet'!R957</f>
        <v>0</v>
      </c>
      <c r="X957" s="59">
        <f>'Inventory Ref Sheet'!S957</f>
        <v>0</v>
      </c>
      <c r="Y957" s="100" t="str">
        <f ca="1">IF('Inventory Ref Sheet'!U957&gt;0,YEAR(TODAY())-'Inventory Ref Sheet'!U957,"")</f>
        <v/>
      </c>
      <c r="Z957" s="95">
        <f>'Inventory Ref Sheet'!W957</f>
        <v>0</v>
      </c>
      <c r="AA957" s="60">
        <f>'Inventory Ref Sheet'!X957</f>
        <v>0</v>
      </c>
      <c r="AB957" s="61"/>
      <c r="AC957" s="97" t="str">
        <f t="shared" si="61"/>
        <v/>
      </c>
      <c r="AD957" s="59">
        <f>'Inventory Ref Sheet'!Y957</f>
        <v>0</v>
      </c>
      <c r="AE957" s="59">
        <f>'Inventory Ref Sheet'!Z957</f>
        <v>0</v>
      </c>
      <c r="AF957" s="102">
        <f>'Inventory Ref Sheet'!AA957</f>
        <v>0</v>
      </c>
      <c r="AG957" s="59">
        <f>'Inventory Ref Sheet'!AD957</f>
        <v>0</v>
      </c>
      <c r="AH957" s="59">
        <f>'Inventory Ref Sheet'!AE957</f>
        <v>0</v>
      </c>
      <c r="AI957" s="100" t="str">
        <f ca="1">IF('Inventory Ref Sheet'!AG957&gt;0,YEAR(TODAY())-'Inventory Ref Sheet'!AG957,"")</f>
        <v/>
      </c>
      <c r="AJ957" s="99"/>
      <c r="AK957" s="60">
        <f>'Inventory Ref Sheet'!AJ957</f>
        <v>0</v>
      </c>
      <c r="AL957" s="99"/>
      <c r="AM957" s="97" t="str">
        <f t="shared" si="62"/>
        <v/>
      </c>
    </row>
    <row r="958" spans="10:39" x14ac:dyDescent="0.25">
      <c r="J958" s="59">
        <f>'Inventory Ref Sheet'!AK958</f>
        <v>0</v>
      </c>
      <c r="K958" s="59">
        <f>'Inventory Ref Sheet'!AL958</f>
        <v>0</v>
      </c>
      <c r="L958" s="59">
        <f>'Inventory Ref Sheet'!AM958</f>
        <v>0</v>
      </c>
      <c r="M958" s="59">
        <f>'Inventory Ref Sheet'!AP958</f>
        <v>0</v>
      </c>
      <c r="N958" s="59">
        <f>'Inventory Ref Sheet'!AQ958</f>
        <v>0</v>
      </c>
      <c r="O958" s="100" t="str">
        <f ca="1">IF('Inventory Ref Sheet'!AS958&gt;0,YEAR(TODAY())-'Inventory Ref Sheet'!AS958,"")</f>
        <v/>
      </c>
      <c r="P958" s="95">
        <f>'Inventory Ref Sheet'!AU958</f>
        <v>0</v>
      </c>
      <c r="Q958" s="60">
        <f>'Inventory Ref Sheet'!AV958</f>
        <v>0</v>
      </c>
      <c r="R958" s="61"/>
      <c r="S958" s="100" t="str">
        <f t="shared" si="60"/>
        <v/>
      </c>
      <c r="T958" s="59">
        <f>'Inventory Ref Sheet'!M958</f>
        <v>0</v>
      </c>
      <c r="U958" s="102">
        <f>'Inventory Ref Sheet'!N958</f>
        <v>0</v>
      </c>
      <c r="V958" s="59">
        <f>'Inventory Ref Sheet'!O958</f>
        <v>0</v>
      </c>
      <c r="W958" s="59">
        <f>'Inventory Ref Sheet'!R958</f>
        <v>0</v>
      </c>
      <c r="X958" s="59">
        <f>'Inventory Ref Sheet'!S958</f>
        <v>0</v>
      </c>
      <c r="Y958" s="100" t="str">
        <f ca="1">IF('Inventory Ref Sheet'!U958&gt;0,YEAR(TODAY())-'Inventory Ref Sheet'!U958,"")</f>
        <v/>
      </c>
      <c r="Z958" s="95">
        <f>'Inventory Ref Sheet'!W958</f>
        <v>0</v>
      </c>
      <c r="AA958" s="60">
        <f>'Inventory Ref Sheet'!X958</f>
        <v>0</v>
      </c>
      <c r="AB958" s="61"/>
      <c r="AC958" s="97" t="str">
        <f t="shared" si="61"/>
        <v/>
      </c>
      <c r="AD958" s="59">
        <f>'Inventory Ref Sheet'!Y958</f>
        <v>0</v>
      </c>
      <c r="AE958" s="59">
        <f>'Inventory Ref Sheet'!Z958</f>
        <v>0</v>
      </c>
      <c r="AF958" s="102">
        <f>'Inventory Ref Sheet'!AA958</f>
        <v>0</v>
      </c>
      <c r="AG958" s="59">
        <f>'Inventory Ref Sheet'!AD958</f>
        <v>0</v>
      </c>
      <c r="AH958" s="59">
        <f>'Inventory Ref Sheet'!AE958</f>
        <v>0</v>
      </c>
      <c r="AI958" s="100" t="str">
        <f ca="1">IF('Inventory Ref Sheet'!AG958&gt;0,YEAR(TODAY())-'Inventory Ref Sheet'!AG958,"")</f>
        <v/>
      </c>
      <c r="AJ958" s="99"/>
      <c r="AK958" s="60">
        <f>'Inventory Ref Sheet'!AJ958</f>
        <v>0</v>
      </c>
      <c r="AL958" s="99"/>
      <c r="AM958" s="97" t="str">
        <f t="shared" si="62"/>
        <v/>
      </c>
    </row>
    <row r="959" spans="10:39" x14ac:dyDescent="0.25">
      <c r="J959" s="59">
        <f>'Inventory Ref Sheet'!AK959</f>
        <v>0</v>
      </c>
      <c r="K959" s="59">
        <f>'Inventory Ref Sheet'!AL959</f>
        <v>0</v>
      </c>
      <c r="L959" s="59">
        <f>'Inventory Ref Sheet'!AM959</f>
        <v>0</v>
      </c>
      <c r="M959" s="59">
        <f>'Inventory Ref Sheet'!AP959</f>
        <v>0</v>
      </c>
      <c r="N959" s="59">
        <f>'Inventory Ref Sheet'!AQ959</f>
        <v>0</v>
      </c>
      <c r="O959" s="100" t="str">
        <f ca="1">IF('Inventory Ref Sheet'!AS959&gt;0,YEAR(TODAY())-'Inventory Ref Sheet'!AS959,"")</f>
        <v/>
      </c>
      <c r="P959" s="95">
        <f>'Inventory Ref Sheet'!AU959</f>
        <v>0</v>
      </c>
      <c r="Q959" s="60">
        <f>'Inventory Ref Sheet'!AV959</f>
        <v>0</v>
      </c>
      <c r="R959" s="61"/>
      <c r="S959" s="100" t="str">
        <f t="shared" si="60"/>
        <v/>
      </c>
      <c r="T959" s="59">
        <f>'Inventory Ref Sheet'!M959</f>
        <v>0</v>
      </c>
      <c r="U959" s="102">
        <f>'Inventory Ref Sheet'!N959</f>
        <v>0</v>
      </c>
      <c r="V959" s="59">
        <f>'Inventory Ref Sheet'!O959</f>
        <v>0</v>
      </c>
      <c r="W959" s="59">
        <f>'Inventory Ref Sheet'!R959</f>
        <v>0</v>
      </c>
      <c r="X959" s="59">
        <f>'Inventory Ref Sheet'!S959</f>
        <v>0</v>
      </c>
      <c r="Y959" s="100" t="str">
        <f ca="1">IF('Inventory Ref Sheet'!U959&gt;0,YEAR(TODAY())-'Inventory Ref Sheet'!U959,"")</f>
        <v/>
      </c>
      <c r="Z959" s="95">
        <f>'Inventory Ref Sheet'!W959</f>
        <v>0</v>
      </c>
      <c r="AA959" s="60">
        <f>'Inventory Ref Sheet'!X959</f>
        <v>0</v>
      </c>
      <c r="AB959" s="61"/>
      <c r="AC959" s="97" t="str">
        <f t="shared" si="61"/>
        <v/>
      </c>
      <c r="AD959" s="59">
        <f>'Inventory Ref Sheet'!Y959</f>
        <v>0</v>
      </c>
      <c r="AE959" s="59">
        <f>'Inventory Ref Sheet'!Z959</f>
        <v>0</v>
      </c>
      <c r="AF959" s="102">
        <f>'Inventory Ref Sheet'!AA959</f>
        <v>0</v>
      </c>
      <c r="AG959" s="59">
        <f>'Inventory Ref Sheet'!AD959</f>
        <v>0</v>
      </c>
      <c r="AH959" s="59">
        <f>'Inventory Ref Sheet'!AE959</f>
        <v>0</v>
      </c>
      <c r="AI959" s="100" t="str">
        <f ca="1">IF('Inventory Ref Sheet'!AG959&gt;0,YEAR(TODAY())-'Inventory Ref Sheet'!AG959,"")</f>
        <v/>
      </c>
      <c r="AJ959" s="99"/>
      <c r="AK959" s="60">
        <f>'Inventory Ref Sheet'!AJ959</f>
        <v>0</v>
      </c>
      <c r="AL959" s="99"/>
      <c r="AM959" s="97" t="str">
        <f t="shared" si="62"/>
        <v/>
      </c>
    </row>
    <row r="960" spans="10:39" x14ac:dyDescent="0.25">
      <c r="J960" s="59">
        <f>'Inventory Ref Sheet'!AK960</f>
        <v>0</v>
      </c>
      <c r="K960" s="59">
        <f>'Inventory Ref Sheet'!AL960</f>
        <v>0</v>
      </c>
      <c r="L960" s="59">
        <f>'Inventory Ref Sheet'!AM960</f>
        <v>0</v>
      </c>
      <c r="M960" s="59">
        <f>'Inventory Ref Sheet'!AP960</f>
        <v>0</v>
      </c>
      <c r="N960" s="59">
        <f>'Inventory Ref Sheet'!AQ960</f>
        <v>0</v>
      </c>
      <c r="O960" s="100" t="str">
        <f ca="1">IF('Inventory Ref Sheet'!AS960&gt;0,YEAR(TODAY())-'Inventory Ref Sheet'!AS960,"")</f>
        <v/>
      </c>
      <c r="P960" s="95">
        <f>'Inventory Ref Sheet'!AU960</f>
        <v>0</v>
      </c>
      <c r="Q960" s="60">
        <f>'Inventory Ref Sheet'!AV960</f>
        <v>0</v>
      </c>
      <c r="R960" s="61"/>
      <c r="S960" s="100" t="str">
        <f t="shared" si="60"/>
        <v/>
      </c>
      <c r="T960" s="59">
        <f>'Inventory Ref Sheet'!M960</f>
        <v>0</v>
      </c>
      <c r="U960" s="102">
        <f>'Inventory Ref Sheet'!N960</f>
        <v>0</v>
      </c>
      <c r="V960" s="59">
        <f>'Inventory Ref Sheet'!O960</f>
        <v>0</v>
      </c>
      <c r="W960" s="59">
        <f>'Inventory Ref Sheet'!R960</f>
        <v>0</v>
      </c>
      <c r="X960" s="59">
        <f>'Inventory Ref Sheet'!S960</f>
        <v>0</v>
      </c>
      <c r="Y960" s="100" t="str">
        <f ca="1">IF('Inventory Ref Sheet'!U960&gt;0,YEAR(TODAY())-'Inventory Ref Sheet'!U960,"")</f>
        <v/>
      </c>
      <c r="Z960" s="95">
        <f>'Inventory Ref Sheet'!W960</f>
        <v>0</v>
      </c>
      <c r="AA960" s="60">
        <f>'Inventory Ref Sheet'!X960</f>
        <v>0</v>
      </c>
      <c r="AB960" s="61"/>
      <c r="AC960" s="97" t="str">
        <f t="shared" si="61"/>
        <v/>
      </c>
      <c r="AD960" s="59">
        <f>'Inventory Ref Sheet'!Y960</f>
        <v>0</v>
      </c>
      <c r="AE960" s="59">
        <f>'Inventory Ref Sheet'!Z960</f>
        <v>0</v>
      </c>
      <c r="AF960" s="102">
        <f>'Inventory Ref Sheet'!AA960</f>
        <v>0</v>
      </c>
      <c r="AG960" s="59">
        <f>'Inventory Ref Sheet'!AD960</f>
        <v>0</v>
      </c>
      <c r="AH960" s="59">
        <f>'Inventory Ref Sheet'!AE960</f>
        <v>0</v>
      </c>
      <c r="AI960" s="100" t="str">
        <f ca="1">IF('Inventory Ref Sheet'!AG960&gt;0,YEAR(TODAY())-'Inventory Ref Sheet'!AG960,"")</f>
        <v/>
      </c>
      <c r="AJ960" s="99"/>
      <c r="AK960" s="60">
        <f>'Inventory Ref Sheet'!AJ960</f>
        <v>0</v>
      </c>
      <c r="AL960" s="99"/>
      <c r="AM960" s="97" t="str">
        <f t="shared" si="62"/>
        <v/>
      </c>
    </row>
    <row r="961" spans="10:39" x14ac:dyDescent="0.25">
      <c r="J961" s="59">
        <f>'Inventory Ref Sheet'!AK961</f>
        <v>0</v>
      </c>
      <c r="K961" s="59">
        <f>'Inventory Ref Sheet'!AL961</f>
        <v>0</v>
      </c>
      <c r="L961" s="59">
        <f>'Inventory Ref Sheet'!AM961</f>
        <v>0</v>
      </c>
      <c r="M961" s="59">
        <f>'Inventory Ref Sheet'!AP961</f>
        <v>0</v>
      </c>
      <c r="N961" s="59">
        <f>'Inventory Ref Sheet'!AQ961</f>
        <v>0</v>
      </c>
      <c r="O961" s="100" t="str">
        <f ca="1">IF('Inventory Ref Sheet'!AS961&gt;0,YEAR(TODAY())-'Inventory Ref Sheet'!AS961,"")</f>
        <v/>
      </c>
      <c r="P961" s="95">
        <f>'Inventory Ref Sheet'!AU961</f>
        <v>0</v>
      </c>
      <c r="Q961" s="60">
        <f>'Inventory Ref Sheet'!AV961</f>
        <v>0</v>
      </c>
      <c r="R961" s="61"/>
      <c r="S961" s="100" t="str">
        <f t="shared" si="60"/>
        <v/>
      </c>
      <c r="T961" s="59">
        <f>'Inventory Ref Sheet'!M961</f>
        <v>0</v>
      </c>
      <c r="U961" s="102">
        <f>'Inventory Ref Sheet'!N961</f>
        <v>0</v>
      </c>
      <c r="V961" s="59">
        <f>'Inventory Ref Sheet'!O961</f>
        <v>0</v>
      </c>
      <c r="W961" s="59">
        <f>'Inventory Ref Sheet'!R961</f>
        <v>0</v>
      </c>
      <c r="X961" s="59">
        <f>'Inventory Ref Sheet'!S961</f>
        <v>0</v>
      </c>
      <c r="Y961" s="100" t="str">
        <f ca="1">IF('Inventory Ref Sheet'!U961&gt;0,YEAR(TODAY())-'Inventory Ref Sheet'!U961,"")</f>
        <v/>
      </c>
      <c r="Z961" s="95">
        <f>'Inventory Ref Sheet'!W961</f>
        <v>0</v>
      </c>
      <c r="AA961" s="60">
        <f>'Inventory Ref Sheet'!X961</f>
        <v>0</v>
      </c>
      <c r="AB961" s="61"/>
      <c r="AC961" s="97" t="str">
        <f t="shared" si="61"/>
        <v/>
      </c>
      <c r="AD961" s="59">
        <f>'Inventory Ref Sheet'!Y961</f>
        <v>0</v>
      </c>
      <c r="AE961" s="59">
        <f>'Inventory Ref Sheet'!Z961</f>
        <v>0</v>
      </c>
      <c r="AF961" s="102">
        <f>'Inventory Ref Sheet'!AA961</f>
        <v>0</v>
      </c>
      <c r="AG961" s="59">
        <f>'Inventory Ref Sheet'!AD961</f>
        <v>0</v>
      </c>
      <c r="AH961" s="59">
        <f>'Inventory Ref Sheet'!AE961</f>
        <v>0</v>
      </c>
      <c r="AI961" s="100" t="str">
        <f ca="1">IF('Inventory Ref Sheet'!AG961&gt;0,YEAR(TODAY())-'Inventory Ref Sheet'!AG961,"")</f>
        <v/>
      </c>
      <c r="AJ961" s="99"/>
      <c r="AK961" s="60">
        <f>'Inventory Ref Sheet'!AJ961</f>
        <v>0</v>
      </c>
      <c r="AL961" s="99"/>
      <c r="AM961" s="97" t="str">
        <f t="shared" si="62"/>
        <v/>
      </c>
    </row>
    <row r="962" spans="10:39" x14ac:dyDescent="0.25">
      <c r="J962" s="59">
        <f>'Inventory Ref Sheet'!AK962</f>
        <v>0</v>
      </c>
      <c r="K962" s="59">
        <f>'Inventory Ref Sheet'!AL962</f>
        <v>0</v>
      </c>
      <c r="L962" s="59">
        <f>'Inventory Ref Sheet'!AM962</f>
        <v>0</v>
      </c>
      <c r="M962" s="59">
        <f>'Inventory Ref Sheet'!AP962</f>
        <v>0</v>
      </c>
      <c r="N962" s="59">
        <f>'Inventory Ref Sheet'!AQ962</f>
        <v>0</v>
      </c>
      <c r="O962" s="100" t="str">
        <f ca="1">IF('Inventory Ref Sheet'!AS962&gt;0,YEAR(TODAY())-'Inventory Ref Sheet'!AS962,"")</f>
        <v/>
      </c>
      <c r="P962" s="95">
        <f>'Inventory Ref Sheet'!AU962</f>
        <v>0</v>
      </c>
      <c r="Q962" s="60">
        <f>'Inventory Ref Sheet'!AV962</f>
        <v>0</v>
      </c>
      <c r="R962" s="61"/>
      <c r="S962" s="100" t="str">
        <f t="shared" si="60"/>
        <v/>
      </c>
      <c r="T962" s="59">
        <f>'Inventory Ref Sheet'!M962</f>
        <v>0</v>
      </c>
      <c r="U962" s="102">
        <f>'Inventory Ref Sheet'!N962</f>
        <v>0</v>
      </c>
      <c r="V962" s="59">
        <f>'Inventory Ref Sheet'!O962</f>
        <v>0</v>
      </c>
      <c r="W962" s="59">
        <f>'Inventory Ref Sheet'!R962</f>
        <v>0</v>
      </c>
      <c r="X962" s="59">
        <f>'Inventory Ref Sheet'!S962</f>
        <v>0</v>
      </c>
      <c r="Y962" s="100" t="str">
        <f ca="1">IF('Inventory Ref Sheet'!U962&gt;0,YEAR(TODAY())-'Inventory Ref Sheet'!U962,"")</f>
        <v/>
      </c>
      <c r="Z962" s="95">
        <f>'Inventory Ref Sheet'!W962</f>
        <v>0</v>
      </c>
      <c r="AA962" s="60">
        <f>'Inventory Ref Sheet'!X962</f>
        <v>0</v>
      </c>
      <c r="AB962" s="61"/>
      <c r="AC962" s="97" t="str">
        <f t="shared" si="61"/>
        <v/>
      </c>
      <c r="AD962" s="59">
        <f>'Inventory Ref Sheet'!Y962</f>
        <v>0</v>
      </c>
      <c r="AE962" s="59">
        <f>'Inventory Ref Sheet'!Z962</f>
        <v>0</v>
      </c>
      <c r="AF962" s="102">
        <f>'Inventory Ref Sheet'!AA962</f>
        <v>0</v>
      </c>
      <c r="AG962" s="59">
        <f>'Inventory Ref Sheet'!AD962</f>
        <v>0</v>
      </c>
      <c r="AH962" s="59">
        <f>'Inventory Ref Sheet'!AE962</f>
        <v>0</v>
      </c>
      <c r="AI962" s="100" t="str">
        <f ca="1">IF('Inventory Ref Sheet'!AG962&gt;0,YEAR(TODAY())-'Inventory Ref Sheet'!AG962,"")</f>
        <v/>
      </c>
      <c r="AJ962" s="99"/>
      <c r="AK962" s="60">
        <f>'Inventory Ref Sheet'!AJ962</f>
        <v>0</v>
      </c>
      <c r="AL962" s="99"/>
      <c r="AM962" s="97" t="str">
        <f t="shared" si="62"/>
        <v/>
      </c>
    </row>
    <row r="963" spans="10:39" x14ac:dyDescent="0.25">
      <c r="J963" s="59">
        <f>'Inventory Ref Sheet'!AK963</f>
        <v>0</v>
      </c>
      <c r="K963" s="59">
        <f>'Inventory Ref Sheet'!AL963</f>
        <v>0</v>
      </c>
      <c r="L963" s="59">
        <f>'Inventory Ref Sheet'!AM963</f>
        <v>0</v>
      </c>
      <c r="M963" s="59">
        <f>'Inventory Ref Sheet'!AP963</f>
        <v>0</v>
      </c>
      <c r="N963" s="59">
        <f>'Inventory Ref Sheet'!AQ963</f>
        <v>0</v>
      </c>
      <c r="O963" s="100" t="str">
        <f ca="1">IF('Inventory Ref Sheet'!AS963&gt;0,YEAR(TODAY())-'Inventory Ref Sheet'!AS963,"")</f>
        <v/>
      </c>
      <c r="P963" s="95">
        <f>'Inventory Ref Sheet'!AU963</f>
        <v>0</v>
      </c>
      <c r="Q963" s="60">
        <f>'Inventory Ref Sheet'!AV963</f>
        <v>0</v>
      </c>
      <c r="R963" s="61"/>
      <c r="S963" s="100" t="str">
        <f t="shared" si="60"/>
        <v/>
      </c>
      <c r="T963" s="59">
        <f>'Inventory Ref Sheet'!M963</f>
        <v>0</v>
      </c>
      <c r="U963" s="102">
        <f>'Inventory Ref Sheet'!N963</f>
        <v>0</v>
      </c>
      <c r="V963" s="59">
        <f>'Inventory Ref Sheet'!O963</f>
        <v>0</v>
      </c>
      <c r="W963" s="59">
        <f>'Inventory Ref Sheet'!R963</f>
        <v>0</v>
      </c>
      <c r="X963" s="59">
        <f>'Inventory Ref Sheet'!S963</f>
        <v>0</v>
      </c>
      <c r="Y963" s="100" t="str">
        <f ca="1">IF('Inventory Ref Sheet'!U963&gt;0,YEAR(TODAY())-'Inventory Ref Sheet'!U963,"")</f>
        <v/>
      </c>
      <c r="Z963" s="95">
        <f>'Inventory Ref Sheet'!W963</f>
        <v>0</v>
      </c>
      <c r="AA963" s="60">
        <f>'Inventory Ref Sheet'!X963</f>
        <v>0</v>
      </c>
      <c r="AB963" s="61"/>
      <c r="AC963" s="97" t="str">
        <f t="shared" si="61"/>
        <v/>
      </c>
      <c r="AD963" s="59">
        <f>'Inventory Ref Sheet'!Y963</f>
        <v>0</v>
      </c>
      <c r="AE963" s="59">
        <f>'Inventory Ref Sheet'!Z963</f>
        <v>0</v>
      </c>
      <c r="AF963" s="102">
        <f>'Inventory Ref Sheet'!AA963</f>
        <v>0</v>
      </c>
      <c r="AG963" s="59">
        <f>'Inventory Ref Sheet'!AD963</f>
        <v>0</v>
      </c>
      <c r="AH963" s="59">
        <f>'Inventory Ref Sheet'!AE963</f>
        <v>0</v>
      </c>
      <c r="AI963" s="100" t="str">
        <f ca="1">IF('Inventory Ref Sheet'!AG963&gt;0,YEAR(TODAY())-'Inventory Ref Sheet'!AG963,"")</f>
        <v/>
      </c>
      <c r="AJ963" s="99"/>
      <c r="AK963" s="60">
        <f>'Inventory Ref Sheet'!AJ963</f>
        <v>0</v>
      </c>
      <c r="AL963" s="99"/>
      <c r="AM963" s="97" t="str">
        <f t="shared" si="62"/>
        <v/>
      </c>
    </row>
    <row r="964" spans="10:39" x14ac:dyDescent="0.25">
      <c r="J964" s="59">
        <f>'Inventory Ref Sheet'!AK964</f>
        <v>0</v>
      </c>
      <c r="K964" s="59">
        <f>'Inventory Ref Sheet'!AL964</f>
        <v>0</v>
      </c>
      <c r="L964" s="59">
        <f>'Inventory Ref Sheet'!AM964</f>
        <v>0</v>
      </c>
      <c r="M964" s="59">
        <f>'Inventory Ref Sheet'!AP964</f>
        <v>0</v>
      </c>
      <c r="N964" s="59">
        <f>'Inventory Ref Sheet'!AQ964</f>
        <v>0</v>
      </c>
      <c r="O964" s="100" t="str">
        <f ca="1">IF('Inventory Ref Sheet'!AS964&gt;0,YEAR(TODAY())-'Inventory Ref Sheet'!AS964,"")</f>
        <v/>
      </c>
      <c r="P964" s="95">
        <f>'Inventory Ref Sheet'!AU964</f>
        <v>0</v>
      </c>
      <c r="Q964" s="60">
        <f>'Inventory Ref Sheet'!AV964</f>
        <v>0</v>
      </c>
      <c r="R964" s="61"/>
      <c r="S964" s="100" t="str">
        <f t="shared" si="60"/>
        <v/>
      </c>
      <c r="T964" s="59">
        <f>'Inventory Ref Sheet'!M964</f>
        <v>0</v>
      </c>
      <c r="U964" s="102">
        <f>'Inventory Ref Sheet'!N964</f>
        <v>0</v>
      </c>
      <c r="V964" s="59">
        <f>'Inventory Ref Sheet'!O964</f>
        <v>0</v>
      </c>
      <c r="W964" s="59">
        <f>'Inventory Ref Sheet'!R964</f>
        <v>0</v>
      </c>
      <c r="X964" s="59">
        <f>'Inventory Ref Sheet'!S964</f>
        <v>0</v>
      </c>
      <c r="Y964" s="100" t="str">
        <f ca="1">IF('Inventory Ref Sheet'!U964&gt;0,YEAR(TODAY())-'Inventory Ref Sheet'!U964,"")</f>
        <v/>
      </c>
      <c r="Z964" s="95">
        <f>'Inventory Ref Sheet'!W964</f>
        <v>0</v>
      </c>
      <c r="AA964" s="60">
        <f>'Inventory Ref Sheet'!X964</f>
        <v>0</v>
      </c>
      <c r="AB964" s="61"/>
      <c r="AC964" s="97" t="str">
        <f t="shared" si="61"/>
        <v/>
      </c>
      <c r="AD964" s="59">
        <f>'Inventory Ref Sheet'!Y964</f>
        <v>0</v>
      </c>
      <c r="AE964" s="59">
        <f>'Inventory Ref Sheet'!Z964</f>
        <v>0</v>
      </c>
      <c r="AF964" s="102">
        <f>'Inventory Ref Sheet'!AA964</f>
        <v>0</v>
      </c>
      <c r="AG964" s="59">
        <f>'Inventory Ref Sheet'!AD964</f>
        <v>0</v>
      </c>
      <c r="AH964" s="59">
        <f>'Inventory Ref Sheet'!AE964</f>
        <v>0</v>
      </c>
      <c r="AI964" s="100" t="str">
        <f ca="1">IF('Inventory Ref Sheet'!AG964&gt;0,YEAR(TODAY())-'Inventory Ref Sheet'!AG964,"")</f>
        <v/>
      </c>
      <c r="AJ964" s="99"/>
      <c r="AK964" s="60">
        <f>'Inventory Ref Sheet'!AJ964</f>
        <v>0</v>
      </c>
      <c r="AL964" s="99"/>
      <c r="AM964" s="97" t="str">
        <f t="shared" si="62"/>
        <v/>
      </c>
    </row>
    <row r="965" spans="10:39" x14ac:dyDescent="0.25">
      <c r="J965" s="59">
        <f>'Inventory Ref Sheet'!AK965</f>
        <v>0</v>
      </c>
      <c r="K965" s="59">
        <f>'Inventory Ref Sheet'!AL965</f>
        <v>0</v>
      </c>
      <c r="L965" s="59">
        <f>'Inventory Ref Sheet'!AM965</f>
        <v>0</v>
      </c>
      <c r="M965" s="59">
        <f>'Inventory Ref Sheet'!AP965</f>
        <v>0</v>
      </c>
      <c r="N965" s="59">
        <f>'Inventory Ref Sheet'!AQ965</f>
        <v>0</v>
      </c>
      <c r="O965" s="100" t="str">
        <f ca="1">IF('Inventory Ref Sheet'!AS965&gt;0,YEAR(TODAY())-'Inventory Ref Sheet'!AS965,"")</f>
        <v/>
      </c>
      <c r="P965" s="95">
        <f>'Inventory Ref Sheet'!AU965</f>
        <v>0</v>
      </c>
      <c r="Q965" s="60">
        <f>'Inventory Ref Sheet'!AV965</f>
        <v>0</v>
      </c>
      <c r="R965" s="61"/>
      <c r="S965" s="100" t="str">
        <f t="shared" si="60"/>
        <v/>
      </c>
      <c r="T965" s="59">
        <f>'Inventory Ref Sheet'!M965</f>
        <v>0</v>
      </c>
      <c r="U965" s="102">
        <f>'Inventory Ref Sheet'!N965</f>
        <v>0</v>
      </c>
      <c r="V965" s="59">
        <f>'Inventory Ref Sheet'!O965</f>
        <v>0</v>
      </c>
      <c r="W965" s="59">
        <f>'Inventory Ref Sheet'!R965</f>
        <v>0</v>
      </c>
      <c r="X965" s="59">
        <f>'Inventory Ref Sheet'!S965</f>
        <v>0</v>
      </c>
      <c r="Y965" s="100" t="str">
        <f ca="1">IF('Inventory Ref Sheet'!U965&gt;0,YEAR(TODAY())-'Inventory Ref Sheet'!U965,"")</f>
        <v/>
      </c>
      <c r="Z965" s="95">
        <f>'Inventory Ref Sheet'!W965</f>
        <v>0</v>
      </c>
      <c r="AA965" s="60">
        <f>'Inventory Ref Sheet'!X965</f>
        <v>0</v>
      </c>
      <c r="AB965" s="61"/>
      <c r="AC965" s="97" t="str">
        <f t="shared" si="61"/>
        <v/>
      </c>
      <c r="AD965" s="59">
        <f>'Inventory Ref Sheet'!Y965</f>
        <v>0</v>
      </c>
      <c r="AE965" s="59">
        <f>'Inventory Ref Sheet'!Z965</f>
        <v>0</v>
      </c>
      <c r="AF965" s="102">
        <f>'Inventory Ref Sheet'!AA965</f>
        <v>0</v>
      </c>
      <c r="AG965" s="59">
        <f>'Inventory Ref Sheet'!AD965</f>
        <v>0</v>
      </c>
      <c r="AH965" s="59">
        <f>'Inventory Ref Sheet'!AE965</f>
        <v>0</v>
      </c>
      <c r="AI965" s="100" t="str">
        <f ca="1">IF('Inventory Ref Sheet'!AG965&gt;0,YEAR(TODAY())-'Inventory Ref Sheet'!AG965,"")</f>
        <v/>
      </c>
      <c r="AJ965" s="99"/>
      <c r="AK965" s="60">
        <f>'Inventory Ref Sheet'!AJ965</f>
        <v>0</v>
      </c>
      <c r="AL965" s="99"/>
      <c r="AM965" s="97" t="str">
        <f t="shared" si="62"/>
        <v/>
      </c>
    </row>
    <row r="966" spans="10:39" x14ac:dyDescent="0.25">
      <c r="J966" s="59">
        <f>'Inventory Ref Sheet'!AK966</f>
        <v>0</v>
      </c>
      <c r="K966" s="59">
        <f>'Inventory Ref Sheet'!AL966</f>
        <v>0</v>
      </c>
      <c r="L966" s="59">
        <f>'Inventory Ref Sheet'!AM966</f>
        <v>0</v>
      </c>
      <c r="M966" s="59">
        <f>'Inventory Ref Sheet'!AP966</f>
        <v>0</v>
      </c>
      <c r="N966" s="59">
        <f>'Inventory Ref Sheet'!AQ966</f>
        <v>0</v>
      </c>
      <c r="O966" s="100" t="str">
        <f ca="1">IF('Inventory Ref Sheet'!AS966&gt;0,YEAR(TODAY())-'Inventory Ref Sheet'!AS966,"")</f>
        <v/>
      </c>
      <c r="P966" s="95">
        <f>'Inventory Ref Sheet'!AU966</f>
        <v>0</v>
      </c>
      <c r="Q966" s="60">
        <f>'Inventory Ref Sheet'!AV966</f>
        <v>0</v>
      </c>
      <c r="R966" s="61"/>
      <c r="S966" s="100" t="str">
        <f t="shared" ref="S966:S1029" si="63">IF(ISTEXT(J966),IF(O966&gt;=R966,"Yes","No"),"")</f>
        <v/>
      </c>
      <c r="T966" s="59">
        <f>'Inventory Ref Sheet'!M966</f>
        <v>0</v>
      </c>
      <c r="U966" s="102">
        <f>'Inventory Ref Sheet'!N966</f>
        <v>0</v>
      </c>
      <c r="V966" s="59">
        <f>'Inventory Ref Sheet'!O966</f>
        <v>0</v>
      </c>
      <c r="W966" s="59">
        <f>'Inventory Ref Sheet'!R966</f>
        <v>0</v>
      </c>
      <c r="X966" s="59">
        <f>'Inventory Ref Sheet'!S966</f>
        <v>0</v>
      </c>
      <c r="Y966" s="100" t="str">
        <f ca="1">IF('Inventory Ref Sheet'!U966&gt;0,YEAR(TODAY())-'Inventory Ref Sheet'!U966,"")</f>
        <v/>
      </c>
      <c r="Z966" s="95">
        <f>'Inventory Ref Sheet'!W966</f>
        <v>0</v>
      </c>
      <c r="AA966" s="60">
        <f>'Inventory Ref Sheet'!X966</f>
        <v>0</v>
      </c>
      <c r="AB966" s="61"/>
      <c r="AC966" s="97" t="str">
        <f t="shared" si="61"/>
        <v/>
      </c>
      <c r="AD966" s="59">
        <f>'Inventory Ref Sheet'!Y966</f>
        <v>0</v>
      </c>
      <c r="AE966" s="59">
        <f>'Inventory Ref Sheet'!Z966</f>
        <v>0</v>
      </c>
      <c r="AF966" s="102">
        <f>'Inventory Ref Sheet'!AA966</f>
        <v>0</v>
      </c>
      <c r="AG966" s="59">
        <f>'Inventory Ref Sheet'!AD966</f>
        <v>0</v>
      </c>
      <c r="AH966" s="59">
        <f>'Inventory Ref Sheet'!AE966</f>
        <v>0</v>
      </c>
      <c r="AI966" s="100" t="str">
        <f ca="1">IF('Inventory Ref Sheet'!AG966&gt;0,YEAR(TODAY())-'Inventory Ref Sheet'!AG966,"")</f>
        <v/>
      </c>
      <c r="AJ966" s="99"/>
      <c r="AK966" s="60">
        <f>'Inventory Ref Sheet'!AJ966</f>
        <v>0</v>
      </c>
      <c r="AL966" s="99"/>
      <c r="AM966" s="97" t="str">
        <f t="shared" si="62"/>
        <v/>
      </c>
    </row>
    <row r="967" spans="10:39" x14ac:dyDescent="0.25">
      <c r="J967" s="59">
        <f>'Inventory Ref Sheet'!AK967</f>
        <v>0</v>
      </c>
      <c r="K967" s="59">
        <f>'Inventory Ref Sheet'!AL967</f>
        <v>0</v>
      </c>
      <c r="L967" s="59">
        <f>'Inventory Ref Sheet'!AM967</f>
        <v>0</v>
      </c>
      <c r="M967" s="59">
        <f>'Inventory Ref Sheet'!AP967</f>
        <v>0</v>
      </c>
      <c r="N967" s="59">
        <f>'Inventory Ref Sheet'!AQ967</f>
        <v>0</v>
      </c>
      <c r="O967" s="100" t="str">
        <f ca="1">IF('Inventory Ref Sheet'!AS967&gt;0,YEAR(TODAY())-'Inventory Ref Sheet'!AS967,"")</f>
        <v/>
      </c>
      <c r="P967" s="95">
        <f>'Inventory Ref Sheet'!AU967</f>
        <v>0</v>
      </c>
      <c r="Q967" s="60">
        <f>'Inventory Ref Sheet'!AV967</f>
        <v>0</v>
      </c>
      <c r="R967" s="61"/>
      <c r="S967" s="100" t="str">
        <f t="shared" si="63"/>
        <v/>
      </c>
      <c r="T967" s="59">
        <f>'Inventory Ref Sheet'!M967</f>
        <v>0</v>
      </c>
      <c r="U967" s="102">
        <f>'Inventory Ref Sheet'!N967</f>
        <v>0</v>
      </c>
      <c r="V967" s="59">
        <f>'Inventory Ref Sheet'!O967</f>
        <v>0</v>
      </c>
      <c r="W967" s="59">
        <f>'Inventory Ref Sheet'!R967</f>
        <v>0</v>
      </c>
      <c r="X967" s="59">
        <f>'Inventory Ref Sheet'!S967</f>
        <v>0</v>
      </c>
      <c r="Y967" s="100" t="str">
        <f ca="1">IF('Inventory Ref Sheet'!U967&gt;0,YEAR(TODAY())-'Inventory Ref Sheet'!U967,"")</f>
        <v/>
      </c>
      <c r="Z967" s="95">
        <f>'Inventory Ref Sheet'!W967</f>
        <v>0</v>
      </c>
      <c r="AA967" s="60">
        <f>'Inventory Ref Sheet'!X967</f>
        <v>0</v>
      </c>
      <c r="AB967" s="61"/>
      <c r="AC967" s="97" t="str">
        <f t="shared" si="61"/>
        <v/>
      </c>
      <c r="AD967" s="59">
        <f>'Inventory Ref Sheet'!Y967</f>
        <v>0</v>
      </c>
      <c r="AE967" s="59">
        <f>'Inventory Ref Sheet'!Z967</f>
        <v>0</v>
      </c>
      <c r="AF967" s="102">
        <f>'Inventory Ref Sheet'!AA967</f>
        <v>0</v>
      </c>
      <c r="AG967" s="59">
        <f>'Inventory Ref Sheet'!AD967</f>
        <v>0</v>
      </c>
      <c r="AH967" s="59">
        <f>'Inventory Ref Sheet'!AE967</f>
        <v>0</v>
      </c>
      <c r="AI967" s="100" t="str">
        <f ca="1">IF('Inventory Ref Sheet'!AG967&gt;0,YEAR(TODAY())-'Inventory Ref Sheet'!AG967,"")</f>
        <v/>
      </c>
      <c r="AJ967" s="99"/>
      <c r="AK967" s="60">
        <f>'Inventory Ref Sheet'!AJ967</f>
        <v>0</v>
      </c>
      <c r="AL967" s="99"/>
      <c r="AM967" s="97" t="str">
        <f t="shared" si="62"/>
        <v/>
      </c>
    </row>
    <row r="968" spans="10:39" x14ac:dyDescent="0.25">
      <c r="J968" s="59">
        <f>'Inventory Ref Sheet'!AK968</f>
        <v>0</v>
      </c>
      <c r="K968" s="59">
        <f>'Inventory Ref Sheet'!AL968</f>
        <v>0</v>
      </c>
      <c r="L968" s="59">
        <f>'Inventory Ref Sheet'!AM968</f>
        <v>0</v>
      </c>
      <c r="M968" s="59">
        <f>'Inventory Ref Sheet'!AP968</f>
        <v>0</v>
      </c>
      <c r="N968" s="59">
        <f>'Inventory Ref Sheet'!AQ968</f>
        <v>0</v>
      </c>
      <c r="O968" s="100" t="str">
        <f ca="1">IF('Inventory Ref Sheet'!AS968&gt;0,YEAR(TODAY())-'Inventory Ref Sheet'!AS968,"")</f>
        <v/>
      </c>
      <c r="P968" s="95">
        <f>'Inventory Ref Sheet'!AU968</f>
        <v>0</v>
      </c>
      <c r="Q968" s="60">
        <f>'Inventory Ref Sheet'!AV968</f>
        <v>0</v>
      </c>
      <c r="R968" s="61"/>
      <c r="S968" s="100" t="str">
        <f t="shared" si="63"/>
        <v/>
      </c>
      <c r="T968" s="59">
        <f>'Inventory Ref Sheet'!M968</f>
        <v>0</v>
      </c>
      <c r="U968" s="102">
        <f>'Inventory Ref Sheet'!N968</f>
        <v>0</v>
      </c>
      <c r="V968" s="59">
        <f>'Inventory Ref Sheet'!O968</f>
        <v>0</v>
      </c>
      <c r="W968" s="59">
        <f>'Inventory Ref Sheet'!R968</f>
        <v>0</v>
      </c>
      <c r="X968" s="59">
        <f>'Inventory Ref Sheet'!S968</f>
        <v>0</v>
      </c>
      <c r="Y968" s="100" t="str">
        <f ca="1">IF('Inventory Ref Sheet'!U968&gt;0,YEAR(TODAY())-'Inventory Ref Sheet'!U968,"")</f>
        <v/>
      </c>
      <c r="Z968" s="95">
        <f>'Inventory Ref Sheet'!W968</f>
        <v>0</v>
      </c>
      <c r="AA968" s="60">
        <f>'Inventory Ref Sheet'!X968</f>
        <v>0</v>
      </c>
      <c r="AB968" s="61"/>
      <c r="AC968" s="97" t="str">
        <f t="shared" si="61"/>
        <v/>
      </c>
      <c r="AD968" s="59">
        <f>'Inventory Ref Sheet'!Y968</f>
        <v>0</v>
      </c>
      <c r="AE968" s="59">
        <f>'Inventory Ref Sheet'!Z968</f>
        <v>0</v>
      </c>
      <c r="AF968" s="102">
        <f>'Inventory Ref Sheet'!AA968</f>
        <v>0</v>
      </c>
      <c r="AG968" s="59">
        <f>'Inventory Ref Sheet'!AD968</f>
        <v>0</v>
      </c>
      <c r="AH968" s="59">
        <f>'Inventory Ref Sheet'!AE968</f>
        <v>0</v>
      </c>
      <c r="AI968" s="100" t="str">
        <f ca="1">IF('Inventory Ref Sheet'!AG968&gt;0,YEAR(TODAY())-'Inventory Ref Sheet'!AG968,"")</f>
        <v/>
      </c>
      <c r="AJ968" s="99"/>
      <c r="AK968" s="60">
        <f>'Inventory Ref Sheet'!AJ968</f>
        <v>0</v>
      </c>
      <c r="AL968" s="99"/>
      <c r="AM968" s="97" t="str">
        <f t="shared" si="62"/>
        <v/>
      </c>
    </row>
    <row r="969" spans="10:39" x14ac:dyDescent="0.25">
      <c r="J969" s="59">
        <f>'Inventory Ref Sheet'!AK969</f>
        <v>0</v>
      </c>
      <c r="K969" s="59">
        <f>'Inventory Ref Sheet'!AL969</f>
        <v>0</v>
      </c>
      <c r="L969" s="59">
        <f>'Inventory Ref Sheet'!AM969</f>
        <v>0</v>
      </c>
      <c r="M969" s="59">
        <f>'Inventory Ref Sheet'!AP969</f>
        <v>0</v>
      </c>
      <c r="N969" s="59">
        <f>'Inventory Ref Sheet'!AQ969</f>
        <v>0</v>
      </c>
      <c r="O969" s="100" t="str">
        <f ca="1">IF('Inventory Ref Sheet'!AS969&gt;0,YEAR(TODAY())-'Inventory Ref Sheet'!AS969,"")</f>
        <v/>
      </c>
      <c r="P969" s="95">
        <f>'Inventory Ref Sheet'!AU969</f>
        <v>0</v>
      </c>
      <c r="Q969" s="60">
        <f>'Inventory Ref Sheet'!AV969</f>
        <v>0</v>
      </c>
      <c r="R969" s="61"/>
      <c r="S969" s="100" t="str">
        <f t="shared" si="63"/>
        <v/>
      </c>
      <c r="T969" s="59">
        <f>'Inventory Ref Sheet'!M969</f>
        <v>0</v>
      </c>
      <c r="U969" s="102">
        <f>'Inventory Ref Sheet'!N969</f>
        <v>0</v>
      </c>
      <c r="V969" s="59">
        <f>'Inventory Ref Sheet'!O969</f>
        <v>0</v>
      </c>
      <c r="W969" s="59">
        <f>'Inventory Ref Sheet'!R969</f>
        <v>0</v>
      </c>
      <c r="X969" s="59">
        <f>'Inventory Ref Sheet'!S969</f>
        <v>0</v>
      </c>
      <c r="Y969" s="100" t="str">
        <f ca="1">IF('Inventory Ref Sheet'!U969&gt;0,YEAR(TODAY())-'Inventory Ref Sheet'!U969,"")</f>
        <v/>
      </c>
      <c r="Z969" s="95">
        <f>'Inventory Ref Sheet'!W969</f>
        <v>0</v>
      </c>
      <c r="AA969" s="60">
        <f>'Inventory Ref Sheet'!X969</f>
        <v>0</v>
      </c>
      <c r="AB969" s="61"/>
      <c r="AC969" s="97" t="str">
        <f t="shared" si="61"/>
        <v/>
      </c>
      <c r="AD969" s="59">
        <f>'Inventory Ref Sheet'!Y969</f>
        <v>0</v>
      </c>
      <c r="AE969" s="59">
        <f>'Inventory Ref Sheet'!Z969</f>
        <v>0</v>
      </c>
      <c r="AF969" s="102">
        <f>'Inventory Ref Sheet'!AA969</f>
        <v>0</v>
      </c>
      <c r="AG969" s="59">
        <f>'Inventory Ref Sheet'!AD969</f>
        <v>0</v>
      </c>
      <c r="AH969" s="59">
        <f>'Inventory Ref Sheet'!AE969</f>
        <v>0</v>
      </c>
      <c r="AI969" s="100" t="str">
        <f ca="1">IF('Inventory Ref Sheet'!AG969&gt;0,YEAR(TODAY())-'Inventory Ref Sheet'!AG969,"")</f>
        <v/>
      </c>
      <c r="AJ969" s="99"/>
      <c r="AK969" s="60">
        <f>'Inventory Ref Sheet'!AJ969</f>
        <v>0</v>
      </c>
      <c r="AL969" s="99"/>
      <c r="AM969" s="97" t="str">
        <f t="shared" si="62"/>
        <v/>
      </c>
    </row>
    <row r="970" spans="10:39" x14ac:dyDescent="0.25">
      <c r="J970" s="59">
        <f>'Inventory Ref Sheet'!AK970</f>
        <v>0</v>
      </c>
      <c r="K970" s="59">
        <f>'Inventory Ref Sheet'!AL970</f>
        <v>0</v>
      </c>
      <c r="L970" s="59">
        <f>'Inventory Ref Sheet'!AM970</f>
        <v>0</v>
      </c>
      <c r="M970" s="59">
        <f>'Inventory Ref Sheet'!AP970</f>
        <v>0</v>
      </c>
      <c r="N970" s="59">
        <f>'Inventory Ref Sheet'!AQ970</f>
        <v>0</v>
      </c>
      <c r="O970" s="100" t="str">
        <f ca="1">IF('Inventory Ref Sheet'!AS970&gt;0,YEAR(TODAY())-'Inventory Ref Sheet'!AS970,"")</f>
        <v/>
      </c>
      <c r="P970" s="95">
        <f>'Inventory Ref Sheet'!AU970</f>
        <v>0</v>
      </c>
      <c r="Q970" s="60">
        <f>'Inventory Ref Sheet'!AV970</f>
        <v>0</v>
      </c>
      <c r="R970" s="61"/>
      <c r="S970" s="100" t="str">
        <f t="shared" si="63"/>
        <v/>
      </c>
      <c r="T970" s="59">
        <f>'Inventory Ref Sheet'!M970</f>
        <v>0</v>
      </c>
      <c r="U970" s="102">
        <f>'Inventory Ref Sheet'!N970</f>
        <v>0</v>
      </c>
      <c r="V970" s="59">
        <f>'Inventory Ref Sheet'!O970</f>
        <v>0</v>
      </c>
      <c r="W970" s="59">
        <f>'Inventory Ref Sheet'!R970</f>
        <v>0</v>
      </c>
      <c r="X970" s="59">
        <f>'Inventory Ref Sheet'!S970</f>
        <v>0</v>
      </c>
      <c r="Y970" s="100" t="str">
        <f ca="1">IF('Inventory Ref Sheet'!U970&gt;0,YEAR(TODAY())-'Inventory Ref Sheet'!U970,"")</f>
        <v/>
      </c>
      <c r="Z970" s="95">
        <f>'Inventory Ref Sheet'!W970</f>
        <v>0</v>
      </c>
      <c r="AA970" s="60">
        <f>'Inventory Ref Sheet'!X970</f>
        <v>0</v>
      </c>
      <c r="AB970" s="61"/>
      <c r="AC970" s="97" t="str">
        <f t="shared" si="61"/>
        <v/>
      </c>
      <c r="AD970" s="59">
        <f>'Inventory Ref Sheet'!Y970</f>
        <v>0</v>
      </c>
      <c r="AE970" s="59">
        <f>'Inventory Ref Sheet'!Z970</f>
        <v>0</v>
      </c>
      <c r="AF970" s="102">
        <f>'Inventory Ref Sheet'!AA970</f>
        <v>0</v>
      </c>
      <c r="AG970" s="59">
        <f>'Inventory Ref Sheet'!AD970</f>
        <v>0</v>
      </c>
      <c r="AH970" s="59">
        <f>'Inventory Ref Sheet'!AE970</f>
        <v>0</v>
      </c>
      <c r="AI970" s="100" t="str">
        <f ca="1">IF('Inventory Ref Sheet'!AG970&gt;0,YEAR(TODAY())-'Inventory Ref Sheet'!AG970,"")</f>
        <v/>
      </c>
      <c r="AJ970" s="99"/>
      <c r="AK970" s="60">
        <f>'Inventory Ref Sheet'!AJ970</f>
        <v>0</v>
      </c>
      <c r="AL970" s="99"/>
      <c r="AM970" s="97" t="str">
        <f t="shared" si="62"/>
        <v/>
      </c>
    </row>
    <row r="971" spans="10:39" x14ac:dyDescent="0.25">
      <c r="J971" s="59">
        <f>'Inventory Ref Sheet'!AK971</f>
        <v>0</v>
      </c>
      <c r="K971" s="59">
        <f>'Inventory Ref Sheet'!AL971</f>
        <v>0</v>
      </c>
      <c r="L971" s="59">
        <f>'Inventory Ref Sheet'!AM971</f>
        <v>0</v>
      </c>
      <c r="M971" s="59">
        <f>'Inventory Ref Sheet'!AP971</f>
        <v>0</v>
      </c>
      <c r="N971" s="59">
        <f>'Inventory Ref Sheet'!AQ971</f>
        <v>0</v>
      </c>
      <c r="O971" s="100" t="str">
        <f ca="1">IF('Inventory Ref Sheet'!AS971&gt;0,YEAR(TODAY())-'Inventory Ref Sheet'!AS971,"")</f>
        <v/>
      </c>
      <c r="P971" s="95">
        <f>'Inventory Ref Sheet'!AU971</f>
        <v>0</v>
      </c>
      <c r="Q971" s="60">
        <f>'Inventory Ref Sheet'!AV971</f>
        <v>0</v>
      </c>
      <c r="R971" s="61"/>
      <c r="S971" s="100" t="str">
        <f t="shared" si="63"/>
        <v/>
      </c>
      <c r="T971" s="59">
        <f>'Inventory Ref Sheet'!M971</f>
        <v>0</v>
      </c>
      <c r="U971" s="102">
        <f>'Inventory Ref Sheet'!N971</f>
        <v>0</v>
      </c>
      <c r="V971" s="59">
        <f>'Inventory Ref Sheet'!O971</f>
        <v>0</v>
      </c>
      <c r="W971" s="59">
        <f>'Inventory Ref Sheet'!R971</f>
        <v>0</v>
      </c>
      <c r="X971" s="59">
        <f>'Inventory Ref Sheet'!S971</f>
        <v>0</v>
      </c>
      <c r="Y971" s="100" t="str">
        <f ca="1">IF('Inventory Ref Sheet'!U971&gt;0,YEAR(TODAY())-'Inventory Ref Sheet'!U971,"")</f>
        <v/>
      </c>
      <c r="Z971" s="95">
        <f>'Inventory Ref Sheet'!W971</f>
        <v>0</v>
      </c>
      <c r="AA971" s="60">
        <f>'Inventory Ref Sheet'!X971</f>
        <v>0</v>
      </c>
      <c r="AB971" s="61"/>
      <c r="AC971" s="97" t="str">
        <f t="shared" ref="AC971:AC1034" si="64">IF(ISTEXT(T971),IF(Y971&gt;=AB971,"Yes","No"),"")</f>
        <v/>
      </c>
      <c r="AD971" s="59">
        <f>'Inventory Ref Sheet'!Y971</f>
        <v>0</v>
      </c>
      <c r="AE971" s="59">
        <f>'Inventory Ref Sheet'!Z971</f>
        <v>0</v>
      </c>
      <c r="AF971" s="102">
        <f>'Inventory Ref Sheet'!AA971</f>
        <v>0</v>
      </c>
      <c r="AG971" s="59">
        <f>'Inventory Ref Sheet'!AD971</f>
        <v>0</v>
      </c>
      <c r="AH971" s="59">
        <f>'Inventory Ref Sheet'!AE971</f>
        <v>0</v>
      </c>
      <c r="AI971" s="100" t="str">
        <f ca="1">IF('Inventory Ref Sheet'!AG971&gt;0,YEAR(TODAY())-'Inventory Ref Sheet'!AG971,"")</f>
        <v/>
      </c>
      <c r="AJ971" s="99"/>
      <c r="AK971" s="60">
        <f>'Inventory Ref Sheet'!AJ971</f>
        <v>0</v>
      </c>
      <c r="AL971" s="99"/>
      <c r="AM971" s="97" t="str">
        <f t="shared" ref="AM971:AM1034" si="65">IF(ISTEXT(AD971),IF(AI971&gt;=AL971,"Yes","No"),"")</f>
        <v/>
      </c>
    </row>
    <row r="972" spans="10:39" x14ac:dyDescent="0.25">
      <c r="J972" s="59">
        <f>'Inventory Ref Sheet'!AK972</f>
        <v>0</v>
      </c>
      <c r="K972" s="59">
        <f>'Inventory Ref Sheet'!AL972</f>
        <v>0</v>
      </c>
      <c r="L972" s="59">
        <f>'Inventory Ref Sheet'!AM972</f>
        <v>0</v>
      </c>
      <c r="M972" s="59">
        <f>'Inventory Ref Sheet'!AP972</f>
        <v>0</v>
      </c>
      <c r="N972" s="59">
        <f>'Inventory Ref Sheet'!AQ972</f>
        <v>0</v>
      </c>
      <c r="O972" s="100" t="str">
        <f ca="1">IF('Inventory Ref Sheet'!AS972&gt;0,YEAR(TODAY())-'Inventory Ref Sheet'!AS972,"")</f>
        <v/>
      </c>
      <c r="P972" s="95">
        <f>'Inventory Ref Sheet'!AU972</f>
        <v>0</v>
      </c>
      <c r="Q972" s="60">
        <f>'Inventory Ref Sheet'!AV972</f>
        <v>0</v>
      </c>
      <c r="R972" s="61"/>
      <c r="S972" s="100" t="str">
        <f t="shared" si="63"/>
        <v/>
      </c>
      <c r="T972" s="59">
        <f>'Inventory Ref Sheet'!M972</f>
        <v>0</v>
      </c>
      <c r="U972" s="102">
        <f>'Inventory Ref Sheet'!N972</f>
        <v>0</v>
      </c>
      <c r="V972" s="59">
        <f>'Inventory Ref Sheet'!O972</f>
        <v>0</v>
      </c>
      <c r="W972" s="59">
        <f>'Inventory Ref Sheet'!R972</f>
        <v>0</v>
      </c>
      <c r="X972" s="59">
        <f>'Inventory Ref Sheet'!S972</f>
        <v>0</v>
      </c>
      <c r="Y972" s="100" t="str">
        <f ca="1">IF('Inventory Ref Sheet'!U972&gt;0,YEAR(TODAY())-'Inventory Ref Sheet'!U972,"")</f>
        <v/>
      </c>
      <c r="Z972" s="95">
        <f>'Inventory Ref Sheet'!W972</f>
        <v>0</v>
      </c>
      <c r="AA972" s="60">
        <f>'Inventory Ref Sheet'!X972</f>
        <v>0</v>
      </c>
      <c r="AB972" s="61"/>
      <c r="AC972" s="97" t="str">
        <f t="shared" si="64"/>
        <v/>
      </c>
      <c r="AD972" s="59">
        <f>'Inventory Ref Sheet'!Y972</f>
        <v>0</v>
      </c>
      <c r="AE972" s="59">
        <f>'Inventory Ref Sheet'!Z972</f>
        <v>0</v>
      </c>
      <c r="AF972" s="102">
        <f>'Inventory Ref Sheet'!AA972</f>
        <v>0</v>
      </c>
      <c r="AG972" s="59">
        <f>'Inventory Ref Sheet'!AD972</f>
        <v>0</v>
      </c>
      <c r="AH972" s="59">
        <f>'Inventory Ref Sheet'!AE972</f>
        <v>0</v>
      </c>
      <c r="AI972" s="100" t="str">
        <f ca="1">IF('Inventory Ref Sheet'!AG972&gt;0,YEAR(TODAY())-'Inventory Ref Sheet'!AG972,"")</f>
        <v/>
      </c>
      <c r="AJ972" s="99"/>
      <c r="AK972" s="60">
        <f>'Inventory Ref Sheet'!AJ972</f>
        <v>0</v>
      </c>
      <c r="AL972" s="99"/>
      <c r="AM972" s="97" t="str">
        <f t="shared" si="65"/>
        <v/>
      </c>
    </row>
    <row r="973" spans="10:39" x14ac:dyDescent="0.25">
      <c r="J973" s="59">
        <f>'Inventory Ref Sheet'!AK973</f>
        <v>0</v>
      </c>
      <c r="K973" s="59">
        <f>'Inventory Ref Sheet'!AL973</f>
        <v>0</v>
      </c>
      <c r="L973" s="59">
        <f>'Inventory Ref Sheet'!AM973</f>
        <v>0</v>
      </c>
      <c r="M973" s="59">
        <f>'Inventory Ref Sheet'!AP973</f>
        <v>0</v>
      </c>
      <c r="N973" s="59">
        <f>'Inventory Ref Sheet'!AQ973</f>
        <v>0</v>
      </c>
      <c r="O973" s="100" t="str">
        <f ca="1">IF('Inventory Ref Sheet'!AS973&gt;0,YEAR(TODAY())-'Inventory Ref Sheet'!AS973,"")</f>
        <v/>
      </c>
      <c r="P973" s="95">
        <f>'Inventory Ref Sheet'!AU973</f>
        <v>0</v>
      </c>
      <c r="Q973" s="60">
        <f>'Inventory Ref Sheet'!AV973</f>
        <v>0</v>
      </c>
      <c r="R973" s="61"/>
      <c r="S973" s="100" t="str">
        <f t="shared" si="63"/>
        <v/>
      </c>
      <c r="T973" s="59">
        <f>'Inventory Ref Sheet'!M973</f>
        <v>0</v>
      </c>
      <c r="U973" s="102">
        <f>'Inventory Ref Sheet'!N973</f>
        <v>0</v>
      </c>
      <c r="V973" s="59">
        <f>'Inventory Ref Sheet'!O973</f>
        <v>0</v>
      </c>
      <c r="W973" s="59">
        <f>'Inventory Ref Sheet'!R973</f>
        <v>0</v>
      </c>
      <c r="X973" s="59">
        <f>'Inventory Ref Sheet'!S973</f>
        <v>0</v>
      </c>
      <c r="Y973" s="100" t="str">
        <f ca="1">IF('Inventory Ref Sheet'!U973&gt;0,YEAR(TODAY())-'Inventory Ref Sheet'!U973,"")</f>
        <v/>
      </c>
      <c r="Z973" s="95">
        <f>'Inventory Ref Sheet'!W973</f>
        <v>0</v>
      </c>
      <c r="AA973" s="60">
        <f>'Inventory Ref Sheet'!X973</f>
        <v>0</v>
      </c>
      <c r="AB973" s="61"/>
      <c r="AC973" s="97" t="str">
        <f t="shared" si="64"/>
        <v/>
      </c>
      <c r="AD973" s="59">
        <f>'Inventory Ref Sheet'!Y973</f>
        <v>0</v>
      </c>
      <c r="AE973" s="59">
        <f>'Inventory Ref Sheet'!Z973</f>
        <v>0</v>
      </c>
      <c r="AF973" s="102">
        <f>'Inventory Ref Sheet'!AA973</f>
        <v>0</v>
      </c>
      <c r="AG973" s="59">
        <f>'Inventory Ref Sheet'!AD973</f>
        <v>0</v>
      </c>
      <c r="AH973" s="59">
        <f>'Inventory Ref Sheet'!AE973</f>
        <v>0</v>
      </c>
      <c r="AI973" s="100" t="str">
        <f ca="1">IF('Inventory Ref Sheet'!AG973&gt;0,YEAR(TODAY())-'Inventory Ref Sheet'!AG973,"")</f>
        <v/>
      </c>
      <c r="AJ973" s="99"/>
      <c r="AK973" s="60">
        <f>'Inventory Ref Sheet'!AJ973</f>
        <v>0</v>
      </c>
      <c r="AL973" s="99"/>
      <c r="AM973" s="97" t="str">
        <f t="shared" si="65"/>
        <v/>
      </c>
    </row>
    <row r="974" spans="10:39" x14ac:dyDescent="0.25">
      <c r="J974" s="59">
        <f>'Inventory Ref Sheet'!AK974</f>
        <v>0</v>
      </c>
      <c r="K974" s="59">
        <f>'Inventory Ref Sheet'!AL974</f>
        <v>0</v>
      </c>
      <c r="L974" s="59">
        <f>'Inventory Ref Sheet'!AM974</f>
        <v>0</v>
      </c>
      <c r="M974" s="59">
        <f>'Inventory Ref Sheet'!AP974</f>
        <v>0</v>
      </c>
      <c r="N974" s="59">
        <f>'Inventory Ref Sheet'!AQ974</f>
        <v>0</v>
      </c>
      <c r="O974" s="100" t="str">
        <f ca="1">IF('Inventory Ref Sheet'!AS974&gt;0,YEAR(TODAY())-'Inventory Ref Sheet'!AS974,"")</f>
        <v/>
      </c>
      <c r="P974" s="95">
        <f>'Inventory Ref Sheet'!AU974</f>
        <v>0</v>
      </c>
      <c r="Q974" s="60">
        <f>'Inventory Ref Sheet'!AV974</f>
        <v>0</v>
      </c>
      <c r="R974" s="61"/>
      <c r="S974" s="100" t="str">
        <f t="shared" si="63"/>
        <v/>
      </c>
      <c r="T974" s="59">
        <f>'Inventory Ref Sheet'!M974</f>
        <v>0</v>
      </c>
      <c r="U974" s="102">
        <f>'Inventory Ref Sheet'!N974</f>
        <v>0</v>
      </c>
      <c r="V974" s="59">
        <f>'Inventory Ref Sheet'!O974</f>
        <v>0</v>
      </c>
      <c r="W974" s="59">
        <f>'Inventory Ref Sheet'!R974</f>
        <v>0</v>
      </c>
      <c r="X974" s="59">
        <f>'Inventory Ref Sheet'!S974</f>
        <v>0</v>
      </c>
      <c r="Y974" s="100" t="str">
        <f ca="1">IF('Inventory Ref Sheet'!U974&gt;0,YEAR(TODAY())-'Inventory Ref Sheet'!U974,"")</f>
        <v/>
      </c>
      <c r="Z974" s="95">
        <f>'Inventory Ref Sheet'!W974</f>
        <v>0</v>
      </c>
      <c r="AA974" s="60">
        <f>'Inventory Ref Sheet'!X974</f>
        <v>0</v>
      </c>
      <c r="AB974" s="61"/>
      <c r="AC974" s="97" t="str">
        <f t="shared" si="64"/>
        <v/>
      </c>
      <c r="AD974" s="59">
        <f>'Inventory Ref Sheet'!Y974</f>
        <v>0</v>
      </c>
      <c r="AE974" s="59">
        <f>'Inventory Ref Sheet'!Z974</f>
        <v>0</v>
      </c>
      <c r="AF974" s="102">
        <f>'Inventory Ref Sheet'!AA974</f>
        <v>0</v>
      </c>
      <c r="AG974" s="59">
        <f>'Inventory Ref Sheet'!AD974</f>
        <v>0</v>
      </c>
      <c r="AH974" s="59">
        <f>'Inventory Ref Sheet'!AE974</f>
        <v>0</v>
      </c>
      <c r="AI974" s="100" t="str">
        <f ca="1">IF('Inventory Ref Sheet'!AG974&gt;0,YEAR(TODAY())-'Inventory Ref Sheet'!AG974,"")</f>
        <v/>
      </c>
      <c r="AJ974" s="99"/>
      <c r="AK974" s="60">
        <f>'Inventory Ref Sheet'!AJ974</f>
        <v>0</v>
      </c>
      <c r="AL974" s="99"/>
      <c r="AM974" s="97" t="str">
        <f t="shared" si="65"/>
        <v/>
      </c>
    </row>
    <row r="975" spans="10:39" x14ac:dyDescent="0.25">
      <c r="J975" s="59">
        <f>'Inventory Ref Sheet'!AK975</f>
        <v>0</v>
      </c>
      <c r="K975" s="59">
        <f>'Inventory Ref Sheet'!AL975</f>
        <v>0</v>
      </c>
      <c r="L975" s="59">
        <f>'Inventory Ref Sheet'!AM975</f>
        <v>0</v>
      </c>
      <c r="M975" s="59">
        <f>'Inventory Ref Sheet'!AP975</f>
        <v>0</v>
      </c>
      <c r="N975" s="59">
        <f>'Inventory Ref Sheet'!AQ975</f>
        <v>0</v>
      </c>
      <c r="O975" s="100" t="str">
        <f ca="1">IF('Inventory Ref Sheet'!AS975&gt;0,YEAR(TODAY())-'Inventory Ref Sheet'!AS975,"")</f>
        <v/>
      </c>
      <c r="P975" s="95">
        <f>'Inventory Ref Sheet'!AU975</f>
        <v>0</v>
      </c>
      <c r="Q975" s="60">
        <f>'Inventory Ref Sheet'!AV975</f>
        <v>0</v>
      </c>
      <c r="R975" s="61"/>
      <c r="S975" s="100" t="str">
        <f t="shared" si="63"/>
        <v/>
      </c>
      <c r="T975" s="59">
        <f>'Inventory Ref Sheet'!M975</f>
        <v>0</v>
      </c>
      <c r="U975" s="102">
        <f>'Inventory Ref Sheet'!N975</f>
        <v>0</v>
      </c>
      <c r="V975" s="59">
        <f>'Inventory Ref Sheet'!O975</f>
        <v>0</v>
      </c>
      <c r="W975" s="59">
        <f>'Inventory Ref Sheet'!R975</f>
        <v>0</v>
      </c>
      <c r="X975" s="59">
        <f>'Inventory Ref Sheet'!S975</f>
        <v>0</v>
      </c>
      <c r="Y975" s="100" t="str">
        <f ca="1">IF('Inventory Ref Sheet'!U975&gt;0,YEAR(TODAY())-'Inventory Ref Sheet'!U975,"")</f>
        <v/>
      </c>
      <c r="Z975" s="95">
        <f>'Inventory Ref Sheet'!W975</f>
        <v>0</v>
      </c>
      <c r="AA975" s="60">
        <f>'Inventory Ref Sheet'!X975</f>
        <v>0</v>
      </c>
      <c r="AB975" s="61"/>
      <c r="AC975" s="97" t="str">
        <f t="shared" si="64"/>
        <v/>
      </c>
      <c r="AD975" s="59">
        <f>'Inventory Ref Sheet'!Y975</f>
        <v>0</v>
      </c>
      <c r="AE975" s="59">
        <f>'Inventory Ref Sheet'!Z975</f>
        <v>0</v>
      </c>
      <c r="AF975" s="102">
        <f>'Inventory Ref Sheet'!AA975</f>
        <v>0</v>
      </c>
      <c r="AG975" s="59">
        <f>'Inventory Ref Sheet'!AD975</f>
        <v>0</v>
      </c>
      <c r="AH975" s="59">
        <f>'Inventory Ref Sheet'!AE975</f>
        <v>0</v>
      </c>
      <c r="AI975" s="100" t="str">
        <f ca="1">IF('Inventory Ref Sheet'!AG975&gt;0,YEAR(TODAY())-'Inventory Ref Sheet'!AG975,"")</f>
        <v/>
      </c>
      <c r="AJ975" s="99"/>
      <c r="AK975" s="60">
        <f>'Inventory Ref Sheet'!AJ975</f>
        <v>0</v>
      </c>
      <c r="AL975" s="99"/>
      <c r="AM975" s="97" t="str">
        <f t="shared" si="65"/>
        <v/>
      </c>
    </row>
    <row r="976" spans="10:39" x14ac:dyDescent="0.25">
      <c r="J976" s="59">
        <f>'Inventory Ref Sheet'!AK976</f>
        <v>0</v>
      </c>
      <c r="K976" s="59">
        <f>'Inventory Ref Sheet'!AL976</f>
        <v>0</v>
      </c>
      <c r="L976" s="59">
        <f>'Inventory Ref Sheet'!AM976</f>
        <v>0</v>
      </c>
      <c r="M976" s="59">
        <f>'Inventory Ref Sheet'!AP976</f>
        <v>0</v>
      </c>
      <c r="N976" s="59">
        <f>'Inventory Ref Sheet'!AQ976</f>
        <v>0</v>
      </c>
      <c r="O976" s="100" t="str">
        <f ca="1">IF('Inventory Ref Sheet'!AS976&gt;0,YEAR(TODAY())-'Inventory Ref Sheet'!AS976,"")</f>
        <v/>
      </c>
      <c r="P976" s="95">
        <f>'Inventory Ref Sheet'!AU976</f>
        <v>0</v>
      </c>
      <c r="Q976" s="60">
        <f>'Inventory Ref Sheet'!AV976</f>
        <v>0</v>
      </c>
      <c r="R976" s="61"/>
      <c r="S976" s="100" t="str">
        <f t="shared" si="63"/>
        <v/>
      </c>
      <c r="T976" s="59">
        <f>'Inventory Ref Sheet'!M976</f>
        <v>0</v>
      </c>
      <c r="U976" s="102">
        <f>'Inventory Ref Sheet'!N976</f>
        <v>0</v>
      </c>
      <c r="V976" s="59">
        <f>'Inventory Ref Sheet'!O976</f>
        <v>0</v>
      </c>
      <c r="W976" s="59">
        <f>'Inventory Ref Sheet'!R976</f>
        <v>0</v>
      </c>
      <c r="X976" s="59">
        <f>'Inventory Ref Sheet'!S976</f>
        <v>0</v>
      </c>
      <c r="Y976" s="100" t="str">
        <f ca="1">IF('Inventory Ref Sheet'!U976&gt;0,YEAR(TODAY())-'Inventory Ref Sheet'!U976,"")</f>
        <v/>
      </c>
      <c r="Z976" s="95">
        <f>'Inventory Ref Sheet'!W976</f>
        <v>0</v>
      </c>
      <c r="AA976" s="60">
        <f>'Inventory Ref Sheet'!X976</f>
        <v>0</v>
      </c>
      <c r="AB976" s="61"/>
      <c r="AC976" s="97" t="str">
        <f t="shared" si="64"/>
        <v/>
      </c>
      <c r="AD976" s="59">
        <f>'Inventory Ref Sheet'!Y976</f>
        <v>0</v>
      </c>
      <c r="AE976" s="59">
        <f>'Inventory Ref Sheet'!Z976</f>
        <v>0</v>
      </c>
      <c r="AF976" s="102">
        <f>'Inventory Ref Sheet'!AA976</f>
        <v>0</v>
      </c>
      <c r="AG976" s="59">
        <f>'Inventory Ref Sheet'!AD976</f>
        <v>0</v>
      </c>
      <c r="AH976" s="59">
        <f>'Inventory Ref Sheet'!AE976</f>
        <v>0</v>
      </c>
      <c r="AI976" s="100" t="str">
        <f ca="1">IF('Inventory Ref Sheet'!AG976&gt;0,YEAR(TODAY())-'Inventory Ref Sheet'!AG976,"")</f>
        <v/>
      </c>
      <c r="AJ976" s="99"/>
      <c r="AK976" s="60">
        <f>'Inventory Ref Sheet'!AJ976</f>
        <v>0</v>
      </c>
      <c r="AL976" s="99"/>
      <c r="AM976" s="97" t="str">
        <f t="shared" si="65"/>
        <v/>
      </c>
    </row>
    <row r="977" spans="10:39" x14ac:dyDescent="0.25">
      <c r="J977" s="59">
        <f>'Inventory Ref Sheet'!AK977</f>
        <v>0</v>
      </c>
      <c r="K977" s="59">
        <f>'Inventory Ref Sheet'!AL977</f>
        <v>0</v>
      </c>
      <c r="L977" s="59">
        <f>'Inventory Ref Sheet'!AM977</f>
        <v>0</v>
      </c>
      <c r="M977" s="59">
        <f>'Inventory Ref Sheet'!AP977</f>
        <v>0</v>
      </c>
      <c r="N977" s="59">
        <f>'Inventory Ref Sheet'!AQ977</f>
        <v>0</v>
      </c>
      <c r="O977" s="100" t="str">
        <f ca="1">IF('Inventory Ref Sheet'!AS977&gt;0,YEAR(TODAY())-'Inventory Ref Sheet'!AS977,"")</f>
        <v/>
      </c>
      <c r="P977" s="95">
        <f>'Inventory Ref Sheet'!AU977</f>
        <v>0</v>
      </c>
      <c r="Q977" s="60">
        <f>'Inventory Ref Sheet'!AV977</f>
        <v>0</v>
      </c>
      <c r="R977" s="61"/>
      <c r="S977" s="100" t="str">
        <f t="shared" si="63"/>
        <v/>
      </c>
      <c r="T977" s="59">
        <f>'Inventory Ref Sheet'!M977</f>
        <v>0</v>
      </c>
      <c r="U977" s="102">
        <f>'Inventory Ref Sheet'!N977</f>
        <v>0</v>
      </c>
      <c r="V977" s="59">
        <f>'Inventory Ref Sheet'!O977</f>
        <v>0</v>
      </c>
      <c r="W977" s="59">
        <f>'Inventory Ref Sheet'!R977</f>
        <v>0</v>
      </c>
      <c r="X977" s="59">
        <f>'Inventory Ref Sheet'!S977</f>
        <v>0</v>
      </c>
      <c r="Y977" s="100" t="str">
        <f ca="1">IF('Inventory Ref Sheet'!U977&gt;0,YEAR(TODAY())-'Inventory Ref Sheet'!U977,"")</f>
        <v/>
      </c>
      <c r="Z977" s="95">
        <f>'Inventory Ref Sheet'!W977</f>
        <v>0</v>
      </c>
      <c r="AA977" s="60">
        <f>'Inventory Ref Sheet'!X977</f>
        <v>0</v>
      </c>
      <c r="AB977" s="61"/>
      <c r="AC977" s="97" t="str">
        <f t="shared" si="64"/>
        <v/>
      </c>
      <c r="AD977" s="59">
        <f>'Inventory Ref Sheet'!Y977</f>
        <v>0</v>
      </c>
      <c r="AE977" s="59">
        <f>'Inventory Ref Sheet'!Z977</f>
        <v>0</v>
      </c>
      <c r="AF977" s="102">
        <f>'Inventory Ref Sheet'!AA977</f>
        <v>0</v>
      </c>
      <c r="AG977" s="59">
        <f>'Inventory Ref Sheet'!AD977</f>
        <v>0</v>
      </c>
      <c r="AH977" s="59">
        <f>'Inventory Ref Sheet'!AE977</f>
        <v>0</v>
      </c>
      <c r="AI977" s="100" t="str">
        <f ca="1">IF('Inventory Ref Sheet'!AG977&gt;0,YEAR(TODAY())-'Inventory Ref Sheet'!AG977,"")</f>
        <v/>
      </c>
      <c r="AJ977" s="99"/>
      <c r="AK977" s="60">
        <f>'Inventory Ref Sheet'!AJ977</f>
        <v>0</v>
      </c>
      <c r="AL977" s="99"/>
      <c r="AM977" s="97" t="str">
        <f t="shared" si="65"/>
        <v/>
      </c>
    </row>
    <row r="978" spans="10:39" x14ac:dyDescent="0.25">
      <c r="J978" s="59">
        <f>'Inventory Ref Sheet'!AK978</f>
        <v>0</v>
      </c>
      <c r="K978" s="59">
        <f>'Inventory Ref Sheet'!AL978</f>
        <v>0</v>
      </c>
      <c r="L978" s="59">
        <f>'Inventory Ref Sheet'!AM978</f>
        <v>0</v>
      </c>
      <c r="M978" s="59">
        <f>'Inventory Ref Sheet'!AP978</f>
        <v>0</v>
      </c>
      <c r="N978" s="59">
        <f>'Inventory Ref Sheet'!AQ978</f>
        <v>0</v>
      </c>
      <c r="O978" s="100" t="str">
        <f ca="1">IF('Inventory Ref Sheet'!AS978&gt;0,YEAR(TODAY())-'Inventory Ref Sheet'!AS978,"")</f>
        <v/>
      </c>
      <c r="P978" s="95">
        <f>'Inventory Ref Sheet'!AU978</f>
        <v>0</v>
      </c>
      <c r="Q978" s="60">
        <f>'Inventory Ref Sheet'!AV978</f>
        <v>0</v>
      </c>
      <c r="R978" s="61"/>
      <c r="S978" s="100" t="str">
        <f t="shared" si="63"/>
        <v/>
      </c>
      <c r="T978" s="59">
        <f>'Inventory Ref Sheet'!M978</f>
        <v>0</v>
      </c>
      <c r="U978" s="102">
        <f>'Inventory Ref Sheet'!N978</f>
        <v>0</v>
      </c>
      <c r="V978" s="59">
        <f>'Inventory Ref Sheet'!O978</f>
        <v>0</v>
      </c>
      <c r="W978" s="59">
        <f>'Inventory Ref Sheet'!R978</f>
        <v>0</v>
      </c>
      <c r="X978" s="59">
        <f>'Inventory Ref Sheet'!S978</f>
        <v>0</v>
      </c>
      <c r="Y978" s="100" t="str">
        <f ca="1">IF('Inventory Ref Sheet'!U978&gt;0,YEAR(TODAY())-'Inventory Ref Sheet'!U978,"")</f>
        <v/>
      </c>
      <c r="Z978" s="95">
        <f>'Inventory Ref Sheet'!W978</f>
        <v>0</v>
      </c>
      <c r="AA978" s="60">
        <f>'Inventory Ref Sheet'!X978</f>
        <v>0</v>
      </c>
      <c r="AB978" s="61"/>
      <c r="AC978" s="97" t="str">
        <f t="shared" si="64"/>
        <v/>
      </c>
      <c r="AD978" s="59">
        <f>'Inventory Ref Sheet'!Y978</f>
        <v>0</v>
      </c>
      <c r="AE978" s="59">
        <f>'Inventory Ref Sheet'!Z978</f>
        <v>0</v>
      </c>
      <c r="AF978" s="102">
        <f>'Inventory Ref Sheet'!AA978</f>
        <v>0</v>
      </c>
      <c r="AG978" s="59">
        <f>'Inventory Ref Sheet'!AD978</f>
        <v>0</v>
      </c>
      <c r="AH978" s="59">
        <f>'Inventory Ref Sheet'!AE978</f>
        <v>0</v>
      </c>
      <c r="AI978" s="100" t="str">
        <f ca="1">IF('Inventory Ref Sheet'!AG978&gt;0,YEAR(TODAY())-'Inventory Ref Sheet'!AG978,"")</f>
        <v/>
      </c>
      <c r="AJ978" s="99"/>
      <c r="AK978" s="60">
        <f>'Inventory Ref Sheet'!AJ978</f>
        <v>0</v>
      </c>
      <c r="AL978" s="99"/>
      <c r="AM978" s="97" t="str">
        <f t="shared" si="65"/>
        <v/>
      </c>
    </row>
    <row r="979" spans="10:39" x14ac:dyDescent="0.25">
      <c r="J979" s="59">
        <f>'Inventory Ref Sheet'!AK979</f>
        <v>0</v>
      </c>
      <c r="K979" s="59">
        <f>'Inventory Ref Sheet'!AL979</f>
        <v>0</v>
      </c>
      <c r="L979" s="59">
        <f>'Inventory Ref Sheet'!AM979</f>
        <v>0</v>
      </c>
      <c r="M979" s="59">
        <f>'Inventory Ref Sheet'!AP979</f>
        <v>0</v>
      </c>
      <c r="N979" s="59">
        <f>'Inventory Ref Sheet'!AQ979</f>
        <v>0</v>
      </c>
      <c r="O979" s="100" t="str">
        <f ca="1">IF('Inventory Ref Sheet'!AS979&gt;0,YEAR(TODAY())-'Inventory Ref Sheet'!AS979,"")</f>
        <v/>
      </c>
      <c r="P979" s="95">
        <f>'Inventory Ref Sheet'!AU979</f>
        <v>0</v>
      </c>
      <c r="Q979" s="60">
        <f>'Inventory Ref Sheet'!AV979</f>
        <v>0</v>
      </c>
      <c r="R979" s="61"/>
      <c r="S979" s="100" t="str">
        <f t="shared" si="63"/>
        <v/>
      </c>
      <c r="T979" s="59">
        <f>'Inventory Ref Sheet'!M979</f>
        <v>0</v>
      </c>
      <c r="U979" s="102">
        <f>'Inventory Ref Sheet'!N979</f>
        <v>0</v>
      </c>
      <c r="V979" s="59">
        <f>'Inventory Ref Sheet'!O979</f>
        <v>0</v>
      </c>
      <c r="W979" s="59">
        <f>'Inventory Ref Sheet'!R979</f>
        <v>0</v>
      </c>
      <c r="X979" s="59">
        <f>'Inventory Ref Sheet'!S979</f>
        <v>0</v>
      </c>
      <c r="Y979" s="100" t="str">
        <f ca="1">IF('Inventory Ref Sheet'!U979&gt;0,YEAR(TODAY())-'Inventory Ref Sheet'!U979,"")</f>
        <v/>
      </c>
      <c r="Z979" s="95">
        <f>'Inventory Ref Sheet'!W979</f>
        <v>0</v>
      </c>
      <c r="AA979" s="60">
        <f>'Inventory Ref Sheet'!X979</f>
        <v>0</v>
      </c>
      <c r="AB979" s="61"/>
      <c r="AC979" s="97" t="str">
        <f t="shared" si="64"/>
        <v/>
      </c>
      <c r="AD979" s="59">
        <f>'Inventory Ref Sheet'!Y979</f>
        <v>0</v>
      </c>
      <c r="AE979" s="59">
        <f>'Inventory Ref Sheet'!Z979</f>
        <v>0</v>
      </c>
      <c r="AF979" s="102">
        <f>'Inventory Ref Sheet'!AA979</f>
        <v>0</v>
      </c>
      <c r="AG979" s="59">
        <f>'Inventory Ref Sheet'!AD979</f>
        <v>0</v>
      </c>
      <c r="AH979" s="59">
        <f>'Inventory Ref Sheet'!AE979</f>
        <v>0</v>
      </c>
      <c r="AI979" s="100" t="str">
        <f ca="1">IF('Inventory Ref Sheet'!AG979&gt;0,YEAR(TODAY())-'Inventory Ref Sheet'!AG979,"")</f>
        <v/>
      </c>
      <c r="AJ979" s="99"/>
      <c r="AK979" s="60">
        <f>'Inventory Ref Sheet'!AJ979</f>
        <v>0</v>
      </c>
      <c r="AL979" s="99"/>
      <c r="AM979" s="97" t="str">
        <f t="shared" si="65"/>
        <v/>
      </c>
    </row>
    <row r="980" spans="10:39" x14ac:dyDescent="0.25">
      <c r="J980" s="59">
        <f>'Inventory Ref Sheet'!AK980</f>
        <v>0</v>
      </c>
      <c r="K980" s="59">
        <f>'Inventory Ref Sheet'!AL980</f>
        <v>0</v>
      </c>
      <c r="L980" s="59">
        <f>'Inventory Ref Sheet'!AM980</f>
        <v>0</v>
      </c>
      <c r="M980" s="59">
        <f>'Inventory Ref Sheet'!AP980</f>
        <v>0</v>
      </c>
      <c r="N980" s="59">
        <f>'Inventory Ref Sheet'!AQ980</f>
        <v>0</v>
      </c>
      <c r="O980" s="100" t="str">
        <f ca="1">IF('Inventory Ref Sheet'!AS980&gt;0,YEAR(TODAY())-'Inventory Ref Sheet'!AS980,"")</f>
        <v/>
      </c>
      <c r="P980" s="95">
        <f>'Inventory Ref Sheet'!AU980</f>
        <v>0</v>
      </c>
      <c r="Q980" s="60">
        <f>'Inventory Ref Sheet'!AV980</f>
        <v>0</v>
      </c>
      <c r="R980" s="61"/>
      <c r="S980" s="100" t="str">
        <f t="shared" si="63"/>
        <v/>
      </c>
      <c r="T980" s="59">
        <f>'Inventory Ref Sheet'!M980</f>
        <v>0</v>
      </c>
      <c r="U980" s="102">
        <f>'Inventory Ref Sheet'!N980</f>
        <v>0</v>
      </c>
      <c r="V980" s="59">
        <f>'Inventory Ref Sheet'!O980</f>
        <v>0</v>
      </c>
      <c r="W980" s="59">
        <f>'Inventory Ref Sheet'!R980</f>
        <v>0</v>
      </c>
      <c r="X980" s="59">
        <f>'Inventory Ref Sheet'!S980</f>
        <v>0</v>
      </c>
      <c r="Y980" s="100" t="str">
        <f ca="1">IF('Inventory Ref Sheet'!U980&gt;0,YEAR(TODAY())-'Inventory Ref Sheet'!U980,"")</f>
        <v/>
      </c>
      <c r="Z980" s="95">
        <f>'Inventory Ref Sheet'!W980</f>
        <v>0</v>
      </c>
      <c r="AA980" s="60">
        <f>'Inventory Ref Sheet'!X980</f>
        <v>0</v>
      </c>
      <c r="AB980" s="61"/>
      <c r="AC980" s="97" t="str">
        <f t="shared" si="64"/>
        <v/>
      </c>
      <c r="AD980" s="59">
        <f>'Inventory Ref Sheet'!Y980</f>
        <v>0</v>
      </c>
      <c r="AE980" s="59">
        <f>'Inventory Ref Sheet'!Z980</f>
        <v>0</v>
      </c>
      <c r="AF980" s="102">
        <f>'Inventory Ref Sheet'!AA980</f>
        <v>0</v>
      </c>
      <c r="AG980" s="59">
        <f>'Inventory Ref Sheet'!AD980</f>
        <v>0</v>
      </c>
      <c r="AH980" s="59">
        <f>'Inventory Ref Sheet'!AE980</f>
        <v>0</v>
      </c>
      <c r="AI980" s="100" t="str">
        <f ca="1">IF('Inventory Ref Sheet'!AG980&gt;0,YEAR(TODAY())-'Inventory Ref Sheet'!AG980,"")</f>
        <v/>
      </c>
      <c r="AJ980" s="99"/>
      <c r="AK980" s="60">
        <f>'Inventory Ref Sheet'!AJ980</f>
        <v>0</v>
      </c>
      <c r="AL980" s="99"/>
      <c r="AM980" s="97" t="str">
        <f t="shared" si="65"/>
        <v/>
      </c>
    </row>
    <row r="981" spans="10:39" x14ac:dyDescent="0.25">
      <c r="J981" s="59">
        <f>'Inventory Ref Sheet'!AK981</f>
        <v>0</v>
      </c>
      <c r="K981" s="59">
        <f>'Inventory Ref Sheet'!AL981</f>
        <v>0</v>
      </c>
      <c r="L981" s="59">
        <f>'Inventory Ref Sheet'!AM981</f>
        <v>0</v>
      </c>
      <c r="M981" s="59">
        <f>'Inventory Ref Sheet'!AP981</f>
        <v>0</v>
      </c>
      <c r="N981" s="59">
        <f>'Inventory Ref Sheet'!AQ981</f>
        <v>0</v>
      </c>
      <c r="O981" s="100" t="str">
        <f ca="1">IF('Inventory Ref Sheet'!AS981&gt;0,YEAR(TODAY())-'Inventory Ref Sheet'!AS981,"")</f>
        <v/>
      </c>
      <c r="P981" s="95">
        <f>'Inventory Ref Sheet'!AU981</f>
        <v>0</v>
      </c>
      <c r="Q981" s="60">
        <f>'Inventory Ref Sheet'!AV981</f>
        <v>0</v>
      </c>
      <c r="R981" s="61"/>
      <c r="S981" s="100" t="str">
        <f t="shared" si="63"/>
        <v/>
      </c>
      <c r="T981" s="59">
        <f>'Inventory Ref Sheet'!M981</f>
        <v>0</v>
      </c>
      <c r="U981" s="102">
        <f>'Inventory Ref Sheet'!N981</f>
        <v>0</v>
      </c>
      <c r="V981" s="59">
        <f>'Inventory Ref Sheet'!O981</f>
        <v>0</v>
      </c>
      <c r="W981" s="59">
        <f>'Inventory Ref Sheet'!R981</f>
        <v>0</v>
      </c>
      <c r="X981" s="59">
        <f>'Inventory Ref Sheet'!S981</f>
        <v>0</v>
      </c>
      <c r="Y981" s="100" t="str">
        <f ca="1">IF('Inventory Ref Sheet'!U981&gt;0,YEAR(TODAY())-'Inventory Ref Sheet'!U981,"")</f>
        <v/>
      </c>
      <c r="Z981" s="95">
        <f>'Inventory Ref Sheet'!W981</f>
        <v>0</v>
      </c>
      <c r="AA981" s="60">
        <f>'Inventory Ref Sheet'!X981</f>
        <v>0</v>
      </c>
      <c r="AB981" s="61"/>
      <c r="AC981" s="97" t="str">
        <f t="shared" si="64"/>
        <v/>
      </c>
      <c r="AD981" s="59">
        <f>'Inventory Ref Sheet'!Y981</f>
        <v>0</v>
      </c>
      <c r="AE981" s="59">
        <f>'Inventory Ref Sheet'!Z981</f>
        <v>0</v>
      </c>
      <c r="AF981" s="102">
        <f>'Inventory Ref Sheet'!AA981</f>
        <v>0</v>
      </c>
      <c r="AG981" s="59">
        <f>'Inventory Ref Sheet'!AD981</f>
        <v>0</v>
      </c>
      <c r="AH981" s="59">
        <f>'Inventory Ref Sheet'!AE981</f>
        <v>0</v>
      </c>
      <c r="AI981" s="100" t="str">
        <f ca="1">IF('Inventory Ref Sheet'!AG981&gt;0,YEAR(TODAY())-'Inventory Ref Sheet'!AG981,"")</f>
        <v/>
      </c>
      <c r="AJ981" s="99"/>
      <c r="AK981" s="60">
        <f>'Inventory Ref Sheet'!AJ981</f>
        <v>0</v>
      </c>
      <c r="AL981" s="99"/>
      <c r="AM981" s="97" t="str">
        <f t="shared" si="65"/>
        <v/>
      </c>
    </row>
    <row r="982" spans="10:39" x14ac:dyDescent="0.25">
      <c r="J982" s="59">
        <f>'Inventory Ref Sheet'!AK982</f>
        <v>0</v>
      </c>
      <c r="K982" s="59">
        <f>'Inventory Ref Sheet'!AL982</f>
        <v>0</v>
      </c>
      <c r="L982" s="59">
        <f>'Inventory Ref Sheet'!AM982</f>
        <v>0</v>
      </c>
      <c r="M982" s="59">
        <f>'Inventory Ref Sheet'!AP982</f>
        <v>0</v>
      </c>
      <c r="N982" s="59">
        <f>'Inventory Ref Sheet'!AQ982</f>
        <v>0</v>
      </c>
      <c r="O982" s="100" t="str">
        <f ca="1">IF('Inventory Ref Sheet'!AS982&gt;0,YEAR(TODAY())-'Inventory Ref Sheet'!AS982,"")</f>
        <v/>
      </c>
      <c r="P982" s="95">
        <f>'Inventory Ref Sheet'!AU982</f>
        <v>0</v>
      </c>
      <c r="Q982" s="60">
        <f>'Inventory Ref Sheet'!AV982</f>
        <v>0</v>
      </c>
      <c r="R982" s="61"/>
      <c r="S982" s="100" t="str">
        <f t="shared" si="63"/>
        <v/>
      </c>
      <c r="T982" s="59">
        <f>'Inventory Ref Sheet'!M982</f>
        <v>0</v>
      </c>
      <c r="U982" s="102">
        <f>'Inventory Ref Sheet'!N982</f>
        <v>0</v>
      </c>
      <c r="V982" s="59">
        <f>'Inventory Ref Sheet'!O982</f>
        <v>0</v>
      </c>
      <c r="W982" s="59">
        <f>'Inventory Ref Sheet'!R982</f>
        <v>0</v>
      </c>
      <c r="X982" s="59">
        <f>'Inventory Ref Sheet'!S982</f>
        <v>0</v>
      </c>
      <c r="Y982" s="100" t="str">
        <f ca="1">IF('Inventory Ref Sheet'!U982&gt;0,YEAR(TODAY())-'Inventory Ref Sheet'!U982,"")</f>
        <v/>
      </c>
      <c r="Z982" s="95">
        <f>'Inventory Ref Sheet'!W982</f>
        <v>0</v>
      </c>
      <c r="AA982" s="60">
        <f>'Inventory Ref Sheet'!X982</f>
        <v>0</v>
      </c>
      <c r="AB982" s="61"/>
      <c r="AC982" s="97" t="str">
        <f t="shared" si="64"/>
        <v/>
      </c>
      <c r="AD982" s="59">
        <f>'Inventory Ref Sheet'!Y982</f>
        <v>0</v>
      </c>
      <c r="AE982" s="59">
        <f>'Inventory Ref Sheet'!Z982</f>
        <v>0</v>
      </c>
      <c r="AF982" s="102">
        <f>'Inventory Ref Sheet'!AA982</f>
        <v>0</v>
      </c>
      <c r="AG982" s="59">
        <f>'Inventory Ref Sheet'!AD982</f>
        <v>0</v>
      </c>
      <c r="AH982" s="59">
        <f>'Inventory Ref Sheet'!AE982</f>
        <v>0</v>
      </c>
      <c r="AI982" s="100" t="str">
        <f ca="1">IF('Inventory Ref Sheet'!AG982&gt;0,YEAR(TODAY())-'Inventory Ref Sheet'!AG982,"")</f>
        <v/>
      </c>
      <c r="AJ982" s="99"/>
      <c r="AK982" s="60">
        <f>'Inventory Ref Sheet'!AJ982</f>
        <v>0</v>
      </c>
      <c r="AL982" s="99"/>
      <c r="AM982" s="97" t="str">
        <f t="shared" si="65"/>
        <v/>
      </c>
    </row>
    <row r="983" spans="10:39" x14ac:dyDescent="0.25">
      <c r="J983" s="59">
        <f>'Inventory Ref Sheet'!AK983</f>
        <v>0</v>
      </c>
      <c r="K983" s="59">
        <f>'Inventory Ref Sheet'!AL983</f>
        <v>0</v>
      </c>
      <c r="L983" s="59">
        <f>'Inventory Ref Sheet'!AM983</f>
        <v>0</v>
      </c>
      <c r="M983" s="59">
        <f>'Inventory Ref Sheet'!AP983</f>
        <v>0</v>
      </c>
      <c r="N983" s="59">
        <f>'Inventory Ref Sheet'!AQ983</f>
        <v>0</v>
      </c>
      <c r="O983" s="100" t="str">
        <f ca="1">IF('Inventory Ref Sheet'!AS983&gt;0,YEAR(TODAY())-'Inventory Ref Sheet'!AS983,"")</f>
        <v/>
      </c>
      <c r="P983" s="95">
        <f>'Inventory Ref Sheet'!AU983</f>
        <v>0</v>
      </c>
      <c r="Q983" s="60">
        <f>'Inventory Ref Sheet'!AV983</f>
        <v>0</v>
      </c>
      <c r="R983" s="61"/>
      <c r="S983" s="100" t="str">
        <f t="shared" si="63"/>
        <v/>
      </c>
      <c r="T983" s="59">
        <f>'Inventory Ref Sheet'!M983</f>
        <v>0</v>
      </c>
      <c r="U983" s="102">
        <f>'Inventory Ref Sheet'!N983</f>
        <v>0</v>
      </c>
      <c r="V983" s="59">
        <f>'Inventory Ref Sheet'!O983</f>
        <v>0</v>
      </c>
      <c r="W983" s="59">
        <f>'Inventory Ref Sheet'!R983</f>
        <v>0</v>
      </c>
      <c r="X983" s="59">
        <f>'Inventory Ref Sheet'!S983</f>
        <v>0</v>
      </c>
      <c r="Y983" s="100" t="str">
        <f ca="1">IF('Inventory Ref Sheet'!U983&gt;0,YEAR(TODAY())-'Inventory Ref Sheet'!U983,"")</f>
        <v/>
      </c>
      <c r="Z983" s="95">
        <f>'Inventory Ref Sheet'!W983</f>
        <v>0</v>
      </c>
      <c r="AA983" s="60">
        <f>'Inventory Ref Sheet'!X983</f>
        <v>0</v>
      </c>
      <c r="AB983" s="61"/>
      <c r="AC983" s="97" t="str">
        <f t="shared" si="64"/>
        <v/>
      </c>
      <c r="AD983" s="59">
        <f>'Inventory Ref Sheet'!Y983</f>
        <v>0</v>
      </c>
      <c r="AE983" s="59">
        <f>'Inventory Ref Sheet'!Z983</f>
        <v>0</v>
      </c>
      <c r="AF983" s="102">
        <f>'Inventory Ref Sheet'!AA983</f>
        <v>0</v>
      </c>
      <c r="AG983" s="59">
        <f>'Inventory Ref Sheet'!AD983</f>
        <v>0</v>
      </c>
      <c r="AH983" s="59">
        <f>'Inventory Ref Sheet'!AE983</f>
        <v>0</v>
      </c>
      <c r="AI983" s="100" t="str">
        <f ca="1">IF('Inventory Ref Sheet'!AG983&gt;0,YEAR(TODAY())-'Inventory Ref Sheet'!AG983,"")</f>
        <v/>
      </c>
      <c r="AJ983" s="99"/>
      <c r="AK983" s="60">
        <f>'Inventory Ref Sheet'!AJ983</f>
        <v>0</v>
      </c>
      <c r="AL983" s="99"/>
      <c r="AM983" s="97" t="str">
        <f t="shared" si="65"/>
        <v/>
      </c>
    </row>
    <row r="984" spans="10:39" x14ac:dyDescent="0.25">
      <c r="J984" s="59">
        <f>'Inventory Ref Sheet'!AK984</f>
        <v>0</v>
      </c>
      <c r="K984" s="59">
        <f>'Inventory Ref Sheet'!AL984</f>
        <v>0</v>
      </c>
      <c r="L984" s="59">
        <f>'Inventory Ref Sheet'!AM984</f>
        <v>0</v>
      </c>
      <c r="M984" s="59">
        <f>'Inventory Ref Sheet'!AP984</f>
        <v>0</v>
      </c>
      <c r="N984" s="59">
        <f>'Inventory Ref Sheet'!AQ984</f>
        <v>0</v>
      </c>
      <c r="O984" s="100" t="str">
        <f ca="1">IF('Inventory Ref Sheet'!AS984&gt;0,YEAR(TODAY())-'Inventory Ref Sheet'!AS984,"")</f>
        <v/>
      </c>
      <c r="P984" s="95">
        <f>'Inventory Ref Sheet'!AU984</f>
        <v>0</v>
      </c>
      <c r="Q984" s="60">
        <f>'Inventory Ref Sheet'!AV984</f>
        <v>0</v>
      </c>
      <c r="R984" s="61"/>
      <c r="S984" s="100" t="str">
        <f t="shared" si="63"/>
        <v/>
      </c>
      <c r="T984" s="59">
        <f>'Inventory Ref Sheet'!M984</f>
        <v>0</v>
      </c>
      <c r="U984" s="102">
        <f>'Inventory Ref Sheet'!N984</f>
        <v>0</v>
      </c>
      <c r="V984" s="59">
        <f>'Inventory Ref Sheet'!O984</f>
        <v>0</v>
      </c>
      <c r="W984" s="59">
        <f>'Inventory Ref Sheet'!R984</f>
        <v>0</v>
      </c>
      <c r="X984" s="59">
        <f>'Inventory Ref Sheet'!S984</f>
        <v>0</v>
      </c>
      <c r="Y984" s="100" t="str">
        <f ca="1">IF('Inventory Ref Sheet'!U984&gt;0,YEAR(TODAY())-'Inventory Ref Sheet'!U984,"")</f>
        <v/>
      </c>
      <c r="Z984" s="95">
        <f>'Inventory Ref Sheet'!W984</f>
        <v>0</v>
      </c>
      <c r="AA984" s="60">
        <f>'Inventory Ref Sheet'!X984</f>
        <v>0</v>
      </c>
      <c r="AB984" s="61"/>
      <c r="AC984" s="97" t="str">
        <f t="shared" si="64"/>
        <v/>
      </c>
      <c r="AD984" s="59">
        <f>'Inventory Ref Sheet'!Y984</f>
        <v>0</v>
      </c>
      <c r="AE984" s="59">
        <f>'Inventory Ref Sheet'!Z984</f>
        <v>0</v>
      </c>
      <c r="AF984" s="102">
        <f>'Inventory Ref Sheet'!AA984</f>
        <v>0</v>
      </c>
      <c r="AG984" s="59">
        <f>'Inventory Ref Sheet'!AD984</f>
        <v>0</v>
      </c>
      <c r="AH984" s="59">
        <f>'Inventory Ref Sheet'!AE984</f>
        <v>0</v>
      </c>
      <c r="AI984" s="100" t="str">
        <f ca="1">IF('Inventory Ref Sheet'!AG984&gt;0,YEAR(TODAY())-'Inventory Ref Sheet'!AG984,"")</f>
        <v/>
      </c>
      <c r="AJ984" s="99"/>
      <c r="AK984" s="60">
        <f>'Inventory Ref Sheet'!AJ984</f>
        <v>0</v>
      </c>
      <c r="AL984" s="99"/>
      <c r="AM984" s="97" t="str">
        <f t="shared" si="65"/>
        <v/>
      </c>
    </row>
    <row r="985" spans="10:39" x14ac:dyDescent="0.25">
      <c r="J985" s="59">
        <f>'Inventory Ref Sheet'!AK985</f>
        <v>0</v>
      </c>
      <c r="K985" s="59">
        <f>'Inventory Ref Sheet'!AL985</f>
        <v>0</v>
      </c>
      <c r="L985" s="59">
        <f>'Inventory Ref Sheet'!AM985</f>
        <v>0</v>
      </c>
      <c r="M985" s="59">
        <f>'Inventory Ref Sheet'!AP985</f>
        <v>0</v>
      </c>
      <c r="N985" s="59">
        <f>'Inventory Ref Sheet'!AQ985</f>
        <v>0</v>
      </c>
      <c r="O985" s="100" t="str">
        <f ca="1">IF('Inventory Ref Sheet'!AS985&gt;0,YEAR(TODAY())-'Inventory Ref Sheet'!AS985,"")</f>
        <v/>
      </c>
      <c r="P985" s="95">
        <f>'Inventory Ref Sheet'!AU985</f>
        <v>0</v>
      </c>
      <c r="Q985" s="60">
        <f>'Inventory Ref Sheet'!AV985</f>
        <v>0</v>
      </c>
      <c r="R985" s="61"/>
      <c r="S985" s="100" t="str">
        <f t="shared" si="63"/>
        <v/>
      </c>
      <c r="T985" s="59">
        <f>'Inventory Ref Sheet'!M985</f>
        <v>0</v>
      </c>
      <c r="U985" s="102">
        <f>'Inventory Ref Sheet'!N985</f>
        <v>0</v>
      </c>
      <c r="V985" s="59">
        <f>'Inventory Ref Sheet'!O985</f>
        <v>0</v>
      </c>
      <c r="W985" s="59">
        <f>'Inventory Ref Sheet'!R985</f>
        <v>0</v>
      </c>
      <c r="X985" s="59">
        <f>'Inventory Ref Sheet'!S985</f>
        <v>0</v>
      </c>
      <c r="Y985" s="100" t="str">
        <f ca="1">IF('Inventory Ref Sheet'!U985&gt;0,YEAR(TODAY())-'Inventory Ref Sheet'!U985,"")</f>
        <v/>
      </c>
      <c r="Z985" s="95">
        <f>'Inventory Ref Sheet'!W985</f>
        <v>0</v>
      </c>
      <c r="AA985" s="60">
        <f>'Inventory Ref Sheet'!X985</f>
        <v>0</v>
      </c>
      <c r="AB985" s="61"/>
      <c r="AC985" s="97" t="str">
        <f t="shared" si="64"/>
        <v/>
      </c>
      <c r="AD985" s="59">
        <f>'Inventory Ref Sheet'!Y985</f>
        <v>0</v>
      </c>
      <c r="AE985" s="59">
        <f>'Inventory Ref Sheet'!Z985</f>
        <v>0</v>
      </c>
      <c r="AF985" s="102">
        <f>'Inventory Ref Sheet'!AA985</f>
        <v>0</v>
      </c>
      <c r="AG985" s="59">
        <f>'Inventory Ref Sheet'!AD985</f>
        <v>0</v>
      </c>
      <c r="AH985" s="59">
        <f>'Inventory Ref Sheet'!AE985</f>
        <v>0</v>
      </c>
      <c r="AI985" s="100" t="str">
        <f ca="1">IF('Inventory Ref Sheet'!AG985&gt;0,YEAR(TODAY())-'Inventory Ref Sheet'!AG985,"")</f>
        <v/>
      </c>
      <c r="AJ985" s="99"/>
      <c r="AK985" s="60">
        <f>'Inventory Ref Sheet'!AJ985</f>
        <v>0</v>
      </c>
      <c r="AL985" s="99"/>
      <c r="AM985" s="97" t="str">
        <f t="shared" si="65"/>
        <v/>
      </c>
    </row>
    <row r="986" spans="10:39" x14ac:dyDescent="0.25">
      <c r="J986" s="59">
        <f>'Inventory Ref Sheet'!AK986</f>
        <v>0</v>
      </c>
      <c r="K986" s="59">
        <f>'Inventory Ref Sheet'!AL986</f>
        <v>0</v>
      </c>
      <c r="L986" s="59">
        <f>'Inventory Ref Sheet'!AM986</f>
        <v>0</v>
      </c>
      <c r="M986" s="59">
        <f>'Inventory Ref Sheet'!AP986</f>
        <v>0</v>
      </c>
      <c r="N986" s="59">
        <f>'Inventory Ref Sheet'!AQ986</f>
        <v>0</v>
      </c>
      <c r="O986" s="100" t="str">
        <f ca="1">IF('Inventory Ref Sheet'!AS986&gt;0,YEAR(TODAY())-'Inventory Ref Sheet'!AS986,"")</f>
        <v/>
      </c>
      <c r="P986" s="95">
        <f>'Inventory Ref Sheet'!AU986</f>
        <v>0</v>
      </c>
      <c r="Q986" s="60">
        <f>'Inventory Ref Sheet'!AV986</f>
        <v>0</v>
      </c>
      <c r="R986" s="61"/>
      <c r="S986" s="100" t="str">
        <f t="shared" si="63"/>
        <v/>
      </c>
      <c r="T986" s="59">
        <f>'Inventory Ref Sheet'!M986</f>
        <v>0</v>
      </c>
      <c r="U986" s="102">
        <f>'Inventory Ref Sheet'!N986</f>
        <v>0</v>
      </c>
      <c r="V986" s="59">
        <f>'Inventory Ref Sheet'!O986</f>
        <v>0</v>
      </c>
      <c r="W986" s="59">
        <f>'Inventory Ref Sheet'!R986</f>
        <v>0</v>
      </c>
      <c r="X986" s="59">
        <f>'Inventory Ref Sheet'!S986</f>
        <v>0</v>
      </c>
      <c r="Y986" s="100" t="str">
        <f ca="1">IF('Inventory Ref Sheet'!U986&gt;0,YEAR(TODAY())-'Inventory Ref Sheet'!U986,"")</f>
        <v/>
      </c>
      <c r="Z986" s="95">
        <f>'Inventory Ref Sheet'!W986</f>
        <v>0</v>
      </c>
      <c r="AA986" s="60">
        <f>'Inventory Ref Sheet'!X986</f>
        <v>0</v>
      </c>
      <c r="AB986" s="61"/>
      <c r="AC986" s="97" t="str">
        <f t="shared" si="64"/>
        <v/>
      </c>
      <c r="AD986" s="59">
        <f>'Inventory Ref Sheet'!Y986</f>
        <v>0</v>
      </c>
      <c r="AE986" s="59">
        <f>'Inventory Ref Sheet'!Z986</f>
        <v>0</v>
      </c>
      <c r="AF986" s="102">
        <f>'Inventory Ref Sheet'!AA986</f>
        <v>0</v>
      </c>
      <c r="AG986" s="59">
        <f>'Inventory Ref Sheet'!AD986</f>
        <v>0</v>
      </c>
      <c r="AH986" s="59">
        <f>'Inventory Ref Sheet'!AE986</f>
        <v>0</v>
      </c>
      <c r="AI986" s="100" t="str">
        <f ca="1">IF('Inventory Ref Sheet'!AG986&gt;0,YEAR(TODAY())-'Inventory Ref Sheet'!AG986,"")</f>
        <v/>
      </c>
      <c r="AJ986" s="99"/>
      <c r="AK986" s="60">
        <f>'Inventory Ref Sheet'!AJ986</f>
        <v>0</v>
      </c>
      <c r="AL986" s="99"/>
      <c r="AM986" s="97" t="str">
        <f t="shared" si="65"/>
        <v/>
      </c>
    </row>
    <row r="987" spans="10:39" x14ac:dyDescent="0.25">
      <c r="J987" s="59">
        <f>'Inventory Ref Sheet'!AK987</f>
        <v>0</v>
      </c>
      <c r="K987" s="59">
        <f>'Inventory Ref Sheet'!AL987</f>
        <v>0</v>
      </c>
      <c r="L987" s="59">
        <f>'Inventory Ref Sheet'!AM987</f>
        <v>0</v>
      </c>
      <c r="M987" s="59">
        <f>'Inventory Ref Sheet'!AP987</f>
        <v>0</v>
      </c>
      <c r="N987" s="59">
        <f>'Inventory Ref Sheet'!AQ987</f>
        <v>0</v>
      </c>
      <c r="O987" s="100" t="str">
        <f ca="1">IF('Inventory Ref Sheet'!AS987&gt;0,YEAR(TODAY())-'Inventory Ref Sheet'!AS987,"")</f>
        <v/>
      </c>
      <c r="P987" s="95">
        <f>'Inventory Ref Sheet'!AU987</f>
        <v>0</v>
      </c>
      <c r="Q987" s="60">
        <f>'Inventory Ref Sheet'!AV987</f>
        <v>0</v>
      </c>
      <c r="R987" s="61"/>
      <c r="S987" s="100" t="str">
        <f t="shared" si="63"/>
        <v/>
      </c>
      <c r="T987" s="59">
        <f>'Inventory Ref Sheet'!M987</f>
        <v>0</v>
      </c>
      <c r="U987" s="102">
        <f>'Inventory Ref Sheet'!N987</f>
        <v>0</v>
      </c>
      <c r="V987" s="59">
        <f>'Inventory Ref Sheet'!O987</f>
        <v>0</v>
      </c>
      <c r="W987" s="59">
        <f>'Inventory Ref Sheet'!R987</f>
        <v>0</v>
      </c>
      <c r="X987" s="59">
        <f>'Inventory Ref Sheet'!S987</f>
        <v>0</v>
      </c>
      <c r="Y987" s="100" t="str">
        <f ca="1">IF('Inventory Ref Sheet'!U987&gt;0,YEAR(TODAY())-'Inventory Ref Sheet'!U987,"")</f>
        <v/>
      </c>
      <c r="Z987" s="95">
        <f>'Inventory Ref Sheet'!W987</f>
        <v>0</v>
      </c>
      <c r="AA987" s="60">
        <f>'Inventory Ref Sheet'!X987</f>
        <v>0</v>
      </c>
      <c r="AB987" s="61"/>
      <c r="AC987" s="97" t="str">
        <f t="shared" si="64"/>
        <v/>
      </c>
      <c r="AD987" s="59">
        <f>'Inventory Ref Sheet'!Y987</f>
        <v>0</v>
      </c>
      <c r="AE987" s="59">
        <f>'Inventory Ref Sheet'!Z987</f>
        <v>0</v>
      </c>
      <c r="AF987" s="102">
        <f>'Inventory Ref Sheet'!AA987</f>
        <v>0</v>
      </c>
      <c r="AG987" s="59">
        <f>'Inventory Ref Sheet'!AD987</f>
        <v>0</v>
      </c>
      <c r="AH987" s="59">
        <f>'Inventory Ref Sheet'!AE987</f>
        <v>0</v>
      </c>
      <c r="AI987" s="100" t="str">
        <f ca="1">IF('Inventory Ref Sheet'!AG987&gt;0,YEAR(TODAY())-'Inventory Ref Sheet'!AG987,"")</f>
        <v/>
      </c>
      <c r="AJ987" s="99"/>
      <c r="AK987" s="60">
        <f>'Inventory Ref Sheet'!AJ987</f>
        <v>0</v>
      </c>
      <c r="AL987" s="99"/>
      <c r="AM987" s="97" t="str">
        <f t="shared" si="65"/>
        <v/>
      </c>
    </row>
    <row r="988" spans="10:39" x14ac:dyDescent="0.25">
      <c r="J988" s="59">
        <f>'Inventory Ref Sheet'!AK988</f>
        <v>0</v>
      </c>
      <c r="K988" s="59">
        <f>'Inventory Ref Sheet'!AL988</f>
        <v>0</v>
      </c>
      <c r="L988" s="59">
        <f>'Inventory Ref Sheet'!AM988</f>
        <v>0</v>
      </c>
      <c r="M988" s="59">
        <f>'Inventory Ref Sheet'!AP988</f>
        <v>0</v>
      </c>
      <c r="N988" s="59">
        <f>'Inventory Ref Sheet'!AQ988</f>
        <v>0</v>
      </c>
      <c r="O988" s="100" t="str">
        <f ca="1">IF('Inventory Ref Sheet'!AS988&gt;0,YEAR(TODAY())-'Inventory Ref Sheet'!AS988,"")</f>
        <v/>
      </c>
      <c r="P988" s="95">
        <f>'Inventory Ref Sheet'!AU988</f>
        <v>0</v>
      </c>
      <c r="Q988" s="60">
        <f>'Inventory Ref Sheet'!AV988</f>
        <v>0</v>
      </c>
      <c r="R988" s="61"/>
      <c r="S988" s="100" t="str">
        <f t="shared" si="63"/>
        <v/>
      </c>
      <c r="T988" s="59">
        <f>'Inventory Ref Sheet'!M988</f>
        <v>0</v>
      </c>
      <c r="U988" s="102">
        <f>'Inventory Ref Sheet'!N988</f>
        <v>0</v>
      </c>
      <c r="V988" s="59">
        <f>'Inventory Ref Sheet'!O988</f>
        <v>0</v>
      </c>
      <c r="W988" s="59">
        <f>'Inventory Ref Sheet'!R988</f>
        <v>0</v>
      </c>
      <c r="X988" s="59">
        <f>'Inventory Ref Sheet'!S988</f>
        <v>0</v>
      </c>
      <c r="Y988" s="100" t="str">
        <f ca="1">IF('Inventory Ref Sheet'!U988&gt;0,YEAR(TODAY())-'Inventory Ref Sheet'!U988,"")</f>
        <v/>
      </c>
      <c r="Z988" s="95">
        <f>'Inventory Ref Sheet'!W988</f>
        <v>0</v>
      </c>
      <c r="AA988" s="60">
        <f>'Inventory Ref Sheet'!X988</f>
        <v>0</v>
      </c>
      <c r="AB988" s="61"/>
      <c r="AC988" s="97" t="str">
        <f t="shared" si="64"/>
        <v/>
      </c>
      <c r="AD988" s="59">
        <f>'Inventory Ref Sheet'!Y988</f>
        <v>0</v>
      </c>
      <c r="AE988" s="59">
        <f>'Inventory Ref Sheet'!Z988</f>
        <v>0</v>
      </c>
      <c r="AF988" s="102">
        <f>'Inventory Ref Sheet'!AA988</f>
        <v>0</v>
      </c>
      <c r="AG988" s="59">
        <f>'Inventory Ref Sheet'!AD988</f>
        <v>0</v>
      </c>
      <c r="AH988" s="59">
        <f>'Inventory Ref Sheet'!AE988</f>
        <v>0</v>
      </c>
      <c r="AI988" s="100" t="str">
        <f ca="1">IF('Inventory Ref Sheet'!AG988&gt;0,YEAR(TODAY())-'Inventory Ref Sheet'!AG988,"")</f>
        <v/>
      </c>
      <c r="AJ988" s="99"/>
      <c r="AK988" s="60">
        <f>'Inventory Ref Sheet'!AJ988</f>
        <v>0</v>
      </c>
      <c r="AL988" s="99"/>
      <c r="AM988" s="97" t="str">
        <f t="shared" si="65"/>
        <v/>
      </c>
    </row>
    <row r="989" spans="10:39" x14ac:dyDescent="0.25">
      <c r="J989" s="59">
        <f>'Inventory Ref Sheet'!AK989</f>
        <v>0</v>
      </c>
      <c r="K989" s="59">
        <f>'Inventory Ref Sheet'!AL989</f>
        <v>0</v>
      </c>
      <c r="L989" s="59">
        <f>'Inventory Ref Sheet'!AM989</f>
        <v>0</v>
      </c>
      <c r="M989" s="59">
        <f>'Inventory Ref Sheet'!AP989</f>
        <v>0</v>
      </c>
      <c r="N989" s="59">
        <f>'Inventory Ref Sheet'!AQ989</f>
        <v>0</v>
      </c>
      <c r="O989" s="100" t="str">
        <f ca="1">IF('Inventory Ref Sheet'!AS989&gt;0,YEAR(TODAY())-'Inventory Ref Sheet'!AS989,"")</f>
        <v/>
      </c>
      <c r="P989" s="95">
        <f>'Inventory Ref Sheet'!AU989</f>
        <v>0</v>
      </c>
      <c r="Q989" s="60">
        <f>'Inventory Ref Sheet'!AV989</f>
        <v>0</v>
      </c>
      <c r="R989" s="61"/>
      <c r="S989" s="100" t="str">
        <f t="shared" si="63"/>
        <v/>
      </c>
      <c r="T989" s="59">
        <f>'Inventory Ref Sheet'!M989</f>
        <v>0</v>
      </c>
      <c r="U989" s="102">
        <f>'Inventory Ref Sheet'!N989</f>
        <v>0</v>
      </c>
      <c r="V989" s="59">
        <f>'Inventory Ref Sheet'!O989</f>
        <v>0</v>
      </c>
      <c r="W989" s="59">
        <f>'Inventory Ref Sheet'!R989</f>
        <v>0</v>
      </c>
      <c r="X989" s="59">
        <f>'Inventory Ref Sheet'!S989</f>
        <v>0</v>
      </c>
      <c r="Y989" s="100" t="str">
        <f ca="1">IF('Inventory Ref Sheet'!U989&gt;0,YEAR(TODAY())-'Inventory Ref Sheet'!U989,"")</f>
        <v/>
      </c>
      <c r="Z989" s="95">
        <f>'Inventory Ref Sheet'!W989</f>
        <v>0</v>
      </c>
      <c r="AA989" s="60">
        <f>'Inventory Ref Sheet'!X989</f>
        <v>0</v>
      </c>
      <c r="AB989" s="61"/>
      <c r="AC989" s="97" t="str">
        <f t="shared" si="64"/>
        <v/>
      </c>
      <c r="AD989" s="59">
        <f>'Inventory Ref Sheet'!Y989</f>
        <v>0</v>
      </c>
      <c r="AE989" s="59">
        <f>'Inventory Ref Sheet'!Z989</f>
        <v>0</v>
      </c>
      <c r="AF989" s="102">
        <f>'Inventory Ref Sheet'!AA989</f>
        <v>0</v>
      </c>
      <c r="AG989" s="59">
        <f>'Inventory Ref Sheet'!AD989</f>
        <v>0</v>
      </c>
      <c r="AH989" s="59">
        <f>'Inventory Ref Sheet'!AE989</f>
        <v>0</v>
      </c>
      <c r="AI989" s="100" t="str">
        <f ca="1">IF('Inventory Ref Sheet'!AG989&gt;0,YEAR(TODAY())-'Inventory Ref Sheet'!AG989,"")</f>
        <v/>
      </c>
      <c r="AJ989" s="99"/>
      <c r="AK989" s="60">
        <f>'Inventory Ref Sheet'!AJ989</f>
        <v>0</v>
      </c>
      <c r="AL989" s="99"/>
      <c r="AM989" s="97" t="str">
        <f t="shared" si="65"/>
        <v/>
      </c>
    </row>
    <row r="990" spans="10:39" x14ac:dyDescent="0.25">
      <c r="J990" s="59">
        <f>'Inventory Ref Sheet'!AK990</f>
        <v>0</v>
      </c>
      <c r="K990" s="59">
        <f>'Inventory Ref Sheet'!AL990</f>
        <v>0</v>
      </c>
      <c r="L990" s="59">
        <f>'Inventory Ref Sheet'!AM990</f>
        <v>0</v>
      </c>
      <c r="M990" s="59">
        <f>'Inventory Ref Sheet'!AP990</f>
        <v>0</v>
      </c>
      <c r="N990" s="59">
        <f>'Inventory Ref Sheet'!AQ990</f>
        <v>0</v>
      </c>
      <c r="O990" s="100" t="str">
        <f ca="1">IF('Inventory Ref Sheet'!AS990&gt;0,YEAR(TODAY())-'Inventory Ref Sheet'!AS990,"")</f>
        <v/>
      </c>
      <c r="P990" s="95">
        <f>'Inventory Ref Sheet'!AU990</f>
        <v>0</v>
      </c>
      <c r="Q990" s="60">
        <f>'Inventory Ref Sheet'!AV990</f>
        <v>0</v>
      </c>
      <c r="R990" s="61"/>
      <c r="S990" s="100" t="str">
        <f t="shared" si="63"/>
        <v/>
      </c>
      <c r="T990" s="59">
        <f>'Inventory Ref Sheet'!M990</f>
        <v>0</v>
      </c>
      <c r="U990" s="102">
        <f>'Inventory Ref Sheet'!N990</f>
        <v>0</v>
      </c>
      <c r="V990" s="59">
        <f>'Inventory Ref Sheet'!O990</f>
        <v>0</v>
      </c>
      <c r="W990" s="59">
        <f>'Inventory Ref Sheet'!R990</f>
        <v>0</v>
      </c>
      <c r="X990" s="59">
        <f>'Inventory Ref Sheet'!S990</f>
        <v>0</v>
      </c>
      <c r="Y990" s="100" t="str">
        <f ca="1">IF('Inventory Ref Sheet'!U990&gt;0,YEAR(TODAY())-'Inventory Ref Sheet'!U990,"")</f>
        <v/>
      </c>
      <c r="Z990" s="95">
        <f>'Inventory Ref Sheet'!W990</f>
        <v>0</v>
      </c>
      <c r="AA990" s="60">
        <f>'Inventory Ref Sheet'!X990</f>
        <v>0</v>
      </c>
      <c r="AB990" s="61"/>
      <c r="AC990" s="97" t="str">
        <f t="shared" si="64"/>
        <v/>
      </c>
      <c r="AD990" s="59">
        <f>'Inventory Ref Sheet'!Y990</f>
        <v>0</v>
      </c>
      <c r="AE990" s="59">
        <f>'Inventory Ref Sheet'!Z990</f>
        <v>0</v>
      </c>
      <c r="AF990" s="102">
        <f>'Inventory Ref Sheet'!AA990</f>
        <v>0</v>
      </c>
      <c r="AG990" s="59">
        <f>'Inventory Ref Sheet'!AD990</f>
        <v>0</v>
      </c>
      <c r="AH990" s="59">
        <f>'Inventory Ref Sheet'!AE990</f>
        <v>0</v>
      </c>
      <c r="AI990" s="100" t="str">
        <f ca="1">IF('Inventory Ref Sheet'!AG990&gt;0,YEAR(TODAY())-'Inventory Ref Sheet'!AG990,"")</f>
        <v/>
      </c>
      <c r="AJ990" s="99"/>
      <c r="AK990" s="60">
        <f>'Inventory Ref Sheet'!AJ990</f>
        <v>0</v>
      </c>
      <c r="AL990" s="99"/>
      <c r="AM990" s="97" t="str">
        <f t="shared" si="65"/>
        <v/>
      </c>
    </row>
    <row r="991" spans="10:39" x14ac:dyDescent="0.25">
      <c r="J991" s="59">
        <f>'Inventory Ref Sheet'!AK991</f>
        <v>0</v>
      </c>
      <c r="K991" s="59">
        <f>'Inventory Ref Sheet'!AL991</f>
        <v>0</v>
      </c>
      <c r="L991" s="59">
        <f>'Inventory Ref Sheet'!AM991</f>
        <v>0</v>
      </c>
      <c r="M991" s="59">
        <f>'Inventory Ref Sheet'!AP991</f>
        <v>0</v>
      </c>
      <c r="N991" s="59">
        <f>'Inventory Ref Sheet'!AQ991</f>
        <v>0</v>
      </c>
      <c r="O991" s="100" t="str">
        <f ca="1">IF('Inventory Ref Sheet'!AS991&gt;0,YEAR(TODAY())-'Inventory Ref Sheet'!AS991,"")</f>
        <v/>
      </c>
      <c r="P991" s="95">
        <f>'Inventory Ref Sheet'!AU991</f>
        <v>0</v>
      </c>
      <c r="Q991" s="60">
        <f>'Inventory Ref Sheet'!AV991</f>
        <v>0</v>
      </c>
      <c r="R991" s="61"/>
      <c r="S991" s="100" t="str">
        <f t="shared" si="63"/>
        <v/>
      </c>
      <c r="T991" s="59">
        <f>'Inventory Ref Sheet'!M991</f>
        <v>0</v>
      </c>
      <c r="U991" s="102">
        <f>'Inventory Ref Sheet'!N991</f>
        <v>0</v>
      </c>
      <c r="V991" s="59">
        <f>'Inventory Ref Sheet'!O991</f>
        <v>0</v>
      </c>
      <c r="W991" s="59">
        <f>'Inventory Ref Sheet'!R991</f>
        <v>0</v>
      </c>
      <c r="X991" s="59">
        <f>'Inventory Ref Sheet'!S991</f>
        <v>0</v>
      </c>
      <c r="Y991" s="100" t="str">
        <f ca="1">IF('Inventory Ref Sheet'!U991&gt;0,YEAR(TODAY())-'Inventory Ref Sheet'!U991,"")</f>
        <v/>
      </c>
      <c r="Z991" s="95">
        <f>'Inventory Ref Sheet'!W991</f>
        <v>0</v>
      </c>
      <c r="AA991" s="60">
        <f>'Inventory Ref Sheet'!X991</f>
        <v>0</v>
      </c>
      <c r="AB991" s="61"/>
      <c r="AC991" s="97" t="str">
        <f t="shared" si="64"/>
        <v/>
      </c>
      <c r="AD991" s="59">
        <f>'Inventory Ref Sheet'!Y991</f>
        <v>0</v>
      </c>
      <c r="AE991" s="59">
        <f>'Inventory Ref Sheet'!Z991</f>
        <v>0</v>
      </c>
      <c r="AF991" s="102">
        <f>'Inventory Ref Sheet'!AA991</f>
        <v>0</v>
      </c>
      <c r="AG991" s="59">
        <f>'Inventory Ref Sheet'!AD991</f>
        <v>0</v>
      </c>
      <c r="AH991" s="59">
        <f>'Inventory Ref Sheet'!AE991</f>
        <v>0</v>
      </c>
      <c r="AI991" s="100" t="str">
        <f ca="1">IF('Inventory Ref Sheet'!AG991&gt;0,YEAR(TODAY())-'Inventory Ref Sheet'!AG991,"")</f>
        <v/>
      </c>
      <c r="AJ991" s="99"/>
      <c r="AK991" s="60">
        <f>'Inventory Ref Sheet'!AJ991</f>
        <v>0</v>
      </c>
      <c r="AL991" s="99"/>
      <c r="AM991" s="97" t="str">
        <f t="shared" si="65"/>
        <v/>
      </c>
    </row>
    <row r="992" spans="10:39" x14ac:dyDescent="0.25">
      <c r="J992" s="59">
        <f>'Inventory Ref Sheet'!AK992</f>
        <v>0</v>
      </c>
      <c r="K992" s="59">
        <f>'Inventory Ref Sheet'!AL992</f>
        <v>0</v>
      </c>
      <c r="L992" s="59">
        <f>'Inventory Ref Sheet'!AM992</f>
        <v>0</v>
      </c>
      <c r="M992" s="59">
        <f>'Inventory Ref Sheet'!AP992</f>
        <v>0</v>
      </c>
      <c r="N992" s="59">
        <f>'Inventory Ref Sheet'!AQ992</f>
        <v>0</v>
      </c>
      <c r="O992" s="100" t="str">
        <f ca="1">IF('Inventory Ref Sheet'!AS992&gt;0,YEAR(TODAY())-'Inventory Ref Sheet'!AS992,"")</f>
        <v/>
      </c>
      <c r="P992" s="95">
        <f>'Inventory Ref Sheet'!AU992</f>
        <v>0</v>
      </c>
      <c r="Q992" s="60">
        <f>'Inventory Ref Sheet'!AV992</f>
        <v>0</v>
      </c>
      <c r="R992" s="61"/>
      <c r="S992" s="100" t="str">
        <f t="shared" si="63"/>
        <v/>
      </c>
      <c r="T992" s="59">
        <f>'Inventory Ref Sheet'!M992</f>
        <v>0</v>
      </c>
      <c r="U992" s="102">
        <f>'Inventory Ref Sheet'!N992</f>
        <v>0</v>
      </c>
      <c r="V992" s="59">
        <f>'Inventory Ref Sheet'!O992</f>
        <v>0</v>
      </c>
      <c r="W992" s="59">
        <f>'Inventory Ref Sheet'!R992</f>
        <v>0</v>
      </c>
      <c r="X992" s="59">
        <f>'Inventory Ref Sheet'!S992</f>
        <v>0</v>
      </c>
      <c r="Y992" s="100" t="str">
        <f ca="1">IF('Inventory Ref Sheet'!U992&gt;0,YEAR(TODAY())-'Inventory Ref Sheet'!U992,"")</f>
        <v/>
      </c>
      <c r="Z992" s="95">
        <f>'Inventory Ref Sheet'!W992</f>
        <v>0</v>
      </c>
      <c r="AA992" s="60">
        <f>'Inventory Ref Sheet'!X992</f>
        <v>0</v>
      </c>
      <c r="AB992" s="61"/>
      <c r="AC992" s="97" t="str">
        <f t="shared" si="64"/>
        <v/>
      </c>
      <c r="AD992" s="59">
        <f>'Inventory Ref Sheet'!Y992</f>
        <v>0</v>
      </c>
      <c r="AE992" s="59">
        <f>'Inventory Ref Sheet'!Z992</f>
        <v>0</v>
      </c>
      <c r="AF992" s="102">
        <f>'Inventory Ref Sheet'!AA992</f>
        <v>0</v>
      </c>
      <c r="AG992" s="59">
        <f>'Inventory Ref Sheet'!AD992</f>
        <v>0</v>
      </c>
      <c r="AH992" s="59">
        <f>'Inventory Ref Sheet'!AE992</f>
        <v>0</v>
      </c>
      <c r="AI992" s="100" t="str">
        <f ca="1">IF('Inventory Ref Sheet'!AG992&gt;0,YEAR(TODAY())-'Inventory Ref Sheet'!AG992,"")</f>
        <v/>
      </c>
      <c r="AJ992" s="99"/>
      <c r="AK992" s="60">
        <f>'Inventory Ref Sheet'!AJ992</f>
        <v>0</v>
      </c>
      <c r="AL992" s="99"/>
      <c r="AM992" s="97" t="str">
        <f t="shared" si="65"/>
        <v/>
      </c>
    </row>
    <row r="993" spans="10:39" x14ac:dyDescent="0.25">
      <c r="J993" s="59">
        <f>'Inventory Ref Sheet'!AK993</f>
        <v>0</v>
      </c>
      <c r="K993" s="59">
        <f>'Inventory Ref Sheet'!AL993</f>
        <v>0</v>
      </c>
      <c r="L993" s="59">
        <f>'Inventory Ref Sheet'!AM993</f>
        <v>0</v>
      </c>
      <c r="M993" s="59">
        <f>'Inventory Ref Sheet'!AP993</f>
        <v>0</v>
      </c>
      <c r="N993" s="59">
        <f>'Inventory Ref Sheet'!AQ993</f>
        <v>0</v>
      </c>
      <c r="O993" s="100" t="str">
        <f ca="1">IF('Inventory Ref Sheet'!AS993&gt;0,YEAR(TODAY())-'Inventory Ref Sheet'!AS993,"")</f>
        <v/>
      </c>
      <c r="P993" s="95">
        <f>'Inventory Ref Sheet'!AU993</f>
        <v>0</v>
      </c>
      <c r="Q993" s="60">
        <f>'Inventory Ref Sheet'!AV993</f>
        <v>0</v>
      </c>
      <c r="R993" s="61"/>
      <c r="S993" s="100" t="str">
        <f t="shared" si="63"/>
        <v/>
      </c>
      <c r="T993" s="59">
        <f>'Inventory Ref Sheet'!M993</f>
        <v>0</v>
      </c>
      <c r="U993" s="102">
        <f>'Inventory Ref Sheet'!N993</f>
        <v>0</v>
      </c>
      <c r="V993" s="59">
        <f>'Inventory Ref Sheet'!O993</f>
        <v>0</v>
      </c>
      <c r="W993" s="59">
        <f>'Inventory Ref Sheet'!R993</f>
        <v>0</v>
      </c>
      <c r="X993" s="59">
        <f>'Inventory Ref Sheet'!S993</f>
        <v>0</v>
      </c>
      <c r="Y993" s="100" t="str">
        <f ca="1">IF('Inventory Ref Sheet'!U993&gt;0,YEAR(TODAY())-'Inventory Ref Sheet'!U993,"")</f>
        <v/>
      </c>
      <c r="Z993" s="95">
        <f>'Inventory Ref Sheet'!W993</f>
        <v>0</v>
      </c>
      <c r="AA993" s="60">
        <f>'Inventory Ref Sheet'!X993</f>
        <v>0</v>
      </c>
      <c r="AB993" s="61"/>
      <c r="AC993" s="97" t="str">
        <f t="shared" si="64"/>
        <v/>
      </c>
      <c r="AD993" s="59">
        <f>'Inventory Ref Sheet'!Y993</f>
        <v>0</v>
      </c>
      <c r="AE993" s="59">
        <f>'Inventory Ref Sheet'!Z993</f>
        <v>0</v>
      </c>
      <c r="AF993" s="102">
        <f>'Inventory Ref Sheet'!AA993</f>
        <v>0</v>
      </c>
      <c r="AG993" s="59">
        <f>'Inventory Ref Sheet'!AD993</f>
        <v>0</v>
      </c>
      <c r="AH993" s="59">
        <f>'Inventory Ref Sheet'!AE993</f>
        <v>0</v>
      </c>
      <c r="AI993" s="100" t="str">
        <f ca="1">IF('Inventory Ref Sheet'!AG993&gt;0,YEAR(TODAY())-'Inventory Ref Sheet'!AG993,"")</f>
        <v/>
      </c>
      <c r="AJ993" s="99"/>
      <c r="AK993" s="60">
        <f>'Inventory Ref Sheet'!AJ993</f>
        <v>0</v>
      </c>
      <c r="AL993" s="99"/>
      <c r="AM993" s="97" t="str">
        <f t="shared" si="65"/>
        <v/>
      </c>
    </row>
    <row r="994" spans="10:39" x14ac:dyDescent="0.25">
      <c r="J994" s="59">
        <f>'Inventory Ref Sheet'!AK994</f>
        <v>0</v>
      </c>
      <c r="K994" s="59">
        <f>'Inventory Ref Sheet'!AL994</f>
        <v>0</v>
      </c>
      <c r="L994" s="59">
        <f>'Inventory Ref Sheet'!AM994</f>
        <v>0</v>
      </c>
      <c r="M994" s="59">
        <f>'Inventory Ref Sheet'!AP994</f>
        <v>0</v>
      </c>
      <c r="N994" s="59">
        <f>'Inventory Ref Sheet'!AQ994</f>
        <v>0</v>
      </c>
      <c r="O994" s="100" t="str">
        <f ca="1">IF('Inventory Ref Sheet'!AS994&gt;0,YEAR(TODAY())-'Inventory Ref Sheet'!AS994,"")</f>
        <v/>
      </c>
      <c r="P994" s="95">
        <f>'Inventory Ref Sheet'!AU994</f>
        <v>0</v>
      </c>
      <c r="Q994" s="60">
        <f>'Inventory Ref Sheet'!AV994</f>
        <v>0</v>
      </c>
      <c r="R994" s="61"/>
      <c r="S994" s="100" t="str">
        <f t="shared" si="63"/>
        <v/>
      </c>
      <c r="T994" s="59">
        <f>'Inventory Ref Sheet'!M994</f>
        <v>0</v>
      </c>
      <c r="U994" s="102">
        <f>'Inventory Ref Sheet'!N994</f>
        <v>0</v>
      </c>
      <c r="V994" s="59">
        <f>'Inventory Ref Sheet'!O994</f>
        <v>0</v>
      </c>
      <c r="W994" s="59">
        <f>'Inventory Ref Sheet'!R994</f>
        <v>0</v>
      </c>
      <c r="X994" s="59">
        <f>'Inventory Ref Sheet'!S994</f>
        <v>0</v>
      </c>
      <c r="Y994" s="100" t="str">
        <f ca="1">IF('Inventory Ref Sheet'!U994&gt;0,YEAR(TODAY())-'Inventory Ref Sheet'!U994,"")</f>
        <v/>
      </c>
      <c r="Z994" s="95">
        <f>'Inventory Ref Sheet'!W994</f>
        <v>0</v>
      </c>
      <c r="AA994" s="60">
        <f>'Inventory Ref Sheet'!X994</f>
        <v>0</v>
      </c>
      <c r="AB994" s="61"/>
      <c r="AC994" s="97" t="str">
        <f t="shared" si="64"/>
        <v/>
      </c>
      <c r="AD994" s="59">
        <f>'Inventory Ref Sheet'!Y994</f>
        <v>0</v>
      </c>
      <c r="AE994" s="59">
        <f>'Inventory Ref Sheet'!Z994</f>
        <v>0</v>
      </c>
      <c r="AF994" s="102">
        <f>'Inventory Ref Sheet'!AA994</f>
        <v>0</v>
      </c>
      <c r="AG994" s="59">
        <f>'Inventory Ref Sheet'!AD994</f>
        <v>0</v>
      </c>
      <c r="AH994" s="59">
        <f>'Inventory Ref Sheet'!AE994</f>
        <v>0</v>
      </c>
      <c r="AI994" s="100" t="str">
        <f ca="1">IF('Inventory Ref Sheet'!AG994&gt;0,YEAR(TODAY())-'Inventory Ref Sheet'!AG994,"")</f>
        <v/>
      </c>
      <c r="AJ994" s="99"/>
      <c r="AK994" s="60">
        <f>'Inventory Ref Sheet'!AJ994</f>
        <v>0</v>
      </c>
      <c r="AL994" s="99"/>
      <c r="AM994" s="97" t="str">
        <f t="shared" si="65"/>
        <v/>
      </c>
    </row>
    <row r="995" spans="10:39" x14ac:dyDescent="0.25">
      <c r="J995" s="59">
        <f>'Inventory Ref Sheet'!AK995</f>
        <v>0</v>
      </c>
      <c r="K995" s="59">
        <f>'Inventory Ref Sheet'!AL995</f>
        <v>0</v>
      </c>
      <c r="L995" s="59">
        <f>'Inventory Ref Sheet'!AM995</f>
        <v>0</v>
      </c>
      <c r="M995" s="59">
        <f>'Inventory Ref Sheet'!AP995</f>
        <v>0</v>
      </c>
      <c r="N995" s="59">
        <f>'Inventory Ref Sheet'!AQ995</f>
        <v>0</v>
      </c>
      <c r="O995" s="100" t="str">
        <f ca="1">IF('Inventory Ref Sheet'!AS995&gt;0,YEAR(TODAY())-'Inventory Ref Sheet'!AS995,"")</f>
        <v/>
      </c>
      <c r="P995" s="95">
        <f>'Inventory Ref Sheet'!AU995</f>
        <v>0</v>
      </c>
      <c r="Q995" s="60">
        <f>'Inventory Ref Sheet'!AV995</f>
        <v>0</v>
      </c>
      <c r="R995" s="61"/>
      <c r="S995" s="100" t="str">
        <f t="shared" si="63"/>
        <v/>
      </c>
      <c r="T995" s="59">
        <f>'Inventory Ref Sheet'!M995</f>
        <v>0</v>
      </c>
      <c r="U995" s="102">
        <f>'Inventory Ref Sheet'!N995</f>
        <v>0</v>
      </c>
      <c r="V995" s="59">
        <f>'Inventory Ref Sheet'!O995</f>
        <v>0</v>
      </c>
      <c r="W995" s="59">
        <f>'Inventory Ref Sheet'!R995</f>
        <v>0</v>
      </c>
      <c r="X995" s="59">
        <f>'Inventory Ref Sheet'!S995</f>
        <v>0</v>
      </c>
      <c r="Y995" s="100" t="str">
        <f ca="1">IF('Inventory Ref Sheet'!U995&gt;0,YEAR(TODAY())-'Inventory Ref Sheet'!U995,"")</f>
        <v/>
      </c>
      <c r="Z995" s="95">
        <f>'Inventory Ref Sheet'!W995</f>
        <v>0</v>
      </c>
      <c r="AA995" s="60">
        <f>'Inventory Ref Sheet'!X995</f>
        <v>0</v>
      </c>
      <c r="AB995" s="61"/>
      <c r="AC995" s="97" t="str">
        <f t="shared" si="64"/>
        <v/>
      </c>
      <c r="AD995" s="59">
        <f>'Inventory Ref Sheet'!Y995</f>
        <v>0</v>
      </c>
      <c r="AE995" s="59">
        <f>'Inventory Ref Sheet'!Z995</f>
        <v>0</v>
      </c>
      <c r="AF995" s="102">
        <f>'Inventory Ref Sheet'!AA995</f>
        <v>0</v>
      </c>
      <c r="AG995" s="59">
        <f>'Inventory Ref Sheet'!AD995</f>
        <v>0</v>
      </c>
      <c r="AH995" s="59">
        <f>'Inventory Ref Sheet'!AE995</f>
        <v>0</v>
      </c>
      <c r="AI995" s="100" t="str">
        <f ca="1">IF('Inventory Ref Sheet'!AG995&gt;0,YEAR(TODAY())-'Inventory Ref Sheet'!AG995,"")</f>
        <v/>
      </c>
      <c r="AJ995" s="99"/>
      <c r="AK995" s="60">
        <f>'Inventory Ref Sheet'!AJ995</f>
        <v>0</v>
      </c>
      <c r="AL995" s="99"/>
      <c r="AM995" s="97" t="str">
        <f t="shared" si="65"/>
        <v/>
      </c>
    </row>
    <row r="996" spans="10:39" x14ac:dyDescent="0.25">
      <c r="J996" s="59">
        <f>'Inventory Ref Sheet'!AK996</f>
        <v>0</v>
      </c>
      <c r="K996" s="59">
        <f>'Inventory Ref Sheet'!AL996</f>
        <v>0</v>
      </c>
      <c r="L996" s="59">
        <f>'Inventory Ref Sheet'!AM996</f>
        <v>0</v>
      </c>
      <c r="M996" s="59">
        <f>'Inventory Ref Sheet'!AP996</f>
        <v>0</v>
      </c>
      <c r="N996" s="59">
        <f>'Inventory Ref Sheet'!AQ996</f>
        <v>0</v>
      </c>
      <c r="O996" s="100" t="str">
        <f ca="1">IF('Inventory Ref Sheet'!AS996&gt;0,YEAR(TODAY())-'Inventory Ref Sheet'!AS996,"")</f>
        <v/>
      </c>
      <c r="P996" s="95">
        <f>'Inventory Ref Sheet'!AU996</f>
        <v>0</v>
      </c>
      <c r="Q996" s="60">
        <f>'Inventory Ref Sheet'!AV996</f>
        <v>0</v>
      </c>
      <c r="R996" s="61"/>
      <c r="S996" s="100" t="str">
        <f t="shared" si="63"/>
        <v/>
      </c>
      <c r="T996" s="59">
        <f>'Inventory Ref Sheet'!M996</f>
        <v>0</v>
      </c>
      <c r="U996" s="102">
        <f>'Inventory Ref Sheet'!N996</f>
        <v>0</v>
      </c>
      <c r="V996" s="59">
        <f>'Inventory Ref Sheet'!O996</f>
        <v>0</v>
      </c>
      <c r="W996" s="59">
        <f>'Inventory Ref Sheet'!R996</f>
        <v>0</v>
      </c>
      <c r="X996" s="59">
        <f>'Inventory Ref Sheet'!S996</f>
        <v>0</v>
      </c>
      <c r="Y996" s="100" t="str">
        <f ca="1">IF('Inventory Ref Sheet'!U996&gt;0,YEAR(TODAY())-'Inventory Ref Sheet'!U996,"")</f>
        <v/>
      </c>
      <c r="Z996" s="95">
        <f>'Inventory Ref Sheet'!W996</f>
        <v>0</v>
      </c>
      <c r="AA996" s="60">
        <f>'Inventory Ref Sheet'!X996</f>
        <v>0</v>
      </c>
      <c r="AB996" s="61"/>
      <c r="AC996" s="97" t="str">
        <f t="shared" si="64"/>
        <v/>
      </c>
      <c r="AD996" s="59">
        <f>'Inventory Ref Sheet'!Y996</f>
        <v>0</v>
      </c>
      <c r="AE996" s="59">
        <f>'Inventory Ref Sheet'!Z996</f>
        <v>0</v>
      </c>
      <c r="AF996" s="102">
        <f>'Inventory Ref Sheet'!AA996</f>
        <v>0</v>
      </c>
      <c r="AG996" s="59">
        <f>'Inventory Ref Sheet'!AD996</f>
        <v>0</v>
      </c>
      <c r="AH996" s="59">
        <f>'Inventory Ref Sheet'!AE996</f>
        <v>0</v>
      </c>
      <c r="AI996" s="100" t="str">
        <f ca="1">IF('Inventory Ref Sheet'!AG996&gt;0,YEAR(TODAY())-'Inventory Ref Sheet'!AG996,"")</f>
        <v/>
      </c>
      <c r="AJ996" s="99"/>
      <c r="AK996" s="60">
        <f>'Inventory Ref Sheet'!AJ996</f>
        <v>0</v>
      </c>
      <c r="AL996" s="99"/>
      <c r="AM996" s="97" t="str">
        <f t="shared" si="65"/>
        <v/>
      </c>
    </row>
    <row r="997" spans="10:39" x14ac:dyDescent="0.25">
      <c r="J997" s="59">
        <f>'Inventory Ref Sheet'!AK997</f>
        <v>0</v>
      </c>
      <c r="K997" s="59">
        <f>'Inventory Ref Sheet'!AL997</f>
        <v>0</v>
      </c>
      <c r="L997" s="59">
        <f>'Inventory Ref Sheet'!AM997</f>
        <v>0</v>
      </c>
      <c r="M997" s="59">
        <f>'Inventory Ref Sheet'!AP997</f>
        <v>0</v>
      </c>
      <c r="N997" s="59">
        <f>'Inventory Ref Sheet'!AQ997</f>
        <v>0</v>
      </c>
      <c r="O997" s="100" t="str">
        <f ca="1">IF('Inventory Ref Sheet'!AS997&gt;0,YEAR(TODAY())-'Inventory Ref Sheet'!AS997,"")</f>
        <v/>
      </c>
      <c r="P997" s="95">
        <f>'Inventory Ref Sheet'!AU997</f>
        <v>0</v>
      </c>
      <c r="Q997" s="60">
        <f>'Inventory Ref Sheet'!AV997</f>
        <v>0</v>
      </c>
      <c r="R997" s="61"/>
      <c r="S997" s="100" t="str">
        <f t="shared" si="63"/>
        <v/>
      </c>
      <c r="T997" s="59">
        <f>'Inventory Ref Sheet'!M997</f>
        <v>0</v>
      </c>
      <c r="U997" s="102">
        <f>'Inventory Ref Sheet'!N997</f>
        <v>0</v>
      </c>
      <c r="V997" s="59">
        <f>'Inventory Ref Sheet'!O997</f>
        <v>0</v>
      </c>
      <c r="W997" s="59">
        <f>'Inventory Ref Sheet'!R997</f>
        <v>0</v>
      </c>
      <c r="X997" s="59">
        <f>'Inventory Ref Sheet'!S997</f>
        <v>0</v>
      </c>
      <c r="Y997" s="100" t="str">
        <f ca="1">IF('Inventory Ref Sheet'!U997&gt;0,YEAR(TODAY())-'Inventory Ref Sheet'!U997,"")</f>
        <v/>
      </c>
      <c r="Z997" s="95">
        <f>'Inventory Ref Sheet'!W997</f>
        <v>0</v>
      </c>
      <c r="AA997" s="60">
        <f>'Inventory Ref Sheet'!X997</f>
        <v>0</v>
      </c>
      <c r="AB997" s="61"/>
      <c r="AC997" s="97" t="str">
        <f t="shared" si="64"/>
        <v/>
      </c>
      <c r="AD997" s="59">
        <f>'Inventory Ref Sheet'!Y997</f>
        <v>0</v>
      </c>
      <c r="AE997" s="59">
        <f>'Inventory Ref Sheet'!Z997</f>
        <v>0</v>
      </c>
      <c r="AF997" s="102">
        <f>'Inventory Ref Sheet'!AA997</f>
        <v>0</v>
      </c>
      <c r="AG997" s="59">
        <f>'Inventory Ref Sheet'!AD997</f>
        <v>0</v>
      </c>
      <c r="AH997" s="59">
        <f>'Inventory Ref Sheet'!AE997</f>
        <v>0</v>
      </c>
      <c r="AI997" s="100" t="str">
        <f ca="1">IF('Inventory Ref Sheet'!AG997&gt;0,YEAR(TODAY())-'Inventory Ref Sheet'!AG997,"")</f>
        <v/>
      </c>
      <c r="AJ997" s="99"/>
      <c r="AK997" s="60">
        <f>'Inventory Ref Sheet'!AJ997</f>
        <v>0</v>
      </c>
      <c r="AL997" s="99"/>
      <c r="AM997" s="97" t="str">
        <f t="shared" si="65"/>
        <v/>
      </c>
    </row>
    <row r="998" spans="10:39" x14ac:dyDescent="0.25">
      <c r="J998" s="59">
        <f>'Inventory Ref Sheet'!AK998</f>
        <v>0</v>
      </c>
      <c r="K998" s="59">
        <f>'Inventory Ref Sheet'!AL998</f>
        <v>0</v>
      </c>
      <c r="L998" s="59">
        <f>'Inventory Ref Sheet'!AM998</f>
        <v>0</v>
      </c>
      <c r="M998" s="59">
        <f>'Inventory Ref Sheet'!AP998</f>
        <v>0</v>
      </c>
      <c r="N998" s="59">
        <f>'Inventory Ref Sheet'!AQ998</f>
        <v>0</v>
      </c>
      <c r="O998" s="100" t="str">
        <f ca="1">IF('Inventory Ref Sheet'!AS998&gt;0,YEAR(TODAY())-'Inventory Ref Sheet'!AS998,"")</f>
        <v/>
      </c>
      <c r="P998" s="95">
        <f>'Inventory Ref Sheet'!AU998</f>
        <v>0</v>
      </c>
      <c r="Q998" s="60">
        <f>'Inventory Ref Sheet'!AV998</f>
        <v>0</v>
      </c>
      <c r="R998" s="61"/>
      <c r="S998" s="100" t="str">
        <f t="shared" si="63"/>
        <v/>
      </c>
      <c r="T998" s="59">
        <f>'Inventory Ref Sheet'!M998</f>
        <v>0</v>
      </c>
      <c r="U998" s="102">
        <f>'Inventory Ref Sheet'!N998</f>
        <v>0</v>
      </c>
      <c r="V998" s="59">
        <f>'Inventory Ref Sheet'!O998</f>
        <v>0</v>
      </c>
      <c r="W998" s="59">
        <f>'Inventory Ref Sheet'!R998</f>
        <v>0</v>
      </c>
      <c r="X998" s="59">
        <f>'Inventory Ref Sheet'!S998</f>
        <v>0</v>
      </c>
      <c r="Y998" s="100" t="str">
        <f ca="1">IF('Inventory Ref Sheet'!U998&gt;0,YEAR(TODAY())-'Inventory Ref Sheet'!U998,"")</f>
        <v/>
      </c>
      <c r="Z998" s="95">
        <f>'Inventory Ref Sheet'!W998</f>
        <v>0</v>
      </c>
      <c r="AA998" s="60">
        <f>'Inventory Ref Sheet'!X998</f>
        <v>0</v>
      </c>
      <c r="AB998" s="61"/>
      <c r="AC998" s="97" t="str">
        <f t="shared" si="64"/>
        <v/>
      </c>
      <c r="AD998" s="59">
        <f>'Inventory Ref Sheet'!Y998</f>
        <v>0</v>
      </c>
      <c r="AE998" s="59">
        <f>'Inventory Ref Sheet'!Z998</f>
        <v>0</v>
      </c>
      <c r="AF998" s="102">
        <f>'Inventory Ref Sheet'!AA998</f>
        <v>0</v>
      </c>
      <c r="AG998" s="59">
        <f>'Inventory Ref Sheet'!AD998</f>
        <v>0</v>
      </c>
      <c r="AH998" s="59">
        <f>'Inventory Ref Sheet'!AE998</f>
        <v>0</v>
      </c>
      <c r="AI998" s="100" t="str">
        <f ca="1">IF('Inventory Ref Sheet'!AG998&gt;0,YEAR(TODAY())-'Inventory Ref Sheet'!AG998,"")</f>
        <v/>
      </c>
      <c r="AJ998" s="99"/>
      <c r="AK998" s="60">
        <f>'Inventory Ref Sheet'!AJ998</f>
        <v>0</v>
      </c>
      <c r="AL998" s="99"/>
      <c r="AM998" s="97" t="str">
        <f t="shared" si="65"/>
        <v/>
      </c>
    </row>
    <row r="999" spans="10:39" x14ac:dyDescent="0.25">
      <c r="J999" s="59">
        <f>'Inventory Ref Sheet'!AK999</f>
        <v>0</v>
      </c>
      <c r="K999" s="59">
        <f>'Inventory Ref Sheet'!AL999</f>
        <v>0</v>
      </c>
      <c r="L999" s="59">
        <f>'Inventory Ref Sheet'!AM999</f>
        <v>0</v>
      </c>
      <c r="M999" s="59">
        <f>'Inventory Ref Sheet'!AP999</f>
        <v>0</v>
      </c>
      <c r="N999" s="59">
        <f>'Inventory Ref Sheet'!AQ999</f>
        <v>0</v>
      </c>
      <c r="O999" s="100" t="str">
        <f ca="1">IF('Inventory Ref Sheet'!AS999&gt;0,YEAR(TODAY())-'Inventory Ref Sheet'!AS999,"")</f>
        <v/>
      </c>
      <c r="P999" s="95">
        <f>'Inventory Ref Sheet'!AU999</f>
        <v>0</v>
      </c>
      <c r="Q999" s="60">
        <f>'Inventory Ref Sheet'!AV999</f>
        <v>0</v>
      </c>
      <c r="R999" s="61"/>
      <c r="S999" s="100" t="str">
        <f t="shared" si="63"/>
        <v/>
      </c>
      <c r="T999" s="59">
        <f>'Inventory Ref Sheet'!M999</f>
        <v>0</v>
      </c>
      <c r="U999" s="102">
        <f>'Inventory Ref Sheet'!N999</f>
        <v>0</v>
      </c>
      <c r="V999" s="59">
        <f>'Inventory Ref Sheet'!O999</f>
        <v>0</v>
      </c>
      <c r="W999" s="59">
        <f>'Inventory Ref Sheet'!R999</f>
        <v>0</v>
      </c>
      <c r="X999" s="59">
        <f>'Inventory Ref Sheet'!S999</f>
        <v>0</v>
      </c>
      <c r="Y999" s="100" t="str">
        <f ca="1">IF('Inventory Ref Sheet'!U999&gt;0,YEAR(TODAY())-'Inventory Ref Sheet'!U999,"")</f>
        <v/>
      </c>
      <c r="Z999" s="95">
        <f>'Inventory Ref Sheet'!W999</f>
        <v>0</v>
      </c>
      <c r="AA999" s="60">
        <f>'Inventory Ref Sheet'!X999</f>
        <v>0</v>
      </c>
      <c r="AB999" s="61"/>
      <c r="AC999" s="97" t="str">
        <f t="shared" si="64"/>
        <v/>
      </c>
      <c r="AD999" s="59">
        <f>'Inventory Ref Sheet'!Y999</f>
        <v>0</v>
      </c>
      <c r="AE999" s="59">
        <f>'Inventory Ref Sheet'!Z999</f>
        <v>0</v>
      </c>
      <c r="AF999" s="102">
        <f>'Inventory Ref Sheet'!AA999</f>
        <v>0</v>
      </c>
      <c r="AG999" s="59">
        <f>'Inventory Ref Sheet'!AD999</f>
        <v>0</v>
      </c>
      <c r="AH999" s="59">
        <f>'Inventory Ref Sheet'!AE999</f>
        <v>0</v>
      </c>
      <c r="AI999" s="100" t="str">
        <f ca="1">IF('Inventory Ref Sheet'!AG999&gt;0,YEAR(TODAY())-'Inventory Ref Sheet'!AG999,"")</f>
        <v/>
      </c>
      <c r="AJ999" s="99"/>
      <c r="AK999" s="60">
        <f>'Inventory Ref Sheet'!AJ999</f>
        <v>0</v>
      </c>
      <c r="AL999" s="99"/>
      <c r="AM999" s="97" t="str">
        <f t="shared" si="65"/>
        <v/>
      </c>
    </row>
    <row r="1000" spans="10:39" x14ac:dyDescent="0.25">
      <c r="J1000" s="59">
        <f>'Inventory Ref Sheet'!AK1000</f>
        <v>0</v>
      </c>
      <c r="K1000" s="59">
        <f>'Inventory Ref Sheet'!AL1000</f>
        <v>0</v>
      </c>
      <c r="L1000" s="59">
        <f>'Inventory Ref Sheet'!AM1000</f>
        <v>0</v>
      </c>
      <c r="M1000" s="59">
        <f>'Inventory Ref Sheet'!AP1000</f>
        <v>0</v>
      </c>
      <c r="N1000" s="59">
        <f>'Inventory Ref Sheet'!AQ1000</f>
        <v>0</v>
      </c>
      <c r="O1000" s="100" t="str">
        <f ca="1">IF('Inventory Ref Sheet'!AS1000&gt;0,YEAR(TODAY())-'Inventory Ref Sheet'!AS1000,"")</f>
        <v/>
      </c>
      <c r="P1000" s="95">
        <f>'Inventory Ref Sheet'!AU1000</f>
        <v>0</v>
      </c>
      <c r="Q1000" s="60">
        <f>'Inventory Ref Sheet'!AV1000</f>
        <v>0</v>
      </c>
      <c r="R1000" s="61"/>
      <c r="S1000" s="100" t="str">
        <f t="shared" si="63"/>
        <v/>
      </c>
      <c r="T1000" s="59">
        <f>'Inventory Ref Sheet'!M1000</f>
        <v>0</v>
      </c>
      <c r="U1000" s="102">
        <f>'Inventory Ref Sheet'!N1000</f>
        <v>0</v>
      </c>
      <c r="V1000" s="59">
        <f>'Inventory Ref Sheet'!O1000</f>
        <v>0</v>
      </c>
      <c r="W1000" s="59">
        <f>'Inventory Ref Sheet'!R1000</f>
        <v>0</v>
      </c>
      <c r="X1000" s="59">
        <f>'Inventory Ref Sheet'!S1000</f>
        <v>0</v>
      </c>
      <c r="Y1000" s="100" t="str">
        <f ca="1">IF('Inventory Ref Sheet'!U1000&gt;0,YEAR(TODAY())-'Inventory Ref Sheet'!U1000,"")</f>
        <v/>
      </c>
      <c r="Z1000" s="95">
        <f>'Inventory Ref Sheet'!W1000</f>
        <v>0</v>
      </c>
      <c r="AA1000" s="60">
        <f>'Inventory Ref Sheet'!X1000</f>
        <v>0</v>
      </c>
      <c r="AB1000" s="61"/>
      <c r="AC1000" s="97" t="str">
        <f t="shared" si="64"/>
        <v/>
      </c>
      <c r="AD1000" s="59">
        <f>'Inventory Ref Sheet'!Y1000</f>
        <v>0</v>
      </c>
      <c r="AE1000" s="59">
        <f>'Inventory Ref Sheet'!Z1000</f>
        <v>0</v>
      </c>
      <c r="AF1000" s="102">
        <f>'Inventory Ref Sheet'!AA1000</f>
        <v>0</v>
      </c>
      <c r="AG1000" s="59">
        <f>'Inventory Ref Sheet'!AD1000</f>
        <v>0</v>
      </c>
      <c r="AH1000" s="59">
        <f>'Inventory Ref Sheet'!AE1000</f>
        <v>0</v>
      </c>
      <c r="AI1000" s="100" t="str">
        <f ca="1">IF('Inventory Ref Sheet'!AG1000&gt;0,YEAR(TODAY())-'Inventory Ref Sheet'!AG1000,"")</f>
        <v/>
      </c>
      <c r="AJ1000" s="99"/>
      <c r="AK1000" s="60">
        <f>'Inventory Ref Sheet'!AJ1000</f>
        <v>0</v>
      </c>
      <c r="AL1000" s="99"/>
      <c r="AM1000" s="97" t="str">
        <f t="shared" si="65"/>
        <v/>
      </c>
    </row>
    <row r="1001" spans="10:39" x14ac:dyDescent="0.25">
      <c r="J1001" s="59">
        <f>'Inventory Ref Sheet'!AK1001</f>
        <v>0</v>
      </c>
      <c r="K1001" s="59">
        <f>'Inventory Ref Sheet'!AL1001</f>
        <v>0</v>
      </c>
      <c r="L1001" s="59">
        <f>'Inventory Ref Sheet'!AM1001</f>
        <v>0</v>
      </c>
      <c r="M1001" s="59">
        <f>'Inventory Ref Sheet'!AP1001</f>
        <v>0</v>
      </c>
      <c r="N1001" s="59">
        <f>'Inventory Ref Sheet'!AQ1001</f>
        <v>0</v>
      </c>
      <c r="O1001" s="100" t="str">
        <f ca="1">IF('Inventory Ref Sheet'!AS1001&gt;0,YEAR(TODAY())-'Inventory Ref Sheet'!AS1001,"")</f>
        <v/>
      </c>
      <c r="P1001" s="95">
        <f>'Inventory Ref Sheet'!AU1001</f>
        <v>0</v>
      </c>
      <c r="Q1001" s="60">
        <f>'Inventory Ref Sheet'!AV1001</f>
        <v>0</v>
      </c>
      <c r="R1001" s="61"/>
      <c r="S1001" s="100" t="str">
        <f t="shared" si="63"/>
        <v/>
      </c>
      <c r="T1001" s="59">
        <f>'Inventory Ref Sheet'!M1001</f>
        <v>0</v>
      </c>
      <c r="U1001" s="102">
        <f>'Inventory Ref Sheet'!N1001</f>
        <v>0</v>
      </c>
      <c r="V1001" s="59">
        <f>'Inventory Ref Sheet'!O1001</f>
        <v>0</v>
      </c>
      <c r="W1001" s="59">
        <f>'Inventory Ref Sheet'!R1001</f>
        <v>0</v>
      </c>
      <c r="X1001" s="59">
        <f>'Inventory Ref Sheet'!S1001</f>
        <v>0</v>
      </c>
      <c r="Y1001" s="100" t="str">
        <f ca="1">IF('Inventory Ref Sheet'!U1001&gt;0,YEAR(TODAY())-'Inventory Ref Sheet'!U1001,"")</f>
        <v/>
      </c>
      <c r="Z1001" s="95">
        <f>'Inventory Ref Sheet'!W1001</f>
        <v>0</v>
      </c>
      <c r="AA1001" s="60">
        <f>'Inventory Ref Sheet'!X1001</f>
        <v>0</v>
      </c>
      <c r="AB1001" s="61"/>
      <c r="AC1001" s="97" t="str">
        <f t="shared" si="64"/>
        <v/>
      </c>
      <c r="AD1001" s="59">
        <f>'Inventory Ref Sheet'!Y1001</f>
        <v>0</v>
      </c>
      <c r="AE1001" s="59">
        <f>'Inventory Ref Sheet'!Z1001</f>
        <v>0</v>
      </c>
      <c r="AF1001" s="102">
        <f>'Inventory Ref Sheet'!AA1001</f>
        <v>0</v>
      </c>
      <c r="AG1001" s="59">
        <f>'Inventory Ref Sheet'!AD1001</f>
        <v>0</v>
      </c>
      <c r="AH1001" s="59">
        <f>'Inventory Ref Sheet'!AE1001</f>
        <v>0</v>
      </c>
      <c r="AI1001" s="100" t="str">
        <f ca="1">IF('Inventory Ref Sheet'!AG1001&gt;0,YEAR(TODAY())-'Inventory Ref Sheet'!AG1001,"")</f>
        <v/>
      </c>
      <c r="AJ1001" s="99"/>
      <c r="AK1001" s="60">
        <f>'Inventory Ref Sheet'!AJ1001</f>
        <v>0</v>
      </c>
      <c r="AL1001" s="99"/>
      <c r="AM1001" s="97" t="str">
        <f t="shared" si="65"/>
        <v/>
      </c>
    </row>
    <row r="1002" spans="10:39" x14ac:dyDescent="0.25">
      <c r="J1002" s="59">
        <f>'Inventory Ref Sheet'!AK1002</f>
        <v>0</v>
      </c>
      <c r="K1002" s="59">
        <f>'Inventory Ref Sheet'!AL1002</f>
        <v>0</v>
      </c>
      <c r="L1002" s="59">
        <f>'Inventory Ref Sheet'!AM1002</f>
        <v>0</v>
      </c>
      <c r="M1002" s="59">
        <f>'Inventory Ref Sheet'!AP1002</f>
        <v>0</v>
      </c>
      <c r="N1002" s="59">
        <f>'Inventory Ref Sheet'!AQ1002</f>
        <v>0</v>
      </c>
      <c r="O1002" s="100" t="str">
        <f ca="1">IF('Inventory Ref Sheet'!AS1002&gt;0,YEAR(TODAY())-'Inventory Ref Sheet'!AS1002,"")</f>
        <v/>
      </c>
      <c r="P1002" s="95">
        <f>'Inventory Ref Sheet'!AU1002</f>
        <v>0</v>
      </c>
      <c r="Q1002" s="60">
        <f>'Inventory Ref Sheet'!AV1002</f>
        <v>0</v>
      </c>
      <c r="R1002" s="61"/>
      <c r="S1002" s="100" t="str">
        <f t="shared" si="63"/>
        <v/>
      </c>
      <c r="T1002" s="59">
        <f>'Inventory Ref Sheet'!M1002</f>
        <v>0</v>
      </c>
      <c r="U1002" s="102">
        <f>'Inventory Ref Sheet'!N1002</f>
        <v>0</v>
      </c>
      <c r="V1002" s="59">
        <f>'Inventory Ref Sheet'!O1002</f>
        <v>0</v>
      </c>
      <c r="W1002" s="59">
        <f>'Inventory Ref Sheet'!R1002</f>
        <v>0</v>
      </c>
      <c r="X1002" s="59">
        <f>'Inventory Ref Sheet'!S1002</f>
        <v>0</v>
      </c>
      <c r="Y1002" s="100" t="str">
        <f ca="1">IF('Inventory Ref Sheet'!U1002&gt;0,YEAR(TODAY())-'Inventory Ref Sheet'!U1002,"")</f>
        <v/>
      </c>
      <c r="Z1002" s="95">
        <f>'Inventory Ref Sheet'!W1002</f>
        <v>0</v>
      </c>
      <c r="AA1002" s="60">
        <f>'Inventory Ref Sheet'!X1002</f>
        <v>0</v>
      </c>
      <c r="AB1002" s="61"/>
      <c r="AC1002" s="97" t="str">
        <f t="shared" si="64"/>
        <v/>
      </c>
      <c r="AD1002" s="59">
        <f>'Inventory Ref Sheet'!Y1002</f>
        <v>0</v>
      </c>
      <c r="AE1002" s="59">
        <f>'Inventory Ref Sheet'!Z1002</f>
        <v>0</v>
      </c>
      <c r="AF1002" s="102">
        <f>'Inventory Ref Sheet'!AA1002</f>
        <v>0</v>
      </c>
      <c r="AG1002" s="59">
        <f>'Inventory Ref Sheet'!AD1002</f>
        <v>0</v>
      </c>
      <c r="AH1002" s="59">
        <f>'Inventory Ref Sheet'!AE1002</f>
        <v>0</v>
      </c>
      <c r="AI1002" s="100" t="str">
        <f ca="1">IF('Inventory Ref Sheet'!AG1002&gt;0,YEAR(TODAY())-'Inventory Ref Sheet'!AG1002,"")</f>
        <v/>
      </c>
      <c r="AJ1002" s="99"/>
      <c r="AK1002" s="60">
        <f>'Inventory Ref Sheet'!AJ1002</f>
        <v>0</v>
      </c>
      <c r="AL1002" s="99"/>
      <c r="AM1002" s="97" t="str">
        <f t="shared" si="65"/>
        <v/>
      </c>
    </row>
    <row r="1003" spans="10:39" x14ac:dyDescent="0.25">
      <c r="J1003" s="59">
        <f>'Inventory Ref Sheet'!AK1003</f>
        <v>0</v>
      </c>
      <c r="K1003" s="59">
        <f>'Inventory Ref Sheet'!AL1003</f>
        <v>0</v>
      </c>
      <c r="L1003" s="59">
        <f>'Inventory Ref Sheet'!AM1003</f>
        <v>0</v>
      </c>
      <c r="M1003" s="59">
        <f>'Inventory Ref Sheet'!AP1003</f>
        <v>0</v>
      </c>
      <c r="N1003" s="59">
        <f>'Inventory Ref Sheet'!AQ1003</f>
        <v>0</v>
      </c>
      <c r="O1003" s="100" t="str">
        <f ca="1">IF('Inventory Ref Sheet'!AS1003&gt;0,YEAR(TODAY())-'Inventory Ref Sheet'!AS1003,"")</f>
        <v/>
      </c>
      <c r="P1003" s="95">
        <f>'Inventory Ref Sheet'!AU1003</f>
        <v>0</v>
      </c>
      <c r="Q1003" s="60">
        <f>'Inventory Ref Sheet'!AV1003</f>
        <v>0</v>
      </c>
      <c r="R1003" s="61"/>
      <c r="S1003" s="100" t="str">
        <f t="shared" si="63"/>
        <v/>
      </c>
      <c r="T1003" s="59">
        <f>'Inventory Ref Sheet'!M1003</f>
        <v>0</v>
      </c>
      <c r="U1003" s="102">
        <f>'Inventory Ref Sheet'!N1003</f>
        <v>0</v>
      </c>
      <c r="V1003" s="59">
        <f>'Inventory Ref Sheet'!O1003</f>
        <v>0</v>
      </c>
      <c r="W1003" s="59">
        <f>'Inventory Ref Sheet'!R1003</f>
        <v>0</v>
      </c>
      <c r="X1003" s="59">
        <f>'Inventory Ref Sheet'!S1003</f>
        <v>0</v>
      </c>
      <c r="Y1003" s="100" t="str">
        <f ca="1">IF('Inventory Ref Sheet'!U1003&gt;0,YEAR(TODAY())-'Inventory Ref Sheet'!U1003,"")</f>
        <v/>
      </c>
      <c r="Z1003" s="95">
        <f>'Inventory Ref Sheet'!W1003</f>
        <v>0</v>
      </c>
      <c r="AA1003" s="60">
        <f>'Inventory Ref Sheet'!X1003</f>
        <v>0</v>
      </c>
      <c r="AB1003" s="61"/>
      <c r="AC1003" s="97" t="str">
        <f t="shared" si="64"/>
        <v/>
      </c>
      <c r="AD1003" s="59">
        <f>'Inventory Ref Sheet'!Y1003</f>
        <v>0</v>
      </c>
      <c r="AE1003" s="59">
        <f>'Inventory Ref Sheet'!Z1003</f>
        <v>0</v>
      </c>
      <c r="AF1003" s="102">
        <f>'Inventory Ref Sheet'!AA1003</f>
        <v>0</v>
      </c>
      <c r="AG1003" s="59">
        <f>'Inventory Ref Sheet'!AD1003</f>
        <v>0</v>
      </c>
      <c r="AH1003" s="59">
        <f>'Inventory Ref Sheet'!AE1003</f>
        <v>0</v>
      </c>
      <c r="AI1003" s="100" t="str">
        <f ca="1">IF('Inventory Ref Sheet'!AG1003&gt;0,YEAR(TODAY())-'Inventory Ref Sheet'!AG1003,"")</f>
        <v/>
      </c>
      <c r="AJ1003" s="99"/>
      <c r="AK1003" s="60">
        <f>'Inventory Ref Sheet'!AJ1003</f>
        <v>0</v>
      </c>
      <c r="AL1003" s="99"/>
      <c r="AM1003" s="97" t="str">
        <f t="shared" si="65"/>
        <v/>
      </c>
    </row>
    <row r="1004" spans="10:39" x14ac:dyDescent="0.25">
      <c r="J1004" s="59">
        <f>'Inventory Ref Sheet'!AK1004</f>
        <v>0</v>
      </c>
      <c r="K1004" s="59">
        <f>'Inventory Ref Sheet'!AL1004</f>
        <v>0</v>
      </c>
      <c r="L1004" s="59">
        <f>'Inventory Ref Sheet'!AM1004</f>
        <v>0</v>
      </c>
      <c r="M1004" s="59">
        <f>'Inventory Ref Sheet'!AP1004</f>
        <v>0</v>
      </c>
      <c r="N1004" s="59">
        <f>'Inventory Ref Sheet'!AQ1004</f>
        <v>0</v>
      </c>
      <c r="O1004" s="100" t="str">
        <f ca="1">IF('Inventory Ref Sheet'!AS1004&gt;0,YEAR(TODAY())-'Inventory Ref Sheet'!AS1004,"")</f>
        <v/>
      </c>
      <c r="P1004" s="95">
        <f>'Inventory Ref Sheet'!AU1004</f>
        <v>0</v>
      </c>
      <c r="Q1004" s="60">
        <f>'Inventory Ref Sheet'!AV1004</f>
        <v>0</v>
      </c>
      <c r="R1004" s="61"/>
      <c r="S1004" s="100" t="str">
        <f t="shared" si="63"/>
        <v/>
      </c>
      <c r="T1004" s="59">
        <f>'Inventory Ref Sheet'!M1004</f>
        <v>0</v>
      </c>
      <c r="U1004" s="102">
        <f>'Inventory Ref Sheet'!N1004</f>
        <v>0</v>
      </c>
      <c r="V1004" s="59">
        <f>'Inventory Ref Sheet'!O1004</f>
        <v>0</v>
      </c>
      <c r="W1004" s="59">
        <f>'Inventory Ref Sheet'!R1004</f>
        <v>0</v>
      </c>
      <c r="X1004" s="59">
        <f>'Inventory Ref Sheet'!S1004</f>
        <v>0</v>
      </c>
      <c r="Y1004" s="100" t="str">
        <f ca="1">IF('Inventory Ref Sheet'!U1004&gt;0,YEAR(TODAY())-'Inventory Ref Sheet'!U1004,"")</f>
        <v/>
      </c>
      <c r="Z1004" s="95">
        <f>'Inventory Ref Sheet'!W1004</f>
        <v>0</v>
      </c>
      <c r="AA1004" s="60">
        <f>'Inventory Ref Sheet'!X1004</f>
        <v>0</v>
      </c>
      <c r="AB1004" s="61"/>
      <c r="AC1004" s="97" t="str">
        <f t="shared" si="64"/>
        <v/>
      </c>
      <c r="AD1004" s="59">
        <f>'Inventory Ref Sheet'!Y1004</f>
        <v>0</v>
      </c>
      <c r="AE1004" s="59">
        <f>'Inventory Ref Sheet'!Z1004</f>
        <v>0</v>
      </c>
      <c r="AF1004" s="102">
        <f>'Inventory Ref Sheet'!AA1004</f>
        <v>0</v>
      </c>
      <c r="AG1004" s="59">
        <f>'Inventory Ref Sheet'!AD1004</f>
        <v>0</v>
      </c>
      <c r="AH1004" s="59">
        <f>'Inventory Ref Sheet'!AE1004</f>
        <v>0</v>
      </c>
      <c r="AI1004" s="100" t="str">
        <f ca="1">IF('Inventory Ref Sheet'!AG1004&gt;0,YEAR(TODAY())-'Inventory Ref Sheet'!AG1004,"")</f>
        <v/>
      </c>
      <c r="AJ1004" s="99"/>
      <c r="AK1004" s="60">
        <f>'Inventory Ref Sheet'!AJ1004</f>
        <v>0</v>
      </c>
      <c r="AL1004" s="99"/>
      <c r="AM1004" s="97" t="str">
        <f t="shared" si="65"/>
        <v/>
      </c>
    </row>
    <row r="1005" spans="10:39" x14ac:dyDescent="0.25">
      <c r="J1005" s="59">
        <f>'Inventory Ref Sheet'!AK1005</f>
        <v>0</v>
      </c>
      <c r="K1005" s="59">
        <f>'Inventory Ref Sheet'!AL1005</f>
        <v>0</v>
      </c>
      <c r="L1005" s="59">
        <f>'Inventory Ref Sheet'!AM1005</f>
        <v>0</v>
      </c>
      <c r="M1005" s="59">
        <f>'Inventory Ref Sheet'!AP1005</f>
        <v>0</v>
      </c>
      <c r="N1005" s="59">
        <f>'Inventory Ref Sheet'!AQ1005</f>
        <v>0</v>
      </c>
      <c r="O1005" s="100" t="str">
        <f ca="1">IF('Inventory Ref Sheet'!AS1005&gt;0,YEAR(TODAY())-'Inventory Ref Sheet'!AS1005,"")</f>
        <v/>
      </c>
      <c r="P1005" s="95">
        <f>'Inventory Ref Sheet'!AU1005</f>
        <v>0</v>
      </c>
      <c r="Q1005" s="60">
        <f>'Inventory Ref Sheet'!AV1005</f>
        <v>0</v>
      </c>
      <c r="R1005" s="61"/>
      <c r="S1005" s="100" t="str">
        <f t="shared" si="63"/>
        <v/>
      </c>
      <c r="T1005" s="59">
        <f>'Inventory Ref Sheet'!M1005</f>
        <v>0</v>
      </c>
      <c r="U1005" s="102">
        <f>'Inventory Ref Sheet'!N1005</f>
        <v>0</v>
      </c>
      <c r="V1005" s="59">
        <f>'Inventory Ref Sheet'!O1005</f>
        <v>0</v>
      </c>
      <c r="W1005" s="59">
        <f>'Inventory Ref Sheet'!R1005</f>
        <v>0</v>
      </c>
      <c r="X1005" s="59">
        <f>'Inventory Ref Sheet'!S1005</f>
        <v>0</v>
      </c>
      <c r="Y1005" s="100" t="str">
        <f ca="1">IF('Inventory Ref Sheet'!U1005&gt;0,YEAR(TODAY())-'Inventory Ref Sheet'!U1005,"")</f>
        <v/>
      </c>
      <c r="Z1005" s="95">
        <f>'Inventory Ref Sheet'!W1005</f>
        <v>0</v>
      </c>
      <c r="AA1005" s="60">
        <f>'Inventory Ref Sheet'!X1005</f>
        <v>0</v>
      </c>
      <c r="AB1005" s="61"/>
      <c r="AC1005" s="97" t="str">
        <f t="shared" si="64"/>
        <v/>
      </c>
      <c r="AD1005" s="59">
        <f>'Inventory Ref Sheet'!Y1005</f>
        <v>0</v>
      </c>
      <c r="AE1005" s="59">
        <f>'Inventory Ref Sheet'!Z1005</f>
        <v>0</v>
      </c>
      <c r="AF1005" s="102">
        <f>'Inventory Ref Sheet'!AA1005</f>
        <v>0</v>
      </c>
      <c r="AG1005" s="59">
        <f>'Inventory Ref Sheet'!AD1005</f>
        <v>0</v>
      </c>
      <c r="AH1005" s="59">
        <f>'Inventory Ref Sheet'!AE1005</f>
        <v>0</v>
      </c>
      <c r="AI1005" s="100" t="str">
        <f ca="1">IF('Inventory Ref Sheet'!AG1005&gt;0,YEAR(TODAY())-'Inventory Ref Sheet'!AG1005,"")</f>
        <v/>
      </c>
      <c r="AJ1005" s="99"/>
      <c r="AK1005" s="60">
        <f>'Inventory Ref Sheet'!AJ1005</f>
        <v>0</v>
      </c>
      <c r="AL1005" s="99"/>
      <c r="AM1005" s="97" t="str">
        <f t="shared" si="65"/>
        <v/>
      </c>
    </row>
    <row r="1006" spans="10:39" x14ac:dyDescent="0.25">
      <c r="J1006" s="59">
        <f>'Inventory Ref Sheet'!AK1006</f>
        <v>0</v>
      </c>
      <c r="K1006" s="59">
        <f>'Inventory Ref Sheet'!AL1006</f>
        <v>0</v>
      </c>
      <c r="L1006" s="59">
        <f>'Inventory Ref Sheet'!AM1006</f>
        <v>0</v>
      </c>
      <c r="M1006" s="59">
        <f>'Inventory Ref Sheet'!AP1006</f>
        <v>0</v>
      </c>
      <c r="N1006" s="59">
        <f>'Inventory Ref Sheet'!AQ1006</f>
        <v>0</v>
      </c>
      <c r="O1006" s="100" t="str">
        <f ca="1">IF('Inventory Ref Sheet'!AS1006&gt;0,YEAR(TODAY())-'Inventory Ref Sheet'!AS1006,"")</f>
        <v/>
      </c>
      <c r="P1006" s="95">
        <f>'Inventory Ref Sheet'!AU1006</f>
        <v>0</v>
      </c>
      <c r="Q1006" s="60">
        <f>'Inventory Ref Sheet'!AV1006</f>
        <v>0</v>
      </c>
      <c r="R1006" s="61"/>
      <c r="S1006" s="100" t="str">
        <f t="shared" si="63"/>
        <v/>
      </c>
      <c r="T1006" s="59">
        <f>'Inventory Ref Sheet'!M1006</f>
        <v>0</v>
      </c>
      <c r="U1006" s="102">
        <f>'Inventory Ref Sheet'!N1006</f>
        <v>0</v>
      </c>
      <c r="V1006" s="59">
        <f>'Inventory Ref Sheet'!O1006</f>
        <v>0</v>
      </c>
      <c r="W1006" s="59">
        <f>'Inventory Ref Sheet'!R1006</f>
        <v>0</v>
      </c>
      <c r="X1006" s="59">
        <f>'Inventory Ref Sheet'!S1006</f>
        <v>0</v>
      </c>
      <c r="Y1006" s="100" t="str">
        <f ca="1">IF('Inventory Ref Sheet'!U1006&gt;0,YEAR(TODAY())-'Inventory Ref Sheet'!U1006,"")</f>
        <v/>
      </c>
      <c r="Z1006" s="95">
        <f>'Inventory Ref Sheet'!W1006</f>
        <v>0</v>
      </c>
      <c r="AA1006" s="60">
        <f>'Inventory Ref Sheet'!X1006</f>
        <v>0</v>
      </c>
      <c r="AB1006" s="61"/>
      <c r="AC1006" s="97" t="str">
        <f t="shared" si="64"/>
        <v/>
      </c>
      <c r="AD1006" s="59">
        <f>'Inventory Ref Sheet'!Y1006</f>
        <v>0</v>
      </c>
      <c r="AE1006" s="59">
        <f>'Inventory Ref Sheet'!Z1006</f>
        <v>0</v>
      </c>
      <c r="AF1006" s="102">
        <f>'Inventory Ref Sheet'!AA1006</f>
        <v>0</v>
      </c>
      <c r="AG1006" s="59">
        <f>'Inventory Ref Sheet'!AD1006</f>
        <v>0</v>
      </c>
      <c r="AH1006" s="59">
        <f>'Inventory Ref Sheet'!AE1006</f>
        <v>0</v>
      </c>
      <c r="AI1006" s="100" t="str">
        <f ca="1">IF('Inventory Ref Sheet'!AG1006&gt;0,YEAR(TODAY())-'Inventory Ref Sheet'!AG1006,"")</f>
        <v/>
      </c>
      <c r="AJ1006" s="99"/>
      <c r="AK1006" s="60">
        <f>'Inventory Ref Sheet'!AJ1006</f>
        <v>0</v>
      </c>
      <c r="AL1006" s="99"/>
      <c r="AM1006" s="97" t="str">
        <f t="shared" si="65"/>
        <v/>
      </c>
    </row>
    <row r="1007" spans="10:39" x14ac:dyDescent="0.25">
      <c r="J1007" s="59">
        <f>'Inventory Ref Sheet'!AK1007</f>
        <v>0</v>
      </c>
      <c r="K1007" s="59">
        <f>'Inventory Ref Sheet'!AL1007</f>
        <v>0</v>
      </c>
      <c r="L1007" s="59">
        <f>'Inventory Ref Sheet'!AM1007</f>
        <v>0</v>
      </c>
      <c r="M1007" s="59">
        <f>'Inventory Ref Sheet'!AP1007</f>
        <v>0</v>
      </c>
      <c r="N1007" s="59">
        <f>'Inventory Ref Sheet'!AQ1007</f>
        <v>0</v>
      </c>
      <c r="O1007" s="100" t="str">
        <f ca="1">IF('Inventory Ref Sheet'!AS1007&gt;0,YEAR(TODAY())-'Inventory Ref Sheet'!AS1007,"")</f>
        <v/>
      </c>
      <c r="P1007" s="95">
        <f>'Inventory Ref Sheet'!AU1007</f>
        <v>0</v>
      </c>
      <c r="Q1007" s="60">
        <f>'Inventory Ref Sheet'!AV1007</f>
        <v>0</v>
      </c>
      <c r="R1007" s="61"/>
      <c r="S1007" s="100" t="str">
        <f t="shared" si="63"/>
        <v/>
      </c>
      <c r="T1007" s="59">
        <f>'Inventory Ref Sheet'!M1007</f>
        <v>0</v>
      </c>
      <c r="U1007" s="102">
        <f>'Inventory Ref Sheet'!N1007</f>
        <v>0</v>
      </c>
      <c r="V1007" s="59">
        <f>'Inventory Ref Sheet'!O1007</f>
        <v>0</v>
      </c>
      <c r="W1007" s="59">
        <f>'Inventory Ref Sheet'!R1007</f>
        <v>0</v>
      </c>
      <c r="X1007" s="59">
        <f>'Inventory Ref Sheet'!S1007</f>
        <v>0</v>
      </c>
      <c r="Y1007" s="100" t="str">
        <f ca="1">IF('Inventory Ref Sheet'!U1007&gt;0,YEAR(TODAY())-'Inventory Ref Sheet'!U1007,"")</f>
        <v/>
      </c>
      <c r="Z1007" s="95">
        <f>'Inventory Ref Sheet'!W1007</f>
        <v>0</v>
      </c>
      <c r="AA1007" s="60">
        <f>'Inventory Ref Sheet'!X1007</f>
        <v>0</v>
      </c>
      <c r="AB1007" s="61"/>
      <c r="AC1007" s="97" t="str">
        <f t="shared" si="64"/>
        <v/>
      </c>
      <c r="AD1007" s="59">
        <f>'Inventory Ref Sheet'!Y1007</f>
        <v>0</v>
      </c>
      <c r="AE1007" s="59">
        <f>'Inventory Ref Sheet'!Z1007</f>
        <v>0</v>
      </c>
      <c r="AF1007" s="102">
        <f>'Inventory Ref Sheet'!AA1007</f>
        <v>0</v>
      </c>
      <c r="AG1007" s="59">
        <f>'Inventory Ref Sheet'!AD1007</f>
        <v>0</v>
      </c>
      <c r="AH1007" s="59">
        <f>'Inventory Ref Sheet'!AE1007</f>
        <v>0</v>
      </c>
      <c r="AI1007" s="100" t="str">
        <f ca="1">IF('Inventory Ref Sheet'!AG1007&gt;0,YEAR(TODAY())-'Inventory Ref Sheet'!AG1007,"")</f>
        <v/>
      </c>
      <c r="AJ1007" s="99"/>
      <c r="AK1007" s="60">
        <f>'Inventory Ref Sheet'!AJ1007</f>
        <v>0</v>
      </c>
      <c r="AL1007" s="99"/>
      <c r="AM1007" s="97" t="str">
        <f t="shared" si="65"/>
        <v/>
      </c>
    </row>
    <row r="1008" spans="10:39" x14ac:dyDescent="0.25">
      <c r="J1008" s="59">
        <f>'Inventory Ref Sheet'!AK1008</f>
        <v>0</v>
      </c>
      <c r="K1008" s="59">
        <f>'Inventory Ref Sheet'!AL1008</f>
        <v>0</v>
      </c>
      <c r="L1008" s="59">
        <f>'Inventory Ref Sheet'!AM1008</f>
        <v>0</v>
      </c>
      <c r="M1008" s="59">
        <f>'Inventory Ref Sheet'!AP1008</f>
        <v>0</v>
      </c>
      <c r="N1008" s="59">
        <f>'Inventory Ref Sheet'!AQ1008</f>
        <v>0</v>
      </c>
      <c r="O1008" s="100" t="str">
        <f ca="1">IF('Inventory Ref Sheet'!AS1008&gt;0,YEAR(TODAY())-'Inventory Ref Sheet'!AS1008,"")</f>
        <v/>
      </c>
      <c r="P1008" s="95">
        <f>'Inventory Ref Sheet'!AU1008</f>
        <v>0</v>
      </c>
      <c r="Q1008" s="60">
        <f>'Inventory Ref Sheet'!AV1008</f>
        <v>0</v>
      </c>
      <c r="R1008" s="61"/>
      <c r="S1008" s="100" t="str">
        <f t="shared" si="63"/>
        <v/>
      </c>
      <c r="T1008" s="59">
        <f>'Inventory Ref Sheet'!M1008</f>
        <v>0</v>
      </c>
      <c r="U1008" s="102">
        <f>'Inventory Ref Sheet'!N1008</f>
        <v>0</v>
      </c>
      <c r="V1008" s="59">
        <f>'Inventory Ref Sheet'!O1008</f>
        <v>0</v>
      </c>
      <c r="W1008" s="59">
        <f>'Inventory Ref Sheet'!R1008</f>
        <v>0</v>
      </c>
      <c r="X1008" s="59">
        <f>'Inventory Ref Sheet'!S1008</f>
        <v>0</v>
      </c>
      <c r="Y1008" s="100" t="str">
        <f ca="1">IF('Inventory Ref Sheet'!U1008&gt;0,YEAR(TODAY())-'Inventory Ref Sheet'!U1008,"")</f>
        <v/>
      </c>
      <c r="Z1008" s="95">
        <f>'Inventory Ref Sheet'!W1008</f>
        <v>0</v>
      </c>
      <c r="AA1008" s="60">
        <f>'Inventory Ref Sheet'!X1008</f>
        <v>0</v>
      </c>
      <c r="AB1008" s="61"/>
      <c r="AC1008" s="97" t="str">
        <f t="shared" si="64"/>
        <v/>
      </c>
      <c r="AD1008" s="59">
        <f>'Inventory Ref Sheet'!Y1008</f>
        <v>0</v>
      </c>
      <c r="AE1008" s="59">
        <f>'Inventory Ref Sheet'!Z1008</f>
        <v>0</v>
      </c>
      <c r="AF1008" s="102">
        <f>'Inventory Ref Sheet'!AA1008</f>
        <v>0</v>
      </c>
      <c r="AG1008" s="59">
        <f>'Inventory Ref Sheet'!AD1008</f>
        <v>0</v>
      </c>
      <c r="AH1008" s="59">
        <f>'Inventory Ref Sheet'!AE1008</f>
        <v>0</v>
      </c>
      <c r="AI1008" s="100" t="str">
        <f ca="1">IF('Inventory Ref Sheet'!AG1008&gt;0,YEAR(TODAY())-'Inventory Ref Sheet'!AG1008,"")</f>
        <v/>
      </c>
      <c r="AJ1008" s="99"/>
      <c r="AK1008" s="60">
        <f>'Inventory Ref Sheet'!AJ1008</f>
        <v>0</v>
      </c>
      <c r="AL1008" s="99"/>
      <c r="AM1008" s="97" t="str">
        <f t="shared" si="65"/>
        <v/>
      </c>
    </row>
    <row r="1009" spans="10:39" x14ac:dyDescent="0.25">
      <c r="J1009" s="59">
        <f>'Inventory Ref Sheet'!AK1009</f>
        <v>0</v>
      </c>
      <c r="K1009" s="59">
        <f>'Inventory Ref Sheet'!AL1009</f>
        <v>0</v>
      </c>
      <c r="L1009" s="59">
        <f>'Inventory Ref Sheet'!AM1009</f>
        <v>0</v>
      </c>
      <c r="M1009" s="59">
        <f>'Inventory Ref Sheet'!AP1009</f>
        <v>0</v>
      </c>
      <c r="N1009" s="59">
        <f>'Inventory Ref Sheet'!AQ1009</f>
        <v>0</v>
      </c>
      <c r="O1009" s="100" t="str">
        <f ca="1">IF('Inventory Ref Sheet'!AS1009&gt;0,YEAR(TODAY())-'Inventory Ref Sheet'!AS1009,"")</f>
        <v/>
      </c>
      <c r="P1009" s="95">
        <f>'Inventory Ref Sheet'!AU1009</f>
        <v>0</v>
      </c>
      <c r="Q1009" s="60">
        <f>'Inventory Ref Sheet'!AV1009</f>
        <v>0</v>
      </c>
      <c r="R1009" s="61"/>
      <c r="S1009" s="100" t="str">
        <f t="shared" si="63"/>
        <v/>
      </c>
      <c r="T1009" s="59">
        <f>'Inventory Ref Sheet'!M1009</f>
        <v>0</v>
      </c>
      <c r="U1009" s="102">
        <f>'Inventory Ref Sheet'!N1009</f>
        <v>0</v>
      </c>
      <c r="V1009" s="59">
        <f>'Inventory Ref Sheet'!O1009</f>
        <v>0</v>
      </c>
      <c r="W1009" s="59">
        <f>'Inventory Ref Sheet'!R1009</f>
        <v>0</v>
      </c>
      <c r="X1009" s="59">
        <f>'Inventory Ref Sheet'!S1009</f>
        <v>0</v>
      </c>
      <c r="Y1009" s="100" t="str">
        <f ca="1">IF('Inventory Ref Sheet'!U1009&gt;0,YEAR(TODAY())-'Inventory Ref Sheet'!U1009,"")</f>
        <v/>
      </c>
      <c r="Z1009" s="95">
        <f>'Inventory Ref Sheet'!W1009</f>
        <v>0</v>
      </c>
      <c r="AA1009" s="60">
        <f>'Inventory Ref Sheet'!X1009</f>
        <v>0</v>
      </c>
      <c r="AB1009" s="61"/>
      <c r="AC1009" s="97" t="str">
        <f t="shared" si="64"/>
        <v/>
      </c>
      <c r="AD1009" s="59">
        <f>'Inventory Ref Sheet'!Y1009</f>
        <v>0</v>
      </c>
      <c r="AE1009" s="59">
        <f>'Inventory Ref Sheet'!Z1009</f>
        <v>0</v>
      </c>
      <c r="AF1009" s="102">
        <f>'Inventory Ref Sheet'!AA1009</f>
        <v>0</v>
      </c>
      <c r="AG1009" s="59">
        <f>'Inventory Ref Sheet'!AD1009</f>
        <v>0</v>
      </c>
      <c r="AH1009" s="59">
        <f>'Inventory Ref Sheet'!AE1009</f>
        <v>0</v>
      </c>
      <c r="AI1009" s="100" t="str">
        <f ca="1">IF('Inventory Ref Sheet'!AG1009&gt;0,YEAR(TODAY())-'Inventory Ref Sheet'!AG1009,"")</f>
        <v/>
      </c>
      <c r="AJ1009" s="99"/>
      <c r="AK1009" s="60">
        <f>'Inventory Ref Sheet'!AJ1009</f>
        <v>0</v>
      </c>
      <c r="AL1009" s="99"/>
      <c r="AM1009" s="97" t="str">
        <f t="shared" si="65"/>
        <v/>
      </c>
    </row>
    <row r="1010" spans="10:39" x14ac:dyDescent="0.25">
      <c r="J1010" s="59">
        <f>'Inventory Ref Sheet'!AK1010</f>
        <v>0</v>
      </c>
      <c r="K1010" s="59">
        <f>'Inventory Ref Sheet'!AL1010</f>
        <v>0</v>
      </c>
      <c r="L1010" s="59">
        <f>'Inventory Ref Sheet'!AM1010</f>
        <v>0</v>
      </c>
      <c r="M1010" s="59">
        <f>'Inventory Ref Sheet'!AP1010</f>
        <v>0</v>
      </c>
      <c r="N1010" s="59">
        <f>'Inventory Ref Sheet'!AQ1010</f>
        <v>0</v>
      </c>
      <c r="O1010" s="100" t="str">
        <f ca="1">IF('Inventory Ref Sheet'!AS1010&gt;0,YEAR(TODAY())-'Inventory Ref Sheet'!AS1010,"")</f>
        <v/>
      </c>
      <c r="P1010" s="95">
        <f>'Inventory Ref Sheet'!AU1010</f>
        <v>0</v>
      </c>
      <c r="Q1010" s="60">
        <f>'Inventory Ref Sheet'!AV1010</f>
        <v>0</v>
      </c>
      <c r="R1010" s="61"/>
      <c r="S1010" s="100" t="str">
        <f t="shared" si="63"/>
        <v/>
      </c>
      <c r="T1010" s="59">
        <f>'Inventory Ref Sheet'!M1010</f>
        <v>0</v>
      </c>
      <c r="U1010" s="102">
        <f>'Inventory Ref Sheet'!N1010</f>
        <v>0</v>
      </c>
      <c r="V1010" s="59">
        <f>'Inventory Ref Sheet'!O1010</f>
        <v>0</v>
      </c>
      <c r="W1010" s="59">
        <f>'Inventory Ref Sheet'!R1010</f>
        <v>0</v>
      </c>
      <c r="X1010" s="59">
        <f>'Inventory Ref Sheet'!S1010</f>
        <v>0</v>
      </c>
      <c r="Y1010" s="100" t="str">
        <f ca="1">IF('Inventory Ref Sheet'!U1010&gt;0,YEAR(TODAY())-'Inventory Ref Sheet'!U1010,"")</f>
        <v/>
      </c>
      <c r="Z1010" s="95">
        <f>'Inventory Ref Sheet'!W1010</f>
        <v>0</v>
      </c>
      <c r="AA1010" s="60">
        <f>'Inventory Ref Sheet'!X1010</f>
        <v>0</v>
      </c>
      <c r="AB1010" s="61"/>
      <c r="AC1010" s="97" t="str">
        <f t="shared" si="64"/>
        <v/>
      </c>
      <c r="AD1010" s="59">
        <f>'Inventory Ref Sheet'!Y1010</f>
        <v>0</v>
      </c>
      <c r="AE1010" s="59">
        <f>'Inventory Ref Sheet'!Z1010</f>
        <v>0</v>
      </c>
      <c r="AF1010" s="102">
        <f>'Inventory Ref Sheet'!AA1010</f>
        <v>0</v>
      </c>
      <c r="AG1010" s="59">
        <f>'Inventory Ref Sheet'!AD1010</f>
        <v>0</v>
      </c>
      <c r="AH1010" s="59">
        <f>'Inventory Ref Sheet'!AE1010</f>
        <v>0</v>
      </c>
      <c r="AI1010" s="100" t="str">
        <f ca="1">IF('Inventory Ref Sheet'!AG1010&gt;0,YEAR(TODAY())-'Inventory Ref Sheet'!AG1010,"")</f>
        <v/>
      </c>
      <c r="AJ1010" s="99"/>
      <c r="AK1010" s="60">
        <f>'Inventory Ref Sheet'!AJ1010</f>
        <v>0</v>
      </c>
      <c r="AL1010" s="99"/>
      <c r="AM1010" s="97" t="str">
        <f t="shared" si="65"/>
        <v/>
      </c>
    </row>
    <row r="1011" spans="10:39" x14ac:dyDescent="0.25">
      <c r="J1011" s="59">
        <f>'Inventory Ref Sheet'!AK1011</f>
        <v>0</v>
      </c>
      <c r="K1011" s="59">
        <f>'Inventory Ref Sheet'!AL1011</f>
        <v>0</v>
      </c>
      <c r="L1011" s="59">
        <f>'Inventory Ref Sheet'!AM1011</f>
        <v>0</v>
      </c>
      <c r="M1011" s="59">
        <f>'Inventory Ref Sheet'!AP1011</f>
        <v>0</v>
      </c>
      <c r="N1011" s="59">
        <f>'Inventory Ref Sheet'!AQ1011</f>
        <v>0</v>
      </c>
      <c r="O1011" s="100" t="str">
        <f ca="1">IF('Inventory Ref Sheet'!AS1011&gt;0,YEAR(TODAY())-'Inventory Ref Sheet'!AS1011,"")</f>
        <v/>
      </c>
      <c r="P1011" s="95">
        <f>'Inventory Ref Sheet'!AU1011</f>
        <v>0</v>
      </c>
      <c r="Q1011" s="60">
        <f>'Inventory Ref Sheet'!AV1011</f>
        <v>0</v>
      </c>
      <c r="R1011" s="61"/>
      <c r="S1011" s="100" t="str">
        <f t="shared" si="63"/>
        <v/>
      </c>
      <c r="T1011" s="59">
        <f>'Inventory Ref Sheet'!M1011</f>
        <v>0</v>
      </c>
      <c r="U1011" s="102">
        <f>'Inventory Ref Sheet'!N1011</f>
        <v>0</v>
      </c>
      <c r="V1011" s="59">
        <f>'Inventory Ref Sheet'!O1011</f>
        <v>0</v>
      </c>
      <c r="W1011" s="59">
        <f>'Inventory Ref Sheet'!R1011</f>
        <v>0</v>
      </c>
      <c r="X1011" s="59">
        <f>'Inventory Ref Sheet'!S1011</f>
        <v>0</v>
      </c>
      <c r="Y1011" s="100" t="str">
        <f ca="1">IF('Inventory Ref Sheet'!U1011&gt;0,YEAR(TODAY())-'Inventory Ref Sheet'!U1011,"")</f>
        <v/>
      </c>
      <c r="Z1011" s="95">
        <f>'Inventory Ref Sheet'!W1011</f>
        <v>0</v>
      </c>
      <c r="AA1011" s="60">
        <f>'Inventory Ref Sheet'!X1011</f>
        <v>0</v>
      </c>
      <c r="AB1011" s="61"/>
      <c r="AC1011" s="97" t="str">
        <f t="shared" si="64"/>
        <v/>
      </c>
      <c r="AD1011" s="59">
        <f>'Inventory Ref Sheet'!Y1011</f>
        <v>0</v>
      </c>
      <c r="AE1011" s="59">
        <f>'Inventory Ref Sheet'!Z1011</f>
        <v>0</v>
      </c>
      <c r="AF1011" s="102">
        <f>'Inventory Ref Sheet'!AA1011</f>
        <v>0</v>
      </c>
      <c r="AG1011" s="59">
        <f>'Inventory Ref Sheet'!AD1011</f>
        <v>0</v>
      </c>
      <c r="AH1011" s="59">
        <f>'Inventory Ref Sheet'!AE1011</f>
        <v>0</v>
      </c>
      <c r="AI1011" s="100" t="str">
        <f ca="1">IF('Inventory Ref Sheet'!AG1011&gt;0,YEAR(TODAY())-'Inventory Ref Sheet'!AG1011,"")</f>
        <v/>
      </c>
      <c r="AJ1011" s="99"/>
      <c r="AK1011" s="60">
        <f>'Inventory Ref Sheet'!AJ1011</f>
        <v>0</v>
      </c>
      <c r="AL1011" s="99"/>
      <c r="AM1011" s="97" t="str">
        <f t="shared" si="65"/>
        <v/>
      </c>
    </row>
    <row r="1012" spans="10:39" x14ac:dyDescent="0.25">
      <c r="J1012" s="59">
        <f>'Inventory Ref Sheet'!AK1012</f>
        <v>0</v>
      </c>
      <c r="K1012" s="59">
        <f>'Inventory Ref Sheet'!AL1012</f>
        <v>0</v>
      </c>
      <c r="L1012" s="59">
        <f>'Inventory Ref Sheet'!AM1012</f>
        <v>0</v>
      </c>
      <c r="M1012" s="59">
        <f>'Inventory Ref Sheet'!AP1012</f>
        <v>0</v>
      </c>
      <c r="N1012" s="59">
        <f>'Inventory Ref Sheet'!AQ1012</f>
        <v>0</v>
      </c>
      <c r="O1012" s="100" t="str">
        <f ca="1">IF('Inventory Ref Sheet'!AS1012&gt;0,YEAR(TODAY())-'Inventory Ref Sheet'!AS1012,"")</f>
        <v/>
      </c>
      <c r="P1012" s="95">
        <f>'Inventory Ref Sheet'!AU1012</f>
        <v>0</v>
      </c>
      <c r="Q1012" s="60">
        <f>'Inventory Ref Sheet'!AV1012</f>
        <v>0</v>
      </c>
      <c r="R1012" s="61"/>
      <c r="S1012" s="100" t="str">
        <f t="shared" si="63"/>
        <v/>
      </c>
      <c r="T1012" s="59">
        <f>'Inventory Ref Sheet'!M1012</f>
        <v>0</v>
      </c>
      <c r="U1012" s="102">
        <f>'Inventory Ref Sheet'!N1012</f>
        <v>0</v>
      </c>
      <c r="V1012" s="59">
        <f>'Inventory Ref Sheet'!O1012</f>
        <v>0</v>
      </c>
      <c r="W1012" s="59">
        <f>'Inventory Ref Sheet'!R1012</f>
        <v>0</v>
      </c>
      <c r="X1012" s="59">
        <f>'Inventory Ref Sheet'!S1012</f>
        <v>0</v>
      </c>
      <c r="Y1012" s="100" t="str">
        <f ca="1">IF('Inventory Ref Sheet'!U1012&gt;0,YEAR(TODAY())-'Inventory Ref Sheet'!U1012,"")</f>
        <v/>
      </c>
      <c r="Z1012" s="95">
        <f>'Inventory Ref Sheet'!W1012</f>
        <v>0</v>
      </c>
      <c r="AA1012" s="60">
        <f>'Inventory Ref Sheet'!X1012</f>
        <v>0</v>
      </c>
      <c r="AB1012" s="61"/>
      <c r="AC1012" s="97" t="str">
        <f t="shared" si="64"/>
        <v/>
      </c>
      <c r="AD1012" s="59">
        <f>'Inventory Ref Sheet'!Y1012</f>
        <v>0</v>
      </c>
      <c r="AE1012" s="59">
        <f>'Inventory Ref Sheet'!Z1012</f>
        <v>0</v>
      </c>
      <c r="AF1012" s="102">
        <f>'Inventory Ref Sheet'!AA1012</f>
        <v>0</v>
      </c>
      <c r="AG1012" s="59">
        <f>'Inventory Ref Sheet'!AD1012</f>
        <v>0</v>
      </c>
      <c r="AH1012" s="59">
        <f>'Inventory Ref Sheet'!AE1012</f>
        <v>0</v>
      </c>
      <c r="AI1012" s="100" t="str">
        <f ca="1">IF('Inventory Ref Sheet'!AG1012&gt;0,YEAR(TODAY())-'Inventory Ref Sheet'!AG1012,"")</f>
        <v/>
      </c>
      <c r="AJ1012" s="99"/>
      <c r="AK1012" s="60">
        <f>'Inventory Ref Sheet'!AJ1012</f>
        <v>0</v>
      </c>
      <c r="AL1012" s="99"/>
      <c r="AM1012" s="97" t="str">
        <f t="shared" si="65"/>
        <v/>
      </c>
    </row>
    <row r="1013" spans="10:39" x14ac:dyDescent="0.25">
      <c r="J1013" s="59">
        <f>'Inventory Ref Sheet'!AK1013</f>
        <v>0</v>
      </c>
      <c r="K1013" s="59">
        <f>'Inventory Ref Sheet'!AL1013</f>
        <v>0</v>
      </c>
      <c r="L1013" s="59">
        <f>'Inventory Ref Sheet'!AM1013</f>
        <v>0</v>
      </c>
      <c r="M1013" s="59">
        <f>'Inventory Ref Sheet'!AP1013</f>
        <v>0</v>
      </c>
      <c r="N1013" s="59">
        <f>'Inventory Ref Sheet'!AQ1013</f>
        <v>0</v>
      </c>
      <c r="O1013" s="100" t="str">
        <f ca="1">IF('Inventory Ref Sheet'!AS1013&gt;0,YEAR(TODAY())-'Inventory Ref Sheet'!AS1013,"")</f>
        <v/>
      </c>
      <c r="P1013" s="95">
        <f>'Inventory Ref Sheet'!AU1013</f>
        <v>0</v>
      </c>
      <c r="Q1013" s="60">
        <f>'Inventory Ref Sheet'!AV1013</f>
        <v>0</v>
      </c>
      <c r="R1013" s="61"/>
      <c r="S1013" s="100" t="str">
        <f t="shared" si="63"/>
        <v/>
      </c>
      <c r="T1013" s="59">
        <f>'Inventory Ref Sheet'!M1013</f>
        <v>0</v>
      </c>
      <c r="U1013" s="102">
        <f>'Inventory Ref Sheet'!N1013</f>
        <v>0</v>
      </c>
      <c r="V1013" s="59">
        <f>'Inventory Ref Sheet'!O1013</f>
        <v>0</v>
      </c>
      <c r="W1013" s="59">
        <f>'Inventory Ref Sheet'!R1013</f>
        <v>0</v>
      </c>
      <c r="X1013" s="59">
        <f>'Inventory Ref Sheet'!S1013</f>
        <v>0</v>
      </c>
      <c r="Y1013" s="100" t="str">
        <f ca="1">IF('Inventory Ref Sheet'!U1013&gt;0,YEAR(TODAY())-'Inventory Ref Sheet'!U1013,"")</f>
        <v/>
      </c>
      <c r="Z1013" s="95">
        <f>'Inventory Ref Sheet'!W1013</f>
        <v>0</v>
      </c>
      <c r="AA1013" s="60">
        <f>'Inventory Ref Sheet'!X1013</f>
        <v>0</v>
      </c>
      <c r="AB1013" s="61"/>
      <c r="AC1013" s="97" t="str">
        <f t="shared" si="64"/>
        <v/>
      </c>
      <c r="AD1013" s="59">
        <f>'Inventory Ref Sheet'!Y1013</f>
        <v>0</v>
      </c>
      <c r="AE1013" s="59">
        <f>'Inventory Ref Sheet'!Z1013</f>
        <v>0</v>
      </c>
      <c r="AF1013" s="102">
        <f>'Inventory Ref Sheet'!AA1013</f>
        <v>0</v>
      </c>
      <c r="AG1013" s="59">
        <f>'Inventory Ref Sheet'!AD1013</f>
        <v>0</v>
      </c>
      <c r="AH1013" s="59">
        <f>'Inventory Ref Sheet'!AE1013</f>
        <v>0</v>
      </c>
      <c r="AI1013" s="100" t="str">
        <f ca="1">IF('Inventory Ref Sheet'!AG1013&gt;0,YEAR(TODAY())-'Inventory Ref Sheet'!AG1013,"")</f>
        <v/>
      </c>
      <c r="AJ1013" s="99"/>
      <c r="AK1013" s="60">
        <f>'Inventory Ref Sheet'!AJ1013</f>
        <v>0</v>
      </c>
      <c r="AL1013" s="99"/>
      <c r="AM1013" s="97" t="str">
        <f t="shared" si="65"/>
        <v/>
      </c>
    </row>
    <row r="1014" spans="10:39" x14ac:dyDescent="0.25">
      <c r="J1014" s="59">
        <f>'Inventory Ref Sheet'!AK1014</f>
        <v>0</v>
      </c>
      <c r="K1014" s="59">
        <f>'Inventory Ref Sheet'!AL1014</f>
        <v>0</v>
      </c>
      <c r="L1014" s="59">
        <f>'Inventory Ref Sheet'!AM1014</f>
        <v>0</v>
      </c>
      <c r="M1014" s="59">
        <f>'Inventory Ref Sheet'!AP1014</f>
        <v>0</v>
      </c>
      <c r="N1014" s="59">
        <f>'Inventory Ref Sheet'!AQ1014</f>
        <v>0</v>
      </c>
      <c r="O1014" s="100" t="str">
        <f ca="1">IF('Inventory Ref Sheet'!AS1014&gt;0,YEAR(TODAY())-'Inventory Ref Sheet'!AS1014,"")</f>
        <v/>
      </c>
      <c r="P1014" s="95">
        <f>'Inventory Ref Sheet'!AU1014</f>
        <v>0</v>
      </c>
      <c r="Q1014" s="60">
        <f>'Inventory Ref Sheet'!AV1014</f>
        <v>0</v>
      </c>
      <c r="R1014" s="61"/>
      <c r="S1014" s="100" t="str">
        <f t="shared" si="63"/>
        <v/>
      </c>
      <c r="T1014" s="59">
        <f>'Inventory Ref Sheet'!M1014</f>
        <v>0</v>
      </c>
      <c r="U1014" s="102">
        <f>'Inventory Ref Sheet'!N1014</f>
        <v>0</v>
      </c>
      <c r="V1014" s="59">
        <f>'Inventory Ref Sheet'!O1014</f>
        <v>0</v>
      </c>
      <c r="W1014" s="59">
        <f>'Inventory Ref Sheet'!R1014</f>
        <v>0</v>
      </c>
      <c r="X1014" s="59">
        <f>'Inventory Ref Sheet'!S1014</f>
        <v>0</v>
      </c>
      <c r="Y1014" s="100" t="str">
        <f ca="1">IF('Inventory Ref Sheet'!U1014&gt;0,YEAR(TODAY())-'Inventory Ref Sheet'!U1014,"")</f>
        <v/>
      </c>
      <c r="Z1014" s="95">
        <f>'Inventory Ref Sheet'!W1014</f>
        <v>0</v>
      </c>
      <c r="AA1014" s="60">
        <f>'Inventory Ref Sheet'!X1014</f>
        <v>0</v>
      </c>
      <c r="AB1014" s="61"/>
      <c r="AC1014" s="97" t="str">
        <f t="shared" si="64"/>
        <v/>
      </c>
      <c r="AD1014" s="59">
        <f>'Inventory Ref Sheet'!Y1014</f>
        <v>0</v>
      </c>
      <c r="AE1014" s="59">
        <f>'Inventory Ref Sheet'!Z1014</f>
        <v>0</v>
      </c>
      <c r="AF1014" s="102">
        <f>'Inventory Ref Sheet'!AA1014</f>
        <v>0</v>
      </c>
      <c r="AG1014" s="59">
        <f>'Inventory Ref Sheet'!AD1014</f>
        <v>0</v>
      </c>
      <c r="AH1014" s="59">
        <f>'Inventory Ref Sheet'!AE1014</f>
        <v>0</v>
      </c>
      <c r="AI1014" s="100" t="str">
        <f ca="1">IF('Inventory Ref Sheet'!AG1014&gt;0,YEAR(TODAY())-'Inventory Ref Sheet'!AG1014,"")</f>
        <v/>
      </c>
      <c r="AJ1014" s="99"/>
      <c r="AK1014" s="60">
        <f>'Inventory Ref Sheet'!AJ1014</f>
        <v>0</v>
      </c>
      <c r="AL1014" s="99"/>
      <c r="AM1014" s="97" t="str">
        <f t="shared" si="65"/>
        <v/>
      </c>
    </row>
    <row r="1015" spans="10:39" x14ac:dyDescent="0.25">
      <c r="J1015" s="59">
        <f>'Inventory Ref Sheet'!AK1015</f>
        <v>0</v>
      </c>
      <c r="K1015" s="59">
        <f>'Inventory Ref Sheet'!AL1015</f>
        <v>0</v>
      </c>
      <c r="L1015" s="59">
        <f>'Inventory Ref Sheet'!AM1015</f>
        <v>0</v>
      </c>
      <c r="M1015" s="59">
        <f>'Inventory Ref Sheet'!AP1015</f>
        <v>0</v>
      </c>
      <c r="N1015" s="59">
        <f>'Inventory Ref Sheet'!AQ1015</f>
        <v>0</v>
      </c>
      <c r="O1015" s="100" t="str">
        <f ca="1">IF('Inventory Ref Sheet'!AS1015&gt;0,YEAR(TODAY())-'Inventory Ref Sheet'!AS1015,"")</f>
        <v/>
      </c>
      <c r="P1015" s="95">
        <f>'Inventory Ref Sheet'!AU1015</f>
        <v>0</v>
      </c>
      <c r="Q1015" s="60">
        <f>'Inventory Ref Sheet'!AV1015</f>
        <v>0</v>
      </c>
      <c r="R1015" s="61"/>
      <c r="S1015" s="100" t="str">
        <f t="shared" si="63"/>
        <v/>
      </c>
      <c r="T1015" s="59">
        <f>'Inventory Ref Sheet'!M1015</f>
        <v>0</v>
      </c>
      <c r="U1015" s="102">
        <f>'Inventory Ref Sheet'!N1015</f>
        <v>0</v>
      </c>
      <c r="V1015" s="59">
        <f>'Inventory Ref Sheet'!O1015</f>
        <v>0</v>
      </c>
      <c r="W1015" s="59">
        <f>'Inventory Ref Sheet'!R1015</f>
        <v>0</v>
      </c>
      <c r="X1015" s="59">
        <f>'Inventory Ref Sheet'!S1015</f>
        <v>0</v>
      </c>
      <c r="Y1015" s="100" t="str">
        <f ca="1">IF('Inventory Ref Sheet'!U1015&gt;0,YEAR(TODAY())-'Inventory Ref Sheet'!U1015,"")</f>
        <v/>
      </c>
      <c r="Z1015" s="95">
        <f>'Inventory Ref Sheet'!W1015</f>
        <v>0</v>
      </c>
      <c r="AA1015" s="60">
        <f>'Inventory Ref Sheet'!X1015</f>
        <v>0</v>
      </c>
      <c r="AB1015" s="61"/>
      <c r="AC1015" s="97" t="str">
        <f t="shared" si="64"/>
        <v/>
      </c>
      <c r="AD1015" s="59">
        <f>'Inventory Ref Sheet'!Y1015</f>
        <v>0</v>
      </c>
      <c r="AE1015" s="59">
        <f>'Inventory Ref Sheet'!Z1015</f>
        <v>0</v>
      </c>
      <c r="AF1015" s="102">
        <f>'Inventory Ref Sheet'!AA1015</f>
        <v>0</v>
      </c>
      <c r="AG1015" s="59">
        <f>'Inventory Ref Sheet'!AD1015</f>
        <v>0</v>
      </c>
      <c r="AH1015" s="59">
        <f>'Inventory Ref Sheet'!AE1015</f>
        <v>0</v>
      </c>
      <c r="AI1015" s="100" t="str">
        <f ca="1">IF('Inventory Ref Sheet'!AG1015&gt;0,YEAR(TODAY())-'Inventory Ref Sheet'!AG1015,"")</f>
        <v/>
      </c>
      <c r="AJ1015" s="99"/>
      <c r="AK1015" s="60">
        <f>'Inventory Ref Sheet'!AJ1015</f>
        <v>0</v>
      </c>
      <c r="AL1015" s="99"/>
      <c r="AM1015" s="97" t="str">
        <f t="shared" si="65"/>
        <v/>
      </c>
    </row>
    <row r="1016" spans="10:39" x14ac:dyDescent="0.25">
      <c r="J1016" s="59">
        <f>'Inventory Ref Sheet'!AK1016</f>
        <v>0</v>
      </c>
      <c r="K1016" s="59">
        <f>'Inventory Ref Sheet'!AL1016</f>
        <v>0</v>
      </c>
      <c r="L1016" s="59">
        <f>'Inventory Ref Sheet'!AM1016</f>
        <v>0</v>
      </c>
      <c r="M1016" s="59">
        <f>'Inventory Ref Sheet'!AP1016</f>
        <v>0</v>
      </c>
      <c r="N1016" s="59">
        <f>'Inventory Ref Sheet'!AQ1016</f>
        <v>0</v>
      </c>
      <c r="O1016" s="100" t="str">
        <f ca="1">IF('Inventory Ref Sheet'!AS1016&gt;0,YEAR(TODAY())-'Inventory Ref Sheet'!AS1016,"")</f>
        <v/>
      </c>
      <c r="P1016" s="95">
        <f>'Inventory Ref Sheet'!AU1016</f>
        <v>0</v>
      </c>
      <c r="Q1016" s="60">
        <f>'Inventory Ref Sheet'!AV1016</f>
        <v>0</v>
      </c>
      <c r="R1016" s="61"/>
      <c r="S1016" s="100" t="str">
        <f t="shared" si="63"/>
        <v/>
      </c>
      <c r="T1016" s="59">
        <f>'Inventory Ref Sheet'!M1016</f>
        <v>0</v>
      </c>
      <c r="U1016" s="102">
        <f>'Inventory Ref Sheet'!N1016</f>
        <v>0</v>
      </c>
      <c r="V1016" s="59">
        <f>'Inventory Ref Sheet'!O1016</f>
        <v>0</v>
      </c>
      <c r="W1016" s="59">
        <f>'Inventory Ref Sheet'!R1016</f>
        <v>0</v>
      </c>
      <c r="X1016" s="59">
        <f>'Inventory Ref Sheet'!S1016</f>
        <v>0</v>
      </c>
      <c r="Y1016" s="100" t="str">
        <f ca="1">IF('Inventory Ref Sheet'!U1016&gt;0,YEAR(TODAY())-'Inventory Ref Sheet'!U1016,"")</f>
        <v/>
      </c>
      <c r="Z1016" s="95">
        <f>'Inventory Ref Sheet'!W1016</f>
        <v>0</v>
      </c>
      <c r="AA1016" s="60">
        <f>'Inventory Ref Sheet'!X1016</f>
        <v>0</v>
      </c>
      <c r="AB1016" s="61"/>
      <c r="AC1016" s="97" t="str">
        <f t="shared" si="64"/>
        <v/>
      </c>
      <c r="AD1016" s="59">
        <f>'Inventory Ref Sheet'!Y1016</f>
        <v>0</v>
      </c>
      <c r="AE1016" s="59">
        <f>'Inventory Ref Sheet'!Z1016</f>
        <v>0</v>
      </c>
      <c r="AF1016" s="102">
        <f>'Inventory Ref Sheet'!AA1016</f>
        <v>0</v>
      </c>
      <c r="AG1016" s="59">
        <f>'Inventory Ref Sheet'!AD1016</f>
        <v>0</v>
      </c>
      <c r="AH1016" s="59">
        <f>'Inventory Ref Sheet'!AE1016</f>
        <v>0</v>
      </c>
      <c r="AI1016" s="100" t="str">
        <f ca="1">IF('Inventory Ref Sheet'!AG1016&gt;0,YEAR(TODAY())-'Inventory Ref Sheet'!AG1016,"")</f>
        <v/>
      </c>
      <c r="AJ1016" s="99"/>
      <c r="AK1016" s="60">
        <f>'Inventory Ref Sheet'!AJ1016</f>
        <v>0</v>
      </c>
      <c r="AL1016" s="99"/>
      <c r="AM1016" s="97" t="str">
        <f t="shared" si="65"/>
        <v/>
      </c>
    </row>
    <row r="1017" spans="10:39" x14ac:dyDescent="0.25">
      <c r="J1017" s="59">
        <f>'Inventory Ref Sheet'!AK1017</f>
        <v>0</v>
      </c>
      <c r="K1017" s="59">
        <f>'Inventory Ref Sheet'!AL1017</f>
        <v>0</v>
      </c>
      <c r="L1017" s="59">
        <f>'Inventory Ref Sheet'!AM1017</f>
        <v>0</v>
      </c>
      <c r="M1017" s="59">
        <f>'Inventory Ref Sheet'!AP1017</f>
        <v>0</v>
      </c>
      <c r="N1017" s="59">
        <f>'Inventory Ref Sheet'!AQ1017</f>
        <v>0</v>
      </c>
      <c r="O1017" s="100" t="str">
        <f ca="1">IF('Inventory Ref Sheet'!AS1017&gt;0,YEAR(TODAY())-'Inventory Ref Sheet'!AS1017,"")</f>
        <v/>
      </c>
      <c r="P1017" s="95">
        <f>'Inventory Ref Sheet'!AU1017</f>
        <v>0</v>
      </c>
      <c r="Q1017" s="60">
        <f>'Inventory Ref Sheet'!AV1017</f>
        <v>0</v>
      </c>
      <c r="R1017" s="61"/>
      <c r="S1017" s="100" t="str">
        <f t="shared" si="63"/>
        <v/>
      </c>
      <c r="T1017" s="59">
        <f>'Inventory Ref Sheet'!M1017</f>
        <v>0</v>
      </c>
      <c r="U1017" s="102">
        <f>'Inventory Ref Sheet'!N1017</f>
        <v>0</v>
      </c>
      <c r="V1017" s="59">
        <f>'Inventory Ref Sheet'!O1017</f>
        <v>0</v>
      </c>
      <c r="W1017" s="59">
        <f>'Inventory Ref Sheet'!R1017</f>
        <v>0</v>
      </c>
      <c r="X1017" s="59">
        <f>'Inventory Ref Sheet'!S1017</f>
        <v>0</v>
      </c>
      <c r="Y1017" s="100" t="str">
        <f ca="1">IF('Inventory Ref Sheet'!U1017&gt;0,YEAR(TODAY())-'Inventory Ref Sheet'!U1017,"")</f>
        <v/>
      </c>
      <c r="Z1017" s="95">
        <f>'Inventory Ref Sheet'!W1017</f>
        <v>0</v>
      </c>
      <c r="AA1017" s="60">
        <f>'Inventory Ref Sheet'!X1017</f>
        <v>0</v>
      </c>
      <c r="AB1017" s="61"/>
      <c r="AC1017" s="97" t="str">
        <f t="shared" si="64"/>
        <v/>
      </c>
      <c r="AD1017" s="59">
        <f>'Inventory Ref Sheet'!Y1017</f>
        <v>0</v>
      </c>
      <c r="AE1017" s="59">
        <f>'Inventory Ref Sheet'!Z1017</f>
        <v>0</v>
      </c>
      <c r="AF1017" s="102">
        <f>'Inventory Ref Sheet'!AA1017</f>
        <v>0</v>
      </c>
      <c r="AG1017" s="59">
        <f>'Inventory Ref Sheet'!AD1017</f>
        <v>0</v>
      </c>
      <c r="AH1017" s="59">
        <f>'Inventory Ref Sheet'!AE1017</f>
        <v>0</v>
      </c>
      <c r="AI1017" s="100" t="str">
        <f ca="1">IF('Inventory Ref Sheet'!AG1017&gt;0,YEAR(TODAY())-'Inventory Ref Sheet'!AG1017,"")</f>
        <v/>
      </c>
      <c r="AJ1017" s="99"/>
      <c r="AK1017" s="60">
        <f>'Inventory Ref Sheet'!AJ1017</f>
        <v>0</v>
      </c>
      <c r="AL1017" s="99"/>
      <c r="AM1017" s="97" t="str">
        <f t="shared" si="65"/>
        <v/>
      </c>
    </row>
    <row r="1018" spans="10:39" x14ac:dyDescent="0.25">
      <c r="J1018" s="59">
        <f>'Inventory Ref Sheet'!AK1018</f>
        <v>0</v>
      </c>
      <c r="K1018" s="59">
        <f>'Inventory Ref Sheet'!AL1018</f>
        <v>0</v>
      </c>
      <c r="L1018" s="59">
        <f>'Inventory Ref Sheet'!AM1018</f>
        <v>0</v>
      </c>
      <c r="M1018" s="59">
        <f>'Inventory Ref Sheet'!AP1018</f>
        <v>0</v>
      </c>
      <c r="N1018" s="59">
        <f>'Inventory Ref Sheet'!AQ1018</f>
        <v>0</v>
      </c>
      <c r="O1018" s="100" t="str">
        <f ca="1">IF('Inventory Ref Sheet'!AS1018&gt;0,YEAR(TODAY())-'Inventory Ref Sheet'!AS1018,"")</f>
        <v/>
      </c>
      <c r="P1018" s="95">
        <f>'Inventory Ref Sheet'!AU1018</f>
        <v>0</v>
      </c>
      <c r="Q1018" s="60">
        <f>'Inventory Ref Sheet'!AV1018</f>
        <v>0</v>
      </c>
      <c r="R1018" s="61"/>
      <c r="S1018" s="100" t="str">
        <f t="shared" si="63"/>
        <v/>
      </c>
      <c r="T1018" s="59">
        <f>'Inventory Ref Sheet'!M1018</f>
        <v>0</v>
      </c>
      <c r="U1018" s="102">
        <f>'Inventory Ref Sheet'!N1018</f>
        <v>0</v>
      </c>
      <c r="V1018" s="59">
        <f>'Inventory Ref Sheet'!O1018</f>
        <v>0</v>
      </c>
      <c r="W1018" s="59">
        <f>'Inventory Ref Sheet'!R1018</f>
        <v>0</v>
      </c>
      <c r="X1018" s="59">
        <f>'Inventory Ref Sheet'!S1018</f>
        <v>0</v>
      </c>
      <c r="Y1018" s="100" t="str">
        <f ca="1">IF('Inventory Ref Sheet'!U1018&gt;0,YEAR(TODAY())-'Inventory Ref Sheet'!U1018,"")</f>
        <v/>
      </c>
      <c r="Z1018" s="95">
        <f>'Inventory Ref Sheet'!W1018</f>
        <v>0</v>
      </c>
      <c r="AA1018" s="60">
        <f>'Inventory Ref Sheet'!X1018</f>
        <v>0</v>
      </c>
      <c r="AB1018" s="61"/>
      <c r="AC1018" s="97" t="str">
        <f t="shared" si="64"/>
        <v/>
      </c>
      <c r="AD1018" s="59">
        <f>'Inventory Ref Sheet'!Y1018</f>
        <v>0</v>
      </c>
      <c r="AE1018" s="59">
        <f>'Inventory Ref Sheet'!Z1018</f>
        <v>0</v>
      </c>
      <c r="AF1018" s="102">
        <f>'Inventory Ref Sheet'!AA1018</f>
        <v>0</v>
      </c>
      <c r="AG1018" s="59">
        <f>'Inventory Ref Sheet'!AD1018</f>
        <v>0</v>
      </c>
      <c r="AH1018" s="59">
        <f>'Inventory Ref Sheet'!AE1018</f>
        <v>0</v>
      </c>
      <c r="AI1018" s="100" t="str">
        <f ca="1">IF('Inventory Ref Sheet'!AG1018&gt;0,YEAR(TODAY())-'Inventory Ref Sheet'!AG1018,"")</f>
        <v/>
      </c>
      <c r="AJ1018" s="99"/>
      <c r="AK1018" s="60">
        <f>'Inventory Ref Sheet'!AJ1018</f>
        <v>0</v>
      </c>
      <c r="AL1018" s="99"/>
      <c r="AM1018" s="97" t="str">
        <f t="shared" si="65"/>
        <v/>
      </c>
    </row>
    <row r="1019" spans="10:39" x14ac:dyDescent="0.25">
      <c r="J1019" s="59">
        <f>'Inventory Ref Sheet'!AK1019</f>
        <v>0</v>
      </c>
      <c r="K1019" s="59">
        <f>'Inventory Ref Sheet'!AL1019</f>
        <v>0</v>
      </c>
      <c r="L1019" s="59">
        <f>'Inventory Ref Sheet'!AM1019</f>
        <v>0</v>
      </c>
      <c r="M1019" s="59">
        <f>'Inventory Ref Sheet'!AP1019</f>
        <v>0</v>
      </c>
      <c r="N1019" s="59">
        <f>'Inventory Ref Sheet'!AQ1019</f>
        <v>0</v>
      </c>
      <c r="O1019" s="100" t="str">
        <f ca="1">IF('Inventory Ref Sheet'!AS1019&gt;0,YEAR(TODAY())-'Inventory Ref Sheet'!AS1019,"")</f>
        <v/>
      </c>
      <c r="P1019" s="95">
        <f>'Inventory Ref Sheet'!AU1019</f>
        <v>0</v>
      </c>
      <c r="Q1019" s="60">
        <f>'Inventory Ref Sheet'!AV1019</f>
        <v>0</v>
      </c>
      <c r="R1019" s="61"/>
      <c r="S1019" s="100" t="str">
        <f t="shared" si="63"/>
        <v/>
      </c>
      <c r="T1019" s="59">
        <f>'Inventory Ref Sheet'!M1019</f>
        <v>0</v>
      </c>
      <c r="U1019" s="102">
        <f>'Inventory Ref Sheet'!N1019</f>
        <v>0</v>
      </c>
      <c r="V1019" s="59">
        <f>'Inventory Ref Sheet'!O1019</f>
        <v>0</v>
      </c>
      <c r="W1019" s="59">
        <f>'Inventory Ref Sheet'!R1019</f>
        <v>0</v>
      </c>
      <c r="X1019" s="59">
        <f>'Inventory Ref Sheet'!S1019</f>
        <v>0</v>
      </c>
      <c r="Y1019" s="100" t="str">
        <f ca="1">IF('Inventory Ref Sheet'!U1019&gt;0,YEAR(TODAY())-'Inventory Ref Sheet'!U1019,"")</f>
        <v/>
      </c>
      <c r="Z1019" s="95">
        <f>'Inventory Ref Sheet'!W1019</f>
        <v>0</v>
      </c>
      <c r="AA1019" s="60">
        <f>'Inventory Ref Sheet'!X1019</f>
        <v>0</v>
      </c>
      <c r="AB1019" s="61"/>
      <c r="AC1019" s="97" t="str">
        <f t="shared" si="64"/>
        <v/>
      </c>
      <c r="AD1019" s="59">
        <f>'Inventory Ref Sheet'!Y1019</f>
        <v>0</v>
      </c>
      <c r="AE1019" s="59">
        <f>'Inventory Ref Sheet'!Z1019</f>
        <v>0</v>
      </c>
      <c r="AF1019" s="102">
        <f>'Inventory Ref Sheet'!AA1019</f>
        <v>0</v>
      </c>
      <c r="AG1019" s="59">
        <f>'Inventory Ref Sheet'!AD1019</f>
        <v>0</v>
      </c>
      <c r="AH1019" s="59">
        <f>'Inventory Ref Sheet'!AE1019</f>
        <v>0</v>
      </c>
      <c r="AI1019" s="100" t="str">
        <f ca="1">IF('Inventory Ref Sheet'!AG1019&gt;0,YEAR(TODAY())-'Inventory Ref Sheet'!AG1019,"")</f>
        <v/>
      </c>
      <c r="AJ1019" s="99"/>
      <c r="AK1019" s="60">
        <f>'Inventory Ref Sheet'!AJ1019</f>
        <v>0</v>
      </c>
      <c r="AL1019" s="99"/>
      <c r="AM1019" s="97" t="str">
        <f t="shared" si="65"/>
        <v/>
      </c>
    </row>
    <row r="1020" spans="10:39" x14ac:dyDescent="0.25">
      <c r="J1020" s="59">
        <f>'Inventory Ref Sheet'!AK1020</f>
        <v>0</v>
      </c>
      <c r="K1020" s="59">
        <f>'Inventory Ref Sheet'!AL1020</f>
        <v>0</v>
      </c>
      <c r="L1020" s="59">
        <f>'Inventory Ref Sheet'!AM1020</f>
        <v>0</v>
      </c>
      <c r="M1020" s="59">
        <f>'Inventory Ref Sheet'!AP1020</f>
        <v>0</v>
      </c>
      <c r="N1020" s="59">
        <f>'Inventory Ref Sheet'!AQ1020</f>
        <v>0</v>
      </c>
      <c r="O1020" s="100" t="str">
        <f ca="1">IF('Inventory Ref Sheet'!AS1020&gt;0,YEAR(TODAY())-'Inventory Ref Sheet'!AS1020,"")</f>
        <v/>
      </c>
      <c r="P1020" s="95">
        <f>'Inventory Ref Sheet'!AU1020</f>
        <v>0</v>
      </c>
      <c r="Q1020" s="60">
        <f>'Inventory Ref Sheet'!AV1020</f>
        <v>0</v>
      </c>
      <c r="R1020" s="61"/>
      <c r="S1020" s="100" t="str">
        <f t="shared" si="63"/>
        <v/>
      </c>
      <c r="T1020" s="59">
        <f>'Inventory Ref Sheet'!M1020</f>
        <v>0</v>
      </c>
      <c r="U1020" s="102">
        <f>'Inventory Ref Sheet'!N1020</f>
        <v>0</v>
      </c>
      <c r="V1020" s="59">
        <f>'Inventory Ref Sheet'!O1020</f>
        <v>0</v>
      </c>
      <c r="W1020" s="59">
        <f>'Inventory Ref Sheet'!R1020</f>
        <v>0</v>
      </c>
      <c r="X1020" s="59">
        <f>'Inventory Ref Sheet'!S1020</f>
        <v>0</v>
      </c>
      <c r="Y1020" s="100" t="str">
        <f ca="1">IF('Inventory Ref Sheet'!U1020&gt;0,YEAR(TODAY())-'Inventory Ref Sheet'!U1020,"")</f>
        <v/>
      </c>
      <c r="Z1020" s="95">
        <f>'Inventory Ref Sheet'!W1020</f>
        <v>0</v>
      </c>
      <c r="AA1020" s="60">
        <f>'Inventory Ref Sheet'!X1020</f>
        <v>0</v>
      </c>
      <c r="AB1020" s="61"/>
      <c r="AC1020" s="97" t="str">
        <f t="shared" si="64"/>
        <v/>
      </c>
      <c r="AD1020" s="59">
        <f>'Inventory Ref Sheet'!Y1020</f>
        <v>0</v>
      </c>
      <c r="AE1020" s="59">
        <f>'Inventory Ref Sheet'!Z1020</f>
        <v>0</v>
      </c>
      <c r="AF1020" s="102">
        <f>'Inventory Ref Sheet'!AA1020</f>
        <v>0</v>
      </c>
      <c r="AG1020" s="59">
        <f>'Inventory Ref Sheet'!AD1020</f>
        <v>0</v>
      </c>
      <c r="AH1020" s="59">
        <f>'Inventory Ref Sheet'!AE1020</f>
        <v>0</v>
      </c>
      <c r="AI1020" s="100" t="str">
        <f ca="1">IF('Inventory Ref Sheet'!AG1020&gt;0,YEAR(TODAY())-'Inventory Ref Sheet'!AG1020,"")</f>
        <v/>
      </c>
      <c r="AJ1020" s="99"/>
      <c r="AK1020" s="60">
        <f>'Inventory Ref Sheet'!AJ1020</f>
        <v>0</v>
      </c>
      <c r="AL1020" s="99"/>
      <c r="AM1020" s="97" t="str">
        <f t="shared" si="65"/>
        <v/>
      </c>
    </row>
    <row r="1021" spans="10:39" x14ac:dyDescent="0.25">
      <c r="J1021" s="59">
        <f>'Inventory Ref Sheet'!AK1021</f>
        <v>0</v>
      </c>
      <c r="K1021" s="59">
        <f>'Inventory Ref Sheet'!AL1021</f>
        <v>0</v>
      </c>
      <c r="L1021" s="59">
        <f>'Inventory Ref Sheet'!AM1021</f>
        <v>0</v>
      </c>
      <c r="M1021" s="59">
        <f>'Inventory Ref Sheet'!AP1021</f>
        <v>0</v>
      </c>
      <c r="N1021" s="59">
        <f>'Inventory Ref Sheet'!AQ1021</f>
        <v>0</v>
      </c>
      <c r="O1021" s="100" t="str">
        <f ca="1">IF('Inventory Ref Sheet'!AS1021&gt;0,YEAR(TODAY())-'Inventory Ref Sheet'!AS1021,"")</f>
        <v/>
      </c>
      <c r="P1021" s="95">
        <f>'Inventory Ref Sheet'!AU1021</f>
        <v>0</v>
      </c>
      <c r="Q1021" s="60">
        <f>'Inventory Ref Sheet'!AV1021</f>
        <v>0</v>
      </c>
      <c r="R1021" s="61"/>
      <c r="S1021" s="100" t="str">
        <f t="shared" si="63"/>
        <v/>
      </c>
      <c r="T1021" s="59">
        <f>'Inventory Ref Sheet'!M1021</f>
        <v>0</v>
      </c>
      <c r="U1021" s="102">
        <f>'Inventory Ref Sheet'!N1021</f>
        <v>0</v>
      </c>
      <c r="V1021" s="59">
        <f>'Inventory Ref Sheet'!O1021</f>
        <v>0</v>
      </c>
      <c r="W1021" s="59">
        <f>'Inventory Ref Sheet'!R1021</f>
        <v>0</v>
      </c>
      <c r="X1021" s="59">
        <f>'Inventory Ref Sheet'!S1021</f>
        <v>0</v>
      </c>
      <c r="Y1021" s="100" t="str">
        <f ca="1">IF('Inventory Ref Sheet'!U1021&gt;0,YEAR(TODAY())-'Inventory Ref Sheet'!U1021,"")</f>
        <v/>
      </c>
      <c r="Z1021" s="95">
        <f>'Inventory Ref Sheet'!W1021</f>
        <v>0</v>
      </c>
      <c r="AA1021" s="60">
        <f>'Inventory Ref Sheet'!X1021</f>
        <v>0</v>
      </c>
      <c r="AB1021" s="61"/>
      <c r="AC1021" s="97" t="str">
        <f t="shared" si="64"/>
        <v/>
      </c>
      <c r="AD1021" s="59">
        <f>'Inventory Ref Sheet'!Y1021</f>
        <v>0</v>
      </c>
      <c r="AE1021" s="59">
        <f>'Inventory Ref Sheet'!Z1021</f>
        <v>0</v>
      </c>
      <c r="AF1021" s="102">
        <f>'Inventory Ref Sheet'!AA1021</f>
        <v>0</v>
      </c>
      <c r="AG1021" s="59">
        <f>'Inventory Ref Sheet'!AD1021</f>
        <v>0</v>
      </c>
      <c r="AH1021" s="59">
        <f>'Inventory Ref Sheet'!AE1021</f>
        <v>0</v>
      </c>
      <c r="AI1021" s="100" t="str">
        <f ca="1">IF('Inventory Ref Sheet'!AG1021&gt;0,YEAR(TODAY())-'Inventory Ref Sheet'!AG1021,"")</f>
        <v/>
      </c>
      <c r="AJ1021" s="99"/>
      <c r="AK1021" s="60">
        <f>'Inventory Ref Sheet'!AJ1021</f>
        <v>0</v>
      </c>
      <c r="AL1021" s="99"/>
      <c r="AM1021" s="97" t="str">
        <f t="shared" si="65"/>
        <v/>
      </c>
    </row>
    <row r="1022" spans="10:39" x14ac:dyDescent="0.25">
      <c r="J1022" s="59">
        <f>'Inventory Ref Sheet'!AK1022</f>
        <v>0</v>
      </c>
      <c r="K1022" s="59">
        <f>'Inventory Ref Sheet'!AL1022</f>
        <v>0</v>
      </c>
      <c r="L1022" s="59">
        <f>'Inventory Ref Sheet'!AM1022</f>
        <v>0</v>
      </c>
      <c r="M1022" s="59">
        <f>'Inventory Ref Sheet'!AP1022</f>
        <v>0</v>
      </c>
      <c r="N1022" s="59">
        <f>'Inventory Ref Sheet'!AQ1022</f>
        <v>0</v>
      </c>
      <c r="O1022" s="100" t="str">
        <f ca="1">IF('Inventory Ref Sheet'!AS1022&gt;0,YEAR(TODAY())-'Inventory Ref Sheet'!AS1022,"")</f>
        <v/>
      </c>
      <c r="P1022" s="95">
        <f>'Inventory Ref Sheet'!AU1022</f>
        <v>0</v>
      </c>
      <c r="Q1022" s="60">
        <f>'Inventory Ref Sheet'!AV1022</f>
        <v>0</v>
      </c>
      <c r="R1022" s="61"/>
      <c r="S1022" s="100" t="str">
        <f t="shared" si="63"/>
        <v/>
      </c>
      <c r="T1022" s="59">
        <f>'Inventory Ref Sheet'!M1022</f>
        <v>0</v>
      </c>
      <c r="U1022" s="102">
        <f>'Inventory Ref Sheet'!N1022</f>
        <v>0</v>
      </c>
      <c r="V1022" s="59">
        <f>'Inventory Ref Sheet'!O1022</f>
        <v>0</v>
      </c>
      <c r="W1022" s="59">
        <f>'Inventory Ref Sheet'!R1022</f>
        <v>0</v>
      </c>
      <c r="X1022" s="59">
        <f>'Inventory Ref Sheet'!S1022</f>
        <v>0</v>
      </c>
      <c r="Y1022" s="100" t="str">
        <f ca="1">IF('Inventory Ref Sheet'!U1022&gt;0,YEAR(TODAY())-'Inventory Ref Sheet'!U1022,"")</f>
        <v/>
      </c>
      <c r="Z1022" s="95">
        <f>'Inventory Ref Sheet'!W1022</f>
        <v>0</v>
      </c>
      <c r="AA1022" s="60">
        <f>'Inventory Ref Sheet'!X1022</f>
        <v>0</v>
      </c>
      <c r="AB1022" s="61"/>
      <c r="AC1022" s="97" t="str">
        <f t="shared" si="64"/>
        <v/>
      </c>
      <c r="AD1022" s="59">
        <f>'Inventory Ref Sheet'!Y1022</f>
        <v>0</v>
      </c>
      <c r="AE1022" s="59">
        <f>'Inventory Ref Sheet'!Z1022</f>
        <v>0</v>
      </c>
      <c r="AF1022" s="102">
        <f>'Inventory Ref Sheet'!AA1022</f>
        <v>0</v>
      </c>
      <c r="AG1022" s="59">
        <f>'Inventory Ref Sheet'!AD1022</f>
        <v>0</v>
      </c>
      <c r="AH1022" s="59">
        <f>'Inventory Ref Sheet'!AE1022</f>
        <v>0</v>
      </c>
      <c r="AI1022" s="100" t="str">
        <f ca="1">IF('Inventory Ref Sheet'!AG1022&gt;0,YEAR(TODAY())-'Inventory Ref Sheet'!AG1022,"")</f>
        <v/>
      </c>
      <c r="AJ1022" s="99"/>
      <c r="AK1022" s="60">
        <f>'Inventory Ref Sheet'!AJ1022</f>
        <v>0</v>
      </c>
      <c r="AL1022" s="99"/>
      <c r="AM1022" s="97" t="str">
        <f t="shared" si="65"/>
        <v/>
      </c>
    </row>
    <row r="1023" spans="10:39" x14ac:dyDescent="0.25">
      <c r="J1023" s="59">
        <f>'Inventory Ref Sheet'!AK1023</f>
        <v>0</v>
      </c>
      <c r="K1023" s="59">
        <f>'Inventory Ref Sheet'!AL1023</f>
        <v>0</v>
      </c>
      <c r="L1023" s="59">
        <f>'Inventory Ref Sheet'!AM1023</f>
        <v>0</v>
      </c>
      <c r="M1023" s="59">
        <f>'Inventory Ref Sheet'!AP1023</f>
        <v>0</v>
      </c>
      <c r="N1023" s="59">
        <f>'Inventory Ref Sheet'!AQ1023</f>
        <v>0</v>
      </c>
      <c r="O1023" s="100" t="str">
        <f ca="1">IF('Inventory Ref Sheet'!AS1023&gt;0,YEAR(TODAY())-'Inventory Ref Sheet'!AS1023,"")</f>
        <v/>
      </c>
      <c r="P1023" s="95">
        <f>'Inventory Ref Sheet'!AU1023</f>
        <v>0</v>
      </c>
      <c r="Q1023" s="60">
        <f>'Inventory Ref Sheet'!AV1023</f>
        <v>0</v>
      </c>
      <c r="R1023" s="61"/>
      <c r="S1023" s="100" t="str">
        <f t="shared" si="63"/>
        <v/>
      </c>
      <c r="T1023" s="59">
        <f>'Inventory Ref Sheet'!M1023</f>
        <v>0</v>
      </c>
      <c r="U1023" s="102">
        <f>'Inventory Ref Sheet'!N1023</f>
        <v>0</v>
      </c>
      <c r="V1023" s="59">
        <f>'Inventory Ref Sheet'!O1023</f>
        <v>0</v>
      </c>
      <c r="W1023" s="59">
        <f>'Inventory Ref Sheet'!R1023</f>
        <v>0</v>
      </c>
      <c r="X1023" s="59">
        <f>'Inventory Ref Sheet'!S1023</f>
        <v>0</v>
      </c>
      <c r="Y1023" s="100" t="str">
        <f ca="1">IF('Inventory Ref Sheet'!U1023&gt;0,YEAR(TODAY())-'Inventory Ref Sheet'!U1023,"")</f>
        <v/>
      </c>
      <c r="Z1023" s="95">
        <f>'Inventory Ref Sheet'!W1023</f>
        <v>0</v>
      </c>
      <c r="AA1023" s="60">
        <f>'Inventory Ref Sheet'!X1023</f>
        <v>0</v>
      </c>
      <c r="AB1023" s="61"/>
      <c r="AC1023" s="97" t="str">
        <f t="shared" si="64"/>
        <v/>
      </c>
      <c r="AD1023" s="59">
        <f>'Inventory Ref Sheet'!Y1023</f>
        <v>0</v>
      </c>
      <c r="AE1023" s="59">
        <f>'Inventory Ref Sheet'!Z1023</f>
        <v>0</v>
      </c>
      <c r="AF1023" s="102">
        <f>'Inventory Ref Sheet'!AA1023</f>
        <v>0</v>
      </c>
      <c r="AG1023" s="59">
        <f>'Inventory Ref Sheet'!AD1023</f>
        <v>0</v>
      </c>
      <c r="AH1023" s="59">
        <f>'Inventory Ref Sheet'!AE1023</f>
        <v>0</v>
      </c>
      <c r="AI1023" s="100" t="str">
        <f ca="1">IF('Inventory Ref Sheet'!AG1023&gt;0,YEAR(TODAY())-'Inventory Ref Sheet'!AG1023,"")</f>
        <v/>
      </c>
      <c r="AJ1023" s="99"/>
      <c r="AK1023" s="60">
        <f>'Inventory Ref Sheet'!AJ1023</f>
        <v>0</v>
      </c>
      <c r="AL1023" s="99"/>
      <c r="AM1023" s="97" t="str">
        <f t="shared" si="65"/>
        <v/>
      </c>
    </row>
    <row r="1024" spans="10:39" x14ac:dyDescent="0.25">
      <c r="J1024" s="59">
        <f>'Inventory Ref Sheet'!AK1024</f>
        <v>0</v>
      </c>
      <c r="K1024" s="59">
        <f>'Inventory Ref Sheet'!AL1024</f>
        <v>0</v>
      </c>
      <c r="L1024" s="59">
        <f>'Inventory Ref Sheet'!AM1024</f>
        <v>0</v>
      </c>
      <c r="M1024" s="59">
        <f>'Inventory Ref Sheet'!AP1024</f>
        <v>0</v>
      </c>
      <c r="N1024" s="59">
        <f>'Inventory Ref Sheet'!AQ1024</f>
        <v>0</v>
      </c>
      <c r="O1024" s="100" t="str">
        <f ca="1">IF('Inventory Ref Sheet'!AS1024&gt;0,YEAR(TODAY())-'Inventory Ref Sheet'!AS1024,"")</f>
        <v/>
      </c>
      <c r="P1024" s="95">
        <f>'Inventory Ref Sheet'!AU1024</f>
        <v>0</v>
      </c>
      <c r="Q1024" s="60">
        <f>'Inventory Ref Sheet'!AV1024</f>
        <v>0</v>
      </c>
      <c r="R1024" s="61"/>
      <c r="S1024" s="100" t="str">
        <f t="shared" si="63"/>
        <v/>
      </c>
      <c r="T1024" s="59">
        <f>'Inventory Ref Sheet'!M1024</f>
        <v>0</v>
      </c>
      <c r="U1024" s="102">
        <f>'Inventory Ref Sheet'!N1024</f>
        <v>0</v>
      </c>
      <c r="V1024" s="59">
        <f>'Inventory Ref Sheet'!O1024</f>
        <v>0</v>
      </c>
      <c r="W1024" s="59">
        <f>'Inventory Ref Sheet'!R1024</f>
        <v>0</v>
      </c>
      <c r="X1024" s="59">
        <f>'Inventory Ref Sheet'!S1024</f>
        <v>0</v>
      </c>
      <c r="Y1024" s="100" t="str">
        <f ca="1">IF('Inventory Ref Sheet'!U1024&gt;0,YEAR(TODAY())-'Inventory Ref Sheet'!U1024,"")</f>
        <v/>
      </c>
      <c r="Z1024" s="95">
        <f>'Inventory Ref Sheet'!W1024</f>
        <v>0</v>
      </c>
      <c r="AA1024" s="60">
        <f>'Inventory Ref Sheet'!X1024</f>
        <v>0</v>
      </c>
      <c r="AB1024" s="61"/>
      <c r="AC1024" s="97" t="str">
        <f t="shared" si="64"/>
        <v/>
      </c>
      <c r="AD1024" s="59">
        <f>'Inventory Ref Sheet'!Y1024</f>
        <v>0</v>
      </c>
      <c r="AE1024" s="59">
        <f>'Inventory Ref Sheet'!Z1024</f>
        <v>0</v>
      </c>
      <c r="AF1024" s="102">
        <f>'Inventory Ref Sheet'!AA1024</f>
        <v>0</v>
      </c>
      <c r="AG1024" s="59">
        <f>'Inventory Ref Sheet'!AD1024</f>
        <v>0</v>
      </c>
      <c r="AH1024" s="59">
        <f>'Inventory Ref Sheet'!AE1024</f>
        <v>0</v>
      </c>
      <c r="AI1024" s="100" t="str">
        <f ca="1">IF('Inventory Ref Sheet'!AG1024&gt;0,YEAR(TODAY())-'Inventory Ref Sheet'!AG1024,"")</f>
        <v/>
      </c>
      <c r="AJ1024" s="99"/>
      <c r="AK1024" s="60">
        <f>'Inventory Ref Sheet'!AJ1024</f>
        <v>0</v>
      </c>
      <c r="AL1024" s="99"/>
      <c r="AM1024" s="97" t="str">
        <f t="shared" si="65"/>
        <v/>
      </c>
    </row>
    <row r="1025" spans="10:39" x14ac:dyDescent="0.25">
      <c r="J1025" s="59">
        <f>'Inventory Ref Sheet'!AK1025</f>
        <v>0</v>
      </c>
      <c r="K1025" s="59">
        <f>'Inventory Ref Sheet'!AL1025</f>
        <v>0</v>
      </c>
      <c r="L1025" s="59">
        <f>'Inventory Ref Sheet'!AM1025</f>
        <v>0</v>
      </c>
      <c r="M1025" s="59">
        <f>'Inventory Ref Sheet'!AP1025</f>
        <v>0</v>
      </c>
      <c r="N1025" s="59">
        <f>'Inventory Ref Sheet'!AQ1025</f>
        <v>0</v>
      </c>
      <c r="O1025" s="100" t="str">
        <f ca="1">IF('Inventory Ref Sheet'!AS1025&gt;0,YEAR(TODAY())-'Inventory Ref Sheet'!AS1025,"")</f>
        <v/>
      </c>
      <c r="P1025" s="95">
        <f>'Inventory Ref Sheet'!AU1025</f>
        <v>0</v>
      </c>
      <c r="Q1025" s="60">
        <f>'Inventory Ref Sheet'!AV1025</f>
        <v>0</v>
      </c>
      <c r="R1025" s="61"/>
      <c r="S1025" s="100" t="str">
        <f t="shared" si="63"/>
        <v/>
      </c>
      <c r="T1025" s="59">
        <f>'Inventory Ref Sheet'!M1025</f>
        <v>0</v>
      </c>
      <c r="U1025" s="102">
        <f>'Inventory Ref Sheet'!N1025</f>
        <v>0</v>
      </c>
      <c r="V1025" s="59">
        <f>'Inventory Ref Sheet'!O1025</f>
        <v>0</v>
      </c>
      <c r="W1025" s="59">
        <f>'Inventory Ref Sheet'!R1025</f>
        <v>0</v>
      </c>
      <c r="X1025" s="59">
        <f>'Inventory Ref Sheet'!S1025</f>
        <v>0</v>
      </c>
      <c r="Y1025" s="100" t="str">
        <f ca="1">IF('Inventory Ref Sheet'!U1025&gt;0,YEAR(TODAY())-'Inventory Ref Sheet'!U1025,"")</f>
        <v/>
      </c>
      <c r="Z1025" s="95">
        <f>'Inventory Ref Sheet'!W1025</f>
        <v>0</v>
      </c>
      <c r="AA1025" s="60">
        <f>'Inventory Ref Sheet'!X1025</f>
        <v>0</v>
      </c>
      <c r="AB1025" s="61"/>
      <c r="AC1025" s="97" t="str">
        <f t="shared" si="64"/>
        <v/>
      </c>
      <c r="AD1025" s="59">
        <f>'Inventory Ref Sheet'!Y1025</f>
        <v>0</v>
      </c>
      <c r="AE1025" s="59">
        <f>'Inventory Ref Sheet'!Z1025</f>
        <v>0</v>
      </c>
      <c r="AF1025" s="102">
        <f>'Inventory Ref Sheet'!AA1025</f>
        <v>0</v>
      </c>
      <c r="AG1025" s="59">
        <f>'Inventory Ref Sheet'!AD1025</f>
        <v>0</v>
      </c>
      <c r="AH1025" s="59">
        <f>'Inventory Ref Sheet'!AE1025</f>
        <v>0</v>
      </c>
      <c r="AI1025" s="100" t="str">
        <f ca="1">IF('Inventory Ref Sheet'!AG1025&gt;0,YEAR(TODAY())-'Inventory Ref Sheet'!AG1025,"")</f>
        <v/>
      </c>
      <c r="AJ1025" s="99"/>
      <c r="AK1025" s="60">
        <f>'Inventory Ref Sheet'!AJ1025</f>
        <v>0</v>
      </c>
      <c r="AL1025" s="99"/>
      <c r="AM1025" s="97" t="str">
        <f t="shared" si="65"/>
        <v/>
      </c>
    </row>
    <row r="1026" spans="10:39" x14ac:dyDescent="0.25">
      <c r="J1026" s="59">
        <f>'Inventory Ref Sheet'!AK1026</f>
        <v>0</v>
      </c>
      <c r="K1026" s="59">
        <f>'Inventory Ref Sheet'!AL1026</f>
        <v>0</v>
      </c>
      <c r="L1026" s="59">
        <f>'Inventory Ref Sheet'!AM1026</f>
        <v>0</v>
      </c>
      <c r="M1026" s="59">
        <f>'Inventory Ref Sheet'!AP1026</f>
        <v>0</v>
      </c>
      <c r="N1026" s="59">
        <f>'Inventory Ref Sheet'!AQ1026</f>
        <v>0</v>
      </c>
      <c r="O1026" s="100" t="str">
        <f ca="1">IF('Inventory Ref Sheet'!AS1026&gt;0,YEAR(TODAY())-'Inventory Ref Sheet'!AS1026,"")</f>
        <v/>
      </c>
      <c r="P1026" s="95">
        <f>'Inventory Ref Sheet'!AU1026</f>
        <v>0</v>
      </c>
      <c r="Q1026" s="60">
        <f>'Inventory Ref Sheet'!AV1026</f>
        <v>0</v>
      </c>
      <c r="R1026" s="61"/>
      <c r="S1026" s="100" t="str">
        <f t="shared" si="63"/>
        <v/>
      </c>
      <c r="T1026" s="59">
        <f>'Inventory Ref Sheet'!M1026</f>
        <v>0</v>
      </c>
      <c r="U1026" s="102">
        <f>'Inventory Ref Sheet'!N1026</f>
        <v>0</v>
      </c>
      <c r="V1026" s="59">
        <f>'Inventory Ref Sheet'!O1026</f>
        <v>0</v>
      </c>
      <c r="W1026" s="59">
        <f>'Inventory Ref Sheet'!R1026</f>
        <v>0</v>
      </c>
      <c r="X1026" s="59">
        <f>'Inventory Ref Sheet'!S1026</f>
        <v>0</v>
      </c>
      <c r="Y1026" s="100" t="str">
        <f ca="1">IF('Inventory Ref Sheet'!U1026&gt;0,YEAR(TODAY())-'Inventory Ref Sheet'!U1026,"")</f>
        <v/>
      </c>
      <c r="Z1026" s="95">
        <f>'Inventory Ref Sheet'!W1026</f>
        <v>0</v>
      </c>
      <c r="AA1026" s="60">
        <f>'Inventory Ref Sheet'!X1026</f>
        <v>0</v>
      </c>
      <c r="AB1026" s="61"/>
      <c r="AC1026" s="97" t="str">
        <f t="shared" si="64"/>
        <v/>
      </c>
      <c r="AD1026" s="59">
        <f>'Inventory Ref Sheet'!Y1026</f>
        <v>0</v>
      </c>
      <c r="AE1026" s="59">
        <f>'Inventory Ref Sheet'!Z1026</f>
        <v>0</v>
      </c>
      <c r="AF1026" s="102">
        <f>'Inventory Ref Sheet'!AA1026</f>
        <v>0</v>
      </c>
      <c r="AG1026" s="59">
        <f>'Inventory Ref Sheet'!AD1026</f>
        <v>0</v>
      </c>
      <c r="AH1026" s="59">
        <f>'Inventory Ref Sheet'!AE1026</f>
        <v>0</v>
      </c>
      <c r="AI1026" s="100" t="str">
        <f ca="1">IF('Inventory Ref Sheet'!AG1026&gt;0,YEAR(TODAY())-'Inventory Ref Sheet'!AG1026,"")</f>
        <v/>
      </c>
      <c r="AJ1026" s="99"/>
      <c r="AK1026" s="60">
        <f>'Inventory Ref Sheet'!AJ1026</f>
        <v>0</v>
      </c>
      <c r="AL1026" s="99"/>
      <c r="AM1026" s="97" t="str">
        <f t="shared" si="65"/>
        <v/>
      </c>
    </row>
    <row r="1027" spans="10:39" x14ac:dyDescent="0.25">
      <c r="J1027" s="59">
        <f>'Inventory Ref Sheet'!AK1027</f>
        <v>0</v>
      </c>
      <c r="K1027" s="59">
        <f>'Inventory Ref Sheet'!AL1027</f>
        <v>0</v>
      </c>
      <c r="L1027" s="59">
        <f>'Inventory Ref Sheet'!AM1027</f>
        <v>0</v>
      </c>
      <c r="M1027" s="59">
        <f>'Inventory Ref Sheet'!AP1027</f>
        <v>0</v>
      </c>
      <c r="N1027" s="59">
        <f>'Inventory Ref Sheet'!AQ1027</f>
        <v>0</v>
      </c>
      <c r="O1027" s="100" t="str">
        <f ca="1">IF('Inventory Ref Sheet'!AS1027&gt;0,YEAR(TODAY())-'Inventory Ref Sheet'!AS1027,"")</f>
        <v/>
      </c>
      <c r="P1027" s="95">
        <f>'Inventory Ref Sheet'!AU1027</f>
        <v>0</v>
      </c>
      <c r="Q1027" s="60">
        <f>'Inventory Ref Sheet'!AV1027</f>
        <v>0</v>
      </c>
      <c r="R1027" s="61"/>
      <c r="S1027" s="100" t="str">
        <f t="shared" si="63"/>
        <v/>
      </c>
      <c r="T1027" s="59">
        <f>'Inventory Ref Sheet'!M1027</f>
        <v>0</v>
      </c>
      <c r="U1027" s="102">
        <f>'Inventory Ref Sheet'!N1027</f>
        <v>0</v>
      </c>
      <c r="V1027" s="59">
        <f>'Inventory Ref Sheet'!O1027</f>
        <v>0</v>
      </c>
      <c r="W1027" s="59">
        <f>'Inventory Ref Sheet'!R1027</f>
        <v>0</v>
      </c>
      <c r="X1027" s="59">
        <f>'Inventory Ref Sheet'!S1027</f>
        <v>0</v>
      </c>
      <c r="Y1027" s="100" t="str">
        <f ca="1">IF('Inventory Ref Sheet'!U1027&gt;0,YEAR(TODAY())-'Inventory Ref Sheet'!U1027,"")</f>
        <v/>
      </c>
      <c r="Z1027" s="95">
        <f>'Inventory Ref Sheet'!W1027</f>
        <v>0</v>
      </c>
      <c r="AA1027" s="60">
        <f>'Inventory Ref Sheet'!X1027</f>
        <v>0</v>
      </c>
      <c r="AB1027" s="61"/>
      <c r="AC1027" s="97" t="str">
        <f t="shared" si="64"/>
        <v/>
      </c>
      <c r="AD1027" s="59">
        <f>'Inventory Ref Sheet'!Y1027</f>
        <v>0</v>
      </c>
      <c r="AE1027" s="59">
        <f>'Inventory Ref Sheet'!Z1027</f>
        <v>0</v>
      </c>
      <c r="AF1027" s="102">
        <f>'Inventory Ref Sheet'!AA1027</f>
        <v>0</v>
      </c>
      <c r="AG1027" s="59">
        <f>'Inventory Ref Sheet'!AD1027</f>
        <v>0</v>
      </c>
      <c r="AH1027" s="59">
        <f>'Inventory Ref Sheet'!AE1027</f>
        <v>0</v>
      </c>
      <c r="AI1027" s="100" t="str">
        <f ca="1">IF('Inventory Ref Sheet'!AG1027&gt;0,YEAR(TODAY())-'Inventory Ref Sheet'!AG1027,"")</f>
        <v/>
      </c>
      <c r="AJ1027" s="99"/>
      <c r="AK1027" s="60">
        <f>'Inventory Ref Sheet'!AJ1027</f>
        <v>0</v>
      </c>
      <c r="AL1027" s="99"/>
      <c r="AM1027" s="97" t="str">
        <f t="shared" si="65"/>
        <v/>
      </c>
    </row>
    <row r="1028" spans="10:39" x14ac:dyDescent="0.25">
      <c r="J1028" s="59">
        <f>'Inventory Ref Sheet'!AK1028</f>
        <v>0</v>
      </c>
      <c r="K1028" s="59">
        <f>'Inventory Ref Sheet'!AL1028</f>
        <v>0</v>
      </c>
      <c r="L1028" s="59">
        <f>'Inventory Ref Sheet'!AM1028</f>
        <v>0</v>
      </c>
      <c r="M1028" s="59">
        <f>'Inventory Ref Sheet'!AP1028</f>
        <v>0</v>
      </c>
      <c r="N1028" s="59">
        <f>'Inventory Ref Sheet'!AQ1028</f>
        <v>0</v>
      </c>
      <c r="O1028" s="100" t="str">
        <f ca="1">IF('Inventory Ref Sheet'!AS1028&gt;0,YEAR(TODAY())-'Inventory Ref Sheet'!AS1028,"")</f>
        <v/>
      </c>
      <c r="P1028" s="95">
        <f>'Inventory Ref Sheet'!AU1028</f>
        <v>0</v>
      </c>
      <c r="Q1028" s="60">
        <f>'Inventory Ref Sheet'!AV1028</f>
        <v>0</v>
      </c>
      <c r="R1028" s="61"/>
      <c r="S1028" s="100" t="str">
        <f t="shared" si="63"/>
        <v/>
      </c>
      <c r="T1028" s="59">
        <f>'Inventory Ref Sheet'!M1028</f>
        <v>0</v>
      </c>
      <c r="U1028" s="102">
        <f>'Inventory Ref Sheet'!N1028</f>
        <v>0</v>
      </c>
      <c r="V1028" s="59">
        <f>'Inventory Ref Sheet'!O1028</f>
        <v>0</v>
      </c>
      <c r="W1028" s="59">
        <f>'Inventory Ref Sheet'!R1028</f>
        <v>0</v>
      </c>
      <c r="X1028" s="59">
        <f>'Inventory Ref Sheet'!S1028</f>
        <v>0</v>
      </c>
      <c r="Y1028" s="100" t="str">
        <f ca="1">IF('Inventory Ref Sheet'!U1028&gt;0,YEAR(TODAY())-'Inventory Ref Sheet'!U1028,"")</f>
        <v/>
      </c>
      <c r="Z1028" s="95">
        <f>'Inventory Ref Sheet'!W1028</f>
        <v>0</v>
      </c>
      <c r="AA1028" s="60">
        <f>'Inventory Ref Sheet'!X1028</f>
        <v>0</v>
      </c>
      <c r="AB1028" s="61"/>
      <c r="AC1028" s="97" t="str">
        <f t="shared" si="64"/>
        <v/>
      </c>
      <c r="AD1028" s="59">
        <f>'Inventory Ref Sheet'!Y1028</f>
        <v>0</v>
      </c>
      <c r="AE1028" s="59">
        <f>'Inventory Ref Sheet'!Z1028</f>
        <v>0</v>
      </c>
      <c r="AF1028" s="102">
        <f>'Inventory Ref Sheet'!AA1028</f>
        <v>0</v>
      </c>
      <c r="AG1028" s="59">
        <f>'Inventory Ref Sheet'!AD1028</f>
        <v>0</v>
      </c>
      <c r="AH1028" s="59">
        <f>'Inventory Ref Sheet'!AE1028</f>
        <v>0</v>
      </c>
      <c r="AI1028" s="100" t="str">
        <f ca="1">IF('Inventory Ref Sheet'!AG1028&gt;0,YEAR(TODAY())-'Inventory Ref Sheet'!AG1028,"")</f>
        <v/>
      </c>
      <c r="AJ1028" s="99"/>
      <c r="AK1028" s="60">
        <f>'Inventory Ref Sheet'!AJ1028</f>
        <v>0</v>
      </c>
      <c r="AL1028" s="99"/>
      <c r="AM1028" s="97" t="str">
        <f t="shared" si="65"/>
        <v/>
      </c>
    </row>
    <row r="1029" spans="10:39" x14ac:dyDescent="0.25">
      <c r="J1029" s="59">
        <f>'Inventory Ref Sheet'!AK1029</f>
        <v>0</v>
      </c>
      <c r="K1029" s="59">
        <f>'Inventory Ref Sheet'!AL1029</f>
        <v>0</v>
      </c>
      <c r="L1029" s="59">
        <f>'Inventory Ref Sheet'!AM1029</f>
        <v>0</v>
      </c>
      <c r="M1029" s="59">
        <f>'Inventory Ref Sheet'!AP1029</f>
        <v>0</v>
      </c>
      <c r="N1029" s="59">
        <f>'Inventory Ref Sheet'!AQ1029</f>
        <v>0</v>
      </c>
      <c r="O1029" s="100" t="str">
        <f ca="1">IF('Inventory Ref Sheet'!AS1029&gt;0,YEAR(TODAY())-'Inventory Ref Sheet'!AS1029,"")</f>
        <v/>
      </c>
      <c r="P1029" s="95">
        <f>'Inventory Ref Sheet'!AU1029</f>
        <v>0</v>
      </c>
      <c r="Q1029" s="60">
        <f>'Inventory Ref Sheet'!AV1029</f>
        <v>0</v>
      </c>
      <c r="R1029" s="61"/>
      <c r="S1029" s="100" t="str">
        <f t="shared" si="63"/>
        <v/>
      </c>
      <c r="T1029" s="59">
        <f>'Inventory Ref Sheet'!M1029</f>
        <v>0</v>
      </c>
      <c r="U1029" s="102">
        <f>'Inventory Ref Sheet'!N1029</f>
        <v>0</v>
      </c>
      <c r="V1029" s="59">
        <f>'Inventory Ref Sheet'!O1029</f>
        <v>0</v>
      </c>
      <c r="W1029" s="59">
        <f>'Inventory Ref Sheet'!R1029</f>
        <v>0</v>
      </c>
      <c r="X1029" s="59">
        <f>'Inventory Ref Sheet'!S1029</f>
        <v>0</v>
      </c>
      <c r="Y1029" s="100" t="str">
        <f ca="1">IF('Inventory Ref Sheet'!U1029&gt;0,YEAR(TODAY())-'Inventory Ref Sheet'!U1029,"")</f>
        <v/>
      </c>
      <c r="Z1029" s="95">
        <f>'Inventory Ref Sheet'!W1029</f>
        <v>0</v>
      </c>
      <c r="AA1029" s="60">
        <f>'Inventory Ref Sheet'!X1029</f>
        <v>0</v>
      </c>
      <c r="AB1029" s="61"/>
      <c r="AC1029" s="97" t="str">
        <f t="shared" si="64"/>
        <v/>
      </c>
      <c r="AD1029" s="59">
        <f>'Inventory Ref Sheet'!Y1029</f>
        <v>0</v>
      </c>
      <c r="AE1029" s="59">
        <f>'Inventory Ref Sheet'!Z1029</f>
        <v>0</v>
      </c>
      <c r="AF1029" s="102">
        <f>'Inventory Ref Sheet'!AA1029</f>
        <v>0</v>
      </c>
      <c r="AG1029" s="59">
        <f>'Inventory Ref Sheet'!AD1029</f>
        <v>0</v>
      </c>
      <c r="AH1029" s="59">
        <f>'Inventory Ref Sheet'!AE1029</f>
        <v>0</v>
      </c>
      <c r="AI1029" s="100" t="str">
        <f ca="1">IF('Inventory Ref Sheet'!AG1029&gt;0,YEAR(TODAY())-'Inventory Ref Sheet'!AG1029,"")</f>
        <v/>
      </c>
      <c r="AJ1029" s="99"/>
      <c r="AK1029" s="60">
        <f>'Inventory Ref Sheet'!AJ1029</f>
        <v>0</v>
      </c>
      <c r="AL1029" s="99"/>
      <c r="AM1029" s="97" t="str">
        <f t="shared" si="65"/>
        <v/>
      </c>
    </row>
    <row r="1030" spans="10:39" x14ac:dyDescent="0.25">
      <c r="J1030" s="59">
        <f>'Inventory Ref Sheet'!AK1030</f>
        <v>0</v>
      </c>
      <c r="K1030" s="59">
        <f>'Inventory Ref Sheet'!AL1030</f>
        <v>0</v>
      </c>
      <c r="L1030" s="59">
        <f>'Inventory Ref Sheet'!AM1030</f>
        <v>0</v>
      </c>
      <c r="M1030" s="59">
        <f>'Inventory Ref Sheet'!AP1030</f>
        <v>0</v>
      </c>
      <c r="N1030" s="59">
        <f>'Inventory Ref Sheet'!AQ1030</f>
        <v>0</v>
      </c>
      <c r="O1030" s="100" t="str">
        <f ca="1">IF('Inventory Ref Sheet'!AS1030&gt;0,YEAR(TODAY())-'Inventory Ref Sheet'!AS1030,"")</f>
        <v/>
      </c>
      <c r="P1030" s="95">
        <f>'Inventory Ref Sheet'!AU1030</f>
        <v>0</v>
      </c>
      <c r="Q1030" s="60">
        <f>'Inventory Ref Sheet'!AV1030</f>
        <v>0</v>
      </c>
      <c r="R1030" s="61"/>
      <c r="S1030" s="100" t="str">
        <f t="shared" ref="S1030:S1093" si="66">IF(ISTEXT(J1030),IF(O1030&gt;=R1030,"Yes","No"),"")</f>
        <v/>
      </c>
      <c r="T1030" s="59">
        <f>'Inventory Ref Sheet'!M1030</f>
        <v>0</v>
      </c>
      <c r="U1030" s="102">
        <f>'Inventory Ref Sheet'!N1030</f>
        <v>0</v>
      </c>
      <c r="V1030" s="59">
        <f>'Inventory Ref Sheet'!O1030</f>
        <v>0</v>
      </c>
      <c r="W1030" s="59">
        <f>'Inventory Ref Sheet'!R1030</f>
        <v>0</v>
      </c>
      <c r="X1030" s="59">
        <f>'Inventory Ref Sheet'!S1030</f>
        <v>0</v>
      </c>
      <c r="Y1030" s="100" t="str">
        <f ca="1">IF('Inventory Ref Sheet'!U1030&gt;0,YEAR(TODAY())-'Inventory Ref Sheet'!U1030,"")</f>
        <v/>
      </c>
      <c r="Z1030" s="95">
        <f>'Inventory Ref Sheet'!W1030</f>
        <v>0</v>
      </c>
      <c r="AA1030" s="60">
        <f>'Inventory Ref Sheet'!X1030</f>
        <v>0</v>
      </c>
      <c r="AB1030" s="61"/>
      <c r="AC1030" s="97" t="str">
        <f t="shared" si="64"/>
        <v/>
      </c>
      <c r="AD1030" s="59">
        <f>'Inventory Ref Sheet'!Y1030</f>
        <v>0</v>
      </c>
      <c r="AE1030" s="59">
        <f>'Inventory Ref Sheet'!Z1030</f>
        <v>0</v>
      </c>
      <c r="AF1030" s="102">
        <f>'Inventory Ref Sheet'!AA1030</f>
        <v>0</v>
      </c>
      <c r="AG1030" s="59">
        <f>'Inventory Ref Sheet'!AD1030</f>
        <v>0</v>
      </c>
      <c r="AH1030" s="59">
        <f>'Inventory Ref Sheet'!AE1030</f>
        <v>0</v>
      </c>
      <c r="AI1030" s="100" t="str">
        <f ca="1">IF('Inventory Ref Sheet'!AG1030&gt;0,YEAR(TODAY())-'Inventory Ref Sheet'!AG1030,"")</f>
        <v/>
      </c>
      <c r="AJ1030" s="99"/>
      <c r="AK1030" s="60">
        <f>'Inventory Ref Sheet'!AJ1030</f>
        <v>0</v>
      </c>
      <c r="AL1030" s="99"/>
      <c r="AM1030" s="97" t="str">
        <f t="shared" si="65"/>
        <v/>
      </c>
    </row>
    <row r="1031" spans="10:39" x14ac:dyDescent="0.25">
      <c r="J1031" s="59">
        <f>'Inventory Ref Sheet'!AK1031</f>
        <v>0</v>
      </c>
      <c r="K1031" s="59">
        <f>'Inventory Ref Sheet'!AL1031</f>
        <v>0</v>
      </c>
      <c r="L1031" s="59">
        <f>'Inventory Ref Sheet'!AM1031</f>
        <v>0</v>
      </c>
      <c r="M1031" s="59">
        <f>'Inventory Ref Sheet'!AP1031</f>
        <v>0</v>
      </c>
      <c r="N1031" s="59">
        <f>'Inventory Ref Sheet'!AQ1031</f>
        <v>0</v>
      </c>
      <c r="O1031" s="100" t="str">
        <f ca="1">IF('Inventory Ref Sheet'!AS1031&gt;0,YEAR(TODAY())-'Inventory Ref Sheet'!AS1031,"")</f>
        <v/>
      </c>
      <c r="P1031" s="95">
        <f>'Inventory Ref Sheet'!AU1031</f>
        <v>0</v>
      </c>
      <c r="Q1031" s="60">
        <f>'Inventory Ref Sheet'!AV1031</f>
        <v>0</v>
      </c>
      <c r="R1031" s="61"/>
      <c r="S1031" s="100" t="str">
        <f t="shared" si="66"/>
        <v/>
      </c>
      <c r="T1031" s="59">
        <f>'Inventory Ref Sheet'!M1031</f>
        <v>0</v>
      </c>
      <c r="U1031" s="102">
        <f>'Inventory Ref Sheet'!N1031</f>
        <v>0</v>
      </c>
      <c r="V1031" s="59">
        <f>'Inventory Ref Sheet'!O1031</f>
        <v>0</v>
      </c>
      <c r="W1031" s="59">
        <f>'Inventory Ref Sheet'!R1031</f>
        <v>0</v>
      </c>
      <c r="X1031" s="59">
        <f>'Inventory Ref Sheet'!S1031</f>
        <v>0</v>
      </c>
      <c r="Y1031" s="100" t="str">
        <f ca="1">IF('Inventory Ref Sheet'!U1031&gt;0,YEAR(TODAY())-'Inventory Ref Sheet'!U1031,"")</f>
        <v/>
      </c>
      <c r="Z1031" s="95">
        <f>'Inventory Ref Sheet'!W1031</f>
        <v>0</v>
      </c>
      <c r="AA1031" s="60">
        <f>'Inventory Ref Sheet'!X1031</f>
        <v>0</v>
      </c>
      <c r="AB1031" s="61"/>
      <c r="AC1031" s="97" t="str">
        <f t="shared" si="64"/>
        <v/>
      </c>
      <c r="AD1031" s="59">
        <f>'Inventory Ref Sheet'!Y1031</f>
        <v>0</v>
      </c>
      <c r="AE1031" s="59">
        <f>'Inventory Ref Sheet'!Z1031</f>
        <v>0</v>
      </c>
      <c r="AF1031" s="102">
        <f>'Inventory Ref Sheet'!AA1031</f>
        <v>0</v>
      </c>
      <c r="AG1031" s="59">
        <f>'Inventory Ref Sheet'!AD1031</f>
        <v>0</v>
      </c>
      <c r="AH1031" s="59">
        <f>'Inventory Ref Sheet'!AE1031</f>
        <v>0</v>
      </c>
      <c r="AI1031" s="100" t="str">
        <f ca="1">IF('Inventory Ref Sheet'!AG1031&gt;0,YEAR(TODAY())-'Inventory Ref Sheet'!AG1031,"")</f>
        <v/>
      </c>
      <c r="AJ1031" s="99"/>
      <c r="AK1031" s="60">
        <f>'Inventory Ref Sheet'!AJ1031</f>
        <v>0</v>
      </c>
      <c r="AL1031" s="99"/>
      <c r="AM1031" s="97" t="str">
        <f t="shared" si="65"/>
        <v/>
      </c>
    </row>
    <row r="1032" spans="10:39" x14ac:dyDescent="0.25">
      <c r="J1032" s="59">
        <f>'Inventory Ref Sheet'!AK1032</f>
        <v>0</v>
      </c>
      <c r="K1032" s="59">
        <f>'Inventory Ref Sheet'!AL1032</f>
        <v>0</v>
      </c>
      <c r="L1032" s="59">
        <f>'Inventory Ref Sheet'!AM1032</f>
        <v>0</v>
      </c>
      <c r="M1032" s="59">
        <f>'Inventory Ref Sheet'!AP1032</f>
        <v>0</v>
      </c>
      <c r="N1032" s="59">
        <f>'Inventory Ref Sheet'!AQ1032</f>
        <v>0</v>
      </c>
      <c r="O1032" s="100" t="str">
        <f ca="1">IF('Inventory Ref Sheet'!AS1032&gt;0,YEAR(TODAY())-'Inventory Ref Sheet'!AS1032,"")</f>
        <v/>
      </c>
      <c r="P1032" s="95">
        <f>'Inventory Ref Sheet'!AU1032</f>
        <v>0</v>
      </c>
      <c r="Q1032" s="60">
        <f>'Inventory Ref Sheet'!AV1032</f>
        <v>0</v>
      </c>
      <c r="R1032" s="61"/>
      <c r="S1032" s="100" t="str">
        <f t="shared" si="66"/>
        <v/>
      </c>
      <c r="T1032" s="59">
        <f>'Inventory Ref Sheet'!M1032</f>
        <v>0</v>
      </c>
      <c r="U1032" s="102">
        <f>'Inventory Ref Sheet'!N1032</f>
        <v>0</v>
      </c>
      <c r="V1032" s="59">
        <f>'Inventory Ref Sheet'!O1032</f>
        <v>0</v>
      </c>
      <c r="W1032" s="59">
        <f>'Inventory Ref Sheet'!R1032</f>
        <v>0</v>
      </c>
      <c r="X1032" s="59">
        <f>'Inventory Ref Sheet'!S1032</f>
        <v>0</v>
      </c>
      <c r="Y1032" s="100" t="str">
        <f ca="1">IF('Inventory Ref Sheet'!U1032&gt;0,YEAR(TODAY())-'Inventory Ref Sheet'!U1032,"")</f>
        <v/>
      </c>
      <c r="Z1032" s="95">
        <f>'Inventory Ref Sheet'!W1032</f>
        <v>0</v>
      </c>
      <c r="AA1032" s="60">
        <f>'Inventory Ref Sheet'!X1032</f>
        <v>0</v>
      </c>
      <c r="AB1032" s="61"/>
      <c r="AC1032" s="97" t="str">
        <f t="shared" si="64"/>
        <v/>
      </c>
      <c r="AD1032" s="59">
        <f>'Inventory Ref Sheet'!Y1032</f>
        <v>0</v>
      </c>
      <c r="AE1032" s="59">
        <f>'Inventory Ref Sheet'!Z1032</f>
        <v>0</v>
      </c>
      <c r="AF1032" s="102">
        <f>'Inventory Ref Sheet'!AA1032</f>
        <v>0</v>
      </c>
      <c r="AG1032" s="59">
        <f>'Inventory Ref Sheet'!AD1032</f>
        <v>0</v>
      </c>
      <c r="AH1032" s="59">
        <f>'Inventory Ref Sheet'!AE1032</f>
        <v>0</v>
      </c>
      <c r="AI1032" s="100" t="str">
        <f ca="1">IF('Inventory Ref Sheet'!AG1032&gt;0,YEAR(TODAY())-'Inventory Ref Sheet'!AG1032,"")</f>
        <v/>
      </c>
      <c r="AJ1032" s="99"/>
      <c r="AK1032" s="60">
        <f>'Inventory Ref Sheet'!AJ1032</f>
        <v>0</v>
      </c>
      <c r="AL1032" s="99"/>
      <c r="AM1032" s="97" t="str">
        <f t="shared" si="65"/>
        <v/>
      </c>
    </row>
    <row r="1033" spans="10:39" x14ac:dyDescent="0.25">
      <c r="J1033" s="59">
        <f>'Inventory Ref Sheet'!AK1033</f>
        <v>0</v>
      </c>
      <c r="K1033" s="59">
        <f>'Inventory Ref Sheet'!AL1033</f>
        <v>0</v>
      </c>
      <c r="L1033" s="59">
        <f>'Inventory Ref Sheet'!AM1033</f>
        <v>0</v>
      </c>
      <c r="M1033" s="59">
        <f>'Inventory Ref Sheet'!AP1033</f>
        <v>0</v>
      </c>
      <c r="N1033" s="59">
        <f>'Inventory Ref Sheet'!AQ1033</f>
        <v>0</v>
      </c>
      <c r="O1033" s="100" t="str">
        <f ca="1">IF('Inventory Ref Sheet'!AS1033&gt;0,YEAR(TODAY())-'Inventory Ref Sheet'!AS1033,"")</f>
        <v/>
      </c>
      <c r="P1033" s="95">
        <f>'Inventory Ref Sheet'!AU1033</f>
        <v>0</v>
      </c>
      <c r="Q1033" s="60">
        <f>'Inventory Ref Sheet'!AV1033</f>
        <v>0</v>
      </c>
      <c r="R1033" s="61"/>
      <c r="S1033" s="100" t="str">
        <f t="shared" si="66"/>
        <v/>
      </c>
      <c r="T1033" s="59">
        <f>'Inventory Ref Sheet'!M1033</f>
        <v>0</v>
      </c>
      <c r="U1033" s="102">
        <f>'Inventory Ref Sheet'!N1033</f>
        <v>0</v>
      </c>
      <c r="V1033" s="59">
        <f>'Inventory Ref Sheet'!O1033</f>
        <v>0</v>
      </c>
      <c r="W1033" s="59">
        <f>'Inventory Ref Sheet'!R1033</f>
        <v>0</v>
      </c>
      <c r="X1033" s="59">
        <f>'Inventory Ref Sheet'!S1033</f>
        <v>0</v>
      </c>
      <c r="Y1033" s="100" t="str">
        <f ca="1">IF('Inventory Ref Sheet'!U1033&gt;0,YEAR(TODAY())-'Inventory Ref Sheet'!U1033,"")</f>
        <v/>
      </c>
      <c r="Z1033" s="95">
        <f>'Inventory Ref Sheet'!W1033</f>
        <v>0</v>
      </c>
      <c r="AA1033" s="60">
        <f>'Inventory Ref Sheet'!X1033</f>
        <v>0</v>
      </c>
      <c r="AB1033" s="61"/>
      <c r="AC1033" s="97" t="str">
        <f t="shared" si="64"/>
        <v/>
      </c>
      <c r="AD1033" s="59">
        <f>'Inventory Ref Sheet'!Y1033</f>
        <v>0</v>
      </c>
      <c r="AE1033" s="59">
        <f>'Inventory Ref Sheet'!Z1033</f>
        <v>0</v>
      </c>
      <c r="AF1033" s="102">
        <f>'Inventory Ref Sheet'!AA1033</f>
        <v>0</v>
      </c>
      <c r="AG1033" s="59">
        <f>'Inventory Ref Sheet'!AD1033</f>
        <v>0</v>
      </c>
      <c r="AH1033" s="59">
        <f>'Inventory Ref Sheet'!AE1033</f>
        <v>0</v>
      </c>
      <c r="AI1033" s="100" t="str">
        <f ca="1">IF('Inventory Ref Sheet'!AG1033&gt;0,YEAR(TODAY())-'Inventory Ref Sheet'!AG1033,"")</f>
        <v/>
      </c>
      <c r="AJ1033" s="99"/>
      <c r="AK1033" s="60">
        <f>'Inventory Ref Sheet'!AJ1033</f>
        <v>0</v>
      </c>
      <c r="AL1033" s="99"/>
      <c r="AM1033" s="97" t="str">
        <f t="shared" si="65"/>
        <v/>
      </c>
    </row>
    <row r="1034" spans="10:39" x14ac:dyDescent="0.25">
      <c r="J1034" s="59">
        <f>'Inventory Ref Sheet'!AK1034</f>
        <v>0</v>
      </c>
      <c r="K1034" s="59">
        <f>'Inventory Ref Sheet'!AL1034</f>
        <v>0</v>
      </c>
      <c r="L1034" s="59">
        <f>'Inventory Ref Sheet'!AM1034</f>
        <v>0</v>
      </c>
      <c r="M1034" s="59">
        <f>'Inventory Ref Sheet'!AP1034</f>
        <v>0</v>
      </c>
      <c r="N1034" s="59">
        <f>'Inventory Ref Sheet'!AQ1034</f>
        <v>0</v>
      </c>
      <c r="O1034" s="100" t="str">
        <f ca="1">IF('Inventory Ref Sheet'!AS1034&gt;0,YEAR(TODAY())-'Inventory Ref Sheet'!AS1034,"")</f>
        <v/>
      </c>
      <c r="P1034" s="95">
        <f>'Inventory Ref Sheet'!AU1034</f>
        <v>0</v>
      </c>
      <c r="Q1034" s="60">
        <f>'Inventory Ref Sheet'!AV1034</f>
        <v>0</v>
      </c>
      <c r="R1034" s="61"/>
      <c r="S1034" s="100" t="str">
        <f t="shared" si="66"/>
        <v/>
      </c>
      <c r="T1034" s="59">
        <f>'Inventory Ref Sheet'!M1034</f>
        <v>0</v>
      </c>
      <c r="U1034" s="102">
        <f>'Inventory Ref Sheet'!N1034</f>
        <v>0</v>
      </c>
      <c r="V1034" s="59">
        <f>'Inventory Ref Sheet'!O1034</f>
        <v>0</v>
      </c>
      <c r="W1034" s="59">
        <f>'Inventory Ref Sheet'!R1034</f>
        <v>0</v>
      </c>
      <c r="X1034" s="59">
        <f>'Inventory Ref Sheet'!S1034</f>
        <v>0</v>
      </c>
      <c r="Y1034" s="100" t="str">
        <f ca="1">IF('Inventory Ref Sheet'!U1034&gt;0,YEAR(TODAY())-'Inventory Ref Sheet'!U1034,"")</f>
        <v/>
      </c>
      <c r="Z1034" s="95">
        <f>'Inventory Ref Sheet'!W1034</f>
        <v>0</v>
      </c>
      <c r="AA1034" s="60">
        <f>'Inventory Ref Sheet'!X1034</f>
        <v>0</v>
      </c>
      <c r="AB1034" s="61"/>
      <c r="AC1034" s="97" t="str">
        <f t="shared" si="64"/>
        <v/>
      </c>
      <c r="AD1034" s="59">
        <f>'Inventory Ref Sheet'!Y1034</f>
        <v>0</v>
      </c>
      <c r="AE1034" s="59">
        <f>'Inventory Ref Sheet'!Z1034</f>
        <v>0</v>
      </c>
      <c r="AF1034" s="102">
        <f>'Inventory Ref Sheet'!AA1034</f>
        <v>0</v>
      </c>
      <c r="AG1034" s="59">
        <f>'Inventory Ref Sheet'!AD1034</f>
        <v>0</v>
      </c>
      <c r="AH1034" s="59">
        <f>'Inventory Ref Sheet'!AE1034</f>
        <v>0</v>
      </c>
      <c r="AI1034" s="100" t="str">
        <f ca="1">IF('Inventory Ref Sheet'!AG1034&gt;0,YEAR(TODAY())-'Inventory Ref Sheet'!AG1034,"")</f>
        <v/>
      </c>
      <c r="AJ1034" s="99"/>
      <c r="AK1034" s="60">
        <f>'Inventory Ref Sheet'!AJ1034</f>
        <v>0</v>
      </c>
      <c r="AL1034" s="99"/>
      <c r="AM1034" s="97" t="str">
        <f t="shared" si="65"/>
        <v/>
      </c>
    </row>
    <row r="1035" spans="10:39" x14ac:dyDescent="0.25">
      <c r="J1035" s="59">
        <f>'Inventory Ref Sheet'!AK1035</f>
        <v>0</v>
      </c>
      <c r="K1035" s="59">
        <f>'Inventory Ref Sheet'!AL1035</f>
        <v>0</v>
      </c>
      <c r="L1035" s="59">
        <f>'Inventory Ref Sheet'!AM1035</f>
        <v>0</v>
      </c>
      <c r="M1035" s="59">
        <f>'Inventory Ref Sheet'!AP1035</f>
        <v>0</v>
      </c>
      <c r="N1035" s="59">
        <f>'Inventory Ref Sheet'!AQ1035</f>
        <v>0</v>
      </c>
      <c r="O1035" s="100" t="str">
        <f ca="1">IF('Inventory Ref Sheet'!AS1035&gt;0,YEAR(TODAY())-'Inventory Ref Sheet'!AS1035,"")</f>
        <v/>
      </c>
      <c r="P1035" s="95">
        <f>'Inventory Ref Sheet'!AU1035</f>
        <v>0</v>
      </c>
      <c r="Q1035" s="60">
        <f>'Inventory Ref Sheet'!AV1035</f>
        <v>0</v>
      </c>
      <c r="R1035" s="61"/>
      <c r="S1035" s="100" t="str">
        <f t="shared" si="66"/>
        <v/>
      </c>
      <c r="T1035" s="59">
        <f>'Inventory Ref Sheet'!M1035</f>
        <v>0</v>
      </c>
      <c r="U1035" s="102">
        <f>'Inventory Ref Sheet'!N1035</f>
        <v>0</v>
      </c>
      <c r="V1035" s="59">
        <f>'Inventory Ref Sheet'!O1035</f>
        <v>0</v>
      </c>
      <c r="W1035" s="59">
        <f>'Inventory Ref Sheet'!R1035</f>
        <v>0</v>
      </c>
      <c r="X1035" s="59">
        <f>'Inventory Ref Sheet'!S1035</f>
        <v>0</v>
      </c>
      <c r="Y1035" s="100" t="str">
        <f ca="1">IF('Inventory Ref Sheet'!U1035&gt;0,YEAR(TODAY())-'Inventory Ref Sheet'!U1035,"")</f>
        <v/>
      </c>
      <c r="Z1035" s="95">
        <f>'Inventory Ref Sheet'!W1035</f>
        <v>0</v>
      </c>
      <c r="AA1035" s="60">
        <f>'Inventory Ref Sheet'!X1035</f>
        <v>0</v>
      </c>
      <c r="AB1035" s="61"/>
      <c r="AC1035" s="97" t="str">
        <f t="shared" ref="AC1035:AC1098" si="67">IF(ISTEXT(T1035),IF(Y1035&gt;=AB1035,"Yes","No"),"")</f>
        <v/>
      </c>
      <c r="AD1035" s="59">
        <f>'Inventory Ref Sheet'!Y1035</f>
        <v>0</v>
      </c>
      <c r="AE1035" s="59">
        <f>'Inventory Ref Sheet'!Z1035</f>
        <v>0</v>
      </c>
      <c r="AF1035" s="102">
        <f>'Inventory Ref Sheet'!AA1035</f>
        <v>0</v>
      </c>
      <c r="AG1035" s="59">
        <f>'Inventory Ref Sheet'!AD1035</f>
        <v>0</v>
      </c>
      <c r="AH1035" s="59">
        <f>'Inventory Ref Sheet'!AE1035</f>
        <v>0</v>
      </c>
      <c r="AI1035" s="100" t="str">
        <f ca="1">IF('Inventory Ref Sheet'!AG1035&gt;0,YEAR(TODAY())-'Inventory Ref Sheet'!AG1035,"")</f>
        <v/>
      </c>
      <c r="AJ1035" s="99"/>
      <c r="AK1035" s="60">
        <f>'Inventory Ref Sheet'!AJ1035</f>
        <v>0</v>
      </c>
      <c r="AL1035" s="99"/>
      <c r="AM1035" s="97" t="str">
        <f t="shared" ref="AM1035:AM1098" si="68">IF(ISTEXT(AD1035),IF(AI1035&gt;=AL1035,"Yes","No"),"")</f>
        <v/>
      </c>
    </row>
    <row r="1036" spans="10:39" x14ac:dyDescent="0.25">
      <c r="J1036" s="59">
        <f>'Inventory Ref Sheet'!AK1036</f>
        <v>0</v>
      </c>
      <c r="K1036" s="59">
        <f>'Inventory Ref Sheet'!AL1036</f>
        <v>0</v>
      </c>
      <c r="L1036" s="59">
        <f>'Inventory Ref Sheet'!AM1036</f>
        <v>0</v>
      </c>
      <c r="M1036" s="59">
        <f>'Inventory Ref Sheet'!AP1036</f>
        <v>0</v>
      </c>
      <c r="N1036" s="59">
        <f>'Inventory Ref Sheet'!AQ1036</f>
        <v>0</v>
      </c>
      <c r="O1036" s="100" t="str">
        <f ca="1">IF('Inventory Ref Sheet'!AS1036&gt;0,YEAR(TODAY())-'Inventory Ref Sheet'!AS1036,"")</f>
        <v/>
      </c>
      <c r="P1036" s="95">
        <f>'Inventory Ref Sheet'!AU1036</f>
        <v>0</v>
      </c>
      <c r="Q1036" s="60">
        <f>'Inventory Ref Sheet'!AV1036</f>
        <v>0</v>
      </c>
      <c r="R1036" s="61"/>
      <c r="S1036" s="100" t="str">
        <f t="shared" si="66"/>
        <v/>
      </c>
      <c r="T1036" s="59">
        <f>'Inventory Ref Sheet'!M1036</f>
        <v>0</v>
      </c>
      <c r="U1036" s="102">
        <f>'Inventory Ref Sheet'!N1036</f>
        <v>0</v>
      </c>
      <c r="V1036" s="59">
        <f>'Inventory Ref Sheet'!O1036</f>
        <v>0</v>
      </c>
      <c r="W1036" s="59">
        <f>'Inventory Ref Sheet'!R1036</f>
        <v>0</v>
      </c>
      <c r="X1036" s="59">
        <f>'Inventory Ref Sheet'!S1036</f>
        <v>0</v>
      </c>
      <c r="Y1036" s="100" t="str">
        <f ca="1">IF('Inventory Ref Sheet'!U1036&gt;0,YEAR(TODAY())-'Inventory Ref Sheet'!U1036,"")</f>
        <v/>
      </c>
      <c r="Z1036" s="95">
        <f>'Inventory Ref Sheet'!W1036</f>
        <v>0</v>
      </c>
      <c r="AA1036" s="60">
        <f>'Inventory Ref Sheet'!X1036</f>
        <v>0</v>
      </c>
      <c r="AB1036" s="61"/>
      <c r="AC1036" s="97" t="str">
        <f t="shared" si="67"/>
        <v/>
      </c>
      <c r="AD1036" s="59">
        <f>'Inventory Ref Sheet'!Y1036</f>
        <v>0</v>
      </c>
      <c r="AE1036" s="59">
        <f>'Inventory Ref Sheet'!Z1036</f>
        <v>0</v>
      </c>
      <c r="AF1036" s="102">
        <f>'Inventory Ref Sheet'!AA1036</f>
        <v>0</v>
      </c>
      <c r="AG1036" s="59">
        <f>'Inventory Ref Sheet'!AD1036</f>
        <v>0</v>
      </c>
      <c r="AH1036" s="59">
        <f>'Inventory Ref Sheet'!AE1036</f>
        <v>0</v>
      </c>
      <c r="AI1036" s="100" t="str">
        <f ca="1">IF('Inventory Ref Sheet'!AG1036&gt;0,YEAR(TODAY())-'Inventory Ref Sheet'!AG1036,"")</f>
        <v/>
      </c>
      <c r="AJ1036" s="99"/>
      <c r="AK1036" s="60">
        <f>'Inventory Ref Sheet'!AJ1036</f>
        <v>0</v>
      </c>
      <c r="AL1036" s="99"/>
      <c r="AM1036" s="97" t="str">
        <f t="shared" si="68"/>
        <v/>
      </c>
    </row>
    <row r="1037" spans="10:39" x14ac:dyDescent="0.25">
      <c r="J1037" s="59">
        <f>'Inventory Ref Sheet'!AK1037</f>
        <v>0</v>
      </c>
      <c r="K1037" s="59">
        <f>'Inventory Ref Sheet'!AL1037</f>
        <v>0</v>
      </c>
      <c r="L1037" s="59">
        <f>'Inventory Ref Sheet'!AM1037</f>
        <v>0</v>
      </c>
      <c r="M1037" s="59">
        <f>'Inventory Ref Sheet'!AP1037</f>
        <v>0</v>
      </c>
      <c r="N1037" s="59">
        <f>'Inventory Ref Sheet'!AQ1037</f>
        <v>0</v>
      </c>
      <c r="O1037" s="100" t="str">
        <f ca="1">IF('Inventory Ref Sheet'!AS1037&gt;0,YEAR(TODAY())-'Inventory Ref Sheet'!AS1037,"")</f>
        <v/>
      </c>
      <c r="P1037" s="95">
        <f>'Inventory Ref Sheet'!AU1037</f>
        <v>0</v>
      </c>
      <c r="Q1037" s="60">
        <f>'Inventory Ref Sheet'!AV1037</f>
        <v>0</v>
      </c>
      <c r="R1037" s="61"/>
      <c r="S1037" s="100" t="str">
        <f t="shared" si="66"/>
        <v/>
      </c>
      <c r="T1037" s="59">
        <f>'Inventory Ref Sheet'!M1037</f>
        <v>0</v>
      </c>
      <c r="U1037" s="102">
        <f>'Inventory Ref Sheet'!N1037</f>
        <v>0</v>
      </c>
      <c r="V1037" s="59">
        <f>'Inventory Ref Sheet'!O1037</f>
        <v>0</v>
      </c>
      <c r="W1037" s="59">
        <f>'Inventory Ref Sheet'!R1037</f>
        <v>0</v>
      </c>
      <c r="X1037" s="59">
        <f>'Inventory Ref Sheet'!S1037</f>
        <v>0</v>
      </c>
      <c r="Y1037" s="100" t="str">
        <f ca="1">IF('Inventory Ref Sheet'!U1037&gt;0,YEAR(TODAY())-'Inventory Ref Sheet'!U1037,"")</f>
        <v/>
      </c>
      <c r="Z1037" s="95">
        <f>'Inventory Ref Sheet'!W1037</f>
        <v>0</v>
      </c>
      <c r="AA1037" s="60">
        <f>'Inventory Ref Sheet'!X1037</f>
        <v>0</v>
      </c>
      <c r="AB1037" s="61"/>
      <c r="AC1037" s="97" t="str">
        <f t="shared" si="67"/>
        <v/>
      </c>
      <c r="AD1037" s="59">
        <f>'Inventory Ref Sheet'!Y1037</f>
        <v>0</v>
      </c>
      <c r="AE1037" s="59">
        <f>'Inventory Ref Sheet'!Z1037</f>
        <v>0</v>
      </c>
      <c r="AF1037" s="102">
        <f>'Inventory Ref Sheet'!AA1037</f>
        <v>0</v>
      </c>
      <c r="AG1037" s="59">
        <f>'Inventory Ref Sheet'!AD1037</f>
        <v>0</v>
      </c>
      <c r="AH1037" s="59">
        <f>'Inventory Ref Sheet'!AE1037</f>
        <v>0</v>
      </c>
      <c r="AI1037" s="100" t="str">
        <f ca="1">IF('Inventory Ref Sheet'!AG1037&gt;0,YEAR(TODAY())-'Inventory Ref Sheet'!AG1037,"")</f>
        <v/>
      </c>
      <c r="AJ1037" s="99"/>
      <c r="AK1037" s="60">
        <f>'Inventory Ref Sheet'!AJ1037</f>
        <v>0</v>
      </c>
      <c r="AL1037" s="99"/>
      <c r="AM1037" s="97" t="str">
        <f t="shared" si="68"/>
        <v/>
      </c>
    </row>
    <row r="1038" spans="10:39" x14ac:dyDescent="0.25">
      <c r="J1038" s="59">
        <f>'Inventory Ref Sheet'!AK1038</f>
        <v>0</v>
      </c>
      <c r="K1038" s="59">
        <f>'Inventory Ref Sheet'!AL1038</f>
        <v>0</v>
      </c>
      <c r="L1038" s="59">
        <f>'Inventory Ref Sheet'!AM1038</f>
        <v>0</v>
      </c>
      <c r="M1038" s="59">
        <f>'Inventory Ref Sheet'!AP1038</f>
        <v>0</v>
      </c>
      <c r="N1038" s="59">
        <f>'Inventory Ref Sheet'!AQ1038</f>
        <v>0</v>
      </c>
      <c r="O1038" s="100" t="str">
        <f ca="1">IF('Inventory Ref Sheet'!AS1038&gt;0,YEAR(TODAY())-'Inventory Ref Sheet'!AS1038,"")</f>
        <v/>
      </c>
      <c r="P1038" s="95">
        <f>'Inventory Ref Sheet'!AU1038</f>
        <v>0</v>
      </c>
      <c r="Q1038" s="60">
        <f>'Inventory Ref Sheet'!AV1038</f>
        <v>0</v>
      </c>
      <c r="R1038" s="61"/>
      <c r="S1038" s="100" t="str">
        <f t="shared" si="66"/>
        <v/>
      </c>
      <c r="T1038" s="59">
        <f>'Inventory Ref Sheet'!M1038</f>
        <v>0</v>
      </c>
      <c r="U1038" s="102">
        <f>'Inventory Ref Sheet'!N1038</f>
        <v>0</v>
      </c>
      <c r="V1038" s="59">
        <f>'Inventory Ref Sheet'!O1038</f>
        <v>0</v>
      </c>
      <c r="W1038" s="59">
        <f>'Inventory Ref Sheet'!R1038</f>
        <v>0</v>
      </c>
      <c r="X1038" s="59">
        <f>'Inventory Ref Sheet'!S1038</f>
        <v>0</v>
      </c>
      <c r="Y1038" s="100" t="str">
        <f ca="1">IF('Inventory Ref Sheet'!U1038&gt;0,YEAR(TODAY())-'Inventory Ref Sheet'!U1038,"")</f>
        <v/>
      </c>
      <c r="Z1038" s="95">
        <f>'Inventory Ref Sheet'!W1038</f>
        <v>0</v>
      </c>
      <c r="AA1038" s="60">
        <f>'Inventory Ref Sheet'!X1038</f>
        <v>0</v>
      </c>
      <c r="AB1038" s="61"/>
      <c r="AC1038" s="97" t="str">
        <f t="shared" si="67"/>
        <v/>
      </c>
      <c r="AD1038" s="59">
        <f>'Inventory Ref Sheet'!Y1038</f>
        <v>0</v>
      </c>
      <c r="AE1038" s="59">
        <f>'Inventory Ref Sheet'!Z1038</f>
        <v>0</v>
      </c>
      <c r="AF1038" s="102">
        <f>'Inventory Ref Sheet'!AA1038</f>
        <v>0</v>
      </c>
      <c r="AG1038" s="59">
        <f>'Inventory Ref Sheet'!AD1038</f>
        <v>0</v>
      </c>
      <c r="AH1038" s="59">
        <f>'Inventory Ref Sheet'!AE1038</f>
        <v>0</v>
      </c>
      <c r="AI1038" s="100" t="str">
        <f ca="1">IF('Inventory Ref Sheet'!AG1038&gt;0,YEAR(TODAY())-'Inventory Ref Sheet'!AG1038,"")</f>
        <v/>
      </c>
      <c r="AJ1038" s="99"/>
      <c r="AK1038" s="60">
        <f>'Inventory Ref Sheet'!AJ1038</f>
        <v>0</v>
      </c>
      <c r="AL1038" s="99"/>
      <c r="AM1038" s="97" t="str">
        <f t="shared" si="68"/>
        <v/>
      </c>
    </row>
    <row r="1039" spans="10:39" x14ac:dyDescent="0.25">
      <c r="J1039" s="59">
        <f>'Inventory Ref Sheet'!AK1039</f>
        <v>0</v>
      </c>
      <c r="K1039" s="59">
        <f>'Inventory Ref Sheet'!AL1039</f>
        <v>0</v>
      </c>
      <c r="L1039" s="59">
        <f>'Inventory Ref Sheet'!AM1039</f>
        <v>0</v>
      </c>
      <c r="M1039" s="59">
        <f>'Inventory Ref Sheet'!AP1039</f>
        <v>0</v>
      </c>
      <c r="N1039" s="59">
        <f>'Inventory Ref Sheet'!AQ1039</f>
        <v>0</v>
      </c>
      <c r="O1039" s="100" t="str">
        <f ca="1">IF('Inventory Ref Sheet'!AS1039&gt;0,YEAR(TODAY())-'Inventory Ref Sheet'!AS1039,"")</f>
        <v/>
      </c>
      <c r="P1039" s="95">
        <f>'Inventory Ref Sheet'!AU1039</f>
        <v>0</v>
      </c>
      <c r="Q1039" s="60">
        <f>'Inventory Ref Sheet'!AV1039</f>
        <v>0</v>
      </c>
      <c r="R1039" s="61"/>
      <c r="S1039" s="100" t="str">
        <f t="shared" si="66"/>
        <v/>
      </c>
      <c r="T1039" s="59">
        <f>'Inventory Ref Sheet'!M1039</f>
        <v>0</v>
      </c>
      <c r="U1039" s="102">
        <f>'Inventory Ref Sheet'!N1039</f>
        <v>0</v>
      </c>
      <c r="V1039" s="59">
        <f>'Inventory Ref Sheet'!O1039</f>
        <v>0</v>
      </c>
      <c r="W1039" s="59">
        <f>'Inventory Ref Sheet'!R1039</f>
        <v>0</v>
      </c>
      <c r="X1039" s="59">
        <f>'Inventory Ref Sheet'!S1039</f>
        <v>0</v>
      </c>
      <c r="Y1039" s="100" t="str">
        <f ca="1">IF('Inventory Ref Sheet'!U1039&gt;0,YEAR(TODAY())-'Inventory Ref Sheet'!U1039,"")</f>
        <v/>
      </c>
      <c r="Z1039" s="95">
        <f>'Inventory Ref Sheet'!W1039</f>
        <v>0</v>
      </c>
      <c r="AA1039" s="60">
        <f>'Inventory Ref Sheet'!X1039</f>
        <v>0</v>
      </c>
      <c r="AB1039" s="61"/>
      <c r="AC1039" s="97" t="str">
        <f t="shared" si="67"/>
        <v/>
      </c>
      <c r="AD1039" s="59">
        <f>'Inventory Ref Sheet'!Y1039</f>
        <v>0</v>
      </c>
      <c r="AE1039" s="59">
        <f>'Inventory Ref Sheet'!Z1039</f>
        <v>0</v>
      </c>
      <c r="AF1039" s="102">
        <f>'Inventory Ref Sheet'!AA1039</f>
        <v>0</v>
      </c>
      <c r="AG1039" s="59">
        <f>'Inventory Ref Sheet'!AD1039</f>
        <v>0</v>
      </c>
      <c r="AH1039" s="59">
        <f>'Inventory Ref Sheet'!AE1039</f>
        <v>0</v>
      </c>
      <c r="AI1039" s="100" t="str">
        <f ca="1">IF('Inventory Ref Sheet'!AG1039&gt;0,YEAR(TODAY())-'Inventory Ref Sheet'!AG1039,"")</f>
        <v/>
      </c>
      <c r="AJ1039" s="99"/>
      <c r="AK1039" s="60">
        <f>'Inventory Ref Sheet'!AJ1039</f>
        <v>0</v>
      </c>
      <c r="AL1039" s="99"/>
      <c r="AM1039" s="97" t="str">
        <f t="shared" si="68"/>
        <v/>
      </c>
    </row>
    <row r="1040" spans="10:39" x14ac:dyDescent="0.25">
      <c r="J1040" s="59">
        <f>'Inventory Ref Sheet'!AK1040</f>
        <v>0</v>
      </c>
      <c r="K1040" s="59">
        <f>'Inventory Ref Sheet'!AL1040</f>
        <v>0</v>
      </c>
      <c r="L1040" s="59">
        <f>'Inventory Ref Sheet'!AM1040</f>
        <v>0</v>
      </c>
      <c r="M1040" s="59">
        <f>'Inventory Ref Sheet'!AP1040</f>
        <v>0</v>
      </c>
      <c r="N1040" s="59">
        <f>'Inventory Ref Sheet'!AQ1040</f>
        <v>0</v>
      </c>
      <c r="O1040" s="100" t="str">
        <f ca="1">IF('Inventory Ref Sheet'!AS1040&gt;0,YEAR(TODAY())-'Inventory Ref Sheet'!AS1040,"")</f>
        <v/>
      </c>
      <c r="P1040" s="95">
        <f>'Inventory Ref Sheet'!AU1040</f>
        <v>0</v>
      </c>
      <c r="Q1040" s="60">
        <f>'Inventory Ref Sheet'!AV1040</f>
        <v>0</v>
      </c>
      <c r="R1040" s="61"/>
      <c r="S1040" s="100" t="str">
        <f t="shared" si="66"/>
        <v/>
      </c>
      <c r="T1040" s="59">
        <f>'Inventory Ref Sheet'!M1040</f>
        <v>0</v>
      </c>
      <c r="U1040" s="102">
        <f>'Inventory Ref Sheet'!N1040</f>
        <v>0</v>
      </c>
      <c r="V1040" s="59">
        <f>'Inventory Ref Sheet'!O1040</f>
        <v>0</v>
      </c>
      <c r="W1040" s="59">
        <f>'Inventory Ref Sheet'!R1040</f>
        <v>0</v>
      </c>
      <c r="X1040" s="59">
        <f>'Inventory Ref Sheet'!S1040</f>
        <v>0</v>
      </c>
      <c r="Y1040" s="100" t="str">
        <f ca="1">IF('Inventory Ref Sheet'!U1040&gt;0,YEAR(TODAY())-'Inventory Ref Sheet'!U1040,"")</f>
        <v/>
      </c>
      <c r="Z1040" s="95">
        <f>'Inventory Ref Sheet'!W1040</f>
        <v>0</v>
      </c>
      <c r="AA1040" s="60">
        <f>'Inventory Ref Sheet'!X1040</f>
        <v>0</v>
      </c>
      <c r="AB1040" s="61"/>
      <c r="AC1040" s="97" t="str">
        <f t="shared" si="67"/>
        <v/>
      </c>
      <c r="AD1040" s="59">
        <f>'Inventory Ref Sheet'!Y1040</f>
        <v>0</v>
      </c>
      <c r="AE1040" s="59">
        <f>'Inventory Ref Sheet'!Z1040</f>
        <v>0</v>
      </c>
      <c r="AF1040" s="102">
        <f>'Inventory Ref Sheet'!AA1040</f>
        <v>0</v>
      </c>
      <c r="AG1040" s="59">
        <f>'Inventory Ref Sheet'!AD1040</f>
        <v>0</v>
      </c>
      <c r="AH1040" s="59">
        <f>'Inventory Ref Sheet'!AE1040</f>
        <v>0</v>
      </c>
      <c r="AI1040" s="100" t="str">
        <f ca="1">IF('Inventory Ref Sheet'!AG1040&gt;0,YEAR(TODAY())-'Inventory Ref Sheet'!AG1040,"")</f>
        <v/>
      </c>
      <c r="AJ1040" s="99"/>
      <c r="AK1040" s="60">
        <f>'Inventory Ref Sheet'!AJ1040</f>
        <v>0</v>
      </c>
      <c r="AL1040" s="99"/>
      <c r="AM1040" s="97" t="str">
        <f t="shared" si="68"/>
        <v/>
      </c>
    </row>
    <row r="1041" spans="10:39" x14ac:dyDescent="0.25">
      <c r="J1041" s="59">
        <f>'Inventory Ref Sheet'!AK1041</f>
        <v>0</v>
      </c>
      <c r="K1041" s="59">
        <f>'Inventory Ref Sheet'!AL1041</f>
        <v>0</v>
      </c>
      <c r="L1041" s="59">
        <f>'Inventory Ref Sheet'!AM1041</f>
        <v>0</v>
      </c>
      <c r="M1041" s="59">
        <f>'Inventory Ref Sheet'!AP1041</f>
        <v>0</v>
      </c>
      <c r="N1041" s="59">
        <f>'Inventory Ref Sheet'!AQ1041</f>
        <v>0</v>
      </c>
      <c r="O1041" s="100" t="str">
        <f ca="1">IF('Inventory Ref Sheet'!AS1041&gt;0,YEAR(TODAY())-'Inventory Ref Sheet'!AS1041,"")</f>
        <v/>
      </c>
      <c r="P1041" s="95">
        <f>'Inventory Ref Sheet'!AU1041</f>
        <v>0</v>
      </c>
      <c r="Q1041" s="60">
        <f>'Inventory Ref Sheet'!AV1041</f>
        <v>0</v>
      </c>
      <c r="R1041" s="61"/>
      <c r="S1041" s="100" t="str">
        <f t="shared" si="66"/>
        <v/>
      </c>
      <c r="T1041" s="59">
        <f>'Inventory Ref Sheet'!M1041</f>
        <v>0</v>
      </c>
      <c r="U1041" s="102">
        <f>'Inventory Ref Sheet'!N1041</f>
        <v>0</v>
      </c>
      <c r="V1041" s="59">
        <f>'Inventory Ref Sheet'!O1041</f>
        <v>0</v>
      </c>
      <c r="W1041" s="59">
        <f>'Inventory Ref Sheet'!R1041</f>
        <v>0</v>
      </c>
      <c r="X1041" s="59">
        <f>'Inventory Ref Sheet'!S1041</f>
        <v>0</v>
      </c>
      <c r="Y1041" s="100" t="str">
        <f ca="1">IF('Inventory Ref Sheet'!U1041&gt;0,YEAR(TODAY())-'Inventory Ref Sheet'!U1041,"")</f>
        <v/>
      </c>
      <c r="Z1041" s="95">
        <f>'Inventory Ref Sheet'!W1041</f>
        <v>0</v>
      </c>
      <c r="AA1041" s="60">
        <f>'Inventory Ref Sheet'!X1041</f>
        <v>0</v>
      </c>
      <c r="AB1041" s="61"/>
      <c r="AC1041" s="97" t="str">
        <f t="shared" si="67"/>
        <v/>
      </c>
      <c r="AD1041" s="59">
        <f>'Inventory Ref Sheet'!Y1041</f>
        <v>0</v>
      </c>
      <c r="AE1041" s="59">
        <f>'Inventory Ref Sheet'!Z1041</f>
        <v>0</v>
      </c>
      <c r="AF1041" s="102">
        <f>'Inventory Ref Sheet'!AA1041</f>
        <v>0</v>
      </c>
      <c r="AG1041" s="59">
        <f>'Inventory Ref Sheet'!AD1041</f>
        <v>0</v>
      </c>
      <c r="AH1041" s="59">
        <f>'Inventory Ref Sheet'!AE1041</f>
        <v>0</v>
      </c>
      <c r="AI1041" s="100" t="str">
        <f ca="1">IF('Inventory Ref Sheet'!AG1041&gt;0,YEAR(TODAY())-'Inventory Ref Sheet'!AG1041,"")</f>
        <v/>
      </c>
      <c r="AJ1041" s="99"/>
      <c r="AK1041" s="60">
        <f>'Inventory Ref Sheet'!AJ1041</f>
        <v>0</v>
      </c>
      <c r="AL1041" s="99"/>
      <c r="AM1041" s="97" t="str">
        <f t="shared" si="68"/>
        <v/>
      </c>
    </row>
    <row r="1042" spans="10:39" x14ac:dyDescent="0.25">
      <c r="J1042" s="59">
        <f>'Inventory Ref Sheet'!AK1042</f>
        <v>0</v>
      </c>
      <c r="K1042" s="59">
        <f>'Inventory Ref Sheet'!AL1042</f>
        <v>0</v>
      </c>
      <c r="L1042" s="59">
        <f>'Inventory Ref Sheet'!AM1042</f>
        <v>0</v>
      </c>
      <c r="M1042" s="59">
        <f>'Inventory Ref Sheet'!AP1042</f>
        <v>0</v>
      </c>
      <c r="N1042" s="59">
        <f>'Inventory Ref Sheet'!AQ1042</f>
        <v>0</v>
      </c>
      <c r="O1042" s="100" t="str">
        <f ca="1">IF('Inventory Ref Sheet'!AS1042&gt;0,YEAR(TODAY())-'Inventory Ref Sheet'!AS1042,"")</f>
        <v/>
      </c>
      <c r="P1042" s="95">
        <f>'Inventory Ref Sheet'!AU1042</f>
        <v>0</v>
      </c>
      <c r="Q1042" s="60">
        <f>'Inventory Ref Sheet'!AV1042</f>
        <v>0</v>
      </c>
      <c r="R1042" s="61"/>
      <c r="S1042" s="100" t="str">
        <f t="shared" si="66"/>
        <v/>
      </c>
      <c r="T1042" s="59">
        <f>'Inventory Ref Sheet'!M1042</f>
        <v>0</v>
      </c>
      <c r="U1042" s="102">
        <f>'Inventory Ref Sheet'!N1042</f>
        <v>0</v>
      </c>
      <c r="V1042" s="59">
        <f>'Inventory Ref Sheet'!O1042</f>
        <v>0</v>
      </c>
      <c r="W1042" s="59">
        <f>'Inventory Ref Sheet'!R1042</f>
        <v>0</v>
      </c>
      <c r="X1042" s="59">
        <f>'Inventory Ref Sheet'!S1042</f>
        <v>0</v>
      </c>
      <c r="Y1042" s="100" t="str">
        <f ca="1">IF('Inventory Ref Sheet'!U1042&gt;0,YEAR(TODAY())-'Inventory Ref Sheet'!U1042,"")</f>
        <v/>
      </c>
      <c r="Z1042" s="95">
        <f>'Inventory Ref Sheet'!W1042</f>
        <v>0</v>
      </c>
      <c r="AA1042" s="60">
        <f>'Inventory Ref Sheet'!X1042</f>
        <v>0</v>
      </c>
      <c r="AB1042" s="61"/>
      <c r="AC1042" s="97" t="str">
        <f t="shared" si="67"/>
        <v/>
      </c>
      <c r="AD1042" s="59">
        <f>'Inventory Ref Sheet'!Y1042</f>
        <v>0</v>
      </c>
      <c r="AE1042" s="59">
        <f>'Inventory Ref Sheet'!Z1042</f>
        <v>0</v>
      </c>
      <c r="AF1042" s="102">
        <f>'Inventory Ref Sheet'!AA1042</f>
        <v>0</v>
      </c>
      <c r="AG1042" s="59">
        <f>'Inventory Ref Sheet'!AD1042</f>
        <v>0</v>
      </c>
      <c r="AH1042" s="59">
        <f>'Inventory Ref Sheet'!AE1042</f>
        <v>0</v>
      </c>
      <c r="AI1042" s="100" t="str">
        <f ca="1">IF('Inventory Ref Sheet'!AG1042&gt;0,YEAR(TODAY())-'Inventory Ref Sheet'!AG1042,"")</f>
        <v/>
      </c>
      <c r="AJ1042" s="99"/>
      <c r="AK1042" s="60">
        <f>'Inventory Ref Sheet'!AJ1042</f>
        <v>0</v>
      </c>
      <c r="AL1042" s="99"/>
      <c r="AM1042" s="97" t="str">
        <f t="shared" si="68"/>
        <v/>
      </c>
    </row>
    <row r="1043" spans="10:39" x14ac:dyDescent="0.25">
      <c r="J1043" s="59">
        <f>'Inventory Ref Sheet'!AK1043</f>
        <v>0</v>
      </c>
      <c r="K1043" s="59">
        <f>'Inventory Ref Sheet'!AL1043</f>
        <v>0</v>
      </c>
      <c r="L1043" s="59">
        <f>'Inventory Ref Sheet'!AM1043</f>
        <v>0</v>
      </c>
      <c r="M1043" s="59">
        <f>'Inventory Ref Sheet'!AP1043</f>
        <v>0</v>
      </c>
      <c r="N1043" s="59">
        <f>'Inventory Ref Sheet'!AQ1043</f>
        <v>0</v>
      </c>
      <c r="O1043" s="100" t="str">
        <f ca="1">IF('Inventory Ref Sheet'!AS1043&gt;0,YEAR(TODAY())-'Inventory Ref Sheet'!AS1043,"")</f>
        <v/>
      </c>
      <c r="P1043" s="95">
        <f>'Inventory Ref Sheet'!AU1043</f>
        <v>0</v>
      </c>
      <c r="Q1043" s="60">
        <f>'Inventory Ref Sheet'!AV1043</f>
        <v>0</v>
      </c>
      <c r="R1043" s="61"/>
      <c r="S1043" s="100" t="str">
        <f t="shared" si="66"/>
        <v/>
      </c>
      <c r="T1043" s="59">
        <f>'Inventory Ref Sheet'!M1043</f>
        <v>0</v>
      </c>
      <c r="U1043" s="102">
        <f>'Inventory Ref Sheet'!N1043</f>
        <v>0</v>
      </c>
      <c r="V1043" s="59">
        <f>'Inventory Ref Sheet'!O1043</f>
        <v>0</v>
      </c>
      <c r="W1043" s="59">
        <f>'Inventory Ref Sheet'!R1043</f>
        <v>0</v>
      </c>
      <c r="X1043" s="59">
        <f>'Inventory Ref Sheet'!S1043</f>
        <v>0</v>
      </c>
      <c r="Y1043" s="100" t="str">
        <f ca="1">IF('Inventory Ref Sheet'!U1043&gt;0,YEAR(TODAY())-'Inventory Ref Sheet'!U1043,"")</f>
        <v/>
      </c>
      <c r="Z1043" s="95">
        <f>'Inventory Ref Sheet'!W1043</f>
        <v>0</v>
      </c>
      <c r="AA1043" s="60">
        <f>'Inventory Ref Sheet'!X1043</f>
        <v>0</v>
      </c>
      <c r="AB1043" s="61"/>
      <c r="AC1043" s="97" t="str">
        <f t="shared" si="67"/>
        <v/>
      </c>
      <c r="AD1043" s="59">
        <f>'Inventory Ref Sheet'!Y1043</f>
        <v>0</v>
      </c>
      <c r="AE1043" s="59">
        <f>'Inventory Ref Sheet'!Z1043</f>
        <v>0</v>
      </c>
      <c r="AF1043" s="102">
        <f>'Inventory Ref Sheet'!AA1043</f>
        <v>0</v>
      </c>
      <c r="AG1043" s="59">
        <f>'Inventory Ref Sheet'!AD1043</f>
        <v>0</v>
      </c>
      <c r="AH1043" s="59">
        <f>'Inventory Ref Sheet'!AE1043</f>
        <v>0</v>
      </c>
      <c r="AI1043" s="100" t="str">
        <f ca="1">IF('Inventory Ref Sheet'!AG1043&gt;0,YEAR(TODAY())-'Inventory Ref Sheet'!AG1043,"")</f>
        <v/>
      </c>
      <c r="AJ1043" s="99"/>
      <c r="AK1043" s="60">
        <f>'Inventory Ref Sheet'!AJ1043</f>
        <v>0</v>
      </c>
      <c r="AL1043" s="99"/>
      <c r="AM1043" s="97" t="str">
        <f t="shared" si="68"/>
        <v/>
      </c>
    </row>
    <row r="1044" spans="10:39" x14ac:dyDescent="0.25">
      <c r="J1044" s="59">
        <f>'Inventory Ref Sheet'!AK1044</f>
        <v>0</v>
      </c>
      <c r="K1044" s="59">
        <f>'Inventory Ref Sheet'!AL1044</f>
        <v>0</v>
      </c>
      <c r="L1044" s="59">
        <f>'Inventory Ref Sheet'!AM1044</f>
        <v>0</v>
      </c>
      <c r="M1044" s="59">
        <f>'Inventory Ref Sheet'!AP1044</f>
        <v>0</v>
      </c>
      <c r="N1044" s="59">
        <f>'Inventory Ref Sheet'!AQ1044</f>
        <v>0</v>
      </c>
      <c r="O1044" s="100" t="str">
        <f ca="1">IF('Inventory Ref Sheet'!AS1044&gt;0,YEAR(TODAY())-'Inventory Ref Sheet'!AS1044,"")</f>
        <v/>
      </c>
      <c r="P1044" s="95">
        <f>'Inventory Ref Sheet'!AU1044</f>
        <v>0</v>
      </c>
      <c r="Q1044" s="60">
        <f>'Inventory Ref Sheet'!AV1044</f>
        <v>0</v>
      </c>
      <c r="R1044" s="61"/>
      <c r="S1044" s="100" t="str">
        <f t="shared" si="66"/>
        <v/>
      </c>
      <c r="T1044" s="59">
        <f>'Inventory Ref Sheet'!M1044</f>
        <v>0</v>
      </c>
      <c r="U1044" s="102">
        <f>'Inventory Ref Sheet'!N1044</f>
        <v>0</v>
      </c>
      <c r="V1044" s="59">
        <f>'Inventory Ref Sheet'!O1044</f>
        <v>0</v>
      </c>
      <c r="W1044" s="59">
        <f>'Inventory Ref Sheet'!R1044</f>
        <v>0</v>
      </c>
      <c r="X1044" s="59">
        <f>'Inventory Ref Sheet'!S1044</f>
        <v>0</v>
      </c>
      <c r="Y1044" s="100" t="str">
        <f ca="1">IF('Inventory Ref Sheet'!U1044&gt;0,YEAR(TODAY())-'Inventory Ref Sheet'!U1044,"")</f>
        <v/>
      </c>
      <c r="Z1044" s="95">
        <f>'Inventory Ref Sheet'!W1044</f>
        <v>0</v>
      </c>
      <c r="AA1044" s="60">
        <f>'Inventory Ref Sheet'!X1044</f>
        <v>0</v>
      </c>
      <c r="AB1044" s="61"/>
      <c r="AC1044" s="97" t="str">
        <f t="shared" si="67"/>
        <v/>
      </c>
      <c r="AD1044" s="59">
        <f>'Inventory Ref Sheet'!Y1044</f>
        <v>0</v>
      </c>
      <c r="AE1044" s="59">
        <f>'Inventory Ref Sheet'!Z1044</f>
        <v>0</v>
      </c>
      <c r="AF1044" s="102">
        <f>'Inventory Ref Sheet'!AA1044</f>
        <v>0</v>
      </c>
      <c r="AG1044" s="59">
        <f>'Inventory Ref Sheet'!AD1044</f>
        <v>0</v>
      </c>
      <c r="AH1044" s="59">
        <f>'Inventory Ref Sheet'!AE1044</f>
        <v>0</v>
      </c>
      <c r="AI1044" s="100" t="str">
        <f ca="1">IF('Inventory Ref Sheet'!AG1044&gt;0,YEAR(TODAY())-'Inventory Ref Sheet'!AG1044,"")</f>
        <v/>
      </c>
      <c r="AJ1044" s="99"/>
      <c r="AK1044" s="60">
        <f>'Inventory Ref Sheet'!AJ1044</f>
        <v>0</v>
      </c>
      <c r="AL1044" s="99"/>
      <c r="AM1044" s="97" t="str">
        <f t="shared" si="68"/>
        <v/>
      </c>
    </row>
    <row r="1045" spans="10:39" x14ac:dyDescent="0.25">
      <c r="J1045" s="59">
        <f>'Inventory Ref Sheet'!AK1045</f>
        <v>0</v>
      </c>
      <c r="K1045" s="59">
        <f>'Inventory Ref Sheet'!AL1045</f>
        <v>0</v>
      </c>
      <c r="L1045" s="59">
        <f>'Inventory Ref Sheet'!AM1045</f>
        <v>0</v>
      </c>
      <c r="M1045" s="59">
        <f>'Inventory Ref Sheet'!AP1045</f>
        <v>0</v>
      </c>
      <c r="N1045" s="59">
        <f>'Inventory Ref Sheet'!AQ1045</f>
        <v>0</v>
      </c>
      <c r="O1045" s="100" t="str">
        <f ca="1">IF('Inventory Ref Sheet'!AS1045&gt;0,YEAR(TODAY())-'Inventory Ref Sheet'!AS1045,"")</f>
        <v/>
      </c>
      <c r="P1045" s="95">
        <f>'Inventory Ref Sheet'!AU1045</f>
        <v>0</v>
      </c>
      <c r="Q1045" s="60">
        <f>'Inventory Ref Sheet'!AV1045</f>
        <v>0</v>
      </c>
      <c r="R1045" s="61"/>
      <c r="S1045" s="100" t="str">
        <f t="shared" si="66"/>
        <v/>
      </c>
      <c r="T1045" s="59">
        <f>'Inventory Ref Sheet'!M1045</f>
        <v>0</v>
      </c>
      <c r="U1045" s="102">
        <f>'Inventory Ref Sheet'!N1045</f>
        <v>0</v>
      </c>
      <c r="V1045" s="59">
        <f>'Inventory Ref Sheet'!O1045</f>
        <v>0</v>
      </c>
      <c r="W1045" s="59">
        <f>'Inventory Ref Sheet'!R1045</f>
        <v>0</v>
      </c>
      <c r="X1045" s="59">
        <f>'Inventory Ref Sheet'!S1045</f>
        <v>0</v>
      </c>
      <c r="Y1045" s="100" t="str">
        <f ca="1">IF('Inventory Ref Sheet'!U1045&gt;0,YEAR(TODAY())-'Inventory Ref Sheet'!U1045,"")</f>
        <v/>
      </c>
      <c r="Z1045" s="95">
        <f>'Inventory Ref Sheet'!W1045</f>
        <v>0</v>
      </c>
      <c r="AA1045" s="60">
        <f>'Inventory Ref Sheet'!X1045</f>
        <v>0</v>
      </c>
      <c r="AB1045" s="61"/>
      <c r="AC1045" s="97" t="str">
        <f t="shared" si="67"/>
        <v/>
      </c>
      <c r="AD1045" s="59">
        <f>'Inventory Ref Sheet'!Y1045</f>
        <v>0</v>
      </c>
      <c r="AE1045" s="59">
        <f>'Inventory Ref Sheet'!Z1045</f>
        <v>0</v>
      </c>
      <c r="AF1045" s="102">
        <f>'Inventory Ref Sheet'!AA1045</f>
        <v>0</v>
      </c>
      <c r="AG1045" s="59">
        <f>'Inventory Ref Sheet'!AD1045</f>
        <v>0</v>
      </c>
      <c r="AH1045" s="59">
        <f>'Inventory Ref Sheet'!AE1045</f>
        <v>0</v>
      </c>
      <c r="AI1045" s="100" t="str">
        <f ca="1">IF('Inventory Ref Sheet'!AG1045&gt;0,YEAR(TODAY())-'Inventory Ref Sheet'!AG1045,"")</f>
        <v/>
      </c>
      <c r="AJ1045" s="99"/>
      <c r="AK1045" s="60">
        <f>'Inventory Ref Sheet'!AJ1045</f>
        <v>0</v>
      </c>
      <c r="AL1045" s="99"/>
      <c r="AM1045" s="97" t="str">
        <f t="shared" si="68"/>
        <v/>
      </c>
    </row>
    <row r="1046" spans="10:39" x14ac:dyDescent="0.25">
      <c r="J1046" s="59">
        <f>'Inventory Ref Sheet'!AK1046</f>
        <v>0</v>
      </c>
      <c r="K1046" s="59">
        <f>'Inventory Ref Sheet'!AL1046</f>
        <v>0</v>
      </c>
      <c r="L1046" s="59">
        <f>'Inventory Ref Sheet'!AM1046</f>
        <v>0</v>
      </c>
      <c r="M1046" s="59">
        <f>'Inventory Ref Sheet'!AP1046</f>
        <v>0</v>
      </c>
      <c r="N1046" s="59">
        <f>'Inventory Ref Sheet'!AQ1046</f>
        <v>0</v>
      </c>
      <c r="O1046" s="100" t="str">
        <f ca="1">IF('Inventory Ref Sheet'!AS1046&gt;0,YEAR(TODAY())-'Inventory Ref Sheet'!AS1046,"")</f>
        <v/>
      </c>
      <c r="P1046" s="95">
        <f>'Inventory Ref Sheet'!AU1046</f>
        <v>0</v>
      </c>
      <c r="Q1046" s="60">
        <f>'Inventory Ref Sheet'!AV1046</f>
        <v>0</v>
      </c>
      <c r="R1046" s="61"/>
      <c r="S1046" s="100" t="str">
        <f t="shared" si="66"/>
        <v/>
      </c>
      <c r="T1046" s="59">
        <f>'Inventory Ref Sheet'!M1046</f>
        <v>0</v>
      </c>
      <c r="U1046" s="102">
        <f>'Inventory Ref Sheet'!N1046</f>
        <v>0</v>
      </c>
      <c r="V1046" s="59">
        <f>'Inventory Ref Sheet'!O1046</f>
        <v>0</v>
      </c>
      <c r="W1046" s="59">
        <f>'Inventory Ref Sheet'!R1046</f>
        <v>0</v>
      </c>
      <c r="X1046" s="59">
        <f>'Inventory Ref Sheet'!S1046</f>
        <v>0</v>
      </c>
      <c r="Y1046" s="100" t="str">
        <f ca="1">IF('Inventory Ref Sheet'!U1046&gt;0,YEAR(TODAY())-'Inventory Ref Sheet'!U1046,"")</f>
        <v/>
      </c>
      <c r="Z1046" s="95">
        <f>'Inventory Ref Sheet'!W1046</f>
        <v>0</v>
      </c>
      <c r="AA1046" s="60">
        <f>'Inventory Ref Sheet'!X1046</f>
        <v>0</v>
      </c>
      <c r="AB1046" s="61"/>
      <c r="AC1046" s="97" t="str">
        <f t="shared" si="67"/>
        <v/>
      </c>
      <c r="AD1046" s="59">
        <f>'Inventory Ref Sheet'!Y1046</f>
        <v>0</v>
      </c>
      <c r="AE1046" s="59">
        <f>'Inventory Ref Sheet'!Z1046</f>
        <v>0</v>
      </c>
      <c r="AF1046" s="102">
        <f>'Inventory Ref Sheet'!AA1046</f>
        <v>0</v>
      </c>
      <c r="AG1046" s="59">
        <f>'Inventory Ref Sheet'!AD1046</f>
        <v>0</v>
      </c>
      <c r="AH1046" s="59">
        <f>'Inventory Ref Sheet'!AE1046</f>
        <v>0</v>
      </c>
      <c r="AI1046" s="100" t="str">
        <f ca="1">IF('Inventory Ref Sheet'!AG1046&gt;0,YEAR(TODAY())-'Inventory Ref Sheet'!AG1046,"")</f>
        <v/>
      </c>
      <c r="AJ1046" s="99"/>
      <c r="AK1046" s="60">
        <f>'Inventory Ref Sheet'!AJ1046</f>
        <v>0</v>
      </c>
      <c r="AL1046" s="99"/>
      <c r="AM1046" s="97" t="str">
        <f t="shared" si="68"/>
        <v/>
      </c>
    </row>
    <row r="1047" spans="10:39" x14ac:dyDescent="0.25">
      <c r="J1047" s="59">
        <f>'Inventory Ref Sheet'!AK1047</f>
        <v>0</v>
      </c>
      <c r="K1047" s="59">
        <f>'Inventory Ref Sheet'!AL1047</f>
        <v>0</v>
      </c>
      <c r="L1047" s="59">
        <f>'Inventory Ref Sheet'!AM1047</f>
        <v>0</v>
      </c>
      <c r="M1047" s="59">
        <f>'Inventory Ref Sheet'!AP1047</f>
        <v>0</v>
      </c>
      <c r="N1047" s="59">
        <f>'Inventory Ref Sheet'!AQ1047</f>
        <v>0</v>
      </c>
      <c r="O1047" s="100" t="str">
        <f ca="1">IF('Inventory Ref Sheet'!AS1047&gt;0,YEAR(TODAY())-'Inventory Ref Sheet'!AS1047,"")</f>
        <v/>
      </c>
      <c r="P1047" s="95">
        <f>'Inventory Ref Sheet'!AU1047</f>
        <v>0</v>
      </c>
      <c r="Q1047" s="60">
        <f>'Inventory Ref Sheet'!AV1047</f>
        <v>0</v>
      </c>
      <c r="R1047" s="61"/>
      <c r="S1047" s="100" t="str">
        <f t="shared" si="66"/>
        <v/>
      </c>
      <c r="T1047" s="59">
        <f>'Inventory Ref Sheet'!M1047</f>
        <v>0</v>
      </c>
      <c r="U1047" s="102">
        <f>'Inventory Ref Sheet'!N1047</f>
        <v>0</v>
      </c>
      <c r="V1047" s="59">
        <f>'Inventory Ref Sheet'!O1047</f>
        <v>0</v>
      </c>
      <c r="W1047" s="59">
        <f>'Inventory Ref Sheet'!R1047</f>
        <v>0</v>
      </c>
      <c r="X1047" s="59">
        <f>'Inventory Ref Sheet'!S1047</f>
        <v>0</v>
      </c>
      <c r="Y1047" s="100" t="str">
        <f ca="1">IF('Inventory Ref Sheet'!U1047&gt;0,YEAR(TODAY())-'Inventory Ref Sheet'!U1047,"")</f>
        <v/>
      </c>
      <c r="Z1047" s="95">
        <f>'Inventory Ref Sheet'!W1047</f>
        <v>0</v>
      </c>
      <c r="AA1047" s="60">
        <f>'Inventory Ref Sheet'!X1047</f>
        <v>0</v>
      </c>
      <c r="AB1047" s="61"/>
      <c r="AC1047" s="97" t="str">
        <f t="shared" si="67"/>
        <v/>
      </c>
      <c r="AD1047" s="59">
        <f>'Inventory Ref Sheet'!Y1047</f>
        <v>0</v>
      </c>
      <c r="AE1047" s="59">
        <f>'Inventory Ref Sheet'!Z1047</f>
        <v>0</v>
      </c>
      <c r="AF1047" s="102">
        <f>'Inventory Ref Sheet'!AA1047</f>
        <v>0</v>
      </c>
      <c r="AG1047" s="59">
        <f>'Inventory Ref Sheet'!AD1047</f>
        <v>0</v>
      </c>
      <c r="AH1047" s="59">
        <f>'Inventory Ref Sheet'!AE1047</f>
        <v>0</v>
      </c>
      <c r="AI1047" s="100" t="str">
        <f ca="1">IF('Inventory Ref Sheet'!AG1047&gt;0,YEAR(TODAY())-'Inventory Ref Sheet'!AG1047,"")</f>
        <v/>
      </c>
      <c r="AJ1047" s="99"/>
      <c r="AK1047" s="60">
        <f>'Inventory Ref Sheet'!AJ1047</f>
        <v>0</v>
      </c>
      <c r="AL1047" s="99"/>
      <c r="AM1047" s="97" t="str">
        <f t="shared" si="68"/>
        <v/>
      </c>
    </row>
    <row r="1048" spans="10:39" x14ac:dyDescent="0.25">
      <c r="J1048" s="59">
        <f>'Inventory Ref Sheet'!AK1048</f>
        <v>0</v>
      </c>
      <c r="K1048" s="59">
        <f>'Inventory Ref Sheet'!AL1048</f>
        <v>0</v>
      </c>
      <c r="L1048" s="59">
        <f>'Inventory Ref Sheet'!AM1048</f>
        <v>0</v>
      </c>
      <c r="M1048" s="59">
        <f>'Inventory Ref Sheet'!AP1048</f>
        <v>0</v>
      </c>
      <c r="N1048" s="59">
        <f>'Inventory Ref Sheet'!AQ1048</f>
        <v>0</v>
      </c>
      <c r="O1048" s="100" t="str">
        <f ca="1">IF('Inventory Ref Sheet'!AS1048&gt;0,YEAR(TODAY())-'Inventory Ref Sheet'!AS1048,"")</f>
        <v/>
      </c>
      <c r="P1048" s="95">
        <f>'Inventory Ref Sheet'!AU1048</f>
        <v>0</v>
      </c>
      <c r="Q1048" s="60">
        <f>'Inventory Ref Sheet'!AV1048</f>
        <v>0</v>
      </c>
      <c r="R1048" s="61"/>
      <c r="S1048" s="100" t="str">
        <f t="shared" si="66"/>
        <v/>
      </c>
      <c r="T1048" s="59">
        <f>'Inventory Ref Sheet'!M1048</f>
        <v>0</v>
      </c>
      <c r="U1048" s="102">
        <f>'Inventory Ref Sheet'!N1048</f>
        <v>0</v>
      </c>
      <c r="V1048" s="59">
        <f>'Inventory Ref Sheet'!O1048</f>
        <v>0</v>
      </c>
      <c r="W1048" s="59">
        <f>'Inventory Ref Sheet'!R1048</f>
        <v>0</v>
      </c>
      <c r="X1048" s="59">
        <f>'Inventory Ref Sheet'!S1048</f>
        <v>0</v>
      </c>
      <c r="Y1048" s="100" t="str">
        <f ca="1">IF('Inventory Ref Sheet'!U1048&gt;0,YEAR(TODAY())-'Inventory Ref Sheet'!U1048,"")</f>
        <v/>
      </c>
      <c r="Z1048" s="95">
        <f>'Inventory Ref Sheet'!W1048</f>
        <v>0</v>
      </c>
      <c r="AA1048" s="60">
        <f>'Inventory Ref Sheet'!X1048</f>
        <v>0</v>
      </c>
      <c r="AB1048" s="61"/>
      <c r="AC1048" s="97" t="str">
        <f t="shared" si="67"/>
        <v/>
      </c>
      <c r="AD1048" s="59">
        <f>'Inventory Ref Sheet'!Y1048</f>
        <v>0</v>
      </c>
      <c r="AE1048" s="59">
        <f>'Inventory Ref Sheet'!Z1048</f>
        <v>0</v>
      </c>
      <c r="AF1048" s="102">
        <f>'Inventory Ref Sheet'!AA1048</f>
        <v>0</v>
      </c>
      <c r="AG1048" s="59">
        <f>'Inventory Ref Sheet'!AD1048</f>
        <v>0</v>
      </c>
      <c r="AH1048" s="59">
        <f>'Inventory Ref Sheet'!AE1048</f>
        <v>0</v>
      </c>
      <c r="AI1048" s="100" t="str">
        <f ca="1">IF('Inventory Ref Sheet'!AG1048&gt;0,YEAR(TODAY())-'Inventory Ref Sheet'!AG1048,"")</f>
        <v/>
      </c>
      <c r="AJ1048" s="99"/>
      <c r="AK1048" s="60">
        <f>'Inventory Ref Sheet'!AJ1048</f>
        <v>0</v>
      </c>
      <c r="AL1048" s="99"/>
      <c r="AM1048" s="97" t="str">
        <f t="shared" si="68"/>
        <v/>
      </c>
    </row>
    <row r="1049" spans="10:39" x14ac:dyDescent="0.25">
      <c r="J1049" s="59">
        <f>'Inventory Ref Sheet'!AK1049</f>
        <v>0</v>
      </c>
      <c r="K1049" s="59">
        <f>'Inventory Ref Sheet'!AL1049</f>
        <v>0</v>
      </c>
      <c r="L1049" s="59">
        <f>'Inventory Ref Sheet'!AM1049</f>
        <v>0</v>
      </c>
      <c r="M1049" s="59">
        <f>'Inventory Ref Sheet'!AP1049</f>
        <v>0</v>
      </c>
      <c r="N1049" s="59">
        <f>'Inventory Ref Sheet'!AQ1049</f>
        <v>0</v>
      </c>
      <c r="O1049" s="100" t="str">
        <f ca="1">IF('Inventory Ref Sheet'!AS1049&gt;0,YEAR(TODAY())-'Inventory Ref Sheet'!AS1049,"")</f>
        <v/>
      </c>
      <c r="P1049" s="95">
        <f>'Inventory Ref Sheet'!AU1049</f>
        <v>0</v>
      </c>
      <c r="Q1049" s="60">
        <f>'Inventory Ref Sheet'!AV1049</f>
        <v>0</v>
      </c>
      <c r="R1049" s="61"/>
      <c r="S1049" s="100" t="str">
        <f t="shared" si="66"/>
        <v/>
      </c>
      <c r="T1049" s="59">
        <f>'Inventory Ref Sheet'!M1049</f>
        <v>0</v>
      </c>
      <c r="U1049" s="102">
        <f>'Inventory Ref Sheet'!N1049</f>
        <v>0</v>
      </c>
      <c r="V1049" s="59">
        <f>'Inventory Ref Sheet'!O1049</f>
        <v>0</v>
      </c>
      <c r="W1049" s="59">
        <f>'Inventory Ref Sheet'!R1049</f>
        <v>0</v>
      </c>
      <c r="X1049" s="59">
        <f>'Inventory Ref Sheet'!S1049</f>
        <v>0</v>
      </c>
      <c r="Y1049" s="100" t="str">
        <f ca="1">IF('Inventory Ref Sheet'!U1049&gt;0,YEAR(TODAY())-'Inventory Ref Sheet'!U1049,"")</f>
        <v/>
      </c>
      <c r="Z1049" s="95">
        <f>'Inventory Ref Sheet'!W1049</f>
        <v>0</v>
      </c>
      <c r="AA1049" s="60">
        <f>'Inventory Ref Sheet'!X1049</f>
        <v>0</v>
      </c>
      <c r="AB1049" s="61"/>
      <c r="AC1049" s="97" t="str">
        <f t="shared" si="67"/>
        <v/>
      </c>
      <c r="AD1049" s="59">
        <f>'Inventory Ref Sheet'!Y1049</f>
        <v>0</v>
      </c>
      <c r="AE1049" s="59">
        <f>'Inventory Ref Sheet'!Z1049</f>
        <v>0</v>
      </c>
      <c r="AF1049" s="102">
        <f>'Inventory Ref Sheet'!AA1049</f>
        <v>0</v>
      </c>
      <c r="AG1049" s="59">
        <f>'Inventory Ref Sheet'!AD1049</f>
        <v>0</v>
      </c>
      <c r="AH1049" s="59">
        <f>'Inventory Ref Sheet'!AE1049</f>
        <v>0</v>
      </c>
      <c r="AI1049" s="100" t="str">
        <f ca="1">IF('Inventory Ref Sheet'!AG1049&gt;0,YEAR(TODAY())-'Inventory Ref Sheet'!AG1049,"")</f>
        <v/>
      </c>
      <c r="AJ1049" s="99"/>
      <c r="AK1049" s="60">
        <f>'Inventory Ref Sheet'!AJ1049</f>
        <v>0</v>
      </c>
      <c r="AL1049" s="99"/>
      <c r="AM1049" s="97" t="str">
        <f t="shared" si="68"/>
        <v/>
      </c>
    </row>
    <row r="1050" spans="10:39" x14ac:dyDescent="0.25">
      <c r="J1050" s="59">
        <f>'Inventory Ref Sheet'!AK1050</f>
        <v>0</v>
      </c>
      <c r="K1050" s="59">
        <f>'Inventory Ref Sheet'!AL1050</f>
        <v>0</v>
      </c>
      <c r="L1050" s="59">
        <f>'Inventory Ref Sheet'!AM1050</f>
        <v>0</v>
      </c>
      <c r="M1050" s="59">
        <f>'Inventory Ref Sheet'!AP1050</f>
        <v>0</v>
      </c>
      <c r="N1050" s="59">
        <f>'Inventory Ref Sheet'!AQ1050</f>
        <v>0</v>
      </c>
      <c r="O1050" s="100" t="str">
        <f ca="1">IF('Inventory Ref Sheet'!AS1050&gt;0,YEAR(TODAY())-'Inventory Ref Sheet'!AS1050,"")</f>
        <v/>
      </c>
      <c r="P1050" s="95">
        <f>'Inventory Ref Sheet'!AU1050</f>
        <v>0</v>
      </c>
      <c r="Q1050" s="60">
        <f>'Inventory Ref Sheet'!AV1050</f>
        <v>0</v>
      </c>
      <c r="R1050" s="61"/>
      <c r="S1050" s="100" t="str">
        <f t="shared" si="66"/>
        <v/>
      </c>
      <c r="T1050" s="59">
        <f>'Inventory Ref Sheet'!M1050</f>
        <v>0</v>
      </c>
      <c r="U1050" s="102">
        <f>'Inventory Ref Sheet'!N1050</f>
        <v>0</v>
      </c>
      <c r="V1050" s="59">
        <f>'Inventory Ref Sheet'!O1050</f>
        <v>0</v>
      </c>
      <c r="W1050" s="59">
        <f>'Inventory Ref Sheet'!R1050</f>
        <v>0</v>
      </c>
      <c r="X1050" s="59">
        <f>'Inventory Ref Sheet'!S1050</f>
        <v>0</v>
      </c>
      <c r="Y1050" s="100" t="str">
        <f ca="1">IF('Inventory Ref Sheet'!U1050&gt;0,YEAR(TODAY())-'Inventory Ref Sheet'!U1050,"")</f>
        <v/>
      </c>
      <c r="Z1050" s="95">
        <f>'Inventory Ref Sheet'!W1050</f>
        <v>0</v>
      </c>
      <c r="AA1050" s="60">
        <f>'Inventory Ref Sheet'!X1050</f>
        <v>0</v>
      </c>
      <c r="AB1050" s="61"/>
      <c r="AC1050" s="97" t="str">
        <f t="shared" si="67"/>
        <v/>
      </c>
      <c r="AD1050" s="59">
        <f>'Inventory Ref Sheet'!Y1050</f>
        <v>0</v>
      </c>
      <c r="AE1050" s="59">
        <f>'Inventory Ref Sheet'!Z1050</f>
        <v>0</v>
      </c>
      <c r="AF1050" s="102">
        <f>'Inventory Ref Sheet'!AA1050</f>
        <v>0</v>
      </c>
      <c r="AG1050" s="59">
        <f>'Inventory Ref Sheet'!AD1050</f>
        <v>0</v>
      </c>
      <c r="AH1050" s="59">
        <f>'Inventory Ref Sheet'!AE1050</f>
        <v>0</v>
      </c>
      <c r="AI1050" s="100" t="str">
        <f ca="1">IF('Inventory Ref Sheet'!AG1050&gt;0,YEAR(TODAY())-'Inventory Ref Sheet'!AG1050,"")</f>
        <v/>
      </c>
      <c r="AJ1050" s="99"/>
      <c r="AK1050" s="60">
        <f>'Inventory Ref Sheet'!AJ1050</f>
        <v>0</v>
      </c>
      <c r="AL1050" s="99"/>
      <c r="AM1050" s="97" t="str">
        <f t="shared" si="68"/>
        <v/>
      </c>
    </row>
    <row r="1051" spans="10:39" x14ac:dyDescent="0.25">
      <c r="J1051" s="59">
        <f>'Inventory Ref Sheet'!AK1051</f>
        <v>0</v>
      </c>
      <c r="K1051" s="59">
        <f>'Inventory Ref Sheet'!AL1051</f>
        <v>0</v>
      </c>
      <c r="L1051" s="59">
        <f>'Inventory Ref Sheet'!AM1051</f>
        <v>0</v>
      </c>
      <c r="M1051" s="59">
        <f>'Inventory Ref Sheet'!AP1051</f>
        <v>0</v>
      </c>
      <c r="N1051" s="59">
        <f>'Inventory Ref Sheet'!AQ1051</f>
        <v>0</v>
      </c>
      <c r="O1051" s="100" t="str">
        <f ca="1">IF('Inventory Ref Sheet'!AS1051&gt;0,YEAR(TODAY())-'Inventory Ref Sheet'!AS1051,"")</f>
        <v/>
      </c>
      <c r="P1051" s="95">
        <f>'Inventory Ref Sheet'!AU1051</f>
        <v>0</v>
      </c>
      <c r="Q1051" s="60">
        <f>'Inventory Ref Sheet'!AV1051</f>
        <v>0</v>
      </c>
      <c r="R1051" s="61"/>
      <c r="S1051" s="100" t="str">
        <f t="shared" si="66"/>
        <v/>
      </c>
      <c r="T1051" s="59">
        <f>'Inventory Ref Sheet'!M1051</f>
        <v>0</v>
      </c>
      <c r="U1051" s="102">
        <f>'Inventory Ref Sheet'!N1051</f>
        <v>0</v>
      </c>
      <c r="V1051" s="59">
        <f>'Inventory Ref Sheet'!O1051</f>
        <v>0</v>
      </c>
      <c r="W1051" s="59">
        <f>'Inventory Ref Sheet'!R1051</f>
        <v>0</v>
      </c>
      <c r="X1051" s="59">
        <f>'Inventory Ref Sheet'!S1051</f>
        <v>0</v>
      </c>
      <c r="Y1051" s="100" t="str">
        <f ca="1">IF('Inventory Ref Sheet'!U1051&gt;0,YEAR(TODAY())-'Inventory Ref Sheet'!U1051,"")</f>
        <v/>
      </c>
      <c r="Z1051" s="95">
        <f>'Inventory Ref Sheet'!W1051</f>
        <v>0</v>
      </c>
      <c r="AA1051" s="60">
        <f>'Inventory Ref Sheet'!X1051</f>
        <v>0</v>
      </c>
      <c r="AB1051" s="61"/>
      <c r="AC1051" s="97" t="str">
        <f t="shared" si="67"/>
        <v/>
      </c>
      <c r="AD1051" s="59">
        <f>'Inventory Ref Sheet'!Y1051</f>
        <v>0</v>
      </c>
      <c r="AE1051" s="59">
        <f>'Inventory Ref Sheet'!Z1051</f>
        <v>0</v>
      </c>
      <c r="AF1051" s="102">
        <f>'Inventory Ref Sheet'!AA1051</f>
        <v>0</v>
      </c>
      <c r="AG1051" s="59">
        <f>'Inventory Ref Sheet'!AD1051</f>
        <v>0</v>
      </c>
      <c r="AH1051" s="59">
        <f>'Inventory Ref Sheet'!AE1051</f>
        <v>0</v>
      </c>
      <c r="AI1051" s="100" t="str">
        <f ca="1">IF('Inventory Ref Sheet'!AG1051&gt;0,YEAR(TODAY())-'Inventory Ref Sheet'!AG1051,"")</f>
        <v/>
      </c>
      <c r="AJ1051" s="99"/>
      <c r="AK1051" s="60">
        <f>'Inventory Ref Sheet'!AJ1051</f>
        <v>0</v>
      </c>
      <c r="AL1051" s="99"/>
      <c r="AM1051" s="97" t="str">
        <f t="shared" si="68"/>
        <v/>
      </c>
    </row>
    <row r="1052" spans="10:39" x14ac:dyDescent="0.25">
      <c r="J1052" s="59">
        <f>'Inventory Ref Sheet'!AK1052</f>
        <v>0</v>
      </c>
      <c r="K1052" s="59">
        <f>'Inventory Ref Sheet'!AL1052</f>
        <v>0</v>
      </c>
      <c r="L1052" s="59">
        <f>'Inventory Ref Sheet'!AM1052</f>
        <v>0</v>
      </c>
      <c r="M1052" s="59">
        <f>'Inventory Ref Sheet'!AP1052</f>
        <v>0</v>
      </c>
      <c r="N1052" s="59">
        <f>'Inventory Ref Sheet'!AQ1052</f>
        <v>0</v>
      </c>
      <c r="O1052" s="100" t="str">
        <f ca="1">IF('Inventory Ref Sheet'!AS1052&gt;0,YEAR(TODAY())-'Inventory Ref Sheet'!AS1052,"")</f>
        <v/>
      </c>
      <c r="P1052" s="95">
        <f>'Inventory Ref Sheet'!AU1052</f>
        <v>0</v>
      </c>
      <c r="Q1052" s="60">
        <f>'Inventory Ref Sheet'!AV1052</f>
        <v>0</v>
      </c>
      <c r="R1052" s="61"/>
      <c r="S1052" s="100" t="str">
        <f t="shared" si="66"/>
        <v/>
      </c>
      <c r="T1052" s="59">
        <f>'Inventory Ref Sheet'!M1052</f>
        <v>0</v>
      </c>
      <c r="U1052" s="102">
        <f>'Inventory Ref Sheet'!N1052</f>
        <v>0</v>
      </c>
      <c r="V1052" s="59">
        <f>'Inventory Ref Sheet'!O1052</f>
        <v>0</v>
      </c>
      <c r="W1052" s="59">
        <f>'Inventory Ref Sheet'!R1052</f>
        <v>0</v>
      </c>
      <c r="X1052" s="59">
        <f>'Inventory Ref Sheet'!S1052</f>
        <v>0</v>
      </c>
      <c r="Y1052" s="100" t="str">
        <f ca="1">IF('Inventory Ref Sheet'!U1052&gt;0,YEAR(TODAY())-'Inventory Ref Sheet'!U1052,"")</f>
        <v/>
      </c>
      <c r="Z1052" s="95">
        <f>'Inventory Ref Sheet'!W1052</f>
        <v>0</v>
      </c>
      <c r="AA1052" s="60">
        <f>'Inventory Ref Sheet'!X1052</f>
        <v>0</v>
      </c>
      <c r="AB1052" s="61"/>
      <c r="AC1052" s="97" t="str">
        <f t="shared" si="67"/>
        <v/>
      </c>
      <c r="AD1052" s="59">
        <f>'Inventory Ref Sheet'!Y1052</f>
        <v>0</v>
      </c>
      <c r="AE1052" s="59">
        <f>'Inventory Ref Sheet'!Z1052</f>
        <v>0</v>
      </c>
      <c r="AF1052" s="102">
        <f>'Inventory Ref Sheet'!AA1052</f>
        <v>0</v>
      </c>
      <c r="AG1052" s="59">
        <f>'Inventory Ref Sheet'!AD1052</f>
        <v>0</v>
      </c>
      <c r="AH1052" s="59">
        <f>'Inventory Ref Sheet'!AE1052</f>
        <v>0</v>
      </c>
      <c r="AI1052" s="100" t="str">
        <f ca="1">IF('Inventory Ref Sheet'!AG1052&gt;0,YEAR(TODAY())-'Inventory Ref Sheet'!AG1052,"")</f>
        <v/>
      </c>
      <c r="AJ1052" s="99"/>
      <c r="AK1052" s="60">
        <f>'Inventory Ref Sheet'!AJ1052</f>
        <v>0</v>
      </c>
      <c r="AL1052" s="99"/>
      <c r="AM1052" s="97" t="str">
        <f t="shared" si="68"/>
        <v/>
      </c>
    </row>
    <row r="1053" spans="10:39" x14ac:dyDescent="0.25">
      <c r="J1053" s="59">
        <f>'Inventory Ref Sheet'!AK1053</f>
        <v>0</v>
      </c>
      <c r="K1053" s="59">
        <f>'Inventory Ref Sheet'!AL1053</f>
        <v>0</v>
      </c>
      <c r="L1053" s="59">
        <f>'Inventory Ref Sheet'!AM1053</f>
        <v>0</v>
      </c>
      <c r="M1053" s="59">
        <f>'Inventory Ref Sheet'!AP1053</f>
        <v>0</v>
      </c>
      <c r="N1053" s="59">
        <f>'Inventory Ref Sheet'!AQ1053</f>
        <v>0</v>
      </c>
      <c r="O1053" s="100" t="str">
        <f ca="1">IF('Inventory Ref Sheet'!AS1053&gt;0,YEAR(TODAY())-'Inventory Ref Sheet'!AS1053,"")</f>
        <v/>
      </c>
      <c r="P1053" s="95">
        <f>'Inventory Ref Sheet'!AU1053</f>
        <v>0</v>
      </c>
      <c r="Q1053" s="60">
        <f>'Inventory Ref Sheet'!AV1053</f>
        <v>0</v>
      </c>
      <c r="R1053" s="61"/>
      <c r="S1053" s="100" t="str">
        <f t="shared" si="66"/>
        <v/>
      </c>
      <c r="T1053" s="59">
        <f>'Inventory Ref Sheet'!M1053</f>
        <v>0</v>
      </c>
      <c r="U1053" s="102">
        <f>'Inventory Ref Sheet'!N1053</f>
        <v>0</v>
      </c>
      <c r="V1053" s="59">
        <f>'Inventory Ref Sheet'!O1053</f>
        <v>0</v>
      </c>
      <c r="W1053" s="59">
        <f>'Inventory Ref Sheet'!R1053</f>
        <v>0</v>
      </c>
      <c r="X1053" s="59">
        <f>'Inventory Ref Sheet'!S1053</f>
        <v>0</v>
      </c>
      <c r="Y1053" s="100" t="str">
        <f ca="1">IF('Inventory Ref Sheet'!U1053&gt;0,YEAR(TODAY())-'Inventory Ref Sheet'!U1053,"")</f>
        <v/>
      </c>
      <c r="Z1053" s="95">
        <f>'Inventory Ref Sheet'!W1053</f>
        <v>0</v>
      </c>
      <c r="AA1053" s="60">
        <f>'Inventory Ref Sheet'!X1053</f>
        <v>0</v>
      </c>
      <c r="AB1053" s="61"/>
      <c r="AC1053" s="97" t="str">
        <f t="shared" si="67"/>
        <v/>
      </c>
      <c r="AD1053" s="59">
        <f>'Inventory Ref Sheet'!Y1053</f>
        <v>0</v>
      </c>
      <c r="AE1053" s="59">
        <f>'Inventory Ref Sheet'!Z1053</f>
        <v>0</v>
      </c>
      <c r="AF1053" s="102">
        <f>'Inventory Ref Sheet'!AA1053</f>
        <v>0</v>
      </c>
      <c r="AG1053" s="59">
        <f>'Inventory Ref Sheet'!AD1053</f>
        <v>0</v>
      </c>
      <c r="AH1053" s="59">
        <f>'Inventory Ref Sheet'!AE1053</f>
        <v>0</v>
      </c>
      <c r="AI1053" s="100" t="str">
        <f ca="1">IF('Inventory Ref Sheet'!AG1053&gt;0,YEAR(TODAY())-'Inventory Ref Sheet'!AG1053,"")</f>
        <v/>
      </c>
      <c r="AJ1053" s="99"/>
      <c r="AK1053" s="60">
        <f>'Inventory Ref Sheet'!AJ1053</f>
        <v>0</v>
      </c>
      <c r="AL1053" s="99"/>
      <c r="AM1053" s="97" t="str">
        <f t="shared" si="68"/>
        <v/>
      </c>
    </row>
    <row r="1054" spans="10:39" x14ac:dyDescent="0.25">
      <c r="J1054" s="59">
        <f>'Inventory Ref Sheet'!AK1054</f>
        <v>0</v>
      </c>
      <c r="K1054" s="59">
        <f>'Inventory Ref Sheet'!AL1054</f>
        <v>0</v>
      </c>
      <c r="L1054" s="59">
        <f>'Inventory Ref Sheet'!AM1054</f>
        <v>0</v>
      </c>
      <c r="M1054" s="59">
        <f>'Inventory Ref Sheet'!AP1054</f>
        <v>0</v>
      </c>
      <c r="N1054" s="59">
        <f>'Inventory Ref Sheet'!AQ1054</f>
        <v>0</v>
      </c>
      <c r="O1054" s="100" t="str">
        <f ca="1">IF('Inventory Ref Sheet'!AS1054&gt;0,YEAR(TODAY())-'Inventory Ref Sheet'!AS1054,"")</f>
        <v/>
      </c>
      <c r="P1054" s="95">
        <f>'Inventory Ref Sheet'!AU1054</f>
        <v>0</v>
      </c>
      <c r="Q1054" s="60">
        <f>'Inventory Ref Sheet'!AV1054</f>
        <v>0</v>
      </c>
      <c r="R1054" s="61"/>
      <c r="S1054" s="100" t="str">
        <f t="shared" si="66"/>
        <v/>
      </c>
      <c r="T1054" s="59">
        <f>'Inventory Ref Sheet'!M1054</f>
        <v>0</v>
      </c>
      <c r="U1054" s="102">
        <f>'Inventory Ref Sheet'!N1054</f>
        <v>0</v>
      </c>
      <c r="V1054" s="59">
        <f>'Inventory Ref Sheet'!O1054</f>
        <v>0</v>
      </c>
      <c r="W1054" s="59">
        <f>'Inventory Ref Sheet'!R1054</f>
        <v>0</v>
      </c>
      <c r="X1054" s="59">
        <f>'Inventory Ref Sheet'!S1054</f>
        <v>0</v>
      </c>
      <c r="Y1054" s="100" t="str">
        <f ca="1">IF('Inventory Ref Sheet'!U1054&gt;0,YEAR(TODAY())-'Inventory Ref Sheet'!U1054,"")</f>
        <v/>
      </c>
      <c r="Z1054" s="95">
        <f>'Inventory Ref Sheet'!W1054</f>
        <v>0</v>
      </c>
      <c r="AA1054" s="60">
        <f>'Inventory Ref Sheet'!X1054</f>
        <v>0</v>
      </c>
      <c r="AB1054" s="61"/>
      <c r="AC1054" s="97" t="str">
        <f t="shared" si="67"/>
        <v/>
      </c>
      <c r="AD1054" s="59">
        <f>'Inventory Ref Sheet'!Y1054</f>
        <v>0</v>
      </c>
      <c r="AE1054" s="59">
        <f>'Inventory Ref Sheet'!Z1054</f>
        <v>0</v>
      </c>
      <c r="AF1054" s="102">
        <f>'Inventory Ref Sheet'!AA1054</f>
        <v>0</v>
      </c>
      <c r="AG1054" s="59">
        <f>'Inventory Ref Sheet'!AD1054</f>
        <v>0</v>
      </c>
      <c r="AH1054" s="59">
        <f>'Inventory Ref Sheet'!AE1054</f>
        <v>0</v>
      </c>
      <c r="AI1054" s="100" t="str">
        <f ca="1">IF('Inventory Ref Sheet'!AG1054&gt;0,YEAR(TODAY())-'Inventory Ref Sheet'!AG1054,"")</f>
        <v/>
      </c>
      <c r="AJ1054" s="99"/>
      <c r="AK1054" s="60">
        <f>'Inventory Ref Sheet'!AJ1054</f>
        <v>0</v>
      </c>
      <c r="AL1054" s="99"/>
      <c r="AM1054" s="97" t="str">
        <f t="shared" si="68"/>
        <v/>
      </c>
    </row>
    <row r="1055" spans="10:39" x14ac:dyDescent="0.25">
      <c r="J1055" s="59">
        <f>'Inventory Ref Sheet'!AK1055</f>
        <v>0</v>
      </c>
      <c r="K1055" s="59">
        <f>'Inventory Ref Sheet'!AL1055</f>
        <v>0</v>
      </c>
      <c r="L1055" s="59">
        <f>'Inventory Ref Sheet'!AM1055</f>
        <v>0</v>
      </c>
      <c r="M1055" s="59">
        <f>'Inventory Ref Sheet'!AP1055</f>
        <v>0</v>
      </c>
      <c r="N1055" s="59">
        <f>'Inventory Ref Sheet'!AQ1055</f>
        <v>0</v>
      </c>
      <c r="O1055" s="100" t="str">
        <f ca="1">IF('Inventory Ref Sheet'!AS1055&gt;0,YEAR(TODAY())-'Inventory Ref Sheet'!AS1055,"")</f>
        <v/>
      </c>
      <c r="P1055" s="95">
        <f>'Inventory Ref Sheet'!AU1055</f>
        <v>0</v>
      </c>
      <c r="Q1055" s="60">
        <f>'Inventory Ref Sheet'!AV1055</f>
        <v>0</v>
      </c>
      <c r="R1055" s="61"/>
      <c r="S1055" s="100" t="str">
        <f t="shared" si="66"/>
        <v/>
      </c>
      <c r="T1055" s="59">
        <f>'Inventory Ref Sheet'!M1055</f>
        <v>0</v>
      </c>
      <c r="U1055" s="102">
        <f>'Inventory Ref Sheet'!N1055</f>
        <v>0</v>
      </c>
      <c r="V1055" s="59">
        <f>'Inventory Ref Sheet'!O1055</f>
        <v>0</v>
      </c>
      <c r="W1055" s="59">
        <f>'Inventory Ref Sheet'!R1055</f>
        <v>0</v>
      </c>
      <c r="X1055" s="59">
        <f>'Inventory Ref Sheet'!S1055</f>
        <v>0</v>
      </c>
      <c r="Y1055" s="100" t="str">
        <f ca="1">IF('Inventory Ref Sheet'!U1055&gt;0,YEAR(TODAY())-'Inventory Ref Sheet'!U1055,"")</f>
        <v/>
      </c>
      <c r="Z1055" s="95">
        <f>'Inventory Ref Sheet'!W1055</f>
        <v>0</v>
      </c>
      <c r="AA1055" s="60">
        <f>'Inventory Ref Sheet'!X1055</f>
        <v>0</v>
      </c>
      <c r="AB1055" s="61"/>
      <c r="AC1055" s="97" t="str">
        <f t="shared" si="67"/>
        <v/>
      </c>
      <c r="AD1055" s="59">
        <f>'Inventory Ref Sheet'!Y1055</f>
        <v>0</v>
      </c>
      <c r="AE1055" s="59">
        <f>'Inventory Ref Sheet'!Z1055</f>
        <v>0</v>
      </c>
      <c r="AF1055" s="102">
        <f>'Inventory Ref Sheet'!AA1055</f>
        <v>0</v>
      </c>
      <c r="AG1055" s="59">
        <f>'Inventory Ref Sheet'!AD1055</f>
        <v>0</v>
      </c>
      <c r="AH1055" s="59">
        <f>'Inventory Ref Sheet'!AE1055</f>
        <v>0</v>
      </c>
      <c r="AI1055" s="100" t="str">
        <f ca="1">IF('Inventory Ref Sheet'!AG1055&gt;0,YEAR(TODAY())-'Inventory Ref Sheet'!AG1055,"")</f>
        <v/>
      </c>
      <c r="AJ1055" s="99"/>
      <c r="AK1055" s="60">
        <f>'Inventory Ref Sheet'!AJ1055</f>
        <v>0</v>
      </c>
      <c r="AL1055" s="99"/>
      <c r="AM1055" s="97" t="str">
        <f t="shared" si="68"/>
        <v/>
      </c>
    </row>
    <row r="1056" spans="10:39" x14ac:dyDescent="0.25">
      <c r="J1056" s="59">
        <f>'Inventory Ref Sheet'!AK1056</f>
        <v>0</v>
      </c>
      <c r="K1056" s="59">
        <f>'Inventory Ref Sheet'!AL1056</f>
        <v>0</v>
      </c>
      <c r="L1056" s="59">
        <f>'Inventory Ref Sheet'!AM1056</f>
        <v>0</v>
      </c>
      <c r="M1056" s="59">
        <f>'Inventory Ref Sheet'!AP1056</f>
        <v>0</v>
      </c>
      <c r="N1056" s="59">
        <f>'Inventory Ref Sheet'!AQ1056</f>
        <v>0</v>
      </c>
      <c r="O1056" s="100" t="str">
        <f ca="1">IF('Inventory Ref Sheet'!AS1056&gt;0,YEAR(TODAY())-'Inventory Ref Sheet'!AS1056,"")</f>
        <v/>
      </c>
      <c r="P1056" s="95">
        <f>'Inventory Ref Sheet'!AU1056</f>
        <v>0</v>
      </c>
      <c r="Q1056" s="60">
        <f>'Inventory Ref Sheet'!AV1056</f>
        <v>0</v>
      </c>
      <c r="R1056" s="61"/>
      <c r="S1056" s="100" t="str">
        <f t="shared" si="66"/>
        <v/>
      </c>
      <c r="T1056" s="59">
        <f>'Inventory Ref Sheet'!M1056</f>
        <v>0</v>
      </c>
      <c r="U1056" s="102">
        <f>'Inventory Ref Sheet'!N1056</f>
        <v>0</v>
      </c>
      <c r="V1056" s="59">
        <f>'Inventory Ref Sheet'!O1056</f>
        <v>0</v>
      </c>
      <c r="W1056" s="59">
        <f>'Inventory Ref Sheet'!R1056</f>
        <v>0</v>
      </c>
      <c r="X1056" s="59">
        <f>'Inventory Ref Sheet'!S1056</f>
        <v>0</v>
      </c>
      <c r="Y1056" s="100" t="str">
        <f ca="1">IF('Inventory Ref Sheet'!U1056&gt;0,YEAR(TODAY())-'Inventory Ref Sheet'!U1056,"")</f>
        <v/>
      </c>
      <c r="Z1056" s="95">
        <f>'Inventory Ref Sheet'!W1056</f>
        <v>0</v>
      </c>
      <c r="AA1056" s="60">
        <f>'Inventory Ref Sheet'!X1056</f>
        <v>0</v>
      </c>
      <c r="AB1056" s="61"/>
      <c r="AC1056" s="97" t="str">
        <f t="shared" si="67"/>
        <v/>
      </c>
      <c r="AD1056" s="59">
        <f>'Inventory Ref Sheet'!Y1056</f>
        <v>0</v>
      </c>
      <c r="AE1056" s="59">
        <f>'Inventory Ref Sheet'!Z1056</f>
        <v>0</v>
      </c>
      <c r="AF1056" s="102">
        <f>'Inventory Ref Sheet'!AA1056</f>
        <v>0</v>
      </c>
      <c r="AG1056" s="59">
        <f>'Inventory Ref Sheet'!AD1056</f>
        <v>0</v>
      </c>
      <c r="AH1056" s="59">
        <f>'Inventory Ref Sheet'!AE1056</f>
        <v>0</v>
      </c>
      <c r="AI1056" s="100" t="str">
        <f ca="1">IF('Inventory Ref Sheet'!AG1056&gt;0,YEAR(TODAY())-'Inventory Ref Sheet'!AG1056,"")</f>
        <v/>
      </c>
      <c r="AJ1056" s="99"/>
      <c r="AK1056" s="60">
        <f>'Inventory Ref Sheet'!AJ1056</f>
        <v>0</v>
      </c>
      <c r="AL1056" s="99"/>
      <c r="AM1056" s="97" t="str">
        <f t="shared" si="68"/>
        <v/>
      </c>
    </row>
    <row r="1057" spans="10:39" x14ac:dyDescent="0.25">
      <c r="J1057" s="59">
        <f>'Inventory Ref Sheet'!AK1057</f>
        <v>0</v>
      </c>
      <c r="K1057" s="59">
        <f>'Inventory Ref Sheet'!AL1057</f>
        <v>0</v>
      </c>
      <c r="L1057" s="59">
        <f>'Inventory Ref Sheet'!AM1057</f>
        <v>0</v>
      </c>
      <c r="M1057" s="59">
        <f>'Inventory Ref Sheet'!AP1057</f>
        <v>0</v>
      </c>
      <c r="N1057" s="59">
        <f>'Inventory Ref Sheet'!AQ1057</f>
        <v>0</v>
      </c>
      <c r="O1057" s="100" t="str">
        <f ca="1">IF('Inventory Ref Sheet'!AS1057&gt;0,YEAR(TODAY())-'Inventory Ref Sheet'!AS1057,"")</f>
        <v/>
      </c>
      <c r="P1057" s="95">
        <f>'Inventory Ref Sheet'!AU1057</f>
        <v>0</v>
      </c>
      <c r="Q1057" s="60">
        <f>'Inventory Ref Sheet'!AV1057</f>
        <v>0</v>
      </c>
      <c r="R1057" s="61"/>
      <c r="S1057" s="100" t="str">
        <f t="shared" si="66"/>
        <v/>
      </c>
      <c r="T1057" s="59">
        <f>'Inventory Ref Sheet'!M1057</f>
        <v>0</v>
      </c>
      <c r="U1057" s="102">
        <f>'Inventory Ref Sheet'!N1057</f>
        <v>0</v>
      </c>
      <c r="V1057" s="59">
        <f>'Inventory Ref Sheet'!O1057</f>
        <v>0</v>
      </c>
      <c r="W1057" s="59">
        <f>'Inventory Ref Sheet'!R1057</f>
        <v>0</v>
      </c>
      <c r="X1057" s="59">
        <f>'Inventory Ref Sheet'!S1057</f>
        <v>0</v>
      </c>
      <c r="Y1057" s="100" t="str">
        <f ca="1">IF('Inventory Ref Sheet'!U1057&gt;0,YEAR(TODAY())-'Inventory Ref Sheet'!U1057,"")</f>
        <v/>
      </c>
      <c r="Z1057" s="95">
        <f>'Inventory Ref Sheet'!W1057</f>
        <v>0</v>
      </c>
      <c r="AA1057" s="60">
        <f>'Inventory Ref Sheet'!X1057</f>
        <v>0</v>
      </c>
      <c r="AB1057" s="61"/>
      <c r="AC1057" s="97" t="str">
        <f t="shared" si="67"/>
        <v/>
      </c>
      <c r="AD1057" s="59">
        <f>'Inventory Ref Sheet'!Y1057</f>
        <v>0</v>
      </c>
      <c r="AE1057" s="59">
        <f>'Inventory Ref Sheet'!Z1057</f>
        <v>0</v>
      </c>
      <c r="AF1057" s="102">
        <f>'Inventory Ref Sheet'!AA1057</f>
        <v>0</v>
      </c>
      <c r="AG1057" s="59">
        <f>'Inventory Ref Sheet'!AD1057</f>
        <v>0</v>
      </c>
      <c r="AH1057" s="59">
        <f>'Inventory Ref Sheet'!AE1057</f>
        <v>0</v>
      </c>
      <c r="AI1057" s="100" t="str">
        <f ca="1">IF('Inventory Ref Sheet'!AG1057&gt;0,YEAR(TODAY())-'Inventory Ref Sheet'!AG1057,"")</f>
        <v/>
      </c>
      <c r="AJ1057" s="99"/>
      <c r="AK1057" s="60">
        <f>'Inventory Ref Sheet'!AJ1057</f>
        <v>0</v>
      </c>
      <c r="AL1057" s="99"/>
      <c r="AM1057" s="97" t="str">
        <f t="shared" si="68"/>
        <v/>
      </c>
    </row>
    <row r="1058" spans="10:39" x14ac:dyDescent="0.25">
      <c r="J1058" s="59">
        <f>'Inventory Ref Sheet'!AK1058</f>
        <v>0</v>
      </c>
      <c r="K1058" s="59">
        <f>'Inventory Ref Sheet'!AL1058</f>
        <v>0</v>
      </c>
      <c r="L1058" s="59">
        <f>'Inventory Ref Sheet'!AM1058</f>
        <v>0</v>
      </c>
      <c r="M1058" s="59">
        <f>'Inventory Ref Sheet'!AP1058</f>
        <v>0</v>
      </c>
      <c r="N1058" s="59">
        <f>'Inventory Ref Sheet'!AQ1058</f>
        <v>0</v>
      </c>
      <c r="O1058" s="100" t="str">
        <f ca="1">IF('Inventory Ref Sheet'!AS1058&gt;0,YEAR(TODAY())-'Inventory Ref Sheet'!AS1058,"")</f>
        <v/>
      </c>
      <c r="P1058" s="95">
        <f>'Inventory Ref Sheet'!AU1058</f>
        <v>0</v>
      </c>
      <c r="Q1058" s="60">
        <f>'Inventory Ref Sheet'!AV1058</f>
        <v>0</v>
      </c>
      <c r="R1058" s="61"/>
      <c r="S1058" s="100" t="str">
        <f t="shared" si="66"/>
        <v/>
      </c>
      <c r="T1058" s="59">
        <f>'Inventory Ref Sheet'!M1058</f>
        <v>0</v>
      </c>
      <c r="U1058" s="102">
        <f>'Inventory Ref Sheet'!N1058</f>
        <v>0</v>
      </c>
      <c r="V1058" s="59">
        <f>'Inventory Ref Sheet'!O1058</f>
        <v>0</v>
      </c>
      <c r="W1058" s="59">
        <f>'Inventory Ref Sheet'!R1058</f>
        <v>0</v>
      </c>
      <c r="X1058" s="59">
        <f>'Inventory Ref Sheet'!S1058</f>
        <v>0</v>
      </c>
      <c r="Y1058" s="100" t="str">
        <f ca="1">IF('Inventory Ref Sheet'!U1058&gt;0,YEAR(TODAY())-'Inventory Ref Sheet'!U1058,"")</f>
        <v/>
      </c>
      <c r="Z1058" s="95">
        <f>'Inventory Ref Sheet'!W1058</f>
        <v>0</v>
      </c>
      <c r="AA1058" s="60">
        <f>'Inventory Ref Sheet'!X1058</f>
        <v>0</v>
      </c>
      <c r="AB1058" s="61"/>
      <c r="AC1058" s="97" t="str">
        <f t="shared" si="67"/>
        <v/>
      </c>
      <c r="AD1058" s="59">
        <f>'Inventory Ref Sheet'!Y1058</f>
        <v>0</v>
      </c>
      <c r="AE1058" s="59">
        <f>'Inventory Ref Sheet'!Z1058</f>
        <v>0</v>
      </c>
      <c r="AF1058" s="102">
        <f>'Inventory Ref Sheet'!AA1058</f>
        <v>0</v>
      </c>
      <c r="AG1058" s="59">
        <f>'Inventory Ref Sheet'!AD1058</f>
        <v>0</v>
      </c>
      <c r="AH1058" s="59">
        <f>'Inventory Ref Sheet'!AE1058</f>
        <v>0</v>
      </c>
      <c r="AI1058" s="100" t="str">
        <f ca="1">IF('Inventory Ref Sheet'!AG1058&gt;0,YEAR(TODAY())-'Inventory Ref Sheet'!AG1058,"")</f>
        <v/>
      </c>
      <c r="AJ1058" s="99"/>
      <c r="AK1058" s="60">
        <f>'Inventory Ref Sheet'!AJ1058</f>
        <v>0</v>
      </c>
      <c r="AL1058" s="99"/>
      <c r="AM1058" s="97" t="str">
        <f t="shared" si="68"/>
        <v/>
      </c>
    </row>
    <row r="1059" spans="10:39" x14ac:dyDescent="0.25">
      <c r="J1059" s="59">
        <f>'Inventory Ref Sheet'!AK1059</f>
        <v>0</v>
      </c>
      <c r="K1059" s="59">
        <f>'Inventory Ref Sheet'!AL1059</f>
        <v>0</v>
      </c>
      <c r="L1059" s="59">
        <f>'Inventory Ref Sheet'!AM1059</f>
        <v>0</v>
      </c>
      <c r="M1059" s="59">
        <f>'Inventory Ref Sheet'!AP1059</f>
        <v>0</v>
      </c>
      <c r="N1059" s="59">
        <f>'Inventory Ref Sheet'!AQ1059</f>
        <v>0</v>
      </c>
      <c r="O1059" s="100" t="str">
        <f ca="1">IF('Inventory Ref Sheet'!AS1059&gt;0,YEAR(TODAY())-'Inventory Ref Sheet'!AS1059,"")</f>
        <v/>
      </c>
      <c r="P1059" s="95">
        <f>'Inventory Ref Sheet'!AU1059</f>
        <v>0</v>
      </c>
      <c r="Q1059" s="60">
        <f>'Inventory Ref Sheet'!AV1059</f>
        <v>0</v>
      </c>
      <c r="R1059" s="61"/>
      <c r="S1059" s="100" t="str">
        <f t="shared" si="66"/>
        <v/>
      </c>
      <c r="T1059" s="59">
        <f>'Inventory Ref Sheet'!M1059</f>
        <v>0</v>
      </c>
      <c r="U1059" s="102">
        <f>'Inventory Ref Sheet'!N1059</f>
        <v>0</v>
      </c>
      <c r="V1059" s="59">
        <f>'Inventory Ref Sheet'!O1059</f>
        <v>0</v>
      </c>
      <c r="W1059" s="59">
        <f>'Inventory Ref Sheet'!R1059</f>
        <v>0</v>
      </c>
      <c r="X1059" s="59">
        <f>'Inventory Ref Sheet'!S1059</f>
        <v>0</v>
      </c>
      <c r="Y1059" s="100" t="str">
        <f ca="1">IF('Inventory Ref Sheet'!U1059&gt;0,YEAR(TODAY())-'Inventory Ref Sheet'!U1059,"")</f>
        <v/>
      </c>
      <c r="Z1059" s="95">
        <f>'Inventory Ref Sheet'!W1059</f>
        <v>0</v>
      </c>
      <c r="AA1059" s="60">
        <f>'Inventory Ref Sheet'!X1059</f>
        <v>0</v>
      </c>
      <c r="AB1059" s="61"/>
      <c r="AC1059" s="97" t="str">
        <f t="shared" si="67"/>
        <v/>
      </c>
      <c r="AD1059" s="59">
        <f>'Inventory Ref Sheet'!Y1059</f>
        <v>0</v>
      </c>
      <c r="AE1059" s="59">
        <f>'Inventory Ref Sheet'!Z1059</f>
        <v>0</v>
      </c>
      <c r="AF1059" s="102">
        <f>'Inventory Ref Sheet'!AA1059</f>
        <v>0</v>
      </c>
      <c r="AG1059" s="59">
        <f>'Inventory Ref Sheet'!AD1059</f>
        <v>0</v>
      </c>
      <c r="AH1059" s="59">
        <f>'Inventory Ref Sheet'!AE1059</f>
        <v>0</v>
      </c>
      <c r="AI1059" s="100" t="str">
        <f ca="1">IF('Inventory Ref Sheet'!AG1059&gt;0,YEAR(TODAY())-'Inventory Ref Sheet'!AG1059,"")</f>
        <v/>
      </c>
      <c r="AJ1059" s="99"/>
      <c r="AK1059" s="60">
        <f>'Inventory Ref Sheet'!AJ1059</f>
        <v>0</v>
      </c>
      <c r="AL1059" s="99"/>
      <c r="AM1059" s="97" t="str">
        <f t="shared" si="68"/>
        <v/>
      </c>
    </row>
    <row r="1060" spans="10:39" x14ac:dyDescent="0.25">
      <c r="J1060" s="59">
        <f>'Inventory Ref Sheet'!AK1060</f>
        <v>0</v>
      </c>
      <c r="K1060" s="59">
        <f>'Inventory Ref Sheet'!AL1060</f>
        <v>0</v>
      </c>
      <c r="L1060" s="59">
        <f>'Inventory Ref Sheet'!AM1060</f>
        <v>0</v>
      </c>
      <c r="M1060" s="59">
        <f>'Inventory Ref Sheet'!AP1060</f>
        <v>0</v>
      </c>
      <c r="N1060" s="59">
        <f>'Inventory Ref Sheet'!AQ1060</f>
        <v>0</v>
      </c>
      <c r="O1060" s="100" t="str">
        <f ca="1">IF('Inventory Ref Sheet'!AS1060&gt;0,YEAR(TODAY())-'Inventory Ref Sheet'!AS1060,"")</f>
        <v/>
      </c>
      <c r="P1060" s="95">
        <f>'Inventory Ref Sheet'!AU1060</f>
        <v>0</v>
      </c>
      <c r="Q1060" s="60">
        <f>'Inventory Ref Sheet'!AV1060</f>
        <v>0</v>
      </c>
      <c r="R1060" s="61"/>
      <c r="S1060" s="100" t="str">
        <f t="shared" si="66"/>
        <v/>
      </c>
      <c r="T1060" s="59">
        <f>'Inventory Ref Sheet'!M1060</f>
        <v>0</v>
      </c>
      <c r="U1060" s="102">
        <f>'Inventory Ref Sheet'!N1060</f>
        <v>0</v>
      </c>
      <c r="V1060" s="59">
        <f>'Inventory Ref Sheet'!O1060</f>
        <v>0</v>
      </c>
      <c r="W1060" s="59">
        <f>'Inventory Ref Sheet'!R1060</f>
        <v>0</v>
      </c>
      <c r="X1060" s="59">
        <f>'Inventory Ref Sheet'!S1060</f>
        <v>0</v>
      </c>
      <c r="Y1060" s="100" t="str">
        <f ca="1">IF('Inventory Ref Sheet'!U1060&gt;0,YEAR(TODAY())-'Inventory Ref Sheet'!U1060,"")</f>
        <v/>
      </c>
      <c r="Z1060" s="95">
        <f>'Inventory Ref Sheet'!W1060</f>
        <v>0</v>
      </c>
      <c r="AA1060" s="60">
        <f>'Inventory Ref Sheet'!X1060</f>
        <v>0</v>
      </c>
      <c r="AB1060" s="61"/>
      <c r="AC1060" s="97" t="str">
        <f t="shared" si="67"/>
        <v/>
      </c>
      <c r="AD1060" s="59">
        <f>'Inventory Ref Sheet'!Y1060</f>
        <v>0</v>
      </c>
      <c r="AE1060" s="59">
        <f>'Inventory Ref Sheet'!Z1060</f>
        <v>0</v>
      </c>
      <c r="AF1060" s="102">
        <f>'Inventory Ref Sheet'!AA1060</f>
        <v>0</v>
      </c>
      <c r="AG1060" s="59">
        <f>'Inventory Ref Sheet'!AD1060</f>
        <v>0</v>
      </c>
      <c r="AH1060" s="59">
        <f>'Inventory Ref Sheet'!AE1060</f>
        <v>0</v>
      </c>
      <c r="AI1060" s="100" t="str">
        <f ca="1">IF('Inventory Ref Sheet'!AG1060&gt;0,YEAR(TODAY())-'Inventory Ref Sheet'!AG1060,"")</f>
        <v/>
      </c>
      <c r="AJ1060" s="99"/>
      <c r="AK1060" s="60">
        <f>'Inventory Ref Sheet'!AJ1060</f>
        <v>0</v>
      </c>
      <c r="AL1060" s="99"/>
      <c r="AM1060" s="97" t="str">
        <f t="shared" si="68"/>
        <v/>
      </c>
    </row>
    <row r="1061" spans="10:39" x14ac:dyDescent="0.25">
      <c r="J1061" s="59">
        <f>'Inventory Ref Sheet'!AK1061</f>
        <v>0</v>
      </c>
      <c r="K1061" s="59">
        <f>'Inventory Ref Sheet'!AL1061</f>
        <v>0</v>
      </c>
      <c r="L1061" s="59">
        <f>'Inventory Ref Sheet'!AM1061</f>
        <v>0</v>
      </c>
      <c r="M1061" s="59">
        <f>'Inventory Ref Sheet'!AP1061</f>
        <v>0</v>
      </c>
      <c r="N1061" s="59">
        <f>'Inventory Ref Sheet'!AQ1061</f>
        <v>0</v>
      </c>
      <c r="O1061" s="100" t="str">
        <f ca="1">IF('Inventory Ref Sheet'!AS1061&gt;0,YEAR(TODAY())-'Inventory Ref Sheet'!AS1061,"")</f>
        <v/>
      </c>
      <c r="P1061" s="95">
        <f>'Inventory Ref Sheet'!AU1061</f>
        <v>0</v>
      </c>
      <c r="Q1061" s="60">
        <f>'Inventory Ref Sheet'!AV1061</f>
        <v>0</v>
      </c>
      <c r="R1061" s="61"/>
      <c r="S1061" s="100" t="str">
        <f t="shared" si="66"/>
        <v/>
      </c>
      <c r="T1061" s="59">
        <f>'Inventory Ref Sheet'!M1061</f>
        <v>0</v>
      </c>
      <c r="U1061" s="102">
        <f>'Inventory Ref Sheet'!N1061</f>
        <v>0</v>
      </c>
      <c r="V1061" s="59">
        <f>'Inventory Ref Sheet'!O1061</f>
        <v>0</v>
      </c>
      <c r="W1061" s="59">
        <f>'Inventory Ref Sheet'!R1061</f>
        <v>0</v>
      </c>
      <c r="X1061" s="59">
        <f>'Inventory Ref Sheet'!S1061</f>
        <v>0</v>
      </c>
      <c r="Y1061" s="100" t="str">
        <f ca="1">IF('Inventory Ref Sheet'!U1061&gt;0,YEAR(TODAY())-'Inventory Ref Sheet'!U1061,"")</f>
        <v/>
      </c>
      <c r="Z1061" s="95">
        <f>'Inventory Ref Sheet'!W1061</f>
        <v>0</v>
      </c>
      <c r="AA1061" s="60">
        <f>'Inventory Ref Sheet'!X1061</f>
        <v>0</v>
      </c>
      <c r="AB1061" s="61"/>
      <c r="AC1061" s="97" t="str">
        <f t="shared" si="67"/>
        <v/>
      </c>
      <c r="AD1061" s="59">
        <f>'Inventory Ref Sheet'!Y1061</f>
        <v>0</v>
      </c>
      <c r="AE1061" s="59">
        <f>'Inventory Ref Sheet'!Z1061</f>
        <v>0</v>
      </c>
      <c r="AF1061" s="102">
        <f>'Inventory Ref Sheet'!AA1061</f>
        <v>0</v>
      </c>
      <c r="AG1061" s="59">
        <f>'Inventory Ref Sheet'!AD1061</f>
        <v>0</v>
      </c>
      <c r="AH1061" s="59">
        <f>'Inventory Ref Sheet'!AE1061</f>
        <v>0</v>
      </c>
      <c r="AI1061" s="100" t="str">
        <f ca="1">IF('Inventory Ref Sheet'!AG1061&gt;0,YEAR(TODAY())-'Inventory Ref Sheet'!AG1061,"")</f>
        <v/>
      </c>
      <c r="AJ1061" s="99"/>
      <c r="AK1061" s="60">
        <f>'Inventory Ref Sheet'!AJ1061</f>
        <v>0</v>
      </c>
      <c r="AL1061" s="99"/>
      <c r="AM1061" s="97" t="str">
        <f t="shared" si="68"/>
        <v/>
      </c>
    </row>
    <row r="1062" spans="10:39" x14ac:dyDescent="0.25">
      <c r="J1062" s="59">
        <f>'Inventory Ref Sheet'!AK1062</f>
        <v>0</v>
      </c>
      <c r="K1062" s="59">
        <f>'Inventory Ref Sheet'!AL1062</f>
        <v>0</v>
      </c>
      <c r="L1062" s="59">
        <f>'Inventory Ref Sheet'!AM1062</f>
        <v>0</v>
      </c>
      <c r="M1062" s="59">
        <f>'Inventory Ref Sheet'!AP1062</f>
        <v>0</v>
      </c>
      <c r="N1062" s="59">
        <f>'Inventory Ref Sheet'!AQ1062</f>
        <v>0</v>
      </c>
      <c r="O1062" s="100" t="str">
        <f ca="1">IF('Inventory Ref Sheet'!AS1062&gt;0,YEAR(TODAY())-'Inventory Ref Sheet'!AS1062,"")</f>
        <v/>
      </c>
      <c r="P1062" s="95">
        <f>'Inventory Ref Sheet'!AU1062</f>
        <v>0</v>
      </c>
      <c r="Q1062" s="60">
        <f>'Inventory Ref Sheet'!AV1062</f>
        <v>0</v>
      </c>
      <c r="R1062" s="61"/>
      <c r="S1062" s="100" t="str">
        <f t="shared" si="66"/>
        <v/>
      </c>
      <c r="T1062" s="59">
        <f>'Inventory Ref Sheet'!M1062</f>
        <v>0</v>
      </c>
      <c r="U1062" s="102">
        <f>'Inventory Ref Sheet'!N1062</f>
        <v>0</v>
      </c>
      <c r="V1062" s="59">
        <f>'Inventory Ref Sheet'!O1062</f>
        <v>0</v>
      </c>
      <c r="W1062" s="59">
        <f>'Inventory Ref Sheet'!R1062</f>
        <v>0</v>
      </c>
      <c r="X1062" s="59">
        <f>'Inventory Ref Sheet'!S1062</f>
        <v>0</v>
      </c>
      <c r="Y1062" s="100" t="str">
        <f ca="1">IF('Inventory Ref Sheet'!U1062&gt;0,YEAR(TODAY())-'Inventory Ref Sheet'!U1062,"")</f>
        <v/>
      </c>
      <c r="Z1062" s="95">
        <f>'Inventory Ref Sheet'!W1062</f>
        <v>0</v>
      </c>
      <c r="AA1062" s="60">
        <f>'Inventory Ref Sheet'!X1062</f>
        <v>0</v>
      </c>
      <c r="AB1062" s="61"/>
      <c r="AC1062" s="97" t="str">
        <f t="shared" si="67"/>
        <v/>
      </c>
      <c r="AD1062" s="59">
        <f>'Inventory Ref Sheet'!Y1062</f>
        <v>0</v>
      </c>
      <c r="AE1062" s="59">
        <f>'Inventory Ref Sheet'!Z1062</f>
        <v>0</v>
      </c>
      <c r="AF1062" s="102">
        <f>'Inventory Ref Sheet'!AA1062</f>
        <v>0</v>
      </c>
      <c r="AG1062" s="59">
        <f>'Inventory Ref Sheet'!AD1062</f>
        <v>0</v>
      </c>
      <c r="AH1062" s="59">
        <f>'Inventory Ref Sheet'!AE1062</f>
        <v>0</v>
      </c>
      <c r="AI1062" s="100" t="str">
        <f ca="1">IF('Inventory Ref Sheet'!AG1062&gt;0,YEAR(TODAY())-'Inventory Ref Sheet'!AG1062,"")</f>
        <v/>
      </c>
      <c r="AJ1062" s="99"/>
      <c r="AK1062" s="60">
        <f>'Inventory Ref Sheet'!AJ1062</f>
        <v>0</v>
      </c>
      <c r="AL1062" s="99"/>
      <c r="AM1062" s="97" t="str">
        <f t="shared" si="68"/>
        <v/>
      </c>
    </row>
    <row r="1063" spans="10:39" x14ac:dyDescent="0.25">
      <c r="J1063" s="59">
        <f>'Inventory Ref Sheet'!AK1063</f>
        <v>0</v>
      </c>
      <c r="K1063" s="59">
        <f>'Inventory Ref Sheet'!AL1063</f>
        <v>0</v>
      </c>
      <c r="L1063" s="59">
        <f>'Inventory Ref Sheet'!AM1063</f>
        <v>0</v>
      </c>
      <c r="M1063" s="59">
        <f>'Inventory Ref Sheet'!AP1063</f>
        <v>0</v>
      </c>
      <c r="N1063" s="59">
        <f>'Inventory Ref Sheet'!AQ1063</f>
        <v>0</v>
      </c>
      <c r="O1063" s="100" t="str">
        <f ca="1">IF('Inventory Ref Sheet'!AS1063&gt;0,YEAR(TODAY())-'Inventory Ref Sheet'!AS1063,"")</f>
        <v/>
      </c>
      <c r="P1063" s="95">
        <f>'Inventory Ref Sheet'!AU1063</f>
        <v>0</v>
      </c>
      <c r="Q1063" s="60">
        <f>'Inventory Ref Sheet'!AV1063</f>
        <v>0</v>
      </c>
      <c r="R1063" s="61"/>
      <c r="S1063" s="100" t="str">
        <f t="shared" si="66"/>
        <v/>
      </c>
      <c r="T1063" s="59">
        <f>'Inventory Ref Sheet'!M1063</f>
        <v>0</v>
      </c>
      <c r="U1063" s="102">
        <f>'Inventory Ref Sheet'!N1063</f>
        <v>0</v>
      </c>
      <c r="V1063" s="59">
        <f>'Inventory Ref Sheet'!O1063</f>
        <v>0</v>
      </c>
      <c r="W1063" s="59">
        <f>'Inventory Ref Sheet'!R1063</f>
        <v>0</v>
      </c>
      <c r="X1063" s="59">
        <f>'Inventory Ref Sheet'!S1063</f>
        <v>0</v>
      </c>
      <c r="Y1063" s="100" t="str">
        <f ca="1">IF('Inventory Ref Sheet'!U1063&gt;0,YEAR(TODAY())-'Inventory Ref Sheet'!U1063,"")</f>
        <v/>
      </c>
      <c r="Z1063" s="95">
        <f>'Inventory Ref Sheet'!W1063</f>
        <v>0</v>
      </c>
      <c r="AA1063" s="60">
        <f>'Inventory Ref Sheet'!X1063</f>
        <v>0</v>
      </c>
      <c r="AB1063" s="61"/>
      <c r="AC1063" s="97" t="str">
        <f t="shared" si="67"/>
        <v/>
      </c>
      <c r="AD1063" s="59">
        <f>'Inventory Ref Sheet'!Y1063</f>
        <v>0</v>
      </c>
      <c r="AE1063" s="59">
        <f>'Inventory Ref Sheet'!Z1063</f>
        <v>0</v>
      </c>
      <c r="AF1063" s="102">
        <f>'Inventory Ref Sheet'!AA1063</f>
        <v>0</v>
      </c>
      <c r="AG1063" s="59">
        <f>'Inventory Ref Sheet'!AD1063</f>
        <v>0</v>
      </c>
      <c r="AH1063" s="59">
        <f>'Inventory Ref Sheet'!AE1063</f>
        <v>0</v>
      </c>
      <c r="AI1063" s="100" t="str">
        <f ca="1">IF('Inventory Ref Sheet'!AG1063&gt;0,YEAR(TODAY())-'Inventory Ref Sheet'!AG1063,"")</f>
        <v/>
      </c>
      <c r="AJ1063" s="99"/>
      <c r="AK1063" s="60">
        <f>'Inventory Ref Sheet'!AJ1063</f>
        <v>0</v>
      </c>
      <c r="AL1063" s="99"/>
      <c r="AM1063" s="97" t="str">
        <f t="shared" si="68"/>
        <v/>
      </c>
    </row>
    <row r="1064" spans="10:39" x14ac:dyDescent="0.25">
      <c r="J1064" s="59">
        <f>'Inventory Ref Sheet'!AK1064</f>
        <v>0</v>
      </c>
      <c r="K1064" s="59">
        <f>'Inventory Ref Sheet'!AL1064</f>
        <v>0</v>
      </c>
      <c r="L1064" s="59">
        <f>'Inventory Ref Sheet'!AM1064</f>
        <v>0</v>
      </c>
      <c r="M1064" s="59">
        <f>'Inventory Ref Sheet'!AP1064</f>
        <v>0</v>
      </c>
      <c r="N1064" s="59">
        <f>'Inventory Ref Sheet'!AQ1064</f>
        <v>0</v>
      </c>
      <c r="O1064" s="100" t="str">
        <f ca="1">IF('Inventory Ref Sheet'!AS1064&gt;0,YEAR(TODAY())-'Inventory Ref Sheet'!AS1064,"")</f>
        <v/>
      </c>
      <c r="P1064" s="95">
        <f>'Inventory Ref Sheet'!AU1064</f>
        <v>0</v>
      </c>
      <c r="Q1064" s="60">
        <f>'Inventory Ref Sheet'!AV1064</f>
        <v>0</v>
      </c>
      <c r="R1064" s="61"/>
      <c r="S1064" s="100" t="str">
        <f t="shared" si="66"/>
        <v/>
      </c>
      <c r="T1064" s="59">
        <f>'Inventory Ref Sheet'!M1064</f>
        <v>0</v>
      </c>
      <c r="U1064" s="102">
        <f>'Inventory Ref Sheet'!N1064</f>
        <v>0</v>
      </c>
      <c r="V1064" s="59">
        <f>'Inventory Ref Sheet'!O1064</f>
        <v>0</v>
      </c>
      <c r="W1064" s="59">
        <f>'Inventory Ref Sheet'!R1064</f>
        <v>0</v>
      </c>
      <c r="X1064" s="59">
        <f>'Inventory Ref Sheet'!S1064</f>
        <v>0</v>
      </c>
      <c r="Y1064" s="100" t="str">
        <f ca="1">IF('Inventory Ref Sheet'!U1064&gt;0,YEAR(TODAY())-'Inventory Ref Sheet'!U1064,"")</f>
        <v/>
      </c>
      <c r="Z1064" s="95">
        <f>'Inventory Ref Sheet'!W1064</f>
        <v>0</v>
      </c>
      <c r="AA1064" s="60">
        <f>'Inventory Ref Sheet'!X1064</f>
        <v>0</v>
      </c>
      <c r="AB1064" s="61"/>
      <c r="AC1064" s="97" t="str">
        <f t="shared" si="67"/>
        <v/>
      </c>
      <c r="AD1064" s="59">
        <f>'Inventory Ref Sheet'!Y1064</f>
        <v>0</v>
      </c>
      <c r="AE1064" s="59">
        <f>'Inventory Ref Sheet'!Z1064</f>
        <v>0</v>
      </c>
      <c r="AF1064" s="102">
        <f>'Inventory Ref Sheet'!AA1064</f>
        <v>0</v>
      </c>
      <c r="AG1064" s="59">
        <f>'Inventory Ref Sheet'!AD1064</f>
        <v>0</v>
      </c>
      <c r="AH1064" s="59">
        <f>'Inventory Ref Sheet'!AE1064</f>
        <v>0</v>
      </c>
      <c r="AI1064" s="100" t="str">
        <f ca="1">IF('Inventory Ref Sheet'!AG1064&gt;0,YEAR(TODAY())-'Inventory Ref Sheet'!AG1064,"")</f>
        <v/>
      </c>
      <c r="AJ1064" s="99"/>
      <c r="AK1064" s="60">
        <f>'Inventory Ref Sheet'!AJ1064</f>
        <v>0</v>
      </c>
      <c r="AL1064" s="99"/>
      <c r="AM1064" s="97" t="str">
        <f t="shared" si="68"/>
        <v/>
      </c>
    </row>
    <row r="1065" spans="10:39" x14ac:dyDescent="0.25">
      <c r="J1065" s="59">
        <f>'Inventory Ref Sheet'!AK1065</f>
        <v>0</v>
      </c>
      <c r="K1065" s="59">
        <f>'Inventory Ref Sheet'!AL1065</f>
        <v>0</v>
      </c>
      <c r="L1065" s="59">
        <f>'Inventory Ref Sheet'!AM1065</f>
        <v>0</v>
      </c>
      <c r="M1065" s="59">
        <f>'Inventory Ref Sheet'!AP1065</f>
        <v>0</v>
      </c>
      <c r="N1065" s="59">
        <f>'Inventory Ref Sheet'!AQ1065</f>
        <v>0</v>
      </c>
      <c r="O1065" s="100" t="str">
        <f ca="1">IF('Inventory Ref Sheet'!AS1065&gt;0,YEAR(TODAY())-'Inventory Ref Sheet'!AS1065,"")</f>
        <v/>
      </c>
      <c r="P1065" s="95">
        <f>'Inventory Ref Sheet'!AU1065</f>
        <v>0</v>
      </c>
      <c r="Q1065" s="60">
        <f>'Inventory Ref Sheet'!AV1065</f>
        <v>0</v>
      </c>
      <c r="R1065" s="61"/>
      <c r="S1065" s="100" t="str">
        <f t="shared" si="66"/>
        <v/>
      </c>
      <c r="T1065" s="59">
        <f>'Inventory Ref Sheet'!M1065</f>
        <v>0</v>
      </c>
      <c r="U1065" s="102">
        <f>'Inventory Ref Sheet'!N1065</f>
        <v>0</v>
      </c>
      <c r="V1065" s="59">
        <f>'Inventory Ref Sheet'!O1065</f>
        <v>0</v>
      </c>
      <c r="W1065" s="59">
        <f>'Inventory Ref Sheet'!R1065</f>
        <v>0</v>
      </c>
      <c r="X1065" s="59">
        <f>'Inventory Ref Sheet'!S1065</f>
        <v>0</v>
      </c>
      <c r="Y1065" s="100" t="str">
        <f ca="1">IF('Inventory Ref Sheet'!U1065&gt;0,YEAR(TODAY())-'Inventory Ref Sheet'!U1065,"")</f>
        <v/>
      </c>
      <c r="Z1065" s="95">
        <f>'Inventory Ref Sheet'!W1065</f>
        <v>0</v>
      </c>
      <c r="AA1065" s="60">
        <f>'Inventory Ref Sheet'!X1065</f>
        <v>0</v>
      </c>
      <c r="AB1065" s="61"/>
      <c r="AC1065" s="97" t="str">
        <f t="shared" si="67"/>
        <v/>
      </c>
      <c r="AD1065" s="59">
        <f>'Inventory Ref Sheet'!Y1065</f>
        <v>0</v>
      </c>
      <c r="AE1065" s="59">
        <f>'Inventory Ref Sheet'!Z1065</f>
        <v>0</v>
      </c>
      <c r="AF1065" s="102">
        <f>'Inventory Ref Sheet'!AA1065</f>
        <v>0</v>
      </c>
      <c r="AG1065" s="59">
        <f>'Inventory Ref Sheet'!AD1065</f>
        <v>0</v>
      </c>
      <c r="AH1065" s="59">
        <f>'Inventory Ref Sheet'!AE1065</f>
        <v>0</v>
      </c>
      <c r="AI1065" s="100" t="str">
        <f ca="1">IF('Inventory Ref Sheet'!AG1065&gt;0,YEAR(TODAY())-'Inventory Ref Sheet'!AG1065,"")</f>
        <v/>
      </c>
      <c r="AJ1065" s="99"/>
      <c r="AK1065" s="60">
        <f>'Inventory Ref Sheet'!AJ1065</f>
        <v>0</v>
      </c>
      <c r="AL1065" s="99"/>
      <c r="AM1065" s="97" t="str">
        <f t="shared" si="68"/>
        <v/>
      </c>
    </row>
    <row r="1066" spans="10:39" x14ac:dyDescent="0.25">
      <c r="J1066" s="59">
        <f>'Inventory Ref Sheet'!AK1066</f>
        <v>0</v>
      </c>
      <c r="K1066" s="59">
        <f>'Inventory Ref Sheet'!AL1066</f>
        <v>0</v>
      </c>
      <c r="L1066" s="59">
        <f>'Inventory Ref Sheet'!AM1066</f>
        <v>0</v>
      </c>
      <c r="M1066" s="59">
        <f>'Inventory Ref Sheet'!AP1066</f>
        <v>0</v>
      </c>
      <c r="N1066" s="59">
        <f>'Inventory Ref Sheet'!AQ1066</f>
        <v>0</v>
      </c>
      <c r="O1066" s="100" t="str">
        <f ca="1">IF('Inventory Ref Sheet'!AS1066&gt;0,YEAR(TODAY())-'Inventory Ref Sheet'!AS1066,"")</f>
        <v/>
      </c>
      <c r="P1066" s="95">
        <f>'Inventory Ref Sheet'!AU1066</f>
        <v>0</v>
      </c>
      <c r="Q1066" s="60">
        <f>'Inventory Ref Sheet'!AV1066</f>
        <v>0</v>
      </c>
      <c r="R1066" s="61"/>
      <c r="S1066" s="100" t="str">
        <f t="shared" si="66"/>
        <v/>
      </c>
      <c r="T1066" s="59">
        <f>'Inventory Ref Sheet'!M1066</f>
        <v>0</v>
      </c>
      <c r="U1066" s="102">
        <f>'Inventory Ref Sheet'!N1066</f>
        <v>0</v>
      </c>
      <c r="V1066" s="59">
        <f>'Inventory Ref Sheet'!O1066</f>
        <v>0</v>
      </c>
      <c r="W1066" s="59">
        <f>'Inventory Ref Sheet'!R1066</f>
        <v>0</v>
      </c>
      <c r="X1066" s="59">
        <f>'Inventory Ref Sheet'!S1066</f>
        <v>0</v>
      </c>
      <c r="Y1066" s="100" t="str">
        <f ca="1">IF('Inventory Ref Sheet'!U1066&gt;0,YEAR(TODAY())-'Inventory Ref Sheet'!U1066,"")</f>
        <v/>
      </c>
      <c r="Z1066" s="95">
        <f>'Inventory Ref Sheet'!W1066</f>
        <v>0</v>
      </c>
      <c r="AA1066" s="60">
        <f>'Inventory Ref Sheet'!X1066</f>
        <v>0</v>
      </c>
      <c r="AB1066" s="61"/>
      <c r="AC1066" s="97" t="str">
        <f t="shared" si="67"/>
        <v/>
      </c>
      <c r="AD1066" s="59">
        <f>'Inventory Ref Sheet'!Y1066</f>
        <v>0</v>
      </c>
      <c r="AE1066" s="59">
        <f>'Inventory Ref Sheet'!Z1066</f>
        <v>0</v>
      </c>
      <c r="AF1066" s="102">
        <f>'Inventory Ref Sheet'!AA1066</f>
        <v>0</v>
      </c>
      <c r="AG1066" s="59">
        <f>'Inventory Ref Sheet'!AD1066</f>
        <v>0</v>
      </c>
      <c r="AH1066" s="59">
        <f>'Inventory Ref Sheet'!AE1066</f>
        <v>0</v>
      </c>
      <c r="AI1066" s="100" t="str">
        <f ca="1">IF('Inventory Ref Sheet'!AG1066&gt;0,YEAR(TODAY())-'Inventory Ref Sheet'!AG1066,"")</f>
        <v/>
      </c>
      <c r="AJ1066" s="99"/>
      <c r="AK1066" s="60">
        <f>'Inventory Ref Sheet'!AJ1066</f>
        <v>0</v>
      </c>
      <c r="AL1066" s="99"/>
      <c r="AM1066" s="97" t="str">
        <f t="shared" si="68"/>
        <v/>
      </c>
    </row>
    <row r="1067" spans="10:39" x14ac:dyDescent="0.25">
      <c r="J1067" s="59">
        <f>'Inventory Ref Sheet'!AK1067</f>
        <v>0</v>
      </c>
      <c r="K1067" s="59">
        <f>'Inventory Ref Sheet'!AL1067</f>
        <v>0</v>
      </c>
      <c r="L1067" s="59">
        <f>'Inventory Ref Sheet'!AM1067</f>
        <v>0</v>
      </c>
      <c r="M1067" s="59">
        <f>'Inventory Ref Sheet'!AP1067</f>
        <v>0</v>
      </c>
      <c r="N1067" s="59">
        <f>'Inventory Ref Sheet'!AQ1067</f>
        <v>0</v>
      </c>
      <c r="O1067" s="100" t="str">
        <f ca="1">IF('Inventory Ref Sheet'!AS1067&gt;0,YEAR(TODAY())-'Inventory Ref Sheet'!AS1067,"")</f>
        <v/>
      </c>
      <c r="P1067" s="95">
        <f>'Inventory Ref Sheet'!AU1067</f>
        <v>0</v>
      </c>
      <c r="Q1067" s="60">
        <f>'Inventory Ref Sheet'!AV1067</f>
        <v>0</v>
      </c>
      <c r="R1067" s="61"/>
      <c r="S1067" s="100" t="str">
        <f t="shared" si="66"/>
        <v/>
      </c>
      <c r="T1067" s="59">
        <f>'Inventory Ref Sheet'!M1067</f>
        <v>0</v>
      </c>
      <c r="U1067" s="102">
        <f>'Inventory Ref Sheet'!N1067</f>
        <v>0</v>
      </c>
      <c r="V1067" s="59">
        <f>'Inventory Ref Sheet'!O1067</f>
        <v>0</v>
      </c>
      <c r="W1067" s="59">
        <f>'Inventory Ref Sheet'!R1067</f>
        <v>0</v>
      </c>
      <c r="X1067" s="59">
        <f>'Inventory Ref Sheet'!S1067</f>
        <v>0</v>
      </c>
      <c r="Y1067" s="100" t="str">
        <f ca="1">IF('Inventory Ref Sheet'!U1067&gt;0,YEAR(TODAY())-'Inventory Ref Sheet'!U1067,"")</f>
        <v/>
      </c>
      <c r="Z1067" s="95">
        <f>'Inventory Ref Sheet'!W1067</f>
        <v>0</v>
      </c>
      <c r="AA1067" s="60">
        <f>'Inventory Ref Sheet'!X1067</f>
        <v>0</v>
      </c>
      <c r="AB1067" s="61"/>
      <c r="AC1067" s="97" t="str">
        <f t="shared" si="67"/>
        <v/>
      </c>
      <c r="AD1067" s="59">
        <f>'Inventory Ref Sheet'!Y1067</f>
        <v>0</v>
      </c>
      <c r="AE1067" s="59">
        <f>'Inventory Ref Sheet'!Z1067</f>
        <v>0</v>
      </c>
      <c r="AF1067" s="102">
        <f>'Inventory Ref Sheet'!AA1067</f>
        <v>0</v>
      </c>
      <c r="AG1067" s="59">
        <f>'Inventory Ref Sheet'!AD1067</f>
        <v>0</v>
      </c>
      <c r="AH1067" s="59">
        <f>'Inventory Ref Sheet'!AE1067</f>
        <v>0</v>
      </c>
      <c r="AI1067" s="100" t="str">
        <f ca="1">IF('Inventory Ref Sheet'!AG1067&gt;0,YEAR(TODAY())-'Inventory Ref Sheet'!AG1067,"")</f>
        <v/>
      </c>
      <c r="AJ1067" s="99"/>
      <c r="AK1067" s="60">
        <f>'Inventory Ref Sheet'!AJ1067</f>
        <v>0</v>
      </c>
      <c r="AL1067" s="99"/>
      <c r="AM1067" s="97" t="str">
        <f t="shared" si="68"/>
        <v/>
      </c>
    </row>
    <row r="1068" spans="10:39" x14ac:dyDescent="0.25">
      <c r="J1068" s="59">
        <f>'Inventory Ref Sheet'!AK1068</f>
        <v>0</v>
      </c>
      <c r="K1068" s="59">
        <f>'Inventory Ref Sheet'!AL1068</f>
        <v>0</v>
      </c>
      <c r="L1068" s="59">
        <f>'Inventory Ref Sheet'!AM1068</f>
        <v>0</v>
      </c>
      <c r="M1068" s="59">
        <f>'Inventory Ref Sheet'!AP1068</f>
        <v>0</v>
      </c>
      <c r="N1068" s="59">
        <f>'Inventory Ref Sheet'!AQ1068</f>
        <v>0</v>
      </c>
      <c r="O1068" s="100" t="str">
        <f ca="1">IF('Inventory Ref Sheet'!AS1068&gt;0,YEAR(TODAY())-'Inventory Ref Sheet'!AS1068,"")</f>
        <v/>
      </c>
      <c r="P1068" s="95">
        <f>'Inventory Ref Sheet'!AU1068</f>
        <v>0</v>
      </c>
      <c r="Q1068" s="60">
        <f>'Inventory Ref Sheet'!AV1068</f>
        <v>0</v>
      </c>
      <c r="R1068" s="61"/>
      <c r="S1068" s="100" t="str">
        <f t="shared" si="66"/>
        <v/>
      </c>
      <c r="T1068" s="59">
        <f>'Inventory Ref Sheet'!M1068</f>
        <v>0</v>
      </c>
      <c r="U1068" s="102">
        <f>'Inventory Ref Sheet'!N1068</f>
        <v>0</v>
      </c>
      <c r="V1068" s="59">
        <f>'Inventory Ref Sheet'!O1068</f>
        <v>0</v>
      </c>
      <c r="W1068" s="59">
        <f>'Inventory Ref Sheet'!R1068</f>
        <v>0</v>
      </c>
      <c r="X1068" s="59">
        <f>'Inventory Ref Sheet'!S1068</f>
        <v>0</v>
      </c>
      <c r="Y1068" s="100" t="str">
        <f ca="1">IF('Inventory Ref Sheet'!U1068&gt;0,YEAR(TODAY())-'Inventory Ref Sheet'!U1068,"")</f>
        <v/>
      </c>
      <c r="Z1068" s="95">
        <f>'Inventory Ref Sheet'!W1068</f>
        <v>0</v>
      </c>
      <c r="AA1068" s="60">
        <f>'Inventory Ref Sheet'!X1068</f>
        <v>0</v>
      </c>
      <c r="AB1068" s="61"/>
      <c r="AC1068" s="97" t="str">
        <f t="shared" si="67"/>
        <v/>
      </c>
      <c r="AD1068" s="59">
        <f>'Inventory Ref Sheet'!Y1068</f>
        <v>0</v>
      </c>
      <c r="AE1068" s="59">
        <f>'Inventory Ref Sheet'!Z1068</f>
        <v>0</v>
      </c>
      <c r="AF1068" s="102">
        <f>'Inventory Ref Sheet'!AA1068</f>
        <v>0</v>
      </c>
      <c r="AG1068" s="59">
        <f>'Inventory Ref Sheet'!AD1068</f>
        <v>0</v>
      </c>
      <c r="AH1068" s="59">
        <f>'Inventory Ref Sheet'!AE1068</f>
        <v>0</v>
      </c>
      <c r="AI1068" s="100" t="str">
        <f ca="1">IF('Inventory Ref Sheet'!AG1068&gt;0,YEAR(TODAY())-'Inventory Ref Sheet'!AG1068,"")</f>
        <v/>
      </c>
      <c r="AJ1068" s="99"/>
      <c r="AK1068" s="60">
        <f>'Inventory Ref Sheet'!AJ1068</f>
        <v>0</v>
      </c>
      <c r="AL1068" s="99"/>
      <c r="AM1068" s="97" t="str">
        <f t="shared" si="68"/>
        <v/>
      </c>
    </row>
    <row r="1069" spans="10:39" x14ac:dyDescent="0.25">
      <c r="J1069" s="59">
        <f>'Inventory Ref Sheet'!AK1069</f>
        <v>0</v>
      </c>
      <c r="K1069" s="59">
        <f>'Inventory Ref Sheet'!AL1069</f>
        <v>0</v>
      </c>
      <c r="L1069" s="59">
        <f>'Inventory Ref Sheet'!AM1069</f>
        <v>0</v>
      </c>
      <c r="M1069" s="59">
        <f>'Inventory Ref Sheet'!AP1069</f>
        <v>0</v>
      </c>
      <c r="N1069" s="59">
        <f>'Inventory Ref Sheet'!AQ1069</f>
        <v>0</v>
      </c>
      <c r="O1069" s="100" t="str">
        <f ca="1">IF('Inventory Ref Sheet'!AS1069&gt;0,YEAR(TODAY())-'Inventory Ref Sheet'!AS1069,"")</f>
        <v/>
      </c>
      <c r="P1069" s="95">
        <f>'Inventory Ref Sheet'!AU1069</f>
        <v>0</v>
      </c>
      <c r="Q1069" s="60">
        <f>'Inventory Ref Sheet'!AV1069</f>
        <v>0</v>
      </c>
      <c r="R1069" s="61"/>
      <c r="S1069" s="100" t="str">
        <f t="shared" si="66"/>
        <v/>
      </c>
      <c r="T1069" s="59">
        <f>'Inventory Ref Sheet'!M1069</f>
        <v>0</v>
      </c>
      <c r="U1069" s="102">
        <f>'Inventory Ref Sheet'!N1069</f>
        <v>0</v>
      </c>
      <c r="V1069" s="59">
        <f>'Inventory Ref Sheet'!O1069</f>
        <v>0</v>
      </c>
      <c r="W1069" s="59">
        <f>'Inventory Ref Sheet'!R1069</f>
        <v>0</v>
      </c>
      <c r="X1069" s="59">
        <f>'Inventory Ref Sheet'!S1069</f>
        <v>0</v>
      </c>
      <c r="Y1069" s="100" t="str">
        <f ca="1">IF('Inventory Ref Sheet'!U1069&gt;0,YEAR(TODAY())-'Inventory Ref Sheet'!U1069,"")</f>
        <v/>
      </c>
      <c r="Z1069" s="95">
        <f>'Inventory Ref Sheet'!W1069</f>
        <v>0</v>
      </c>
      <c r="AA1069" s="60">
        <f>'Inventory Ref Sheet'!X1069</f>
        <v>0</v>
      </c>
      <c r="AB1069" s="61"/>
      <c r="AC1069" s="97" t="str">
        <f t="shared" si="67"/>
        <v/>
      </c>
      <c r="AD1069" s="59">
        <f>'Inventory Ref Sheet'!Y1069</f>
        <v>0</v>
      </c>
      <c r="AE1069" s="59">
        <f>'Inventory Ref Sheet'!Z1069</f>
        <v>0</v>
      </c>
      <c r="AF1069" s="102">
        <f>'Inventory Ref Sheet'!AA1069</f>
        <v>0</v>
      </c>
      <c r="AG1069" s="59">
        <f>'Inventory Ref Sheet'!AD1069</f>
        <v>0</v>
      </c>
      <c r="AH1069" s="59">
        <f>'Inventory Ref Sheet'!AE1069</f>
        <v>0</v>
      </c>
      <c r="AI1069" s="100" t="str">
        <f ca="1">IF('Inventory Ref Sheet'!AG1069&gt;0,YEAR(TODAY())-'Inventory Ref Sheet'!AG1069,"")</f>
        <v/>
      </c>
      <c r="AJ1069" s="99"/>
      <c r="AK1069" s="60">
        <f>'Inventory Ref Sheet'!AJ1069</f>
        <v>0</v>
      </c>
      <c r="AL1069" s="99"/>
      <c r="AM1069" s="97" t="str">
        <f t="shared" si="68"/>
        <v/>
      </c>
    </row>
    <row r="1070" spans="10:39" x14ac:dyDescent="0.25">
      <c r="J1070" s="59">
        <f>'Inventory Ref Sheet'!AK1070</f>
        <v>0</v>
      </c>
      <c r="K1070" s="59">
        <f>'Inventory Ref Sheet'!AL1070</f>
        <v>0</v>
      </c>
      <c r="L1070" s="59">
        <f>'Inventory Ref Sheet'!AM1070</f>
        <v>0</v>
      </c>
      <c r="M1070" s="59">
        <f>'Inventory Ref Sheet'!AP1070</f>
        <v>0</v>
      </c>
      <c r="N1070" s="59">
        <f>'Inventory Ref Sheet'!AQ1070</f>
        <v>0</v>
      </c>
      <c r="O1070" s="100" t="str">
        <f ca="1">IF('Inventory Ref Sheet'!AS1070&gt;0,YEAR(TODAY())-'Inventory Ref Sheet'!AS1070,"")</f>
        <v/>
      </c>
      <c r="P1070" s="95">
        <f>'Inventory Ref Sheet'!AU1070</f>
        <v>0</v>
      </c>
      <c r="Q1070" s="60">
        <f>'Inventory Ref Sheet'!AV1070</f>
        <v>0</v>
      </c>
      <c r="R1070" s="61"/>
      <c r="S1070" s="100" t="str">
        <f t="shared" si="66"/>
        <v/>
      </c>
      <c r="T1070" s="59">
        <f>'Inventory Ref Sheet'!M1070</f>
        <v>0</v>
      </c>
      <c r="U1070" s="102">
        <f>'Inventory Ref Sheet'!N1070</f>
        <v>0</v>
      </c>
      <c r="V1070" s="59">
        <f>'Inventory Ref Sheet'!O1070</f>
        <v>0</v>
      </c>
      <c r="W1070" s="59">
        <f>'Inventory Ref Sheet'!R1070</f>
        <v>0</v>
      </c>
      <c r="X1070" s="59">
        <f>'Inventory Ref Sheet'!S1070</f>
        <v>0</v>
      </c>
      <c r="Y1070" s="100" t="str">
        <f ca="1">IF('Inventory Ref Sheet'!U1070&gt;0,YEAR(TODAY())-'Inventory Ref Sheet'!U1070,"")</f>
        <v/>
      </c>
      <c r="Z1070" s="95">
        <f>'Inventory Ref Sheet'!W1070</f>
        <v>0</v>
      </c>
      <c r="AA1070" s="60">
        <f>'Inventory Ref Sheet'!X1070</f>
        <v>0</v>
      </c>
      <c r="AB1070" s="61"/>
      <c r="AC1070" s="97" t="str">
        <f t="shared" si="67"/>
        <v/>
      </c>
      <c r="AD1070" s="59">
        <f>'Inventory Ref Sheet'!Y1070</f>
        <v>0</v>
      </c>
      <c r="AE1070" s="59">
        <f>'Inventory Ref Sheet'!Z1070</f>
        <v>0</v>
      </c>
      <c r="AF1070" s="102">
        <f>'Inventory Ref Sheet'!AA1070</f>
        <v>0</v>
      </c>
      <c r="AG1070" s="59">
        <f>'Inventory Ref Sheet'!AD1070</f>
        <v>0</v>
      </c>
      <c r="AH1070" s="59">
        <f>'Inventory Ref Sheet'!AE1070</f>
        <v>0</v>
      </c>
      <c r="AI1070" s="100" t="str">
        <f ca="1">IF('Inventory Ref Sheet'!AG1070&gt;0,YEAR(TODAY())-'Inventory Ref Sheet'!AG1070,"")</f>
        <v/>
      </c>
      <c r="AJ1070" s="99"/>
      <c r="AK1070" s="60">
        <f>'Inventory Ref Sheet'!AJ1070</f>
        <v>0</v>
      </c>
      <c r="AL1070" s="99"/>
      <c r="AM1070" s="97" t="str">
        <f t="shared" si="68"/>
        <v/>
      </c>
    </row>
    <row r="1071" spans="10:39" x14ac:dyDescent="0.25">
      <c r="J1071" s="59">
        <f>'Inventory Ref Sheet'!AK1071</f>
        <v>0</v>
      </c>
      <c r="K1071" s="59">
        <f>'Inventory Ref Sheet'!AL1071</f>
        <v>0</v>
      </c>
      <c r="L1071" s="59">
        <f>'Inventory Ref Sheet'!AM1071</f>
        <v>0</v>
      </c>
      <c r="M1071" s="59">
        <f>'Inventory Ref Sheet'!AP1071</f>
        <v>0</v>
      </c>
      <c r="N1071" s="59">
        <f>'Inventory Ref Sheet'!AQ1071</f>
        <v>0</v>
      </c>
      <c r="O1071" s="100" t="str">
        <f ca="1">IF('Inventory Ref Sheet'!AS1071&gt;0,YEAR(TODAY())-'Inventory Ref Sheet'!AS1071,"")</f>
        <v/>
      </c>
      <c r="P1071" s="95">
        <f>'Inventory Ref Sheet'!AU1071</f>
        <v>0</v>
      </c>
      <c r="Q1071" s="60">
        <f>'Inventory Ref Sheet'!AV1071</f>
        <v>0</v>
      </c>
      <c r="R1071" s="61"/>
      <c r="S1071" s="100" t="str">
        <f t="shared" si="66"/>
        <v/>
      </c>
      <c r="T1071" s="59">
        <f>'Inventory Ref Sheet'!M1071</f>
        <v>0</v>
      </c>
      <c r="U1071" s="102">
        <f>'Inventory Ref Sheet'!N1071</f>
        <v>0</v>
      </c>
      <c r="V1071" s="59">
        <f>'Inventory Ref Sheet'!O1071</f>
        <v>0</v>
      </c>
      <c r="W1071" s="59">
        <f>'Inventory Ref Sheet'!R1071</f>
        <v>0</v>
      </c>
      <c r="X1071" s="59">
        <f>'Inventory Ref Sheet'!S1071</f>
        <v>0</v>
      </c>
      <c r="Y1071" s="100" t="str">
        <f ca="1">IF('Inventory Ref Sheet'!U1071&gt;0,YEAR(TODAY())-'Inventory Ref Sheet'!U1071,"")</f>
        <v/>
      </c>
      <c r="Z1071" s="95">
        <f>'Inventory Ref Sheet'!W1071</f>
        <v>0</v>
      </c>
      <c r="AA1071" s="60">
        <f>'Inventory Ref Sheet'!X1071</f>
        <v>0</v>
      </c>
      <c r="AB1071" s="61"/>
      <c r="AC1071" s="97" t="str">
        <f t="shared" si="67"/>
        <v/>
      </c>
      <c r="AD1071" s="59">
        <f>'Inventory Ref Sheet'!Y1071</f>
        <v>0</v>
      </c>
      <c r="AE1071" s="59">
        <f>'Inventory Ref Sheet'!Z1071</f>
        <v>0</v>
      </c>
      <c r="AF1071" s="102">
        <f>'Inventory Ref Sheet'!AA1071</f>
        <v>0</v>
      </c>
      <c r="AG1071" s="59">
        <f>'Inventory Ref Sheet'!AD1071</f>
        <v>0</v>
      </c>
      <c r="AH1071" s="59">
        <f>'Inventory Ref Sheet'!AE1071</f>
        <v>0</v>
      </c>
      <c r="AI1071" s="100" t="str">
        <f ca="1">IF('Inventory Ref Sheet'!AG1071&gt;0,YEAR(TODAY())-'Inventory Ref Sheet'!AG1071,"")</f>
        <v/>
      </c>
      <c r="AJ1071" s="99"/>
      <c r="AK1071" s="60">
        <f>'Inventory Ref Sheet'!AJ1071</f>
        <v>0</v>
      </c>
      <c r="AL1071" s="99"/>
      <c r="AM1071" s="97" t="str">
        <f t="shared" si="68"/>
        <v/>
      </c>
    </row>
    <row r="1072" spans="10:39" x14ac:dyDescent="0.25">
      <c r="J1072" s="59">
        <f>'Inventory Ref Sheet'!AK1072</f>
        <v>0</v>
      </c>
      <c r="K1072" s="59">
        <f>'Inventory Ref Sheet'!AL1072</f>
        <v>0</v>
      </c>
      <c r="L1072" s="59">
        <f>'Inventory Ref Sheet'!AM1072</f>
        <v>0</v>
      </c>
      <c r="M1072" s="59">
        <f>'Inventory Ref Sheet'!AP1072</f>
        <v>0</v>
      </c>
      <c r="N1072" s="59">
        <f>'Inventory Ref Sheet'!AQ1072</f>
        <v>0</v>
      </c>
      <c r="O1072" s="100" t="str">
        <f ca="1">IF('Inventory Ref Sheet'!AS1072&gt;0,YEAR(TODAY())-'Inventory Ref Sheet'!AS1072,"")</f>
        <v/>
      </c>
      <c r="P1072" s="95">
        <f>'Inventory Ref Sheet'!AU1072</f>
        <v>0</v>
      </c>
      <c r="Q1072" s="60">
        <f>'Inventory Ref Sheet'!AV1072</f>
        <v>0</v>
      </c>
      <c r="R1072" s="61"/>
      <c r="S1072" s="100" t="str">
        <f t="shared" si="66"/>
        <v/>
      </c>
      <c r="T1072" s="59">
        <f>'Inventory Ref Sheet'!M1072</f>
        <v>0</v>
      </c>
      <c r="U1072" s="102">
        <f>'Inventory Ref Sheet'!N1072</f>
        <v>0</v>
      </c>
      <c r="V1072" s="59">
        <f>'Inventory Ref Sheet'!O1072</f>
        <v>0</v>
      </c>
      <c r="W1072" s="59">
        <f>'Inventory Ref Sheet'!R1072</f>
        <v>0</v>
      </c>
      <c r="X1072" s="59">
        <f>'Inventory Ref Sheet'!S1072</f>
        <v>0</v>
      </c>
      <c r="Y1072" s="100" t="str">
        <f ca="1">IF('Inventory Ref Sheet'!U1072&gt;0,YEAR(TODAY())-'Inventory Ref Sheet'!U1072,"")</f>
        <v/>
      </c>
      <c r="Z1072" s="95">
        <f>'Inventory Ref Sheet'!W1072</f>
        <v>0</v>
      </c>
      <c r="AA1072" s="60">
        <f>'Inventory Ref Sheet'!X1072</f>
        <v>0</v>
      </c>
      <c r="AB1072" s="61"/>
      <c r="AC1072" s="97" t="str">
        <f t="shared" si="67"/>
        <v/>
      </c>
      <c r="AD1072" s="59">
        <f>'Inventory Ref Sheet'!Y1072</f>
        <v>0</v>
      </c>
      <c r="AE1072" s="59">
        <f>'Inventory Ref Sheet'!Z1072</f>
        <v>0</v>
      </c>
      <c r="AF1072" s="102">
        <f>'Inventory Ref Sheet'!AA1072</f>
        <v>0</v>
      </c>
      <c r="AG1072" s="59">
        <f>'Inventory Ref Sheet'!AD1072</f>
        <v>0</v>
      </c>
      <c r="AH1072" s="59">
        <f>'Inventory Ref Sheet'!AE1072</f>
        <v>0</v>
      </c>
      <c r="AI1072" s="100" t="str">
        <f ca="1">IF('Inventory Ref Sheet'!AG1072&gt;0,YEAR(TODAY())-'Inventory Ref Sheet'!AG1072,"")</f>
        <v/>
      </c>
      <c r="AJ1072" s="99"/>
      <c r="AK1072" s="60">
        <f>'Inventory Ref Sheet'!AJ1072</f>
        <v>0</v>
      </c>
      <c r="AL1072" s="99"/>
      <c r="AM1072" s="97" t="str">
        <f t="shared" si="68"/>
        <v/>
      </c>
    </row>
    <row r="1073" spans="10:39" x14ac:dyDescent="0.25">
      <c r="J1073" s="59">
        <f>'Inventory Ref Sheet'!AK1073</f>
        <v>0</v>
      </c>
      <c r="K1073" s="59">
        <f>'Inventory Ref Sheet'!AL1073</f>
        <v>0</v>
      </c>
      <c r="L1073" s="59">
        <f>'Inventory Ref Sheet'!AM1073</f>
        <v>0</v>
      </c>
      <c r="M1073" s="59">
        <f>'Inventory Ref Sheet'!AP1073</f>
        <v>0</v>
      </c>
      <c r="N1073" s="59">
        <f>'Inventory Ref Sheet'!AQ1073</f>
        <v>0</v>
      </c>
      <c r="O1073" s="100" t="str">
        <f ca="1">IF('Inventory Ref Sheet'!AS1073&gt;0,YEAR(TODAY())-'Inventory Ref Sheet'!AS1073,"")</f>
        <v/>
      </c>
      <c r="P1073" s="95">
        <f>'Inventory Ref Sheet'!AU1073</f>
        <v>0</v>
      </c>
      <c r="Q1073" s="60">
        <f>'Inventory Ref Sheet'!AV1073</f>
        <v>0</v>
      </c>
      <c r="R1073" s="61"/>
      <c r="S1073" s="100" t="str">
        <f t="shared" si="66"/>
        <v/>
      </c>
      <c r="T1073" s="59">
        <f>'Inventory Ref Sheet'!M1073</f>
        <v>0</v>
      </c>
      <c r="U1073" s="102">
        <f>'Inventory Ref Sheet'!N1073</f>
        <v>0</v>
      </c>
      <c r="V1073" s="59">
        <f>'Inventory Ref Sheet'!O1073</f>
        <v>0</v>
      </c>
      <c r="W1073" s="59">
        <f>'Inventory Ref Sheet'!R1073</f>
        <v>0</v>
      </c>
      <c r="X1073" s="59">
        <f>'Inventory Ref Sheet'!S1073</f>
        <v>0</v>
      </c>
      <c r="Y1073" s="100" t="str">
        <f ca="1">IF('Inventory Ref Sheet'!U1073&gt;0,YEAR(TODAY())-'Inventory Ref Sheet'!U1073,"")</f>
        <v/>
      </c>
      <c r="Z1073" s="95">
        <f>'Inventory Ref Sheet'!W1073</f>
        <v>0</v>
      </c>
      <c r="AA1073" s="60">
        <f>'Inventory Ref Sheet'!X1073</f>
        <v>0</v>
      </c>
      <c r="AB1073" s="61"/>
      <c r="AC1073" s="97" t="str">
        <f t="shared" si="67"/>
        <v/>
      </c>
      <c r="AD1073" s="59">
        <f>'Inventory Ref Sheet'!Y1073</f>
        <v>0</v>
      </c>
      <c r="AE1073" s="59">
        <f>'Inventory Ref Sheet'!Z1073</f>
        <v>0</v>
      </c>
      <c r="AF1073" s="102">
        <f>'Inventory Ref Sheet'!AA1073</f>
        <v>0</v>
      </c>
      <c r="AG1073" s="59">
        <f>'Inventory Ref Sheet'!AD1073</f>
        <v>0</v>
      </c>
      <c r="AH1073" s="59">
        <f>'Inventory Ref Sheet'!AE1073</f>
        <v>0</v>
      </c>
      <c r="AI1073" s="100" t="str">
        <f ca="1">IF('Inventory Ref Sheet'!AG1073&gt;0,YEAR(TODAY())-'Inventory Ref Sheet'!AG1073,"")</f>
        <v/>
      </c>
      <c r="AJ1073" s="99"/>
      <c r="AK1073" s="60">
        <f>'Inventory Ref Sheet'!AJ1073</f>
        <v>0</v>
      </c>
      <c r="AL1073" s="99"/>
      <c r="AM1073" s="97" t="str">
        <f t="shared" si="68"/>
        <v/>
      </c>
    </row>
    <row r="1074" spans="10:39" x14ac:dyDescent="0.25">
      <c r="J1074" s="59">
        <f>'Inventory Ref Sheet'!AK1074</f>
        <v>0</v>
      </c>
      <c r="K1074" s="59">
        <f>'Inventory Ref Sheet'!AL1074</f>
        <v>0</v>
      </c>
      <c r="L1074" s="59">
        <f>'Inventory Ref Sheet'!AM1074</f>
        <v>0</v>
      </c>
      <c r="M1074" s="59">
        <f>'Inventory Ref Sheet'!AP1074</f>
        <v>0</v>
      </c>
      <c r="N1074" s="59">
        <f>'Inventory Ref Sheet'!AQ1074</f>
        <v>0</v>
      </c>
      <c r="O1074" s="100" t="str">
        <f ca="1">IF('Inventory Ref Sheet'!AS1074&gt;0,YEAR(TODAY())-'Inventory Ref Sheet'!AS1074,"")</f>
        <v/>
      </c>
      <c r="P1074" s="95">
        <f>'Inventory Ref Sheet'!AU1074</f>
        <v>0</v>
      </c>
      <c r="Q1074" s="60">
        <f>'Inventory Ref Sheet'!AV1074</f>
        <v>0</v>
      </c>
      <c r="R1074" s="61"/>
      <c r="S1074" s="100" t="str">
        <f t="shared" si="66"/>
        <v/>
      </c>
      <c r="T1074" s="59">
        <f>'Inventory Ref Sheet'!M1074</f>
        <v>0</v>
      </c>
      <c r="U1074" s="102">
        <f>'Inventory Ref Sheet'!N1074</f>
        <v>0</v>
      </c>
      <c r="V1074" s="59">
        <f>'Inventory Ref Sheet'!O1074</f>
        <v>0</v>
      </c>
      <c r="W1074" s="59">
        <f>'Inventory Ref Sheet'!R1074</f>
        <v>0</v>
      </c>
      <c r="X1074" s="59">
        <f>'Inventory Ref Sheet'!S1074</f>
        <v>0</v>
      </c>
      <c r="Y1074" s="100" t="str">
        <f ca="1">IF('Inventory Ref Sheet'!U1074&gt;0,YEAR(TODAY())-'Inventory Ref Sheet'!U1074,"")</f>
        <v/>
      </c>
      <c r="Z1074" s="95">
        <f>'Inventory Ref Sheet'!W1074</f>
        <v>0</v>
      </c>
      <c r="AA1074" s="60">
        <f>'Inventory Ref Sheet'!X1074</f>
        <v>0</v>
      </c>
      <c r="AB1074" s="61"/>
      <c r="AC1074" s="97" t="str">
        <f t="shared" si="67"/>
        <v/>
      </c>
      <c r="AD1074" s="59">
        <f>'Inventory Ref Sheet'!Y1074</f>
        <v>0</v>
      </c>
      <c r="AE1074" s="59">
        <f>'Inventory Ref Sheet'!Z1074</f>
        <v>0</v>
      </c>
      <c r="AF1074" s="102">
        <f>'Inventory Ref Sheet'!AA1074</f>
        <v>0</v>
      </c>
      <c r="AG1074" s="59">
        <f>'Inventory Ref Sheet'!AD1074</f>
        <v>0</v>
      </c>
      <c r="AH1074" s="59">
        <f>'Inventory Ref Sheet'!AE1074</f>
        <v>0</v>
      </c>
      <c r="AI1074" s="100" t="str">
        <f ca="1">IF('Inventory Ref Sheet'!AG1074&gt;0,YEAR(TODAY())-'Inventory Ref Sheet'!AG1074,"")</f>
        <v/>
      </c>
      <c r="AJ1074" s="99"/>
      <c r="AK1074" s="60">
        <f>'Inventory Ref Sheet'!AJ1074</f>
        <v>0</v>
      </c>
      <c r="AL1074" s="99"/>
      <c r="AM1074" s="97" t="str">
        <f t="shared" si="68"/>
        <v/>
      </c>
    </row>
    <row r="1075" spans="10:39" x14ac:dyDescent="0.25">
      <c r="J1075" s="59">
        <f>'Inventory Ref Sheet'!AK1075</f>
        <v>0</v>
      </c>
      <c r="K1075" s="59">
        <f>'Inventory Ref Sheet'!AL1075</f>
        <v>0</v>
      </c>
      <c r="L1075" s="59">
        <f>'Inventory Ref Sheet'!AM1075</f>
        <v>0</v>
      </c>
      <c r="M1075" s="59">
        <f>'Inventory Ref Sheet'!AP1075</f>
        <v>0</v>
      </c>
      <c r="N1075" s="59">
        <f>'Inventory Ref Sheet'!AQ1075</f>
        <v>0</v>
      </c>
      <c r="O1075" s="100" t="str">
        <f ca="1">IF('Inventory Ref Sheet'!AS1075&gt;0,YEAR(TODAY())-'Inventory Ref Sheet'!AS1075,"")</f>
        <v/>
      </c>
      <c r="P1075" s="95">
        <f>'Inventory Ref Sheet'!AU1075</f>
        <v>0</v>
      </c>
      <c r="Q1075" s="60">
        <f>'Inventory Ref Sheet'!AV1075</f>
        <v>0</v>
      </c>
      <c r="R1075" s="61"/>
      <c r="S1075" s="100" t="str">
        <f t="shared" si="66"/>
        <v/>
      </c>
      <c r="T1075" s="59">
        <f>'Inventory Ref Sheet'!M1075</f>
        <v>0</v>
      </c>
      <c r="U1075" s="102">
        <f>'Inventory Ref Sheet'!N1075</f>
        <v>0</v>
      </c>
      <c r="V1075" s="59">
        <f>'Inventory Ref Sheet'!O1075</f>
        <v>0</v>
      </c>
      <c r="W1075" s="59">
        <f>'Inventory Ref Sheet'!R1075</f>
        <v>0</v>
      </c>
      <c r="X1075" s="59">
        <f>'Inventory Ref Sheet'!S1075</f>
        <v>0</v>
      </c>
      <c r="Y1075" s="100" t="str">
        <f ca="1">IF('Inventory Ref Sheet'!U1075&gt;0,YEAR(TODAY())-'Inventory Ref Sheet'!U1075,"")</f>
        <v/>
      </c>
      <c r="Z1075" s="95">
        <f>'Inventory Ref Sheet'!W1075</f>
        <v>0</v>
      </c>
      <c r="AA1075" s="60">
        <f>'Inventory Ref Sheet'!X1075</f>
        <v>0</v>
      </c>
      <c r="AB1075" s="61"/>
      <c r="AC1075" s="97" t="str">
        <f t="shared" si="67"/>
        <v/>
      </c>
      <c r="AD1075" s="59">
        <f>'Inventory Ref Sheet'!Y1075</f>
        <v>0</v>
      </c>
      <c r="AE1075" s="59">
        <f>'Inventory Ref Sheet'!Z1075</f>
        <v>0</v>
      </c>
      <c r="AF1075" s="102">
        <f>'Inventory Ref Sheet'!AA1075</f>
        <v>0</v>
      </c>
      <c r="AG1075" s="59">
        <f>'Inventory Ref Sheet'!AD1075</f>
        <v>0</v>
      </c>
      <c r="AH1075" s="59">
        <f>'Inventory Ref Sheet'!AE1075</f>
        <v>0</v>
      </c>
      <c r="AI1075" s="100" t="str">
        <f ca="1">IF('Inventory Ref Sheet'!AG1075&gt;0,YEAR(TODAY())-'Inventory Ref Sheet'!AG1075,"")</f>
        <v/>
      </c>
      <c r="AJ1075" s="99"/>
      <c r="AK1075" s="60">
        <f>'Inventory Ref Sheet'!AJ1075</f>
        <v>0</v>
      </c>
      <c r="AL1075" s="99"/>
      <c r="AM1075" s="97" t="str">
        <f t="shared" si="68"/>
        <v/>
      </c>
    </row>
    <row r="1076" spans="10:39" x14ac:dyDescent="0.25">
      <c r="J1076" s="59">
        <f>'Inventory Ref Sheet'!AK1076</f>
        <v>0</v>
      </c>
      <c r="K1076" s="59">
        <f>'Inventory Ref Sheet'!AL1076</f>
        <v>0</v>
      </c>
      <c r="L1076" s="59">
        <f>'Inventory Ref Sheet'!AM1076</f>
        <v>0</v>
      </c>
      <c r="M1076" s="59">
        <f>'Inventory Ref Sheet'!AP1076</f>
        <v>0</v>
      </c>
      <c r="N1076" s="59">
        <f>'Inventory Ref Sheet'!AQ1076</f>
        <v>0</v>
      </c>
      <c r="O1076" s="100" t="str">
        <f ca="1">IF('Inventory Ref Sheet'!AS1076&gt;0,YEAR(TODAY())-'Inventory Ref Sheet'!AS1076,"")</f>
        <v/>
      </c>
      <c r="P1076" s="95">
        <f>'Inventory Ref Sheet'!AU1076</f>
        <v>0</v>
      </c>
      <c r="Q1076" s="60">
        <f>'Inventory Ref Sheet'!AV1076</f>
        <v>0</v>
      </c>
      <c r="R1076" s="61"/>
      <c r="S1076" s="100" t="str">
        <f t="shared" si="66"/>
        <v/>
      </c>
      <c r="T1076" s="59">
        <f>'Inventory Ref Sheet'!M1076</f>
        <v>0</v>
      </c>
      <c r="U1076" s="102">
        <f>'Inventory Ref Sheet'!N1076</f>
        <v>0</v>
      </c>
      <c r="V1076" s="59">
        <f>'Inventory Ref Sheet'!O1076</f>
        <v>0</v>
      </c>
      <c r="W1076" s="59">
        <f>'Inventory Ref Sheet'!R1076</f>
        <v>0</v>
      </c>
      <c r="X1076" s="59">
        <f>'Inventory Ref Sheet'!S1076</f>
        <v>0</v>
      </c>
      <c r="Y1076" s="100" t="str">
        <f ca="1">IF('Inventory Ref Sheet'!U1076&gt;0,YEAR(TODAY())-'Inventory Ref Sheet'!U1076,"")</f>
        <v/>
      </c>
      <c r="Z1076" s="95">
        <f>'Inventory Ref Sheet'!W1076</f>
        <v>0</v>
      </c>
      <c r="AA1076" s="60">
        <f>'Inventory Ref Sheet'!X1076</f>
        <v>0</v>
      </c>
      <c r="AB1076" s="61"/>
      <c r="AC1076" s="97" t="str">
        <f t="shared" si="67"/>
        <v/>
      </c>
      <c r="AD1076" s="59">
        <f>'Inventory Ref Sheet'!Y1076</f>
        <v>0</v>
      </c>
      <c r="AE1076" s="59">
        <f>'Inventory Ref Sheet'!Z1076</f>
        <v>0</v>
      </c>
      <c r="AF1076" s="102">
        <f>'Inventory Ref Sheet'!AA1076</f>
        <v>0</v>
      </c>
      <c r="AG1076" s="59">
        <f>'Inventory Ref Sheet'!AD1076</f>
        <v>0</v>
      </c>
      <c r="AH1076" s="59">
        <f>'Inventory Ref Sheet'!AE1076</f>
        <v>0</v>
      </c>
      <c r="AI1076" s="100" t="str">
        <f ca="1">IF('Inventory Ref Sheet'!AG1076&gt;0,YEAR(TODAY())-'Inventory Ref Sheet'!AG1076,"")</f>
        <v/>
      </c>
      <c r="AJ1076" s="99"/>
      <c r="AK1076" s="60">
        <f>'Inventory Ref Sheet'!AJ1076</f>
        <v>0</v>
      </c>
      <c r="AL1076" s="99"/>
      <c r="AM1076" s="97" t="str">
        <f t="shared" si="68"/>
        <v/>
      </c>
    </row>
    <row r="1077" spans="10:39" x14ac:dyDescent="0.25">
      <c r="J1077" s="59">
        <f>'Inventory Ref Sheet'!AK1077</f>
        <v>0</v>
      </c>
      <c r="K1077" s="59">
        <f>'Inventory Ref Sheet'!AL1077</f>
        <v>0</v>
      </c>
      <c r="L1077" s="59">
        <f>'Inventory Ref Sheet'!AM1077</f>
        <v>0</v>
      </c>
      <c r="M1077" s="59">
        <f>'Inventory Ref Sheet'!AP1077</f>
        <v>0</v>
      </c>
      <c r="N1077" s="59">
        <f>'Inventory Ref Sheet'!AQ1077</f>
        <v>0</v>
      </c>
      <c r="O1077" s="100" t="str">
        <f ca="1">IF('Inventory Ref Sheet'!AS1077&gt;0,YEAR(TODAY())-'Inventory Ref Sheet'!AS1077,"")</f>
        <v/>
      </c>
      <c r="P1077" s="95">
        <f>'Inventory Ref Sheet'!AU1077</f>
        <v>0</v>
      </c>
      <c r="Q1077" s="60">
        <f>'Inventory Ref Sheet'!AV1077</f>
        <v>0</v>
      </c>
      <c r="R1077" s="61"/>
      <c r="S1077" s="100" t="str">
        <f t="shared" si="66"/>
        <v/>
      </c>
      <c r="T1077" s="59">
        <f>'Inventory Ref Sheet'!M1077</f>
        <v>0</v>
      </c>
      <c r="U1077" s="102">
        <f>'Inventory Ref Sheet'!N1077</f>
        <v>0</v>
      </c>
      <c r="V1077" s="59">
        <f>'Inventory Ref Sheet'!O1077</f>
        <v>0</v>
      </c>
      <c r="W1077" s="59">
        <f>'Inventory Ref Sheet'!R1077</f>
        <v>0</v>
      </c>
      <c r="X1077" s="59">
        <f>'Inventory Ref Sheet'!S1077</f>
        <v>0</v>
      </c>
      <c r="Y1077" s="100" t="str">
        <f ca="1">IF('Inventory Ref Sheet'!U1077&gt;0,YEAR(TODAY())-'Inventory Ref Sheet'!U1077,"")</f>
        <v/>
      </c>
      <c r="Z1077" s="95">
        <f>'Inventory Ref Sheet'!W1077</f>
        <v>0</v>
      </c>
      <c r="AA1077" s="60">
        <f>'Inventory Ref Sheet'!X1077</f>
        <v>0</v>
      </c>
      <c r="AB1077" s="61"/>
      <c r="AC1077" s="97" t="str">
        <f t="shared" si="67"/>
        <v/>
      </c>
      <c r="AD1077" s="59">
        <f>'Inventory Ref Sheet'!Y1077</f>
        <v>0</v>
      </c>
      <c r="AE1077" s="59">
        <f>'Inventory Ref Sheet'!Z1077</f>
        <v>0</v>
      </c>
      <c r="AF1077" s="102">
        <f>'Inventory Ref Sheet'!AA1077</f>
        <v>0</v>
      </c>
      <c r="AG1077" s="59">
        <f>'Inventory Ref Sheet'!AD1077</f>
        <v>0</v>
      </c>
      <c r="AH1077" s="59">
        <f>'Inventory Ref Sheet'!AE1077</f>
        <v>0</v>
      </c>
      <c r="AI1077" s="100" t="str">
        <f ca="1">IF('Inventory Ref Sheet'!AG1077&gt;0,YEAR(TODAY())-'Inventory Ref Sheet'!AG1077,"")</f>
        <v/>
      </c>
      <c r="AJ1077" s="99"/>
      <c r="AK1077" s="60">
        <f>'Inventory Ref Sheet'!AJ1077</f>
        <v>0</v>
      </c>
      <c r="AL1077" s="99"/>
      <c r="AM1077" s="97" t="str">
        <f t="shared" si="68"/>
        <v/>
      </c>
    </row>
    <row r="1078" spans="10:39" x14ac:dyDescent="0.25">
      <c r="J1078" s="59">
        <f>'Inventory Ref Sheet'!AK1078</f>
        <v>0</v>
      </c>
      <c r="K1078" s="59">
        <f>'Inventory Ref Sheet'!AL1078</f>
        <v>0</v>
      </c>
      <c r="L1078" s="59">
        <f>'Inventory Ref Sheet'!AM1078</f>
        <v>0</v>
      </c>
      <c r="M1078" s="59">
        <f>'Inventory Ref Sheet'!AP1078</f>
        <v>0</v>
      </c>
      <c r="N1078" s="59">
        <f>'Inventory Ref Sheet'!AQ1078</f>
        <v>0</v>
      </c>
      <c r="O1078" s="100" t="str">
        <f ca="1">IF('Inventory Ref Sheet'!AS1078&gt;0,YEAR(TODAY())-'Inventory Ref Sheet'!AS1078,"")</f>
        <v/>
      </c>
      <c r="P1078" s="95">
        <f>'Inventory Ref Sheet'!AU1078</f>
        <v>0</v>
      </c>
      <c r="Q1078" s="60">
        <f>'Inventory Ref Sheet'!AV1078</f>
        <v>0</v>
      </c>
      <c r="R1078" s="61"/>
      <c r="S1078" s="100" t="str">
        <f t="shared" si="66"/>
        <v/>
      </c>
      <c r="T1078" s="59">
        <f>'Inventory Ref Sheet'!M1078</f>
        <v>0</v>
      </c>
      <c r="U1078" s="102">
        <f>'Inventory Ref Sheet'!N1078</f>
        <v>0</v>
      </c>
      <c r="V1078" s="59">
        <f>'Inventory Ref Sheet'!O1078</f>
        <v>0</v>
      </c>
      <c r="W1078" s="59">
        <f>'Inventory Ref Sheet'!R1078</f>
        <v>0</v>
      </c>
      <c r="X1078" s="59">
        <f>'Inventory Ref Sheet'!S1078</f>
        <v>0</v>
      </c>
      <c r="Y1078" s="100" t="str">
        <f ca="1">IF('Inventory Ref Sheet'!U1078&gt;0,YEAR(TODAY())-'Inventory Ref Sheet'!U1078,"")</f>
        <v/>
      </c>
      <c r="Z1078" s="95">
        <f>'Inventory Ref Sheet'!W1078</f>
        <v>0</v>
      </c>
      <c r="AA1078" s="60">
        <f>'Inventory Ref Sheet'!X1078</f>
        <v>0</v>
      </c>
      <c r="AB1078" s="61"/>
      <c r="AC1078" s="97" t="str">
        <f t="shared" si="67"/>
        <v/>
      </c>
      <c r="AD1078" s="59">
        <f>'Inventory Ref Sheet'!Y1078</f>
        <v>0</v>
      </c>
      <c r="AE1078" s="59">
        <f>'Inventory Ref Sheet'!Z1078</f>
        <v>0</v>
      </c>
      <c r="AF1078" s="102">
        <f>'Inventory Ref Sheet'!AA1078</f>
        <v>0</v>
      </c>
      <c r="AG1078" s="59">
        <f>'Inventory Ref Sheet'!AD1078</f>
        <v>0</v>
      </c>
      <c r="AH1078" s="59">
        <f>'Inventory Ref Sheet'!AE1078</f>
        <v>0</v>
      </c>
      <c r="AI1078" s="100" t="str">
        <f ca="1">IF('Inventory Ref Sheet'!AG1078&gt;0,YEAR(TODAY())-'Inventory Ref Sheet'!AG1078,"")</f>
        <v/>
      </c>
      <c r="AJ1078" s="99"/>
      <c r="AK1078" s="60">
        <f>'Inventory Ref Sheet'!AJ1078</f>
        <v>0</v>
      </c>
      <c r="AL1078" s="99"/>
      <c r="AM1078" s="97" t="str">
        <f t="shared" si="68"/>
        <v/>
      </c>
    </row>
    <row r="1079" spans="10:39" x14ac:dyDescent="0.25">
      <c r="J1079" s="59">
        <f>'Inventory Ref Sheet'!AK1079</f>
        <v>0</v>
      </c>
      <c r="K1079" s="59">
        <f>'Inventory Ref Sheet'!AL1079</f>
        <v>0</v>
      </c>
      <c r="L1079" s="59">
        <f>'Inventory Ref Sheet'!AM1079</f>
        <v>0</v>
      </c>
      <c r="M1079" s="59">
        <f>'Inventory Ref Sheet'!AP1079</f>
        <v>0</v>
      </c>
      <c r="N1079" s="59">
        <f>'Inventory Ref Sheet'!AQ1079</f>
        <v>0</v>
      </c>
      <c r="O1079" s="100" t="str">
        <f ca="1">IF('Inventory Ref Sheet'!AS1079&gt;0,YEAR(TODAY())-'Inventory Ref Sheet'!AS1079,"")</f>
        <v/>
      </c>
      <c r="P1079" s="95">
        <f>'Inventory Ref Sheet'!AU1079</f>
        <v>0</v>
      </c>
      <c r="Q1079" s="60">
        <f>'Inventory Ref Sheet'!AV1079</f>
        <v>0</v>
      </c>
      <c r="R1079" s="61"/>
      <c r="S1079" s="100" t="str">
        <f t="shared" si="66"/>
        <v/>
      </c>
      <c r="T1079" s="59">
        <f>'Inventory Ref Sheet'!M1079</f>
        <v>0</v>
      </c>
      <c r="U1079" s="102">
        <f>'Inventory Ref Sheet'!N1079</f>
        <v>0</v>
      </c>
      <c r="V1079" s="59">
        <f>'Inventory Ref Sheet'!O1079</f>
        <v>0</v>
      </c>
      <c r="W1079" s="59">
        <f>'Inventory Ref Sheet'!R1079</f>
        <v>0</v>
      </c>
      <c r="X1079" s="59">
        <f>'Inventory Ref Sheet'!S1079</f>
        <v>0</v>
      </c>
      <c r="Y1079" s="100" t="str">
        <f ca="1">IF('Inventory Ref Sheet'!U1079&gt;0,YEAR(TODAY())-'Inventory Ref Sheet'!U1079,"")</f>
        <v/>
      </c>
      <c r="Z1079" s="95">
        <f>'Inventory Ref Sheet'!W1079</f>
        <v>0</v>
      </c>
      <c r="AA1079" s="60">
        <f>'Inventory Ref Sheet'!X1079</f>
        <v>0</v>
      </c>
      <c r="AB1079" s="61"/>
      <c r="AC1079" s="97" t="str">
        <f t="shared" si="67"/>
        <v/>
      </c>
      <c r="AD1079" s="59">
        <f>'Inventory Ref Sheet'!Y1079</f>
        <v>0</v>
      </c>
      <c r="AE1079" s="59">
        <f>'Inventory Ref Sheet'!Z1079</f>
        <v>0</v>
      </c>
      <c r="AF1079" s="102">
        <f>'Inventory Ref Sheet'!AA1079</f>
        <v>0</v>
      </c>
      <c r="AG1079" s="59">
        <f>'Inventory Ref Sheet'!AD1079</f>
        <v>0</v>
      </c>
      <c r="AH1079" s="59">
        <f>'Inventory Ref Sheet'!AE1079</f>
        <v>0</v>
      </c>
      <c r="AI1079" s="100" t="str">
        <f ca="1">IF('Inventory Ref Sheet'!AG1079&gt;0,YEAR(TODAY())-'Inventory Ref Sheet'!AG1079,"")</f>
        <v/>
      </c>
      <c r="AJ1079" s="99"/>
      <c r="AK1079" s="60">
        <f>'Inventory Ref Sheet'!AJ1079</f>
        <v>0</v>
      </c>
      <c r="AL1079" s="99"/>
      <c r="AM1079" s="97" t="str">
        <f t="shared" si="68"/>
        <v/>
      </c>
    </row>
    <row r="1080" spans="10:39" x14ac:dyDescent="0.25">
      <c r="J1080" s="59">
        <f>'Inventory Ref Sheet'!AK1080</f>
        <v>0</v>
      </c>
      <c r="K1080" s="59">
        <f>'Inventory Ref Sheet'!AL1080</f>
        <v>0</v>
      </c>
      <c r="L1080" s="59">
        <f>'Inventory Ref Sheet'!AM1080</f>
        <v>0</v>
      </c>
      <c r="M1080" s="59">
        <f>'Inventory Ref Sheet'!AP1080</f>
        <v>0</v>
      </c>
      <c r="N1080" s="59">
        <f>'Inventory Ref Sheet'!AQ1080</f>
        <v>0</v>
      </c>
      <c r="O1080" s="100" t="str">
        <f ca="1">IF('Inventory Ref Sheet'!AS1080&gt;0,YEAR(TODAY())-'Inventory Ref Sheet'!AS1080,"")</f>
        <v/>
      </c>
      <c r="P1080" s="95">
        <f>'Inventory Ref Sheet'!AU1080</f>
        <v>0</v>
      </c>
      <c r="Q1080" s="60">
        <f>'Inventory Ref Sheet'!AV1080</f>
        <v>0</v>
      </c>
      <c r="R1080" s="61"/>
      <c r="S1080" s="100" t="str">
        <f t="shared" si="66"/>
        <v/>
      </c>
      <c r="T1080" s="59">
        <f>'Inventory Ref Sheet'!M1080</f>
        <v>0</v>
      </c>
      <c r="U1080" s="102">
        <f>'Inventory Ref Sheet'!N1080</f>
        <v>0</v>
      </c>
      <c r="V1080" s="59">
        <f>'Inventory Ref Sheet'!O1080</f>
        <v>0</v>
      </c>
      <c r="W1080" s="59">
        <f>'Inventory Ref Sheet'!R1080</f>
        <v>0</v>
      </c>
      <c r="X1080" s="59">
        <f>'Inventory Ref Sheet'!S1080</f>
        <v>0</v>
      </c>
      <c r="Y1080" s="100" t="str">
        <f ca="1">IF('Inventory Ref Sheet'!U1080&gt;0,YEAR(TODAY())-'Inventory Ref Sheet'!U1080,"")</f>
        <v/>
      </c>
      <c r="Z1080" s="95">
        <f>'Inventory Ref Sheet'!W1080</f>
        <v>0</v>
      </c>
      <c r="AA1080" s="60">
        <f>'Inventory Ref Sheet'!X1080</f>
        <v>0</v>
      </c>
      <c r="AB1080" s="61"/>
      <c r="AC1080" s="97" t="str">
        <f t="shared" si="67"/>
        <v/>
      </c>
      <c r="AD1080" s="59">
        <f>'Inventory Ref Sheet'!Y1080</f>
        <v>0</v>
      </c>
      <c r="AE1080" s="59">
        <f>'Inventory Ref Sheet'!Z1080</f>
        <v>0</v>
      </c>
      <c r="AF1080" s="102">
        <f>'Inventory Ref Sheet'!AA1080</f>
        <v>0</v>
      </c>
      <c r="AG1080" s="59">
        <f>'Inventory Ref Sheet'!AD1080</f>
        <v>0</v>
      </c>
      <c r="AH1080" s="59">
        <f>'Inventory Ref Sheet'!AE1080</f>
        <v>0</v>
      </c>
      <c r="AI1080" s="100" t="str">
        <f ca="1">IF('Inventory Ref Sheet'!AG1080&gt;0,YEAR(TODAY())-'Inventory Ref Sheet'!AG1080,"")</f>
        <v/>
      </c>
      <c r="AJ1080" s="99"/>
      <c r="AK1080" s="60">
        <f>'Inventory Ref Sheet'!AJ1080</f>
        <v>0</v>
      </c>
      <c r="AL1080" s="99"/>
      <c r="AM1080" s="97" t="str">
        <f t="shared" si="68"/>
        <v/>
      </c>
    </row>
    <row r="1081" spans="10:39" x14ac:dyDescent="0.25">
      <c r="J1081" s="59">
        <f>'Inventory Ref Sheet'!AK1081</f>
        <v>0</v>
      </c>
      <c r="K1081" s="59">
        <f>'Inventory Ref Sheet'!AL1081</f>
        <v>0</v>
      </c>
      <c r="L1081" s="59">
        <f>'Inventory Ref Sheet'!AM1081</f>
        <v>0</v>
      </c>
      <c r="M1081" s="59">
        <f>'Inventory Ref Sheet'!AP1081</f>
        <v>0</v>
      </c>
      <c r="N1081" s="59">
        <f>'Inventory Ref Sheet'!AQ1081</f>
        <v>0</v>
      </c>
      <c r="O1081" s="100" t="str">
        <f ca="1">IF('Inventory Ref Sheet'!AS1081&gt;0,YEAR(TODAY())-'Inventory Ref Sheet'!AS1081,"")</f>
        <v/>
      </c>
      <c r="P1081" s="95">
        <f>'Inventory Ref Sheet'!AU1081</f>
        <v>0</v>
      </c>
      <c r="Q1081" s="60">
        <f>'Inventory Ref Sheet'!AV1081</f>
        <v>0</v>
      </c>
      <c r="R1081" s="61"/>
      <c r="S1081" s="100" t="str">
        <f t="shared" si="66"/>
        <v/>
      </c>
      <c r="T1081" s="59">
        <f>'Inventory Ref Sheet'!M1081</f>
        <v>0</v>
      </c>
      <c r="U1081" s="102">
        <f>'Inventory Ref Sheet'!N1081</f>
        <v>0</v>
      </c>
      <c r="V1081" s="59">
        <f>'Inventory Ref Sheet'!O1081</f>
        <v>0</v>
      </c>
      <c r="W1081" s="59">
        <f>'Inventory Ref Sheet'!R1081</f>
        <v>0</v>
      </c>
      <c r="X1081" s="59">
        <f>'Inventory Ref Sheet'!S1081</f>
        <v>0</v>
      </c>
      <c r="Y1081" s="100" t="str">
        <f ca="1">IF('Inventory Ref Sheet'!U1081&gt;0,YEAR(TODAY())-'Inventory Ref Sheet'!U1081,"")</f>
        <v/>
      </c>
      <c r="Z1081" s="95">
        <f>'Inventory Ref Sheet'!W1081</f>
        <v>0</v>
      </c>
      <c r="AA1081" s="60">
        <f>'Inventory Ref Sheet'!X1081</f>
        <v>0</v>
      </c>
      <c r="AB1081" s="61"/>
      <c r="AC1081" s="97" t="str">
        <f t="shared" si="67"/>
        <v/>
      </c>
      <c r="AD1081" s="59">
        <f>'Inventory Ref Sheet'!Y1081</f>
        <v>0</v>
      </c>
      <c r="AE1081" s="59">
        <f>'Inventory Ref Sheet'!Z1081</f>
        <v>0</v>
      </c>
      <c r="AF1081" s="102">
        <f>'Inventory Ref Sheet'!AA1081</f>
        <v>0</v>
      </c>
      <c r="AG1081" s="59">
        <f>'Inventory Ref Sheet'!AD1081</f>
        <v>0</v>
      </c>
      <c r="AH1081" s="59">
        <f>'Inventory Ref Sheet'!AE1081</f>
        <v>0</v>
      </c>
      <c r="AI1081" s="100" t="str">
        <f ca="1">IF('Inventory Ref Sheet'!AG1081&gt;0,YEAR(TODAY())-'Inventory Ref Sheet'!AG1081,"")</f>
        <v/>
      </c>
      <c r="AJ1081" s="99"/>
      <c r="AK1081" s="60">
        <f>'Inventory Ref Sheet'!AJ1081</f>
        <v>0</v>
      </c>
      <c r="AL1081" s="99"/>
      <c r="AM1081" s="97" t="str">
        <f t="shared" si="68"/>
        <v/>
      </c>
    </row>
    <row r="1082" spans="10:39" x14ac:dyDescent="0.25">
      <c r="J1082" s="59">
        <f>'Inventory Ref Sheet'!AK1082</f>
        <v>0</v>
      </c>
      <c r="K1082" s="59">
        <f>'Inventory Ref Sheet'!AL1082</f>
        <v>0</v>
      </c>
      <c r="L1082" s="59">
        <f>'Inventory Ref Sheet'!AM1082</f>
        <v>0</v>
      </c>
      <c r="M1082" s="59">
        <f>'Inventory Ref Sheet'!AP1082</f>
        <v>0</v>
      </c>
      <c r="N1082" s="59">
        <f>'Inventory Ref Sheet'!AQ1082</f>
        <v>0</v>
      </c>
      <c r="O1082" s="100" t="str">
        <f ca="1">IF('Inventory Ref Sheet'!AS1082&gt;0,YEAR(TODAY())-'Inventory Ref Sheet'!AS1082,"")</f>
        <v/>
      </c>
      <c r="P1082" s="95">
        <f>'Inventory Ref Sheet'!AU1082</f>
        <v>0</v>
      </c>
      <c r="Q1082" s="60">
        <f>'Inventory Ref Sheet'!AV1082</f>
        <v>0</v>
      </c>
      <c r="R1082" s="61"/>
      <c r="S1082" s="100" t="str">
        <f t="shared" si="66"/>
        <v/>
      </c>
      <c r="T1082" s="59">
        <f>'Inventory Ref Sheet'!M1082</f>
        <v>0</v>
      </c>
      <c r="U1082" s="102">
        <f>'Inventory Ref Sheet'!N1082</f>
        <v>0</v>
      </c>
      <c r="V1082" s="59">
        <f>'Inventory Ref Sheet'!O1082</f>
        <v>0</v>
      </c>
      <c r="W1082" s="59">
        <f>'Inventory Ref Sheet'!R1082</f>
        <v>0</v>
      </c>
      <c r="X1082" s="59">
        <f>'Inventory Ref Sheet'!S1082</f>
        <v>0</v>
      </c>
      <c r="Y1082" s="100" t="str">
        <f ca="1">IF('Inventory Ref Sheet'!U1082&gt;0,YEAR(TODAY())-'Inventory Ref Sheet'!U1082,"")</f>
        <v/>
      </c>
      <c r="Z1082" s="95">
        <f>'Inventory Ref Sheet'!W1082</f>
        <v>0</v>
      </c>
      <c r="AA1082" s="60">
        <f>'Inventory Ref Sheet'!X1082</f>
        <v>0</v>
      </c>
      <c r="AB1082" s="61"/>
      <c r="AC1082" s="97" t="str">
        <f t="shared" si="67"/>
        <v/>
      </c>
      <c r="AD1082" s="59">
        <f>'Inventory Ref Sheet'!Y1082</f>
        <v>0</v>
      </c>
      <c r="AE1082" s="59">
        <f>'Inventory Ref Sheet'!Z1082</f>
        <v>0</v>
      </c>
      <c r="AF1082" s="102">
        <f>'Inventory Ref Sheet'!AA1082</f>
        <v>0</v>
      </c>
      <c r="AG1082" s="59">
        <f>'Inventory Ref Sheet'!AD1082</f>
        <v>0</v>
      </c>
      <c r="AH1082" s="59">
        <f>'Inventory Ref Sheet'!AE1082</f>
        <v>0</v>
      </c>
      <c r="AI1082" s="100" t="str">
        <f ca="1">IF('Inventory Ref Sheet'!AG1082&gt;0,YEAR(TODAY())-'Inventory Ref Sheet'!AG1082,"")</f>
        <v/>
      </c>
      <c r="AJ1082" s="99"/>
      <c r="AK1082" s="60">
        <f>'Inventory Ref Sheet'!AJ1082</f>
        <v>0</v>
      </c>
      <c r="AL1082" s="99"/>
      <c r="AM1082" s="97" t="str">
        <f t="shared" si="68"/>
        <v/>
      </c>
    </row>
    <row r="1083" spans="10:39" x14ac:dyDescent="0.25">
      <c r="J1083" s="59">
        <f>'Inventory Ref Sheet'!AK1083</f>
        <v>0</v>
      </c>
      <c r="K1083" s="59">
        <f>'Inventory Ref Sheet'!AL1083</f>
        <v>0</v>
      </c>
      <c r="L1083" s="59">
        <f>'Inventory Ref Sheet'!AM1083</f>
        <v>0</v>
      </c>
      <c r="M1083" s="59">
        <f>'Inventory Ref Sheet'!AP1083</f>
        <v>0</v>
      </c>
      <c r="N1083" s="59">
        <f>'Inventory Ref Sheet'!AQ1083</f>
        <v>0</v>
      </c>
      <c r="O1083" s="100" t="str">
        <f ca="1">IF('Inventory Ref Sheet'!AS1083&gt;0,YEAR(TODAY())-'Inventory Ref Sheet'!AS1083,"")</f>
        <v/>
      </c>
      <c r="P1083" s="95">
        <f>'Inventory Ref Sheet'!AU1083</f>
        <v>0</v>
      </c>
      <c r="Q1083" s="60">
        <f>'Inventory Ref Sheet'!AV1083</f>
        <v>0</v>
      </c>
      <c r="R1083" s="61"/>
      <c r="S1083" s="100" t="str">
        <f t="shared" si="66"/>
        <v/>
      </c>
      <c r="T1083" s="59">
        <f>'Inventory Ref Sheet'!M1083</f>
        <v>0</v>
      </c>
      <c r="U1083" s="102">
        <f>'Inventory Ref Sheet'!N1083</f>
        <v>0</v>
      </c>
      <c r="V1083" s="59">
        <f>'Inventory Ref Sheet'!O1083</f>
        <v>0</v>
      </c>
      <c r="W1083" s="59">
        <f>'Inventory Ref Sheet'!R1083</f>
        <v>0</v>
      </c>
      <c r="X1083" s="59">
        <f>'Inventory Ref Sheet'!S1083</f>
        <v>0</v>
      </c>
      <c r="Y1083" s="100" t="str">
        <f ca="1">IF('Inventory Ref Sheet'!U1083&gt;0,YEAR(TODAY())-'Inventory Ref Sheet'!U1083,"")</f>
        <v/>
      </c>
      <c r="Z1083" s="95">
        <f>'Inventory Ref Sheet'!W1083</f>
        <v>0</v>
      </c>
      <c r="AA1083" s="60">
        <f>'Inventory Ref Sheet'!X1083</f>
        <v>0</v>
      </c>
      <c r="AB1083" s="61"/>
      <c r="AC1083" s="97" t="str">
        <f t="shared" si="67"/>
        <v/>
      </c>
      <c r="AD1083" s="59">
        <f>'Inventory Ref Sheet'!Y1083</f>
        <v>0</v>
      </c>
      <c r="AE1083" s="59">
        <f>'Inventory Ref Sheet'!Z1083</f>
        <v>0</v>
      </c>
      <c r="AF1083" s="102">
        <f>'Inventory Ref Sheet'!AA1083</f>
        <v>0</v>
      </c>
      <c r="AG1083" s="59">
        <f>'Inventory Ref Sheet'!AD1083</f>
        <v>0</v>
      </c>
      <c r="AH1083" s="59">
        <f>'Inventory Ref Sheet'!AE1083</f>
        <v>0</v>
      </c>
      <c r="AI1083" s="100" t="str">
        <f ca="1">IF('Inventory Ref Sheet'!AG1083&gt;0,YEAR(TODAY())-'Inventory Ref Sheet'!AG1083,"")</f>
        <v/>
      </c>
      <c r="AJ1083" s="99"/>
      <c r="AK1083" s="60">
        <f>'Inventory Ref Sheet'!AJ1083</f>
        <v>0</v>
      </c>
      <c r="AL1083" s="99"/>
      <c r="AM1083" s="97" t="str">
        <f t="shared" si="68"/>
        <v/>
      </c>
    </row>
    <row r="1084" spans="10:39" x14ac:dyDescent="0.25">
      <c r="J1084" s="59">
        <f>'Inventory Ref Sheet'!AK1084</f>
        <v>0</v>
      </c>
      <c r="K1084" s="59">
        <f>'Inventory Ref Sheet'!AL1084</f>
        <v>0</v>
      </c>
      <c r="L1084" s="59">
        <f>'Inventory Ref Sheet'!AM1084</f>
        <v>0</v>
      </c>
      <c r="M1084" s="59">
        <f>'Inventory Ref Sheet'!AP1084</f>
        <v>0</v>
      </c>
      <c r="N1084" s="59">
        <f>'Inventory Ref Sheet'!AQ1084</f>
        <v>0</v>
      </c>
      <c r="O1084" s="100" t="str">
        <f ca="1">IF('Inventory Ref Sheet'!AS1084&gt;0,YEAR(TODAY())-'Inventory Ref Sheet'!AS1084,"")</f>
        <v/>
      </c>
      <c r="P1084" s="95">
        <f>'Inventory Ref Sheet'!AU1084</f>
        <v>0</v>
      </c>
      <c r="Q1084" s="60">
        <f>'Inventory Ref Sheet'!AV1084</f>
        <v>0</v>
      </c>
      <c r="R1084" s="61"/>
      <c r="S1084" s="100" t="str">
        <f t="shared" si="66"/>
        <v/>
      </c>
      <c r="T1084" s="59">
        <f>'Inventory Ref Sheet'!M1084</f>
        <v>0</v>
      </c>
      <c r="U1084" s="102">
        <f>'Inventory Ref Sheet'!N1084</f>
        <v>0</v>
      </c>
      <c r="V1084" s="59">
        <f>'Inventory Ref Sheet'!O1084</f>
        <v>0</v>
      </c>
      <c r="W1084" s="59">
        <f>'Inventory Ref Sheet'!R1084</f>
        <v>0</v>
      </c>
      <c r="X1084" s="59">
        <f>'Inventory Ref Sheet'!S1084</f>
        <v>0</v>
      </c>
      <c r="Y1084" s="100" t="str">
        <f ca="1">IF('Inventory Ref Sheet'!U1084&gt;0,YEAR(TODAY())-'Inventory Ref Sheet'!U1084,"")</f>
        <v/>
      </c>
      <c r="Z1084" s="95">
        <f>'Inventory Ref Sheet'!W1084</f>
        <v>0</v>
      </c>
      <c r="AA1084" s="60">
        <f>'Inventory Ref Sheet'!X1084</f>
        <v>0</v>
      </c>
      <c r="AB1084" s="61"/>
      <c r="AC1084" s="97" t="str">
        <f t="shared" si="67"/>
        <v/>
      </c>
      <c r="AD1084" s="59">
        <f>'Inventory Ref Sheet'!Y1084</f>
        <v>0</v>
      </c>
      <c r="AE1084" s="59">
        <f>'Inventory Ref Sheet'!Z1084</f>
        <v>0</v>
      </c>
      <c r="AF1084" s="102">
        <f>'Inventory Ref Sheet'!AA1084</f>
        <v>0</v>
      </c>
      <c r="AG1084" s="59">
        <f>'Inventory Ref Sheet'!AD1084</f>
        <v>0</v>
      </c>
      <c r="AH1084" s="59">
        <f>'Inventory Ref Sheet'!AE1084</f>
        <v>0</v>
      </c>
      <c r="AI1084" s="100" t="str">
        <f ca="1">IF('Inventory Ref Sheet'!AG1084&gt;0,YEAR(TODAY())-'Inventory Ref Sheet'!AG1084,"")</f>
        <v/>
      </c>
      <c r="AJ1084" s="99"/>
      <c r="AK1084" s="60">
        <f>'Inventory Ref Sheet'!AJ1084</f>
        <v>0</v>
      </c>
      <c r="AL1084" s="99"/>
      <c r="AM1084" s="97" t="str">
        <f t="shared" si="68"/>
        <v/>
      </c>
    </row>
    <row r="1085" spans="10:39" x14ac:dyDescent="0.25">
      <c r="J1085" s="59">
        <f>'Inventory Ref Sheet'!AK1085</f>
        <v>0</v>
      </c>
      <c r="K1085" s="59">
        <f>'Inventory Ref Sheet'!AL1085</f>
        <v>0</v>
      </c>
      <c r="L1085" s="59">
        <f>'Inventory Ref Sheet'!AM1085</f>
        <v>0</v>
      </c>
      <c r="M1085" s="59">
        <f>'Inventory Ref Sheet'!AP1085</f>
        <v>0</v>
      </c>
      <c r="N1085" s="59">
        <f>'Inventory Ref Sheet'!AQ1085</f>
        <v>0</v>
      </c>
      <c r="O1085" s="100" t="str">
        <f ca="1">IF('Inventory Ref Sheet'!AS1085&gt;0,YEAR(TODAY())-'Inventory Ref Sheet'!AS1085,"")</f>
        <v/>
      </c>
      <c r="P1085" s="95">
        <f>'Inventory Ref Sheet'!AU1085</f>
        <v>0</v>
      </c>
      <c r="Q1085" s="60">
        <f>'Inventory Ref Sheet'!AV1085</f>
        <v>0</v>
      </c>
      <c r="R1085" s="61"/>
      <c r="S1085" s="100" t="str">
        <f t="shared" si="66"/>
        <v/>
      </c>
      <c r="T1085" s="59">
        <f>'Inventory Ref Sheet'!M1085</f>
        <v>0</v>
      </c>
      <c r="U1085" s="102">
        <f>'Inventory Ref Sheet'!N1085</f>
        <v>0</v>
      </c>
      <c r="V1085" s="59">
        <f>'Inventory Ref Sheet'!O1085</f>
        <v>0</v>
      </c>
      <c r="W1085" s="59">
        <f>'Inventory Ref Sheet'!R1085</f>
        <v>0</v>
      </c>
      <c r="X1085" s="59">
        <f>'Inventory Ref Sheet'!S1085</f>
        <v>0</v>
      </c>
      <c r="Y1085" s="100" t="str">
        <f ca="1">IF('Inventory Ref Sheet'!U1085&gt;0,YEAR(TODAY())-'Inventory Ref Sheet'!U1085,"")</f>
        <v/>
      </c>
      <c r="Z1085" s="95">
        <f>'Inventory Ref Sheet'!W1085</f>
        <v>0</v>
      </c>
      <c r="AA1085" s="60">
        <f>'Inventory Ref Sheet'!X1085</f>
        <v>0</v>
      </c>
      <c r="AB1085" s="61"/>
      <c r="AC1085" s="97" t="str">
        <f t="shared" si="67"/>
        <v/>
      </c>
      <c r="AD1085" s="59">
        <f>'Inventory Ref Sheet'!Y1085</f>
        <v>0</v>
      </c>
      <c r="AE1085" s="59">
        <f>'Inventory Ref Sheet'!Z1085</f>
        <v>0</v>
      </c>
      <c r="AF1085" s="102">
        <f>'Inventory Ref Sheet'!AA1085</f>
        <v>0</v>
      </c>
      <c r="AG1085" s="59">
        <f>'Inventory Ref Sheet'!AD1085</f>
        <v>0</v>
      </c>
      <c r="AH1085" s="59">
        <f>'Inventory Ref Sheet'!AE1085</f>
        <v>0</v>
      </c>
      <c r="AI1085" s="100" t="str">
        <f ca="1">IF('Inventory Ref Sheet'!AG1085&gt;0,YEAR(TODAY())-'Inventory Ref Sheet'!AG1085,"")</f>
        <v/>
      </c>
      <c r="AJ1085" s="99"/>
      <c r="AK1085" s="60">
        <f>'Inventory Ref Sheet'!AJ1085</f>
        <v>0</v>
      </c>
      <c r="AL1085" s="99"/>
      <c r="AM1085" s="97" t="str">
        <f t="shared" si="68"/>
        <v/>
      </c>
    </row>
    <row r="1086" spans="10:39" x14ac:dyDescent="0.25">
      <c r="J1086" s="59">
        <f>'Inventory Ref Sheet'!AK1086</f>
        <v>0</v>
      </c>
      <c r="K1086" s="59">
        <f>'Inventory Ref Sheet'!AL1086</f>
        <v>0</v>
      </c>
      <c r="L1086" s="59">
        <f>'Inventory Ref Sheet'!AM1086</f>
        <v>0</v>
      </c>
      <c r="M1086" s="59">
        <f>'Inventory Ref Sheet'!AP1086</f>
        <v>0</v>
      </c>
      <c r="N1086" s="59">
        <f>'Inventory Ref Sheet'!AQ1086</f>
        <v>0</v>
      </c>
      <c r="O1086" s="100" t="str">
        <f ca="1">IF('Inventory Ref Sheet'!AS1086&gt;0,YEAR(TODAY())-'Inventory Ref Sheet'!AS1086,"")</f>
        <v/>
      </c>
      <c r="P1086" s="95">
        <f>'Inventory Ref Sheet'!AU1086</f>
        <v>0</v>
      </c>
      <c r="Q1086" s="60">
        <f>'Inventory Ref Sheet'!AV1086</f>
        <v>0</v>
      </c>
      <c r="R1086" s="61"/>
      <c r="S1086" s="100" t="str">
        <f t="shared" si="66"/>
        <v/>
      </c>
      <c r="T1086" s="59">
        <f>'Inventory Ref Sheet'!M1086</f>
        <v>0</v>
      </c>
      <c r="U1086" s="102">
        <f>'Inventory Ref Sheet'!N1086</f>
        <v>0</v>
      </c>
      <c r="V1086" s="59">
        <f>'Inventory Ref Sheet'!O1086</f>
        <v>0</v>
      </c>
      <c r="W1086" s="59">
        <f>'Inventory Ref Sheet'!R1086</f>
        <v>0</v>
      </c>
      <c r="X1086" s="59">
        <f>'Inventory Ref Sheet'!S1086</f>
        <v>0</v>
      </c>
      <c r="Y1086" s="100" t="str">
        <f ca="1">IF('Inventory Ref Sheet'!U1086&gt;0,YEAR(TODAY())-'Inventory Ref Sheet'!U1086,"")</f>
        <v/>
      </c>
      <c r="Z1086" s="95">
        <f>'Inventory Ref Sheet'!W1086</f>
        <v>0</v>
      </c>
      <c r="AA1086" s="60">
        <f>'Inventory Ref Sheet'!X1086</f>
        <v>0</v>
      </c>
      <c r="AB1086" s="61"/>
      <c r="AC1086" s="97" t="str">
        <f t="shared" si="67"/>
        <v/>
      </c>
      <c r="AD1086" s="59">
        <f>'Inventory Ref Sheet'!Y1086</f>
        <v>0</v>
      </c>
      <c r="AE1086" s="59">
        <f>'Inventory Ref Sheet'!Z1086</f>
        <v>0</v>
      </c>
      <c r="AF1086" s="102">
        <f>'Inventory Ref Sheet'!AA1086</f>
        <v>0</v>
      </c>
      <c r="AG1086" s="59">
        <f>'Inventory Ref Sheet'!AD1086</f>
        <v>0</v>
      </c>
      <c r="AH1086" s="59">
        <f>'Inventory Ref Sheet'!AE1086</f>
        <v>0</v>
      </c>
      <c r="AI1086" s="100" t="str">
        <f ca="1">IF('Inventory Ref Sheet'!AG1086&gt;0,YEAR(TODAY())-'Inventory Ref Sheet'!AG1086,"")</f>
        <v/>
      </c>
      <c r="AJ1086" s="99"/>
      <c r="AK1086" s="60">
        <f>'Inventory Ref Sheet'!AJ1086</f>
        <v>0</v>
      </c>
      <c r="AL1086" s="99"/>
      <c r="AM1086" s="97" t="str">
        <f t="shared" si="68"/>
        <v/>
      </c>
    </row>
    <row r="1087" spans="10:39" x14ac:dyDescent="0.25">
      <c r="J1087" s="59">
        <f>'Inventory Ref Sheet'!AK1087</f>
        <v>0</v>
      </c>
      <c r="K1087" s="59">
        <f>'Inventory Ref Sheet'!AL1087</f>
        <v>0</v>
      </c>
      <c r="L1087" s="59">
        <f>'Inventory Ref Sheet'!AM1087</f>
        <v>0</v>
      </c>
      <c r="M1087" s="59">
        <f>'Inventory Ref Sheet'!AP1087</f>
        <v>0</v>
      </c>
      <c r="N1087" s="59">
        <f>'Inventory Ref Sheet'!AQ1087</f>
        <v>0</v>
      </c>
      <c r="O1087" s="100" t="str">
        <f ca="1">IF('Inventory Ref Sheet'!AS1087&gt;0,YEAR(TODAY())-'Inventory Ref Sheet'!AS1087,"")</f>
        <v/>
      </c>
      <c r="P1087" s="95">
        <f>'Inventory Ref Sheet'!AU1087</f>
        <v>0</v>
      </c>
      <c r="Q1087" s="60">
        <f>'Inventory Ref Sheet'!AV1087</f>
        <v>0</v>
      </c>
      <c r="R1087" s="61"/>
      <c r="S1087" s="100" t="str">
        <f t="shared" si="66"/>
        <v/>
      </c>
      <c r="T1087" s="59">
        <f>'Inventory Ref Sheet'!M1087</f>
        <v>0</v>
      </c>
      <c r="U1087" s="102">
        <f>'Inventory Ref Sheet'!N1087</f>
        <v>0</v>
      </c>
      <c r="V1087" s="59">
        <f>'Inventory Ref Sheet'!O1087</f>
        <v>0</v>
      </c>
      <c r="W1087" s="59">
        <f>'Inventory Ref Sheet'!R1087</f>
        <v>0</v>
      </c>
      <c r="X1087" s="59">
        <f>'Inventory Ref Sheet'!S1087</f>
        <v>0</v>
      </c>
      <c r="Y1087" s="100" t="str">
        <f ca="1">IF('Inventory Ref Sheet'!U1087&gt;0,YEAR(TODAY())-'Inventory Ref Sheet'!U1087,"")</f>
        <v/>
      </c>
      <c r="Z1087" s="95">
        <f>'Inventory Ref Sheet'!W1087</f>
        <v>0</v>
      </c>
      <c r="AA1087" s="60">
        <f>'Inventory Ref Sheet'!X1087</f>
        <v>0</v>
      </c>
      <c r="AB1087" s="61"/>
      <c r="AC1087" s="97" t="str">
        <f t="shared" si="67"/>
        <v/>
      </c>
      <c r="AD1087" s="59">
        <f>'Inventory Ref Sheet'!Y1087</f>
        <v>0</v>
      </c>
      <c r="AE1087" s="59">
        <f>'Inventory Ref Sheet'!Z1087</f>
        <v>0</v>
      </c>
      <c r="AF1087" s="102">
        <f>'Inventory Ref Sheet'!AA1087</f>
        <v>0</v>
      </c>
      <c r="AG1087" s="59">
        <f>'Inventory Ref Sheet'!AD1087</f>
        <v>0</v>
      </c>
      <c r="AH1087" s="59">
        <f>'Inventory Ref Sheet'!AE1087</f>
        <v>0</v>
      </c>
      <c r="AI1087" s="100" t="str">
        <f ca="1">IF('Inventory Ref Sheet'!AG1087&gt;0,YEAR(TODAY())-'Inventory Ref Sheet'!AG1087,"")</f>
        <v/>
      </c>
      <c r="AJ1087" s="99"/>
      <c r="AK1087" s="60">
        <f>'Inventory Ref Sheet'!AJ1087</f>
        <v>0</v>
      </c>
      <c r="AL1087" s="99"/>
      <c r="AM1087" s="97" t="str">
        <f t="shared" si="68"/>
        <v/>
      </c>
    </row>
    <row r="1088" spans="10:39" x14ac:dyDescent="0.25">
      <c r="J1088" s="59">
        <f>'Inventory Ref Sheet'!AK1088</f>
        <v>0</v>
      </c>
      <c r="K1088" s="59">
        <f>'Inventory Ref Sheet'!AL1088</f>
        <v>0</v>
      </c>
      <c r="L1088" s="59">
        <f>'Inventory Ref Sheet'!AM1088</f>
        <v>0</v>
      </c>
      <c r="M1088" s="59">
        <f>'Inventory Ref Sheet'!AP1088</f>
        <v>0</v>
      </c>
      <c r="N1088" s="59">
        <f>'Inventory Ref Sheet'!AQ1088</f>
        <v>0</v>
      </c>
      <c r="O1088" s="100" t="str">
        <f ca="1">IF('Inventory Ref Sheet'!AS1088&gt;0,YEAR(TODAY())-'Inventory Ref Sheet'!AS1088,"")</f>
        <v/>
      </c>
      <c r="P1088" s="95">
        <f>'Inventory Ref Sheet'!AU1088</f>
        <v>0</v>
      </c>
      <c r="Q1088" s="60">
        <f>'Inventory Ref Sheet'!AV1088</f>
        <v>0</v>
      </c>
      <c r="R1088" s="61"/>
      <c r="S1088" s="100" t="str">
        <f t="shared" si="66"/>
        <v/>
      </c>
      <c r="T1088" s="59">
        <f>'Inventory Ref Sheet'!M1088</f>
        <v>0</v>
      </c>
      <c r="U1088" s="102">
        <f>'Inventory Ref Sheet'!N1088</f>
        <v>0</v>
      </c>
      <c r="V1088" s="59">
        <f>'Inventory Ref Sheet'!O1088</f>
        <v>0</v>
      </c>
      <c r="W1088" s="59">
        <f>'Inventory Ref Sheet'!R1088</f>
        <v>0</v>
      </c>
      <c r="X1088" s="59">
        <f>'Inventory Ref Sheet'!S1088</f>
        <v>0</v>
      </c>
      <c r="Y1088" s="100" t="str">
        <f ca="1">IF('Inventory Ref Sheet'!U1088&gt;0,YEAR(TODAY())-'Inventory Ref Sheet'!U1088,"")</f>
        <v/>
      </c>
      <c r="Z1088" s="95">
        <f>'Inventory Ref Sheet'!W1088</f>
        <v>0</v>
      </c>
      <c r="AA1088" s="60">
        <f>'Inventory Ref Sheet'!X1088</f>
        <v>0</v>
      </c>
      <c r="AB1088" s="61"/>
      <c r="AC1088" s="97" t="str">
        <f t="shared" si="67"/>
        <v/>
      </c>
      <c r="AD1088" s="59">
        <f>'Inventory Ref Sheet'!Y1088</f>
        <v>0</v>
      </c>
      <c r="AE1088" s="59">
        <f>'Inventory Ref Sheet'!Z1088</f>
        <v>0</v>
      </c>
      <c r="AF1088" s="102">
        <f>'Inventory Ref Sheet'!AA1088</f>
        <v>0</v>
      </c>
      <c r="AG1088" s="59">
        <f>'Inventory Ref Sheet'!AD1088</f>
        <v>0</v>
      </c>
      <c r="AH1088" s="59">
        <f>'Inventory Ref Sheet'!AE1088</f>
        <v>0</v>
      </c>
      <c r="AI1088" s="100" t="str">
        <f ca="1">IF('Inventory Ref Sheet'!AG1088&gt;0,YEAR(TODAY())-'Inventory Ref Sheet'!AG1088,"")</f>
        <v/>
      </c>
      <c r="AJ1088" s="99"/>
      <c r="AK1088" s="60">
        <f>'Inventory Ref Sheet'!AJ1088</f>
        <v>0</v>
      </c>
      <c r="AL1088" s="99"/>
      <c r="AM1088" s="97" t="str">
        <f t="shared" si="68"/>
        <v/>
      </c>
    </row>
    <row r="1089" spans="10:39" x14ac:dyDescent="0.25">
      <c r="J1089" s="59">
        <f>'Inventory Ref Sheet'!AK1089</f>
        <v>0</v>
      </c>
      <c r="K1089" s="59">
        <f>'Inventory Ref Sheet'!AL1089</f>
        <v>0</v>
      </c>
      <c r="L1089" s="59">
        <f>'Inventory Ref Sheet'!AM1089</f>
        <v>0</v>
      </c>
      <c r="M1089" s="59">
        <f>'Inventory Ref Sheet'!AP1089</f>
        <v>0</v>
      </c>
      <c r="N1089" s="59">
        <f>'Inventory Ref Sheet'!AQ1089</f>
        <v>0</v>
      </c>
      <c r="O1089" s="100" t="str">
        <f ca="1">IF('Inventory Ref Sheet'!AS1089&gt;0,YEAR(TODAY())-'Inventory Ref Sheet'!AS1089,"")</f>
        <v/>
      </c>
      <c r="P1089" s="95">
        <f>'Inventory Ref Sheet'!AU1089</f>
        <v>0</v>
      </c>
      <c r="Q1089" s="60">
        <f>'Inventory Ref Sheet'!AV1089</f>
        <v>0</v>
      </c>
      <c r="R1089" s="61"/>
      <c r="S1089" s="100" t="str">
        <f t="shared" si="66"/>
        <v/>
      </c>
      <c r="T1089" s="59">
        <f>'Inventory Ref Sheet'!M1089</f>
        <v>0</v>
      </c>
      <c r="U1089" s="102">
        <f>'Inventory Ref Sheet'!N1089</f>
        <v>0</v>
      </c>
      <c r="V1089" s="59">
        <f>'Inventory Ref Sheet'!O1089</f>
        <v>0</v>
      </c>
      <c r="W1089" s="59">
        <f>'Inventory Ref Sheet'!R1089</f>
        <v>0</v>
      </c>
      <c r="X1089" s="59">
        <f>'Inventory Ref Sheet'!S1089</f>
        <v>0</v>
      </c>
      <c r="Y1089" s="100" t="str">
        <f ca="1">IF('Inventory Ref Sheet'!U1089&gt;0,YEAR(TODAY())-'Inventory Ref Sheet'!U1089,"")</f>
        <v/>
      </c>
      <c r="Z1089" s="95">
        <f>'Inventory Ref Sheet'!W1089</f>
        <v>0</v>
      </c>
      <c r="AA1089" s="60">
        <f>'Inventory Ref Sheet'!X1089</f>
        <v>0</v>
      </c>
      <c r="AB1089" s="61"/>
      <c r="AC1089" s="97" t="str">
        <f t="shared" si="67"/>
        <v/>
      </c>
      <c r="AD1089" s="59">
        <f>'Inventory Ref Sheet'!Y1089</f>
        <v>0</v>
      </c>
      <c r="AE1089" s="59">
        <f>'Inventory Ref Sheet'!Z1089</f>
        <v>0</v>
      </c>
      <c r="AF1089" s="102">
        <f>'Inventory Ref Sheet'!AA1089</f>
        <v>0</v>
      </c>
      <c r="AG1089" s="59">
        <f>'Inventory Ref Sheet'!AD1089</f>
        <v>0</v>
      </c>
      <c r="AH1089" s="59">
        <f>'Inventory Ref Sheet'!AE1089</f>
        <v>0</v>
      </c>
      <c r="AI1089" s="100" t="str">
        <f ca="1">IF('Inventory Ref Sheet'!AG1089&gt;0,YEAR(TODAY())-'Inventory Ref Sheet'!AG1089,"")</f>
        <v/>
      </c>
      <c r="AJ1089" s="99"/>
      <c r="AK1089" s="60">
        <f>'Inventory Ref Sheet'!AJ1089</f>
        <v>0</v>
      </c>
      <c r="AL1089" s="99"/>
      <c r="AM1089" s="97" t="str">
        <f t="shared" si="68"/>
        <v/>
      </c>
    </row>
    <row r="1090" spans="10:39" x14ac:dyDescent="0.25">
      <c r="J1090" s="59">
        <f>'Inventory Ref Sheet'!AK1090</f>
        <v>0</v>
      </c>
      <c r="K1090" s="59">
        <f>'Inventory Ref Sheet'!AL1090</f>
        <v>0</v>
      </c>
      <c r="L1090" s="59">
        <f>'Inventory Ref Sheet'!AM1090</f>
        <v>0</v>
      </c>
      <c r="M1090" s="59">
        <f>'Inventory Ref Sheet'!AP1090</f>
        <v>0</v>
      </c>
      <c r="N1090" s="59">
        <f>'Inventory Ref Sheet'!AQ1090</f>
        <v>0</v>
      </c>
      <c r="O1090" s="100" t="str">
        <f ca="1">IF('Inventory Ref Sheet'!AS1090&gt;0,YEAR(TODAY())-'Inventory Ref Sheet'!AS1090,"")</f>
        <v/>
      </c>
      <c r="P1090" s="95">
        <f>'Inventory Ref Sheet'!AU1090</f>
        <v>0</v>
      </c>
      <c r="Q1090" s="60">
        <f>'Inventory Ref Sheet'!AV1090</f>
        <v>0</v>
      </c>
      <c r="R1090" s="61"/>
      <c r="S1090" s="100" t="str">
        <f t="shared" si="66"/>
        <v/>
      </c>
      <c r="T1090" s="59">
        <f>'Inventory Ref Sheet'!M1090</f>
        <v>0</v>
      </c>
      <c r="U1090" s="102">
        <f>'Inventory Ref Sheet'!N1090</f>
        <v>0</v>
      </c>
      <c r="V1090" s="59">
        <f>'Inventory Ref Sheet'!O1090</f>
        <v>0</v>
      </c>
      <c r="W1090" s="59">
        <f>'Inventory Ref Sheet'!R1090</f>
        <v>0</v>
      </c>
      <c r="X1090" s="59">
        <f>'Inventory Ref Sheet'!S1090</f>
        <v>0</v>
      </c>
      <c r="Y1090" s="100" t="str">
        <f ca="1">IF('Inventory Ref Sheet'!U1090&gt;0,YEAR(TODAY())-'Inventory Ref Sheet'!U1090,"")</f>
        <v/>
      </c>
      <c r="Z1090" s="95">
        <f>'Inventory Ref Sheet'!W1090</f>
        <v>0</v>
      </c>
      <c r="AA1090" s="60">
        <f>'Inventory Ref Sheet'!X1090</f>
        <v>0</v>
      </c>
      <c r="AB1090" s="61"/>
      <c r="AC1090" s="97" t="str">
        <f t="shared" si="67"/>
        <v/>
      </c>
      <c r="AD1090" s="59">
        <f>'Inventory Ref Sheet'!Y1090</f>
        <v>0</v>
      </c>
      <c r="AE1090" s="59">
        <f>'Inventory Ref Sheet'!Z1090</f>
        <v>0</v>
      </c>
      <c r="AF1090" s="102">
        <f>'Inventory Ref Sheet'!AA1090</f>
        <v>0</v>
      </c>
      <c r="AG1090" s="59">
        <f>'Inventory Ref Sheet'!AD1090</f>
        <v>0</v>
      </c>
      <c r="AH1090" s="59">
        <f>'Inventory Ref Sheet'!AE1090</f>
        <v>0</v>
      </c>
      <c r="AI1090" s="100" t="str">
        <f ca="1">IF('Inventory Ref Sheet'!AG1090&gt;0,YEAR(TODAY())-'Inventory Ref Sheet'!AG1090,"")</f>
        <v/>
      </c>
      <c r="AJ1090" s="99"/>
      <c r="AK1090" s="60">
        <f>'Inventory Ref Sheet'!AJ1090</f>
        <v>0</v>
      </c>
      <c r="AL1090" s="99"/>
      <c r="AM1090" s="97" t="str">
        <f t="shared" si="68"/>
        <v/>
      </c>
    </row>
    <row r="1091" spans="10:39" x14ac:dyDescent="0.25">
      <c r="J1091" s="59">
        <f>'Inventory Ref Sheet'!AK1091</f>
        <v>0</v>
      </c>
      <c r="K1091" s="59">
        <f>'Inventory Ref Sheet'!AL1091</f>
        <v>0</v>
      </c>
      <c r="L1091" s="59">
        <f>'Inventory Ref Sheet'!AM1091</f>
        <v>0</v>
      </c>
      <c r="M1091" s="59">
        <f>'Inventory Ref Sheet'!AP1091</f>
        <v>0</v>
      </c>
      <c r="N1091" s="59">
        <f>'Inventory Ref Sheet'!AQ1091</f>
        <v>0</v>
      </c>
      <c r="O1091" s="100" t="str">
        <f ca="1">IF('Inventory Ref Sheet'!AS1091&gt;0,YEAR(TODAY())-'Inventory Ref Sheet'!AS1091,"")</f>
        <v/>
      </c>
      <c r="P1091" s="95">
        <f>'Inventory Ref Sheet'!AU1091</f>
        <v>0</v>
      </c>
      <c r="Q1091" s="60">
        <f>'Inventory Ref Sheet'!AV1091</f>
        <v>0</v>
      </c>
      <c r="R1091" s="61"/>
      <c r="S1091" s="100" t="str">
        <f t="shared" si="66"/>
        <v/>
      </c>
      <c r="T1091" s="59">
        <f>'Inventory Ref Sheet'!M1091</f>
        <v>0</v>
      </c>
      <c r="U1091" s="102">
        <f>'Inventory Ref Sheet'!N1091</f>
        <v>0</v>
      </c>
      <c r="V1091" s="59">
        <f>'Inventory Ref Sheet'!O1091</f>
        <v>0</v>
      </c>
      <c r="W1091" s="59">
        <f>'Inventory Ref Sheet'!R1091</f>
        <v>0</v>
      </c>
      <c r="X1091" s="59">
        <f>'Inventory Ref Sheet'!S1091</f>
        <v>0</v>
      </c>
      <c r="Y1091" s="100" t="str">
        <f ca="1">IF('Inventory Ref Sheet'!U1091&gt;0,YEAR(TODAY())-'Inventory Ref Sheet'!U1091,"")</f>
        <v/>
      </c>
      <c r="Z1091" s="95">
        <f>'Inventory Ref Sheet'!W1091</f>
        <v>0</v>
      </c>
      <c r="AA1091" s="60">
        <f>'Inventory Ref Sheet'!X1091</f>
        <v>0</v>
      </c>
      <c r="AB1091" s="61"/>
      <c r="AC1091" s="97" t="str">
        <f t="shared" si="67"/>
        <v/>
      </c>
      <c r="AD1091" s="59">
        <f>'Inventory Ref Sheet'!Y1091</f>
        <v>0</v>
      </c>
      <c r="AE1091" s="59">
        <f>'Inventory Ref Sheet'!Z1091</f>
        <v>0</v>
      </c>
      <c r="AF1091" s="102">
        <f>'Inventory Ref Sheet'!AA1091</f>
        <v>0</v>
      </c>
      <c r="AG1091" s="59">
        <f>'Inventory Ref Sheet'!AD1091</f>
        <v>0</v>
      </c>
      <c r="AH1091" s="59">
        <f>'Inventory Ref Sheet'!AE1091</f>
        <v>0</v>
      </c>
      <c r="AI1091" s="100" t="str">
        <f ca="1">IF('Inventory Ref Sheet'!AG1091&gt;0,YEAR(TODAY())-'Inventory Ref Sheet'!AG1091,"")</f>
        <v/>
      </c>
      <c r="AJ1091" s="99"/>
      <c r="AK1091" s="60">
        <f>'Inventory Ref Sheet'!AJ1091</f>
        <v>0</v>
      </c>
      <c r="AL1091" s="99"/>
      <c r="AM1091" s="97" t="str">
        <f t="shared" si="68"/>
        <v/>
      </c>
    </row>
    <row r="1092" spans="10:39" x14ac:dyDescent="0.25">
      <c r="J1092" s="59">
        <f>'Inventory Ref Sheet'!AK1092</f>
        <v>0</v>
      </c>
      <c r="K1092" s="59">
        <f>'Inventory Ref Sheet'!AL1092</f>
        <v>0</v>
      </c>
      <c r="L1092" s="59">
        <f>'Inventory Ref Sheet'!AM1092</f>
        <v>0</v>
      </c>
      <c r="M1092" s="59">
        <f>'Inventory Ref Sheet'!AP1092</f>
        <v>0</v>
      </c>
      <c r="N1092" s="59">
        <f>'Inventory Ref Sheet'!AQ1092</f>
        <v>0</v>
      </c>
      <c r="O1092" s="100" t="str">
        <f ca="1">IF('Inventory Ref Sheet'!AS1092&gt;0,YEAR(TODAY())-'Inventory Ref Sheet'!AS1092,"")</f>
        <v/>
      </c>
      <c r="P1092" s="95">
        <f>'Inventory Ref Sheet'!AU1092</f>
        <v>0</v>
      </c>
      <c r="Q1092" s="60">
        <f>'Inventory Ref Sheet'!AV1092</f>
        <v>0</v>
      </c>
      <c r="R1092" s="61"/>
      <c r="S1092" s="100" t="str">
        <f t="shared" si="66"/>
        <v/>
      </c>
      <c r="T1092" s="59">
        <f>'Inventory Ref Sheet'!M1092</f>
        <v>0</v>
      </c>
      <c r="U1092" s="102">
        <f>'Inventory Ref Sheet'!N1092</f>
        <v>0</v>
      </c>
      <c r="V1092" s="59">
        <f>'Inventory Ref Sheet'!O1092</f>
        <v>0</v>
      </c>
      <c r="W1092" s="59">
        <f>'Inventory Ref Sheet'!R1092</f>
        <v>0</v>
      </c>
      <c r="X1092" s="59">
        <f>'Inventory Ref Sheet'!S1092</f>
        <v>0</v>
      </c>
      <c r="Y1092" s="100" t="str">
        <f ca="1">IF('Inventory Ref Sheet'!U1092&gt;0,YEAR(TODAY())-'Inventory Ref Sheet'!U1092,"")</f>
        <v/>
      </c>
      <c r="Z1092" s="95">
        <f>'Inventory Ref Sheet'!W1092</f>
        <v>0</v>
      </c>
      <c r="AA1092" s="60">
        <f>'Inventory Ref Sheet'!X1092</f>
        <v>0</v>
      </c>
      <c r="AB1092" s="61"/>
      <c r="AC1092" s="97" t="str">
        <f t="shared" si="67"/>
        <v/>
      </c>
      <c r="AD1092" s="59">
        <f>'Inventory Ref Sheet'!Y1092</f>
        <v>0</v>
      </c>
      <c r="AE1092" s="59">
        <f>'Inventory Ref Sheet'!Z1092</f>
        <v>0</v>
      </c>
      <c r="AF1092" s="102">
        <f>'Inventory Ref Sheet'!AA1092</f>
        <v>0</v>
      </c>
      <c r="AG1092" s="59">
        <f>'Inventory Ref Sheet'!AD1092</f>
        <v>0</v>
      </c>
      <c r="AH1092" s="59">
        <f>'Inventory Ref Sheet'!AE1092</f>
        <v>0</v>
      </c>
      <c r="AI1092" s="100" t="str">
        <f ca="1">IF('Inventory Ref Sheet'!AG1092&gt;0,YEAR(TODAY())-'Inventory Ref Sheet'!AG1092,"")</f>
        <v/>
      </c>
      <c r="AJ1092" s="99"/>
      <c r="AK1092" s="60">
        <f>'Inventory Ref Sheet'!AJ1092</f>
        <v>0</v>
      </c>
      <c r="AL1092" s="99"/>
      <c r="AM1092" s="97" t="str">
        <f t="shared" si="68"/>
        <v/>
      </c>
    </row>
    <row r="1093" spans="10:39" x14ac:dyDescent="0.25">
      <c r="J1093" s="59">
        <f>'Inventory Ref Sheet'!AK1093</f>
        <v>0</v>
      </c>
      <c r="K1093" s="59">
        <f>'Inventory Ref Sheet'!AL1093</f>
        <v>0</v>
      </c>
      <c r="L1093" s="59">
        <f>'Inventory Ref Sheet'!AM1093</f>
        <v>0</v>
      </c>
      <c r="M1093" s="59">
        <f>'Inventory Ref Sheet'!AP1093</f>
        <v>0</v>
      </c>
      <c r="N1093" s="59">
        <f>'Inventory Ref Sheet'!AQ1093</f>
        <v>0</v>
      </c>
      <c r="O1093" s="100" t="str">
        <f ca="1">IF('Inventory Ref Sheet'!AS1093&gt;0,YEAR(TODAY())-'Inventory Ref Sheet'!AS1093,"")</f>
        <v/>
      </c>
      <c r="P1093" s="95">
        <f>'Inventory Ref Sheet'!AU1093</f>
        <v>0</v>
      </c>
      <c r="Q1093" s="60">
        <f>'Inventory Ref Sheet'!AV1093</f>
        <v>0</v>
      </c>
      <c r="R1093" s="61"/>
      <c r="S1093" s="100" t="str">
        <f t="shared" si="66"/>
        <v/>
      </c>
      <c r="T1093" s="59">
        <f>'Inventory Ref Sheet'!M1093</f>
        <v>0</v>
      </c>
      <c r="U1093" s="102">
        <f>'Inventory Ref Sheet'!N1093</f>
        <v>0</v>
      </c>
      <c r="V1093" s="59">
        <f>'Inventory Ref Sheet'!O1093</f>
        <v>0</v>
      </c>
      <c r="W1093" s="59">
        <f>'Inventory Ref Sheet'!R1093</f>
        <v>0</v>
      </c>
      <c r="X1093" s="59">
        <f>'Inventory Ref Sheet'!S1093</f>
        <v>0</v>
      </c>
      <c r="Y1093" s="100" t="str">
        <f ca="1">IF('Inventory Ref Sheet'!U1093&gt;0,YEAR(TODAY())-'Inventory Ref Sheet'!U1093,"")</f>
        <v/>
      </c>
      <c r="Z1093" s="95">
        <f>'Inventory Ref Sheet'!W1093</f>
        <v>0</v>
      </c>
      <c r="AA1093" s="60">
        <f>'Inventory Ref Sheet'!X1093</f>
        <v>0</v>
      </c>
      <c r="AB1093" s="61"/>
      <c r="AC1093" s="97" t="str">
        <f t="shared" si="67"/>
        <v/>
      </c>
      <c r="AD1093" s="59">
        <f>'Inventory Ref Sheet'!Y1093</f>
        <v>0</v>
      </c>
      <c r="AE1093" s="59">
        <f>'Inventory Ref Sheet'!Z1093</f>
        <v>0</v>
      </c>
      <c r="AF1093" s="102">
        <f>'Inventory Ref Sheet'!AA1093</f>
        <v>0</v>
      </c>
      <c r="AG1093" s="59">
        <f>'Inventory Ref Sheet'!AD1093</f>
        <v>0</v>
      </c>
      <c r="AH1093" s="59">
        <f>'Inventory Ref Sheet'!AE1093</f>
        <v>0</v>
      </c>
      <c r="AI1093" s="100" t="str">
        <f ca="1">IF('Inventory Ref Sheet'!AG1093&gt;0,YEAR(TODAY())-'Inventory Ref Sheet'!AG1093,"")</f>
        <v/>
      </c>
      <c r="AJ1093" s="99"/>
      <c r="AK1093" s="60">
        <f>'Inventory Ref Sheet'!AJ1093</f>
        <v>0</v>
      </c>
      <c r="AL1093" s="99"/>
      <c r="AM1093" s="97" t="str">
        <f t="shared" si="68"/>
        <v/>
      </c>
    </row>
    <row r="1094" spans="10:39" x14ac:dyDescent="0.25">
      <c r="J1094" s="59">
        <f>'Inventory Ref Sheet'!AK1094</f>
        <v>0</v>
      </c>
      <c r="K1094" s="59">
        <f>'Inventory Ref Sheet'!AL1094</f>
        <v>0</v>
      </c>
      <c r="L1094" s="59">
        <f>'Inventory Ref Sheet'!AM1094</f>
        <v>0</v>
      </c>
      <c r="M1094" s="59">
        <f>'Inventory Ref Sheet'!AP1094</f>
        <v>0</v>
      </c>
      <c r="N1094" s="59">
        <f>'Inventory Ref Sheet'!AQ1094</f>
        <v>0</v>
      </c>
      <c r="O1094" s="100" t="str">
        <f ca="1">IF('Inventory Ref Sheet'!AS1094&gt;0,YEAR(TODAY())-'Inventory Ref Sheet'!AS1094,"")</f>
        <v/>
      </c>
      <c r="P1094" s="95">
        <f>'Inventory Ref Sheet'!AU1094</f>
        <v>0</v>
      </c>
      <c r="Q1094" s="60">
        <f>'Inventory Ref Sheet'!AV1094</f>
        <v>0</v>
      </c>
      <c r="R1094" s="61"/>
      <c r="S1094" s="100" t="str">
        <f t="shared" ref="S1094:S1157" si="69">IF(ISTEXT(J1094),IF(O1094&gt;=R1094,"Yes","No"),"")</f>
        <v/>
      </c>
      <c r="T1094" s="59">
        <f>'Inventory Ref Sheet'!M1094</f>
        <v>0</v>
      </c>
      <c r="U1094" s="102">
        <f>'Inventory Ref Sheet'!N1094</f>
        <v>0</v>
      </c>
      <c r="V1094" s="59">
        <f>'Inventory Ref Sheet'!O1094</f>
        <v>0</v>
      </c>
      <c r="W1094" s="59">
        <f>'Inventory Ref Sheet'!R1094</f>
        <v>0</v>
      </c>
      <c r="X1094" s="59">
        <f>'Inventory Ref Sheet'!S1094</f>
        <v>0</v>
      </c>
      <c r="Y1094" s="100" t="str">
        <f ca="1">IF('Inventory Ref Sheet'!U1094&gt;0,YEAR(TODAY())-'Inventory Ref Sheet'!U1094,"")</f>
        <v/>
      </c>
      <c r="Z1094" s="95">
        <f>'Inventory Ref Sheet'!W1094</f>
        <v>0</v>
      </c>
      <c r="AA1094" s="60">
        <f>'Inventory Ref Sheet'!X1094</f>
        <v>0</v>
      </c>
      <c r="AB1094" s="61"/>
      <c r="AC1094" s="97" t="str">
        <f t="shared" si="67"/>
        <v/>
      </c>
      <c r="AD1094" s="59">
        <f>'Inventory Ref Sheet'!Y1094</f>
        <v>0</v>
      </c>
      <c r="AE1094" s="59">
        <f>'Inventory Ref Sheet'!Z1094</f>
        <v>0</v>
      </c>
      <c r="AF1094" s="102">
        <f>'Inventory Ref Sheet'!AA1094</f>
        <v>0</v>
      </c>
      <c r="AG1094" s="59">
        <f>'Inventory Ref Sheet'!AD1094</f>
        <v>0</v>
      </c>
      <c r="AH1094" s="59">
        <f>'Inventory Ref Sheet'!AE1094</f>
        <v>0</v>
      </c>
      <c r="AI1094" s="100" t="str">
        <f ca="1">IF('Inventory Ref Sheet'!AG1094&gt;0,YEAR(TODAY())-'Inventory Ref Sheet'!AG1094,"")</f>
        <v/>
      </c>
      <c r="AJ1094" s="99"/>
      <c r="AK1094" s="60">
        <f>'Inventory Ref Sheet'!AJ1094</f>
        <v>0</v>
      </c>
      <c r="AL1094" s="99"/>
      <c r="AM1094" s="97" t="str">
        <f t="shared" si="68"/>
        <v/>
      </c>
    </row>
    <row r="1095" spans="10:39" x14ac:dyDescent="0.25">
      <c r="J1095" s="59">
        <f>'Inventory Ref Sheet'!AK1095</f>
        <v>0</v>
      </c>
      <c r="K1095" s="59">
        <f>'Inventory Ref Sheet'!AL1095</f>
        <v>0</v>
      </c>
      <c r="L1095" s="59">
        <f>'Inventory Ref Sheet'!AM1095</f>
        <v>0</v>
      </c>
      <c r="M1095" s="59">
        <f>'Inventory Ref Sheet'!AP1095</f>
        <v>0</v>
      </c>
      <c r="N1095" s="59">
        <f>'Inventory Ref Sheet'!AQ1095</f>
        <v>0</v>
      </c>
      <c r="O1095" s="100" t="str">
        <f ca="1">IF('Inventory Ref Sheet'!AS1095&gt;0,YEAR(TODAY())-'Inventory Ref Sheet'!AS1095,"")</f>
        <v/>
      </c>
      <c r="P1095" s="95">
        <f>'Inventory Ref Sheet'!AU1095</f>
        <v>0</v>
      </c>
      <c r="Q1095" s="60">
        <f>'Inventory Ref Sheet'!AV1095</f>
        <v>0</v>
      </c>
      <c r="R1095" s="61"/>
      <c r="S1095" s="100" t="str">
        <f t="shared" si="69"/>
        <v/>
      </c>
      <c r="T1095" s="59">
        <f>'Inventory Ref Sheet'!M1095</f>
        <v>0</v>
      </c>
      <c r="U1095" s="102">
        <f>'Inventory Ref Sheet'!N1095</f>
        <v>0</v>
      </c>
      <c r="V1095" s="59">
        <f>'Inventory Ref Sheet'!O1095</f>
        <v>0</v>
      </c>
      <c r="W1095" s="59">
        <f>'Inventory Ref Sheet'!R1095</f>
        <v>0</v>
      </c>
      <c r="X1095" s="59">
        <f>'Inventory Ref Sheet'!S1095</f>
        <v>0</v>
      </c>
      <c r="Y1095" s="100" t="str">
        <f ca="1">IF('Inventory Ref Sheet'!U1095&gt;0,YEAR(TODAY())-'Inventory Ref Sheet'!U1095,"")</f>
        <v/>
      </c>
      <c r="Z1095" s="95">
        <f>'Inventory Ref Sheet'!W1095</f>
        <v>0</v>
      </c>
      <c r="AA1095" s="60">
        <f>'Inventory Ref Sheet'!X1095</f>
        <v>0</v>
      </c>
      <c r="AB1095" s="61"/>
      <c r="AC1095" s="97" t="str">
        <f t="shared" si="67"/>
        <v/>
      </c>
      <c r="AD1095" s="59">
        <f>'Inventory Ref Sheet'!Y1095</f>
        <v>0</v>
      </c>
      <c r="AE1095" s="59">
        <f>'Inventory Ref Sheet'!Z1095</f>
        <v>0</v>
      </c>
      <c r="AF1095" s="102">
        <f>'Inventory Ref Sheet'!AA1095</f>
        <v>0</v>
      </c>
      <c r="AG1095" s="59">
        <f>'Inventory Ref Sheet'!AD1095</f>
        <v>0</v>
      </c>
      <c r="AH1095" s="59">
        <f>'Inventory Ref Sheet'!AE1095</f>
        <v>0</v>
      </c>
      <c r="AI1095" s="100" t="str">
        <f ca="1">IF('Inventory Ref Sheet'!AG1095&gt;0,YEAR(TODAY())-'Inventory Ref Sheet'!AG1095,"")</f>
        <v/>
      </c>
      <c r="AJ1095" s="99"/>
      <c r="AK1095" s="60">
        <f>'Inventory Ref Sheet'!AJ1095</f>
        <v>0</v>
      </c>
      <c r="AL1095" s="99"/>
      <c r="AM1095" s="97" t="str">
        <f t="shared" si="68"/>
        <v/>
      </c>
    </row>
    <row r="1096" spans="10:39" x14ac:dyDescent="0.25">
      <c r="J1096" s="59">
        <f>'Inventory Ref Sheet'!AK1096</f>
        <v>0</v>
      </c>
      <c r="K1096" s="59">
        <f>'Inventory Ref Sheet'!AL1096</f>
        <v>0</v>
      </c>
      <c r="L1096" s="59">
        <f>'Inventory Ref Sheet'!AM1096</f>
        <v>0</v>
      </c>
      <c r="M1096" s="59">
        <f>'Inventory Ref Sheet'!AP1096</f>
        <v>0</v>
      </c>
      <c r="N1096" s="59">
        <f>'Inventory Ref Sheet'!AQ1096</f>
        <v>0</v>
      </c>
      <c r="O1096" s="100" t="str">
        <f ca="1">IF('Inventory Ref Sheet'!AS1096&gt;0,YEAR(TODAY())-'Inventory Ref Sheet'!AS1096,"")</f>
        <v/>
      </c>
      <c r="P1096" s="95">
        <f>'Inventory Ref Sheet'!AU1096</f>
        <v>0</v>
      </c>
      <c r="Q1096" s="60">
        <f>'Inventory Ref Sheet'!AV1096</f>
        <v>0</v>
      </c>
      <c r="R1096" s="61"/>
      <c r="S1096" s="100" t="str">
        <f t="shared" si="69"/>
        <v/>
      </c>
      <c r="T1096" s="59">
        <f>'Inventory Ref Sheet'!M1096</f>
        <v>0</v>
      </c>
      <c r="U1096" s="102">
        <f>'Inventory Ref Sheet'!N1096</f>
        <v>0</v>
      </c>
      <c r="V1096" s="59">
        <f>'Inventory Ref Sheet'!O1096</f>
        <v>0</v>
      </c>
      <c r="W1096" s="59">
        <f>'Inventory Ref Sheet'!R1096</f>
        <v>0</v>
      </c>
      <c r="X1096" s="59">
        <f>'Inventory Ref Sheet'!S1096</f>
        <v>0</v>
      </c>
      <c r="Y1096" s="100" t="str">
        <f ca="1">IF('Inventory Ref Sheet'!U1096&gt;0,YEAR(TODAY())-'Inventory Ref Sheet'!U1096,"")</f>
        <v/>
      </c>
      <c r="Z1096" s="95">
        <f>'Inventory Ref Sheet'!W1096</f>
        <v>0</v>
      </c>
      <c r="AA1096" s="60">
        <f>'Inventory Ref Sheet'!X1096</f>
        <v>0</v>
      </c>
      <c r="AB1096" s="61"/>
      <c r="AC1096" s="97" t="str">
        <f t="shared" si="67"/>
        <v/>
      </c>
      <c r="AD1096" s="59">
        <f>'Inventory Ref Sheet'!Y1096</f>
        <v>0</v>
      </c>
      <c r="AE1096" s="59">
        <f>'Inventory Ref Sheet'!Z1096</f>
        <v>0</v>
      </c>
      <c r="AF1096" s="102">
        <f>'Inventory Ref Sheet'!AA1096</f>
        <v>0</v>
      </c>
      <c r="AG1096" s="59">
        <f>'Inventory Ref Sheet'!AD1096</f>
        <v>0</v>
      </c>
      <c r="AH1096" s="59">
        <f>'Inventory Ref Sheet'!AE1096</f>
        <v>0</v>
      </c>
      <c r="AI1096" s="100" t="str">
        <f ca="1">IF('Inventory Ref Sheet'!AG1096&gt;0,YEAR(TODAY())-'Inventory Ref Sheet'!AG1096,"")</f>
        <v/>
      </c>
      <c r="AJ1096" s="99"/>
      <c r="AK1096" s="60">
        <f>'Inventory Ref Sheet'!AJ1096</f>
        <v>0</v>
      </c>
      <c r="AL1096" s="99"/>
      <c r="AM1096" s="97" t="str">
        <f t="shared" si="68"/>
        <v/>
      </c>
    </row>
    <row r="1097" spans="10:39" x14ac:dyDescent="0.25">
      <c r="J1097" s="59">
        <f>'Inventory Ref Sheet'!AK1097</f>
        <v>0</v>
      </c>
      <c r="K1097" s="59">
        <f>'Inventory Ref Sheet'!AL1097</f>
        <v>0</v>
      </c>
      <c r="L1097" s="59">
        <f>'Inventory Ref Sheet'!AM1097</f>
        <v>0</v>
      </c>
      <c r="M1097" s="59">
        <f>'Inventory Ref Sheet'!AP1097</f>
        <v>0</v>
      </c>
      <c r="N1097" s="59">
        <f>'Inventory Ref Sheet'!AQ1097</f>
        <v>0</v>
      </c>
      <c r="O1097" s="100" t="str">
        <f ca="1">IF('Inventory Ref Sheet'!AS1097&gt;0,YEAR(TODAY())-'Inventory Ref Sheet'!AS1097,"")</f>
        <v/>
      </c>
      <c r="P1097" s="95">
        <f>'Inventory Ref Sheet'!AU1097</f>
        <v>0</v>
      </c>
      <c r="Q1097" s="60">
        <f>'Inventory Ref Sheet'!AV1097</f>
        <v>0</v>
      </c>
      <c r="R1097" s="61"/>
      <c r="S1097" s="100" t="str">
        <f t="shared" si="69"/>
        <v/>
      </c>
      <c r="T1097" s="59">
        <f>'Inventory Ref Sheet'!M1097</f>
        <v>0</v>
      </c>
      <c r="U1097" s="102">
        <f>'Inventory Ref Sheet'!N1097</f>
        <v>0</v>
      </c>
      <c r="V1097" s="59">
        <f>'Inventory Ref Sheet'!O1097</f>
        <v>0</v>
      </c>
      <c r="W1097" s="59">
        <f>'Inventory Ref Sheet'!R1097</f>
        <v>0</v>
      </c>
      <c r="X1097" s="59">
        <f>'Inventory Ref Sheet'!S1097</f>
        <v>0</v>
      </c>
      <c r="Y1097" s="100" t="str">
        <f ca="1">IF('Inventory Ref Sheet'!U1097&gt;0,YEAR(TODAY())-'Inventory Ref Sheet'!U1097,"")</f>
        <v/>
      </c>
      <c r="Z1097" s="95">
        <f>'Inventory Ref Sheet'!W1097</f>
        <v>0</v>
      </c>
      <c r="AA1097" s="60">
        <f>'Inventory Ref Sheet'!X1097</f>
        <v>0</v>
      </c>
      <c r="AB1097" s="61"/>
      <c r="AC1097" s="97" t="str">
        <f t="shared" si="67"/>
        <v/>
      </c>
      <c r="AD1097" s="59">
        <f>'Inventory Ref Sheet'!Y1097</f>
        <v>0</v>
      </c>
      <c r="AE1097" s="59">
        <f>'Inventory Ref Sheet'!Z1097</f>
        <v>0</v>
      </c>
      <c r="AF1097" s="102">
        <f>'Inventory Ref Sheet'!AA1097</f>
        <v>0</v>
      </c>
      <c r="AG1097" s="59">
        <f>'Inventory Ref Sheet'!AD1097</f>
        <v>0</v>
      </c>
      <c r="AH1097" s="59">
        <f>'Inventory Ref Sheet'!AE1097</f>
        <v>0</v>
      </c>
      <c r="AI1097" s="100" t="str">
        <f ca="1">IF('Inventory Ref Sheet'!AG1097&gt;0,YEAR(TODAY())-'Inventory Ref Sheet'!AG1097,"")</f>
        <v/>
      </c>
      <c r="AJ1097" s="99"/>
      <c r="AK1097" s="60">
        <f>'Inventory Ref Sheet'!AJ1097</f>
        <v>0</v>
      </c>
      <c r="AL1097" s="99"/>
      <c r="AM1097" s="97" t="str">
        <f t="shared" si="68"/>
        <v/>
      </c>
    </row>
    <row r="1098" spans="10:39" x14ac:dyDescent="0.25">
      <c r="J1098" s="59">
        <f>'Inventory Ref Sheet'!AK1098</f>
        <v>0</v>
      </c>
      <c r="K1098" s="59">
        <f>'Inventory Ref Sheet'!AL1098</f>
        <v>0</v>
      </c>
      <c r="L1098" s="59">
        <f>'Inventory Ref Sheet'!AM1098</f>
        <v>0</v>
      </c>
      <c r="M1098" s="59">
        <f>'Inventory Ref Sheet'!AP1098</f>
        <v>0</v>
      </c>
      <c r="N1098" s="59">
        <f>'Inventory Ref Sheet'!AQ1098</f>
        <v>0</v>
      </c>
      <c r="O1098" s="100" t="str">
        <f ca="1">IF('Inventory Ref Sheet'!AS1098&gt;0,YEAR(TODAY())-'Inventory Ref Sheet'!AS1098,"")</f>
        <v/>
      </c>
      <c r="P1098" s="95">
        <f>'Inventory Ref Sheet'!AU1098</f>
        <v>0</v>
      </c>
      <c r="Q1098" s="60">
        <f>'Inventory Ref Sheet'!AV1098</f>
        <v>0</v>
      </c>
      <c r="R1098" s="61"/>
      <c r="S1098" s="100" t="str">
        <f t="shared" si="69"/>
        <v/>
      </c>
      <c r="T1098" s="59">
        <f>'Inventory Ref Sheet'!M1098</f>
        <v>0</v>
      </c>
      <c r="U1098" s="102">
        <f>'Inventory Ref Sheet'!N1098</f>
        <v>0</v>
      </c>
      <c r="V1098" s="59">
        <f>'Inventory Ref Sheet'!O1098</f>
        <v>0</v>
      </c>
      <c r="W1098" s="59">
        <f>'Inventory Ref Sheet'!R1098</f>
        <v>0</v>
      </c>
      <c r="X1098" s="59">
        <f>'Inventory Ref Sheet'!S1098</f>
        <v>0</v>
      </c>
      <c r="Y1098" s="100" t="str">
        <f ca="1">IF('Inventory Ref Sheet'!U1098&gt;0,YEAR(TODAY())-'Inventory Ref Sheet'!U1098,"")</f>
        <v/>
      </c>
      <c r="Z1098" s="95">
        <f>'Inventory Ref Sheet'!W1098</f>
        <v>0</v>
      </c>
      <c r="AA1098" s="60">
        <f>'Inventory Ref Sheet'!X1098</f>
        <v>0</v>
      </c>
      <c r="AB1098" s="61"/>
      <c r="AC1098" s="97" t="str">
        <f t="shared" si="67"/>
        <v/>
      </c>
      <c r="AD1098" s="59">
        <f>'Inventory Ref Sheet'!Y1098</f>
        <v>0</v>
      </c>
      <c r="AE1098" s="59">
        <f>'Inventory Ref Sheet'!Z1098</f>
        <v>0</v>
      </c>
      <c r="AF1098" s="102">
        <f>'Inventory Ref Sheet'!AA1098</f>
        <v>0</v>
      </c>
      <c r="AG1098" s="59">
        <f>'Inventory Ref Sheet'!AD1098</f>
        <v>0</v>
      </c>
      <c r="AH1098" s="59">
        <f>'Inventory Ref Sheet'!AE1098</f>
        <v>0</v>
      </c>
      <c r="AI1098" s="100" t="str">
        <f ca="1">IF('Inventory Ref Sheet'!AG1098&gt;0,YEAR(TODAY())-'Inventory Ref Sheet'!AG1098,"")</f>
        <v/>
      </c>
      <c r="AJ1098" s="99"/>
      <c r="AK1098" s="60">
        <f>'Inventory Ref Sheet'!AJ1098</f>
        <v>0</v>
      </c>
      <c r="AL1098" s="99"/>
      <c r="AM1098" s="97" t="str">
        <f t="shared" si="68"/>
        <v/>
      </c>
    </row>
    <row r="1099" spans="10:39" x14ac:dyDescent="0.25">
      <c r="J1099" s="59">
        <f>'Inventory Ref Sheet'!AK1099</f>
        <v>0</v>
      </c>
      <c r="K1099" s="59">
        <f>'Inventory Ref Sheet'!AL1099</f>
        <v>0</v>
      </c>
      <c r="L1099" s="59">
        <f>'Inventory Ref Sheet'!AM1099</f>
        <v>0</v>
      </c>
      <c r="M1099" s="59">
        <f>'Inventory Ref Sheet'!AP1099</f>
        <v>0</v>
      </c>
      <c r="N1099" s="59">
        <f>'Inventory Ref Sheet'!AQ1099</f>
        <v>0</v>
      </c>
      <c r="O1099" s="100" t="str">
        <f ca="1">IF('Inventory Ref Sheet'!AS1099&gt;0,YEAR(TODAY())-'Inventory Ref Sheet'!AS1099,"")</f>
        <v/>
      </c>
      <c r="P1099" s="95">
        <f>'Inventory Ref Sheet'!AU1099</f>
        <v>0</v>
      </c>
      <c r="Q1099" s="60">
        <f>'Inventory Ref Sheet'!AV1099</f>
        <v>0</v>
      </c>
      <c r="R1099" s="61"/>
      <c r="S1099" s="100" t="str">
        <f t="shared" si="69"/>
        <v/>
      </c>
      <c r="T1099" s="59">
        <f>'Inventory Ref Sheet'!M1099</f>
        <v>0</v>
      </c>
      <c r="U1099" s="102">
        <f>'Inventory Ref Sheet'!N1099</f>
        <v>0</v>
      </c>
      <c r="V1099" s="59">
        <f>'Inventory Ref Sheet'!O1099</f>
        <v>0</v>
      </c>
      <c r="W1099" s="59">
        <f>'Inventory Ref Sheet'!R1099</f>
        <v>0</v>
      </c>
      <c r="X1099" s="59">
        <f>'Inventory Ref Sheet'!S1099</f>
        <v>0</v>
      </c>
      <c r="Y1099" s="100" t="str">
        <f ca="1">IF('Inventory Ref Sheet'!U1099&gt;0,YEAR(TODAY())-'Inventory Ref Sheet'!U1099,"")</f>
        <v/>
      </c>
      <c r="Z1099" s="95">
        <f>'Inventory Ref Sheet'!W1099</f>
        <v>0</v>
      </c>
      <c r="AA1099" s="60">
        <f>'Inventory Ref Sheet'!X1099</f>
        <v>0</v>
      </c>
      <c r="AB1099" s="61"/>
      <c r="AC1099" s="97" t="str">
        <f t="shared" ref="AC1099:AC1162" si="70">IF(ISTEXT(T1099),IF(Y1099&gt;=AB1099,"Yes","No"),"")</f>
        <v/>
      </c>
      <c r="AD1099" s="59">
        <f>'Inventory Ref Sheet'!Y1099</f>
        <v>0</v>
      </c>
      <c r="AE1099" s="59">
        <f>'Inventory Ref Sheet'!Z1099</f>
        <v>0</v>
      </c>
      <c r="AF1099" s="102">
        <f>'Inventory Ref Sheet'!AA1099</f>
        <v>0</v>
      </c>
      <c r="AG1099" s="59">
        <f>'Inventory Ref Sheet'!AD1099</f>
        <v>0</v>
      </c>
      <c r="AH1099" s="59">
        <f>'Inventory Ref Sheet'!AE1099</f>
        <v>0</v>
      </c>
      <c r="AI1099" s="100" t="str">
        <f ca="1">IF('Inventory Ref Sheet'!AG1099&gt;0,YEAR(TODAY())-'Inventory Ref Sheet'!AG1099,"")</f>
        <v/>
      </c>
      <c r="AJ1099" s="99"/>
      <c r="AK1099" s="60">
        <f>'Inventory Ref Sheet'!AJ1099</f>
        <v>0</v>
      </c>
      <c r="AL1099" s="99"/>
      <c r="AM1099" s="97" t="str">
        <f t="shared" ref="AM1099:AM1162" si="71">IF(ISTEXT(AD1099),IF(AI1099&gt;=AL1099,"Yes","No"),"")</f>
        <v/>
      </c>
    </row>
    <row r="1100" spans="10:39" x14ac:dyDescent="0.25">
      <c r="J1100" s="59">
        <f>'Inventory Ref Sheet'!AK1100</f>
        <v>0</v>
      </c>
      <c r="K1100" s="59">
        <f>'Inventory Ref Sheet'!AL1100</f>
        <v>0</v>
      </c>
      <c r="L1100" s="59">
        <f>'Inventory Ref Sheet'!AM1100</f>
        <v>0</v>
      </c>
      <c r="M1100" s="59">
        <f>'Inventory Ref Sheet'!AP1100</f>
        <v>0</v>
      </c>
      <c r="N1100" s="59">
        <f>'Inventory Ref Sheet'!AQ1100</f>
        <v>0</v>
      </c>
      <c r="O1100" s="100" t="str">
        <f ca="1">IF('Inventory Ref Sheet'!AS1100&gt;0,YEAR(TODAY())-'Inventory Ref Sheet'!AS1100,"")</f>
        <v/>
      </c>
      <c r="P1100" s="95">
        <f>'Inventory Ref Sheet'!AU1100</f>
        <v>0</v>
      </c>
      <c r="Q1100" s="60">
        <f>'Inventory Ref Sheet'!AV1100</f>
        <v>0</v>
      </c>
      <c r="R1100" s="61"/>
      <c r="S1100" s="100" t="str">
        <f t="shared" si="69"/>
        <v/>
      </c>
      <c r="T1100" s="59">
        <f>'Inventory Ref Sheet'!M1100</f>
        <v>0</v>
      </c>
      <c r="U1100" s="102">
        <f>'Inventory Ref Sheet'!N1100</f>
        <v>0</v>
      </c>
      <c r="V1100" s="59">
        <f>'Inventory Ref Sheet'!O1100</f>
        <v>0</v>
      </c>
      <c r="W1100" s="59">
        <f>'Inventory Ref Sheet'!R1100</f>
        <v>0</v>
      </c>
      <c r="X1100" s="59">
        <f>'Inventory Ref Sheet'!S1100</f>
        <v>0</v>
      </c>
      <c r="Y1100" s="100" t="str">
        <f ca="1">IF('Inventory Ref Sheet'!U1100&gt;0,YEAR(TODAY())-'Inventory Ref Sheet'!U1100,"")</f>
        <v/>
      </c>
      <c r="Z1100" s="95">
        <f>'Inventory Ref Sheet'!W1100</f>
        <v>0</v>
      </c>
      <c r="AA1100" s="60">
        <f>'Inventory Ref Sheet'!X1100</f>
        <v>0</v>
      </c>
      <c r="AB1100" s="61"/>
      <c r="AC1100" s="97" t="str">
        <f t="shared" si="70"/>
        <v/>
      </c>
      <c r="AD1100" s="59">
        <f>'Inventory Ref Sheet'!Y1100</f>
        <v>0</v>
      </c>
      <c r="AE1100" s="59">
        <f>'Inventory Ref Sheet'!Z1100</f>
        <v>0</v>
      </c>
      <c r="AF1100" s="102">
        <f>'Inventory Ref Sheet'!AA1100</f>
        <v>0</v>
      </c>
      <c r="AG1100" s="59">
        <f>'Inventory Ref Sheet'!AD1100</f>
        <v>0</v>
      </c>
      <c r="AH1100" s="59">
        <f>'Inventory Ref Sheet'!AE1100</f>
        <v>0</v>
      </c>
      <c r="AI1100" s="100" t="str">
        <f ca="1">IF('Inventory Ref Sheet'!AG1100&gt;0,YEAR(TODAY())-'Inventory Ref Sheet'!AG1100,"")</f>
        <v/>
      </c>
      <c r="AJ1100" s="99"/>
      <c r="AK1100" s="60">
        <f>'Inventory Ref Sheet'!AJ1100</f>
        <v>0</v>
      </c>
      <c r="AL1100" s="99"/>
      <c r="AM1100" s="97" t="str">
        <f t="shared" si="71"/>
        <v/>
      </c>
    </row>
    <row r="1101" spans="10:39" x14ac:dyDescent="0.25">
      <c r="J1101" s="59">
        <f>'Inventory Ref Sheet'!AK1101</f>
        <v>0</v>
      </c>
      <c r="K1101" s="59">
        <f>'Inventory Ref Sheet'!AL1101</f>
        <v>0</v>
      </c>
      <c r="L1101" s="59">
        <f>'Inventory Ref Sheet'!AM1101</f>
        <v>0</v>
      </c>
      <c r="M1101" s="59">
        <f>'Inventory Ref Sheet'!AP1101</f>
        <v>0</v>
      </c>
      <c r="N1101" s="59">
        <f>'Inventory Ref Sheet'!AQ1101</f>
        <v>0</v>
      </c>
      <c r="O1101" s="100" t="str">
        <f ca="1">IF('Inventory Ref Sheet'!AS1101&gt;0,YEAR(TODAY())-'Inventory Ref Sheet'!AS1101,"")</f>
        <v/>
      </c>
      <c r="P1101" s="95">
        <f>'Inventory Ref Sheet'!AU1101</f>
        <v>0</v>
      </c>
      <c r="Q1101" s="60">
        <f>'Inventory Ref Sheet'!AV1101</f>
        <v>0</v>
      </c>
      <c r="R1101" s="61"/>
      <c r="S1101" s="100" t="str">
        <f t="shared" si="69"/>
        <v/>
      </c>
      <c r="T1101" s="59">
        <f>'Inventory Ref Sheet'!M1101</f>
        <v>0</v>
      </c>
      <c r="U1101" s="102">
        <f>'Inventory Ref Sheet'!N1101</f>
        <v>0</v>
      </c>
      <c r="V1101" s="59">
        <f>'Inventory Ref Sheet'!O1101</f>
        <v>0</v>
      </c>
      <c r="W1101" s="59">
        <f>'Inventory Ref Sheet'!R1101</f>
        <v>0</v>
      </c>
      <c r="X1101" s="59">
        <f>'Inventory Ref Sheet'!S1101</f>
        <v>0</v>
      </c>
      <c r="Y1101" s="100" t="str">
        <f ca="1">IF('Inventory Ref Sheet'!U1101&gt;0,YEAR(TODAY())-'Inventory Ref Sheet'!U1101,"")</f>
        <v/>
      </c>
      <c r="Z1101" s="95">
        <f>'Inventory Ref Sheet'!W1101</f>
        <v>0</v>
      </c>
      <c r="AA1101" s="60">
        <f>'Inventory Ref Sheet'!X1101</f>
        <v>0</v>
      </c>
      <c r="AB1101" s="61"/>
      <c r="AC1101" s="97" t="str">
        <f t="shared" si="70"/>
        <v/>
      </c>
      <c r="AD1101" s="59">
        <f>'Inventory Ref Sheet'!Y1101</f>
        <v>0</v>
      </c>
      <c r="AE1101" s="59">
        <f>'Inventory Ref Sheet'!Z1101</f>
        <v>0</v>
      </c>
      <c r="AF1101" s="102">
        <f>'Inventory Ref Sheet'!AA1101</f>
        <v>0</v>
      </c>
      <c r="AG1101" s="59">
        <f>'Inventory Ref Sheet'!AD1101</f>
        <v>0</v>
      </c>
      <c r="AH1101" s="59">
        <f>'Inventory Ref Sheet'!AE1101</f>
        <v>0</v>
      </c>
      <c r="AI1101" s="100" t="str">
        <f ca="1">IF('Inventory Ref Sheet'!AG1101&gt;0,YEAR(TODAY())-'Inventory Ref Sheet'!AG1101,"")</f>
        <v/>
      </c>
      <c r="AJ1101" s="99"/>
      <c r="AK1101" s="60">
        <f>'Inventory Ref Sheet'!AJ1101</f>
        <v>0</v>
      </c>
      <c r="AL1101" s="99"/>
      <c r="AM1101" s="97" t="str">
        <f t="shared" si="71"/>
        <v/>
      </c>
    </row>
    <row r="1102" spans="10:39" x14ac:dyDescent="0.25">
      <c r="J1102" s="59">
        <f>'Inventory Ref Sheet'!AK1102</f>
        <v>0</v>
      </c>
      <c r="K1102" s="59">
        <f>'Inventory Ref Sheet'!AL1102</f>
        <v>0</v>
      </c>
      <c r="L1102" s="59">
        <f>'Inventory Ref Sheet'!AM1102</f>
        <v>0</v>
      </c>
      <c r="M1102" s="59">
        <f>'Inventory Ref Sheet'!AP1102</f>
        <v>0</v>
      </c>
      <c r="N1102" s="59">
        <f>'Inventory Ref Sheet'!AQ1102</f>
        <v>0</v>
      </c>
      <c r="O1102" s="100" t="str">
        <f ca="1">IF('Inventory Ref Sheet'!AS1102&gt;0,YEAR(TODAY())-'Inventory Ref Sheet'!AS1102,"")</f>
        <v/>
      </c>
      <c r="P1102" s="95">
        <f>'Inventory Ref Sheet'!AU1102</f>
        <v>0</v>
      </c>
      <c r="Q1102" s="60">
        <f>'Inventory Ref Sheet'!AV1102</f>
        <v>0</v>
      </c>
      <c r="R1102" s="61"/>
      <c r="S1102" s="100" t="str">
        <f t="shared" si="69"/>
        <v/>
      </c>
      <c r="T1102" s="59">
        <f>'Inventory Ref Sheet'!M1102</f>
        <v>0</v>
      </c>
      <c r="U1102" s="102">
        <f>'Inventory Ref Sheet'!N1102</f>
        <v>0</v>
      </c>
      <c r="V1102" s="59">
        <f>'Inventory Ref Sheet'!O1102</f>
        <v>0</v>
      </c>
      <c r="W1102" s="59">
        <f>'Inventory Ref Sheet'!R1102</f>
        <v>0</v>
      </c>
      <c r="X1102" s="59">
        <f>'Inventory Ref Sheet'!S1102</f>
        <v>0</v>
      </c>
      <c r="Y1102" s="100" t="str">
        <f ca="1">IF('Inventory Ref Sheet'!U1102&gt;0,YEAR(TODAY())-'Inventory Ref Sheet'!U1102,"")</f>
        <v/>
      </c>
      <c r="Z1102" s="95">
        <f>'Inventory Ref Sheet'!W1102</f>
        <v>0</v>
      </c>
      <c r="AA1102" s="60">
        <f>'Inventory Ref Sheet'!X1102</f>
        <v>0</v>
      </c>
      <c r="AB1102" s="61"/>
      <c r="AC1102" s="97" t="str">
        <f t="shared" si="70"/>
        <v/>
      </c>
      <c r="AD1102" s="59">
        <f>'Inventory Ref Sheet'!Y1102</f>
        <v>0</v>
      </c>
      <c r="AE1102" s="59">
        <f>'Inventory Ref Sheet'!Z1102</f>
        <v>0</v>
      </c>
      <c r="AF1102" s="102">
        <f>'Inventory Ref Sheet'!AA1102</f>
        <v>0</v>
      </c>
      <c r="AG1102" s="59">
        <f>'Inventory Ref Sheet'!AD1102</f>
        <v>0</v>
      </c>
      <c r="AH1102" s="59">
        <f>'Inventory Ref Sheet'!AE1102</f>
        <v>0</v>
      </c>
      <c r="AI1102" s="100" t="str">
        <f ca="1">IF('Inventory Ref Sheet'!AG1102&gt;0,YEAR(TODAY())-'Inventory Ref Sheet'!AG1102,"")</f>
        <v/>
      </c>
      <c r="AJ1102" s="99"/>
      <c r="AK1102" s="60">
        <f>'Inventory Ref Sheet'!AJ1102</f>
        <v>0</v>
      </c>
      <c r="AL1102" s="99"/>
      <c r="AM1102" s="97" t="str">
        <f t="shared" si="71"/>
        <v/>
      </c>
    </row>
    <row r="1103" spans="10:39" x14ac:dyDescent="0.25">
      <c r="J1103" s="59">
        <f>'Inventory Ref Sheet'!AK1103</f>
        <v>0</v>
      </c>
      <c r="K1103" s="59">
        <f>'Inventory Ref Sheet'!AL1103</f>
        <v>0</v>
      </c>
      <c r="L1103" s="59">
        <f>'Inventory Ref Sheet'!AM1103</f>
        <v>0</v>
      </c>
      <c r="M1103" s="59">
        <f>'Inventory Ref Sheet'!AP1103</f>
        <v>0</v>
      </c>
      <c r="N1103" s="59">
        <f>'Inventory Ref Sheet'!AQ1103</f>
        <v>0</v>
      </c>
      <c r="O1103" s="100" t="str">
        <f ca="1">IF('Inventory Ref Sheet'!AS1103&gt;0,YEAR(TODAY())-'Inventory Ref Sheet'!AS1103,"")</f>
        <v/>
      </c>
      <c r="P1103" s="95">
        <f>'Inventory Ref Sheet'!AU1103</f>
        <v>0</v>
      </c>
      <c r="Q1103" s="60">
        <f>'Inventory Ref Sheet'!AV1103</f>
        <v>0</v>
      </c>
      <c r="R1103" s="61"/>
      <c r="S1103" s="100" t="str">
        <f t="shared" si="69"/>
        <v/>
      </c>
      <c r="T1103" s="59">
        <f>'Inventory Ref Sheet'!M1103</f>
        <v>0</v>
      </c>
      <c r="U1103" s="102">
        <f>'Inventory Ref Sheet'!N1103</f>
        <v>0</v>
      </c>
      <c r="V1103" s="59">
        <f>'Inventory Ref Sheet'!O1103</f>
        <v>0</v>
      </c>
      <c r="W1103" s="59">
        <f>'Inventory Ref Sheet'!R1103</f>
        <v>0</v>
      </c>
      <c r="X1103" s="59">
        <f>'Inventory Ref Sheet'!S1103</f>
        <v>0</v>
      </c>
      <c r="Y1103" s="100" t="str">
        <f ca="1">IF('Inventory Ref Sheet'!U1103&gt;0,YEAR(TODAY())-'Inventory Ref Sheet'!U1103,"")</f>
        <v/>
      </c>
      <c r="Z1103" s="95">
        <f>'Inventory Ref Sheet'!W1103</f>
        <v>0</v>
      </c>
      <c r="AA1103" s="60">
        <f>'Inventory Ref Sheet'!X1103</f>
        <v>0</v>
      </c>
      <c r="AB1103" s="61"/>
      <c r="AC1103" s="97" t="str">
        <f t="shared" si="70"/>
        <v/>
      </c>
      <c r="AD1103" s="59">
        <f>'Inventory Ref Sheet'!Y1103</f>
        <v>0</v>
      </c>
      <c r="AE1103" s="59">
        <f>'Inventory Ref Sheet'!Z1103</f>
        <v>0</v>
      </c>
      <c r="AF1103" s="102">
        <f>'Inventory Ref Sheet'!AA1103</f>
        <v>0</v>
      </c>
      <c r="AG1103" s="59">
        <f>'Inventory Ref Sheet'!AD1103</f>
        <v>0</v>
      </c>
      <c r="AH1103" s="59">
        <f>'Inventory Ref Sheet'!AE1103</f>
        <v>0</v>
      </c>
      <c r="AI1103" s="100" t="str">
        <f ca="1">IF('Inventory Ref Sheet'!AG1103&gt;0,YEAR(TODAY())-'Inventory Ref Sheet'!AG1103,"")</f>
        <v/>
      </c>
      <c r="AJ1103" s="99"/>
      <c r="AK1103" s="60">
        <f>'Inventory Ref Sheet'!AJ1103</f>
        <v>0</v>
      </c>
      <c r="AL1103" s="99"/>
      <c r="AM1103" s="97" t="str">
        <f t="shared" si="71"/>
        <v/>
      </c>
    </row>
    <row r="1104" spans="10:39" x14ac:dyDescent="0.25">
      <c r="J1104" s="59">
        <f>'Inventory Ref Sheet'!AK1104</f>
        <v>0</v>
      </c>
      <c r="K1104" s="59">
        <f>'Inventory Ref Sheet'!AL1104</f>
        <v>0</v>
      </c>
      <c r="L1104" s="59">
        <f>'Inventory Ref Sheet'!AM1104</f>
        <v>0</v>
      </c>
      <c r="M1104" s="59">
        <f>'Inventory Ref Sheet'!AP1104</f>
        <v>0</v>
      </c>
      <c r="N1104" s="59">
        <f>'Inventory Ref Sheet'!AQ1104</f>
        <v>0</v>
      </c>
      <c r="O1104" s="100" t="str">
        <f ca="1">IF('Inventory Ref Sheet'!AS1104&gt;0,YEAR(TODAY())-'Inventory Ref Sheet'!AS1104,"")</f>
        <v/>
      </c>
      <c r="P1104" s="95">
        <f>'Inventory Ref Sheet'!AU1104</f>
        <v>0</v>
      </c>
      <c r="Q1104" s="60">
        <f>'Inventory Ref Sheet'!AV1104</f>
        <v>0</v>
      </c>
      <c r="R1104" s="61"/>
      <c r="S1104" s="100" t="str">
        <f t="shared" si="69"/>
        <v/>
      </c>
      <c r="T1104" s="59">
        <f>'Inventory Ref Sheet'!M1104</f>
        <v>0</v>
      </c>
      <c r="U1104" s="102">
        <f>'Inventory Ref Sheet'!N1104</f>
        <v>0</v>
      </c>
      <c r="V1104" s="59">
        <f>'Inventory Ref Sheet'!O1104</f>
        <v>0</v>
      </c>
      <c r="W1104" s="59">
        <f>'Inventory Ref Sheet'!R1104</f>
        <v>0</v>
      </c>
      <c r="X1104" s="59">
        <f>'Inventory Ref Sheet'!S1104</f>
        <v>0</v>
      </c>
      <c r="Y1104" s="100" t="str">
        <f ca="1">IF('Inventory Ref Sheet'!U1104&gt;0,YEAR(TODAY())-'Inventory Ref Sheet'!U1104,"")</f>
        <v/>
      </c>
      <c r="Z1104" s="95">
        <f>'Inventory Ref Sheet'!W1104</f>
        <v>0</v>
      </c>
      <c r="AA1104" s="60">
        <f>'Inventory Ref Sheet'!X1104</f>
        <v>0</v>
      </c>
      <c r="AB1104" s="61"/>
      <c r="AC1104" s="97" t="str">
        <f t="shared" si="70"/>
        <v/>
      </c>
      <c r="AD1104" s="59">
        <f>'Inventory Ref Sheet'!Y1104</f>
        <v>0</v>
      </c>
      <c r="AE1104" s="59">
        <f>'Inventory Ref Sheet'!Z1104</f>
        <v>0</v>
      </c>
      <c r="AF1104" s="102">
        <f>'Inventory Ref Sheet'!AA1104</f>
        <v>0</v>
      </c>
      <c r="AG1104" s="59">
        <f>'Inventory Ref Sheet'!AD1104</f>
        <v>0</v>
      </c>
      <c r="AH1104" s="59">
        <f>'Inventory Ref Sheet'!AE1104</f>
        <v>0</v>
      </c>
      <c r="AI1104" s="100" t="str">
        <f ca="1">IF('Inventory Ref Sheet'!AG1104&gt;0,YEAR(TODAY())-'Inventory Ref Sheet'!AG1104,"")</f>
        <v/>
      </c>
      <c r="AJ1104" s="99"/>
      <c r="AK1104" s="60">
        <f>'Inventory Ref Sheet'!AJ1104</f>
        <v>0</v>
      </c>
      <c r="AL1104" s="99"/>
      <c r="AM1104" s="97" t="str">
        <f t="shared" si="71"/>
        <v/>
      </c>
    </row>
    <row r="1105" spans="10:39" x14ac:dyDescent="0.25">
      <c r="J1105" s="59">
        <f>'Inventory Ref Sheet'!AK1105</f>
        <v>0</v>
      </c>
      <c r="K1105" s="59">
        <f>'Inventory Ref Sheet'!AL1105</f>
        <v>0</v>
      </c>
      <c r="L1105" s="59">
        <f>'Inventory Ref Sheet'!AM1105</f>
        <v>0</v>
      </c>
      <c r="M1105" s="59">
        <f>'Inventory Ref Sheet'!AP1105</f>
        <v>0</v>
      </c>
      <c r="N1105" s="59">
        <f>'Inventory Ref Sheet'!AQ1105</f>
        <v>0</v>
      </c>
      <c r="O1105" s="100" t="str">
        <f ca="1">IF('Inventory Ref Sheet'!AS1105&gt;0,YEAR(TODAY())-'Inventory Ref Sheet'!AS1105,"")</f>
        <v/>
      </c>
      <c r="P1105" s="95">
        <f>'Inventory Ref Sheet'!AU1105</f>
        <v>0</v>
      </c>
      <c r="Q1105" s="60">
        <f>'Inventory Ref Sheet'!AV1105</f>
        <v>0</v>
      </c>
      <c r="R1105" s="61"/>
      <c r="S1105" s="100" t="str">
        <f t="shared" si="69"/>
        <v/>
      </c>
      <c r="T1105" s="59">
        <f>'Inventory Ref Sheet'!M1105</f>
        <v>0</v>
      </c>
      <c r="U1105" s="102">
        <f>'Inventory Ref Sheet'!N1105</f>
        <v>0</v>
      </c>
      <c r="V1105" s="59">
        <f>'Inventory Ref Sheet'!O1105</f>
        <v>0</v>
      </c>
      <c r="W1105" s="59">
        <f>'Inventory Ref Sheet'!R1105</f>
        <v>0</v>
      </c>
      <c r="X1105" s="59">
        <f>'Inventory Ref Sheet'!S1105</f>
        <v>0</v>
      </c>
      <c r="Y1105" s="100" t="str">
        <f ca="1">IF('Inventory Ref Sheet'!U1105&gt;0,YEAR(TODAY())-'Inventory Ref Sheet'!U1105,"")</f>
        <v/>
      </c>
      <c r="Z1105" s="95">
        <f>'Inventory Ref Sheet'!W1105</f>
        <v>0</v>
      </c>
      <c r="AA1105" s="60">
        <f>'Inventory Ref Sheet'!X1105</f>
        <v>0</v>
      </c>
      <c r="AB1105" s="61"/>
      <c r="AC1105" s="97" t="str">
        <f t="shared" si="70"/>
        <v/>
      </c>
      <c r="AD1105" s="59">
        <f>'Inventory Ref Sheet'!Y1105</f>
        <v>0</v>
      </c>
      <c r="AE1105" s="59">
        <f>'Inventory Ref Sheet'!Z1105</f>
        <v>0</v>
      </c>
      <c r="AF1105" s="102">
        <f>'Inventory Ref Sheet'!AA1105</f>
        <v>0</v>
      </c>
      <c r="AG1105" s="59">
        <f>'Inventory Ref Sheet'!AD1105</f>
        <v>0</v>
      </c>
      <c r="AH1105" s="59">
        <f>'Inventory Ref Sheet'!AE1105</f>
        <v>0</v>
      </c>
      <c r="AI1105" s="100" t="str">
        <f ca="1">IF('Inventory Ref Sheet'!AG1105&gt;0,YEAR(TODAY())-'Inventory Ref Sheet'!AG1105,"")</f>
        <v/>
      </c>
      <c r="AJ1105" s="99"/>
      <c r="AK1105" s="60">
        <f>'Inventory Ref Sheet'!AJ1105</f>
        <v>0</v>
      </c>
      <c r="AL1105" s="99"/>
      <c r="AM1105" s="97" t="str">
        <f t="shared" si="71"/>
        <v/>
      </c>
    </row>
    <row r="1106" spans="10:39" x14ac:dyDescent="0.25">
      <c r="J1106" s="59">
        <f>'Inventory Ref Sheet'!AK1106</f>
        <v>0</v>
      </c>
      <c r="K1106" s="59">
        <f>'Inventory Ref Sheet'!AL1106</f>
        <v>0</v>
      </c>
      <c r="L1106" s="59">
        <f>'Inventory Ref Sheet'!AM1106</f>
        <v>0</v>
      </c>
      <c r="M1106" s="59">
        <f>'Inventory Ref Sheet'!AP1106</f>
        <v>0</v>
      </c>
      <c r="N1106" s="59">
        <f>'Inventory Ref Sheet'!AQ1106</f>
        <v>0</v>
      </c>
      <c r="O1106" s="100" t="str">
        <f ca="1">IF('Inventory Ref Sheet'!AS1106&gt;0,YEAR(TODAY())-'Inventory Ref Sheet'!AS1106,"")</f>
        <v/>
      </c>
      <c r="P1106" s="95">
        <f>'Inventory Ref Sheet'!AU1106</f>
        <v>0</v>
      </c>
      <c r="Q1106" s="60">
        <f>'Inventory Ref Sheet'!AV1106</f>
        <v>0</v>
      </c>
      <c r="R1106" s="61"/>
      <c r="S1106" s="100" t="str">
        <f t="shared" si="69"/>
        <v/>
      </c>
      <c r="T1106" s="59">
        <f>'Inventory Ref Sheet'!M1106</f>
        <v>0</v>
      </c>
      <c r="U1106" s="102">
        <f>'Inventory Ref Sheet'!N1106</f>
        <v>0</v>
      </c>
      <c r="V1106" s="59">
        <f>'Inventory Ref Sheet'!O1106</f>
        <v>0</v>
      </c>
      <c r="W1106" s="59">
        <f>'Inventory Ref Sheet'!R1106</f>
        <v>0</v>
      </c>
      <c r="X1106" s="59">
        <f>'Inventory Ref Sheet'!S1106</f>
        <v>0</v>
      </c>
      <c r="Y1106" s="100" t="str">
        <f ca="1">IF('Inventory Ref Sheet'!U1106&gt;0,YEAR(TODAY())-'Inventory Ref Sheet'!U1106,"")</f>
        <v/>
      </c>
      <c r="Z1106" s="95">
        <f>'Inventory Ref Sheet'!W1106</f>
        <v>0</v>
      </c>
      <c r="AA1106" s="60">
        <f>'Inventory Ref Sheet'!X1106</f>
        <v>0</v>
      </c>
      <c r="AB1106" s="61"/>
      <c r="AC1106" s="97" t="str">
        <f t="shared" si="70"/>
        <v/>
      </c>
      <c r="AD1106" s="59">
        <f>'Inventory Ref Sheet'!Y1106</f>
        <v>0</v>
      </c>
      <c r="AE1106" s="59">
        <f>'Inventory Ref Sheet'!Z1106</f>
        <v>0</v>
      </c>
      <c r="AF1106" s="102">
        <f>'Inventory Ref Sheet'!AA1106</f>
        <v>0</v>
      </c>
      <c r="AG1106" s="59">
        <f>'Inventory Ref Sheet'!AD1106</f>
        <v>0</v>
      </c>
      <c r="AH1106" s="59">
        <f>'Inventory Ref Sheet'!AE1106</f>
        <v>0</v>
      </c>
      <c r="AI1106" s="100" t="str">
        <f ca="1">IF('Inventory Ref Sheet'!AG1106&gt;0,YEAR(TODAY())-'Inventory Ref Sheet'!AG1106,"")</f>
        <v/>
      </c>
      <c r="AJ1106" s="99"/>
      <c r="AK1106" s="60">
        <f>'Inventory Ref Sheet'!AJ1106</f>
        <v>0</v>
      </c>
      <c r="AL1106" s="99"/>
      <c r="AM1106" s="97" t="str">
        <f t="shared" si="71"/>
        <v/>
      </c>
    </row>
    <row r="1107" spans="10:39" x14ac:dyDescent="0.25">
      <c r="J1107" s="59">
        <f>'Inventory Ref Sheet'!AK1107</f>
        <v>0</v>
      </c>
      <c r="K1107" s="59">
        <f>'Inventory Ref Sheet'!AL1107</f>
        <v>0</v>
      </c>
      <c r="L1107" s="59">
        <f>'Inventory Ref Sheet'!AM1107</f>
        <v>0</v>
      </c>
      <c r="M1107" s="59">
        <f>'Inventory Ref Sheet'!AP1107</f>
        <v>0</v>
      </c>
      <c r="N1107" s="59">
        <f>'Inventory Ref Sheet'!AQ1107</f>
        <v>0</v>
      </c>
      <c r="O1107" s="100" t="str">
        <f ca="1">IF('Inventory Ref Sheet'!AS1107&gt;0,YEAR(TODAY())-'Inventory Ref Sheet'!AS1107,"")</f>
        <v/>
      </c>
      <c r="P1107" s="95">
        <f>'Inventory Ref Sheet'!AU1107</f>
        <v>0</v>
      </c>
      <c r="Q1107" s="60">
        <f>'Inventory Ref Sheet'!AV1107</f>
        <v>0</v>
      </c>
      <c r="R1107" s="61"/>
      <c r="S1107" s="100" t="str">
        <f t="shared" si="69"/>
        <v/>
      </c>
      <c r="T1107" s="59">
        <f>'Inventory Ref Sheet'!M1107</f>
        <v>0</v>
      </c>
      <c r="U1107" s="102">
        <f>'Inventory Ref Sheet'!N1107</f>
        <v>0</v>
      </c>
      <c r="V1107" s="59">
        <f>'Inventory Ref Sheet'!O1107</f>
        <v>0</v>
      </c>
      <c r="W1107" s="59">
        <f>'Inventory Ref Sheet'!R1107</f>
        <v>0</v>
      </c>
      <c r="X1107" s="59">
        <f>'Inventory Ref Sheet'!S1107</f>
        <v>0</v>
      </c>
      <c r="Y1107" s="100" t="str">
        <f ca="1">IF('Inventory Ref Sheet'!U1107&gt;0,YEAR(TODAY())-'Inventory Ref Sheet'!U1107,"")</f>
        <v/>
      </c>
      <c r="Z1107" s="95">
        <f>'Inventory Ref Sheet'!W1107</f>
        <v>0</v>
      </c>
      <c r="AA1107" s="60">
        <f>'Inventory Ref Sheet'!X1107</f>
        <v>0</v>
      </c>
      <c r="AB1107" s="61"/>
      <c r="AC1107" s="97" t="str">
        <f t="shared" si="70"/>
        <v/>
      </c>
      <c r="AD1107" s="59">
        <f>'Inventory Ref Sheet'!Y1107</f>
        <v>0</v>
      </c>
      <c r="AE1107" s="59">
        <f>'Inventory Ref Sheet'!Z1107</f>
        <v>0</v>
      </c>
      <c r="AF1107" s="102">
        <f>'Inventory Ref Sheet'!AA1107</f>
        <v>0</v>
      </c>
      <c r="AG1107" s="59">
        <f>'Inventory Ref Sheet'!AD1107</f>
        <v>0</v>
      </c>
      <c r="AH1107" s="59">
        <f>'Inventory Ref Sheet'!AE1107</f>
        <v>0</v>
      </c>
      <c r="AI1107" s="100" t="str">
        <f ca="1">IF('Inventory Ref Sheet'!AG1107&gt;0,YEAR(TODAY())-'Inventory Ref Sheet'!AG1107,"")</f>
        <v/>
      </c>
      <c r="AJ1107" s="99"/>
      <c r="AK1107" s="60">
        <f>'Inventory Ref Sheet'!AJ1107</f>
        <v>0</v>
      </c>
      <c r="AL1107" s="99"/>
      <c r="AM1107" s="97" t="str">
        <f t="shared" si="71"/>
        <v/>
      </c>
    </row>
    <row r="1108" spans="10:39" x14ac:dyDescent="0.25">
      <c r="J1108" s="59">
        <f>'Inventory Ref Sheet'!AK1108</f>
        <v>0</v>
      </c>
      <c r="K1108" s="59">
        <f>'Inventory Ref Sheet'!AL1108</f>
        <v>0</v>
      </c>
      <c r="L1108" s="59">
        <f>'Inventory Ref Sheet'!AM1108</f>
        <v>0</v>
      </c>
      <c r="M1108" s="59">
        <f>'Inventory Ref Sheet'!AP1108</f>
        <v>0</v>
      </c>
      <c r="N1108" s="59">
        <f>'Inventory Ref Sheet'!AQ1108</f>
        <v>0</v>
      </c>
      <c r="O1108" s="100" t="str">
        <f ca="1">IF('Inventory Ref Sheet'!AS1108&gt;0,YEAR(TODAY())-'Inventory Ref Sheet'!AS1108,"")</f>
        <v/>
      </c>
      <c r="P1108" s="95">
        <f>'Inventory Ref Sheet'!AU1108</f>
        <v>0</v>
      </c>
      <c r="Q1108" s="60">
        <f>'Inventory Ref Sheet'!AV1108</f>
        <v>0</v>
      </c>
      <c r="R1108" s="61"/>
      <c r="S1108" s="100" t="str">
        <f t="shared" si="69"/>
        <v/>
      </c>
      <c r="T1108" s="59">
        <f>'Inventory Ref Sheet'!M1108</f>
        <v>0</v>
      </c>
      <c r="U1108" s="102">
        <f>'Inventory Ref Sheet'!N1108</f>
        <v>0</v>
      </c>
      <c r="V1108" s="59">
        <f>'Inventory Ref Sheet'!O1108</f>
        <v>0</v>
      </c>
      <c r="W1108" s="59">
        <f>'Inventory Ref Sheet'!R1108</f>
        <v>0</v>
      </c>
      <c r="X1108" s="59">
        <f>'Inventory Ref Sheet'!S1108</f>
        <v>0</v>
      </c>
      <c r="Y1108" s="100" t="str">
        <f ca="1">IF('Inventory Ref Sheet'!U1108&gt;0,YEAR(TODAY())-'Inventory Ref Sheet'!U1108,"")</f>
        <v/>
      </c>
      <c r="Z1108" s="95">
        <f>'Inventory Ref Sheet'!W1108</f>
        <v>0</v>
      </c>
      <c r="AA1108" s="60">
        <f>'Inventory Ref Sheet'!X1108</f>
        <v>0</v>
      </c>
      <c r="AB1108" s="61"/>
      <c r="AC1108" s="97" t="str">
        <f t="shared" si="70"/>
        <v/>
      </c>
      <c r="AD1108" s="59">
        <f>'Inventory Ref Sheet'!Y1108</f>
        <v>0</v>
      </c>
      <c r="AE1108" s="59">
        <f>'Inventory Ref Sheet'!Z1108</f>
        <v>0</v>
      </c>
      <c r="AF1108" s="102">
        <f>'Inventory Ref Sheet'!AA1108</f>
        <v>0</v>
      </c>
      <c r="AG1108" s="59">
        <f>'Inventory Ref Sheet'!AD1108</f>
        <v>0</v>
      </c>
      <c r="AH1108" s="59">
        <f>'Inventory Ref Sheet'!AE1108</f>
        <v>0</v>
      </c>
      <c r="AI1108" s="100" t="str">
        <f ca="1">IF('Inventory Ref Sheet'!AG1108&gt;0,YEAR(TODAY())-'Inventory Ref Sheet'!AG1108,"")</f>
        <v/>
      </c>
      <c r="AJ1108" s="99"/>
      <c r="AK1108" s="60">
        <f>'Inventory Ref Sheet'!AJ1108</f>
        <v>0</v>
      </c>
      <c r="AL1108" s="99"/>
      <c r="AM1108" s="97" t="str">
        <f t="shared" si="71"/>
        <v/>
      </c>
    </row>
    <row r="1109" spans="10:39" x14ac:dyDescent="0.25">
      <c r="J1109" s="59">
        <f>'Inventory Ref Sheet'!AK1109</f>
        <v>0</v>
      </c>
      <c r="K1109" s="59">
        <f>'Inventory Ref Sheet'!AL1109</f>
        <v>0</v>
      </c>
      <c r="L1109" s="59">
        <f>'Inventory Ref Sheet'!AM1109</f>
        <v>0</v>
      </c>
      <c r="M1109" s="59">
        <f>'Inventory Ref Sheet'!AP1109</f>
        <v>0</v>
      </c>
      <c r="N1109" s="59">
        <f>'Inventory Ref Sheet'!AQ1109</f>
        <v>0</v>
      </c>
      <c r="O1109" s="100" t="str">
        <f ca="1">IF('Inventory Ref Sheet'!AS1109&gt;0,YEAR(TODAY())-'Inventory Ref Sheet'!AS1109,"")</f>
        <v/>
      </c>
      <c r="P1109" s="95">
        <f>'Inventory Ref Sheet'!AU1109</f>
        <v>0</v>
      </c>
      <c r="Q1109" s="60">
        <f>'Inventory Ref Sheet'!AV1109</f>
        <v>0</v>
      </c>
      <c r="R1109" s="61"/>
      <c r="S1109" s="100" t="str">
        <f t="shared" si="69"/>
        <v/>
      </c>
      <c r="T1109" s="59">
        <f>'Inventory Ref Sheet'!M1109</f>
        <v>0</v>
      </c>
      <c r="U1109" s="102">
        <f>'Inventory Ref Sheet'!N1109</f>
        <v>0</v>
      </c>
      <c r="V1109" s="59">
        <f>'Inventory Ref Sheet'!O1109</f>
        <v>0</v>
      </c>
      <c r="W1109" s="59">
        <f>'Inventory Ref Sheet'!R1109</f>
        <v>0</v>
      </c>
      <c r="X1109" s="59">
        <f>'Inventory Ref Sheet'!S1109</f>
        <v>0</v>
      </c>
      <c r="Y1109" s="100" t="str">
        <f ca="1">IF('Inventory Ref Sheet'!U1109&gt;0,YEAR(TODAY())-'Inventory Ref Sheet'!U1109,"")</f>
        <v/>
      </c>
      <c r="Z1109" s="95">
        <f>'Inventory Ref Sheet'!W1109</f>
        <v>0</v>
      </c>
      <c r="AA1109" s="60">
        <f>'Inventory Ref Sheet'!X1109</f>
        <v>0</v>
      </c>
      <c r="AB1109" s="61"/>
      <c r="AC1109" s="97" t="str">
        <f t="shared" si="70"/>
        <v/>
      </c>
      <c r="AD1109" s="59">
        <f>'Inventory Ref Sheet'!Y1109</f>
        <v>0</v>
      </c>
      <c r="AE1109" s="59">
        <f>'Inventory Ref Sheet'!Z1109</f>
        <v>0</v>
      </c>
      <c r="AF1109" s="102">
        <f>'Inventory Ref Sheet'!AA1109</f>
        <v>0</v>
      </c>
      <c r="AG1109" s="59">
        <f>'Inventory Ref Sheet'!AD1109</f>
        <v>0</v>
      </c>
      <c r="AH1109" s="59">
        <f>'Inventory Ref Sheet'!AE1109</f>
        <v>0</v>
      </c>
      <c r="AI1109" s="100" t="str">
        <f ca="1">IF('Inventory Ref Sheet'!AG1109&gt;0,YEAR(TODAY())-'Inventory Ref Sheet'!AG1109,"")</f>
        <v/>
      </c>
      <c r="AJ1109" s="99"/>
      <c r="AK1109" s="60">
        <f>'Inventory Ref Sheet'!AJ1109</f>
        <v>0</v>
      </c>
      <c r="AL1109" s="99"/>
      <c r="AM1109" s="97" t="str">
        <f t="shared" si="71"/>
        <v/>
      </c>
    </row>
    <row r="1110" spans="10:39" x14ac:dyDescent="0.25">
      <c r="J1110" s="59">
        <f>'Inventory Ref Sheet'!AK1110</f>
        <v>0</v>
      </c>
      <c r="K1110" s="59">
        <f>'Inventory Ref Sheet'!AL1110</f>
        <v>0</v>
      </c>
      <c r="L1110" s="59">
        <f>'Inventory Ref Sheet'!AM1110</f>
        <v>0</v>
      </c>
      <c r="M1110" s="59">
        <f>'Inventory Ref Sheet'!AP1110</f>
        <v>0</v>
      </c>
      <c r="N1110" s="59">
        <f>'Inventory Ref Sheet'!AQ1110</f>
        <v>0</v>
      </c>
      <c r="O1110" s="100" t="str">
        <f ca="1">IF('Inventory Ref Sheet'!AS1110&gt;0,YEAR(TODAY())-'Inventory Ref Sheet'!AS1110,"")</f>
        <v/>
      </c>
      <c r="P1110" s="95">
        <f>'Inventory Ref Sheet'!AU1110</f>
        <v>0</v>
      </c>
      <c r="Q1110" s="60">
        <f>'Inventory Ref Sheet'!AV1110</f>
        <v>0</v>
      </c>
      <c r="R1110" s="61"/>
      <c r="S1110" s="100" t="str">
        <f t="shared" si="69"/>
        <v/>
      </c>
      <c r="T1110" s="59">
        <f>'Inventory Ref Sheet'!M1110</f>
        <v>0</v>
      </c>
      <c r="U1110" s="102">
        <f>'Inventory Ref Sheet'!N1110</f>
        <v>0</v>
      </c>
      <c r="V1110" s="59">
        <f>'Inventory Ref Sheet'!O1110</f>
        <v>0</v>
      </c>
      <c r="W1110" s="59">
        <f>'Inventory Ref Sheet'!R1110</f>
        <v>0</v>
      </c>
      <c r="X1110" s="59">
        <f>'Inventory Ref Sheet'!S1110</f>
        <v>0</v>
      </c>
      <c r="Y1110" s="100" t="str">
        <f ca="1">IF('Inventory Ref Sheet'!U1110&gt;0,YEAR(TODAY())-'Inventory Ref Sheet'!U1110,"")</f>
        <v/>
      </c>
      <c r="Z1110" s="95">
        <f>'Inventory Ref Sheet'!W1110</f>
        <v>0</v>
      </c>
      <c r="AA1110" s="60">
        <f>'Inventory Ref Sheet'!X1110</f>
        <v>0</v>
      </c>
      <c r="AB1110" s="61"/>
      <c r="AC1110" s="97" t="str">
        <f t="shared" si="70"/>
        <v/>
      </c>
      <c r="AD1110" s="59">
        <f>'Inventory Ref Sheet'!Y1110</f>
        <v>0</v>
      </c>
      <c r="AE1110" s="59">
        <f>'Inventory Ref Sheet'!Z1110</f>
        <v>0</v>
      </c>
      <c r="AF1110" s="102">
        <f>'Inventory Ref Sheet'!AA1110</f>
        <v>0</v>
      </c>
      <c r="AG1110" s="59">
        <f>'Inventory Ref Sheet'!AD1110</f>
        <v>0</v>
      </c>
      <c r="AH1110" s="59">
        <f>'Inventory Ref Sheet'!AE1110</f>
        <v>0</v>
      </c>
      <c r="AI1110" s="100" t="str">
        <f ca="1">IF('Inventory Ref Sheet'!AG1110&gt;0,YEAR(TODAY())-'Inventory Ref Sheet'!AG1110,"")</f>
        <v/>
      </c>
      <c r="AJ1110" s="99"/>
      <c r="AK1110" s="60">
        <f>'Inventory Ref Sheet'!AJ1110</f>
        <v>0</v>
      </c>
      <c r="AL1110" s="99"/>
      <c r="AM1110" s="97" t="str">
        <f t="shared" si="71"/>
        <v/>
      </c>
    </row>
    <row r="1111" spans="10:39" x14ac:dyDescent="0.25">
      <c r="J1111" s="59">
        <f>'Inventory Ref Sheet'!AK1111</f>
        <v>0</v>
      </c>
      <c r="K1111" s="59">
        <f>'Inventory Ref Sheet'!AL1111</f>
        <v>0</v>
      </c>
      <c r="L1111" s="59">
        <f>'Inventory Ref Sheet'!AM1111</f>
        <v>0</v>
      </c>
      <c r="M1111" s="59">
        <f>'Inventory Ref Sheet'!AP1111</f>
        <v>0</v>
      </c>
      <c r="N1111" s="59">
        <f>'Inventory Ref Sheet'!AQ1111</f>
        <v>0</v>
      </c>
      <c r="O1111" s="100" t="str">
        <f ca="1">IF('Inventory Ref Sheet'!AS1111&gt;0,YEAR(TODAY())-'Inventory Ref Sheet'!AS1111,"")</f>
        <v/>
      </c>
      <c r="P1111" s="95">
        <f>'Inventory Ref Sheet'!AU1111</f>
        <v>0</v>
      </c>
      <c r="Q1111" s="60">
        <f>'Inventory Ref Sheet'!AV1111</f>
        <v>0</v>
      </c>
      <c r="R1111" s="61"/>
      <c r="S1111" s="100" t="str">
        <f t="shared" si="69"/>
        <v/>
      </c>
      <c r="T1111" s="59">
        <f>'Inventory Ref Sheet'!M1111</f>
        <v>0</v>
      </c>
      <c r="U1111" s="102">
        <f>'Inventory Ref Sheet'!N1111</f>
        <v>0</v>
      </c>
      <c r="V1111" s="59">
        <f>'Inventory Ref Sheet'!O1111</f>
        <v>0</v>
      </c>
      <c r="W1111" s="59">
        <f>'Inventory Ref Sheet'!R1111</f>
        <v>0</v>
      </c>
      <c r="X1111" s="59">
        <f>'Inventory Ref Sheet'!S1111</f>
        <v>0</v>
      </c>
      <c r="Y1111" s="100" t="str">
        <f ca="1">IF('Inventory Ref Sheet'!U1111&gt;0,YEAR(TODAY())-'Inventory Ref Sheet'!U1111,"")</f>
        <v/>
      </c>
      <c r="Z1111" s="95">
        <f>'Inventory Ref Sheet'!W1111</f>
        <v>0</v>
      </c>
      <c r="AA1111" s="60">
        <f>'Inventory Ref Sheet'!X1111</f>
        <v>0</v>
      </c>
      <c r="AB1111" s="61"/>
      <c r="AC1111" s="97" t="str">
        <f t="shared" si="70"/>
        <v/>
      </c>
      <c r="AD1111" s="59">
        <f>'Inventory Ref Sheet'!Y1111</f>
        <v>0</v>
      </c>
      <c r="AE1111" s="59">
        <f>'Inventory Ref Sheet'!Z1111</f>
        <v>0</v>
      </c>
      <c r="AF1111" s="102">
        <f>'Inventory Ref Sheet'!AA1111</f>
        <v>0</v>
      </c>
      <c r="AG1111" s="59">
        <f>'Inventory Ref Sheet'!AD1111</f>
        <v>0</v>
      </c>
      <c r="AH1111" s="59">
        <f>'Inventory Ref Sheet'!AE1111</f>
        <v>0</v>
      </c>
      <c r="AI1111" s="100" t="str">
        <f ca="1">IF('Inventory Ref Sheet'!AG1111&gt;0,YEAR(TODAY())-'Inventory Ref Sheet'!AG1111,"")</f>
        <v/>
      </c>
      <c r="AJ1111" s="99"/>
      <c r="AK1111" s="60">
        <f>'Inventory Ref Sheet'!AJ1111</f>
        <v>0</v>
      </c>
      <c r="AL1111" s="99"/>
      <c r="AM1111" s="97" t="str">
        <f t="shared" si="71"/>
        <v/>
      </c>
    </row>
    <row r="1112" spans="10:39" x14ac:dyDescent="0.25">
      <c r="J1112" s="59">
        <f>'Inventory Ref Sheet'!AK1112</f>
        <v>0</v>
      </c>
      <c r="K1112" s="59">
        <f>'Inventory Ref Sheet'!AL1112</f>
        <v>0</v>
      </c>
      <c r="L1112" s="59">
        <f>'Inventory Ref Sheet'!AM1112</f>
        <v>0</v>
      </c>
      <c r="M1112" s="59">
        <f>'Inventory Ref Sheet'!AP1112</f>
        <v>0</v>
      </c>
      <c r="N1112" s="59">
        <f>'Inventory Ref Sheet'!AQ1112</f>
        <v>0</v>
      </c>
      <c r="O1112" s="100" t="str">
        <f ca="1">IF('Inventory Ref Sheet'!AS1112&gt;0,YEAR(TODAY())-'Inventory Ref Sheet'!AS1112,"")</f>
        <v/>
      </c>
      <c r="P1112" s="95">
        <f>'Inventory Ref Sheet'!AU1112</f>
        <v>0</v>
      </c>
      <c r="Q1112" s="60">
        <f>'Inventory Ref Sheet'!AV1112</f>
        <v>0</v>
      </c>
      <c r="R1112" s="61"/>
      <c r="S1112" s="100" t="str">
        <f t="shared" si="69"/>
        <v/>
      </c>
      <c r="T1112" s="59">
        <f>'Inventory Ref Sheet'!M1112</f>
        <v>0</v>
      </c>
      <c r="U1112" s="102">
        <f>'Inventory Ref Sheet'!N1112</f>
        <v>0</v>
      </c>
      <c r="V1112" s="59">
        <f>'Inventory Ref Sheet'!O1112</f>
        <v>0</v>
      </c>
      <c r="W1112" s="59">
        <f>'Inventory Ref Sheet'!R1112</f>
        <v>0</v>
      </c>
      <c r="X1112" s="59">
        <f>'Inventory Ref Sheet'!S1112</f>
        <v>0</v>
      </c>
      <c r="Y1112" s="100" t="str">
        <f ca="1">IF('Inventory Ref Sheet'!U1112&gt;0,YEAR(TODAY())-'Inventory Ref Sheet'!U1112,"")</f>
        <v/>
      </c>
      <c r="Z1112" s="95">
        <f>'Inventory Ref Sheet'!W1112</f>
        <v>0</v>
      </c>
      <c r="AA1112" s="60">
        <f>'Inventory Ref Sheet'!X1112</f>
        <v>0</v>
      </c>
      <c r="AB1112" s="61"/>
      <c r="AC1112" s="97" t="str">
        <f t="shared" si="70"/>
        <v/>
      </c>
      <c r="AD1112" s="59">
        <f>'Inventory Ref Sheet'!Y1112</f>
        <v>0</v>
      </c>
      <c r="AE1112" s="59">
        <f>'Inventory Ref Sheet'!Z1112</f>
        <v>0</v>
      </c>
      <c r="AF1112" s="102">
        <f>'Inventory Ref Sheet'!AA1112</f>
        <v>0</v>
      </c>
      <c r="AG1112" s="59">
        <f>'Inventory Ref Sheet'!AD1112</f>
        <v>0</v>
      </c>
      <c r="AH1112" s="59">
        <f>'Inventory Ref Sheet'!AE1112</f>
        <v>0</v>
      </c>
      <c r="AI1112" s="100" t="str">
        <f ca="1">IF('Inventory Ref Sheet'!AG1112&gt;0,YEAR(TODAY())-'Inventory Ref Sheet'!AG1112,"")</f>
        <v/>
      </c>
      <c r="AJ1112" s="99"/>
      <c r="AK1112" s="60">
        <f>'Inventory Ref Sheet'!AJ1112</f>
        <v>0</v>
      </c>
      <c r="AL1112" s="99"/>
      <c r="AM1112" s="97" t="str">
        <f t="shared" si="71"/>
        <v/>
      </c>
    </row>
    <row r="1113" spans="10:39" x14ac:dyDescent="0.25">
      <c r="J1113" s="59">
        <f>'Inventory Ref Sheet'!AK1113</f>
        <v>0</v>
      </c>
      <c r="K1113" s="59">
        <f>'Inventory Ref Sheet'!AL1113</f>
        <v>0</v>
      </c>
      <c r="L1113" s="59">
        <f>'Inventory Ref Sheet'!AM1113</f>
        <v>0</v>
      </c>
      <c r="M1113" s="59">
        <f>'Inventory Ref Sheet'!AP1113</f>
        <v>0</v>
      </c>
      <c r="N1113" s="59">
        <f>'Inventory Ref Sheet'!AQ1113</f>
        <v>0</v>
      </c>
      <c r="O1113" s="100" t="str">
        <f ca="1">IF('Inventory Ref Sheet'!AS1113&gt;0,YEAR(TODAY())-'Inventory Ref Sheet'!AS1113,"")</f>
        <v/>
      </c>
      <c r="P1113" s="95">
        <f>'Inventory Ref Sheet'!AU1113</f>
        <v>0</v>
      </c>
      <c r="Q1113" s="60">
        <f>'Inventory Ref Sheet'!AV1113</f>
        <v>0</v>
      </c>
      <c r="R1113" s="61"/>
      <c r="S1113" s="100" t="str">
        <f t="shared" si="69"/>
        <v/>
      </c>
      <c r="T1113" s="59">
        <f>'Inventory Ref Sheet'!M1113</f>
        <v>0</v>
      </c>
      <c r="U1113" s="102">
        <f>'Inventory Ref Sheet'!N1113</f>
        <v>0</v>
      </c>
      <c r="V1113" s="59">
        <f>'Inventory Ref Sheet'!O1113</f>
        <v>0</v>
      </c>
      <c r="W1113" s="59">
        <f>'Inventory Ref Sheet'!R1113</f>
        <v>0</v>
      </c>
      <c r="X1113" s="59">
        <f>'Inventory Ref Sheet'!S1113</f>
        <v>0</v>
      </c>
      <c r="Y1113" s="100" t="str">
        <f ca="1">IF('Inventory Ref Sheet'!U1113&gt;0,YEAR(TODAY())-'Inventory Ref Sheet'!U1113,"")</f>
        <v/>
      </c>
      <c r="Z1113" s="95">
        <f>'Inventory Ref Sheet'!W1113</f>
        <v>0</v>
      </c>
      <c r="AA1113" s="60">
        <f>'Inventory Ref Sheet'!X1113</f>
        <v>0</v>
      </c>
      <c r="AB1113" s="61"/>
      <c r="AC1113" s="97" t="str">
        <f t="shared" si="70"/>
        <v/>
      </c>
      <c r="AD1113" s="59">
        <f>'Inventory Ref Sheet'!Y1113</f>
        <v>0</v>
      </c>
      <c r="AE1113" s="59">
        <f>'Inventory Ref Sheet'!Z1113</f>
        <v>0</v>
      </c>
      <c r="AF1113" s="102">
        <f>'Inventory Ref Sheet'!AA1113</f>
        <v>0</v>
      </c>
      <c r="AG1113" s="59">
        <f>'Inventory Ref Sheet'!AD1113</f>
        <v>0</v>
      </c>
      <c r="AH1113" s="59">
        <f>'Inventory Ref Sheet'!AE1113</f>
        <v>0</v>
      </c>
      <c r="AI1113" s="100" t="str">
        <f ca="1">IF('Inventory Ref Sheet'!AG1113&gt;0,YEAR(TODAY())-'Inventory Ref Sheet'!AG1113,"")</f>
        <v/>
      </c>
      <c r="AJ1113" s="99"/>
      <c r="AK1113" s="60">
        <f>'Inventory Ref Sheet'!AJ1113</f>
        <v>0</v>
      </c>
      <c r="AL1113" s="99"/>
      <c r="AM1113" s="97" t="str">
        <f t="shared" si="71"/>
        <v/>
      </c>
    </row>
    <row r="1114" spans="10:39" x14ac:dyDescent="0.25">
      <c r="J1114" s="59">
        <f>'Inventory Ref Sheet'!AK1114</f>
        <v>0</v>
      </c>
      <c r="K1114" s="59">
        <f>'Inventory Ref Sheet'!AL1114</f>
        <v>0</v>
      </c>
      <c r="L1114" s="59">
        <f>'Inventory Ref Sheet'!AM1114</f>
        <v>0</v>
      </c>
      <c r="M1114" s="59">
        <f>'Inventory Ref Sheet'!AP1114</f>
        <v>0</v>
      </c>
      <c r="N1114" s="59">
        <f>'Inventory Ref Sheet'!AQ1114</f>
        <v>0</v>
      </c>
      <c r="O1114" s="100" t="str">
        <f ca="1">IF('Inventory Ref Sheet'!AS1114&gt;0,YEAR(TODAY())-'Inventory Ref Sheet'!AS1114,"")</f>
        <v/>
      </c>
      <c r="P1114" s="95">
        <f>'Inventory Ref Sheet'!AU1114</f>
        <v>0</v>
      </c>
      <c r="Q1114" s="60">
        <f>'Inventory Ref Sheet'!AV1114</f>
        <v>0</v>
      </c>
      <c r="R1114" s="61"/>
      <c r="S1114" s="100" t="str">
        <f t="shared" si="69"/>
        <v/>
      </c>
      <c r="T1114" s="59">
        <f>'Inventory Ref Sheet'!M1114</f>
        <v>0</v>
      </c>
      <c r="U1114" s="102">
        <f>'Inventory Ref Sheet'!N1114</f>
        <v>0</v>
      </c>
      <c r="V1114" s="59">
        <f>'Inventory Ref Sheet'!O1114</f>
        <v>0</v>
      </c>
      <c r="W1114" s="59">
        <f>'Inventory Ref Sheet'!R1114</f>
        <v>0</v>
      </c>
      <c r="X1114" s="59">
        <f>'Inventory Ref Sheet'!S1114</f>
        <v>0</v>
      </c>
      <c r="Y1114" s="100" t="str">
        <f ca="1">IF('Inventory Ref Sheet'!U1114&gt;0,YEAR(TODAY())-'Inventory Ref Sheet'!U1114,"")</f>
        <v/>
      </c>
      <c r="Z1114" s="95">
        <f>'Inventory Ref Sheet'!W1114</f>
        <v>0</v>
      </c>
      <c r="AA1114" s="60">
        <f>'Inventory Ref Sheet'!X1114</f>
        <v>0</v>
      </c>
      <c r="AB1114" s="61"/>
      <c r="AC1114" s="97" t="str">
        <f t="shared" si="70"/>
        <v/>
      </c>
      <c r="AD1114" s="59">
        <f>'Inventory Ref Sheet'!Y1114</f>
        <v>0</v>
      </c>
      <c r="AE1114" s="59">
        <f>'Inventory Ref Sheet'!Z1114</f>
        <v>0</v>
      </c>
      <c r="AF1114" s="102">
        <f>'Inventory Ref Sheet'!AA1114</f>
        <v>0</v>
      </c>
      <c r="AG1114" s="59">
        <f>'Inventory Ref Sheet'!AD1114</f>
        <v>0</v>
      </c>
      <c r="AH1114" s="59">
        <f>'Inventory Ref Sheet'!AE1114</f>
        <v>0</v>
      </c>
      <c r="AI1114" s="100" t="str">
        <f ca="1">IF('Inventory Ref Sheet'!AG1114&gt;0,YEAR(TODAY())-'Inventory Ref Sheet'!AG1114,"")</f>
        <v/>
      </c>
      <c r="AJ1114" s="99"/>
      <c r="AK1114" s="60">
        <f>'Inventory Ref Sheet'!AJ1114</f>
        <v>0</v>
      </c>
      <c r="AL1114" s="99"/>
      <c r="AM1114" s="97" t="str">
        <f t="shared" si="71"/>
        <v/>
      </c>
    </row>
    <row r="1115" spans="10:39" x14ac:dyDescent="0.25">
      <c r="J1115" s="59">
        <f>'Inventory Ref Sheet'!AK1115</f>
        <v>0</v>
      </c>
      <c r="K1115" s="59">
        <f>'Inventory Ref Sheet'!AL1115</f>
        <v>0</v>
      </c>
      <c r="L1115" s="59">
        <f>'Inventory Ref Sheet'!AM1115</f>
        <v>0</v>
      </c>
      <c r="M1115" s="59">
        <f>'Inventory Ref Sheet'!AP1115</f>
        <v>0</v>
      </c>
      <c r="N1115" s="59">
        <f>'Inventory Ref Sheet'!AQ1115</f>
        <v>0</v>
      </c>
      <c r="O1115" s="100" t="str">
        <f ca="1">IF('Inventory Ref Sheet'!AS1115&gt;0,YEAR(TODAY())-'Inventory Ref Sheet'!AS1115,"")</f>
        <v/>
      </c>
      <c r="P1115" s="95">
        <f>'Inventory Ref Sheet'!AU1115</f>
        <v>0</v>
      </c>
      <c r="Q1115" s="60">
        <f>'Inventory Ref Sheet'!AV1115</f>
        <v>0</v>
      </c>
      <c r="R1115" s="61"/>
      <c r="S1115" s="100" t="str">
        <f t="shared" si="69"/>
        <v/>
      </c>
      <c r="T1115" s="59">
        <f>'Inventory Ref Sheet'!M1115</f>
        <v>0</v>
      </c>
      <c r="U1115" s="102">
        <f>'Inventory Ref Sheet'!N1115</f>
        <v>0</v>
      </c>
      <c r="V1115" s="59">
        <f>'Inventory Ref Sheet'!O1115</f>
        <v>0</v>
      </c>
      <c r="W1115" s="59">
        <f>'Inventory Ref Sheet'!R1115</f>
        <v>0</v>
      </c>
      <c r="X1115" s="59">
        <f>'Inventory Ref Sheet'!S1115</f>
        <v>0</v>
      </c>
      <c r="Y1115" s="100" t="str">
        <f ca="1">IF('Inventory Ref Sheet'!U1115&gt;0,YEAR(TODAY())-'Inventory Ref Sheet'!U1115,"")</f>
        <v/>
      </c>
      <c r="Z1115" s="95">
        <f>'Inventory Ref Sheet'!W1115</f>
        <v>0</v>
      </c>
      <c r="AA1115" s="60">
        <f>'Inventory Ref Sheet'!X1115</f>
        <v>0</v>
      </c>
      <c r="AB1115" s="61"/>
      <c r="AC1115" s="97" t="str">
        <f t="shared" si="70"/>
        <v/>
      </c>
      <c r="AD1115" s="59">
        <f>'Inventory Ref Sheet'!Y1115</f>
        <v>0</v>
      </c>
      <c r="AE1115" s="59">
        <f>'Inventory Ref Sheet'!Z1115</f>
        <v>0</v>
      </c>
      <c r="AF1115" s="102">
        <f>'Inventory Ref Sheet'!AA1115</f>
        <v>0</v>
      </c>
      <c r="AG1115" s="59">
        <f>'Inventory Ref Sheet'!AD1115</f>
        <v>0</v>
      </c>
      <c r="AH1115" s="59">
        <f>'Inventory Ref Sheet'!AE1115</f>
        <v>0</v>
      </c>
      <c r="AI1115" s="100" t="str">
        <f ca="1">IF('Inventory Ref Sheet'!AG1115&gt;0,YEAR(TODAY())-'Inventory Ref Sheet'!AG1115,"")</f>
        <v/>
      </c>
      <c r="AJ1115" s="99"/>
      <c r="AK1115" s="60">
        <f>'Inventory Ref Sheet'!AJ1115</f>
        <v>0</v>
      </c>
      <c r="AL1115" s="99"/>
      <c r="AM1115" s="97" t="str">
        <f t="shared" si="71"/>
        <v/>
      </c>
    </row>
    <row r="1116" spans="10:39" x14ac:dyDescent="0.25">
      <c r="J1116" s="59">
        <f>'Inventory Ref Sheet'!AK1116</f>
        <v>0</v>
      </c>
      <c r="K1116" s="59">
        <f>'Inventory Ref Sheet'!AL1116</f>
        <v>0</v>
      </c>
      <c r="L1116" s="59">
        <f>'Inventory Ref Sheet'!AM1116</f>
        <v>0</v>
      </c>
      <c r="M1116" s="59">
        <f>'Inventory Ref Sheet'!AP1116</f>
        <v>0</v>
      </c>
      <c r="N1116" s="59">
        <f>'Inventory Ref Sheet'!AQ1116</f>
        <v>0</v>
      </c>
      <c r="O1116" s="100" t="str">
        <f ca="1">IF('Inventory Ref Sheet'!AS1116&gt;0,YEAR(TODAY())-'Inventory Ref Sheet'!AS1116,"")</f>
        <v/>
      </c>
      <c r="P1116" s="95">
        <f>'Inventory Ref Sheet'!AU1116</f>
        <v>0</v>
      </c>
      <c r="Q1116" s="60">
        <f>'Inventory Ref Sheet'!AV1116</f>
        <v>0</v>
      </c>
      <c r="R1116" s="61"/>
      <c r="S1116" s="100" t="str">
        <f t="shared" si="69"/>
        <v/>
      </c>
      <c r="T1116" s="59">
        <f>'Inventory Ref Sheet'!M1116</f>
        <v>0</v>
      </c>
      <c r="U1116" s="102">
        <f>'Inventory Ref Sheet'!N1116</f>
        <v>0</v>
      </c>
      <c r="V1116" s="59">
        <f>'Inventory Ref Sheet'!O1116</f>
        <v>0</v>
      </c>
      <c r="W1116" s="59">
        <f>'Inventory Ref Sheet'!R1116</f>
        <v>0</v>
      </c>
      <c r="X1116" s="59">
        <f>'Inventory Ref Sheet'!S1116</f>
        <v>0</v>
      </c>
      <c r="Y1116" s="100" t="str">
        <f ca="1">IF('Inventory Ref Sheet'!U1116&gt;0,YEAR(TODAY())-'Inventory Ref Sheet'!U1116,"")</f>
        <v/>
      </c>
      <c r="Z1116" s="95">
        <f>'Inventory Ref Sheet'!W1116</f>
        <v>0</v>
      </c>
      <c r="AA1116" s="60">
        <f>'Inventory Ref Sheet'!X1116</f>
        <v>0</v>
      </c>
      <c r="AB1116" s="61"/>
      <c r="AC1116" s="97" t="str">
        <f t="shared" si="70"/>
        <v/>
      </c>
      <c r="AD1116" s="59">
        <f>'Inventory Ref Sheet'!Y1116</f>
        <v>0</v>
      </c>
      <c r="AE1116" s="59">
        <f>'Inventory Ref Sheet'!Z1116</f>
        <v>0</v>
      </c>
      <c r="AF1116" s="102">
        <f>'Inventory Ref Sheet'!AA1116</f>
        <v>0</v>
      </c>
      <c r="AG1116" s="59">
        <f>'Inventory Ref Sheet'!AD1116</f>
        <v>0</v>
      </c>
      <c r="AH1116" s="59">
        <f>'Inventory Ref Sheet'!AE1116</f>
        <v>0</v>
      </c>
      <c r="AI1116" s="100" t="str">
        <f ca="1">IF('Inventory Ref Sheet'!AG1116&gt;0,YEAR(TODAY())-'Inventory Ref Sheet'!AG1116,"")</f>
        <v/>
      </c>
      <c r="AJ1116" s="99"/>
      <c r="AK1116" s="60">
        <f>'Inventory Ref Sheet'!AJ1116</f>
        <v>0</v>
      </c>
      <c r="AL1116" s="99"/>
      <c r="AM1116" s="97" t="str">
        <f t="shared" si="71"/>
        <v/>
      </c>
    </row>
    <row r="1117" spans="10:39" x14ac:dyDescent="0.25">
      <c r="J1117" s="59">
        <f>'Inventory Ref Sheet'!AK1117</f>
        <v>0</v>
      </c>
      <c r="K1117" s="59">
        <f>'Inventory Ref Sheet'!AL1117</f>
        <v>0</v>
      </c>
      <c r="L1117" s="59">
        <f>'Inventory Ref Sheet'!AM1117</f>
        <v>0</v>
      </c>
      <c r="M1117" s="59">
        <f>'Inventory Ref Sheet'!AP1117</f>
        <v>0</v>
      </c>
      <c r="N1117" s="59">
        <f>'Inventory Ref Sheet'!AQ1117</f>
        <v>0</v>
      </c>
      <c r="O1117" s="100" t="str">
        <f ca="1">IF('Inventory Ref Sheet'!AS1117&gt;0,YEAR(TODAY())-'Inventory Ref Sheet'!AS1117,"")</f>
        <v/>
      </c>
      <c r="P1117" s="95">
        <f>'Inventory Ref Sheet'!AU1117</f>
        <v>0</v>
      </c>
      <c r="Q1117" s="60">
        <f>'Inventory Ref Sheet'!AV1117</f>
        <v>0</v>
      </c>
      <c r="R1117" s="61"/>
      <c r="S1117" s="100" t="str">
        <f t="shared" si="69"/>
        <v/>
      </c>
      <c r="T1117" s="59">
        <f>'Inventory Ref Sheet'!M1117</f>
        <v>0</v>
      </c>
      <c r="U1117" s="102">
        <f>'Inventory Ref Sheet'!N1117</f>
        <v>0</v>
      </c>
      <c r="V1117" s="59">
        <f>'Inventory Ref Sheet'!O1117</f>
        <v>0</v>
      </c>
      <c r="W1117" s="59">
        <f>'Inventory Ref Sheet'!R1117</f>
        <v>0</v>
      </c>
      <c r="X1117" s="59">
        <f>'Inventory Ref Sheet'!S1117</f>
        <v>0</v>
      </c>
      <c r="Y1117" s="100" t="str">
        <f ca="1">IF('Inventory Ref Sheet'!U1117&gt;0,YEAR(TODAY())-'Inventory Ref Sheet'!U1117,"")</f>
        <v/>
      </c>
      <c r="Z1117" s="95">
        <f>'Inventory Ref Sheet'!W1117</f>
        <v>0</v>
      </c>
      <c r="AA1117" s="60">
        <f>'Inventory Ref Sheet'!X1117</f>
        <v>0</v>
      </c>
      <c r="AB1117" s="61"/>
      <c r="AC1117" s="97" t="str">
        <f t="shared" si="70"/>
        <v/>
      </c>
      <c r="AD1117" s="59">
        <f>'Inventory Ref Sheet'!Y1117</f>
        <v>0</v>
      </c>
      <c r="AE1117" s="59">
        <f>'Inventory Ref Sheet'!Z1117</f>
        <v>0</v>
      </c>
      <c r="AF1117" s="102">
        <f>'Inventory Ref Sheet'!AA1117</f>
        <v>0</v>
      </c>
      <c r="AG1117" s="59">
        <f>'Inventory Ref Sheet'!AD1117</f>
        <v>0</v>
      </c>
      <c r="AH1117" s="59">
        <f>'Inventory Ref Sheet'!AE1117</f>
        <v>0</v>
      </c>
      <c r="AI1117" s="100" t="str">
        <f ca="1">IF('Inventory Ref Sheet'!AG1117&gt;0,YEAR(TODAY())-'Inventory Ref Sheet'!AG1117,"")</f>
        <v/>
      </c>
      <c r="AJ1117" s="99"/>
      <c r="AK1117" s="60">
        <f>'Inventory Ref Sheet'!AJ1117</f>
        <v>0</v>
      </c>
      <c r="AL1117" s="99"/>
      <c r="AM1117" s="97" t="str">
        <f t="shared" si="71"/>
        <v/>
      </c>
    </row>
    <row r="1118" spans="10:39" x14ac:dyDescent="0.25">
      <c r="J1118" s="59">
        <f>'Inventory Ref Sheet'!AK1118</f>
        <v>0</v>
      </c>
      <c r="K1118" s="59">
        <f>'Inventory Ref Sheet'!AL1118</f>
        <v>0</v>
      </c>
      <c r="L1118" s="59">
        <f>'Inventory Ref Sheet'!AM1118</f>
        <v>0</v>
      </c>
      <c r="M1118" s="59">
        <f>'Inventory Ref Sheet'!AP1118</f>
        <v>0</v>
      </c>
      <c r="N1118" s="59">
        <f>'Inventory Ref Sheet'!AQ1118</f>
        <v>0</v>
      </c>
      <c r="O1118" s="100" t="str">
        <f ca="1">IF('Inventory Ref Sheet'!AS1118&gt;0,YEAR(TODAY())-'Inventory Ref Sheet'!AS1118,"")</f>
        <v/>
      </c>
      <c r="P1118" s="95">
        <f>'Inventory Ref Sheet'!AU1118</f>
        <v>0</v>
      </c>
      <c r="Q1118" s="60">
        <f>'Inventory Ref Sheet'!AV1118</f>
        <v>0</v>
      </c>
      <c r="R1118" s="61"/>
      <c r="S1118" s="100" t="str">
        <f t="shared" si="69"/>
        <v/>
      </c>
      <c r="T1118" s="59">
        <f>'Inventory Ref Sheet'!M1118</f>
        <v>0</v>
      </c>
      <c r="U1118" s="102">
        <f>'Inventory Ref Sheet'!N1118</f>
        <v>0</v>
      </c>
      <c r="V1118" s="59">
        <f>'Inventory Ref Sheet'!O1118</f>
        <v>0</v>
      </c>
      <c r="W1118" s="59">
        <f>'Inventory Ref Sheet'!R1118</f>
        <v>0</v>
      </c>
      <c r="X1118" s="59">
        <f>'Inventory Ref Sheet'!S1118</f>
        <v>0</v>
      </c>
      <c r="Y1118" s="100" t="str">
        <f ca="1">IF('Inventory Ref Sheet'!U1118&gt;0,YEAR(TODAY())-'Inventory Ref Sheet'!U1118,"")</f>
        <v/>
      </c>
      <c r="Z1118" s="95">
        <f>'Inventory Ref Sheet'!W1118</f>
        <v>0</v>
      </c>
      <c r="AA1118" s="60">
        <f>'Inventory Ref Sheet'!X1118</f>
        <v>0</v>
      </c>
      <c r="AB1118" s="61"/>
      <c r="AC1118" s="97" t="str">
        <f t="shared" si="70"/>
        <v/>
      </c>
      <c r="AD1118" s="59">
        <f>'Inventory Ref Sheet'!Y1118</f>
        <v>0</v>
      </c>
      <c r="AE1118" s="59">
        <f>'Inventory Ref Sheet'!Z1118</f>
        <v>0</v>
      </c>
      <c r="AF1118" s="102">
        <f>'Inventory Ref Sheet'!AA1118</f>
        <v>0</v>
      </c>
      <c r="AG1118" s="59">
        <f>'Inventory Ref Sheet'!AD1118</f>
        <v>0</v>
      </c>
      <c r="AH1118" s="59">
        <f>'Inventory Ref Sheet'!AE1118</f>
        <v>0</v>
      </c>
      <c r="AI1118" s="100" t="str">
        <f ca="1">IF('Inventory Ref Sheet'!AG1118&gt;0,YEAR(TODAY())-'Inventory Ref Sheet'!AG1118,"")</f>
        <v/>
      </c>
      <c r="AJ1118" s="99"/>
      <c r="AK1118" s="60">
        <f>'Inventory Ref Sheet'!AJ1118</f>
        <v>0</v>
      </c>
      <c r="AL1118" s="99"/>
      <c r="AM1118" s="97" t="str">
        <f t="shared" si="71"/>
        <v/>
      </c>
    </row>
    <row r="1119" spans="10:39" x14ac:dyDescent="0.25">
      <c r="J1119" s="59">
        <f>'Inventory Ref Sheet'!AK1119</f>
        <v>0</v>
      </c>
      <c r="K1119" s="59">
        <f>'Inventory Ref Sheet'!AL1119</f>
        <v>0</v>
      </c>
      <c r="L1119" s="59">
        <f>'Inventory Ref Sheet'!AM1119</f>
        <v>0</v>
      </c>
      <c r="M1119" s="59">
        <f>'Inventory Ref Sheet'!AP1119</f>
        <v>0</v>
      </c>
      <c r="N1119" s="59">
        <f>'Inventory Ref Sheet'!AQ1119</f>
        <v>0</v>
      </c>
      <c r="O1119" s="100" t="str">
        <f ca="1">IF('Inventory Ref Sheet'!AS1119&gt;0,YEAR(TODAY())-'Inventory Ref Sheet'!AS1119,"")</f>
        <v/>
      </c>
      <c r="P1119" s="95">
        <f>'Inventory Ref Sheet'!AU1119</f>
        <v>0</v>
      </c>
      <c r="Q1119" s="60">
        <f>'Inventory Ref Sheet'!AV1119</f>
        <v>0</v>
      </c>
      <c r="R1119" s="61"/>
      <c r="S1119" s="100" t="str">
        <f t="shared" si="69"/>
        <v/>
      </c>
      <c r="T1119" s="59">
        <f>'Inventory Ref Sheet'!M1119</f>
        <v>0</v>
      </c>
      <c r="U1119" s="102">
        <f>'Inventory Ref Sheet'!N1119</f>
        <v>0</v>
      </c>
      <c r="V1119" s="59">
        <f>'Inventory Ref Sheet'!O1119</f>
        <v>0</v>
      </c>
      <c r="W1119" s="59">
        <f>'Inventory Ref Sheet'!R1119</f>
        <v>0</v>
      </c>
      <c r="X1119" s="59">
        <f>'Inventory Ref Sheet'!S1119</f>
        <v>0</v>
      </c>
      <c r="Y1119" s="100" t="str">
        <f ca="1">IF('Inventory Ref Sheet'!U1119&gt;0,YEAR(TODAY())-'Inventory Ref Sheet'!U1119,"")</f>
        <v/>
      </c>
      <c r="Z1119" s="95">
        <f>'Inventory Ref Sheet'!W1119</f>
        <v>0</v>
      </c>
      <c r="AA1119" s="60">
        <f>'Inventory Ref Sheet'!X1119</f>
        <v>0</v>
      </c>
      <c r="AB1119" s="61"/>
      <c r="AC1119" s="97" t="str">
        <f t="shared" si="70"/>
        <v/>
      </c>
      <c r="AD1119" s="59">
        <f>'Inventory Ref Sheet'!Y1119</f>
        <v>0</v>
      </c>
      <c r="AE1119" s="59">
        <f>'Inventory Ref Sheet'!Z1119</f>
        <v>0</v>
      </c>
      <c r="AF1119" s="102">
        <f>'Inventory Ref Sheet'!AA1119</f>
        <v>0</v>
      </c>
      <c r="AG1119" s="59">
        <f>'Inventory Ref Sheet'!AD1119</f>
        <v>0</v>
      </c>
      <c r="AH1119" s="59">
        <f>'Inventory Ref Sheet'!AE1119</f>
        <v>0</v>
      </c>
      <c r="AI1119" s="100" t="str">
        <f ca="1">IF('Inventory Ref Sheet'!AG1119&gt;0,YEAR(TODAY())-'Inventory Ref Sheet'!AG1119,"")</f>
        <v/>
      </c>
      <c r="AJ1119" s="99"/>
      <c r="AK1119" s="60">
        <f>'Inventory Ref Sheet'!AJ1119</f>
        <v>0</v>
      </c>
      <c r="AL1119" s="99"/>
      <c r="AM1119" s="97" t="str">
        <f t="shared" si="71"/>
        <v/>
      </c>
    </row>
    <row r="1120" spans="10:39" x14ac:dyDescent="0.25">
      <c r="J1120" s="59">
        <f>'Inventory Ref Sheet'!AK1120</f>
        <v>0</v>
      </c>
      <c r="K1120" s="59">
        <f>'Inventory Ref Sheet'!AL1120</f>
        <v>0</v>
      </c>
      <c r="L1120" s="59">
        <f>'Inventory Ref Sheet'!AM1120</f>
        <v>0</v>
      </c>
      <c r="M1120" s="59">
        <f>'Inventory Ref Sheet'!AP1120</f>
        <v>0</v>
      </c>
      <c r="N1120" s="59">
        <f>'Inventory Ref Sheet'!AQ1120</f>
        <v>0</v>
      </c>
      <c r="O1120" s="100" t="str">
        <f ca="1">IF('Inventory Ref Sheet'!AS1120&gt;0,YEAR(TODAY())-'Inventory Ref Sheet'!AS1120,"")</f>
        <v/>
      </c>
      <c r="P1120" s="95">
        <f>'Inventory Ref Sheet'!AU1120</f>
        <v>0</v>
      </c>
      <c r="Q1120" s="60">
        <f>'Inventory Ref Sheet'!AV1120</f>
        <v>0</v>
      </c>
      <c r="R1120" s="61"/>
      <c r="S1120" s="100" t="str">
        <f t="shared" si="69"/>
        <v/>
      </c>
      <c r="T1120" s="59">
        <f>'Inventory Ref Sheet'!M1120</f>
        <v>0</v>
      </c>
      <c r="U1120" s="102">
        <f>'Inventory Ref Sheet'!N1120</f>
        <v>0</v>
      </c>
      <c r="V1120" s="59">
        <f>'Inventory Ref Sheet'!O1120</f>
        <v>0</v>
      </c>
      <c r="W1120" s="59">
        <f>'Inventory Ref Sheet'!R1120</f>
        <v>0</v>
      </c>
      <c r="X1120" s="59">
        <f>'Inventory Ref Sheet'!S1120</f>
        <v>0</v>
      </c>
      <c r="Y1120" s="100" t="str">
        <f ca="1">IF('Inventory Ref Sheet'!U1120&gt;0,YEAR(TODAY())-'Inventory Ref Sheet'!U1120,"")</f>
        <v/>
      </c>
      <c r="Z1120" s="95">
        <f>'Inventory Ref Sheet'!W1120</f>
        <v>0</v>
      </c>
      <c r="AA1120" s="60">
        <f>'Inventory Ref Sheet'!X1120</f>
        <v>0</v>
      </c>
      <c r="AB1120" s="61"/>
      <c r="AC1120" s="97" t="str">
        <f t="shared" si="70"/>
        <v/>
      </c>
      <c r="AD1120" s="59">
        <f>'Inventory Ref Sheet'!Y1120</f>
        <v>0</v>
      </c>
      <c r="AE1120" s="59">
        <f>'Inventory Ref Sheet'!Z1120</f>
        <v>0</v>
      </c>
      <c r="AF1120" s="102">
        <f>'Inventory Ref Sheet'!AA1120</f>
        <v>0</v>
      </c>
      <c r="AG1120" s="59">
        <f>'Inventory Ref Sheet'!AD1120</f>
        <v>0</v>
      </c>
      <c r="AH1120" s="59">
        <f>'Inventory Ref Sheet'!AE1120</f>
        <v>0</v>
      </c>
      <c r="AI1120" s="100" t="str">
        <f ca="1">IF('Inventory Ref Sheet'!AG1120&gt;0,YEAR(TODAY())-'Inventory Ref Sheet'!AG1120,"")</f>
        <v/>
      </c>
      <c r="AJ1120" s="99"/>
      <c r="AK1120" s="60">
        <f>'Inventory Ref Sheet'!AJ1120</f>
        <v>0</v>
      </c>
      <c r="AL1120" s="99"/>
      <c r="AM1120" s="97" t="str">
        <f t="shared" si="71"/>
        <v/>
      </c>
    </row>
    <row r="1121" spans="10:39" x14ac:dyDescent="0.25">
      <c r="J1121" s="59">
        <f>'Inventory Ref Sheet'!AK1121</f>
        <v>0</v>
      </c>
      <c r="K1121" s="59">
        <f>'Inventory Ref Sheet'!AL1121</f>
        <v>0</v>
      </c>
      <c r="L1121" s="59">
        <f>'Inventory Ref Sheet'!AM1121</f>
        <v>0</v>
      </c>
      <c r="M1121" s="59">
        <f>'Inventory Ref Sheet'!AP1121</f>
        <v>0</v>
      </c>
      <c r="N1121" s="59">
        <f>'Inventory Ref Sheet'!AQ1121</f>
        <v>0</v>
      </c>
      <c r="O1121" s="100" t="str">
        <f ca="1">IF('Inventory Ref Sheet'!AS1121&gt;0,YEAR(TODAY())-'Inventory Ref Sheet'!AS1121,"")</f>
        <v/>
      </c>
      <c r="P1121" s="95">
        <f>'Inventory Ref Sheet'!AU1121</f>
        <v>0</v>
      </c>
      <c r="Q1121" s="60">
        <f>'Inventory Ref Sheet'!AV1121</f>
        <v>0</v>
      </c>
      <c r="R1121" s="61"/>
      <c r="S1121" s="100" t="str">
        <f t="shared" si="69"/>
        <v/>
      </c>
      <c r="T1121" s="59">
        <f>'Inventory Ref Sheet'!M1121</f>
        <v>0</v>
      </c>
      <c r="U1121" s="102">
        <f>'Inventory Ref Sheet'!N1121</f>
        <v>0</v>
      </c>
      <c r="V1121" s="59">
        <f>'Inventory Ref Sheet'!O1121</f>
        <v>0</v>
      </c>
      <c r="W1121" s="59">
        <f>'Inventory Ref Sheet'!R1121</f>
        <v>0</v>
      </c>
      <c r="X1121" s="59">
        <f>'Inventory Ref Sheet'!S1121</f>
        <v>0</v>
      </c>
      <c r="Y1121" s="100" t="str">
        <f ca="1">IF('Inventory Ref Sheet'!U1121&gt;0,YEAR(TODAY())-'Inventory Ref Sheet'!U1121,"")</f>
        <v/>
      </c>
      <c r="Z1121" s="95">
        <f>'Inventory Ref Sheet'!W1121</f>
        <v>0</v>
      </c>
      <c r="AA1121" s="60">
        <f>'Inventory Ref Sheet'!X1121</f>
        <v>0</v>
      </c>
      <c r="AB1121" s="61"/>
      <c r="AC1121" s="97" t="str">
        <f t="shared" si="70"/>
        <v/>
      </c>
      <c r="AD1121" s="59">
        <f>'Inventory Ref Sheet'!Y1121</f>
        <v>0</v>
      </c>
      <c r="AE1121" s="59">
        <f>'Inventory Ref Sheet'!Z1121</f>
        <v>0</v>
      </c>
      <c r="AF1121" s="102">
        <f>'Inventory Ref Sheet'!AA1121</f>
        <v>0</v>
      </c>
      <c r="AG1121" s="59">
        <f>'Inventory Ref Sheet'!AD1121</f>
        <v>0</v>
      </c>
      <c r="AH1121" s="59">
        <f>'Inventory Ref Sheet'!AE1121</f>
        <v>0</v>
      </c>
      <c r="AI1121" s="100" t="str">
        <f ca="1">IF('Inventory Ref Sheet'!AG1121&gt;0,YEAR(TODAY())-'Inventory Ref Sheet'!AG1121,"")</f>
        <v/>
      </c>
      <c r="AJ1121" s="99"/>
      <c r="AK1121" s="60">
        <f>'Inventory Ref Sheet'!AJ1121</f>
        <v>0</v>
      </c>
      <c r="AL1121" s="99"/>
      <c r="AM1121" s="97" t="str">
        <f t="shared" si="71"/>
        <v/>
      </c>
    </row>
    <row r="1122" spans="10:39" x14ac:dyDescent="0.25">
      <c r="J1122" s="59">
        <f>'Inventory Ref Sheet'!AK1122</f>
        <v>0</v>
      </c>
      <c r="K1122" s="59">
        <f>'Inventory Ref Sheet'!AL1122</f>
        <v>0</v>
      </c>
      <c r="L1122" s="59">
        <f>'Inventory Ref Sheet'!AM1122</f>
        <v>0</v>
      </c>
      <c r="M1122" s="59">
        <f>'Inventory Ref Sheet'!AP1122</f>
        <v>0</v>
      </c>
      <c r="N1122" s="59">
        <f>'Inventory Ref Sheet'!AQ1122</f>
        <v>0</v>
      </c>
      <c r="O1122" s="100" t="str">
        <f ca="1">IF('Inventory Ref Sheet'!AS1122&gt;0,YEAR(TODAY())-'Inventory Ref Sheet'!AS1122,"")</f>
        <v/>
      </c>
      <c r="P1122" s="95">
        <f>'Inventory Ref Sheet'!AU1122</f>
        <v>0</v>
      </c>
      <c r="Q1122" s="60">
        <f>'Inventory Ref Sheet'!AV1122</f>
        <v>0</v>
      </c>
      <c r="R1122" s="61"/>
      <c r="S1122" s="100" t="str">
        <f t="shared" si="69"/>
        <v/>
      </c>
      <c r="T1122" s="59">
        <f>'Inventory Ref Sheet'!M1122</f>
        <v>0</v>
      </c>
      <c r="U1122" s="102">
        <f>'Inventory Ref Sheet'!N1122</f>
        <v>0</v>
      </c>
      <c r="V1122" s="59">
        <f>'Inventory Ref Sheet'!O1122</f>
        <v>0</v>
      </c>
      <c r="W1122" s="59">
        <f>'Inventory Ref Sheet'!R1122</f>
        <v>0</v>
      </c>
      <c r="X1122" s="59">
        <f>'Inventory Ref Sheet'!S1122</f>
        <v>0</v>
      </c>
      <c r="Y1122" s="100" t="str">
        <f ca="1">IF('Inventory Ref Sheet'!U1122&gt;0,YEAR(TODAY())-'Inventory Ref Sheet'!U1122,"")</f>
        <v/>
      </c>
      <c r="Z1122" s="95">
        <f>'Inventory Ref Sheet'!W1122</f>
        <v>0</v>
      </c>
      <c r="AA1122" s="60">
        <f>'Inventory Ref Sheet'!X1122</f>
        <v>0</v>
      </c>
      <c r="AB1122" s="61"/>
      <c r="AC1122" s="97" t="str">
        <f t="shared" si="70"/>
        <v/>
      </c>
      <c r="AD1122" s="59">
        <f>'Inventory Ref Sheet'!Y1122</f>
        <v>0</v>
      </c>
      <c r="AE1122" s="59">
        <f>'Inventory Ref Sheet'!Z1122</f>
        <v>0</v>
      </c>
      <c r="AF1122" s="102">
        <f>'Inventory Ref Sheet'!AA1122</f>
        <v>0</v>
      </c>
      <c r="AG1122" s="59">
        <f>'Inventory Ref Sheet'!AD1122</f>
        <v>0</v>
      </c>
      <c r="AH1122" s="59">
        <f>'Inventory Ref Sheet'!AE1122</f>
        <v>0</v>
      </c>
      <c r="AI1122" s="100" t="str">
        <f ca="1">IF('Inventory Ref Sheet'!AG1122&gt;0,YEAR(TODAY())-'Inventory Ref Sheet'!AG1122,"")</f>
        <v/>
      </c>
      <c r="AJ1122" s="99"/>
      <c r="AK1122" s="60">
        <f>'Inventory Ref Sheet'!AJ1122</f>
        <v>0</v>
      </c>
      <c r="AL1122" s="99"/>
      <c r="AM1122" s="97" t="str">
        <f t="shared" si="71"/>
        <v/>
      </c>
    </row>
    <row r="1123" spans="10:39" x14ac:dyDescent="0.25">
      <c r="J1123" s="59">
        <f>'Inventory Ref Sheet'!AK1123</f>
        <v>0</v>
      </c>
      <c r="K1123" s="59">
        <f>'Inventory Ref Sheet'!AL1123</f>
        <v>0</v>
      </c>
      <c r="L1123" s="59">
        <f>'Inventory Ref Sheet'!AM1123</f>
        <v>0</v>
      </c>
      <c r="M1123" s="59">
        <f>'Inventory Ref Sheet'!AP1123</f>
        <v>0</v>
      </c>
      <c r="N1123" s="59">
        <f>'Inventory Ref Sheet'!AQ1123</f>
        <v>0</v>
      </c>
      <c r="O1123" s="100" t="str">
        <f ca="1">IF('Inventory Ref Sheet'!AS1123&gt;0,YEAR(TODAY())-'Inventory Ref Sheet'!AS1123,"")</f>
        <v/>
      </c>
      <c r="P1123" s="95">
        <f>'Inventory Ref Sheet'!AU1123</f>
        <v>0</v>
      </c>
      <c r="Q1123" s="60">
        <f>'Inventory Ref Sheet'!AV1123</f>
        <v>0</v>
      </c>
      <c r="R1123" s="61"/>
      <c r="S1123" s="100" t="str">
        <f t="shared" si="69"/>
        <v/>
      </c>
      <c r="T1123" s="59">
        <f>'Inventory Ref Sheet'!M1123</f>
        <v>0</v>
      </c>
      <c r="U1123" s="102">
        <f>'Inventory Ref Sheet'!N1123</f>
        <v>0</v>
      </c>
      <c r="V1123" s="59">
        <f>'Inventory Ref Sheet'!O1123</f>
        <v>0</v>
      </c>
      <c r="W1123" s="59">
        <f>'Inventory Ref Sheet'!R1123</f>
        <v>0</v>
      </c>
      <c r="X1123" s="59">
        <f>'Inventory Ref Sheet'!S1123</f>
        <v>0</v>
      </c>
      <c r="Y1123" s="100" t="str">
        <f ca="1">IF('Inventory Ref Sheet'!U1123&gt;0,YEAR(TODAY())-'Inventory Ref Sheet'!U1123,"")</f>
        <v/>
      </c>
      <c r="Z1123" s="95">
        <f>'Inventory Ref Sheet'!W1123</f>
        <v>0</v>
      </c>
      <c r="AA1123" s="60">
        <f>'Inventory Ref Sheet'!X1123</f>
        <v>0</v>
      </c>
      <c r="AB1123" s="61"/>
      <c r="AC1123" s="97" t="str">
        <f t="shared" si="70"/>
        <v/>
      </c>
      <c r="AD1123" s="59">
        <f>'Inventory Ref Sheet'!Y1123</f>
        <v>0</v>
      </c>
      <c r="AE1123" s="59">
        <f>'Inventory Ref Sheet'!Z1123</f>
        <v>0</v>
      </c>
      <c r="AF1123" s="102">
        <f>'Inventory Ref Sheet'!AA1123</f>
        <v>0</v>
      </c>
      <c r="AG1123" s="59">
        <f>'Inventory Ref Sheet'!AD1123</f>
        <v>0</v>
      </c>
      <c r="AH1123" s="59">
        <f>'Inventory Ref Sheet'!AE1123</f>
        <v>0</v>
      </c>
      <c r="AI1123" s="100" t="str">
        <f ca="1">IF('Inventory Ref Sheet'!AG1123&gt;0,YEAR(TODAY())-'Inventory Ref Sheet'!AG1123,"")</f>
        <v/>
      </c>
      <c r="AJ1123" s="99"/>
      <c r="AK1123" s="60">
        <f>'Inventory Ref Sheet'!AJ1123</f>
        <v>0</v>
      </c>
      <c r="AL1123" s="99"/>
      <c r="AM1123" s="97" t="str">
        <f t="shared" si="71"/>
        <v/>
      </c>
    </row>
    <row r="1124" spans="10:39" x14ac:dyDescent="0.25">
      <c r="J1124" s="59">
        <f>'Inventory Ref Sheet'!AK1124</f>
        <v>0</v>
      </c>
      <c r="K1124" s="59">
        <f>'Inventory Ref Sheet'!AL1124</f>
        <v>0</v>
      </c>
      <c r="L1124" s="59">
        <f>'Inventory Ref Sheet'!AM1124</f>
        <v>0</v>
      </c>
      <c r="M1124" s="59">
        <f>'Inventory Ref Sheet'!AP1124</f>
        <v>0</v>
      </c>
      <c r="N1124" s="59">
        <f>'Inventory Ref Sheet'!AQ1124</f>
        <v>0</v>
      </c>
      <c r="O1124" s="100" t="str">
        <f ca="1">IF('Inventory Ref Sheet'!AS1124&gt;0,YEAR(TODAY())-'Inventory Ref Sheet'!AS1124,"")</f>
        <v/>
      </c>
      <c r="P1124" s="95">
        <f>'Inventory Ref Sheet'!AU1124</f>
        <v>0</v>
      </c>
      <c r="Q1124" s="60">
        <f>'Inventory Ref Sheet'!AV1124</f>
        <v>0</v>
      </c>
      <c r="R1124" s="61"/>
      <c r="S1124" s="100" t="str">
        <f t="shared" si="69"/>
        <v/>
      </c>
      <c r="T1124" s="59">
        <f>'Inventory Ref Sheet'!M1124</f>
        <v>0</v>
      </c>
      <c r="U1124" s="102">
        <f>'Inventory Ref Sheet'!N1124</f>
        <v>0</v>
      </c>
      <c r="V1124" s="59">
        <f>'Inventory Ref Sheet'!O1124</f>
        <v>0</v>
      </c>
      <c r="W1124" s="59">
        <f>'Inventory Ref Sheet'!R1124</f>
        <v>0</v>
      </c>
      <c r="X1124" s="59">
        <f>'Inventory Ref Sheet'!S1124</f>
        <v>0</v>
      </c>
      <c r="Y1124" s="100" t="str">
        <f ca="1">IF('Inventory Ref Sheet'!U1124&gt;0,YEAR(TODAY())-'Inventory Ref Sheet'!U1124,"")</f>
        <v/>
      </c>
      <c r="Z1124" s="95">
        <f>'Inventory Ref Sheet'!W1124</f>
        <v>0</v>
      </c>
      <c r="AA1124" s="60">
        <f>'Inventory Ref Sheet'!X1124</f>
        <v>0</v>
      </c>
      <c r="AB1124" s="61"/>
      <c r="AC1124" s="97" t="str">
        <f t="shared" si="70"/>
        <v/>
      </c>
      <c r="AD1124" s="59">
        <f>'Inventory Ref Sheet'!Y1124</f>
        <v>0</v>
      </c>
      <c r="AE1124" s="59">
        <f>'Inventory Ref Sheet'!Z1124</f>
        <v>0</v>
      </c>
      <c r="AF1124" s="102">
        <f>'Inventory Ref Sheet'!AA1124</f>
        <v>0</v>
      </c>
      <c r="AG1124" s="59">
        <f>'Inventory Ref Sheet'!AD1124</f>
        <v>0</v>
      </c>
      <c r="AH1124" s="59">
        <f>'Inventory Ref Sheet'!AE1124</f>
        <v>0</v>
      </c>
      <c r="AI1124" s="100" t="str">
        <f ca="1">IF('Inventory Ref Sheet'!AG1124&gt;0,YEAR(TODAY())-'Inventory Ref Sheet'!AG1124,"")</f>
        <v/>
      </c>
      <c r="AJ1124" s="99"/>
      <c r="AK1124" s="60">
        <f>'Inventory Ref Sheet'!AJ1124</f>
        <v>0</v>
      </c>
      <c r="AL1124" s="99"/>
      <c r="AM1124" s="97" t="str">
        <f t="shared" si="71"/>
        <v/>
      </c>
    </row>
    <row r="1125" spans="10:39" x14ac:dyDescent="0.25">
      <c r="J1125" s="59">
        <f>'Inventory Ref Sheet'!AK1125</f>
        <v>0</v>
      </c>
      <c r="K1125" s="59">
        <f>'Inventory Ref Sheet'!AL1125</f>
        <v>0</v>
      </c>
      <c r="L1125" s="59">
        <f>'Inventory Ref Sheet'!AM1125</f>
        <v>0</v>
      </c>
      <c r="M1125" s="59">
        <f>'Inventory Ref Sheet'!AP1125</f>
        <v>0</v>
      </c>
      <c r="N1125" s="59">
        <f>'Inventory Ref Sheet'!AQ1125</f>
        <v>0</v>
      </c>
      <c r="O1125" s="100" t="str">
        <f ca="1">IF('Inventory Ref Sheet'!AS1125&gt;0,YEAR(TODAY())-'Inventory Ref Sheet'!AS1125,"")</f>
        <v/>
      </c>
      <c r="P1125" s="95">
        <f>'Inventory Ref Sheet'!AU1125</f>
        <v>0</v>
      </c>
      <c r="Q1125" s="60">
        <f>'Inventory Ref Sheet'!AV1125</f>
        <v>0</v>
      </c>
      <c r="R1125" s="61"/>
      <c r="S1125" s="100" t="str">
        <f t="shared" si="69"/>
        <v/>
      </c>
      <c r="T1125" s="59">
        <f>'Inventory Ref Sheet'!M1125</f>
        <v>0</v>
      </c>
      <c r="U1125" s="102">
        <f>'Inventory Ref Sheet'!N1125</f>
        <v>0</v>
      </c>
      <c r="V1125" s="59">
        <f>'Inventory Ref Sheet'!O1125</f>
        <v>0</v>
      </c>
      <c r="W1125" s="59">
        <f>'Inventory Ref Sheet'!R1125</f>
        <v>0</v>
      </c>
      <c r="X1125" s="59">
        <f>'Inventory Ref Sheet'!S1125</f>
        <v>0</v>
      </c>
      <c r="Y1125" s="100" t="str">
        <f ca="1">IF('Inventory Ref Sheet'!U1125&gt;0,YEAR(TODAY())-'Inventory Ref Sheet'!U1125,"")</f>
        <v/>
      </c>
      <c r="Z1125" s="95">
        <f>'Inventory Ref Sheet'!W1125</f>
        <v>0</v>
      </c>
      <c r="AA1125" s="60">
        <f>'Inventory Ref Sheet'!X1125</f>
        <v>0</v>
      </c>
      <c r="AB1125" s="61"/>
      <c r="AC1125" s="97" t="str">
        <f t="shared" si="70"/>
        <v/>
      </c>
      <c r="AD1125" s="59">
        <f>'Inventory Ref Sheet'!Y1125</f>
        <v>0</v>
      </c>
      <c r="AE1125" s="59">
        <f>'Inventory Ref Sheet'!Z1125</f>
        <v>0</v>
      </c>
      <c r="AF1125" s="102">
        <f>'Inventory Ref Sheet'!AA1125</f>
        <v>0</v>
      </c>
      <c r="AG1125" s="59">
        <f>'Inventory Ref Sheet'!AD1125</f>
        <v>0</v>
      </c>
      <c r="AH1125" s="59">
        <f>'Inventory Ref Sheet'!AE1125</f>
        <v>0</v>
      </c>
      <c r="AI1125" s="100" t="str">
        <f ca="1">IF('Inventory Ref Sheet'!AG1125&gt;0,YEAR(TODAY())-'Inventory Ref Sheet'!AG1125,"")</f>
        <v/>
      </c>
      <c r="AJ1125" s="99"/>
      <c r="AK1125" s="60">
        <f>'Inventory Ref Sheet'!AJ1125</f>
        <v>0</v>
      </c>
      <c r="AL1125" s="99"/>
      <c r="AM1125" s="97" t="str">
        <f t="shared" si="71"/>
        <v/>
      </c>
    </row>
    <row r="1126" spans="10:39" x14ac:dyDescent="0.25">
      <c r="J1126" s="59">
        <f>'Inventory Ref Sheet'!AK1126</f>
        <v>0</v>
      </c>
      <c r="K1126" s="59">
        <f>'Inventory Ref Sheet'!AL1126</f>
        <v>0</v>
      </c>
      <c r="L1126" s="59">
        <f>'Inventory Ref Sheet'!AM1126</f>
        <v>0</v>
      </c>
      <c r="M1126" s="59">
        <f>'Inventory Ref Sheet'!AP1126</f>
        <v>0</v>
      </c>
      <c r="N1126" s="59">
        <f>'Inventory Ref Sheet'!AQ1126</f>
        <v>0</v>
      </c>
      <c r="O1126" s="100" t="str">
        <f ca="1">IF('Inventory Ref Sheet'!AS1126&gt;0,YEAR(TODAY())-'Inventory Ref Sheet'!AS1126,"")</f>
        <v/>
      </c>
      <c r="P1126" s="95">
        <f>'Inventory Ref Sheet'!AU1126</f>
        <v>0</v>
      </c>
      <c r="Q1126" s="60">
        <f>'Inventory Ref Sheet'!AV1126</f>
        <v>0</v>
      </c>
      <c r="R1126" s="61"/>
      <c r="S1126" s="100" t="str">
        <f t="shared" si="69"/>
        <v/>
      </c>
      <c r="T1126" s="59">
        <f>'Inventory Ref Sheet'!M1126</f>
        <v>0</v>
      </c>
      <c r="U1126" s="102">
        <f>'Inventory Ref Sheet'!N1126</f>
        <v>0</v>
      </c>
      <c r="V1126" s="59">
        <f>'Inventory Ref Sheet'!O1126</f>
        <v>0</v>
      </c>
      <c r="W1126" s="59">
        <f>'Inventory Ref Sheet'!R1126</f>
        <v>0</v>
      </c>
      <c r="X1126" s="59">
        <f>'Inventory Ref Sheet'!S1126</f>
        <v>0</v>
      </c>
      <c r="Y1126" s="100" t="str">
        <f ca="1">IF('Inventory Ref Sheet'!U1126&gt;0,YEAR(TODAY())-'Inventory Ref Sheet'!U1126,"")</f>
        <v/>
      </c>
      <c r="Z1126" s="95">
        <f>'Inventory Ref Sheet'!W1126</f>
        <v>0</v>
      </c>
      <c r="AA1126" s="60">
        <f>'Inventory Ref Sheet'!X1126</f>
        <v>0</v>
      </c>
      <c r="AB1126" s="61"/>
      <c r="AC1126" s="97" t="str">
        <f t="shared" si="70"/>
        <v/>
      </c>
      <c r="AD1126" s="59">
        <f>'Inventory Ref Sheet'!Y1126</f>
        <v>0</v>
      </c>
      <c r="AE1126" s="59">
        <f>'Inventory Ref Sheet'!Z1126</f>
        <v>0</v>
      </c>
      <c r="AF1126" s="102">
        <f>'Inventory Ref Sheet'!AA1126</f>
        <v>0</v>
      </c>
      <c r="AG1126" s="59">
        <f>'Inventory Ref Sheet'!AD1126</f>
        <v>0</v>
      </c>
      <c r="AH1126" s="59">
        <f>'Inventory Ref Sheet'!AE1126</f>
        <v>0</v>
      </c>
      <c r="AI1126" s="100" t="str">
        <f ca="1">IF('Inventory Ref Sheet'!AG1126&gt;0,YEAR(TODAY())-'Inventory Ref Sheet'!AG1126,"")</f>
        <v/>
      </c>
      <c r="AJ1126" s="99"/>
      <c r="AK1126" s="60">
        <f>'Inventory Ref Sheet'!AJ1126</f>
        <v>0</v>
      </c>
      <c r="AL1126" s="99"/>
      <c r="AM1126" s="97" t="str">
        <f t="shared" si="71"/>
        <v/>
      </c>
    </row>
    <row r="1127" spans="10:39" x14ac:dyDescent="0.25">
      <c r="J1127" s="59">
        <f>'Inventory Ref Sheet'!AK1127</f>
        <v>0</v>
      </c>
      <c r="K1127" s="59">
        <f>'Inventory Ref Sheet'!AL1127</f>
        <v>0</v>
      </c>
      <c r="L1127" s="59">
        <f>'Inventory Ref Sheet'!AM1127</f>
        <v>0</v>
      </c>
      <c r="M1127" s="59">
        <f>'Inventory Ref Sheet'!AP1127</f>
        <v>0</v>
      </c>
      <c r="N1127" s="59">
        <f>'Inventory Ref Sheet'!AQ1127</f>
        <v>0</v>
      </c>
      <c r="O1127" s="100" t="str">
        <f ca="1">IF('Inventory Ref Sheet'!AS1127&gt;0,YEAR(TODAY())-'Inventory Ref Sheet'!AS1127,"")</f>
        <v/>
      </c>
      <c r="P1127" s="95">
        <f>'Inventory Ref Sheet'!AU1127</f>
        <v>0</v>
      </c>
      <c r="Q1127" s="60">
        <f>'Inventory Ref Sheet'!AV1127</f>
        <v>0</v>
      </c>
      <c r="R1127" s="61"/>
      <c r="S1127" s="100" t="str">
        <f t="shared" si="69"/>
        <v/>
      </c>
      <c r="T1127" s="59">
        <f>'Inventory Ref Sheet'!M1127</f>
        <v>0</v>
      </c>
      <c r="U1127" s="102">
        <f>'Inventory Ref Sheet'!N1127</f>
        <v>0</v>
      </c>
      <c r="V1127" s="59">
        <f>'Inventory Ref Sheet'!O1127</f>
        <v>0</v>
      </c>
      <c r="W1127" s="59">
        <f>'Inventory Ref Sheet'!R1127</f>
        <v>0</v>
      </c>
      <c r="X1127" s="59">
        <f>'Inventory Ref Sheet'!S1127</f>
        <v>0</v>
      </c>
      <c r="Y1127" s="100" t="str">
        <f ca="1">IF('Inventory Ref Sheet'!U1127&gt;0,YEAR(TODAY())-'Inventory Ref Sheet'!U1127,"")</f>
        <v/>
      </c>
      <c r="Z1127" s="95">
        <f>'Inventory Ref Sheet'!W1127</f>
        <v>0</v>
      </c>
      <c r="AA1127" s="60">
        <f>'Inventory Ref Sheet'!X1127</f>
        <v>0</v>
      </c>
      <c r="AB1127" s="61"/>
      <c r="AC1127" s="97" t="str">
        <f t="shared" si="70"/>
        <v/>
      </c>
      <c r="AD1127" s="59">
        <f>'Inventory Ref Sheet'!Y1127</f>
        <v>0</v>
      </c>
      <c r="AE1127" s="59">
        <f>'Inventory Ref Sheet'!Z1127</f>
        <v>0</v>
      </c>
      <c r="AF1127" s="102">
        <f>'Inventory Ref Sheet'!AA1127</f>
        <v>0</v>
      </c>
      <c r="AG1127" s="59">
        <f>'Inventory Ref Sheet'!AD1127</f>
        <v>0</v>
      </c>
      <c r="AH1127" s="59">
        <f>'Inventory Ref Sheet'!AE1127</f>
        <v>0</v>
      </c>
      <c r="AI1127" s="100" t="str">
        <f ca="1">IF('Inventory Ref Sheet'!AG1127&gt;0,YEAR(TODAY())-'Inventory Ref Sheet'!AG1127,"")</f>
        <v/>
      </c>
      <c r="AJ1127" s="99"/>
      <c r="AK1127" s="60">
        <f>'Inventory Ref Sheet'!AJ1127</f>
        <v>0</v>
      </c>
      <c r="AL1127" s="99"/>
      <c r="AM1127" s="97" t="str">
        <f t="shared" si="71"/>
        <v/>
      </c>
    </row>
    <row r="1128" spans="10:39" x14ac:dyDescent="0.25">
      <c r="J1128" s="59">
        <f>'Inventory Ref Sheet'!AK1128</f>
        <v>0</v>
      </c>
      <c r="K1128" s="59">
        <f>'Inventory Ref Sheet'!AL1128</f>
        <v>0</v>
      </c>
      <c r="L1128" s="59">
        <f>'Inventory Ref Sheet'!AM1128</f>
        <v>0</v>
      </c>
      <c r="M1128" s="59">
        <f>'Inventory Ref Sheet'!AP1128</f>
        <v>0</v>
      </c>
      <c r="N1128" s="59">
        <f>'Inventory Ref Sheet'!AQ1128</f>
        <v>0</v>
      </c>
      <c r="O1128" s="100" t="str">
        <f ca="1">IF('Inventory Ref Sheet'!AS1128&gt;0,YEAR(TODAY())-'Inventory Ref Sheet'!AS1128,"")</f>
        <v/>
      </c>
      <c r="P1128" s="95">
        <f>'Inventory Ref Sheet'!AU1128</f>
        <v>0</v>
      </c>
      <c r="Q1128" s="60">
        <f>'Inventory Ref Sheet'!AV1128</f>
        <v>0</v>
      </c>
      <c r="R1128" s="61"/>
      <c r="S1128" s="100" t="str">
        <f t="shared" si="69"/>
        <v/>
      </c>
      <c r="T1128" s="59">
        <f>'Inventory Ref Sheet'!M1128</f>
        <v>0</v>
      </c>
      <c r="U1128" s="102">
        <f>'Inventory Ref Sheet'!N1128</f>
        <v>0</v>
      </c>
      <c r="V1128" s="59">
        <f>'Inventory Ref Sheet'!O1128</f>
        <v>0</v>
      </c>
      <c r="W1128" s="59">
        <f>'Inventory Ref Sheet'!R1128</f>
        <v>0</v>
      </c>
      <c r="X1128" s="59">
        <f>'Inventory Ref Sheet'!S1128</f>
        <v>0</v>
      </c>
      <c r="Y1128" s="100" t="str">
        <f ca="1">IF('Inventory Ref Sheet'!U1128&gt;0,YEAR(TODAY())-'Inventory Ref Sheet'!U1128,"")</f>
        <v/>
      </c>
      <c r="Z1128" s="95">
        <f>'Inventory Ref Sheet'!W1128</f>
        <v>0</v>
      </c>
      <c r="AA1128" s="60">
        <f>'Inventory Ref Sheet'!X1128</f>
        <v>0</v>
      </c>
      <c r="AB1128" s="61"/>
      <c r="AC1128" s="97" t="str">
        <f t="shared" si="70"/>
        <v/>
      </c>
      <c r="AD1128" s="59">
        <f>'Inventory Ref Sheet'!Y1128</f>
        <v>0</v>
      </c>
      <c r="AE1128" s="59">
        <f>'Inventory Ref Sheet'!Z1128</f>
        <v>0</v>
      </c>
      <c r="AF1128" s="102">
        <f>'Inventory Ref Sheet'!AA1128</f>
        <v>0</v>
      </c>
      <c r="AG1128" s="59">
        <f>'Inventory Ref Sheet'!AD1128</f>
        <v>0</v>
      </c>
      <c r="AH1128" s="59">
        <f>'Inventory Ref Sheet'!AE1128</f>
        <v>0</v>
      </c>
      <c r="AI1128" s="100" t="str">
        <f ca="1">IF('Inventory Ref Sheet'!AG1128&gt;0,YEAR(TODAY())-'Inventory Ref Sheet'!AG1128,"")</f>
        <v/>
      </c>
      <c r="AJ1128" s="99"/>
      <c r="AK1128" s="60">
        <f>'Inventory Ref Sheet'!AJ1128</f>
        <v>0</v>
      </c>
      <c r="AL1128" s="99"/>
      <c r="AM1128" s="97" t="str">
        <f t="shared" si="71"/>
        <v/>
      </c>
    </row>
    <row r="1129" spans="10:39" x14ac:dyDescent="0.25">
      <c r="J1129" s="59">
        <f>'Inventory Ref Sheet'!AK1129</f>
        <v>0</v>
      </c>
      <c r="K1129" s="59">
        <f>'Inventory Ref Sheet'!AL1129</f>
        <v>0</v>
      </c>
      <c r="L1129" s="59">
        <f>'Inventory Ref Sheet'!AM1129</f>
        <v>0</v>
      </c>
      <c r="M1129" s="59">
        <f>'Inventory Ref Sheet'!AP1129</f>
        <v>0</v>
      </c>
      <c r="N1129" s="59">
        <f>'Inventory Ref Sheet'!AQ1129</f>
        <v>0</v>
      </c>
      <c r="O1129" s="100" t="str">
        <f ca="1">IF('Inventory Ref Sheet'!AS1129&gt;0,YEAR(TODAY())-'Inventory Ref Sheet'!AS1129,"")</f>
        <v/>
      </c>
      <c r="P1129" s="95">
        <f>'Inventory Ref Sheet'!AU1129</f>
        <v>0</v>
      </c>
      <c r="Q1129" s="60">
        <f>'Inventory Ref Sheet'!AV1129</f>
        <v>0</v>
      </c>
      <c r="R1129" s="61"/>
      <c r="S1129" s="100" t="str">
        <f t="shared" si="69"/>
        <v/>
      </c>
      <c r="T1129" s="59">
        <f>'Inventory Ref Sheet'!M1129</f>
        <v>0</v>
      </c>
      <c r="U1129" s="102">
        <f>'Inventory Ref Sheet'!N1129</f>
        <v>0</v>
      </c>
      <c r="V1129" s="59">
        <f>'Inventory Ref Sheet'!O1129</f>
        <v>0</v>
      </c>
      <c r="W1129" s="59">
        <f>'Inventory Ref Sheet'!R1129</f>
        <v>0</v>
      </c>
      <c r="X1129" s="59">
        <f>'Inventory Ref Sheet'!S1129</f>
        <v>0</v>
      </c>
      <c r="Y1129" s="100" t="str">
        <f ca="1">IF('Inventory Ref Sheet'!U1129&gt;0,YEAR(TODAY())-'Inventory Ref Sheet'!U1129,"")</f>
        <v/>
      </c>
      <c r="Z1129" s="95">
        <f>'Inventory Ref Sheet'!W1129</f>
        <v>0</v>
      </c>
      <c r="AA1129" s="60">
        <f>'Inventory Ref Sheet'!X1129</f>
        <v>0</v>
      </c>
      <c r="AB1129" s="61"/>
      <c r="AC1129" s="97" t="str">
        <f t="shared" si="70"/>
        <v/>
      </c>
      <c r="AD1129" s="59">
        <f>'Inventory Ref Sheet'!Y1129</f>
        <v>0</v>
      </c>
      <c r="AE1129" s="59">
        <f>'Inventory Ref Sheet'!Z1129</f>
        <v>0</v>
      </c>
      <c r="AF1129" s="102">
        <f>'Inventory Ref Sheet'!AA1129</f>
        <v>0</v>
      </c>
      <c r="AG1129" s="59">
        <f>'Inventory Ref Sheet'!AD1129</f>
        <v>0</v>
      </c>
      <c r="AH1129" s="59">
        <f>'Inventory Ref Sheet'!AE1129</f>
        <v>0</v>
      </c>
      <c r="AI1129" s="100" t="str">
        <f ca="1">IF('Inventory Ref Sheet'!AG1129&gt;0,YEAR(TODAY())-'Inventory Ref Sheet'!AG1129,"")</f>
        <v/>
      </c>
      <c r="AJ1129" s="99"/>
      <c r="AK1129" s="60">
        <f>'Inventory Ref Sheet'!AJ1129</f>
        <v>0</v>
      </c>
      <c r="AL1129" s="99"/>
      <c r="AM1129" s="97" t="str">
        <f t="shared" si="71"/>
        <v/>
      </c>
    </row>
    <row r="1130" spans="10:39" x14ac:dyDescent="0.25">
      <c r="J1130" s="59">
        <f>'Inventory Ref Sheet'!AK1130</f>
        <v>0</v>
      </c>
      <c r="K1130" s="59">
        <f>'Inventory Ref Sheet'!AL1130</f>
        <v>0</v>
      </c>
      <c r="L1130" s="59">
        <f>'Inventory Ref Sheet'!AM1130</f>
        <v>0</v>
      </c>
      <c r="M1130" s="59">
        <f>'Inventory Ref Sheet'!AP1130</f>
        <v>0</v>
      </c>
      <c r="N1130" s="59">
        <f>'Inventory Ref Sheet'!AQ1130</f>
        <v>0</v>
      </c>
      <c r="O1130" s="100" t="str">
        <f ca="1">IF('Inventory Ref Sheet'!AS1130&gt;0,YEAR(TODAY())-'Inventory Ref Sheet'!AS1130,"")</f>
        <v/>
      </c>
      <c r="P1130" s="95">
        <f>'Inventory Ref Sheet'!AU1130</f>
        <v>0</v>
      </c>
      <c r="Q1130" s="60">
        <f>'Inventory Ref Sheet'!AV1130</f>
        <v>0</v>
      </c>
      <c r="R1130" s="61"/>
      <c r="S1130" s="100" t="str">
        <f t="shared" si="69"/>
        <v/>
      </c>
      <c r="T1130" s="59">
        <f>'Inventory Ref Sheet'!M1130</f>
        <v>0</v>
      </c>
      <c r="U1130" s="102">
        <f>'Inventory Ref Sheet'!N1130</f>
        <v>0</v>
      </c>
      <c r="V1130" s="59">
        <f>'Inventory Ref Sheet'!O1130</f>
        <v>0</v>
      </c>
      <c r="W1130" s="59">
        <f>'Inventory Ref Sheet'!R1130</f>
        <v>0</v>
      </c>
      <c r="X1130" s="59">
        <f>'Inventory Ref Sheet'!S1130</f>
        <v>0</v>
      </c>
      <c r="Y1130" s="100" t="str">
        <f ca="1">IF('Inventory Ref Sheet'!U1130&gt;0,YEAR(TODAY())-'Inventory Ref Sheet'!U1130,"")</f>
        <v/>
      </c>
      <c r="Z1130" s="95">
        <f>'Inventory Ref Sheet'!W1130</f>
        <v>0</v>
      </c>
      <c r="AA1130" s="60">
        <f>'Inventory Ref Sheet'!X1130</f>
        <v>0</v>
      </c>
      <c r="AB1130" s="61"/>
      <c r="AC1130" s="97" t="str">
        <f t="shared" si="70"/>
        <v/>
      </c>
      <c r="AD1130" s="59">
        <f>'Inventory Ref Sheet'!Y1130</f>
        <v>0</v>
      </c>
      <c r="AE1130" s="59">
        <f>'Inventory Ref Sheet'!Z1130</f>
        <v>0</v>
      </c>
      <c r="AF1130" s="102">
        <f>'Inventory Ref Sheet'!AA1130</f>
        <v>0</v>
      </c>
      <c r="AG1130" s="59">
        <f>'Inventory Ref Sheet'!AD1130</f>
        <v>0</v>
      </c>
      <c r="AH1130" s="59">
        <f>'Inventory Ref Sheet'!AE1130</f>
        <v>0</v>
      </c>
      <c r="AI1130" s="100" t="str">
        <f ca="1">IF('Inventory Ref Sheet'!AG1130&gt;0,YEAR(TODAY())-'Inventory Ref Sheet'!AG1130,"")</f>
        <v/>
      </c>
      <c r="AJ1130" s="99"/>
      <c r="AK1130" s="60">
        <f>'Inventory Ref Sheet'!AJ1130</f>
        <v>0</v>
      </c>
      <c r="AL1130" s="99"/>
      <c r="AM1130" s="97" t="str">
        <f t="shared" si="71"/>
        <v/>
      </c>
    </row>
    <row r="1131" spans="10:39" x14ac:dyDescent="0.25">
      <c r="J1131" s="59">
        <f>'Inventory Ref Sheet'!AK1131</f>
        <v>0</v>
      </c>
      <c r="K1131" s="59">
        <f>'Inventory Ref Sheet'!AL1131</f>
        <v>0</v>
      </c>
      <c r="L1131" s="59">
        <f>'Inventory Ref Sheet'!AM1131</f>
        <v>0</v>
      </c>
      <c r="M1131" s="59">
        <f>'Inventory Ref Sheet'!AP1131</f>
        <v>0</v>
      </c>
      <c r="N1131" s="59">
        <f>'Inventory Ref Sheet'!AQ1131</f>
        <v>0</v>
      </c>
      <c r="O1131" s="100" t="str">
        <f ca="1">IF('Inventory Ref Sheet'!AS1131&gt;0,YEAR(TODAY())-'Inventory Ref Sheet'!AS1131,"")</f>
        <v/>
      </c>
      <c r="P1131" s="95">
        <f>'Inventory Ref Sheet'!AU1131</f>
        <v>0</v>
      </c>
      <c r="Q1131" s="60">
        <f>'Inventory Ref Sheet'!AV1131</f>
        <v>0</v>
      </c>
      <c r="R1131" s="61"/>
      <c r="S1131" s="100" t="str">
        <f t="shared" si="69"/>
        <v/>
      </c>
      <c r="T1131" s="59">
        <f>'Inventory Ref Sheet'!M1131</f>
        <v>0</v>
      </c>
      <c r="U1131" s="102">
        <f>'Inventory Ref Sheet'!N1131</f>
        <v>0</v>
      </c>
      <c r="V1131" s="59">
        <f>'Inventory Ref Sheet'!O1131</f>
        <v>0</v>
      </c>
      <c r="W1131" s="59">
        <f>'Inventory Ref Sheet'!R1131</f>
        <v>0</v>
      </c>
      <c r="X1131" s="59">
        <f>'Inventory Ref Sheet'!S1131</f>
        <v>0</v>
      </c>
      <c r="Y1131" s="100" t="str">
        <f ca="1">IF('Inventory Ref Sheet'!U1131&gt;0,YEAR(TODAY())-'Inventory Ref Sheet'!U1131,"")</f>
        <v/>
      </c>
      <c r="Z1131" s="95">
        <f>'Inventory Ref Sheet'!W1131</f>
        <v>0</v>
      </c>
      <c r="AA1131" s="60">
        <f>'Inventory Ref Sheet'!X1131</f>
        <v>0</v>
      </c>
      <c r="AB1131" s="61"/>
      <c r="AC1131" s="97" t="str">
        <f t="shared" si="70"/>
        <v/>
      </c>
      <c r="AD1131" s="59">
        <f>'Inventory Ref Sheet'!Y1131</f>
        <v>0</v>
      </c>
      <c r="AE1131" s="59">
        <f>'Inventory Ref Sheet'!Z1131</f>
        <v>0</v>
      </c>
      <c r="AF1131" s="102">
        <f>'Inventory Ref Sheet'!AA1131</f>
        <v>0</v>
      </c>
      <c r="AG1131" s="59">
        <f>'Inventory Ref Sheet'!AD1131</f>
        <v>0</v>
      </c>
      <c r="AH1131" s="59">
        <f>'Inventory Ref Sheet'!AE1131</f>
        <v>0</v>
      </c>
      <c r="AI1131" s="100" t="str">
        <f ca="1">IF('Inventory Ref Sheet'!AG1131&gt;0,YEAR(TODAY())-'Inventory Ref Sheet'!AG1131,"")</f>
        <v/>
      </c>
      <c r="AJ1131" s="99"/>
      <c r="AK1131" s="60">
        <f>'Inventory Ref Sheet'!AJ1131</f>
        <v>0</v>
      </c>
      <c r="AL1131" s="99"/>
      <c r="AM1131" s="97" t="str">
        <f t="shared" si="71"/>
        <v/>
      </c>
    </row>
    <row r="1132" spans="10:39" x14ac:dyDescent="0.25">
      <c r="J1132" s="59">
        <f>'Inventory Ref Sheet'!AK1132</f>
        <v>0</v>
      </c>
      <c r="K1132" s="59">
        <f>'Inventory Ref Sheet'!AL1132</f>
        <v>0</v>
      </c>
      <c r="L1132" s="59">
        <f>'Inventory Ref Sheet'!AM1132</f>
        <v>0</v>
      </c>
      <c r="M1132" s="59">
        <f>'Inventory Ref Sheet'!AP1132</f>
        <v>0</v>
      </c>
      <c r="N1132" s="59">
        <f>'Inventory Ref Sheet'!AQ1132</f>
        <v>0</v>
      </c>
      <c r="O1132" s="100" t="str">
        <f ca="1">IF('Inventory Ref Sheet'!AS1132&gt;0,YEAR(TODAY())-'Inventory Ref Sheet'!AS1132,"")</f>
        <v/>
      </c>
      <c r="P1132" s="95">
        <f>'Inventory Ref Sheet'!AU1132</f>
        <v>0</v>
      </c>
      <c r="Q1132" s="60">
        <f>'Inventory Ref Sheet'!AV1132</f>
        <v>0</v>
      </c>
      <c r="R1132" s="61"/>
      <c r="S1132" s="100" t="str">
        <f t="shared" si="69"/>
        <v/>
      </c>
      <c r="T1132" s="59">
        <f>'Inventory Ref Sheet'!M1132</f>
        <v>0</v>
      </c>
      <c r="U1132" s="102">
        <f>'Inventory Ref Sheet'!N1132</f>
        <v>0</v>
      </c>
      <c r="V1132" s="59">
        <f>'Inventory Ref Sheet'!O1132</f>
        <v>0</v>
      </c>
      <c r="W1132" s="59">
        <f>'Inventory Ref Sheet'!R1132</f>
        <v>0</v>
      </c>
      <c r="X1132" s="59">
        <f>'Inventory Ref Sheet'!S1132</f>
        <v>0</v>
      </c>
      <c r="Y1132" s="100" t="str">
        <f ca="1">IF('Inventory Ref Sheet'!U1132&gt;0,YEAR(TODAY())-'Inventory Ref Sheet'!U1132,"")</f>
        <v/>
      </c>
      <c r="Z1132" s="95">
        <f>'Inventory Ref Sheet'!W1132</f>
        <v>0</v>
      </c>
      <c r="AA1132" s="60">
        <f>'Inventory Ref Sheet'!X1132</f>
        <v>0</v>
      </c>
      <c r="AB1132" s="61"/>
      <c r="AC1132" s="97" t="str">
        <f t="shared" si="70"/>
        <v/>
      </c>
      <c r="AD1132" s="59">
        <f>'Inventory Ref Sheet'!Y1132</f>
        <v>0</v>
      </c>
      <c r="AE1132" s="59">
        <f>'Inventory Ref Sheet'!Z1132</f>
        <v>0</v>
      </c>
      <c r="AF1132" s="102">
        <f>'Inventory Ref Sheet'!AA1132</f>
        <v>0</v>
      </c>
      <c r="AG1132" s="59">
        <f>'Inventory Ref Sheet'!AD1132</f>
        <v>0</v>
      </c>
      <c r="AH1132" s="59">
        <f>'Inventory Ref Sheet'!AE1132</f>
        <v>0</v>
      </c>
      <c r="AI1132" s="100" t="str">
        <f ca="1">IF('Inventory Ref Sheet'!AG1132&gt;0,YEAR(TODAY())-'Inventory Ref Sheet'!AG1132,"")</f>
        <v/>
      </c>
      <c r="AJ1132" s="99"/>
      <c r="AK1132" s="60">
        <f>'Inventory Ref Sheet'!AJ1132</f>
        <v>0</v>
      </c>
      <c r="AL1132" s="99"/>
      <c r="AM1132" s="97" t="str">
        <f t="shared" si="71"/>
        <v/>
      </c>
    </row>
    <row r="1133" spans="10:39" x14ac:dyDescent="0.25">
      <c r="J1133" s="59">
        <f>'Inventory Ref Sheet'!AK1133</f>
        <v>0</v>
      </c>
      <c r="K1133" s="59">
        <f>'Inventory Ref Sheet'!AL1133</f>
        <v>0</v>
      </c>
      <c r="L1133" s="59">
        <f>'Inventory Ref Sheet'!AM1133</f>
        <v>0</v>
      </c>
      <c r="M1133" s="59">
        <f>'Inventory Ref Sheet'!AP1133</f>
        <v>0</v>
      </c>
      <c r="N1133" s="59">
        <f>'Inventory Ref Sheet'!AQ1133</f>
        <v>0</v>
      </c>
      <c r="O1133" s="100" t="str">
        <f ca="1">IF('Inventory Ref Sheet'!AS1133&gt;0,YEAR(TODAY())-'Inventory Ref Sheet'!AS1133,"")</f>
        <v/>
      </c>
      <c r="P1133" s="95">
        <f>'Inventory Ref Sheet'!AU1133</f>
        <v>0</v>
      </c>
      <c r="Q1133" s="60">
        <f>'Inventory Ref Sheet'!AV1133</f>
        <v>0</v>
      </c>
      <c r="R1133" s="61"/>
      <c r="S1133" s="100" t="str">
        <f t="shared" si="69"/>
        <v/>
      </c>
      <c r="T1133" s="59">
        <f>'Inventory Ref Sheet'!M1133</f>
        <v>0</v>
      </c>
      <c r="U1133" s="102">
        <f>'Inventory Ref Sheet'!N1133</f>
        <v>0</v>
      </c>
      <c r="V1133" s="59">
        <f>'Inventory Ref Sheet'!O1133</f>
        <v>0</v>
      </c>
      <c r="W1133" s="59">
        <f>'Inventory Ref Sheet'!R1133</f>
        <v>0</v>
      </c>
      <c r="X1133" s="59">
        <f>'Inventory Ref Sheet'!S1133</f>
        <v>0</v>
      </c>
      <c r="Y1133" s="100" t="str">
        <f ca="1">IF('Inventory Ref Sheet'!U1133&gt;0,YEAR(TODAY())-'Inventory Ref Sheet'!U1133,"")</f>
        <v/>
      </c>
      <c r="Z1133" s="95">
        <f>'Inventory Ref Sheet'!W1133</f>
        <v>0</v>
      </c>
      <c r="AA1133" s="60">
        <f>'Inventory Ref Sheet'!X1133</f>
        <v>0</v>
      </c>
      <c r="AB1133" s="61"/>
      <c r="AC1133" s="97" t="str">
        <f t="shared" si="70"/>
        <v/>
      </c>
      <c r="AD1133" s="59">
        <f>'Inventory Ref Sheet'!Y1133</f>
        <v>0</v>
      </c>
      <c r="AE1133" s="59">
        <f>'Inventory Ref Sheet'!Z1133</f>
        <v>0</v>
      </c>
      <c r="AF1133" s="102">
        <f>'Inventory Ref Sheet'!AA1133</f>
        <v>0</v>
      </c>
      <c r="AG1133" s="59">
        <f>'Inventory Ref Sheet'!AD1133</f>
        <v>0</v>
      </c>
      <c r="AH1133" s="59">
        <f>'Inventory Ref Sheet'!AE1133</f>
        <v>0</v>
      </c>
      <c r="AI1133" s="100" t="str">
        <f ca="1">IF('Inventory Ref Sheet'!AG1133&gt;0,YEAR(TODAY())-'Inventory Ref Sheet'!AG1133,"")</f>
        <v/>
      </c>
      <c r="AJ1133" s="99"/>
      <c r="AK1133" s="60">
        <f>'Inventory Ref Sheet'!AJ1133</f>
        <v>0</v>
      </c>
      <c r="AL1133" s="99"/>
      <c r="AM1133" s="97" t="str">
        <f t="shared" si="71"/>
        <v/>
      </c>
    </row>
    <row r="1134" spans="10:39" x14ac:dyDescent="0.25">
      <c r="J1134" s="59">
        <f>'Inventory Ref Sheet'!AK1134</f>
        <v>0</v>
      </c>
      <c r="K1134" s="59">
        <f>'Inventory Ref Sheet'!AL1134</f>
        <v>0</v>
      </c>
      <c r="L1134" s="59">
        <f>'Inventory Ref Sheet'!AM1134</f>
        <v>0</v>
      </c>
      <c r="M1134" s="59">
        <f>'Inventory Ref Sheet'!AP1134</f>
        <v>0</v>
      </c>
      <c r="N1134" s="59">
        <f>'Inventory Ref Sheet'!AQ1134</f>
        <v>0</v>
      </c>
      <c r="O1134" s="100" t="str">
        <f ca="1">IF('Inventory Ref Sheet'!AS1134&gt;0,YEAR(TODAY())-'Inventory Ref Sheet'!AS1134,"")</f>
        <v/>
      </c>
      <c r="P1134" s="95">
        <f>'Inventory Ref Sheet'!AU1134</f>
        <v>0</v>
      </c>
      <c r="Q1134" s="60">
        <f>'Inventory Ref Sheet'!AV1134</f>
        <v>0</v>
      </c>
      <c r="R1134" s="61"/>
      <c r="S1134" s="100" t="str">
        <f t="shared" si="69"/>
        <v/>
      </c>
      <c r="T1134" s="59">
        <f>'Inventory Ref Sheet'!M1134</f>
        <v>0</v>
      </c>
      <c r="U1134" s="102">
        <f>'Inventory Ref Sheet'!N1134</f>
        <v>0</v>
      </c>
      <c r="V1134" s="59">
        <f>'Inventory Ref Sheet'!O1134</f>
        <v>0</v>
      </c>
      <c r="W1134" s="59">
        <f>'Inventory Ref Sheet'!R1134</f>
        <v>0</v>
      </c>
      <c r="X1134" s="59">
        <f>'Inventory Ref Sheet'!S1134</f>
        <v>0</v>
      </c>
      <c r="Y1134" s="100" t="str">
        <f ca="1">IF('Inventory Ref Sheet'!U1134&gt;0,YEAR(TODAY())-'Inventory Ref Sheet'!U1134,"")</f>
        <v/>
      </c>
      <c r="Z1134" s="95">
        <f>'Inventory Ref Sheet'!W1134</f>
        <v>0</v>
      </c>
      <c r="AA1134" s="60">
        <f>'Inventory Ref Sheet'!X1134</f>
        <v>0</v>
      </c>
      <c r="AB1134" s="61"/>
      <c r="AC1134" s="97" t="str">
        <f t="shared" si="70"/>
        <v/>
      </c>
      <c r="AD1134" s="59">
        <f>'Inventory Ref Sheet'!Y1134</f>
        <v>0</v>
      </c>
      <c r="AE1134" s="59">
        <f>'Inventory Ref Sheet'!Z1134</f>
        <v>0</v>
      </c>
      <c r="AF1134" s="102">
        <f>'Inventory Ref Sheet'!AA1134</f>
        <v>0</v>
      </c>
      <c r="AG1134" s="59">
        <f>'Inventory Ref Sheet'!AD1134</f>
        <v>0</v>
      </c>
      <c r="AH1134" s="59">
        <f>'Inventory Ref Sheet'!AE1134</f>
        <v>0</v>
      </c>
      <c r="AI1134" s="100" t="str">
        <f ca="1">IF('Inventory Ref Sheet'!AG1134&gt;0,YEAR(TODAY())-'Inventory Ref Sheet'!AG1134,"")</f>
        <v/>
      </c>
      <c r="AJ1134" s="99"/>
      <c r="AK1134" s="60">
        <f>'Inventory Ref Sheet'!AJ1134</f>
        <v>0</v>
      </c>
      <c r="AL1134" s="99"/>
      <c r="AM1134" s="97" t="str">
        <f t="shared" si="71"/>
        <v/>
      </c>
    </row>
    <row r="1135" spans="10:39" x14ac:dyDescent="0.25">
      <c r="J1135" s="59">
        <f>'Inventory Ref Sheet'!AK1135</f>
        <v>0</v>
      </c>
      <c r="K1135" s="59">
        <f>'Inventory Ref Sheet'!AL1135</f>
        <v>0</v>
      </c>
      <c r="L1135" s="59">
        <f>'Inventory Ref Sheet'!AM1135</f>
        <v>0</v>
      </c>
      <c r="M1135" s="59">
        <f>'Inventory Ref Sheet'!AP1135</f>
        <v>0</v>
      </c>
      <c r="N1135" s="59">
        <f>'Inventory Ref Sheet'!AQ1135</f>
        <v>0</v>
      </c>
      <c r="O1135" s="100" t="str">
        <f ca="1">IF('Inventory Ref Sheet'!AS1135&gt;0,YEAR(TODAY())-'Inventory Ref Sheet'!AS1135,"")</f>
        <v/>
      </c>
      <c r="P1135" s="95">
        <f>'Inventory Ref Sheet'!AU1135</f>
        <v>0</v>
      </c>
      <c r="Q1135" s="60">
        <f>'Inventory Ref Sheet'!AV1135</f>
        <v>0</v>
      </c>
      <c r="R1135" s="61"/>
      <c r="S1135" s="100" t="str">
        <f t="shared" si="69"/>
        <v/>
      </c>
      <c r="T1135" s="59">
        <f>'Inventory Ref Sheet'!M1135</f>
        <v>0</v>
      </c>
      <c r="U1135" s="102">
        <f>'Inventory Ref Sheet'!N1135</f>
        <v>0</v>
      </c>
      <c r="V1135" s="59">
        <f>'Inventory Ref Sheet'!O1135</f>
        <v>0</v>
      </c>
      <c r="W1135" s="59">
        <f>'Inventory Ref Sheet'!R1135</f>
        <v>0</v>
      </c>
      <c r="X1135" s="59">
        <f>'Inventory Ref Sheet'!S1135</f>
        <v>0</v>
      </c>
      <c r="Y1135" s="100" t="str">
        <f ca="1">IF('Inventory Ref Sheet'!U1135&gt;0,YEAR(TODAY())-'Inventory Ref Sheet'!U1135,"")</f>
        <v/>
      </c>
      <c r="Z1135" s="95">
        <f>'Inventory Ref Sheet'!W1135</f>
        <v>0</v>
      </c>
      <c r="AA1135" s="60">
        <f>'Inventory Ref Sheet'!X1135</f>
        <v>0</v>
      </c>
      <c r="AB1135" s="61"/>
      <c r="AC1135" s="97" t="str">
        <f t="shared" si="70"/>
        <v/>
      </c>
      <c r="AD1135" s="59">
        <f>'Inventory Ref Sheet'!Y1135</f>
        <v>0</v>
      </c>
      <c r="AE1135" s="59">
        <f>'Inventory Ref Sheet'!Z1135</f>
        <v>0</v>
      </c>
      <c r="AF1135" s="102">
        <f>'Inventory Ref Sheet'!AA1135</f>
        <v>0</v>
      </c>
      <c r="AG1135" s="59">
        <f>'Inventory Ref Sheet'!AD1135</f>
        <v>0</v>
      </c>
      <c r="AH1135" s="59">
        <f>'Inventory Ref Sheet'!AE1135</f>
        <v>0</v>
      </c>
      <c r="AI1135" s="100" t="str">
        <f ca="1">IF('Inventory Ref Sheet'!AG1135&gt;0,YEAR(TODAY())-'Inventory Ref Sheet'!AG1135,"")</f>
        <v/>
      </c>
      <c r="AJ1135" s="99"/>
      <c r="AK1135" s="60">
        <f>'Inventory Ref Sheet'!AJ1135</f>
        <v>0</v>
      </c>
      <c r="AL1135" s="99"/>
      <c r="AM1135" s="97" t="str">
        <f t="shared" si="71"/>
        <v/>
      </c>
    </row>
    <row r="1136" spans="10:39" x14ac:dyDescent="0.25">
      <c r="J1136" s="59">
        <f>'Inventory Ref Sheet'!AK1136</f>
        <v>0</v>
      </c>
      <c r="K1136" s="59">
        <f>'Inventory Ref Sheet'!AL1136</f>
        <v>0</v>
      </c>
      <c r="L1136" s="59">
        <f>'Inventory Ref Sheet'!AM1136</f>
        <v>0</v>
      </c>
      <c r="M1136" s="59">
        <f>'Inventory Ref Sheet'!AP1136</f>
        <v>0</v>
      </c>
      <c r="N1136" s="59">
        <f>'Inventory Ref Sheet'!AQ1136</f>
        <v>0</v>
      </c>
      <c r="O1136" s="100" t="str">
        <f ca="1">IF('Inventory Ref Sheet'!AS1136&gt;0,YEAR(TODAY())-'Inventory Ref Sheet'!AS1136,"")</f>
        <v/>
      </c>
      <c r="P1136" s="95">
        <f>'Inventory Ref Sheet'!AU1136</f>
        <v>0</v>
      </c>
      <c r="Q1136" s="60">
        <f>'Inventory Ref Sheet'!AV1136</f>
        <v>0</v>
      </c>
      <c r="R1136" s="61"/>
      <c r="S1136" s="100" t="str">
        <f t="shared" si="69"/>
        <v/>
      </c>
      <c r="T1136" s="59">
        <f>'Inventory Ref Sheet'!M1136</f>
        <v>0</v>
      </c>
      <c r="U1136" s="102">
        <f>'Inventory Ref Sheet'!N1136</f>
        <v>0</v>
      </c>
      <c r="V1136" s="59">
        <f>'Inventory Ref Sheet'!O1136</f>
        <v>0</v>
      </c>
      <c r="W1136" s="59">
        <f>'Inventory Ref Sheet'!R1136</f>
        <v>0</v>
      </c>
      <c r="X1136" s="59">
        <f>'Inventory Ref Sheet'!S1136</f>
        <v>0</v>
      </c>
      <c r="Y1136" s="100" t="str">
        <f ca="1">IF('Inventory Ref Sheet'!U1136&gt;0,YEAR(TODAY())-'Inventory Ref Sheet'!U1136,"")</f>
        <v/>
      </c>
      <c r="Z1136" s="95">
        <f>'Inventory Ref Sheet'!W1136</f>
        <v>0</v>
      </c>
      <c r="AA1136" s="60">
        <f>'Inventory Ref Sheet'!X1136</f>
        <v>0</v>
      </c>
      <c r="AB1136" s="61"/>
      <c r="AC1136" s="97" t="str">
        <f t="shared" si="70"/>
        <v/>
      </c>
      <c r="AD1136" s="59">
        <f>'Inventory Ref Sheet'!Y1136</f>
        <v>0</v>
      </c>
      <c r="AE1136" s="59">
        <f>'Inventory Ref Sheet'!Z1136</f>
        <v>0</v>
      </c>
      <c r="AF1136" s="102">
        <f>'Inventory Ref Sheet'!AA1136</f>
        <v>0</v>
      </c>
      <c r="AG1136" s="59">
        <f>'Inventory Ref Sheet'!AD1136</f>
        <v>0</v>
      </c>
      <c r="AH1136" s="59">
        <f>'Inventory Ref Sheet'!AE1136</f>
        <v>0</v>
      </c>
      <c r="AI1136" s="100" t="str">
        <f ca="1">IF('Inventory Ref Sheet'!AG1136&gt;0,YEAR(TODAY())-'Inventory Ref Sheet'!AG1136,"")</f>
        <v/>
      </c>
      <c r="AJ1136" s="99"/>
      <c r="AK1136" s="60">
        <f>'Inventory Ref Sheet'!AJ1136</f>
        <v>0</v>
      </c>
      <c r="AL1136" s="99"/>
      <c r="AM1136" s="97" t="str">
        <f t="shared" si="71"/>
        <v/>
      </c>
    </row>
    <row r="1137" spans="10:39" x14ac:dyDescent="0.25">
      <c r="J1137" s="59">
        <f>'Inventory Ref Sheet'!AK1137</f>
        <v>0</v>
      </c>
      <c r="K1137" s="59">
        <f>'Inventory Ref Sheet'!AL1137</f>
        <v>0</v>
      </c>
      <c r="L1137" s="59">
        <f>'Inventory Ref Sheet'!AM1137</f>
        <v>0</v>
      </c>
      <c r="M1137" s="59">
        <f>'Inventory Ref Sheet'!AP1137</f>
        <v>0</v>
      </c>
      <c r="N1137" s="59">
        <f>'Inventory Ref Sheet'!AQ1137</f>
        <v>0</v>
      </c>
      <c r="O1137" s="100" t="str">
        <f ca="1">IF('Inventory Ref Sheet'!AS1137&gt;0,YEAR(TODAY())-'Inventory Ref Sheet'!AS1137,"")</f>
        <v/>
      </c>
      <c r="P1137" s="95">
        <f>'Inventory Ref Sheet'!AU1137</f>
        <v>0</v>
      </c>
      <c r="Q1137" s="60">
        <f>'Inventory Ref Sheet'!AV1137</f>
        <v>0</v>
      </c>
      <c r="R1137" s="61"/>
      <c r="S1137" s="100" t="str">
        <f t="shared" si="69"/>
        <v/>
      </c>
      <c r="T1137" s="59">
        <f>'Inventory Ref Sheet'!M1137</f>
        <v>0</v>
      </c>
      <c r="U1137" s="102">
        <f>'Inventory Ref Sheet'!N1137</f>
        <v>0</v>
      </c>
      <c r="V1137" s="59">
        <f>'Inventory Ref Sheet'!O1137</f>
        <v>0</v>
      </c>
      <c r="W1137" s="59">
        <f>'Inventory Ref Sheet'!R1137</f>
        <v>0</v>
      </c>
      <c r="X1137" s="59">
        <f>'Inventory Ref Sheet'!S1137</f>
        <v>0</v>
      </c>
      <c r="Y1137" s="100" t="str">
        <f ca="1">IF('Inventory Ref Sheet'!U1137&gt;0,YEAR(TODAY())-'Inventory Ref Sheet'!U1137,"")</f>
        <v/>
      </c>
      <c r="Z1137" s="95">
        <f>'Inventory Ref Sheet'!W1137</f>
        <v>0</v>
      </c>
      <c r="AA1137" s="60">
        <f>'Inventory Ref Sheet'!X1137</f>
        <v>0</v>
      </c>
      <c r="AB1137" s="61"/>
      <c r="AC1137" s="97" t="str">
        <f t="shared" si="70"/>
        <v/>
      </c>
      <c r="AD1137" s="59">
        <f>'Inventory Ref Sheet'!Y1137</f>
        <v>0</v>
      </c>
      <c r="AE1137" s="59">
        <f>'Inventory Ref Sheet'!Z1137</f>
        <v>0</v>
      </c>
      <c r="AF1137" s="102">
        <f>'Inventory Ref Sheet'!AA1137</f>
        <v>0</v>
      </c>
      <c r="AG1137" s="59">
        <f>'Inventory Ref Sheet'!AD1137</f>
        <v>0</v>
      </c>
      <c r="AH1137" s="59">
        <f>'Inventory Ref Sheet'!AE1137</f>
        <v>0</v>
      </c>
      <c r="AI1137" s="100" t="str">
        <f ca="1">IF('Inventory Ref Sheet'!AG1137&gt;0,YEAR(TODAY())-'Inventory Ref Sheet'!AG1137,"")</f>
        <v/>
      </c>
      <c r="AJ1137" s="99"/>
      <c r="AK1137" s="60">
        <f>'Inventory Ref Sheet'!AJ1137</f>
        <v>0</v>
      </c>
      <c r="AL1137" s="99"/>
      <c r="AM1137" s="97" t="str">
        <f t="shared" si="71"/>
        <v/>
      </c>
    </row>
    <row r="1138" spans="10:39" x14ac:dyDescent="0.25">
      <c r="J1138" s="59">
        <f>'Inventory Ref Sheet'!AK1138</f>
        <v>0</v>
      </c>
      <c r="K1138" s="59">
        <f>'Inventory Ref Sheet'!AL1138</f>
        <v>0</v>
      </c>
      <c r="L1138" s="59">
        <f>'Inventory Ref Sheet'!AM1138</f>
        <v>0</v>
      </c>
      <c r="M1138" s="59">
        <f>'Inventory Ref Sheet'!AP1138</f>
        <v>0</v>
      </c>
      <c r="N1138" s="59">
        <f>'Inventory Ref Sheet'!AQ1138</f>
        <v>0</v>
      </c>
      <c r="O1138" s="100" t="str">
        <f ca="1">IF('Inventory Ref Sheet'!AS1138&gt;0,YEAR(TODAY())-'Inventory Ref Sheet'!AS1138,"")</f>
        <v/>
      </c>
      <c r="P1138" s="95">
        <f>'Inventory Ref Sheet'!AU1138</f>
        <v>0</v>
      </c>
      <c r="Q1138" s="60">
        <f>'Inventory Ref Sheet'!AV1138</f>
        <v>0</v>
      </c>
      <c r="R1138" s="61"/>
      <c r="S1138" s="100" t="str">
        <f t="shared" si="69"/>
        <v/>
      </c>
      <c r="T1138" s="59">
        <f>'Inventory Ref Sheet'!M1138</f>
        <v>0</v>
      </c>
      <c r="U1138" s="102">
        <f>'Inventory Ref Sheet'!N1138</f>
        <v>0</v>
      </c>
      <c r="V1138" s="59">
        <f>'Inventory Ref Sheet'!O1138</f>
        <v>0</v>
      </c>
      <c r="W1138" s="59">
        <f>'Inventory Ref Sheet'!R1138</f>
        <v>0</v>
      </c>
      <c r="X1138" s="59">
        <f>'Inventory Ref Sheet'!S1138</f>
        <v>0</v>
      </c>
      <c r="Y1138" s="100" t="str">
        <f ca="1">IF('Inventory Ref Sheet'!U1138&gt;0,YEAR(TODAY())-'Inventory Ref Sheet'!U1138,"")</f>
        <v/>
      </c>
      <c r="Z1138" s="95">
        <f>'Inventory Ref Sheet'!W1138</f>
        <v>0</v>
      </c>
      <c r="AA1138" s="60">
        <f>'Inventory Ref Sheet'!X1138</f>
        <v>0</v>
      </c>
      <c r="AB1138" s="61"/>
      <c r="AC1138" s="97" t="str">
        <f t="shared" si="70"/>
        <v/>
      </c>
      <c r="AD1138" s="59">
        <f>'Inventory Ref Sheet'!Y1138</f>
        <v>0</v>
      </c>
      <c r="AE1138" s="59">
        <f>'Inventory Ref Sheet'!Z1138</f>
        <v>0</v>
      </c>
      <c r="AF1138" s="102">
        <f>'Inventory Ref Sheet'!AA1138</f>
        <v>0</v>
      </c>
      <c r="AG1138" s="59">
        <f>'Inventory Ref Sheet'!AD1138</f>
        <v>0</v>
      </c>
      <c r="AH1138" s="59">
        <f>'Inventory Ref Sheet'!AE1138</f>
        <v>0</v>
      </c>
      <c r="AI1138" s="100" t="str">
        <f ca="1">IF('Inventory Ref Sheet'!AG1138&gt;0,YEAR(TODAY())-'Inventory Ref Sheet'!AG1138,"")</f>
        <v/>
      </c>
      <c r="AJ1138" s="99"/>
      <c r="AK1138" s="60">
        <f>'Inventory Ref Sheet'!AJ1138</f>
        <v>0</v>
      </c>
      <c r="AL1138" s="99"/>
      <c r="AM1138" s="97" t="str">
        <f t="shared" si="71"/>
        <v/>
      </c>
    </row>
    <row r="1139" spans="10:39" x14ac:dyDescent="0.25">
      <c r="J1139" s="59">
        <f>'Inventory Ref Sheet'!AK1139</f>
        <v>0</v>
      </c>
      <c r="K1139" s="59">
        <f>'Inventory Ref Sheet'!AL1139</f>
        <v>0</v>
      </c>
      <c r="L1139" s="59">
        <f>'Inventory Ref Sheet'!AM1139</f>
        <v>0</v>
      </c>
      <c r="M1139" s="59">
        <f>'Inventory Ref Sheet'!AP1139</f>
        <v>0</v>
      </c>
      <c r="N1139" s="59">
        <f>'Inventory Ref Sheet'!AQ1139</f>
        <v>0</v>
      </c>
      <c r="O1139" s="100" t="str">
        <f ca="1">IF('Inventory Ref Sheet'!AS1139&gt;0,YEAR(TODAY())-'Inventory Ref Sheet'!AS1139,"")</f>
        <v/>
      </c>
      <c r="P1139" s="95">
        <f>'Inventory Ref Sheet'!AU1139</f>
        <v>0</v>
      </c>
      <c r="Q1139" s="60">
        <f>'Inventory Ref Sheet'!AV1139</f>
        <v>0</v>
      </c>
      <c r="R1139" s="61"/>
      <c r="S1139" s="100" t="str">
        <f t="shared" si="69"/>
        <v/>
      </c>
      <c r="T1139" s="59">
        <f>'Inventory Ref Sheet'!M1139</f>
        <v>0</v>
      </c>
      <c r="U1139" s="102">
        <f>'Inventory Ref Sheet'!N1139</f>
        <v>0</v>
      </c>
      <c r="V1139" s="59">
        <f>'Inventory Ref Sheet'!O1139</f>
        <v>0</v>
      </c>
      <c r="W1139" s="59">
        <f>'Inventory Ref Sheet'!R1139</f>
        <v>0</v>
      </c>
      <c r="X1139" s="59">
        <f>'Inventory Ref Sheet'!S1139</f>
        <v>0</v>
      </c>
      <c r="Y1139" s="100" t="str">
        <f ca="1">IF('Inventory Ref Sheet'!U1139&gt;0,YEAR(TODAY())-'Inventory Ref Sheet'!U1139,"")</f>
        <v/>
      </c>
      <c r="Z1139" s="95">
        <f>'Inventory Ref Sheet'!W1139</f>
        <v>0</v>
      </c>
      <c r="AA1139" s="60">
        <f>'Inventory Ref Sheet'!X1139</f>
        <v>0</v>
      </c>
      <c r="AB1139" s="61"/>
      <c r="AC1139" s="97" t="str">
        <f t="shared" si="70"/>
        <v/>
      </c>
      <c r="AD1139" s="59">
        <f>'Inventory Ref Sheet'!Y1139</f>
        <v>0</v>
      </c>
      <c r="AE1139" s="59">
        <f>'Inventory Ref Sheet'!Z1139</f>
        <v>0</v>
      </c>
      <c r="AF1139" s="102">
        <f>'Inventory Ref Sheet'!AA1139</f>
        <v>0</v>
      </c>
      <c r="AG1139" s="59">
        <f>'Inventory Ref Sheet'!AD1139</f>
        <v>0</v>
      </c>
      <c r="AH1139" s="59">
        <f>'Inventory Ref Sheet'!AE1139</f>
        <v>0</v>
      </c>
      <c r="AI1139" s="100" t="str">
        <f ca="1">IF('Inventory Ref Sheet'!AG1139&gt;0,YEAR(TODAY())-'Inventory Ref Sheet'!AG1139,"")</f>
        <v/>
      </c>
      <c r="AJ1139" s="99"/>
      <c r="AK1139" s="60">
        <f>'Inventory Ref Sheet'!AJ1139</f>
        <v>0</v>
      </c>
      <c r="AL1139" s="99"/>
      <c r="AM1139" s="97" t="str">
        <f t="shared" si="71"/>
        <v/>
      </c>
    </row>
    <row r="1140" spans="10:39" x14ac:dyDescent="0.25">
      <c r="J1140" s="59">
        <f>'Inventory Ref Sheet'!AK1140</f>
        <v>0</v>
      </c>
      <c r="K1140" s="59">
        <f>'Inventory Ref Sheet'!AL1140</f>
        <v>0</v>
      </c>
      <c r="L1140" s="59">
        <f>'Inventory Ref Sheet'!AM1140</f>
        <v>0</v>
      </c>
      <c r="M1140" s="59">
        <f>'Inventory Ref Sheet'!AP1140</f>
        <v>0</v>
      </c>
      <c r="N1140" s="59">
        <f>'Inventory Ref Sheet'!AQ1140</f>
        <v>0</v>
      </c>
      <c r="O1140" s="100" t="str">
        <f ca="1">IF('Inventory Ref Sheet'!AS1140&gt;0,YEAR(TODAY())-'Inventory Ref Sheet'!AS1140,"")</f>
        <v/>
      </c>
      <c r="P1140" s="95">
        <f>'Inventory Ref Sheet'!AU1140</f>
        <v>0</v>
      </c>
      <c r="Q1140" s="60">
        <f>'Inventory Ref Sheet'!AV1140</f>
        <v>0</v>
      </c>
      <c r="R1140" s="61"/>
      <c r="S1140" s="100" t="str">
        <f t="shared" si="69"/>
        <v/>
      </c>
      <c r="T1140" s="59">
        <f>'Inventory Ref Sheet'!M1140</f>
        <v>0</v>
      </c>
      <c r="U1140" s="102">
        <f>'Inventory Ref Sheet'!N1140</f>
        <v>0</v>
      </c>
      <c r="V1140" s="59">
        <f>'Inventory Ref Sheet'!O1140</f>
        <v>0</v>
      </c>
      <c r="W1140" s="59">
        <f>'Inventory Ref Sheet'!R1140</f>
        <v>0</v>
      </c>
      <c r="X1140" s="59">
        <f>'Inventory Ref Sheet'!S1140</f>
        <v>0</v>
      </c>
      <c r="Y1140" s="100" t="str">
        <f ca="1">IF('Inventory Ref Sheet'!U1140&gt;0,YEAR(TODAY())-'Inventory Ref Sheet'!U1140,"")</f>
        <v/>
      </c>
      <c r="Z1140" s="95">
        <f>'Inventory Ref Sheet'!W1140</f>
        <v>0</v>
      </c>
      <c r="AA1140" s="60">
        <f>'Inventory Ref Sheet'!X1140</f>
        <v>0</v>
      </c>
      <c r="AB1140" s="61"/>
      <c r="AC1140" s="97" t="str">
        <f t="shared" si="70"/>
        <v/>
      </c>
      <c r="AD1140" s="59">
        <f>'Inventory Ref Sheet'!Y1140</f>
        <v>0</v>
      </c>
      <c r="AE1140" s="59">
        <f>'Inventory Ref Sheet'!Z1140</f>
        <v>0</v>
      </c>
      <c r="AF1140" s="102">
        <f>'Inventory Ref Sheet'!AA1140</f>
        <v>0</v>
      </c>
      <c r="AG1140" s="59">
        <f>'Inventory Ref Sheet'!AD1140</f>
        <v>0</v>
      </c>
      <c r="AH1140" s="59">
        <f>'Inventory Ref Sheet'!AE1140</f>
        <v>0</v>
      </c>
      <c r="AI1140" s="100" t="str">
        <f ca="1">IF('Inventory Ref Sheet'!AG1140&gt;0,YEAR(TODAY())-'Inventory Ref Sheet'!AG1140,"")</f>
        <v/>
      </c>
      <c r="AJ1140" s="99"/>
      <c r="AK1140" s="60">
        <f>'Inventory Ref Sheet'!AJ1140</f>
        <v>0</v>
      </c>
      <c r="AL1140" s="99"/>
      <c r="AM1140" s="97" t="str">
        <f t="shared" si="71"/>
        <v/>
      </c>
    </row>
    <row r="1141" spans="10:39" x14ac:dyDescent="0.25">
      <c r="J1141" s="59">
        <f>'Inventory Ref Sheet'!AK1141</f>
        <v>0</v>
      </c>
      <c r="K1141" s="59">
        <f>'Inventory Ref Sheet'!AL1141</f>
        <v>0</v>
      </c>
      <c r="L1141" s="59">
        <f>'Inventory Ref Sheet'!AM1141</f>
        <v>0</v>
      </c>
      <c r="M1141" s="59">
        <f>'Inventory Ref Sheet'!AP1141</f>
        <v>0</v>
      </c>
      <c r="N1141" s="59">
        <f>'Inventory Ref Sheet'!AQ1141</f>
        <v>0</v>
      </c>
      <c r="O1141" s="100" t="str">
        <f ca="1">IF('Inventory Ref Sheet'!AS1141&gt;0,YEAR(TODAY())-'Inventory Ref Sheet'!AS1141,"")</f>
        <v/>
      </c>
      <c r="P1141" s="95">
        <f>'Inventory Ref Sheet'!AU1141</f>
        <v>0</v>
      </c>
      <c r="Q1141" s="60">
        <f>'Inventory Ref Sheet'!AV1141</f>
        <v>0</v>
      </c>
      <c r="R1141" s="61"/>
      <c r="S1141" s="100" t="str">
        <f t="shared" si="69"/>
        <v/>
      </c>
      <c r="T1141" s="59">
        <f>'Inventory Ref Sheet'!M1141</f>
        <v>0</v>
      </c>
      <c r="U1141" s="102">
        <f>'Inventory Ref Sheet'!N1141</f>
        <v>0</v>
      </c>
      <c r="V1141" s="59">
        <f>'Inventory Ref Sheet'!O1141</f>
        <v>0</v>
      </c>
      <c r="W1141" s="59">
        <f>'Inventory Ref Sheet'!R1141</f>
        <v>0</v>
      </c>
      <c r="X1141" s="59">
        <f>'Inventory Ref Sheet'!S1141</f>
        <v>0</v>
      </c>
      <c r="Y1141" s="100" t="str">
        <f ca="1">IF('Inventory Ref Sheet'!U1141&gt;0,YEAR(TODAY())-'Inventory Ref Sheet'!U1141,"")</f>
        <v/>
      </c>
      <c r="Z1141" s="95">
        <f>'Inventory Ref Sheet'!W1141</f>
        <v>0</v>
      </c>
      <c r="AA1141" s="60">
        <f>'Inventory Ref Sheet'!X1141</f>
        <v>0</v>
      </c>
      <c r="AB1141" s="61"/>
      <c r="AC1141" s="97" t="str">
        <f t="shared" si="70"/>
        <v/>
      </c>
      <c r="AD1141" s="59">
        <f>'Inventory Ref Sheet'!Y1141</f>
        <v>0</v>
      </c>
      <c r="AE1141" s="59">
        <f>'Inventory Ref Sheet'!Z1141</f>
        <v>0</v>
      </c>
      <c r="AF1141" s="102">
        <f>'Inventory Ref Sheet'!AA1141</f>
        <v>0</v>
      </c>
      <c r="AG1141" s="59">
        <f>'Inventory Ref Sheet'!AD1141</f>
        <v>0</v>
      </c>
      <c r="AH1141" s="59">
        <f>'Inventory Ref Sheet'!AE1141</f>
        <v>0</v>
      </c>
      <c r="AI1141" s="100" t="str">
        <f ca="1">IF('Inventory Ref Sheet'!AG1141&gt;0,YEAR(TODAY())-'Inventory Ref Sheet'!AG1141,"")</f>
        <v/>
      </c>
      <c r="AJ1141" s="99"/>
      <c r="AK1141" s="60">
        <f>'Inventory Ref Sheet'!AJ1141</f>
        <v>0</v>
      </c>
      <c r="AL1141" s="99"/>
      <c r="AM1141" s="97" t="str">
        <f t="shared" si="71"/>
        <v/>
      </c>
    </row>
    <row r="1142" spans="10:39" x14ac:dyDescent="0.25">
      <c r="J1142" s="59">
        <f>'Inventory Ref Sheet'!AK1142</f>
        <v>0</v>
      </c>
      <c r="K1142" s="59">
        <f>'Inventory Ref Sheet'!AL1142</f>
        <v>0</v>
      </c>
      <c r="L1142" s="59">
        <f>'Inventory Ref Sheet'!AM1142</f>
        <v>0</v>
      </c>
      <c r="M1142" s="59">
        <f>'Inventory Ref Sheet'!AP1142</f>
        <v>0</v>
      </c>
      <c r="N1142" s="59">
        <f>'Inventory Ref Sheet'!AQ1142</f>
        <v>0</v>
      </c>
      <c r="O1142" s="100" t="str">
        <f ca="1">IF('Inventory Ref Sheet'!AS1142&gt;0,YEAR(TODAY())-'Inventory Ref Sheet'!AS1142,"")</f>
        <v/>
      </c>
      <c r="P1142" s="95">
        <f>'Inventory Ref Sheet'!AU1142</f>
        <v>0</v>
      </c>
      <c r="Q1142" s="60">
        <f>'Inventory Ref Sheet'!AV1142</f>
        <v>0</v>
      </c>
      <c r="R1142" s="61"/>
      <c r="S1142" s="100" t="str">
        <f t="shared" si="69"/>
        <v/>
      </c>
      <c r="T1142" s="59">
        <f>'Inventory Ref Sheet'!M1142</f>
        <v>0</v>
      </c>
      <c r="U1142" s="102">
        <f>'Inventory Ref Sheet'!N1142</f>
        <v>0</v>
      </c>
      <c r="V1142" s="59">
        <f>'Inventory Ref Sheet'!O1142</f>
        <v>0</v>
      </c>
      <c r="W1142" s="59">
        <f>'Inventory Ref Sheet'!R1142</f>
        <v>0</v>
      </c>
      <c r="X1142" s="59">
        <f>'Inventory Ref Sheet'!S1142</f>
        <v>0</v>
      </c>
      <c r="Y1142" s="100" t="str">
        <f ca="1">IF('Inventory Ref Sheet'!U1142&gt;0,YEAR(TODAY())-'Inventory Ref Sheet'!U1142,"")</f>
        <v/>
      </c>
      <c r="Z1142" s="95">
        <f>'Inventory Ref Sheet'!W1142</f>
        <v>0</v>
      </c>
      <c r="AA1142" s="60">
        <f>'Inventory Ref Sheet'!X1142</f>
        <v>0</v>
      </c>
      <c r="AB1142" s="61"/>
      <c r="AC1142" s="97" t="str">
        <f t="shared" si="70"/>
        <v/>
      </c>
      <c r="AD1142" s="59">
        <f>'Inventory Ref Sheet'!Y1142</f>
        <v>0</v>
      </c>
      <c r="AE1142" s="59">
        <f>'Inventory Ref Sheet'!Z1142</f>
        <v>0</v>
      </c>
      <c r="AF1142" s="102">
        <f>'Inventory Ref Sheet'!AA1142</f>
        <v>0</v>
      </c>
      <c r="AG1142" s="59">
        <f>'Inventory Ref Sheet'!AD1142</f>
        <v>0</v>
      </c>
      <c r="AH1142" s="59">
        <f>'Inventory Ref Sheet'!AE1142</f>
        <v>0</v>
      </c>
      <c r="AI1142" s="100" t="str">
        <f ca="1">IF('Inventory Ref Sheet'!AG1142&gt;0,YEAR(TODAY())-'Inventory Ref Sheet'!AG1142,"")</f>
        <v/>
      </c>
      <c r="AJ1142" s="99"/>
      <c r="AK1142" s="60">
        <f>'Inventory Ref Sheet'!AJ1142</f>
        <v>0</v>
      </c>
      <c r="AL1142" s="99"/>
      <c r="AM1142" s="97" t="str">
        <f t="shared" si="71"/>
        <v/>
      </c>
    </row>
    <row r="1143" spans="10:39" x14ac:dyDescent="0.25">
      <c r="J1143" s="59">
        <f>'Inventory Ref Sheet'!AK1143</f>
        <v>0</v>
      </c>
      <c r="K1143" s="59">
        <f>'Inventory Ref Sheet'!AL1143</f>
        <v>0</v>
      </c>
      <c r="L1143" s="59">
        <f>'Inventory Ref Sheet'!AM1143</f>
        <v>0</v>
      </c>
      <c r="M1143" s="59">
        <f>'Inventory Ref Sheet'!AP1143</f>
        <v>0</v>
      </c>
      <c r="N1143" s="59">
        <f>'Inventory Ref Sheet'!AQ1143</f>
        <v>0</v>
      </c>
      <c r="O1143" s="100" t="str">
        <f ca="1">IF('Inventory Ref Sheet'!AS1143&gt;0,YEAR(TODAY())-'Inventory Ref Sheet'!AS1143,"")</f>
        <v/>
      </c>
      <c r="P1143" s="95">
        <f>'Inventory Ref Sheet'!AU1143</f>
        <v>0</v>
      </c>
      <c r="Q1143" s="60">
        <f>'Inventory Ref Sheet'!AV1143</f>
        <v>0</v>
      </c>
      <c r="R1143" s="61"/>
      <c r="S1143" s="100" t="str">
        <f t="shared" si="69"/>
        <v/>
      </c>
      <c r="T1143" s="59">
        <f>'Inventory Ref Sheet'!M1143</f>
        <v>0</v>
      </c>
      <c r="U1143" s="102">
        <f>'Inventory Ref Sheet'!N1143</f>
        <v>0</v>
      </c>
      <c r="V1143" s="59">
        <f>'Inventory Ref Sheet'!O1143</f>
        <v>0</v>
      </c>
      <c r="W1143" s="59">
        <f>'Inventory Ref Sheet'!R1143</f>
        <v>0</v>
      </c>
      <c r="X1143" s="59">
        <f>'Inventory Ref Sheet'!S1143</f>
        <v>0</v>
      </c>
      <c r="Y1143" s="100" t="str">
        <f ca="1">IF('Inventory Ref Sheet'!U1143&gt;0,YEAR(TODAY())-'Inventory Ref Sheet'!U1143,"")</f>
        <v/>
      </c>
      <c r="Z1143" s="95">
        <f>'Inventory Ref Sheet'!W1143</f>
        <v>0</v>
      </c>
      <c r="AA1143" s="60">
        <f>'Inventory Ref Sheet'!X1143</f>
        <v>0</v>
      </c>
      <c r="AB1143" s="61"/>
      <c r="AC1143" s="97" t="str">
        <f t="shared" si="70"/>
        <v/>
      </c>
      <c r="AD1143" s="59">
        <f>'Inventory Ref Sheet'!Y1143</f>
        <v>0</v>
      </c>
      <c r="AE1143" s="59">
        <f>'Inventory Ref Sheet'!Z1143</f>
        <v>0</v>
      </c>
      <c r="AF1143" s="102">
        <f>'Inventory Ref Sheet'!AA1143</f>
        <v>0</v>
      </c>
      <c r="AG1143" s="59">
        <f>'Inventory Ref Sheet'!AD1143</f>
        <v>0</v>
      </c>
      <c r="AH1143" s="59">
        <f>'Inventory Ref Sheet'!AE1143</f>
        <v>0</v>
      </c>
      <c r="AI1143" s="100" t="str">
        <f ca="1">IF('Inventory Ref Sheet'!AG1143&gt;0,YEAR(TODAY())-'Inventory Ref Sheet'!AG1143,"")</f>
        <v/>
      </c>
      <c r="AJ1143" s="99"/>
      <c r="AK1143" s="60">
        <f>'Inventory Ref Sheet'!AJ1143</f>
        <v>0</v>
      </c>
      <c r="AL1143" s="99"/>
      <c r="AM1143" s="97" t="str">
        <f t="shared" si="71"/>
        <v/>
      </c>
    </row>
    <row r="1144" spans="10:39" x14ac:dyDescent="0.25">
      <c r="J1144" s="59">
        <f>'Inventory Ref Sheet'!AK1144</f>
        <v>0</v>
      </c>
      <c r="K1144" s="59">
        <f>'Inventory Ref Sheet'!AL1144</f>
        <v>0</v>
      </c>
      <c r="L1144" s="59">
        <f>'Inventory Ref Sheet'!AM1144</f>
        <v>0</v>
      </c>
      <c r="M1144" s="59">
        <f>'Inventory Ref Sheet'!AP1144</f>
        <v>0</v>
      </c>
      <c r="N1144" s="59">
        <f>'Inventory Ref Sheet'!AQ1144</f>
        <v>0</v>
      </c>
      <c r="O1144" s="100" t="str">
        <f ca="1">IF('Inventory Ref Sheet'!AS1144&gt;0,YEAR(TODAY())-'Inventory Ref Sheet'!AS1144,"")</f>
        <v/>
      </c>
      <c r="P1144" s="95">
        <f>'Inventory Ref Sheet'!AU1144</f>
        <v>0</v>
      </c>
      <c r="Q1144" s="60">
        <f>'Inventory Ref Sheet'!AV1144</f>
        <v>0</v>
      </c>
      <c r="R1144" s="61"/>
      <c r="S1144" s="100" t="str">
        <f t="shared" si="69"/>
        <v/>
      </c>
      <c r="T1144" s="59">
        <f>'Inventory Ref Sheet'!M1144</f>
        <v>0</v>
      </c>
      <c r="U1144" s="102">
        <f>'Inventory Ref Sheet'!N1144</f>
        <v>0</v>
      </c>
      <c r="V1144" s="59">
        <f>'Inventory Ref Sheet'!O1144</f>
        <v>0</v>
      </c>
      <c r="W1144" s="59">
        <f>'Inventory Ref Sheet'!R1144</f>
        <v>0</v>
      </c>
      <c r="X1144" s="59">
        <f>'Inventory Ref Sheet'!S1144</f>
        <v>0</v>
      </c>
      <c r="Y1144" s="100" t="str">
        <f ca="1">IF('Inventory Ref Sheet'!U1144&gt;0,YEAR(TODAY())-'Inventory Ref Sheet'!U1144,"")</f>
        <v/>
      </c>
      <c r="Z1144" s="95">
        <f>'Inventory Ref Sheet'!W1144</f>
        <v>0</v>
      </c>
      <c r="AA1144" s="60">
        <f>'Inventory Ref Sheet'!X1144</f>
        <v>0</v>
      </c>
      <c r="AB1144" s="61"/>
      <c r="AC1144" s="97" t="str">
        <f t="shared" si="70"/>
        <v/>
      </c>
      <c r="AD1144" s="59">
        <f>'Inventory Ref Sheet'!Y1144</f>
        <v>0</v>
      </c>
      <c r="AE1144" s="59">
        <f>'Inventory Ref Sheet'!Z1144</f>
        <v>0</v>
      </c>
      <c r="AF1144" s="102">
        <f>'Inventory Ref Sheet'!AA1144</f>
        <v>0</v>
      </c>
      <c r="AG1144" s="59">
        <f>'Inventory Ref Sheet'!AD1144</f>
        <v>0</v>
      </c>
      <c r="AH1144" s="59">
        <f>'Inventory Ref Sheet'!AE1144</f>
        <v>0</v>
      </c>
      <c r="AI1144" s="100" t="str">
        <f ca="1">IF('Inventory Ref Sheet'!AG1144&gt;0,YEAR(TODAY())-'Inventory Ref Sheet'!AG1144,"")</f>
        <v/>
      </c>
      <c r="AJ1144" s="99"/>
      <c r="AK1144" s="60">
        <f>'Inventory Ref Sheet'!AJ1144</f>
        <v>0</v>
      </c>
      <c r="AL1144" s="99"/>
      <c r="AM1144" s="97" t="str">
        <f t="shared" si="71"/>
        <v/>
      </c>
    </row>
    <row r="1145" spans="10:39" x14ac:dyDescent="0.25">
      <c r="J1145" s="59">
        <f>'Inventory Ref Sheet'!AK1145</f>
        <v>0</v>
      </c>
      <c r="K1145" s="59">
        <f>'Inventory Ref Sheet'!AL1145</f>
        <v>0</v>
      </c>
      <c r="L1145" s="59">
        <f>'Inventory Ref Sheet'!AM1145</f>
        <v>0</v>
      </c>
      <c r="M1145" s="59">
        <f>'Inventory Ref Sheet'!AP1145</f>
        <v>0</v>
      </c>
      <c r="N1145" s="59">
        <f>'Inventory Ref Sheet'!AQ1145</f>
        <v>0</v>
      </c>
      <c r="O1145" s="100" t="str">
        <f ca="1">IF('Inventory Ref Sheet'!AS1145&gt;0,YEAR(TODAY())-'Inventory Ref Sheet'!AS1145,"")</f>
        <v/>
      </c>
      <c r="P1145" s="95">
        <f>'Inventory Ref Sheet'!AU1145</f>
        <v>0</v>
      </c>
      <c r="Q1145" s="60">
        <f>'Inventory Ref Sheet'!AV1145</f>
        <v>0</v>
      </c>
      <c r="R1145" s="61"/>
      <c r="S1145" s="100" t="str">
        <f t="shared" si="69"/>
        <v/>
      </c>
      <c r="T1145" s="59">
        <f>'Inventory Ref Sheet'!M1145</f>
        <v>0</v>
      </c>
      <c r="U1145" s="102">
        <f>'Inventory Ref Sheet'!N1145</f>
        <v>0</v>
      </c>
      <c r="V1145" s="59">
        <f>'Inventory Ref Sheet'!O1145</f>
        <v>0</v>
      </c>
      <c r="W1145" s="59">
        <f>'Inventory Ref Sheet'!R1145</f>
        <v>0</v>
      </c>
      <c r="X1145" s="59">
        <f>'Inventory Ref Sheet'!S1145</f>
        <v>0</v>
      </c>
      <c r="Y1145" s="100" t="str">
        <f ca="1">IF('Inventory Ref Sheet'!U1145&gt;0,YEAR(TODAY())-'Inventory Ref Sheet'!U1145,"")</f>
        <v/>
      </c>
      <c r="Z1145" s="95">
        <f>'Inventory Ref Sheet'!W1145</f>
        <v>0</v>
      </c>
      <c r="AA1145" s="60">
        <f>'Inventory Ref Sheet'!X1145</f>
        <v>0</v>
      </c>
      <c r="AB1145" s="61"/>
      <c r="AC1145" s="97" t="str">
        <f t="shared" si="70"/>
        <v/>
      </c>
      <c r="AD1145" s="59">
        <f>'Inventory Ref Sheet'!Y1145</f>
        <v>0</v>
      </c>
      <c r="AE1145" s="59">
        <f>'Inventory Ref Sheet'!Z1145</f>
        <v>0</v>
      </c>
      <c r="AF1145" s="102">
        <f>'Inventory Ref Sheet'!AA1145</f>
        <v>0</v>
      </c>
      <c r="AG1145" s="59">
        <f>'Inventory Ref Sheet'!AD1145</f>
        <v>0</v>
      </c>
      <c r="AH1145" s="59">
        <f>'Inventory Ref Sheet'!AE1145</f>
        <v>0</v>
      </c>
      <c r="AI1145" s="100" t="str">
        <f ca="1">IF('Inventory Ref Sheet'!AG1145&gt;0,YEAR(TODAY())-'Inventory Ref Sheet'!AG1145,"")</f>
        <v/>
      </c>
      <c r="AJ1145" s="99"/>
      <c r="AK1145" s="60">
        <f>'Inventory Ref Sheet'!AJ1145</f>
        <v>0</v>
      </c>
      <c r="AL1145" s="99"/>
      <c r="AM1145" s="97" t="str">
        <f t="shared" si="71"/>
        <v/>
      </c>
    </row>
    <row r="1146" spans="10:39" x14ac:dyDescent="0.25">
      <c r="J1146" s="59">
        <f>'Inventory Ref Sheet'!AK1146</f>
        <v>0</v>
      </c>
      <c r="K1146" s="59">
        <f>'Inventory Ref Sheet'!AL1146</f>
        <v>0</v>
      </c>
      <c r="L1146" s="59">
        <f>'Inventory Ref Sheet'!AM1146</f>
        <v>0</v>
      </c>
      <c r="M1146" s="59">
        <f>'Inventory Ref Sheet'!AP1146</f>
        <v>0</v>
      </c>
      <c r="N1146" s="59">
        <f>'Inventory Ref Sheet'!AQ1146</f>
        <v>0</v>
      </c>
      <c r="O1146" s="100" t="str">
        <f ca="1">IF('Inventory Ref Sheet'!AS1146&gt;0,YEAR(TODAY())-'Inventory Ref Sheet'!AS1146,"")</f>
        <v/>
      </c>
      <c r="P1146" s="95">
        <f>'Inventory Ref Sheet'!AU1146</f>
        <v>0</v>
      </c>
      <c r="Q1146" s="60">
        <f>'Inventory Ref Sheet'!AV1146</f>
        <v>0</v>
      </c>
      <c r="R1146" s="61"/>
      <c r="S1146" s="100" t="str">
        <f t="shared" si="69"/>
        <v/>
      </c>
      <c r="T1146" s="59">
        <f>'Inventory Ref Sheet'!M1146</f>
        <v>0</v>
      </c>
      <c r="U1146" s="102">
        <f>'Inventory Ref Sheet'!N1146</f>
        <v>0</v>
      </c>
      <c r="V1146" s="59">
        <f>'Inventory Ref Sheet'!O1146</f>
        <v>0</v>
      </c>
      <c r="W1146" s="59">
        <f>'Inventory Ref Sheet'!R1146</f>
        <v>0</v>
      </c>
      <c r="X1146" s="59">
        <f>'Inventory Ref Sheet'!S1146</f>
        <v>0</v>
      </c>
      <c r="Y1146" s="100" t="str">
        <f ca="1">IF('Inventory Ref Sheet'!U1146&gt;0,YEAR(TODAY())-'Inventory Ref Sheet'!U1146,"")</f>
        <v/>
      </c>
      <c r="Z1146" s="95">
        <f>'Inventory Ref Sheet'!W1146</f>
        <v>0</v>
      </c>
      <c r="AA1146" s="60">
        <f>'Inventory Ref Sheet'!X1146</f>
        <v>0</v>
      </c>
      <c r="AB1146" s="61"/>
      <c r="AC1146" s="97" t="str">
        <f t="shared" si="70"/>
        <v/>
      </c>
      <c r="AD1146" s="59">
        <f>'Inventory Ref Sheet'!Y1146</f>
        <v>0</v>
      </c>
      <c r="AE1146" s="59">
        <f>'Inventory Ref Sheet'!Z1146</f>
        <v>0</v>
      </c>
      <c r="AF1146" s="102">
        <f>'Inventory Ref Sheet'!AA1146</f>
        <v>0</v>
      </c>
      <c r="AG1146" s="59">
        <f>'Inventory Ref Sheet'!AD1146</f>
        <v>0</v>
      </c>
      <c r="AH1146" s="59">
        <f>'Inventory Ref Sheet'!AE1146</f>
        <v>0</v>
      </c>
      <c r="AI1146" s="100" t="str">
        <f ca="1">IF('Inventory Ref Sheet'!AG1146&gt;0,YEAR(TODAY())-'Inventory Ref Sheet'!AG1146,"")</f>
        <v/>
      </c>
      <c r="AJ1146" s="99"/>
      <c r="AK1146" s="60">
        <f>'Inventory Ref Sheet'!AJ1146</f>
        <v>0</v>
      </c>
      <c r="AL1146" s="99"/>
      <c r="AM1146" s="97" t="str">
        <f t="shared" si="71"/>
        <v/>
      </c>
    </row>
    <row r="1147" spans="10:39" x14ac:dyDescent="0.25">
      <c r="J1147" s="59">
        <f>'Inventory Ref Sheet'!AK1147</f>
        <v>0</v>
      </c>
      <c r="K1147" s="59">
        <f>'Inventory Ref Sheet'!AL1147</f>
        <v>0</v>
      </c>
      <c r="L1147" s="59">
        <f>'Inventory Ref Sheet'!AM1147</f>
        <v>0</v>
      </c>
      <c r="M1147" s="59">
        <f>'Inventory Ref Sheet'!AP1147</f>
        <v>0</v>
      </c>
      <c r="N1147" s="59">
        <f>'Inventory Ref Sheet'!AQ1147</f>
        <v>0</v>
      </c>
      <c r="O1147" s="100" t="str">
        <f ca="1">IF('Inventory Ref Sheet'!AS1147&gt;0,YEAR(TODAY())-'Inventory Ref Sheet'!AS1147,"")</f>
        <v/>
      </c>
      <c r="P1147" s="95">
        <f>'Inventory Ref Sheet'!AU1147</f>
        <v>0</v>
      </c>
      <c r="Q1147" s="60">
        <f>'Inventory Ref Sheet'!AV1147</f>
        <v>0</v>
      </c>
      <c r="R1147" s="61"/>
      <c r="S1147" s="100" t="str">
        <f t="shared" si="69"/>
        <v/>
      </c>
      <c r="T1147" s="59">
        <f>'Inventory Ref Sheet'!M1147</f>
        <v>0</v>
      </c>
      <c r="U1147" s="102">
        <f>'Inventory Ref Sheet'!N1147</f>
        <v>0</v>
      </c>
      <c r="V1147" s="59">
        <f>'Inventory Ref Sheet'!O1147</f>
        <v>0</v>
      </c>
      <c r="W1147" s="59">
        <f>'Inventory Ref Sheet'!R1147</f>
        <v>0</v>
      </c>
      <c r="X1147" s="59">
        <f>'Inventory Ref Sheet'!S1147</f>
        <v>0</v>
      </c>
      <c r="Y1147" s="100" t="str">
        <f ca="1">IF('Inventory Ref Sheet'!U1147&gt;0,YEAR(TODAY())-'Inventory Ref Sheet'!U1147,"")</f>
        <v/>
      </c>
      <c r="Z1147" s="95">
        <f>'Inventory Ref Sheet'!W1147</f>
        <v>0</v>
      </c>
      <c r="AA1147" s="60">
        <f>'Inventory Ref Sheet'!X1147</f>
        <v>0</v>
      </c>
      <c r="AB1147" s="61"/>
      <c r="AC1147" s="97" t="str">
        <f t="shared" si="70"/>
        <v/>
      </c>
      <c r="AD1147" s="59">
        <f>'Inventory Ref Sheet'!Y1147</f>
        <v>0</v>
      </c>
      <c r="AE1147" s="59">
        <f>'Inventory Ref Sheet'!Z1147</f>
        <v>0</v>
      </c>
      <c r="AF1147" s="102">
        <f>'Inventory Ref Sheet'!AA1147</f>
        <v>0</v>
      </c>
      <c r="AG1147" s="59">
        <f>'Inventory Ref Sheet'!AD1147</f>
        <v>0</v>
      </c>
      <c r="AH1147" s="59">
        <f>'Inventory Ref Sheet'!AE1147</f>
        <v>0</v>
      </c>
      <c r="AI1147" s="100" t="str">
        <f ca="1">IF('Inventory Ref Sheet'!AG1147&gt;0,YEAR(TODAY())-'Inventory Ref Sheet'!AG1147,"")</f>
        <v/>
      </c>
      <c r="AJ1147" s="99"/>
      <c r="AK1147" s="60">
        <f>'Inventory Ref Sheet'!AJ1147</f>
        <v>0</v>
      </c>
      <c r="AL1147" s="99"/>
      <c r="AM1147" s="97" t="str">
        <f t="shared" si="71"/>
        <v/>
      </c>
    </row>
    <row r="1148" spans="10:39" x14ac:dyDescent="0.25">
      <c r="J1148" s="59">
        <f>'Inventory Ref Sheet'!AK1148</f>
        <v>0</v>
      </c>
      <c r="K1148" s="59">
        <f>'Inventory Ref Sheet'!AL1148</f>
        <v>0</v>
      </c>
      <c r="L1148" s="59">
        <f>'Inventory Ref Sheet'!AM1148</f>
        <v>0</v>
      </c>
      <c r="M1148" s="59">
        <f>'Inventory Ref Sheet'!AP1148</f>
        <v>0</v>
      </c>
      <c r="N1148" s="59">
        <f>'Inventory Ref Sheet'!AQ1148</f>
        <v>0</v>
      </c>
      <c r="O1148" s="100" t="str">
        <f ca="1">IF('Inventory Ref Sheet'!AS1148&gt;0,YEAR(TODAY())-'Inventory Ref Sheet'!AS1148,"")</f>
        <v/>
      </c>
      <c r="P1148" s="95">
        <f>'Inventory Ref Sheet'!AU1148</f>
        <v>0</v>
      </c>
      <c r="Q1148" s="60">
        <f>'Inventory Ref Sheet'!AV1148</f>
        <v>0</v>
      </c>
      <c r="R1148" s="61"/>
      <c r="S1148" s="100" t="str">
        <f t="shared" si="69"/>
        <v/>
      </c>
      <c r="T1148" s="59">
        <f>'Inventory Ref Sheet'!M1148</f>
        <v>0</v>
      </c>
      <c r="U1148" s="102">
        <f>'Inventory Ref Sheet'!N1148</f>
        <v>0</v>
      </c>
      <c r="V1148" s="59">
        <f>'Inventory Ref Sheet'!O1148</f>
        <v>0</v>
      </c>
      <c r="W1148" s="59">
        <f>'Inventory Ref Sheet'!R1148</f>
        <v>0</v>
      </c>
      <c r="X1148" s="59">
        <f>'Inventory Ref Sheet'!S1148</f>
        <v>0</v>
      </c>
      <c r="Y1148" s="100" t="str">
        <f ca="1">IF('Inventory Ref Sheet'!U1148&gt;0,YEAR(TODAY())-'Inventory Ref Sheet'!U1148,"")</f>
        <v/>
      </c>
      <c r="Z1148" s="95">
        <f>'Inventory Ref Sheet'!W1148</f>
        <v>0</v>
      </c>
      <c r="AA1148" s="60">
        <f>'Inventory Ref Sheet'!X1148</f>
        <v>0</v>
      </c>
      <c r="AB1148" s="61"/>
      <c r="AC1148" s="97" t="str">
        <f t="shared" si="70"/>
        <v/>
      </c>
      <c r="AD1148" s="59">
        <f>'Inventory Ref Sheet'!Y1148</f>
        <v>0</v>
      </c>
      <c r="AE1148" s="59">
        <f>'Inventory Ref Sheet'!Z1148</f>
        <v>0</v>
      </c>
      <c r="AF1148" s="102">
        <f>'Inventory Ref Sheet'!AA1148</f>
        <v>0</v>
      </c>
      <c r="AG1148" s="59">
        <f>'Inventory Ref Sheet'!AD1148</f>
        <v>0</v>
      </c>
      <c r="AH1148" s="59">
        <f>'Inventory Ref Sheet'!AE1148</f>
        <v>0</v>
      </c>
      <c r="AI1148" s="100" t="str">
        <f ca="1">IF('Inventory Ref Sheet'!AG1148&gt;0,YEAR(TODAY())-'Inventory Ref Sheet'!AG1148,"")</f>
        <v/>
      </c>
      <c r="AJ1148" s="99"/>
      <c r="AK1148" s="60">
        <f>'Inventory Ref Sheet'!AJ1148</f>
        <v>0</v>
      </c>
      <c r="AL1148" s="99"/>
      <c r="AM1148" s="97" t="str">
        <f t="shared" si="71"/>
        <v/>
      </c>
    </row>
    <row r="1149" spans="10:39" x14ac:dyDescent="0.25">
      <c r="J1149" s="59">
        <f>'Inventory Ref Sheet'!AK1149</f>
        <v>0</v>
      </c>
      <c r="K1149" s="59">
        <f>'Inventory Ref Sheet'!AL1149</f>
        <v>0</v>
      </c>
      <c r="L1149" s="59">
        <f>'Inventory Ref Sheet'!AM1149</f>
        <v>0</v>
      </c>
      <c r="M1149" s="59">
        <f>'Inventory Ref Sheet'!AP1149</f>
        <v>0</v>
      </c>
      <c r="N1149" s="59">
        <f>'Inventory Ref Sheet'!AQ1149</f>
        <v>0</v>
      </c>
      <c r="O1149" s="100" t="str">
        <f ca="1">IF('Inventory Ref Sheet'!AS1149&gt;0,YEAR(TODAY())-'Inventory Ref Sheet'!AS1149,"")</f>
        <v/>
      </c>
      <c r="P1149" s="95">
        <f>'Inventory Ref Sheet'!AU1149</f>
        <v>0</v>
      </c>
      <c r="Q1149" s="60">
        <f>'Inventory Ref Sheet'!AV1149</f>
        <v>0</v>
      </c>
      <c r="R1149" s="61"/>
      <c r="S1149" s="100" t="str">
        <f t="shared" si="69"/>
        <v/>
      </c>
      <c r="T1149" s="59">
        <f>'Inventory Ref Sheet'!M1149</f>
        <v>0</v>
      </c>
      <c r="U1149" s="102">
        <f>'Inventory Ref Sheet'!N1149</f>
        <v>0</v>
      </c>
      <c r="V1149" s="59">
        <f>'Inventory Ref Sheet'!O1149</f>
        <v>0</v>
      </c>
      <c r="W1149" s="59">
        <f>'Inventory Ref Sheet'!R1149</f>
        <v>0</v>
      </c>
      <c r="X1149" s="59">
        <f>'Inventory Ref Sheet'!S1149</f>
        <v>0</v>
      </c>
      <c r="Y1149" s="100" t="str">
        <f ca="1">IF('Inventory Ref Sheet'!U1149&gt;0,YEAR(TODAY())-'Inventory Ref Sheet'!U1149,"")</f>
        <v/>
      </c>
      <c r="Z1149" s="95">
        <f>'Inventory Ref Sheet'!W1149</f>
        <v>0</v>
      </c>
      <c r="AA1149" s="60">
        <f>'Inventory Ref Sheet'!X1149</f>
        <v>0</v>
      </c>
      <c r="AB1149" s="61"/>
      <c r="AC1149" s="97" t="str">
        <f t="shared" si="70"/>
        <v/>
      </c>
      <c r="AD1149" s="59">
        <f>'Inventory Ref Sheet'!Y1149</f>
        <v>0</v>
      </c>
      <c r="AE1149" s="59">
        <f>'Inventory Ref Sheet'!Z1149</f>
        <v>0</v>
      </c>
      <c r="AF1149" s="102">
        <f>'Inventory Ref Sheet'!AA1149</f>
        <v>0</v>
      </c>
      <c r="AG1149" s="59">
        <f>'Inventory Ref Sheet'!AD1149</f>
        <v>0</v>
      </c>
      <c r="AH1149" s="59">
        <f>'Inventory Ref Sheet'!AE1149</f>
        <v>0</v>
      </c>
      <c r="AI1149" s="100" t="str">
        <f ca="1">IF('Inventory Ref Sheet'!AG1149&gt;0,YEAR(TODAY())-'Inventory Ref Sheet'!AG1149,"")</f>
        <v/>
      </c>
      <c r="AJ1149" s="99"/>
      <c r="AK1149" s="60">
        <f>'Inventory Ref Sheet'!AJ1149</f>
        <v>0</v>
      </c>
      <c r="AL1149" s="99"/>
      <c r="AM1149" s="97" t="str">
        <f t="shared" si="71"/>
        <v/>
      </c>
    </row>
    <row r="1150" spans="10:39" x14ac:dyDescent="0.25">
      <c r="J1150" s="59">
        <f>'Inventory Ref Sheet'!AK1150</f>
        <v>0</v>
      </c>
      <c r="K1150" s="59">
        <f>'Inventory Ref Sheet'!AL1150</f>
        <v>0</v>
      </c>
      <c r="L1150" s="59">
        <f>'Inventory Ref Sheet'!AM1150</f>
        <v>0</v>
      </c>
      <c r="M1150" s="59">
        <f>'Inventory Ref Sheet'!AP1150</f>
        <v>0</v>
      </c>
      <c r="N1150" s="59">
        <f>'Inventory Ref Sheet'!AQ1150</f>
        <v>0</v>
      </c>
      <c r="O1150" s="100" t="str">
        <f ca="1">IF('Inventory Ref Sheet'!AS1150&gt;0,YEAR(TODAY())-'Inventory Ref Sheet'!AS1150,"")</f>
        <v/>
      </c>
      <c r="P1150" s="95">
        <f>'Inventory Ref Sheet'!AU1150</f>
        <v>0</v>
      </c>
      <c r="Q1150" s="60">
        <f>'Inventory Ref Sheet'!AV1150</f>
        <v>0</v>
      </c>
      <c r="R1150" s="61"/>
      <c r="S1150" s="100" t="str">
        <f t="shared" si="69"/>
        <v/>
      </c>
      <c r="T1150" s="59">
        <f>'Inventory Ref Sheet'!M1150</f>
        <v>0</v>
      </c>
      <c r="U1150" s="102">
        <f>'Inventory Ref Sheet'!N1150</f>
        <v>0</v>
      </c>
      <c r="V1150" s="59">
        <f>'Inventory Ref Sheet'!O1150</f>
        <v>0</v>
      </c>
      <c r="W1150" s="59">
        <f>'Inventory Ref Sheet'!R1150</f>
        <v>0</v>
      </c>
      <c r="X1150" s="59">
        <f>'Inventory Ref Sheet'!S1150</f>
        <v>0</v>
      </c>
      <c r="Y1150" s="100" t="str">
        <f ca="1">IF('Inventory Ref Sheet'!U1150&gt;0,YEAR(TODAY())-'Inventory Ref Sheet'!U1150,"")</f>
        <v/>
      </c>
      <c r="Z1150" s="95">
        <f>'Inventory Ref Sheet'!W1150</f>
        <v>0</v>
      </c>
      <c r="AA1150" s="60">
        <f>'Inventory Ref Sheet'!X1150</f>
        <v>0</v>
      </c>
      <c r="AB1150" s="61"/>
      <c r="AC1150" s="97" t="str">
        <f t="shared" si="70"/>
        <v/>
      </c>
      <c r="AD1150" s="59">
        <f>'Inventory Ref Sheet'!Y1150</f>
        <v>0</v>
      </c>
      <c r="AE1150" s="59">
        <f>'Inventory Ref Sheet'!Z1150</f>
        <v>0</v>
      </c>
      <c r="AF1150" s="102">
        <f>'Inventory Ref Sheet'!AA1150</f>
        <v>0</v>
      </c>
      <c r="AG1150" s="59">
        <f>'Inventory Ref Sheet'!AD1150</f>
        <v>0</v>
      </c>
      <c r="AH1150" s="59">
        <f>'Inventory Ref Sheet'!AE1150</f>
        <v>0</v>
      </c>
      <c r="AI1150" s="100" t="str">
        <f ca="1">IF('Inventory Ref Sheet'!AG1150&gt;0,YEAR(TODAY())-'Inventory Ref Sheet'!AG1150,"")</f>
        <v/>
      </c>
      <c r="AJ1150" s="99"/>
      <c r="AK1150" s="60">
        <f>'Inventory Ref Sheet'!AJ1150</f>
        <v>0</v>
      </c>
      <c r="AL1150" s="99"/>
      <c r="AM1150" s="97" t="str">
        <f t="shared" si="71"/>
        <v/>
      </c>
    </row>
    <row r="1151" spans="10:39" x14ac:dyDescent="0.25">
      <c r="J1151" s="59">
        <f>'Inventory Ref Sheet'!AK1151</f>
        <v>0</v>
      </c>
      <c r="K1151" s="59">
        <f>'Inventory Ref Sheet'!AL1151</f>
        <v>0</v>
      </c>
      <c r="L1151" s="59">
        <f>'Inventory Ref Sheet'!AM1151</f>
        <v>0</v>
      </c>
      <c r="M1151" s="59">
        <f>'Inventory Ref Sheet'!AP1151</f>
        <v>0</v>
      </c>
      <c r="N1151" s="59">
        <f>'Inventory Ref Sheet'!AQ1151</f>
        <v>0</v>
      </c>
      <c r="O1151" s="100" t="str">
        <f ca="1">IF('Inventory Ref Sheet'!AS1151&gt;0,YEAR(TODAY())-'Inventory Ref Sheet'!AS1151,"")</f>
        <v/>
      </c>
      <c r="P1151" s="95">
        <f>'Inventory Ref Sheet'!AU1151</f>
        <v>0</v>
      </c>
      <c r="Q1151" s="60">
        <f>'Inventory Ref Sheet'!AV1151</f>
        <v>0</v>
      </c>
      <c r="R1151" s="61"/>
      <c r="S1151" s="100" t="str">
        <f t="shared" si="69"/>
        <v/>
      </c>
      <c r="T1151" s="59">
        <f>'Inventory Ref Sheet'!M1151</f>
        <v>0</v>
      </c>
      <c r="U1151" s="102">
        <f>'Inventory Ref Sheet'!N1151</f>
        <v>0</v>
      </c>
      <c r="V1151" s="59">
        <f>'Inventory Ref Sheet'!O1151</f>
        <v>0</v>
      </c>
      <c r="W1151" s="59">
        <f>'Inventory Ref Sheet'!R1151</f>
        <v>0</v>
      </c>
      <c r="X1151" s="59">
        <f>'Inventory Ref Sheet'!S1151</f>
        <v>0</v>
      </c>
      <c r="Y1151" s="100" t="str">
        <f ca="1">IF('Inventory Ref Sheet'!U1151&gt;0,YEAR(TODAY())-'Inventory Ref Sheet'!U1151,"")</f>
        <v/>
      </c>
      <c r="Z1151" s="95">
        <f>'Inventory Ref Sheet'!W1151</f>
        <v>0</v>
      </c>
      <c r="AA1151" s="60">
        <f>'Inventory Ref Sheet'!X1151</f>
        <v>0</v>
      </c>
      <c r="AB1151" s="61"/>
      <c r="AC1151" s="97" t="str">
        <f t="shared" si="70"/>
        <v/>
      </c>
      <c r="AD1151" s="59">
        <f>'Inventory Ref Sheet'!Y1151</f>
        <v>0</v>
      </c>
      <c r="AE1151" s="59">
        <f>'Inventory Ref Sheet'!Z1151</f>
        <v>0</v>
      </c>
      <c r="AF1151" s="102">
        <f>'Inventory Ref Sheet'!AA1151</f>
        <v>0</v>
      </c>
      <c r="AG1151" s="59">
        <f>'Inventory Ref Sheet'!AD1151</f>
        <v>0</v>
      </c>
      <c r="AH1151" s="59">
        <f>'Inventory Ref Sheet'!AE1151</f>
        <v>0</v>
      </c>
      <c r="AI1151" s="100" t="str">
        <f ca="1">IF('Inventory Ref Sheet'!AG1151&gt;0,YEAR(TODAY())-'Inventory Ref Sheet'!AG1151,"")</f>
        <v/>
      </c>
      <c r="AJ1151" s="99"/>
      <c r="AK1151" s="60">
        <f>'Inventory Ref Sheet'!AJ1151</f>
        <v>0</v>
      </c>
      <c r="AL1151" s="99"/>
      <c r="AM1151" s="97" t="str">
        <f t="shared" si="71"/>
        <v/>
      </c>
    </row>
    <row r="1152" spans="10:39" x14ac:dyDescent="0.25">
      <c r="J1152" s="59">
        <f>'Inventory Ref Sheet'!AK1152</f>
        <v>0</v>
      </c>
      <c r="K1152" s="59">
        <f>'Inventory Ref Sheet'!AL1152</f>
        <v>0</v>
      </c>
      <c r="L1152" s="59">
        <f>'Inventory Ref Sheet'!AM1152</f>
        <v>0</v>
      </c>
      <c r="M1152" s="59">
        <f>'Inventory Ref Sheet'!AP1152</f>
        <v>0</v>
      </c>
      <c r="N1152" s="59">
        <f>'Inventory Ref Sheet'!AQ1152</f>
        <v>0</v>
      </c>
      <c r="O1152" s="100" t="str">
        <f ca="1">IF('Inventory Ref Sheet'!AS1152&gt;0,YEAR(TODAY())-'Inventory Ref Sheet'!AS1152,"")</f>
        <v/>
      </c>
      <c r="P1152" s="95">
        <f>'Inventory Ref Sheet'!AU1152</f>
        <v>0</v>
      </c>
      <c r="Q1152" s="60">
        <f>'Inventory Ref Sheet'!AV1152</f>
        <v>0</v>
      </c>
      <c r="R1152" s="61"/>
      <c r="S1152" s="100" t="str">
        <f t="shared" si="69"/>
        <v/>
      </c>
      <c r="T1152" s="59">
        <f>'Inventory Ref Sheet'!M1152</f>
        <v>0</v>
      </c>
      <c r="U1152" s="102">
        <f>'Inventory Ref Sheet'!N1152</f>
        <v>0</v>
      </c>
      <c r="V1152" s="59">
        <f>'Inventory Ref Sheet'!O1152</f>
        <v>0</v>
      </c>
      <c r="W1152" s="59">
        <f>'Inventory Ref Sheet'!R1152</f>
        <v>0</v>
      </c>
      <c r="X1152" s="59">
        <f>'Inventory Ref Sheet'!S1152</f>
        <v>0</v>
      </c>
      <c r="Y1152" s="100" t="str">
        <f ca="1">IF('Inventory Ref Sheet'!U1152&gt;0,YEAR(TODAY())-'Inventory Ref Sheet'!U1152,"")</f>
        <v/>
      </c>
      <c r="Z1152" s="95">
        <f>'Inventory Ref Sheet'!W1152</f>
        <v>0</v>
      </c>
      <c r="AA1152" s="60">
        <f>'Inventory Ref Sheet'!X1152</f>
        <v>0</v>
      </c>
      <c r="AB1152" s="61"/>
      <c r="AC1152" s="97" t="str">
        <f t="shared" si="70"/>
        <v/>
      </c>
      <c r="AD1152" s="59">
        <f>'Inventory Ref Sheet'!Y1152</f>
        <v>0</v>
      </c>
      <c r="AE1152" s="59">
        <f>'Inventory Ref Sheet'!Z1152</f>
        <v>0</v>
      </c>
      <c r="AF1152" s="102">
        <f>'Inventory Ref Sheet'!AA1152</f>
        <v>0</v>
      </c>
      <c r="AG1152" s="59">
        <f>'Inventory Ref Sheet'!AD1152</f>
        <v>0</v>
      </c>
      <c r="AH1152" s="59">
        <f>'Inventory Ref Sheet'!AE1152</f>
        <v>0</v>
      </c>
      <c r="AI1152" s="100" t="str">
        <f ca="1">IF('Inventory Ref Sheet'!AG1152&gt;0,YEAR(TODAY())-'Inventory Ref Sheet'!AG1152,"")</f>
        <v/>
      </c>
      <c r="AJ1152" s="99"/>
      <c r="AK1152" s="60">
        <f>'Inventory Ref Sheet'!AJ1152</f>
        <v>0</v>
      </c>
      <c r="AL1152" s="99"/>
      <c r="AM1152" s="97" t="str">
        <f t="shared" si="71"/>
        <v/>
      </c>
    </row>
    <row r="1153" spans="10:39" x14ac:dyDescent="0.25">
      <c r="J1153" s="59">
        <f>'Inventory Ref Sheet'!AK1153</f>
        <v>0</v>
      </c>
      <c r="K1153" s="59">
        <f>'Inventory Ref Sheet'!AL1153</f>
        <v>0</v>
      </c>
      <c r="L1153" s="59">
        <f>'Inventory Ref Sheet'!AM1153</f>
        <v>0</v>
      </c>
      <c r="M1153" s="59">
        <f>'Inventory Ref Sheet'!AP1153</f>
        <v>0</v>
      </c>
      <c r="N1153" s="59">
        <f>'Inventory Ref Sheet'!AQ1153</f>
        <v>0</v>
      </c>
      <c r="O1153" s="100" t="str">
        <f ca="1">IF('Inventory Ref Sheet'!AS1153&gt;0,YEAR(TODAY())-'Inventory Ref Sheet'!AS1153,"")</f>
        <v/>
      </c>
      <c r="P1153" s="95">
        <f>'Inventory Ref Sheet'!AU1153</f>
        <v>0</v>
      </c>
      <c r="Q1153" s="60">
        <f>'Inventory Ref Sheet'!AV1153</f>
        <v>0</v>
      </c>
      <c r="R1153" s="61"/>
      <c r="S1153" s="100" t="str">
        <f t="shared" si="69"/>
        <v/>
      </c>
      <c r="T1153" s="59">
        <f>'Inventory Ref Sheet'!M1153</f>
        <v>0</v>
      </c>
      <c r="U1153" s="102">
        <f>'Inventory Ref Sheet'!N1153</f>
        <v>0</v>
      </c>
      <c r="V1153" s="59">
        <f>'Inventory Ref Sheet'!O1153</f>
        <v>0</v>
      </c>
      <c r="W1153" s="59">
        <f>'Inventory Ref Sheet'!R1153</f>
        <v>0</v>
      </c>
      <c r="X1153" s="59">
        <f>'Inventory Ref Sheet'!S1153</f>
        <v>0</v>
      </c>
      <c r="Y1153" s="100" t="str">
        <f ca="1">IF('Inventory Ref Sheet'!U1153&gt;0,YEAR(TODAY())-'Inventory Ref Sheet'!U1153,"")</f>
        <v/>
      </c>
      <c r="Z1153" s="95">
        <f>'Inventory Ref Sheet'!W1153</f>
        <v>0</v>
      </c>
      <c r="AA1153" s="60">
        <f>'Inventory Ref Sheet'!X1153</f>
        <v>0</v>
      </c>
      <c r="AB1153" s="61"/>
      <c r="AC1153" s="97" t="str">
        <f t="shared" si="70"/>
        <v/>
      </c>
      <c r="AD1153" s="59">
        <f>'Inventory Ref Sheet'!Y1153</f>
        <v>0</v>
      </c>
      <c r="AE1153" s="59">
        <f>'Inventory Ref Sheet'!Z1153</f>
        <v>0</v>
      </c>
      <c r="AF1153" s="102">
        <f>'Inventory Ref Sheet'!AA1153</f>
        <v>0</v>
      </c>
      <c r="AG1153" s="59">
        <f>'Inventory Ref Sheet'!AD1153</f>
        <v>0</v>
      </c>
      <c r="AH1153" s="59">
        <f>'Inventory Ref Sheet'!AE1153</f>
        <v>0</v>
      </c>
      <c r="AI1153" s="100" t="str">
        <f ca="1">IF('Inventory Ref Sheet'!AG1153&gt;0,YEAR(TODAY())-'Inventory Ref Sheet'!AG1153,"")</f>
        <v/>
      </c>
      <c r="AJ1153" s="99"/>
      <c r="AK1153" s="60">
        <f>'Inventory Ref Sheet'!AJ1153</f>
        <v>0</v>
      </c>
      <c r="AL1153" s="99"/>
      <c r="AM1153" s="97" t="str">
        <f t="shared" si="71"/>
        <v/>
      </c>
    </row>
    <row r="1154" spans="10:39" x14ac:dyDescent="0.25">
      <c r="J1154" s="59">
        <f>'Inventory Ref Sheet'!AK1154</f>
        <v>0</v>
      </c>
      <c r="K1154" s="59">
        <f>'Inventory Ref Sheet'!AL1154</f>
        <v>0</v>
      </c>
      <c r="L1154" s="59">
        <f>'Inventory Ref Sheet'!AM1154</f>
        <v>0</v>
      </c>
      <c r="M1154" s="59">
        <f>'Inventory Ref Sheet'!AP1154</f>
        <v>0</v>
      </c>
      <c r="N1154" s="59">
        <f>'Inventory Ref Sheet'!AQ1154</f>
        <v>0</v>
      </c>
      <c r="O1154" s="100" t="str">
        <f ca="1">IF('Inventory Ref Sheet'!AS1154&gt;0,YEAR(TODAY())-'Inventory Ref Sheet'!AS1154,"")</f>
        <v/>
      </c>
      <c r="P1154" s="95">
        <f>'Inventory Ref Sheet'!AU1154</f>
        <v>0</v>
      </c>
      <c r="Q1154" s="60">
        <f>'Inventory Ref Sheet'!AV1154</f>
        <v>0</v>
      </c>
      <c r="R1154" s="61"/>
      <c r="S1154" s="100" t="str">
        <f t="shared" si="69"/>
        <v/>
      </c>
      <c r="T1154" s="59">
        <f>'Inventory Ref Sheet'!M1154</f>
        <v>0</v>
      </c>
      <c r="U1154" s="102">
        <f>'Inventory Ref Sheet'!N1154</f>
        <v>0</v>
      </c>
      <c r="V1154" s="59">
        <f>'Inventory Ref Sheet'!O1154</f>
        <v>0</v>
      </c>
      <c r="W1154" s="59">
        <f>'Inventory Ref Sheet'!R1154</f>
        <v>0</v>
      </c>
      <c r="X1154" s="59">
        <f>'Inventory Ref Sheet'!S1154</f>
        <v>0</v>
      </c>
      <c r="Y1154" s="100" t="str">
        <f ca="1">IF('Inventory Ref Sheet'!U1154&gt;0,YEAR(TODAY())-'Inventory Ref Sheet'!U1154,"")</f>
        <v/>
      </c>
      <c r="Z1154" s="95">
        <f>'Inventory Ref Sheet'!W1154</f>
        <v>0</v>
      </c>
      <c r="AA1154" s="60">
        <f>'Inventory Ref Sheet'!X1154</f>
        <v>0</v>
      </c>
      <c r="AB1154" s="61"/>
      <c r="AC1154" s="97" t="str">
        <f t="shared" si="70"/>
        <v/>
      </c>
      <c r="AD1154" s="59">
        <f>'Inventory Ref Sheet'!Y1154</f>
        <v>0</v>
      </c>
      <c r="AE1154" s="59">
        <f>'Inventory Ref Sheet'!Z1154</f>
        <v>0</v>
      </c>
      <c r="AF1154" s="102">
        <f>'Inventory Ref Sheet'!AA1154</f>
        <v>0</v>
      </c>
      <c r="AG1154" s="59">
        <f>'Inventory Ref Sheet'!AD1154</f>
        <v>0</v>
      </c>
      <c r="AH1154" s="59">
        <f>'Inventory Ref Sheet'!AE1154</f>
        <v>0</v>
      </c>
      <c r="AI1154" s="100" t="str">
        <f ca="1">IF('Inventory Ref Sheet'!AG1154&gt;0,YEAR(TODAY())-'Inventory Ref Sheet'!AG1154,"")</f>
        <v/>
      </c>
      <c r="AJ1154" s="99"/>
      <c r="AK1154" s="60">
        <f>'Inventory Ref Sheet'!AJ1154</f>
        <v>0</v>
      </c>
      <c r="AL1154" s="99"/>
      <c r="AM1154" s="97" t="str">
        <f t="shared" si="71"/>
        <v/>
      </c>
    </row>
    <row r="1155" spans="10:39" x14ac:dyDescent="0.25">
      <c r="J1155" s="59">
        <f>'Inventory Ref Sheet'!AK1155</f>
        <v>0</v>
      </c>
      <c r="K1155" s="59">
        <f>'Inventory Ref Sheet'!AL1155</f>
        <v>0</v>
      </c>
      <c r="L1155" s="59">
        <f>'Inventory Ref Sheet'!AM1155</f>
        <v>0</v>
      </c>
      <c r="M1155" s="59">
        <f>'Inventory Ref Sheet'!AP1155</f>
        <v>0</v>
      </c>
      <c r="N1155" s="59">
        <f>'Inventory Ref Sheet'!AQ1155</f>
        <v>0</v>
      </c>
      <c r="O1155" s="100" t="str">
        <f ca="1">IF('Inventory Ref Sheet'!AS1155&gt;0,YEAR(TODAY())-'Inventory Ref Sheet'!AS1155,"")</f>
        <v/>
      </c>
      <c r="P1155" s="95">
        <f>'Inventory Ref Sheet'!AU1155</f>
        <v>0</v>
      </c>
      <c r="Q1155" s="60">
        <f>'Inventory Ref Sheet'!AV1155</f>
        <v>0</v>
      </c>
      <c r="R1155" s="61"/>
      <c r="S1155" s="100" t="str">
        <f t="shared" si="69"/>
        <v/>
      </c>
      <c r="T1155" s="59">
        <f>'Inventory Ref Sheet'!M1155</f>
        <v>0</v>
      </c>
      <c r="U1155" s="102">
        <f>'Inventory Ref Sheet'!N1155</f>
        <v>0</v>
      </c>
      <c r="V1155" s="59">
        <f>'Inventory Ref Sheet'!O1155</f>
        <v>0</v>
      </c>
      <c r="W1155" s="59">
        <f>'Inventory Ref Sheet'!R1155</f>
        <v>0</v>
      </c>
      <c r="X1155" s="59">
        <f>'Inventory Ref Sheet'!S1155</f>
        <v>0</v>
      </c>
      <c r="Y1155" s="100" t="str">
        <f ca="1">IF('Inventory Ref Sheet'!U1155&gt;0,YEAR(TODAY())-'Inventory Ref Sheet'!U1155,"")</f>
        <v/>
      </c>
      <c r="Z1155" s="95">
        <f>'Inventory Ref Sheet'!W1155</f>
        <v>0</v>
      </c>
      <c r="AA1155" s="60">
        <f>'Inventory Ref Sheet'!X1155</f>
        <v>0</v>
      </c>
      <c r="AB1155" s="61"/>
      <c r="AC1155" s="97" t="str">
        <f t="shared" si="70"/>
        <v/>
      </c>
      <c r="AD1155" s="59">
        <f>'Inventory Ref Sheet'!Y1155</f>
        <v>0</v>
      </c>
      <c r="AE1155" s="59">
        <f>'Inventory Ref Sheet'!Z1155</f>
        <v>0</v>
      </c>
      <c r="AF1155" s="102">
        <f>'Inventory Ref Sheet'!AA1155</f>
        <v>0</v>
      </c>
      <c r="AG1155" s="59">
        <f>'Inventory Ref Sheet'!AD1155</f>
        <v>0</v>
      </c>
      <c r="AH1155" s="59">
        <f>'Inventory Ref Sheet'!AE1155</f>
        <v>0</v>
      </c>
      <c r="AI1155" s="100" t="str">
        <f ca="1">IF('Inventory Ref Sheet'!AG1155&gt;0,YEAR(TODAY())-'Inventory Ref Sheet'!AG1155,"")</f>
        <v/>
      </c>
      <c r="AJ1155" s="99"/>
      <c r="AK1155" s="60">
        <f>'Inventory Ref Sheet'!AJ1155</f>
        <v>0</v>
      </c>
      <c r="AL1155" s="99"/>
      <c r="AM1155" s="97" t="str">
        <f t="shared" si="71"/>
        <v/>
      </c>
    </row>
    <row r="1156" spans="10:39" x14ac:dyDescent="0.25">
      <c r="J1156" s="59">
        <f>'Inventory Ref Sheet'!AK1156</f>
        <v>0</v>
      </c>
      <c r="K1156" s="59">
        <f>'Inventory Ref Sheet'!AL1156</f>
        <v>0</v>
      </c>
      <c r="L1156" s="59">
        <f>'Inventory Ref Sheet'!AM1156</f>
        <v>0</v>
      </c>
      <c r="M1156" s="59">
        <f>'Inventory Ref Sheet'!AP1156</f>
        <v>0</v>
      </c>
      <c r="N1156" s="59">
        <f>'Inventory Ref Sheet'!AQ1156</f>
        <v>0</v>
      </c>
      <c r="O1156" s="100" t="str">
        <f ca="1">IF('Inventory Ref Sheet'!AS1156&gt;0,YEAR(TODAY())-'Inventory Ref Sheet'!AS1156,"")</f>
        <v/>
      </c>
      <c r="P1156" s="95">
        <f>'Inventory Ref Sheet'!AU1156</f>
        <v>0</v>
      </c>
      <c r="Q1156" s="60">
        <f>'Inventory Ref Sheet'!AV1156</f>
        <v>0</v>
      </c>
      <c r="R1156" s="61"/>
      <c r="S1156" s="100" t="str">
        <f t="shared" si="69"/>
        <v/>
      </c>
      <c r="T1156" s="59">
        <f>'Inventory Ref Sheet'!M1156</f>
        <v>0</v>
      </c>
      <c r="U1156" s="102">
        <f>'Inventory Ref Sheet'!N1156</f>
        <v>0</v>
      </c>
      <c r="V1156" s="59">
        <f>'Inventory Ref Sheet'!O1156</f>
        <v>0</v>
      </c>
      <c r="W1156" s="59">
        <f>'Inventory Ref Sheet'!R1156</f>
        <v>0</v>
      </c>
      <c r="X1156" s="59">
        <f>'Inventory Ref Sheet'!S1156</f>
        <v>0</v>
      </c>
      <c r="Y1156" s="100" t="str">
        <f ca="1">IF('Inventory Ref Sheet'!U1156&gt;0,YEAR(TODAY())-'Inventory Ref Sheet'!U1156,"")</f>
        <v/>
      </c>
      <c r="Z1156" s="95">
        <f>'Inventory Ref Sheet'!W1156</f>
        <v>0</v>
      </c>
      <c r="AA1156" s="60">
        <f>'Inventory Ref Sheet'!X1156</f>
        <v>0</v>
      </c>
      <c r="AB1156" s="61"/>
      <c r="AC1156" s="97" t="str">
        <f t="shared" si="70"/>
        <v/>
      </c>
      <c r="AD1156" s="59">
        <f>'Inventory Ref Sheet'!Y1156</f>
        <v>0</v>
      </c>
      <c r="AE1156" s="59">
        <f>'Inventory Ref Sheet'!Z1156</f>
        <v>0</v>
      </c>
      <c r="AF1156" s="102">
        <f>'Inventory Ref Sheet'!AA1156</f>
        <v>0</v>
      </c>
      <c r="AG1156" s="59">
        <f>'Inventory Ref Sheet'!AD1156</f>
        <v>0</v>
      </c>
      <c r="AH1156" s="59">
        <f>'Inventory Ref Sheet'!AE1156</f>
        <v>0</v>
      </c>
      <c r="AI1156" s="100" t="str">
        <f ca="1">IF('Inventory Ref Sheet'!AG1156&gt;0,YEAR(TODAY())-'Inventory Ref Sheet'!AG1156,"")</f>
        <v/>
      </c>
      <c r="AJ1156" s="99"/>
      <c r="AK1156" s="60">
        <f>'Inventory Ref Sheet'!AJ1156</f>
        <v>0</v>
      </c>
      <c r="AL1156" s="99"/>
      <c r="AM1156" s="97" t="str">
        <f t="shared" si="71"/>
        <v/>
      </c>
    </row>
    <row r="1157" spans="10:39" x14ac:dyDescent="0.25">
      <c r="J1157" s="59">
        <f>'Inventory Ref Sheet'!AK1157</f>
        <v>0</v>
      </c>
      <c r="K1157" s="59">
        <f>'Inventory Ref Sheet'!AL1157</f>
        <v>0</v>
      </c>
      <c r="L1157" s="59">
        <f>'Inventory Ref Sheet'!AM1157</f>
        <v>0</v>
      </c>
      <c r="M1157" s="59">
        <f>'Inventory Ref Sheet'!AP1157</f>
        <v>0</v>
      </c>
      <c r="N1157" s="59">
        <f>'Inventory Ref Sheet'!AQ1157</f>
        <v>0</v>
      </c>
      <c r="O1157" s="100" t="str">
        <f ca="1">IF('Inventory Ref Sheet'!AS1157&gt;0,YEAR(TODAY())-'Inventory Ref Sheet'!AS1157,"")</f>
        <v/>
      </c>
      <c r="P1157" s="95">
        <f>'Inventory Ref Sheet'!AU1157</f>
        <v>0</v>
      </c>
      <c r="Q1157" s="60">
        <f>'Inventory Ref Sheet'!AV1157</f>
        <v>0</v>
      </c>
      <c r="R1157" s="61"/>
      <c r="S1157" s="100" t="str">
        <f t="shared" si="69"/>
        <v/>
      </c>
      <c r="T1157" s="59">
        <f>'Inventory Ref Sheet'!M1157</f>
        <v>0</v>
      </c>
      <c r="U1157" s="102">
        <f>'Inventory Ref Sheet'!N1157</f>
        <v>0</v>
      </c>
      <c r="V1157" s="59">
        <f>'Inventory Ref Sheet'!O1157</f>
        <v>0</v>
      </c>
      <c r="W1157" s="59">
        <f>'Inventory Ref Sheet'!R1157</f>
        <v>0</v>
      </c>
      <c r="X1157" s="59">
        <f>'Inventory Ref Sheet'!S1157</f>
        <v>0</v>
      </c>
      <c r="Y1157" s="100" t="str">
        <f ca="1">IF('Inventory Ref Sheet'!U1157&gt;0,YEAR(TODAY())-'Inventory Ref Sheet'!U1157,"")</f>
        <v/>
      </c>
      <c r="Z1157" s="95">
        <f>'Inventory Ref Sheet'!W1157</f>
        <v>0</v>
      </c>
      <c r="AA1157" s="60">
        <f>'Inventory Ref Sheet'!X1157</f>
        <v>0</v>
      </c>
      <c r="AB1157" s="61"/>
      <c r="AC1157" s="97" t="str">
        <f t="shared" si="70"/>
        <v/>
      </c>
      <c r="AD1157" s="59">
        <f>'Inventory Ref Sheet'!Y1157</f>
        <v>0</v>
      </c>
      <c r="AE1157" s="59">
        <f>'Inventory Ref Sheet'!Z1157</f>
        <v>0</v>
      </c>
      <c r="AF1157" s="102">
        <f>'Inventory Ref Sheet'!AA1157</f>
        <v>0</v>
      </c>
      <c r="AG1157" s="59">
        <f>'Inventory Ref Sheet'!AD1157</f>
        <v>0</v>
      </c>
      <c r="AH1157" s="59">
        <f>'Inventory Ref Sheet'!AE1157</f>
        <v>0</v>
      </c>
      <c r="AI1157" s="100" t="str">
        <f ca="1">IF('Inventory Ref Sheet'!AG1157&gt;0,YEAR(TODAY())-'Inventory Ref Sheet'!AG1157,"")</f>
        <v/>
      </c>
      <c r="AJ1157" s="99"/>
      <c r="AK1157" s="60">
        <f>'Inventory Ref Sheet'!AJ1157</f>
        <v>0</v>
      </c>
      <c r="AL1157" s="99"/>
      <c r="AM1157" s="97" t="str">
        <f t="shared" si="71"/>
        <v/>
      </c>
    </row>
    <row r="1158" spans="10:39" x14ac:dyDescent="0.25">
      <c r="J1158" s="59">
        <f>'Inventory Ref Sheet'!AK1158</f>
        <v>0</v>
      </c>
      <c r="K1158" s="59">
        <f>'Inventory Ref Sheet'!AL1158</f>
        <v>0</v>
      </c>
      <c r="L1158" s="59">
        <f>'Inventory Ref Sheet'!AM1158</f>
        <v>0</v>
      </c>
      <c r="M1158" s="59">
        <f>'Inventory Ref Sheet'!AP1158</f>
        <v>0</v>
      </c>
      <c r="N1158" s="59">
        <f>'Inventory Ref Sheet'!AQ1158</f>
        <v>0</v>
      </c>
      <c r="O1158" s="100" t="str">
        <f ca="1">IF('Inventory Ref Sheet'!AS1158&gt;0,YEAR(TODAY())-'Inventory Ref Sheet'!AS1158,"")</f>
        <v/>
      </c>
      <c r="P1158" s="95">
        <f>'Inventory Ref Sheet'!AU1158</f>
        <v>0</v>
      </c>
      <c r="Q1158" s="60">
        <f>'Inventory Ref Sheet'!AV1158</f>
        <v>0</v>
      </c>
      <c r="R1158" s="61"/>
      <c r="S1158" s="100" t="str">
        <f t="shared" ref="S1158:S1221" si="72">IF(ISTEXT(J1158),IF(O1158&gt;=R1158,"Yes","No"),"")</f>
        <v/>
      </c>
      <c r="T1158" s="59">
        <f>'Inventory Ref Sheet'!M1158</f>
        <v>0</v>
      </c>
      <c r="U1158" s="102">
        <f>'Inventory Ref Sheet'!N1158</f>
        <v>0</v>
      </c>
      <c r="V1158" s="59">
        <f>'Inventory Ref Sheet'!O1158</f>
        <v>0</v>
      </c>
      <c r="W1158" s="59">
        <f>'Inventory Ref Sheet'!R1158</f>
        <v>0</v>
      </c>
      <c r="X1158" s="59">
        <f>'Inventory Ref Sheet'!S1158</f>
        <v>0</v>
      </c>
      <c r="Y1158" s="100" t="str">
        <f ca="1">IF('Inventory Ref Sheet'!U1158&gt;0,YEAR(TODAY())-'Inventory Ref Sheet'!U1158,"")</f>
        <v/>
      </c>
      <c r="Z1158" s="95">
        <f>'Inventory Ref Sheet'!W1158</f>
        <v>0</v>
      </c>
      <c r="AA1158" s="60">
        <f>'Inventory Ref Sheet'!X1158</f>
        <v>0</v>
      </c>
      <c r="AB1158" s="61"/>
      <c r="AC1158" s="97" t="str">
        <f t="shared" si="70"/>
        <v/>
      </c>
      <c r="AD1158" s="59">
        <f>'Inventory Ref Sheet'!Y1158</f>
        <v>0</v>
      </c>
      <c r="AE1158" s="59">
        <f>'Inventory Ref Sheet'!Z1158</f>
        <v>0</v>
      </c>
      <c r="AF1158" s="102">
        <f>'Inventory Ref Sheet'!AA1158</f>
        <v>0</v>
      </c>
      <c r="AG1158" s="59">
        <f>'Inventory Ref Sheet'!AD1158</f>
        <v>0</v>
      </c>
      <c r="AH1158" s="59">
        <f>'Inventory Ref Sheet'!AE1158</f>
        <v>0</v>
      </c>
      <c r="AI1158" s="100" t="str">
        <f ca="1">IF('Inventory Ref Sheet'!AG1158&gt;0,YEAR(TODAY())-'Inventory Ref Sheet'!AG1158,"")</f>
        <v/>
      </c>
      <c r="AJ1158" s="99"/>
      <c r="AK1158" s="60">
        <f>'Inventory Ref Sheet'!AJ1158</f>
        <v>0</v>
      </c>
      <c r="AL1158" s="99"/>
      <c r="AM1158" s="97" t="str">
        <f t="shared" si="71"/>
        <v/>
      </c>
    </row>
    <row r="1159" spans="10:39" x14ac:dyDescent="0.25">
      <c r="J1159" s="59">
        <f>'Inventory Ref Sheet'!AK1159</f>
        <v>0</v>
      </c>
      <c r="K1159" s="59">
        <f>'Inventory Ref Sheet'!AL1159</f>
        <v>0</v>
      </c>
      <c r="L1159" s="59">
        <f>'Inventory Ref Sheet'!AM1159</f>
        <v>0</v>
      </c>
      <c r="M1159" s="59">
        <f>'Inventory Ref Sheet'!AP1159</f>
        <v>0</v>
      </c>
      <c r="N1159" s="59">
        <f>'Inventory Ref Sheet'!AQ1159</f>
        <v>0</v>
      </c>
      <c r="O1159" s="100" t="str">
        <f ca="1">IF('Inventory Ref Sheet'!AS1159&gt;0,YEAR(TODAY())-'Inventory Ref Sheet'!AS1159,"")</f>
        <v/>
      </c>
      <c r="P1159" s="95">
        <f>'Inventory Ref Sheet'!AU1159</f>
        <v>0</v>
      </c>
      <c r="Q1159" s="60">
        <f>'Inventory Ref Sheet'!AV1159</f>
        <v>0</v>
      </c>
      <c r="R1159" s="61"/>
      <c r="S1159" s="100" t="str">
        <f t="shared" si="72"/>
        <v/>
      </c>
      <c r="T1159" s="59">
        <f>'Inventory Ref Sheet'!M1159</f>
        <v>0</v>
      </c>
      <c r="U1159" s="102">
        <f>'Inventory Ref Sheet'!N1159</f>
        <v>0</v>
      </c>
      <c r="V1159" s="59">
        <f>'Inventory Ref Sheet'!O1159</f>
        <v>0</v>
      </c>
      <c r="W1159" s="59">
        <f>'Inventory Ref Sheet'!R1159</f>
        <v>0</v>
      </c>
      <c r="X1159" s="59">
        <f>'Inventory Ref Sheet'!S1159</f>
        <v>0</v>
      </c>
      <c r="Y1159" s="100" t="str">
        <f ca="1">IF('Inventory Ref Sheet'!U1159&gt;0,YEAR(TODAY())-'Inventory Ref Sheet'!U1159,"")</f>
        <v/>
      </c>
      <c r="Z1159" s="95">
        <f>'Inventory Ref Sheet'!W1159</f>
        <v>0</v>
      </c>
      <c r="AA1159" s="60">
        <f>'Inventory Ref Sheet'!X1159</f>
        <v>0</v>
      </c>
      <c r="AB1159" s="61"/>
      <c r="AC1159" s="97" t="str">
        <f t="shared" si="70"/>
        <v/>
      </c>
      <c r="AD1159" s="59">
        <f>'Inventory Ref Sheet'!Y1159</f>
        <v>0</v>
      </c>
      <c r="AE1159" s="59">
        <f>'Inventory Ref Sheet'!Z1159</f>
        <v>0</v>
      </c>
      <c r="AF1159" s="102">
        <f>'Inventory Ref Sheet'!AA1159</f>
        <v>0</v>
      </c>
      <c r="AG1159" s="59">
        <f>'Inventory Ref Sheet'!AD1159</f>
        <v>0</v>
      </c>
      <c r="AH1159" s="59">
        <f>'Inventory Ref Sheet'!AE1159</f>
        <v>0</v>
      </c>
      <c r="AI1159" s="100" t="str">
        <f ca="1">IF('Inventory Ref Sheet'!AG1159&gt;0,YEAR(TODAY())-'Inventory Ref Sheet'!AG1159,"")</f>
        <v/>
      </c>
      <c r="AJ1159" s="99"/>
      <c r="AK1159" s="60">
        <f>'Inventory Ref Sheet'!AJ1159</f>
        <v>0</v>
      </c>
      <c r="AL1159" s="99"/>
      <c r="AM1159" s="97" t="str">
        <f t="shared" si="71"/>
        <v/>
      </c>
    </row>
    <row r="1160" spans="10:39" x14ac:dyDescent="0.25">
      <c r="J1160" s="59">
        <f>'Inventory Ref Sheet'!AK1160</f>
        <v>0</v>
      </c>
      <c r="K1160" s="59">
        <f>'Inventory Ref Sheet'!AL1160</f>
        <v>0</v>
      </c>
      <c r="L1160" s="59">
        <f>'Inventory Ref Sheet'!AM1160</f>
        <v>0</v>
      </c>
      <c r="M1160" s="59">
        <f>'Inventory Ref Sheet'!AP1160</f>
        <v>0</v>
      </c>
      <c r="N1160" s="59">
        <f>'Inventory Ref Sheet'!AQ1160</f>
        <v>0</v>
      </c>
      <c r="O1160" s="100" t="str">
        <f ca="1">IF('Inventory Ref Sheet'!AS1160&gt;0,YEAR(TODAY())-'Inventory Ref Sheet'!AS1160,"")</f>
        <v/>
      </c>
      <c r="P1160" s="95">
        <f>'Inventory Ref Sheet'!AU1160</f>
        <v>0</v>
      </c>
      <c r="Q1160" s="60">
        <f>'Inventory Ref Sheet'!AV1160</f>
        <v>0</v>
      </c>
      <c r="R1160" s="61"/>
      <c r="S1160" s="100" t="str">
        <f t="shared" si="72"/>
        <v/>
      </c>
      <c r="T1160" s="59">
        <f>'Inventory Ref Sheet'!M1160</f>
        <v>0</v>
      </c>
      <c r="U1160" s="102">
        <f>'Inventory Ref Sheet'!N1160</f>
        <v>0</v>
      </c>
      <c r="V1160" s="59">
        <f>'Inventory Ref Sheet'!O1160</f>
        <v>0</v>
      </c>
      <c r="W1160" s="59">
        <f>'Inventory Ref Sheet'!R1160</f>
        <v>0</v>
      </c>
      <c r="X1160" s="59">
        <f>'Inventory Ref Sheet'!S1160</f>
        <v>0</v>
      </c>
      <c r="Y1160" s="100" t="str">
        <f ca="1">IF('Inventory Ref Sheet'!U1160&gt;0,YEAR(TODAY())-'Inventory Ref Sheet'!U1160,"")</f>
        <v/>
      </c>
      <c r="Z1160" s="95">
        <f>'Inventory Ref Sheet'!W1160</f>
        <v>0</v>
      </c>
      <c r="AA1160" s="60">
        <f>'Inventory Ref Sheet'!X1160</f>
        <v>0</v>
      </c>
      <c r="AB1160" s="61"/>
      <c r="AC1160" s="97" t="str">
        <f t="shared" si="70"/>
        <v/>
      </c>
      <c r="AD1160" s="59">
        <f>'Inventory Ref Sheet'!Y1160</f>
        <v>0</v>
      </c>
      <c r="AE1160" s="59">
        <f>'Inventory Ref Sheet'!Z1160</f>
        <v>0</v>
      </c>
      <c r="AF1160" s="102">
        <f>'Inventory Ref Sheet'!AA1160</f>
        <v>0</v>
      </c>
      <c r="AG1160" s="59">
        <f>'Inventory Ref Sheet'!AD1160</f>
        <v>0</v>
      </c>
      <c r="AH1160" s="59">
        <f>'Inventory Ref Sheet'!AE1160</f>
        <v>0</v>
      </c>
      <c r="AI1160" s="100" t="str">
        <f ca="1">IF('Inventory Ref Sheet'!AG1160&gt;0,YEAR(TODAY())-'Inventory Ref Sheet'!AG1160,"")</f>
        <v/>
      </c>
      <c r="AJ1160" s="99"/>
      <c r="AK1160" s="60">
        <f>'Inventory Ref Sheet'!AJ1160</f>
        <v>0</v>
      </c>
      <c r="AL1160" s="99"/>
      <c r="AM1160" s="97" t="str">
        <f t="shared" si="71"/>
        <v/>
      </c>
    </row>
    <row r="1161" spans="10:39" x14ac:dyDescent="0.25">
      <c r="J1161" s="59">
        <f>'Inventory Ref Sheet'!AK1161</f>
        <v>0</v>
      </c>
      <c r="K1161" s="59">
        <f>'Inventory Ref Sheet'!AL1161</f>
        <v>0</v>
      </c>
      <c r="L1161" s="59">
        <f>'Inventory Ref Sheet'!AM1161</f>
        <v>0</v>
      </c>
      <c r="M1161" s="59">
        <f>'Inventory Ref Sheet'!AP1161</f>
        <v>0</v>
      </c>
      <c r="N1161" s="59">
        <f>'Inventory Ref Sheet'!AQ1161</f>
        <v>0</v>
      </c>
      <c r="O1161" s="100" t="str">
        <f ca="1">IF('Inventory Ref Sheet'!AS1161&gt;0,YEAR(TODAY())-'Inventory Ref Sheet'!AS1161,"")</f>
        <v/>
      </c>
      <c r="P1161" s="95">
        <f>'Inventory Ref Sheet'!AU1161</f>
        <v>0</v>
      </c>
      <c r="Q1161" s="60">
        <f>'Inventory Ref Sheet'!AV1161</f>
        <v>0</v>
      </c>
      <c r="R1161" s="61"/>
      <c r="S1161" s="100" t="str">
        <f t="shared" si="72"/>
        <v/>
      </c>
      <c r="T1161" s="59">
        <f>'Inventory Ref Sheet'!M1161</f>
        <v>0</v>
      </c>
      <c r="U1161" s="102">
        <f>'Inventory Ref Sheet'!N1161</f>
        <v>0</v>
      </c>
      <c r="V1161" s="59">
        <f>'Inventory Ref Sheet'!O1161</f>
        <v>0</v>
      </c>
      <c r="W1161" s="59">
        <f>'Inventory Ref Sheet'!R1161</f>
        <v>0</v>
      </c>
      <c r="X1161" s="59">
        <f>'Inventory Ref Sheet'!S1161</f>
        <v>0</v>
      </c>
      <c r="Y1161" s="100" t="str">
        <f ca="1">IF('Inventory Ref Sheet'!U1161&gt;0,YEAR(TODAY())-'Inventory Ref Sheet'!U1161,"")</f>
        <v/>
      </c>
      <c r="Z1161" s="95">
        <f>'Inventory Ref Sheet'!W1161</f>
        <v>0</v>
      </c>
      <c r="AA1161" s="60">
        <f>'Inventory Ref Sheet'!X1161</f>
        <v>0</v>
      </c>
      <c r="AB1161" s="61"/>
      <c r="AC1161" s="97" t="str">
        <f t="shared" si="70"/>
        <v/>
      </c>
      <c r="AD1161" s="59">
        <f>'Inventory Ref Sheet'!Y1161</f>
        <v>0</v>
      </c>
      <c r="AE1161" s="59">
        <f>'Inventory Ref Sheet'!Z1161</f>
        <v>0</v>
      </c>
      <c r="AF1161" s="102">
        <f>'Inventory Ref Sheet'!AA1161</f>
        <v>0</v>
      </c>
      <c r="AG1161" s="59">
        <f>'Inventory Ref Sheet'!AD1161</f>
        <v>0</v>
      </c>
      <c r="AH1161" s="59">
        <f>'Inventory Ref Sheet'!AE1161</f>
        <v>0</v>
      </c>
      <c r="AI1161" s="100" t="str">
        <f ca="1">IF('Inventory Ref Sheet'!AG1161&gt;0,YEAR(TODAY())-'Inventory Ref Sheet'!AG1161,"")</f>
        <v/>
      </c>
      <c r="AJ1161" s="99"/>
      <c r="AK1161" s="60">
        <f>'Inventory Ref Sheet'!AJ1161</f>
        <v>0</v>
      </c>
      <c r="AL1161" s="99"/>
      <c r="AM1161" s="97" t="str">
        <f t="shared" si="71"/>
        <v/>
      </c>
    </row>
    <row r="1162" spans="10:39" x14ac:dyDescent="0.25">
      <c r="J1162" s="59">
        <f>'Inventory Ref Sheet'!AK1162</f>
        <v>0</v>
      </c>
      <c r="K1162" s="59">
        <f>'Inventory Ref Sheet'!AL1162</f>
        <v>0</v>
      </c>
      <c r="L1162" s="59">
        <f>'Inventory Ref Sheet'!AM1162</f>
        <v>0</v>
      </c>
      <c r="M1162" s="59">
        <f>'Inventory Ref Sheet'!AP1162</f>
        <v>0</v>
      </c>
      <c r="N1162" s="59">
        <f>'Inventory Ref Sheet'!AQ1162</f>
        <v>0</v>
      </c>
      <c r="O1162" s="100" t="str">
        <f ca="1">IF('Inventory Ref Sheet'!AS1162&gt;0,YEAR(TODAY())-'Inventory Ref Sheet'!AS1162,"")</f>
        <v/>
      </c>
      <c r="P1162" s="95">
        <f>'Inventory Ref Sheet'!AU1162</f>
        <v>0</v>
      </c>
      <c r="Q1162" s="60">
        <f>'Inventory Ref Sheet'!AV1162</f>
        <v>0</v>
      </c>
      <c r="R1162" s="61"/>
      <c r="S1162" s="100" t="str">
        <f t="shared" si="72"/>
        <v/>
      </c>
      <c r="T1162" s="59">
        <f>'Inventory Ref Sheet'!M1162</f>
        <v>0</v>
      </c>
      <c r="U1162" s="102">
        <f>'Inventory Ref Sheet'!N1162</f>
        <v>0</v>
      </c>
      <c r="V1162" s="59">
        <f>'Inventory Ref Sheet'!O1162</f>
        <v>0</v>
      </c>
      <c r="W1162" s="59">
        <f>'Inventory Ref Sheet'!R1162</f>
        <v>0</v>
      </c>
      <c r="X1162" s="59">
        <f>'Inventory Ref Sheet'!S1162</f>
        <v>0</v>
      </c>
      <c r="Y1162" s="100" t="str">
        <f ca="1">IF('Inventory Ref Sheet'!U1162&gt;0,YEAR(TODAY())-'Inventory Ref Sheet'!U1162,"")</f>
        <v/>
      </c>
      <c r="Z1162" s="95">
        <f>'Inventory Ref Sheet'!W1162</f>
        <v>0</v>
      </c>
      <c r="AA1162" s="60">
        <f>'Inventory Ref Sheet'!X1162</f>
        <v>0</v>
      </c>
      <c r="AB1162" s="61"/>
      <c r="AC1162" s="97" t="str">
        <f t="shared" si="70"/>
        <v/>
      </c>
      <c r="AD1162" s="59">
        <f>'Inventory Ref Sheet'!Y1162</f>
        <v>0</v>
      </c>
      <c r="AE1162" s="59">
        <f>'Inventory Ref Sheet'!Z1162</f>
        <v>0</v>
      </c>
      <c r="AF1162" s="102">
        <f>'Inventory Ref Sheet'!AA1162</f>
        <v>0</v>
      </c>
      <c r="AG1162" s="59">
        <f>'Inventory Ref Sheet'!AD1162</f>
        <v>0</v>
      </c>
      <c r="AH1162" s="59">
        <f>'Inventory Ref Sheet'!AE1162</f>
        <v>0</v>
      </c>
      <c r="AI1162" s="100" t="str">
        <f ca="1">IF('Inventory Ref Sheet'!AG1162&gt;0,YEAR(TODAY())-'Inventory Ref Sheet'!AG1162,"")</f>
        <v/>
      </c>
      <c r="AJ1162" s="99"/>
      <c r="AK1162" s="60">
        <f>'Inventory Ref Sheet'!AJ1162</f>
        <v>0</v>
      </c>
      <c r="AL1162" s="99"/>
      <c r="AM1162" s="97" t="str">
        <f t="shared" si="71"/>
        <v/>
      </c>
    </row>
    <row r="1163" spans="10:39" x14ac:dyDescent="0.25">
      <c r="J1163" s="59">
        <f>'Inventory Ref Sheet'!AK1163</f>
        <v>0</v>
      </c>
      <c r="K1163" s="59">
        <f>'Inventory Ref Sheet'!AL1163</f>
        <v>0</v>
      </c>
      <c r="L1163" s="59">
        <f>'Inventory Ref Sheet'!AM1163</f>
        <v>0</v>
      </c>
      <c r="M1163" s="59">
        <f>'Inventory Ref Sheet'!AP1163</f>
        <v>0</v>
      </c>
      <c r="N1163" s="59">
        <f>'Inventory Ref Sheet'!AQ1163</f>
        <v>0</v>
      </c>
      <c r="O1163" s="100" t="str">
        <f ca="1">IF('Inventory Ref Sheet'!AS1163&gt;0,YEAR(TODAY())-'Inventory Ref Sheet'!AS1163,"")</f>
        <v/>
      </c>
      <c r="P1163" s="95">
        <f>'Inventory Ref Sheet'!AU1163</f>
        <v>0</v>
      </c>
      <c r="Q1163" s="60">
        <f>'Inventory Ref Sheet'!AV1163</f>
        <v>0</v>
      </c>
      <c r="R1163" s="61"/>
      <c r="S1163" s="100" t="str">
        <f t="shared" si="72"/>
        <v/>
      </c>
      <c r="T1163" s="59">
        <f>'Inventory Ref Sheet'!M1163</f>
        <v>0</v>
      </c>
      <c r="U1163" s="102">
        <f>'Inventory Ref Sheet'!N1163</f>
        <v>0</v>
      </c>
      <c r="V1163" s="59">
        <f>'Inventory Ref Sheet'!O1163</f>
        <v>0</v>
      </c>
      <c r="W1163" s="59">
        <f>'Inventory Ref Sheet'!R1163</f>
        <v>0</v>
      </c>
      <c r="X1163" s="59">
        <f>'Inventory Ref Sheet'!S1163</f>
        <v>0</v>
      </c>
      <c r="Y1163" s="100" t="str">
        <f ca="1">IF('Inventory Ref Sheet'!U1163&gt;0,YEAR(TODAY())-'Inventory Ref Sheet'!U1163,"")</f>
        <v/>
      </c>
      <c r="Z1163" s="95">
        <f>'Inventory Ref Sheet'!W1163</f>
        <v>0</v>
      </c>
      <c r="AA1163" s="60">
        <f>'Inventory Ref Sheet'!X1163</f>
        <v>0</v>
      </c>
      <c r="AB1163" s="61"/>
      <c r="AC1163" s="97" t="str">
        <f t="shared" ref="AC1163:AC1226" si="73">IF(ISTEXT(T1163),IF(Y1163&gt;=AB1163,"Yes","No"),"")</f>
        <v/>
      </c>
      <c r="AD1163" s="59">
        <f>'Inventory Ref Sheet'!Y1163</f>
        <v>0</v>
      </c>
      <c r="AE1163" s="59">
        <f>'Inventory Ref Sheet'!Z1163</f>
        <v>0</v>
      </c>
      <c r="AF1163" s="102">
        <f>'Inventory Ref Sheet'!AA1163</f>
        <v>0</v>
      </c>
      <c r="AG1163" s="59">
        <f>'Inventory Ref Sheet'!AD1163</f>
        <v>0</v>
      </c>
      <c r="AH1163" s="59">
        <f>'Inventory Ref Sheet'!AE1163</f>
        <v>0</v>
      </c>
      <c r="AI1163" s="100" t="str">
        <f ca="1">IF('Inventory Ref Sheet'!AG1163&gt;0,YEAR(TODAY())-'Inventory Ref Sheet'!AG1163,"")</f>
        <v/>
      </c>
      <c r="AJ1163" s="99"/>
      <c r="AK1163" s="60">
        <f>'Inventory Ref Sheet'!AJ1163</f>
        <v>0</v>
      </c>
      <c r="AL1163" s="99"/>
      <c r="AM1163" s="97" t="str">
        <f t="shared" ref="AM1163:AM1226" si="74">IF(ISTEXT(AD1163),IF(AI1163&gt;=AL1163,"Yes","No"),"")</f>
        <v/>
      </c>
    </row>
    <row r="1164" spans="10:39" x14ac:dyDescent="0.25">
      <c r="J1164" s="59">
        <f>'Inventory Ref Sheet'!AK1164</f>
        <v>0</v>
      </c>
      <c r="K1164" s="59">
        <f>'Inventory Ref Sheet'!AL1164</f>
        <v>0</v>
      </c>
      <c r="L1164" s="59">
        <f>'Inventory Ref Sheet'!AM1164</f>
        <v>0</v>
      </c>
      <c r="M1164" s="59">
        <f>'Inventory Ref Sheet'!AP1164</f>
        <v>0</v>
      </c>
      <c r="N1164" s="59">
        <f>'Inventory Ref Sheet'!AQ1164</f>
        <v>0</v>
      </c>
      <c r="O1164" s="100" t="str">
        <f ca="1">IF('Inventory Ref Sheet'!AS1164&gt;0,YEAR(TODAY())-'Inventory Ref Sheet'!AS1164,"")</f>
        <v/>
      </c>
      <c r="P1164" s="95">
        <f>'Inventory Ref Sheet'!AU1164</f>
        <v>0</v>
      </c>
      <c r="Q1164" s="60">
        <f>'Inventory Ref Sheet'!AV1164</f>
        <v>0</v>
      </c>
      <c r="R1164" s="61"/>
      <c r="S1164" s="100" t="str">
        <f t="shared" si="72"/>
        <v/>
      </c>
      <c r="T1164" s="59">
        <f>'Inventory Ref Sheet'!M1164</f>
        <v>0</v>
      </c>
      <c r="U1164" s="102">
        <f>'Inventory Ref Sheet'!N1164</f>
        <v>0</v>
      </c>
      <c r="V1164" s="59">
        <f>'Inventory Ref Sheet'!O1164</f>
        <v>0</v>
      </c>
      <c r="W1164" s="59">
        <f>'Inventory Ref Sheet'!R1164</f>
        <v>0</v>
      </c>
      <c r="X1164" s="59">
        <f>'Inventory Ref Sheet'!S1164</f>
        <v>0</v>
      </c>
      <c r="Y1164" s="100" t="str">
        <f ca="1">IF('Inventory Ref Sheet'!U1164&gt;0,YEAR(TODAY())-'Inventory Ref Sheet'!U1164,"")</f>
        <v/>
      </c>
      <c r="Z1164" s="95">
        <f>'Inventory Ref Sheet'!W1164</f>
        <v>0</v>
      </c>
      <c r="AA1164" s="60">
        <f>'Inventory Ref Sheet'!X1164</f>
        <v>0</v>
      </c>
      <c r="AB1164" s="61"/>
      <c r="AC1164" s="97" t="str">
        <f t="shared" si="73"/>
        <v/>
      </c>
      <c r="AD1164" s="59">
        <f>'Inventory Ref Sheet'!Y1164</f>
        <v>0</v>
      </c>
      <c r="AE1164" s="59">
        <f>'Inventory Ref Sheet'!Z1164</f>
        <v>0</v>
      </c>
      <c r="AF1164" s="102">
        <f>'Inventory Ref Sheet'!AA1164</f>
        <v>0</v>
      </c>
      <c r="AG1164" s="59">
        <f>'Inventory Ref Sheet'!AD1164</f>
        <v>0</v>
      </c>
      <c r="AH1164" s="59">
        <f>'Inventory Ref Sheet'!AE1164</f>
        <v>0</v>
      </c>
      <c r="AI1164" s="100" t="str">
        <f ca="1">IF('Inventory Ref Sheet'!AG1164&gt;0,YEAR(TODAY())-'Inventory Ref Sheet'!AG1164,"")</f>
        <v/>
      </c>
      <c r="AJ1164" s="99"/>
      <c r="AK1164" s="60">
        <f>'Inventory Ref Sheet'!AJ1164</f>
        <v>0</v>
      </c>
      <c r="AL1164" s="99"/>
      <c r="AM1164" s="97" t="str">
        <f t="shared" si="74"/>
        <v/>
      </c>
    </row>
    <row r="1165" spans="10:39" x14ac:dyDescent="0.25">
      <c r="J1165" s="59">
        <f>'Inventory Ref Sheet'!AK1165</f>
        <v>0</v>
      </c>
      <c r="K1165" s="59">
        <f>'Inventory Ref Sheet'!AL1165</f>
        <v>0</v>
      </c>
      <c r="L1165" s="59">
        <f>'Inventory Ref Sheet'!AM1165</f>
        <v>0</v>
      </c>
      <c r="M1165" s="59">
        <f>'Inventory Ref Sheet'!AP1165</f>
        <v>0</v>
      </c>
      <c r="N1165" s="59">
        <f>'Inventory Ref Sheet'!AQ1165</f>
        <v>0</v>
      </c>
      <c r="O1165" s="100" t="str">
        <f ca="1">IF('Inventory Ref Sheet'!AS1165&gt;0,YEAR(TODAY())-'Inventory Ref Sheet'!AS1165,"")</f>
        <v/>
      </c>
      <c r="P1165" s="95">
        <f>'Inventory Ref Sheet'!AU1165</f>
        <v>0</v>
      </c>
      <c r="Q1165" s="60">
        <f>'Inventory Ref Sheet'!AV1165</f>
        <v>0</v>
      </c>
      <c r="R1165" s="61"/>
      <c r="S1165" s="100" t="str">
        <f t="shared" si="72"/>
        <v/>
      </c>
      <c r="T1165" s="59">
        <f>'Inventory Ref Sheet'!M1165</f>
        <v>0</v>
      </c>
      <c r="U1165" s="102">
        <f>'Inventory Ref Sheet'!N1165</f>
        <v>0</v>
      </c>
      <c r="V1165" s="59">
        <f>'Inventory Ref Sheet'!O1165</f>
        <v>0</v>
      </c>
      <c r="W1165" s="59">
        <f>'Inventory Ref Sheet'!R1165</f>
        <v>0</v>
      </c>
      <c r="X1165" s="59">
        <f>'Inventory Ref Sheet'!S1165</f>
        <v>0</v>
      </c>
      <c r="Y1165" s="100" t="str">
        <f ca="1">IF('Inventory Ref Sheet'!U1165&gt;0,YEAR(TODAY())-'Inventory Ref Sheet'!U1165,"")</f>
        <v/>
      </c>
      <c r="Z1165" s="95">
        <f>'Inventory Ref Sheet'!W1165</f>
        <v>0</v>
      </c>
      <c r="AA1165" s="60">
        <f>'Inventory Ref Sheet'!X1165</f>
        <v>0</v>
      </c>
      <c r="AB1165" s="61"/>
      <c r="AC1165" s="97" t="str">
        <f t="shared" si="73"/>
        <v/>
      </c>
      <c r="AD1165" s="59">
        <f>'Inventory Ref Sheet'!Y1165</f>
        <v>0</v>
      </c>
      <c r="AE1165" s="59">
        <f>'Inventory Ref Sheet'!Z1165</f>
        <v>0</v>
      </c>
      <c r="AF1165" s="102">
        <f>'Inventory Ref Sheet'!AA1165</f>
        <v>0</v>
      </c>
      <c r="AG1165" s="59">
        <f>'Inventory Ref Sheet'!AD1165</f>
        <v>0</v>
      </c>
      <c r="AH1165" s="59">
        <f>'Inventory Ref Sheet'!AE1165</f>
        <v>0</v>
      </c>
      <c r="AI1165" s="100" t="str">
        <f ca="1">IF('Inventory Ref Sheet'!AG1165&gt;0,YEAR(TODAY())-'Inventory Ref Sheet'!AG1165,"")</f>
        <v/>
      </c>
      <c r="AJ1165" s="99"/>
      <c r="AK1165" s="60">
        <f>'Inventory Ref Sheet'!AJ1165</f>
        <v>0</v>
      </c>
      <c r="AL1165" s="99"/>
      <c r="AM1165" s="97" t="str">
        <f t="shared" si="74"/>
        <v/>
      </c>
    </row>
    <row r="1166" spans="10:39" x14ac:dyDescent="0.25">
      <c r="J1166" s="59">
        <f>'Inventory Ref Sheet'!AK1166</f>
        <v>0</v>
      </c>
      <c r="K1166" s="59">
        <f>'Inventory Ref Sheet'!AL1166</f>
        <v>0</v>
      </c>
      <c r="L1166" s="59">
        <f>'Inventory Ref Sheet'!AM1166</f>
        <v>0</v>
      </c>
      <c r="M1166" s="59">
        <f>'Inventory Ref Sheet'!AP1166</f>
        <v>0</v>
      </c>
      <c r="N1166" s="59">
        <f>'Inventory Ref Sheet'!AQ1166</f>
        <v>0</v>
      </c>
      <c r="O1166" s="100" t="str">
        <f ca="1">IF('Inventory Ref Sheet'!AS1166&gt;0,YEAR(TODAY())-'Inventory Ref Sheet'!AS1166,"")</f>
        <v/>
      </c>
      <c r="P1166" s="95">
        <f>'Inventory Ref Sheet'!AU1166</f>
        <v>0</v>
      </c>
      <c r="Q1166" s="60">
        <f>'Inventory Ref Sheet'!AV1166</f>
        <v>0</v>
      </c>
      <c r="R1166" s="61"/>
      <c r="S1166" s="100" t="str">
        <f t="shared" si="72"/>
        <v/>
      </c>
      <c r="T1166" s="59">
        <f>'Inventory Ref Sheet'!M1166</f>
        <v>0</v>
      </c>
      <c r="U1166" s="102">
        <f>'Inventory Ref Sheet'!N1166</f>
        <v>0</v>
      </c>
      <c r="V1166" s="59">
        <f>'Inventory Ref Sheet'!O1166</f>
        <v>0</v>
      </c>
      <c r="W1166" s="59">
        <f>'Inventory Ref Sheet'!R1166</f>
        <v>0</v>
      </c>
      <c r="X1166" s="59">
        <f>'Inventory Ref Sheet'!S1166</f>
        <v>0</v>
      </c>
      <c r="Y1166" s="100" t="str">
        <f ca="1">IF('Inventory Ref Sheet'!U1166&gt;0,YEAR(TODAY())-'Inventory Ref Sheet'!U1166,"")</f>
        <v/>
      </c>
      <c r="Z1166" s="95">
        <f>'Inventory Ref Sheet'!W1166</f>
        <v>0</v>
      </c>
      <c r="AA1166" s="60">
        <f>'Inventory Ref Sheet'!X1166</f>
        <v>0</v>
      </c>
      <c r="AB1166" s="61"/>
      <c r="AC1166" s="97" t="str">
        <f t="shared" si="73"/>
        <v/>
      </c>
      <c r="AD1166" s="59">
        <f>'Inventory Ref Sheet'!Y1166</f>
        <v>0</v>
      </c>
      <c r="AE1166" s="59">
        <f>'Inventory Ref Sheet'!Z1166</f>
        <v>0</v>
      </c>
      <c r="AF1166" s="102">
        <f>'Inventory Ref Sheet'!AA1166</f>
        <v>0</v>
      </c>
      <c r="AG1166" s="59">
        <f>'Inventory Ref Sheet'!AD1166</f>
        <v>0</v>
      </c>
      <c r="AH1166" s="59">
        <f>'Inventory Ref Sheet'!AE1166</f>
        <v>0</v>
      </c>
      <c r="AI1166" s="100" t="str">
        <f ca="1">IF('Inventory Ref Sheet'!AG1166&gt;0,YEAR(TODAY())-'Inventory Ref Sheet'!AG1166,"")</f>
        <v/>
      </c>
      <c r="AJ1166" s="99"/>
      <c r="AK1166" s="60">
        <f>'Inventory Ref Sheet'!AJ1166</f>
        <v>0</v>
      </c>
      <c r="AL1166" s="99"/>
      <c r="AM1166" s="97" t="str">
        <f t="shared" si="74"/>
        <v/>
      </c>
    </row>
    <row r="1167" spans="10:39" x14ac:dyDescent="0.25">
      <c r="J1167" s="59">
        <f>'Inventory Ref Sheet'!AK1167</f>
        <v>0</v>
      </c>
      <c r="K1167" s="59">
        <f>'Inventory Ref Sheet'!AL1167</f>
        <v>0</v>
      </c>
      <c r="L1167" s="59">
        <f>'Inventory Ref Sheet'!AM1167</f>
        <v>0</v>
      </c>
      <c r="M1167" s="59">
        <f>'Inventory Ref Sheet'!AP1167</f>
        <v>0</v>
      </c>
      <c r="N1167" s="59">
        <f>'Inventory Ref Sheet'!AQ1167</f>
        <v>0</v>
      </c>
      <c r="O1167" s="100" t="str">
        <f ca="1">IF('Inventory Ref Sheet'!AS1167&gt;0,YEAR(TODAY())-'Inventory Ref Sheet'!AS1167,"")</f>
        <v/>
      </c>
      <c r="P1167" s="95">
        <f>'Inventory Ref Sheet'!AU1167</f>
        <v>0</v>
      </c>
      <c r="Q1167" s="60">
        <f>'Inventory Ref Sheet'!AV1167</f>
        <v>0</v>
      </c>
      <c r="R1167" s="61"/>
      <c r="S1167" s="100" t="str">
        <f t="shared" si="72"/>
        <v/>
      </c>
      <c r="T1167" s="59">
        <f>'Inventory Ref Sheet'!M1167</f>
        <v>0</v>
      </c>
      <c r="U1167" s="102">
        <f>'Inventory Ref Sheet'!N1167</f>
        <v>0</v>
      </c>
      <c r="V1167" s="59">
        <f>'Inventory Ref Sheet'!O1167</f>
        <v>0</v>
      </c>
      <c r="W1167" s="59">
        <f>'Inventory Ref Sheet'!R1167</f>
        <v>0</v>
      </c>
      <c r="X1167" s="59">
        <f>'Inventory Ref Sheet'!S1167</f>
        <v>0</v>
      </c>
      <c r="Y1167" s="100" t="str">
        <f ca="1">IF('Inventory Ref Sheet'!U1167&gt;0,YEAR(TODAY())-'Inventory Ref Sheet'!U1167,"")</f>
        <v/>
      </c>
      <c r="Z1167" s="95">
        <f>'Inventory Ref Sheet'!W1167</f>
        <v>0</v>
      </c>
      <c r="AA1167" s="60">
        <f>'Inventory Ref Sheet'!X1167</f>
        <v>0</v>
      </c>
      <c r="AB1167" s="61"/>
      <c r="AC1167" s="97" t="str">
        <f t="shared" si="73"/>
        <v/>
      </c>
      <c r="AD1167" s="59">
        <f>'Inventory Ref Sheet'!Y1167</f>
        <v>0</v>
      </c>
      <c r="AE1167" s="59">
        <f>'Inventory Ref Sheet'!Z1167</f>
        <v>0</v>
      </c>
      <c r="AF1167" s="102">
        <f>'Inventory Ref Sheet'!AA1167</f>
        <v>0</v>
      </c>
      <c r="AG1167" s="59">
        <f>'Inventory Ref Sheet'!AD1167</f>
        <v>0</v>
      </c>
      <c r="AH1167" s="59">
        <f>'Inventory Ref Sheet'!AE1167</f>
        <v>0</v>
      </c>
      <c r="AI1167" s="100" t="str">
        <f ca="1">IF('Inventory Ref Sheet'!AG1167&gt;0,YEAR(TODAY())-'Inventory Ref Sheet'!AG1167,"")</f>
        <v/>
      </c>
      <c r="AJ1167" s="99"/>
      <c r="AK1167" s="60">
        <f>'Inventory Ref Sheet'!AJ1167</f>
        <v>0</v>
      </c>
      <c r="AL1167" s="99"/>
      <c r="AM1167" s="97" t="str">
        <f t="shared" si="74"/>
        <v/>
      </c>
    </row>
    <row r="1168" spans="10:39" x14ac:dyDescent="0.25">
      <c r="J1168" s="59">
        <f>'Inventory Ref Sheet'!AK1168</f>
        <v>0</v>
      </c>
      <c r="K1168" s="59">
        <f>'Inventory Ref Sheet'!AL1168</f>
        <v>0</v>
      </c>
      <c r="L1168" s="59">
        <f>'Inventory Ref Sheet'!AM1168</f>
        <v>0</v>
      </c>
      <c r="M1168" s="59">
        <f>'Inventory Ref Sheet'!AP1168</f>
        <v>0</v>
      </c>
      <c r="N1168" s="59">
        <f>'Inventory Ref Sheet'!AQ1168</f>
        <v>0</v>
      </c>
      <c r="O1168" s="100" t="str">
        <f ca="1">IF('Inventory Ref Sheet'!AS1168&gt;0,YEAR(TODAY())-'Inventory Ref Sheet'!AS1168,"")</f>
        <v/>
      </c>
      <c r="P1168" s="95">
        <f>'Inventory Ref Sheet'!AU1168</f>
        <v>0</v>
      </c>
      <c r="Q1168" s="60">
        <f>'Inventory Ref Sheet'!AV1168</f>
        <v>0</v>
      </c>
      <c r="R1168" s="61"/>
      <c r="S1168" s="100" t="str">
        <f t="shared" si="72"/>
        <v/>
      </c>
      <c r="T1168" s="59">
        <f>'Inventory Ref Sheet'!M1168</f>
        <v>0</v>
      </c>
      <c r="U1168" s="102">
        <f>'Inventory Ref Sheet'!N1168</f>
        <v>0</v>
      </c>
      <c r="V1168" s="59">
        <f>'Inventory Ref Sheet'!O1168</f>
        <v>0</v>
      </c>
      <c r="W1168" s="59">
        <f>'Inventory Ref Sheet'!R1168</f>
        <v>0</v>
      </c>
      <c r="X1168" s="59">
        <f>'Inventory Ref Sheet'!S1168</f>
        <v>0</v>
      </c>
      <c r="Y1168" s="100" t="str">
        <f ca="1">IF('Inventory Ref Sheet'!U1168&gt;0,YEAR(TODAY())-'Inventory Ref Sheet'!U1168,"")</f>
        <v/>
      </c>
      <c r="Z1168" s="95">
        <f>'Inventory Ref Sheet'!W1168</f>
        <v>0</v>
      </c>
      <c r="AA1168" s="60">
        <f>'Inventory Ref Sheet'!X1168</f>
        <v>0</v>
      </c>
      <c r="AB1168" s="61"/>
      <c r="AC1168" s="97" t="str">
        <f t="shared" si="73"/>
        <v/>
      </c>
      <c r="AD1168" s="59">
        <f>'Inventory Ref Sheet'!Y1168</f>
        <v>0</v>
      </c>
      <c r="AE1168" s="59">
        <f>'Inventory Ref Sheet'!Z1168</f>
        <v>0</v>
      </c>
      <c r="AF1168" s="102">
        <f>'Inventory Ref Sheet'!AA1168</f>
        <v>0</v>
      </c>
      <c r="AG1168" s="59">
        <f>'Inventory Ref Sheet'!AD1168</f>
        <v>0</v>
      </c>
      <c r="AH1168" s="59">
        <f>'Inventory Ref Sheet'!AE1168</f>
        <v>0</v>
      </c>
      <c r="AI1168" s="100" t="str">
        <f ca="1">IF('Inventory Ref Sheet'!AG1168&gt;0,YEAR(TODAY())-'Inventory Ref Sheet'!AG1168,"")</f>
        <v/>
      </c>
      <c r="AJ1168" s="99"/>
      <c r="AK1168" s="60">
        <f>'Inventory Ref Sheet'!AJ1168</f>
        <v>0</v>
      </c>
      <c r="AL1168" s="99"/>
      <c r="AM1168" s="97" t="str">
        <f t="shared" si="74"/>
        <v/>
      </c>
    </row>
    <row r="1169" spans="10:39" x14ac:dyDescent="0.25">
      <c r="J1169" s="59">
        <f>'Inventory Ref Sheet'!AK1169</f>
        <v>0</v>
      </c>
      <c r="K1169" s="59">
        <f>'Inventory Ref Sheet'!AL1169</f>
        <v>0</v>
      </c>
      <c r="L1169" s="59">
        <f>'Inventory Ref Sheet'!AM1169</f>
        <v>0</v>
      </c>
      <c r="M1169" s="59">
        <f>'Inventory Ref Sheet'!AP1169</f>
        <v>0</v>
      </c>
      <c r="N1169" s="59">
        <f>'Inventory Ref Sheet'!AQ1169</f>
        <v>0</v>
      </c>
      <c r="O1169" s="100" t="str">
        <f ca="1">IF('Inventory Ref Sheet'!AS1169&gt;0,YEAR(TODAY())-'Inventory Ref Sheet'!AS1169,"")</f>
        <v/>
      </c>
      <c r="P1169" s="95">
        <f>'Inventory Ref Sheet'!AU1169</f>
        <v>0</v>
      </c>
      <c r="Q1169" s="60">
        <f>'Inventory Ref Sheet'!AV1169</f>
        <v>0</v>
      </c>
      <c r="R1169" s="61"/>
      <c r="S1169" s="100" t="str">
        <f t="shared" si="72"/>
        <v/>
      </c>
      <c r="T1169" s="59">
        <f>'Inventory Ref Sheet'!M1169</f>
        <v>0</v>
      </c>
      <c r="U1169" s="102">
        <f>'Inventory Ref Sheet'!N1169</f>
        <v>0</v>
      </c>
      <c r="V1169" s="59">
        <f>'Inventory Ref Sheet'!O1169</f>
        <v>0</v>
      </c>
      <c r="W1169" s="59">
        <f>'Inventory Ref Sheet'!R1169</f>
        <v>0</v>
      </c>
      <c r="X1169" s="59">
        <f>'Inventory Ref Sheet'!S1169</f>
        <v>0</v>
      </c>
      <c r="Y1169" s="100" t="str">
        <f ca="1">IF('Inventory Ref Sheet'!U1169&gt;0,YEAR(TODAY())-'Inventory Ref Sheet'!U1169,"")</f>
        <v/>
      </c>
      <c r="Z1169" s="95">
        <f>'Inventory Ref Sheet'!W1169</f>
        <v>0</v>
      </c>
      <c r="AA1169" s="60">
        <f>'Inventory Ref Sheet'!X1169</f>
        <v>0</v>
      </c>
      <c r="AB1169" s="61"/>
      <c r="AC1169" s="97" t="str">
        <f t="shared" si="73"/>
        <v/>
      </c>
      <c r="AD1169" s="59">
        <f>'Inventory Ref Sheet'!Y1169</f>
        <v>0</v>
      </c>
      <c r="AE1169" s="59">
        <f>'Inventory Ref Sheet'!Z1169</f>
        <v>0</v>
      </c>
      <c r="AF1169" s="102">
        <f>'Inventory Ref Sheet'!AA1169</f>
        <v>0</v>
      </c>
      <c r="AG1169" s="59">
        <f>'Inventory Ref Sheet'!AD1169</f>
        <v>0</v>
      </c>
      <c r="AH1169" s="59">
        <f>'Inventory Ref Sheet'!AE1169</f>
        <v>0</v>
      </c>
      <c r="AI1169" s="100" t="str">
        <f ca="1">IF('Inventory Ref Sheet'!AG1169&gt;0,YEAR(TODAY())-'Inventory Ref Sheet'!AG1169,"")</f>
        <v/>
      </c>
      <c r="AJ1169" s="99"/>
      <c r="AK1169" s="60">
        <f>'Inventory Ref Sheet'!AJ1169</f>
        <v>0</v>
      </c>
      <c r="AL1169" s="99"/>
      <c r="AM1169" s="97" t="str">
        <f t="shared" si="74"/>
        <v/>
      </c>
    </row>
    <row r="1170" spans="10:39" x14ac:dyDescent="0.25">
      <c r="J1170" s="59">
        <f>'Inventory Ref Sheet'!AK1170</f>
        <v>0</v>
      </c>
      <c r="K1170" s="59">
        <f>'Inventory Ref Sheet'!AL1170</f>
        <v>0</v>
      </c>
      <c r="L1170" s="59">
        <f>'Inventory Ref Sheet'!AM1170</f>
        <v>0</v>
      </c>
      <c r="M1170" s="59">
        <f>'Inventory Ref Sheet'!AP1170</f>
        <v>0</v>
      </c>
      <c r="N1170" s="59">
        <f>'Inventory Ref Sheet'!AQ1170</f>
        <v>0</v>
      </c>
      <c r="O1170" s="100" t="str">
        <f ca="1">IF('Inventory Ref Sheet'!AS1170&gt;0,YEAR(TODAY())-'Inventory Ref Sheet'!AS1170,"")</f>
        <v/>
      </c>
      <c r="P1170" s="95">
        <f>'Inventory Ref Sheet'!AU1170</f>
        <v>0</v>
      </c>
      <c r="Q1170" s="60">
        <f>'Inventory Ref Sheet'!AV1170</f>
        <v>0</v>
      </c>
      <c r="R1170" s="61"/>
      <c r="S1170" s="100" t="str">
        <f t="shared" si="72"/>
        <v/>
      </c>
      <c r="T1170" s="59">
        <f>'Inventory Ref Sheet'!M1170</f>
        <v>0</v>
      </c>
      <c r="U1170" s="102">
        <f>'Inventory Ref Sheet'!N1170</f>
        <v>0</v>
      </c>
      <c r="V1170" s="59">
        <f>'Inventory Ref Sheet'!O1170</f>
        <v>0</v>
      </c>
      <c r="W1170" s="59">
        <f>'Inventory Ref Sheet'!R1170</f>
        <v>0</v>
      </c>
      <c r="X1170" s="59">
        <f>'Inventory Ref Sheet'!S1170</f>
        <v>0</v>
      </c>
      <c r="Y1170" s="100" t="str">
        <f ca="1">IF('Inventory Ref Sheet'!U1170&gt;0,YEAR(TODAY())-'Inventory Ref Sheet'!U1170,"")</f>
        <v/>
      </c>
      <c r="Z1170" s="95">
        <f>'Inventory Ref Sheet'!W1170</f>
        <v>0</v>
      </c>
      <c r="AA1170" s="60">
        <f>'Inventory Ref Sheet'!X1170</f>
        <v>0</v>
      </c>
      <c r="AB1170" s="61"/>
      <c r="AC1170" s="97" t="str">
        <f t="shared" si="73"/>
        <v/>
      </c>
      <c r="AD1170" s="59">
        <f>'Inventory Ref Sheet'!Y1170</f>
        <v>0</v>
      </c>
      <c r="AE1170" s="59">
        <f>'Inventory Ref Sheet'!Z1170</f>
        <v>0</v>
      </c>
      <c r="AF1170" s="102">
        <f>'Inventory Ref Sheet'!AA1170</f>
        <v>0</v>
      </c>
      <c r="AG1170" s="59">
        <f>'Inventory Ref Sheet'!AD1170</f>
        <v>0</v>
      </c>
      <c r="AH1170" s="59">
        <f>'Inventory Ref Sheet'!AE1170</f>
        <v>0</v>
      </c>
      <c r="AI1170" s="100" t="str">
        <f ca="1">IF('Inventory Ref Sheet'!AG1170&gt;0,YEAR(TODAY())-'Inventory Ref Sheet'!AG1170,"")</f>
        <v/>
      </c>
      <c r="AJ1170" s="99"/>
      <c r="AK1170" s="60">
        <f>'Inventory Ref Sheet'!AJ1170</f>
        <v>0</v>
      </c>
      <c r="AL1170" s="99"/>
      <c r="AM1170" s="97" t="str">
        <f t="shared" si="74"/>
        <v/>
      </c>
    </row>
    <row r="1171" spans="10:39" x14ac:dyDescent="0.25">
      <c r="J1171" s="59">
        <f>'Inventory Ref Sheet'!AK1171</f>
        <v>0</v>
      </c>
      <c r="K1171" s="59">
        <f>'Inventory Ref Sheet'!AL1171</f>
        <v>0</v>
      </c>
      <c r="L1171" s="59">
        <f>'Inventory Ref Sheet'!AM1171</f>
        <v>0</v>
      </c>
      <c r="M1171" s="59">
        <f>'Inventory Ref Sheet'!AP1171</f>
        <v>0</v>
      </c>
      <c r="N1171" s="59">
        <f>'Inventory Ref Sheet'!AQ1171</f>
        <v>0</v>
      </c>
      <c r="O1171" s="100" t="str">
        <f ca="1">IF('Inventory Ref Sheet'!AS1171&gt;0,YEAR(TODAY())-'Inventory Ref Sheet'!AS1171,"")</f>
        <v/>
      </c>
      <c r="P1171" s="95">
        <f>'Inventory Ref Sheet'!AU1171</f>
        <v>0</v>
      </c>
      <c r="Q1171" s="60">
        <f>'Inventory Ref Sheet'!AV1171</f>
        <v>0</v>
      </c>
      <c r="R1171" s="61"/>
      <c r="S1171" s="100" t="str">
        <f t="shared" si="72"/>
        <v/>
      </c>
      <c r="T1171" s="59">
        <f>'Inventory Ref Sheet'!M1171</f>
        <v>0</v>
      </c>
      <c r="U1171" s="102">
        <f>'Inventory Ref Sheet'!N1171</f>
        <v>0</v>
      </c>
      <c r="V1171" s="59">
        <f>'Inventory Ref Sheet'!O1171</f>
        <v>0</v>
      </c>
      <c r="W1171" s="59">
        <f>'Inventory Ref Sheet'!R1171</f>
        <v>0</v>
      </c>
      <c r="X1171" s="59">
        <f>'Inventory Ref Sheet'!S1171</f>
        <v>0</v>
      </c>
      <c r="Y1171" s="100" t="str">
        <f ca="1">IF('Inventory Ref Sheet'!U1171&gt;0,YEAR(TODAY())-'Inventory Ref Sheet'!U1171,"")</f>
        <v/>
      </c>
      <c r="Z1171" s="95">
        <f>'Inventory Ref Sheet'!W1171</f>
        <v>0</v>
      </c>
      <c r="AA1171" s="60">
        <f>'Inventory Ref Sheet'!X1171</f>
        <v>0</v>
      </c>
      <c r="AB1171" s="61"/>
      <c r="AC1171" s="97" t="str">
        <f t="shared" si="73"/>
        <v/>
      </c>
      <c r="AD1171" s="59">
        <f>'Inventory Ref Sheet'!Y1171</f>
        <v>0</v>
      </c>
      <c r="AE1171" s="59">
        <f>'Inventory Ref Sheet'!Z1171</f>
        <v>0</v>
      </c>
      <c r="AF1171" s="102">
        <f>'Inventory Ref Sheet'!AA1171</f>
        <v>0</v>
      </c>
      <c r="AG1171" s="59">
        <f>'Inventory Ref Sheet'!AD1171</f>
        <v>0</v>
      </c>
      <c r="AH1171" s="59">
        <f>'Inventory Ref Sheet'!AE1171</f>
        <v>0</v>
      </c>
      <c r="AI1171" s="100" t="str">
        <f ca="1">IF('Inventory Ref Sheet'!AG1171&gt;0,YEAR(TODAY())-'Inventory Ref Sheet'!AG1171,"")</f>
        <v/>
      </c>
      <c r="AJ1171" s="99"/>
      <c r="AK1171" s="60">
        <f>'Inventory Ref Sheet'!AJ1171</f>
        <v>0</v>
      </c>
      <c r="AL1171" s="99"/>
      <c r="AM1171" s="97" t="str">
        <f t="shared" si="74"/>
        <v/>
      </c>
    </row>
    <row r="1172" spans="10:39" x14ac:dyDescent="0.25">
      <c r="J1172" s="59">
        <f>'Inventory Ref Sheet'!AK1172</f>
        <v>0</v>
      </c>
      <c r="K1172" s="59">
        <f>'Inventory Ref Sheet'!AL1172</f>
        <v>0</v>
      </c>
      <c r="L1172" s="59">
        <f>'Inventory Ref Sheet'!AM1172</f>
        <v>0</v>
      </c>
      <c r="M1172" s="59">
        <f>'Inventory Ref Sheet'!AP1172</f>
        <v>0</v>
      </c>
      <c r="N1172" s="59">
        <f>'Inventory Ref Sheet'!AQ1172</f>
        <v>0</v>
      </c>
      <c r="O1172" s="100" t="str">
        <f ca="1">IF('Inventory Ref Sheet'!AS1172&gt;0,YEAR(TODAY())-'Inventory Ref Sheet'!AS1172,"")</f>
        <v/>
      </c>
      <c r="P1172" s="95">
        <f>'Inventory Ref Sheet'!AU1172</f>
        <v>0</v>
      </c>
      <c r="Q1172" s="60">
        <f>'Inventory Ref Sheet'!AV1172</f>
        <v>0</v>
      </c>
      <c r="R1172" s="61"/>
      <c r="S1172" s="100" t="str">
        <f t="shared" si="72"/>
        <v/>
      </c>
      <c r="T1172" s="59">
        <f>'Inventory Ref Sheet'!M1172</f>
        <v>0</v>
      </c>
      <c r="U1172" s="102">
        <f>'Inventory Ref Sheet'!N1172</f>
        <v>0</v>
      </c>
      <c r="V1172" s="59">
        <f>'Inventory Ref Sheet'!O1172</f>
        <v>0</v>
      </c>
      <c r="W1172" s="59">
        <f>'Inventory Ref Sheet'!R1172</f>
        <v>0</v>
      </c>
      <c r="X1172" s="59">
        <f>'Inventory Ref Sheet'!S1172</f>
        <v>0</v>
      </c>
      <c r="Y1172" s="100" t="str">
        <f ca="1">IF('Inventory Ref Sheet'!U1172&gt;0,YEAR(TODAY())-'Inventory Ref Sheet'!U1172,"")</f>
        <v/>
      </c>
      <c r="Z1172" s="95">
        <f>'Inventory Ref Sheet'!W1172</f>
        <v>0</v>
      </c>
      <c r="AA1172" s="60">
        <f>'Inventory Ref Sheet'!X1172</f>
        <v>0</v>
      </c>
      <c r="AB1172" s="61"/>
      <c r="AC1172" s="97" t="str">
        <f t="shared" si="73"/>
        <v/>
      </c>
      <c r="AD1172" s="59">
        <f>'Inventory Ref Sheet'!Y1172</f>
        <v>0</v>
      </c>
      <c r="AE1172" s="59">
        <f>'Inventory Ref Sheet'!Z1172</f>
        <v>0</v>
      </c>
      <c r="AF1172" s="102">
        <f>'Inventory Ref Sheet'!AA1172</f>
        <v>0</v>
      </c>
      <c r="AG1172" s="59">
        <f>'Inventory Ref Sheet'!AD1172</f>
        <v>0</v>
      </c>
      <c r="AH1172" s="59">
        <f>'Inventory Ref Sheet'!AE1172</f>
        <v>0</v>
      </c>
      <c r="AI1172" s="100" t="str">
        <f ca="1">IF('Inventory Ref Sheet'!AG1172&gt;0,YEAR(TODAY())-'Inventory Ref Sheet'!AG1172,"")</f>
        <v/>
      </c>
      <c r="AJ1172" s="99"/>
      <c r="AK1172" s="60">
        <f>'Inventory Ref Sheet'!AJ1172</f>
        <v>0</v>
      </c>
      <c r="AL1172" s="99"/>
      <c r="AM1172" s="97" t="str">
        <f t="shared" si="74"/>
        <v/>
      </c>
    </row>
    <row r="1173" spans="10:39" x14ac:dyDescent="0.25">
      <c r="J1173" s="59">
        <f>'Inventory Ref Sheet'!AK1173</f>
        <v>0</v>
      </c>
      <c r="K1173" s="59">
        <f>'Inventory Ref Sheet'!AL1173</f>
        <v>0</v>
      </c>
      <c r="L1173" s="59">
        <f>'Inventory Ref Sheet'!AM1173</f>
        <v>0</v>
      </c>
      <c r="M1173" s="59">
        <f>'Inventory Ref Sheet'!AP1173</f>
        <v>0</v>
      </c>
      <c r="N1173" s="59">
        <f>'Inventory Ref Sheet'!AQ1173</f>
        <v>0</v>
      </c>
      <c r="O1173" s="100" t="str">
        <f ca="1">IF('Inventory Ref Sheet'!AS1173&gt;0,YEAR(TODAY())-'Inventory Ref Sheet'!AS1173,"")</f>
        <v/>
      </c>
      <c r="P1173" s="95">
        <f>'Inventory Ref Sheet'!AU1173</f>
        <v>0</v>
      </c>
      <c r="Q1173" s="60">
        <f>'Inventory Ref Sheet'!AV1173</f>
        <v>0</v>
      </c>
      <c r="R1173" s="61"/>
      <c r="S1173" s="100" t="str">
        <f t="shared" si="72"/>
        <v/>
      </c>
      <c r="T1173" s="59">
        <f>'Inventory Ref Sheet'!M1173</f>
        <v>0</v>
      </c>
      <c r="U1173" s="102">
        <f>'Inventory Ref Sheet'!N1173</f>
        <v>0</v>
      </c>
      <c r="V1173" s="59">
        <f>'Inventory Ref Sheet'!O1173</f>
        <v>0</v>
      </c>
      <c r="W1173" s="59">
        <f>'Inventory Ref Sheet'!R1173</f>
        <v>0</v>
      </c>
      <c r="X1173" s="59">
        <f>'Inventory Ref Sheet'!S1173</f>
        <v>0</v>
      </c>
      <c r="Y1173" s="100" t="str">
        <f ca="1">IF('Inventory Ref Sheet'!U1173&gt;0,YEAR(TODAY())-'Inventory Ref Sheet'!U1173,"")</f>
        <v/>
      </c>
      <c r="Z1173" s="95">
        <f>'Inventory Ref Sheet'!W1173</f>
        <v>0</v>
      </c>
      <c r="AA1173" s="60">
        <f>'Inventory Ref Sheet'!X1173</f>
        <v>0</v>
      </c>
      <c r="AB1173" s="61"/>
      <c r="AC1173" s="97" t="str">
        <f t="shared" si="73"/>
        <v/>
      </c>
      <c r="AD1173" s="59">
        <f>'Inventory Ref Sheet'!Y1173</f>
        <v>0</v>
      </c>
      <c r="AE1173" s="59">
        <f>'Inventory Ref Sheet'!Z1173</f>
        <v>0</v>
      </c>
      <c r="AF1173" s="102">
        <f>'Inventory Ref Sheet'!AA1173</f>
        <v>0</v>
      </c>
      <c r="AG1173" s="59">
        <f>'Inventory Ref Sheet'!AD1173</f>
        <v>0</v>
      </c>
      <c r="AH1173" s="59">
        <f>'Inventory Ref Sheet'!AE1173</f>
        <v>0</v>
      </c>
      <c r="AI1173" s="100" t="str">
        <f ca="1">IF('Inventory Ref Sheet'!AG1173&gt;0,YEAR(TODAY())-'Inventory Ref Sheet'!AG1173,"")</f>
        <v/>
      </c>
      <c r="AJ1173" s="99"/>
      <c r="AK1173" s="60">
        <f>'Inventory Ref Sheet'!AJ1173</f>
        <v>0</v>
      </c>
      <c r="AL1173" s="99"/>
      <c r="AM1173" s="97" t="str">
        <f t="shared" si="74"/>
        <v/>
      </c>
    </row>
    <row r="1174" spans="10:39" x14ac:dyDescent="0.25">
      <c r="J1174" s="59">
        <f>'Inventory Ref Sheet'!AK1174</f>
        <v>0</v>
      </c>
      <c r="K1174" s="59">
        <f>'Inventory Ref Sheet'!AL1174</f>
        <v>0</v>
      </c>
      <c r="L1174" s="59">
        <f>'Inventory Ref Sheet'!AM1174</f>
        <v>0</v>
      </c>
      <c r="M1174" s="59">
        <f>'Inventory Ref Sheet'!AP1174</f>
        <v>0</v>
      </c>
      <c r="N1174" s="59">
        <f>'Inventory Ref Sheet'!AQ1174</f>
        <v>0</v>
      </c>
      <c r="O1174" s="100" t="str">
        <f ca="1">IF('Inventory Ref Sheet'!AS1174&gt;0,YEAR(TODAY())-'Inventory Ref Sheet'!AS1174,"")</f>
        <v/>
      </c>
      <c r="P1174" s="95">
        <f>'Inventory Ref Sheet'!AU1174</f>
        <v>0</v>
      </c>
      <c r="Q1174" s="60">
        <f>'Inventory Ref Sheet'!AV1174</f>
        <v>0</v>
      </c>
      <c r="R1174" s="61"/>
      <c r="S1174" s="100" t="str">
        <f t="shared" si="72"/>
        <v/>
      </c>
      <c r="T1174" s="59">
        <f>'Inventory Ref Sheet'!M1174</f>
        <v>0</v>
      </c>
      <c r="U1174" s="102">
        <f>'Inventory Ref Sheet'!N1174</f>
        <v>0</v>
      </c>
      <c r="V1174" s="59">
        <f>'Inventory Ref Sheet'!O1174</f>
        <v>0</v>
      </c>
      <c r="W1174" s="59">
        <f>'Inventory Ref Sheet'!R1174</f>
        <v>0</v>
      </c>
      <c r="X1174" s="59">
        <f>'Inventory Ref Sheet'!S1174</f>
        <v>0</v>
      </c>
      <c r="Y1174" s="100" t="str">
        <f ca="1">IF('Inventory Ref Sheet'!U1174&gt;0,YEAR(TODAY())-'Inventory Ref Sheet'!U1174,"")</f>
        <v/>
      </c>
      <c r="Z1174" s="95">
        <f>'Inventory Ref Sheet'!W1174</f>
        <v>0</v>
      </c>
      <c r="AA1174" s="60">
        <f>'Inventory Ref Sheet'!X1174</f>
        <v>0</v>
      </c>
      <c r="AB1174" s="61"/>
      <c r="AC1174" s="97" t="str">
        <f t="shared" si="73"/>
        <v/>
      </c>
      <c r="AD1174" s="59">
        <f>'Inventory Ref Sheet'!Y1174</f>
        <v>0</v>
      </c>
      <c r="AE1174" s="59">
        <f>'Inventory Ref Sheet'!Z1174</f>
        <v>0</v>
      </c>
      <c r="AF1174" s="102">
        <f>'Inventory Ref Sheet'!AA1174</f>
        <v>0</v>
      </c>
      <c r="AG1174" s="59">
        <f>'Inventory Ref Sheet'!AD1174</f>
        <v>0</v>
      </c>
      <c r="AH1174" s="59">
        <f>'Inventory Ref Sheet'!AE1174</f>
        <v>0</v>
      </c>
      <c r="AI1174" s="100" t="str">
        <f ca="1">IF('Inventory Ref Sheet'!AG1174&gt;0,YEAR(TODAY())-'Inventory Ref Sheet'!AG1174,"")</f>
        <v/>
      </c>
      <c r="AJ1174" s="99"/>
      <c r="AK1174" s="60">
        <f>'Inventory Ref Sheet'!AJ1174</f>
        <v>0</v>
      </c>
      <c r="AL1174" s="99"/>
      <c r="AM1174" s="97" t="str">
        <f t="shared" si="74"/>
        <v/>
      </c>
    </row>
    <row r="1175" spans="10:39" x14ac:dyDescent="0.25">
      <c r="J1175" s="59">
        <f>'Inventory Ref Sheet'!AK1175</f>
        <v>0</v>
      </c>
      <c r="K1175" s="59">
        <f>'Inventory Ref Sheet'!AL1175</f>
        <v>0</v>
      </c>
      <c r="L1175" s="59">
        <f>'Inventory Ref Sheet'!AM1175</f>
        <v>0</v>
      </c>
      <c r="M1175" s="59">
        <f>'Inventory Ref Sheet'!AP1175</f>
        <v>0</v>
      </c>
      <c r="N1175" s="59">
        <f>'Inventory Ref Sheet'!AQ1175</f>
        <v>0</v>
      </c>
      <c r="O1175" s="100" t="str">
        <f ca="1">IF('Inventory Ref Sheet'!AS1175&gt;0,YEAR(TODAY())-'Inventory Ref Sheet'!AS1175,"")</f>
        <v/>
      </c>
      <c r="P1175" s="95">
        <f>'Inventory Ref Sheet'!AU1175</f>
        <v>0</v>
      </c>
      <c r="Q1175" s="60">
        <f>'Inventory Ref Sheet'!AV1175</f>
        <v>0</v>
      </c>
      <c r="R1175" s="61"/>
      <c r="S1175" s="100" t="str">
        <f t="shared" si="72"/>
        <v/>
      </c>
      <c r="T1175" s="59">
        <f>'Inventory Ref Sheet'!M1175</f>
        <v>0</v>
      </c>
      <c r="U1175" s="102">
        <f>'Inventory Ref Sheet'!N1175</f>
        <v>0</v>
      </c>
      <c r="V1175" s="59">
        <f>'Inventory Ref Sheet'!O1175</f>
        <v>0</v>
      </c>
      <c r="W1175" s="59">
        <f>'Inventory Ref Sheet'!R1175</f>
        <v>0</v>
      </c>
      <c r="X1175" s="59">
        <f>'Inventory Ref Sheet'!S1175</f>
        <v>0</v>
      </c>
      <c r="Y1175" s="100" t="str">
        <f ca="1">IF('Inventory Ref Sheet'!U1175&gt;0,YEAR(TODAY())-'Inventory Ref Sheet'!U1175,"")</f>
        <v/>
      </c>
      <c r="Z1175" s="95">
        <f>'Inventory Ref Sheet'!W1175</f>
        <v>0</v>
      </c>
      <c r="AA1175" s="60">
        <f>'Inventory Ref Sheet'!X1175</f>
        <v>0</v>
      </c>
      <c r="AB1175" s="61"/>
      <c r="AC1175" s="97" t="str">
        <f t="shared" si="73"/>
        <v/>
      </c>
      <c r="AD1175" s="59">
        <f>'Inventory Ref Sheet'!Y1175</f>
        <v>0</v>
      </c>
      <c r="AE1175" s="59">
        <f>'Inventory Ref Sheet'!Z1175</f>
        <v>0</v>
      </c>
      <c r="AF1175" s="102">
        <f>'Inventory Ref Sheet'!AA1175</f>
        <v>0</v>
      </c>
      <c r="AG1175" s="59">
        <f>'Inventory Ref Sheet'!AD1175</f>
        <v>0</v>
      </c>
      <c r="AH1175" s="59">
        <f>'Inventory Ref Sheet'!AE1175</f>
        <v>0</v>
      </c>
      <c r="AI1175" s="100" t="str">
        <f ca="1">IF('Inventory Ref Sheet'!AG1175&gt;0,YEAR(TODAY())-'Inventory Ref Sheet'!AG1175,"")</f>
        <v/>
      </c>
      <c r="AJ1175" s="99"/>
      <c r="AK1175" s="60">
        <f>'Inventory Ref Sheet'!AJ1175</f>
        <v>0</v>
      </c>
      <c r="AL1175" s="99"/>
      <c r="AM1175" s="97" t="str">
        <f t="shared" si="74"/>
        <v/>
      </c>
    </row>
    <row r="1176" spans="10:39" x14ac:dyDescent="0.25">
      <c r="J1176" s="59">
        <f>'Inventory Ref Sheet'!AK1176</f>
        <v>0</v>
      </c>
      <c r="K1176" s="59">
        <f>'Inventory Ref Sheet'!AL1176</f>
        <v>0</v>
      </c>
      <c r="L1176" s="59">
        <f>'Inventory Ref Sheet'!AM1176</f>
        <v>0</v>
      </c>
      <c r="M1176" s="59">
        <f>'Inventory Ref Sheet'!AP1176</f>
        <v>0</v>
      </c>
      <c r="N1176" s="59">
        <f>'Inventory Ref Sheet'!AQ1176</f>
        <v>0</v>
      </c>
      <c r="O1176" s="100" t="str">
        <f ca="1">IF('Inventory Ref Sheet'!AS1176&gt;0,YEAR(TODAY())-'Inventory Ref Sheet'!AS1176,"")</f>
        <v/>
      </c>
      <c r="P1176" s="95">
        <f>'Inventory Ref Sheet'!AU1176</f>
        <v>0</v>
      </c>
      <c r="Q1176" s="60">
        <f>'Inventory Ref Sheet'!AV1176</f>
        <v>0</v>
      </c>
      <c r="R1176" s="61"/>
      <c r="S1176" s="100" t="str">
        <f t="shared" si="72"/>
        <v/>
      </c>
      <c r="T1176" s="59">
        <f>'Inventory Ref Sheet'!M1176</f>
        <v>0</v>
      </c>
      <c r="U1176" s="102">
        <f>'Inventory Ref Sheet'!N1176</f>
        <v>0</v>
      </c>
      <c r="V1176" s="59">
        <f>'Inventory Ref Sheet'!O1176</f>
        <v>0</v>
      </c>
      <c r="W1176" s="59">
        <f>'Inventory Ref Sheet'!R1176</f>
        <v>0</v>
      </c>
      <c r="X1176" s="59">
        <f>'Inventory Ref Sheet'!S1176</f>
        <v>0</v>
      </c>
      <c r="Y1176" s="100" t="str">
        <f ca="1">IF('Inventory Ref Sheet'!U1176&gt;0,YEAR(TODAY())-'Inventory Ref Sheet'!U1176,"")</f>
        <v/>
      </c>
      <c r="Z1176" s="95">
        <f>'Inventory Ref Sheet'!W1176</f>
        <v>0</v>
      </c>
      <c r="AA1176" s="60">
        <f>'Inventory Ref Sheet'!X1176</f>
        <v>0</v>
      </c>
      <c r="AB1176" s="61"/>
      <c r="AC1176" s="97" t="str">
        <f t="shared" si="73"/>
        <v/>
      </c>
      <c r="AD1176" s="59">
        <f>'Inventory Ref Sheet'!Y1176</f>
        <v>0</v>
      </c>
      <c r="AE1176" s="59">
        <f>'Inventory Ref Sheet'!Z1176</f>
        <v>0</v>
      </c>
      <c r="AF1176" s="102">
        <f>'Inventory Ref Sheet'!AA1176</f>
        <v>0</v>
      </c>
      <c r="AG1176" s="59">
        <f>'Inventory Ref Sheet'!AD1176</f>
        <v>0</v>
      </c>
      <c r="AH1176" s="59">
        <f>'Inventory Ref Sheet'!AE1176</f>
        <v>0</v>
      </c>
      <c r="AI1176" s="100" t="str">
        <f ca="1">IF('Inventory Ref Sheet'!AG1176&gt;0,YEAR(TODAY())-'Inventory Ref Sheet'!AG1176,"")</f>
        <v/>
      </c>
      <c r="AJ1176" s="99"/>
      <c r="AK1176" s="60">
        <f>'Inventory Ref Sheet'!AJ1176</f>
        <v>0</v>
      </c>
      <c r="AL1176" s="99"/>
      <c r="AM1176" s="97" t="str">
        <f t="shared" si="74"/>
        <v/>
      </c>
    </row>
    <row r="1177" spans="10:39" x14ac:dyDescent="0.25">
      <c r="J1177" s="59">
        <f>'Inventory Ref Sheet'!AK1177</f>
        <v>0</v>
      </c>
      <c r="K1177" s="59">
        <f>'Inventory Ref Sheet'!AL1177</f>
        <v>0</v>
      </c>
      <c r="L1177" s="59">
        <f>'Inventory Ref Sheet'!AM1177</f>
        <v>0</v>
      </c>
      <c r="M1177" s="59">
        <f>'Inventory Ref Sheet'!AP1177</f>
        <v>0</v>
      </c>
      <c r="N1177" s="59">
        <f>'Inventory Ref Sheet'!AQ1177</f>
        <v>0</v>
      </c>
      <c r="O1177" s="100" t="str">
        <f ca="1">IF('Inventory Ref Sheet'!AS1177&gt;0,YEAR(TODAY())-'Inventory Ref Sheet'!AS1177,"")</f>
        <v/>
      </c>
      <c r="P1177" s="95">
        <f>'Inventory Ref Sheet'!AU1177</f>
        <v>0</v>
      </c>
      <c r="Q1177" s="60">
        <f>'Inventory Ref Sheet'!AV1177</f>
        <v>0</v>
      </c>
      <c r="R1177" s="61"/>
      <c r="S1177" s="100" t="str">
        <f t="shared" si="72"/>
        <v/>
      </c>
      <c r="T1177" s="59">
        <f>'Inventory Ref Sheet'!M1177</f>
        <v>0</v>
      </c>
      <c r="U1177" s="102">
        <f>'Inventory Ref Sheet'!N1177</f>
        <v>0</v>
      </c>
      <c r="V1177" s="59">
        <f>'Inventory Ref Sheet'!O1177</f>
        <v>0</v>
      </c>
      <c r="W1177" s="59">
        <f>'Inventory Ref Sheet'!R1177</f>
        <v>0</v>
      </c>
      <c r="X1177" s="59">
        <f>'Inventory Ref Sheet'!S1177</f>
        <v>0</v>
      </c>
      <c r="Y1177" s="100" t="str">
        <f ca="1">IF('Inventory Ref Sheet'!U1177&gt;0,YEAR(TODAY())-'Inventory Ref Sheet'!U1177,"")</f>
        <v/>
      </c>
      <c r="Z1177" s="95">
        <f>'Inventory Ref Sheet'!W1177</f>
        <v>0</v>
      </c>
      <c r="AA1177" s="60">
        <f>'Inventory Ref Sheet'!X1177</f>
        <v>0</v>
      </c>
      <c r="AB1177" s="61"/>
      <c r="AC1177" s="97" t="str">
        <f t="shared" si="73"/>
        <v/>
      </c>
      <c r="AD1177" s="59">
        <f>'Inventory Ref Sheet'!Y1177</f>
        <v>0</v>
      </c>
      <c r="AE1177" s="59">
        <f>'Inventory Ref Sheet'!Z1177</f>
        <v>0</v>
      </c>
      <c r="AF1177" s="102">
        <f>'Inventory Ref Sheet'!AA1177</f>
        <v>0</v>
      </c>
      <c r="AG1177" s="59">
        <f>'Inventory Ref Sheet'!AD1177</f>
        <v>0</v>
      </c>
      <c r="AH1177" s="59">
        <f>'Inventory Ref Sheet'!AE1177</f>
        <v>0</v>
      </c>
      <c r="AI1177" s="100" t="str">
        <f ca="1">IF('Inventory Ref Sheet'!AG1177&gt;0,YEAR(TODAY())-'Inventory Ref Sheet'!AG1177,"")</f>
        <v/>
      </c>
      <c r="AJ1177" s="99"/>
      <c r="AK1177" s="60">
        <f>'Inventory Ref Sheet'!AJ1177</f>
        <v>0</v>
      </c>
      <c r="AL1177" s="99"/>
      <c r="AM1177" s="97" t="str">
        <f t="shared" si="74"/>
        <v/>
      </c>
    </row>
    <row r="1178" spans="10:39" x14ac:dyDescent="0.25">
      <c r="J1178" s="59">
        <f>'Inventory Ref Sheet'!AK1178</f>
        <v>0</v>
      </c>
      <c r="K1178" s="59">
        <f>'Inventory Ref Sheet'!AL1178</f>
        <v>0</v>
      </c>
      <c r="L1178" s="59">
        <f>'Inventory Ref Sheet'!AM1178</f>
        <v>0</v>
      </c>
      <c r="M1178" s="59">
        <f>'Inventory Ref Sheet'!AP1178</f>
        <v>0</v>
      </c>
      <c r="N1178" s="59">
        <f>'Inventory Ref Sheet'!AQ1178</f>
        <v>0</v>
      </c>
      <c r="O1178" s="100" t="str">
        <f ca="1">IF('Inventory Ref Sheet'!AS1178&gt;0,YEAR(TODAY())-'Inventory Ref Sheet'!AS1178,"")</f>
        <v/>
      </c>
      <c r="P1178" s="95">
        <f>'Inventory Ref Sheet'!AU1178</f>
        <v>0</v>
      </c>
      <c r="Q1178" s="60">
        <f>'Inventory Ref Sheet'!AV1178</f>
        <v>0</v>
      </c>
      <c r="R1178" s="61"/>
      <c r="S1178" s="100" t="str">
        <f t="shared" si="72"/>
        <v/>
      </c>
      <c r="T1178" s="59">
        <f>'Inventory Ref Sheet'!M1178</f>
        <v>0</v>
      </c>
      <c r="U1178" s="102">
        <f>'Inventory Ref Sheet'!N1178</f>
        <v>0</v>
      </c>
      <c r="V1178" s="59">
        <f>'Inventory Ref Sheet'!O1178</f>
        <v>0</v>
      </c>
      <c r="W1178" s="59">
        <f>'Inventory Ref Sheet'!R1178</f>
        <v>0</v>
      </c>
      <c r="X1178" s="59">
        <f>'Inventory Ref Sheet'!S1178</f>
        <v>0</v>
      </c>
      <c r="Y1178" s="100" t="str">
        <f ca="1">IF('Inventory Ref Sheet'!U1178&gt;0,YEAR(TODAY())-'Inventory Ref Sheet'!U1178,"")</f>
        <v/>
      </c>
      <c r="Z1178" s="95">
        <f>'Inventory Ref Sheet'!W1178</f>
        <v>0</v>
      </c>
      <c r="AA1178" s="60">
        <f>'Inventory Ref Sheet'!X1178</f>
        <v>0</v>
      </c>
      <c r="AB1178" s="61"/>
      <c r="AC1178" s="97" t="str">
        <f t="shared" si="73"/>
        <v/>
      </c>
      <c r="AD1178" s="59">
        <f>'Inventory Ref Sheet'!Y1178</f>
        <v>0</v>
      </c>
      <c r="AE1178" s="59">
        <f>'Inventory Ref Sheet'!Z1178</f>
        <v>0</v>
      </c>
      <c r="AF1178" s="102">
        <f>'Inventory Ref Sheet'!AA1178</f>
        <v>0</v>
      </c>
      <c r="AG1178" s="59">
        <f>'Inventory Ref Sheet'!AD1178</f>
        <v>0</v>
      </c>
      <c r="AH1178" s="59">
        <f>'Inventory Ref Sheet'!AE1178</f>
        <v>0</v>
      </c>
      <c r="AI1178" s="100" t="str">
        <f ca="1">IF('Inventory Ref Sheet'!AG1178&gt;0,YEAR(TODAY())-'Inventory Ref Sheet'!AG1178,"")</f>
        <v/>
      </c>
      <c r="AJ1178" s="99"/>
      <c r="AK1178" s="60">
        <f>'Inventory Ref Sheet'!AJ1178</f>
        <v>0</v>
      </c>
      <c r="AL1178" s="99"/>
      <c r="AM1178" s="97" t="str">
        <f t="shared" si="74"/>
        <v/>
      </c>
    </row>
    <row r="1179" spans="10:39" x14ac:dyDescent="0.25">
      <c r="J1179" s="59">
        <f>'Inventory Ref Sheet'!AK1179</f>
        <v>0</v>
      </c>
      <c r="K1179" s="59">
        <f>'Inventory Ref Sheet'!AL1179</f>
        <v>0</v>
      </c>
      <c r="L1179" s="59">
        <f>'Inventory Ref Sheet'!AM1179</f>
        <v>0</v>
      </c>
      <c r="M1179" s="59">
        <f>'Inventory Ref Sheet'!AP1179</f>
        <v>0</v>
      </c>
      <c r="N1179" s="59">
        <f>'Inventory Ref Sheet'!AQ1179</f>
        <v>0</v>
      </c>
      <c r="O1179" s="100" t="str">
        <f ca="1">IF('Inventory Ref Sheet'!AS1179&gt;0,YEAR(TODAY())-'Inventory Ref Sheet'!AS1179,"")</f>
        <v/>
      </c>
      <c r="P1179" s="95">
        <f>'Inventory Ref Sheet'!AU1179</f>
        <v>0</v>
      </c>
      <c r="Q1179" s="60">
        <f>'Inventory Ref Sheet'!AV1179</f>
        <v>0</v>
      </c>
      <c r="R1179" s="61"/>
      <c r="S1179" s="100" t="str">
        <f t="shared" si="72"/>
        <v/>
      </c>
      <c r="T1179" s="59">
        <f>'Inventory Ref Sheet'!M1179</f>
        <v>0</v>
      </c>
      <c r="U1179" s="102">
        <f>'Inventory Ref Sheet'!N1179</f>
        <v>0</v>
      </c>
      <c r="V1179" s="59">
        <f>'Inventory Ref Sheet'!O1179</f>
        <v>0</v>
      </c>
      <c r="W1179" s="59">
        <f>'Inventory Ref Sheet'!R1179</f>
        <v>0</v>
      </c>
      <c r="X1179" s="59">
        <f>'Inventory Ref Sheet'!S1179</f>
        <v>0</v>
      </c>
      <c r="Y1179" s="100" t="str">
        <f ca="1">IF('Inventory Ref Sheet'!U1179&gt;0,YEAR(TODAY())-'Inventory Ref Sheet'!U1179,"")</f>
        <v/>
      </c>
      <c r="Z1179" s="95">
        <f>'Inventory Ref Sheet'!W1179</f>
        <v>0</v>
      </c>
      <c r="AA1179" s="60">
        <f>'Inventory Ref Sheet'!X1179</f>
        <v>0</v>
      </c>
      <c r="AB1179" s="61"/>
      <c r="AC1179" s="97" t="str">
        <f t="shared" si="73"/>
        <v/>
      </c>
      <c r="AD1179" s="59">
        <f>'Inventory Ref Sheet'!Y1179</f>
        <v>0</v>
      </c>
      <c r="AE1179" s="59">
        <f>'Inventory Ref Sheet'!Z1179</f>
        <v>0</v>
      </c>
      <c r="AF1179" s="102">
        <f>'Inventory Ref Sheet'!AA1179</f>
        <v>0</v>
      </c>
      <c r="AG1179" s="59">
        <f>'Inventory Ref Sheet'!AD1179</f>
        <v>0</v>
      </c>
      <c r="AH1179" s="59">
        <f>'Inventory Ref Sheet'!AE1179</f>
        <v>0</v>
      </c>
      <c r="AI1179" s="100" t="str">
        <f ca="1">IF('Inventory Ref Sheet'!AG1179&gt;0,YEAR(TODAY())-'Inventory Ref Sheet'!AG1179,"")</f>
        <v/>
      </c>
      <c r="AJ1179" s="99"/>
      <c r="AK1179" s="60">
        <f>'Inventory Ref Sheet'!AJ1179</f>
        <v>0</v>
      </c>
      <c r="AL1179" s="99"/>
      <c r="AM1179" s="97" t="str">
        <f t="shared" si="74"/>
        <v/>
      </c>
    </row>
    <row r="1180" spans="10:39" x14ac:dyDescent="0.25">
      <c r="J1180" s="59">
        <f>'Inventory Ref Sheet'!AK1180</f>
        <v>0</v>
      </c>
      <c r="K1180" s="59">
        <f>'Inventory Ref Sheet'!AL1180</f>
        <v>0</v>
      </c>
      <c r="L1180" s="59">
        <f>'Inventory Ref Sheet'!AM1180</f>
        <v>0</v>
      </c>
      <c r="M1180" s="59">
        <f>'Inventory Ref Sheet'!AP1180</f>
        <v>0</v>
      </c>
      <c r="N1180" s="59">
        <f>'Inventory Ref Sheet'!AQ1180</f>
        <v>0</v>
      </c>
      <c r="O1180" s="100" t="str">
        <f ca="1">IF('Inventory Ref Sheet'!AS1180&gt;0,YEAR(TODAY())-'Inventory Ref Sheet'!AS1180,"")</f>
        <v/>
      </c>
      <c r="P1180" s="95">
        <f>'Inventory Ref Sheet'!AU1180</f>
        <v>0</v>
      </c>
      <c r="Q1180" s="60">
        <f>'Inventory Ref Sheet'!AV1180</f>
        <v>0</v>
      </c>
      <c r="R1180" s="61"/>
      <c r="S1180" s="100" t="str">
        <f t="shared" si="72"/>
        <v/>
      </c>
      <c r="T1180" s="59">
        <f>'Inventory Ref Sheet'!M1180</f>
        <v>0</v>
      </c>
      <c r="U1180" s="102">
        <f>'Inventory Ref Sheet'!N1180</f>
        <v>0</v>
      </c>
      <c r="V1180" s="59">
        <f>'Inventory Ref Sheet'!O1180</f>
        <v>0</v>
      </c>
      <c r="W1180" s="59">
        <f>'Inventory Ref Sheet'!R1180</f>
        <v>0</v>
      </c>
      <c r="X1180" s="59">
        <f>'Inventory Ref Sheet'!S1180</f>
        <v>0</v>
      </c>
      <c r="Y1180" s="100" t="str">
        <f ca="1">IF('Inventory Ref Sheet'!U1180&gt;0,YEAR(TODAY())-'Inventory Ref Sheet'!U1180,"")</f>
        <v/>
      </c>
      <c r="Z1180" s="95">
        <f>'Inventory Ref Sheet'!W1180</f>
        <v>0</v>
      </c>
      <c r="AA1180" s="60">
        <f>'Inventory Ref Sheet'!X1180</f>
        <v>0</v>
      </c>
      <c r="AB1180" s="61"/>
      <c r="AC1180" s="97" t="str">
        <f t="shared" si="73"/>
        <v/>
      </c>
      <c r="AD1180" s="59">
        <f>'Inventory Ref Sheet'!Y1180</f>
        <v>0</v>
      </c>
      <c r="AE1180" s="59">
        <f>'Inventory Ref Sheet'!Z1180</f>
        <v>0</v>
      </c>
      <c r="AF1180" s="102">
        <f>'Inventory Ref Sheet'!AA1180</f>
        <v>0</v>
      </c>
      <c r="AG1180" s="59">
        <f>'Inventory Ref Sheet'!AD1180</f>
        <v>0</v>
      </c>
      <c r="AH1180" s="59">
        <f>'Inventory Ref Sheet'!AE1180</f>
        <v>0</v>
      </c>
      <c r="AI1180" s="100" t="str">
        <f ca="1">IF('Inventory Ref Sheet'!AG1180&gt;0,YEAR(TODAY())-'Inventory Ref Sheet'!AG1180,"")</f>
        <v/>
      </c>
      <c r="AJ1180" s="99"/>
      <c r="AK1180" s="60">
        <f>'Inventory Ref Sheet'!AJ1180</f>
        <v>0</v>
      </c>
      <c r="AL1180" s="99"/>
      <c r="AM1180" s="97" t="str">
        <f t="shared" si="74"/>
        <v/>
      </c>
    </row>
    <row r="1181" spans="10:39" x14ac:dyDescent="0.25">
      <c r="J1181" s="59">
        <f>'Inventory Ref Sheet'!AK1181</f>
        <v>0</v>
      </c>
      <c r="K1181" s="59">
        <f>'Inventory Ref Sheet'!AL1181</f>
        <v>0</v>
      </c>
      <c r="L1181" s="59">
        <f>'Inventory Ref Sheet'!AM1181</f>
        <v>0</v>
      </c>
      <c r="M1181" s="59">
        <f>'Inventory Ref Sheet'!AP1181</f>
        <v>0</v>
      </c>
      <c r="N1181" s="59">
        <f>'Inventory Ref Sheet'!AQ1181</f>
        <v>0</v>
      </c>
      <c r="O1181" s="100" t="str">
        <f ca="1">IF('Inventory Ref Sheet'!AS1181&gt;0,YEAR(TODAY())-'Inventory Ref Sheet'!AS1181,"")</f>
        <v/>
      </c>
      <c r="P1181" s="95">
        <f>'Inventory Ref Sheet'!AU1181</f>
        <v>0</v>
      </c>
      <c r="Q1181" s="60">
        <f>'Inventory Ref Sheet'!AV1181</f>
        <v>0</v>
      </c>
      <c r="R1181" s="61"/>
      <c r="S1181" s="100" t="str">
        <f t="shared" si="72"/>
        <v/>
      </c>
      <c r="T1181" s="59">
        <f>'Inventory Ref Sheet'!M1181</f>
        <v>0</v>
      </c>
      <c r="U1181" s="102">
        <f>'Inventory Ref Sheet'!N1181</f>
        <v>0</v>
      </c>
      <c r="V1181" s="59">
        <f>'Inventory Ref Sheet'!O1181</f>
        <v>0</v>
      </c>
      <c r="W1181" s="59">
        <f>'Inventory Ref Sheet'!R1181</f>
        <v>0</v>
      </c>
      <c r="X1181" s="59">
        <f>'Inventory Ref Sheet'!S1181</f>
        <v>0</v>
      </c>
      <c r="Y1181" s="100" t="str">
        <f ca="1">IF('Inventory Ref Sheet'!U1181&gt;0,YEAR(TODAY())-'Inventory Ref Sheet'!U1181,"")</f>
        <v/>
      </c>
      <c r="Z1181" s="95">
        <f>'Inventory Ref Sheet'!W1181</f>
        <v>0</v>
      </c>
      <c r="AA1181" s="60">
        <f>'Inventory Ref Sheet'!X1181</f>
        <v>0</v>
      </c>
      <c r="AB1181" s="61"/>
      <c r="AC1181" s="97" t="str">
        <f t="shared" si="73"/>
        <v/>
      </c>
      <c r="AD1181" s="59">
        <f>'Inventory Ref Sheet'!Y1181</f>
        <v>0</v>
      </c>
      <c r="AE1181" s="59">
        <f>'Inventory Ref Sheet'!Z1181</f>
        <v>0</v>
      </c>
      <c r="AF1181" s="102">
        <f>'Inventory Ref Sheet'!AA1181</f>
        <v>0</v>
      </c>
      <c r="AG1181" s="59">
        <f>'Inventory Ref Sheet'!AD1181</f>
        <v>0</v>
      </c>
      <c r="AH1181" s="59">
        <f>'Inventory Ref Sheet'!AE1181</f>
        <v>0</v>
      </c>
      <c r="AI1181" s="100" t="str">
        <f ca="1">IF('Inventory Ref Sheet'!AG1181&gt;0,YEAR(TODAY())-'Inventory Ref Sheet'!AG1181,"")</f>
        <v/>
      </c>
      <c r="AJ1181" s="99"/>
      <c r="AK1181" s="60">
        <f>'Inventory Ref Sheet'!AJ1181</f>
        <v>0</v>
      </c>
      <c r="AL1181" s="99"/>
      <c r="AM1181" s="97" t="str">
        <f t="shared" si="74"/>
        <v/>
      </c>
    </row>
    <row r="1182" spans="10:39" x14ac:dyDescent="0.25">
      <c r="J1182" s="59">
        <f>'Inventory Ref Sheet'!AK1182</f>
        <v>0</v>
      </c>
      <c r="K1182" s="59">
        <f>'Inventory Ref Sheet'!AL1182</f>
        <v>0</v>
      </c>
      <c r="L1182" s="59">
        <f>'Inventory Ref Sheet'!AM1182</f>
        <v>0</v>
      </c>
      <c r="M1182" s="59">
        <f>'Inventory Ref Sheet'!AP1182</f>
        <v>0</v>
      </c>
      <c r="N1182" s="59">
        <f>'Inventory Ref Sheet'!AQ1182</f>
        <v>0</v>
      </c>
      <c r="O1182" s="100" t="str">
        <f ca="1">IF('Inventory Ref Sheet'!AS1182&gt;0,YEAR(TODAY())-'Inventory Ref Sheet'!AS1182,"")</f>
        <v/>
      </c>
      <c r="P1182" s="95">
        <f>'Inventory Ref Sheet'!AU1182</f>
        <v>0</v>
      </c>
      <c r="Q1182" s="60">
        <f>'Inventory Ref Sheet'!AV1182</f>
        <v>0</v>
      </c>
      <c r="R1182" s="61"/>
      <c r="S1182" s="100" t="str">
        <f t="shared" si="72"/>
        <v/>
      </c>
      <c r="T1182" s="59">
        <f>'Inventory Ref Sheet'!M1182</f>
        <v>0</v>
      </c>
      <c r="U1182" s="102">
        <f>'Inventory Ref Sheet'!N1182</f>
        <v>0</v>
      </c>
      <c r="V1182" s="59">
        <f>'Inventory Ref Sheet'!O1182</f>
        <v>0</v>
      </c>
      <c r="W1182" s="59">
        <f>'Inventory Ref Sheet'!R1182</f>
        <v>0</v>
      </c>
      <c r="X1182" s="59">
        <f>'Inventory Ref Sheet'!S1182</f>
        <v>0</v>
      </c>
      <c r="Y1182" s="100" t="str">
        <f ca="1">IF('Inventory Ref Sheet'!U1182&gt;0,YEAR(TODAY())-'Inventory Ref Sheet'!U1182,"")</f>
        <v/>
      </c>
      <c r="Z1182" s="95">
        <f>'Inventory Ref Sheet'!W1182</f>
        <v>0</v>
      </c>
      <c r="AA1182" s="60">
        <f>'Inventory Ref Sheet'!X1182</f>
        <v>0</v>
      </c>
      <c r="AB1182" s="61"/>
      <c r="AC1182" s="97" t="str">
        <f t="shared" si="73"/>
        <v/>
      </c>
      <c r="AD1182" s="59">
        <f>'Inventory Ref Sheet'!Y1182</f>
        <v>0</v>
      </c>
      <c r="AE1182" s="59">
        <f>'Inventory Ref Sheet'!Z1182</f>
        <v>0</v>
      </c>
      <c r="AF1182" s="102">
        <f>'Inventory Ref Sheet'!AA1182</f>
        <v>0</v>
      </c>
      <c r="AG1182" s="59">
        <f>'Inventory Ref Sheet'!AD1182</f>
        <v>0</v>
      </c>
      <c r="AH1182" s="59">
        <f>'Inventory Ref Sheet'!AE1182</f>
        <v>0</v>
      </c>
      <c r="AI1182" s="100" t="str">
        <f ca="1">IF('Inventory Ref Sheet'!AG1182&gt;0,YEAR(TODAY())-'Inventory Ref Sheet'!AG1182,"")</f>
        <v/>
      </c>
      <c r="AJ1182" s="99"/>
      <c r="AK1182" s="60">
        <f>'Inventory Ref Sheet'!AJ1182</f>
        <v>0</v>
      </c>
      <c r="AL1182" s="99"/>
      <c r="AM1182" s="97" t="str">
        <f t="shared" si="74"/>
        <v/>
      </c>
    </row>
    <row r="1183" spans="10:39" x14ac:dyDescent="0.25">
      <c r="J1183" s="59">
        <f>'Inventory Ref Sheet'!AK1183</f>
        <v>0</v>
      </c>
      <c r="K1183" s="59">
        <f>'Inventory Ref Sheet'!AL1183</f>
        <v>0</v>
      </c>
      <c r="L1183" s="59">
        <f>'Inventory Ref Sheet'!AM1183</f>
        <v>0</v>
      </c>
      <c r="M1183" s="59">
        <f>'Inventory Ref Sheet'!AP1183</f>
        <v>0</v>
      </c>
      <c r="N1183" s="59">
        <f>'Inventory Ref Sheet'!AQ1183</f>
        <v>0</v>
      </c>
      <c r="O1183" s="100" t="str">
        <f ca="1">IF('Inventory Ref Sheet'!AS1183&gt;0,YEAR(TODAY())-'Inventory Ref Sheet'!AS1183,"")</f>
        <v/>
      </c>
      <c r="P1183" s="95">
        <f>'Inventory Ref Sheet'!AU1183</f>
        <v>0</v>
      </c>
      <c r="Q1183" s="60">
        <f>'Inventory Ref Sheet'!AV1183</f>
        <v>0</v>
      </c>
      <c r="R1183" s="61"/>
      <c r="S1183" s="100" t="str">
        <f t="shared" si="72"/>
        <v/>
      </c>
      <c r="T1183" s="59">
        <f>'Inventory Ref Sheet'!M1183</f>
        <v>0</v>
      </c>
      <c r="U1183" s="102">
        <f>'Inventory Ref Sheet'!N1183</f>
        <v>0</v>
      </c>
      <c r="V1183" s="59">
        <f>'Inventory Ref Sheet'!O1183</f>
        <v>0</v>
      </c>
      <c r="W1183" s="59">
        <f>'Inventory Ref Sheet'!R1183</f>
        <v>0</v>
      </c>
      <c r="X1183" s="59">
        <f>'Inventory Ref Sheet'!S1183</f>
        <v>0</v>
      </c>
      <c r="Y1183" s="100" t="str">
        <f ca="1">IF('Inventory Ref Sheet'!U1183&gt;0,YEAR(TODAY())-'Inventory Ref Sheet'!U1183,"")</f>
        <v/>
      </c>
      <c r="Z1183" s="95">
        <f>'Inventory Ref Sheet'!W1183</f>
        <v>0</v>
      </c>
      <c r="AA1183" s="60">
        <f>'Inventory Ref Sheet'!X1183</f>
        <v>0</v>
      </c>
      <c r="AB1183" s="61"/>
      <c r="AC1183" s="97" t="str">
        <f t="shared" si="73"/>
        <v/>
      </c>
      <c r="AD1183" s="59">
        <f>'Inventory Ref Sheet'!Y1183</f>
        <v>0</v>
      </c>
      <c r="AE1183" s="59">
        <f>'Inventory Ref Sheet'!Z1183</f>
        <v>0</v>
      </c>
      <c r="AF1183" s="102">
        <f>'Inventory Ref Sheet'!AA1183</f>
        <v>0</v>
      </c>
      <c r="AG1183" s="59">
        <f>'Inventory Ref Sheet'!AD1183</f>
        <v>0</v>
      </c>
      <c r="AH1183" s="59">
        <f>'Inventory Ref Sheet'!AE1183</f>
        <v>0</v>
      </c>
      <c r="AI1183" s="100" t="str">
        <f ca="1">IF('Inventory Ref Sheet'!AG1183&gt;0,YEAR(TODAY())-'Inventory Ref Sheet'!AG1183,"")</f>
        <v/>
      </c>
      <c r="AJ1183" s="99"/>
      <c r="AK1183" s="60">
        <f>'Inventory Ref Sheet'!AJ1183</f>
        <v>0</v>
      </c>
      <c r="AL1183" s="99"/>
      <c r="AM1183" s="97" t="str">
        <f t="shared" si="74"/>
        <v/>
      </c>
    </row>
    <row r="1184" spans="10:39" x14ac:dyDescent="0.25">
      <c r="J1184" s="59">
        <f>'Inventory Ref Sheet'!AK1184</f>
        <v>0</v>
      </c>
      <c r="K1184" s="59">
        <f>'Inventory Ref Sheet'!AL1184</f>
        <v>0</v>
      </c>
      <c r="L1184" s="59">
        <f>'Inventory Ref Sheet'!AM1184</f>
        <v>0</v>
      </c>
      <c r="M1184" s="59">
        <f>'Inventory Ref Sheet'!AP1184</f>
        <v>0</v>
      </c>
      <c r="N1184" s="59">
        <f>'Inventory Ref Sheet'!AQ1184</f>
        <v>0</v>
      </c>
      <c r="O1184" s="100" t="str">
        <f ca="1">IF('Inventory Ref Sheet'!AS1184&gt;0,YEAR(TODAY())-'Inventory Ref Sheet'!AS1184,"")</f>
        <v/>
      </c>
      <c r="P1184" s="95">
        <f>'Inventory Ref Sheet'!AU1184</f>
        <v>0</v>
      </c>
      <c r="Q1184" s="60">
        <f>'Inventory Ref Sheet'!AV1184</f>
        <v>0</v>
      </c>
      <c r="R1184" s="61"/>
      <c r="S1184" s="100" t="str">
        <f t="shared" si="72"/>
        <v/>
      </c>
      <c r="T1184" s="59">
        <f>'Inventory Ref Sheet'!M1184</f>
        <v>0</v>
      </c>
      <c r="U1184" s="102">
        <f>'Inventory Ref Sheet'!N1184</f>
        <v>0</v>
      </c>
      <c r="V1184" s="59">
        <f>'Inventory Ref Sheet'!O1184</f>
        <v>0</v>
      </c>
      <c r="W1184" s="59">
        <f>'Inventory Ref Sheet'!R1184</f>
        <v>0</v>
      </c>
      <c r="X1184" s="59">
        <f>'Inventory Ref Sheet'!S1184</f>
        <v>0</v>
      </c>
      <c r="Y1184" s="100" t="str">
        <f ca="1">IF('Inventory Ref Sheet'!U1184&gt;0,YEAR(TODAY())-'Inventory Ref Sheet'!U1184,"")</f>
        <v/>
      </c>
      <c r="Z1184" s="95">
        <f>'Inventory Ref Sheet'!W1184</f>
        <v>0</v>
      </c>
      <c r="AA1184" s="60">
        <f>'Inventory Ref Sheet'!X1184</f>
        <v>0</v>
      </c>
      <c r="AB1184" s="61"/>
      <c r="AC1184" s="97" t="str">
        <f t="shared" si="73"/>
        <v/>
      </c>
      <c r="AD1184" s="59">
        <f>'Inventory Ref Sheet'!Y1184</f>
        <v>0</v>
      </c>
      <c r="AE1184" s="59">
        <f>'Inventory Ref Sheet'!Z1184</f>
        <v>0</v>
      </c>
      <c r="AF1184" s="102">
        <f>'Inventory Ref Sheet'!AA1184</f>
        <v>0</v>
      </c>
      <c r="AG1184" s="59">
        <f>'Inventory Ref Sheet'!AD1184</f>
        <v>0</v>
      </c>
      <c r="AH1184" s="59">
        <f>'Inventory Ref Sheet'!AE1184</f>
        <v>0</v>
      </c>
      <c r="AI1184" s="100" t="str">
        <f ca="1">IF('Inventory Ref Sheet'!AG1184&gt;0,YEAR(TODAY())-'Inventory Ref Sheet'!AG1184,"")</f>
        <v/>
      </c>
      <c r="AJ1184" s="99"/>
      <c r="AK1184" s="60">
        <f>'Inventory Ref Sheet'!AJ1184</f>
        <v>0</v>
      </c>
      <c r="AL1184" s="99"/>
      <c r="AM1184" s="97" t="str">
        <f t="shared" si="74"/>
        <v/>
      </c>
    </row>
    <row r="1185" spans="10:39" x14ac:dyDescent="0.25">
      <c r="J1185" s="59">
        <f>'Inventory Ref Sheet'!AK1185</f>
        <v>0</v>
      </c>
      <c r="K1185" s="59">
        <f>'Inventory Ref Sheet'!AL1185</f>
        <v>0</v>
      </c>
      <c r="L1185" s="59">
        <f>'Inventory Ref Sheet'!AM1185</f>
        <v>0</v>
      </c>
      <c r="M1185" s="59">
        <f>'Inventory Ref Sheet'!AP1185</f>
        <v>0</v>
      </c>
      <c r="N1185" s="59">
        <f>'Inventory Ref Sheet'!AQ1185</f>
        <v>0</v>
      </c>
      <c r="O1185" s="100" t="str">
        <f ca="1">IF('Inventory Ref Sheet'!AS1185&gt;0,YEAR(TODAY())-'Inventory Ref Sheet'!AS1185,"")</f>
        <v/>
      </c>
      <c r="P1185" s="95">
        <f>'Inventory Ref Sheet'!AU1185</f>
        <v>0</v>
      </c>
      <c r="Q1185" s="60">
        <f>'Inventory Ref Sheet'!AV1185</f>
        <v>0</v>
      </c>
      <c r="R1185" s="61"/>
      <c r="S1185" s="100" t="str">
        <f t="shared" si="72"/>
        <v/>
      </c>
      <c r="T1185" s="59">
        <f>'Inventory Ref Sheet'!M1185</f>
        <v>0</v>
      </c>
      <c r="U1185" s="102">
        <f>'Inventory Ref Sheet'!N1185</f>
        <v>0</v>
      </c>
      <c r="V1185" s="59">
        <f>'Inventory Ref Sheet'!O1185</f>
        <v>0</v>
      </c>
      <c r="W1185" s="59">
        <f>'Inventory Ref Sheet'!R1185</f>
        <v>0</v>
      </c>
      <c r="X1185" s="59">
        <f>'Inventory Ref Sheet'!S1185</f>
        <v>0</v>
      </c>
      <c r="Y1185" s="100" t="str">
        <f ca="1">IF('Inventory Ref Sheet'!U1185&gt;0,YEAR(TODAY())-'Inventory Ref Sheet'!U1185,"")</f>
        <v/>
      </c>
      <c r="Z1185" s="95">
        <f>'Inventory Ref Sheet'!W1185</f>
        <v>0</v>
      </c>
      <c r="AA1185" s="60">
        <f>'Inventory Ref Sheet'!X1185</f>
        <v>0</v>
      </c>
      <c r="AB1185" s="61"/>
      <c r="AC1185" s="97" t="str">
        <f t="shared" si="73"/>
        <v/>
      </c>
      <c r="AD1185" s="59">
        <f>'Inventory Ref Sheet'!Y1185</f>
        <v>0</v>
      </c>
      <c r="AE1185" s="59">
        <f>'Inventory Ref Sheet'!Z1185</f>
        <v>0</v>
      </c>
      <c r="AF1185" s="102">
        <f>'Inventory Ref Sheet'!AA1185</f>
        <v>0</v>
      </c>
      <c r="AG1185" s="59">
        <f>'Inventory Ref Sheet'!AD1185</f>
        <v>0</v>
      </c>
      <c r="AH1185" s="59">
        <f>'Inventory Ref Sheet'!AE1185</f>
        <v>0</v>
      </c>
      <c r="AI1185" s="100" t="str">
        <f ca="1">IF('Inventory Ref Sheet'!AG1185&gt;0,YEAR(TODAY())-'Inventory Ref Sheet'!AG1185,"")</f>
        <v/>
      </c>
      <c r="AJ1185" s="99"/>
      <c r="AK1185" s="60">
        <f>'Inventory Ref Sheet'!AJ1185</f>
        <v>0</v>
      </c>
      <c r="AL1185" s="99"/>
      <c r="AM1185" s="97" t="str">
        <f t="shared" si="74"/>
        <v/>
      </c>
    </row>
    <row r="1186" spans="10:39" x14ac:dyDescent="0.25">
      <c r="J1186" s="59">
        <f>'Inventory Ref Sheet'!AK1186</f>
        <v>0</v>
      </c>
      <c r="K1186" s="59">
        <f>'Inventory Ref Sheet'!AL1186</f>
        <v>0</v>
      </c>
      <c r="L1186" s="59">
        <f>'Inventory Ref Sheet'!AM1186</f>
        <v>0</v>
      </c>
      <c r="M1186" s="59">
        <f>'Inventory Ref Sheet'!AP1186</f>
        <v>0</v>
      </c>
      <c r="N1186" s="59">
        <f>'Inventory Ref Sheet'!AQ1186</f>
        <v>0</v>
      </c>
      <c r="O1186" s="100" t="str">
        <f ca="1">IF('Inventory Ref Sheet'!AS1186&gt;0,YEAR(TODAY())-'Inventory Ref Sheet'!AS1186,"")</f>
        <v/>
      </c>
      <c r="P1186" s="95">
        <f>'Inventory Ref Sheet'!AU1186</f>
        <v>0</v>
      </c>
      <c r="Q1186" s="60">
        <f>'Inventory Ref Sheet'!AV1186</f>
        <v>0</v>
      </c>
      <c r="R1186" s="61"/>
      <c r="S1186" s="100" t="str">
        <f t="shared" si="72"/>
        <v/>
      </c>
      <c r="T1186" s="59">
        <f>'Inventory Ref Sheet'!M1186</f>
        <v>0</v>
      </c>
      <c r="U1186" s="102">
        <f>'Inventory Ref Sheet'!N1186</f>
        <v>0</v>
      </c>
      <c r="V1186" s="59">
        <f>'Inventory Ref Sheet'!O1186</f>
        <v>0</v>
      </c>
      <c r="W1186" s="59">
        <f>'Inventory Ref Sheet'!R1186</f>
        <v>0</v>
      </c>
      <c r="X1186" s="59">
        <f>'Inventory Ref Sheet'!S1186</f>
        <v>0</v>
      </c>
      <c r="Y1186" s="100" t="str">
        <f ca="1">IF('Inventory Ref Sheet'!U1186&gt;0,YEAR(TODAY())-'Inventory Ref Sheet'!U1186,"")</f>
        <v/>
      </c>
      <c r="Z1186" s="95">
        <f>'Inventory Ref Sheet'!W1186</f>
        <v>0</v>
      </c>
      <c r="AA1186" s="60">
        <f>'Inventory Ref Sheet'!X1186</f>
        <v>0</v>
      </c>
      <c r="AB1186" s="61"/>
      <c r="AC1186" s="97" t="str">
        <f t="shared" si="73"/>
        <v/>
      </c>
      <c r="AD1186" s="59">
        <f>'Inventory Ref Sheet'!Y1186</f>
        <v>0</v>
      </c>
      <c r="AE1186" s="59">
        <f>'Inventory Ref Sheet'!Z1186</f>
        <v>0</v>
      </c>
      <c r="AF1186" s="102">
        <f>'Inventory Ref Sheet'!AA1186</f>
        <v>0</v>
      </c>
      <c r="AG1186" s="59">
        <f>'Inventory Ref Sheet'!AD1186</f>
        <v>0</v>
      </c>
      <c r="AH1186" s="59">
        <f>'Inventory Ref Sheet'!AE1186</f>
        <v>0</v>
      </c>
      <c r="AI1186" s="100" t="str">
        <f ca="1">IF('Inventory Ref Sheet'!AG1186&gt;0,YEAR(TODAY())-'Inventory Ref Sheet'!AG1186,"")</f>
        <v/>
      </c>
      <c r="AJ1186" s="99"/>
      <c r="AK1186" s="60">
        <f>'Inventory Ref Sheet'!AJ1186</f>
        <v>0</v>
      </c>
      <c r="AL1186" s="99"/>
      <c r="AM1186" s="97" t="str">
        <f t="shared" si="74"/>
        <v/>
      </c>
    </row>
    <row r="1187" spans="10:39" x14ac:dyDescent="0.25">
      <c r="J1187" s="59">
        <f>'Inventory Ref Sheet'!AK1187</f>
        <v>0</v>
      </c>
      <c r="K1187" s="59">
        <f>'Inventory Ref Sheet'!AL1187</f>
        <v>0</v>
      </c>
      <c r="L1187" s="59">
        <f>'Inventory Ref Sheet'!AM1187</f>
        <v>0</v>
      </c>
      <c r="M1187" s="59">
        <f>'Inventory Ref Sheet'!AP1187</f>
        <v>0</v>
      </c>
      <c r="N1187" s="59">
        <f>'Inventory Ref Sheet'!AQ1187</f>
        <v>0</v>
      </c>
      <c r="O1187" s="100" t="str">
        <f ca="1">IF('Inventory Ref Sheet'!AS1187&gt;0,YEAR(TODAY())-'Inventory Ref Sheet'!AS1187,"")</f>
        <v/>
      </c>
      <c r="P1187" s="95">
        <f>'Inventory Ref Sheet'!AU1187</f>
        <v>0</v>
      </c>
      <c r="Q1187" s="60">
        <f>'Inventory Ref Sheet'!AV1187</f>
        <v>0</v>
      </c>
      <c r="R1187" s="61"/>
      <c r="S1187" s="100" t="str">
        <f t="shared" si="72"/>
        <v/>
      </c>
      <c r="T1187" s="59">
        <f>'Inventory Ref Sheet'!M1187</f>
        <v>0</v>
      </c>
      <c r="U1187" s="102">
        <f>'Inventory Ref Sheet'!N1187</f>
        <v>0</v>
      </c>
      <c r="V1187" s="59">
        <f>'Inventory Ref Sheet'!O1187</f>
        <v>0</v>
      </c>
      <c r="W1187" s="59">
        <f>'Inventory Ref Sheet'!R1187</f>
        <v>0</v>
      </c>
      <c r="X1187" s="59">
        <f>'Inventory Ref Sheet'!S1187</f>
        <v>0</v>
      </c>
      <c r="Y1187" s="100" t="str">
        <f ca="1">IF('Inventory Ref Sheet'!U1187&gt;0,YEAR(TODAY())-'Inventory Ref Sheet'!U1187,"")</f>
        <v/>
      </c>
      <c r="Z1187" s="95">
        <f>'Inventory Ref Sheet'!W1187</f>
        <v>0</v>
      </c>
      <c r="AA1187" s="60">
        <f>'Inventory Ref Sheet'!X1187</f>
        <v>0</v>
      </c>
      <c r="AB1187" s="61"/>
      <c r="AC1187" s="97" t="str">
        <f t="shared" si="73"/>
        <v/>
      </c>
      <c r="AD1187" s="59">
        <f>'Inventory Ref Sheet'!Y1187</f>
        <v>0</v>
      </c>
      <c r="AE1187" s="59">
        <f>'Inventory Ref Sheet'!Z1187</f>
        <v>0</v>
      </c>
      <c r="AF1187" s="102">
        <f>'Inventory Ref Sheet'!AA1187</f>
        <v>0</v>
      </c>
      <c r="AG1187" s="59">
        <f>'Inventory Ref Sheet'!AD1187</f>
        <v>0</v>
      </c>
      <c r="AH1187" s="59">
        <f>'Inventory Ref Sheet'!AE1187</f>
        <v>0</v>
      </c>
      <c r="AI1187" s="100" t="str">
        <f ca="1">IF('Inventory Ref Sheet'!AG1187&gt;0,YEAR(TODAY())-'Inventory Ref Sheet'!AG1187,"")</f>
        <v/>
      </c>
      <c r="AJ1187" s="99"/>
      <c r="AK1187" s="60">
        <f>'Inventory Ref Sheet'!AJ1187</f>
        <v>0</v>
      </c>
      <c r="AL1187" s="99"/>
      <c r="AM1187" s="97" t="str">
        <f t="shared" si="74"/>
        <v/>
      </c>
    </row>
    <row r="1188" spans="10:39" x14ac:dyDescent="0.25">
      <c r="J1188" s="59">
        <f>'Inventory Ref Sheet'!AK1188</f>
        <v>0</v>
      </c>
      <c r="K1188" s="59">
        <f>'Inventory Ref Sheet'!AL1188</f>
        <v>0</v>
      </c>
      <c r="L1188" s="59">
        <f>'Inventory Ref Sheet'!AM1188</f>
        <v>0</v>
      </c>
      <c r="M1188" s="59">
        <f>'Inventory Ref Sheet'!AP1188</f>
        <v>0</v>
      </c>
      <c r="N1188" s="59">
        <f>'Inventory Ref Sheet'!AQ1188</f>
        <v>0</v>
      </c>
      <c r="O1188" s="100" t="str">
        <f ca="1">IF('Inventory Ref Sheet'!AS1188&gt;0,YEAR(TODAY())-'Inventory Ref Sheet'!AS1188,"")</f>
        <v/>
      </c>
      <c r="P1188" s="95">
        <f>'Inventory Ref Sheet'!AU1188</f>
        <v>0</v>
      </c>
      <c r="Q1188" s="60">
        <f>'Inventory Ref Sheet'!AV1188</f>
        <v>0</v>
      </c>
      <c r="R1188" s="61"/>
      <c r="S1188" s="100" t="str">
        <f t="shared" si="72"/>
        <v/>
      </c>
      <c r="T1188" s="59">
        <f>'Inventory Ref Sheet'!M1188</f>
        <v>0</v>
      </c>
      <c r="U1188" s="102">
        <f>'Inventory Ref Sheet'!N1188</f>
        <v>0</v>
      </c>
      <c r="V1188" s="59">
        <f>'Inventory Ref Sheet'!O1188</f>
        <v>0</v>
      </c>
      <c r="W1188" s="59">
        <f>'Inventory Ref Sheet'!R1188</f>
        <v>0</v>
      </c>
      <c r="X1188" s="59">
        <f>'Inventory Ref Sheet'!S1188</f>
        <v>0</v>
      </c>
      <c r="Y1188" s="100" t="str">
        <f ca="1">IF('Inventory Ref Sheet'!U1188&gt;0,YEAR(TODAY())-'Inventory Ref Sheet'!U1188,"")</f>
        <v/>
      </c>
      <c r="Z1188" s="95">
        <f>'Inventory Ref Sheet'!W1188</f>
        <v>0</v>
      </c>
      <c r="AA1188" s="60">
        <f>'Inventory Ref Sheet'!X1188</f>
        <v>0</v>
      </c>
      <c r="AB1188" s="61"/>
      <c r="AC1188" s="97" t="str">
        <f t="shared" si="73"/>
        <v/>
      </c>
      <c r="AD1188" s="59">
        <f>'Inventory Ref Sheet'!Y1188</f>
        <v>0</v>
      </c>
      <c r="AE1188" s="59">
        <f>'Inventory Ref Sheet'!Z1188</f>
        <v>0</v>
      </c>
      <c r="AF1188" s="102">
        <f>'Inventory Ref Sheet'!AA1188</f>
        <v>0</v>
      </c>
      <c r="AG1188" s="59">
        <f>'Inventory Ref Sheet'!AD1188</f>
        <v>0</v>
      </c>
      <c r="AH1188" s="59">
        <f>'Inventory Ref Sheet'!AE1188</f>
        <v>0</v>
      </c>
      <c r="AI1188" s="100" t="str">
        <f ca="1">IF('Inventory Ref Sheet'!AG1188&gt;0,YEAR(TODAY())-'Inventory Ref Sheet'!AG1188,"")</f>
        <v/>
      </c>
      <c r="AJ1188" s="99"/>
      <c r="AK1188" s="60">
        <f>'Inventory Ref Sheet'!AJ1188</f>
        <v>0</v>
      </c>
      <c r="AL1188" s="99"/>
      <c r="AM1188" s="97" t="str">
        <f t="shared" si="74"/>
        <v/>
      </c>
    </row>
    <row r="1189" spans="10:39" x14ac:dyDescent="0.25">
      <c r="J1189" s="59">
        <f>'Inventory Ref Sheet'!AK1189</f>
        <v>0</v>
      </c>
      <c r="K1189" s="59">
        <f>'Inventory Ref Sheet'!AL1189</f>
        <v>0</v>
      </c>
      <c r="L1189" s="59">
        <f>'Inventory Ref Sheet'!AM1189</f>
        <v>0</v>
      </c>
      <c r="M1189" s="59">
        <f>'Inventory Ref Sheet'!AP1189</f>
        <v>0</v>
      </c>
      <c r="N1189" s="59">
        <f>'Inventory Ref Sheet'!AQ1189</f>
        <v>0</v>
      </c>
      <c r="O1189" s="100" t="str">
        <f ca="1">IF('Inventory Ref Sheet'!AS1189&gt;0,YEAR(TODAY())-'Inventory Ref Sheet'!AS1189,"")</f>
        <v/>
      </c>
      <c r="P1189" s="95">
        <f>'Inventory Ref Sheet'!AU1189</f>
        <v>0</v>
      </c>
      <c r="Q1189" s="60">
        <f>'Inventory Ref Sheet'!AV1189</f>
        <v>0</v>
      </c>
      <c r="R1189" s="61"/>
      <c r="S1189" s="100" t="str">
        <f t="shared" si="72"/>
        <v/>
      </c>
      <c r="T1189" s="59">
        <f>'Inventory Ref Sheet'!M1189</f>
        <v>0</v>
      </c>
      <c r="U1189" s="102">
        <f>'Inventory Ref Sheet'!N1189</f>
        <v>0</v>
      </c>
      <c r="V1189" s="59">
        <f>'Inventory Ref Sheet'!O1189</f>
        <v>0</v>
      </c>
      <c r="W1189" s="59">
        <f>'Inventory Ref Sheet'!R1189</f>
        <v>0</v>
      </c>
      <c r="X1189" s="59">
        <f>'Inventory Ref Sheet'!S1189</f>
        <v>0</v>
      </c>
      <c r="Y1189" s="100" t="str">
        <f ca="1">IF('Inventory Ref Sheet'!U1189&gt;0,YEAR(TODAY())-'Inventory Ref Sheet'!U1189,"")</f>
        <v/>
      </c>
      <c r="Z1189" s="95">
        <f>'Inventory Ref Sheet'!W1189</f>
        <v>0</v>
      </c>
      <c r="AA1189" s="60">
        <f>'Inventory Ref Sheet'!X1189</f>
        <v>0</v>
      </c>
      <c r="AB1189" s="61"/>
      <c r="AC1189" s="97" t="str">
        <f t="shared" si="73"/>
        <v/>
      </c>
      <c r="AD1189" s="59">
        <f>'Inventory Ref Sheet'!Y1189</f>
        <v>0</v>
      </c>
      <c r="AE1189" s="59">
        <f>'Inventory Ref Sheet'!Z1189</f>
        <v>0</v>
      </c>
      <c r="AF1189" s="102">
        <f>'Inventory Ref Sheet'!AA1189</f>
        <v>0</v>
      </c>
      <c r="AG1189" s="59">
        <f>'Inventory Ref Sheet'!AD1189</f>
        <v>0</v>
      </c>
      <c r="AH1189" s="59">
        <f>'Inventory Ref Sheet'!AE1189</f>
        <v>0</v>
      </c>
      <c r="AI1189" s="100" t="str">
        <f ca="1">IF('Inventory Ref Sheet'!AG1189&gt;0,YEAR(TODAY())-'Inventory Ref Sheet'!AG1189,"")</f>
        <v/>
      </c>
      <c r="AJ1189" s="99"/>
      <c r="AK1189" s="60">
        <f>'Inventory Ref Sheet'!AJ1189</f>
        <v>0</v>
      </c>
      <c r="AL1189" s="99"/>
      <c r="AM1189" s="97" t="str">
        <f t="shared" si="74"/>
        <v/>
      </c>
    </row>
    <row r="1190" spans="10:39" x14ac:dyDescent="0.25">
      <c r="J1190" s="59">
        <f>'Inventory Ref Sheet'!AK1190</f>
        <v>0</v>
      </c>
      <c r="K1190" s="59">
        <f>'Inventory Ref Sheet'!AL1190</f>
        <v>0</v>
      </c>
      <c r="L1190" s="59">
        <f>'Inventory Ref Sheet'!AM1190</f>
        <v>0</v>
      </c>
      <c r="M1190" s="59">
        <f>'Inventory Ref Sheet'!AP1190</f>
        <v>0</v>
      </c>
      <c r="N1190" s="59">
        <f>'Inventory Ref Sheet'!AQ1190</f>
        <v>0</v>
      </c>
      <c r="O1190" s="100" t="str">
        <f ca="1">IF('Inventory Ref Sheet'!AS1190&gt;0,YEAR(TODAY())-'Inventory Ref Sheet'!AS1190,"")</f>
        <v/>
      </c>
      <c r="P1190" s="95">
        <f>'Inventory Ref Sheet'!AU1190</f>
        <v>0</v>
      </c>
      <c r="Q1190" s="60">
        <f>'Inventory Ref Sheet'!AV1190</f>
        <v>0</v>
      </c>
      <c r="R1190" s="61"/>
      <c r="S1190" s="100" t="str">
        <f t="shared" si="72"/>
        <v/>
      </c>
      <c r="T1190" s="59">
        <f>'Inventory Ref Sheet'!M1190</f>
        <v>0</v>
      </c>
      <c r="U1190" s="102">
        <f>'Inventory Ref Sheet'!N1190</f>
        <v>0</v>
      </c>
      <c r="V1190" s="59">
        <f>'Inventory Ref Sheet'!O1190</f>
        <v>0</v>
      </c>
      <c r="W1190" s="59">
        <f>'Inventory Ref Sheet'!R1190</f>
        <v>0</v>
      </c>
      <c r="X1190" s="59">
        <f>'Inventory Ref Sheet'!S1190</f>
        <v>0</v>
      </c>
      <c r="Y1190" s="100" t="str">
        <f ca="1">IF('Inventory Ref Sheet'!U1190&gt;0,YEAR(TODAY())-'Inventory Ref Sheet'!U1190,"")</f>
        <v/>
      </c>
      <c r="Z1190" s="95">
        <f>'Inventory Ref Sheet'!W1190</f>
        <v>0</v>
      </c>
      <c r="AA1190" s="60">
        <f>'Inventory Ref Sheet'!X1190</f>
        <v>0</v>
      </c>
      <c r="AB1190" s="61"/>
      <c r="AC1190" s="97" t="str">
        <f t="shared" si="73"/>
        <v/>
      </c>
      <c r="AD1190" s="59">
        <f>'Inventory Ref Sheet'!Y1190</f>
        <v>0</v>
      </c>
      <c r="AE1190" s="59">
        <f>'Inventory Ref Sheet'!Z1190</f>
        <v>0</v>
      </c>
      <c r="AF1190" s="102">
        <f>'Inventory Ref Sheet'!AA1190</f>
        <v>0</v>
      </c>
      <c r="AG1190" s="59">
        <f>'Inventory Ref Sheet'!AD1190</f>
        <v>0</v>
      </c>
      <c r="AH1190" s="59">
        <f>'Inventory Ref Sheet'!AE1190</f>
        <v>0</v>
      </c>
      <c r="AI1190" s="100" t="str">
        <f ca="1">IF('Inventory Ref Sheet'!AG1190&gt;0,YEAR(TODAY())-'Inventory Ref Sheet'!AG1190,"")</f>
        <v/>
      </c>
      <c r="AJ1190" s="99"/>
      <c r="AK1190" s="60">
        <f>'Inventory Ref Sheet'!AJ1190</f>
        <v>0</v>
      </c>
      <c r="AL1190" s="99"/>
      <c r="AM1190" s="97" t="str">
        <f t="shared" si="74"/>
        <v/>
      </c>
    </row>
    <row r="1191" spans="10:39" x14ac:dyDescent="0.25">
      <c r="J1191" s="59">
        <f>'Inventory Ref Sheet'!AK1191</f>
        <v>0</v>
      </c>
      <c r="K1191" s="59">
        <f>'Inventory Ref Sheet'!AL1191</f>
        <v>0</v>
      </c>
      <c r="L1191" s="59">
        <f>'Inventory Ref Sheet'!AM1191</f>
        <v>0</v>
      </c>
      <c r="M1191" s="59">
        <f>'Inventory Ref Sheet'!AP1191</f>
        <v>0</v>
      </c>
      <c r="N1191" s="59">
        <f>'Inventory Ref Sheet'!AQ1191</f>
        <v>0</v>
      </c>
      <c r="O1191" s="100" t="str">
        <f ca="1">IF('Inventory Ref Sheet'!AS1191&gt;0,YEAR(TODAY())-'Inventory Ref Sheet'!AS1191,"")</f>
        <v/>
      </c>
      <c r="P1191" s="95">
        <f>'Inventory Ref Sheet'!AU1191</f>
        <v>0</v>
      </c>
      <c r="Q1191" s="60">
        <f>'Inventory Ref Sheet'!AV1191</f>
        <v>0</v>
      </c>
      <c r="R1191" s="61"/>
      <c r="S1191" s="100" t="str">
        <f t="shared" si="72"/>
        <v/>
      </c>
      <c r="T1191" s="59">
        <f>'Inventory Ref Sheet'!M1191</f>
        <v>0</v>
      </c>
      <c r="U1191" s="102">
        <f>'Inventory Ref Sheet'!N1191</f>
        <v>0</v>
      </c>
      <c r="V1191" s="59">
        <f>'Inventory Ref Sheet'!O1191</f>
        <v>0</v>
      </c>
      <c r="W1191" s="59">
        <f>'Inventory Ref Sheet'!R1191</f>
        <v>0</v>
      </c>
      <c r="X1191" s="59">
        <f>'Inventory Ref Sheet'!S1191</f>
        <v>0</v>
      </c>
      <c r="Y1191" s="100" t="str">
        <f ca="1">IF('Inventory Ref Sheet'!U1191&gt;0,YEAR(TODAY())-'Inventory Ref Sheet'!U1191,"")</f>
        <v/>
      </c>
      <c r="Z1191" s="95">
        <f>'Inventory Ref Sheet'!W1191</f>
        <v>0</v>
      </c>
      <c r="AA1191" s="60">
        <f>'Inventory Ref Sheet'!X1191</f>
        <v>0</v>
      </c>
      <c r="AB1191" s="61"/>
      <c r="AC1191" s="97" t="str">
        <f t="shared" si="73"/>
        <v/>
      </c>
      <c r="AD1191" s="59">
        <f>'Inventory Ref Sheet'!Y1191</f>
        <v>0</v>
      </c>
      <c r="AE1191" s="59">
        <f>'Inventory Ref Sheet'!Z1191</f>
        <v>0</v>
      </c>
      <c r="AF1191" s="102">
        <f>'Inventory Ref Sheet'!AA1191</f>
        <v>0</v>
      </c>
      <c r="AG1191" s="59">
        <f>'Inventory Ref Sheet'!AD1191</f>
        <v>0</v>
      </c>
      <c r="AH1191" s="59">
        <f>'Inventory Ref Sheet'!AE1191</f>
        <v>0</v>
      </c>
      <c r="AI1191" s="100" t="str">
        <f ca="1">IF('Inventory Ref Sheet'!AG1191&gt;0,YEAR(TODAY())-'Inventory Ref Sheet'!AG1191,"")</f>
        <v/>
      </c>
      <c r="AJ1191" s="99"/>
      <c r="AK1191" s="60">
        <f>'Inventory Ref Sheet'!AJ1191</f>
        <v>0</v>
      </c>
      <c r="AL1191" s="99"/>
      <c r="AM1191" s="97" t="str">
        <f t="shared" si="74"/>
        <v/>
      </c>
    </row>
    <row r="1192" spans="10:39" x14ac:dyDescent="0.25">
      <c r="J1192" s="59">
        <f>'Inventory Ref Sheet'!AK1192</f>
        <v>0</v>
      </c>
      <c r="K1192" s="59">
        <f>'Inventory Ref Sheet'!AL1192</f>
        <v>0</v>
      </c>
      <c r="L1192" s="59">
        <f>'Inventory Ref Sheet'!AM1192</f>
        <v>0</v>
      </c>
      <c r="M1192" s="59">
        <f>'Inventory Ref Sheet'!AP1192</f>
        <v>0</v>
      </c>
      <c r="N1192" s="59">
        <f>'Inventory Ref Sheet'!AQ1192</f>
        <v>0</v>
      </c>
      <c r="O1192" s="100" t="str">
        <f ca="1">IF('Inventory Ref Sheet'!AS1192&gt;0,YEAR(TODAY())-'Inventory Ref Sheet'!AS1192,"")</f>
        <v/>
      </c>
      <c r="P1192" s="95">
        <f>'Inventory Ref Sheet'!AU1192</f>
        <v>0</v>
      </c>
      <c r="Q1192" s="60">
        <f>'Inventory Ref Sheet'!AV1192</f>
        <v>0</v>
      </c>
      <c r="R1192" s="61"/>
      <c r="S1192" s="100" t="str">
        <f t="shared" si="72"/>
        <v/>
      </c>
      <c r="T1192" s="59">
        <f>'Inventory Ref Sheet'!M1192</f>
        <v>0</v>
      </c>
      <c r="U1192" s="102">
        <f>'Inventory Ref Sheet'!N1192</f>
        <v>0</v>
      </c>
      <c r="V1192" s="59">
        <f>'Inventory Ref Sheet'!O1192</f>
        <v>0</v>
      </c>
      <c r="W1192" s="59">
        <f>'Inventory Ref Sheet'!R1192</f>
        <v>0</v>
      </c>
      <c r="X1192" s="59">
        <f>'Inventory Ref Sheet'!S1192</f>
        <v>0</v>
      </c>
      <c r="Y1192" s="100" t="str">
        <f ca="1">IF('Inventory Ref Sheet'!U1192&gt;0,YEAR(TODAY())-'Inventory Ref Sheet'!U1192,"")</f>
        <v/>
      </c>
      <c r="Z1192" s="95">
        <f>'Inventory Ref Sheet'!W1192</f>
        <v>0</v>
      </c>
      <c r="AA1192" s="60">
        <f>'Inventory Ref Sheet'!X1192</f>
        <v>0</v>
      </c>
      <c r="AB1192" s="61"/>
      <c r="AC1192" s="97" t="str">
        <f t="shared" si="73"/>
        <v/>
      </c>
      <c r="AD1192" s="59">
        <f>'Inventory Ref Sheet'!Y1192</f>
        <v>0</v>
      </c>
      <c r="AE1192" s="59">
        <f>'Inventory Ref Sheet'!Z1192</f>
        <v>0</v>
      </c>
      <c r="AF1192" s="102">
        <f>'Inventory Ref Sheet'!AA1192</f>
        <v>0</v>
      </c>
      <c r="AG1192" s="59">
        <f>'Inventory Ref Sheet'!AD1192</f>
        <v>0</v>
      </c>
      <c r="AH1192" s="59">
        <f>'Inventory Ref Sheet'!AE1192</f>
        <v>0</v>
      </c>
      <c r="AI1192" s="100" t="str">
        <f ca="1">IF('Inventory Ref Sheet'!AG1192&gt;0,YEAR(TODAY())-'Inventory Ref Sheet'!AG1192,"")</f>
        <v/>
      </c>
      <c r="AJ1192" s="99"/>
      <c r="AK1192" s="60">
        <f>'Inventory Ref Sheet'!AJ1192</f>
        <v>0</v>
      </c>
      <c r="AL1192" s="99"/>
      <c r="AM1192" s="97" t="str">
        <f t="shared" si="74"/>
        <v/>
      </c>
    </row>
    <row r="1193" spans="10:39" x14ac:dyDescent="0.25">
      <c r="J1193" s="59">
        <f>'Inventory Ref Sheet'!AK1193</f>
        <v>0</v>
      </c>
      <c r="K1193" s="59">
        <f>'Inventory Ref Sheet'!AL1193</f>
        <v>0</v>
      </c>
      <c r="L1193" s="59">
        <f>'Inventory Ref Sheet'!AM1193</f>
        <v>0</v>
      </c>
      <c r="M1193" s="59">
        <f>'Inventory Ref Sheet'!AP1193</f>
        <v>0</v>
      </c>
      <c r="N1193" s="59">
        <f>'Inventory Ref Sheet'!AQ1193</f>
        <v>0</v>
      </c>
      <c r="O1193" s="100" t="str">
        <f ca="1">IF('Inventory Ref Sheet'!AS1193&gt;0,YEAR(TODAY())-'Inventory Ref Sheet'!AS1193,"")</f>
        <v/>
      </c>
      <c r="P1193" s="95">
        <f>'Inventory Ref Sheet'!AU1193</f>
        <v>0</v>
      </c>
      <c r="Q1193" s="60">
        <f>'Inventory Ref Sheet'!AV1193</f>
        <v>0</v>
      </c>
      <c r="R1193" s="61"/>
      <c r="S1193" s="100" t="str">
        <f t="shared" si="72"/>
        <v/>
      </c>
      <c r="T1193" s="59">
        <f>'Inventory Ref Sheet'!M1193</f>
        <v>0</v>
      </c>
      <c r="U1193" s="102">
        <f>'Inventory Ref Sheet'!N1193</f>
        <v>0</v>
      </c>
      <c r="V1193" s="59">
        <f>'Inventory Ref Sheet'!O1193</f>
        <v>0</v>
      </c>
      <c r="W1193" s="59">
        <f>'Inventory Ref Sheet'!R1193</f>
        <v>0</v>
      </c>
      <c r="X1193" s="59">
        <f>'Inventory Ref Sheet'!S1193</f>
        <v>0</v>
      </c>
      <c r="Y1193" s="100" t="str">
        <f ca="1">IF('Inventory Ref Sheet'!U1193&gt;0,YEAR(TODAY())-'Inventory Ref Sheet'!U1193,"")</f>
        <v/>
      </c>
      <c r="Z1193" s="95">
        <f>'Inventory Ref Sheet'!W1193</f>
        <v>0</v>
      </c>
      <c r="AA1193" s="60">
        <f>'Inventory Ref Sheet'!X1193</f>
        <v>0</v>
      </c>
      <c r="AB1193" s="61"/>
      <c r="AC1193" s="97" t="str">
        <f t="shared" si="73"/>
        <v/>
      </c>
      <c r="AD1193" s="59">
        <f>'Inventory Ref Sheet'!Y1193</f>
        <v>0</v>
      </c>
      <c r="AE1193" s="59">
        <f>'Inventory Ref Sheet'!Z1193</f>
        <v>0</v>
      </c>
      <c r="AF1193" s="102">
        <f>'Inventory Ref Sheet'!AA1193</f>
        <v>0</v>
      </c>
      <c r="AG1193" s="59">
        <f>'Inventory Ref Sheet'!AD1193</f>
        <v>0</v>
      </c>
      <c r="AH1193" s="59">
        <f>'Inventory Ref Sheet'!AE1193</f>
        <v>0</v>
      </c>
      <c r="AI1193" s="100" t="str">
        <f ca="1">IF('Inventory Ref Sheet'!AG1193&gt;0,YEAR(TODAY())-'Inventory Ref Sheet'!AG1193,"")</f>
        <v/>
      </c>
      <c r="AJ1193" s="99"/>
      <c r="AK1193" s="60">
        <f>'Inventory Ref Sheet'!AJ1193</f>
        <v>0</v>
      </c>
      <c r="AL1193" s="99"/>
      <c r="AM1193" s="97" t="str">
        <f t="shared" si="74"/>
        <v/>
      </c>
    </row>
    <row r="1194" spans="10:39" x14ac:dyDescent="0.25">
      <c r="J1194" s="59">
        <f>'Inventory Ref Sheet'!AK1194</f>
        <v>0</v>
      </c>
      <c r="K1194" s="59">
        <f>'Inventory Ref Sheet'!AL1194</f>
        <v>0</v>
      </c>
      <c r="L1194" s="59">
        <f>'Inventory Ref Sheet'!AM1194</f>
        <v>0</v>
      </c>
      <c r="M1194" s="59">
        <f>'Inventory Ref Sheet'!AP1194</f>
        <v>0</v>
      </c>
      <c r="N1194" s="59">
        <f>'Inventory Ref Sheet'!AQ1194</f>
        <v>0</v>
      </c>
      <c r="O1194" s="100" t="str">
        <f ca="1">IF('Inventory Ref Sheet'!AS1194&gt;0,YEAR(TODAY())-'Inventory Ref Sheet'!AS1194,"")</f>
        <v/>
      </c>
      <c r="P1194" s="95">
        <f>'Inventory Ref Sheet'!AU1194</f>
        <v>0</v>
      </c>
      <c r="Q1194" s="60">
        <f>'Inventory Ref Sheet'!AV1194</f>
        <v>0</v>
      </c>
      <c r="R1194" s="61"/>
      <c r="S1194" s="100" t="str">
        <f t="shared" si="72"/>
        <v/>
      </c>
      <c r="T1194" s="59">
        <f>'Inventory Ref Sheet'!M1194</f>
        <v>0</v>
      </c>
      <c r="U1194" s="102">
        <f>'Inventory Ref Sheet'!N1194</f>
        <v>0</v>
      </c>
      <c r="V1194" s="59">
        <f>'Inventory Ref Sheet'!O1194</f>
        <v>0</v>
      </c>
      <c r="W1194" s="59">
        <f>'Inventory Ref Sheet'!R1194</f>
        <v>0</v>
      </c>
      <c r="X1194" s="59">
        <f>'Inventory Ref Sheet'!S1194</f>
        <v>0</v>
      </c>
      <c r="Y1194" s="100" t="str">
        <f ca="1">IF('Inventory Ref Sheet'!U1194&gt;0,YEAR(TODAY())-'Inventory Ref Sheet'!U1194,"")</f>
        <v/>
      </c>
      <c r="Z1194" s="95">
        <f>'Inventory Ref Sheet'!W1194</f>
        <v>0</v>
      </c>
      <c r="AA1194" s="60">
        <f>'Inventory Ref Sheet'!X1194</f>
        <v>0</v>
      </c>
      <c r="AB1194" s="61"/>
      <c r="AC1194" s="97" t="str">
        <f t="shared" si="73"/>
        <v/>
      </c>
      <c r="AD1194" s="59">
        <f>'Inventory Ref Sheet'!Y1194</f>
        <v>0</v>
      </c>
      <c r="AE1194" s="59">
        <f>'Inventory Ref Sheet'!Z1194</f>
        <v>0</v>
      </c>
      <c r="AF1194" s="102">
        <f>'Inventory Ref Sheet'!AA1194</f>
        <v>0</v>
      </c>
      <c r="AG1194" s="59">
        <f>'Inventory Ref Sheet'!AD1194</f>
        <v>0</v>
      </c>
      <c r="AH1194" s="59">
        <f>'Inventory Ref Sheet'!AE1194</f>
        <v>0</v>
      </c>
      <c r="AI1194" s="100" t="str">
        <f ca="1">IF('Inventory Ref Sheet'!AG1194&gt;0,YEAR(TODAY())-'Inventory Ref Sheet'!AG1194,"")</f>
        <v/>
      </c>
      <c r="AJ1194" s="99"/>
      <c r="AK1194" s="60">
        <f>'Inventory Ref Sheet'!AJ1194</f>
        <v>0</v>
      </c>
      <c r="AL1194" s="99"/>
      <c r="AM1194" s="97" t="str">
        <f t="shared" si="74"/>
        <v/>
      </c>
    </row>
    <row r="1195" spans="10:39" x14ac:dyDescent="0.25">
      <c r="J1195" s="59">
        <f>'Inventory Ref Sheet'!AK1195</f>
        <v>0</v>
      </c>
      <c r="K1195" s="59">
        <f>'Inventory Ref Sheet'!AL1195</f>
        <v>0</v>
      </c>
      <c r="L1195" s="59">
        <f>'Inventory Ref Sheet'!AM1195</f>
        <v>0</v>
      </c>
      <c r="M1195" s="59">
        <f>'Inventory Ref Sheet'!AP1195</f>
        <v>0</v>
      </c>
      <c r="N1195" s="59">
        <f>'Inventory Ref Sheet'!AQ1195</f>
        <v>0</v>
      </c>
      <c r="O1195" s="100" t="str">
        <f ca="1">IF('Inventory Ref Sheet'!AS1195&gt;0,YEAR(TODAY())-'Inventory Ref Sheet'!AS1195,"")</f>
        <v/>
      </c>
      <c r="P1195" s="95">
        <f>'Inventory Ref Sheet'!AU1195</f>
        <v>0</v>
      </c>
      <c r="Q1195" s="60">
        <f>'Inventory Ref Sheet'!AV1195</f>
        <v>0</v>
      </c>
      <c r="R1195" s="61"/>
      <c r="S1195" s="100" t="str">
        <f t="shared" si="72"/>
        <v/>
      </c>
      <c r="T1195" s="59">
        <f>'Inventory Ref Sheet'!M1195</f>
        <v>0</v>
      </c>
      <c r="U1195" s="102">
        <f>'Inventory Ref Sheet'!N1195</f>
        <v>0</v>
      </c>
      <c r="V1195" s="59">
        <f>'Inventory Ref Sheet'!O1195</f>
        <v>0</v>
      </c>
      <c r="W1195" s="59">
        <f>'Inventory Ref Sheet'!R1195</f>
        <v>0</v>
      </c>
      <c r="X1195" s="59">
        <f>'Inventory Ref Sheet'!S1195</f>
        <v>0</v>
      </c>
      <c r="Y1195" s="100" t="str">
        <f ca="1">IF('Inventory Ref Sheet'!U1195&gt;0,YEAR(TODAY())-'Inventory Ref Sheet'!U1195,"")</f>
        <v/>
      </c>
      <c r="Z1195" s="95">
        <f>'Inventory Ref Sheet'!W1195</f>
        <v>0</v>
      </c>
      <c r="AA1195" s="60">
        <f>'Inventory Ref Sheet'!X1195</f>
        <v>0</v>
      </c>
      <c r="AB1195" s="61"/>
      <c r="AC1195" s="97" t="str">
        <f t="shared" si="73"/>
        <v/>
      </c>
      <c r="AD1195" s="59">
        <f>'Inventory Ref Sheet'!Y1195</f>
        <v>0</v>
      </c>
      <c r="AE1195" s="59">
        <f>'Inventory Ref Sheet'!Z1195</f>
        <v>0</v>
      </c>
      <c r="AF1195" s="102">
        <f>'Inventory Ref Sheet'!AA1195</f>
        <v>0</v>
      </c>
      <c r="AG1195" s="59">
        <f>'Inventory Ref Sheet'!AD1195</f>
        <v>0</v>
      </c>
      <c r="AH1195" s="59">
        <f>'Inventory Ref Sheet'!AE1195</f>
        <v>0</v>
      </c>
      <c r="AI1195" s="100" t="str">
        <f ca="1">IF('Inventory Ref Sheet'!AG1195&gt;0,YEAR(TODAY())-'Inventory Ref Sheet'!AG1195,"")</f>
        <v/>
      </c>
      <c r="AJ1195" s="99"/>
      <c r="AK1195" s="60">
        <f>'Inventory Ref Sheet'!AJ1195</f>
        <v>0</v>
      </c>
      <c r="AL1195" s="99"/>
      <c r="AM1195" s="97" t="str">
        <f t="shared" si="74"/>
        <v/>
      </c>
    </row>
    <row r="1196" spans="10:39" x14ac:dyDescent="0.25">
      <c r="J1196" s="59">
        <f>'Inventory Ref Sheet'!AK1196</f>
        <v>0</v>
      </c>
      <c r="K1196" s="59">
        <f>'Inventory Ref Sheet'!AL1196</f>
        <v>0</v>
      </c>
      <c r="L1196" s="59">
        <f>'Inventory Ref Sheet'!AM1196</f>
        <v>0</v>
      </c>
      <c r="M1196" s="59">
        <f>'Inventory Ref Sheet'!AP1196</f>
        <v>0</v>
      </c>
      <c r="N1196" s="59">
        <f>'Inventory Ref Sheet'!AQ1196</f>
        <v>0</v>
      </c>
      <c r="O1196" s="100" t="str">
        <f ca="1">IF('Inventory Ref Sheet'!AS1196&gt;0,YEAR(TODAY())-'Inventory Ref Sheet'!AS1196,"")</f>
        <v/>
      </c>
      <c r="P1196" s="95">
        <f>'Inventory Ref Sheet'!AU1196</f>
        <v>0</v>
      </c>
      <c r="Q1196" s="60">
        <f>'Inventory Ref Sheet'!AV1196</f>
        <v>0</v>
      </c>
      <c r="R1196" s="61"/>
      <c r="S1196" s="100" t="str">
        <f t="shared" si="72"/>
        <v/>
      </c>
      <c r="T1196" s="59">
        <f>'Inventory Ref Sheet'!M1196</f>
        <v>0</v>
      </c>
      <c r="U1196" s="102">
        <f>'Inventory Ref Sheet'!N1196</f>
        <v>0</v>
      </c>
      <c r="V1196" s="59">
        <f>'Inventory Ref Sheet'!O1196</f>
        <v>0</v>
      </c>
      <c r="W1196" s="59">
        <f>'Inventory Ref Sheet'!R1196</f>
        <v>0</v>
      </c>
      <c r="X1196" s="59">
        <f>'Inventory Ref Sheet'!S1196</f>
        <v>0</v>
      </c>
      <c r="Y1196" s="100" t="str">
        <f ca="1">IF('Inventory Ref Sheet'!U1196&gt;0,YEAR(TODAY())-'Inventory Ref Sheet'!U1196,"")</f>
        <v/>
      </c>
      <c r="Z1196" s="95">
        <f>'Inventory Ref Sheet'!W1196</f>
        <v>0</v>
      </c>
      <c r="AA1196" s="60">
        <f>'Inventory Ref Sheet'!X1196</f>
        <v>0</v>
      </c>
      <c r="AB1196" s="61"/>
      <c r="AC1196" s="97" t="str">
        <f t="shared" si="73"/>
        <v/>
      </c>
      <c r="AD1196" s="59">
        <f>'Inventory Ref Sheet'!Y1196</f>
        <v>0</v>
      </c>
      <c r="AE1196" s="59">
        <f>'Inventory Ref Sheet'!Z1196</f>
        <v>0</v>
      </c>
      <c r="AF1196" s="102">
        <f>'Inventory Ref Sheet'!AA1196</f>
        <v>0</v>
      </c>
      <c r="AG1196" s="59">
        <f>'Inventory Ref Sheet'!AD1196</f>
        <v>0</v>
      </c>
      <c r="AH1196" s="59">
        <f>'Inventory Ref Sheet'!AE1196</f>
        <v>0</v>
      </c>
      <c r="AI1196" s="100" t="str">
        <f ca="1">IF('Inventory Ref Sheet'!AG1196&gt;0,YEAR(TODAY())-'Inventory Ref Sheet'!AG1196,"")</f>
        <v/>
      </c>
      <c r="AJ1196" s="99"/>
      <c r="AK1196" s="60">
        <f>'Inventory Ref Sheet'!AJ1196</f>
        <v>0</v>
      </c>
      <c r="AL1196" s="99"/>
      <c r="AM1196" s="97" t="str">
        <f t="shared" si="74"/>
        <v/>
      </c>
    </row>
    <row r="1197" spans="10:39" x14ac:dyDescent="0.25">
      <c r="J1197" s="59">
        <f>'Inventory Ref Sheet'!AK1197</f>
        <v>0</v>
      </c>
      <c r="K1197" s="59">
        <f>'Inventory Ref Sheet'!AL1197</f>
        <v>0</v>
      </c>
      <c r="L1197" s="59">
        <f>'Inventory Ref Sheet'!AM1197</f>
        <v>0</v>
      </c>
      <c r="M1197" s="59">
        <f>'Inventory Ref Sheet'!AP1197</f>
        <v>0</v>
      </c>
      <c r="N1197" s="59">
        <f>'Inventory Ref Sheet'!AQ1197</f>
        <v>0</v>
      </c>
      <c r="O1197" s="100" t="str">
        <f ca="1">IF('Inventory Ref Sheet'!AS1197&gt;0,YEAR(TODAY())-'Inventory Ref Sheet'!AS1197,"")</f>
        <v/>
      </c>
      <c r="P1197" s="95">
        <f>'Inventory Ref Sheet'!AU1197</f>
        <v>0</v>
      </c>
      <c r="Q1197" s="60">
        <f>'Inventory Ref Sheet'!AV1197</f>
        <v>0</v>
      </c>
      <c r="R1197" s="61"/>
      <c r="S1197" s="100" t="str">
        <f t="shared" si="72"/>
        <v/>
      </c>
      <c r="T1197" s="59">
        <f>'Inventory Ref Sheet'!M1197</f>
        <v>0</v>
      </c>
      <c r="U1197" s="102">
        <f>'Inventory Ref Sheet'!N1197</f>
        <v>0</v>
      </c>
      <c r="V1197" s="59">
        <f>'Inventory Ref Sheet'!O1197</f>
        <v>0</v>
      </c>
      <c r="W1197" s="59">
        <f>'Inventory Ref Sheet'!R1197</f>
        <v>0</v>
      </c>
      <c r="X1197" s="59">
        <f>'Inventory Ref Sheet'!S1197</f>
        <v>0</v>
      </c>
      <c r="Y1197" s="100" t="str">
        <f ca="1">IF('Inventory Ref Sheet'!U1197&gt;0,YEAR(TODAY())-'Inventory Ref Sheet'!U1197,"")</f>
        <v/>
      </c>
      <c r="Z1197" s="95">
        <f>'Inventory Ref Sheet'!W1197</f>
        <v>0</v>
      </c>
      <c r="AA1197" s="60">
        <f>'Inventory Ref Sheet'!X1197</f>
        <v>0</v>
      </c>
      <c r="AB1197" s="61"/>
      <c r="AC1197" s="97" t="str">
        <f t="shared" si="73"/>
        <v/>
      </c>
      <c r="AD1197" s="59">
        <f>'Inventory Ref Sheet'!Y1197</f>
        <v>0</v>
      </c>
      <c r="AE1197" s="59">
        <f>'Inventory Ref Sheet'!Z1197</f>
        <v>0</v>
      </c>
      <c r="AF1197" s="102">
        <f>'Inventory Ref Sheet'!AA1197</f>
        <v>0</v>
      </c>
      <c r="AG1197" s="59">
        <f>'Inventory Ref Sheet'!AD1197</f>
        <v>0</v>
      </c>
      <c r="AH1197" s="59">
        <f>'Inventory Ref Sheet'!AE1197</f>
        <v>0</v>
      </c>
      <c r="AI1197" s="100" t="str">
        <f ca="1">IF('Inventory Ref Sheet'!AG1197&gt;0,YEAR(TODAY())-'Inventory Ref Sheet'!AG1197,"")</f>
        <v/>
      </c>
      <c r="AJ1197" s="99"/>
      <c r="AK1197" s="60">
        <f>'Inventory Ref Sheet'!AJ1197</f>
        <v>0</v>
      </c>
      <c r="AL1197" s="99"/>
      <c r="AM1197" s="97" t="str">
        <f t="shared" si="74"/>
        <v/>
      </c>
    </row>
    <row r="1198" spans="10:39" x14ac:dyDescent="0.25">
      <c r="J1198" s="59">
        <f>'Inventory Ref Sheet'!AK1198</f>
        <v>0</v>
      </c>
      <c r="K1198" s="59">
        <f>'Inventory Ref Sheet'!AL1198</f>
        <v>0</v>
      </c>
      <c r="L1198" s="59">
        <f>'Inventory Ref Sheet'!AM1198</f>
        <v>0</v>
      </c>
      <c r="M1198" s="59">
        <f>'Inventory Ref Sheet'!AP1198</f>
        <v>0</v>
      </c>
      <c r="N1198" s="59">
        <f>'Inventory Ref Sheet'!AQ1198</f>
        <v>0</v>
      </c>
      <c r="O1198" s="100" t="str">
        <f ca="1">IF('Inventory Ref Sheet'!AS1198&gt;0,YEAR(TODAY())-'Inventory Ref Sheet'!AS1198,"")</f>
        <v/>
      </c>
      <c r="P1198" s="95">
        <f>'Inventory Ref Sheet'!AU1198</f>
        <v>0</v>
      </c>
      <c r="Q1198" s="60">
        <f>'Inventory Ref Sheet'!AV1198</f>
        <v>0</v>
      </c>
      <c r="R1198" s="61"/>
      <c r="S1198" s="100" t="str">
        <f t="shared" si="72"/>
        <v/>
      </c>
      <c r="T1198" s="59">
        <f>'Inventory Ref Sheet'!M1198</f>
        <v>0</v>
      </c>
      <c r="U1198" s="102">
        <f>'Inventory Ref Sheet'!N1198</f>
        <v>0</v>
      </c>
      <c r="V1198" s="59">
        <f>'Inventory Ref Sheet'!O1198</f>
        <v>0</v>
      </c>
      <c r="W1198" s="59">
        <f>'Inventory Ref Sheet'!R1198</f>
        <v>0</v>
      </c>
      <c r="X1198" s="59">
        <f>'Inventory Ref Sheet'!S1198</f>
        <v>0</v>
      </c>
      <c r="Y1198" s="100" t="str">
        <f ca="1">IF('Inventory Ref Sheet'!U1198&gt;0,YEAR(TODAY())-'Inventory Ref Sheet'!U1198,"")</f>
        <v/>
      </c>
      <c r="Z1198" s="95">
        <f>'Inventory Ref Sheet'!W1198</f>
        <v>0</v>
      </c>
      <c r="AA1198" s="60">
        <f>'Inventory Ref Sheet'!X1198</f>
        <v>0</v>
      </c>
      <c r="AB1198" s="61"/>
      <c r="AC1198" s="97" t="str">
        <f t="shared" si="73"/>
        <v/>
      </c>
      <c r="AD1198" s="59">
        <f>'Inventory Ref Sheet'!Y1198</f>
        <v>0</v>
      </c>
      <c r="AE1198" s="59">
        <f>'Inventory Ref Sheet'!Z1198</f>
        <v>0</v>
      </c>
      <c r="AF1198" s="102">
        <f>'Inventory Ref Sheet'!AA1198</f>
        <v>0</v>
      </c>
      <c r="AG1198" s="59">
        <f>'Inventory Ref Sheet'!AD1198</f>
        <v>0</v>
      </c>
      <c r="AH1198" s="59">
        <f>'Inventory Ref Sheet'!AE1198</f>
        <v>0</v>
      </c>
      <c r="AI1198" s="100" t="str">
        <f ca="1">IF('Inventory Ref Sheet'!AG1198&gt;0,YEAR(TODAY())-'Inventory Ref Sheet'!AG1198,"")</f>
        <v/>
      </c>
      <c r="AJ1198" s="99"/>
      <c r="AK1198" s="60">
        <f>'Inventory Ref Sheet'!AJ1198</f>
        <v>0</v>
      </c>
      <c r="AL1198" s="99"/>
      <c r="AM1198" s="97" t="str">
        <f t="shared" si="74"/>
        <v/>
      </c>
    </row>
    <row r="1199" spans="10:39" x14ac:dyDescent="0.25">
      <c r="J1199" s="59">
        <f>'Inventory Ref Sheet'!AK1199</f>
        <v>0</v>
      </c>
      <c r="K1199" s="59">
        <f>'Inventory Ref Sheet'!AL1199</f>
        <v>0</v>
      </c>
      <c r="L1199" s="59">
        <f>'Inventory Ref Sheet'!AM1199</f>
        <v>0</v>
      </c>
      <c r="M1199" s="59">
        <f>'Inventory Ref Sheet'!AP1199</f>
        <v>0</v>
      </c>
      <c r="N1199" s="59">
        <f>'Inventory Ref Sheet'!AQ1199</f>
        <v>0</v>
      </c>
      <c r="O1199" s="100" t="str">
        <f ca="1">IF('Inventory Ref Sheet'!AS1199&gt;0,YEAR(TODAY())-'Inventory Ref Sheet'!AS1199,"")</f>
        <v/>
      </c>
      <c r="P1199" s="95">
        <f>'Inventory Ref Sheet'!AU1199</f>
        <v>0</v>
      </c>
      <c r="Q1199" s="60">
        <f>'Inventory Ref Sheet'!AV1199</f>
        <v>0</v>
      </c>
      <c r="R1199" s="61"/>
      <c r="S1199" s="100" t="str">
        <f t="shared" si="72"/>
        <v/>
      </c>
      <c r="T1199" s="59">
        <f>'Inventory Ref Sheet'!M1199</f>
        <v>0</v>
      </c>
      <c r="U1199" s="102">
        <f>'Inventory Ref Sheet'!N1199</f>
        <v>0</v>
      </c>
      <c r="V1199" s="59">
        <f>'Inventory Ref Sheet'!O1199</f>
        <v>0</v>
      </c>
      <c r="W1199" s="59">
        <f>'Inventory Ref Sheet'!R1199</f>
        <v>0</v>
      </c>
      <c r="X1199" s="59">
        <f>'Inventory Ref Sheet'!S1199</f>
        <v>0</v>
      </c>
      <c r="Y1199" s="100" t="str">
        <f ca="1">IF('Inventory Ref Sheet'!U1199&gt;0,YEAR(TODAY())-'Inventory Ref Sheet'!U1199,"")</f>
        <v/>
      </c>
      <c r="Z1199" s="95">
        <f>'Inventory Ref Sheet'!W1199</f>
        <v>0</v>
      </c>
      <c r="AA1199" s="60">
        <f>'Inventory Ref Sheet'!X1199</f>
        <v>0</v>
      </c>
      <c r="AB1199" s="61"/>
      <c r="AC1199" s="97" t="str">
        <f t="shared" si="73"/>
        <v/>
      </c>
      <c r="AD1199" s="59">
        <f>'Inventory Ref Sheet'!Y1199</f>
        <v>0</v>
      </c>
      <c r="AE1199" s="59">
        <f>'Inventory Ref Sheet'!Z1199</f>
        <v>0</v>
      </c>
      <c r="AF1199" s="102">
        <f>'Inventory Ref Sheet'!AA1199</f>
        <v>0</v>
      </c>
      <c r="AG1199" s="59">
        <f>'Inventory Ref Sheet'!AD1199</f>
        <v>0</v>
      </c>
      <c r="AH1199" s="59">
        <f>'Inventory Ref Sheet'!AE1199</f>
        <v>0</v>
      </c>
      <c r="AI1199" s="100" t="str">
        <f ca="1">IF('Inventory Ref Sheet'!AG1199&gt;0,YEAR(TODAY())-'Inventory Ref Sheet'!AG1199,"")</f>
        <v/>
      </c>
      <c r="AJ1199" s="99"/>
      <c r="AK1199" s="60">
        <f>'Inventory Ref Sheet'!AJ1199</f>
        <v>0</v>
      </c>
      <c r="AL1199" s="99"/>
      <c r="AM1199" s="97" t="str">
        <f t="shared" si="74"/>
        <v/>
      </c>
    </row>
    <row r="1200" spans="10:39" x14ac:dyDescent="0.25">
      <c r="J1200" s="59">
        <f>'Inventory Ref Sheet'!AK1200</f>
        <v>0</v>
      </c>
      <c r="K1200" s="59">
        <f>'Inventory Ref Sheet'!AL1200</f>
        <v>0</v>
      </c>
      <c r="L1200" s="59">
        <f>'Inventory Ref Sheet'!AM1200</f>
        <v>0</v>
      </c>
      <c r="M1200" s="59">
        <f>'Inventory Ref Sheet'!AP1200</f>
        <v>0</v>
      </c>
      <c r="N1200" s="59">
        <f>'Inventory Ref Sheet'!AQ1200</f>
        <v>0</v>
      </c>
      <c r="O1200" s="100" t="str">
        <f ca="1">IF('Inventory Ref Sheet'!AS1200&gt;0,YEAR(TODAY())-'Inventory Ref Sheet'!AS1200,"")</f>
        <v/>
      </c>
      <c r="P1200" s="95">
        <f>'Inventory Ref Sheet'!AU1200</f>
        <v>0</v>
      </c>
      <c r="Q1200" s="60">
        <f>'Inventory Ref Sheet'!AV1200</f>
        <v>0</v>
      </c>
      <c r="R1200" s="61"/>
      <c r="S1200" s="100" t="str">
        <f t="shared" si="72"/>
        <v/>
      </c>
      <c r="T1200" s="59">
        <f>'Inventory Ref Sheet'!M1200</f>
        <v>0</v>
      </c>
      <c r="U1200" s="102">
        <f>'Inventory Ref Sheet'!N1200</f>
        <v>0</v>
      </c>
      <c r="V1200" s="59">
        <f>'Inventory Ref Sheet'!O1200</f>
        <v>0</v>
      </c>
      <c r="W1200" s="59">
        <f>'Inventory Ref Sheet'!R1200</f>
        <v>0</v>
      </c>
      <c r="X1200" s="59">
        <f>'Inventory Ref Sheet'!S1200</f>
        <v>0</v>
      </c>
      <c r="Y1200" s="100" t="str">
        <f ca="1">IF('Inventory Ref Sheet'!U1200&gt;0,YEAR(TODAY())-'Inventory Ref Sheet'!U1200,"")</f>
        <v/>
      </c>
      <c r="Z1200" s="95">
        <f>'Inventory Ref Sheet'!W1200</f>
        <v>0</v>
      </c>
      <c r="AA1200" s="60">
        <f>'Inventory Ref Sheet'!X1200</f>
        <v>0</v>
      </c>
      <c r="AB1200" s="61"/>
      <c r="AC1200" s="97" t="str">
        <f t="shared" si="73"/>
        <v/>
      </c>
      <c r="AD1200" s="59">
        <f>'Inventory Ref Sheet'!Y1200</f>
        <v>0</v>
      </c>
      <c r="AE1200" s="59">
        <f>'Inventory Ref Sheet'!Z1200</f>
        <v>0</v>
      </c>
      <c r="AF1200" s="102">
        <f>'Inventory Ref Sheet'!AA1200</f>
        <v>0</v>
      </c>
      <c r="AG1200" s="59">
        <f>'Inventory Ref Sheet'!AD1200</f>
        <v>0</v>
      </c>
      <c r="AH1200" s="59">
        <f>'Inventory Ref Sheet'!AE1200</f>
        <v>0</v>
      </c>
      <c r="AI1200" s="100" t="str">
        <f ca="1">IF('Inventory Ref Sheet'!AG1200&gt;0,YEAR(TODAY())-'Inventory Ref Sheet'!AG1200,"")</f>
        <v/>
      </c>
      <c r="AJ1200" s="99"/>
      <c r="AK1200" s="60">
        <f>'Inventory Ref Sheet'!AJ1200</f>
        <v>0</v>
      </c>
      <c r="AL1200" s="99"/>
      <c r="AM1200" s="97" t="str">
        <f t="shared" si="74"/>
        <v/>
      </c>
    </row>
    <row r="1201" spans="10:39" x14ac:dyDescent="0.25">
      <c r="J1201" s="59">
        <f>'Inventory Ref Sheet'!AK1201</f>
        <v>0</v>
      </c>
      <c r="K1201" s="59">
        <f>'Inventory Ref Sheet'!AL1201</f>
        <v>0</v>
      </c>
      <c r="L1201" s="59">
        <f>'Inventory Ref Sheet'!AM1201</f>
        <v>0</v>
      </c>
      <c r="M1201" s="59">
        <f>'Inventory Ref Sheet'!AP1201</f>
        <v>0</v>
      </c>
      <c r="N1201" s="59">
        <f>'Inventory Ref Sheet'!AQ1201</f>
        <v>0</v>
      </c>
      <c r="O1201" s="100" t="str">
        <f ca="1">IF('Inventory Ref Sheet'!AS1201&gt;0,YEAR(TODAY())-'Inventory Ref Sheet'!AS1201,"")</f>
        <v/>
      </c>
      <c r="P1201" s="95">
        <f>'Inventory Ref Sheet'!AU1201</f>
        <v>0</v>
      </c>
      <c r="Q1201" s="60">
        <f>'Inventory Ref Sheet'!AV1201</f>
        <v>0</v>
      </c>
      <c r="R1201" s="61"/>
      <c r="S1201" s="100" t="str">
        <f t="shared" si="72"/>
        <v/>
      </c>
      <c r="T1201" s="59">
        <f>'Inventory Ref Sheet'!M1201</f>
        <v>0</v>
      </c>
      <c r="U1201" s="102">
        <f>'Inventory Ref Sheet'!N1201</f>
        <v>0</v>
      </c>
      <c r="V1201" s="59">
        <f>'Inventory Ref Sheet'!O1201</f>
        <v>0</v>
      </c>
      <c r="W1201" s="59">
        <f>'Inventory Ref Sheet'!R1201</f>
        <v>0</v>
      </c>
      <c r="X1201" s="59">
        <f>'Inventory Ref Sheet'!S1201</f>
        <v>0</v>
      </c>
      <c r="Y1201" s="100" t="str">
        <f ca="1">IF('Inventory Ref Sheet'!U1201&gt;0,YEAR(TODAY())-'Inventory Ref Sheet'!U1201,"")</f>
        <v/>
      </c>
      <c r="Z1201" s="95">
        <f>'Inventory Ref Sheet'!W1201</f>
        <v>0</v>
      </c>
      <c r="AA1201" s="60">
        <f>'Inventory Ref Sheet'!X1201</f>
        <v>0</v>
      </c>
      <c r="AB1201" s="61"/>
      <c r="AC1201" s="97" t="str">
        <f t="shared" si="73"/>
        <v/>
      </c>
      <c r="AD1201" s="59">
        <f>'Inventory Ref Sheet'!Y1201</f>
        <v>0</v>
      </c>
      <c r="AE1201" s="59">
        <f>'Inventory Ref Sheet'!Z1201</f>
        <v>0</v>
      </c>
      <c r="AF1201" s="102">
        <f>'Inventory Ref Sheet'!AA1201</f>
        <v>0</v>
      </c>
      <c r="AG1201" s="59">
        <f>'Inventory Ref Sheet'!AD1201</f>
        <v>0</v>
      </c>
      <c r="AH1201" s="59">
        <f>'Inventory Ref Sheet'!AE1201</f>
        <v>0</v>
      </c>
      <c r="AI1201" s="100" t="str">
        <f ca="1">IF('Inventory Ref Sheet'!AG1201&gt;0,YEAR(TODAY())-'Inventory Ref Sheet'!AG1201,"")</f>
        <v/>
      </c>
      <c r="AJ1201" s="99"/>
      <c r="AK1201" s="60">
        <f>'Inventory Ref Sheet'!AJ1201</f>
        <v>0</v>
      </c>
      <c r="AL1201" s="99"/>
      <c r="AM1201" s="97" t="str">
        <f t="shared" si="74"/>
        <v/>
      </c>
    </row>
    <row r="1202" spans="10:39" x14ac:dyDescent="0.25">
      <c r="J1202" s="59">
        <f>'Inventory Ref Sheet'!AK1202</f>
        <v>0</v>
      </c>
      <c r="K1202" s="59">
        <f>'Inventory Ref Sheet'!AL1202</f>
        <v>0</v>
      </c>
      <c r="L1202" s="59">
        <f>'Inventory Ref Sheet'!AM1202</f>
        <v>0</v>
      </c>
      <c r="M1202" s="59">
        <f>'Inventory Ref Sheet'!AP1202</f>
        <v>0</v>
      </c>
      <c r="N1202" s="59">
        <f>'Inventory Ref Sheet'!AQ1202</f>
        <v>0</v>
      </c>
      <c r="O1202" s="100" t="str">
        <f ca="1">IF('Inventory Ref Sheet'!AS1202&gt;0,YEAR(TODAY())-'Inventory Ref Sheet'!AS1202,"")</f>
        <v/>
      </c>
      <c r="P1202" s="95">
        <f>'Inventory Ref Sheet'!AU1202</f>
        <v>0</v>
      </c>
      <c r="Q1202" s="60">
        <f>'Inventory Ref Sheet'!AV1202</f>
        <v>0</v>
      </c>
      <c r="R1202" s="61"/>
      <c r="S1202" s="100" t="str">
        <f t="shared" si="72"/>
        <v/>
      </c>
      <c r="T1202" s="59">
        <f>'Inventory Ref Sheet'!M1202</f>
        <v>0</v>
      </c>
      <c r="U1202" s="102">
        <f>'Inventory Ref Sheet'!N1202</f>
        <v>0</v>
      </c>
      <c r="V1202" s="59">
        <f>'Inventory Ref Sheet'!O1202</f>
        <v>0</v>
      </c>
      <c r="W1202" s="59">
        <f>'Inventory Ref Sheet'!R1202</f>
        <v>0</v>
      </c>
      <c r="X1202" s="59">
        <f>'Inventory Ref Sheet'!S1202</f>
        <v>0</v>
      </c>
      <c r="Y1202" s="100" t="str">
        <f ca="1">IF('Inventory Ref Sheet'!U1202&gt;0,YEAR(TODAY())-'Inventory Ref Sheet'!U1202,"")</f>
        <v/>
      </c>
      <c r="Z1202" s="95">
        <f>'Inventory Ref Sheet'!W1202</f>
        <v>0</v>
      </c>
      <c r="AA1202" s="60">
        <f>'Inventory Ref Sheet'!X1202</f>
        <v>0</v>
      </c>
      <c r="AB1202" s="61"/>
      <c r="AC1202" s="97" t="str">
        <f t="shared" si="73"/>
        <v/>
      </c>
      <c r="AD1202" s="59">
        <f>'Inventory Ref Sheet'!Y1202</f>
        <v>0</v>
      </c>
      <c r="AE1202" s="59">
        <f>'Inventory Ref Sheet'!Z1202</f>
        <v>0</v>
      </c>
      <c r="AF1202" s="102">
        <f>'Inventory Ref Sheet'!AA1202</f>
        <v>0</v>
      </c>
      <c r="AG1202" s="59">
        <f>'Inventory Ref Sheet'!AD1202</f>
        <v>0</v>
      </c>
      <c r="AH1202" s="59">
        <f>'Inventory Ref Sheet'!AE1202</f>
        <v>0</v>
      </c>
      <c r="AI1202" s="100" t="str">
        <f ca="1">IF('Inventory Ref Sheet'!AG1202&gt;0,YEAR(TODAY())-'Inventory Ref Sheet'!AG1202,"")</f>
        <v/>
      </c>
      <c r="AJ1202" s="99"/>
      <c r="AK1202" s="60">
        <f>'Inventory Ref Sheet'!AJ1202</f>
        <v>0</v>
      </c>
      <c r="AL1202" s="99"/>
      <c r="AM1202" s="97" t="str">
        <f t="shared" si="74"/>
        <v/>
      </c>
    </row>
    <row r="1203" spans="10:39" x14ac:dyDescent="0.25">
      <c r="J1203" s="59">
        <f>'Inventory Ref Sheet'!AK1203</f>
        <v>0</v>
      </c>
      <c r="K1203" s="59">
        <f>'Inventory Ref Sheet'!AL1203</f>
        <v>0</v>
      </c>
      <c r="L1203" s="59">
        <f>'Inventory Ref Sheet'!AM1203</f>
        <v>0</v>
      </c>
      <c r="M1203" s="59">
        <f>'Inventory Ref Sheet'!AP1203</f>
        <v>0</v>
      </c>
      <c r="N1203" s="59">
        <f>'Inventory Ref Sheet'!AQ1203</f>
        <v>0</v>
      </c>
      <c r="O1203" s="100" t="str">
        <f ca="1">IF('Inventory Ref Sheet'!AS1203&gt;0,YEAR(TODAY())-'Inventory Ref Sheet'!AS1203,"")</f>
        <v/>
      </c>
      <c r="P1203" s="95">
        <f>'Inventory Ref Sheet'!AU1203</f>
        <v>0</v>
      </c>
      <c r="Q1203" s="60">
        <f>'Inventory Ref Sheet'!AV1203</f>
        <v>0</v>
      </c>
      <c r="R1203" s="61"/>
      <c r="S1203" s="100" t="str">
        <f t="shared" si="72"/>
        <v/>
      </c>
      <c r="T1203" s="59">
        <f>'Inventory Ref Sheet'!M1203</f>
        <v>0</v>
      </c>
      <c r="U1203" s="102">
        <f>'Inventory Ref Sheet'!N1203</f>
        <v>0</v>
      </c>
      <c r="V1203" s="59">
        <f>'Inventory Ref Sheet'!O1203</f>
        <v>0</v>
      </c>
      <c r="W1203" s="59">
        <f>'Inventory Ref Sheet'!R1203</f>
        <v>0</v>
      </c>
      <c r="X1203" s="59">
        <f>'Inventory Ref Sheet'!S1203</f>
        <v>0</v>
      </c>
      <c r="Y1203" s="100" t="str">
        <f ca="1">IF('Inventory Ref Sheet'!U1203&gt;0,YEAR(TODAY())-'Inventory Ref Sheet'!U1203,"")</f>
        <v/>
      </c>
      <c r="Z1203" s="95">
        <f>'Inventory Ref Sheet'!W1203</f>
        <v>0</v>
      </c>
      <c r="AA1203" s="60">
        <f>'Inventory Ref Sheet'!X1203</f>
        <v>0</v>
      </c>
      <c r="AB1203" s="61"/>
      <c r="AC1203" s="97" t="str">
        <f t="shared" si="73"/>
        <v/>
      </c>
      <c r="AD1203" s="59">
        <f>'Inventory Ref Sheet'!Y1203</f>
        <v>0</v>
      </c>
      <c r="AE1203" s="59">
        <f>'Inventory Ref Sheet'!Z1203</f>
        <v>0</v>
      </c>
      <c r="AF1203" s="102">
        <f>'Inventory Ref Sheet'!AA1203</f>
        <v>0</v>
      </c>
      <c r="AG1203" s="59">
        <f>'Inventory Ref Sheet'!AD1203</f>
        <v>0</v>
      </c>
      <c r="AH1203" s="59">
        <f>'Inventory Ref Sheet'!AE1203</f>
        <v>0</v>
      </c>
      <c r="AI1203" s="100" t="str">
        <f ca="1">IF('Inventory Ref Sheet'!AG1203&gt;0,YEAR(TODAY())-'Inventory Ref Sheet'!AG1203,"")</f>
        <v/>
      </c>
      <c r="AJ1203" s="99"/>
      <c r="AK1203" s="60">
        <f>'Inventory Ref Sheet'!AJ1203</f>
        <v>0</v>
      </c>
      <c r="AL1203" s="99"/>
      <c r="AM1203" s="97" t="str">
        <f t="shared" si="74"/>
        <v/>
      </c>
    </row>
    <row r="1204" spans="10:39" x14ac:dyDescent="0.25">
      <c r="J1204" s="59">
        <f>'Inventory Ref Sheet'!AK1204</f>
        <v>0</v>
      </c>
      <c r="K1204" s="59">
        <f>'Inventory Ref Sheet'!AL1204</f>
        <v>0</v>
      </c>
      <c r="L1204" s="59">
        <f>'Inventory Ref Sheet'!AM1204</f>
        <v>0</v>
      </c>
      <c r="M1204" s="59">
        <f>'Inventory Ref Sheet'!AP1204</f>
        <v>0</v>
      </c>
      <c r="N1204" s="59">
        <f>'Inventory Ref Sheet'!AQ1204</f>
        <v>0</v>
      </c>
      <c r="O1204" s="100" t="str">
        <f ca="1">IF('Inventory Ref Sheet'!AS1204&gt;0,YEAR(TODAY())-'Inventory Ref Sheet'!AS1204,"")</f>
        <v/>
      </c>
      <c r="P1204" s="95">
        <f>'Inventory Ref Sheet'!AU1204</f>
        <v>0</v>
      </c>
      <c r="Q1204" s="60">
        <f>'Inventory Ref Sheet'!AV1204</f>
        <v>0</v>
      </c>
      <c r="R1204" s="61"/>
      <c r="S1204" s="100" t="str">
        <f t="shared" si="72"/>
        <v/>
      </c>
      <c r="T1204" s="59">
        <f>'Inventory Ref Sheet'!M1204</f>
        <v>0</v>
      </c>
      <c r="U1204" s="102">
        <f>'Inventory Ref Sheet'!N1204</f>
        <v>0</v>
      </c>
      <c r="V1204" s="59">
        <f>'Inventory Ref Sheet'!O1204</f>
        <v>0</v>
      </c>
      <c r="W1204" s="59">
        <f>'Inventory Ref Sheet'!R1204</f>
        <v>0</v>
      </c>
      <c r="X1204" s="59">
        <f>'Inventory Ref Sheet'!S1204</f>
        <v>0</v>
      </c>
      <c r="Y1204" s="100" t="str">
        <f ca="1">IF('Inventory Ref Sheet'!U1204&gt;0,YEAR(TODAY())-'Inventory Ref Sheet'!U1204,"")</f>
        <v/>
      </c>
      <c r="Z1204" s="95">
        <f>'Inventory Ref Sheet'!W1204</f>
        <v>0</v>
      </c>
      <c r="AA1204" s="60">
        <f>'Inventory Ref Sheet'!X1204</f>
        <v>0</v>
      </c>
      <c r="AB1204" s="61"/>
      <c r="AC1204" s="97" t="str">
        <f t="shared" si="73"/>
        <v/>
      </c>
      <c r="AD1204" s="59">
        <f>'Inventory Ref Sheet'!Y1204</f>
        <v>0</v>
      </c>
      <c r="AE1204" s="59">
        <f>'Inventory Ref Sheet'!Z1204</f>
        <v>0</v>
      </c>
      <c r="AF1204" s="102">
        <f>'Inventory Ref Sheet'!AA1204</f>
        <v>0</v>
      </c>
      <c r="AG1204" s="59">
        <f>'Inventory Ref Sheet'!AD1204</f>
        <v>0</v>
      </c>
      <c r="AH1204" s="59">
        <f>'Inventory Ref Sheet'!AE1204</f>
        <v>0</v>
      </c>
      <c r="AI1204" s="100" t="str">
        <f ca="1">IF('Inventory Ref Sheet'!AG1204&gt;0,YEAR(TODAY())-'Inventory Ref Sheet'!AG1204,"")</f>
        <v/>
      </c>
      <c r="AJ1204" s="99"/>
      <c r="AK1204" s="60">
        <f>'Inventory Ref Sheet'!AJ1204</f>
        <v>0</v>
      </c>
      <c r="AL1204" s="99"/>
      <c r="AM1204" s="97" t="str">
        <f t="shared" si="74"/>
        <v/>
      </c>
    </row>
    <row r="1205" spans="10:39" x14ac:dyDescent="0.25">
      <c r="J1205" s="59">
        <f>'Inventory Ref Sheet'!AK1205</f>
        <v>0</v>
      </c>
      <c r="K1205" s="59">
        <f>'Inventory Ref Sheet'!AL1205</f>
        <v>0</v>
      </c>
      <c r="L1205" s="59">
        <f>'Inventory Ref Sheet'!AM1205</f>
        <v>0</v>
      </c>
      <c r="M1205" s="59">
        <f>'Inventory Ref Sheet'!AP1205</f>
        <v>0</v>
      </c>
      <c r="N1205" s="59">
        <f>'Inventory Ref Sheet'!AQ1205</f>
        <v>0</v>
      </c>
      <c r="O1205" s="100" t="str">
        <f ca="1">IF('Inventory Ref Sheet'!AS1205&gt;0,YEAR(TODAY())-'Inventory Ref Sheet'!AS1205,"")</f>
        <v/>
      </c>
      <c r="P1205" s="95">
        <f>'Inventory Ref Sheet'!AU1205</f>
        <v>0</v>
      </c>
      <c r="Q1205" s="60">
        <f>'Inventory Ref Sheet'!AV1205</f>
        <v>0</v>
      </c>
      <c r="R1205" s="61"/>
      <c r="S1205" s="100" t="str">
        <f t="shared" si="72"/>
        <v/>
      </c>
      <c r="T1205" s="59">
        <f>'Inventory Ref Sheet'!M1205</f>
        <v>0</v>
      </c>
      <c r="U1205" s="102">
        <f>'Inventory Ref Sheet'!N1205</f>
        <v>0</v>
      </c>
      <c r="V1205" s="59">
        <f>'Inventory Ref Sheet'!O1205</f>
        <v>0</v>
      </c>
      <c r="W1205" s="59">
        <f>'Inventory Ref Sheet'!R1205</f>
        <v>0</v>
      </c>
      <c r="X1205" s="59">
        <f>'Inventory Ref Sheet'!S1205</f>
        <v>0</v>
      </c>
      <c r="Y1205" s="100" t="str">
        <f ca="1">IF('Inventory Ref Sheet'!U1205&gt;0,YEAR(TODAY())-'Inventory Ref Sheet'!U1205,"")</f>
        <v/>
      </c>
      <c r="Z1205" s="95">
        <f>'Inventory Ref Sheet'!W1205</f>
        <v>0</v>
      </c>
      <c r="AA1205" s="60">
        <f>'Inventory Ref Sheet'!X1205</f>
        <v>0</v>
      </c>
      <c r="AB1205" s="61"/>
      <c r="AC1205" s="97" t="str">
        <f t="shared" si="73"/>
        <v/>
      </c>
      <c r="AD1205" s="59">
        <f>'Inventory Ref Sheet'!Y1205</f>
        <v>0</v>
      </c>
      <c r="AE1205" s="59">
        <f>'Inventory Ref Sheet'!Z1205</f>
        <v>0</v>
      </c>
      <c r="AF1205" s="102">
        <f>'Inventory Ref Sheet'!AA1205</f>
        <v>0</v>
      </c>
      <c r="AG1205" s="59">
        <f>'Inventory Ref Sheet'!AD1205</f>
        <v>0</v>
      </c>
      <c r="AH1205" s="59">
        <f>'Inventory Ref Sheet'!AE1205</f>
        <v>0</v>
      </c>
      <c r="AI1205" s="100" t="str">
        <f ca="1">IF('Inventory Ref Sheet'!AG1205&gt;0,YEAR(TODAY())-'Inventory Ref Sheet'!AG1205,"")</f>
        <v/>
      </c>
      <c r="AJ1205" s="99"/>
      <c r="AK1205" s="60">
        <f>'Inventory Ref Sheet'!AJ1205</f>
        <v>0</v>
      </c>
      <c r="AL1205" s="99"/>
      <c r="AM1205" s="97" t="str">
        <f t="shared" si="74"/>
        <v/>
      </c>
    </row>
    <row r="1206" spans="10:39" x14ac:dyDescent="0.25">
      <c r="J1206" s="59">
        <f>'Inventory Ref Sheet'!AK1206</f>
        <v>0</v>
      </c>
      <c r="K1206" s="59">
        <f>'Inventory Ref Sheet'!AL1206</f>
        <v>0</v>
      </c>
      <c r="L1206" s="59">
        <f>'Inventory Ref Sheet'!AM1206</f>
        <v>0</v>
      </c>
      <c r="M1206" s="59">
        <f>'Inventory Ref Sheet'!AP1206</f>
        <v>0</v>
      </c>
      <c r="N1206" s="59">
        <f>'Inventory Ref Sheet'!AQ1206</f>
        <v>0</v>
      </c>
      <c r="O1206" s="100" t="str">
        <f ca="1">IF('Inventory Ref Sheet'!AS1206&gt;0,YEAR(TODAY())-'Inventory Ref Sheet'!AS1206,"")</f>
        <v/>
      </c>
      <c r="P1206" s="95">
        <f>'Inventory Ref Sheet'!AU1206</f>
        <v>0</v>
      </c>
      <c r="Q1206" s="60">
        <f>'Inventory Ref Sheet'!AV1206</f>
        <v>0</v>
      </c>
      <c r="R1206" s="61"/>
      <c r="S1206" s="100" t="str">
        <f t="shared" si="72"/>
        <v/>
      </c>
      <c r="T1206" s="59">
        <f>'Inventory Ref Sheet'!M1206</f>
        <v>0</v>
      </c>
      <c r="U1206" s="102">
        <f>'Inventory Ref Sheet'!N1206</f>
        <v>0</v>
      </c>
      <c r="V1206" s="59">
        <f>'Inventory Ref Sheet'!O1206</f>
        <v>0</v>
      </c>
      <c r="W1206" s="59">
        <f>'Inventory Ref Sheet'!R1206</f>
        <v>0</v>
      </c>
      <c r="X1206" s="59">
        <f>'Inventory Ref Sheet'!S1206</f>
        <v>0</v>
      </c>
      <c r="Y1206" s="100" t="str">
        <f ca="1">IF('Inventory Ref Sheet'!U1206&gt;0,YEAR(TODAY())-'Inventory Ref Sheet'!U1206,"")</f>
        <v/>
      </c>
      <c r="Z1206" s="95">
        <f>'Inventory Ref Sheet'!W1206</f>
        <v>0</v>
      </c>
      <c r="AA1206" s="60">
        <f>'Inventory Ref Sheet'!X1206</f>
        <v>0</v>
      </c>
      <c r="AB1206" s="61"/>
      <c r="AC1206" s="97" t="str">
        <f t="shared" si="73"/>
        <v/>
      </c>
      <c r="AD1206" s="59">
        <f>'Inventory Ref Sheet'!Y1206</f>
        <v>0</v>
      </c>
      <c r="AE1206" s="59">
        <f>'Inventory Ref Sheet'!Z1206</f>
        <v>0</v>
      </c>
      <c r="AF1206" s="102">
        <f>'Inventory Ref Sheet'!AA1206</f>
        <v>0</v>
      </c>
      <c r="AG1206" s="59">
        <f>'Inventory Ref Sheet'!AD1206</f>
        <v>0</v>
      </c>
      <c r="AH1206" s="59">
        <f>'Inventory Ref Sheet'!AE1206</f>
        <v>0</v>
      </c>
      <c r="AI1206" s="100" t="str">
        <f ca="1">IF('Inventory Ref Sheet'!AG1206&gt;0,YEAR(TODAY())-'Inventory Ref Sheet'!AG1206,"")</f>
        <v/>
      </c>
      <c r="AJ1206" s="99"/>
      <c r="AK1206" s="60">
        <f>'Inventory Ref Sheet'!AJ1206</f>
        <v>0</v>
      </c>
      <c r="AL1206" s="99"/>
      <c r="AM1206" s="97" t="str">
        <f t="shared" si="74"/>
        <v/>
      </c>
    </row>
    <row r="1207" spans="10:39" x14ac:dyDescent="0.25">
      <c r="J1207" s="59">
        <f>'Inventory Ref Sheet'!AK1207</f>
        <v>0</v>
      </c>
      <c r="K1207" s="59">
        <f>'Inventory Ref Sheet'!AL1207</f>
        <v>0</v>
      </c>
      <c r="L1207" s="59">
        <f>'Inventory Ref Sheet'!AM1207</f>
        <v>0</v>
      </c>
      <c r="M1207" s="59">
        <f>'Inventory Ref Sheet'!AP1207</f>
        <v>0</v>
      </c>
      <c r="N1207" s="59">
        <f>'Inventory Ref Sheet'!AQ1207</f>
        <v>0</v>
      </c>
      <c r="O1207" s="100" t="str">
        <f ca="1">IF('Inventory Ref Sheet'!AS1207&gt;0,YEAR(TODAY())-'Inventory Ref Sheet'!AS1207,"")</f>
        <v/>
      </c>
      <c r="P1207" s="95">
        <f>'Inventory Ref Sheet'!AU1207</f>
        <v>0</v>
      </c>
      <c r="Q1207" s="60">
        <f>'Inventory Ref Sheet'!AV1207</f>
        <v>0</v>
      </c>
      <c r="R1207" s="61"/>
      <c r="S1207" s="100" t="str">
        <f t="shared" si="72"/>
        <v/>
      </c>
      <c r="T1207" s="59">
        <f>'Inventory Ref Sheet'!M1207</f>
        <v>0</v>
      </c>
      <c r="U1207" s="102">
        <f>'Inventory Ref Sheet'!N1207</f>
        <v>0</v>
      </c>
      <c r="V1207" s="59">
        <f>'Inventory Ref Sheet'!O1207</f>
        <v>0</v>
      </c>
      <c r="W1207" s="59">
        <f>'Inventory Ref Sheet'!R1207</f>
        <v>0</v>
      </c>
      <c r="X1207" s="59">
        <f>'Inventory Ref Sheet'!S1207</f>
        <v>0</v>
      </c>
      <c r="Y1207" s="100" t="str">
        <f ca="1">IF('Inventory Ref Sheet'!U1207&gt;0,YEAR(TODAY())-'Inventory Ref Sheet'!U1207,"")</f>
        <v/>
      </c>
      <c r="Z1207" s="95">
        <f>'Inventory Ref Sheet'!W1207</f>
        <v>0</v>
      </c>
      <c r="AA1207" s="60">
        <f>'Inventory Ref Sheet'!X1207</f>
        <v>0</v>
      </c>
      <c r="AB1207" s="61"/>
      <c r="AC1207" s="97" t="str">
        <f t="shared" si="73"/>
        <v/>
      </c>
      <c r="AD1207" s="59">
        <f>'Inventory Ref Sheet'!Y1207</f>
        <v>0</v>
      </c>
      <c r="AE1207" s="59">
        <f>'Inventory Ref Sheet'!Z1207</f>
        <v>0</v>
      </c>
      <c r="AF1207" s="102">
        <f>'Inventory Ref Sheet'!AA1207</f>
        <v>0</v>
      </c>
      <c r="AG1207" s="59">
        <f>'Inventory Ref Sheet'!AD1207</f>
        <v>0</v>
      </c>
      <c r="AH1207" s="59">
        <f>'Inventory Ref Sheet'!AE1207</f>
        <v>0</v>
      </c>
      <c r="AI1207" s="100" t="str">
        <f ca="1">IF('Inventory Ref Sheet'!AG1207&gt;0,YEAR(TODAY())-'Inventory Ref Sheet'!AG1207,"")</f>
        <v/>
      </c>
      <c r="AJ1207" s="99"/>
      <c r="AK1207" s="60">
        <f>'Inventory Ref Sheet'!AJ1207</f>
        <v>0</v>
      </c>
      <c r="AL1207" s="99"/>
      <c r="AM1207" s="97" t="str">
        <f t="shared" si="74"/>
        <v/>
      </c>
    </row>
    <row r="1208" spans="10:39" x14ac:dyDescent="0.25">
      <c r="J1208" s="59">
        <f>'Inventory Ref Sheet'!AK1208</f>
        <v>0</v>
      </c>
      <c r="K1208" s="59">
        <f>'Inventory Ref Sheet'!AL1208</f>
        <v>0</v>
      </c>
      <c r="L1208" s="59">
        <f>'Inventory Ref Sheet'!AM1208</f>
        <v>0</v>
      </c>
      <c r="M1208" s="59">
        <f>'Inventory Ref Sheet'!AP1208</f>
        <v>0</v>
      </c>
      <c r="N1208" s="59">
        <f>'Inventory Ref Sheet'!AQ1208</f>
        <v>0</v>
      </c>
      <c r="O1208" s="100" t="str">
        <f ca="1">IF('Inventory Ref Sheet'!AS1208&gt;0,YEAR(TODAY())-'Inventory Ref Sheet'!AS1208,"")</f>
        <v/>
      </c>
      <c r="P1208" s="95">
        <f>'Inventory Ref Sheet'!AU1208</f>
        <v>0</v>
      </c>
      <c r="Q1208" s="60">
        <f>'Inventory Ref Sheet'!AV1208</f>
        <v>0</v>
      </c>
      <c r="R1208" s="61"/>
      <c r="S1208" s="100" t="str">
        <f t="shared" si="72"/>
        <v/>
      </c>
      <c r="T1208" s="59">
        <f>'Inventory Ref Sheet'!M1208</f>
        <v>0</v>
      </c>
      <c r="U1208" s="102">
        <f>'Inventory Ref Sheet'!N1208</f>
        <v>0</v>
      </c>
      <c r="V1208" s="59">
        <f>'Inventory Ref Sheet'!O1208</f>
        <v>0</v>
      </c>
      <c r="W1208" s="59">
        <f>'Inventory Ref Sheet'!R1208</f>
        <v>0</v>
      </c>
      <c r="X1208" s="59">
        <f>'Inventory Ref Sheet'!S1208</f>
        <v>0</v>
      </c>
      <c r="Y1208" s="100" t="str">
        <f ca="1">IF('Inventory Ref Sheet'!U1208&gt;0,YEAR(TODAY())-'Inventory Ref Sheet'!U1208,"")</f>
        <v/>
      </c>
      <c r="Z1208" s="95">
        <f>'Inventory Ref Sheet'!W1208</f>
        <v>0</v>
      </c>
      <c r="AA1208" s="60">
        <f>'Inventory Ref Sheet'!X1208</f>
        <v>0</v>
      </c>
      <c r="AB1208" s="61"/>
      <c r="AC1208" s="97" t="str">
        <f t="shared" si="73"/>
        <v/>
      </c>
      <c r="AD1208" s="59">
        <f>'Inventory Ref Sheet'!Y1208</f>
        <v>0</v>
      </c>
      <c r="AE1208" s="59">
        <f>'Inventory Ref Sheet'!Z1208</f>
        <v>0</v>
      </c>
      <c r="AF1208" s="102">
        <f>'Inventory Ref Sheet'!AA1208</f>
        <v>0</v>
      </c>
      <c r="AG1208" s="59">
        <f>'Inventory Ref Sheet'!AD1208</f>
        <v>0</v>
      </c>
      <c r="AH1208" s="59">
        <f>'Inventory Ref Sheet'!AE1208</f>
        <v>0</v>
      </c>
      <c r="AI1208" s="100" t="str">
        <f ca="1">IF('Inventory Ref Sheet'!AG1208&gt;0,YEAR(TODAY())-'Inventory Ref Sheet'!AG1208,"")</f>
        <v/>
      </c>
      <c r="AJ1208" s="99"/>
      <c r="AK1208" s="60">
        <f>'Inventory Ref Sheet'!AJ1208</f>
        <v>0</v>
      </c>
      <c r="AL1208" s="99"/>
      <c r="AM1208" s="97" t="str">
        <f t="shared" si="74"/>
        <v/>
      </c>
    </row>
    <row r="1209" spans="10:39" x14ac:dyDescent="0.25">
      <c r="J1209" s="59">
        <f>'Inventory Ref Sheet'!AK1209</f>
        <v>0</v>
      </c>
      <c r="K1209" s="59">
        <f>'Inventory Ref Sheet'!AL1209</f>
        <v>0</v>
      </c>
      <c r="L1209" s="59">
        <f>'Inventory Ref Sheet'!AM1209</f>
        <v>0</v>
      </c>
      <c r="M1209" s="59">
        <f>'Inventory Ref Sheet'!AP1209</f>
        <v>0</v>
      </c>
      <c r="N1209" s="59">
        <f>'Inventory Ref Sheet'!AQ1209</f>
        <v>0</v>
      </c>
      <c r="O1209" s="100" t="str">
        <f ca="1">IF('Inventory Ref Sheet'!AS1209&gt;0,YEAR(TODAY())-'Inventory Ref Sheet'!AS1209,"")</f>
        <v/>
      </c>
      <c r="P1209" s="95">
        <f>'Inventory Ref Sheet'!AU1209</f>
        <v>0</v>
      </c>
      <c r="Q1209" s="60">
        <f>'Inventory Ref Sheet'!AV1209</f>
        <v>0</v>
      </c>
      <c r="R1209" s="61"/>
      <c r="S1209" s="100" t="str">
        <f t="shared" si="72"/>
        <v/>
      </c>
      <c r="T1209" s="59">
        <f>'Inventory Ref Sheet'!M1209</f>
        <v>0</v>
      </c>
      <c r="U1209" s="102">
        <f>'Inventory Ref Sheet'!N1209</f>
        <v>0</v>
      </c>
      <c r="V1209" s="59">
        <f>'Inventory Ref Sheet'!O1209</f>
        <v>0</v>
      </c>
      <c r="W1209" s="59">
        <f>'Inventory Ref Sheet'!R1209</f>
        <v>0</v>
      </c>
      <c r="X1209" s="59">
        <f>'Inventory Ref Sheet'!S1209</f>
        <v>0</v>
      </c>
      <c r="Y1209" s="100" t="str">
        <f ca="1">IF('Inventory Ref Sheet'!U1209&gt;0,YEAR(TODAY())-'Inventory Ref Sheet'!U1209,"")</f>
        <v/>
      </c>
      <c r="Z1209" s="95">
        <f>'Inventory Ref Sheet'!W1209</f>
        <v>0</v>
      </c>
      <c r="AA1209" s="60">
        <f>'Inventory Ref Sheet'!X1209</f>
        <v>0</v>
      </c>
      <c r="AB1209" s="61"/>
      <c r="AC1209" s="97" t="str">
        <f t="shared" si="73"/>
        <v/>
      </c>
      <c r="AD1209" s="59">
        <f>'Inventory Ref Sheet'!Y1209</f>
        <v>0</v>
      </c>
      <c r="AE1209" s="59">
        <f>'Inventory Ref Sheet'!Z1209</f>
        <v>0</v>
      </c>
      <c r="AF1209" s="102">
        <f>'Inventory Ref Sheet'!AA1209</f>
        <v>0</v>
      </c>
      <c r="AG1209" s="59">
        <f>'Inventory Ref Sheet'!AD1209</f>
        <v>0</v>
      </c>
      <c r="AH1209" s="59">
        <f>'Inventory Ref Sheet'!AE1209</f>
        <v>0</v>
      </c>
      <c r="AI1209" s="100" t="str">
        <f ca="1">IF('Inventory Ref Sheet'!AG1209&gt;0,YEAR(TODAY())-'Inventory Ref Sheet'!AG1209,"")</f>
        <v/>
      </c>
      <c r="AJ1209" s="99"/>
      <c r="AK1209" s="60">
        <f>'Inventory Ref Sheet'!AJ1209</f>
        <v>0</v>
      </c>
      <c r="AL1209" s="99"/>
      <c r="AM1209" s="97" t="str">
        <f t="shared" si="74"/>
        <v/>
      </c>
    </row>
    <row r="1210" spans="10:39" x14ac:dyDescent="0.25">
      <c r="J1210" s="59">
        <f>'Inventory Ref Sheet'!AK1210</f>
        <v>0</v>
      </c>
      <c r="K1210" s="59">
        <f>'Inventory Ref Sheet'!AL1210</f>
        <v>0</v>
      </c>
      <c r="L1210" s="59">
        <f>'Inventory Ref Sheet'!AM1210</f>
        <v>0</v>
      </c>
      <c r="M1210" s="59">
        <f>'Inventory Ref Sheet'!AP1210</f>
        <v>0</v>
      </c>
      <c r="N1210" s="59">
        <f>'Inventory Ref Sheet'!AQ1210</f>
        <v>0</v>
      </c>
      <c r="O1210" s="100" t="str">
        <f ca="1">IF('Inventory Ref Sheet'!AS1210&gt;0,YEAR(TODAY())-'Inventory Ref Sheet'!AS1210,"")</f>
        <v/>
      </c>
      <c r="P1210" s="95">
        <f>'Inventory Ref Sheet'!AU1210</f>
        <v>0</v>
      </c>
      <c r="Q1210" s="60">
        <f>'Inventory Ref Sheet'!AV1210</f>
        <v>0</v>
      </c>
      <c r="R1210" s="61"/>
      <c r="S1210" s="100" t="str">
        <f t="shared" si="72"/>
        <v/>
      </c>
      <c r="T1210" s="59">
        <f>'Inventory Ref Sheet'!M1210</f>
        <v>0</v>
      </c>
      <c r="U1210" s="102">
        <f>'Inventory Ref Sheet'!N1210</f>
        <v>0</v>
      </c>
      <c r="V1210" s="59">
        <f>'Inventory Ref Sheet'!O1210</f>
        <v>0</v>
      </c>
      <c r="W1210" s="59">
        <f>'Inventory Ref Sheet'!R1210</f>
        <v>0</v>
      </c>
      <c r="X1210" s="59">
        <f>'Inventory Ref Sheet'!S1210</f>
        <v>0</v>
      </c>
      <c r="Y1210" s="100" t="str">
        <f ca="1">IF('Inventory Ref Sheet'!U1210&gt;0,YEAR(TODAY())-'Inventory Ref Sheet'!U1210,"")</f>
        <v/>
      </c>
      <c r="Z1210" s="95">
        <f>'Inventory Ref Sheet'!W1210</f>
        <v>0</v>
      </c>
      <c r="AA1210" s="60">
        <f>'Inventory Ref Sheet'!X1210</f>
        <v>0</v>
      </c>
      <c r="AB1210" s="61"/>
      <c r="AC1210" s="97" t="str">
        <f t="shared" si="73"/>
        <v/>
      </c>
      <c r="AD1210" s="59">
        <f>'Inventory Ref Sheet'!Y1210</f>
        <v>0</v>
      </c>
      <c r="AE1210" s="59">
        <f>'Inventory Ref Sheet'!Z1210</f>
        <v>0</v>
      </c>
      <c r="AF1210" s="102">
        <f>'Inventory Ref Sheet'!AA1210</f>
        <v>0</v>
      </c>
      <c r="AG1210" s="59">
        <f>'Inventory Ref Sheet'!AD1210</f>
        <v>0</v>
      </c>
      <c r="AH1210" s="59">
        <f>'Inventory Ref Sheet'!AE1210</f>
        <v>0</v>
      </c>
      <c r="AI1210" s="100" t="str">
        <f ca="1">IF('Inventory Ref Sheet'!AG1210&gt;0,YEAR(TODAY())-'Inventory Ref Sheet'!AG1210,"")</f>
        <v/>
      </c>
      <c r="AJ1210" s="99"/>
      <c r="AK1210" s="60">
        <f>'Inventory Ref Sheet'!AJ1210</f>
        <v>0</v>
      </c>
      <c r="AL1210" s="99"/>
      <c r="AM1210" s="97" t="str">
        <f t="shared" si="74"/>
        <v/>
      </c>
    </row>
    <row r="1211" spans="10:39" x14ac:dyDescent="0.25">
      <c r="J1211" s="59">
        <f>'Inventory Ref Sheet'!AK1211</f>
        <v>0</v>
      </c>
      <c r="K1211" s="59">
        <f>'Inventory Ref Sheet'!AL1211</f>
        <v>0</v>
      </c>
      <c r="L1211" s="59">
        <f>'Inventory Ref Sheet'!AM1211</f>
        <v>0</v>
      </c>
      <c r="M1211" s="59">
        <f>'Inventory Ref Sheet'!AP1211</f>
        <v>0</v>
      </c>
      <c r="N1211" s="59">
        <f>'Inventory Ref Sheet'!AQ1211</f>
        <v>0</v>
      </c>
      <c r="O1211" s="100" t="str">
        <f ca="1">IF('Inventory Ref Sheet'!AS1211&gt;0,YEAR(TODAY())-'Inventory Ref Sheet'!AS1211,"")</f>
        <v/>
      </c>
      <c r="P1211" s="95">
        <f>'Inventory Ref Sheet'!AU1211</f>
        <v>0</v>
      </c>
      <c r="Q1211" s="60">
        <f>'Inventory Ref Sheet'!AV1211</f>
        <v>0</v>
      </c>
      <c r="R1211" s="61"/>
      <c r="S1211" s="100" t="str">
        <f t="shared" si="72"/>
        <v/>
      </c>
      <c r="T1211" s="59">
        <f>'Inventory Ref Sheet'!M1211</f>
        <v>0</v>
      </c>
      <c r="U1211" s="102">
        <f>'Inventory Ref Sheet'!N1211</f>
        <v>0</v>
      </c>
      <c r="V1211" s="59">
        <f>'Inventory Ref Sheet'!O1211</f>
        <v>0</v>
      </c>
      <c r="W1211" s="59">
        <f>'Inventory Ref Sheet'!R1211</f>
        <v>0</v>
      </c>
      <c r="X1211" s="59">
        <f>'Inventory Ref Sheet'!S1211</f>
        <v>0</v>
      </c>
      <c r="Y1211" s="100" t="str">
        <f ca="1">IF('Inventory Ref Sheet'!U1211&gt;0,YEAR(TODAY())-'Inventory Ref Sheet'!U1211,"")</f>
        <v/>
      </c>
      <c r="Z1211" s="95">
        <f>'Inventory Ref Sheet'!W1211</f>
        <v>0</v>
      </c>
      <c r="AA1211" s="60">
        <f>'Inventory Ref Sheet'!X1211</f>
        <v>0</v>
      </c>
      <c r="AB1211" s="61"/>
      <c r="AC1211" s="97" t="str">
        <f t="shared" si="73"/>
        <v/>
      </c>
      <c r="AD1211" s="59">
        <f>'Inventory Ref Sheet'!Y1211</f>
        <v>0</v>
      </c>
      <c r="AE1211" s="59">
        <f>'Inventory Ref Sheet'!Z1211</f>
        <v>0</v>
      </c>
      <c r="AF1211" s="102">
        <f>'Inventory Ref Sheet'!AA1211</f>
        <v>0</v>
      </c>
      <c r="AG1211" s="59">
        <f>'Inventory Ref Sheet'!AD1211</f>
        <v>0</v>
      </c>
      <c r="AH1211" s="59">
        <f>'Inventory Ref Sheet'!AE1211</f>
        <v>0</v>
      </c>
      <c r="AI1211" s="100" t="str">
        <f ca="1">IF('Inventory Ref Sheet'!AG1211&gt;0,YEAR(TODAY())-'Inventory Ref Sheet'!AG1211,"")</f>
        <v/>
      </c>
      <c r="AJ1211" s="99"/>
      <c r="AK1211" s="60">
        <f>'Inventory Ref Sheet'!AJ1211</f>
        <v>0</v>
      </c>
      <c r="AL1211" s="99"/>
      <c r="AM1211" s="97" t="str">
        <f t="shared" si="74"/>
        <v/>
      </c>
    </row>
    <row r="1212" spans="10:39" x14ac:dyDescent="0.25">
      <c r="J1212" s="59">
        <f>'Inventory Ref Sheet'!AK1212</f>
        <v>0</v>
      </c>
      <c r="K1212" s="59">
        <f>'Inventory Ref Sheet'!AL1212</f>
        <v>0</v>
      </c>
      <c r="L1212" s="59">
        <f>'Inventory Ref Sheet'!AM1212</f>
        <v>0</v>
      </c>
      <c r="M1212" s="59">
        <f>'Inventory Ref Sheet'!AP1212</f>
        <v>0</v>
      </c>
      <c r="N1212" s="59">
        <f>'Inventory Ref Sheet'!AQ1212</f>
        <v>0</v>
      </c>
      <c r="O1212" s="100" t="str">
        <f ca="1">IF('Inventory Ref Sheet'!AS1212&gt;0,YEAR(TODAY())-'Inventory Ref Sheet'!AS1212,"")</f>
        <v/>
      </c>
      <c r="P1212" s="95">
        <f>'Inventory Ref Sheet'!AU1212</f>
        <v>0</v>
      </c>
      <c r="Q1212" s="60">
        <f>'Inventory Ref Sheet'!AV1212</f>
        <v>0</v>
      </c>
      <c r="R1212" s="61"/>
      <c r="S1212" s="100" t="str">
        <f t="shared" si="72"/>
        <v/>
      </c>
      <c r="T1212" s="59">
        <f>'Inventory Ref Sheet'!M1212</f>
        <v>0</v>
      </c>
      <c r="U1212" s="102">
        <f>'Inventory Ref Sheet'!N1212</f>
        <v>0</v>
      </c>
      <c r="V1212" s="59">
        <f>'Inventory Ref Sheet'!O1212</f>
        <v>0</v>
      </c>
      <c r="W1212" s="59">
        <f>'Inventory Ref Sheet'!R1212</f>
        <v>0</v>
      </c>
      <c r="X1212" s="59">
        <f>'Inventory Ref Sheet'!S1212</f>
        <v>0</v>
      </c>
      <c r="Y1212" s="100" t="str">
        <f ca="1">IF('Inventory Ref Sheet'!U1212&gt;0,YEAR(TODAY())-'Inventory Ref Sheet'!U1212,"")</f>
        <v/>
      </c>
      <c r="Z1212" s="95">
        <f>'Inventory Ref Sheet'!W1212</f>
        <v>0</v>
      </c>
      <c r="AA1212" s="60">
        <f>'Inventory Ref Sheet'!X1212</f>
        <v>0</v>
      </c>
      <c r="AB1212" s="61"/>
      <c r="AC1212" s="97" t="str">
        <f t="shared" si="73"/>
        <v/>
      </c>
      <c r="AD1212" s="59">
        <f>'Inventory Ref Sheet'!Y1212</f>
        <v>0</v>
      </c>
      <c r="AE1212" s="59">
        <f>'Inventory Ref Sheet'!Z1212</f>
        <v>0</v>
      </c>
      <c r="AF1212" s="102">
        <f>'Inventory Ref Sheet'!AA1212</f>
        <v>0</v>
      </c>
      <c r="AG1212" s="59">
        <f>'Inventory Ref Sheet'!AD1212</f>
        <v>0</v>
      </c>
      <c r="AH1212" s="59">
        <f>'Inventory Ref Sheet'!AE1212</f>
        <v>0</v>
      </c>
      <c r="AI1212" s="100" t="str">
        <f ca="1">IF('Inventory Ref Sheet'!AG1212&gt;0,YEAR(TODAY())-'Inventory Ref Sheet'!AG1212,"")</f>
        <v/>
      </c>
      <c r="AJ1212" s="99"/>
      <c r="AK1212" s="60">
        <f>'Inventory Ref Sheet'!AJ1212</f>
        <v>0</v>
      </c>
      <c r="AL1212" s="99"/>
      <c r="AM1212" s="97" t="str">
        <f t="shared" si="74"/>
        <v/>
      </c>
    </row>
    <row r="1213" spans="10:39" x14ac:dyDescent="0.25">
      <c r="J1213" s="59">
        <f>'Inventory Ref Sheet'!AK1213</f>
        <v>0</v>
      </c>
      <c r="K1213" s="59">
        <f>'Inventory Ref Sheet'!AL1213</f>
        <v>0</v>
      </c>
      <c r="L1213" s="59">
        <f>'Inventory Ref Sheet'!AM1213</f>
        <v>0</v>
      </c>
      <c r="M1213" s="59">
        <f>'Inventory Ref Sheet'!AP1213</f>
        <v>0</v>
      </c>
      <c r="N1213" s="59">
        <f>'Inventory Ref Sheet'!AQ1213</f>
        <v>0</v>
      </c>
      <c r="O1213" s="100" t="str">
        <f ca="1">IF('Inventory Ref Sheet'!AS1213&gt;0,YEAR(TODAY())-'Inventory Ref Sheet'!AS1213,"")</f>
        <v/>
      </c>
      <c r="P1213" s="95">
        <f>'Inventory Ref Sheet'!AU1213</f>
        <v>0</v>
      </c>
      <c r="Q1213" s="60">
        <f>'Inventory Ref Sheet'!AV1213</f>
        <v>0</v>
      </c>
      <c r="R1213" s="61"/>
      <c r="S1213" s="100" t="str">
        <f t="shared" si="72"/>
        <v/>
      </c>
      <c r="T1213" s="59">
        <f>'Inventory Ref Sheet'!M1213</f>
        <v>0</v>
      </c>
      <c r="U1213" s="102">
        <f>'Inventory Ref Sheet'!N1213</f>
        <v>0</v>
      </c>
      <c r="V1213" s="59">
        <f>'Inventory Ref Sheet'!O1213</f>
        <v>0</v>
      </c>
      <c r="W1213" s="59">
        <f>'Inventory Ref Sheet'!R1213</f>
        <v>0</v>
      </c>
      <c r="X1213" s="59">
        <f>'Inventory Ref Sheet'!S1213</f>
        <v>0</v>
      </c>
      <c r="Y1213" s="100" t="str">
        <f ca="1">IF('Inventory Ref Sheet'!U1213&gt;0,YEAR(TODAY())-'Inventory Ref Sheet'!U1213,"")</f>
        <v/>
      </c>
      <c r="Z1213" s="95">
        <f>'Inventory Ref Sheet'!W1213</f>
        <v>0</v>
      </c>
      <c r="AA1213" s="60">
        <f>'Inventory Ref Sheet'!X1213</f>
        <v>0</v>
      </c>
      <c r="AB1213" s="61"/>
      <c r="AC1213" s="97" t="str">
        <f t="shared" si="73"/>
        <v/>
      </c>
      <c r="AD1213" s="59">
        <f>'Inventory Ref Sheet'!Y1213</f>
        <v>0</v>
      </c>
      <c r="AE1213" s="59">
        <f>'Inventory Ref Sheet'!Z1213</f>
        <v>0</v>
      </c>
      <c r="AF1213" s="102">
        <f>'Inventory Ref Sheet'!AA1213</f>
        <v>0</v>
      </c>
      <c r="AG1213" s="59">
        <f>'Inventory Ref Sheet'!AD1213</f>
        <v>0</v>
      </c>
      <c r="AH1213" s="59">
        <f>'Inventory Ref Sheet'!AE1213</f>
        <v>0</v>
      </c>
      <c r="AI1213" s="100" t="str">
        <f ca="1">IF('Inventory Ref Sheet'!AG1213&gt;0,YEAR(TODAY())-'Inventory Ref Sheet'!AG1213,"")</f>
        <v/>
      </c>
      <c r="AJ1213" s="99"/>
      <c r="AK1213" s="60">
        <f>'Inventory Ref Sheet'!AJ1213</f>
        <v>0</v>
      </c>
      <c r="AL1213" s="99"/>
      <c r="AM1213" s="97" t="str">
        <f t="shared" si="74"/>
        <v/>
      </c>
    </row>
    <row r="1214" spans="10:39" x14ac:dyDescent="0.25">
      <c r="J1214" s="59">
        <f>'Inventory Ref Sheet'!AK1214</f>
        <v>0</v>
      </c>
      <c r="K1214" s="59">
        <f>'Inventory Ref Sheet'!AL1214</f>
        <v>0</v>
      </c>
      <c r="L1214" s="59">
        <f>'Inventory Ref Sheet'!AM1214</f>
        <v>0</v>
      </c>
      <c r="M1214" s="59">
        <f>'Inventory Ref Sheet'!AP1214</f>
        <v>0</v>
      </c>
      <c r="N1214" s="59">
        <f>'Inventory Ref Sheet'!AQ1214</f>
        <v>0</v>
      </c>
      <c r="O1214" s="100" t="str">
        <f ca="1">IF('Inventory Ref Sheet'!AS1214&gt;0,YEAR(TODAY())-'Inventory Ref Sheet'!AS1214,"")</f>
        <v/>
      </c>
      <c r="P1214" s="95">
        <f>'Inventory Ref Sheet'!AU1214</f>
        <v>0</v>
      </c>
      <c r="Q1214" s="60">
        <f>'Inventory Ref Sheet'!AV1214</f>
        <v>0</v>
      </c>
      <c r="R1214" s="61"/>
      <c r="S1214" s="100" t="str">
        <f t="shared" si="72"/>
        <v/>
      </c>
      <c r="T1214" s="59">
        <f>'Inventory Ref Sheet'!M1214</f>
        <v>0</v>
      </c>
      <c r="U1214" s="102">
        <f>'Inventory Ref Sheet'!N1214</f>
        <v>0</v>
      </c>
      <c r="V1214" s="59">
        <f>'Inventory Ref Sheet'!O1214</f>
        <v>0</v>
      </c>
      <c r="W1214" s="59">
        <f>'Inventory Ref Sheet'!R1214</f>
        <v>0</v>
      </c>
      <c r="X1214" s="59">
        <f>'Inventory Ref Sheet'!S1214</f>
        <v>0</v>
      </c>
      <c r="Y1214" s="100" t="str">
        <f ca="1">IF('Inventory Ref Sheet'!U1214&gt;0,YEAR(TODAY())-'Inventory Ref Sheet'!U1214,"")</f>
        <v/>
      </c>
      <c r="Z1214" s="95">
        <f>'Inventory Ref Sheet'!W1214</f>
        <v>0</v>
      </c>
      <c r="AA1214" s="60">
        <f>'Inventory Ref Sheet'!X1214</f>
        <v>0</v>
      </c>
      <c r="AB1214" s="61"/>
      <c r="AC1214" s="97" t="str">
        <f t="shared" si="73"/>
        <v/>
      </c>
      <c r="AD1214" s="59">
        <f>'Inventory Ref Sheet'!Y1214</f>
        <v>0</v>
      </c>
      <c r="AE1214" s="59">
        <f>'Inventory Ref Sheet'!Z1214</f>
        <v>0</v>
      </c>
      <c r="AF1214" s="102">
        <f>'Inventory Ref Sheet'!AA1214</f>
        <v>0</v>
      </c>
      <c r="AG1214" s="59">
        <f>'Inventory Ref Sheet'!AD1214</f>
        <v>0</v>
      </c>
      <c r="AH1214" s="59">
        <f>'Inventory Ref Sheet'!AE1214</f>
        <v>0</v>
      </c>
      <c r="AI1214" s="100" t="str">
        <f ca="1">IF('Inventory Ref Sheet'!AG1214&gt;0,YEAR(TODAY())-'Inventory Ref Sheet'!AG1214,"")</f>
        <v/>
      </c>
      <c r="AJ1214" s="99"/>
      <c r="AK1214" s="60">
        <f>'Inventory Ref Sheet'!AJ1214</f>
        <v>0</v>
      </c>
      <c r="AL1214" s="99"/>
      <c r="AM1214" s="97" t="str">
        <f t="shared" si="74"/>
        <v/>
      </c>
    </row>
    <row r="1215" spans="10:39" x14ac:dyDescent="0.25">
      <c r="J1215" s="59">
        <f>'Inventory Ref Sheet'!AK1215</f>
        <v>0</v>
      </c>
      <c r="K1215" s="59">
        <f>'Inventory Ref Sheet'!AL1215</f>
        <v>0</v>
      </c>
      <c r="L1215" s="59">
        <f>'Inventory Ref Sheet'!AM1215</f>
        <v>0</v>
      </c>
      <c r="M1215" s="59">
        <f>'Inventory Ref Sheet'!AP1215</f>
        <v>0</v>
      </c>
      <c r="N1215" s="59">
        <f>'Inventory Ref Sheet'!AQ1215</f>
        <v>0</v>
      </c>
      <c r="O1215" s="100" t="str">
        <f ca="1">IF('Inventory Ref Sheet'!AS1215&gt;0,YEAR(TODAY())-'Inventory Ref Sheet'!AS1215,"")</f>
        <v/>
      </c>
      <c r="P1215" s="95">
        <f>'Inventory Ref Sheet'!AU1215</f>
        <v>0</v>
      </c>
      <c r="Q1215" s="60">
        <f>'Inventory Ref Sheet'!AV1215</f>
        <v>0</v>
      </c>
      <c r="R1215" s="61"/>
      <c r="S1215" s="100" t="str">
        <f t="shared" si="72"/>
        <v/>
      </c>
      <c r="T1215" s="59">
        <f>'Inventory Ref Sheet'!M1215</f>
        <v>0</v>
      </c>
      <c r="U1215" s="102">
        <f>'Inventory Ref Sheet'!N1215</f>
        <v>0</v>
      </c>
      <c r="V1215" s="59">
        <f>'Inventory Ref Sheet'!O1215</f>
        <v>0</v>
      </c>
      <c r="W1215" s="59">
        <f>'Inventory Ref Sheet'!R1215</f>
        <v>0</v>
      </c>
      <c r="X1215" s="59">
        <f>'Inventory Ref Sheet'!S1215</f>
        <v>0</v>
      </c>
      <c r="Y1215" s="100" t="str">
        <f ca="1">IF('Inventory Ref Sheet'!U1215&gt;0,YEAR(TODAY())-'Inventory Ref Sheet'!U1215,"")</f>
        <v/>
      </c>
      <c r="Z1215" s="95">
        <f>'Inventory Ref Sheet'!W1215</f>
        <v>0</v>
      </c>
      <c r="AA1215" s="60">
        <f>'Inventory Ref Sheet'!X1215</f>
        <v>0</v>
      </c>
      <c r="AB1215" s="61"/>
      <c r="AC1215" s="97" t="str">
        <f t="shared" si="73"/>
        <v/>
      </c>
      <c r="AD1215" s="59">
        <f>'Inventory Ref Sheet'!Y1215</f>
        <v>0</v>
      </c>
      <c r="AE1215" s="59">
        <f>'Inventory Ref Sheet'!Z1215</f>
        <v>0</v>
      </c>
      <c r="AF1215" s="102">
        <f>'Inventory Ref Sheet'!AA1215</f>
        <v>0</v>
      </c>
      <c r="AG1215" s="59">
        <f>'Inventory Ref Sheet'!AD1215</f>
        <v>0</v>
      </c>
      <c r="AH1215" s="59">
        <f>'Inventory Ref Sheet'!AE1215</f>
        <v>0</v>
      </c>
      <c r="AI1215" s="100" t="str">
        <f ca="1">IF('Inventory Ref Sheet'!AG1215&gt;0,YEAR(TODAY())-'Inventory Ref Sheet'!AG1215,"")</f>
        <v/>
      </c>
      <c r="AJ1215" s="99"/>
      <c r="AK1215" s="60">
        <f>'Inventory Ref Sheet'!AJ1215</f>
        <v>0</v>
      </c>
      <c r="AL1215" s="99"/>
      <c r="AM1215" s="97" t="str">
        <f t="shared" si="74"/>
        <v/>
      </c>
    </row>
    <row r="1216" spans="10:39" x14ac:dyDescent="0.25">
      <c r="J1216" s="59">
        <f>'Inventory Ref Sheet'!AK1216</f>
        <v>0</v>
      </c>
      <c r="K1216" s="59">
        <f>'Inventory Ref Sheet'!AL1216</f>
        <v>0</v>
      </c>
      <c r="L1216" s="59">
        <f>'Inventory Ref Sheet'!AM1216</f>
        <v>0</v>
      </c>
      <c r="M1216" s="59">
        <f>'Inventory Ref Sheet'!AP1216</f>
        <v>0</v>
      </c>
      <c r="N1216" s="59">
        <f>'Inventory Ref Sheet'!AQ1216</f>
        <v>0</v>
      </c>
      <c r="O1216" s="100" t="str">
        <f ca="1">IF('Inventory Ref Sheet'!AS1216&gt;0,YEAR(TODAY())-'Inventory Ref Sheet'!AS1216,"")</f>
        <v/>
      </c>
      <c r="P1216" s="95">
        <f>'Inventory Ref Sheet'!AU1216</f>
        <v>0</v>
      </c>
      <c r="Q1216" s="60">
        <f>'Inventory Ref Sheet'!AV1216</f>
        <v>0</v>
      </c>
      <c r="R1216" s="61"/>
      <c r="S1216" s="100" t="str">
        <f t="shared" si="72"/>
        <v/>
      </c>
      <c r="T1216" s="59">
        <f>'Inventory Ref Sheet'!M1216</f>
        <v>0</v>
      </c>
      <c r="U1216" s="102">
        <f>'Inventory Ref Sheet'!N1216</f>
        <v>0</v>
      </c>
      <c r="V1216" s="59">
        <f>'Inventory Ref Sheet'!O1216</f>
        <v>0</v>
      </c>
      <c r="W1216" s="59">
        <f>'Inventory Ref Sheet'!R1216</f>
        <v>0</v>
      </c>
      <c r="X1216" s="59">
        <f>'Inventory Ref Sheet'!S1216</f>
        <v>0</v>
      </c>
      <c r="Y1216" s="100" t="str">
        <f ca="1">IF('Inventory Ref Sheet'!U1216&gt;0,YEAR(TODAY())-'Inventory Ref Sheet'!U1216,"")</f>
        <v/>
      </c>
      <c r="Z1216" s="95">
        <f>'Inventory Ref Sheet'!W1216</f>
        <v>0</v>
      </c>
      <c r="AA1216" s="60">
        <f>'Inventory Ref Sheet'!X1216</f>
        <v>0</v>
      </c>
      <c r="AB1216" s="61"/>
      <c r="AC1216" s="97" t="str">
        <f t="shared" si="73"/>
        <v/>
      </c>
      <c r="AD1216" s="59">
        <f>'Inventory Ref Sheet'!Y1216</f>
        <v>0</v>
      </c>
      <c r="AE1216" s="59">
        <f>'Inventory Ref Sheet'!Z1216</f>
        <v>0</v>
      </c>
      <c r="AF1216" s="102">
        <f>'Inventory Ref Sheet'!AA1216</f>
        <v>0</v>
      </c>
      <c r="AG1216" s="59">
        <f>'Inventory Ref Sheet'!AD1216</f>
        <v>0</v>
      </c>
      <c r="AH1216" s="59">
        <f>'Inventory Ref Sheet'!AE1216</f>
        <v>0</v>
      </c>
      <c r="AI1216" s="100" t="str">
        <f ca="1">IF('Inventory Ref Sheet'!AG1216&gt;0,YEAR(TODAY())-'Inventory Ref Sheet'!AG1216,"")</f>
        <v/>
      </c>
      <c r="AJ1216" s="99"/>
      <c r="AK1216" s="60">
        <f>'Inventory Ref Sheet'!AJ1216</f>
        <v>0</v>
      </c>
      <c r="AL1216" s="99"/>
      <c r="AM1216" s="97" t="str">
        <f t="shared" si="74"/>
        <v/>
      </c>
    </row>
    <row r="1217" spans="10:39" x14ac:dyDescent="0.25">
      <c r="J1217" s="59">
        <f>'Inventory Ref Sheet'!AK1217</f>
        <v>0</v>
      </c>
      <c r="K1217" s="59">
        <f>'Inventory Ref Sheet'!AL1217</f>
        <v>0</v>
      </c>
      <c r="L1217" s="59">
        <f>'Inventory Ref Sheet'!AM1217</f>
        <v>0</v>
      </c>
      <c r="M1217" s="59">
        <f>'Inventory Ref Sheet'!AP1217</f>
        <v>0</v>
      </c>
      <c r="N1217" s="59">
        <f>'Inventory Ref Sheet'!AQ1217</f>
        <v>0</v>
      </c>
      <c r="O1217" s="100" t="str">
        <f ca="1">IF('Inventory Ref Sheet'!AS1217&gt;0,YEAR(TODAY())-'Inventory Ref Sheet'!AS1217,"")</f>
        <v/>
      </c>
      <c r="P1217" s="95">
        <f>'Inventory Ref Sheet'!AU1217</f>
        <v>0</v>
      </c>
      <c r="Q1217" s="60">
        <f>'Inventory Ref Sheet'!AV1217</f>
        <v>0</v>
      </c>
      <c r="R1217" s="61"/>
      <c r="S1217" s="100" t="str">
        <f t="shared" si="72"/>
        <v/>
      </c>
      <c r="T1217" s="59">
        <f>'Inventory Ref Sheet'!M1217</f>
        <v>0</v>
      </c>
      <c r="U1217" s="102">
        <f>'Inventory Ref Sheet'!N1217</f>
        <v>0</v>
      </c>
      <c r="V1217" s="59">
        <f>'Inventory Ref Sheet'!O1217</f>
        <v>0</v>
      </c>
      <c r="W1217" s="59">
        <f>'Inventory Ref Sheet'!R1217</f>
        <v>0</v>
      </c>
      <c r="X1217" s="59">
        <f>'Inventory Ref Sheet'!S1217</f>
        <v>0</v>
      </c>
      <c r="Y1217" s="100" t="str">
        <f ca="1">IF('Inventory Ref Sheet'!U1217&gt;0,YEAR(TODAY())-'Inventory Ref Sheet'!U1217,"")</f>
        <v/>
      </c>
      <c r="Z1217" s="95">
        <f>'Inventory Ref Sheet'!W1217</f>
        <v>0</v>
      </c>
      <c r="AA1217" s="60">
        <f>'Inventory Ref Sheet'!X1217</f>
        <v>0</v>
      </c>
      <c r="AB1217" s="61"/>
      <c r="AC1217" s="97" t="str">
        <f t="shared" si="73"/>
        <v/>
      </c>
      <c r="AD1217" s="59">
        <f>'Inventory Ref Sheet'!Y1217</f>
        <v>0</v>
      </c>
      <c r="AE1217" s="59">
        <f>'Inventory Ref Sheet'!Z1217</f>
        <v>0</v>
      </c>
      <c r="AF1217" s="102">
        <f>'Inventory Ref Sheet'!AA1217</f>
        <v>0</v>
      </c>
      <c r="AG1217" s="59">
        <f>'Inventory Ref Sheet'!AD1217</f>
        <v>0</v>
      </c>
      <c r="AH1217" s="59">
        <f>'Inventory Ref Sheet'!AE1217</f>
        <v>0</v>
      </c>
      <c r="AI1217" s="100" t="str">
        <f ca="1">IF('Inventory Ref Sheet'!AG1217&gt;0,YEAR(TODAY())-'Inventory Ref Sheet'!AG1217,"")</f>
        <v/>
      </c>
      <c r="AJ1217" s="99"/>
      <c r="AK1217" s="60">
        <f>'Inventory Ref Sheet'!AJ1217</f>
        <v>0</v>
      </c>
      <c r="AL1217" s="99"/>
      <c r="AM1217" s="97" t="str">
        <f t="shared" si="74"/>
        <v/>
      </c>
    </row>
    <row r="1218" spans="10:39" x14ac:dyDescent="0.25">
      <c r="J1218" s="59">
        <f>'Inventory Ref Sheet'!AK1218</f>
        <v>0</v>
      </c>
      <c r="K1218" s="59">
        <f>'Inventory Ref Sheet'!AL1218</f>
        <v>0</v>
      </c>
      <c r="L1218" s="59">
        <f>'Inventory Ref Sheet'!AM1218</f>
        <v>0</v>
      </c>
      <c r="M1218" s="59">
        <f>'Inventory Ref Sheet'!AP1218</f>
        <v>0</v>
      </c>
      <c r="N1218" s="59">
        <f>'Inventory Ref Sheet'!AQ1218</f>
        <v>0</v>
      </c>
      <c r="O1218" s="100" t="str">
        <f ca="1">IF('Inventory Ref Sheet'!AS1218&gt;0,YEAR(TODAY())-'Inventory Ref Sheet'!AS1218,"")</f>
        <v/>
      </c>
      <c r="P1218" s="95">
        <f>'Inventory Ref Sheet'!AU1218</f>
        <v>0</v>
      </c>
      <c r="Q1218" s="60">
        <f>'Inventory Ref Sheet'!AV1218</f>
        <v>0</v>
      </c>
      <c r="R1218" s="61"/>
      <c r="S1218" s="100" t="str">
        <f t="shared" si="72"/>
        <v/>
      </c>
      <c r="T1218" s="59">
        <f>'Inventory Ref Sheet'!M1218</f>
        <v>0</v>
      </c>
      <c r="U1218" s="102">
        <f>'Inventory Ref Sheet'!N1218</f>
        <v>0</v>
      </c>
      <c r="V1218" s="59">
        <f>'Inventory Ref Sheet'!O1218</f>
        <v>0</v>
      </c>
      <c r="W1218" s="59">
        <f>'Inventory Ref Sheet'!R1218</f>
        <v>0</v>
      </c>
      <c r="X1218" s="59">
        <f>'Inventory Ref Sheet'!S1218</f>
        <v>0</v>
      </c>
      <c r="Y1218" s="100" t="str">
        <f ca="1">IF('Inventory Ref Sheet'!U1218&gt;0,YEAR(TODAY())-'Inventory Ref Sheet'!U1218,"")</f>
        <v/>
      </c>
      <c r="Z1218" s="95">
        <f>'Inventory Ref Sheet'!W1218</f>
        <v>0</v>
      </c>
      <c r="AA1218" s="60">
        <f>'Inventory Ref Sheet'!X1218</f>
        <v>0</v>
      </c>
      <c r="AB1218" s="61"/>
      <c r="AC1218" s="97" t="str">
        <f t="shared" si="73"/>
        <v/>
      </c>
      <c r="AD1218" s="59">
        <f>'Inventory Ref Sheet'!Y1218</f>
        <v>0</v>
      </c>
      <c r="AE1218" s="59">
        <f>'Inventory Ref Sheet'!Z1218</f>
        <v>0</v>
      </c>
      <c r="AF1218" s="102">
        <f>'Inventory Ref Sheet'!AA1218</f>
        <v>0</v>
      </c>
      <c r="AG1218" s="59">
        <f>'Inventory Ref Sheet'!AD1218</f>
        <v>0</v>
      </c>
      <c r="AH1218" s="59">
        <f>'Inventory Ref Sheet'!AE1218</f>
        <v>0</v>
      </c>
      <c r="AI1218" s="100" t="str">
        <f ca="1">IF('Inventory Ref Sheet'!AG1218&gt;0,YEAR(TODAY())-'Inventory Ref Sheet'!AG1218,"")</f>
        <v/>
      </c>
      <c r="AJ1218" s="99"/>
      <c r="AK1218" s="60">
        <f>'Inventory Ref Sheet'!AJ1218</f>
        <v>0</v>
      </c>
      <c r="AL1218" s="99"/>
      <c r="AM1218" s="97" t="str">
        <f t="shared" si="74"/>
        <v/>
      </c>
    </row>
    <row r="1219" spans="10:39" x14ac:dyDescent="0.25">
      <c r="J1219" s="59">
        <f>'Inventory Ref Sheet'!AK1219</f>
        <v>0</v>
      </c>
      <c r="K1219" s="59">
        <f>'Inventory Ref Sheet'!AL1219</f>
        <v>0</v>
      </c>
      <c r="L1219" s="59">
        <f>'Inventory Ref Sheet'!AM1219</f>
        <v>0</v>
      </c>
      <c r="M1219" s="59">
        <f>'Inventory Ref Sheet'!AP1219</f>
        <v>0</v>
      </c>
      <c r="N1219" s="59">
        <f>'Inventory Ref Sheet'!AQ1219</f>
        <v>0</v>
      </c>
      <c r="O1219" s="100" t="str">
        <f ca="1">IF('Inventory Ref Sheet'!AS1219&gt;0,YEAR(TODAY())-'Inventory Ref Sheet'!AS1219,"")</f>
        <v/>
      </c>
      <c r="P1219" s="95">
        <f>'Inventory Ref Sheet'!AU1219</f>
        <v>0</v>
      </c>
      <c r="Q1219" s="60">
        <f>'Inventory Ref Sheet'!AV1219</f>
        <v>0</v>
      </c>
      <c r="R1219" s="61"/>
      <c r="S1219" s="100" t="str">
        <f t="shared" si="72"/>
        <v/>
      </c>
      <c r="T1219" s="59">
        <f>'Inventory Ref Sheet'!M1219</f>
        <v>0</v>
      </c>
      <c r="U1219" s="102">
        <f>'Inventory Ref Sheet'!N1219</f>
        <v>0</v>
      </c>
      <c r="V1219" s="59">
        <f>'Inventory Ref Sheet'!O1219</f>
        <v>0</v>
      </c>
      <c r="W1219" s="59">
        <f>'Inventory Ref Sheet'!R1219</f>
        <v>0</v>
      </c>
      <c r="X1219" s="59">
        <f>'Inventory Ref Sheet'!S1219</f>
        <v>0</v>
      </c>
      <c r="Y1219" s="100" t="str">
        <f ca="1">IF('Inventory Ref Sheet'!U1219&gt;0,YEAR(TODAY())-'Inventory Ref Sheet'!U1219,"")</f>
        <v/>
      </c>
      <c r="Z1219" s="95">
        <f>'Inventory Ref Sheet'!W1219</f>
        <v>0</v>
      </c>
      <c r="AA1219" s="60">
        <f>'Inventory Ref Sheet'!X1219</f>
        <v>0</v>
      </c>
      <c r="AB1219" s="61"/>
      <c r="AC1219" s="97" t="str">
        <f t="shared" si="73"/>
        <v/>
      </c>
      <c r="AD1219" s="59">
        <f>'Inventory Ref Sheet'!Y1219</f>
        <v>0</v>
      </c>
      <c r="AE1219" s="59">
        <f>'Inventory Ref Sheet'!Z1219</f>
        <v>0</v>
      </c>
      <c r="AF1219" s="102">
        <f>'Inventory Ref Sheet'!AA1219</f>
        <v>0</v>
      </c>
      <c r="AG1219" s="59">
        <f>'Inventory Ref Sheet'!AD1219</f>
        <v>0</v>
      </c>
      <c r="AH1219" s="59">
        <f>'Inventory Ref Sheet'!AE1219</f>
        <v>0</v>
      </c>
      <c r="AI1219" s="100" t="str">
        <f ca="1">IF('Inventory Ref Sheet'!AG1219&gt;0,YEAR(TODAY())-'Inventory Ref Sheet'!AG1219,"")</f>
        <v/>
      </c>
      <c r="AJ1219" s="99"/>
      <c r="AK1219" s="60">
        <f>'Inventory Ref Sheet'!AJ1219</f>
        <v>0</v>
      </c>
      <c r="AL1219" s="99"/>
      <c r="AM1219" s="97" t="str">
        <f t="shared" si="74"/>
        <v/>
      </c>
    </row>
    <row r="1220" spans="10:39" x14ac:dyDescent="0.25">
      <c r="J1220" s="59">
        <f>'Inventory Ref Sheet'!AK1220</f>
        <v>0</v>
      </c>
      <c r="K1220" s="59">
        <f>'Inventory Ref Sheet'!AL1220</f>
        <v>0</v>
      </c>
      <c r="L1220" s="59">
        <f>'Inventory Ref Sheet'!AM1220</f>
        <v>0</v>
      </c>
      <c r="M1220" s="59">
        <f>'Inventory Ref Sheet'!AP1220</f>
        <v>0</v>
      </c>
      <c r="N1220" s="59">
        <f>'Inventory Ref Sheet'!AQ1220</f>
        <v>0</v>
      </c>
      <c r="O1220" s="100" t="str">
        <f ca="1">IF('Inventory Ref Sheet'!AS1220&gt;0,YEAR(TODAY())-'Inventory Ref Sheet'!AS1220,"")</f>
        <v/>
      </c>
      <c r="P1220" s="95">
        <f>'Inventory Ref Sheet'!AU1220</f>
        <v>0</v>
      </c>
      <c r="Q1220" s="60">
        <f>'Inventory Ref Sheet'!AV1220</f>
        <v>0</v>
      </c>
      <c r="R1220" s="61"/>
      <c r="S1220" s="100" t="str">
        <f t="shared" si="72"/>
        <v/>
      </c>
      <c r="T1220" s="59">
        <f>'Inventory Ref Sheet'!M1220</f>
        <v>0</v>
      </c>
      <c r="U1220" s="102">
        <f>'Inventory Ref Sheet'!N1220</f>
        <v>0</v>
      </c>
      <c r="V1220" s="59">
        <f>'Inventory Ref Sheet'!O1220</f>
        <v>0</v>
      </c>
      <c r="W1220" s="59">
        <f>'Inventory Ref Sheet'!R1220</f>
        <v>0</v>
      </c>
      <c r="X1220" s="59">
        <f>'Inventory Ref Sheet'!S1220</f>
        <v>0</v>
      </c>
      <c r="Y1220" s="100" t="str">
        <f ca="1">IF('Inventory Ref Sheet'!U1220&gt;0,YEAR(TODAY())-'Inventory Ref Sheet'!U1220,"")</f>
        <v/>
      </c>
      <c r="Z1220" s="95">
        <f>'Inventory Ref Sheet'!W1220</f>
        <v>0</v>
      </c>
      <c r="AA1220" s="60">
        <f>'Inventory Ref Sheet'!X1220</f>
        <v>0</v>
      </c>
      <c r="AB1220" s="61"/>
      <c r="AC1220" s="97" t="str">
        <f t="shared" si="73"/>
        <v/>
      </c>
      <c r="AD1220" s="59">
        <f>'Inventory Ref Sheet'!Y1220</f>
        <v>0</v>
      </c>
      <c r="AE1220" s="59">
        <f>'Inventory Ref Sheet'!Z1220</f>
        <v>0</v>
      </c>
      <c r="AF1220" s="102">
        <f>'Inventory Ref Sheet'!AA1220</f>
        <v>0</v>
      </c>
      <c r="AG1220" s="59">
        <f>'Inventory Ref Sheet'!AD1220</f>
        <v>0</v>
      </c>
      <c r="AH1220" s="59">
        <f>'Inventory Ref Sheet'!AE1220</f>
        <v>0</v>
      </c>
      <c r="AI1220" s="100" t="str">
        <f ca="1">IF('Inventory Ref Sheet'!AG1220&gt;0,YEAR(TODAY())-'Inventory Ref Sheet'!AG1220,"")</f>
        <v/>
      </c>
      <c r="AJ1220" s="99"/>
      <c r="AK1220" s="60">
        <f>'Inventory Ref Sheet'!AJ1220</f>
        <v>0</v>
      </c>
      <c r="AL1220" s="99"/>
      <c r="AM1220" s="97" t="str">
        <f t="shared" si="74"/>
        <v/>
      </c>
    </row>
    <row r="1221" spans="10:39" x14ac:dyDescent="0.25">
      <c r="J1221" s="59">
        <f>'Inventory Ref Sheet'!AK1221</f>
        <v>0</v>
      </c>
      <c r="K1221" s="59">
        <f>'Inventory Ref Sheet'!AL1221</f>
        <v>0</v>
      </c>
      <c r="L1221" s="59">
        <f>'Inventory Ref Sheet'!AM1221</f>
        <v>0</v>
      </c>
      <c r="M1221" s="59">
        <f>'Inventory Ref Sheet'!AP1221</f>
        <v>0</v>
      </c>
      <c r="N1221" s="59">
        <f>'Inventory Ref Sheet'!AQ1221</f>
        <v>0</v>
      </c>
      <c r="O1221" s="100" t="str">
        <f ca="1">IF('Inventory Ref Sheet'!AS1221&gt;0,YEAR(TODAY())-'Inventory Ref Sheet'!AS1221,"")</f>
        <v/>
      </c>
      <c r="P1221" s="95">
        <f>'Inventory Ref Sheet'!AU1221</f>
        <v>0</v>
      </c>
      <c r="Q1221" s="60">
        <f>'Inventory Ref Sheet'!AV1221</f>
        <v>0</v>
      </c>
      <c r="R1221" s="61"/>
      <c r="S1221" s="100" t="str">
        <f t="shared" si="72"/>
        <v/>
      </c>
      <c r="T1221" s="59">
        <f>'Inventory Ref Sheet'!M1221</f>
        <v>0</v>
      </c>
      <c r="U1221" s="102">
        <f>'Inventory Ref Sheet'!N1221</f>
        <v>0</v>
      </c>
      <c r="V1221" s="59">
        <f>'Inventory Ref Sheet'!O1221</f>
        <v>0</v>
      </c>
      <c r="W1221" s="59">
        <f>'Inventory Ref Sheet'!R1221</f>
        <v>0</v>
      </c>
      <c r="X1221" s="59">
        <f>'Inventory Ref Sheet'!S1221</f>
        <v>0</v>
      </c>
      <c r="Y1221" s="100" t="str">
        <f ca="1">IF('Inventory Ref Sheet'!U1221&gt;0,YEAR(TODAY())-'Inventory Ref Sheet'!U1221,"")</f>
        <v/>
      </c>
      <c r="Z1221" s="95">
        <f>'Inventory Ref Sheet'!W1221</f>
        <v>0</v>
      </c>
      <c r="AA1221" s="60">
        <f>'Inventory Ref Sheet'!X1221</f>
        <v>0</v>
      </c>
      <c r="AB1221" s="61"/>
      <c r="AC1221" s="97" t="str">
        <f t="shared" si="73"/>
        <v/>
      </c>
      <c r="AD1221" s="59">
        <f>'Inventory Ref Sheet'!Y1221</f>
        <v>0</v>
      </c>
      <c r="AE1221" s="59">
        <f>'Inventory Ref Sheet'!Z1221</f>
        <v>0</v>
      </c>
      <c r="AF1221" s="102">
        <f>'Inventory Ref Sheet'!AA1221</f>
        <v>0</v>
      </c>
      <c r="AG1221" s="59">
        <f>'Inventory Ref Sheet'!AD1221</f>
        <v>0</v>
      </c>
      <c r="AH1221" s="59">
        <f>'Inventory Ref Sheet'!AE1221</f>
        <v>0</v>
      </c>
      <c r="AI1221" s="100" t="str">
        <f ca="1">IF('Inventory Ref Sheet'!AG1221&gt;0,YEAR(TODAY())-'Inventory Ref Sheet'!AG1221,"")</f>
        <v/>
      </c>
      <c r="AJ1221" s="99"/>
      <c r="AK1221" s="60">
        <f>'Inventory Ref Sheet'!AJ1221</f>
        <v>0</v>
      </c>
      <c r="AL1221" s="99"/>
      <c r="AM1221" s="97" t="str">
        <f t="shared" si="74"/>
        <v/>
      </c>
    </row>
    <row r="1222" spans="10:39" x14ac:dyDescent="0.25">
      <c r="J1222" s="59">
        <f>'Inventory Ref Sheet'!AK1222</f>
        <v>0</v>
      </c>
      <c r="K1222" s="59">
        <f>'Inventory Ref Sheet'!AL1222</f>
        <v>0</v>
      </c>
      <c r="L1222" s="59">
        <f>'Inventory Ref Sheet'!AM1222</f>
        <v>0</v>
      </c>
      <c r="M1222" s="59">
        <f>'Inventory Ref Sheet'!AP1222</f>
        <v>0</v>
      </c>
      <c r="N1222" s="59">
        <f>'Inventory Ref Sheet'!AQ1222</f>
        <v>0</v>
      </c>
      <c r="O1222" s="100" t="str">
        <f ca="1">IF('Inventory Ref Sheet'!AS1222&gt;0,YEAR(TODAY())-'Inventory Ref Sheet'!AS1222,"")</f>
        <v/>
      </c>
      <c r="P1222" s="95">
        <f>'Inventory Ref Sheet'!AU1222</f>
        <v>0</v>
      </c>
      <c r="Q1222" s="60">
        <f>'Inventory Ref Sheet'!AV1222</f>
        <v>0</v>
      </c>
      <c r="R1222" s="61"/>
      <c r="S1222" s="100" t="str">
        <f t="shared" ref="S1222:S1285" si="75">IF(ISTEXT(J1222),IF(O1222&gt;=R1222,"Yes","No"),"")</f>
        <v/>
      </c>
      <c r="T1222" s="59">
        <f>'Inventory Ref Sheet'!M1222</f>
        <v>0</v>
      </c>
      <c r="U1222" s="102">
        <f>'Inventory Ref Sheet'!N1222</f>
        <v>0</v>
      </c>
      <c r="V1222" s="59">
        <f>'Inventory Ref Sheet'!O1222</f>
        <v>0</v>
      </c>
      <c r="W1222" s="59">
        <f>'Inventory Ref Sheet'!R1222</f>
        <v>0</v>
      </c>
      <c r="X1222" s="59">
        <f>'Inventory Ref Sheet'!S1222</f>
        <v>0</v>
      </c>
      <c r="Y1222" s="100" t="str">
        <f ca="1">IF('Inventory Ref Sheet'!U1222&gt;0,YEAR(TODAY())-'Inventory Ref Sheet'!U1222,"")</f>
        <v/>
      </c>
      <c r="Z1222" s="95">
        <f>'Inventory Ref Sheet'!W1222</f>
        <v>0</v>
      </c>
      <c r="AA1222" s="60">
        <f>'Inventory Ref Sheet'!X1222</f>
        <v>0</v>
      </c>
      <c r="AB1222" s="61"/>
      <c r="AC1222" s="97" t="str">
        <f t="shared" si="73"/>
        <v/>
      </c>
      <c r="AD1222" s="59">
        <f>'Inventory Ref Sheet'!Y1222</f>
        <v>0</v>
      </c>
      <c r="AE1222" s="59">
        <f>'Inventory Ref Sheet'!Z1222</f>
        <v>0</v>
      </c>
      <c r="AF1222" s="102">
        <f>'Inventory Ref Sheet'!AA1222</f>
        <v>0</v>
      </c>
      <c r="AG1222" s="59">
        <f>'Inventory Ref Sheet'!AD1222</f>
        <v>0</v>
      </c>
      <c r="AH1222" s="59">
        <f>'Inventory Ref Sheet'!AE1222</f>
        <v>0</v>
      </c>
      <c r="AI1222" s="100" t="str">
        <f ca="1">IF('Inventory Ref Sheet'!AG1222&gt;0,YEAR(TODAY())-'Inventory Ref Sheet'!AG1222,"")</f>
        <v/>
      </c>
      <c r="AJ1222" s="99"/>
      <c r="AK1222" s="60">
        <f>'Inventory Ref Sheet'!AJ1222</f>
        <v>0</v>
      </c>
      <c r="AL1222" s="99"/>
      <c r="AM1222" s="97" t="str">
        <f t="shared" si="74"/>
        <v/>
      </c>
    </row>
    <row r="1223" spans="10:39" x14ac:dyDescent="0.25">
      <c r="J1223" s="59">
        <f>'Inventory Ref Sheet'!AK1223</f>
        <v>0</v>
      </c>
      <c r="K1223" s="59">
        <f>'Inventory Ref Sheet'!AL1223</f>
        <v>0</v>
      </c>
      <c r="L1223" s="59">
        <f>'Inventory Ref Sheet'!AM1223</f>
        <v>0</v>
      </c>
      <c r="M1223" s="59">
        <f>'Inventory Ref Sheet'!AP1223</f>
        <v>0</v>
      </c>
      <c r="N1223" s="59">
        <f>'Inventory Ref Sheet'!AQ1223</f>
        <v>0</v>
      </c>
      <c r="O1223" s="100" t="str">
        <f ca="1">IF('Inventory Ref Sheet'!AS1223&gt;0,YEAR(TODAY())-'Inventory Ref Sheet'!AS1223,"")</f>
        <v/>
      </c>
      <c r="P1223" s="95">
        <f>'Inventory Ref Sheet'!AU1223</f>
        <v>0</v>
      </c>
      <c r="Q1223" s="60">
        <f>'Inventory Ref Sheet'!AV1223</f>
        <v>0</v>
      </c>
      <c r="R1223" s="61"/>
      <c r="S1223" s="100" t="str">
        <f t="shared" si="75"/>
        <v/>
      </c>
      <c r="T1223" s="59">
        <f>'Inventory Ref Sheet'!M1223</f>
        <v>0</v>
      </c>
      <c r="U1223" s="102">
        <f>'Inventory Ref Sheet'!N1223</f>
        <v>0</v>
      </c>
      <c r="V1223" s="59">
        <f>'Inventory Ref Sheet'!O1223</f>
        <v>0</v>
      </c>
      <c r="W1223" s="59">
        <f>'Inventory Ref Sheet'!R1223</f>
        <v>0</v>
      </c>
      <c r="X1223" s="59">
        <f>'Inventory Ref Sheet'!S1223</f>
        <v>0</v>
      </c>
      <c r="Y1223" s="100" t="str">
        <f ca="1">IF('Inventory Ref Sheet'!U1223&gt;0,YEAR(TODAY())-'Inventory Ref Sheet'!U1223,"")</f>
        <v/>
      </c>
      <c r="Z1223" s="95">
        <f>'Inventory Ref Sheet'!W1223</f>
        <v>0</v>
      </c>
      <c r="AA1223" s="60">
        <f>'Inventory Ref Sheet'!X1223</f>
        <v>0</v>
      </c>
      <c r="AB1223" s="61"/>
      <c r="AC1223" s="97" t="str">
        <f t="shared" si="73"/>
        <v/>
      </c>
      <c r="AD1223" s="59">
        <f>'Inventory Ref Sheet'!Y1223</f>
        <v>0</v>
      </c>
      <c r="AE1223" s="59">
        <f>'Inventory Ref Sheet'!Z1223</f>
        <v>0</v>
      </c>
      <c r="AF1223" s="102">
        <f>'Inventory Ref Sheet'!AA1223</f>
        <v>0</v>
      </c>
      <c r="AG1223" s="59">
        <f>'Inventory Ref Sheet'!AD1223</f>
        <v>0</v>
      </c>
      <c r="AH1223" s="59">
        <f>'Inventory Ref Sheet'!AE1223</f>
        <v>0</v>
      </c>
      <c r="AI1223" s="100" t="str">
        <f ca="1">IF('Inventory Ref Sheet'!AG1223&gt;0,YEAR(TODAY())-'Inventory Ref Sheet'!AG1223,"")</f>
        <v/>
      </c>
      <c r="AJ1223" s="99"/>
      <c r="AK1223" s="60">
        <f>'Inventory Ref Sheet'!AJ1223</f>
        <v>0</v>
      </c>
      <c r="AL1223" s="99"/>
      <c r="AM1223" s="97" t="str">
        <f t="shared" si="74"/>
        <v/>
      </c>
    </row>
    <row r="1224" spans="10:39" x14ac:dyDescent="0.25">
      <c r="J1224" s="59">
        <f>'Inventory Ref Sheet'!AK1224</f>
        <v>0</v>
      </c>
      <c r="K1224" s="59">
        <f>'Inventory Ref Sheet'!AL1224</f>
        <v>0</v>
      </c>
      <c r="L1224" s="59">
        <f>'Inventory Ref Sheet'!AM1224</f>
        <v>0</v>
      </c>
      <c r="M1224" s="59">
        <f>'Inventory Ref Sheet'!AP1224</f>
        <v>0</v>
      </c>
      <c r="N1224" s="59">
        <f>'Inventory Ref Sheet'!AQ1224</f>
        <v>0</v>
      </c>
      <c r="O1224" s="100" t="str">
        <f ca="1">IF('Inventory Ref Sheet'!AS1224&gt;0,YEAR(TODAY())-'Inventory Ref Sheet'!AS1224,"")</f>
        <v/>
      </c>
      <c r="P1224" s="95">
        <f>'Inventory Ref Sheet'!AU1224</f>
        <v>0</v>
      </c>
      <c r="Q1224" s="60">
        <f>'Inventory Ref Sheet'!AV1224</f>
        <v>0</v>
      </c>
      <c r="R1224" s="61"/>
      <c r="S1224" s="100" t="str">
        <f t="shared" si="75"/>
        <v/>
      </c>
      <c r="T1224" s="59">
        <f>'Inventory Ref Sheet'!M1224</f>
        <v>0</v>
      </c>
      <c r="U1224" s="102">
        <f>'Inventory Ref Sheet'!N1224</f>
        <v>0</v>
      </c>
      <c r="V1224" s="59">
        <f>'Inventory Ref Sheet'!O1224</f>
        <v>0</v>
      </c>
      <c r="W1224" s="59">
        <f>'Inventory Ref Sheet'!R1224</f>
        <v>0</v>
      </c>
      <c r="X1224" s="59">
        <f>'Inventory Ref Sheet'!S1224</f>
        <v>0</v>
      </c>
      <c r="Y1224" s="100" t="str">
        <f ca="1">IF('Inventory Ref Sheet'!U1224&gt;0,YEAR(TODAY())-'Inventory Ref Sheet'!U1224,"")</f>
        <v/>
      </c>
      <c r="Z1224" s="95">
        <f>'Inventory Ref Sheet'!W1224</f>
        <v>0</v>
      </c>
      <c r="AA1224" s="60">
        <f>'Inventory Ref Sheet'!X1224</f>
        <v>0</v>
      </c>
      <c r="AB1224" s="61"/>
      <c r="AC1224" s="97" t="str">
        <f t="shared" si="73"/>
        <v/>
      </c>
      <c r="AD1224" s="59">
        <f>'Inventory Ref Sheet'!Y1224</f>
        <v>0</v>
      </c>
      <c r="AE1224" s="59">
        <f>'Inventory Ref Sheet'!Z1224</f>
        <v>0</v>
      </c>
      <c r="AF1224" s="102">
        <f>'Inventory Ref Sheet'!AA1224</f>
        <v>0</v>
      </c>
      <c r="AG1224" s="59">
        <f>'Inventory Ref Sheet'!AD1224</f>
        <v>0</v>
      </c>
      <c r="AH1224" s="59">
        <f>'Inventory Ref Sheet'!AE1224</f>
        <v>0</v>
      </c>
      <c r="AI1224" s="100" t="str">
        <f ca="1">IF('Inventory Ref Sheet'!AG1224&gt;0,YEAR(TODAY())-'Inventory Ref Sheet'!AG1224,"")</f>
        <v/>
      </c>
      <c r="AJ1224" s="99"/>
      <c r="AK1224" s="60">
        <f>'Inventory Ref Sheet'!AJ1224</f>
        <v>0</v>
      </c>
      <c r="AL1224" s="99"/>
      <c r="AM1224" s="97" t="str">
        <f t="shared" si="74"/>
        <v/>
      </c>
    </row>
    <row r="1225" spans="10:39" x14ac:dyDescent="0.25">
      <c r="J1225" s="59">
        <f>'Inventory Ref Sheet'!AK1225</f>
        <v>0</v>
      </c>
      <c r="K1225" s="59">
        <f>'Inventory Ref Sheet'!AL1225</f>
        <v>0</v>
      </c>
      <c r="L1225" s="59">
        <f>'Inventory Ref Sheet'!AM1225</f>
        <v>0</v>
      </c>
      <c r="M1225" s="59">
        <f>'Inventory Ref Sheet'!AP1225</f>
        <v>0</v>
      </c>
      <c r="N1225" s="59">
        <f>'Inventory Ref Sheet'!AQ1225</f>
        <v>0</v>
      </c>
      <c r="O1225" s="100" t="str">
        <f ca="1">IF('Inventory Ref Sheet'!AS1225&gt;0,YEAR(TODAY())-'Inventory Ref Sheet'!AS1225,"")</f>
        <v/>
      </c>
      <c r="P1225" s="95">
        <f>'Inventory Ref Sheet'!AU1225</f>
        <v>0</v>
      </c>
      <c r="Q1225" s="60">
        <f>'Inventory Ref Sheet'!AV1225</f>
        <v>0</v>
      </c>
      <c r="R1225" s="61"/>
      <c r="S1225" s="100" t="str">
        <f t="shared" si="75"/>
        <v/>
      </c>
      <c r="T1225" s="59">
        <f>'Inventory Ref Sheet'!M1225</f>
        <v>0</v>
      </c>
      <c r="U1225" s="102">
        <f>'Inventory Ref Sheet'!N1225</f>
        <v>0</v>
      </c>
      <c r="V1225" s="59">
        <f>'Inventory Ref Sheet'!O1225</f>
        <v>0</v>
      </c>
      <c r="W1225" s="59">
        <f>'Inventory Ref Sheet'!R1225</f>
        <v>0</v>
      </c>
      <c r="X1225" s="59">
        <f>'Inventory Ref Sheet'!S1225</f>
        <v>0</v>
      </c>
      <c r="Y1225" s="100" t="str">
        <f ca="1">IF('Inventory Ref Sheet'!U1225&gt;0,YEAR(TODAY())-'Inventory Ref Sheet'!U1225,"")</f>
        <v/>
      </c>
      <c r="Z1225" s="95">
        <f>'Inventory Ref Sheet'!W1225</f>
        <v>0</v>
      </c>
      <c r="AA1225" s="60">
        <f>'Inventory Ref Sheet'!X1225</f>
        <v>0</v>
      </c>
      <c r="AB1225" s="61"/>
      <c r="AC1225" s="97" t="str">
        <f t="shared" si="73"/>
        <v/>
      </c>
      <c r="AD1225" s="59">
        <f>'Inventory Ref Sheet'!Y1225</f>
        <v>0</v>
      </c>
      <c r="AE1225" s="59">
        <f>'Inventory Ref Sheet'!Z1225</f>
        <v>0</v>
      </c>
      <c r="AF1225" s="102">
        <f>'Inventory Ref Sheet'!AA1225</f>
        <v>0</v>
      </c>
      <c r="AG1225" s="59">
        <f>'Inventory Ref Sheet'!AD1225</f>
        <v>0</v>
      </c>
      <c r="AH1225" s="59">
        <f>'Inventory Ref Sheet'!AE1225</f>
        <v>0</v>
      </c>
      <c r="AI1225" s="100" t="str">
        <f ca="1">IF('Inventory Ref Sheet'!AG1225&gt;0,YEAR(TODAY())-'Inventory Ref Sheet'!AG1225,"")</f>
        <v/>
      </c>
      <c r="AJ1225" s="99"/>
      <c r="AK1225" s="60">
        <f>'Inventory Ref Sheet'!AJ1225</f>
        <v>0</v>
      </c>
      <c r="AL1225" s="99"/>
      <c r="AM1225" s="97" t="str">
        <f t="shared" si="74"/>
        <v/>
      </c>
    </row>
    <row r="1226" spans="10:39" x14ac:dyDescent="0.25">
      <c r="J1226" s="59">
        <f>'Inventory Ref Sheet'!AK1226</f>
        <v>0</v>
      </c>
      <c r="K1226" s="59">
        <f>'Inventory Ref Sheet'!AL1226</f>
        <v>0</v>
      </c>
      <c r="L1226" s="59">
        <f>'Inventory Ref Sheet'!AM1226</f>
        <v>0</v>
      </c>
      <c r="M1226" s="59">
        <f>'Inventory Ref Sheet'!AP1226</f>
        <v>0</v>
      </c>
      <c r="N1226" s="59">
        <f>'Inventory Ref Sheet'!AQ1226</f>
        <v>0</v>
      </c>
      <c r="O1226" s="100" t="str">
        <f ca="1">IF('Inventory Ref Sheet'!AS1226&gt;0,YEAR(TODAY())-'Inventory Ref Sheet'!AS1226,"")</f>
        <v/>
      </c>
      <c r="P1226" s="95">
        <f>'Inventory Ref Sheet'!AU1226</f>
        <v>0</v>
      </c>
      <c r="Q1226" s="60">
        <f>'Inventory Ref Sheet'!AV1226</f>
        <v>0</v>
      </c>
      <c r="R1226" s="61"/>
      <c r="S1226" s="100" t="str">
        <f t="shared" si="75"/>
        <v/>
      </c>
      <c r="T1226" s="59">
        <f>'Inventory Ref Sheet'!M1226</f>
        <v>0</v>
      </c>
      <c r="U1226" s="102">
        <f>'Inventory Ref Sheet'!N1226</f>
        <v>0</v>
      </c>
      <c r="V1226" s="59">
        <f>'Inventory Ref Sheet'!O1226</f>
        <v>0</v>
      </c>
      <c r="W1226" s="59">
        <f>'Inventory Ref Sheet'!R1226</f>
        <v>0</v>
      </c>
      <c r="X1226" s="59">
        <f>'Inventory Ref Sheet'!S1226</f>
        <v>0</v>
      </c>
      <c r="Y1226" s="100" t="str">
        <f ca="1">IF('Inventory Ref Sheet'!U1226&gt;0,YEAR(TODAY())-'Inventory Ref Sheet'!U1226,"")</f>
        <v/>
      </c>
      <c r="Z1226" s="95">
        <f>'Inventory Ref Sheet'!W1226</f>
        <v>0</v>
      </c>
      <c r="AA1226" s="60">
        <f>'Inventory Ref Sheet'!X1226</f>
        <v>0</v>
      </c>
      <c r="AB1226" s="61"/>
      <c r="AC1226" s="97" t="str">
        <f t="shared" si="73"/>
        <v/>
      </c>
      <c r="AD1226" s="59">
        <f>'Inventory Ref Sheet'!Y1226</f>
        <v>0</v>
      </c>
      <c r="AE1226" s="59">
        <f>'Inventory Ref Sheet'!Z1226</f>
        <v>0</v>
      </c>
      <c r="AF1226" s="102">
        <f>'Inventory Ref Sheet'!AA1226</f>
        <v>0</v>
      </c>
      <c r="AG1226" s="59">
        <f>'Inventory Ref Sheet'!AD1226</f>
        <v>0</v>
      </c>
      <c r="AH1226" s="59">
        <f>'Inventory Ref Sheet'!AE1226</f>
        <v>0</v>
      </c>
      <c r="AI1226" s="100" t="str">
        <f ca="1">IF('Inventory Ref Sheet'!AG1226&gt;0,YEAR(TODAY())-'Inventory Ref Sheet'!AG1226,"")</f>
        <v/>
      </c>
      <c r="AJ1226" s="99"/>
      <c r="AK1226" s="60">
        <f>'Inventory Ref Sheet'!AJ1226</f>
        <v>0</v>
      </c>
      <c r="AL1226" s="99"/>
      <c r="AM1226" s="97" t="str">
        <f t="shared" si="74"/>
        <v/>
      </c>
    </row>
    <row r="1227" spans="10:39" x14ac:dyDescent="0.25">
      <c r="J1227" s="59">
        <f>'Inventory Ref Sheet'!AK1227</f>
        <v>0</v>
      </c>
      <c r="K1227" s="59">
        <f>'Inventory Ref Sheet'!AL1227</f>
        <v>0</v>
      </c>
      <c r="L1227" s="59">
        <f>'Inventory Ref Sheet'!AM1227</f>
        <v>0</v>
      </c>
      <c r="M1227" s="59">
        <f>'Inventory Ref Sheet'!AP1227</f>
        <v>0</v>
      </c>
      <c r="N1227" s="59">
        <f>'Inventory Ref Sheet'!AQ1227</f>
        <v>0</v>
      </c>
      <c r="O1227" s="100" t="str">
        <f ca="1">IF('Inventory Ref Sheet'!AS1227&gt;0,YEAR(TODAY())-'Inventory Ref Sheet'!AS1227,"")</f>
        <v/>
      </c>
      <c r="P1227" s="95">
        <f>'Inventory Ref Sheet'!AU1227</f>
        <v>0</v>
      </c>
      <c r="Q1227" s="60">
        <f>'Inventory Ref Sheet'!AV1227</f>
        <v>0</v>
      </c>
      <c r="R1227" s="61"/>
      <c r="S1227" s="100" t="str">
        <f t="shared" si="75"/>
        <v/>
      </c>
      <c r="T1227" s="59">
        <f>'Inventory Ref Sheet'!M1227</f>
        <v>0</v>
      </c>
      <c r="U1227" s="102">
        <f>'Inventory Ref Sheet'!N1227</f>
        <v>0</v>
      </c>
      <c r="V1227" s="59">
        <f>'Inventory Ref Sheet'!O1227</f>
        <v>0</v>
      </c>
      <c r="W1227" s="59">
        <f>'Inventory Ref Sheet'!R1227</f>
        <v>0</v>
      </c>
      <c r="X1227" s="59">
        <f>'Inventory Ref Sheet'!S1227</f>
        <v>0</v>
      </c>
      <c r="Y1227" s="100" t="str">
        <f ca="1">IF('Inventory Ref Sheet'!U1227&gt;0,YEAR(TODAY())-'Inventory Ref Sheet'!U1227,"")</f>
        <v/>
      </c>
      <c r="Z1227" s="95">
        <f>'Inventory Ref Sheet'!W1227</f>
        <v>0</v>
      </c>
      <c r="AA1227" s="60">
        <f>'Inventory Ref Sheet'!X1227</f>
        <v>0</v>
      </c>
      <c r="AB1227" s="61"/>
      <c r="AC1227" s="97" t="str">
        <f t="shared" ref="AC1227:AC1290" si="76">IF(ISTEXT(T1227),IF(Y1227&gt;=AB1227,"Yes","No"),"")</f>
        <v/>
      </c>
      <c r="AD1227" s="59">
        <f>'Inventory Ref Sheet'!Y1227</f>
        <v>0</v>
      </c>
      <c r="AE1227" s="59">
        <f>'Inventory Ref Sheet'!Z1227</f>
        <v>0</v>
      </c>
      <c r="AF1227" s="102">
        <f>'Inventory Ref Sheet'!AA1227</f>
        <v>0</v>
      </c>
      <c r="AG1227" s="59">
        <f>'Inventory Ref Sheet'!AD1227</f>
        <v>0</v>
      </c>
      <c r="AH1227" s="59">
        <f>'Inventory Ref Sheet'!AE1227</f>
        <v>0</v>
      </c>
      <c r="AI1227" s="100" t="str">
        <f ca="1">IF('Inventory Ref Sheet'!AG1227&gt;0,YEAR(TODAY())-'Inventory Ref Sheet'!AG1227,"")</f>
        <v/>
      </c>
      <c r="AJ1227" s="99"/>
      <c r="AK1227" s="60">
        <f>'Inventory Ref Sheet'!AJ1227</f>
        <v>0</v>
      </c>
      <c r="AL1227" s="99"/>
      <c r="AM1227" s="97" t="str">
        <f t="shared" ref="AM1227:AM1290" si="77">IF(ISTEXT(AD1227),IF(AI1227&gt;=AL1227,"Yes","No"),"")</f>
        <v/>
      </c>
    </row>
    <row r="1228" spans="10:39" x14ac:dyDescent="0.25">
      <c r="J1228" s="59">
        <f>'Inventory Ref Sheet'!AK1228</f>
        <v>0</v>
      </c>
      <c r="K1228" s="59">
        <f>'Inventory Ref Sheet'!AL1228</f>
        <v>0</v>
      </c>
      <c r="L1228" s="59">
        <f>'Inventory Ref Sheet'!AM1228</f>
        <v>0</v>
      </c>
      <c r="M1228" s="59">
        <f>'Inventory Ref Sheet'!AP1228</f>
        <v>0</v>
      </c>
      <c r="N1228" s="59">
        <f>'Inventory Ref Sheet'!AQ1228</f>
        <v>0</v>
      </c>
      <c r="O1228" s="100" t="str">
        <f ca="1">IF('Inventory Ref Sheet'!AS1228&gt;0,YEAR(TODAY())-'Inventory Ref Sheet'!AS1228,"")</f>
        <v/>
      </c>
      <c r="P1228" s="95">
        <f>'Inventory Ref Sheet'!AU1228</f>
        <v>0</v>
      </c>
      <c r="Q1228" s="60">
        <f>'Inventory Ref Sheet'!AV1228</f>
        <v>0</v>
      </c>
      <c r="R1228" s="61"/>
      <c r="S1228" s="100" t="str">
        <f t="shared" si="75"/>
        <v/>
      </c>
      <c r="T1228" s="59">
        <f>'Inventory Ref Sheet'!M1228</f>
        <v>0</v>
      </c>
      <c r="U1228" s="102">
        <f>'Inventory Ref Sheet'!N1228</f>
        <v>0</v>
      </c>
      <c r="V1228" s="59">
        <f>'Inventory Ref Sheet'!O1228</f>
        <v>0</v>
      </c>
      <c r="W1228" s="59">
        <f>'Inventory Ref Sheet'!R1228</f>
        <v>0</v>
      </c>
      <c r="X1228" s="59">
        <f>'Inventory Ref Sheet'!S1228</f>
        <v>0</v>
      </c>
      <c r="Y1228" s="100" t="str">
        <f ca="1">IF('Inventory Ref Sheet'!U1228&gt;0,YEAR(TODAY())-'Inventory Ref Sheet'!U1228,"")</f>
        <v/>
      </c>
      <c r="Z1228" s="95">
        <f>'Inventory Ref Sheet'!W1228</f>
        <v>0</v>
      </c>
      <c r="AA1228" s="60">
        <f>'Inventory Ref Sheet'!X1228</f>
        <v>0</v>
      </c>
      <c r="AB1228" s="61"/>
      <c r="AC1228" s="97" t="str">
        <f t="shared" si="76"/>
        <v/>
      </c>
      <c r="AD1228" s="59">
        <f>'Inventory Ref Sheet'!Y1228</f>
        <v>0</v>
      </c>
      <c r="AE1228" s="59">
        <f>'Inventory Ref Sheet'!Z1228</f>
        <v>0</v>
      </c>
      <c r="AF1228" s="102">
        <f>'Inventory Ref Sheet'!AA1228</f>
        <v>0</v>
      </c>
      <c r="AG1228" s="59">
        <f>'Inventory Ref Sheet'!AD1228</f>
        <v>0</v>
      </c>
      <c r="AH1228" s="59">
        <f>'Inventory Ref Sheet'!AE1228</f>
        <v>0</v>
      </c>
      <c r="AI1228" s="100" t="str">
        <f ca="1">IF('Inventory Ref Sheet'!AG1228&gt;0,YEAR(TODAY())-'Inventory Ref Sheet'!AG1228,"")</f>
        <v/>
      </c>
      <c r="AJ1228" s="99"/>
      <c r="AK1228" s="60">
        <f>'Inventory Ref Sheet'!AJ1228</f>
        <v>0</v>
      </c>
      <c r="AL1228" s="99"/>
      <c r="AM1228" s="97" t="str">
        <f t="shared" si="77"/>
        <v/>
      </c>
    </row>
    <row r="1229" spans="10:39" x14ac:dyDescent="0.25">
      <c r="J1229" s="59">
        <f>'Inventory Ref Sheet'!AK1229</f>
        <v>0</v>
      </c>
      <c r="K1229" s="59">
        <f>'Inventory Ref Sheet'!AL1229</f>
        <v>0</v>
      </c>
      <c r="L1229" s="59">
        <f>'Inventory Ref Sheet'!AM1229</f>
        <v>0</v>
      </c>
      <c r="M1229" s="59">
        <f>'Inventory Ref Sheet'!AP1229</f>
        <v>0</v>
      </c>
      <c r="N1229" s="59">
        <f>'Inventory Ref Sheet'!AQ1229</f>
        <v>0</v>
      </c>
      <c r="O1229" s="100" t="str">
        <f ca="1">IF('Inventory Ref Sheet'!AS1229&gt;0,YEAR(TODAY())-'Inventory Ref Sheet'!AS1229,"")</f>
        <v/>
      </c>
      <c r="P1229" s="95">
        <f>'Inventory Ref Sheet'!AU1229</f>
        <v>0</v>
      </c>
      <c r="Q1229" s="60">
        <f>'Inventory Ref Sheet'!AV1229</f>
        <v>0</v>
      </c>
      <c r="R1229" s="61"/>
      <c r="S1229" s="100" t="str">
        <f t="shared" si="75"/>
        <v/>
      </c>
      <c r="T1229" s="59">
        <f>'Inventory Ref Sheet'!M1229</f>
        <v>0</v>
      </c>
      <c r="U1229" s="102">
        <f>'Inventory Ref Sheet'!N1229</f>
        <v>0</v>
      </c>
      <c r="V1229" s="59">
        <f>'Inventory Ref Sheet'!O1229</f>
        <v>0</v>
      </c>
      <c r="W1229" s="59">
        <f>'Inventory Ref Sheet'!R1229</f>
        <v>0</v>
      </c>
      <c r="X1229" s="59">
        <f>'Inventory Ref Sheet'!S1229</f>
        <v>0</v>
      </c>
      <c r="Y1229" s="100" t="str">
        <f ca="1">IF('Inventory Ref Sheet'!U1229&gt;0,YEAR(TODAY())-'Inventory Ref Sheet'!U1229,"")</f>
        <v/>
      </c>
      <c r="Z1229" s="95">
        <f>'Inventory Ref Sheet'!W1229</f>
        <v>0</v>
      </c>
      <c r="AA1229" s="60">
        <f>'Inventory Ref Sheet'!X1229</f>
        <v>0</v>
      </c>
      <c r="AB1229" s="61"/>
      <c r="AC1229" s="97" t="str">
        <f t="shared" si="76"/>
        <v/>
      </c>
      <c r="AD1229" s="59">
        <f>'Inventory Ref Sheet'!Y1229</f>
        <v>0</v>
      </c>
      <c r="AE1229" s="59">
        <f>'Inventory Ref Sheet'!Z1229</f>
        <v>0</v>
      </c>
      <c r="AF1229" s="102">
        <f>'Inventory Ref Sheet'!AA1229</f>
        <v>0</v>
      </c>
      <c r="AG1229" s="59">
        <f>'Inventory Ref Sheet'!AD1229</f>
        <v>0</v>
      </c>
      <c r="AH1229" s="59">
        <f>'Inventory Ref Sheet'!AE1229</f>
        <v>0</v>
      </c>
      <c r="AI1229" s="100" t="str">
        <f ca="1">IF('Inventory Ref Sheet'!AG1229&gt;0,YEAR(TODAY())-'Inventory Ref Sheet'!AG1229,"")</f>
        <v/>
      </c>
      <c r="AJ1229" s="99"/>
      <c r="AK1229" s="60">
        <f>'Inventory Ref Sheet'!AJ1229</f>
        <v>0</v>
      </c>
      <c r="AL1229" s="99"/>
      <c r="AM1229" s="97" t="str">
        <f t="shared" si="77"/>
        <v/>
      </c>
    </row>
    <row r="1230" spans="10:39" x14ac:dyDescent="0.25">
      <c r="J1230" s="59">
        <f>'Inventory Ref Sheet'!AK1230</f>
        <v>0</v>
      </c>
      <c r="K1230" s="59">
        <f>'Inventory Ref Sheet'!AL1230</f>
        <v>0</v>
      </c>
      <c r="L1230" s="59">
        <f>'Inventory Ref Sheet'!AM1230</f>
        <v>0</v>
      </c>
      <c r="M1230" s="59">
        <f>'Inventory Ref Sheet'!AP1230</f>
        <v>0</v>
      </c>
      <c r="N1230" s="59">
        <f>'Inventory Ref Sheet'!AQ1230</f>
        <v>0</v>
      </c>
      <c r="O1230" s="100" t="str">
        <f ca="1">IF('Inventory Ref Sheet'!AS1230&gt;0,YEAR(TODAY())-'Inventory Ref Sheet'!AS1230,"")</f>
        <v/>
      </c>
      <c r="P1230" s="95">
        <f>'Inventory Ref Sheet'!AU1230</f>
        <v>0</v>
      </c>
      <c r="Q1230" s="60">
        <f>'Inventory Ref Sheet'!AV1230</f>
        <v>0</v>
      </c>
      <c r="R1230" s="61"/>
      <c r="S1230" s="100" t="str">
        <f t="shared" si="75"/>
        <v/>
      </c>
      <c r="T1230" s="59">
        <f>'Inventory Ref Sheet'!M1230</f>
        <v>0</v>
      </c>
      <c r="U1230" s="102">
        <f>'Inventory Ref Sheet'!N1230</f>
        <v>0</v>
      </c>
      <c r="V1230" s="59">
        <f>'Inventory Ref Sheet'!O1230</f>
        <v>0</v>
      </c>
      <c r="W1230" s="59">
        <f>'Inventory Ref Sheet'!R1230</f>
        <v>0</v>
      </c>
      <c r="X1230" s="59">
        <f>'Inventory Ref Sheet'!S1230</f>
        <v>0</v>
      </c>
      <c r="Y1230" s="100" t="str">
        <f ca="1">IF('Inventory Ref Sheet'!U1230&gt;0,YEAR(TODAY())-'Inventory Ref Sheet'!U1230,"")</f>
        <v/>
      </c>
      <c r="Z1230" s="95">
        <f>'Inventory Ref Sheet'!W1230</f>
        <v>0</v>
      </c>
      <c r="AA1230" s="60">
        <f>'Inventory Ref Sheet'!X1230</f>
        <v>0</v>
      </c>
      <c r="AB1230" s="61"/>
      <c r="AC1230" s="97" t="str">
        <f t="shared" si="76"/>
        <v/>
      </c>
      <c r="AD1230" s="59">
        <f>'Inventory Ref Sheet'!Y1230</f>
        <v>0</v>
      </c>
      <c r="AE1230" s="59">
        <f>'Inventory Ref Sheet'!Z1230</f>
        <v>0</v>
      </c>
      <c r="AF1230" s="102">
        <f>'Inventory Ref Sheet'!AA1230</f>
        <v>0</v>
      </c>
      <c r="AG1230" s="59">
        <f>'Inventory Ref Sheet'!AD1230</f>
        <v>0</v>
      </c>
      <c r="AH1230" s="59">
        <f>'Inventory Ref Sheet'!AE1230</f>
        <v>0</v>
      </c>
      <c r="AI1230" s="100" t="str">
        <f ca="1">IF('Inventory Ref Sheet'!AG1230&gt;0,YEAR(TODAY())-'Inventory Ref Sheet'!AG1230,"")</f>
        <v/>
      </c>
      <c r="AJ1230" s="99"/>
      <c r="AK1230" s="60">
        <f>'Inventory Ref Sheet'!AJ1230</f>
        <v>0</v>
      </c>
      <c r="AL1230" s="99"/>
      <c r="AM1230" s="97" t="str">
        <f t="shared" si="77"/>
        <v/>
      </c>
    </row>
    <row r="1231" spans="10:39" x14ac:dyDescent="0.25">
      <c r="J1231" s="59">
        <f>'Inventory Ref Sheet'!AK1231</f>
        <v>0</v>
      </c>
      <c r="K1231" s="59">
        <f>'Inventory Ref Sheet'!AL1231</f>
        <v>0</v>
      </c>
      <c r="L1231" s="59">
        <f>'Inventory Ref Sheet'!AM1231</f>
        <v>0</v>
      </c>
      <c r="M1231" s="59">
        <f>'Inventory Ref Sheet'!AP1231</f>
        <v>0</v>
      </c>
      <c r="N1231" s="59">
        <f>'Inventory Ref Sheet'!AQ1231</f>
        <v>0</v>
      </c>
      <c r="O1231" s="100" t="str">
        <f ca="1">IF('Inventory Ref Sheet'!AS1231&gt;0,YEAR(TODAY())-'Inventory Ref Sheet'!AS1231,"")</f>
        <v/>
      </c>
      <c r="P1231" s="95">
        <f>'Inventory Ref Sheet'!AU1231</f>
        <v>0</v>
      </c>
      <c r="Q1231" s="60">
        <f>'Inventory Ref Sheet'!AV1231</f>
        <v>0</v>
      </c>
      <c r="R1231" s="61"/>
      <c r="S1231" s="100" t="str">
        <f t="shared" si="75"/>
        <v/>
      </c>
      <c r="T1231" s="59">
        <f>'Inventory Ref Sheet'!M1231</f>
        <v>0</v>
      </c>
      <c r="U1231" s="102">
        <f>'Inventory Ref Sheet'!N1231</f>
        <v>0</v>
      </c>
      <c r="V1231" s="59">
        <f>'Inventory Ref Sheet'!O1231</f>
        <v>0</v>
      </c>
      <c r="W1231" s="59">
        <f>'Inventory Ref Sheet'!R1231</f>
        <v>0</v>
      </c>
      <c r="X1231" s="59">
        <f>'Inventory Ref Sheet'!S1231</f>
        <v>0</v>
      </c>
      <c r="Y1231" s="100" t="str">
        <f ca="1">IF('Inventory Ref Sheet'!U1231&gt;0,YEAR(TODAY())-'Inventory Ref Sheet'!U1231,"")</f>
        <v/>
      </c>
      <c r="Z1231" s="95">
        <f>'Inventory Ref Sheet'!W1231</f>
        <v>0</v>
      </c>
      <c r="AA1231" s="60">
        <f>'Inventory Ref Sheet'!X1231</f>
        <v>0</v>
      </c>
      <c r="AB1231" s="61"/>
      <c r="AC1231" s="97" t="str">
        <f t="shared" si="76"/>
        <v/>
      </c>
      <c r="AD1231" s="59">
        <f>'Inventory Ref Sheet'!Y1231</f>
        <v>0</v>
      </c>
      <c r="AE1231" s="59">
        <f>'Inventory Ref Sheet'!Z1231</f>
        <v>0</v>
      </c>
      <c r="AF1231" s="102">
        <f>'Inventory Ref Sheet'!AA1231</f>
        <v>0</v>
      </c>
      <c r="AG1231" s="59">
        <f>'Inventory Ref Sheet'!AD1231</f>
        <v>0</v>
      </c>
      <c r="AH1231" s="59">
        <f>'Inventory Ref Sheet'!AE1231</f>
        <v>0</v>
      </c>
      <c r="AI1231" s="100" t="str">
        <f ca="1">IF('Inventory Ref Sheet'!AG1231&gt;0,YEAR(TODAY())-'Inventory Ref Sheet'!AG1231,"")</f>
        <v/>
      </c>
      <c r="AJ1231" s="99"/>
      <c r="AK1231" s="60">
        <f>'Inventory Ref Sheet'!AJ1231</f>
        <v>0</v>
      </c>
      <c r="AL1231" s="99"/>
      <c r="AM1231" s="97" t="str">
        <f t="shared" si="77"/>
        <v/>
      </c>
    </row>
    <row r="1232" spans="10:39" x14ac:dyDescent="0.25">
      <c r="J1232" s="59">
        <f>'Inventory Ref Sheet'!AK1232</f>
        <v>0</v>
      </c>
      <c r="K1232" s="59">
        <f>'Inventory Ref Sheet'!AL1232</f>
        <v>0</v>
      </c>
      <c r="L1232" s="59">
        <f>'Inventory Ref Sheet'!AM1232</f>
        <v>0</v>
      </c>
      <c r="M1232" s="59">
        <f>'Inventory Ref Sheet'!AP1232</f>
        <v>0</v>
      </c>
      <c r="N1232" s="59">
        <f>'Inventory Ref Sheet'!AQ1232</f>
        <v>0</v>
      </c>
      <c r="O1232" s="100" t="str">
        <f ca="1">IF('Inventory Ref Sheet'!AS1232&gt;0,YEAR(TODAY())-'Inventory Ref Sheet'!AS1232,"")</f>
        <v/>
      </c>
      <c r="P1232" s="95">
        <f>'Inventory Ref Sheet'!AU1232</f>
        <v>0</v>
      </c>
      <c r="Q1232" s="60">
        <f>'Inventory Ref Sheet'!AV1232</f>
        <v>0</v>
      </c>
      <c r="R1232" s="61"/>
      <c r="S1232" s="100" t="str">
        <f t="shared" si="75"/>
        <v/>
      </c>
      <c r="T1232" s="59">
        <f>'Inventory Ref Sheet'!M1232</f>
        <v>0</v>
      </c>
      <c r="U1232" s="102">
        <f>'Inventory Ref Sheet'!N1232</f>
        <v>0</v>
      </c>
      <c r="V1232" s="59">
        <f>'Inventory Ref Sheet'!O1232</f>
        <v>0</v>
      </c>
      <c r="W1232" s="59">
        <f>'Inventory Ref Sheet'!R1232</f>
        <v>0</v>
      </c>
      <c r="X1232" s="59">
        <f>'Inventory Ref Sheet'!S1232</f>
        <v>0</v>
      </c>
      <c r="Y1232" s="100" t="str">
        <f ca="1">IF('Inventory Ref Sheet'!U1232&gt;0,YEAR(TODAY())-'Inventory Ref Sheet'!U1232,"")</f>
        <v/>
      </c>
      <c r="Z1232" s="95">
        <f>'Inventory Ref Sheet'!W1232</f>
        <v>0</v>
      </c>
      <c r="AA1232" s="60">
        <f>'Inventory Ref Sheet'!X1232</f>
        <v>0</v>
      </c>
      <c r="AB1232" s="61"/>
      <c r="AC1232" s="97" t="str">
        <f t="shared" si="76"/>
        <v/>
      </c>
      <c r="AD1232" s="59">
        <f>'Inventory Ref Sheet'!Y1232</f>
        <v>0</v>
      </c>
      <c r="AE1232" s="59">
        <f>'Inventory Ref Sheet'!Z1232</f>
        <v>0</v>
      </c>
      <c r="AF1232" s="102">
        <f>'Inventory Ref Sheet'!AA1232</f>
        <v>0</v>
      </c>
      <c r="AG1232" s="59">
        <f>'Inventory Ref Sheet'!AD1232</f>
        <v>0</v>
      </c>
      <c r="AH1232" s="59">
        <f>'Inventory Ref Sheet'!AE1232</f>
        <v>0</v>
      </c>
      <c r="AI1232" s="100" t="str">
        <f ca="1">IF('Inventory Ref Sheet'!AG1232&gt;0,YEAR(TODAY())-'Inventory Ref Sheet'!AG1232,"")</f>
        <v/>
      </c>
      <c r="AJ1232" s="99"/>
      <c r="AK1232" s="60">
        <f>'Inventory Ref Sheet'!AJ1232</f>
        <v>0</v>
      </c>
      <c r="AL1232" s="99"/>
      <c r="AM1232" s="97" t="str">
        <f t="shared" si="77"/>
        <v/>
      </c>
    </row>
    <row r="1233" spans="10:39" x14ac:dyDescent="0.25">
      <c r="J1233" s="59">
        <f>'Inventory Ref Sheet'!AK1233</f>
        <v>0</v>
      </c>
      <c r="K1233" s="59">
        <f>'Inventory Ref Sheet'!AL1233</f>
        <v>0</v>
      </c>
      <c r="L1233" s="59">
        <f>'Inventory Ref Sheet'!AM1233</f>
        <v>0</v>
      </c>
      <c r="M1233" s="59">
        <f>'Inventory Ref Sheet'!AP1233</f>
        <v>0</v>
      </c>
      <c r="N1233" s="59">
        <f>'Inventory Ref Sheet'!AQ1233</f>
        <v>0</v>
      </c>
      <c r="O1233" s="100" t="str">
        <f ca="1">IF('Inventory Ref Sheet'!AS1233&gt;0,YEAR(TODAY())-'Inventory Ref Sheet'!AS1233,"")</f>
        <v/>
      </c>
      <c r="P1233" s="95">
        <f>'Inventory Ref Sheet'!AU1233</f>
        <v>0</v>
      </c>
      <c r="Q1233" s="60">
        <f>'Inventory Ref Sheet'!AV1233</f>
        <v>0</v>
      </c>
      <c r="R1233" s="61"/>
      <c r="S1233" s="100" t="str">
        <f t="shared" si="75"/>
        <v/>
      </c>
      <c r="T1233" s="59">
        <f>'Inventory Ref Sheet'!M1233</f>
        <v>0</v>
      </c>
      <c r="U1233" s="102">
        <f>'Inventory Ref Sheet'!N1233</f>
        <v>0</v>
      </c>
      <c r="V1233" s="59">
        <f>'Inventory Ref Sheet'!O1233</f>
        <v>0</v>
      </c>
      <c r="W1233" s="59">
        <f>'Inventory Ref Sheet'!R1233</f>
        <v>0</v>
      </c>
      <c r="X1233" s="59">
        <f>'Inventory Ref Sheet'!S1233</f>
        <v>0</v>
      </c>
      <c r="Y1233" s="100" t="str">
        <f ca="1">IF('Inventory Ref Sheet'!U1233&gt;0,YEAR(TODAY())-'Inventory Ref Sheet'!U1233,"")</f>
        <v/>
      </c>
      <c r="Z1233" s="95">
        <f>'Inventory Ref Sheet'!W1233</f>
        <v>0</v>
      </c>
      <c r="AA1233" s="60">
        <f>'Inventory Ref Sheet'!X1233</f>
        <v>0</v>
      </c>
      <c r="AB1233" s="61"/>
      <c r="AC1233" s="97" t="str">
        <f t="shared" si="76"/>
        <v/>
      </c>
      <c r="AD1233" s="59">
        <f>'Inventory Ref Sheet'!Y1233</f>
        <v>0</v>
      </c>
      <c r="AE1233" s="59">
        <f>'Inventory Ref Sheet'!Z1233</f>
        <v>0</v>
      </c>
      <c r="AF1233" s="102">
        <f>'Inventory Ref Sheet'!AA1233</f>
        <v>0</v>
      </c>
      <c r="AG1233" s="59">
        <f>'Inventory Ref Sheet'!AD1233</f>
        <v>0</v>
      </c>
      <c r="AH1233" s="59">
        <f>'Inventory Ref Sheet'!AE1233</f>
        <v>0</v>
      </c>
      <c r="AI1233" s="100" t="str">
        <f ca="1">IF('Inventory Ref Sheet'!AG1233&gt;0,YEAR(TODAY())-'Inventory Ref Sheet'!AG1233,"")</f>
        <v/>
      </c>
      <c r="AJ1233" s="99"/>
      <c r="AK1233" s="60">
        <f>'Inventory Ref Sheet'!AJ1233</f>
        <v>0</v>
      </c>
      <c r="AL1233" s="99"/>
      <c r="AM1233" s="97" t="str">
        <f t="shared" si="77"/>
        <v/>
      </c>
    </row>
    <row r="1234" spans="10:39" x14ac:dyDescent="0.25">
      <c r="J1234" s="59">
        <f>'Inventory Ref Sheet'!AK1234</f>
        <v>0</v>
      </c>
      <c r="K1234" s="59">
        <f>'Inventory Ref Sheet'!AL1234</f>
        <v>0</v>
      </c>
      <c r="L1234" s="59">
        <f>'Inventory Ref Sheet'!AM1234</f>
        <v>0</v>
      </c>
      <c r="M1234" s="59">
        <f>'Inventory Ref Sheet'!AP1234</f>
        <v>0</v>
      </c>
      <c r="N1234" s="59">
        <f>'Inventory Ref Sheet'!AQ1234</f>
        <v>0</v>
      </c>
      <c r="O1234" s="100" t="str">
        <f ca="1">IF('Inventory Ref Sheet'!AS1234&gt;0,YEAR(TODAY())-'Inventory Ref Sheet'!AS1234,"")</f>
        <v/>
      </c>
      <c r="P1234" s="95">
        <f>'Inventory Ref Sheet'!AU1234</f>
        <v>0</v>
      </c>
      <c r="Q1234" s="60">
        <f>'Inventory Ref Sheet'!AV1234</f>
        <v>0</v>
      </c>
      <c r="R1234" s="61"/>
      <c r="S1234" s="100" t="str">
        <f t="shared" si="75"/>
        <v/>
      </c>
      <c r="T1234" s="59">
        <f>'Inventory Ref Sheet'!M1234</f>
        <v>0</v>
      </c>
      <c r="U1234" s="102">
        <f>'Inventory Ref Sheet'!N1234</f>
        <v>0</v>
      </c>
      <c r="V1234" s="59">
        <f>'Inventory Ref Sheet'!O1234</f>
        <v>0</v>
      </c>
      <c r="W1234" s="59">
        <f>'Inventory Ref Sheet'!R1234</f>
        <v>0</v>
      </c>
      <c r="X1234" s="59">
        <f>'Inventory Ref Sheet'!S1234</f>
        <v>0</v>
      </c>
      <c r="Y1234" s="100" t="str">
        <f ca="1">IF('Inventory Ref Sheet'!U1234&gt;0,YEAR(TODAY())-'Inventory Ref Sheet'!U1234,"")</f>
        <v/>
      </c>
      <c r="Z1234" s="95">
        <f>'Inventory Ref Sheet'!W1234</f>
        <v>0</v>
      </c>
      <c r="AA1234" s="60">
        <f>'Inventory Ref Sheet'!X1234</f>
        <v>0</v>
      </c>
      <c r="AB1234" s="61"/>
      <c r="AC1234" s="97" t="str">
        <f t="shared" si="76"/>
        <v/>
      </c>
      <c r="AD1234" s="59">
        <f>'Inventory Ref Sheet'!Y1234</f>
        <v>0</v>
      </c>
      <c r="AE1234" s="59">
        <f>'Inventory Ref Sheet'!Z1234</f>
        <v>0</v>
      </c>
      <c r="AF1234" s="102">
        <f>'Inventory Ref Sheet'!AA1234</f>
        <v>0</v>
      </c>
      <c r="AG1234" s="59">
        <f>'Inventory Ref Sheet'!AD1234</f>
        <v>0</v>
      </c>
      <c r="AH1234" s="59">
        <f>'Inventory Ref Sheet'!AE1234</f>
        <v>0</v>
      </c>
      <c r="AI1234" s="100" t="str">
        <f ca="1">IF('Inventory Ref Sheet'!AG1234&gt;0,YEAR(TODAY())-'Inventory Ref Sheet'!AG1234,"")</f>
        <v/>
      </c>
      <c r="AJ1234" s="99"/>
      <c r="AK1234" s="60">
        <f>'Inventory Ref Sheet'!AJ1234</f>
        <v>0</v>
      </c>
      <c r="AL1234" s="99"/>
      <c r="AM1234" s="97" t="str">
        <f t="shared" si="77"/>
        <v/>
      </c>
    </row>
    <row r="1235" spans="10:39" x14ac:dyDescent="0.25">
      <c r="J1235" s="59">
        <f>'Inventory Ref Sheet'!AK1235</f>
        <v>0</v>
      </c>
      <c r="K1235" s="59">
        <f>'Inventory Ref Sheet'!AL1235</f>
        <v>0</v>
      </c>
      <c r="L1235" s="59">
        <f>'Inventory Ref Sheet'!AM1235</f>
        <v>0</v>
      </c>
      <c r="M1235" s="59">
        <f>'Inventory Ref Sheet'!AP1235</f>
        <v>0</v>
      </c>
      <c r="N1235" s="59">
        <f>'Inventory Ref Sheet'!AQ1235</f>
        <v>0</v>
      </c>
      <c r="O1235" s="100" t="str">
        <f ca="1">IF('Inventory Ref Sheet'!AS1235&gt;0,YEAR(TODAY())-'Inventory Ref Sheet'!AS1235,"")</f>
        <v/>
      </c>
      <c r="P1235" s="95">
        <f>'Inventory Ref Sheet'!AU1235</f>
        <v>0</v>
      </c>
      <c r="Q1235" s="60">
        <f>'Inventory Ref Sheet'!AV1235</f>
        <v>0</v>
      </c>
      <c r="R1235" s="61"/>
      <c r="S1235" s="100" t="str">
        <f t="shared" si="75"/>
        <v/>
      </c>
      <c r="T1235" s="59">
        <f>'Inventory Ref Sheet'!M1235</f>
        <v>0</v>
      </c>
      <c r="U1235" s="102">
        <f>'Inventory Ref Sheet'!N1235</f>
        <v>0</v>
      </c>
      <c r="V1235" s="59">
        <f>'Inventory Ref Sheet'!O1235</f>
        <v>0</v>
      </c>
      <c r="W1235" s="59">
        <f>'Inventory Ref Sheet'!R1235</f>
        <v>0</v>
      </c>
      <c r="X1235" s="59">
        <f>'Inventory Ref Sheet'!S1235</f>
        <v>0</v>
      </c>
      <c r="Y1235" s="100" t="str">
        <f ca="1">IF('Inventory Ref Sheet'!U1235&gt;0,YEAR(TODAY())-'Inventory Ref Sheet'!U1235,"")</f>
        <v/>
      </c>
      <c r="Z1235" s="95">
        <f>'Inventory Ref Sheet'!W1235</f>
        <v>0</v>
      </c>
      <c r="AA1235" s="60">
        <f>'Inventory Ref Sheet'!X1235</f>
        <v>0</v>
      </c>
      <c r="AB1235" s="61"/>
      <c r="AC1235" s="97" t="str">
        <f t="shared" si="76"/>
        <v/>
      </c>
      <c r="AD1235" s="59">
        <f>'Inventory Ref Sheet'!Y1235</f>
        <v>0</v>
      </c>
      <c r="AE1235" s="59">
        <f>'Inventory Ref Sheet'!Z1235</f>
        <v>0</v>
      </c>
      <c r="AF1235" s="102">
        <f>'Inventory Ref Sheet'!AA1235</f>
        <v>0</v>
      </c>
      <c r="AG1235" s="59">
        <f>'Inventory Ref Sheet'!AD1235</f>
        <v>0</v>
      </c>
      <c r="AH1235" s="59">
        <f>'Inventory Ref Sheet'!AE1235</f>
        <v>0</v>
      </c>
      <c r="AI1235" s="100" t="str">
        <f ca="1">IF('Inventory Ref Sheet'!AG1235&gt;0,YEAR(TODAY())-'Inventory Ref Sheet'!AG1235,"")</f>
        <v/>
      </c>
      <c r="AJ1235" s="99"/>
      <c r="AK1235" s="60">
        <f>'Inventory Ref Sheet'!AJ1235</f>
        <v>0</v>
      </c>
      <c r="AL1235" s="99"/>
      <c r="AM1235" s="97" t="str">
        <f t="shared" si="77"/>
        <v/>
      </c>
    </row>
    <row r="1236" spans="10:39" x14ac:dyDescent="0.25">
      <c r="J1236" s="59">
        <f>'Inventory Ref Sheet'!AK1236</f>
        <v>0</v>
      </c>
      <c r="K1236" s="59">
        <f>'Inventory Ref Sheet'!AL1236</f>
        <v>0</v>
      </c>
      <c r="L1236" s="59">
        <f>'Inventory Ref Sheet'!AM1236</f>
        <v>0</v>
      </c>
      <c r="M1236" s="59">
        <f>'Inventory Ref Sheet'!AP1236</f>
        <v>0</v>
      </c>
      <c r="N1236" s="59">
        <f>'Inventory Ref Sheet'!AQ1236</f>
        <v>0</v>
      </c>
      <c r="O1236" s="100" t="str">
        <f ca="1">IF('Inventory Ref Sheet'!AS1236&gt;0,YEAR(TODAY())-'Inventory Ref Sheet'!AS1236,"")</f>
        <v/>
      </c>
      <c r="P1236" s="95">
        <f>'Inventory Ref Sheet'!AU1236</f>
        <v>0</v>
      </c>
      <c r="Q1236" s="60">
        <f>'Inventory Ref Sheet'!AV1236</f>
        <v>0</v>
      </c>
      <c r="R1236" s="61"/>
      <c r="S1236" s="100" t="str">
        <f t="shared" si="75"/>
        <v/>
      </c>
      <c r="T1236" s="59">
        <f>'Inventory Ref Sheet'!M1236</f>
        <v>0</v>
      </c>
      <c r="U1236" s="102">
        <f>'Inventory Ref Sheet'!N1236</f>
        <v>0</v>
      </c>
      <c r="V1236" s="59">
        <f>'Inventory Ref Sheet'!O1236</f>
        <v>0</v>
      </c>
      <c r="W1236" s="59">
        <f>'Inventory Ref Sheet'!R1236</f>
        <v>0</v>
      </c>
      <c r="X1236" s="59">
        <f>'Inventory Ref Sheet'!S1236</f>
        <v>0</v>
      </c>
      <c r="Y1236" s="100" t="str">
        <f ca="1">IF('Inventory Ref Sheet'!U1236&gt;0,YEAR(TODAY())-'Inventory Ref Sheet'!U1236,"")</f>
        <v/>
      </c>
      <c r="Z1236" s="95">
        <f>'Inventory Ref Sheet'!W1236</f>
        <v>0</v>
      </c>
      <c r="AA1236" s="60">
        <f>'Inventory Ref Sheet'!X1236</f>
        <v>0</v>
      </c>
      <c r="AB1236" s="61"/>
      <c r="AC1236" s="97" t="str">
        <f t="shared" si="76"/>
        <v/>
      </c>
      <c r="AD1236" s="59">
        <f>'Inventory Ref Sheet'!Y1236</f>
        <v>0</v>
      </c>
      <c r="AE1236" s="59">
        <f>'Inventory Ref Sheet'!Z1236</f>
        <v>0</v>
      </c>
      <c r="AF1236" s="102">
        <f>'Inventory Ref Sheet'!AA1236</f>
        <v>0</v>
      </c>
      <c r="AG1236" s="59">
        <f>'Inventory Ref Sheet'!AD1236</f>
        <v>0</v>
      </c>
      <c r="AH1236" s="59">
        <f>'Inventory Ref Sheet'!AE1236</f>
        <v>0</v>
      </c>
      <c r="AI1236" s="100" t="str">
        <f ca="1">IF('Inventory Ref Sheet'!AG1236&gt;0,YEAR(TODAY())-'Inventory Ref Sheet'!AG1236,"")</f>
        <v/>
      </c>
      <c r="AJ1236" s="99"/>
      <c r="AK1236" s="60">
        <f>'Inventory Ref Sheet'!AJ1236</f>
        <v>0</v>
      </c>
      <c r="AL1236" s="99"/>
      <c r="AM1236" s="97" t="str">
        <f t="shared" si="77"/>
        <v/>
      </c>
    </row>
    <row r="1237" spans="10:39" x14ac:dyDescent="0.25">
      <c r="J1237" s="59">
        <f>'Inventory Ref Sheet'!AK1237</f>
        <v>0</v>
      </c>
      <c r="K1237" s="59">
        <f>'Inventory Ref Sheet'!AL1237</f>
        <v>0</v>
      </c>
      <c r="L1237" s="59">
        <f>'Inventory Ref Sheet'!AM1237</f>
        <v>0</v>
      </c>
      <c r="M1237" s="59">
        <f>'Inventory Ref Sheet'!AP1237</f>
        <v>0</v>
      </c>
      <c r="N1237" s="59">
        <f>'Inventory Ref Sheet'!AQ1237</f>
        <v>0</v>
      </c>
      <c r="O1237" s="100" t="str">
        <f ca="1">IF('Inventory Ref Sheet'!AS1237&gt;0,YEAR(TODAY())-'Inventory Ref Sheet'!AS1237,"")</f>
        <v/>
      </c>
      <c r="P1237" s="95">
        <f>'Inventory Ref Sheet'!AU1237</f>
        <v>0</v>
      </c>
      <c r="Q1237" s="60">
        <f>'Inventory Ref Sheet'!AV1237</f>
        <v>0</v>
      </c>
      <c r="R1237" s="61"/>
      <c r="S1237" s="100" t="str">
        <f t="shared" si="75"/>
        <v/>
      </c>
      <c r="T1237" s="59">
        <f>'Inventory Ref Sheet'!M1237</f>
        <v>0</v>
      </c>
      <c r="U1237" s="102">
        <f>'Inventory Ref Sheet'!N1237</f>
        <v>0</v>
      </c>
      <c r="V1237" s="59">
        <f>'Inventory Ref Sheet'!O1237</f>
        <v>0</v>
      </c>
      <c r="W1237" s="59">
        <f>'Inventory Ref Sheet'!R1237</f>
        <v>0</v>
      </c>
      <c r="X1237" s="59">
        <f>'Inventory Ref Sheet'!S1237</f>
        <v>0</v>
      </c>
      <c r="Y1237" s="100" t="str">
        <f ca="1">IF('Inventory Ref Sheet'!U1237&gt;0,YEAR(TODAY())-'Inventory Ref Sheet'!U1237,"")</f>
        <v/>
      </c>
      <c r="Z1237" s="95">
        <f>'Inventory Ref Sheet'!W1237</f>
        <v>0</v>
      </c>
      <c r="AA1237" s="60">
        <f>'Inventory Ref Sheet'!X1237</f>
        <v>0</v>
      </c>
      <c r="AB1237" s="61"/>
      <c r="AC1237" s="97" t="str">
        <f t="shared" si="76"/>
        <v/>
      </c>
      <c r="AD1237" s="59">
        <f>'Inventory Ref Sheet'!Y1237</f>
        <v>0</v>
      </c>
      <c r="AE1237" s="59">
        <f>'Inventory Ref Sheet'!Z1237</f>
        <v>0</v>
      </c>
      <c r="AF1237" s="102">
        <f>'Inventory Ref Sheet'!AA1237</f>
        <v>0</v>
      </c>
      <c r="AG1237" s="59">
        <f>'Inventory Ref Sheet'!AD1237</f>
        <v>0</v>
      </c>
      <c r="AH1237" s="59">
        <f>'Inventory Ref Sheet'!AE1237</f>
        <v>0</v>
      </c>
      <c r="AI1237" s="100" t="str">
        <f ca="1">IF('Inventory Ref Sheet'!AG1237&gt;0,YEAR(TODAY())-'Inventory Ref Sheet'!AG1237,"")</f>
        <v/>
      </c>
      <c r="AJ1237" s="99"/>
      <c r="AK1237" s="60">
        <f>'Inventory Ref Sheet'!AJ1237</f>
        <v>0</v>
      </c>
      <c r="AL1237" s="99"/>
      <c r="AM1237" s="97" t="str">
        <f t="shared" si="77"/>
        <v/>
      </c>
    </row>
    <row r="1238" spans="10:39" x14ac:dyDescent="0.25">
      <c r="J1238" s="59">
        <f>'Inventory Ref Sheet'!AK1238</f>
        <v>0</v>
      </c>
      <c r="K1238" s="59">
        <f>'Inventory Ref Sheet'!AL1238</f>
        <v>0</v>
      </c>
      <c r="L1238" s="59">
        <f>'Inventory Ref Sheet'!AM1238</f>
        <v>0</v>
      </c>
      <c r="M1238" s="59">
        <f>'Inventory Ref Sheet'!AP1238</f>
        <v>0</v>
      </c>
      <c r="N1238" s="59">
        <f>'Inventory Ref Sheet'!AQ1238</f>
        <v>0</v>
      </c>
      <c r="O1238" s="100" t="str">
        <f ca="1">IF('Inventory Ref Sheet'!AS1238&gt;0,YEAR(TODAY())-'Inventory Ref Sheet'!AS1238,"")</f>
        <v/>
      </c>
      <c r="P1238" s="95">
        <f>'Inventory Ref Sheet'!AU1238</f>
        <v>0</v>
      </c>
      <c r="Q1238" s="60">
        <f>'Inventory Ref Sheet'!AV1238</f>
        <v>0</v>
      </c>
      <c r="R1238" s="61"/>
      <c r="S1238" s="100" t="str">
        <f t="shared" si="75"/>
        <v/>
      </c>
      <c r="T1238" s="59">
        <f>'Inventory Ref Sheet'!M1238</f>
        <v>0</v>
      </c>
      <c r="U1238" s="102">
        <f>'Inventory Ref Sheet'!N1238</f>
        <v>0</v>
      </c>
      <c r="V1238" s="59">
        <f>'Inventory Ref Sheet'!O1238</f>
        <v>0</v>
      </c>
      <c r="W1238" s="59">
        <f>'Inventory Ref Sheet'!R1238</f>
        <v>0</v>
      </c>
      <c r="X1238" s="59">
        <f>'Inventory Ref Sheet'!S1238</f>
        <v>0</v>
      </c>
      <c r="Y1238" s="100" t="str">
        <f ca="1">IF('Inventory Ref Sheet'!U1238&gt;0,YEAR(TODAY())-'Inventory Ref Sheet'!U1238,"")</f>
        <v/>
      </c>
      <c r="Z1238" s="95">
        <f>'Inventory Ref Sheet'!W1238</f>
        <v>0</v>
      </c>
      <c r="AA1238" s="60">
        <f>'Inventory Ref Sheet'!X1238</f>
        <v>0</v>
      </c>
      <c r="AB1238" s="61"/>
      <c r="AC1238" s="97" t="str">
        <f t="shared" si="76"/>
        <v/>
      </c>
      <c r="AD1238" s="59">
        <f>'Inventory Ref Sheet'!Y1238</f>
        <v>0</v>
      </c>
      <c r="AE1238" s="59">
        <f>'Inventory Ref Sheet'!Z1238</f>
        <v>0</v>
      </c>
      <c r="AF1238" s="102">
        <f>'Inventory Ref Sheet'!AA1238</f>
        <v>0</v>
      </c>
      <c r="AG1238" s="59">
        <f>'Inventory Ref Sheet'!AD1238</f>
        <v>0</v>
      </c>
      <c r="AH1238" s="59">
        <f>'Inventory Ref Sheet'!AE1238</f>
        <v>0</v>
      </c>
      <c r="AI1238" s="100" t="str">
        <f ca="1">IF('Inventory Ref Sheet'!AG1238&gt;0,YEAR(TODAY())-'Inventory Ref Sheet'!AG1238,"")</f>
        <v/>
      </c>
      <c r="AJ1238" s="99"/>
      <c r="AK1238" s="60">
        <f>'Inventory Ref Sheet'!AJ1238</f>
        <v>0</v>
      </c>
      <c r="AL1238" s="99"/>
      <c r="AM1238" s="97" t="str">
        <f t="shared" si="77"/>
        <v/>
      </c>
    </row>
    <row r="1239" spans="10:39" x14ac:dyDescent="0.25">
      <c r="J1239" s="59">
        <f>'Inventory Ref Sheet'!AK1239</f>
        <v>0</v>
      </c>
      <c r="K1239" s="59">
        <f>'Inventory Ref Sheet'!AL1239</f>
        <v>0</v>
      </c>
      <c r="L1239" s="59">
        <f>'Inventory Ref Sheet'!AM1239</f>
        <v>0</v>
      </c>
      <c r="M1239" s="59">
        <f>'Inventory Ref Sheet'!AP1239</f>
        <v>0</v>
      </c>
      <c r="N1239" s="59">
        <f>'Inventory Ref Sheet'!AQ1239</f>
        <v>0</v>
      </c>
      <c r="O1239" s="100" t="str">
        <f ca="1">IF('Inventory Ref Sheet'!AS1239&gt;0,YEAR(TODAY())-'Inventory Ref Sheet'!AS1239,"")</f>
        <v/>
      </c>
      <c r="P1239" s="95">
        <f>'Inventory Ref Sheet'!AU1239</f>
        <v>0</v>
      </c>
      <c r="Q1239" s="60">
        <f>'Inventory Ref Sheet'!AV1239</f>
        <v>0</v>
      </c>
      <c r="R1239" s="61"/>
      <c r="S1239" s="100" t="str">
        <f t="shared" si="75"/>
        <v/>
      </c>
      <c r="T1239" s="59">
        <f>'Inventory Ref Sheet'!M1239</f>
        <v>0</v>
      </c>
      <c r="U1239" s="102">
        <f>'Inventory Ref Sheet'!N1239</f>
        <v>0</v>
      </c>
      <c r="V1239" s="59">
        <f>'Inventory Ref Sheet'!O1239</f>
        <v>0</v>
      </c>
      <c r="W1239" s="59">
        <f>'Inventory Ref Sheet'!R1239</f>
        <v>0</v>
      </c>
      <c r="X1239" s="59">
        <f>'Inventory Ref Sheet'!S1239</f>
        <v>0</v>
      </c>
      <c r="Y1239" s="100" t="str">
        <f ca="1">IF('Inventory Ref Sheet'!U1239&gt;0,YEAR(TODAY())-'Inventory Ref Sheet'!U1239,"")</f>
        <v/>
      </c>
      <c r="Z1239" s="95">
        <f>'Inventory Ref Sheet'!W1239</f>
        <v>0</v>
      </c>
      <c r="AA1239" s="60">
        <f>'Inventory Ref Sheet'!X1239</f>
        <v>0</v>
      </c>
      <c r="AB1239" s="61"/>
      <c r="AC1239" s="97" t="str">
        <f t="shared" si="76"/>
        <v/>
      </c>
      <c r="AD1239" s="59">
        <f>'Inventory Ref Sheet'!Y1239</f>
        <v>0</v>
      </c>
      <c r="AE1239" s="59">
        <f>'Inventory Ref Sheet'!Z1239</f>
        <v>0</v>
      </c>
      <c r="AF1239" s="102">
        <f>'Inventory Ref Sheet'!AA1239</f>
        <v>0</v>
      </c>
      <c r="AG1239" s="59">
        <f>'Inventory Ref Sheet'!AD1239</f>
        <v>0</v>
      </c>
      <c r="AH1239" s="59">
        <f>'Inventory Ref Sheet'!AE1239</f>
        <v>0</v>
      </c>
      <c r="AI1239" s="100" t="str">
        <f ca="1">IF('Inventory Ref Sheet'!AG1239&gt;0,YEAR(TODAY())-'Inventory Ref Sheet'!AG1239,"")</f>
        <v/>
      </c>
      <c r="AJ1239" s="99"/>
      <c r="AK1239" s="60">
        <f>'Inventory Ref Sheet'!AJ1239</f>
        <v>0</v>
      </c>
      <c r="AL1239" s="99"/>
      <c r="AM1239" s="97" t="str">
        <f t="shared" si="77"/>
        <v/>
      </c>
    </row>
    <row r="1240" spans="10:39" x14ac:dyDescent="0.25">
      <c r="J1240" s="59">
        <f>'Inventory Ref Sheet'!AK1240</f>
        <v>0</v>
      </c>
      <c r="K1240" s="59">
        <f>'Inventory Ref Sheet'!AL1240</f>
        <v>0</v>
      </c>
      <c r="L1240" s="59">
        <f>'Inventory Ref Sheet'!AM1240</f>
        <v>0</v>
      </c>
      <c r="M1240" s="59">
        <f>'Inventory Ref Sheet'!AP1240</f>
        <v>0</v>
      </c>
      <c r="N1240" s="59">
        <f>'Inventory Ref Sheet'!AQ1240</f>
        <v>0</v>
      </c>
      <c r="O1240" s="100" t="str">
        <f ca="1">IF('Inventory Ref Sheet'!AS1240&gt;0,YEAR(TODAY())-'Inventory Ref Sheet'!AS1240,"")</f>
        <v/>
      </c>
      <c r="P1240" s="95">
        <f>'Inventory Ref Sheet'!AU1240</f>
        <v>0</v>
      </c>
      <c r="Q1240" s="60">
        <f>'Inventory Ref Sheet'!AV1240</f>
        <v>0</v>
      </c>
      <c r="R1240" s="61"/>
      <c r="S1240" s="100" t="str">
        <f t="shared" si="75"/>
        <v/>
      </c>
      <c r="T1240" s="59">
        <f>'Inventory Ref Sheet'!M1240</f>
        <v>0</v>
      </c>
      <c r="U1240" s="102">
        <f>'Inventory Ref Sheet'!N1240</f>
        <v>0</v>
      </c>
      <c r="V1240" s="59">
        <f>'Inventory Ref Sheet'!O1240</f>
        <v>0</v>
      </c>
      <c r="W1240" s="59">
        <f>'Inventory Ref Sheet'!R1240</f>
        <v>0</v>
      </c>
      <c r="X1240" s="59">
        <f>'Inventory Ref Sheet'!S1240</f>
        <v>0</v>
      </c>
      <c r="Y1240" s="100" t="str">
        <f ca="1">IF('Inventory Ref Sheet'!U1240&gt;0,YEAR(TODAY())-'Inventory Ref Sheet'!U1240,"")</f>
        <v/>
      </c>
      <c r="Z1240" s="95">
        <f>'Inventory Ref Sheet'!W1240</f>
        <v>0</v>
      </c>
      <c r="AA1240" s="60">
        <f>'Inventory Ref Sheet'!X1240</f>
        <v>0</v>
      </c>
      <c r="AB1240" s="61"/>
      <c r="AC1240" s="97" t="str">
        <f t="shared" si="76"/>
        <v/>
      </c>
      <c r="AD1240" s="59">
        <f>'Inventory Ref Sheet'!Y1240</f>
        <v>0</v>
      </c>
      <c r="AE1240" s="59">
        <f>'Inventory Ref Sheet'!Z1240</f>
        <v>0</v>
      </c>
      <c r="AF1240" s="102">
        <f>'Inventory Ref Sheet'!AA1240</f>
        <v>0</v>
      </c>
      <c r="AG1240" s="59">
        <f>'Inventory Ref Sheet'!AD1240</f>
        <v>0</v>
      </c>
      <c r="AH1240" s="59">
        <f>'Inventory Ref Sheet'!AE1240</f>
        <v>0</v>
      </c>
      <c r="AI1240" s="100" t="str">
        <f ca="1">IF('Inventory Ref Sheet'!AG1240&gt;0,YEAR(TODAY())-'Inventory Ref Sheet'!AG1240,"")</f>
        <v/>
      </c>
      <c r="AJ1240" s="99"/>
      <c r="AK1240" s="60">
        <f>'Inventory Ref Sheet'!AJ1240</f>
        <v>0</v>
      </c>
      <c r="AL1240" s="99"/>
      <c r="AM1240" s="97" t="str">
        <f t="shared" si="77"/>
        <v/>
      </c>
    </row>
    <row r="1241" spans="10:39" x14ac:dyDescent="0.25">
      <c r="J1241" s="59">
        <f>'Inventory Ref Sheet'!AK1241</f>
        <v>0</v>
      </c>
      <c r="K1241" s="59">
        <f>'Inventory Ref Sheet'!AL1241</f>
        <v>0</v>
      </c>
      <c r="L1241" s="59">
        <f>'Inventory Ref Sheet'!AM1241</f>
        <v>0</v>
      </c>
      <c r="M1241" s="59">
        <f>'Inventory Ref Sheet'!AP1241</f>
        <v>0</v>
      </c>
      <c r="N1241" s="59">
        <f>'Inventory Ref Sheet'!AQ1241</f>
        <v>0</v>
      </c>
      <c r="O1241" s="100" t="str">
        <f ca="1">IF('Inventory Ref Sheet'!AS1241&gt;0,YEAR(TODAY())-'Inventory Ref Sheet'!AS1241,"")</f>
        <v/>
      </c>
      <c r="P1241" s="95">
        <f>'Inventory Ref Sheet'!AU1241</f>
        <v>0</v>
      </c>
      <c r="Q1241" s="60">
        <f>'Inventory Ref Sheet'!AV1241</f>
        <v>0</v>
      </c>
      <c r="R1241" s="61"/>
      <c r="S1241" s="100" t="str">
        <f t="shared" si="75"/>
        <v/>
      </c>
      <c r="T1241" s="59">
        <f>'Inventory Ref Sheet'!M1241</f>
        <v>0</v>
      </c>
      <c r="U1241" s="102">
        <f>'Inventory Ref Sheet'!N1241</f>
        <v>0</v>
      </c>
      <c r="V1241" s="59">
        <f>'Inventory Ref Sheet'!O1241</f>
        <v>0</v>
      </c>
      <c r="W1241" s="59">
        <f>'Inventory Ref Sheet'!R1241</f>
        <v>0</v>
      </c>
      <c r="X1241" s="59">
        <f>'Inventory Ref Sheet'!S1241</f>
        <v>0</v>
      </c>
      <c r="Y1241" s="100" t="str">
        <f ca="1">IF('Inventory Ref Sheet'!U1241&gt;0,YEAR(TODAY())-'Inventory Ref Sheet'!U1241,"")</f>
        <v/>
      </c>
      <c r="Z1241" s="95">
        <f>'Inventory Ref Sheet'!W1241</f>
        <v>0</v>
      </c>
      <c r="AA1241" s="60">
        <f>'Inventory Ref Sheet'!X1241</f>
        <v>0</v>
      </c>
      <c r="AB1241" s="61"/>
      <c r="AC1241" s="97" t="str">
        <f t="shared" si="76"/>
        <v/>
      </c>
      <c r="AD1241" s="59">
        <f>'Inventory Ref Sheet'!Y1241</f>
        <v>0</v>
      </c>
      <c r="AE1241" s="59">
        <f>'Inventory Ref Sheet'!Z1241</f>
        <v>0</v>
      </c>
      <c r="AF1241" s="102">
        <f>'Inventory Ref Sheet'!AA1241</f>
        <v>0</v>
      </c>
      <c r="AG1241" s="59">
        <f>'Inventory Ref Sheet'!AD1241</f>
        <v>0</v>
      </c>
      <c r="AH1241" s="59">
        <f>'Inventory Ref Sheet'!AE1241</f>
        <v>0</v>
      </c>
      <c r="AI1241" s="100" t="str">
        <f ca="1">IF('Inventory Ref Sheet'!AG1241&gt;0,YEAR(TODAY())-'Inventory Ref Sheet'!AG1241,"")</f>
        <v/>
      </c>
      <c r="AJ1241" s="99"/>
      <c r="AK1241" s="60">
        <f>'Inventory Ref Sheet'!AJ1241</f>
        <v>0</v>
      </c>
      <c r="AL1241" s="99"/>
      <c r="AM1241" s="97" t="str">
        <f t="shared" si="77"/>
        <v/>
      </c>
    </row>
    <row r="1242" spans="10:39" x14ac:dyDescent="0.25">
      <c r="J1242" s="59">
        <f>'Inventory Ref Sheet'!AK1242</f>
        <v>0</v>
      </c>
      <c r="K1242" s="59">
        <f>'Inventory Ref Sheet'!AL1242</f>
        <v>0</v>
      </c>
      <c r="L1242" s="59">
        <f>'Inventory Ref Sheet'!AM1242</f>
        <v>0</v>
      </c>
      <c r="M1242" s="59">
        <f>'Inventory Ref Sheet'!AP1242</f>
        <v>0</v>
      </c>
      <c r="N1242" s="59">
        <f>'Inventory Ref Sheet'!AQ1242</f>
        <v>0</v>
      </c>
      <c r="O1242" s="100" t="str">
        <f ca="1">IF('Inventory Ref Sheet'!AS1242&gt;0,YEAR(TODAY())-'Inventory Ref Sheet'!AS1242,"")</f>
        <v/>
      </c>
      <c r="P1242" s="95">
        <f>'Inventory Ref Sheet'!AU1242</f>
        <v>0</v>
      </c>
      <c r="Q1242" s="60">
        <f>'Inventory Ref Sheet'!AV1242</f>
        <v>0</v>
      </c>
      <c r="R1242" s="61"/>
      <c r="S1242" s="100" t="str">
        <f t="shared" si="75"/>
        <v/>
      </c>
      <c r="T1242" s="59">
        <f>'Inventory Ref Sheet'!M1242</f>
        <v>0</v>
      </c>
      <c r="U1242" s="102">
        <f>'Inventory Ref Sheet'!N1242</f>
        <v>0</v>
      </c>
      <c r="V1242" s="59">
        <f>'Inventory Ref Sheet'!O1242</f>
        <v>0</v>
      </c>
      <c r="W1242" s="59">
        <f>'Inventory Ref Sheet'!R1242</f>
        <v>0</v>
      </c>
      <c r="X1242" s="59">
        <f>'Inventory Ref Sheet'!S1242</f>
        <v>0</v>
      </c>
      <c r="Y1242" s="100" t="str">
        <f ca="1">IF('Inventory Ref Sheet'!U1242&gt;0,YEAR(TODAY())-'Inventory Ref Sheet'!U1242,"")</f>
        <v/>
      </c>
      <c r="Z1242" s="95">
        <f>'Inventory Ref Sheet'!W1242</f>
        <v>0</v>
      </c>
      <c r="AA1242" s="60">
        <f>'Inventory Ref Sheet'!X1242</f>
        <v>0</v>
      </c>
      <c r="AB1242" s="61"/>
      <c r="AC1242" s="97" t="str">
        <f t="shared" si="76"/>
        <v/>
      </c>
      <c r="AD1242" s="59">
        <f>'Inventory Ref Sheet'!Y1242</f>
        <v>0</v>
      </c>
      <c r="AE1242" s="59">
        <f>'Inventory Ref Sheet'!Z1242</f>
        <v>0</v>
      </c>
      <c r="AF1242" s="102">
        <f>'Inventory Ref Sheet'!AA1242</f>
        <v>0</v>
      </c>
      <c r="AG1242" s="59">
        <f>'Inventory Ref Sheet'!AD1242</f>
        <v>0</v>
      </c>
      <c r="AH1242" s="59">
        <f>'Inventory Ref Sheet'!AE1242</f>
        <v>0</v>
      </c>
      <c r="AI1242" s="100" t="str">
        <f ca="1">IF('Inventory Ref Sheet'!AG1242&gt;0,YEAR(TODAY())-'Inventory Ref Sheet'!AG1242,"")</f>
        <v/>
      </c>
      <c r="AJ1242" s="99"/>
      <c r="AK1242" s="60">
        <f>'Inventory Ref Sheet'!AJ1242</f>
        <v>0</v>
      </c>
      <c r="AL1242" s="99"/>
      <c r="AM1242" s="97" t="str">
        <f t="shared" si="77"/>
        <v/>
      </c>
    </row>
    <row r="1243" spans="10:39" x14ac:dyDescent="0.25">
      <c r="J1243" s="59">
        <f>'Inventory Ref Sheet'!AK1243</f>
        <v>0</v>
      </c>
      <c r="K1243" s="59">
        <f>'Inventory Ref Sheet'!AL1243</f>
        <v>0</v>
      </c>
      <c r="L1243" s="59">
        <f>'Inventory Ref Sheet'!AM1243</f>
        <v>0</v>
      </c>
      <c r="M1243" s="59">
        <f>'Inventory Ref Sheet'!AP1243</f>
        <v>0</v>
      </c>
      <c r="N1243" s="59">
        <f>'Inventory Ref Sheet'!AQ1243</f>
        <v>0</v>
      </c>
      <c r="O1243" s="100" t="str">
        <f ca="1">IF('Inventory Ref Sheet'!AS1243&gt;0,YEAR(TODAY())-'Inventory Ref Sheet'!AS1243,"")</f>
        <v/>
      </c>
      <c r="P1243" s="95">
        <f>'Inventory Ref Sheet'!AU1243</f>
        <v>0</v>
      </c>
      <c r="Q1243" s="60">
        <f>'Inventory Ref Sheet'!AV1243</f>
        <v>0</v>
      </c>
      <c r="R1243" s="61"/>
      <c r="S1243" s="100" t="str">
        <f t="shared" si="75"/>
        <v/>
      </c>
      <c r="T1243" s="59">
        <f>'Inventory Ref Sheet'!M1243</f>
        <v>0</v>
      </c>
      <c r="U1243" s="102">
        <f>'Inventory Ref Sheet'!N1243</f>
        <v>0</v>
      </c>
      <c r="V1243" s="59">
        <f>'Inventory Ref Sheet'!O1243</f>
        <v>0</v>
      </c>
      <c r="W1243" s="59">
        <f>'Inventory Ref Sheet'!R1243</f>
        <v>0</v>
      </c>
      <c r="X1243" s="59">
        <f>'Inventory Ref Sheet'!S1243</f>
        <v>0</v>
      </c>
      <c r="Y1243" s="100" t="str">
        <f ca="1">IF('Inventory Ref Sheet'!U1243&gt;0,YEAR(TODAY())-'Inventory Ref Sheet'!U1243,"")</f>
        <v/>
      </c>
      <c r="Z1243" s="95">
        <f>'Inventory Ref Sheet'!W1243</f>
        <v>0</v>
      </c>
      <c r="AA1243" s="60">
        <f>'Inventory Ref Sheet'!X1243</f>
        <v>0</v>
      </c>
      <c r="AB1243" s="61"/>
      <c r="AC1243" s="97" t="str">
        <f t="shared" si="76"/>
        <v/>
      </c>
      <c r="AD1243" s="59">
        <f>'Inventory Ref Sheet'!Y1243</f>
        <v>0</v>
      </c>
      <c r="AE1243" s="59">
        <f>'Inventory Ref Sheet'!Z1243</f>
        <v>0</v>
      </c>
      <c r="AF1243" s="102">
        <f>'Inventory Ref Sheet'!AA1243</f>
        <v>0</v>
      </c>
      <c r="AG1243" s="59">
        <f>'Inventory Ref Sheet'!AD1243</f>
        <v>0</v>
      </c>
      <c r="AH1243" s="59">
        <f>'Inventory Ref Sheet'!AE1243</f>
        <v>0</v>
      </c>
      <c r="AI1243" s="100" t="str">
        <f ca="1">IF('Inventory Ref Sheet'!AG1243&gt;0,YEAR(TODAY())-'Inventory Ref Sheet'!AG1243,"")</f>
        <v/>
      </c>
      <c r="AJ1243" s="99"/>
      <c r="AK1243" s="60">
        <f>'Inventory Ref Sheet'!AJ1243</f>
        <v>0</v>
      </c>
      <c r="AL1243" s="99"/>
      <c r="AM1243" s="97" t="str">
        <f t="shared" si="77"/>
        <v/>
      </c>
    </row>
    <row r="1244" spans="10:39" x14ac:dyDescent="0.25">
      <c r="J1244" s="59">
        <f>'Inventory Ref Sheet'!AK1244</f>
        <v>0</v>
      </c>
      <c r="K1244" s="59">
        <f>'Inventory Ref Sheet'!AL1244</f>
        <v>0</v>
      </c>
      <c r="L1244" s="59">
        <f>'Inventory Ref Sheet'!AM1244</f>
        <v>0</v>
      </c>
      <c r="M1244" s="59">
        <f>'Inventory Ref Sheet'!AP1244</f>
        <v>0</v>
      </c>
      <c r="N1244" s="59">
        <f>'Inventory Ref Sheet'!AQ1244</f>
        <v>0</v>
      </c>
      <c r="O1244" s="100" t="str">
        <f ca="1">IF('Inventory Ref Sheet'!AS1244&gt;0,YEAR(TODAY())-'Inventory Ref Sheet'!AS1244,"")</f>
        <v/>
      </c>
      <c r="P1244" s="95">
        <f>'Inventory Ref Sheet'!AU1244</f>
        <v>0</v>
      </c>
      <c r="Q1244" s="60">
        <f>'Inventory Ref Sheet'!AV1244</f>
        <v>0</v>
      </c>
      <c r="R1244" s="61"/>
      <c r="S1244" s="100" t="str">
        <f t="shared" si="75"/>
        <v/>
      </c>
      <c r="T1244" s="59">
        <f>'Inventory Ref Sheet'!M1244</f>
        <v>0</v>
      </c>
      <c r="U1244" s="102">
        <f>'Inventory Ref Sheet'!N1244</f>
        <v>0</v>
      </c>
      <c r="V1244" s="59">
        <f>'Inventory Ref Sheet'!O1244</f>
        <v>0</v>
      </c>
      <c r="W1244" s="59">
        <f>'Inventory Ref Sheet'!R1244</f>
        <v>0</v>
      </c>
      <c r="X1244" s="59">
        <f>'Inventory Ref Sheet'!S1244</f>
        <v>0</v>
      </c>
      <c r="Y1244" s="100" t="str">
        <f ca="1">IF('Inventory Ref Sheet'!U1244&gt;0,YEAR(TODAY())-'Inventory Ref Sheet'!U1244,"")</f>
        <v/>
      </c>
      <c r="Z1244" s="95">
        <f>'Inventory Ref Sheet'!W1244</f>
        <v>0</v>
      </c>
      <c r="AA1244" s="60">
        <f>'Inventory Ref Sheet'!X1244</f>
        <v>0</v>
      </c>
      <c r="AB1244" s="61"/>
      <c r="AC1244" s="97" t="str">
        <f t="shared" si="76"/>
        <v/>
      </c>
      <c r="AD1244" s="59">
        <f>'Inventory Ref Sheet'!Y1244</f>
        <v>0</v>
      </c>
      <c r="AE1244" s="59">
        <f>'Inventory Ref Sheet'!Z1244</f>
        <v>0</v>
      </c>
      <c r="AF1244" s="102">
        <f>'Inventory Ref Sheet'!AA1244</f>
        <v>0</v>
      </c>
      <c r="AG1244" s="59">
        <f>'Inventory Ref Sheet'!AD1244</f>
        <v>0</v>
      </c>
      <c r="AH1244" s="59">
        <f>'Inventory Ref Sheet'!AE1244</f>
        <v>0</v>
      </c>
      <c r="AI1244" s="100" t="str">
        <f ca="1">IF('Inventory Ref Sheet'!AG1244&gt;0,YEAR(TODAY())-'Inventory Ref Sheet'!AG1244,"")</f>
        <v/>
      </c>
      <c r="AJ1244" s="99"/>
      <c r="AK1244" s="60">
        <f>'Inventory Ref Sheet'!AJ1244</f>
        <v>0</v>
      </c>
      <c r="AL1244" s="99"/>
      <c r="AM1244" s="97" t="str">
        <f t="shared" si="77"/>
        <v/>
      </c>
    </row>
    <row r="1245" spans="10:39" x14ac:dyDescent="0.25">
      <c r="J1245" s="59">
        <f>'Inventory Ref Sheet'!AK1245</f>
        <v>0</v>
      </c>
      <c r="K1245" s="59">
        <f>'Inventory Ref Sheet'!AL1245</f>
        <v>0</v>
      </c>
      <c r="L1245" s="59">
        <f>'Inventory Ref Sheet'!AM1245</f>
        <v>0</v>
      </c>
      <c r="M1245" s="59">
        <f>'Inventory Ref Sheet'!AP1245</f>
        <v>0</v>
      </c>
      <c r="N1245" s="59">
        <f>'Inventory Ref Sheet'!AQ1245</f>
        <v>0</v>
      </c>
      <c r="O1245" s="100" t="str">
        <f ca="1">IF('Inventory Ref Sheet'!AS1245&gt;0,YEAR(TODAY())-'Inventory Ref Sheet'!AS1245,"")</f>
        <v/>
      </c>
      <c r="P1245" s="95">
        <f>'Inventory Ref Sheet'!AU1245</f>
        <v>0</v>
      </c>
      <c r="Q1245" s="60">
        <f>'Inventory Ref Sheet'!AV1245</f>
        <v>0</v>
      </c>
      <c r="R1245" s="61"/>
      <c r="S1245" s="100" t="str">
        <f t="shared" si="75"/>
        <v/>
      </c>
      <c r="T1245" s="59">
        <f>'Inventory Ref Sheet'!M1245</f>
        <v>0</v>
      </c>
      <c r="U1245" s="102">
        <f>'Inventory Ref Sheet'!N1245</f>
        <v>0</v>
      </c>
      <c r="V1245" s="59">
        <f>'Inventory Ref Sheet'!O1245</f>
        <v>0</v>
      </c>
      <c r="W1245" s="59">
        <f>'Inventory Ref Sheet'!R1245</f>
        <v>0</v>
      </c>
      <c r="X1245" s="59">
        <f>'Inventory Ref Sheet'!S1245</f>
        <v>0</v>
      </c>
      <c r="Y1245" s="100" t="str">
        <f ca="1">IF('Inventory Ref Sheet'!U1245&gt;0,YEAR(TODAY())-'Inventory Ref Sheet'!U1245,"")</f>
        <v/>
      </c>
      <c r="Z1245" s="95">
        <f>'Inventory Ref Sheet'!W1245</f>
        <v>0</v>
      </c>
      <c r="AA1245" s="60">
        <f>'Inventory Ref Sheet'!X1245</f>
        <v>0</v>
      </c>
      <c r="AB1245" s="61"/>
      <c r="AC1245" s="97" t="str">
        <f t="shared" si="76"/>
        <v/>
      </c>
      <c r="AD1245" s="59">
        <f>'Inventory Ref Sheet'!Y1245</f>
        <v>0</v>
      </c>
      <c r="AE1245" s="59">
        <f>'Inventory Ref Sheet'!Z1245</f>
        <v>0</v>
      </c>
      <c r="AF1245" s="102">
        <f>'Inventory Ref Sheet'!AA1245</f>
        <v>0</v>
      </c>
      <c r="AG1245" s="59">
        <f>'Inventory Ref Sheet'!AD1245</f>
        <v>0</v>
      </c>
      <c r="AH1245" s="59">
        <f>'Inventory Ref Sheet'!AE1245</f>
        <v>0</v>
      </c>
      <c r="AI1245" s="100" t="str">
        <f ca="1">IF('Inventory Ref Sheet'!AG1245&gt;0,YEAR(TODAY())-'Inventory Ref Sheet'!AG1245,"")</f>
        <v/>
      </c>
      <c r="AJ1245" s="99"/>
      <c r="AK1245" s="60">
        <f>'Inventory Ref Sheet'!AJ1245</f>
        <v>0</v>
      </c>
      <c r="AL1245" s="99"/>
      <c r="AM1245" s="97" t="str">
        <f t="shared" si="77"/>
        <v/>
      </c>
    </row>
    <row r="1246" spans="10:39" x14ac:dyDescent="0.25">
      <c r="J1246" s="59">
        <f>'Inventory Ref Sheet'!AK1246</f>
        <v>0</v>
      </c>
      <c r="K1246" s="59">
        <f>'Inventory Ref Sheet'!AL1246</f>
        <v>0</v>
      </c>
      <c r="L1246" s="59">
        <f>'Inventory Ref Sheet'!AM1246</f>
        <v>0</v>
      </c>
      <c r="M1246" s="59">
        <f>'Inventory Ref Sheet'!AP1246</f>
        <v>0</v>
      </c>
      <c r="N1246" s="59">
        <f>'Inventory Ref Sheet'!AQ1246</f>
        <v>0</v>
      </c>
      <c r="O1246" s="100" t="str">
        <f ca="1">IF('Inventory Ref Sheet'!AS1246&gt;0,YEAR(TODAY())-'Inventory Ref Sheet'!AS1246,"")</f>
        <v/>
      </c>
      <c r="P1246" s="95">
        <f>'Inventory Ref Sheet'!AU1246</f>
        <v>0</v>
      </c>
      <c r="Q1246" s="60">
        <f>'Inventory Ref Sheet'!AV1246</f>
        <v>0</v>
      </c>
      <c r="R1246" s="61"/>
      <c r="S1246" s="100" t="str">
        <f t="shared" si="75"/>
        <v/>
      </c>
      <c r="T1246" s="59">
        <f>'Inventory Ref Sheet'!M1246</f>
        <v>0</v>
      </c>
      <c r="U1246" s="102">
        <f>'Inventory Ref Sheet'!N1246</f>
        <v>0</v>
      </c>
      <c r="V1246" s="59">
        <f>'Inventory Ref Sheet'!O1246</f>
        <v>0</v>
      </c>
      <c r="W1246" s="59">
        <f>'Inventory Ref Sheet'!R1246</f>
        <v>0</v>
      </c>
      <c r="X1246" s="59">
        <f>'Inventory Ref Sheet'!S1246</f>
        <v>0</v>
      </c>
      <c r="Y1246" s="100" t="str">
        <f ca="1">IF('Inventory Ref Sheet'!U1246&gt;0,YEAR(TODAY())-'Inventory Ref Sheet'!U1246,"")</f>
        <v/>
      </c>
      <c r="Z1246" s="95">
        <f>'Inventory Ref Sheet'!W1246</f>
        <v>0</v>
      </c>
      <c r="AA1246" s="60">
        <f>'Inventory Ref Sheet'!X1246</f>
        <v>0</v>
      </c>
      <c r="AB1246" s="61"/>
      <c r="AC1246" s="97" t="str">
        <f t="shared" si="76"/>
        <v/>
      </c>
      <c r="AD1246" s="59">
        <f>'Inventory Ref Sheet'!Y1246</f>
        <v>0</v>
      </c>
      <c r="AE1246" s="59">
        <f>'Inventory Ref Sheet'!Z1246</f>
        <v>0</v>
      </c>
      <c r="AF1246" s="102">
        <f>'Inventory Ref Sheet'!AA1246</f>
        <v>0</v>
      </c>
      <c r="AG1246" s="59">
        <f>'Inventory Ref Sheet'!AD1246</f>
        <v>0</v>
      </c>
      <c r="AH1246" s="59">
        <f>'Inventory Ref Sheet'!AE1246</f>
        <v>0</v>
      </c>
      <c r="AI1246" s="100" t="str">
        <f ca="1">IF('Inventory Ref Sheet'!AG1246&gt;0,YEAR(TODAY())-'Inventory Ref Sheet'!AG1246,"")</f>
        <v/>
      </c>
      <c r="AJ1246" s="99"/>
      <c r="AK1246" s="60">
        <f>'Inventory Ref Sheet'!AJ1246</f>
        <v>0</v>
      </c>
      <c r="AL1246" s="99"/>
      <c r="AM1246" s="97" t="str">
        <f t="shared" si="77"/>
        <v/>
      </c>
    </row>
    <row r="1247" spans="10:39" x14ac:dyDescent="0.25">
      <c r="J1247" s="59">
        <f>'Inventory Ref Sheet'!AK1247</f>
        <v>0</v>
      </c>
      <c r="K1247" s="59">
        <f>'Inventory Ref Sheet'!AL1247</f>
        <v>0</v>
      </c>
      <c r="L1247" s="59">
        <f>'Inventory Ref Sheet'!AM1247</f>
        <v>0</v>
      </c>
      <c r="M1247" s="59">
        <f>'Inventory Ref Sheet'!AP1247</f>
        <v>0</v>
      </c>
      <c r="N1247" s="59">
        <f>'Inventory Ref Sheet'!AQ1247</f>
        <v>0</v>
      </c>
      <c r="O1247" s="100" t="str">
        <f ca="1">IF('Inventory Ref Sheet'!AS1247&gt;0,YEAR(TODAY())-'Inventory Ref Sheet'!AS1247,"")</f>
        <v/>
      </c>
      <c r="P1247" s="95">
        <f>'Inventory Ref Sheet'!AU1247</f>
        <v>0</v>
      </c>
      <c r="Q1247" s="60">
        <f>'Inventory Ref Sheet'!AV1247</f>
        <v>0</v>
      </c>
      <c r="R1247" s="61"/>
      <c r="S1247" s="100" t="str">
        <f t="shared" si="75"/>
        <v/>
      </c>
      <c r="T1247" s="59">
        <f>'Inventory Ref Sheet'!M1247</f>
        <v>0</v>
      </c>
      <c r="U1247" s="102">
        <f>'Inventory Ref Sheet'!N1247</f>
        <v>0</v>
      </c>
      <c r="V1247" s="59">
        <f>'Inventory Ref Sheet'!O1247</f>
        <v>0</v>
      </c>
      <c r="W1247" s="59">
        <f>'Inventory Ref Sheet'!R1247</f>
        <v>0</v>
      </c>
      <c r="X1247" s="59">
        <f>'Inventory Ref Sheet'!S1247</f>
        <v>0</v>
      </c>
      <c r="Y1247" s="100" t="str">
        <f ca="1">IF('Inventory Ref Sheet'!U1247&gt;0,YEAR(TODAY())-'Inventory Ref Sheet'!U1247,"")</f>
        <v/>
      </c>
      <c r="Z1247" s="95">
        <f>'Inventory Ref Sheet'!W1247</f>
        <v>0</v>
      </c>
      <c r="AA1247" s="60">
        <f>'Inventory Ref Sheet'!X1247</f>
        <v>0</v>
      </c>
      <c r="AB1247" s="61"/>
      <c r="AC1247" s="97" t="str">
        <f t="shared" si="76"/>
        <v/>
      </c>
      <c r="AD1247" s="59">
        <f>'Inventory Ref Sheet'!Y1247</f>
        <v>0</v>
      </c>
      <c r="AE1247" s="59">
        <f>'Inventory Ref Sheet'!Z1247</f>
        <v>0</v>
      </c>
      <c r="AF1247" s="102">
        <f>'Inventory Ref Sheet'!AA1247</f>
        <v>0</v>
      </c>
      <c r="AG1247" s="59">
        <f>'Inventory Ref Sheet'!AD1247</f>
        <v>0</v>
      </c>
      <c r="AH1247" s="59">
        <f>'Inventory Ref Sheet'!AE1247</f>
        <v>0</v>
      </c>
      <c r="AI1247" s="100" t="str">
        <f ca="1">IF('Inventory Ref Sheet'!AG1247&gt;0,YEAR(TODAY())-'Inventory Ref Sheet'!AG1247,"")</f>
        <v/>
      </c>
      <c r="AJ1247" s="99"/>
      <c r="AK1247" s="60">
        <f>'Inventory Ref Sheet'!AJ1247</f>
        <v>0</v>
      </c>
      <c r="AL1247" s="99"/>
      <c r="AM1247" s="97" t="str">
        <f t="shared" si="77"/>
        <v/>
      </c>
    </row>
    <row r="1248" spans="10:39" x14ac:dyDescent="0.25">
      <c r="J1248" s="59">
        <f>'Inventory Ref Sheet'!AK1248</f>
        <v>0</v>
      </c>
      <c r="K1248" s="59">
        <f>'Inventory Ref Sheet'!AL1248</f>
        <v>0</v>
      </c>
      <c r="L1248" s="59">
        <f>'Inventory Ref Sheet'!AM1248</f>
        <v>0</v>
      </c>
      <c r="M1248" s="59">
        <f>'Inventory Ref Sheet'!AP1248</f>
        <v>0</v>
      </c>
      <c r="N1248" s="59">
        <f>'Inventory Ref Sheet'!AQ1248</f>
        <v>0</v>
      </c>
      <c r="O1248" s="100" t="str">
        <f ca="1">IF('Inventory Ref Sheet'!AS1248&gt;0,YEAR(TODAY())-'Inventory Ref Sheet'!AS1248,"")</f>
        <v/>
      </c>
      <c r="P1248" s="95">
        <f>'Inventory Ref Sheet'!AU1248</f>
        <v>0</v>
      </c>
      <c r="Q1248" s="60">
        <f>'Inventory Ref Sheet'!AV1248</f>
        <v>0</v>
      </c>
      <c r="R1248" s="61"/>
      <c r="S1248" s="100" t="str">
        <f t="shared" si="75"/>
        <v/>
      </c>
      <c r="T1248" s="59">
        <f>'Inventory Ref Sheet'!M1248</f>
        <v>0</v>
      </c>
      <c r="U1248" s="102">
        <f>'Inventory Ref Sheet'!N1248</f>
        <v>0</v>
      </c>
      <c r="V1248" s="59">
        <f>'Inventory Ref Sheet'!O1248</f>
        <v>0</v>
      </c>
      <c r="W1248" s="59">
        <f>'Inventory Ref Sheet'!R1248</f>
        <v>0</v>
      </c>
      <c r="X1248" s="59">
        <f>'Inventory Ref Sheet'!S1248</f>
        <v>0</v>
      </c>
      <c r="Y1248" s="100" t="str">
        <f ca="1">IF('Inventory Ref Sheet'!U1248&gt;0,YEAR(TODAY())-'Inventory Ref Sheet'!U1248,"")</f>
        <v/>
      </c>
      <c r="Z1248" s="95">
        <f>'Inventory Ref Sheet'!W1248</f>
        <v>0</v>
      </c>
      <c r="AA1248" s="60">
        <f>'Inventory Ref Sheet'!X1248</f>
        <v>0</v>
      </c>
      <c r="AB1248" s="61"/>
      <c r="AC1248" s="97" t="str">
        <f t="shared" si="76"/>
        <v/>
      </c>
      <c r="AD1248" s="59">
        <f>'Inventory Ref Sheet'!Y1248</f>
        <v>0</v>
      </c>
      <c r="AE1248" s="59">
        <f>'Inventory Ref Sheet'!Z1248</f>
        <v>0</v>
      </c>
      <c r="AF1248" s="102">
        <f>'Inventory Ref Sheet'!AA1248</f>
        <v>0</v>
      </c>
      <c r="AG1248" s="59">
        <f>'Inventory Ref Sheet'!AD1248</f>
        <v>0</v>
      </c>
      <c r="AH1248" s="59">
        <f>'Inventory Ref Sheet'!AE1248</f>
        <v>0</v>
      </c>
      <c r="AI1248" s="100" t="str">
        <f ca="1">IF('Inventory Ref Sheet'!AG1248&gt;0,YEAR(TODAY())-'Inventory Ref Sheet'!AG1248,"")</f>
        <v/>
      </c>
      <c r="AJ1248" s="99"/>
      <c r="AK1248" s="60">
        <f>'Inventory Ref Sheet'!AJ1248</f>
        <v>0</v>
      </c>
      <c r="AL1248" s="99"/>
      <c r="AM1248" s="97" t="str">
        <f t="shared" si="77"/>
        <v/>
      </c>
    </row>
    <row r="1249" spans="10:39" x14ac:dyDescent="0.25">
      <c r="J1249" s="59">
        <f>'Inventory Ref Sheet'!AK1249</f>
        <v>0</v>
      </c>
      <c r="K1249" s="59">
        <f>'Inventory Ref Sheet'!AL1249</f>
        <v>0</v>
      </c>
      <c r="L1249" s="59">
        <f>'Inventory Ref Sheet'!AM1249</f>
        <v>0</v>
      </c>
      <c r="M1249" s="59">
        <f>'Inventory Ref Sheet'!AP1249</f>
        <v>0</v>
      </c>
      <c r="N1249" s="59">
        <f>'Inventory Ref Sheet'!AQ1249</f>
        <v>0</v>
      </c>
      <c r="O1249" s="100" t="str">
        <f ca="1">IF('Inventory Ref Sheet'!AS1249&gt;0,YEAR(TODAY())-'Inventory Ref Sheet'!AS1249,"")</f>
        <v/>
      </c>
      <c r="P1249" s="95">
        <f>'Inventory Ref Sheet'!AU1249</f>
        <v>0</v>
      </c>
      <c r="Q1249" s="60">
        <f>'Inventory Ref Sheet'!AV1249</f>
        <v>0</v>
      </c>
      <c r="R1249" s="61"/>
      <c r="S1249" s="100" t="str">
        <f t="shared" si="75"/>
        <v/>
      </c>
      <c r="T1249" s="59">
        <f>'Inventory Ref Sheet'!M1249</f>
        <v>0</v>
      </c>
      <c r="U1249" s="102">
        <f>'Inventory Ref Sheet'!N1249</f>
        <v>0</v>
      </c>
      <c r="V1249" s="59">
        <f>'Inventory Ref Sheet'!O1249</f>
        <v>0</v>
      </c>
      <c r="W1249" s="59">
        <f>'Inventory Ref Sheet'!R1249</f>
        <v>0</v>
      </c>
      <c r="X1249" s="59">
        <f>'Inventory Ref Sheet'!S1249</f>
        <v>0</v>
      </c>
      <c r="Y1249" s="100" t="str">
        <f ca="1">IF('Inventory Ref Sheet'!U1249&gt;0,YEAR(TODAY())-'Inventory Ref Sheet'!U1249,"")</f>
        <v/>
      </c>
      <c r="Z1249" s="95">
        <f>'Inventory Ref Sheet'!W1249</f>
        <v>0</v>
      </c>
      <c r="AA1249" s="60">
        <f>'Inventory Ref Sheet'!X1249</f>
        <v>0</v>
      </c>
      <c r="AB1249" s="61"/>
      <c r="AC1249" s="97" t="str">
        <f t="shared" si="76"/>
        <v/>
      </c>
      <c r="AD1249" s="59">
        <f>'Inventory Ref Sheet'!Y1249</f>
        <v>0</v>
      </c>
      <c r="AE1249" s="59">
        <f>'Inventory Ref Sheet'!Z1249</f>
        <v>0</v>
      </c>
      <c r="AF1249" s="102">
        <f>'Inventory Ref Sheet'!AA1249</f>
        <v>0</v>
      </c>
      <c r="AG1249" s="59">
        <f>'Inventory Ref Sheet'!AD1249</f>
        <v>0</v>
      </c>
      <c r="AH1249" s="59">
        <f>'Inventory Ref Sheet'!AE1249</f>
        <v>0</v>
      </c>
      <c r="AI1249" s="100" t="str">
        <f ca="1">IF('Inventory Ref Sheet'!AG1249&gt;0,YEAR(TODAY())-'Inventory Ref Sheet'!AG1249,"")</f>
        <v/>
      </c>
      <c r="AJ1249" s="99"/>
      <c r="AK1249" s="60">
        <f>'Inventory Ref Sheet'!AJ1249</f>
        <v>0</v>
      </c>
      <c r="AL1249" s="99"/>
      <c r="AM1249" s="97" t="str">
        <f t="shared" si="77"/>
        <v/>
      </c>
    </row>
    <row r="1250" spans="10:39" x14ac:dyDescent="0.25">
      <c r="J1250" s="59">
        <f>'Inventory Ref Sheet'!AK1250</f>
        <v>0</v>
      </c>
      <c r="K1250" s="59">
        <f>'Inventory Ref Sheet'!AL1250</f>
        <v>0</v>
      </c>
      <c r="L1250" s="59">
        <f>'Inventory Ref Sheet'!AM1250</f>
        <v>0</v>
      </c>
      <c r="M1250" s="59">
        <f>'Inventory Ref Sheet'!AP1250</f>
        <v>0</v>
      </c>
      <c r="N1250" s="59">
        <f>'Inventory Ref Sheet'!AQ1250</f>
        <v>0</v>
      </c>
      <c r="O1250" s="100" t="str">
        <f ca="1">IF('Inventory Ref Sheet'!AS1250&gt;0,YEAR(TODAY())-'Inventory Ref Sheet'!AS1250,"")</f>
        <v/>
      </c>
      <c r="P1250" s="95">
        <f>'Inventory Ref Sheet'!AU1250</f>
        <v>0</v>
      </c>
      <c r="Q1250" s="60">
        <f>'Inventory Ref Sheet'!AV1250</f>
        <v>0</v>
      </c>
      <c r="R1250" s="61"/>
      <c r="S1250" s="100" t="str">
        <f t="shared" si="75"/>
        <v/>
      </c>
      <c r="T1250" s="59">
        <f>'Inventory Ref Sheet'!M1250</f>
        <v>0</v>
      </c>
      <c r="U1250" s="102">
        <f>'Inventory Ref Sheet'!N1250</f>
        <v>0</v>
      </c>
      <c r="V1250" s="59">
        <f>'Inventory Ref Sheet'!O1250</f>
        <v>0</v>
      </c>
      <c r="W1250" s="59">
        <f>'Inventory Ref Sheet'!R1250</f>
        <v>0</v>
      </c>
      <c r="X1250" s="59">
        <f>'Inventory Ref Sheet'!S1250</f>
        <v>0</v>
      </c>
      <c r="Y1250" s="100" t="str">
        <f ca="1">IF('Inventory Ref Sheet'!U1250&gt;0,YEAR(TODAY())-'Inventory Ref Sheet'!U1250,"")</f>
        <v/>
      </c>
      <c r="Z1250" s="95">
        <f>'Inventory Ref Sheet'!W1250</f>
        <v>0</v>
      </c>
      <c r="AA1250" s="60">
        <f>'Inventory Ref Sheet'!X1250</f>
        <v>0</v>
      </c>
      <c r="AB1250" s="61"/>
      <c r="AC1250" s="97" t="str">
        <f t="shared" si="76"/>
        <v/>
      </c>
      <c r="AD1250" s="59">
        <f>'Inventory Ref Sheet'!Y1250</f>
        <v>0</v>
      </c>
      <c r="AE1250" s="59">
        <f>'Inventory Ref Sheet'!Z1250</f>
        <v>0</v>
      </c>
      <c r="AF1250" s="102">
        <f>'Inventory Ref Sheet'!AA1250</f>
        <v>0</v>
      </c>
      <c r="AG1250" s="59">
        <f>'Inventory Ref Sheet'!AD1250</f>
        <v>0</v>
      </c>
      <c r="AH1250" s="59">
        <f>'Inventory Ref Sheet'!AE1250</f>
        <v>0</v>
      </c>
      <c r="AI1250" s="100" t="str">
        <f ca="1">IF('Inventory Ref Sheet'!AG1250&gt;0,YEAR(TODAY())-'Inventory Ref Sheet'!AG1250,"")</f>
        <v/>
      </c>
      <c r="AJ1250" s="99"/>
      <c r="AK1250" s="60">
        <f>'Inventory Ref Sheet'!AJ1250</f>
        <v>0</v>
      </c>
      <c r="AL1250" s="99"/>
      <c r="AM1250" s="97" t="str">
        <f t="shared" si="77"/>
        <v/>
      </c>
    </row>
    <row r="1251" spans="10:39" x14ac:dyDescent="0.25">
      <c r="J1251" s="59">
        <f>'Inventory Ref Sheet'!AK1251</f>
        <v>0</v>
      </c>
      <c r="K1251" s="59">
        <f>'Inventory Ref Sheet'!AL1251</f>
        <v>0</v>
      </c>
      <c r="L1251" s="59">
        <f>'Inventory Ref Sheet'!AM1251</f>
        <v>0</v>
      </c>
      <c r="M1251" s="59">
        <f>'Inventory Ref Sheet'!AP1251</f>
        <v>0</v>
      </c>
      <c r="N1251" s="59">
        <f>'Inventory Ref Sheet'!AQ1251</f>
        <v>0</v>
      </c>
      <c r="O1251" s="100" t="str">
        <f ca="1">IF('Inventory Ref Sheet'!AS1251&gt;0,YEAR(TODAY())-'Inventory Ref Sheet'!AS1251,"")</f>
        <v/>
      </c>
      <c r="P1251" s="95">
        <f>'Inventory Ref Sheet'!AU1251</f>
        <v>0</v>
      </c>
      <c r="Q1251" s="60">
        <f>'Inventory Ref Sheet'!AV1251</f>
        <v>0</v>
      </c>
      <c r="R1251" s="61"/>
      <c r="S1251" s="100" t="str">
        <f t="shared" si="75"/>
        <v/>
      </c>
      <c r="T1251" s="59">
        <f>'Inventory Ref Sheet'!M1251</f>
        <v>0</v>
      </c>
      <c r="U1251" s="102">
        <f>'Inventory Ref Sheet'!N1251</f>
        <v>0</v>
      </c>
      <c r="V1251" s="59">
        <f>'Inventory Ref Sheet'!O1251</f>
        <v>0</v>
      </c>
      <c r="W1251" s="59">
        <f>'Inventory Ref Sheet'!R1251</f>
        <v>0</v>
      </c>
      <c r="X1251" s="59">
        <f>'Inventory Ref Sheet'!S1251</f>
        <v>0</v>
      </c>
      <c r="Y1251" s="100" t="str">
        <f ca="1">IF('Inventory Ref Sheet'!U1251&gt;0,YEAR(TODAY())-'Inventory Ref Sheet'!U1251,"")</f>
        <v/>
      </c>
      <c r="Z1251" s="95">
        <f>'Inventory Ref Sheet'!W1251</f>
        <v>0</v>
      </c>
      <c r="AA1251" s="60">
        <f>'Inventory Ref Sheet'!X1251</f>
        <v>0</v>
      </c>
      <c r="AB1251" s="61"/>
      <c r="AC1251" s="97" t="str">
        <f t="shared" si="76"/>
        <v/>
      </c>
      <c r="AD1251" s="59">
        <f>'Inventory Ref Sheet'!Y1251</f>
        <v>0</v>
      </c>
      <c r="AE1251" s="59">
        <f>'Inventory Ref Sheet'!Z1251</f>
        <v>0</v>
      </c>
      <c r="AF1251" s="102">
        <f>'Inventory Ref Sheet'!AA1251</f>
        <v>0</v>
      </c>
      <c r="AG1251" s="59">
        <f>'Inventory Ref Sheet'!AD1251</f>
        <v>0</v>
      </c>
      <c r="AH1251" s="59">
        <f>'Inventory Ref Sheet'!AE1251</f>
        <v>0</v>
      </c>
      <c r="AI1251" s="100" t="str">
        <f ca="1">IF('Inventory Ref Sheet'!AG1251&gt;0,YEAR(TODAY())-'Inventory Ref Sheet'!AG1251,"")</f>
        <v/>
      </c>
      <c r="AJ1251" s="99"/>
      <c r="AK1251" s="60">
        <f>'Inventory Ref Sheet'!AJ1251</f>
        <v>0</v>
      </c>
      <c r="AL1251" s="99"/>
      <c r="AM1251" s="97" t="str">
        <f t="shared" si="77"/>
        <v/>
      </c>
    </row>
    <row r="1252" spans="10:39" x14ac:dyDescent="0.25">
      <c r="J1252" s="59">
        <f>'Inventory Ref Sheet'!AK1252</f>
        <v>0</v>
      </c>
      <c r="K1252" s="59">
        <f>'Inventory Ref Sheet'!AL1252</f>
        <v>0</v>
      </c>
      <c r="L1252" s="59">
        <f>'Inventory Ref Sheet'!AM1252</f>
        <v>0</v>
      </c>
      <c r="M1252" s="59">
        <f>'Inventory Ref Sheet'!AP1252</f>
        <v>0</v>
      </c>
      <c r="N1252" s="59">
        <f>'Inventory Ref Sheet'!AQ1252</f>
        <v>0</v>
      </c>
      <c r="O1252" s="100" t="str">
        <f ca="1">IF('Inventory Ref Sheet'!AS1252&gt;0,YEAR(TODAY())-'Inventory Ref Sheet'!AS1252,"")</f>
        <v/>
      </c>
      <c r="P1252" s="95">
        <f>'Inventory Ref Sheet'!AU1252</f>
        <v>0</v>
      </c>
      <c r="Q1252" s="60">
        <f>'Inventory Ref Sheet'!AV1252</f>
        <v>0</v>
      </c>
      <c r="R1252" s="61"/>
      <c r="S1252" s="100" t="str">
        <f t="shared" si="75"/>
        <v/>
      </c>
      <c r="T1252" s="59">
        <f>'Inventory Ref Sheet'!M1252</f>
        <v>0</v>
      </c>
      <c r="U1252" s="102">
        <f>'Inventory Ref Sheet'!N1252</f>
        <v>0</v>
      </c>
      <c r="V1252" s="59">
        <f>'Inventory Ref Sheet'!O1252</f>
        <v>0</v>
      </c>
      <c r="W1252" s="59">
        <f>'Inventory Ref Sheet'!R1252</f>
        <v>0</v>
      </c>
      <c r="X1252" s="59">
        <f>'Inventory Ref Sheet'!S1252</f>
        <v>0</v>
      </c>
      <c r="Y1252" s="100" t="str">
        <f ca="1">IF('Inventory Ref Sheet'!U1252&gt;0,YEAR(TODAY())-'Inventory Ref Sheet'!U1252,"")</f>
        <v/>
      </c>
      <c r="Z1252" s="95">
        <f>'Inventory Ref Sheet'!W1252</f>
        <v>0</v>
      </c>
      <c r="AA1252" s="60">
        <f>'Inventory Ref Sheet'!X1252</f>
        <v>0</v>
      </c>
      <c r="AB1252" s="61"/>
      <c r="AC1252" s="97" t="str">
        <f t="shared" si="76"/>
        <v/>
      </c>
      <c r="AD1252" s="59">
        <f>'Inventory Ref Sheet'!Y1252</f>
        <v>0</v>
      </c>
      <c r="AE1252" s="59">
        <f>'Inventory Ref Sheet'!Z1252</f>
        <v>0</v>
      </c>
      <c r="AF1252" s="102">
        <f>'Inventory Ref Sheet'!AA1252</f>
        <v>0</v>
      </c>
      <c r="AG1252" s="59">
        <f>'Inventory Ref Sheet'!AD1252</f>
        <v>0</v>
      </c>
      <c r="AH1252" s="59">
        <f>'Inventory Ref Sheet'!AE1252</f>
        <v>0</v>
      </c>
      <c r="AI1252" s="100" t="str">
        <f ca="1">IF('Inventory Ref Sheet'!AG1252&gt;0,YEAR(TODAY())-'Inventory Ref Sheet'!AG1252,"")</f>
        <v/>
      </c>
      <c r="AJ1252" s="99"/>
      <c r="AK1252" s="60">
        <f>'Inventory Ref Sheet'!AJ1252</f>
        <v>0</v>
      </c>
      <c r="AL1252" s="99"/>
      <c r="AM1252" s="97" t="str">
        <f t="shared" si="77"/>
        <v/>
      </c>
    </row>
    <row r="1253" spans="10:39" x14ac:dyDescent="0.25">
      <c r="J1253" s="59">
        <f>'Inventory Ref Sheet'!AK1253</f>
        <v>0</v>
      </c>
      <c r="K1253" s="59">
        <f>'Inventory Ref Sheet'!AL1253</f>
        <v>0</v>
      </c>
      <c r="L1253" s="59">
        <f>'Inventory Ref Sheet'!AM1253</f>
        <v>0</v>
      </c>
      <c r="M1253" s="59">
        <f>'Inventory Ref Sheet'!AP1253</f>
        <v>0</v>
      </c>
      <c r="N1253" s="59">
        <f>'Inventory Ref Sheet'!AQ1253</f>
        <v>0</v>
      </c>
      <c r="O1253" s="100" t="str">
        <f ca="1">IF('Inventory Ref Sheet'!AS1253&gt;0,YEAR(TODAY())-'Inventory Ref Sheet'!AS1253,"")</f>
        <v/>
      </c>
      <c r="P1253" s="95">
        <f>'Inventory Ref Sheet'!AU1253</f>
        <v>0</v>
      </c>
      <c r="Q1253" s="60">
        <f>'Inventory Ref Sheet'!AV1253</f>
        <v>0</v>
      </c>
      <c r="R1253" s="61"/>
      <c r="S1253" s="100" t="str">
        <f t="shared" si="75"/>
        <v/>
      </c>
      <c r="T1253" s="59">
        <f>'Inventory Ref Sheet'!M1253</f>
        <v>0</v>
      </c>
      <c r="U1253" s="102">
        <f>'Inventory Ref Sheet'!N1253</f>
        <v>0</v>
      </c>
      <c r="V1253" s="59">
        <f>'Inventory Ref Sheet'!O1253</f>
        <v>0</v>
      </c>
      <c r="W1253" s="59">
        <f>'Inventory Ref Sheet'!R1253</f>
        <v>0</v>
      </c>
      <c r="X1253" s="59">
        <f>'Inventory Ref Sheet'!S1253</f>
        <v>0</v>
      </c>
      <c r="Y1253" s="100" t="str">
        <f ca="1">IF('Inventory Ref Sheet'!U1253&gt;0,YEAR(TODAY())-'Inventory Ref Sheet'!U1253,"")</f>
        <v/>
      </c>
      <c r="Z1253" s="95">
        <f>'Inventory Ref Sheet'!W1253</f>
        <v>0</v>
      </c>
      <c r="AA1253" s="60">
        <f>'Inventory Ref Sheet'!X1253</f>
        <v>0</v>
      </c>
      <c r="AB1253" s="61"/>
      <c r="AC1253" s="97" t="str">
        <f t="shared" si="76"/>
        <v/>
      </c>
      <c r="AD1253" s="59">
        <f>'Inventory Ref Sheet'!Y1253</f>
        <v>0</v>
      </c>
      <c r="AE1253" s="59">
        <f>'Inventory Ref Sheet'!Z1253</f>
        <v>0</v>
      </c>
      <c r="AF1253" s="102">
        <f>'Inventory Ref Sheet'!AA1253</f>
        <v>0</v>
      </c>
      <c r="AG1253" s="59">
        <f>'Inventory Ref Sheet'!AD1253</f>
        <v>0</v>
      </c>
      <c r="AH1253" s="59">
        <f>'Inventory Ref Sheet'!AE1253</f>
        <v>0</v>
      </c>
      <c r="AI1253" s="100" t="str">
        <f ca="1">IF('Inventory Ref Sheet'!AG1253&gt;0,YEAR(TODAY())-'Inventory Ref Sheet'!AG1253,"")</f>
        <v/>
      </c>
      <c r="AJ1253" s="99"/>
      <c r="AK1253" s="60">
        <f>'Inventory Ref Sheet'!AJ1253</f>
        <v>0</v>
      </c>
      <c r="AL1253" s="99"/>
      <c r="AM1253" s="97" t="str">
        <f t="shared" si="77"/>
        <v/>
      </c>
    </row>
    <row r="1254" spans="10:39" x14ac:dyDescent="0.25">
      <c r="J1254" s="59">
        <f>'Inventory Ref Sheet'!AK1254</f>
        <v>0</v>
      </c>
      <c r="K1254" s="59">
        <f>'Inventory Ref Sheet'!AL1254</f>
        <v>0</v>
      </c>
      <c r="L1254" s="59">
        <f>'Inventory Ref Sheet'!AM1254</f>
        <v>0</v>
      </c>
      <c r="M1254" s="59">
        <f>'Inventory Ref Sheet'!AP1254</f>
        <v>0</v>
      </c>
      <c r="N1254" s="59">
        <f>'Inventory Ref Sheet'!AQ1254</f>
        <v>0</v>
      </c>
      <c r="O1254" s="100" t="str">
        <f ca="1">IF('Inventory Ref Sheet'!AS1254&gt;0,YEAR(TODAY())-'Inventory Ref Sheet'!AS1254,"")</f>
        <v/>
      </c>
      <c r="P1254" s="95">
        <f>'Inventory Ref Sheet'!AU1254</f>
        <v>0</v>
      </c>
      <c r="Q1254" s="60">
        <f>'Inventory Ref Sheet'!AV1254</f>
        <v>0</v>
      </c>
      <c r="R1254" s="61"/>
      <c r="S1254" s="100" t="str">
        <f t="shared" si="75"/>
        <v/>
      </c>
      <c r="T1254" s="59">
        <f>'Inventory Ref Sheet'!M1254</f>
        <v>0</v>
      </c>
      <c r="U1254" s="102">
        <f>'Inventory Ref Sheet'!N1254</f>
        <v>0</v>
      </c>
      <c r="V1254" s="59">
        <f>'Inventory Ref Sheet'!O1254</f>
        <v>0</v>
      </c>
      <c r="W1254" s="59">
        <f>'Inventory Ref Sheet'!R1254</f>
        <v>0</v>
      </c>
      <c r="X1254" s="59">
        <f>'Inventory Ref Sheet'!S1254</f>
        <v>0</v>
      </c>
      <c r="Y1254" s="100" t="str">
        <f ca="1">IF('Inventory Ref Sheet'!U1254&gt;0,YEAR(TODAY())-'Inventory Ref Sheet'!U1254,"")</f>
        <v/>
      </c>
      <c r="Z1254" s="95">
        <f>'Inventory Ref Sheet'!W1254</f>
        <v>0</v>
      </c>
      <c r="AA1254" s="60">
        <f>'Inventory Ref Sheet'!X1254</f>
        <v>0</v>
      </c>
      <c r="AB1254" s="61"/>
      <c r="AC1254" s="97" t="str">
        <f t="shared" si="76"/>
        <v/>
      </c>
      <c r="AD1254" s="59">
        <f>'Inventory Ref Sheet'!Y1254</f>
        <v>0</v>
      </c>
      <c r="AE1254" s="59">
        <f>'Inventory Ref Sheet'!Z1254</f>
        <v>0</v>
      </c>
      <c r="AF1254" s="102">
        <f>'Inventory Ref Sheet'!AA1254</f>
        <v>0</v>
      </c>
      <c r="AG1254" s="59">
        <f>'Inventory Ref Sheet'!AD1254</f>
        <v>0</v>
      </c>
      <c r="AH1254" s="59">
        <f>'Inventory Ref Sheet'!AE1254</f>
        <v>0</v>
      </c>
      <c r="AI1254" s="100" t="str">
        <f ca="1">IF('Inventory Ref Sheet'!AG1254&gt;0,YEAR(TODAY())-'Inventory Ref Sheet'!AG1254,"")</f>
        <v/>
      </c>
      <c r="AJ1254" s="99"/>
      <c r="AK1254" s="60">
        <f>'Inventory Ref Sheet'!AJ1254</f>
        <v>0</v>
      </c>
      <c r="AL1254" s="99"/>
      <c r="AM1254" s="97" t="str">
        <f t="shared" si="77"/>
        <v/>
      </c>
    </row>
    <row r="1255" spans="10:39" x14ac:dyDescent="0.25">
      <c r="J1255" s="59">
        <f>'Inventory Ref Sheet'!AK1255</f>
        <v>0</v>
      </c>
      <c r="K1255" s="59">
        <f>'Inventory Ref Sheet'!AL1255</f>
        <v>0</v>
      </c>
      <c r="L1255" s="59">
        <f>'Inventory Ref Sheet'!AM1255</f>
        <v>0</v>
      </c>
      <c r="M1255" s="59">
        <f>'Inventory Ref Sheet'!AP1255</f>
        <v>0</v>
      </c>
      <c r="N1255" s="59">
        <f>'Inventory Ref Sheet'!AQ1255</f>
        <v>0</v>
      </c>
      <c r="O1255" s="100" t="str">
        <f ca="1">IF('Inventory Ref Sheet'!AS1255&gt;0,YEAR(TODAY())-'Inventory Ref Sheet'!AS1255,"")</f>
        <v/>
      </c>
      <c r="P1255" s="95">
        <f>'Inventory Ref Sheet'!AU1255</f>
        <v>0</v>
      </c>
      <c r="Q1255" s="60">
        <f>'Inventory Ref Sheet'!AV1255</f>
        <v>0</v>
      </c>
      <c r="R1255" s="61"/>
      <c r="S1255" s="100" t="str">
        <f t="shared" si="75"/>
        <v/>
      </c>
      <c r="T1255" s="59">
        <f>'Inventory Ref Sheet'!M1255</f>
        <v>0</v>
      </c>
      <c r="U1255" s="102">
        <f>'Inventory Ref Sheet'!N1255</f>
        <v>0</v>
      </c>
      <c r="V1255" s="59">
        <f>'Inventory Ref Sheet'!O1255</f>
        <v>0</v>
      </c>
      <c r="W1255" s="59">
        <f>'Inventory Ref Sheet'!R1255</f>
        <v>0</v>
      </c>
      <c r="X1255" s="59">
        <f>'Inventory Ref Sheet'!S1255</f>
        <v>0</v>
      </c>
      <c r="Y1255" s="100" t="str">
        <f ca="1">IF('Inventory Ref Sheet'!U1255&gt;0,YEAR(TODAY())-'Inventory Ref Sheet'!U1255,"")</f>
        <v/>
      </c>
      <c r="Z1255" s="95">
        <f>'Inventory Ref Sheet'!W1255</f>
        <v>0</v>
      </c>
      <c r="AA1255" s="60">
        <f>'Inventory Ref Sheet'!X1255</f>
        <v>0</v>
      </c>
      <c r="AB1255" s="61"/>
      <c r="AC1255" s="97" t="str">
        <f t="shared" si="76"/>
        <v/>
      </c>
      <c r="AD1255" s="59">
        <f>'Inventory Ref Sheet'!Y1255</f>
        <v>0</v>
      </c>
      <c r="AE1255" s="59">
        <f>'Inventory Ref Sheet'!Z1255</f>
        <v>0</v>
      </c>
      <c r="AF1255" s="102">
        <f>'Inventory Ref Sheet'!AA1255</f>
        <v>0</v>
      </c>
      <c r="AG1255" s="59">
        <f>'Inventory Ref Sheet'!AD1255</f>
        <v>0</v>
      </c>
      <c r="AH1255" s="59">
        <f>'Inventory Ref Sheet'!AE1255</f>
        <v>0</v>
      </c>
      <c r="AI1255" s="100" t="str">
        <f ca="1">IF('Inventory Ref Sheet'!AG1255&gt;0,YEAR(TODAY())-'Inventory Ref Sheet'!AG1255,"")</f>
        <v/>
      </c>
      <c r="AJ1255" s="99"/>
      <c r="AK1255" s="60">
        <f>'Inventory Ref Sheet'!AJ1255</f>
        <v>0</v>
      </c>
      <c r="AL1255" s="99"/>
      <c r="AM1255" s="97" t="str">
        <f t="shared" si="77"/>
        <v/>
      </c>
    </row>
    <row r="1256" spans="10:39" x14ac:dyDescent="0.25">
      <c r="J1256" s="59">
        <f>'Inventory Ref Sheet'!AK1256</f>
        <v>0</v>
      </c>
      <c r="K1256" s="59">
        <f>'Inventory Ref Sheet'!AL1256</f>
        <v>0</v>
      </c>
      <c r="L1256" s="59">
        <f>'Inventory Ref Sheet'!AM1256</f>
        <v>0</v>
      </c>
      <c r="M1256" s="59">
        <f>'Inventory Ref Sheet'!AP1256</f>
        <v>0</v>
      </c>
      <c r="N1256" s="59">
        <f>'Inventory Ref Sheet'!AQ1256</f>
        <v>0</v>
      </c>
      <c r="O1256" s="100" t="str">
        <f ca="1">IF('Inventory Ref Sheet'!AS1256&gt;0,YEAR(TODAY())-'Inventory Ref Sheet'!AS1256,"")</f>
        <v/>
      </c>
      <c r="P1256" s="95">
        <f>'Inventory Ref Sheet'!AU1256</f>
        <v>0</v>
      </c>
      <c r="Q1256" s="60">
        <f>'Inventory Ref Sheet'!AV1256</f>
        <v>0</v>
      </c>
      <c r="R1256" s="61"/>
      <c r="S1256" s="100" t="str">
        <f t="shared" si="75"/>
        <v/>
      </c>
      <c r="T1256" s="59">
        <f>'Inventory Ref Sheet'!M1256</f>
        <v>0</v>
      </c>
      <c r="U1256" s="102">
        <f>'Inventory Ref Sheet'!N1256</f>
        <v>0</v>
      </c>
      <c r="V1256" s="59">
        <f>'Inventory Ref Sheet'!O1256</f>
        <v>0</v>
      </c>
      <c r="W1256" s="59">
        <f>'Inventory Ref Sheet'!R1256</f>
        <v>0</v>
      </c>
      <c r="X1256" s="59">
        <f>'Inventory Ref Sheet'!S1256</f>
        <v>0</v>
      </c>
      <c r="Y1256" s="100" t="str">
        <f ca="1">IF('Inventory Ref Sheet'!U1256&gt;0,YEAR(TODAY())-'Inventory Ref Sheet'!U1256,"")</f>
        <v/>
      </c>
      <c r="Z1256" s="95">
        <f>'Inventory Ref Sheet'!W1256</f>
        <v>0</v>
      </c>
      <c r="AA1256" s="60">
        <f>'Inventory Ref Sheet'!X1256</f>
        <v>0</v>
      </c>
      <c r="AB1256" s="61"/>
      <c r="AC1256" s="97" t="str">
        <f t="shared" si="76"/>
        <v/>
      </c>
      <c r="AD1256" s="59">
        <f>'Inventory Ref Sheet'!Y1256</f>
        <v>0</v>
      </c>
      <c r="AE1256" s="59">
        <f>'Inventory Ref Sheet'!Z1256</f>
        <v>0</v>
      </c>
      <c r="AF1256" s="102">
        <f>'Inventory Ref Sheet'!AA1256</f>
        <v>0</v>
      </c>
      <c r="AG1256" s="59">
        <f>'Inventory Ref Sheet'!AD1256</f>
        <v>0</v>
      </c>
      <c r="AH1256" s="59">
        <f>'Inventory Ref Sheet'!AE1256</f>
        <v>0</v>
      </c>
      <c r="AI1256" s="100" t="str">
        <f ca="1">IF('Inventory Ref Sheet'!AG1256&gt;0,YEAR(TODAY())-'Inventory Ref Sheet'!AG1256,"")</f>
        <v/>
      </c>
      <c r="AJ1256" s="99"/>
      <c r="AK1256" s="60">
        <f>'Inventory Ref Sheet'!AJ1256</f>
        <v>0</v>
      </c>
      <c r="AL1256" s="99"/>
      <c r="AM1256" s="97" t="str">
        <f t="shared" si="77"/>
        <v/>
      </c>
    </row>
    <row r="1257" spans="10:39" x14ac:dyDescent="0.25">
      <c r="J1257" s="59">
        <f>'Inventory Ref Sheet'!AK1257</f>
        <v>0</v>
      </c>
      <c r="K1257" s="59">
        <f>'Inventory Ref Sheet'!AL1257</f>
        <v>0</v>
      </c>
      <c r="L1257" s="59">
        <f>'Inventory Ref Sheet'!AM1257</f>
        <v>0</v>
      </c>
      <c r="M1257" s="59">
        <f>'Inventory Ref Sheet'!AP1257</f>
        <v>0</v>
      </c>
      <c r="N1257" s="59">
        <f>'Inventory Ref Sheet'!AQ1257</f>
        <v>0</v>
      </c>
      <c r="O1257" s="100" t="str">
        <f ca="1">IF('Inventory Ref Sheet'!AS1257&gt;0,YEAR(TODAY())-'Inventory Ref Sheet'!AS1257,"")</f>
        <v/>
      </c>
      <c r="P1257" s="95">
        <f>'Inventory Ref Sheet'!AU1257</f>
        <v>0</v>
      </c>
      <c r="Q1257" s="60">
        <f>'Inventory Ref Sheet'!AV1257</f>
        <v>0</v>
      </c>
      <c r="R1257" s="61"/>
      <c r="S1257" s="100" t="str">
        <f t="shared" si="75"/>
        <v/>
      </c>
      <c r="T1257" s="59">
        <f>'Inventory Ref Sheet'!M1257</f>
        <v>0</v>
      </c>
      <c r="U1257" s="102">
        <f>'Inventory Ref Sheet'!N1257</f>
        <v>0</v>
      </c>
      <c r="V1257" s="59">
        <f>'Inventory Ref Sheet'!O1257</f>
        <v>0</v>
      </c>
      <c r="W1257" s="59">
        <f>'Inventory Ref Sheet'!R1257</f>
        <v>0</v>
      </c>
      <c r="X1257" s="59">
        <f>'Inventory Ref Sheet'!S1257</f>
        <v>0</v>
      </c>
      <c r="Y1257" s="100" t="str">
        <f ca="1">IF('Inventory Ref Sheet'!U1257&gt;0,YEAR(TODAY())-'Inventory Ref Sheet'!U1257,"")</f>
        <v/>
      </c>
      <c r="Z1257" s="95">
        <f>'Inventory Ref Sheet'!W1257</f>
        <v>0</v>
      </c>
      <c r="AA1257" s="60">
        <f>'Inventory Ref Sheet'!X1257</f>
        <v>0</v>
      </c>
      <c r="AB1257" s="61"/>
      <c r="AC1257" s="97" t="str">
        <f t="shared" si="76"/>
        <v/>
      </c>
      <c r="AD1257" s="59">
        <f>'Inventory Ref Sheet'!Y1257</f>
        <v>0</v>
      </c>
      <c r="AE1257" s="59">
        <f>'Inventory Ref Sheet'!Z1257</f>
        <v>0</v>
      </c>
      <c r="AF1257" s="102">
        <f>'Inventory Ref Sheet'!AA1257</f>
        <v>0</v>
      </c>
      <c r="AG1257" s="59">
        <f>'Inventory Ref Sheet'!AD1257</f>
        <v>0</v>
      </c>
      <c r="AH1257" s="59">
        <f>'Inventory Ref Sheet'!AE1257</f>
        <v>0</v>
      </c>
      <c r="AI1257" s="100" t="str">
        <f ca="1">IF('Inventory Ref Sheet'!AG1257&gt;0,YEAR(TODAY())-'Inventory Ref Sheet'!AG1257,"")</f>
        <v/>
      </c>
      <c r="AJ1257" s="99"/>
      <c r="AK1257" s="60">
        <f>'Inventory Ref Sheet'!AJ1257</f>
        <v>0</v>
      </c>
      <c r="AL1257" s="99"/>
      <c r="AM1257" s="97" t="str">
        <f t="shared" si="77"/>
        <v/>
      </c>
    </row>
    <row r="1258" spans="10:39" x14ac:dyDescent="0.25">
      <c r="J1258" s="59">
        <f>'Inventory Ref Sheet'!AK1258</f>
        <v>0</v>
      </c>
      <c r="K1258" s="59">
        <f>'Inventory Ref Sheet'!AL1258</f>
        <v>0</v>
      </c>
      <c r="L1258" s="59">
        <f>'Inventory Ref Sheet'!AM1258</f>
        <v>0</v>
      </c>
      <c r="M1258" s="59">
        <f>'Inventory Ref Sheet'!AP1258</f>
        <v>0</v>
      </c>
      <c r="N1258" s="59">
        <f>'Inventory Ref Sheet'!AQ1258</f>
        <v>0</v>
      </c>
      <c r="O1258" s="100" t="str">
        <f ca="1">IF('Inventory Ref Sheet'!AS1258&gt;0,YEAR(TODAY())-'Inventory Ref Sheet'!AS1258,"")</f>
        <v/>
      </c>
      <c r="P1258" s="95">
        <f>'Inventory Ref Sheet'!AU1258</f>
        <v>0</v>
      </c>
      <c r="Q1258" s="60">
        <f>'Inventory Ref Sheet'!AV1258</f>
        <v>0</v>
      </c>
      <c r="R1258" s="61"/>
      <c r="S1258" s="100" t="str">
        <f t="shared" si="75"/>
        <v/>
      </c>
      <c r="T1258" s="59">
        <f>'Inventory Ref Sheet'!M1258</f>
        <v>0</v>
      </c>
      <c r="U1258" s="102">
        <f>'Inventory Ref Sheet'!N1258</f>
        <v>0</v>
      </c>
      <c r="V1258" s="59">
        <f>'Inventory Ref Sheet'!O1258</f>
        <v>0</v>
      </c>
      <c r="W1258" s="59">
        <f>'Inventory Ref Sheet'!R1258</f>
        <v>0</v>
      </c>
      <c r="X1258" s="59">
        <f>'Inventory Ref Sheet'!S1258</f>
        <v>0</v>
      </c>
      <c r="Y1258" s="100" t="str">
        <f ca="1">IF('Inventory Ref Sheet'!U1258&gt;0,YEAR(TODAY())-'Inventory Ref Sheet'!U1258,"")</f>
        <v/>
      </c>
      <c r="Z1258" s="95">
        <f>'Inventory Ref Sheet'!W1258</f>
        <v>0</v>
      </c>
      <c r="AA1258" s="60">
        <f>'Inventory Ref Sheet'!X1258</f>
        <v>0</v>
      </c>
      <c r="AB1258" s="61"/>
      <c r="AC1258" s="97" t="str">
        <f t="shared" si="76"/>
        <v/>
      </c>
      <c r="AD1258" s="59">
        <f>'Inventory Ref Sheet'!Y1258</f>
        <v>0</v>
      </c>
      <c r="AE1258" s="59">
        <f>'Inventory Ref Sheet'!Z1258</f>
        <v>0</v>
      </c>
      <c r="AF1258" s="102">
        <f>'Inventory Ref Sheet'!AA1258</f>
        <v>0</v>
      </c>
      <c r="AG1258" s="59">
        <f>'Inventory Ref Sheet'!AD1258</f>
        <v>0</v>
      </c>
      <c r="AH1258" s="59">
        <f>'Inventory Ref Sheet'!AE1258</f>
        <v>0</v>
      </c>
      <c r="AI1258" s="100" t="str">
        <f ca="1">IF('Inventory Ref Sheet'!AG1258&gt;0,YEAR(TODAY())-'Inventory Ref Sheet'!AG1258,"")</f>
        <v/>
      </c>
      <c r="AJ1258" s="99"/>
      <c r="AK1258" s="60">
        <f>'Inventory Ref Sheet'!AJ1258</f>
        <v>0</v>
      </c>
      <c r="AL1258" s="99"/>
      <c r="AM1258" s="97" t="str">
        <f t="shared" si="77"/>
        <v/>
      </c>
    </row>
    <row r="1259" spans="10:39" x14ac:dyDescent="0.25">
      <c r="J1259" s="59">
        <f>'Inventory Ref Sheet'!AK1259</f>
        <v>0</v>
      </c>
      <c r="K1259" s="59">
        <f>'Inventory Ref Sheet'!AL1259</f>
        <v>0</v>
      </c>
      <c r="L1259" s="59">
        <f>'Inventory Ref Sheet'!AM1259</f>
        <v>0</v>
      </c>
      <c r="M1259" s="59">
        <f>'Inventory Ref Sheet'!AP1259</f>
        <v>0</v>
      </c>
      <c r="N1259" s="59">
        <f>'Inventory Ref Sheet'!AQ1259</f>
        <v>0</v>
      </c>
      <c r="O1259" s="100" t="str">
        <f ca="1">IF('Inventory Ref Sheet'!AS1259&gt;0,YEAR(TODAY())-'Inventory Ref Sheet'!AS1259,"")</f>
        <v/>
      </c>
      <c r="P1259" s="95">
        <f>'Inventory Ref Sheet'!AU1259</f>
        <v>0</v>
      </c>
      <c r="Q1259" s="60">
        <f>'Inventory Ref Sheet'!AV1259</f>
        <v>0</v>
      </c>
      <c r="R1259" s="61"/>
      <c r="S1259" s="100" t="str">
        <f t="shared" si="75"/>
        <v/>
      </c>
      <c r="T1259" s="59">
        <f>'Inventory Ref Sheet'!M1259</f>
        <v>0</v>
      </c>
      <c r="U1259" s="102">
        <f>'Inventory Ref Sheet'!N1259</f>
        <v>0</v>
      </c>
      <c r="V1259" s="59">
        <f>'Inventory Ref Sheet'!O1259</f>
        <v>0</v>
      </c>
      <c r="W1259" s="59">
        <f>'Inventory Ref Sheet'!R1259</f>
        <v>0</v>
      </c>
      <c r="X1259" s="59">
        <f>'Inventory Ref Sheet'!S1259</f>
        <v>0</v>
      </c>
      <c r="Y1259" s="100" t="str">
        <f ca="1">IF('Inventory Ref Sheet'!U1259&gt;0,YEAR(TODAY())-'Inventory Ref Sheet'!U1259,"")</f>
        <v/>
      </c>
      <c r="Z1259" s="95">
        <f>'Inventory Ref Sheet'!W1259</f>
        <v>0</v>
      </c>
      <c r="AA1259" s="60">
        <f>'Inventory Ref Sheet'!X1259</f>
        <v>0</v>
      </c>
      <c r="AB1259" s="61"/>
      <c r="AC1259" s="97" t="str">
        <f t="shared" si="76"/>
        <v/>
      </c>
      <c r="AD1259" s="59">
        <f>'Inventory Ref Sheet'!Y1259</f>
        <v>0</v>
      </c>
      <c r="AE1259" s="59">
        <f>'Inventory Ref Sheet'!Z1259</f>
        <v>0</v>
      </c>
      <c r="AF1259" s="102">
        <f>'Inventory Ref Sheet'!AA1259</f>
        <v>0</v>
      </c>
      <c r="AG1259" s="59">
        <f>'Inventory Ref Sheet'!AD1259</f>
        <v>0</v>
      </c>
      <c r="AH1259" s="59">
        <f>'Inventory Ref Sheet'!AE1259</f>
        <v>0</v>
      </c>
      <c r="AI1259" s="100" t="str">
        <f ca="1">IF('Inventory Ref Sheet'!AG1259&gt;0,YEAR(TODAY())-'Inventory Ref Sheet'!AG1259,"")</f>
        <v/>
      </c>
      <c r="AJ1259" s="99"/>
      <c r="AK1259" s="60">
        <f>'Inventory Ref Sheet'!AJ1259</f>
        <v>0</v>
      </c>
      <c r="AL1259" s="99"/>
      <c r="AM1259" s="97" t="str">
        <f t="shared" si="77"/>
        <v/>
      </c>
    </row>
    <row r="1260" spans="10:39" x14ac:dyDescent="0.25">
      <c r="J1260" s="59">
        <f>'Inventory Ref Sheet'!AK1260</f>
        <v>0</v>
      </c>
      <c r="K1260" s="59">
        <f>'Inventory Ref Sheet'!AL1260</f>
        <v>0</v>
      </c>
      <c r="L1260" s="59">
        <f>'Inventory Ref Sheet'!AM1260</f>
        <v>0</v>
      </c>
      <c r="M1260" s="59">
        <f>'Inventory Ref Sheet'!AP1260</f>
        <v>0</v>
      </c>
      <c r="N1260" s="59">
        <f>'Inventory Ref Sheet'!AQ1260</f>
        <v>0</v>
      </c>
      <c r="O1260" s="100" t="str">
        <f ca="1">IF('Inventory Ref Sheet'!AS1260&gt;0,YEAR(TODAY())-'Inventory Ref Sheet'!AS1260,"")</f>
        <v/>
      </c>
      <c r="P1260" s="95">
        <f>'Inventory Ref Sheet'!AU1260</f>
        <v>0</v>
      </c>
      <c r="Q1260" s="60">
        <f>'Inventory Ref Sheet'!AV1260</f>
        <v>0</v>
      </c>
      <c r="R1260" s="61"/>
      <c r="S1260" s="100" t="str">
        <f t="shared" si="75"/>
        <v/>
      </c>
      <c r="T1260" s="59">
        <f>'Inventory Ref Sheet'!M1260</f>
        <v>0</v>
      </c>
      <c r="U1260" s="102">
        <f>'Inventory Ref Sheet'!N1260</f>
        <v>0</v>
      </c>
      <c r="V1260" s="59">
        <f>'Inventory Ref Sheet'!O1260</f>
        <v>0</v>
      </c>
      <c r="W1260" s="59">
        <f>'Inventory Ref Sheet'!R1260</f>
        <v>0</v>
      </c>
      <c r="X1260" s="59">
        <f>'Inventory Ref Sheet'!S1260</f>
        <v>0</v>
      </c>
      <c r="Y1260" s="100" t="str">
        <f ca="1">IF('Inventory Ref Sheet'!U1260&gt;0,YEAR(TODAY())-'Inventory Ref Sheet'!U1260,"")</f>
        <v/>
      </c>
      <c r="Z1260" s="95">
        <f>'Inventory Ref Sheet'!W1260</f>
        <v>0</v>
      </c>
      <c r="AA1260" s="60">
        <f>'Inventory Ref Sheet'!X1260</f>
        <v>0</v>
      </c>
      <c r="AB1260" s="61"/>
      <c r="AC1260" s="97" t="str">
        <f t="shared" si="76"/>
        <v/>
      </c>
      <c r="AD1260" s="59">
        <f>'Inventory Ref Sheet'!Y1260</f>
        <v>0</v>
      </c>
      <c r="AE1260" s="59">
        <f>'Inventory Ref Sheet'!Z1260</f>
        <v>0</v>
      </c>
      <c r="AF1260" s="102">
        <f>'Inventory Ref Sheet'!AA1260</f>
        <v>0</v>
      </c>
      <c r="AG1260" s="59">
        <f>'Inventory Ref Sheet'!AD1260</f>
        <v>0</v>
      </c>
      <c r="AH1260" s="59">
        <f>'Inventory Ref Sheet'!AE1260</f>
        <v>0</v>
      </c>
      <c r="AI1260" s="100" t="str">
        <f ca="1">IF('Inventory Ref Sheet'!AG1260&gt;0,YEAR(TODAY())-'Inventory Ref Sheet'!AG1260,"")</f>
        <v/>
      </c>
      <c r="AJ1260" s="99"/>
      <c r="AK1260" s="60">
        <f>'Inventory Ref Sheet'!AJ1260</f>
        <v>0</v>
      </c>
      <c r="AL1260" s="99"/>
      <c r="AM1260" s="97" t="str">
        <f t="shared" si="77"/>
        <v/>
      </c>
    </row>
    <row r="1261" spans="10:39" x14ac:dyDescent="0.25">
      <c r="J1261" s="59">
        <f>'Inventory Ref Sheet'!AK1261</f>
        <v>0</v>
      </c>
      <c r="K1261" s="59">
        <f>'Inventory Ref Sheet'!AL1261</f>
        <v>0</v>
      </c>
      <c r="L1261" s="59">
        <f>'Inventory Ref Sheet'!AM1261</f>
        <v>0</v>
      </c>
      <c r="M1261" s="59">
        <f>'Inventory Ref Sheet'!AP1261</f>
        <v>0</v>
      </c>
      <c r="N1261" s="59">
        <f>'Inventory Ref Sheet'!AQ1261</f>
        <v>0</v>
      </c>
      <c r="O1261" s="100" t="str">
        <f ca="1">IF('Inventory Ref Sheet'!AS1261&gt;0,YEAR(TODAY())-'Inventory Ref Sheet'!AS1261,"")</f>
        <v/>
      </c>
      <c r="P1261" s="95">
        <f>'Inventory Ref Sheet'!AU1261</f>
        <v>0</v>
      </c>
      <c r="Q1261" s="60">
        <f>'Inventory Ref Sheet'!AV1261</f>
        <v>0</v>
      </c>
      <c r="R1261" s="61"/>
      <c r="S1261" s="100" t="str">
        <f t="shared" si="75"/>
        <v/>
      </c>
      <c r="T1261" s="59">
        <f>'Inventory Ref Sheet'!M1261</f>
        <v>0</v>
      </c>
      <c r="U1261" s="102">
        <f>'Inventory Ref Sheet'!N1261</f>
        <v>0</v>
      </c>
      <c r="V1261" s="59">
        <f>'Inventory Ref Sheet'!O1261</f>
        <v>0</v>
      </c>
      <c r="W1261" s="59">
        <f>'Inventory Ref Sheet'!R1261</f>
        <v>0</v>
      </c>
      <c r="X1261" s="59">
        <f>'Inventory Ref Sheet'!S1261</f>
        <v>0</v>
      </c>
      <c r="Y1261" s="100" t="str">
        <f ca="1">IF('Inventory Ref Sheet'!U1261&gt;0,YEAR(TODAY())-'Inventory Ref Sheet'!U1261,"")</f>
        <v/>
      </c>
      <c r="Z1261" s="95">
        <f>'Inventory Ref Sheet'!W1261</f>
        <v>0</v>
      </c>
      <c r="AA1261" s="60">
        <f>'Inventory Ref Sheet'!X1261</f>
        <v>0</v>
      </c>
      <c r="AB1261" s="61"/>
      <c r="AC1261" s="97" t="str">
        <f t="shared" si="76"/>
        <v/>
      </c>
      <c r="AD1261" s="59">
        <f>'Inventory Ref Sheet'!Y1261</f>
        <v>0</v>
      </c>
      <c r="AE1261" s="59">
        <f>'Inventory Ref Sheet'!Z1261</f>
        <v>0</v>
      </c>
      <c r="AF1261" s="102">
        <f>'Inventory Ref Sheet'!AA1261</f>
        <v>0</v>
      </c>
      <c r="AG1261" s="59">
        <f>'Inventory Ref Sheet'!AD1261</f>
        <v>0</v>
      </c>
      <c r="AH1261" s="59">
        <f>'Inventory Ref Sheet'!AE1261</f>
        <v>0</v>
      </c>
      <c r="AI1261" s="100" t="str">
        <f ca="1">IF('Inventory Ref Sheet'!AG1261&gt;0,YEAR(TODAY())-'Inventory Ref Sheet'!AG1261,"")</f>
        <v/>
      </c>
      <c r="AJ1261" s="99"/>
      <c r="AK1261" s="60">
        <f>'Inventory Ref Sheet'!AJ1261</f>
        <v>0</v>
      </c>
      <c r="AL1261" s="99"/>
      <c r="AM1261" s="97" t="str">
        <f t="shared" si="77"/>
        <v/>
      </c>
    </row>
    <row r="1262" spans="10:39" x14ac:dyDescent="0.25">
      <c r="J1262" s="59">
        <f>'Inventory Ref Sheet'!AK1262</f>
        <v>0</v>
      </c>
      <c r="K1262" s="59">
        <f>'Inventory Ref Sheet'!AL1262</f>
        <v>0</v>
      </c>
      <c r="L1262" s="59">
        <f>'Inventory Ref Sheet'!AM1262</f>
        <v>0</v>
      </c>
      <c r="M1262" s="59">
        <f>'Inventory Ref Sheet'!AP1262</f>
        <v>0</v>
      </c>
      <c r="N1262" s="59">
        <f>'Inventory Ref Sheet'!AQ1262</f>
        <v>0</v>
      </c>
      <c r="O1262" s="100" t="str">
        <f ca="1">IF('Inventory Ref Sheet'!AS1262&gt;0,YEAR(TODAY())-'Inventory Ref Sheet'!AS1262,"")</f>
        <v/>
      </c>
      <c r="P1262" s="95">
        <f>'Inventory Ref Sheet'!AU1262</f>
        <v>0</v>
      </c>
      <c r="Q1262" s="60">
        <f>'Inventory Ref Sheet'!AV1262</f>
        <v>0</v>
      </c>
      <c r="R1262" s="61"/>
      <c r="S1262" s="100" t="str">
        <f t="shared" si="75"/>
        <v/>
      </c>
      <c r="T1262" s="59">
        <f>'Inventory Ref Sheet'!M1262</f>
        <v>0</v>
      </c>
      <c r="U1262" s="102">
        <f>'Inventory Ref Sheet'!N1262</f>
        <v>0</v>
      </c>
      <c r="V1262" s="59">
        <f>'Inventory Ref Sheet'!O1262</f>
        <v>0</v>
      </c>
      <c r="W1262" s="59">
        <f>'Inventory Ref Sheet'!R1262</f>
        <v>0</v>
      </c>
      <c r="X1262" s="59">
        <f>'Inventory Ref Sheet'!S1262</f>
        <v>0</v>
      </c>
      <c r="Y1262" s="100" t="str">
        <f ca="1">IF('Inventory Ref Sheet'!U1262&gt;0,YEAR(TODAY())-'Inventory Ref Sheet'!U1262,"")</f>
        <v/>
      </c>
      <c r="Z1262" s="95">
        <f>'Inventory Ref Sheet'!W1262</f>
        <v>0</v>
      </c>
      <c r="AA1262" s="60">
        <f>'Inventory Ref Sheet'!X1262</f>
        <v>0</v>
      </c>
      <c r="AB1262" s="61"/>
      <c r="AC1262" s="97" t="str">
        <f t="shared" si="76"/>
        <v/>
      </c>
      <c r="AD1262" s="59">
        <f>'Inventory Ref Sheet'!Y1262</f>
        <v>0</v>
      </c>
      <c r="AE1262" s="59">
        <f>'Inventory Ref Sheet'!Z1262</f>
        <v>0</v>
      </c>
      <c r="AF1262" s="102">
        <f>'Inventory Ref Sheet'!AA1262</f>
        <v>0</v>
      </c>
      <c r="AG1262" s="59">
        <f>'Inventory Ref Sheet'!AD1262</f>
        <v>0</v>
      </c>
      <c r="AH1262" s="59">
        <f>'Inventory Ref Sheet'!AE1262</f>
        <v>0</v>
      </c>
      <c r="AI1262" s="100" t="str">
        <f ca="1">IF('Inventory Ref Sheet'!AG1262&gt;0,YEAR(TODAY())-'Inventory Ref Sheet'!AG1262,"")</f>
        <v/>
      </c>
      <c r="AJ1262" s="99"/>
      <c r="AK1262" s="60">
        <f>'Inventory Ref Sheet'!AJ1262</f>
        <v>0</v>
      </c>
      <c r="AL1262" s="99"/>
      <c r="AM1262" s="97" t="str">
        <f t="shared" si="77"/>
        <v/>
      </c>
    </row>
    <row r="1263" spans="10:39" x14ac:dyDescent="0.25">
      <c r="J1263" s="59">
        <f>'Inventory Ref Sheet'!AK1263</f>
        <v>0</v>
      </c>
      <c r="K1263" s="59">
        <f>'Inventory Ref Sheet'!AL1263</f>
        <v>0</v>
      </c>
      <c r="L1263" s="59">
        <f>'Inventory Ref Sheet'!AM1263</f>
        <v>0</v>
      </c>
      <c r="M1263" s="59">
        <f>'Inventory Ref Sheet'!AP1263</f>
        <v>0</v>
      </c>
      <c r="N1263" s="59">
        <f>'Inventory Ref Sheet'!AQ1263</f>
        <v>0</v>
      </c>
      <c r="O1263" s="100" t="str">
        <f ca="1">IF('Inventory Ref Sheet'!AS1263&gt;0,YEAR(TODAY())-'Inventory Ref Sheet'!AS1263,"")</f>
        <v/>
      </c>
      <c r="P1263" s="95">
        <f>'Inventory Ref Sheet'!AU1263</f>
        <v>0</v>
      </c>
      <c r="Q1263" s="60">
        <f>'Inventory Ref Sheet'!AV1263</f>
        <v>0</v>
      </c>
      <c r="R1263" s="61"/>
      <c r="S1263" s="100" t="str">
        <f t="shared" si="75"/>
        <v/>
      </c>
      <c r="T1263" s="59">
        <f>'Inventory Ref Sheet'!M1263</f>
        <v>0</v>
      </c>
      <c r="U1263" s="102">
        <f>'Inventory Ref Sheet'!N1263</f>
        <v>0</v>
      </c>
      <c r="V1263" s="59">
        <f>'Inventory Ref Sheet'!O1263</f>
        <v>0</v>
      </c>
      <c r="W1263" s="59">
        <f>'Inventory Ref Sheet'!R1263</f>
        <v>0</v>
      </c>
      <c r="X1263" s="59">
        <f>'Inventory Ref Sheet'!S1263</f>
        <v>0</v>
      </c>
      <c r="Y1263" s="100" t="str">
        <f ca="1">IF('Inventory Ref Sheet'!U1263&gt;0,YEAR(TODAY())-'Inventory Ref Sheet'!U1263,"")</f>
        <v/>
      </c>
      <c r="Z1263" s="95">
        <f>'Inventory Ref Sheet'!W1263</f>
        <v>0</v>
      </c>
      <c r="AA1263" s="60">
        <f>'Inventory Ref Sheet'!X1263</f>
        <v>0</v>
      </c>
      <c r="AB1263" s="61"/>
      <c r="AC1263" s="97" t="str">
        <f t="shared" si="76"/>
        <v/>
      </c>
      <c r="AD1263" s="59">
        <f>'Inventory Ref Sheet'!Y1263</f>
        <v>0</v>
      </c>
      <c r="AE1263" s="59">
        <f>'Inventory Ref Sheet'!Z1263</f>
        <v>0</v>
      </c>
      <c r="AF1263" s="102">
        <f>'Inventory Ref Sheet'!AA1263</f>
        <v>0</v>
      </c>
      <c r="AG1263" s="59">
        <f>'Inventory Ref Sheet'!AD1263</f>
        <v>0</v>
      </c>
      <c r="AH1263" s="59">
        <f>'Inventory Ref Sheet'!AE1263</f>
        <v>0</v>
      </c>
      <c r="AI1263" s="100" t="str">
        <f ca="1">IF('Inventory Ref Sheet'!AG1263&gt;0,YEAR(TODAY())-'Inventory Ref Sheet'!AG1263,"")</f>
        <v/>
      </c>
      <c r="AJ1263" s="99"/>
      <c r="AK1263" s="60">
        <f>'Inventory Ref Sheet'!AJ1263</f>
        <v>0</v>
      </c>
      <c r="AL1263" s="99"/>
      <c r="AM1263" s="97" t="str">
        <f t="shared" si="77"/>
        <v/>
      </c>
    </row>
    <row r="1264" spans="10:39" x14ac:dyDescent="0.25">
      <c r="J1264" s="59">
        <f>'Inventory Ref Sheet'!AK1264</f>
        <v>0</v>
      </c>
      <c r="K1264" s="59">
        <f>'Inventory Ref Sheet'!AL1264</f>
        <v>0</v>
      </c>
      <c r="L1264" s="59">
        <f>'Inventory Ref Sheet'!AM1264</f>
        <v>0</v>
      </c>
      <c r="M1264" s="59">
        <f>'Inventory Ref Sheet'!AP1264</f>
        <v>0</v>
      </c>
      <c r="N1264" s="59">
        <f>'Inventory Ref Sheet'!AQ1264</f>
        <v>0</v>
      </c>
      <c r="O1264" s="100" t="str">
        <f ca="1">IF('Inventory Ref Sheet'!AS1264&gt;0,YEAR(TODAY())-'Inventory Ref Sheet'!AS1264,"")</f>
        <v/>
      </c>
      <c r="P1264" s="95">
        <f>'Inventory Ref Sheet'!AU1264</f>
        <v>0</v>
      </c>
      <c r="Q1264" s="60">
        <f>'Inventory Ref Sheet'!AV1264</f>
        <v>0</v>
      </c>
      <c r="R1264" s="61"/>
      <c r="S1264" s="100" t="str">
        <f t="shared" si="75"/>
        <v/>
      </c>
      <c r="T1264" s="59">
        <f>'Inventory Ref Sheet'!M1264</f>
        <v>0</v>
      </c>
      <c r="U1264" s="102">
        <f>'Inventory Ref Sheet'!N1264</f>
        <v>0</v>
      </c>
      <c r="V1264" s="59">
        <f>'Inventory Ref Sheet'!O1264</f>
        <v>0</v>
      </c>
      <c r="W1264" s="59">
        <f>'Inventory Ref Sheet'!R1264</f>
        <v>0</v>
      </c>
      <c r="X1264" s="59">
        <f>'Inventory Ref Sheet'!S1264</f>
        <v>0</v>
      </c>
      <c r="Y1264" s="100" t="str">
        <f ca="1">IF('Inventory Ref Sheet'!U1264&gt;0,YEAR(TODAY())-'Inventory Ref Sheet'!U1264,"")</f>
        <v/>
      </c>
      <c r="Z1264" s="95">
        <f>'Inventory Ref Sheet'!W1264</f>
        <v>0</v>
      </c>
      <c r="AA1264" s="60">
        <f>'Inventory Ref Sheet'!X1264</f>
        <v>0</v>
      </c>
      <c r="AB1264" s="61"/>
      <c r="AC1264" s="97" t="str">
        <f t="shared" si="76"/>
        <v/>
      </c>
      <c r="AD1264" s="59">
        <f>'Inventory Ref Sheet'!Y1264</f>
        <v>0</v>
      </c>
      <c r="AE1264" s="59">
        <f>'Inventory Ref Sheet'!Z1264</f>
        <v>0</v>
      </c>
      <c r="AF1264" s="102">
        <f>'Inventory Ref Sheet'!AA1264</f>
        <v>0</v>
      </c>
      <c r="AG1264" s="59">
        <f>'Inventory Ref Sheet'!AD1264</f>
        <v>0</v>
      </c>
      <c r="AH1264" s="59">
        <f>'Inventory Ref Sheet'!AE1264</f>
        <v>0</v>
      </c>
      <c r="AI1264" s="100" t="str">
        <f ca="1">IF('Inventory Ref Sheet'!AG1264&gt;0,YEAR(TODAY())-'Inventory Ref Sheet'!AG1264,"")</f>
        <v/>
      </c>
      <c r="AJ1264" s="99"/>
      <c r="AK1264" s="60">
        <f>'Inventory Ref Sheet'!AJ1264</f>
        <v>0</v>
      </c>
      <c r="AL1264" s="99"/>
      <c r="AM1264" s="97" t="str">
        <f t="shared" si="77"/>
        <v/>
      </c>
    </row>
    <row r="1265" spans="10:39" x14ac:dyDescent="0.25">
      <c r="J1265" s="59">
        <f>'Inventory Ref Sheet'!AK1265</f>
        <v>0</v>
      </c>
      <c r="K1265" s="59">
        <f>'Inventory Ref Sheet'!AL1265</f>
        <v>0</v>
      </c>
      <c r="L1265" s="59">
        <f>'Inventory Ref Sheet'!AM1265</f>
        <v>0</v>
      </c>
      <c r="M1265" s="59">
        <f>'Inventory Ref Sheet'!AP1265</f>
        <v>0</v>
      </c>
      <c r="N1265" s="59">
        <f>'Inventory Ref Sheet'!AQ1265</f>
        <v>0</v>
      </c>
      <c r="O1265" s="100" t="str">
        <f ca="1">IF('Inventory Ref Sheet'!AS1265&gt;0,YEAR(TODAY())-'Inventory Ref Sheet'!AS1265,"")</f>
        <v/>
      </c>
      <c r="P1265" s="95">
        <f>'Inventory Ref Sheet'!AU1265</f>
        <v>0</v>
      </c>
      <c r="Q1265" s="60">
        <f>'Inventory Ref Sheet'!AV1265</f>
        <v>0</v>
      </c>
      <c r="R1265" s="61"/>
      <c r="S1265" s="100" t="str">
        <f t="shared" si="75"/>
        <v/>
      </c>
      <c r="T1265" s="59">
        <f>'Inventory Ref Sheet'!M1265</f>
        <v>0</v>
      </c>
      <c r="U1265" s="102">
        <f>'Inventory Ref Sheet'!N1265</f>
        <v>0</v>
      </c>
      <c r="V1265" s="59">
        <f>'Inventory Ref Sheet'!O1265</f>
        <v>0</v>
      </c>
      <c r="W1265" s="59">
        <f>'Inventory Ref Sheet'!R1265</f>
        <v>0</v>
      </c>
      <c r="X1265" s="59">
        <f>'Inventory Ref Sheet'!S1265</f>
        <v>0</v>
      </c>
      <c r="Y1265" s="100" t="str">
        <f ca="1">IF('Inventory Ref Sheet'!U1265&gt;0,YEAR(TODAY())-'Inventory Ref Sheet'!U1265,"")</f>
        <v/>
      </c>
      <c r="Z1265" s="95">
        <f>'Inventory Ref Sheet'!W1265</f>
        <v>0</v>
      </c>
      <c r="AA1265" s="60">
        <f>'Inventory Ref Sheet'!X1265</f>
        <v>0</v>
      </c>
      <c r="AB1265" s="61"/>
      <c r="AC1265" s="97" t="str">
        <f t="shared" si="76"/>
        <v/>
      </c>
      <c r="AD1265" s="59">
        <f>'Inventory Ref Sheet'!Y1265</f>
        <v>0</v>
      </c>
      <c r="AE1265" s="59">
        <f>'Inventory Ref Sheet'!Z1265</f>
        <v>0</v>
      </c>
      <c r="AF1265" s="102">
        <f>'Inventory Ref Sheet'!AA1265</f>
        <v>0</v>
      </c>
      <c r="AG1265" s="59">
        <f>'Inventory Ref Sheet'!AD1265</f>
        <v>0</v>
      </c>
      <c r="AH1265" s="59">
        <f>'Inventory Ref Sheet'!AE1265</f>
        <v>0</v>
      </c>
      <c r="AI1265" s="100" t="str">
        <f ca="1">IF('Inventory Ref Sheet'!AG1265&gt;0,YEAR(TODAY())-'Inventory Ref Sheet'!AG1265,"")</f>
        <v/>
      </c>
      <c r="AJ1265" s="99"/>
      <c r="AK1265" s="60">
        <f>'Inventory Ref Sheet'!AJ1265</f>
        <v>0</v>
      </c>
      <c r="AL1265" s="99"/>
      <c r="AM1265" s="97" t="str">
        <f t="shared" si="77"/>
        <v/>
      </c>
    </row>
    <row r="1266" spans="10:39" x14ac:dyDescent="0.25">
      <c r="J1266" s="59">
        <f>'Inventory Ref Sheet'!AK1266</f>
        <v>0</v>
      </c>
      <c r="K1266" s="59">
        <f>'Inventory Ref Sheet'!AL1266</f>
        <v>0</v>
      </c>
      <c r="L1266" s="59">
        <f>'Inventory Ref Sheet'!AM1266</f>
        <v>0</v>
      </c>
      <c r="M1266" s="59">
        <f>'Inventory Ref Sheet'!AP1266</f>
        <v>0</v>
      </c>
      <c r="N1266" s="59">
        <f>'Inventory Ref Sheet'!AQ1266</f>
        <v>0</v>
      </c>
      <c r="O1266" s="100" t="str">
        <f ca="1">IF('Inventory Ref Sheet'!AS1266&gt;0,YEAR(TODAY())-'Inventory Ref Sheet'!AS1266,"")</f>
        <v/>
      </c>
      <c r="P1266" s="95">
        <f>'Inventory Ref Sheet'!AU1266</f>
        <v>0</v>
      </c>
      <c r="Q1266" s="60">
        <f>'Inventory Ref Sheet'!AV1266</f>
        <v>0</v>
      </c>
      <c r="R1266" s="61"/>
      <c r="S1266" s="100" t="str">
        <f t="shared" si="75"/>
        <v/>
      </c>
      <c r="T1266" s="59">
        <f>'Inventory Ref Sheet'!M1266</f>
        <v>0</v>
      </c>
      <c r="U1266" s="102">
        <f>'Inventory Ref Sheet'!N1266</f>
        <v>0</v>
      </c>
      <c r="V1266" s="59">
        <f>'Inventory Ref Sheet'!O1266</f>
        <v>0</v>
      </c>
      <c r="W1266" s="59">
        <f>'Inventory Ref Sheet'!R1266</f>
        <v>0</v>
      </c>
      <c r="X1266" s="59">
        <f>'Inventory Ref Sheet'!S1266</f>
        <v>0</v>
      </c>
      <c r="Y1266" s="100" t="str">
        <f ca="1">IF('Inventory Ref Sheet'!U1266&gt;0,YEAR(TODAY())-'Inventory Ref Sheet'!U1266,"")</f>
        <v/>
      </c>
      <c r="Z1266" s="95">
        <f>'Inventory Ref Sheet'!W1266</f>
        <v>0</v>
      </c>
      <c r="AA1266" s="60">
        <f>'Inventory Ref Sheet'!X1266</f>
        <v>0</v>
      </c>
      <c r="AB1266" s="61"/>
      <c r="AC1266" s="97" t="str">
        <f t="shared" si="76"/>
        <v/>
      </c>
      <c r="AD1266" s="59">
        <f>'Inventory Ref Sheet'!Y1266</f>
        <v>0</v>
      </c>
      <c r="AE1266" s="59">
        <f>'Inventory Ref Sheet'!Z1266</f>
        <v>0</v>
      </c>
      <c r="AF1266" s="102">
        <f>'Inventory Ref Sheet'!AA1266</f>
        <v>0</v>
      </c>
      <c r="AG1266" s="59">
        <f>'Inventory Ref Sheet'!AD1266</f>
        <v>0</v>
      </c>
      <c r="AH1266" s="59">
        <f>'Inventory Ref Sheet'!AE1266</f>
        <v>0</v>
      </c>
      <c r="AI1266" s="100" t="str">
        <f ca="1">IF('Inventory Ref Sheet'!AG1266&gt;0,YEAR(TODAY())-'Inventory Ref Sheet'!AG1266,"")</f>
        <v/>
      </c>
      <c r="AJ1266" s="99"/>
      <c r="AK1266" s="60">
        <f>'Inventory Ref Sheet'!AJ1266</f>
        <v>0</v>
      </c>
      <c r="AL1266" s="99"/>
      <c r="AM1266" s="97" t="str">
        <f t="shared" si="77"/>
        <v/>
      </c>
    </row>
    <row r="1267" spans="10:39" x14ac:dyDescent="0.25">
      <c r="J1267" s="59">
        <f>'Inventory Ref Sheet'!AK1267</f>
        <v>0</v>
      </c>
      <c r="K1267" s="59">
        <f>'Inventory Ref Sheet'!AL1267</f>
        <v>0</v>
      </c>
      <c r="L1267" s="59">
        <f>'Inventory Ref Sheet'!AM1267</f>
        <v>0</v>
      </c>
      <c r="M1267" s="59">
        <f>'Inventory Ref Sheet'!AP1267</f>
        <v>0</v>
      </c>
      <c r="N1267" s="59">
        <f>'Inventory Ref Sheet'!AQ1267</f>
        <v>0</v>
      </c>
      <c r="O1267" s="100" t="str">
        <f ca="1">IF('Inventory Ref Sheet'!AS1267&gt;0,YEAR(TODAY())-'Inventory Ref Sheet'!AS1267,"")</f>
        <v/>
      </c>
      <c r="P1267" s="95">
        <f>'Inventory Ref Sheet'!AU1267</f>
        <v>0</v>
      </c>
      <c r="Q1267" s="60">
        <f>'Inventory Ref Sheet'!AV1267</f>
        <v>0</v>
      </c>
      <c r="R1267" s="61"/>
      <c r="S1267" s="100" t="str">
        <f t="shared" si="75"/>
        <v/>
      </c>
      <c r="T1267" s="59">
        <f>'Inventory Ref Sheet'!M1267</f>
        <v>0</v>
      </c>
      <c r="U1267" s="102">
        <f>'Inventory Ref Sheet'!N1267</f>
        <v>0</v>
      </c>
      <c r="V1267" s="59">
        <f>'Inventory Ref Sheet'!O1267</f>
        <v>0</v>
      </c>
      <c r="W1267" s="59">
        <f>'Inventory Ref Sheet'!R1267</f>
        <v>0</v>
      </c>
      <c r="X1267" s="59">
        <f>'Inventory Ref Sheet'!S1267</f>
        <v>0</v>
      </c>
      <c r="Y1267" s="100" t="str">
        <f ca="1">IF('Inventory Ref Sheet'!U1267&gt;0,YEAR(TODAY())-'Inventory Ref Sheet'!U1267,"")</f>
        <v/>
      </c>
      <c r="Z1267" s="95">
        <f>'Inventory Ref Sheet'!W1267</f>
        <v>0</v>
      </c>
      <c r="AA1267" s="60">
        <f>'Inventory Ref Sheet'!X1267</f>
        <v>0</v>
      </c>
      <c r="AB1267" s="61"/>
      <c r="AC1267" s="97" t="str">
        <f t="shared" si="76"/>
        <v/>
      </c>
      <c r="AD1267" s="59">
        <f>'Inventory Ref Sheet'!Y1267</f>
        <v>0</v>
      </c>
      <c r="AE1267" s="59">
        <f>'Inventory Ref Sheet'!Z1267</f>
        <v>0</v>
      </c>
      <c r="AF1267" s="102">
        <f>'Inventory Ref Sheet'!AA1267</f>
        <v>0</v>
      </c>
      <c r="AG1267" s="59">
        <f>'Inventory Ref Sheet'!AD1267</f>
        <v>0</v>
      </c>
      <c r="AH1267" s="59">
        <f>'Inventory Ref Sheet'!AE1267</f>
        <v>0</v>
      </c>
      <c r="AI1267" s="100" t="str">
        <f ca="1">IF('Inventory Ref Sheet'!AG1267&gt;0,YEAR(TODAY())-'Inventory Ref Sheet'!AG1267,"")</f>
        <v/>
      </c>
      <c r="AJ1267" s="99"/>
      <c r="AK1267" s="60">
        <f>'Inventory Ref Sheet'!AJ1267</f>
        <v>0</v>
      </c>
      <c r="AL1267" s="99"/>
      <c r="AM1267" s="97" t="str">
        <f t="shared" si="77"/>
        <v/>
      </c>
    </row>
    <row r="1268" spans="10:39" x14ac:dyDescent="0.25">
      <c r="J1268" s="59">
        <f>'Inventory Ref Sheet'!AK1268</f>
        <v>0</v>
      </c>
      <c r="K1268" s="59">
        <f>'Inventory Ref Sheet'!AL1268</f>
        <v>0</v>
      </c>
      <c r="L1268" s="59">
        <f>'Inventory Ref Sheet'!AM1268</f>
        <v>0</v>
      </c>
      <c r="M1268" s="59">
        <f>'Inventory Ref Sheet'!AP1268</f>
        <v>0</v>
      </c>
      <c r="N1268" s="59">
        <f>'Inventory Ref Sheet'!AQ1268</f>
        <v>0</v>
      </c>
      <c r="O1268" s="100" t="str">
        <f ca="1">IF('Inventory Ref Sheet'!AS1268&gt;0,YEAR(TODAY())-'Inventory Ref Sheet'!AS1268,"")</f>
        <v/>
      </c>
      <c r="P1268" s="95">
        <f>'Inventory Ref Sheet'!AU1268</f>
        <v>0</v>
      </c>
      <c r="Q1268" s="60">
        <f>'Inventory Ref Sheet'!AV1268</f>
        <v>0</v>
      </c>
      <c r="R1268" s="61"/>
      <c r="S1268" s="100" t="str">
        <f t="shared" si="75"/>
        <v/>
      </c>
      <c r="T1268" s="59">
        <f>'Inventory Ref Sheet'!M1268</f>
        <v>0</v>
      </c>
      <c r="U1268" s="102">
        <f>'Inventory Ref Sheet'!N1268</f>
        <v>0</v>
      </c>
      <c r="V1268" s="59">
        <f>'Inventory Ref Sheet'!O1268</f>
        <v>0</v>
      </c>
      <c r="W1268" s="59">
        <f>'Inventory Ref Sheet'!R1268</f>
        <v>0</v>
      </c>
      <c r="X1268" s="59">
        <f>'Inventory Ref Sheet'!S1268</f>
        <v>0</v>
      </c>
      <c r="Y1268" s="100" t="str">
        <f ca="1">IF('Inventory Ref Sheet'!U1268&gt;0,YEAR(TODAY())-'Inventory Ref Sheet'!U1268,"")</f>
        <v/>
      </c>
      <c r="Z1268" s="95">
        <f>'Inventory Ref Sheet'!W1268</f>
        <v>0</v>
      </c>
      <c r="AA1268" s="60">
        <f>'Inventory Ref Sheet'!X1268</f>
        <v>0</v>
      </c>
      <c r="AB1268" s="61"/>
      <c r="AC1268" s="97" t="str">
        <f t="shared" si="76"/>
        <v/>
      </c>
      <c r="AD1268" s="59">
        <f>'Inventory Ref Sheet'!Y1268</f>
        <v>0</v>
      </c>
      <c r="AE1268" s="59">
        <f>'Inventory Ref Sheet'!Z1268</f>
        <v>0</v>
      </c>
      <c r="AF1268" s="102">
        <f>'Inventory Ref Sheet'!AA1268</f>
        <v>0</v>
      </c>
      <c r="AG1268" s="59">
        <f>'Inventory Ref Sheet'!AD1268</f>
        <v>0</v>
      </c>
      <c r="AH1268" s="59">
        <f>'Inventory Ref Sheet'!AE1268</f>
        <v>0</v>
      </c>
      <c r="AI1268" s="100" t="str">
        <f ca="1">IF('Inventory Ref Sheet'!AG1268&gt;0,YEAR(TODAY())-'Inventory Ref Sheet'!AG1268,"")</f>
        <v/>
      </c>
      <c r="AJ1268" s="99"/>
      <c r="AK1268" s="60">
        <f>'Inventory Ref Sheet'!AJ1268</f>
        <v>0</v>
      </c>
      <c r="AL1268" s="99"/>
      <c r="AM1268" s="97" t="str">
        <f t="shared" si="77"/>
        <v/>
      </c>
    </row>
    <row r="1269" spans="10:39" x14ac:dyDescent="0.25">
      <c r="J1269" s="59">
        <f>'Inventory Ref Sheet'!AK1269</f>
        <v>0</v>
      </c>
      <c r="K1269" s="59">
        <f>'Inventory Ref Sheet'!AL1269</f>
        <v>0</v>
      </c>
      <c r="L1269" s="59">
        <f>'Inventory Ref Sheet'!AM1269</f>
        <v>0</v>
      </c>
      <c r="M1269" s="59">
        <f>'Inventory Ref Sheet'!AP1269</f>
        <v>0</v>
      </c>
      <c r="N1269" s="59">
        <f>'Inventory Ref Sheet'!AQ1269</f>
        <v>0</v>
      </c>
      <c r="O1269" s="100" t="str">
        <f ca="1">IF('Inventory Ref Sheet'!AS1269&gt;0,YEAR(TODAY())-'Inventory Ref Sheet'!AS1269,"")</f>
        <v/>
      </c>
      <c r="P1269" s="95">
        <f>'Inventory Ref Sheet'!AU1269</f>
        <v>0</v>
      </c>
      <c r="Q1269" s="60">
        <f>'Inventory Ref Sheet'!AV1269</f>
        <v>0</v>
      </c>
      <c r="R1269" s="61"/>
      <c r="S1269" s="100" t="str">
        <f t="shared" si="75"/>
        <v/>
      </c>
      <c r="T1269" s="59">
        <f>'Inventory Ref Sheet'!M1269</f>
        <v>0</v>
      </c>
      <c r="U1269" s="102">
        <f>'Inventory Ref Sheet'!N1269</f>
        <v>0</v>
      </c>
      <c r="V1269" s="59">
        <f>'Inventory Ref Sheet'!O1269</f>
        <v>0</v>
      </c>
      <c r="W1269" s="59">
        <f>'Inventory Ref Sheet'!R1269</f>
        <v>0</v>
      </c>
      <c r="X1269" s="59">
        <f>'Inventory Ref Sheet'!S1269</f>
        <v>0</v>
      </c>
      <c r="Y1269" s="100" t="str">
        <f ca="1">IF('Inventory Ref Sheet'!U1269&gt;0,YEAR(TODAY())-'Inventory Ref Sheet'!U1269,"")</f>
        <v/>
      </c>
      <c r="Z1269" s="95">
        <f>'Inventory Ref Sheet'!W1269</f>
        <v>0</v>
      </c>
      <c r="AA1269" s="60">
        <f>'Inventory Ref Sheet'!X1269</f>
        <v>0</v>
      </c>
      <c r="AB1269" s="61"/>
      <c r="AC1269" s="97" t="str">
        <f t="shared" si="76"/>
        <v/>
      </c>
      <c r="AD1269" s="59">
        <f>'Inventory Ref Sheet'!Y1269</f>
        <v>0</v>
      </c>
      <c r="AE1269" s="59">
        <f>'Inventory Ref Sheet'!Z1269</f>
        <v>0</v>
      </c>
      <c r="AF1269" s="102">
        <f>'Inventory Ref Sheet'!AA1269</f>
        <v>0</v>
      </c>
      <c r="AG1269" s="59">
        <f>'Inventory Ref Sheet'!AD1269</f>
        <v>0</v>
      </c>
      <c r="AH1269" s="59">
        <f>'Inventory Ref Sheet'!AE1269</f>
        <v>0</v>
      </c>
      <c r="AI1269" s="100" t="str">
        <f ca="1">IF('Inventory Ref Sheet'!AG1269&gt;0,YEAR(TODAY())-'Inventory Ref Sheet'!AG1269,"")</f>
        <v/>
      </c>
      <c r="AJ1269" s="99"/>
      <c r="AK1269" s="60">
        <f>'Inventory Ref Sheet'!AJ1269</f>
        <v>0</v>
      </c>
      <c r="AL1269" s="99"/>
      <c r="AM1269" s="97" t="str">
        <f t="shared" si="77"/>
        <v/>
      </c>
    </row>
    <row r="1270" spans="10:39" x14ac:dyDescent="0.25">
      <c r="J1270" s="59">
        <f>'Inventory Ref Sheet'!AK1270</f>
        <v>0</v>
      </c>
      <c r="K1270" s="59">
        <f>'Inventory Ref Sheet'!AL1270</f>
        <v>0</v>
      </c>
      <c r="L1270" s="59">
        <f>'Inventory Ref Sheet'!AM1270</f>
        <v>0</v>
      </c>
      <c r="M1270" s="59">
        <f>'Inventory Ref Sheet'!AP1270</f>
        <v>0</v>
      </c>
      <c r="N1270" s="59">
        <f>'Inventory Ref Sheet'!AQ1270</f>
        <v>0</v>
      </c>
      <c r="O1270" s="100" t="str">
        <f ca="1">IF('Inventory Ref Sheet'!AS1270&gt;0,YEAR(TODAY())-'Inventory Ref Sheet'!AS1270,"")</f>
        <v/>
      </c>
      <c r="P1270" s="95">
        <f>'Inventory Ref Sheet'!AU1270</f>
        <v>0</v>
      </c>
      <c r="Q1270" s="60">
        <f>'Inventory Ref Sheet'!AV1270</f>
        <v>0</v>
      </c>
      <c r="R1270" s="61"/>
      <c r="S1270" s="100" t="str">
        <f t="shared" si="75"/>
        <v/>
      </c>
      <c r="T1270" s="59">
        <f>'Inventory Ref Sheet'!M1270</f>
        <v>0</v>
      </c>
      <c r="U1270" s="102">
        <f>'Inventory Ref Sheet'!N1270</f>
        <v>0</v>
      </c>
      <c r="V1270" s="59">
        <f>'Inventory Ref Sheet'!O1270</f>
        <v>0</v>
      </c>
      <c r="W1270" s="59">
        <f>'Inventory Ref Sheet'!R1270</f>
        <v>0</v>
      </c>
      <c r="X1270" s="59">
        <f>'Inventory Ref Sheet'!S1270</f>
        <v>0</v>
      </c>
      <c r="Y1270" s="100" t="str">
        <f ca="1">IF('Inventory Ref Sheet'!U1270&gt;0,YEAR(TODAY())-'Inventory Ref Sheet'!U1270,"")</f>
        <v/>
      </c>
      <c r="Z1270" s="95">
        <f>'Inventory Ref Sheet'!W1270</f>
        <v>0</v>
      </c>
      <c r="AA1270" s="60">
        <f>'Inventory Ref Sheet'!X1270</f>
        <v>0</v>
      </c>
      <c r="AB1270" s="61"/>
      <c r="AC1270" s="97" t="str">
        <f t="shared" si="76"/>
        <v/>
      </c>
      <c r="AD1270" s="59">
        <f>'Inventory Ref Sheet'!Y1270</f>
        <v>0</v>
      </c>
      <c r="AE1270" s="59">
        <f>'Inventory Ref Sheet'!Z1270</f>
        <v>0</v>
      </c>
      <c r="AF1270" s="102">
        <f>'Inventory Ref Sheet'!AA1270</f>
        <v>0</v>
      </c>
      <c r="AG1270" s="59">
        <f>'Inventory Ref Sheet'!AD1270</f>
        <v>0</v>
      </c>
      <c r="AH1270" s="59">
        <f>'Inventory Ref Sheet'!AE1270</f>
        <v>0</v>
      </c>
      <c r="AI1270" s="100" t="str">
        <f ca="1">IF('Inventory Ref Sheet'!AG1270&gt;0,YEAR(TODAY())-'Inventory Ref Sheet'!AG1270,"")</f>
        <v/>
      </c>
      <c r="AJ1270" s="99"/>
      <c r="AK1270" s="60">
        <f>'Inventory Ref Sheet'!AJ1270</f>
        <v>0</v>
      </c>
      <c r="AL1270" s="99"/>
      <c r="AM1270" s="97" t="str">
        <f t="shared" si="77"/>
        <v/>
      </c>
    </row>
    <row r="1271" spans="10:39" x14ac:dyDescent="0.25">
      <c r="J1271" s="59">
        <f>'Inventory Ref Sheet'!AK1271</f>
        <v>0</v>
      </c>
      <c r="K1271" s="59">
        <f>'Inventory Ref Sheet'!AL1271</f>
        <v>0</v>
      </c>
      <c r="L1271" s="59">
        <f>'Inventory Ref Sheet'!AM1271</f>
        <v>0</v>
      </c>
      <c r="M1271" s="59">
        <f>'Inventory Ref Sheet'!AP1271</f>
        <v>0</v>
      </c>
      <c r="N1271" s="59">
        <f>'Inventory Ref Sheet'!AQ1271</f>
        <v>0</v>
      </c>
      <c r="O1271" s="100" t="str">
        <f ca="1">IF('Inventory Ref Sheet'!AS1271&gt;0,YEAR(TODAY())-'Inventory Ref Sheet'!AS1271,"")</f>
        <v/>
      </c>
      <c r="P1271" s="95">
        <f>'Inventory Ref Sheet'!AU1271</f>
        <v>0</v>
      </c>
      <c r="Q1271" s="60">
        <f>'Inventory Ref Sheet'!AV1271</f>
        <v>0</v>
      </c>
      <c r="R1271" s="61"/>
      <c r="S1271" s="100" t="str">
        <f t="shared" si="75"/>
        <v/>
      </c>
      <c r="T1271" s="59">
        <f>'Inventory Ref Sheet'!M1271</f>
        <v>0</v>
      </c>
      <c r="U1271" s="102">
        <f>'Inventory Ref Sheet'!N1271</f>
        <v>0</v>
      </c>
      <c r="V1271" s="59">
        <f>'Inventory Ref Sheet'!O1271</f>
        <v>0</v>
      </c>
      <c r="W1271" s="59">
        <f>'Inventory Ref Sheet'!R1271</f>
        <v>0</v>
      </c>
      <c r="X1271" s="59">
        <f>'Inventory Ref Sheet'!S1271</f>
        <v>0</v>
      </c>
      <c r="Y1271" s="100" t="str">
        <f ca="1">IF('Inventory Ref Sheet'!U1271&gt;0,YEAR(TODAY())-'Inventory Ref Sheet'!U1271,"")</f>
        <v/>
      </c>
      <c r="Z1271" s="95">
        <f>'Inventory Ref Sheet'!W1271</f>
        <v>0</v>
      </c>
      <c r="AA1271" s="60">
        <f>'Inventory Ref Sheet'!X1271</f>
        <v>0</v>
      </c>
      <c r="AB1271" s="61"/>
      <c r="AC1271" s="97" t="str">
        <f t="shared" si="76"/>
        <v/>
      </c>
      <c r="AD1271" s="59">
        <f>'Inventory Ref Sheet'!Y1271</f>
        <v>0</v>
      </c>
      <c r="AE1271" s="59">
        <f>'Inventory Ref Sheet'!Z1271</f>
        <v>0</v>
      </c>
      <c r="AF1271" s="102">
        <f>'Inventory Ref Sheet'!AA1271</f>
        <v>0</v>
      </c>
      <c r="AG1271" s="59">
        <f>'Inventory Ref Sheet'!AD1271</f>
        <v>0</v>
      </c>
      <c r="AH1271" s="59">
        <f>'Inventory Ref Sheet'!AE1271</f>
        <v>0</v>
      </c>
      <c r="AI1271" s="100" t="str">
        <f ca="1">IF('Inventory Ref Sheet'!AG1271&gt;0,YEAR(TODAY())-'Inventory Ref Sheet'!AG1271,"")</f>
        <v/>
      </c>
      <c r="AJ1271" s="99"/>
      <c r="AK1271" s="60">
        <f>'Inventory Ref Sheet'!AJ1271</f>
        <v>0</v>
      </c>
      <c r="AL1271" s="99"/>
      <c r="AM1271" s="97" t="str">
        <f t="shared" si="77"/>
        <v/>
      </c>
    </row>
    <row r="1272" spans="10:39" x14ac:dyDescent="0.25">
      <c r="J1272" s="59">
        <f>'Inventory Ref Sheet'!AK1272</f>
        <v>0</v>
      </c>
      <c r="K1272" s="59">
        <f>'Inventory Ref Sheet'!AL1272</f>
        <v>0</v>
      </c>
      <c r="L1272" s="59">
        <f>'Inventory Ref Sheet'!AM1272</f>
        <v>0</v>
      </c>
      <c r="M1272" s="59">
        <f>'Inventory Ref Sheet'!AP1272</f>
        <v>0</v>
      </c>
      <c r="N1272" s="59">
        <f>'Inventory Ref Sheet'!AQ1272</f>
        <v>0</v>
      </c>
      <c r="O1272" s="100" t="str">
        <f ca="1">IF('Inventory Ref Sheet'!AS1272&gt;0,YEAR(TODAY())-'Inventory Ref Sheet'!AS1272,"")</f>
        <v/>
      </c>
      <c r="P1272" s="95">
        <f>'Inventory Ref Sheet'!AU1272</f>
        <v>0</v>
      </c>
      <c r="Q1272" s="60">
        <f>'Inventory Ref Sheet'!AV1272</f>
        <v>0</v>
      </c>
      <c r="R1272" s="61"/>
      <c r="S1272" s="100" t="str">
        <f t="shared" si="75"/>
        <v/>
      </c>
      <c r="T1272" s="59">
        <f>'Inventory Ref Sheet'!M1272</f>
        <v>0</v>
      </c>
      <c r="U1272" s="102">
        <f>'Inventory Ref Sheet'!N1272</f>
        <v>0</v>
      </c>
      <c r="V1272" s="59">
        <f>'Inventory Ref Sheet'!O1272</f>
        <v>0</v>
      </c>
      <c r="W1272" s="59">
        <f>'Inventory Ref Sheet'!R1272</f>
        <v>0</v>
      </c>
      <c r="X1272" s="59">
        <f>'Inventory Ref Sheet'!S1272</f>
        <v>0</v>
      </c>
      <c r="Y1272" s="100" t="str">
        <f ca="1">IF('Inventory Ref Sheet'!U1272&gt;0,YEAR(TODAY())-'Inventory Ref Sheet'!U1272,"")</f>
        <v/>
      </c>
      <c r="Z1272" s="95">
        <f>'Inventory Ref Sheet'!W1272</f>
        <v>0</v>
      </c>
      <c r="AA1272" s="60">
        <f>'Inventory Ref Sheet'!X1272</f>
        <v>0</v>
      </c>
      <c r="AB1272" s="61"/>
      <c r="AC1272" s="97" t="str">
        <f t="shared" si="76"/>
        <v/>
      </c>
      <c r="AD1272" s="59">
        <f>'Inventory Ref Sheet'!Y1272</f>
        <v>0</v>
      </c>
      <c r="AE1272" s="59">
        <f>'Inventory Ref Sheet'!Z1272</f>
        <v>0</v>
      </c>
      <c r="AF1272" s="102">
        <f>'Inventory Ref Sheet'!AA1272</f>
        <v>0</v>
      </c>
      <c r="AG1272" s="59">
        <f>'Inventory Ref Sheet'!AD1272</f>
        <v>0</v>
      </c>
      <c r="AH1272" s="59">
        <f>'Inventory Ref Sheet'!AE1272</f>
        <v>0</v>
      </c>
      <c r="AI1272" s="100" t="str">
        <f ca="1">IF('Inventory Ref Sheet'!AG1272&gt;0,YEAR(TODAY())-'Inventory Ref Sheet'!AG1272,"")</f>
        <v/>
      </c>
      <c r="AJ1272" s="99"/>
      <c r="AK1272" s="60">
        <f>'Inventory Ref Sheet'!AJ1272</f>
        <v>0</v>
      </c>
      <c r="AL1272" s="99"/>
      <c r="AM1272" s="97" t="str">
        <f t="shared" si="77"/>
        <v/>
      </c>
    </row>
    <row r="1273" spans="10:39" x14ac:dyDescent="0.25">
      <c r="J1273" s="59">
        <f>'Inventory Ref Sheet'!AK1273</f>
        <v>0</v>
      </c>
      <c r="K1273" s="59">
        <f>'Inventory Ref Sheet'!AL1273</f>
        <v>0</v>
      </c>
      <c r="L1273" s="59">
        <f>'Inventory Ref Sheet'!AM1273</f>
        <v>0</v>
      </c>
      <c r="M1273" s="59">
        <f>'Inventory Ref Sheet'!AP1273</f>
        <v>0</v>
      </c>
      <c r="N1273" s="59">
        <f>'Inventory Ref Sheet'!AQ1273</f>
        <v>0</v>
      </c>
      <c r="O1273" s="100" t="str">
        <f ca="1">IF('Inventory Ref Sheet'!AS1273&gt;0,YEAR(TODAY())-'Inventory Ref Sheet'!AS1273,"")</f>
        <v/>
      </c>
      <c r="P1273" s="95">
        <f>'Inventory Ref Sheet'!AU1273</f>
        <v>0</v>
      </c>
      <c r="Q1273" s="60">
        <f>'Inventory Ref Sheet'!AV1273</f>
        <v>0</v>
      </c>
      <c r="R1273" s="61"/>
      <c r="S1273" s="100" t="str">
        <f t="shared" si="75"/>
        <v/>
      </c>
      <c r="T1273" s="59">
        <f>'Inventory Ref Sheet'!M1273</f>
        <v>0</v>
      </c>
      <c r="U1273" s="102">
        <f>'Inventory Ref Sheet'!N1273</f>
        <v>0</v>
      </c>
      <c r="V1273" s="59">
        <f>'Inventory Ref Sheet'!O1273</f>
        <v>0</v>
      </c>
      <c r="W1273" s="59">
        <f>'Inventory Ref Sheet'!R1273</f>
        <v>0</v>
      </c>
      <c r="X1273" s="59">
        <f>'Inventory Ref Sheet'!S1273</f>
        <v>0</v>
      </c>
      <c r="Y1273" s="100" t="str">
        <f ca="1">IF('Inventory Ref Sheet'!U1273&gt;0,YEAR(TODAY())-'Inventory Ref Sheet'!U1273,"")</f>
        <v/>
      </c>
      <c r="Z1273" s="95">
        <f>'Inventory Ref Sheet'!W1273</f>
        <v>0</v>
      </c>
      <c r="AA1273" s="60">
        <f>'Inventory Ref Sheet'!X1273</f>
        <v>0</v>
      </c>
      <c r="AB1273" s="61"/>
      <c r="AC1273" s="97" t="str">
        <f t="shared" si="76"/>
        <v/>
      </c>
      <c r="AD1273" s="59">
        <f>'Inventory Ref Sheet'!Y1273</f>
        <v>0</v>
      </c>
      <c r="AE1273" s="59">
        <f>'Inventory Ref Sheet'!Z1273</f>
        <v>0</v>
      </c>
      <c r="AF1273" s="102">
        <f>'Inventory Ref Sheet'!AA1273</f>
        <v>0</v>
      </c>
      <c r="AG1273" s="59">
        <f>'Inventory Ref Sheet'!AD1273</f>
        <v>0</v>
      </c>
      <c r="AH1273" s="59">
        <f>'Inventory Ref Sheet'!AE1273</f>
        <v>0</v>
      </c>
      <c r="AI1273" s="100" t="str">
        <f ca="1">IF('Inventory Ref Sheet'!AG1273&gt;0,YEAR(TODAY())-'Inventory Ref Sheet'!AG1273,"")</f>
        <v/>
      </c>
      <c r="AJ1273" s="99"/>
      <c r="AK1273" s="60">
        <f>'Inventory Ref Sheet'!AJ1273</f>
        <v>0</v>
      </c>
      <c r="AL1273" s="99"/>
      <c r="AM1273" s="97" t="str">
        <f t="shared" si="77"/>
        <v/>
      </c>
    </row>
    <row r="1274" spans="10:39" x14ac:dyDescent="0.25">
      <c r="J1274" s="59">
        <f>'Inventory Ref Sheet'!AK1274</f>
        <v>0</v>
      </c>
      <c r="K1274" s="59">
        <f>'Inventory Ref Sheet'!AL1274</f>
        <v>0</v>
      </c>
      <c r="L1274" s="59">
        <f>'Inventory Ref Sheet'!AM1274</f>
        <v>0</v>
      </c>
      <c r="M1274" s="59">
        <f>'Inventory Ref Sheet'!AP1274</f>
        <v>0</v>
      </c>
      <c r="N1274" s="59">
        <f>'Inventory Ref Sheet'!AQ1274</f>
        <v>0</v>
      </c>
      <c r="O1274" s="100" t="str">
        <f ca="1">IF('Inventory Ref Sheet'!AS1274&gt;0,YEAR(TODAY())-'Inventory Ref Sheet'!AS1274,"")</f>
        <v/>
      </c>
      <c r="P1274" s="95">
        <f>'Inventory Ref Sheet'!AU1274</f>
        <v>0</v>
      </c>
      <c r="Q1274" s="60">
        <f>'Inventory Ref Sheet'!AV1274</f>
        <v>0</v>
      </c>
      <c r="R1274" s="61"/>
      <c r="S1274" s="100" t="str">
        <f t="shared" si="75"/>
        <v/>
      </c>
      <c r="T1274" s="59">
        <f>'Inventory Ref Sheet'!M1274</f>
        <v>0</v>
      </c>
      <c r="U1274" s="102">
        <f>'Inventory Ref Sheet'!N1274</f>
        <v>0</v>
      </c>
      <c r="V1274" s="59">
        <f>'Inventory Ref Sheet'!O1274</f>
        <v>0</v>
      </c>
      <c r="W1274" s="59">
        <f>'Inventory Ref Sheet'!R1274</f>
        <v>0</v>
      </c>
      <c r="X1274" s="59">
        <f>'Inventory Ref Sheet'!S1274</f>
        <v>0</v>
      </c>
      <c r="Y1274" s="100" t="str">
        <f ca="1">IF('Inventory Ref Sheet'!U1274&gt;0,YEAR(TODAY())-'Inventory Ref Sheet'!U1274,"")</f>
        <v/>
      </c>
      <c r="Z1274" s="95">
        <f>'Inventory Ref Sheet'!W1274</f>
        <v>0</v>
      </c>
      <c r="AA1274" s="60">
        <f>'Inventory Ref Sheet'!X1274</f>
        <v>0</v>
      </c>
      <c r="AB1274" s="61"/>
      <c r="AC1274" s="97" t="str">
        <f t="shared" si="76"/>
        <v/>
      </c>
      <c r="AD1274" s="59">
        <f>'Inventory Ref Sheet'!Y1274</f>
        <v>0</v>
      </c>
      <c r="AE1274" s="59">
        <f>'Inventory Ref Sheet'!Z1274</f>
        <v>0</v>
      </c>
      <c r="AF1274" s="102">
        <f>'Inventory Ref Sheet'!AA1274</f>
        <v>0</v>
      </c>
      <c r="AG1274" s="59">
        <f>'Inventory Ref Sheet'!AD1274</f>
        <v>0</v>
      </c>
      <c r="AH1274" s="59">
        <f>'Inventory Ref Sheet'!AE1274</f>
        <v>0</v>
      </c>
      <c r="AI1274" s="100" t="str">
        <f ca="1">IF('Inventory Ref Sheet'!AG1274&gt;0,YEAR(TODAY())-'Inventory Ref Sheet'!AG1274,"")</f>
        <v/>
      </c>
      <c r="AJ1274" s="99"/>
      <c r="AK1274" s="60">
        <f>'Inventory Ref Sheet'!AJ1274</f>
        <v>0</v>
      </c>
      <c r="AL1274" s="99"/>
      <c r="AM1274" s="97" t="str">
        <f t="shared" si="77"/>
        <v/>
      </c>
    </row>
    <row r="1275" spans="10:39" x14ac:dyDescent="0.25">
      <c r="J1275" s="59">
        <f>'Inventory Ref Sheet'!AK1275</f>
        <v>0</v>
      </c>
      <c r="K1275" s="59">
        <f>'Inventory Ref Sheet'!AL1275</f>
        <v>0</v>
      </c>
      <c r="L1275" s="59">
        <f>'Inventory Ref Sheet'!AM1275</f>
        <v>0</v>
      </c>
      <c r="M1275" s="59">
        <f>'Inventory Ref Sheet'!AP1275</f>
        <v>0</v>
      </c>
      <c r="N1275" s="59">
        <f>'Inventory Ref Sheet'!AQ1275</f>
        <v>0</v>
      </c>
      <c r="O1275" s="100" t="str">
        <f ca="1">IF('Inventory Ref Sheet'!AS1275&gt;0,YEAR(TODAY())-'Inventory Ref Sheet'!AS1275,"")</f>
        <v/>
      </c>
      <c r="P1275" s="95">
        <f>'Inventory Ref Sheet'!AU1275</f>
        <v>0</v>
      </c>
      <c r="Q1275" s="60">
        <f>'Inventory Ref Sheet'!AV1275</f>
        <v>0</v>
      </c>
      <c r="R1275" s="61"/>
      <c r="S1275" s="100" t="str">
        <f t="shared" si="75"/>
        <v/>
      </c>
      <c r="T1275" s="59">
        <f>'Inventory Ref Sheet'!M1275</f>
        <v>0</v>
      </c>
      <c r="U1275" s="102">
        <f>'Inventory Ref Sheet'!N1275</f>
        <v>0</v>
      </c>
      <c r="V1275" s="59">
        <f>'Inventory Ref Sheet'!O1275</f>
        <v>0</v>
      </c>
      <c r="W1275" s="59">
        <f>'Inventory Ref Sheet'!R1275</f>
        <v>0</v>
      </c>
      <c r="X1275" s="59">
        <f>'Inventory Ref Sheet'!S1275</f>
        <v>0</v>
      </c>
      <c r="Y1275" s="100" t="str">
        <f ca="1">IF('Inventory Ref Sheet'!U1275&gt;0,YEAR(TODAY())-'Inventory Ref Sheet'!U1275,"")</f>
        <v/>
      </c>
      <c r="Z1275" s="95">
        <f>'Inventory Ref Sheet'!W1275</f>
        <v>0</v>
      </c>
      <c r="AA1275" s="60">
        <f>'Inventory Ref Sheet'!X1275</f>
        <v>0</v>
      </c>
      <c r="AB1275" s="61"/>
      <c r="AC1275" s="97" t="str">
        <f t="shared" si="76"/>
        <v/>
      </c>
      <c r="AD1275" s="59">
        <f>'Inventory Ref Sheet'!Y1275</f>
        <v>0</v>
      </c>
      <c r="AE1275" s="59">
        <f>'Inventory Ref Sheet'!Z1275</f>
        <v>0</v>
      </c>
      <c r="AF1275" s="102">
        <f>'Inventory Ref Sheet'!AA1275</f>
        <v>0</v>
      </c>
      <c r="AG1275" s="59">
        <f>'Inventory Ref Sheet'!AD1275</f>
        <v>0</v>
      </c>
      <c r="AH1275" s="59">
        <f>'Inventory Ref Sheet'!AE1275</f>
        <v>0</v>
      </c>
      <c r="AI1275" s="100" t="str">
        <f ca="1">IF('Inventory Ref Sheet'!AG1275&gt;0,YEAR(TODAY())-'Inventory Ref Sheet'!AG1275,"")</f>
        <v/>
      </c>
      <c r="AJ1275" s="99"/>
      <c r="AK1275" s="60">
        <f>'Inventory Ref Sheet'!AJ1275</f>
        <v>0</v>
      </c>
      <c r="AL1275" s="99"/>
      <c r="AM1275" s="97" t="str">
        <f t="shared" si="77"/>
        <v/>
      </c>
    </row>
    <row r="1276" spans="10:39" x14ac:dyDescent="0.25">
      <c r="J1276" s="59">
        <f>'Inventory Ref Sheet'!AK1276</f>
        <v>0</v>
      </c>
      <c r="K1276" s="59">
        <f>'Inventory Ref Sheet'!AL1276</f>
        <v>0</v>
      </c>
      <c r="L1276" s="59">
        <f>'Inventory Ref Sheet'!AM1276</f>
        <v>0</v>
      </c>
      <c r="M1276" s="59">
        <f>'Inventory Ref Sheet'!AP1276</f>
        <v>0</v>
      </c>
      <c r="N1276" s="59">
        <f>'Inventory Ref Sheet'!AQ1276</f>
        <v>0</v>
      </c>
      <c r="O1276" s="100" t="str">
        <f ca="1">IF('Inventory Ref Sheet'!AS1276&gt;0,YEAR(TODAY())-'Inventory Ref Sheet'!AS1276,"")</f>
        <v/>
      </c>
      <c r="P1276" s="95">
        <f>'Inventory Ref Sheet'!AU1276</f>
        <v>0</v>
      </c>
      <c r="Q1276" s="60">
        <f>'Inventory Ref Sheet'!AV1276</f>
        <v>0</v>
      </c>
      <c r="R1276" s="61"/>
      <c r="S1276" s="100" t="str">
        <f t="shared" si="75"/>
        <v/>
      </c>
      <c r="T1276" s="59">
        <f>'Inventory Ref Sheet'!M1276</f>
        <v>0</v>
      </c>
      <c r="U1276" s="102">
        <f>'Inventory Ref Sheet'!N1276</f>
        <v>0</v>
      </c>
      <c r="V1276" s="59">
        <f>'Inventory Ref Sheet'!O1276</f>
        <v>0</v>
      </c>
      <c r="W1276" s="59">
        <f>'Inventory Ref Sheet'!R1276</f>
        <v>0</v>
      </c>
      <c r="X1276" s="59">
        <f>'Inventory Ref Sheet'!S1276</f>
        <v>0</v>
      </c>
      <c r="Y1276" s="100" t="str">
        <f ca="1">IF('Inventory Ref Sheet'!U1276&gt;0,YEAR(TODAY())-'Inventory Ref Sheet'!U1276,"")</f>
        <v/>
      </c>
      <c r="Z1276" s="95">
        <f>'Inventory Ref Sheet'!W1276</f>
        <v>0</v>
      </c>
      <c r="AA1276" s="60">
        <f>'Inventory Ref Sheet'!X1276</f>
        <v>0</v>
      </c>
      <c r="AB1276" s="61"/>
      <c r="AC1276" s="97" t="str">
        <f t="shared" si="76"/>
        <v/>
      </c>
      <c r="AD1276" s="59">
        <f>'Inventory Ref Sheet'!Y1276</f>
        <v>0</v>
      </c>
      <c r="AE1276" s="59">
        <f>'Inventory Ref Sheet'!Z1276</f>
        <v>0</v>
      </c>
      <c r="AF1276" s="102">
        <f>'Inventory Ref Sheet'!AA1276</f>
        <v>0</v>
      </c>
      <c r="AG1276" s="59">
        <f>'Inventory Ref Sheet'!AD1276</f>
        <v>0</v>
      </c>
      <c r="AH1276" s="59">
        <f>'Inventory Ref Sheet'!AE1276</f>
        <v>0</v>
      </c>
      <c r="AI1276" s="100" t="str">
        <f ca="1">IF('Inventory Ref Sheet'!AG1276&gt;0,YEAR(TODAY())-'Inventory Ref Sheet'!AG1276,"")</f>
        <v/>
      </c>
      <c r="AJ1276" s="99"/>
      <c r="AK1276" s="60">
        <f>'Inventory Ref Sheet'!AJ1276</f>
        <v>0</v>
      </c>
      <c r="AL1276" s="99"/>
      <c r="AM1276" s="97" t="str">
        <f t="shared" si="77"/>
        <v/>
      </c>
    </row>
    <row r="1277" spans="10:39" x14ac:dyDescent="0.25">
      <c r="J1277" s="59">
        <f>'Inventory Ref Sheet'!AK1277</f>
        <v>0</v>
      </c>
      <c r="K1277" s="59">
        <f>'Inventory Ref Sheet'!AL1277</f>
        <v>0</v>
      </c>
      <c r="L1277" s="59">
        <f>'Inventory Ref Sheet'!AM1277</f>
        <v>0</v>
      </c>
      <c r="M1277" s="59">
        <f>'Inventory Ref Sheet'!AP1277</f>
        <v>0</v>
      </c>
      <c r="N1277" s="59">
        <f>'Inventory Ref Sheet'!AQ1277</f>
        <v>0</v>
      </c>
      <c r="O1277" s="100" t="str">
        <f ca="1">IF('Inventory Ref Sheet'!AS1277&gt;0,YEAR(TODAY())-'Inventory Ref Sheet'!AS1277,"")</f>
        <v/>
      </c>
      <c r="P1277" s="95">
        <f>'Inventory Ref Sheet'!AU1277</f>
        <v>0</v>
      </c>
      <c r="Q1277" s="60">
        <f>'Inventory Ref Sheet'!AV1277</f>
        <v>0</v>
      </c>
      <c r="R1277" s="61"/>
      <c r="S1277" s="100" t="str">
        <f t="shared" si="75"/>
        <v/>
      </c>
      <c r="T1277" s="59">
        <f>'Inventory Ref Sheet'!M1277</f>
        <v>0</v>
      </c>
      <c r="U1277" s="102">
        <f>'Inventory Ref Sheet'!N1277</f>
        <v>0</v>
      </c>
      <c r="V1277" s="59">
        <f>'Inventory Ref Sheet'!O1277</f>
        <v>0</v>
      </c>
      <c r="W1277" s="59">
        <f>'Inventory Ref Sheet'!R1277</f>
        <v>0</v>
      </c>
      <c r="X1277" s="59">
        <f>'Inventory Ref Sheet'!S1277</f>
        <v>0</v>
      </c>
      <c r="Y1277" s="100" t="str">
        <f ca="1">IF('Inventory Ref Sheet'!U1277&gt;0,YEAR(TODAY())-'Inventory Ref Sheet'!U1277,"")</f>
        <v/>
      </c>
      <c r="Z1277" s="95">
        <f>'Inventory Ref Sheet'!W1277</f>
        <v>0</v>
      </c>
      <c r="AA1277" s="60">
        <f>'Inventory Ref Sheet'!X1277</f>
        <v>0</v>
      </c>
      <c r="AB1277" s="61"/>
      <c r="AC1277" s="97" t="str">
        <f t="shared" si="76"/>
        <v/>
      </c>
      <c r="AD1277" s="59">
        <f>'Inventory Ref Sheet'!Y1277</f>
        <v>0</v>
      </c>
      <c r="AE1277" s="59">
        <f>'Inventory Ref Sheet'!Z1277</f>
        <v>0</v>
      </c>
      <c r="AF1277" s="102">
        <f>'Inventory Ref Sheet'!AA1277</f>
        <v>0</v>
      </c>
      <c r="AG1277" s="59">
        <f>'Inventory Ref Sheet'!AD1277</f>
        <v>0</v>
      </c>
      <c r="AH1277" s="59">
        <f>'Inventory Ref Sheet'!AE1277</f>
        <v>0</v>
      </c>
      <c r="AI1277" s="100" t="str">
        <f ca="1">IF('Inventory Ref Sheet'!AG1277&gt;0,YEAR(TODAY())-'Inventory Ref Sheet'!AG1277,"")</f>
        <v/>
      </c>
      <c r="AJ1277" s="99"/>
      <c r="AK1277" s="60">
        <f>'Inventory Ref Sheet'!AJ1277</f>
        <v>0</v>
      </c>
      <c r="AL1277" s="99"/>
      <c r="AM1277" s="97" t="str">
        <f t="shared" si="77"/>
        <v/>
      </c>
    </row>
    <row r="1278" spans="10:39" x14ac:dyDescent="0.25">
      <c r="J1278" s="59">
        <f>'Inventory Ref Sheet'!AK1278</f>
        <v>0</v>
      </c>
      <c r="K1278" s="59">
        <f>'Inventory Ref Sheet'!AL1278</f>
        <v>0</v>
      </c>
      <c r="L1278" s="59">
        <f>'Inventory Ref Sheet'!AM1278</f>
        <v>0</v>
      </c>
      <c r="M1278" s="59">
        <f>'Inventory Ref Sheet'!AP1278</f>
        <v>0</v>
      </c>
      <c r="N1278" s="59">
        <f>'Inventory Ref Sheet'!AQ1278</f>
        <v>0</v>
      </c>
      <c r="O1278" s="100" t="str">
        <f ca="1">IF('Inventory Ref Sheet'!AS1278&gt;0,YEAR(TODAY())-'Inventory Ref Sheet'!AS1278,"")</f>
        <v/>
      </c>
      <c r="P1278" s="95">
        <f>'Inventory Ref Sheet'!AU1278</f>
        <v>0</v>
      </c>
      <c r="Q1278" s="60">
        <f>'Inventory Ref Sheet'!AV1278</f>
        <v>0</v>
      </c>
      <c r="R1278" s="61"/>
      <c r="S1278" s="100" t="str">
        <f t="shared" si="75"/>
        <v/>
      </c>
      <c r="T1278" s="59">
        <f>'Inventory Ref Sheet'!M1278</f>
        <v>0</v>
      </c>
      <c r="U1278" s="102">
        <f>'Inventory Ref Sheet'!N1278</f>
        <v>0</v>
      </c>
      <c r="V1278" s="59">
        <f>'Inventory Ref Sheet'!O1278</f>
        <v>0</v>
      </c>
      <c r="W1278" s="59">
        <f>'Inventory Ref Sheet'!R1278</f>
        <v>0</v>
      </c>
      <c r="X1278" s="59">
        <f>'Inventory Ref Sheet'!S1278</f>
        <v>0</v>
      </c>
      <c r="Y1278" s="100" t="str">
        <f ca="1">IF('Inventory Ref Sheet'!U1278&gt;0,YEAR(TODAY())-'Inventory Ref Sheet'!U1278,"")</f>
        <v/>
      </c>
      <c r="Z1278" s="95">
        <f>'Inventory Ref Sheet'!W1278</f>
        <v>0</v>
      </c>
      <c r="AA1278" s="60">
        <f>'Inventory Ref Sheet'!X1278</f>
        <v>0</v>
      </c>
      <c r="AB1278" s="61"/>
      <c r="AC1278" s="97" t="str">
        <f t="shared" si="76"/>
        <v/>
      </c>
      <c r="AD1278" s="59">
        <f>'Inventory Ref Sheet'!Y1278</f>
        <v>0</v>
      </c>
      <c r="AE1278" s="59">
        <f>'Inventory Ref Sheet'!Z1278</f>
        <v>0</v>
      </c>
      <c r="AF1278" s="102">
        <f>'Inventory Ref Sheet'!AA1278</f>
        <v>0</v>
      </c>
      <c r="AG1278" s="59">
        <f>'Inventory Ref Sheet'!AD1278</f>
        <v>0</v>
      </c>
      <c r="AH1278" s="59">
        <f>'Inventory Ref Sheet'!AE1278</f>
        <v>0</v>
      </c>
      <c r="AI1278" s="100" t="str">
        <f ca="1">IF('Inventory Ref Sheet'!AG1278&gt;0,YEAR(TODAY())-'Inventory Ref Sheet'!AG1278,"")</f>
        <v/>
      </c>
      <c r="AJ1278" s="99"/>
      <c r="AK1278" s="60">
        <f>'Inventory Ref Sheet'!AJ1278</f>
        <v>0</v>
      </c>
      <c r="AL1278" s="99"/>
      <c r="AM1278" s="97" t="str">
        <f t="shared" si="77"/>
        <v/>
      </c>
    </row>
    <row r="1279" spans="10:39" x14ac:dyDescent="0.25">
      <c r="J1279" s="59">
        <f>'Inventory Ref Sheet'!AK1279</f>
        <v>0</v>
      </c>
      <c r="K1279" s="59">
        <f>'Inventory Ref Sheet'!AL1279</f>
        <v>0</v>
      </c>
      <c r="L1279" s="59">
        <f>'Inventory Ref Sheet'!AM1279</f>
        <v>0</v>
      </c>
      <c r="M1279" s="59">
        <f>'Inventory Ref Sheet'!AP1279</f>
        <v>0</v>
      </c>
      <c r="N1279" s="59">
        <f>'Inventory Ref Sheet'!AQ1279</f>
        <v>0</v>
      </c>
      <c r="O1279" s="100" t="str">
        <f ca="1">IF('Inventory Ref Sheet'!AS1279&gt;0,YEAR(TODAY())-'Inventory Ref Sheet'!AS1279,"")</f>
        <v/>
      </c>
      <c r="P1279" s="95">
        <f>'Inventory Ref Sheet'!AU1279</f>
        <v>0</v>
      </c>
      <c r="Q1279" s="60">
        <f>'Inventory Ref Sheet'!AV1279</f>
        <v>0</v>
      </c>
      <c r="R1279" s="61"/>
      <c r="S1279" s="100" t="str">
        <f t="shared" si="75"/>
        <v/>
      </c>
      <c r="T1279" s="59">
        <f>'Inventory Ref Sheet'!M1279</f>
        <v>0</v>
      </c>
      <c r="U1279" s="102">
        <f>'Inventory Ref Sheet'!N1279</f>
        <v>0</v>
      </c>
      <c r="V1279" s="59">
        <f>'Inventory Ref Sheet'!O1279</f>
        <v>0</v>
      </c>
      <c r="W1279" s="59">
        <f>'Inventory Ref Sheet'!R1279</f>
        <v>0</v>
      </c>
      <c r="X1279" s="59">
        <f>'Inventory Ref Sheet'!S1279</f>
        <v>0</v>
      </c>
      <c r="Y1279" s="100" t="str">
        <f ca="1">IF('Inventory Ref Sheet'!U1279&gt;0,YEAR(TODAY())-'Inventory Ref Sheet'!U1279,"")</f>
        <v/>
      </c>
      <c r="Z1279" s="95">
        <f>'Inventory Ref Sheet'!W1279</f>
        <v>0</v>
      </c>
      <c r="AA1279" s="60">
        <f>'Inventory Ref Sheet'!X1279</f>
        <v>0</v>
      </c>
      <c r="AB1279" s="61"/>
      <c r="AC1279" s="97" t="str">
        <f t="shared" si="76"/>
        <v/>
      </c>
      <c r="AD1279" s="59">
        <f>'Inventory Ref Sheet'!Y1279</f>
        <v>0</v>
      </c>
      <c r="AE1279" s="59">
        <f>'Inventory Ref Sheet'!Z1279</f>
        <v>0</v>
      </c>
      <c r="AF1279" s="102">
        <f>'Inventory Ref Sheet'!AA1279</f>
        <v>0</v>
      </c>
      <c r="AG1279" s="59">
        <f>'Inventory Ref Sheet'!AD1279</f>
        <v>0</v>
      </c>
      <c r="AH1279" s="59">
        <f>'Inventory Ref Sheet'!AE1279</f>
        <v>0</v>
      </c>
      <c r="AI1279" s="100" t="str">
        <f ca="1">IF('Inventory Ref Sheet'!AG1279&gt;0,YEAR(TODAY())-'Inventory Ref Sheet'!AG1279,"")</f>
        <v/>
      </c>
      <c r="AJ1279" s="99"/>
      <c r="AK1279" s="60">
        <f>'Inventory Ref Sheet'!AJ1279</f>
        <v>0</v>
      </c>
      <c r="AL1279" s="99"/>
      <c r="AM1279" s="97" t="str">
        <f t="shared" si="77"/>
        <v/>
      </c>
    </row>
    <row r="1280" spans="10:39" x14ac:dyDescent="0.25">
      <c r="J1280" s="59">
        <f>'Inventory Ref Sheet'!AK1280</f>
        <v>0</v>
      </c>
      <c r="K1280" s="59">
        <f>'Inventory Ref Sheet'!AL1280</f>
        <v>0</v>
      </c>
      <c r="L1280" s="59">
        <f>'Inventory Ref Sheet'!AM1280</f>
        <v>0</v>
      </c>
      <c r="M1280" s="59">
        <f>'Inventory Ref Sheet'!AP1280</f>
        <v>0</v>
      </c>
      <c r="N1280" s="59">
        <f>'Inventory Ref Sheet'!AQ1280</f>
        <v>0</v>
      </c>
      <c r="O1280" s="100" t="str">
        <f ca="1">IF('Inventory Ref Sheet'!AS1280&gt;0,YEAR(TODAY())-'Inventory Ref Sheet'!AS1280,"")</f>
        <v/>
      </c>
      <c r="P1280" s="95">
        <f>'Inventory Ref Sheet'!AU1280</f>
        <v>0</v>
      </c>
      <c r="Q1280" s="60">
        <f>'Inventory Ref Sheet'!AV1280</f>
        <v>0</v>
      </c>
      <c r="R1280" s="61"/>
      <c r="S1280" s="100" t="str">
        <f t="shared" si="75"/>
        <v/>
      </c>
      <c r="T1280" s="59">
        <f>'Inventory Ref Sheet'!M1280</f>
        <v>0</v>
      </c>
      <c r="U1280" s="102">
        <f>'Inventory Ref Sheet'!N1280</f>
        <v>0</v>
      </c>
      <c r="V1280" s="59">
        <f>'Inventory Ref Sheet'!O1280</f>
        <v>0</v>
      </c>
      <c r="W1280" s="59">
        <f>'Inventory Ref Sheet'!R1280</f>
        <v>0</v>
      </c>
      <c r="X1280" s="59">
        <f>'Inventory Ref Sheet'!S1280</f>
        <v>0</v>
      </c>
      <c r="Y1280" s="100" t="str">
        <f ca="1">IF('Inventory Ref Sheet'!U1280&gt;0,YEAR(TODAY())-'Inventory Ref Sheet'!U1280,"")</f>
        <v/>
      </c>
      <c r="Z1280" s="95">
        <f>'Inventory Ref Sheet'!W1280</f>
        <v>0</v>
      </c>
      <c r="AA1280" s="60">
        <f>'Inventory Ref Sheet'!X1280</f>
        <v>0</v>
      </c>
      <c r="AB1280" s="61"/>
      <c r="AC1280" s="97" t="str">
        <f t="shared" si="76"/>
        <v/>
      </c>
      <c r="AD1280" s="59">
        <f>'Inventory Ref Sheet'!Y1280</f>
        <v>0</v>
      </c>
      <c r="AE1280" s="59">
        <f>'Inventory Ref Sheet'!Z1280</f>
        <v>0</v>
      </c>
      <c r="AF1280" s="102">
        <f>'Inventory Ref Sheet'!AA1280</f>
        <v>0</v>
      </c>
      <c r="AG1280" s="59">
        <f>'Inventory Ref Sheet'!AD1280</f>
        <v>0</v>
      </c>
      <c r="AH1280" s="59">
        <f>'Inventory Ref Sheet'!AE1280</f>
        <v>0</v>
      </c>
      <c r="AI1280" s="100" t="str">
        <f ca="1">IF('Inventory Ref Sheet'!AG1280&gt;0,YEAR(TODAY())-'Inventory Ref Sheet'!AG1280,"")</f>
        <v/>
      </c>
      <c r="AJ1280" s="99"/>
      <c r="AK1280" s="60">
        <f>'Inventory Ref Sheet'!AJ1280</f>
        <v>0</v>
      </c>
      <c r="AL1280" s="99"/>
      <c r="AM1280" s="97" t="str">
        <f t="shared" si="77"/>
        <v/>
      </c>
    </row>
    <row r="1281" spans="10:39" x14ac:dyDescent="0.25">
      <c r="J1281" s="59">
        <f>'Inventory Ref Sheet'!AK1281</f>
        <v>0</v>
      </c>
      <c r="K1281" s="59">
        <f>'Inventory Ref Sheet'!AL1281</f>
        <v>0</v>
      </c>
      <c r="L1281" s="59">
        <f>'Inventory Ref Sheet'!AM1281</f>
        <v>0</v>
      </c>
      <c r="M1281" s="59">
        <f>'Inventory Ref Sheet'!AP1281</f>
        <v>0</v>
      </c>
      <c r="N1281" s="59">
        <f>'Inventory Ref Sheet'!AQ1281</f>
        <v>0</v>
      </c>
      <c r="O1281" s="100" t="str">
        <f ca="1">IF('Inventory Ref Sheet'!AS1281&gt;0,YEAR(TODAY())-'Inventory Ref Sheet'!AS1281,"")</f>
        <v/>
      </c>
      <c r="P1281" s="95">
        <f>'Inventory Ref Sheet'!AU1281</f>
        <v>0</v>
      </c>
      <c r="Q1281" s="60">
        <f>'Inventory Ref Sheet'!AV1281</f>
        <v>0</v>
      </c>
      <c r="R1281" s="61"/>
      <c r="S1281" s="100" t="str">
        <f t="shared" si="75"/>
        <v/>
      </c>
      <c r="T1281" s="59">
        <f>'Inventory Ref Sheet'!M1281</f>
        <v>0</v>
      </c>
      <c r="U1281" s="102">
        <f>'Inventory Ref Sheet'!N1281</f>
        <v>0</v>
      </c>
      <c r="V1281" s="59">
        <f>'Inventory Ref Sheet'!O1281</f>
        <v>0</v>
      </c>
      <c r="W1281" s="59">
        <f>'Inventory Ref Sheet'!R1281</f>
        <v>0</v>
      </c>
      <c r="X1281" s="59">
        <f>'Inventory Ref Sheet'!S1281</f>
        <v>0</v>
      </c>
      <c r="Y1281" s="100" t="str">
        <f ca="1">IF('Inventory Ref Sheet'!U1281&gt;0,YEAR(TODAY())-'Inventory Ref Sheet'!U1281,"")</f>
        <v/>
      </c>
      <c r="Z1281" s="95">
        <f>'Inventory Ref Sheet'!W1281</f>
        <v>0</v>
      </c>
      <c r="AA1281" s="60">
        <f>'Inventory Ref Sheet'!X1281</f>
        <v>0</v>
      </c>
      <c r="AB1281" s="61"/>
      <c r="AC1281" s="97" t="str">
        <f t="shared" si="76"/>
        <v/>
      </c>
      <c r="AD1281" s="59">
        <f>'Inventory Ref Sheet'!Y1281</f>
        <v>0</v>
      </c>
      <c r="AE1281" s="59">
        <f>'Inventory Ref Sheet'!Z1281</f>
        <v>0</v>
      </c>
      <c r="AF1281" s="102">
        <f>'Inventory Ref Sheet'!AA1281</f>
        <v>0</v>
      </c>
      <c r="AG1281" s="59">
        <f>'Inventory Ref Sheet'!AD1281</f>
        <v>0</v>
      </c>
      <c r="AH1281" s="59">
        <f>'Inventory Ref Sheet'!AE1281</f>
        <v>0</v>
      </c>
      <c r="AI1281" s="100" t="str">
        <f ca="1">IF('Inventory Ref Sheet'!AG1281&gt;0,YEAR(TODAY())-'Inventory Ref Sheet'!AG1281,"")</f>
        <v/>
      </c>
      <c r="AJ1281" s="99"/>
      <c r="AK1281" s="60">
        <f>'Inventory Ref Sheet'!AJ1281</f>
        <v>0</v>
      </c>
      <c r="AL1281" s="99"/>
      <c r="AM1281" s="97" t="str">
        <f t="shared" si="77"/>
        <v/>
      </c>
    </row>
    <row r="1282" spans="10:39" x14ac:dyDescent="0.25">
      <c r="J1282" s="59">
        <f>'Inventory Ref Sheet'!AK1282</f>
        <v>0</v>
      </c>
      <c r="K1282" s="59">
        <f>'Inventory Ref Sheet'!AL1282</f>
        <v>0</v>
      </c>
      <c r="L1282" s="59">
        <f>'Inventory Ref Sheet'!AM1282</f>
        <v>0</v>
      </c>
      <c r="M1282" s="59">
        <f>'Inventory Ref Sheet'!AP1282</f>
        <v>0</v>
      </c>
      <c r="N1282" s="59">
        <f>'Inventory Ref Sheet'!AQ1282</f>
        <v>0</v>
      </c>
      <c r="O1282" s="100" t="str">
        <f ca="1">IF('Inventory Ref Sheet'!AS1282&gt;0,YEAR(TODAY())-'Inventory Ref Sheet'!AS1282,"")</f>
        <v/>
      </c>
      <c r="P1282" s="95">
        <f>'Inventory Ref Sheet'!AU1282</f>
        <v>0</v>
      </c>
      <c r="Q1282" s="60">
        <f>'Inventory Ref Sheet'!AV1282</f>
        <v>0</v>
      </c>
      <c r="R1282" s="61"/>
      <c r="S1282" s="100" t="str">
        <f t="shared" si="75"/>
        <v/>
      </c>
      <c r="T1282" s="59">
        <f>'Inventory Ref Sheet'!M1282</f>
        <v>0</v>
      </c>
      <c r="U1282" s="102">
        <f>'Inventory Ref Sheet'!N1282</f>
        <v>0</v>
      </c>
      <c r="V1282" s="59">
        <f>'Inventory Ref Sheet'!O1282</f>
        <v>0</v>
      </c>
      <c r="W1282" s="59">
        <f>'Inventory Ref Sheet'!R1282</f>
        <v>0</v>
      </c>
      <c r="X1282" s="59">
        <f>'Inventory Ref Sheet'!S1282</f>
        <v>0</v>
      </c>
      <c r="Y1282" s="100" t="str">
        <f ca="1">IF('Inventory Ref Sheet'!U1282&gt;0,YEAR(TODAY())-'Inventory Ref Sheet'!U1282,"")</f>
        <v/>
      </c>
      <c r="Z1282" s="95">
        <f>'Inventory Ref Sheet'!W1282</f>
        <v>0</v>
      </c>
      <c r="AA1282" s="60">
        <f>'Inventory Ref Sheet'!X1282</f>
        <v>0</v>
      </c>
      <c r="AB1282" s="61"/>
      <c r="AC1282" s="97" t="str">
        <f t="shared" si="76"/>
        <v/>
      </c>
      <c r="AD1282" s="59">
        <f>'Inventory Ref Sheet'!Y1282</f>
        <v>0</v>
      </c>
      <c r="AE1282" s="59">
        <f>'Inventory Ref Sheet'!Z1282</f>
        <v>0</v>
      </c>
      <c r="AF1282" s="102">
        <f>'Inventory Ref Sheet'!AA1282</f>
        <v>0</v>
      </c>
      <c r="AG1282" s="59">
        <f>'Inventory Ref Sheet'!AD1282</f>
        <v>0</v>
      </c>
      <c r="AH1282" s="59">
        <f>'Inventory Ref Sheet'!AE1282</f>
        <v>0</v>
      </c>
      <c r="AI1282" s="100" t="str">
        <f ca="1">IF('Inventory Ref Sheet'!AG1282&gt;0,YEAR(TODAY())-'Inventory Ref Sheet'!AG1282,"")</f>
        <v/>
      </c>
      <c r="AJ1282" s="99"/>
      <c r="AK1282" s="60">
        <f>'Inventory Ref Sheet'!AJ1282</f>
        <v>0</v>
      </c>
      <c r="AL1282" s="99"/>
      <c r="AM1282" s="97" t="str">
        <f t="shared" si="77"/>
        <v/>
      </c>
    </row>
    <row r="1283" spans="10:39" x14ac:dyDescent="0.25">
      <c r="J1283" s="59">
        <f>'Inventory Ref Sheet'!AK1283</f>
        <v>0</v>
      </c>
      <c r="K1283" s="59">
        <f>'Inventory Ref Sheet'!AL1283</f>
        <v>0</v>
      </c>
      <c r="L1283" s="59">
        <f>'Inventory Ref Sheet'!AM1283</f>
        <v>0</v>
      </c>
      <c r="M1283" s="59">
        <f>'Inventory Ref Sheet'!AP1283</f>
        <v>0</v>
      </c>
      <c r="N1283" s="59">
        <f>'Inventory Ref Sheet'!AQ1283</f>
        <v>0</v>
      </c>
      <c r="O1283" s="100" t="str">
        <f ca="1">IF('Inventory Ref Sheet'!AS1283&gt;0,YEAR(TODAY())-'Inventory Ref Sheet'!AS1283,"")</f>
        <v/>
      </c>
      <c r="P1283" s="95">
        <f>'Inventory Ref Sheet'!AU1283</f>
        <v>0</v>
      </c>
      <c r="Q1283" s="60">
        <f>'Inventory Ref Sheet'!AV1283</f>
        <v>0</v>
      </c>
      <c r="R1283" s="61"/>
      <c r="S1283" s="100" t="str">
        <f t="shared" si="75"/>
        <v/>
      </c>
      <c r="T1283" s="59">
        <f>'Inventory Ref Sheet'!M1283</f>
        <v>0</v>
      </c>
      <c r="U1283" s="102">
        <f>'Inventory Ref Sheet'!N1283</f>
        <v>0</v>
      </c>
      <c r="V1283" s="59">
        <f>'Inventory Ref Sheet'!O1283</f>
        <v>0</v>
      </c>
      <c r="W1283" s="59">
        <f>'Inventory Ref Sheet'!R1283</f>
        <v>0</v>
      </c>
      <c r="X1283" s="59">
        <f>'Inventory Ref Sheet'!S1283</f>
        <v>0</v>
      </c>
      <c r="Y1283" s="100" t="str">
        <f ca="1">IF('Inventory Ref Sheet'!U1283&gt;0,YEAR(TODAY())-'Inventory Ref Sheet'!U1283,"")</f>
        <v/>
      </c>
      <c r="Z1283" s="95">
        <f>'Inventory Ref Sheet'!W1283</f>
        <v>0</v>
      </c>
      <c r="AA1283" s="60">
        <f>'Inventory Ref Sheet'!X1283</f>
        <v>0</v>
      </c>
      <c r="AB1283" s="61"/>
      <c r="AC1283" s="97" t="str">
        <f t="shared" si="76"/>
        <v/>
      </c>
      <c r="AD1283" s="59">
        <f>'Inventory Ref Sheet'!Y1283</f>
        <v>0</v>
      </c>
      <c r="AE1283" s="59">
        <f>'Inventory Ref Sheet'!Z1283</f>
        <v>0</v>
      </c>
      <c r="AF1283" s="102">
        <f>'Inventory Ref Sheet'!AA1283</f>
        <v>0</v>
      </c>
      <c r="AG1283" s="59">
        <f>'Inventory Ref Sheet'!AD1283</f>
        <v>0</v>
      </c>
      <c r="AH1283" s="59">
        <f>'Inventory Ref Sheet'!AE1283</f>
        <v>0</v>
      </c>
      <c r="AI1283" s="100" t="str">
        <f ca="1">IF('Inventory Ref Sheet'!AG1283&gt;0,YEAR(TODAY())-'Inventory Ref Sheet'!AG1283,"")</f>
        <v/>
      </c>
      <c r="AJ1283" s="99"/>
      <c r="AK1283" s="60">
        <f>'Inventory Ref Sheet'!AJ1283</f>
        <v>0</v>
      </c>
      <c r="AL1283" s="99"/>
      <c r="AM1283" s="97" t="str">
        <f t="shared" si="77"/>
        <v/>
      </c>
    </row>
    <row r="1284" spans="10:39" x14ac:dyDescent="0.25">
      <c r="J1284" s="59">
        <f>'Inventory Ref Sheet'!AK1284</f>
        <v>0</v>
      </c>
      <c r="K1284" s="59">
        <f>'Inventory Ref Sheet'!AL1284</f>
        <v>0</v>
      </c>
      <c r="L1284" s="59">
        <f>'Inventory Ref Sheet'!AM1284</f>
        <v>0</v>
      </c>
      <c r="M1284" s="59">
        <f>'Inventory Ref Sheet'!AP1284</f>
        <v>0</v>
      </c>
      <c r="N1284" s="59">
        <f>'Inventory Ref Sheet'!AQ1284</f>
        <v>0</v>
      </c>
      <c r="O1284" s="100" t="str">
        <f ca="1">IF('Inventory Ref Sheet'!AS1284&gt;0,YEAR(TODAY())-'Inventory Ref Sheet'!AS1284,"")</f>
        <v/>
      </c>
      <c r="P1284" s="95">
        <f>'Inventory Ref Sheet'!AU1284</f>
        <v>0</v>
      </c>
      <c r="Q1284" s="60">
        <f>'Inventory Ref Sheet'!AV1284</f>
        <v>0</v>
      </c>
      <c r="R1284" s="61"/>
      <c r="S1284" s="100" t="str">
        <f t="shared" si="75"/>
        <v/>
      </c>
      <c r="T1284" s="59">
        <f>'Inventory Ref Sheet'!M1284</f>
        <v>0</v>
      </c>
      <c r="U1284" s="102">
        <f>'Inventory Ref Sheet'!N1284</f>
        <v>0</v>
      </c>
      <c r="V1284" s="59">
        <f>'Inventory Ref Sheet'!O1284</f>
        <v>0</v>
      </c>
      <c r="W1284" s="59">
        <f>'Inventory Ref Sheet'!R1284</f>
        <v>0</v>
      </c>
      <c r="X1284" s="59">
        <f>'Inventory Ref Sheet'!S1284</f>
        <v>0</v>
      </c>
      <c r="Y1284" s="100" t="str">
        <f ca="1">IF('Inventory Ref Sheet'!U1284&gt;0,YEAR(TODAY())-'Inventory Ref Sheet'!U1284,"")</f>
        <v/>
      </c>
      <c r="Z1284" s="95">
        <f>'Inventory Ref Sheet'!W1284</f>
        <v>0</v>
      </c>
      <c r="AA1284" s="60">
        <f>'Inventory Ref Sheet'!X1284</f>
        <v>0</v>
      </c>
      <c r="AB1284" s="61"/>
      <c r="AC1284" s="97" t="str">
        <f t="shared" si="76"/>
        <v/>
      </c>
      <c r="AD1284" s="59">
        <f>'Inventory Ref Sheet'!Y1284</f>
        <v>0</v>
      </c>
      <c r="AE1284" s="59">
        <f>'Inventory Ref Sheet'!Z1284</f>
        <v>0</v>
      </c>
      <c r="AF1284" s="102">
        <f>'Inventory Ref Sheet'!AA1284</f>
        <v>0</v>
      </c>
      <c r="AG1284" s="59">
        <f>'Inventory Ref Sheet'!AD1284</f>
        <v>0</v>
      </c>
      <c r="AH1284" s="59">
        <f>'Inventory Ref Sheet'!AE1284</f>
        <v>0</v>
      </c>
      <c r="AI1284" s="100" t="str">
        <f ca="1">IF('Inventory Ref Sheet'!AG1284&gt;0,YEAR(TODAY())-'Inventory Ref Sheet'!AG1284,"")</f>
        <v/>
      </c>
      <c r="AJ1284" s="99"/>
      <c r="AK1284" s="60">
        <f>'Inventory Ref Sheet'!AJ1284</f>
        <v>0</v>
      </c>
      <c r="AL1284" s="99"/>
      <c r="AM1284" s="97" t="str">
        <f t="shared" si="77"/>
        <v/>
      </c>
    </row>
    <row r="1285" spans="10:39" x14ac:dyDescent="0.25">
      <c r="J1285" s="59">
        <f>'Inventory Ref Sheet'!AK1285</f>
        <v>0</v>
      </c>
      <c r="K1285" s="59">
        <f>'Inventory Ref Sheet'!AL1285</f>
        <v>0</v>
      </c>
      <c r="L1285" s="59">
        <f>'Inventory Ref Sheet'!AM1285</f>
        <v>0</v>
      </c>
      <c r="M1285" s="59">
        <f>'Inventory Ref Sheet'!AP1285</f>
        <v>0</v>
      </c>
      <c r="N1285" s="59">
        <f>'Inventory Ref Sheet'!AQ1285</f>
        <v>0</v>
      </c>
      <c r="O1285" s="100" t="str">
        <f ca="1">IF('Inventory Ref Sheet'!AS1285&gt;0,YEAR(TODAY())-'Inventory Ref Sheet'!AS1285,"")</f>
        <v/>
      </c>
      <c r="P1285" s="95">
        <f>'Inventory Ref Sheet'!AU1285</f>
        <v>0</v>
      </c>
      <c r="Q1285" s="60">
        <f>'Inventory Ref Sheet'!AV1285</f>
        <v>0</v>
      </c>
      <c r="R1285" s="61"/>
      <c r="S1285" s="100" t="str">
        <f t="shared" si="75"/>
        <v/>
      </c>
      <c r="T1285" s="59">
        <f>'Inventory Ref Sheet'!M1285</f>
        <v>0</v>
      </c>
      <c r="U1285" s="102">
        <f>'Inventory Ref Sheet'!N1285</f>
        <v>0</v>
      </c>
      <c r="V1285" s="59">
        <f>'Inventory Ref Sheet'!O1285</f>
        <v>0</v>
      </c>
      <c r="W1285" s="59">
        <f>'Inventory Ref Sheet'!R1285</f>
        <v>0</v>
      </c>
      <c r="X1285" s="59">
        <f>'Inventory Ref Sheet'!S1285</f>
        <v>0</v>
      </c>
      <c r="Y1285" s="100" t="str">
        <f ca="1">IF('Inventory Ref Sheet'!U1285&gt;0,YEAR(TODAY())-'Inventory Ref Sheet'!U1285,"")</f>
        <v/>
      </c>
      <c r="Z1285" s="95">
        <f>'Inventory Ref Sheet'!W1285</f>
        <v>0</v>
      </c>
      <c r="AA1285" s="60">
        <f>'Inventory Ref Sheet'!X1285</f>
        <v>0</v>
      </c>
      <c r="AB1285" s="61"/>
      <c r="AC1285" s="97" t="str">
        <f t="shared" si="76"/>
        <v/>
      </c>
      <c r="AD1285" s="59">
        <f>'Inventory Ref Sheet'!Y1285</f>
        <v>0</v>
      </c>
      <c r="AE1285" s="59">
        <f>'Inventory Ref Sheet'!Z1285</f>
        <v>0</v>
      </c>
      <c r="AF1285" s="102">
        <f>'Inventory Ref Sheet'!AA1285</f>
        <v>0</v>
      </c>
      <c r="AG1285" s="59">
        <f>'Inventory Ref Sheet'!AD1285</f>
        <v>0</v>
      </c>
      <c r="AH1285" s="59">
        <f>'Inventory Ref Sheet'!AE1285</f>
        <v>0</v>
      </c>
      <c r="AI1285" s="100" t="str">
        <f ca="1">IF('Inventory Ref Sheet'!AG1285&gt;0,YEAR(TODAY())-'Inventory Ref Sheet'!AG1285,"")</f>
        <v/>
      </c>
      <c r="AJ1285" s="99"/>
      <c r="AK1285" s="60">
        <f>'Inventory Ref Sheet'!AJ1285</f>
        <v>0</v>
      </c>
      <c r="AL1285" s="99"/>
      <c r="AM1285" s="97" t="str">
        <f t="shared" si="77"/>
        <v/>
      </c>
    </row>
    <row r="1286" spans="10:39" x14ac:dyDescent="0.25">
      <c r="J1286" s="59">
        <f>'Inventory Ref Sheet'!AK1286</f>
        <v>0</v>
      </c>
      <c r="K1286" s="59">
        <f>'Inventory Ref Sheet'!AL1286</f>
        <v>0</v>
      </c>
      <c r="L1286" s="59">
        <f>'Inventory Ref Sheet'!AM1286</f>
        <v>0</v>
      </c>
      <c r="M1286" s="59">
        <f>'Inventory Ref Sheet'!AP1286</f>
        <v>0</v>
      </c>
      <c r="N1286" s="59">
        <f>'Inventory Ref Sheet'!AQ1286</f>
        <v>0</v>
      </c>
      <c r="O1286" s="100" t="str">
        <f ca="1">IF('Inventory Ref Sheet'!AS1286&gt;0,YEAR(TODAY())-'Inventory Ref Sheet'!AS1286,"")</f>
        <v/>
      </c>
      <c r="P1286" s="95">
        <f>'Inventory Ref Sheet'!AU1286</f>
        <v>0</v>
      </c>
      <c r="Q1286" s="60">
        <f>'Inventory Ref Sheet'!AV1286</f>
        <v>0</v>
      </c>
      <c r="R1286" s="61"/>
      <c r="S1286" s="100" t="str">
        <f t="shared" ref="S1286:S1349" si="78">IF(ISTEXT(J1286),IF(O1286&gt;=R1286,"Yes","No"),"")</f>
        <v/>
      </c>
      <c r="T1286" s="59">
        <f>'Inventory Ref Sheet'!M1286</f>
        <v>0</v>
      </c>
      <c r="U1286" s="102">
        <f>'Inventory Ref Sheet'!N1286</f>
        <v>0</v>
      </c>
      <c r="V1286" s="59">
        <f>'Inventory Ref Sheet'!O1286</f>
        <v>0</v>
      </c>
      <c r="W1286" s="59">
        <f>'Inventory Ref Sheet'!R1286</f>
        <v>0</v>
      </c>
      <c r="X1286" s="59">
        <f>'Inventory Ref Sheet'!S1286</f>
        <v>0</v>
      </c>
      <c r="Y1286" s="100" t="str">
        <f ca="1">IF('Inventory Ref Sheet'!U1286&gt;0,YEAR(TODAY())-'Inventory Ref Sheet'!U1286,"")</f>
        <v/>
      </c>
      <c r="Z1286" s="95">
        <f>'Inventory Ref Sheet'!W1286</f>
        <v>0</v>
      </c>
      <c r="AA1286" s="60">
        <f>'Inventory Ref Sheet'!X1286</f>
        <v>0</v>
      </c>
      <c r="AB1286" s="61"/>
      <c r="AC1286" s="97" t="str">
        <f t="shared" si="76"/>
        <v/>
      </c>
      <c r="AD1286" s="59">
        <f>'Inventory Ref Sheet'!Y1286</f>
        <v>0</v>
      </c>
      <c r="AE1286" s="59">
        <f>'Inventory Ref Sheet'!Z1286</f>
        <v>0</v>
      </c>
      <c r="AF1286" s="102">
        <f>'Inventory Ref Sheet'!AA1286</f>
        <v>0</v>
      </c>
      <c r="AG1286" s="59">
        <f>'Inventory Ref Sheet'!AD1286</f>
        <v>0</v>
      </c>
      <c r="AH1286" s="59">
        <f>'Inventory Ref Sheet'!AE1286</f>
        <v>0</v>
      </c>
      <c r="AI1286" s="100" t="str">
        <f ca="1">IF('Inventory Ref Sheet'!AG1286&gt;0,YEAR(TODAY())-'Inventory Ref Sheet'!AG1286,"")</f>
        <v/>
      </c>
      <c r="AJ1286" s="99"/>
      <c r="AK1286" s="60">
        <f>'Inventory Ref Sheet'!AJ1286</f>
        <v>0</v>
      </c>
      <c r="AL1286" s="99"/>
      <c r="AM1286" s="97" t="str">
        <f t="shared" si="77"/>
        <v/>
      </c>
    </row>
    <row r="1287" spans="10:39" x14ac:dyDescent="0.25">
      <c r="J1287" s="59">
        <f>'Inventory Ref Sheet'!AK1287</f>
        <v>0</v>
      </c>
      <c r="K1287" s="59">
        <f>'Inventory Ref Sheet'!AL1287</f>
        <v>0</v>
      </c>
      <c r="L1287" s="59">
        <f>'Inventory Ref Sheet'!AM1287</f>
        <v>0</v>
      </c>
      <c r="M1287" s="59">
        <f>'Inventory Ref Sheet'!AP1287</f>
        <v>0</v>
      </c>
      <c r="N1287" s="59">
        <f>'Inventory Ref Sheet'!AQ1287</f>
        <v>0</v>
      </c>
      <c r="O1287" s="100" t="str">
        <f ca="1">IF('Inventory Ref Sheet'!AS1287&gt;0,YEAR(TODAY())-'Inventory Ref Sheet'!AS1287,"")</f>
        <v/>
      </c>
      <c r="P1287" s="95">
        <f>'Inventory Ref Sheet'!AU1287</f>
        <v>0</v>
      </c>
      <c r="Q1287" s="60">
        <f>'Inventory Ref Sheet'!AV1287</f>
        <v>0</v>
      </c>
      <c r="R1287" s="61"/>
      <c r="S1287" s="100" t="str">
        <f t="shared" si="78"/>
        <v/>
      </c>
      <c r="T1287" s="59">
        <f>'Inventory Ref Sheet'!M1287</f>
        <v>0</v>
      </c>
      <c r="U1287" s="102">
        <f>'Inventory Ref Sheet'!N1287</f>
        <v>0</v>
      </c>
      <c r="V1287" s="59">
        <f>'Inventory Ref Sheet'!O1287</f>
        <v>0</v>
      </c>
      <c r="W1287" s="59">
        <f>'Inventory Ref Sheet'!R1287</f>
        <v>0</v>
      </c>
      <c r="X1287" s="59">
        <f>'Inventory Ref Sheet'!S1287</f>
        <v>0</v>
      </c>
      <c r="Y1287" s="100" t="str">
        <f ca="1">IF('Inventory Ref Sheet'!U1287&gt;0,YEAR(TODAY())-'Inventory Ref Sheet'!U1287,"")</f>
        <v/>
      </c>
      <c r="Z1287" s="95">
        <f>'Inventory Ref Sheet'!W1287</f>
        <v>0</v>
      </c>
      <c r="AA1287" s="60">
        <f>'Inventory Ref Sheet'!X1287</f>
        <v>0</v>
      </c>
      <c r="AB1287" s="61"/>
      <c r="AC1287" s="97" t="str">
        <f t="shared" si="76"/>
        <v/>
      </c>
      <c r="AD1287" s="59">
        <f>'Inventory Ref Sheet'!Y1287</f>
        <v>0</v>
      </c>
      <c r="AE1287" s="59">
        <f>'Inventory Ref Sheet'!Z1287</f>
        <v>0</v>
      </c>
      <c r="AF1287" s="102">
        <f>'Inventory Ref Sheet'!AA1287</f>
        <v>0</v>
      </c>
      <c r="AG1287" s="59">
        <f>'Inventory Ref Sheet'!AD1287</f>
        <v>0</v>
      </c>
      <c r="AH1287" s="59">
        <f>'Inventory Ref Sheet'!AE1287</f>
        <v>0</v>
      </c>
      <c r="AI1287" s="100" t="str">
        <f ca="1">IF('Inventory Ref Sheet'!AG1287&gt;0,YEAR(TODAY())-'Inventory Ref Sheet'!AG1287,"")</f>
        <v/>
      </c>
      <c r="AJ1287" s="99"/>
      <c r="AK1287" s="60">
        <f>'Inventory Ref Sheet'!AJ1287</f>
        <v>0</v>
      </c>
      <c r="AL1287" s="99"/>
      <c r="AM1287" s="97" t="str">
        <f t="shared" si="77"/>
        <v/>
      </c>
    </row>
    <row r="1288" spans="10:39" x14ac:dyDescent="0.25">
      <c r="J1288" s="59">
        <f>'Inventory Ref Sheet'!AK1288</f>
        <v>0</v>
      </c>
      <c r="K1288" s="59">
        <f>'Inventory Ref Sheet'!AL1288</f>
        <v>0</v>
      </c>
      <c r="L1288" s="59">
        <f>'Inventory Ref Sheet'!AM1288</f>
        <v>0</v>
      </c>
      <c r="M1288" s="59">
        <f>'Inventory Ref Sheet'!AP1288</f>
        <v>0</v>
      </c>
      <c r="N1288" s="59">
        <f>'Inventory Ref Sheet'!AQ1288</f>
        <v>0</v>
      </c>
      <c r="O1288" s="100" t="str">
        <f ca="1">IF('Inventory Ref Sheet'!AS1288&gt;0,YEAR(TODAY())-'Inventory Ref Sheet'!AS1288,"")</f>
        <v/>
      </c>
      <c r="P1288" s="95">
        <f>'Inventory Ref Sheet'!AU1288</f>
        <v>0</v>
      </c>
      <c r="Q1288" s="60">
        <f>'Inventory Ref Sheet'!AV1288</f>
        <v>0</v>
      </c>
      <c r="R1288" s="61"/>
      <c r="S1288" s="100" t="str">
        <f t="shared" si="78"/>
        <v/>
      </c>
      <c r="T1288" s="59">
        <f>'Inventory Ref Sheet'!M1288</f>
        <v>0</v>
      </c>
      <c r="U1288" s="102">
        <f>'Inventory Ref Sheet'!N1288</f>
        <v>0</v>
      </c>
      <c r="V1288" s="59">
        <f>'Inventory Ref Sheet'!O1288</f>
        <v>0</v>
      </c>
      <c r="W1288" s="59">
        <f>'Inventory Ref Sheet'!R1288</f>
        <v>0</v>
      </c>
      <c r="X1288" s="59">
        <f>'Inventory Ref Sheet'!S1288</f>
        <v>0</v>
      </c>
      <c r="Y1288" s="100" t="str">
        <f ca="1">IF('Inventory Ref Sheet'!U1288&gt;0,YEAR(TODAY())-'Inventory Ref Sheet'!U1288,"")</f>
        <v/>
      </c>
      <c r="Z1288" s="95">
        <f>'Inventory Ref Sheet'!W1288</f>
        <v>0</v>
      </c>
      <c r="AA1288" s="60">
        <f>'Inventory Ref Sheet'!X1288</f>
        <v>0</v>
      </c>
      <c r="AB1288" s="61"/>
      <c r="AC1288" s="97" t="str">
        <f t="shared" si="76"/>
        <v/>
      </c>
      <c r="AD1288" s="59">
        <f>'Inventory Ref Sheet'!Y1288</f>
        <v>0</v>
      </c>
      <c r="AE1288" s="59">
        <f>'Inventory Ref Sheet'!Z1288</f>
        <v>0</v>
      </c>
      <c r="AF1288" s="102">
        <f>'Inventory Ref Sheet'!AA1288</f>
        <v>0</v>
      </c>
      <c r="AG1288" s="59">
        <f>'Inventory Ref Sheet'!AD1288</f>
        <v>0</v>
      </c>
      <c r="AH1288" s="59">
        <f>'Inventory Ref Sheet'!AE1288</f>
        <v>0</v>
      </c>
      <c r="AI1288" s="100" t="str">
        <f ca="1">IF('Inventory Ref Sheet'!AG1288&gt;0,YEAR(TODAY())-'Inventory Ref Sheet'!AG1288,"")</f>
        <v/>
      </c>
      <c r="AJ1288" s="99"/>
      <c r="AK1288" s="60">
        <f>'Inventory Ref Sheet'!AJ1288</f>
        <v>0</v>
      </c>
      <c r="AL1288" s="99"/>
      <c r="AM1288" s="97" t="str">
        <f t="shared" si="77"/>
        <v/>
      </c>
    </row>
    <row r="1289" spans="10:39" x14ac:dyDescent="0.25">
      <c r="J1289" s="59">
        <f>'Inventory Ref Sheet'!AK1289</f>
        <v>0</v>
      </c>
      <c r="K1289" s="59">
        <f>'Inventory Ref Sheet'!AL1289</f>
        <v>0</v>
      </c>
      <c r="L1289" s="59">
        <f>'Inventory Ref Sheet'!AM1289</f>
        <v>0</v>
      </c>
      <c r="M1289" s="59">
        <f>'Inventory Ref Sheet'!AP1289</f>
        <v>0</v>
      </c>
      <c r="N1289" s="59">
        <f>'Inventory Ref Sheet'!AQ1289</f>
        <v>0</v>
      </c>
      <c r="O1289" s="100" t="str">
        <f ca="1">IF('Inventory Ref Sheet'!AS1289&gt;0,YEAR(TODAY())-'Inventory Ref Sheet'!AS1289,"")</f>
        <v/>
      </c>
      <c r="P1289" s="95">
        <f>'Inventory Ref Sheet'!AU1289</f>
        <v>0</v>
      </c>
      <c r="Q1289" s="60">
        <f>'Inventory Ref Sheet'!AV1289</f>
        <v>0</v>
      </c>
      <c r="R1289" s="61"/>
      <c r="S1289" s="100" t="str">
        <f t="shared" si="78"/>
        <v/>
      </c>
      <c r="T1289" s="59">
        <f>'Inventory Ref Sheet'!M1289</f>
        <v>0</v>
      </c>
      <c r="U1289" s="102">
        <f>'Inventory Ref Sheet'!N1289</f>
        <v>0</v>
      </c>
      <c r="V1289" s="59">
        <f>'Inventory Ref Sheet'!O1289</f>
        <v>0</v>
      </c>
      <c r="W1289" s="59">
        <f>'Inventory Ref Sheet'!R1289</f>
        <v>0</v>
      </c>
      <c r="X1289" s="59">
        <f>'Inventory Ref Sheet'!S1289</f>
        <v>0</v>
      </c>
      <c r="Y1289" s="100" t="str">
        <f ca="1">IF('Inventory Ref Sheet'!U1289&gt;0,YEAR(TODAY())-'Inventory Ref Sheet'!U1289,"")</f>
        <v/>
      </c>
      <c r="Z1289" s="95">
        <f>'Inventory Ref Sheet'!W1289</f>
        <v>0</v>
      </c>
      <c r="AA1289" s="60">
        <f>'Inventory Ref Sheet'!X1289</f>
        <v>0</v>
      </c>
      <c r="AB1289" s="61"/>
      <c r="AC1289" s="97" t="str">
        <f t="shared" si="76"/>
        <v/>
      </c>
      <c r="AD1289" s="59">
        <f>'Inventory Ref Sheet'!Y1289</f>
        <v>0</v>
      </c>
      <c r="AE1289" s="59">
        <f>'Inventory Ref Sheet'!Z1289</f>
        <v>0</v>
      </c>
      <c r="AF1289" s="102">
        <f>'Inventory Ref Sheet'!AA1289</f>
        <v>0</v>
      </c>
      <c r="AG1289" s="59">
        <f>'Inventory Ref Sheet'!AD1289</f>
        <v>0</v>
      </c>
      <c r="AH1289" s="59">
        <f>'Inventory Ref Sheet'!AE1289</f>
        <v>0</v>
      </c>
      <c r="AI1289" s="100" t="str">
        <f ca="1">IF('Inventory Ref Sheet'!AG1289&gt;0,YEAR(TODAY())-'Inventory Ref Sheet'!AG1289,"")</f>
        <v/>
      </c>
      <c r="AJ1289" s="99"/>
      <c r="AK1289" s="60">
        <f>'Inventory Ref Sheet'!AJ1289</f>
        <v>0</v>
      </c>
      <c r="AL1289" s="99"/>
      <c r="AM1289" s="97" t="str">
        <f t="shared" si="77"/>
        <v/>
      </c>
    </row>
    <row r="1290" spans="10:39" x14ac:dyDescent="0.25">
      <c r="J1290" s="59">
        <f>'Inventory Ref Sheet'!AK1290</f>
        <v>0</v>
      </c>
      <c r="K1290" s="59">
        <f>'Inventory Ref Sheet'!AL1290</f>
        <v>0</v>
      </c>
      <c r="L1290" s="59">
        <f>'Inventory Ref Sheet'!AM1290</f>
        <v>0</v>
      </c>
      <c r="M1290" s="59">
        <f>'Inventory Ref Sheet'!AP1290</f>
        <v>0</v>
      </c>
      <c r="N1290" s="59">
        <f>'Inventory Ref Sheet'!AQ1290</f>
        <v>0</v>
      </c>
      <c r="O1290" s="100" t="str">
        <f ca="1">IF('Inventory Ref Sheet'!AS1290&gt;0,YEAR(TODAY())-'Inventory Ref Sheet'!AS1290,"")</f>
        <v/>
      </c>
      <c r="P1290" s="95">
        <f>'Inventory Ref Sheet'!AU1290</f>
        <v>0</v>
      </c>
      <c r="Q1290" s="60">
        <f>'Inventory Ref Sheet'!AV1290</f>
        <v>0</v>
      </c>
      <c r="R1290" s="61"/>
      <c r="S1290" s="100" t="str">
        <f t="shared" si="78"/>
        <v/>
      </c>
      <c r="T1290" s="59">
        <f>'Inventory Ref Sheet'!M1290</f>
        <v>0</v>
      </c>
      <c r="U1290" s="102">
        <f>'Inventory Ref Sheet'!N1290</f>
        <v>0</v>
      </c>
      <c r="V1290" s="59">
        <f>'Inventory Ref Sheet'!O1290</f>
        <v>0</v>
      </c>
      <c r="W1290" s="59">
        <f>'Inventory Ref Sheet'!R1290</f>
        <v>0</v>
      </c>
      <c r="X1290" s="59">
        <f>'Inventory Ref Sheet'!S1290</f>
        <v>0</v>
      </c>
      <c r="Y1290" s="100" t="str">
        <f ca="1">IF('Inventory Ref Sheet'!U1290&gt;0,YEAR(TODAY())-'Inventory Ref Sheet'!U1290,"")</f>
        <v/>
      </c>
      <c r="Z1290" s="95">
        <f>'Inventory Ref Sheet'!W1290</f>
        <v>0</v>
      </c>
      <c r="AA1290" s="60">
        <f>'Inventory Ref Sheet'!X1290</f>
        <v>0</v>
      </c>
      <c r="AB1290" s="61"/>
      <c r="AC1290" s="97" t="str">
        <f t="shared" si="76"/>
        <v/>
      </c>
      <c r="AD1290" s="59">
        <f>'Inventory Ref Sheet'!Y1290</f>
        <v>0</v>
      </c>
      <c r="AE1290" s="59">
        <f>'Inventory Ref Sheet'!Z1290</f>
        <v>0</v>
      </c>
      <c r="AF1290" s="102">
        <f>'Inventory Ref Sheet'!AA1290</f>
        <v>0</v>
      </c>
      <c r="AG1290" s="59">
        <f>'Inventory Ref Sheet'!AD1290</f>
        <v>0</v>
      </c>
      <c r="AH1290" s="59">
        <f>'Inventory Ref Sheet'!AE1290</f>
        <v>0</v>
      </c>
      <c r="AI1290" s="100" t="str">
        <f ca="1">IF('Inventory Ref Sheet'!AG1290&gt;0,YEAR(TODAY())-'Inventory Ref Sheet'!AG1290,"")</f>
        <v/>
      </c>
      <c r="AJ1290" s="99"/>
      <c r="AK1290" s="60">
        <f>'Inventory Ref Sheet'!AJ1290</f>
        <v>0</v>
      </c>
      <c r="AL1290" s="99"/>
      <c r="AM1290" s="97" t="str">
        <f t="shared" si="77"/>
        <v/>
      </c>
    </row>
    <row r="1291" spans="10:39" x14ac:dyDescent="0.25">
      <c r="J1291" s="59">
        <f>'Inventory Ref Sheet'!AK1291</f>
        <v>0</v>
      </c>
      <c r="K1291" s="59">
        <f>'Inventory Ref Sheet'!AL1291</f>
        <v>0</v>
      </c>
      <c r="L1291" s="59">
        <f>'Inventory Ref Sheet'!AM1291</f>
        <v>0</v>
      </c>
      <c r="M1291" s="59">
        <f>'Inventory Ref Sheet'!AP1291</f>
        <v>0</v>
      </c>
      <c r="N1291" s="59">
        <f>'Inventory Ref Sheet'!AQ1291</f>
        <v>0</v>
      </c>
      <c r="O1291" s="100" t="str">
        <f ca="1">IF('Inventory Ref Sheet'!AS1291&gt;0,YEAR(TODAY())-'Inventory Ref Sheet'!AS1291,"")</f>
        <v/>
      </c>
      <c r="P1291" s="95">
        <f>'Inventory Ref Sheet'!AU1291</f>
        <v>0</v>
      </c>
      <c r="Q1291" s="60">
        <f>'Inventory Ref Sheet'!AV1291</f>
        <v>0</v>
      </c>
      <c r="R1291" s="61"/>
      <c r="S1291" s="100" t="str">
        <f t="shared" si="78"/>
        <v/>
      </c>
      <c r="T1291" s="59">
        <f>'Inventory Ref Sheet'!M1291</f>
        <v>0</v>
      </c>
      <c r="U1291" s="102">
        <f>'Inventory Ref Sheet'!N1291</f>
        <v>0</v>
      </c>
      <c r="V1291" s="59">
        <f>'Inventory Ref Sheet'!O1291</f>
        <v>0</v>
      </c>
      <c r="W1291" s="59">
        <f>'Inventory Ref Sheet'!R1291</f>
        <v>0</v>
      </c>
      <c r="X1291" s="59">
        <f>'Inventory Ref Sheet'!S1291</f>
        <v>0</v>
      </c>
      <c r="Y1291" s="100" t="str">
        <f ca="1">IF('Inventory Ref Sheet'!U1291&gt;0,YEAR(TODAY())-'Inventory Ref Sheet'!U1291,"")</f>
        <v/>
      </c>
      <c r="Z1291" s="95">
        <f>'Inventory Ref Sheet'!W1291</f>
        <v>0</v>
      </c>
      <c r="AA1291" s="60">
        <f>'Inventory Ref Sheet'!X1291</f>
        <v>0</v>
      </c>
      <c r="AB1291" s="61"/>
      <c r="AC1291" s="97" t="str">
        <f t="shared" ref="AC1291:AC1354" si="79">IF(ISTEXT(T1291),IF(Y1291&gt;=AB1291,"Yes","No"),"")</f>
        <v/>
      </c>
      <c r="AD1291" s="59">
        <f>'Inventory Ref Sheet'!Y1291</f>
        <v>0</v>
      </c>
      <c r="AE1291" s="59">
        <f>'Inventory Ref Sheet'!Z1291</f>
        <v>0</v>
      </c>
      <c r="AF1291" s="102">
        <f>'Inventory Ref Sheet'!AA1291</f>
        <v>0</v>
      </c>
      <c r="AG1291" s="59">
        <f>'Inventory Ref Sheet'!AD1291</f>
        <v>0</v>
      </c>
      <c r="AH1291" s="59">
        <f>'Inventory Ref Sheet'!AE1291</f>
        <v>0</v>
      </c>
      <c r="AI1291" s="100" t="str">
        <f ca="1">IF('Inventory Ref Sheet'!AG1291&gt;0,YEAR(TODAY())-'Inventory Ref Sheet'!AG1291,"")</f>
        <v/>
      </c>
      <c r="AJ1291" s="99"/>
      <c r="AK1291" s="60">
        <f>'Inventory Ref Sheet'!AJ1291</f>
        <v>0</v>
      </c>
      <c r="AL1291" s="99"/>
      <c r="AM1291" s="97" t="str">
        <f t="shared" ref="AM1291:AM1354" si="80">IF(ISTEXT(AD1291),IF(AI1291&gt;=AL1291,"Yes","No"),"")</f>
        <v/>
      </c>
    </row>
    <row r="1292" spans="10:39" x14ac:dyDescent="0.25">
      <c r="J1292" s="59">
        <f>'Inventory Ref Sheet'!AK1292</f>
        <v>0</v>
      </c>
      <c r="K1292" s="59">
        <f>'Inventory Ref Sheet'!AL1292</f>
        <v>0</v>
      </c>
      <c r="L1292" s="59">
        <f>'Inventory Ref Sheet'!AM1292</f>
        <v>0</v>
      </c>
      <c r="M1292" s="59">
        <f>'Inventory Ref Sheet'!AP1292</f>
        <v>0</v>
      </c>
      <c r="N1292" s="59">
        <f>'Inventory Ref Sheet'!AQ1292</f>
        <v>0</v>
      </c>
      <c r="O1292" s="100" t="str">
        <f ca="1">IF('Inventory Ref Sheet'!AS1292&gt;0,YEAR(TODAY())-'Inventory Ref Sheet'!AS1292,"")</f>
        <v/>
      </c>
      <c r="P1292" s="95">
        <f>'Inventory Ref Sheet'!AU1292</f>
        <v>0</v>
      </c>
      <c r="Q1292" s="60">
        <f>'Inventory Ref Sheet'!AV1292</f>
        <v>0</v>
      </c>
      <c r="R1292" s="61"/>
      <c r="S1292" s="100" t="str">
        <f t="shared" si="78"/>
        <v/>
      </c>
      <c r="T1292" s="59">
        <f>'Inventory Ref Sheet'!M1292</f>
        <v>0</v>
      </c>
      <c r="U1292" s="102">
        <f>'Inventory Ref Sheet'!N1292</f>
        <v>0</v>
      </c>
      <c r="V1292" s="59">
        <f>'Inventory Ref Sheet'!O1292</f>
        <v>0</v>
      </c>
      <c r="W1292" s="59">
        <f>'Inventory Ref Sheet'!R1292</f>
        <v>0</v>
      </c>
      <c r="X1292" s="59">
        <f>'Inventory Ref Sheet'!S1292</f>
        <v>0</v>
      </c>
      <c r="Y1292" s="100" t="str">
        <f ca="1">IF('Inventory Ref Sheet'!U1292&gt;0,YEAR(TODAY())-'Inventory Ref Sheet'!U1292,"")</f>
        <v/>
      </c>
      <c r="Z1292" s="95">
        <f>'Inventory Ref Sheet'!W1292</f>
        <v>0</v>
      </c>
      <c r="AA1292" s="60">
        <f>'Inventory Ref Sheet'!X1292</f>
        <v>0</v>
      </c>
      <c r="AB1292" s="61"/>
      <c r="AC1292" s="97" t="str">
        <f t="shared" si="79"/>
        <v/>
      </c>
      <c r="AD1292" s="59">
        <f>'Inventory Ref Sheet'!Y1292</f>
        <v>0</v>
      </c>
      <c r="AE1292" s="59">
        <f>'Inventory Ref Sheet'!Z1292</f>
        <v>0</v>
      </c>
      <c r="AF1292" s="102">
        <f>'Inventory Ref Sheet'!AA1292</f>
        <v>0</v>
      </c>
      <c r="AG1292" s="59">
        <f>'Inventory Ref Sheet'!AD1292</f>
        <v>0</v>
      </c>
      <c r="AH1292" s="59">
        <f>'Inventory Ref Sheet'!AE1292</f>
        <v>0</v>
      </c>
      <c r="AI1292" s="100" t="str">
        <f ca="1">IF('Inventory Ref Sheet'!AG1292&gt;0,YEAR(TODAY())-'Inventory Ref Sheet'!AG1292,"")</f>
        <v/>
      </c>
      <c r="AJ1292" s="99"/>
      <c r="AK1292" s="60">
        <f>'Inventory Ref Sheet'!AJ1292</f>
        <v>0</v>
      </c>
      <c r="AL1292" s="99"/>
      <c r="AM1292" s="97" t="str">
        <f t="shared" si="80"/>
        <v/>
      </c>
    </row>
    <row r="1293" spans="10:39" x14ac:dyDescent="0.25">
      <c r="J1293" s="59">
        <f>'Inventory Ref Sheet'!AK1293</f>
        <v>0</v>
      </c>
      <c r="K1293" s="59">
        <f>'Inventory Ref Sheet'!AL1293</f>
        <v>0</v>
      </c>
      <c r="L1293" s="59">
        <f>'Inventory Ref Sheet'!AM1293</f>
        <v>0</v>
      </c>
      <c r="M1293" s="59">
        <f>'Inventory Ref Sheet'!AP1293</f>
        <v>0</v>
      </c>
      <c r="N1293" s="59">
        <f>'Inventory Ref Sheet'!AQ1293</f>
        <v>0</v>
      </c>
      <c r="O1293" s="100" t="str">
        <f ca="1">IF('Inventory Ref Sheet'!AS1293&gt;0,YEAR(TODAY())-'Inventory Ref Sheet'!AS1293,"")</f>
        <v/>
      </c>
      <c r="P1293" s="95">
        <f>'Inventory Ref Sheet'!AU1293</f>
        <v>0</v>
      </c>
      <c r="Q1293" s="60">
        <f>'Inventory Ref Sheet'!AV1293</f>
        <v>0</v>
      </c>
      <c r="R1293" s="61"/>
      <c r="S1293" s="100" t="str">
        <f t="shared" si="78"/>
        <v/>
      </c>
      <c r="T1293" s="59">
        <f>'Inventory Ref Sheet'!M1293</f>
        <v>0</v>
      </c>
      <c r="U1293" s="102">
        <f>'Inventory Ref Sheet'!N1293</f>
        <v>0</v>
      </c>
      <c r="V1293" s="59">
        <f>'Inventory Ref Sheet'!O1293</f>
        <v>0</v>
      </c>
      <c r="W1293" s="59">
        <f>'Inventory Ref Sheet'!R1293</f>
        <v>0</v>
      </c>
      <c r="X1293" s="59">
        <f>'Inventory Ref Sheet'!S1293</f>
        <v>0</v>
      </c>
      <c r="Y1293" s="100" t="str">
        <f ca="1">IF('Inventory Ref Sheet'!U1293&gt;0,YEAR(TODAY())-'Inventory Ref Sheet'!U1293,"")</f>
        <v/>
      </c>
      <c r="Z1293" s="95">
        <f>'Inventory Ref Sheet'!W1293</f>
        <v>0</v>
      </c>
      <c r="AA1293" s="60">
        <f>'Inventory Ref Sheet'!X1293</f>
        <v>0</v>
      </c>
      <c r="AB1293" s="61"/>
      <c r="AC1293" s="97" t="str">
        <f t="shared" si="79"/>
        <v/>
      </c>
      <c r="AD1293" s="59">
        <f>'Inventory Ref Sheet'!Y1293</f>
        <v>0</v>
      </c>
      <c r="AE1293" s="59">
        <f>'Inventory Ref Sheet'!Z1293</f>
        <v>0</v>
      </c>
      <c r="AF1293" s="102">
        <f>'Inventory Ref Sheet'!AA1293</f>
        <v>0</v>
      </c>
      <c r="AG1293" s="59">
        <f>'Inventory Ref Sheet'!AD1293</f>
        <v>0</v>
      </c>
      <c r="AH1293" s="59">
        <f>'Inventory Ref Sheet'!AE1293</f>
        <v>0</v>
      </c>
      <c r="AI1293" s="100" t="str">
        <f ca="1">IF('Inventory Ref Sheet'!AG1293&gt;0,YEAR(TODAY())-'Inventory Ref Sheet'!AG1293,"")</f>
        <v/>
      </c>
      <c r="AJ1293" s="99"/>
      <c r="AK1293" s="60">
        <f>'Inventory Ref Sheet'!AJ1293</f>
        <v>0</v>
      </c>
      <c r="AL1293" s="99"/>
      <c r="AM1293" s="97" t="str">
        <f t="shared" si="80"/>
        <v/>
      </c>
    </row>
    <row r="1294" spans="10:39" x14ac:dyDescent="0.25">
      <c r="J1294" s="59">
        <f>'Inventory Ref Sheet'!AK1294</f>
        <v>0</v>
      </c>
      <c r="K1294" s="59">
        <f>'Inventory Ref Sheet'!AL1294</f>
        <v>0</v>
      </c>
      <c r="L1294" s="59">
        <f>'Inventory Ref Sheet'!AM1294</f>
        <v>0</v>
      </c>
      <c r="M1294" s="59">
        <f>'Inventory Ref Sheet'!AP1294</f>
        <v>0</v>
      </c>
      <c r="N1294" s="59">
        <f>'Inventory Ref Sheet'!AQ1294</f>
        <v>0</v>
      </c>
      <c r="O1294" s="100" t="str">
        <f ca="1">IF('Inventory Ref Sheet'!AS1294&gt;0,YEAR(TODAY())-'Inventory Ref Sheet'!AS1294,"")</f>
        <v/>
      </c>
      <c r="P1294" s="95">
        <f>'Inventory Ref Sheet'!AU1294</f>
        <v>0</v>
      </c>
      <c r="Q1294" s="60">
        <f>'Inventory Ref Sheet'!AV1294</f>
        <v>0</v>
      </c>
      <c r="R1294" s="61"/>
      <c r="S1294" s="100" t="str">
        <f t="shared" si="78"/>
        <v/>
      </c>
      <c r="T1294" s="59">
        <f>'Inventory Ref Sheet'!M1294</f>
        <v>0</v>
      </c>
      <c r="U1294" s="102">
        <f>'Inventory Ref Sheet'!N1294</f>
        <v>0</v>
      </c>
      <c r="V1294" s="59">
        <f>'Inventory Ref Sheet'!O1294</f>
        <v>0</v>
      </c>
      <c r="W1294" s="59">
        <f>'Inventory Ref Sheet'!R1294</f>
        <v>0</v>
      </c>
      <c r="X1294" s="59">
        <f>'Inventory Ref Sheet'!S1294</f>
        <v>0</v>
      </c>
      <c r="Y1294" s="100" t="str">
        <f ca="1">IF('Inventory Ref Sheet'!U1294&gt;0,YEAR(TODAY())-'Inventory Ref Sheet'!U1294,"")</f>
        <v/>
      </c>
      <c r="Z1294" s="95">
        <f>'Inventory Ref Sheet'!W1294</f>
        <v>0</v>
      </c>
      <c r="AA1294" s="60">
        <f>'Inventory Ref Sheet'!X1294</f>
        <v>0</v>
      </c>
      <c r="AB1294" s="61"/>
      <c r="AC1294" s="97" t="str">
        <f t="shared" si="79"/>
        <v/>
      </c>
      <c r="AD1294" s="59">
        <f>'Inventory Ref Sheet'!Y1294</f>
        <v>0</v>
      </c>
      <c r="AE1294" s="59">
        <f>'Inventory Ref Sheet'!Z1294</f>
        <v>0</v>
      </c>
      <c r="AF1294" s="102">
        <f>'Inventory Ref Sheet'!AA1294</f>
        <v>0</v>
      </c>
      <c r="AG1294" s="59">
        <f>'Inventory Ref Sheet'!AD1294</f>
        <v>0</v>
      </c>
      <c r="AH1294" s="59">
        <f>'Inventory Ref Sheet'!AE1294</f>
        <v>0</v>
      </c>
      <c r="AI1294" s="100" t="str">
        <f ca="1">IF('Inventory Ref Sheet'!AG1294&gt;0,YEAR(TODAY())-'Inventory Ref Sheet'!AG1294,"")</f>
        <v/>
      </c>
      <c r="AJ1294" s="99"/>
      <c r="AK1294" s="60">
        <f>'Inventory Ref Sheet'!AJ1294</f>
        <v>0</v>
      </c>
      <c r="AL1294" s="99"/>
      <c r="AM1294" s="97" t="str">
        <f t="shared" si="80"/>
        <v/>
      </c>
    </row>
    <row r="1295" spans="10:39" x14ac:dyDescent="0.25">
      <c r="J1295" s="59">
        <f>'Inventory Ref Sheet'!AK1295</f>
        <v>0</v>
      </c>
      <c r="K1295" s="59">
        <f>'Inventory Ref Sheet'!AL1295</f>
        <v>0</v>
      </c>
      <c r="L1295" s="59">
        <f>'Inventory Ref Sheet'!AM1295</f>
        <v>0</v>
      </c>
      <c r="M1295" s="59">
        <f>'Inventory Ref Sheet'!AP1295</f>
        <v>0</v>
      </c>
      <c r="N1295" s="59">
        <f>'Inventory Ref Sheet'!AQ1295</f>
        <v>0</v>
      </c>
      <c r="O1295" s="100" t="str">
        <f ca="1">IF('Inventory Ref Sheet'!AS1295&gt;0,YEAR(TODAY())-'Inventory Ref Sheet'!AS1295,"")</f>
        <v/>
      </c>
      <c r="P1295" s="95">
        <f>'Inventory Ref Sheet'!AU1295</f>
        <v>0</v>
      </c>
      <c r="Q1295" s="60">
        <f>'Inventory Ref Sheet'!AV1295</f>
        <v>0</v>
      </c>
      <c r="R1295" s="61"/>
      <c r="S1295" s="100" t="str">
        <f t="shared" si="78"/>
        <v/>
      </c>
      <c r="T1295" s="59">
        <f>'Inventory Ref Sheet'!M1295</f>
        <v>0</v>
      </c>
      <c r="U1295" s="102">
        <f>'Inventory Ref Sheet'!N1295</f>
        <v>0</v>
      </c>
      <c r="V1295" s="59">
        <f>'Inventory Ref Sheet'!O1295</f>
        <v>0</v>
      </c>
      <c r="W1295" s="59">
        <f>'Inventory Ref Sheet'!R1295</f>
        <v>0</v>
      </c>
      <c r="X1295" s="59">
        <f>'Inventory Ref Sheet'!S1295</f>
        <v>0</v>
      </c>
      <c r="Y1295" s="100" t="str">
        <f ca="1">IF('Inventory Ref Sheet'!U1295&gt;0,YEAR(TODAY())-'Inventory Ref Sheet'!U1295,"")</f>
        <v/>
      </c>
      <c r="Z1295" s="95">
        <f>'Inventory Ref Sheet'!W1295</f>
        <v>0</v>
      </c>
      <c r="AA1295" s="60">
        <f>'Inventory Ref Sheet'!X1295</f>
        <v>0</v>
      </c>
      <c r="AB1295" s="61"/>
      <c r="AC1295" s="97" t="str">
        <f t="shared" si="79"/>
        <v/>
      </c>
      <c r="AD1295" s="59">
        <f>'Inventory Ref Sheet'!Y1295</f>
        <v>0</v>
      </c>
      <c r="AE1295" s="59">
        <f>'Inventory Ref Sheet'!Z1295</f>
        <v>0</v>
      </c>
      <c r="AF1295" s="102">
        <f>'Inventory Ref Sheet'!AA1295</f>
        <v>0</v>
      </c>
      <c r="AG1295" s="59">
        <f>'Inventory Ref Sheet'!AD1295</f>
        <v>0</v>
      </c>
      <c r="AH1295" s="59">
        <f>'Inventory Ref Sheet'!AE1295</f>
        <v>0</v>
      </c>
      <c r="AI1295" s="100" t="str">
        <f ca="1">IF('Inventory Ref Sheet'!AG1295&gt;0,YEAR(TODAY())-'Inventory Ref Sheet'!AG1295,"")</f>
        <v/>
      </c>
      <c r="AJ1295" s="99"/>
      <c r="AK1295" s="60">
        <f>'Inventory Ref Sheet'!AJ1295</f>
        <v>0</v>
      </c>
      <c r="AL1295" s="99"/>
      <c r="AM1295" s="97" t="str">
        <f t="shared" si="80"/>
        <v/>
      </c>
    </row>
    <row r="1296" spans="10:39" x14ac:dyDescent="0.25">
      <c r="J1296" s="59">
        <f>'Inventory Ref Sheet'!AK1296</f>
        <v>0</v>
      </c>
      <c r="K1296" s="59">
        <f>'Inventory Ref Sheet'!AL1296</f>
        <v>0</v>
      </c>
      <c r="L1296" s="59">
        <f>'Inventory Ref Sheet'!AM1296</f>
        <v>0</v>
      </c>
      <c r="M1296" s="59">
        <f>'Inventory Ref Sheet'!AP1296</f>
        <v>0</v>
      </c>
      <c r="N1296" s="59">
        <f>'Inventory Ref Sheet'!AQ1296</f>
        <v>0</v>
      </c>
      <c r="O1296" s="100" t="str">
        <f ca="1">IF('Inventory Ref Sheet'!AS1296&gt;0,YEAR(TODAY())-'Inventory Ref Sheet'!AS1296,"")</f>
        <v/>
      </c>
      <c r="P1296" s="95">
        <f>'Inventory Ref Sheet'!AU1296</f>
        <v>0</v>
      </c>
      <c r="Q1296" s="60">
        <f>'Inventory Ref Sheet'!AV1296</f>
        <v>0</v>
      </c>
      <c r="R1296" s="61"/>
      <c r="S1296" s="100" t="str">
        <f t="shared" si="78"/>
        <v/>
      </c>
      <c r="T1296" s="59">
        <f>'Inventory Ref Sheet'!M1296</f>
        <v>0</v>
      </c>
      <c r="U1296" s="102">
        <f>'Inventory Ref Sheet'!N1296</f>
        <v>0</v>
      </c>
      <c r="V1296" s="59">
        <f>'Inventory Ref Sheet'!O1296</f>
        <v>0</v>
      </c>
      <c r="W1296" s="59">
        <f>'Inventory Ref Sheet'!R1296</f>
        <v>0</v>
      </c>
      <c r="X1296" s="59">
        <f>'Inventory Ref Sheet'!S1296</f>
        <v>0</v>
      </c>
      <c r="Y1296" s="100" t="str">
        <f ca="1">IF('Inventory Ref Sheet'!U1296&gt;0,YEAR(TODAY())-'Inventory Ref Sheet'!U1296,"")</f>
        <v/>
      </c>
      <c r="Z1296" s="95">
        <f>'Inventory Ref Sheet'!W1296</f>
        <v>0</v>
      </c>
      <c r="AA1296" s="60">
        <f>'Inventory Ref Sheet'!X1296</f>
        <v>0</v>
      </c>
      <c r="AB1296" s="61"/>
      <c r="AC1296" s="97" t="str">
        <f t="shared" si="79"/>
        <v/>
      </c>
      <c r="AD1296" s="59">
        <f>'Inventory Ref Sheet'!Y1296</f>
        <v>0</v>
      </c>
      <c r="AE1296" s="59">
        <f>'Inventory Ref Sheet'!Z1296</f>
        <v>0</v>
      </c>
      <c r="AF1296" s="102">
        <f>'Inventory Ref Sheet'!AA1296</f>
        <v>0</v>
      </c>
      <c r="AG1296" s="59">
        <f>'Inventory Ref Sheet'!AD1296</f>
        <v>0</v>
      </c>
      <c r="AH1296" s="59">
        <f>'Inventory Ref Sheet'!AE1296</f>
        <v>0</v>
      </c>
      <c r="AI1296" s="100" t="str">
        <f ca="1">IF('Inventory Ref Sheet'!AG1296&gt;0,YEAR(TODAY())-'Inventory Ref Sheet'!AG1296,"")</f>
        <v/>
      </c>
      <c r="AJ1296" s="99"/>
      <c r="AK1296" s="60">
        <f>'Inventory Ref Sheet'!AJ1296</f>
        <v>0</v>
      </c>
      <c r="AL1296" s="99"/>
      <c r="AM1296" s="97" t="str">
        <f t="shared" si="80"/>
        <v/>
      </c>
    </row>
    <row r="1297" spans="10:39" x14ac:dyDescent="0.25">
      <c r="J1297" s="59">
        <f>'Inventory Ref Sheet'!AK1297</f>
        <v>0</v>
      </c>
      <c r="K1297" s="59">
        <f>'Inventory Ref Sheet'!AL1297</f>
        <v>0</v>
      </c>
      <c r="L1297" s="59">
        <f>'Inventory Ref Sheet'!AM1297</f>
        <v>0</v>
      </c>
      <c r="M1297" s="59">
        <f>'Inventory Ref Sheet'!AP1297</f>
        <v>0</v>
      </c>
      <c r="N1297" s="59">
        <f>'Inventory Ref Sheet'!AQ1297</f>
        <v>0</v>
      </c>
      <c r="O1297" s="100" t="str">
        <f ca="1">IF('Inventory Ref Sheet'!AS1297&gt;0,YEAR(TODAY())-'Inventory Ref Sheet'!AS1297,"")</f>
        <v/>
      </c>
      <c r="P1297" s="95">
        <f>'Inventory Ref Sheet'!AU1297</f>
        <v>0</v>
      </c>
      <c r="Q1297" s="60">
        <f>'Inventory Ref Sheet'!AV1297</f>
        <v>0</v>
      </c>
      <c r="R1297" s="61"/>
      <c r="S1297" s="100" t="str">
        <f t="shared" si="78"/>
        <v/>
      </c>
      <c r="T1297" s="59">
        <f>'Inventory Ref Sheet'!M1297</f>
        <v>0</v>
      </c>
      <c r="U1297" s="102">
        <f>'Inventory Ref Sheet'!N1297</f>
        <v>0</v>
      </c>
      <c r="V1297" s="59">
        <f>'Inventory Ref Sheet'!O1297</f>
        <v>0</v>
      </c>
      <c r="W1297" s="59">
        <f>'Inventory Ref Sheet'!R1297</f>
        <v>0</v>
      </c>
      <c r="X1297" s="59">
        <f>'Inventory Ref Sheet'!S1297</f>
        <v>0</v>
      </c>
      <c r="Y1297" s="100" t="str">
        <f ca="1">IF('Inventory Ref Sheet'!U1297&gt;0,YEAR(TODAY())-'Inventory Ref Sheet'!U1297,"")</f>
        <v/>
      </c>
      <c r="Z1297" s="95">
        <f>'Inventory Ref Sheet'!W1297</f>
        <v>0</v>
      </c>
      <c r="AA1297" s="60">
        <f>'Inventory Ref Sheet'!X1297</f>
        <v>0</v>
      </c>
      <c r="AB1297" s="61"/>
      <c r="AC1297" s="97" t="str">
        <f t="shared" si="79"/>
        <v/>
      </c>
      <c r="AD1297" s="59">
        <f>'Inventory Ref Sheet'!Y1297</f>
        <v>0</v>
      </c>
      <c r="AE1297" s="59">
        <f>'Inventory Ref Sheet'!Z1297</f>
        <v>0</v>
      </c>
      <c r="AF1297" s="102">
        <f>'Inventory Ref Sheet'!AA1297</f>
        <v>0</v>
      </c>
      <c r="AG1297" s="59">
        <f>'Inventory Ref Sheet'!AD1297</f>
        <v>0</v>
      </c>
      <c r="AH1297" s="59">
        <f>'Inventory Ref Sheet'!AE1297</f>
        <v>0</v>
      </c>
      <c r="AI1297" s="100" t="str">
        <f ca="1">IF('Inventory Ref Sheet'!AG1297&gt;0,YEAR(TODAY())-'Inventory Ref Sheet'!AG1297,"")</f>
        <v/>
      </c>
      <c r="AJ1297" s="99"/>
      <c r="AK1297" s="60">
        <f>'Inventory Ref Sheet'!AJ1297</f>
        <v>0</v>
      </c>
      <c r="AL1297" s="99"/>
      <c r="AM1297" s="97" t="str">
        <f t="shared" si="80"/>
        <v/>
      </c>
    </row>
    <row r="1298" spans="10:39" x14ac:dyDescent="0.25">
      <c r="J1298" s="59">
        <f>'Inventory Ref Sheet'!AK1298</f>
        <v>0</v>
      </c>
      <c r="K1298" s="59">
        <f>'Inventory Ref Sheet'!AL1298</f>
        <v>0</v>
      </c>
      <c r="L1298" s="59">
        <f>'Inventory Ref Sheet'!AM1298</f>
        <v>0</v>
      </c>
      <c r="M1298" s="59">
        <f>'Inventory Ref Sheet'!AP1298</f>
        <v>0</v>
      </c>
      <c r="N1298" s="59">
        <f>'Inventory Ref Sheet'!AQ1298</f>
        <v>0</v>
      </c>
      <c r="O1298" s="100" t="str">
        <f ca="1">IF('Inventory Ref Sheet'!AS1298&gt;0,YEAR(TODAY())-'Inventory Ref Sheet'!AS1298,"")</f>
        <v/>
      </c>
      <c r="P1298" s="95">
        <f>'Inventory Ref Sheet'!AU1298</f>
        <v>0</v>
      </c>
      <c r="Q1298" s="60">
        <f>'Inventory Ref Sheet'!AV1298</f>
        <v>0</v>
      </c>
      <c r="R1298" s="61"/>
      <c r="S1298" s="100" t="str">
        <f t="shared" si="78"/>
        <v/>
      </c>
      <c r="T1298" s="59">
        <f>'Inventory Ref Sheet'!M1298</f>
        <v>0</v>
      </c>
      <c r="U1298" s="102">
        <f>'Inventory Ref Sheet'!N1298</f>
        <v>0</v>
      </c>
      <c r="V1298" s="59">
        <f>'Inventory Ref Sheet'!O1298</f>
        <v>0</v>
      </c>
      <c r="W1298" s="59">
        <f>'Inventory Ref Sheet'!R1298</f>
        <v>0</v>
      </c>
      <c r="X1298" s="59">
        <f>'Inventory Ref Sheet'!S1298</f>
        <v>0</v>
      </c>
      <c r="Y1298" s="100" t="str">
        <f ca="1">IF('Inventory Ref Sheet'!U1298&gt;0,YEAR(TODAY())-'Inventory Ref Sheet'!U1298,"")</f>
        <v/>
      </c>
      <c r="Z1298" s="95">
        <f>'Inventory Ref Sheet'!W1298</f>
        <v>0</v>
      </c>
      <c r="AA1298" s="60">
        <f>'Inventory Ref Sheet'!X1298</f>
        <v>0</v>
      </c>
      <c r="AB1298" s="61"/>
      <c r="AC1298" s="97" t="str">
        <f t="shared" si="79"/>
        <v/>
      </c>
      <c r="AD1298" s="59">
        <f>'Inventory Ref Sheet'!Y1298</f>
        <v>0</v>
      </c>
      <c r="AE1298" s="59">
        <f>'Inventory Ref Sheet'!Z1298</f>
        <v>0</v>
      </c>
      <c r="AF1298" s="102">
        <f>'Inventory Ref Sheet'!AA1298</f>
        <v>0</v>
      </c>
      <c r="AG1298" s="59">
        <f>'Inventory Ref Sheet'!AD1298</f>
        <v>0</v>
      </c>
      <c r="AH1298" s="59">
        <f>'Inventory Ref Sheet'!AE1298</f>
        <v>0</v>
      </c>
      <c r="AI1298" s="100" t="str">
        <f ca="1">IF('Inventory Ref Sheet'!AG1298&gt;0,YEAR(TODAY())-'Inventory Ref Sheet'!AG1298,"")</f>
        <v/>
      </c>
      <c r="AJ1298" s="99"/>
      <c r="AK1298" s="60">
        <f>'Inventory Ref Sheet'!AJ1298</f>
        <v>0</v>
      </c>
      <c r="AL1298" s="99"/>
      <c r="AM1298" s="97" t="str">
        <f t="shared" si="80"/>
        <v/>
      </c>
    </row>
    <row r="1299" spans="10:39" x14ac:dyDescent="0.25">
      <c r="J1299" s="59">
        <f>'Inventory Ref Sheet'!AK1299</f>
        <v>0</v>
      </c>
      <c r="K1299" s="59">
        <f>'Inventory Ref Sheet'!AL1299</f>
        <v>0</v>
      </c>
      <c r="L1299" s="59">
        <f>'Inventory Ref Sheet'!AM1299</f>
        <v>0</v>
      </c>
      <c r="M1299" s="59">
        <f>'Inventory Ref Sheet'!AP1299</f>
        <v>0</v>
      </c>
      <c r="N1299" s="59">
        <f>'Inventory Ref Sheet'!AQ1299</f>
        <v>0</v>
      </c>
      <c r="O1299" s="100" t="str">
        <f ca="1">IF('Inventory Ref Sheet'!AS1299&gt;0,YEAR(TODAY())-'Inventory Ref Sheet'!AS1299,"")</f>
        <v/>
      </c>
      <c r="P1299" s="95">
        <f>'Inventory Ref Sheet'!AU1299</f>
        <v>0</v>
      </c>
      <c r="Q1299" s="60">
        <f>'Inventory Ref Sheet'!AV1299</f>
        <v>0</v>
      </c>
      <c r="R1299" s="61"/>
      <c r="S1299" s="100" t="str">
        <f t="shared" si="78"/>
        <v/>
      </c>
      <c r="T1299" s="59">
        <f>'Inventory Ref Sheet'!M1299</f>
        <v>0</v>
      </c>
      <c r="U1299" s="102">
        <f>'Inventory Ref Sheet'!N1299</f>
        <v>0</v>
      </c>
      <c r="V1299" s="59">
        <f>'Inventory Ref Sheet'!O1299</f>
        <v>0</v>
      </c>
      <c r="W1299" s="59">
        <f>'Inventory Ref Sheet'!R1299</f>
        <v>0</v>
      </c>
      <c r="X1299" s="59">
        <f>'Inventory Ref Sheet'!S1299</f>
        <v>0</v>
      </c>
      <c r="Y1299" s="100" t="str">
        <f ca="1">IF('Inventory Ref Sheet'!U1299&gt;0,YEAR(TODAY())-'Inventory Ref Sheet'!U1299,"")</f>
        <v/>
      </c>
      <c r="Z1299" s="95">
        <f>'Inventory Ref Sheet'!W1299</f>
        <v>0</v>
      </c>
      <c r="AA1299" s="60">
        <f>'Inventory Ref Sheet'!X1299</f>
        <v>0</v>
      </c>
      <c r="AB1299" s="61"/>
      <c r="AC1299" s="97" t="str">
        <f t="shared" si="79"/>
        <v/>
      </c>
      <c r="AD1299" s="59">
        <f>'Inventory Ref Sheet'!Y1299</f>
        <v>0</v>
      </c>
      <c r="AE1299" s="59">
        <f>'Inventory Ref Sheet'!Z1299</f>
        <v>0</v>
      </c>
      <c r="AF1299" s="102">
        <f>'Inventory Ref Sheet'!AA1299</f>
        <v>0</v>
      </c>
      <c r="AG1299" s="59">
        <f>'Inventory Ref Sheet'!AD1299</f>
        <v>0</v>
      </c>
      <c r="AH1299" s="59">
        <f>'Inventory Ref Sheet'!AE1299</f>
        <v>0</v>
      </c>
      <c r="AI1299" s="100" t="str">
        <f ca="1">IF('Inventory Ref Sheet'!AG1299&gt;0,YEAR(TODAY())-'Inventory Ref Sheet'!AG1299,"")</f>
        <v/>
      </c>
      <c r="AJ1299" s="99"/>
      <c r="AK1299" s="60">
        <f>'Inventory Ref Sheet'!AJ1299</f>
        <v>0</v>
      </c>
      <c r="AL1299" s="99"/>
      <c r="AM1299" s="97" t="str">
        <f t="shared" si="80"/>
        <v/>
      </c>
    </row>
    <row r="1300" spans="10:39" x14ac:dyDescent="0.25">
      <c r="J1300" s="59">
        <f>'Inventory Ref Sheet'!AK1300</f>
        <v>0</v>
      </c>
      <c r="K1300" s="59">
        <f>'Inventory Ref Sheet'!AL1300</f>
        <v>0</v>
      </c>
      <c r="L1300" s="59">
        <f>'Inventory Ref Sheet'!AM1300</f>
        <v>0</v>
      </c>
      <c r="M1300" s="59">
        <f>'Inventory Ref Sheet'!AP1300</f>
        <v>0</v>
      </c>
      <c r="N1300" s="59">
        <f>'Inventory Ref Sheet'!AQ1300</f>
        <v>0</v>
      </c>
      <c r="O1300" s="100" t="str">
        <f ca="1">IF('Inventory Ref Sheet'!AS1300&gt;0,YEAR(TODAY())-'Inventory Ref Sheet'!AS1300,"")</f>
        <v/>
      </c>
      <c r="P1300" s="95">
        <f>'Inventory Ref Sheet'!AU1300</f>
        <v>0</v>
      </c>
      <c r="Q1300" s="60">
        <f>'Inventory Ref Sheet'!AV1300</f>
        <v>0</v>
      </c>
      <c r="R1300" s="61"/>
      <c r="S1300" s="100" t="str">
        <f t="shared" si="78"/>
        <v/>
      </c>
      <c r="T1300" s="59">
        <f>'Inventory Ref Sheet'!M1300</f>
        <v>0</v>
      </c>
      <c r="U1300" s="102">
        <f>'Inventory Ref Sheet'!N1300</f>
        <v>0</v>
      </c>
      <c r="V1300" s="59">
        <f>'Inventory Ref Sheet'!O1300</f>
        <v>0</v>
      </c>
      <c r="W1300" s="59">
        <f>'Inventory Ref Sheet'!R1300</f>
        <v>0</v>
      </c>
      <c r="X1300" s="59">
        <f>'Inventory Ref Sheet'!S1300</f>
        <v>0</v>
      </c>
      <c r="Y1300" s="100" t="str">
        <f ca="1">IF('Inventory Ref Sheet'!U1300&gt;0,YEAR(TODAY())-'Inventory Ref Sheet'!U1300,"")</f>
        <v/>
      </c>
      <c r="Z1300" s="95">
        <f>'Inventory Ref Sheet'!W1300</f>
        <v>0</v>
      </c>
      <c r="AA1300" s="60">
        <f>'Inventory Ref Sheet'!X1300</f>
        <v>0</v>
      </c>
      <c r="AB1300" s="61"/>
      <c r="AC1300" s="97" t="str">
        <f t="shared" si="79"/>
        <v/>
      </c>
      <c r="AD1300" s="59">
        <f>'Inventory Ref Sheet'!Y1300</f>
        <v>0</v>
      </c>
      <c r="AE1300" s="59">
        <f>'Inventory Ref Sheet'!Z1300</f>
        <v>0</v>
      </c>
      <c r="AF1300" s="102">
        <f>'Inventory Ref Sheet'!AA1300</f>
        <v>0</v>
      </c>
      <c r="AG1300" s="59">
        <f>'Inventory Ref Sheet'!AD1300</f>
        <v>0</v>
      </c>
      <c r="AH1300" s="59">
        <f>'Inventory Ref Sheet'!AE1300</f>
        <v>0</v>
      </c>
      <c r="AI1300" s="100" t="str">
        <f ca="1">IF('Inventory Ref Sheet'!AG1300&gt;0,YEAR(TODAY())-'Inventory Ref Sheet'!AG1300,"")</f>
        <v/>
      </c>
      <c r="AJ1300" s="99"/>
      <c r="AK1300" s="60">
        <f>'Inventory Ref Sheet'!AJ1300</f>
        <v>0</v>
      </c>
      <c r="AL1300" s="99"/>
      <c r="AM1300" s="97" t="str">
        <f t="shared" si="80"/>
        <v/>
      </c>
    </row>
    <row r="1301" spans="10:39" x14ac:dyDescent="0.25">
      <c r="J1301" s="59">
        <f>'Inventory Ref Sheet'!AK1301</f>
        <v>0</v>
      </c>
      <c r="K1301" s="59">
        <f>'Inventory Ref Sheet'!AL1301</f>
        <v>0</v>
      </c>
      <c r="L1301" s="59">
        <f>'Inventory Ref Sheet'!AM1301</f>
        <v>0</v>
      </c>
      <c r="M1301" s="59">
        <f>'Inventory Ref Sheet'!AP1301</f>
        <v>0</v>
      </c>
      <c r="N1301" s="59">
        <f>'Inventory Ref Sheet'!AQ1301</f>
        <v>0</v>
      </c>
      <c r="O1301" s="100" t="str">
        <f ca="1">IF('Inventory Ref Sheet'!AS1301&gt;0,YEAR(TODAY())-'Inventory Ref Sheet'!AS1301,"")</f>
        <v/>
      </c>
      <c r="P1301" s="95">
        <f>'Inventory Ref Sheet'!AU1301</f>
        <v>0</v>
      </c>
      <c r="Q1301" s="60">
        <f>'Inventory Ref Sheet'!AV1301</f>
        <v>0</v>
      </c>
      <c r="R1301" s="61"/>
      <c r="S1301" s="100" t="str">
        <f t="shared" si="78"/>
        <v/>
      </c>
      <c r="T1301" s="59">
        <f>'Inventory Ref Sheet'!M1301</f>
        <v>0</v>
      </c>
      <c r="U1301" s="102">
        <f>'Inventory Ref Sheet'!N1301</f>
        <v>0</v>
      </c>
      <c r="V1301" s="59">
        <f>'Inventory Ref Sheet'!O1301</f>
        <v>0</v>
      </c>
      <c r="W1301" s="59">
        <f>'Inventory Ref Sheet'!R1301</f>
        <v>0</v>
      </c>
      <c r="X1301" s="59">
        <f>'Inventory Ref Sheet'!S1301</f>
        <v>0</v>
      </c>
      <c r="Y1301" s="100" t="str">
        <f ca="1">IF('Inventory Ref Sheet'!U1301&gt;0,YEAR(TODAY())-'Inventory Ref Sheet'!U1301,"")</f>
        <v/>
      </c>
      <c r="Z1301" s="95">
        <f>'Inventory Ref Sheet'!W1301</f>
        <v>0</v>
      </c>
      <c r="AA1301" s="60">
        <f>'Inventory Ref Sheet'!X1301</f>
        <v>0</v>
      </c>
      <c r="AB1301" s="61"/>
      <c r="AC1301" s="97" t="str">
        <f t="shared" si="79"/>
        <v/>
      </c>
      <c r="AD1301" s="59">
        <f>'Inventory Ref Sheet'!Y1301</f>
        <v>0</v>
      </c>
      <c r="AE1301" s="59">
        <f>'Inventory Ref Sheet'!Z1301</f>
        <v>0</v>
      </c>
      <c r="AF1301" s="102">
        <f>'Inventory Ref Sheet'!AA1301</f>
        <v>0</v>
      </c>
      <c r="AG1301" s="59">
        <f>'Inventory Ref Sheet'!AD1301</f>
        <v>0</v>
      </c>
      <c r="AH1301" s="59">
        <f>'Inventory Ref Sheet'!AE1301</f>
        <v>0</v>
      </c>
      <c r="AI1301" s="100" t="str">
        <f ca="1">IF('Inventory Ref Sheet'!AG1301&gt;0,YEAR(TODAY())-'Inventory Ref Sheet'!AG1301,"")</f>
        <v/>
      </c>
      <c r="AJ1301" s="99"/>
      <c r="AK1301" s="60">
        <f>'Inventory Ref Sheet'!AJ1301</f>
        <v>0</v>
      </c>
      <c r="AL1301" s="99"/>
      <c r="AM1301" s="97" t="str">
        <f t="shared" si="80"/>
        <v/>
      </c>
    </row>
    <row r="1302" spans="10:39" x14ac:dyDescent="0.25">
      <c r="J1302" s="59">
        <f>'Inventory Ref Sheet'!AK1302</f>
        <v>0</v>
      </c>
      <c r="K1302" s="59">
        <f>'Inventory Ref Sheet'!AL1302</f>
        <v>0</v>
      </c>
      <c r="L1302" s="59">
        <f>'Inventory Ref Sheet'!AM1302</f>
        <v>0</v>
      </c>
      <c r="M1302" s="59">
        <f>'Inventory Ref Sheet'!AP1302</f>
        <v>0</v>
      </c>
      <c r="N1302" s="59">
        <f>'Inventory Ref Sheet'!AQ1302</f>
        <v>0</v>
      </c>
      <c r="O1302" s="100" t="str">
        <f ca="1">IF('Inventory Ref Sheet'!AS1302&gt;0,YEAR(TODAY())-'Inventory Ref Sheet'!AS1302,"")</f>
        <v/>
      </c>
      <c r="P1302" s="95">
        <f>'Inventory Ref Sheet'!AU1302</f>
        <v>0</v>
      </c>
      <c r="Q1302" s="60">
        <f>'Inventory Ref Sheet'!AV1302</f>
        <v>0</v>
      </c>
      <c r="R1302" s="61"/>
      <c r="S1302" s="100" t="str">
        <f t="shared" si="78"/>
        <v/>
      </c>
      <c r="T1302" s="59">
        <f>'Inventory Ref Sheet'!M1302</f>
        <v>0</v>
      </c>
      <c r="U1302" s="102">
        <f>'Inventory Ref Sheet'!N1302</f>
        <v>0</v>
      </c>
      <c r="V1302" s="59">
        <f>'Inventory Ref Sheet'!O1302</f>
        <v>0</v>
      </c>
      <c r="W1302" s="59">
        <f>'Inventory Ref Sheet'!R1302</f>
        <v>0</v>
      </c>
      <c r="X1302" s="59">
        <f>'Inventory Ref Sheet'!S1302</f>
        <v>0</v>
      </c>
      <c r="Y1302" s="100" t="str">
        <f ca="1">IF('Inventory Ref Sheet'!U1302&gt;0,YEAR(TODAY())-'Inventory Ref Sheet'!U1302,"")</f>
        <v/>
      </c>
      <c r="Z1302" s="95">
        <f>'Inventory Ref Sheet'!W1302</f>
        <v>0</v>
      </c>
      <c r="AA1302" s="60">
        <f>'Inventory Ref Sheet'!X1302</f>
        <v>0</v>
      </c>
      <c r="AB1302" s="61"/>
      <c r="AC1302" s="97" t="str">
        <f t="shared" si="79"/>
        <v/>
      </c>
      <c r="AD1302" s="59">
        <f>'Inventory Ref Sheet'!Y1302</f>
        <v>0</v>
      </c>
      <c r="AE1302" s="59">
        <f>'Inventory Ref Sheet'!Z1302</f>
        <v>0</v>
      </c>
      <c r="AF1302" s="102">
        <f>'Inventory Ref Sheet'!AA1302</f>
        <v>0</v>
      </c>
      <c r="AG1302" s="59">
        <f>'Inventory Ref Sheet'!AD1302</f>
        <v>0</v>
      </c>
      <c r="AH1302" s="59">
        <f>'Inventory Ref Sheet'!AE1302</f>
        <v>0</v>
      </c>
      <c r="AI1302" s="100" t="str">
        <f ca="1">IF('Inventory Ref Sheet'!AG1302&gt;0,YEAR(TODAY())-'Inventory Ref Sheet'!AG1302,"")</f>
        <v/>
      </c>
      <c r="AJ1302" s="99"/>
      <c r="AK1302" s="60">
        <f>'Inventory Ref Sheet'!AJ1302</f>
        <v>0</v>
      </c>
      <c r="AL1302" s="99"/>
      <c r="AM1302" s="97" t="str">
        <f t="shared" si="80"/>
        <v/>
      </c>
    </row>
    <row r="1303" spans="10:39" x14ac:dyDescent="0.25">
      <c r="J1303" s="59">
        <f>'Inventory Ref Sheet'!AK1303</f>
        <v>0</v>
      </c>
      <c r="K1303" s="59">
        <f>'Inventory Ref Sheet'!AL1303</f>
        <v>0</v>
      </c>
      <c r="L1303" s="59">
        <f>'Inventory Ref Sheet'!AM1303</f>
        <v>0</v>
      </c>
      <c r="M1303" s="59">
        <f>'Inventory Ref Sheet'!AP1303</f>
        <v>0</v>
      </c>
      <c r="N1303" s="59">
        <f>'Inventory Ref Sheet'!AQ1303</f>
        <v>0</v>
      </c>
      <c r="O1303" s="100" t="str">
        <f ca="1">IF('Inventory Ref Sheet'!AS1303&gt;0,YEAR(TODAY())-'Inventory Ref Sheet'!AS1303,"")</f>
        <v/>
      </c>
      <c r="P1303" s="95">
        <f>'Inventory Ref Sheet'!AU1303</f>
        <v>0</v>
      </c>
      <c r="Q1303" s="60">
        <f>'Inventory Ref Sheet'!AV1303</f>
        <v>0</v>
      </c>
      <c r="R1303" s="61"/>
      <c r="S1303" s="100" t="str">
        <f t="shared" si="78"/>
        <v/>
      </c>
      <c r="T1303" s="59">
        <f>'Inventory Ref Sheet'!M1303</f>
        <v>0</v>
      </c>
      <c r="U1303" s="102">
        <f>'Inventory Ref Sheet'!N1303</f>
        <v>0</v>
      </c>
      <c r="V1303" s="59">
        <f>'Inventory Ref Sheet'!O1303</f>
        <v>0</v>
      </c>
      <c r="W1303" s="59">
        <f>'Inventory Ref Sheet'!R1303</f>
        <v>0</v>
      </c>
      <c r="X1303" s="59">
        <f>'Inventory Ref Sheet'!S1303</f>
        <v>0</v>
      </c>
      <c r="Y1303" s="100" t="str">
        <f ca="1">IF('Inventory Ref Sheet'!U1303&gt;0,YEAR(TODAY())-'Inventory Ref Sheet'!U1303,"")</f>
        <v/>
      </c>
      <c r="Z1303" s="95">
        <f>'Inventory Ref Sheet'!W1303</f>
        <v>0</v>
      </c>
      <c r="AA1303" s="60">
        <f>'Inventory Ref Sheet'!X1303</f>
        <v>0</v>
      </c>
      <c r="AB1303" s="61"/>
      <c r="AC1303" s="97" t="str">
        <f t="shared" si="79"/>
        <v/>
      </c>
      <c r="AD1303" s="59">
        <f>'Inventory Ref Sheet'!Y1303</f>
        <v>0</v>
      </c>
      <c r="AE1303" s="59">
        <f>'Inventory Ref Sheet'!Z1303</f>
        <v>0</v>
      </c>
      <c r="AF1303" s="102">
        <f>'Inventory Ref Sheet'!AA1303</f>
        <v>0</v>
      </c>
      <c r="AG1303" s="59">
        <f>'Inventory Ref Sheet'!AD1303</f>
        <v>0</v>
      </c>
      <c r="AH1303" s="59">
        <f>'Inventory Ref Sheet'!AE1303</f>
        <v>0</v>
      </c>
      <c r="AI1303" s="100" t="str">
        <f ca="1">IF('Inventory Ref Sheet'!AG1303&gt;0,YEAR(TODAY())-'Inventory Ref Sheet'!AG1303,"")</f>
        <v/>
      </c>
      <c r="AJ1303" s="99"/>
      <c r="AK1303" s="60">
        <f>'Inventory Ref Sheet'!AJ1303</f>
        <v>0</v>
      </c>
      <c r="AL1303" s="99"/>
      <c r="AM1303" s="97" t="str">
        <f t="shared" si="80"/>
        <v/>
      </c>
    </row>
    <row r="1304" spans="10:39" x14ac:dyDescent="0.25">
      <c r="J1304" s="59">
        <f>'Inventory Ref Sheet'!AK1304</f>
        <v>0</v>
      </c>
      <c r="K1304" s="59">
        <f>'Inventory Ref Sheet'!AL1304</f>
        <v>0</v>
      </c>
      <c r="L1304" s="59">
        <f>'Inventory Ref Sheet'!AM1304</f>
        <v>0</v>
      </c>
      <c r="M1304" s="59">
        <f>'Inventory Ref Sheet'!AP1304</f>
        <v>0</v>
      </c>
      <c r="N1304" s="59">
        <f>'Inventory Ref Sheet'!AQ1304</f>
        <v>0</v>
      </c>
      <c r="O1304" s="100" t="str">
        <f ca="1">IF('Inventory Ref Sheet'!AS1304&gt;0,YEAR(TODAY())-'Inventory Ref Sheet'!AS1304,"")</f>
        <v/>
      </c>
      <c r="P1304" s="95">
        <f>'Inventory Ref Sheet'!AU1304</f>
        <v>0</v>
      </c>
      <c r="Q1304" s="60">
        <f>'Inventory Ref Sheet'!AV1304</f>
        <v>0</v>
      </c>
      <c r="R1304" s="61"/>
      <c r="S1304" s="100" t="str">
        <f t="shared" si="78"/>
        <v/>
      </c>
      <c r="T1304" s="59">
        <f>'Inventory Ref Sheet'!M1304</f>
        <v>0</v>
      </c>
      <c r="U1304" s="102">
        <f>'Inventory Ref Sheet'!N1304</f>
        <v>0</v>
      </c>
      <c r="V1304" s="59">
        <f>'Inventory Ref Sheet'!O1304</f>
        <v>0</v>
      </c>
      <c r="W1304" s="59">
        <f>'Inventory Ref Sheet'!R1304</f>
        <v>0</v>
      </c>
      <c r="X1304" s="59">
        <f>'Inventory Ref Sheet'!S1304</f>
        <v>0</v>
      </c>
      <c r="Y1304" s="100" t="str">
        <f ca="1">IF('Inventory Ref Sheet'!U1304&gt;0,YEAR(TODAY())-'Inventory Ref Sheet'!U1304,"")</f>
        <v/>
      </c>
      <c r="Z1304" s="95">
        <f>'Inventory Ref Sheet'!W1304</f>
        <v>0</v>
      </c>
      <c r="AA1304" s="60">
        <f>'Inventory Ref Sheet'!X1304</f>
        <v>0</v>
      </c>
      <c r="AB1304" s="61"/>
      <c r="AC1304" s="97" t="str">
        <f t="shared" si="79"/>
        <v/>
      </c>
      <c r="AD1304" s="59">
        <f>'Inventory Ref Sheet'!Y1304</f>
        <v>0</v>
      </c>
      <c r="AE1304" s="59">
        <f>'Inventory Ref Sheet'!Z1304</f>
        <v>0</v>
      </c>
      <c r="AF1304" s="102">
        <f>'Inventory Ref Sheet'!AA1304</f>
        <v>0</v>
      </c>
      <c r="AG1304" s="59">
        <f>'Inventory Ref Sheet'!AD1304</f>
        <v>0</v>
      </c>
      <c r="AH1304" s="59">
        <f>'Inventory Ref Sheet'!AE1304</f>
        <v>0</v>
      </c>
      <c r="AI1304" s="100" t="str">
        <f ca="1">IF('Inventory Ref Sheet'!AG1304&gt;0,YEAR(TODAY())-'Inventory Ref Sheet'!AG1304,"")</f>
        <v/>
      </c>
      <c r="AJ1304" s="99"/>
      <c r="AK1304" s="60">
        <f>'Inventory Ref Sheet'!AJ1304</f>
        <v>0</v>
      </c>
      <c r="AL1304" s="99"/>
      <c r="AM1304" s="97" t="str">
        <f t="shared" si="80"/>
        <v/>
      </c>
    </row>
    <row r="1305" spans="10:39" x14ac:dyDescent="0.25">
      <c r="J1305" s="59">
        <f>'Inventory Ref Sheet'!AK1305</f>
        <v>0</v>
      </c>
      <c r="K1305" s="59">
        <f>'Inventory Ref Sheet'!AL1305</f>
        <v>0</v>
      </c>
      <c r="L1305" s="59">
        <f>'Inventory Ref Sheet'!AM1305</f>
        <v>0</v>
      </c>
      <c r="M1305" s="59">
        <f>'Inventory Ref Sheet'!AP1305</f>
        <v>0</v>
      </c>
      <c r="N1305" s="59">
        <f>'Inventory Ref Sheet'!AQ1305</f>
        <v>0</v>
      </c>
      <c r="O1305" s="100" t="str">
        <f ca="1">IF('Inventory Ref Sheet'!AS1305&gt;0,YEAR(TODAY())-'Inventory Ref Sheet'!AS1305,"")</f>
        <v/>
      </c>
      <c r="P1305" s="95">
        <f>'Inventory Ref Sheet'!AU1305</f>
        <v>0</v>
      </c>
      <c r="Q1305" s="60">
        <f>'Inventory Ref Sheet'!AV1305</f>
        <v>0</v>
      </c>
      <c r="R1305" s="61"/>
      <c r="S1305" s="100" t="str">
        <f t="shared" si="78"/>
        <v/>
      </c>
      <c r="T1305" s="59">
        <f>'Inventory Ref Sheet'!M1305</f>
        <v>0</v>
      </c>
      <c r="U1305" s="102">
        <f>'Inventory Ref Sheet'!N1305</f>
        <v>0</v>
      </c>
      <c r="V1305" s="59">
        <f>'Inventory Ref Sheet'!O1305</f>
        <v>0</v>
      </c>
      <c r="W1305" s="59">
        <f>'Inventory Ref Sheet'!R1305</f>
        <v>0</v>
      </c>
      <c r="X1305" s="59">
        <f>'Inventory Ref Sheet'!S1305</f>
        <v>0</v>
      </c>
      <c r="Y1305" s="100" t="str">
        <f ca="1">IF('Inventory Ref Sheet'!U1305&gt;0,YEAR(TODAY())-'Inventory Ref Sheet'!U1305,"")</f>
        <v/>
      </c>
      <c r="Z1305" s="95">
        <f>'Inventory Ref Sheet'!W1305</f>
        <v>0</v>
      </c>
      <c r="AA1305" s="60">
        <f>'Inventory Ref Sheet'!X1305</f>
        <v>0</v>
      </c>
      <c r="AB1305" s="61"/>
      <c r="AC1305" s="97" t="str">
        <f t="shared" si="79"/>
        <v/>
      </c>
      <c r="AD1305" s="59">
        <f>'Inventory Ref Sheet'!Y1305</f>
        <v>0</v>
      </c>
      <c r="AE1305" s="59">
        <f>'Inventory Ref Sheet'!Z1305</f>
        <v>0</v>
      </c>
      <c r="AF1305" s="102">
        <f>'Inventory Ref Sheet'!AA1305</f>
        <v>0</v>
      </c>
      <c r="AG1305" s="59">
        <f>'Inventory Ref Sheet'!AD1305</f>
        <v>0</v>
      </c>
      <c r="AH1305" s="59">
        <f>'Inventory Ref Sheet'!AE1305</f>
        <v>0</v>
      </c>
      <c r="AI1305" s="100" t="str">
        <f ca="1">IF('Inventory Ref Sheet'!AG1305&gt;0,YEAR(TODAY())-'Inventory Ref Sheet'!AG1305,"")</f>
        <v/>
      </c>
      <c r="AJ1305" s="99"/>
      <c r="AK1305" s="60">
        <f>'Inventory Ref Sheet'!AJ1305</f>
        <v>0</v>
      </c>
      <c r="AL1305" s="99"/>
      <c r="AM1305" s="97" t="str">
        <f t="shared" si="80"/>
        <v/>
      </c>
    </row>
    <row r="1306" spans="10:39" x14ac:dyDescent="0.25">
      <c r="J1306" s="59">
        <f>'Inventory Ref Sheet'!AK1306</f>
        <v>0</v>
      </c>
      <c r="K1306" s="59">
        <f>'Inventory Ref Sheet'!AL1306</f>
        <v>0</v>
      </c>
      <c r="L1306" s="59">
        <f>'Inventory Ref Sheet'!AM1306</f>
        <v>0</v>
      </c>
      <c r="M1306" s="59">
        <f>'Inventory Ref Sheet'!AP1306</f>
        <v>0</v>
      </c>
      <c r="N1306" s="59">
        <f>'Inventory Ref Sheet'!AQ1306</f>
        <v>0</v>
      </c>
      <c r="O1306" s="100" t="str">
        <f ca="1">IF('Inventory Ref Sheet'!AS1306&gt;0,YEAR(TODAY())-'Inventory Ref Sheet'!AS1306,"")</f>
        <v/>
      </c>
      <c r="P1306" s="95">
        <f>'Inventory Ref Sheet'!AU1306</f>
        <v>0</v>
      </c>
      <c r="Q1306" s="60">
        <f>'Inventory Ref Sheet'!AV1306</f>
        <v>0</v>
      </c>
      <c r="R1306" s="61"/>
      <c r="S1306" s="100" t="str">
        <f t="shared" si="78"/>
        <v/>
      </c>
      <c r="T1306" s="59">
        <f>'Inventory Ref Sheet'!M1306</f>
        <v>0</v>
      </c>
      <c r="U1306" s="102">
        <f>'Inventory Ref Sheet'!N1306</f>
        <v>0</v>
      </c>
      <c r="V1306" s="59">
        <f>'Inventory Ref Sheet'!O1306</f>
        <v>0</v>
      </c>
      <c r="W1306" s="59">
        <f>'Inventory Ref Sheet'!R1306</f>
        <v>0</v>
      </c>
      <c r="X1306" s="59">
        <f>'Inventory Ref Sheet'!S1306</f>
        <v>0</v>
      </c>
      <c r="Y1306" s="100" t="str">
        <f ca="1">IF('Inventory Ref Sheet'!U1306&gt;0,YEAR(TODAY())-'Inventory Ref Sheet'!U1306,"")</f>
        <v/>
      </c>
      <c r="Z1306" s="95">
        <f>'Inventory Ref Sheet'!W1306</f>
        <v>0</v>
      </c>
      <c r="AA1306" s="60">
        <f>'Inventory Ref Sheet'!X1306</f>
        <v>0</v>
      </c>
      <c r="AB1306" s="61"/>
      <c r="AC1306" s="97" t="str">
        <f t="shared" si="79"/>
        <v/>
      </c>
      <c r="AD1306" s="59">
        <f>'Inventory Ref Sheet'!Y1306</f>
        <v>0</v>
      </c>
      <c r="AE1306" s="59">
        <f>'Inventory Ref Sheet'!Z1306</f>
        <v>0</v>
      </c>
      <c r="AF1306" s="102">
        <f>'Inventory Ref Sheet'!AA1306</f>
        <v>0</v>
      </c>
      <c r="AG1306" s="59">
        <f>'Inventory Ref Sheet'!AD1306</f>
        <v>0</v>
      </c>
      <c r="AH1306" s="59">
        <f>'Inventory Ref Sheet'!AE1306</f>
        <v>0</v>
      </c>
      <c r="AI1306" s="100" t="str">
        <f ca="1">IF('Inventory Ref Sheet'!AG1306&gt;0,YEAR(TODAY())-'Inventory Ref Sheet'!AG1306,"")</f>
        <v/>
      </c>
      <c r="AJ1306" s="99"/>
      <c r="AK1306" s="60">
        <f>'Inventory Ref Sheet'!AJ1306</f>
        <v>0</v>
      </c>
      <c r="AL1306" s="99"/>
      <c r="AM1306" s="97" t="str">
        <f t="shared" si="80"/>
        <v/>
      </c>
    </row>
    <row r="1307" spans="10:39" x14ac:dyDescent="0.25">
      <c r="J1307" s="59">
        <f>'Inventory Ref Sheet'!AK1307</f>
        <v>0</v>
      </c>
      <c r="K1307" s="59">
        <f>'Inventory Ref Sheet'!AL1307</f>
        <v>0</v>
      </c>
      <c r="L1307" s="59">
        <f>'Inventory Ref Sheet'!AM1307</f>
        <v>0</v>
      </c>
      <c r="M1307" s="59">
        <f>'Inventory Ref Sheet'!AP1307</f>
        <v>0</v>
      </c>
      <c r="N1307" s="59">
        <f>'Inventory Ref Sheet'!AQ1307</f>
        <v>0</v>
      </c>
      <c r="O1307" s="100" t="str">
        <f ca="1">IF('Inventory Ref Sheet'!AS1307&gt;0,YEAR(TODAY())-'Inventory Ref Sheet'!AS1307,"")</f>
        <v/>
      </c>
      <c r="P1307" s="95">
        <f>'Inventory Ref Sheet'!AU1307</f>
        <v>0</v>
      </c>
      <c r="Q1307" s="60">
        <f>'Inventory Ref Sheet'!AV1307</f>
        <v>0</v>
      </c>
      <c r="R1307" s="61"/>
      <c r="S1307" s="100" t="str">
        <f t="shared" si="78"/>
        <v/>
      </c>
      <c r="T1307" s="59">
        <f>'Inventory Ref Sheet'!M1307</f>
        <v>0</v>
      </c>
      <c r="U1307" s="102">
        <f>'Inventory Ref Sheet'!N1307</f>
        <v>0</v>
      </c>
      <c r="V1307" s="59">
        <f>'Inventory Ref Sheet'!O1307</f>
        <v>0</v>
      </c>
      <c r="W1307" s="59">
        <f>'Inventory Ref Sheet'!R1307</f>
        <v>0</v>
      </c>
      <c r="X1307" s="59">
        <f>'Inventory Ref Sheet'!S1307</f>
        <v>0</v>
      </c>
      <c r="Y1307" s="100" t="str">
        <f ca="1">IF('Inventory Ref Sheet'!U1307&gt;0,YEAR(TODAY())-'Inventory Ref Sheet'!U1307,"")</f>
        <v/>
      </c>
      <c r="Z1307" s="95">
        <f>'Inventory Ref Sheet'!W1307</f>
        <v>0</v>
      </c>
      <c r="AA1307" s="60">
        <f>'Inventory Ref Sheet'!X1307</f>
        <v>0</v>
      </c>
      <c r="AB1307" s="61"/>
      <c r="AC1307" s="97" t="str">
        <f t="shared" si="79"/>
        <v/>
      </c>
      <c r="AD1307" s="59">
        <f>'Inventory Ref Sheet'!Y1307</f>
        <v>0</v>
      </c>
      <c r="AE1307" s="59">
        <f>'Inventory Ref Sheet'!Z1307</f>
        <v>0</v>
      </c>
      <c r="AF1307" s="102">
        <f>'Inventory Ref Sheet'!AA1307</f>
        <v>0</v>
      </c>
      <c r="AG1307" s="59">
        <f>'Inventory Ref Sheet'!AD1307</f>
        <v>0</v>
      </c>
      <c r="AH1307" s="59">
        <f>'Inventory Ref Sheet'!AE1307</f>
        <v>0</v>
      </c>
      <c r="AI1307" s="100" t="str">
        <f ca="1">IF('Inventory Ref Sheet'!AG1307&gt;0,YEAR(TODAY())-'Inventory Ref Sheet'!AG1307,"")</f>
        <v/>
      </c>
      <c r="AJ1307" s="99"/>
      <c r="AK1307" s="60">
        <f>'Inventory Ref Sheet'!AJ1307</f>
        <v>0</v>
      </c>
      <c r="AL1307" s="99"/>
      <c r="AM1307" s="97" t="str">
        <f t="shared" si="80"/>
        <v/>
      </c>
    </row>
    <row r="1308" spans="10:39" x14ac:dyDescent="0.25">
      <c r="J1308" s="59">
        <f>'Inventory Ref Sheet'!AK1308</f>
        <v>0</v>
      </c>
      <c r="K1308" s="59">
        <f>'Inventory Ref Sheet'!AL1308</f>
        <v>0</v>
      </c>
      <c r="L1308" s="59">
        <f>'Inventory Ref Sheet'!AM1308</f>
        <v>0</v>
      </c>
      <c r="M1308" s="59">
        <f>'Inventory Ref Sheet'!AP1308</f>
        <v>0</v>
      </c>
      <c r="N1308" s="59">
        <f>'Inventory Ref Sheet'!AQ1308</f>
        <v>0</v>
      </c>
      <c r="O1308" s="100" t="str">
        <f ca="1">IF('Inventory Ref Sheet'!AS1308&gt;0,YEAR(TODAY())-'Inventory Ref Sheet'!AS1308,"")</f>
        <v/>
      </c>
      <c r="P1308" s="95">
        <f>'Inventory Ref Sheet'!AU1308</f>
        <v>0</v>
      </c>
      <c r="Q1308" s="60">
        <f>'Inventory Ref Sheet'!AV1308</f>
        <v>0</v>
      </c>
      <c r="R1308" s="61"/>
      <c r="S1308" s="100" t="str">
        <f t="shared" si="78"/>
        <v/>
      </c>
      <c r="T1308" s="59">
        <f>'Inventory Ref Sheet'!M1308</f>
        <v>0</v>
      </c>
      <c r="U1308" s="102">
        <f>'Inventory Ref Sheet'!N1308</f>
        <v>0</v>
      </c>
      <c r="V1308" s="59">
        <f>'Inventory Ref Sheet'!O1308</f>
        <v>0</v>
      </c>
      <c r="W1308" s="59">
        <f>'Inventory Ref Sheet'!R1308</f>
        <v>0</v>
      </c>
      <c r="X1308" s="59">
        <f>'Inventory Ref Sheet'!S1308</f>
        <v>0</v>
      </c>
      <c r="Y1308" s="100" t="str">
        <f ca="1">IF('Inventory Ref Sheet'!U1308&gt;0,YEAR(TODAY())-'Inventory Ref Sheet'!U1308,"")</f>
        <v/>
      </c>
      <c r="Z1308" s="95">
        <f>'Inventory Ref Sheet'!W1308</f>
        <v>0</v>
      </c>
      <c r="AA1308" s="60">
        <f>'Inventory Ref Sheet'!X1308</f>
        <v>0</v>
      </c>
      <c r="AB1308" s="61"/>
      <c r="AC1308" s="97" t="str">
        <f t="shared" si="79"/>
        <v/>
      </c>
      <c r="AD1308" s="59">
        <f>'Inventory Ref Sheet'!Y1308</f>
        <v>0</v>
      </c>
      <c r="AE1308" s="59">
        <f>'Inventory Ref Sheet'!Z1308</f>
        <v>0</v>
      </c>
      <c r="AF1308" s="102">
        <f>'Inventory Ref Sheet'!AA1308</f>
        <v>0</v>
      </c>
      <c r="AG1308" s="59">
        <f>'Inventory Ref Sheet'!AD1308</f>
        <v>0</v>
      </c>
      <c r="AH1308" s="59">
        <f>'Inventory Ref Sheet'!AE1308</f>
        <v>0</v>
      </c>
      <c r="AI1308" s="100" t="str">
        <f ca="1">IF('Inventory Ref Sheet'!AG1308&gt;0,YEAR(TODAY())-'Inventory Ref Sheet'!AG1308,"")</f>
        <v/>
      </c>
      <c r="AJ1308" s="99"/>
      <c r="AK1308" s="60">
        <f>'Inventory Ref Sheet'!AJ1308</f>
        <v>0</v>
      </c>
      <c r="AL1308" s="99"/>
      <c r="AM1308" s="97" t="str">
        <f t="shared" si="80"/>
        <v/>
      </c>
    </row>
    <row r="1309" spans="10:39" x14ac:dyDescent="0.25">
      <c r="J1309" s="59">
        <f>'Inventory Ref Sheet'!AK1309</f>
        <v>0</v>
      </c>
      <c r="K1309" s="59">
        <f>'Inventory Ref Sheet'!AL1309</f>
        <v>0</v>
      </c>
      <c r="L1309" s="59">
        <f>'Inventory Ref Sheet'!AM1309</f>
        <v>0</v>
      </c>
      <c r="M1309" s="59">
        <f>'Inventory Ref Sheet'!AP1309</f>
        <v>0</v>
      </c>
      <c r="N1309" s="59">
        <f>'Inventory Ref Sheet'!AQ1309</f>
        <v>0</v>
      </c>
      <c r="O1309" s="100" t="str">
        <f ca="1">IF('Inventory Ref Sheet'!AS1309&gt;0,YEAR(TODAY())-'Inventory Ref Sheet'!AS1309,"")</f>
        <v/>
      </c>
      <c r="P1309" s="95">
        <f>'Inventory Ref Sheet'!AU1309</f>
        <v>0</v>
      </c>
      <c r="Q1309" s="60">
        <f>'Inventory Ref Sheet'!AV1309</f>
        <v>0</v>
      </c>
      <c r="R1309" s="61"/>
      <c r="S1309" s="100" t="str">
        <f t="shared" si="78"/>
        <v/>
      </c>
      <c r="T1309" s="59">
        <f>'Inventory Ref Sheet'!M1309</f>
        <v>0</v>
      </c>
      <c r="U1309" s="102">
        <f>'Inventory Ref Sheet'!N1309</f>
        <v>0</v>
      </c>
      <c r="V1309" s="59">
        <f>'Inventory Ref Sheet'!O1309</f>
        <v>0</v>
      </c>
      <c r="W1309" s="59">
        <f>'Inventory Ref Sheet'!R1309</f>
        <v>0</v>
      </c>
      <c r="X1309" s="59">
        <f>'Inventory Ref Sheet'!S1309</f>
        <v>0</v>
      </c>
      <c r="Y1309" s="100" t="str">
        <f ca="1">IF('Inventory Ref Sheet'!U1309&gt;0,YEAR(TODAY())-'Inventory Ref Sheet'!U1309,"")</f>
        <v/>
      </c>
      <c r="Z1309" s="95">
        <f>'Inventory Ref Sheet'!W1309</f>
        <v>0</v>
      </c>
      <c r="AA1309" s="60">
        <f>'Inventory Ref Sheet'!X1309</f>
        <v>0</v>
      </c>
      <c r="AB1309" s="61"/>
      <c r="AC1309" s="97" t="str">
        <f t="shared" si="79"/>
        <v/>
      </c>
      <c r="AD1309" s="59">
        <f>'Inventory Ref Sheet'!Y1309</f>
        <v>0</v>
      </c>
      <c r="AE1309" s="59">
        <f>'Inventory Ref Sheet'!Z1309</f>
        <v>0</v>
      </c>
      <c r="AF1309" s="102">
        <f>'Inventory Ref Sheet'!AA1309</f>
        <v>0</v>
      </c>
      <c r="AG1309" s="59">
        <f>'Inventory Ref Sheet'!AD1309</f>
        <v>0</v>
      </c>
      <c r="AH1309" s="59">
        <f>'Inventory Ref Sheet'!AE1309</f>
        <v>0</v>
      </c>
      <c r="AI1309" s="100" t="str">
        <f ca="1">IF('Inventory Ref Sheet'!AG1309&gt;0,YEAR(TODAY())-'Inventory Ref Sheet'!AG1309,"")</f>
        <v/>
      </c>
      <c r="AJ1309" s="99"/>
      <c r="AK1309" s="60">
        <f>'Inventory Ref Sheet'!AJ1309</f>
        <v>0</v>
      </c>
      <c r="AL1309" s="99"/>
      <c r="AM1309" s="97" t="str">
        <f t="shared" si="80"/>
        <v/>
      </c>
    </row>
    <row r="1310" spans="10:39" x14ac:dyDescent="0.25">
      <c r="J1310" s="59">
        <f>'Inventory Ref Sheet'!AK1310</f>
        <v>0</v>
      </c>
      <c r="K1310" s="59">
        <f>'Inventory Ref Sheet'!AL1310</f>
        <v>0</v>
      </c>
      <c r="L1310" s="59">
        <f>'Inventory Ref Sheet'!AM1310</f>
        <v>0</v>
      </c>
      <c r="M1310" s="59">
        <f>'Inventory Ref Sheet'!AP1310</f>
        <v>0</v>
      </c>
      <c r="N1310" s="59">
        <f>'Inventory Ref Sheet'!AQ1310</f>
        <v>0</v>
      </c>
      <c r="O1310" s="100" t="str">
        <f ca="1">IF('Inventory Ref Sheet'!AS1310&gt;0,YEAR(TODAY())-'Inventory Ref Sheet'!AS1310,"")</f>
        <v/>
      </c>
      <c r="P1310" s="95">
        <f>'Inventory Ref Sheet'!AU1310</f>
        <v>0</v>
      </c>
      <c r="Q1310" s="60">
        <f>'Inventory Ref Sheet'!AV1310</f>
        <v>0</v>
      </c>
      <c r="R1310" s="61"/>
      <c r="S1310" s="100" t="str">
        <f t="shared" si="78"/>
        <v/>
      </c>
      <c r="T1310" s="59">
        <f>'Inventory Ref Sheet'!M1310</f>
        <v>0</v>
      </c>
      <c r="U1310" s="102">
        <f>'Inventory Ref Sheet'!N1310</f>
        <v>0</v>
      </c>
      <c r="V1310" s="59">
        <f>'Inventory Ref Sheet'!O1310</f>
        <v>0</v>
      </c>
      <c r="W1310" s="59">
        <f>'Inventory Ref Sheet'!R1310</f>
        <v>0</v>
      </c>
      <c r="X1310" s="59">
        <f>'Inventory Ref Sheet'!S1310</f>
        <v>0</v>
      </c>
      <c r="Y1310" s="100" t="str">
        <f ca="1">IF('Inventory Ref Sheet'!U1310&gt;0,YEAR(TODAY())-'Inventory Ref Sheet'!U1310,"")</f>
        <v/>
      </c>
      <c r="Z1310" s="95">
        <f>'Inventory Ref Sheet'!W1310</f>
        <v>0</v>
      </c>
      <c r="AA1310" s="60">
        <f>'Inventory Ref Sheet'!X1310</f>
        <v>0</v>
      </c>
      <c r="AB1310" s="61"/>
      <c r="AC1310" s="97" t="str">
        <f t="shared" si="79"/>
        <v/>
      </c>
      <c r="AD1310" s="59">
        <f>'Inventory Ref Sheet'!Y1310</f>
        <v>0</v>
      </c>
      <c r="AE1310" s="59">
        <f>'Inventory Ref Sheet'!Z1310</f>
        <v>0</v>
      </c>
      <c r="AF1310" s="102">
        <f>'Inventory Ref Sheet'!AA1310</f>
        <v>0</v>
      </c>
      <c r="AG1310" s="59">
        <f>'Inventory Ref Sheet'!AD1310</f>
        <v>0</v>
      </c>
      <c r="AH1310" s="59">
        <f>'Inventory Ref Sheet'!AE1310</f>
        <v>0</v>
      </c>
      <c r="AI1310" s="100" t="str">
        <f ca="1">IF('Inventory Ref Sheet'!AG1310&gt;0,YEAR(TODAY())-'Inventory Ref Sheet'!AG1310,"")</f>
        <v/>
      </c>
      <c r="AJ1310" s="99"/>
      <c r="AK1310" s="60">
        <f>'Inventory Ref Sheet'!AJ1310</f>
        <v>0</v>
      </c>
      <c r="AL1310" s="99"/>
      <c r="AM1310" s="97" t="str">
        <f t="shared" si="80"/>
        <v/>
      </c>
    </row>
    <row r="1311" spans="10:39" x14ac:dyDescent="0.25">
      <c r="J1311" s="59">
        <f>'Inventory Ref Sheet'!AK1311</f>
        <v>0</v>
      </c>
      <c r="K1311" s="59">
        <f>'Inventory Ref Sheet'!AL1311</f>
        <v>0</v>
      </c>
      <c r="L1311" s="59">
        <f>'Inventory Ref Sheet'!AM1311</f>
        <v>0</v>
      </c>
      <c r="M1311" s="59">
        <f>'Inventory Ref Sheet'!AP1311</f>
        <v>0</v>
      </c>
      <c r="N1311" s="59">
        <f>'Inventory Ref Sheet'!AQ1311</f>
        <v>0</v>
      </c>
      <c r="O1311" s="100" t="str">
        <f ca="1">IF('Inventory Ref Sheet'!AS1311&gt;0,YEAR(TODAY())-'Inventory Ref Sheet'!AS1311,"")</f>
        <v/>
      </c>
      <c r="P1311" s="95">
        <f>'Inventory Ref Sheet'!AU1311</f>
        <v>0</v>
      </c>
      <c r="Q1311" s="60">
        <f>'Inventory Ref Sheet'!AV1311</f>
        <v>0</v>
      </c>
      <c r="R1311" s="61"/>
      <c r="S1311" s="100" t="str">
        <f t="shared" si="78"/>
        <v/>
      </c>
      <c r="T1311" s="59">
        <f>'Inventory Ref Sheet'!M1311</f>
        <v>0</v>
      </c>
      <c r="U1311" s="102">
        <f>'Inventory Ref Sheet'!N1311</f>
        <v>0</v>
      </c>
      <c r="V1311" s="59">
        <f>'Inventory Ref Sheet'!O1311</f>
        <v>0</v>
      </c>
      <c r="W1311" s="59">
        <f>'Inventory Ref Sheet'!R1311</f>
        <v>0</v>
      </c>
      <c r="X1311" s="59">
        <f>'Inventory Ref Sheet'!S1311</f>
        <v>0</v>
      </c>
      <c r="Y1311" s="100" t="str">
        <f ca="1">IF('Inventory Ref Sheet'!U1311&gt;0,YEAR(TODAY())-'Inventory Ref Sheet'!U1311,"")</f>
        <v/>
      </c>
      <c r="Z1311" s="95">
        <f>'Inventory Ref Sheet'!W1311</f>
        <v>0</v>
      </c>
      <c r="AA1311" s="60">
        <f>'Inventory Ref Sheet'!X1311</f>
        <v>0</v>
      </c>
      <c r="AB1311" s="61"/>
      <c r="AC1311" s="97" t="str">
        <f t="shared" si="79"/>
        <v/>
      </c>
      <c r="AD1311" s="59">
        <f>'Inventory Ref Sheet'!Y1311</f>
        <v>0</v>
      </c>
      <c r="AE1311" s="59">
        <f>'Inventory Ref Sheet'!Z1311</f>
        <v>0</v>
      </c>
      <c r="AF1311" s="102">
        <f>'Inventory Ref Sheet'!AA1311</f>
        <v>0</v>
      </c>
      <c r="AG1311" s="59">
        <f>'Inventory Ref Sheet'!AD1311</f>
        <v>0</v>
      </c>
      <c r="AH1311" s="59">
        <f>'Inventory Ref Sheet'!AE1311</f>
        <v>0</v>
      </c>
      <c r="AI1311" s="100" t="str">
        <f ca="1">IF('Inventory Ref Sheet'!AG1311&gt;0,YEAR(TODAY())-'Inventory Ref Sheet'!AG1311,"")</f>
        <v/>
      </c>
      <c r="AJ1311" s="99"/>
      <c r="AK1311" s="60">
        <f>'Inventory Ref Sheet'!AJ1311</f>
        <v>0</v>
      </c>
      <c r="AL1311" s="99"/>
      <c r="AM1311" s="97" t="str">
        <f t="shared" si="80"/>
        <v/>
      </c>
    </row>
    <row r="1312" spans="10:39" x14ac:dyDescent="0.25">
      <c r="J1312" s="59">
        <f>'Inventory Ref Sheet'!AK1312</f>
        <v>0</v>
      </c>
      <c r="K1312" s="59">
        <f>'Inventory Ref Sheet'!AL1312</f>
        <v>0</v>
      </c>
      <c r="L1312" s="59">
        <f>'Inventory Ref Sheet'!AM1312</f>
        <v>0</v>
      </c>
      <c r="M1312" s="59">
        <f>'Inventory Ref Sheet'!AP1312</f>
        <v>0</v>
      </c>
      <c r="N1312" s="59">
        <f>'Inventory Ref Sheet'!AQ1312</f>
        <v>0</v>
      </c>
      <c r="O1312" s="100" t="str">
        <f ca="1">IF('Inventory Ref Sheet'!AS1312&gt;0,YEAR(TODAY())-'Inventory Ref Sheet'!AS1312,"")</f>
        <v/>
      </c>
      <c r="P1312" s="95">
        <f>'Inventory Ref Sheet'!AU1312</f>
        <v>0</v>
      </c>
      <c r="Q1312" s="60">
        <f>'Inventory Ref Sheet'!AV1312</f>
        <v>0</v>
      </c>
      <c r="R1312" s="61"/>
      <c r="S1312" s="100" t="str">
        <f t="shared" si="78"/>
        <v/>
      </c>
      <c r="T1312" s="59">
        <f>'Inventory Ref Sheet'!M1312</f>
        <v>0</v>
      </c>
      <c r="U1312" s="102">
        <f>'Inventory Ref Sheet'!N1312</f>
        <v>0</v>
      </c>
      <c r="V1312" s="59">
        <f>'Inventory Ref Sheet'!O1312</f>
        <v>0</v>
      </c>
      <c r="W1312" s="59">
        <f>'Inventory Ref Sheet'!R1312</f>
        <v>0</v>
      </c>
      <c r="X1312" s="59">
        <f>'Inventory Ref Sheet'!S1312</f>
        <v>0</v>
      </c>
      <c r="Y1312" s="100" t="str">
        <f ca="1">IF('Inventory Ref Sheet'!U1312&gt;0,YEAR(TODAY())-'Inventory Ref Sheet'!U1312,"")</f>
        <v/>
      </c>
      <c r="Z1312" s="95">
        <f>'Inventory Ref Sheet'!W1312</f>
        <v>0</v>
      </c>
      <c r="AA1312" s="60">
        <f>'Inventory Ref Sheet'!X1312</f>
        <v>0</v>
      </c>
      <c r="AB1312" s="61"/>
      <c r="AC1312" s="97" t="str">
        <f t="shared" si="79"/>
        <v/>
      </c>
      <c r="AD1312" s="59">
        <f>'Inventory Ref Sheet'!Y1312</f>
        <v>0</v>
      </c>
      <c r="AE1312" s="59">
        <f>'Inventory Ref Sheet'!Z1312</f>
        <v>0</v>
      </c>
      <c r="AF1312" s="102">
        <f>'Inventory Ref Sheet'!AA1312</f>
        <v>0</v>
      </c>
      <c r="AG1312" s="59">
        <f>'Inventory Ref Sheet'!AD1312</f>
        <v>0</v>
      </c>
      <c r="AH1312" s="59">
        <f>'Inventory Ref Sheet'!AE1312</f>
        <v>0</v>
      </c>
      <c r="AI1312" s="100" t="str">
        <f ca="1">IF('Inventory Ref Sheet'!AG1312&gt;0,YEAR(TODAY())-'Inventory Ref Sheet'!AG1312,"")</f>
        <v/>
      </c>
      <c r="AJ1312" s="99"/>
      <c r="AK1312" s="60">
        <f>'Inventory Ref Sheet'!AJ1312</f>
        <v>0</v>
      </c>
      <c r="AL1312" s="99"/>
      <c r="AM1312" s="97" t="str">
        <f t="shared" si="80"/>
        <v/>
      </c>
    </row>
    <row r="1313" spans="10:39" x14ac:dyDescent="0.25">
      <c r="J1313" s="59">
        <f>'Inventory Ref Sheet'!AK1313</f>
        <v>0</v>
      </c>
      <c r="K1313" s="59">
        <f>'Inventory Ref Sheet'!AL1313</f>
        <v>0</v>
      </c>
      <c r="L1313" s="59">
        <f>'Inventory Ref Sheet'!AM1313</f>
        <v>0</v>
      </c>
      <c r="M1313" s="59">
        <f>'Inventory Ref Sheet'!AP1313</f>
        <v>0</v>
      </c>
      <c r="N1313" s="59">
        <f>'Inventory Ref Sheet'!AQ1313</f>
        <v>0</v>
      </c>
      <c r="O1313" s="100" t="str">
        <f ca="1">IF('Inventory Ref Sheet'!AS1313&gt;0,YEAR(TODAY())-'Inventory Ref Sheet'!AS1313,"")</f>
        <v/>
      </c>
      <c r="P1313" s="95">
        <f>'Inventory Ref Sheet'!AU1313</f>
        <v>0</v>
      </c>
      <c r="Q1313" s="60">
        <f>'Inventory Ref Sheet'!AV1313</f>
        <v>0</v>
      </c>
      <c r="R1313" s="61"/>
      <c r="S1313" s="100" t="str">
        <f t="shared" si="78"/>
        <v/>
      </c>
      <c r="T1313" s="59">
        <f>'Inventory Ref Sheet'!M1313</f>
        <v>0</v>
      </c>
      <c r="U1313" s="102">
        <f>'Inventory Ref Sheet'!N1313</f>
        <v>0</v>
      </c>
      <c r="V1313" s="59">
        <f>'Inventory Ref Sheet'!O1313</f>
        <v>0</v>
      </c>
      <c r="W1313" s="59">
        <f>'Inventory Ref Sheet'!R1313</f>
        <v>0</v>
      </c>
      <c r="X1313" s="59">
        <f>'Inventory Ref Sheet'!S1313</f>
        <v>0</v>
      </c>
      <c r="Y1313" s="100" t="str">
        <f ca="1">IF('Inventory Ref Sheet'!U1313&gt;0,YEAR(TODAY())-'Inventory Ref Sheet'!U1313,"")</f>
        <v/>
      </c>
      <c r="Z1313" s="95">
        <f>'Inventory Ref Sheet'!W1313</f>
        <v>0</v>
      </c>
      <c r="AA1313" s="60">
        <f>'Inventory Ref Sheet'!X1313</f>
        <v>0</v>
      </c>
      <c r="AB1313" s="61"/>
      <c r="AC1313" s="97" t="str">
        <f t="shared" si="79"/>
        <v/>
      </c>
      <c r="AD1313" s="59">
        <f>'Inventory Ref Sheet'!Y1313</f>
        <v>0</v>
      </c>
      <c r="AE1313" s="59">
        <f>'Inventory Ref Sheet'!Z1313</f>
        <v>0</v>
      </c>
      <c r="AF1313" s="102">
        <f>'Inventory Ref Sheet'!AA1313</f>
        <v>0</v>
      </c>
      <c r="AG1313" s="59">
        <f>'Inventory Ref Sheet'!AD1313</f>
        <v>0</v>
      </c>
      <c r="AH1313" s="59">
        <f>'Inventory Ref Sheet'!AE1313</f>
        <v>0</v>
      </c>
      <c r="AI1313" s="100" t="str">
        <f ca="1">IF('Inventory Ref Sheet'!AG1313&gt;0,YEAR(TODAY())-'Inventory Ref Sheet'!AG1313,"")</f>
        <v/>
      </c>
      <c r="AJ1313" s="99"/>
      <c r="AK1313" s="60">
        <f>'Inventory Ref Sheet'!AJ1313</f>
        <v>0</v>
      </c>
      <c r="AL1313" s="99"/>
      <c r="AM1313" s="97" t="str">
        <f t="shared" si="80"/>
        <v/>
      </c>
    </row>
    <row r="1314" spans="10:39" x14ac:dyDescent="0.25">
      <c r="J1314" s="59">
        <f>'Inventory Ref Sheet'!AK1314</f>
        <v>0</v>
      </c>
      <c r="K1314" s="59">
        <f>'Inventory Ref Sheet'!AL1314</f>
        <v>0</v>
      </c>
      <c r="L1314" s="59">
        <f>'Inventory Ref Sheet'!AM1314</f>
        <v>0</v>
      </c>
      <c r="M1314" s="59">
        <f>'Inventory Ref Sheet'!AP1314</f>
        <v>0</v>
      </c>
      <c r="N1314" s="59">
        <f>'Inventory Ref Sheet'!AQ1314</f>
        <v>0</v>
      </c>
      <c r="O1314" s="100" t="str">
        <f ca="1">IF('Inventory Ref Sheet'!AS1314&gt;0,YEAR(TODAY())-'Inventory Ref Sheet'!AS1314,"")</f>
        <v/>
      </c>
      <c r="P1314" s="95">
        <f>'Inventory Ref Sheet'!AU1314</f>
        <v>0</v>
      </c>
      <c r="Q1314" s="60">
        <f>'Inventory Ref Sheet'!AV1314</f>
        <v>0</v>
      </c>
      <c r="R1314" s="61"/>
      <c r="S1314" s="100" t="str">
        <f t="shared" si="78"/>
        <v/>
      </c>
      <c r="T1314" s="59">
        <f>'Inventory Ref Sheet'!M1314</f>
        <v>0</v>
      </c>
      <c r="U1314" s="102">
        <f>'Inventory Ref Sheet'!N1314</f>
        <v>0</v>
      </c>
      <c r="V1314" s="59">
        <f>'Inventory Ref Sheet'!O1314</f>
        <v>0</v>
      </c>
      <c r="W1314" s="59">
        <f>'Inventory Ref Sheet'!R1314</f>
        <v>0</v>
      </c>
      <c r="X1314" s="59">
        <f>'Inventory Ref Sheet'!S1314</f>
        <v>0</v>
      </c>
      <c r="Y1314" s="100" t="str">
        <f ca="1">IF('Inventory Ref Sheet'!U1314&gt;0,YEAR(TODAY())-'Inventory Ref Sheet'!U1314,"")</f>
        <v/>
      </c>
      <c r="Z1314" s="95">
        <f>'Inventory Ref Sheet'!W1314</f>
        <v>0</v>
      </c>
      <c r="AA1314" s="60">
        <f>'Inventory Ref Sheet'!X1314</f>
        <v>0</v>
      </c>
      <c r="AB1314" s="61"/>
      <c r="AC1314" s="97" t="str">
        <f t="shared" si="79"/>
        <v/>
      </c>
      <c r="AD1314" s="59">
        <f>'Inventory Ref Sheet'!Y1314</f>
        <v>0</v>
      </c>
      <c r="AE1314" s="59">
        <f>'Inventory Ref Sheet'!Z1314</f>
        <v>0</v>
      </c>
      <c r="AF1314" s="102">
        <f>'Inventory Ref Sheet'!AA1314</f>
        <v>0</v>
      </c>
      <c r="AG1314" s="59">
        <f>'Inventory Ref Sheet'!AD1314</f>
        <v>0</v>
      </c>
      <c r="AH1314" s="59">
        <f>'Inventory Ref Sheet'!AE1314</f>
        <v>0</v>
      </c>
      <c r="AI1314" s="100" t="str">
        <f ca="1">IF('Inventory Ref Sheet'!AG1314&gt;0,YEAR(TODAY())-'Inventory Ref Sheet'!AG1314,"")</f>
        <v/>
      </c>
      <c r="AJ1314" s="99"/>
      <c r="AK1314" s="60">
        <f>'Inventory Ref Sheet'!AJ1314</f>
        <v>0</v>
      </c>
      <c r="AL1314" s="99"/>
      <c r="AM1314" s="97" t="str">
        <f t="shared" si="80"/>
        <v/>
      </c>
    </row>
    <row r="1315" spans="10:39" x14ac:dyDescent="0.25">
      <c r="J1315" s="59">
        <f>'Inventory Ref Sheet'!AK1315</f>
        <v>0</v>
      </c>
      <c r="K1315" s="59">
        <f>'Inventory Ref Sheet'!AL1315</f>
        <v>0</v>
      </c>
      <c r="L1315" s="59">
        <f>'Inventory Ref Sheet'!AM1315</f>
        <v>0</v>
      </c>
      <c r="M1315" s="59">
        <f>'Inventory Ref Sheet'!AP1315</f>
        <v>0</v>
      </c>
      <c r="N1315" s="59">
        <f>'Inventory Ref Sheet'!AQ1315</f>
        <v>0</v>
      </c>
      <c r="O1315" s="100" t="str">
        <f ca="1">IF('Inventory Ref Sheet'!AS1315&gt;0,YEAR(TODAY())-'Inventory Ref Sheet'!AS1315,"")</f>
        <v/>
      </c>
      <c r="P1315" s="95">
        <f>'Inventory Ref Sheet'!AU1315</f>
        <v>0</v>
      </c>
      <c r="Q1315" s="60">
        <f>'Inventory Ref Sheet'!AV1315</f>
        <v>0</v>
      </c>
      <c r="R1315" s="61"/>
      <c r="S1315" s="100" t="str">
        <f t="shared" si="78"/>
        <v/>
      </c>
      <c r="T1315" s="59">
        <f>'Inventory Ref Sheet'!M1315</f>
        <v>0</v>
      </c>
      <c r="U1315" s="102">
        <f>'Inventory Ref Sheet'!N1315</f>
        <v>0</v>
      </c>
      <c r="V1315" s="59">
        <f>'Inventory Ref Sheet'!O1315</f>
        <v>0</v>
      </c>
      <c r="W1315" s="59">
        <f>'Inventory Ref Sheet'!R1315</f>
        <v>0</v>
      </c>
      <c r="X1315" s="59">
        <f>'Inventory Ref Sheet'!S1315</f>
        <v>0</v>
      </c>
      <c r="Y1315" s="100" t="str">
        <f ca="1">IF('Inventory Ref Sheet'!U1315&gt;0,YEAR(TODAY())-'Inventory Ref Sheet'!U1315,"")</f>
        <v/>
      </c>
      <c r="Z1315" s="95">
        <f>'Inventory Ref Sheet'!W1315</f>
        <v>0</v>
      </c>
      <c r="AA1315" s="60">
        <f>'Inventory Ref Sheet'!X1315</f>
        <v>0</v>
      </c>
      <c r="AB1315" s="61"/>
      <c r="AC1315" s="97" t="str">
        <f t="shared" si="79"/>
        <v/>
      </c>
      <c r="AD1315" s="59">
        <f>'Inventory Ref Sheet'!Y1315</f>
        <v>0</v>
      </c>
      <c r="AE1315" s="59">
        <f>'Inventory Ref Sheet'!Z1315</f>
        <v>0</v>
      </c>
      <c r="AF1315" s="102">
        <f>'Inventory Ref Sheet'!AA1315</f>
        <v>0</v>
      </c>
      <c r="AG1315" s="59">
        <f>'Inventory Ref Sheet'!AD1315</f>
        <v>0</v>
      </c>
      <c r="AH1315" s="59">
        <f>'Inventory Ref Sheet'!AE1315</f>
        <v>0</v>
      </c>
      <c r="AI1315" s="100" t="str">
        <f ca="1">IF('Inventory Ref Sheet'!AG1315&gt;0,YEAR(TODAY())-'Inventory Ref Sheet'!AG1315,"")</f>
        <v/>
      </c>
      <c r="AJ1315" s="99"/>
      <c r="AK1315" s="60">
        <f>'Inventory Ref Sheet'!AJ1315</f>
        <v>0</v>
      </c>
      <c r="AL1315" s="99"/>
      <c r="AM1315" s="97" t="str">
        <f t="shared" si="80"/>
        <v/>
      </c>
    </row>
    <row r="1316" spans="10:39" x14ac:dyDescent="0.25">
      <c r="J1316" s="59">
        <f>'Inventory Ref Sheet'!AK1316</f>
        <v>0</v>
      </c>
      <c r="K1316" s="59">
        <f>'Inventory Ref Sheet'!AL1316</f>
        <v>0</v>
      </c>
      <c r="L1316" s="59">
        <f>'Inventory Ref Sheet'!AM1316</f>
        <v>0</v>
      </c>
      <c r="M1316" s="59">
        <f>'Inventory Ref Sheet'!AP1316</f>
        <v>0</v>
      </c>
      <c r="N1316" s="59">
        <f>'Inventory Ref Sheet'!AQ1316</f>
        <v>0</v>
      </c>
      <c r="O1316" s="100" t="str">
        <f ca="1">IF('Inventory Ref Sheet'!AS1316&gt;0,YEAR(TODAY())-'Inventory Ref Sheet'!AS1316,"")</f>
        <v/>
      </c>
      <c r="P1316" s="95">
        <f>'Inventory Ref Sheet'!AU1316</f>
        <v>0</v>
      </c>
      <c r="Q1316" s="60">
        <f>'Inventory Ref Sheet'!AV1316</f>
        <v>0</v>
      </c>
      <c r="R1316" s="61"/>
      <c r="S1316" s="100" t="str">
        <f t="shared" si="78"/>
        <v/>
      </c>
      <c r="T1316" s="59">
        <f>'Inventory Ref Sheet'!M1316</f>
        <v>0</v>
      </c>
      <c r="U1316" s="102">
        <f>'Inventory Ref Sheet'!N1316</f>
        <v>0</v>
      </c>
      <c r="V1316" s="59">
        <f>'Inventory Ref Sheet'!O1316</f>
        <v>0</v>
      </c>
      <c r="W1316" s="59">
        <f>'Inventory Ref Sheet'!R1316</f>
        <v>0</v>
      </c>
      <c r="X1316" s="59">
        <f>'Inventory Ref Sheet'!S1316</f>
        <v>0</v>
      </c>
      <c r="Y1316" s="100" t="str">
        <f ca="1">IF('Inventory Ref Sheet'!U1316&gt;0,YEAR(TODAY())-'Inventory Ref Sheet'!U1316,"")</f>
        <v/>
      </c>
      <c r="Z1316" s="95">
        <f>'Inventory Ref Sheet'!W1316</f>
        <v>0</v>
      </c>
      <c r="AA1316" s="60">
        <f>'Inventory Ref Sheet'!X1316</f>
        <v>0</v>
      </c>
      <c r="AB1316" s="61"/>
      <c r="AC1316" s="97" t="str">
        <f t="shared" si="79"/>
        <v/>
      </c>
      <c r="AD1316" s="59">
        <f>'Inventory Ref Sheet'!Y1316</f>
        <v>0</v>
      </c>
      <c r="AE1316" s="59">
        <f>'Inventory Ref Sheet'!Z1316</f>
        <v>0</v>
      </c>
      <c r="AF1316" s="102">
        <f>'Inventory Ref Sheet'!AA1316</f>
        <v>0</v>
      </c>
      <c r="AG1316" s="59">
        <f>'Inventory Ref Sheet'!AD1316</f>
        <v>0</v>
      </c>
      <c r="AH1316" s="59">
        <f>'Inventory Ref Sheet'!AE1316</f>
        <v>0</v>
      </c>
      <c r="AI1316" s="100" t="str">
        <f ca="1">IF('Inventory Ref Sheet'!AG1316&gt;0,YEAR(TODAY())-'Inventory Ref Sheet'!AG1316,"")</f>
        <v/>
      </c>
      <c r="AJ1316" s="99"/>
      <c r="AK1316" s="60">
        <f>'Inventory Ref Sheet'!AJ1316</f>
        <v>0</v>
      </c>
      <c r="AL1316" s="99"/>
      <c r="AM1316" s="97" t="str">
        <f t="shared" si="80"/>
        <v/>
      </c>
    </row>
    <row r="1317" spans="10:39" x14ac:dyDescent="0.25">
      <c r="J1317" s="59">
        <f>'Inventory Ref Sheet'!AK1317</f>
        <v>0</v>
      </c>
      <c r="K1317" s="59">
        <f>'Inventory Ref Sheet'!AL1317</f>
        <v>0</v>
      </c>
      <c r="L1317" s="59">
        <f>'Inventory Ref Sheet'!AM1317</f>
        <v>0</v>
      </c>
      <c r="M1317" s="59">
        <f>'Inventory Ref Sheet'!AP1317</f>
        <v>0</v>
      </c>
      <c r="N1317" s="59">
        <f>'Inventory Ref Sheet'!AQ1317</f>
        <v>0</v>
      </c>
      <c r="O1317" s="100" t="str">
        <f ca="1">IF('Inventory Ref Sheet'!AS1317&gt;0,YEAR(TODAY())-'Inventory Ref Sheet'!AS1317,"")</f>
        <v/>
      </c>
      <c r="P1317" s="95">
        <f>'Inventory Ref Sheet'!AU1317</f>
        <v>0</v>
      </c>
      <c r="Q1317" s="60">
        <f>'Inventory Ref Sheet'!AV1317</f>
        <v>0</v>
      </c>
      <c r="R1317" s="61"/>
      <c r="S1317" s="100" t="str">
        <f t="shared" si="78"/>
        <v/>
      </c>
      <c r="T1317" s="59">
        <f>'Inventory Ref Sheet'!M1317</f>
        <v>0</v>
      </c>
      <c r="U1317" s="102">
        <f>'Inventory Ref Sheet'!N1317</f>
        <v>0</v>
      </c>
      <c r="V1317" s="59">
        <f>'Inventory Ref Sheet'!O1317</f>
        <v>0</v>
      </c>
      <c r="W1317" s="59">
        <f>'Inventory Ref Sheet'!R1317</f>
        <v>0</v>
      </c>
      <c r="X1317" s="59">
        <f>'Inventory Ref Sheet'!S1317</f>
        <v>0</v>
      </c>
      <c r="Y1317" s="100" t="str">
        <f ca="1">IF('Inventory Ref Sheet'!U1317&gt;0,YEAR(TODAY())-'Inventory Ref Sheet'!U1317,"")</f>
        <v/>
      </c>
      <c r="Z1317" s="95">
        <f>'Inventory Ref Sheet'!W1317</f>
        <v>0</v>
      </c>
      <c r="AA1317" s="60">
        <f>'Inventory Ref Sheet'!X1317</f>
        <v>0</v>
      </c>
      <c r="AB1317" s="61"/>
      <c r="AC1317" s="97" t="str">
        <f t="shared" si="79"/>
        <v/>
      </c>
      <c r="AD1317" s="59">
        <f>'Inventory Ref Sheet'!Y1317</f>
        <v>0</v>
      </c>
      <c r="AE1317" s="59">
        <f>'Inventory Ref Sheet'!Z1317</f>
        <v>0</v>
      </c>
      <c r="AF1317" s="102">
        <f>'Inventory Ref Sheet'!AA1317</f>
        <v>0</v>
      </c>
      <c r="AG1317" s="59">
        <f>'Inventory Ref Sheet'!AD1317</f>
        <v>0</v>
      </c>
      <c r="AH1317" s="59">
        <f>'Inventory Ref Sheet'!AE1317</f>
        <v>0</v>
      </c>
      <c r="AI1317" s="100" t="str">
        <f ca="1">IF('Inventory Ref Sheet'!AG1317&gt;0,YEAR(TODAY())-'Inventory Ref Sheet'!AG1317,"")</f>
        <v/>
      </c>
      <c r="AJ1317" s="99"/>
      <c r="AK1317" s="60">
        <f>'Inventory Ref Sheet'!AJ1317</f>
        <v>0</v>
      </c>
      <c r="AL1317" s="99"/>
      <c r="AM1317" s="97" t="str">
        <f t="shared" si="80"/>
        <v/>
      </c>
    </row>
    <row r="1318" spans="10:39" x14ac:dyDescent="0.25">
      <c r="J1318" s="59">
        <f>'Inventory Ref Sheet'!AK1318</f>
        <v>0</v>
      </c>
      <c r="K1318" s="59">
        <f>'Inventory Ref Sheet'!AL1318</f>
        <v>0</v>
      </c>
      <c r="L1318" s="59">
        <f>'Inventory Ref Sheet'!AM1318</f>
        <v>0</v>
      </c>
      <c r="M1318" s="59">
        <f>'Inventory Ref Sheet'!AP1318</f>
        <v>0</v>
      </c>
      <c r="N1318" s="59">
        <f>'Inventory Ref Sheet'!AQ1318</f>
        <v>0</v>
      </c>
      <c r="O1318" s="100" t="str">
        <f ca="1">IF('Inventory Ref Sheet'!AS1318&gt;0,YEAR(TODAY())-'Inventory Ref Sheet'!AS1318,"")</f>
        <v/>
      </c>
      <c r="P1318" s="95">
        <f>'Inventory Ref Sheet'!AU1318</f>
        <v>0</v>
      </c>
      <c r="Q1318" s="60">
        <f>'Inventory Ref Sheet'!AV1318</f>
        <v>0</v>
      </c>
      <c r="R1318" s="61"/>
      <c r="S1318" s="100" t="str">
        <f t="shared" si="78"/>
        <v/>
      </c>
      <c r="T1318" s="59">
        <f>'Inventory Ref Sheet'!M1318</f>
        <v>0</v>
      </c>
      <c r="U1318" s="102">
        <f>'Inventory Ref Sheet'!N1318</f>
        <v>0</v>
      </c>
      <c r="V1318" s="59">
        <f>'Inventory Ref Sheet'!O1318</f>
        <v>0</v>
      </c>
      <c r="W1318" s="59">
        <f>'Inventory Ref Sheet'!R1318</f>
        <v>0</v>
      </c>
      <c r="X1318" s="59">
        <f>'Inventory Ref Sheet'!S1318</f>
        <v>0</v>
      </c>
      <c r="Y1318" s="100" t="str">
        <f ca="1">IF('Inventory Ref Sheet'!U1318&gt;0,YEAR(TODAY())-'Inventory Ref Sheet'!U1318,"")</f>
        <v/>
      </c>
      <c r="Z1318" s="95">
        <f>'Inventory Ref Sheet'!W1318</f>
        <v>0</v>
      </c>
      <c r="AA1318" s="60">
        <f>'Inventory Ref Sheet'!X1318</f>
        <v>0</v>
      </c>
      <c r="AB1318" s="61"/>
      <c r="AC1318" s="97" t="str">
        <f t="shared" si="79"/>
        <v/>
      </c>
      <c r="AD1318" s="59">
        <f>'Inventory Ref Sheet'!Y1318</f>
        <v>0</v>
      </c>
      <c r="AE1318" s="59">
        <f>'Inventory Ref Sheet'!Z1318</f>
        <v>0</v>
      </c>
      <c r="AF1318" s="102">
        <f>'Inventory Ref Sheet'!AA1318</f>
        <v>0</v>
      </c>
      <c r="AG1318" s="59">
        <f>'Inventory Ref Sheet'!AD1318</f>
        <v>0</v>
      </c>
      <c r="AH1318" s="59">
        <f>'Inventory Ref Sheet'!AE1318</f>
        <v>0</v>
      </c>
      <c r="AI1318" s="100" t="str">
        <f ca="1">IF('Inventory Ref Sheet'!AG1318&gt;0,YEAR(TODAY())-'Inventory Ref Sheet'!AG1318,"")</f>
        <v/>
      </c>
      <c r="AJ1318" s="99"/>
      <c r="AK1318" s="60">
        <f>'Inventory Ref Sheet'!AJ1318</f>
        <v>0</v>
      </c>
      <c r="AL1318" s="99"/>
      <c r="AM1318" s="97" t="str">
        <f t="shared" si="80"/>
        <v/>
      </c>
    </row>
    <row r="1319" spans="10:39" x14ac:dyDescent="0.25">
      <c r="J1319" s="59">
        <f>'Inventory Ref Sheet'!AK1319</f>
        <v>0</v>
      </c>
      <c r="K1319" s="59">
        <f>'Inventory Ref Sheet'!AL1319</f>
        <v>0</v>
      </c>
      <c r="L1319" s="59">
        <f>'Inventory Ref Sheet'!AM1319</f>
        <v>0</v>
      </c>
      <c r="M1319" s="59">
        <f>'Inventory Ref Sheet'!AP1319</f>
        <v>0</v>
      </c>
      <c r="N1319" s="59">
        <f>'Inventory Ref Sheet'!AQ1319</f>
        <v>0</v>
      </c>
      <c r="O1319" s="100" t="str">
        <f ca="1">IF('Inventory Ref Sheet'!AS1319&gt;0,YEAR(TODAY())-'Inventory Ref Sheet'!AS1319,"")</f>
        <v/>
      </c>
      <c r="P1319" s="95">
        <f>'Inventory Ref Sheet'!AU1319</f>
        <v>0</v>
      </c>
      <c r="Q1319" s="60">
        <f>'Inventory Ref Sheet'!AV1319</f>
        <v>0</v>
      </c>
      <c r="R1319" s="61"/>
      <c r="S1319" s="100" t="str">
        <f t="shared" si="78"/>
        <v/>
      </c>
      <c r="T1319" s="59">
        <f>'Inventory Ref Sheet'!M1319</f>
        <v>0</v>
      </c>
      <c r="U1319" s="102">
        <f>'Inventory Ref Sheet'!N1319</f>
        <v>0</v>
      </c>
      <c r="V1319" s="59">
        <f>'Inventory Ref Sheet'!O1319</f>
        <v>0</v>
      </c>
      <c r="W1319" s="59">
        <f>'Inventory Ref Sheet'!R1319</f>
        <v>0</v>
      </c>
      <c r="X1319" s="59">
        <f>'Inventory Ref Sheet'!S1319</f>
        <v>0</v>
      </c>
      <c r="Y1319" s="100" t="str">
        <f ca="1">IF('Inventory Ref Sheet'!U1319&gt;0,YEAR(TODAY())-'Inventory Ref Sheet'!U1319,"")</f>
        <v/>
      </c>
      <c r="Z1319" s="95">
        <f>'Inventory Ref Sheet'!W1319</f>
        <v>0</v>
      </c>
      <c r="AA1319" s="60">
        <f>'Inventory Ref Sheet'!X1319</f>
        <v>0</v>
      </c>
      <c r="AB1319" s="61"/>
      <c r="AC1319" s="97" t="str">
        <f t="shared" si="79"/>
        <v/>
      </c>
      <c r="AD1319" s="59">
        <f>'Inventory Ref Sheet'!Y1319</f>
        <v>0</v>
      </c>
      <c r="AE1319" s="59">
        <f>'Inventory Ref Sheet'!Z1319</f>
        <v>0</v>
      </c>
      <c r="AF1319" s="102">
        <f>'Inventory Ref Sheet'!AA1319</f>
        <v>0</v>
      </c>
      <c r="AG1319" s="59">
        <f>'Inventory Ref Sheet'!AD1319</f>
        <v>0</v>
      </c>
      <c r="AH1319" s="59">
        <f>'Inventory Ref Sheet'!AE1319</f>
        <v>0</v>
      </c>
      <c r="AI1319" s="100" t="str">
        <f ca="1">IF('Inventory Ref Sheet'!AG1319&gt;0,YEAR(TODAY())-'Inventory Ref Sheet'!AG1319,"")</f>
        <v/>
      </c>
      <c r="AJ1319" s="99"/>
      <c r="AK1319" s="60">
        <f>'Inventory Ref Sheet'!AJ1319</f>
        <v>0</v>
      </c>
      <c r="AL1319" s="99"/>
      <c r="AM1319" s="97" t="str">
        <f t="shared" si="80"/>
        <v/>
      </c>
    </row>
    <row r="1320" spans="10:39" x14ac:dyDescent="0.25">
      <c r="J1320" s="59">
        <f>'Inventory Ref Sheet'!AK1320</f>
        <v>0</v>
      </c>
      <c r="K1320" s="59">
        <f>'Inventory Ref Sheet'!AL1320</f>
        <v>0</v>
      </c>
      <c r="L1320" s="59">
        <f>'Inventory Ref Sheet'!AM1320</f>
        <v>0</v>
      </c>
      <c r="M1320" s="59">
        <f>'Inventory Ref Sheet'!AP1320</f>
        <v>0</v>
      </c>
      <c r="N1320" s="59">
        <f>'Inventory Ref Sheet'!AQ1320</f>
        <v>0</v>
      </c>
      <c r="O1320" s="100" t="str">
        <f ca="1">IF('Inventory Ref Sheet'!AS1320&gt;0,YEAR(TODAY())-'Inventory Ref Sheet'!AS1320,"")</f>
        <v/>
      </c>
      <c r="P1320" s="95">
        <f>'Inventory Ref Sheet'!AU1320</f>
        <v>0</v>
      </c>
      <c r="Q1320" s="60">
        <f>'Inventory Ref Sheet'!AV1320</f>
        <v>0</v>
      </c>
      <c r="R1320" s="61"/>
      <c r="S1320" s="100" t="str">
        <f t="shared" si="78"/>
        <v/>
      </c>
      <c r="T1320" s="59">
        <f>'Inventory Ref Sheet'!M1320</f>
        <v>0</v>
      </c>
      <c r="U1320" s="102">
        <f>'Inventory Ref Sheet'!N1320</f>
        <v>0</v>
      </c>
      <c r="V1320" s="59">
        <f>'Inventory Ref Sheet'!O1320</f>
        <v>0</v>
      </c>
      <c r="W1320" s="59">
        <f>'Inventory Ref Sheet'!R1320</f>
        <v>0</v>
      </c>
      <c r="X1320" s="59">
        <f>'Inventory Ref Sheet'!S1320</f>
        <v>0</v>
      </c>
      <c r="Y1320" s="100" t="str">
        <f ca="1">IF('Inventory Ref Sheet'!U1320&gt;0,YEAR(TODAY())-'Inventory Ref Sheet'!U1320,"")</f>
        <v/>
      </c>
      <c r="Z1320" s="95">
        <f>'Inventory Ref Sheet'!W1320</f>
        <v>0</v>
      </c>
      <c r="AA1320" s="60">
        <f>'Inventory Ref Sheet'!X1320</f>
        <v>0</v>
      </c>
      <c r="AB1320" s="61"/>
      <c r="AC1320" s="97" t="str">
        <f t="shared" si="79"/>
        <v/>
      </c>
      <c r="AD1320" s="59">
        <f>'Inventory Ref Sheet'!Y1320</f>
        <v>0</v>
      </c>
      <c r="AE1320" s="59">
        <f>'Inventory Ref Sheet'!Z1320</f>
        <v>0</v>
      </c>
      <c r="AF1320" s="102">
        <f>'Inventory Ref Sheet'!AA1320</f>
        <v>0</v>
      </c>
      <c r="AG1320" s="59">
        <f>'Inventory Ref Sheet'!AD1320</f>
        <v>0</v>
      </c>
      <c r="AH1320" s="59">
        <f>'Inventory Ref Sheet'!AE1320</f>
        <v>0</v>
      </c>
      <c r="AI1320" s="100" t="str">
        <f ca="1">IF('Inventory Ref Sheet'!AG1320&gt;0,YEAR(TODAY())-'Inventory Ref Sheet'!AG1320,"")</f>
        <v/>
      </c>
      <c r="AJ1320" s="99"/>
      <c r="AK1320" s="60">
        <f>'Inventory Ref Sheet'!AJ1320</f>
        <v>0</v>
      </c>
      <c r="AL1320" s="99"/>
      <c r="AM1320" s="97" t="str">
        <f t="shared" si="80"/>
        <v/>
      </c>
    </row>
    <row r="1321" spans="10:39" x14ac:dyDescent="0.25">
      <c r="J1321" s="59">
        <f>'Inventory Ref Sheet'!AK1321</f>
        <v>0</v>
      </c>
      <c r="K1321" s="59">
        <f>'Inventory Ref Sheet'!AL1321</f>
        <v>0</v>
      </c>
      <c r="L1321" s="59">
        <f>'Inventory Ref Sheet'!AM1321</f>
        <v>0</v>
      </c>
      <c r="M1321" s="59">
        <f>'Inventory Ref Sheet'!AP1321</f>
        <v>0</v>
      </c>
      <c r="N1321" s="59">
        <f>'Inventory Ref Sheet'!AQ1321</f>
        <v>0</v>
      </c>
      <c r="O1321" s="100" t="str">
        <f ca="1">IF('Inventory Ref Sheet'!AS1321&gt;0,YEAR(TODAY())-'Inventory Ref Sheet'!AS1321,"")</f>
        <v/>
      </c>
      <c r="P1321" s="95">
        <f>'Inventory Ref Sheet'!AU1321</f>
        <v>0</v>
      </c>
      <c r="Q1321" s="60">
        <f>'Inventory Ref Sheet'!AV1321</f>
        <v>0</v>
      </c>
      <c r="R1321" s="61"/>
      <c r="S1321" s="100" t="str">
        <f t="shared" si="78"/>
        <v/>
      </c>
      <c r="T1321" s="59">
        <f>'Inventory Ref Sheet'!M1321</f>
        <v>0</v>
      </c>
      <c r="U1321" s="102">
        <f>'Inventory Ref Sheet'!N1321</f>
        <v>0</v>
      </c>
      <c r="V1321" s="59">
        <f>'Inventory Ref Sheet'!O1321</f>
        <v>0</v>
      </c>
      <c r="W1321" s="59">
        <f>'Inventory Ref Sheet'!R1321</f>
        <v>0</v>
      </c>
      <c r="X1321" s="59">
        <f>'Inventory Ref Sheet'!S1321</f>
        <v>0</v>
      </c>
      <c r="Y1321" s="100" t="str">
        <f ca="1">IF('Inventory Ref Sheet'!U1321&gt;0,YEAR(TODAY())-'Inventory Ref Sheet'!U1321,"")</f>
        <v/>
      </c>
      <c r="Z1321" s="95">
        <f>'Inventory Ref Sheet'!W1321</f>
        <v>0</v>
      </c>
      <c r="AA1321" s="60">
        <f>'Inventory Ref Sheet'!X1321</f>
        <v>0</v>
      </c>
      <c r="AB1321" s="61"/>
      <c r="AC1321" s="97" t="str">
        <f t="shared" si="79"/>
        <v/>
      </c>
      <c r="AD1321" s="59">
        <f>'Inventory Ref Sheet'!Y1321</f>
        <v>0</v>
      </c>
      <c r="AE1321" s="59">
        <f>'Inventory Ref Sheet'!Z1321</f>
        <v>0</v>
      </c>
      <c r="AF1321" s="102">
        <f>'Inventory Ref Sheet'!AA1321</f>
        <v>0</v>
      </c>
      <c r="AG1321" s="59">
        <f>'Inventory Ref Sheet'!AD1321</f>
        <v>0</v>
      </c>
      <c r="AH1321" s="59">
        <f>'Inventory Ref Sheet'!AE1321</f>
        <v>0</v>
      </c>
      <c r="AI1321" s="100" t="str">
        <f ca="1">IF('Inventory Ref Sheet'!AG1321&gt;0,YEAR(TODAY())-'Inventory Ref Sheet'!AG1321,"")</f>
        <v/>
      </c>
      <c r="AJ1321" s="99"/>
      <c r="AK1321" s="60">
        <f>'Inventory Ref Sheet'!AJ1321</f>
        <v>0</v>
      </c>
      <c r="AL1321" s="99"/>
      <c r="AM1321" s="97" t="str">
        <f t="shared" si="80"/>
        <v/>
      </c>
    </row>
    <row r="1322" spans="10:39" x14ac:dyDescent="0.25">
      <c r="J1322" s="59">
        <f>'Inventory Ref Sheet'!AK1322</f>
        <v>0</v>
      </c>
      <c r="K1322" s="59">
        <f>'Inventory Ref Sheet'!AL1322</f>
        <v>0</v>
      </c>
      <c r="L1322" s="59">
        <f>'Inventory Ref Sheet'!AM1322</f>
        <v>0</v>
      </c>
      <c r="M1322" s="59">
        <f>'Inventory Ref Sheet'!AP1322</f>
        <v>0</v>
      </c>
      <c r="N1322" s="59">
        <f>'Inventory Ref Sheet'!AQ1322</f>
        <v>0</v>
      </c>
      <c r="O1322" s="100" t="str">
        <f ca="1">IF('Inventory Ref Sheet'!AS1322&gt;0,YEAR(TODAY())-'Inventory Ref Sheet'!AS1322,"")</f>
        <v/>
      </c>
      <c r="P1322" s="95">
        <f>'Inventory Ref Sheet'!AU1322</f>
        <v>0</v>
      </c>
      <c r="Q1322" s="60">
        <f>'Inventory Ref Sheet'!AV1322</f>
        <v>0</v>
      </c>
      <c r="R1322" s="61"/>
      <c r="S1322" s="100" t="str">
        <f t="shared" si="78"/>
        <v/>
      </c>
      <c r="T1322" s="59">
        <f>'Inventory Ref Sheet'!M1322</f>
        <v>0</v>
      </c>
      <c r="U1322" s="102">
        <f>'Inventory Ref Sheet'!N1322</f>
        <v>0</v>
      </c>
      <c r="V1322" s="59">
        <f>'Inventory Ref Sheet'!O1322</f>
        <v>0</v>
      </c>
      <c r="W1322" s="59">
        <f>'Inventory Ref Sheet'!R1322</f>
        <v>0</v>
      </c>
      <c r="X1322" s="59">
        <f>'Inventory Ref Sheet'!S1322</f>
        <v>0</v>
      </c>
      <c r="Y1322" s="100" t="str">
        <f ca="1">IF('Inventory Ref Sheet'!U1322&gt;0,YEAR(TODAY())-'Inventory Ref Sheet'!U1322,"")</f>
        <v/>
      </c>
      <c r="Z1322" s="95">
        <f>'Inventory Ref Sheet'!W1322</f>
        <v>0</v>
      </c>
      <c r="AA1322" s="60">
        <f>'Inventory Ref Sheet'!X1322</f>
        <v>0</v>
      </c>
      <c r="AB1322" s="61"/>
      <c r="AC1322" s="97" t="str">
        <f t="shared" si="79"/>
        <v/>
      </c>
      <c r="AD1322" s="59">
        <f>'Inventory Ref Sheet'!Y1322</f>
        <v>0</v>
      </c>
      <c r="AE1322" s="59">
        <f>'Inventory Ref Sheet'!Z1322</f>
        <v>0</v>
      </c>
      <c r="AF1322" s="102">
        <f>'Inventory Ref Sheet'!AA1322</f>
        <v>0</v>
      </c>
      <c r="AG1322" s="59">
        <f>'Inventory Ref Sheet'!AD1322</f>
        <v>0</v>
      </c>
      <c r="AH1322" s="59">
        <f>'Inventory Ref Sheet'!AE1322</f>
        <v>0</v>
      </c>
      <c r="AI1322" s="100" t="str">
        <f ca="1">IF('Inventory Ref Sheet'!AG1322&gt;0,YEAR(TODAY())-'Inventory Ref Sheet'!AG1322,"")</f>
        <v/>
      </c>
      <c r="AJ1322" s="99"/>
      <c r="AK1322" s="60">
        <f>'Inventory Ref Sheet'!AJ1322</f>
        <v>0</v>
      </c>
      <c r="AL1322" s="99"/>
      <c r="AM1322" s="97" t="str">
        <f t="shared" si="80"/>
        <v/>
      </c>
    </row>
    <row r="1323" spans="10:39" x14ac:dyDescent="0.25">
      <c r="J1323" s="59">
        <f>'Inventory Ref Sheet'!AK1323</f>
        <v>0</v>
      </c>
      <c r="K1323" s="59">
        <f>'Inventory Ref Sheet'!AL1323</f>
        <v>0</v>
      </c>
      <c r="L1323" s="59">
        <f>'Inventory Ref Sheet'!AM1323</f>
        <v>0</v>
      </c>
      <c r="M1323" s="59">
        <f>'Inventory Ref Sheet'!AP1323</f>
        <v>0</v>
      </c>
      <c r="N1323" s="59">
        <f>'Inventory Ref Sheet'!AQ1323</f>
        <v>0</v>
      </c>
      <c r="O1323" s="100" t="str">
        <f ca="1">IF('Inventory Ref Sheet'!AS1323&gt;0,YEAR(TODAY())-'Inventory Ref Sheet'!AS1323,"")</f>
        <v/>
      </c>
      <c r="P1323" s="95">
        <f>'Inventory Ref Sheet'!AU1323</f>
        <v>0</v>
      </c>
      <c r="Q1323" s="60">
        <f>'Inventory Ref Sheet'!AV1323</f>
        <v>0</v>
      </c>
      <c r="R1323" s="61"/>
      <c r="S1323" s="100" t="str">
        <f t="shared" si="78"/>
        <v/>
      </c>
      <c r="T1323" s="59">
        <f>'Inventory Ref Sheet'!M1323</f>
        <v>0</v>
      </c>
      <c r="U1323" s="102">
        <f>'Inventory Ref Sheet'!N1323</f>
        <v>0</v>
      </c>
      <c r="V1323" s="59">
        <f>'Inventory Ref Sheet'!O1323</f>
        <v>0</v>
      </c>
      <c r="W1323" s="59">
        <f>'Inventory Ref Sheet'!R1323</f>
        <v>0</v>
      </c>
      <c r="X1323" s="59">
        <f>'Inventory Ref Sheet'!S1323</f>
        <v>0</v>
      </c>
      <c r="Y1323" s="100" t="str">
        <f ca="1">IF('Inventory Ref Sheet'!U1323&gt;0,YEAR(TODAY())-'Inventory Ref Sheet'!U1323,"")</f>
        <v/>
      </c>
      <c r="Z1323" s="95">
        <f>'Inventory Ref Sheet'!W1323</f>
        <v>0</v>
      </c>
      <c r="AA1323" s="60">
        <f>'Inventory Ref Sheet'!X1323</f>
        <v>0</v>
      </c>
      <c r="AB1323" s="61"/>
      <c r="AC1323" s="97" t="str">
        <f t="shared" si="79"/>
        <v/>
      </c>
      <c r="AD1323" s="59">
        <f>'Inventory Ref Sheet'!Y1323</f>
        <v>0</v>
      </c>
      <c r="AE1323" s="59">
        <f>'Inventory Ref Sheet'!Z1323</f>
        <v>0</v>
      </c>
      <c r="AF1323" s="102">
        <f>'Inventory Ref Sheet'!AA1323</f>
        <v>0</v>
      </c>
      <c r="AG1323" s="59">
        <f>'Inventory Ref Sheet'!AD1323</f>
        <v>0</v>
      </c>
      <c r="AH1323" s="59">
        <f>'Inventory Ref Sheet'!AE1323</f>
        <v>0</v>
      </c>
      <c r="AI1323" s="100" t="str">
        <f ca="1">IF('Inventory Ref Sheet'!AG1323&gt;0,YEAR(TODAY())-'Inventory Ref Sheet'!AG1323,"")</f>
        <v/>
      </c>
      <c r="AJ1323" s="99"/>
      <c r="AK1323" s="60">
        <f>'Inventory Ref Sheet'!AJ1323</f>
        <v>0</v>
      </c>
      <c r="AL1323" s="99"/>
      <c r="AM1323" s="97" t="str">
        <f t="shared" si="80"/>
        <v/>
      </c>
    </row>
    <row r="1324" spans="10:39" x14ac:dyDescent="0.25">
      <c r="J1324" s="59">
        <f>'Inventory Ref Sheet'!AK1324</f>
        <v>0</v>
      </c>
      <c r="K1324" s="59">
        <f>'Inventory Ref Sheet'!AL1324</f>
        <v>0</v>
      </c>
      <c r="L1324" s="59">
        <f>'Inventory Ref Sheet'!AM1324</f>
        <v>0</v>
      </c>
      <c r="M1324" s="59">
        <f>'Inventory Ref Sheet'!AP1324</f>
        <v>0</v>
      </c>
      <c r="N1324" s="59">
        <f>'Inventory Ref Sheet'!AQ1324</f>
        <v>0</v>
      </c>
      <c r="O1324" s="100" t="str">
        <f ca="1">IF('Inventory Ref Sheet'!AS1324&gt;0,YEAR(TODAY())-'Inventory Ref Sheet'!AS1324,"")</f>
        <v/>
      </c>
      <c r="P1324" s="95">
        <f>'Inventory Ref Sheet'!AU1324</f>
        <v>0</v>
      </c>
      <c r="Q1324" s="60">
        <f>'Inventory Ref Sheet'!AV1324</f>
        <v>0</v>
      </c>
      <c r="R1324" s="61"/>
      <c r="S1324" s="100" t="str">
        <f t="shared" si="78"/>
        <v/>
      </c>
      <c r="T1324" s="59">
        <f>'Inventory Ref Sheet'!M1324</f>
        <v>0</v>
      </c>
      <c r="U1324" s="102">
        <f>'Inventory Ref Sheet'!N1324</f>
        <v>0</v>
      </c>
      <c r="V1324" s="59">
        <f>'Inventory Ref Sheet'!O1324</f>
        <v>0</v>
      </c>
      <c r="W1324" s="59">
        <f>'Inventory Ref Sheet'!R1324</f>
        <v>0</v>
      </c>
      <c r="X1324" s="59">
        <f>'Inventory Ref Sheet'!S1324</f>
        <v>0</v>
      </c>
      <c r="Y1324" s="100" t="str">
        <f ca="1">IF('Inventory Ref Sheet'!U1324&gt;0,YEAR(TODAY())-'Inventory Ref Sheet'!U1324,"")</f>
        <v/>
      </c>
      <c r="Z1324" s="95">
        <f>'Inventory Ref Sheet'!W1324</f>
        <v>0</v>
      </c>
      <c r="AA1324" s="60">
        <f>'Inventory Ref Sheet'!X1324</f>
        <v>0</v>
      </c>
      <c r="AB1324" s="61"/>
      <c r="AC1324" s="97" t="str">
        <f t="shared" si="79"/>
        <v/>
      </c>
      <c r="AD1324" s="59">
        <f>'Inventory Ref Sheet'!Y1324</f>
        <v>0</v>
      </c>
      <c r="AE1324" s="59">
        <f>'Inventory Ref Sheet'!Z1324</f>
        <v>0</v>
      </c>
      <c r="AF1324" s="102">
        <f>'Inventory Ref Sheet'!AA1324</f>
        <v>0</v>
      </c>
      <c r="AG1324" s="59">
        <f>'Inventory Ref Sheet'!AD1324</f>
        <v>0</v>
      </c>
      <c r="AH1324" s="59">
        <f>'Inventory Ref Sheet'!AE1324</f>
        <v>0</v>
      </c>
      <c r="AI1324" s="100" t="str">
        <f ca="1">IF('Inventory Ref Sheet'!AG1324&gt;0,YEAR(TODAY())-'Inventory Ref Sheet'!AG1324,"")</f>
        <v/>
      </c>
      <c r="AJ1324" s="99"/>
      <c r="AK1324" s="60">
        <f>'Inventory Ref Sheet'!AJ1324</f>
        <v>0</v>
      </c>
      <c r="AL1324" s="99"/>
      <c r="AM1324" s="97" t="str">
        <f t="shared" si="80"/>
        <v/>
      </c>
    </row>
    <row r="1325" spans="10:39" x14ac:dyDescent="0.25">
      <c r="J1325" s="59">
        <f>'Inventory Ref Sheet'!AK1325</f>
        <v>0</v>
      </c>
      <c r="K1325" s="59">
        <f>'Inventory Ref Sheet'!AL1325</f>
        <v>0</v>
      </c>
      <c r="L1325" s="59">
        <f>'Inventory Ref Sheet'!AM1325</f>
        <v>0</v>
      </c>
      <c r="M1325" s="59">
        <f>'Inventory Ref Sheet'!AP1325</f>
        <v>0</v>
      </c>
      <c r="N1325" s="59">
        <f>'Inventory Ref Sheet'!AQ1325</f>
        <v>0</v>
      </c>
      <c r="O1325" s="100" t="str">
        <f ca="1">IF('Inventory Ref Sheet'!AS1325&gt;0,YEAR(TODAY())-'Inventory Ref Sheet'!AS1325,"")</f>
        <v/>
      </c>
      <c r="P1325" s="95">
        <f>'Inventory Ref Sheet'!AU1325</f>
        <v>0</v>
      </c>
      <c r="Q1325" s="60">
        <f>'Inventory Ref Sheet'!AV1325</f>
        <v>0</v>
      </c>
      <c r="R1325" s="61"/>
      <c r="S1325" s="100" t="str">
        <f t="shared" si="78"/>
        <v/>
      </c>
      <c r="T1325" s="59">
        <f>'Inventory Ref Sheet'!M1325</f>
        <v>0</v>
      </c>
      <c r="U1325" s="102">
        <f>'Inventory Ref Sheet'!N1325</f>
        <v>0</v>
      </c>
      <c r="V1325" s="59">
        <f>'Inventory Ref Sheet'!O1325</f>
        <v>0</v>
      </c>
      <c r="W1325" s="59">
        <f>'Inventory Ref Sheet'!R1325</f>
        <v>0</v>
      </c>
      <c r="X1325" s="59">
        <f>'Inventory Ref Sheet'!S1325</f>
        <v>0</v>
      </c>
      <c r="Y1325" s="100" t="str">
        <f ca="1">IF('Inventory Ref Sheet'!U1325&gt;0,YEAR(TODAY())-'Inventory Ref Sheet'!U1325,"")</f>
        <v/>
      </c>
      <c r="Z1325" s="95">
        <f>'Inventory Ref Sheet'!W1325</f>
        <v>0</v>
      </c>
      <c r="AA1325" s="60">
        <f>'Inventory Ref Sheet'!X1325</f>
        <v>0</v>
      </c>
      <c r="AB1325" s="61"/>
      <c r="AC1325" s="97" t="str">
        <f t="shared" si="79"/>
        <v/>
      </c>
      <c r="AD1325" s="59">
        <f>'Inventory Ref Sheet'!Y1325</f>
        <v>0</v>
      </c>
      <c r="AE1325" s="59">
        <f>'Inventory Ref Sheet'!Z1325</f>
        <v>0</v>
      </c>
      <c r="AF1325" s="102">
        <f>'Inventory Ref Sheet'!AA1325</f>
        <v>0</v>
      </c>
      <c r="AG1325" s="59">
        <f>'Inventory Ref Sheet'!AD1325</f>
        <v>0</v>
      </c>
      <c r="AH1325" s="59">
        <f>'Inventory Ref Sheet'!AE1325</f>
        <v>0</v>
      </c>
      <c r="AI1325" s="100" t="str">
        <f ca="1">IF('Inventory Ref Sheet'!AG1325&gt;0,YEAR(TODAY())-'Inventory Ref Sheet'!AG1325,"")</f>
        <v/>
      </c>
      <c r="AJ1325" s="99"/>
      <c r="AK1325" s="60">
        <f>'Inventory Ref Sheet'!AJ1325</f>
        <v>0</v>
      </c>
      <c r="AL1325" s="99"/>
      <c r="AM1325" s="97" t="str">
        <f t="shared" si="80"/>
        <v/>
      </c>
    </row>
    <row r="1326" spans="10:39" x14ac:dyDescent="0.25">
      <c r="J1326" s="59">
        <f>'Inventory Ref Sheet'!AK1326</f>
        <v>0</v>
      </c>
      <c r="K1326" s="59">
        <f>'Inventory Ref Sheet'!AL1326</f>
        <v>0</v>
      </c>
      <c r="L1326" s="59">
        <f>'Inventory Ref Sheet'!AM1326</f>
        <v>0</v>
      </c>
      <c r="M1326" s="59">
        <f>'Inventory Ref Sheet'!AP1326</f>
        <v>0</v>
      </c>
      <c r="N1326" s="59">
        <f>'Inventory Ref Sheet'!AQ1326</f>
        <v>0</v>
      </c>
      <c r="O1326" s="100" t="str">
        <f ca="1">IF('Inventory Ref Sheet'!AS1326&gt;0,YEAR(TODAY())-'Inventory Ref Sheet'!AS1326,"")</f>
        <v/>
      </c>
      <c r="P1326" s="95">
        <f>'Inventory Ref Sheet'!AU1326</f>
        <v>0</v>
      </c>
      <c r="Q1326" s="60">
        <f>'Inventory Ref Sheet'!AV1326</f>
        <v>0</v>
      </c>
      <c r="R1326" s="61"/>
      <c r="S1326" s="100" t="str">
        <f t="shared" si="78"/>
        <v/>
      </c>
      <c r="T1326" s="59">
        <f>'Inventory Ref Sheet'!M1326</f>
        <v>0</v>
      </c>
      <c r="U1326" s="102">
        <f>'Inventory Ref Sheet'!N1326</f>
        <v>0</v>
      </c>
      <c r="V1326" s="59">
        <f>'Inventory Ref Sheet'!O1326</f>
        <v>0</v>
      </c>
      <c r="W1326" s="59">
        <f>'Inventory Ref Sheet'!R1326</f>
        <v>0</v>
      </c>
      <c r="X1326" s="59">
        <f>'Inventory Ref Sheet'!S1326</f>
        <v>0</v>
      </c>
      <c r="Y1326" s="100" t="str">
        <f ca="1">IF('Inventory Ref Sheet'!U1326&gt;0,YEAR(TODAY())-'Inventory Ref Sheet'!U1326,"")</f>
        <v/>
      </c>
      <c r="Z1326" s="95">
        <f>'Inventory Ref Sheet'!W1326</f>
        <v>0</v>
      </c>
      <c r="AA1326" s="60">
        <f>'Inventory Ref Sheet'!X1326</f>
        <v>0</v>
      </c>
      <c r="AB1326" s="61"/>
      <c r="AC1326" s="97" t="str">
        <f t="shared" si="79"/>
        <v/>
      </c>
      <c r="AD1326" s="59">
        <f>'Inventory Ref Sheet'!Y1326</f>
        <v>0</v>
      </c>
      <c r="AE1326" s="59">
        <f>'Inventory Ref Sheet'!Z1326</f>
        <v>0</v>
      </c>
      <c r="AF1326" s="102">
        <f>'Inventory Ref Sheet'!AA1326</f>
        <v>0</v>
      </c>
      <c r="AG1326" s="59">
        <f>'Inventory Ref Sheet'!AD1326</f>
        <v>0</v>
      </c>
      <c r="AH1326" s="59">
        <f>'Inventory Ref Sheet'!AE1326</f>
        <v>0</v>
      </c>
      <c r="AI1326" s="100" t="str">
        <f ca="1">IF('Inventory Ref Sheet'!AG1326&gt;0,YEAR(TODAY())-'Inventory Ref Sheet'!AG1326,"")</f>
        <v/>
      </c>
      <c r="AJ1326" s="99"/>
      <c r="AK1326" s="60">
        <f>'Inventory Ref Sheet'!AJ1326</f>
        <v>0</v>
      </c>
      <c r="AL1326" s="99"/>
      <c r="AM1326" s="97" t="str">
        <f t="shared" si="80"/>
        <v/>
      </c>
    </row>
    <row r="1327" spans="10:39" x14ac:dyDescent="0.25">
      <c r="J1327" s="59">
        <f>'Inventory Ref Sheet'!AK1327</f>
        <v>0</v>
      </c>
      <c r="K1327" s="59">
        <f>'Inventory Ref Sheet'!AL1327</f>
        <v>0</v>
      </c>
      <c r="L1327" s="59">
        <f>'Inventory Ref Sheet'!AM1327</f>
        <v>0</v>
      </c>
      <c r="M1327" s="59">
        <f>'Inventory Ref Sheet'!AP1327</f>
        <v>0</v>
      </c>
      <c r="N1327" s="59">
        <f>'Inventory Ref Sheet'!AQ1327</f>
        <v>0</v>
      </c>
      <c r="O1327" s="100" t="str">
        <f ca="1">IF('Inventory Ref Sheet'!AS1327&gt;0,YEAR(TODAY())-'Inventory Ref Sheet'!AS1327,"")</f>
        <v/>
      </c>
      <c r="P1327" s="95">
        <f>'Inventory Ref Sheet'!AU1327</f>
        <v>0</v>
      </c>
      <c r="Q1327" s="60">
        <f>'Inventory Ref Sheet'!AV1327</f>
        <v>0</v>
      </c>
      <c r="R1327" s="61"/>
      <c r="S1327" s="100" t="str">
        <f t="shared" si="78"/>
        <v/>
      </c>
      <c r="T1327" s="59">
        <f>'Inventory Ref Sheet'!M1327</f>
        <v>0</v>
      </c>
      <c r="U1327" s="102">
        <f>'Inventory Ref Sheet'!N1327</f>
        <v>0</v>
      </c>
      <c r="V1327" s="59">
        <f>'Inventory Ref Sheet'!O1327</f>
        <v>0</v>
      </c>
      <c r="W1327" s="59">
        <f>'Inventory Ref Sheet'!R1327</f>
        <v>0</v>
      </c>
      <c r="X1327" s="59">
        <f>'Inventory Ref Sheet'!S1327</f>
        <v>0</v>
      </c>
      <c r="Y1327" s="100" t="str">
        <f ca="1">IF('Inventory Ref Sheet'!U1327&gt;0,YEAR(TODAY())-'Inventory Ref Sheet'!U1327,"")</f>
        <v/>
      </c>
      <c r="Z1327" s="95">
        <f>'Inventory Ref Sheet'!W1327</f>
        <v>0</v>
      </c>
      <c r="AA1327" s="60">
        <f>'Inventory Ref Sheet'!X1327</f>
        <v>0</v>
      </c>
      <c r="AB1327" s="61"/>
      <c r="AC1327" s="97" t="str">
        <f t="shared" si="79"/>
        <v/>
      </c>
      <c r="AD1327" s="59">
        <f>'Inventory Ref Sheet'!Y1327</f>
        <v>0</v>
      </c>
      <c r="AE1327" s="59">
        <f>'Inventory Ref Sheet'!Z1327</f>
        <v>0</v>
      </c>
      <c r="AF1327" s="102">
        <f>'Inventory Ref Sheet'!AA1327</f>
        <v>0</v>
      </c>
      <c r="AG1327" s="59">
        <f>'Inventory Ref Sheet'!AD1327</f>
        <v>0</v>
      </c>
      <c r="AH1327" s="59">
        <f>'Inventory Ref Sheet'!AE1327</f>
        <v>0</v>
      </c>
      <c r="AI1327" s="100" t="str">
        <f ca="1">IF('Inventory Ref Sheet'!AG1327&gt;0,YEAR(TODAY())-'Inventory Ref Sheet'!AG1327,"")</f>
        <v/>
      </c>
      <c r="AJ1327" s="99"/>
      <c r="AK1327" s="60">
        <f>'Inventory Ref Sheet'!AJ1327</f>
        <v>0</v>
      </c>
      <c r="AL1327" s="99"/>
      <c r="AM1327" s="97" t="str">
        <f t="shared" si="80"/>
        <v/>
      </c>
    </row>
    <row r="1328" spans="10:39" x14ac:dyDescent="0.25">
      <c r="J1328" s="59">
        <f>'Inventory Ref Sheet'!AK1328</f>
        <v>0</v>
      </c>
      <c r="K1328" s="59">
        <f>'Inventory Ref Sheet'!AL1328</f>
        <v>0</v>
      </c>
      <c r="L1328" s="59">
        <f>'Inventory Ref Sheet'!AM1328</f>
        <v>0</v>
      </c>
      <c r="M1328" s="59">
        <f>'Inventory Ref Sheet'!AP1328</f>
        <v>0</v>
      </c>
      <c r="N1328" s="59">
        <f>'Inventory Ref Sheet'!AQ1328</f>
        <v>0</v>
      </c>
      <c r="O1328" s="100" t="str">
        <f ca="1">IF('Inventory Ref Sheet'!AS1328&gt;0,YEAR(TODAY())-'Inventory Ref Sheet'!AS1328,"")</f>
        <v/>
      </c>
      <c r="P1328" s="95">
        <f>'Inventory Ref Sheet'!AU1328</f>
        <v>0</v>
      </c>
      <c r="Q1328" s="60">
        <f>'Inventory Ref Sheet'!AV1328</f>
        <v>0</v>
      </c>
      <c r="R1328" s="61"/>
      <c r="S1328" s="100" t="str">
        <f t="shared" si="78"/>
        <v/>
      </c>
      <c r="T1328" s="59">
        <f>'Inventory Ref Sheet'!M1328</f>
        <v>0</v>
      </c>
      <c r="U1328" s="102">
        <f>'Inventory Ref Sheet'!N1328</f>
        <v>0</v>
      </c>
      <c r="V1328" s="59">
        <f>'Inventory Ref Sheet'!O1328</f>
        <v>0</v>
      </c>
      <c r="W1328" s="59">
        <f>'Inventory Ref Sheet'!R1328</f>
        <v>0</v>
      </c>
      <c r="X1328" s="59">
        <f>'Inventory Ref Sheet'!S1328</f>
        <v>0</v>
      </c>
      <c r="Y1328" s="100" t="str">
        <f ca="1">IF('Inventory Ref Sheet'!U1328&gt;0,YEAR(TODAY())-'Inventory Ref Sheet'!U1328,"")</f>
        <v/>
      </c>
      <c r="Z1328" s="95">
        <f>'Inventory Ref Sheet'!W1328</f>
        <v>0</v>
      </c>
      <c r="AA1328" s="60">
        <f>'Inventory Ref Sheet'!X1328</f>
        <v>0</v>
      </c>
      <c r="AB1328" s="61"/>
      <c r="AC1328" s="97" t="str">
        <f t="shared" si="79"/>
        <v/>
      </c>
      <c r="AD1328" s="59">
        <f>'Inventory Ref Sheet'!Y1328</f>
        <v>0</v>
      </c>
      <c r="AE1328" s="59">
        <f>'Inventory Ref Sheet'!Z1328</f>
        <v>0</v>
      </c>
      <c r="AF1328" s="102">
        <f>'Inventory Ref Sheet'!AA1328</f>
        <v>0</v>
      </c>
      <c r="AG1328" s="59">
        <f>'Inventory Ref Sheet'!AD1328</f>
        <v>0</v>
      </c>
      <c r="AH1328" s="59">
        <f>'Inventory Ref Sheet'!AE1328</f>
        <v>0</v>
      </c>
      <c r="AI1328" s="100" t="str">
        <f ca="1">IF('Inventory Ref Sheet'!AG1328&gt;0,YEAR(TODAY())-'Inventory Ref Sheet'!AG1328,"")</f>
        <v/>
      </c>
      <c r="AJ1328" s="99"/>
      <c r="AK1328" s="60">
        <f>'Inventory Ref Sheet'!AJ1328</f>
        <v>0</v>
      </c>
      <c r="AL1328" s="99"/>
      <c r="AM1328" s="97" t="str">
        <f t="shared" si="80"/>
        <v/>
      </c>
    </row>
    <row r="1329" spans="10:39" x14ac:dyDescent="0.25">
      <c r="J1329" s="59">
        <f>'Inventory Ref Sheet'!AK1329</f>
        <v>0</v>
      </c>
      <c r="K1329" s="59">
        <f>'Inventory Ref Sheet'!AL1329</f>
        <v>0</v>
      </c>
      <c r="L1329" s="59">
        <f>'Inventory Ref Sheet'!AM1329</f>
        <v>0</v>
      </c>
      <c r="M1329" s="59">
        <f>'Inventory Ref Sheet'!AP1329</f>
        <v>0</v>
      </c>
      <c r="N1329" s="59">
        <f>'Inventory Ref Sheet'!AQ1329</f>
        <v>0</v>
      </c>
      <c r="O1329" s="100" t="str">
        <f ca="1">IF('Inventory Ref Sheet'!AS1329&gt;0,YEAR(TODAY())-'Inventory Ref Sheet'!AS1329,"")</f>
        <v/>
      </c>
      <c r="P1329" s="95">
        <f>'Inventory Ref Sheet'!AU1329</f>
        <v>0</v>
      </c>
      <c r="Q1329" s="60">
        <f>'Inventory Ref Sheet'!AV1329</f>
        <v>0</v>
      </c>
      <c r="R1329" s="61"/>
      <c r="S1329" s="100" t="str">
        <f t="shared" si="78"/>
        <v/>
      </c>
      <c r="T1329" s="59">
        <f>'Inventory Ref Sheet'!M1329</f>
        <v>0</v>
      </c>
      <c r="U1329" s="102">
        <f>'Inventory Ref Sheet'!N1329</f>
        <v>0</v>
      </c>
      <c r="V1329" s="59">
        <f>'Inventory Ref Sheet'!O1329</f>
        <v>0</v>
      </c>
      <c r="W1329" s="59">
        <f>'Inventory Ref Sheet'!R1329</f>
        <v>0</v>
      </c>
      <c r="X1329" s="59">
        <f>'Inventory Ref Sheet'!S1329</f>
        <v>0</v>
      </c>
      <c r="Y1329" s="100" t="str">
        <f ca="1">IF('Inventory Ref Sheet'!U1329&gt;0,YEAR(TODAY())-'Inventory Ref Sheet'!U1329,"")</f>
        <v/>
      </c>
      <c r="Z1329" s="95">
        <f>'Inventory Ref Sheet'!W1329</f>
        <v>0</v>
      </c>
      <c r="AA1329" s="60">
        <f>'Inventory Ref Sheet'!X1329</f>
        <v>0</v>
      </c>
      <c r="AB1329" s="61"/>
      <c r="AC1329" s="97" t="str">
        <f t="shared" si="79"/>
        <v/>
      </c>
      <c r="AD1329" s="59">
        <f>'Inventory Ref Sheet'!Y1329</f>
        <v>0</v>
      </c>
      <c r="AE1329" s="59">
        <f>'Inventory Ref Sheet'!Z1329</f>
        <v>0</v>
      </c>
      <c r="AF1329" s="102">
        <f>'Inventory Ref Sheet'!AA1329</f>
        <v>0</v>
      </c>
      <c r="AG1329" s="59">
        <f>'Inventory Ref Sheet'!AD1329</f>
        <v>0</v>
      </c>
      <c r="AH1329" s="59">
        <f>'Inventory Ref Sheet'!AE1329</f>
        <v>0</v>
      </c>
      <c r="AI1329" s="100" t="str">
        <f ca="1">IF('Inventory Ref Sheet'!AG1329&gt;0,YEAR(TODAY())-'Inventory Ref Sheet'!AG1329,"")</f>
        <v/>
      </c>
      <c r="AJ1329" s="99"/>
      <c r="AK1329" s="60">
        <f>'Inventory Ref Sheet'!AJ1329</f>
        <v>0</v>
      </c>
      <c r="AL1329" s="99"/>
      <c r="AM1329" s="97" t="str">
        <f t="shared" si="80"/>
        <v/>
      </c>
    </row>
    <row r="1330" spans="10:39" x14ac:dyDescent="0.25">
      <c r="J1330" s="59">
        <f>'Inventory Ref Sheet'!AK1330</f>
        <v>0</v>
      </c>
      <c r="K1330" s="59">
        <f>'Inventory Ref Sheet'!AL1330</f>
        <v>0</v>
      </c>
      <c r="L1330" s="59">
        <f>'Inventory Ref Sheet'!AM1330</f>
        <v>0</v>
      </c>
      <c r="M1330" s="59">
        <f>'Inventory Ref Sheet'!AP1330</f>
        <v>0</v>
      </c>
      <c r="N1330" s="59">
        <f>'Inventory Ref Sheet'!AQ1330</f>
        <v>0</v>
      </c>
      <c r="O1330" s="100" t="str">
        <f ca="1">IF('Inventory Ref Sheet'!AS1330&gt;0,YEAR(TODAY())-'Inventory Ref Sheet'!AS1330,"")</f>
        <v/>
      </c>
      <c r="P1330" s="95">
        <f>'Inventory Ref Sheet'!AU1330</f>
        <v>0</v>
      </c>
      <c r="Q1330" s="60">
        <f>'Inventory Ref Sheet'!AV1330</f>
        <v>0</v>
      </c>
      <c r="R1330" s="61"/>
      <c r="S1330" s="100" t="str">
        <f t="shared" si="78"/>
        <v/>
      </c>
      <c r="T1330" s="59">
        <f>'Inventory Ref Sheet'!M1330</f>
        <v>0</v>
      </c>
      <c r="U1330" s="102">
        <f>'Inventory Ref Sheet'!N1330</f>
        <v>0</v>
      </c>
      <c r="V1330" s="59">
        <f>'Inventory Ref Sheet'!O1330</f>
        <v>0</v>
      </c>
      <c r="W1330" s="59">
        <f>'Inventory Ref Sheet'!R1330</f>
        <v>0</v>
      </c>
      <c r="X1330" s="59">
        <f>'Inventory Ref Sheet'!S1330</f>
        <v>0</v>
      </c>
      <c r="Y1330" s="100" t="str">
        <f ca="1">IF('Inventory Ref Sheet'!U1330&gt;0,YEAR(TODAY())-'Inventory Ref Sheet'!U1330,"")</f>
        <v/>
      </c>
      <c r="Z1330" s="95">
        <f>'Inventory Ref Sheet'!W1330</f>
        <v>0</v>
      </c>
      <c r="AA1330" s="60">
        <f>'Inventory Ref Sheet'!X1330</f>
        <v>0</v>
      </c>
      <c r="AB1330" s="61"/>
      <c r="AC1330" s="97" t="str">
        <f t="shared" si="79"/>
        <v/>
      </c>
      <c r="AD1330" s="59">
        <f>'Inventory Ref Sheet'!Y1330</f>
        <v>0</v>
      </c>
      <c r="AE1330" s="59">
        <f>'Inventory Ref Sheet'!Z1330</f>
        <v>0</v>
      </c>
      <c r="AF1330" s="102">
        <f>'Inventory Ref Sheet'!AA1330</f>
        <v>0</v>
      </c>
      <c r="AG1330" s="59">
        <f>'Inventory Ref Sheet'!AD1330</f>
        <v>0</v>
      </c>
      <c r="AH1330" s="59">
        <f>'Inventory Ref Sheet'!AE1330</f>
        <v>0</v>
      </c>
      <c r="AI1330" s="100" t="str">
        <f ca="1">IF('Inventory Ref Sheet'!AG1330&gt;0,YEAR(TODAY())-'Inventory Ref Sheet'!AG1330,"")</f>
        <v/>
      </c>
      <c r="AJ1330" s="99"/>
      <c r="AK1330" s="60">
        <f>'Inventory Ref Sheet'!AJ1330</f>
        <v>0</v>
      </c>
      <c r="AL1330" s="99"/>
      <c r="AM1330" s="97" t="str">
        <f t="shared" si="80"/>
        <v/>
      </c>
    </row>
    <row r="1331" spans="10:39" x14ac:dyDescent="0.25">
      <c r="J1331" s="59">
        <f>'Inventory Ref Sheet'!AK1331</f>
        <v>0</v>
      </c>
      <c r="K1331" s="59">
        <f>'Inventory Ref Sheet'!AL1331</f>
        <v>0</v>
      </c>
      <c r="L1331" s="59">
        <f>'Inventory Ref Sheet'!AM1331</f>
        <v>0</v>
      </c>
      <c r="M1331" s="59">
        <f>'Inventory Ref Sheet'!AP1331</f>
        <v>0</v>
      </c>
      <c r="N1331" s="59">
        <f>'Inventory Ref Sheet'!AQ1331</f>
        <v>0</v>
      </c>
      <c r="O1331" s="100" t="str">
        <f ca="1">IF('Inventory Ref Sheet'!AS1331&gt;0,YEAR(TODAY())-'Inventory Ref Sheet'!AS1331,"")</f>
        <v/>
      </c>
      <c r="P1331" s="95">
        <f>'Inventory Ref Sheet'!AU1331</f>
        <v>0</v>
      </c>
      <c r="Q1331" s="60">
        <f>'Inventory Ref Sheet'!AV1331</f>
        <v>0</v>
      </c>
      <c r="R1331" s="61"/>
      <c r="S1331" s="100" t="str">
        <f t="shared" si="78"/>
        <v/>
      </c>
      <c r="T1331" s="59">
        <f>'Inventory Ref Sheet'!M1331</f>
        <v>0</v>
      </c>
      <c r="U1331" s="102">
        <f>'Inventory Ref Sheet'!N1331</f>
        <v>0</v>
      </c>
      <c r="V1331" s="59">
        <f>'Inventory Ref Sheet'!O1331</f>
        <v>0</v>
      </c>
      <c r="W1331" s="59">
        <f>'Inventory Ref Sheet'!R1331</f>
        <v>0</v>
      </c>
      <c r="X1331" s="59">
        <f>'Inventory Ref Sheet'!S1331</f>
        <v>0</v>
      </c>
      <c r="Y1331" s="100" t="str">
        <f ca="1">IF('Inventory Ref Sheet'!U1331&gt;0,YEAR(TODAY())-'Inventory Ref Sheet'!U1331,"")</f>
        <v/>
      </c>
      <c r="Z1331" s="95">
        <f>'Inventory Ref Sheet'!W1331</f>
        <v>0</v>
      </c>
      <c r="AA1331" s="60">
        <f>'Inventory Ref Sheet'!X1331</f>
        <v>0</v>
      </c>
      <c r="AB1331" s="61"/>
      <c r="AC1331" s="97" t="str">
        <f t="shared" si="79"/>
        <v/>
      </c>
      <c r="AD1331" s="59">
        <f>'Inventory Ref Sheet'!Y1331</f>
        <v>0</v>
      </c>
      <c r="AE1331" s="59">
        <f>'Inventory Ref Sheet'!Z1331</f>
        <v>0</v>
      </c>
      <c r="AF1331" s="102">
        <f>'Inventory Ref Sheet'!AA1331</f>
        <v>0</v>
      </c>
      <c r="AG1331" s="59">
        <f>'Inventory Ref Sheet'!AD1331</f>
        <v>0</v>
      </c>
      <c r="AH1331" s="59">
        <f>'Inventory Ref Sheet'!AE1331</f>
        <v>0</v>
      </c>
      <c r="AI1331" s="100" t="str">
        <f ca="1">IF('Inventory Ref Sheet'!AG1331&gt;0,YEAR(TODAY())-'Inventory Ref Sheet'!AG1331,"")</f>
        <v/>
      </c>
      <c r="AJ1331" s="99"/>
      <c r="AK1331" s="60">
        <f>'Inventory Ref Sheet'!AJ1331</f>
        <v>0</v>
      </c>
      <c r="AL1331" s="99"/>
      <c r="AM1331" s="97" t="str">
        <f t="shared" si="80"/>
        <v/>
      </c>
    </row>
    <row r="1332" spans="10:39" x14ac:dyDescent="0.25">
      <c r="J1332" s="59">
        <f>'Inventory Ref Sheet'!AK1332</f>
        <v>0</v>
      </c>
      <c r="K1332" s="59">
        <f>'Inventory Ref Sheet'!AL1332</f>
        <v>0</v>
      </c>
      <c r="L1332" s="59">
        <f>'Inventory Ref Sheet'!AM1332</f>
        <v>0</v>
      </c>
      <c r="M1332" s="59">
        <f>'Inventory Ref Sheet'!AP1332</f>
        <v>0</v>
      </c>
      <c r="N1332" s="59">
        <f>'Inventory Ref Sheet'!AQ1332</f>
        <v>0</v>
      </c>
      <c r="O1332" s="100" t="str">
        <f ca="1">IF('Inventory Ref Sheet'!AS1332&gt;0,YEAR(TODAY())-'Inventory Ref Sheet'!AS1332,"")</f>
        <v/>
      </c>
      <c r="P1332" s="95">
        <f>'Inventory Ref Sheet'!AU1332</f>
        <v>0</v>
      </c>
      <c r="Q1332" s="60">
        <f>'Inventory Ref Sheet'!AV1332</f>
        <v>0</v>
      </c>
      <c r="R1332" s="61"/>
      <c r="S1332" s="100" t="str">
        <f t="shared" si="78"/>
        <v/>
      </c>
      <c r="T1332" s="59">
        <f>'Inventory Ref Sheet'!M1332</f>
        <v>0</v>
      </c>
      <c r="U1332" s="102">
        <f>'Inventory Ref Sheet'!N1332</f>
        <v>0</v>
      </c>
      <c r="V1332" s="59">
        <f>'Inventory Ref Sheet'!O1332</f>
        <v>0</v>
      </c>
      <c r="W1332" s="59">
        <f>'Inventory Ref Sheet'!R1332</f>
        <v>0</v>
      </c>
      <c r="X1332" s="59">
        <f>'Inventory Ref Sheet'!S1332</f>
        <v>0</v>
      </c>
      <c r="Y1332" s="100" t="str">
        <f ca="1">IF('Inventory Ref Sheet'!U1332&gt;0,YEAR(TODAY())-'Inventory Ref Sheet'!U1332,"")</f>
        <v/>
      </c>
      <c r="Z1332" s="95">
        <f>'Inventory Ref Sheet'!W1332</f>
        <v>0</v>
      </c>
      <c r="AA1332" s="60">
        <f>'Inventory Ref Sheet'!X1332</f>
        <v>0</v>
      </c>
      <c r="AB1332" s="61"/>
      <c r="AC1332" s="97" t="str">
        <f t="shared" si="79"/>
        <v/>
      </c>
      <c r="AD1332" s="59">
        <f>'Inventory Ref Sheet'!Y1332</f>
        <v>0</v>
      </c>
      <c r="AE1332" s="59">
        <f>'Inventory Ref Sheet'!Z1332</f>
        <v>0</v>
      </c>
      <c r="AF1332" s="102">
        <f>'Inventory Ref Sheet'!AA1332</f>
        <v>0</v>
      </c>
      <c r="AG1332" s="59">
        <f>'Inventory Ref Sheet'!AD1332</f>
        <v>0</v>
      </c>
      <c r="AH1332" s="59">
        <f>'Inventory Ref Sheet'!AE1332</f>
        <v>0</v>
      </c>
      <c r="AI1332" s="100" t="str">
        <f ca="1">IF('Inventory Ref Sheet'!AG1332&gt;0,YEAR(TODAY())-'Inventory Ref Sheet'!AG1332,"")</f>
        <v/>
      </c>
      <c r="AJ1332" s="99"/>
      <c r="AK1332" s="60">
        <f>'Inventory Ref Sheet'!AJ1332</f>
        <v>0</v>
      </c>
      <c r="AL1332" s="99"/>
      <c r="AM1332" s="97" t="str">
        <f t="shared" si="80"/>
        <v/>
      </c>
    </row>
    <row r="1333" spans="10:39" x14ac:dyDescent="0.25">
      <c r="J1333" s="59">
        <f>'Inventory Ref Sheet'!AK1333</f>
        <v>0</v>
      </c>
      <c r="K1333" s="59">
        <f>'Inventory Ref Sheet'!AL1333</f>
        <v>0</v>
      </c>
      <c r="L1333" s="59">
        <f>'Inventory Ref Sheet'!AM1333</f>
        <v>0</v>
      </c>
      <c r="M1333" s="59">
        <f>'Inventory Ref Sheet'!AP1333</f>
        <v>0</v>
      </c>
      <c r="N1333" s="59">
        <f>'Inventory Ref Sheet'!AQ1333</f>
        <v>0</v>
      </c>
      <c r="O1333" s="100" t="str">
        <f ca="1">IF('Inventory Ref Sheet'!AS1333&gt;0,YEAR(TODAY())-'Inventory Ref Sheet'!AS1333,"")</f>
        <v/>
      </c>
      <c r="P1333" s="95">
        <f>'Inventory Ref Sheet'!AU1333</f>
        <v>0</v>
      </c>
      <c r="Q1333" s="60">
        <f>'Inventory Ref Sheet'!AV1333</f>
        <v>0</v>
      </c>
      <c r="R1333" s="61"/>
      <c r="S1333" s="100" t="str">
        <f t="shared" si="78"/>
        <v/>
      </c>
      <c r="T1333" s="59">
        <f>'Inventory Ref Sheet'!M1333</f>
        <v>0</v>
      </c>
      <c r="U1333" s="102">
        <f>'Inventory Ref Sheet'!N1333</f>
        <v>0</v>
      </c>
      <c r="V1333" s="59">
        <f>'Inventory Ref Sheet'!O1333</f>
        <v>0</v>
      </c>
      <c r="W1333" s="59">
        <f>'Inventory Ref Sheet'!R1333</f>
        <v>0</v>
      </c>
      <c r="X1333" s="59">
        <f>'Inventory Ref Sheet'!S1333</f>
        <v>0</v>
      </c>
      <c r="Y1333" s="100" t="str">
        <f ca="1">IF('Inventory Ref Sheet'!U1333&gt;0,YEAR(TODAY())-'Inventory Ref Sheet'!U1333,"")</f>
        <v/>
      </c>
      <c r="Z1333" s="95">
        <f>'Inventory Ref Sheet'!W1333</f>
        <v>0</v>
      </c>
      <c r="AA1333" s="60">
        <f>'Inventory Ref Sheet'!X1333</f>
        <v>0</v>
      </c>
      <c r="AB1333" s="61"/>
      <c r="AC1333" s="97" t="str">
        <f t="shared" si="79"/>
        <v/>
      </c>
      <c r="AD1333" s="59">
        <f>'Inventory Ref Sheet'!Y1333</f>
        <v>0</v>
      </c>
      <c r="AE1333" s="59">
        <f>'Inventory Ref Sheet'!Z1333</f>
        <v>0</v>
      </c>
      <c r="AF1333" s="102">
        <f>'Inventory Ref Sheet'!AA1333</f>
        <v>0</v>
      </c>
      <c r="AG1333" s="59">
        <f>'Inventory Ref Sheet'!AD1333</f>
        <v>0</v>
      </c>
      <c r="AH1333" s="59">
        <f>'Inventory Ref Sheet'!AE1333</f>
        <v>0</v>
      </c>
      <c r="AI1333" s="100" t="str">
        <f ca="1">IF('Inventory Ref Sheet'!AG1333&gt;0,YEAR(TODAY())-'Inventory Ref Sheet'!AG1333,"")</f>
        <v/>
      </c>
      <c r="AJ1333" s="99"/>
      <c r="AK1333" s="60">
        <f>'Inventory Ref Sheet'!AJ1333</f>
        <v>0</v>
      </c>
      <c r="AL1333" s="99"/>
      <c r="AM1333" s="97" t="str">
        <f t="shared" si="80"/>
        <v/>
      </c>
    </row>
    <row r="1334" spans="10:39" x14ac:dyDescent="0.25">
      <c r="J1334" s="59">
        <f>'Inventory Ref Sheet'!AK1334</f>
        <v>0</v>
      </c>
      <c r="K1334" s="59">
        <f>'Inventory Ref Sheet'!AL1334</f>
        <v>0</v>
      </c>
      <c r="L1334" s="59">
        <f>'Inventory Ref Sheet'!AM1334</f>
        <v>0</v>
      </c>
      <c r="M1334" s="59">
        <f>'Inventory Ref Sheet'!AP1334</f>
        <v>0</v>
      </c>
      <c r="N1334" s="59">
        <f>'Inventory Ref Sheet'!AQ1334</f>
        <v>0</v>
      </c>
      <c r="O1334" s="100" t="str">
        <f ca="1">IF('Inventory Ref Sheet'!AS1334&gt;0,YEAR(TODAY())-'Inventory Ref Sheet'!AS1334,"")</f>
        <v/>
      </c>
      <c r="P1334" s="95">
        <f>'Inventory Ref Sheet'!AU1334</f>
        <v>0</v>
      </c>
      <c r="Q1334" s="60">
        <f>'Inventory Ref Sheet'!AV1334</f>
        <v>0</v>
      </c>
      <c r="R1334" s="61"/>
      <c r="S1334" s="100" t="str">
        <f t="shared" si="78"/>
        <v/>
      </c>
      <c r="T1334" s="59">
        <f>'Inventory Ref Sheet'!M1334</f>
        <v>0</v>
      </c>
      <c r="U1334" s="102">
        <f>'Inventory Ref Sheet'!N1334</f>
        <v>0</v>
      </c>
      <c r="V1334" s="59">
        <f>'Inventory Ref Sheet'!O1334</f>
        <v>0</v>
      </c>
      <c r="W1334" s="59">
        <f>'Inventory Ref Sheet'!R1334</f>
        <v>0</v>
      </c>
      <c r="X1334" s="59">
        <f>'Inventory Ref Sheet'!S1334</f>
        <v>0</v>
      </c>
      <c r="Y1334" s="100" t="str">
        <f ca="1">IF('Inventory Ref Sheet'!U1334&gt;0,YEAR(TODAY())-'Inventory Ref Sheet'!U1334,"")</f>
        <v/>
      </c>
      <c r="Z1334" s="95">
        <f>'Inventory Ref Sheet'!W1334</f>
        <v>0</v>
      </c>
      <c r="AA1334" s="60">
        <f>'Inventory Ref Sheet'!X1334</f>
        <v>0</v>
      </c>
      <c r="AB1334" s="61"/>
      <c r="AC1334" s="97" t="str">
        <f t="shared" si="79"/>
        <v/>
      </c>
      <c r="AD1334" s="59">
        <f>'Inventory Ref Sheet'!Y1334</f>
        <v>0</v>
      </c>
      <c r="AE1334" s="59">
        <f>'Inventory Ref Sheet'!Z1334</f>
        <v>0</v>
      </c>
      <c r="AF1334" s="102">
        <f>'Inventory Ref Sheet'!AA1334</f>
        <v>0</v>
      </c>
      <c r="AG1334" s="59">
        <f>'Inventory Ref Sheet'!AD1334</f>
        <v>0</v>
      </c>
      <c r="AH1334" s="59">
        <f>'Inventory Ref Sheet'!AE1334</f>
        <v>0</v>
      </c>
      <c r="AI1334" s="100" t="str">
        <f ca="1">IF('Inventory Ref Sheet'!AG1334&gt;0,YEAR(TODAY())-'Inventory Ref Sheet'!AG1334,"")</f>
        <v/>
      </c>
      <c r="AJ1334" s="99"/>
      <c r="AK1334" s="60">
        <f>'Inventory Ref Sheet'!AJ1334</f>
        <v>0</v>
      </c>
      <c r="AL1334" s="99"/>
      <c r="AM1334" s="97" t="str">
        <f t="shared" si="80"/>
        <v/>
      </c>
    </row>
    <row r="1335" spans="10:39" x14ac:dyDescent="0.25">
      <c r="J1335" s="59">
        <f>'Inventory Ref Sheet'!AK1335</f>
        <v>0</v>
      </c>
      <c r="K1335" s="59">
        <f>'Inventory Ref Sheet'!AL1335</f>
        <v>0</v>
      </c>
      <c r="L1335" s="59">
        <f>'Inventory Ref Sheet'!AM1335</f>
        <v>0</v>
      </c>
      <c r="M1335" s="59">
        <f>'Inventory Ref Sheet'!AP1335</f>
        <v>0</v>
      </c>
      <c r="N1335" s="59">
        <f>'Inventory Ref Sheet'!AQ1335</f>
        <v>0</v>
      </c>
      <c r="O1335" s="100" t="str">
        <f ca="1">IF('Inventory Ref Sheet'!AS1335&gt;0,YEAR(TODAY())-'Inventory Ref Sheet'!AS1335,"")</f>
        <v/>
      </c>
      <c r="P1335" s="95">
        <f>'Inventory Ref Sheet'!AU1335</f>
        <v>0</v>
      </c>
      <c r="Q1335" s="60">
        <f>'Inventory Ref Sheet'!AV1335</f>
        <v>0</v>
      </c>
      <c r="R1335" s="61"/>
      <c r="S1335" s="100" t="str">
        <f t="shared" si="78"/>
        <v/>
      </c>
      <c r="T1335" s="59">
        <f>'Inventory Ref Sheet'!M1335</f>
        <v>0</v>
      </c>
      <c r="U1335" s="102">
        <f>'Inventory Ref Sheet'!N1335</f>
        <v>0</v>
      </c>
      <c r="V1335" s="59">
        <f>'Inventory Ref Sheet'!O1335</f>
        <v>0</v>
      </c>
      <c r="W1335" s="59">
        <f>'Inventory Ref Sheet'!R1335</f>
        <v>0</v>
      </c>
      <c r="X1335" s="59">
        <f>'Inventory Ref Sheet'!S1335</f>
        <v>0</v>
      </c>
      <c r="Y1335" s="100" t="str">
        <f ca="1">IF('Inventory Ref Sheet'!U1335&gt;0,YEAR(TODAY())-'Inventory Ref Sheet'!U1335,"")</f>
        <v/>
      </c>
      <c r="Z1335" s="95">
        <f>'Inventory Ref Sheet'!W1335</f>
        <v>0</v>
      </c>
      <c r="AA1335" s="60">
        <f>'Inventory Ref Sheet'!X1335</f>
        <v>0</v>
      </c>
      <c r="AB1335" s="61"/>
      <c r="AC1335" s="97" t="str">
        <f t="shared" si="79"/>
        <v/>
      </c>
      <c r="AD1335" s="59">
        <f>'Inventory Ref Sheet'!Y1335</f>
        <v>0</v>
      </c>
      <c r="AE1335" s="59">
        <f>'Inventory Ref Sheet'!Z1335</f>
        <v>0</v>
      </c>
      <c r="AF1335" s="102">
        <f>'Inventory Ref Sheet'!AA1335</f>
        <v>0</v>
      </c>
      <c r="AG1335" s="59">
        <f>'Inventory Ref Sheet'!AD1335</f>
        <v>0</v>
      </c>
      <c r="AH1335" s="59">
        <f>'Inventory Ref Sheet'!AE1335</f>
        <v>0</v>
      </c>
      <c r="AI1335" s="100" t="str">
        <f ca="1">IF('Inventory Ref Sheet'!AG1335&gt;0,YEAR(TODAY())-'Inventory Ref Sheet'!AG1335,"")</f>
        <v/>
      </c>
      <c r="AJ1335" s="99"/>
      <c r="AK1335" s="60">
        <f>'Inventory Ref Sheet'!AJ1335</f>
        <v>0</v>
      </c>
      <c r="AL1335" s="99"/>
      <c r="AM1335" s="97" t="str">
        <f t="shared" si="80"/>
        <v/>
      </c>
    </row>
    <row r="1336" spans="10:39" x14ac:dyDescent="0.25">
      <c r="J1336" s="59">
        <f>'Inventory Ref Sheet'!AK1336</f>
        <v>0</v>
      </c>
      <c r="K1336" s="59">
        <f>'Inventory Ref Sheet'!AL1336</f>
        <v>0</v>
      </c>
      <c r="L1336" s="59">
        <f>'Inventory Ref Sheet'!AM1336</f>
        <v>0</v>
      </c>
      <c r="M1336" s="59">
        <f>'Inventory Ref Sheet'!AP1336</f>
        <v>0</v>
      </c>
      <c r="N1336" s="59">
        <f>'Inventory Ref Sheet'!AQ1336</f>
        <v>0</v>
      </c>
      <c r="O1336" s="100" t="str">
        <f ca="1">IF('Inventory Ref Sheet'!AS1336&gt;0,YEAR(TODAY())-'Inventory Ref Sheet'!AS1336,"")</f>
        <v/>
      </c>
      <c r="P1336" s="95">
        <f>'Inventory Ref Sheet'!AU1336</f>
        <v>0</v>
      </c>
      <c r="Q1336" s="60">
        <f>'Inventory Ref Sheet'!AV1336</f>
        <v>0</v>
      </c>
      <c r="R1336" s="61"/>
      <c r="S1336" s="100" t="str">
        <f t="shared" si="78"/>
        <v/>
      </c>
      <c r="T1336" s="59">
        <f>'Inventory Ref Sheet'!M1336</f>
        <v>0</v>
      </c>
      <c r="U1336" s="102">
        <f>'Inventory Ref Sheet'!N1336</f>
        <v>0</v>
      </c>
      <c r="V1336" s="59">
        <f>'Inventory Ref Sheet'!O1336</f>
        <v>0</v>
      </c>
      <c r="W1336" s="59">
        <f>'Inventory Ref Sheet'!R1336</f>
        <v>0</v>
      </c>
      <c r="X1336" s="59">
        <f>'Inventory Ref Sheet'!S1336</f>
        <v>0</v>
      </c>
      <c r="Y1336" s="100" t="str">
        <f ca="1">IF('Inventory Ref Sheet'!U1336&gt;0,YEAR(TODAY())-'Inventory Ref Sheet'!U1336,"")</f>
        <v/>
      </c>
      <c r="Z1336" s="95">
        <f>'Inventory Ref Sheet'!W1336</f>
        <v>0</v>
      </c>
      <c r="AA1336" s="60">
        <f>'Inventory Ref Sheet'!X1336</f>
        <v>0</v>
      </c>
      <c r="AB1336" s="61"/>
      <c r="AC1336" s="97" t="str">
        <f t="shared" si="79"/>
        <v/>
      </c>
      <c r="AD1336" s="59">
        <f>'Inventory Ref Sheet'!Y1336</f>
        <v>0</v>
      </c>
      <c r="AE1336" s="59">
        <f>'Inventory Ref Sheet'!Z1336</f>
        <v>0</v>
      </c>
      <c r="AF1336" s="102">
        <f>'Inventory Ref Sheet'!AA1336</f>
        <v>0</v>
      </c>
      <c r="AG1336" s="59">
        <f>'Inventory Ref Sheet'!AD1336</f>
        <v>0</v>
      </c>
      <c r="AH1336" s="59">
        <f>'Inventory Ref Sheet'!AE1336</f>
        <v>0</v>
      </c>
      <c r="AI1336" s="100" t="str">
        <f ca="1">IF('Inventory Ref Sheet'!AG1336&gt;0,YEAR(TODAY())-'Inventory Ref Sheet'!AG1336,"")</f>
        <v/>
      </c>
      <c r="AJ1336" s="99"/>
      <c r="AK1336" s="60">
        <f>'Inventory Ref Sheet'!AJ1336</f>
        <v>0</v>
      </c>
      <c r="AL1336" s="99"/>
      <c r="AM1336" s="97" t="str">
        <f t="shared" si="80"/>
        <v/>
      </c>
    </row>
    <row r="1337" spans="10:39" x14ac:dyDescent="0.25">
      <c r="J1337" s="59">
        <f>'Inventory Ref Sheet'!AK1337</f>
        <v>0</v>
      </c>
      <c r="K1337" s="59">
        <f>'Inventory Ref Sheet'!AL1337</f>
        <v>0</v>
      </c>
      <c r="L1337" s="59">
        <f>'Inventory Ref Sheet'!AM1337</f>
        <v>0</v>
      </c>
      <c r="M1337" s="59">
        <f>'Inventory Ref Sheet'!AP1337</f>
        <v>0</v>
      </c>
      <c r="N1337" s="59">
        <f>'Inventory Ref Sheet'!AQ1337</f>
        <v>0</v>
      </c>
      <c r="O1337" s="100" t="str">
        <f ca="1">IF('Inventory Ref Sheet'!AS1337&gt;0,YEAR(TODAY())-'Inventory Ref Sheet'!AS1337,"")</f>
        <v/>
      </c>
      <c r="P1337" s="95">
        <f>'Inventory Ref Sheet'!AU1337</f>
        <v>0</v>
      </c>
      <c r="Q1337" s="60">
        <f>'Inventory Ref Sheet'!AV1337</f>
        <v>0</v>
      </c>
      <c r="R1337" s="61"/>
      <c r="S1337" s="100" t="str">
        <f t="shared" si="78"/>
        <v/>
      </c>
      <c r="T1337" s="59">
        <f>'Inventory Ref Sheet'!M1337</f>
        <v>0</v>
      </c>
      <c r="U1337" s="102">
        <f>'Inventory Ref Sheet'!N1337</f>
        <v>0</v>
      </c>
      <c r="V1337" s="59">
        <f>'Inventory Ref Sheet'!O1337</f>
        <v>0</v>
      </c>
      <c r="W1337" s="59">
        <f>'Inventory Ref Sheet'!R1337</f>
        <v>0</v>
      </c>
      <c r="X1337" s="59">
        <f>'Inventory Ref Sheet'!S1337</f>
        <v>0</v>
      </c>
      <c r="Y1337" s="100" t="str">
        <f ca="1">IF('Inventory Ref Sheet'!U1337&gt;0,YEAR(TODAY())-'Inventory Ref Sheet'!U1337,"")</f>
        <v/>
      </c>
      <c r="Z1337" s="95">
        <f>'Inventory Ref Sheet'!W1337</f>
        <v>0</v>
      </c>
      <c r="AA1337" s="60">
        <f>'Inventory Ref Sheet'!X1337</f>
        <v>0</v>
      </c>
      <c r="AB1337" s="61"/>
      <c r="AC1337" s="97" t="str">
        <f t="shared" si="79"/>
        <v/>
      </c>
      <c r="AD1337" s="59">
        <f>'Inventory Ref Sheet'!Y1337</f>
        <v>0</v>
      </c>
      <c r="AE1337" s="59">
        <f>'Inventory Ref Sheet'!Z1337</f>
        <v>0</v>
      </c>
      <c r="AF1337" s="102">
        <f>'Inventory Ref Sheet'!AA1337</f>
        <v>0</v>
      </c>
      <c r="AG1337" s="59">
        <f>'Inventory Ref Sheet'!AD1337</f>
        <v>0</v>
      </c>
      <c r="AH1337" s="59">
        <f>'Inventory Ref Sheet'!AE1337</f>
        <v>0</v>
      </c>
      <c r="AI1337" s="100" t="str">
        <f ca="1">IF('Inventory Ref Sheet'!AG1337&gt;0,YEAR(TODAY())-'Inventory Ref Sheet'!AG1337,"")</f>
        <v/>
      </c>
      <c r="AJ1337" s="99"/>
      <c r="AK1337" s="60">
        <f>'Inventory Ref Sheet'!AJ1337</f>
        <v>0</v>
      </c>
      <c r="AL1337" s="99"/>
      <c r="AM1337" s="97" t="str">
        <f t="shared" si="80"/>
        <v/>
      </c>
    </row>
    <row r="1338" spans="10:39" x14ac:dyDescent="0.25">
      <c r="J1338" s="59">
        <f>'Inventory Ref Sheet'!AK1338</f>
        <v>0</v>
      </c>
      <c r="K1338" s="59">
        <f>'Inventory Ref Sheet'!AL1338</f>
        <v>0</v>
      </c>
      <c r="L1338" s="59">
        <f>'Inventory Ref Sheet'!AM1338</f>
        <v>0</v>
      </c>
      <c r="M1338" s="59">
        <f>'Inventory Ref Sheet'!AP1338</f>
        <v>0</v>
      </c>
      <c r="N1338" s="59">
        <f>'Inventory Ref Sheet'!AQ1338</f>
        <v>0</v>
      </c>
      <c r="O1338" s="100" t="str">
        <f ca="1">IF('Inventory Ref Sheet'!AS1338&gt;0,YEAR(TODAY())-'Inventory Ref Sheet'!AS1338,"")</f>
        <v/>
      </c>
      <c r="P1338" s="95">
        <f>'Inventory Ref Sheet'!AU1338</f>
        <v>0</v>
      </c>
      <c r="Q1338" s="60">
        <f>'Inventory Ref Sheet'!AV1338</f>
        <v>0</v>
      </c>
      <c r="R1338" s="61"/>
      <c r="S1338" s="100" t="str">
        <f t="shared" si="78"/>
        <v/>
      </c>
      <c r="T1338" s="59">
        <f>'Inventory Ref Sheet'!M1338</f>
        <v>0</v>
      </c>
      <c r="U1338" s="102">
        <f>'Inventory Ref Sheet'!N1338</f>
        <v>0</v>
      </c>
      <c r="V1338" s="59">
        <f>'Inventory Ref Sheet'!O1338</f>
        <v>0</v>
      </c>
      <c r="W1338" s="59">
        <f>'Inventory Ref Sheet'!R1338</f>
        <v>0</v>
      </c>
      <c r="X1338" s="59">
        <f>'Inventory Ref Sheet'!S1338</f>
        <v>0</v>
      </c>
      <c r="Y1338" s="100" t="str">
        <f ca="1">IF('Inventory Ref Sheet'!U1338&gt;0,YEAR(TODAY())-'Inventory Ref Sheet'!U1338,"")</f>
        <v/>
      </c>
      <c r="Z1338" s="95">
        <f>'Inventory Ref Sheet'!W1338</f>
        <v>0</v>
      </c>
      <c r="AA1338" s="60">
        <f>'Inventory Ref Sheet'!X1338</f>
        <v>0</v>
      </c>
      <c r="AB1338" s="61"/>
      <c r="AC1338" s="97" t="str">
        <f t="shared" si="79"/>
        <v/>
      </c>
      <c r="AD1338" s="59">
        <f>'Inventory Ref Sheet'!Y1338</f>
        <v>0</v>
      </c>
      <c r="AE1338" s="59">
        <f>'Inventory Ref Sheet'!Z1338</f>
        <v>0</v>
      </c>
      <c r="AF1338" s="102">
        <f>'Inventory Ref Sheet'!AA1338</f>
        <v>0</v>
      </c>
      <c r="AG1338" s="59">
        <f>'Inventory Ref Sheet'!AD1338</f>
        <v>0</v>
      </c>
      <c r="AH1338" s="59">
        <f>'Inventory Ref Sheet'!AE1338</f>
        <v>0</v>
      </c>
      <c r="AI1338" s="100" t="str">
        <f ca="1">IF('Inventory Ref Sheet'!AG1338&gt;0,YEAR(TODAY())-'Inventory Ref Sheet'!AG1338,"")</f>
        <v/>
      </c>
      <c r="AJ1338" s="99"/>
      <c r="AK1338" s="60">
        <f>'Inventory Ref Sheet'!AJ1338</f>
        <v>0</v>
      </c>
      <c r="AL1338" s="99"/>
      <c r="AM1338" s="97" t="str">
        <f t="shared" si="80"/>
        <v/>
      </c>
    </row>
    <row r="1339" spans="10:39" x14ac:dyDescent="0.25">
      <c r="J1339" s="59">
        <f>'Inventory Ref Sheet'!AK1339</f>
        <v>0</v>
      </c>
      <c r="K1339" s="59">
        <f>'Inventory Ref Sheet'!AL1339</f>
        <v>0</v>
      </c>
      <c r="L1339" s="59">
        <f>'Inventory Ref Sheet'!AM1339</f>
        <v>0</v>
      </c>
      <c r="M1339" s="59">
        <f>'Inventory Ref Sheet'!AP1339</f>
        <v>0</v>
      </c>
      <c r="N1339" s="59">
        <f>'Inventory Ref Sheet'!AQ1339</f>
        <v>0</v>
      </c>
      <c r="O1339" s="100" t="str">
        <f ca="1">IF('Inventory Ref Sheet'!AS1339&gt;0,YEAR(TODAY())-'Inventory Ref Sheet'!AS1339,"")</f>
        <v/>
      </c>
      <c r="P1339" s="95">
        <f>'Inventory Ref Sheet'!AU1339</f>
        <v>0</v>
      </c>
      <c r="Q1339" s="60">
        <f>'Inventory Ref Sheet'!AV1339</f>
        <v>0</v>
      </c>
      <c r="R1339" s="61"/>
      <c r="S1339" s="100" t="str">
        <f t="shared" si="78"/>
        <v/>
      </c>
      <c r="T1339" s="59">
        <f>'Inventory Ref Sheet'!M1339</f>
        <v>0</v>
      </c>
      <c r="U1339" s="102">
        <f>'Inventory Ref Sheet'!N1339</f>
        <v>0</v>
      </c>
      <c r="V1339" s="59">
        <f>'Inventory Ref Sheet'!O1339</f>
        <v>0</v>
      </c>
      <c r="W1339" s="59">
        <f>'Inventory Ref Sheet'!R1339</f>
        <v>0</v>
      </c>
      <c r="X1339" s="59">
        <f>'Inventory Ref Sheet'!S1339</f>
        <v>0</v>
      </c>
      <c r="Y1339" s="100" t="str">
        <f ca="1">IF('Inventory Ref Sheet'!U1339&gt;0,YEAR(TODAY())-'Inventory Ref Sheet'!U1339,"")</f>
        <v/>
      </c>
      <c r="Z1339" s="95">
        <f>'Inventory Ref Sheet'!W1339</f>
        <v>0</v>
      </c>
      <c r="AA1339" s="60">
        <f>'Inventory Ref Sheet'!X1339</f>
        <v>0</v>
      </c>
      <c r="AB1339" s="61"/>
      <c r="AC1339" s="97" t="str">
        <f t="shared" si="79"/>
        <v/>
      </c>
      <c r="AD1339" s="59">
        <f>'Inventory Ref Sheet'!Y1339</f>
        <v>0</v>
      </c>
      <c r="AE1339" s="59">
        <f>'Inventory Ref Sheet'!Z1339</f>
        <v>0</v>
      </c>
      <c r="AF1339" s="102">
        <f>'Inventory Ref Sheet'!AA1339</f>
        <v>0</v>
      </c>
      <c r="AG1339" s="59">
        <f>'Inventory Ref Sheet'!AD1339</f>
        <v>0</v>
      </c>
      <c r="AH1339" s="59">
        <f>'Inventory Ref Sheet'!AE1339</f>
        <v>0</v>
      </c>
      <c r="AI1339" s="100" t="str">
        <f ca="1">IF('Inventory Ref Sheet'!AG1339&gt;0,YEAR(TODAY())-'Inventory Ref Sheet'!AG1339,"")</f>
        <v/>
      </c>
      <c r="AJ1339" s="99"/>
      <c r="AK1339" s="60">
        <f>'Inventory Ref Sheet'!AJ1339</f>
        <v>0</v>
      </c>
      <c r="AL1339" s="99"/>
      <c r="AM1339" s="97" t="str">
        <f t="shared" si="80"/>
        <v/>
      </c>
    </row>
    <row r="1340" spans="10:39" x14ac:dyDescent="0.25">
      <c r="J1340" s="59">
        <f>'Inventory Ref Sheet'!AK1340</f>
        <v>0</v>
      </c>
      <c r="K1340" s="59">
        <f>'Inventory Ref Sheet'!AL1340</f>
        <v>0</v>
      </c>
      <c r="L1340" s="59">
        <f>'Inventory Ref Sheet'!AM1340</f>
        <v>0</v>
      </c>
      <c r="M1340" s="59">
        <f>'Inventory Ref Sheet'!AP1340</f>
        <v>0</v>
      </c>
      <c r="N1340" s="59">
        <f>'Inventory Ref Sheet'!AQ1340</f>
        <v>0</v>
      </c>
      <c r="O1340" s="100" t="str">
        <f ca="1">IF('Inventory Ref Sheet'!AS1340&gt;0,YEAR(TODAY())-'Inventory Ref Sheet'!AS1340,"")</f>
        <v/>
      </c>
      <c r="P1340" s="95">
        <f>'Inventory Ref Sheet'!AU1340</f>
        <v>0</v>
      </c>
      <c r="Q1340" s="60">
        <f>'Inventory Ref Sheet'!AV1340</f>
        <v>0</v>
      </c>
      <c r="R1340" s="61"/>
      <c r="S1340" s="100" t="str">
        <f t="shared" si="78"/>
        <v/>
      </c>
      <c r="T1340" s="59">
        <f>'Inventory Ref Sheet'!M1340</f>
        <v>0</v>
      </c>
      <c r="U1340" s="102">
        <f>'Inventory Ref Sheet'!N1340</f>
        <v>0</v>
      </c>
      <c r="V1340" s="59">
        <f>'Inventory Ref Sheet'!O1340</f>
        <v>0</v>
      </c>
      <c r="W1340" s="59">
        <f>'Inventory Ref Sheet'!R1340</f>
        <v>0</v>
      </c>
      <c r="X1340" s="59">
        <f>'Inventory Ref Sheet'!S1340</f>
        <v>0</v>
      </c>
      <c r="Y1340" s="100" t="str">
        <f ca="1">IF('Inventory Ref Sheet'!U1340&gt;0,YEAR(TODAY())-'Inventory Ref Sheet'!U1340,"")</f>
        <v/>
      </c>
      <c r="Z1340" s="95">
        <f>'Inventory Ref Sheet'!W1340</f>
        <v>0</v>
      </c>
      <c r="AA1340" s="60">
        <f>'Inventory Ref Sheet'!X1340</f>
        <v>0</v>
      </c>
      <c r="AB1340" s="61"/>
      <c r="AC1340" s="97" t="str">
        <f t="shared" si="79"/>
        <v/>
      </c>
      <c r="AD1340" s="59">
        <f>'Inventory Ref Sheet'!Y1340</f>
        <v>0</v>
      </c>
      <c r="AE1340" s="59">
        <f>'Inventory Ref Sheet'!Z1340</f>
        <v>0</v>
      </c>
      <c r="AF1340" s="102">
        <f>'Inventory Ref Sheet'!AA1340</f>
        <v>0</v>
      </c>
      <c r="AG1340" s="59">
        <f>'Inventory Ref Sheet'!AD1340</f>
        <v>0</v>
      </c>
      <c r="AH1340" s="59">
        <f>'Inventory Ref Sheet'!AE1340</f>
        <v>0</v>
      </c>
      <c r="AI1340" s="100" t="str">
        <f ca="1">IF('Inventory Ref Sheet'!AG1340&gt;0,YEAR(TODAY())-'Inventory Ref Sheet'!AG1340,"")</f>
        <v/>
      </c>
      <c r="AJ1340" s="99"/>
      <c r="AK1340" s="60">
        <f>'Inventory Ref Sheet'!AJ1340</f>
        <v>0</v>
      </c>
      <c r="AL1340" s="99"/>
      <c r="AM1340" s="97" t="str">
        <f t="shared" si="80"/>
        <v/>
      </c>
    </row>
    <row r="1341" spans="10:39" x14ac:dyDescent="0.25">
      <c r="J1341" s="59">
        <f>'Inventory Ref Sheet'!AK1341</f>
        <v>0</v>
      </c>
      <c r="K1341" s="59">
        <f>'Inventory Ref Sheet'!AL1341</f>
        <v>0</v>
      </c>
      <c r="L1341" s="59">
        <f>'Inventory Ref Sheet'!AM1341</f>
        <v>0</v>
      </c>
      <c r="M1341" s="59">
        <f>'Inventory Ref Sheet'!AP1341</f>
        <v>0</v>
      </c>
      <c r="N1341" s="59">
        <f>'Inventory Ref Sheet'!AQ1341</f>
        <v>0</v>
      </c>
      <c r="O1341" s="100" t="str">
        <f ca="1">IF('Inventory Ref Sheet'!AS1341&gt;0,YEAR(TODAY())-'Inventory Ref Sheet'!AS1341,"")</f>
        <v/>
      </c>
      <c r="P1341" s="95">
        <f>'Inventory Ref Sheet'!AU1341</f>
        <v>0</v>
      </c>
      <c r="Q1341" s="60">
        <f>'Inventory Ref Sheet'!AV1341</f>
        <v>0</v>
      </c>
      <c r="R1341" s="61"/>
      <c r="S1341" s="100" t="str">
        <f t="shared" si="78"/>
        <v/>
      </c>
      <c r="T1341" s="59">
        <f>'Inventory Ref Sheet'!M1341</f>
        <v>0</v>
      </c>
      <c r="U1341" s="102">
        <f>'Inventory Ref Sheet'!N1341</f>
        <v>0</v>
      </c>
      <c r="V1341" s="59">
        <f>'Inventory Ref Sheet'!O1341</f>
        <v>0</v>
      </c>
      <c r="W1341" s="59">
        <f>'Inventory Ref Sheet'!R1341</f>
        <v>0</v>
      </c>
      <c r="X1341" s="59">
        <f>'Inventory Ref Sheet'!S1341</f>
        <v>0</v>
      </c>
      <c r="Y1341" s="100" t="str">
        <f ca="1">IF('Inventory Ref Sheet'!U1341&gt;0,YEAR(TODAY())-'Inventory Ref Sheet'!U1341,"")</f>
        <v/>
      </c>
      <c r="Z1341" s="95">
        <f>'Inventory Ref Sheet'!W1341</f>
        <v>0</v>
      </c>
      <c r="AA1341" s="60">
        <f>'Inventory Ref Sheet'!X1341</f>
        <v>0</v>
      </c>
      <c r="AB1341" s="61"/>
      <c r="AC1341" s="97" t="str">
        <f t="shared" si="79"/>
        <v/>
      </c>
      <c r="AD1341" s="59">
        <f>'Inventory Ref Sheet'!Y1341</f>
        <v>0</v>
      </c>
      <c r="AE1341" s="59">
        <f>'Inventory Ref Sheet'!Z1341</f>
        <v>0</v>
      </c>
      <c r="AF1341" s="102">
        <f>'Inventory Ref Sheet'!AA1341</f>
        <v>0</v>
      </c>
      <c r="AG1341" s="59">
        <f>'Inventory Ref Sheet'!AD1341</f>
        <v>0</v>
      </c>
      <c r="AH1341" s="59">
        <f>'Inventory Ref Sheet'!AE1341</f>
        <v>0</v>
      </c>
      <c r="AI1341" s="100" t="str">
        <f ca="1">IF('Inventory Ref Sheet'!AG1341&gt;0,YEAR(TODAY())-'Inventory Ref Sheet'!AG1341,"")</f>
        <v/>
      </c>
      <c r="AJ1341" s="99"/>
      <c r="AK1341" s="60">
        <f>'Inventory Ref Sheet'!AJ1341</f>
        <v>0</v>
      </c>
      <c r="AL1341" s="99"/>
      <c r="AM1341" s="97" t="str">
        <f t="shared" si="80"/>
        <v/>
      </c>
    </row>
    <row r="1342" spans="10:39" x14ac:dyDescent="0.25">
      <c r="J1342" s="59">
        <f>'Inventory Ref Sheet'!AK1342</f>
        <v>0</v>
      </c>
      <c r="K1342" s="59">
        <f>'Inventory Ref Sheet'!AL1342</f>
        <v>0</v>
      </c>
      <c r="L1342" s="59">
        <f>'Inventory Ref Sheet'!AM1342</f>
        <v>0</v>
      </c>
      <c r="M1342" s="59">
        <f>'Inventory Ref Sheet'!AP1342</f>
        <v>0</v>
      </c>
      <c r="N1342" s="59">
        <f>'Inventory Ref Sheet'!AQ1342</f>
        <v>0</v>
      </c>
      <c r="O1342" s="100" t="str">
        <f ca="1">IF('Inventory Ref Sheet'!AS1342&gt;0,YEAR(TODAY())-'Inventory Ref Sheet'!AS1342,"")</f>
        <v/>
      </c>
      <c r="P1342" s="95">
        <f>'Inventory Ref Sheet'!AU1342</f>
        <v>0</v>
      </c>
      <c r="Q1342" s="60">
        <f>'Inventory Ref Sheet'!AV1342</f>
        <v>0</v>
      </c>
      <c r="R1342" s="61"/>
      <c r="S1342" s="100" t="str">
        <f t="shared" si="78"/>
        <v/>
      </c>
      <c r="T1342" s="59">
        <f>'Inventory Ref Sheet'!M1342</f>
        <v>0</v>
      </c>
      <c r="U1342" s="102">
        <f>'Inventory Ref Sheet'!N1342</f>
        <v>0</v>
      </c>
      <c r="V1342" s="59">
        <f>'Inventory Ref Sheet'!O1342</f>
        <v>0</v>
      </c>
      <c r="W1342" s="59">
        <f>'Inventory Ref Sheet'!R1342</f>
        <v>0</v>
      </c>
      <c r="X1342" s="59">
        <f>'Inventory Ref Sheet'!S1342</f>
        <v>0</v>
      </c>
      <c r="Y1342" s="100" t="str">
        <f ca="1">IF('Inventory Ref Sheet'!U1342&gt;0,YEAR(TODAY())-'Inventory Ref Sheet'!U1342,"")</f>
        <v/>
      </c>
      <c r="Z1342" s="95">
        <f>'Inventory Ref Sheet'!W1342</f>
        <v>0</v>
      </c>
      <c r="AA1342" s="60">
        <f>'Inventory Ref Sheet'!X1342</f>
        <v>0</v>
      </c>
      <c r="AB1342" s="61"/>
      <c r="AC1342" s="97" t="str">
        <f t="shared" si="79"/>
        <v/>
      </c>
      <c r="AD1342" s="59">
        <f>'Inventory Ref Sheet'!Y1342</f>
        <v>0</v>
      </c>
      <c r="AE1342" s="59">
        <f>'Inventory Ref Sheet'!Z1342</f>
        <v>0</v>
      </c>
      <c r="AF1342" s="102">
        <f>'Inventory Ref Sheet'!AA1342</f>
        <v>0</v>
      </c>
      <c r="AG1342" s="59">
        <f>'Inventory Ref Sheet'!AD1342</f>
        <v>0</v>
      </c>
      <c r="AH1342" s="59">
        <f>'Inventory Ref Sheet'!AE1342</f>
        <v>0</v>
      </c>
      <c r="AI1342" s="100" t="str">
        <f ca="1">IF('Inventory Ref Sheet'!AG1342&gt;0,YEAR(TODAY())-'Inventory Ref Sheet'!AG1342,"")</f>
        <v/>
      </c>
      <c r="AJ1342" s="99"/>
      <c r="AK1342" s="60">
        <f>'Inventory Ref Sheet'!AJ1342</f>
        <v>0</v>
      </c>
      <c r="AL1342" s="99"/>
      <c r="AM1342" s="97" t="str">
        <f t="shared" si="80"/>
        <v/>
      </c>
    </row>
    <row r="1343" spans="10:39" x14ac:dyDescent="0.25">
      <c r="J1343" s="59">
        <f>'Inventory Ref Sheet'!AK1343</f>
        <v>0</v>
      </c>
      <c r="K1343" s="59">
        <f>'Inventory Ref Sheet'!AL1343</f>
        <v>0</v>
      </c>
      <c r="L1343" s="59">
        <f>'Inventory Ref Sheet'!AM1343</f>
        <v>0</v>
      </c>
      <c r="M1343" s="59">
        <f>'Inventory Ref Sheet'!AP1343</f>
        <v>0</v>
      </c>
      <c r="N1343" s="59">
        <f>'Inventory Ref Sheet'!AQ1343</f>
        <v>0</v>
      </c>
      <c r="O1343" s="100" t="str">
        <f ca="1">IF('Inventory Ref Sheet'!AS1343&gt;0,YEAR(TODAY())-'Inventory Ref Sheet'!AS1343,"")</f>
        <v/>
      </c>
      <c r="P1343" s="95">
        <f>'Inventory Ref Sheet'!AU1343</f>
        <v>0</v>
      </c>
      <c r="Q1343" s="60">
        <f>'Inventory Ref Sheet'!AV1343</f>
        <v>0</v>
      </c>
      <c r="R1343" s="61"/>
      <c r="S1343" s="100" t="str">
        <f t="shared" si="78"/>
        <v/>
      </c>
      <c r="T1343" s="59">
        <f>'Inventory Ref Sheet'!M1343</f>
        <v>0</v>
      </c>
      <c r="U1343" s="102">
        <f>'Inventory Ref Sheet'!N1343</f>
        <v>0</v>
      </c>
      <c r="V1343" s="59">
        <f>'Inventory Ref Sheet'!O1343</f>
        <v>0</v>
      </c>
      <c r="W1343" s="59">
        <f>'Inventory Ref Sheet'!R1343</f>
        <v>0</v>
      </c>
      <c r="X1343" s="59">
        <f>'Inventory Ref Sheet'!S1343</f>
        <v>0</v>
      </c>
      <c r="Y1343" s="100" t="str">
        <f ca="1">IF('Inventory Ref Sheet'!U1343&gt;0,YEAR(TODAY())-'Inventory Ref Sheet'!U1343,"")</f>
        <v/>
      </c>
      <c r="Z1343" s="95">
        <f>'Inventory Ref Sheet'!W1343</f>
        <v>0</v>
      </c>
      <c r="AA1343" s="60">
        <f>'Inventory Ref Sheet'!X1343</f>
        <v>0</v>
      </c>
      <c r="AB1343" s="61"/>
      <c r="AC1343" s="97" t="str">
        <f t="shared" si="79"/>
        <v/>
      </c>
      <c r="AD1343" s="59">
        <f>'Inventory Ref Sheet'!Y1343</f>
        <v>0</v>
      </c>
      <c r="AE1343" s="59">
        <f>'Inventory Ref Sheet'!Z1343</f>
        <v>0</v>
      </c>
      <c r="AF1343" s="102">
        <f>'Inventory Ref Sheet'!AA1343</f>
        <v>0</v>
      </c>
      <c r="AG1343" s="59">
        <f>'Inventory Ref Sheet'!AD1343</f>
        <v>0</v>
      </c>
      <c r="AH1343" s="59">
        <f>'Inventory Ref Sheet'!AE1343</f>
        <v>0</v>
      </c>
      <c r="AI1343" s="100" t="str">
        <f ca="1">IF('Inventory Ref Sheet'!AG1343&gt;0,YEAR(TODAY())-'Inventory Ref Sheet'!AG1343,"")</f>
        <v/>
      </c>
      <c r="AJ1343" s="99"/>
      <c r="AK1343" s="60">
        <f>'Inventory Ref Sheet'!AJ1343</f>
        <v>0</v>
      </c>
      <c r="AL1343" s="99"/>
      <c r="AM1343" s="97" t="str">
        <f t="shared" si="80"/>
        <v/>
      </c>
    </row>
    <row r="1344" spans="10:39" x14ac:dyDescent="0.25">
      <c r="J1344" s="59">
        <f>'Inventory Ref Sheet'!AK1344</f>
        <v>0</v>
      </c>
      <c r="K1344" s="59">
        <f>'Inventory Ref Sheet'!AL1344</f>
        <v>0</v>
      </c>
      <c r="L1344" s="59">
        <f>'Inventory Ref Sheet'!AM1344</f>
        <v>0</v>
      </c>
      <c r="M1344" s="59">
        <f>'Inventory Ref Sheet'!AP1344</f>
        <v>0</v>
      </c>
      <c r="N1344" s="59">
        <f>'Inventory Ref Sheet'!AQ1344</f>
        <v>0</v>
      </c>
      <c r="O1344" s="100" t="str">
        <f ca="1">IF('Inventory Ref Sheet'!AS1344&gt;0,YEAR(TODAY())-'Inventory Ref Sheet'!AS1344,"")</f>
        <v/>
      </c>
      <c r="P1344" s="95">
        <f>'Inventory Ref Sheet'!AU1344</f>
        <v>0</v>
      </c>
      <c r="Q1344" s="60">
        <f>'Inventory Ref Sheet'!AV1344</f>
        <v>0</v>
      </c>
      <c r="R1344" s="61"/>
      <c r="S1344" s="100" t="str">
        <f t="shared" si="78"/>
        <v/>
      </c>
      <c r="T1344" s="59">
        <f>'Inventory Ref Sheet'!M1344</f>
        <v>0</v>
      </c>
      <c r="U1344" s="102">
        <f>'Inventory Ref Sheet'!N1344</f>
        <v>0</v>
      </c>
      <c r="V1344" s="59">
        <f>'Inventory Ref Sheet'!O1344</f>
        <v>0</v>
      </c>
      <c r="W1344" s="59">
        <f>'Inventory Ref Sheet'!R1344</f>
        <v>0</v>
      </c>
      <c r="X1344" s="59">
        <f>'Inventory Ref Sheet'!S1344</f>
        <v>0</v>
      </c>
      <c r="Y1344" s="100" t="str">
        <f ca="1">IF('Inventory Ref Sheet'!U1344&gt;0,YEAR(TODAY())-'Inventory Ref Sheet'!U1344,"")</f>
        <v/>
      </c>
      <c r="Z1344" s="95">
        <f>'Inventory Ref Sheet'!W1344</f>
        <v>0</v>
      </c>
      <c r="AA1344" s="60">
        <f>'Inventory Ref Sheet'!X1344</f>
        <v>0</v>
      </c>
      <c r="AB1344" s="61"/>
      <c r="AC1344" s="97" t="str">
        <f t="shared" si="79"/>
        <v/>
      </c>
      <c r="AD1344" s="59">
        <f>'Inventory Ref Sheet'!Y1344</f>
        <v>0</v>
      </c>
      <c r="AE1344" s="59">
        <f>'Inventory Ref Sheet'!Z1344</f>
        <v>0</v>
      </c>
      <c r="AF1344" s="102">
        <f>'Inventory Ref Sheet'!AA1344</f>
        <v>0</v>
      </c>
      <c r="AG1344" s="59">
        <f>'Inventory Ref Sheet'!AD1344</f>
        <v>0</v>
      </c>
      <c r="AH1344" s="59">
        <f>'Inventory Ref Sheet'!AE1344</f>
        <v>0</v>
      </c>
      <c r="AI1344" s="100" t="str">
        <f ca="1">IF('Inventory Ref Sheet'!AG1344&gt;0,YEAR(TODAY())-'Inventory Ref Sheet'!AG1344,"")</f>
        <v/>
      </c>
      <c r="AJ1344" s="99"/>
      <c r="AK1344" s="60">
        <f>'Inventory Ref Sheet'!AJ1344</f>
        <v>0</v>
      </c>
      <c r="AL1344" s="99"/>
      <c r="AM1344" s="97" t="str">
        <f t="shared" si="80"/>
        <v/>
      </c>
    </row>
    <row r="1345" spans="10:39" x14ac:dyDescent="0.25">
      <c r="J1345" s="59">
        <f>'Inventory Ref Sheet'!AK1345</f>
        <v>0</v>
      </c>
      <c r="K1345" s="59">
        <f>'Inventory Ref Sheet'!AL1345</f>
        <v>0</v>
      </c>
      <c r="L1345" s="59">
        <f>'Inventory Ref Sheet'!AM1345</f>
        <v>0</v>
      </c>
      <c r="M1345" s="59">
        <f>'Inventory Ref Sheet'!AP1345</f>
        <v>0</v>
      </c>
      <c r="N1345" s="59">
        <f>'Inventory Ref Sheet'!AQ1345</f>
        <v>0</v>
      </c>
      <c r="O1345" s="100" t="str">
        <f ca="1">IF('Inventory Ref Sheet'!AS1345&gt;0,YEAR(TODAY())-'Inventory Ref Sheet'!AS1345,"")</f>
        <v/>
      </c>
      <c r="P1345" s="95">
        <f>'Inventory Ref Sheet'!AU1345</f>
        <v>0</v>
      </c>
      <c r="Q1345" s="60">
        <f>'Inventory Ref Sheet'!AV1345</f>
        <v>0</v>
      </c>
      <c r="R1345" s="61"/>
      <c r="S1345" s="100" t="str">
        <f t="shared" si="78"/>
        <v/>
      </c>
      <c r="T1345" s="59">
        <f>'Inventory Ref Sheet'!M1345</f>
        <v>0</v>
      </c>
      <c r="U1345" s="102">
        <f>'Inventory Ref Sheet'!N1345</f>
        <v>0</v>
      </c>
      <c r="V1345" s="59">
        <f>'Inventory Ref Sheet'!O1345</f>
        <v>0</v>
      </c>
      <c r="W1345" s="59">
        <f>'Inventory Ref Sheet'!R1345</f>
        <v>0</v>
      </c>
      <c r="X1345" s="59">
        <f>'Inventory Ref Sheet'!S1345</f>
        <v>0</v>
      </c>
      <c r="Y1345" s="100" t="str">
        <f ca="1">IF('Inventory Ref Sheet'!U1345&gt;0,YEAR(TODAY())-'Inventory Ref Sheet'!U1345,"")</f>
        <v/>
      </c>
      <c r="Z1345" s="95">
        <f>'Inventory Ref Sheet'!W1345</f>
        <v>0</v>
      </c>
      <c r="AA1345" s="60">
        <f>'Inventory Ref Sheet'!X1345</f>
        <v>0</v>
      </c>
      <c r="AB1345" s="61"/>
      <c r="AC1345" s="97" t="str">
        <f t="shared" si="79"/>
        <v/>
      </c>
      <c r="AD1345" s="59">
        <f>'Inventory Ref Sheet'!Y1345</f>
        <v>0</v>
      </c>
      <c r="AE1345" s="59">
        <f>'Inventory Ref Sheet'!Z1345</f>
        <v>0</v>
      </c>
      <c r="AF1345" s="102">
        <f>'Inventory Ref Sheet'!AA1345</f>
        <v>0</v>
      </c>
      <c r="AG1345" s="59">
        <f>'Inventory Ref Sheet'!AD1345</f>
        <v>0</v>
      </c>
      <c r="AH1345" s="59">
        <f>'Inventory Ref Sheet'!AE1345</f>
        <v>0</v>
      </c>
      <c r="AI1345" s="100" t="str">
        <f ca="1">IF('Inventory Ref Sheet'!AG1345&gt;0,YEAR(TODAY())-'Inventory Ref Sheet'!AG1345,"")</f>
        <v/>
      </c>
      <c r="AJ1345" s="99"/>
      <c r="AK1345" s="60">
        <f>'Inventory Ref Sheet'!AJ1345</f>
        <v>0</v>
      </c>
      <c r="AL1345" s="99"/>
      <c r="AM1345" s="97" t="str">
        <f t="shared" si="80"/>
        <v/>
      </c>
    </row>
    <row r="1346" spans="10:39" x14ac:dyDescent="0.25">
      <c r="J1346" s="59">
        <f>'Inventory Ref Sheet'!AK1346</f>
        <v>0</v>
      </c>
      <c r="K1346" s="59">
        <f>'Inventory Ref Sheet'!AL1346</f>
        <v>0</v>
      </c>
      <c r="L1346" s="59">
        <f>'Inventory Ref Sheet'!AM1346</f>
        <v>0</v>
      </c>
      <c r="M1346" s="59">
        <f>'Inventory Ref Sheet'!AP1346</f>
        <v>0</v>
      </c>
      <c r="N1346" s="59">
        <f>'Inventory Ref Sheet'!AQ1346</f>
        <v>0</v>
      </c>
      <c r="O1346" s="100" t="str">
        <f ca="1">IF('Inventory Ref Sheet'!AS1346&gt;0,YEAR(TODAY())-'Inventory Ref Sheet'!AS1346,"")</f>
        <v/>
      </c>
      <c r="P1346" s="95">
        <f>'Inventory Ref Sheet'!AU1346</f>
        <v>0</v>
      </c>
      <c r="Q1346" s="60">
        <f>'Inventory Ref Sheet'!AV1346</f>
        <v>0</v>
      </c>
      <c r="R1346" s="61"/>
      <c r="S1346" s="100" t="str">
        <f t="shared" si="78"/>
        <v/>
      </c>
      <c r="T1346" s="59">
        <f>'Inventory Ref Sheet'!M1346</f>
        <v>0</v>
      </c>
      <c r="U1346" s="102">
        <f>'Inventory Ref Sheet'!N1346</f>
        <v>0</v>
      </c>
      <c r="V1346" s="59">
        <f>'Inventory Ref Sheet'!O1346</f>
        <v>0</v>
      </c>
      <c r="W1346" s="59">
        <f>'Inventory Ref Sheet'!R1346</f>
        <v>0</v>
      </c>
      <c r="X1346" s="59">
        <f>'Inventory Ref Sheet'!S1346</f>
        <v>0</v>
      </c>
      <c r="Y1346" s="100" t="str">
        <f ca="1">IF('Inventory Ref Sheet'!U1346&gt;0,YEAR(TODAY())-'Inventory Ref Sheet'!U1346,"")</f>
        <v/>
      </c>
      <c r="Z1346" s="95">
        <f>'Inventory Ref Sheet'!W1346</f>
        <v>0</v>
      </c>
      <c r="AA1346" s="60">
        <f>'Inventory Ref Sheet'!X1346</f>
        <v>0</v>
      </c>
      <c r="AB1346" s="61"/>
      <c r="AC1346" s="97" t="str">
        <f t="shared" si="79"/>
        <v/>
      </c>
      <c r="AD1346" s="59">
        <f>'Inventory Ref Sheet'!Y1346</f>
        <v>0</v>
      </c>
      <c r="AE1346" s="59">
        <f>'Inventory Ref Sheet'!Z1346</f>
        <v>0</v>
      </c>
      <c r="AF1346" s="102">
        <f>'Inventory Ref Sheet'!AA1346</f>
        <v>0</v>
      </c>
      <c r="AG1346" s="59">
        <f>'Inventory Ref Sheet'!AD1346</f>
        <v>0</v>
      </c>
      <c r="AH1346" s="59">
        <f>'Inventory Ref Sheet'!AE1346</f>
        <v>0</v>
      </c>
      <c r="AI1346" s="100" t="str">
        <f ca="1">IF('Inventory Ref Sheet'!AG1346&gt;0,YEAR(TODAY())-'Inventory Ref Sheet'!AG1346,"")</f>
        <v/>
      </c>
      <c r="AJ1346" s="99"/>
      <c r="AK1346" s="60">
        <f>'Inventory Ref Sheet'!AJ1346</f>
        <v>0</v>
      </c>
      <c r="AL1346" s="99"/>
      <c r="AM1346" s="97" t="str">
        <f t="shared" si="80"/>
        <v/>
      </c>
    </row>
    <row r="1347" spans="10:39" x14ac:dyDescent="0.25">
      <c r="J1347" s="59">
        <f>'Inventory Ref Sheet'!AK1347</f>
        <v>0</v>
      </c>
      <c r="K1347" s="59">
        <f>'Inventory Ref Sheet'!AL1347</f>
        <v>0</v>
      </c>
      <c r="L1347" s="59">
        <f>'Inventory Ref Sheet'!AM1347</f>
        <v>0</v>
      </c>
      <c r="M1347" s="59">
        <f>'Inventory Ref Sheet'!AP1347</f>
        <v>0</v>
      </c>
      <c r="N1347" s="59">
        <f>'Inventory Ref Sheet'!AQ1347</f>
        <v>0</v>
      </c>
      <c r="O1347" s="100" t="str">
        <f ca="1">IF('Inventory Ref Sheet'!AS1347&gt;0,YEAR(TODAY())-'Inventory Ref Sheet'!AS1347,"")</f>
        <v/>
      </c>
      <c r="P1347" s="95">
        <f>'Inventory Ref Sheet'!AU1347</f>
        <v>0</v>
      </c>
      <c r="Q1347" s="60">
        <f>'Inventory Ref Sheet'!AV1347</f>
        <v>0</v>
      </c>
      <c r="R1347" s="61"/>
      <c r="S1347" s="100" t="str">
        <f t="shared" si="78"/>
        <v/>
      </c>
      <c r="T1347" s="59">
        <f>'Inventory Ref Sheet'!M1347</f>
        <v>0</v>
      </c>
      <c r="U1347" s="102">
        <f>'Inventory Ref Sheet'!N1347</f>
        <v>0</v>
      </c>
      <c r="V1347" s="59">
        <f>'Inventory Ref Sheet'!O1347</f>
        <v>0</v>
      </c>
      <c r="W1347" s="59">
        <f>'Inventory Ref Sheet'!R1347</f>
        <v>0</v>
      </c>
      <c r="X1347" s="59">
        <f>'Inventory Ref Sheet'!S1347</f>
        <v>0</v>
      </c>
      <c r="Y1347" s="100" t="str">
        <f ca="1">IF('Inventory Ref Sheet'!U1347&gt;0,YEAR(TODAY())-'Inventory Ref Sheet'!U1347,"")</f>
        <v/>
      </c>
      <c r="Z1347" s="95">
        <f>'Inventory Ref Sheet'!W1347</f>
        <v>0</v>
      </c>
      <c r="AA1347" s="60">
        <f>'Inventory Ref Sheet'!X1347</f>
        <v>0</v>
      </c>
      <c r="AB1347" s="61"/>
      <c r="AC1347" s="97" t="str">
        <f t="shared" si="79"/>
        <v/>
      </c>
      <c r="AD1347" s="59">
        <f>'Inventory Ref Sheet'!Y1347</f>
        <v>0</v>
      </c>
      <c r="AE1347" s="59">
        <f>'Inventory Ref Sheet'!Z1347</f>
        <v>0</v>
      </c>
      <c r="AF1347" s="102">
        <f>'Inventory Ref Sheet'!AA1347</f>
        <v>0</v>
      </c>
      <c r="AG1347" s="59">
        <f>'Inventory Ref Sheet'!AD1347</f>
        <v>0</v>
      </c>
      <c r="AH1347" s="59">
        <f>'Inventory Ref Sheet'!AE1347</f>
        <v>0</v>
      </c>
      <c r="AI1347" s="100" t="str">
        <f ca="1">IF('Inventory Ref Sheet'!AG1347&gt;0,YEAR(TODAY())-'Inventory Ref Sheet'!AG1347,"")</f>
        <v/>
      </c>
      <c r="AJ1347" s="99"/>
      <c r="AK1347" s="60">
        <f>'Inventory Ref Sheet'!AJ1347</f>
        <v>0</v>
      </c>
      <c r="AL1347" s="99"/>
      <c r="AM1347" s="97" t="str">
        <f t="shared" si="80"/>
        <v/>
      </c>
    </row>
    <row r="1348" spans="10:39" x14ac:dyDescent="0.25">
      <c r="J1348" s="59">
        <f>'Inventory Ref Sheet'!AK1348</f>
        <v>0</v>
      </c>
      <c r="K1348" s="59">
        <f>'Inventory Ref Sheet'!AL1348</f>
        <v>0</v>
      </c>
      <c r="L1348" s="59">
        <f>'Inventory Ref Sheet'!AM1348</f>
        <v>0</v>
      </c>
      <c r="M1348" s="59">
        <f>'Inventory Ref Sheet'!AP1348</f>
        <v>0</v>
      </c>
      <c r="N1348" s="59">
        <f>'Inventory Ref Sheet'!AQ1348</f>
        <v>0</v>
      </c>
      <c r="O1348" s="100" t="str">
        <f ca="1">IF('Inventory Ref Sheet'!AS1348&gt;0,YEAR(TODAY())-'Inventory Ref Sheet'!AS1348,"")</f>
        <v/>
      </c>
      <c r="P1348" s="95">
        <f>'Inventory Ref Sheet'!AU1348</f>
        <v>0</v>
      </c>
      <c r="Q1348" s="60">
        <f>'Inventory Ref Sheet'!AV1348</f>
        <v>0</v>
      </c>
      <c r="R1348" s="61"/>
      <c r="S1348" s="100" t="str">
        <f t="shared" si="78"/>
        <v/>
      </c>
      <c r="T1348" s="59">
        <f>'Inventory Ref Sheet'!M1348</f>
        <v>0</v>
      </c>
      <c r="U1348" s="102">
        <f>'Inventory Ref Sheet'!N1348</f>
        <v>0</v>
      </c>
      <c r="V1348" s="59">
        <f>'Inventory Ref Sheet'!O1348</f>
        <v>0</v>
      </c>
      <c r="W1348" s="59">
        <f>'Inventory Ref Sheet'!R1348</f>
        <v>0</v>
      </c>
      <c r="X1348" s="59">
        <f>'Inventory Ref Sheet'!S1348</f>
        <v>0</v>
      </c>
      <c r="Y1348" s="100" t="str">
        <f ca="1">IF('Inventory Ref Sheet'!U1348&gt;0,YEAR(TODAY())-'Inventory Ref Sheet'!U1348,"")</f>
        <v/>
      </c>
      <c r="Z1348" s="95">
        <f>'Inventory Ref Sheet'!W1348</f>
        <v>0</v>
      </c>
      <c r="AA1348" s="60">
        <f>'Inventory Ref Sheet'!X1348</f>
        <v>0</v>
      </c>
      <c r="AB1348" s="61"/>
      <c r="AC1348" s="97" t="str">
        <f t="shared" si="79"/>
        <v/>
      </c>
      <c r="AD1348" s="59">
        <f>'Inventory Ref Sheet'!Y1348</f>
        <v>0</v>
      </c>
      <c r="AE1348" s="59">
        <f>'Inventory Ref Sheet'!Z1348</f>
        <v>0</v>
      </c>
      <c r="AF1348" s="102">
        <f>'Inventory Ref Sheet'!AA1348</f>
        <v>0</v>
      </c>
      <c r="AG1348" s="59">
        <f>'Inventory Ref Sheet'!AD1348</f>
        <v>0</v>
      </c>
      <c r="AH1348" s="59">
        <f>'Inventory Ref Sheet'!AE1348</f>
        <v>0</v>
      </c>
      <c r="AI1348" s="100" t="str">
        <f ca="1">IF('Inventory Ref Sheet'!AG1348&gt;0,YEAR(TODAY())-'Inventory Ref Sheet'!AG1348,"")</f>
        <v/>
      </c>
      <c r="AJ1348" s="99"/>
      <c r="AK1348" s="60">
        <f>'Inventory Ref Sheet'!AJ1348</f>
        <v>0</v>
      </c>
      <c r="AL1348" s="99"/>
      <c r="AM1348" s="97" t="str">
        <f t="shared" si="80"/>
        <v/>
      </c>
    </row>
    <row r="1349" spans="10:39" x14ac:dyDescent="0.25">
      <c r="J1349" s="59">
        <f>'Inventory Ref Sheet'!AK1349</f>
        <v>0</v>
      </c>
      <c r="K1349" s="59">
        <f>'Inventory Ref Sheet'!AL1349</f>
        <v>0</v>
      </c>
      <c r="L1349" s="59">
        <f>'Inventory Ref Sheet'!AM1349</f>
        <v>0</v>
      </c>
      <c r="M1349" s="59">
        <f>'Inventory Ref Sheet'!AP1349</f>
        <v>0</v>
      </c>
      <c r="N1349" s="59">
        <f>'Inventory Ref Sheet'!AQ1349</f>
        <v>0</v>
      </c>
      <c r="O1349" s="100" t="str">
        <f ca="1">IF('Inventory Ref Sheet'!AS1349&gt;0,YEAR(TODAY())-'Inventory Ref Sheet'!AS1349,"")</f>
        <v/>
      </c>
      <c r="P1349" s="95">
        <f>'Inventory Ref Sheet'!AU1349</f>
        <v>0</v>
      </c>
      <c r="Q1349" s="60">
        <f>'Inventory Ref Sheet'!AV1349</f>
        <v>0</v>
      </c>
      <c r="R1349" s="61"/>
      <c r="S1349" s="100" t="str">
        <f t="shared" si="78"/>
        <v/>
      </c>
      <c r="T1349" s="59">
        <f>'Inventory Ref Sheet'!M1349</f>
        <v>0</v>
      </c>
      <c r="U1349" s="102">
        <f>'Inventory Ref Sheet'!N1349</f>
        <v>0</v>
      </c>
      <c r="V1349" s="59">
        <f>'Inventory Ref Sheet'!O1349</f>
        <v>0</v>
      </c>
      <c r="W1349" s="59">
        <f>'Inventory Ref Sheet'!R1349</f>
        <v>0</v>
      </c>
      <c r="X1349" s="59">
        <f>'Inventory Ref Sheet'!S1349</f>
        <v>0</v>
      </c>
      <c r="Y1349" s="100" t="str">
        <f ca="1">IF('Inventory Ref Sheet'!U1349&gt;0,YEAR(TODAY())-'Inventory Ref Sheet'!U1349,"")</f>
        <v/>
      </c>
      <c r="Z1349" s="95">
        <f>'Inventory Ref Sheet'!W1349</f>
        <v>0</v>
      </c>
      <c r="AA1349" s="60">
        <f>'Inventory Ref Sheet'!X1349</f>
        <v>0</v>
      </c>
      <c r="AB1349" s="61"/>
      <c r="AC1349" s="97" t="str">
        <f t="shared" si="79"/>
        <v/>
      </c>
      <c r="AD1349" s="59">
        <f>'Inventory Ref Sheet'!Y1349</f>
        <v>0</v>
      </c>
      <c r="AE1349" s="59">
        <f>'Inventory Ref Sheet'!Z1349</f>
        <v>0</v>
      </c>
      <c r="AF1349" s="102">
        <f>'Inventory Ref Sheet'!AA1349</f>
        <v>0</v>
      </c>
      <c r="AG1349" s="59">
        <f>'Inventory Ref Sheet'!AD1349</f>
        <v>0</v>
      </c>
      <c r="AH1349" s="59">
        <f>'Inventory Ref Sheet'!AE1349</f>
        <v>0</v>
      </c>
      <c r="AI1349" s="100" t="str">
        <f ca="1">IF('Inventory Ref Sheet'!AG1349&gt;0,YEAR(TODAY())-'Inventory Ref Sheet'!AG1349,"")</f>
        <v/>
      </c>
      <c r="AJ1349" s="99"/>
      <c r="AK1349" s="60">
        <f>'Inventory Ref Sheet'!AJ1349</f>
        <v>0</v>
      </c>
      <c r="AL1349" s="99"/>
      <c r="AM1349" s="97" t="str">
        <f t="shared" si="80"/>
        <v/>
      </c>
    </row>
    <row r="1350" spans="10:39" x14ac:dyDescent="0.25">
      <c r="J1350" s="59">
        <f>'Inventory Ref Sheet'!AK1350</f>
        <v>0</v>
      </c>
      <c r="K1350" s="59">
        <f>'Inventory Ref Sheet'!AL1350</f>
        <v>0</v>
      </c>
      <c r="L1350" s="59">
        <f>'Inventory Ref Sheet'!AM1350</f>
        <v>0</v>
      </c>
      <c r="M1350" s="59">
        <f>'Inventory Ref Sheet'!AP1350</f>
        <v>0</v>
      </c>
      <c r="N1350" s="59">
        <f>'Inventory Ref Sheet'!AQ1350</f>
        <v>0</v>
      </c>
      <c r="O1350" s="100" t="str">
        <f ca="1">IF('Inventory Ref Sheet'!AS1350&gt;0,YEAR(TODAY())-'Inventory Ref Sheet'!AS1350,"")</f>
        <v/>
      </c>
      <c r="P1350" s="95">
        <f>'Inventory Ref Sheet'!AU1350</f>
        <v>0</v>
      </c>
      <c r="Q1350" s="60">
        <f>'Inventory Ref Sheet'!AV1350</f>
        <v>0</v>
      </c>
      <c r="R1350" s="61"/>
      <c r="S1350" s="100" t="str">
        <f t="shared" ref="S1350:S1413" si="81">IF(ISTEXT(J1350),IF(O1350&gt;=R1350,"Yes","No"),"")</f>
        <v/>
      </c>
      <c r="T1350" s="59">
        <f>'Inventory Ref Sheet'!M1350</f>
        <v>0</v>
      </c>
      <c r="U1350" s="102">
        <f>'Inventory Ref Sheet'!N1350</f>
        <v>0</v>
      </c>
      <c r="V1350" s="59">
        <f>'Inventory Ref Sheet'!O1350</f>
        <v>0</v>
      </c>
      <c r="W1350" s="59">
        <f>'Inventory Ref Sheet'!R1350</f>
        <v>0</v>
      </c>
      <c r="X1350" s="59">
        <f>'Inventory Ref Sheet'!S1350</f>
        <v>0</v>
      </c>
      <c r="Y1350" s="100" t="str">
        <f ca="1">IF('Inventory Ref Sheet'!U1350&gt;0,YEAR(TODAY())-'Inventory Ref Sheet'!U1350,"")</f>
        <v/>
      </c>
      <c r="Z1350" s="95">
        <f>'Inventory Ref Sheet'!W1350</f>
        <v>0</v>
      </c>
      <c r="AA1350" s="60">
        <f>'Inventory Ref Sheet'!X1350</f>
        <v>0</v>
      </c>
      <c r="AB1350" s="61"/>
      <c r="AC1350" s="97" t="str">
        <f t="shared" si="79"/>
        <v/>
      </c>
      <c r="AD1350" s="59">
        <f>'Inventory Ref Sheet'!Y1350</f>
        <v>0</v>
      </c>
      <c r="AE1350" s="59">
        <f>'Inventory Ref Sheet'!Z1350</f>
        <v>0</v>
      </c>
      <c r="AF1350" s="102">
        <f>'Inventory Ref Sheet'!AA1350</f>
        <v>0</v>
      </c>
      <c r="AG1350" s="59">
        <f>'Inventory Ref Sheet'!AD1350</f>
        <v>0</v>
      </c>
      <c r="AH1350" s="59">
        <f>'Inventory Ref Sheet'!AE1350</f>
        <v>0</v>
      </c>
      <c r="AI1350" s="100" t="str">
        <f ca="1">IF('Inventory Ref Sheet'!AG1350&gt;0,YEAR(TODAY())-'Inventory Ref Sheet'!AG1350,"")</f>
        <v/>
      </c>
      <c r="AJ1350" s="99"/>
      <c r="AK1350" s="60">
        <f>'Inventory Ref Sheet'!AJ1350</f>
        <v>0</v>
      </c>
      <c r="AL1350" s="99"/>
      <c r="AM1350" s="97" t="str">
        <f t="shared" si="80"/>
        <v/>
      </c>
    </row>
    <row r="1351" spans="10:39" x14ac:dyDescent="0.25">
      <c r="J1351" s="59">
        <f>'Inventory Ref Sheet'!AK1351</f>
        <v>0</v>
      </c>
      <c r="K1351" s="59">
        <f>'Inventory Ref Sheet'!AL1351</f>
        <v>0</v>
      </c>
      <c r="L1351" s="59">
        <f>'Inventory Ref Sheet'!AM1351</f>
        <v>0</v>
      </c>
      <c r="M1351" s="59">
        <f>'Inventory Ref Sheet'!AP1351</f>
        <v>0</v>
      </c>
      <c r="N1351" s="59">
        <f>'Inventory Ref Sheet'!AQ1351</f>
        <v>0</v>
      </c>
      <c r="O1351" s="100" t="str">
        <f ca="1">IF('Inventory Ref Sheet'!AS1351&gt;0,YEAR(TODAY())-'Inventory Ref Sheet'!AS1351,"")</f>
        <v/>
      </c>
      <c r="P1351" s="95">
        <f>'Inventory Ref Sheet'!AU1351</f>
        <v>0</v>
      </c>
      <c r="Q1351" s="60">
        <f>'Inventory Ref Sheet'!AV1351</f>
        <v>0</v>
      </c>
      <c r="R1351" s="61"/>
      <c r="S1351" s="100" t="str">
        <f t="shared" si="81"/>
        <v/>
      </c>
      <c r="T1351" s="59">
        <f>'Inventory Ref Sheet'!M1351</f>
        <v>0</v>
      </c>
      <c r="U1351" s="102">
        <f>'Inventory Ref Sheet'!N1351</f>
        <v>0</v>
      </c>
      <c r="V1351" s="59">
        <f>'Inventory Ref Sheet'!O1351</f>
        <v>0</v>
      </c>
      <c r="W1351" s="59">
        <f>'Inventory Ref Sheet'!R1351</f>
        <v>0</v>
      </c>
      <c r="X1351" s="59">
        <f>'Inventory Ref Sheet'!S1351</f>
        <v>0</v>
      </c>
      <c r="Y1351" s="100" t="str">
        <f ca="1">IF('Inventory Ref Sheet'!U1351&gt;0,YEAR(TODAY())-'Inventory Ref Sheet'!U1351,"")</f>
        <v/>
      </c>
      <c r="Z1351" s="95">
        <f>'Inventory Ref Sheet'!W1351</f>
        <v>0</v>
      </c>
      <c r="AA1351" s="60">
        <f>'Inventory Ref Sheet'!X1351</f>
        <v>0</v>
      </c>
      <c r="AB1351" s="61"/>
      <c r="AC1351" s="97" t="str">
        <f t="shared" si="79"/>
        <v/>
      </c>
      <c r="AD1351" s="59">
        <f>'Inventory Ref Sheet'!Y1351</f>
        <v>0</v>
      </c>
      <c r="AE1351" s="59">
        <f>'Inventory Ref Sheet'!Z1351</f>
        <v>0</v>
      </c>
      <c r="AF1351" s="102">
        <f>'Inventory Ref Sheet'!AA1351</f>
        <v>0</v>
      </c>
      <c r="AG1351" s="59">
        <f>'Inventory Ref Sheet'!AD1351</f>
        <v>0</v>
      </c>
      <c r="AH1351" s="59">
        <f>'Inventory Ref Sheet'!AE1351</f>
        <v>0</v>
      </c>
      <c r="AI1351" s="100" t="str">
        <f ca="1">IF('Inventory Ref Sheet'!AG1351&gt;0,YEAR(TODAY())-'Inventory Ref Sheet'!AG1351,"")</f>
        <v/>
      </c>
      <c r="AJ1351" s="99"/>
      <c r="AK1351" s="60">
        <f>'Inventory Ref Sheet'!AJ1351</f>
        <v>0</v>
      </c>
      <c r="AL1351" s="99"/>
      <c r="AM1351" s="97" t="str">
        <f t="shared" si="80"/>
        <v/>
      </c>
    </row>
    <row r="1352" spans="10:39" x14ac:dyDescent="0.25">
      <c r="J1352" s="59">
        <f>'Inventory Ref Sheet'!AK1352</f>
        <v>0</v>
      </c>
      <c r="K1352" s="59">
        <f>'Inventory Ref Sheet'!AL1352</f>
        <v>0</v>
      </c>
      <c r="L1352" s="59">
        <f>'Inventory Ref Sheet'!AM1352</f>
        <v>0</v>
      </c>
      <c r="M1352" s="59">
        <f>'Inventory Ref Sheet'!AP1352</f>
        <v>0</v>
      </c>
      <c r="N1352" s="59">
        <f>'Inventory Ref Sheet'!AQ1352</f>
        <v>0</v>
      </c>
      <c r="O1352" s="100" t="str">
        <f ca="1">IF('Inventory Ref Sheet'!AS1352&gt;0,YEAR(TODAY())-'Inventory Ref Sheet'!AS1352,"")</f>
        <v/>
      </c>
      <c r="P1352" s="95">
        <f>'Inventory Ref Sheet'!AU1352</f>
        <v>0</v>
      </c>
      <c r="Q1352" s="60">
        <f>'Inventory Ref Sheet'!AV1352</f>
        <v>0</v>
      </c>
      <c r="R1352" s="61"/>
      <c r="S1352" s="100" t="str">
        <f t="shared" si="81"/>
        <v/>
      </c>
      <c r="T1352" s="59">
        <f>'Inventory Ref Sheet'!M1352</f>
        <v>0</v>
      </c>
      <c r="U1352" s="102">
        <f>'Inventory Ref Sheet'!N1352</f>
        <v>0</v>
      </c>
      <c r="V1352" s="59">
        <f>'Inventory Ref Sheet'!O1352</f>
        <v>0</v>
      </c>
      <c r="W1352" s="59">
        <f>'Inventory Ref Sheet'!R1352</f>
        <v>0</v>
      </c>
      <c r="X1352" s="59">
        <f>'Inventory Ref Sheet'!S1352</f>
        <v>0</v>
      </c>
      <c r="Y1352" s="100" t="str">
        <f ca="1">IF('Inventory Ref Sheet'!U1352&gt;0,YEAR(TODAY())-'Inventory Ref Sheet'!U1352,"")</f>
        <v/>
      </c>
      <c r="Z1352" s="95">
        <f>'Inventory Ref Sheet'!W1352</f>
        <v>0</v>
      </c>
      <c r="AA1352" s="60">
        <f>'Inventory Ref Sheet'!X1352</f>
        <v>0</v>
      </c>
      <c r="AB1352" s="61"/>
      <c r="AC1352" s="97" t="str">
        <f t="shared" si="79"/>
        <v/>
      </c>
      <c r="AD1352" s="59">
        <f>'Inventory Ref Sheet'!Y1352</f>
        <v>0</v>
      </c>
      <c r="AE1352" s="59">
        <f>'Inventory Ref Sheet'!Z1352</f>
        <v>0</v>
      </c>
      <c r="AF1352" s="102">
        <f>'Inventory Ref Sheet'!AA1352</f>
        <v>0</v>
      </c>
      <c r="AG1352" s="59">
        <f>'Inventory Ref Sheet'!AD1352</f>
        <v>0</v>
      </c>
      <c r="AH1352" s="59">
        <f>'Inventory Ref Sheet'!AE1352</f>
        <v>0</v>
      </c>
      <c r="AI1352" s="100" t="str">
        <f ca="1">IF('Inventory Ref Sheet'!AG1352&gt;0,YEAR(TODAY())-'Inventory Ref Sheet'!AG1352,"")</f>
        <v/>
      </c>
      <c r="AJ1352" s="99"/>
      <c r="AK1352" s="60">
        <f>'Inventory Ref Sheet'!AJ1352</f>
        <v>0</v>
      </c>
      <c r="AL1352" s="99"/>
      <c r="AM1352" s="97" t="str">
        <f t="shared" si="80"/>
        <v/>
      </c>
    </row>
    <row r="1353" spans="10:39" x14ac:dyDescent="0.25">
      <c r="J1353" s="59">
        <f>'Inventory Ref Sheet'!AK1353</f>
        <v>0</v>
      </c>
      <c r="K1353" s="59">
        <f>'Inventory Ref Sheet'!AL1353</f>
        <v>0</v>
      </c>
      <c r="L1353" s="59">
        <f>'Inventory Ref Sheet'!AM1353</f>
        <v>0</v>
      </c>
      <c r="M1353" s="59">
        <f>'Inventory Ref Sheet'!AP1353</f>
        <v>0</v>
      </c>
      <c r="N1353" s="59">
        <f>'Inventory Ref Sheet'!AQ1353</f>
        <v>0</v>
      </c>
      <c r="O1353" s="100" t="str">
        <f ca="1">IF('Inventory Ref Sheet'!AS1353&gt;0,YEAR(TODAY())-'Inventory Ref Sheet'!AS1353,"")</f>
        <v/>
      </c>
      <c r="P1353" s="95">
        <f>'Inventory Ref Sheet'!AU1353</f>
        <v>0</v>
      </c>
      <c r="Q1353" s="60">
        <f>'Inventory Ref Sheet'!AV1353</f>
        <v>0</v>
      </c>
      <c r="R1353" s="61"/>
      <c r="S1353" s="100" t="str">
        <f t="shared" si="81"/>
        <v/>
      </c>
      <c r="T1353" s="59">
        <f>'Inventory Ref Sheet'!M1353</f>
        <v>0</v>
      </c>
      <c r="U1353" s="102">
        <f>'Inventory Ref Sheet'!N1353</f>
        <v>0</v>
      </c>
      <c r="V1353" s="59">
        <f>'Inventory Ref Sheet'!O1353</f>
        <v>0</v>
      </c>
      <c r="W1353" s="59">
        <f>'Inventory Ref Sheet'!R1353</f>
        <v>0</v>
      </c>
      <c r="X1353" s="59">
        <f>'Inventory Ref Sheet'!S1353</f>
        <v>0</v>
      </c>
      <c r="Y1353" s="100" t="str">
        <f ca="1">IF('Inventory Ref Sheet'!U1353&gt;0,YEAR(TODAY())-'Inventory Ref Sheet'!U1353,"")</f>
        <v/>
      </c>
      <c r="Z1353" s="95">
        <f>'Inventory Ref Sheet'!W1353</f>
        <v>0</v>
      </c>
      <c r="AA1353" s="60">
        <f>'Inventory Ref Sheet'!X1353</f>
        <v>0</v>
      </c>
      <c r="AB1353" s="61"/>
      <c r="AC1353" s="97" t="str">
        <f t="shared" si="79"/>
        <v/>
      </c>
      <c r="AD1353" s="59">
        <f>'Inventory Ref Sheet'!Y1353</f>
        <v>0</v>
      </c>
      <c r="AE1353" s="59">
        <f>'Inventory Ref Sheet'!Z1353</f>
        <v>0</v>
      </c>
      <c r="AF1353" s="102">
        <f>'Inventory Ref Sheet'!AA1353</f>
        <v>0</v>
      </c>
      <c r="AG1353" s="59">
        <f>'Inventory Ref Sheet'!AD1353</f>
        <v>0</v>
      </c>
      <c r="AH1353" s="59">
        <f>'Inventory Ref Sheet'!AE1353</f>
        <v>0</v>
      </c>
      <c r="AI1353" s="100" t="str">
        <f ca="1">IF('Inventory Ref Sheet'!AG1353&gt;0,YEAR(TODAY())-'Inventory Ref Sheet'!AG1353,"")</f>
        <v/>
      </c>
      <c r="AJ1353" s="99"/>
      <c r="AK1353" s="60">
        <f>'Inventory Ref Sheet'!AJ1353</f>
        <v>0</v>
      </c>
      <c r="AL1353" s="99"/>
      <c r="AM1353" s="97" t="str">
        <f t="shared" si="80"/>
        <v/>
      </c>
    </row>
    <row r="1354" spans="10:39" x14ac:dyDescent="0.25">
      <c r="J1354" s="59">
        <f>'Inventory Ref Sheet'!AK1354</f>
        <v>0</v>
      </c>
      <c r="K1354" s="59">
        <f>'Inventory Ref Sheet'!AL1354</f>
        <v>0</v>
      </c>
      <c r="L1354" s="59">
        <f>'Inventory Ref Sheet'!AM1354</f>
        <v>0</v>
      </c>
      <c r="M1354" s="59">
        <f>'Inventory Ref Sheet'!AP1354</f>
        <v>0</v>
      </c>
      <c r="N1354" s="59">
        <f>'Inventory Ref Sheet'!AQ1354</f>
        <v>0</v>
      </c>
      <c r="O1354" s="100" t="str">
        <f ca="1">IF('Inventory Ref Sheet'!AS1354&gt;0,YEAR(TODAY())-'Inventory Ref Sheet'!AS1354,"")</f>
        <v/>
      </c>
      <c r="P1354" s="95">
        <f>'Inventory Ref Sheet'!AU1354</f>
        <v>0</v>
      </c>
      <c r="Q1354" s="60">
        <f>'Inventory Ref Sheet'!AV1354</f>
        <v>0</v>
      </c>
      <c r="R1354" s="61"/>
      <c r="S1354" s="100" t="str">
        <f t="shared" si="81"/>
        <v/>
      </c>
      <c r="T1354" s="59">
        <f>'Inventory Ref Sheet'!M1354</f>
        <v>0</v>
      </c>
      <c r="U1354" s="102">
        <f>'Inventory Ref Sheet'!N1354</f>
        <v>0</v>
      </c>
      <c r="V1354" s="59">
        <f>'Inventory Ref Sheet'!O1354</f>
        <v>0</v>
      </c>
      <c r="W1354" s="59">
        <f>'Inventory Ref Sheet'!R1354</f>
        <v>0</v>
      </c>
      <c r="X1354" s="59">
        <f>'Inventory Ref Sheet'!S1354</f>
        <v>0</v>
      </c>
      <c r="Y1354" s="100" t="str">
        <f ca="1">IF('Inventory Ref Sheet'!U1354&gt;0,YEAR(TODAY())-'Inventory Ref Sheet'!U1354,"")</f>
        <v/>
      </c>
      <c r="Z1354" s="95">
        <f>'Inventory Ref Sheet'!W1354</f>
        <v>0</v>
      </c>
      <c r="AA1354" s="60">
        <f>'Inventory Ref Sheet'!X1354</f>
        <v>0</v>
      </c>
      <c r="AB1354" s="61"/>
      <c r="AC1354" s="97" t="str">
        <f t="shared" si="79"/>
        <v/>
      </c>
      <c r="AD1354" s="59">
        <f>'Inventory Ref Sheet'!Y1354</f>
        <v>0</v>
      </c>
      <c r="AE1354" s="59">
        <f>'Inventory Ref Sheet'!Z1354</f>
        <v>0</v>
      </c>
      <c r="AF1354" s="102">
        <f>'Inventory Ref Sheet'!AA1354</f>
        <v>0</v>
      </c>
      <c r="AG1354" s="59">
        <f>'Inventory Ref Sheet'!AD1354</f>
        <v>0</v>
      </c>
      <c r="AH1354" s="59">
        <f>'Inventory Ref Sheet'!AE1354</f>
        <v>0</v>
      </c>
      <c r="AI1354" s="100" t="str">
        <f ca="1">IF('Inventory Ref Sheet'!AG1354&gt;0,YEAR(TODAY())-'Inventory Ref Sheet'!AG1354,"")</f>
        <v/>
      </c>
      <c r="AJ1354" s="99"/>
      <c r="AK1354" s="60">
        <f>'Inventory Ref Sheet'!AJ1354</f>
        <v>0</v>
      </c>
      <c r="AL1354" s="99"/>
      <c r="AM1354" s="97" t="str">
        <f t="shared" si="80"/>
        <v/>
      </c>
    </row>
    <row r="1355" spans="10:39" x14ac:dyDescent="0.25">
      <c r="J1355" s="59">
        <f>'Inventory Ref Sheet'!AK1355</f>
        <v>0</v>
      </c>
      <c r="K1355" s="59">
        <f>'Inventory Ref Sheet'!AL1355</f>
        <v>0</v>
      </c>
      <c r="L1355" s="59">
        <f>'Inventory Ref Sheet'!AM1355</f>
        <v>0</v>
      </c>
      <c r="M1355" s="59">
        <f>'Inventory Ref Sheet'!AP1355</f>
        <v>0</v>
      </c>
      <c r="N1355" s="59">
        <f>'Inventory Ref Sheet'!AQ1355</f>
        <v>0</v>
      </c>
      <c r="O1355" s="100" t="str">
        <f ca="1">IF('Inventory Ref Sheet'!AS1355&gt;0,YEAR(TODAY())-'Inventory Ref Sheet'!AS1355,"")</f>
        <v/>
      </c>
      <c r="P1355" s="95">
        <f>'Inventory Ref Sheet'!AU1355</f>
        <v>0</v>
      </c>
      <c r="Q1355" s="60">
        <f>'Inventory Ref Sheet'!AV1355</f>
        <v>0</v>
      </c>
      <c r="R1355" s="61"/>
      <c r="S1355" s="100" t="str">
        <f t="shared" si="81"/>
        <v/>
      </c>
      <c r="T1355" s="59">
        <f>'Inventory Ref Sheet'!M1355</f>
        <v>0</v>
      </c>
      <c r="U1355" s="102">
        <f>'Inventory Ref Sheet'!N1355</f>
        <v>0</v>
      </c>
      <c r="V1355" s="59">
        <f>'Inventory Ref Sheet'!O1355</f>
        <v>0</v>
      </c>
      <c r="W1355" s="59">
        <f>'Inventory Ref Sheet'!R1355</f>
        <v>0</v>
      </c>
      <c r="X1355" s="59">
        <f>'Inventory Ref Sheet'!S1355</f>
        <v>0</v>
      </c>
      <c r="Y1355" s="100" t="str">
        <f ca="1">IF('Inventory Ref Sheet'!U1355&gt;0,YEAR(TODAY())-'Inventory Ref Sheet'!U1355,"")</f>
        <v/>
      </c>
      <c r="Z1355" s="95">
        <f>'Inventory Ref Sheet'!W1355</f>
        <v>0</v>
      </c>
      <c r="AA1355" s="60">
        <f>'Inventory Ref Sheet'!X1355</f>
        <v>0</v>
      </c>
      <c r="AB1355" s="61"/>
      <c r="AC1355" s="97" t="str">
        <f t="shared" ref="AC1355:AC1418" si="82">IF(ISTEXT(T1355),IF(Y1355&gt;=AB1355,"Yes","No"),"")</f>
        <v/>
      </c>
      <c r="AD1355" s="59">
        <f>'Inventory Ref Sheet'!Y1355</f>
        <v>0</v>
      </c>
      <c r="AE1355" s="59">
        <f>'Inventory Ref Sheet'!Z1355</f>
        <v>0</v>
      </c>
      <c r="AF1355" s="102">
        <f>'Inventory Ref Sheet'!AA1355</f>
        <v>0</v>
      </c>
      <c r="AG1355" s="59">
        <f>'Inventory Ref Sheet'!AD1355</f>
        <v>0</v>
      </c>
      <c r="AH1355" s="59">
        <f>'Inventory Ref Sheet'!AE1355</f>
        <v>0</v>
      </c>
      <c r="AI1355" s="100" t="str">
        <f ca="1">IF('Inventory Ref Sheet'!AG1355&gt;0,YEAR(TODAY())-'Inventory Ref Sheet'!AG1355,"")</f>
        <v/>
      </c>
      <c r="AJ1355" s="99"/>
      <c r="AK1355" s="60">
        <f>'Inventory Ref Sheet'!AJ1355</f>
        <v>0</v>
      </c>
      <c r="AL1355" s="99"/>
      <c r="AM1355" s="97" t="str">
        <f t="shared" ref="AM1355:AM1418" si="83">IF(ISTEXT(AD1355),IF(AI1355&gt;=AL1355,"Yes","No"),"")</f>
        <v/>
      </c>
    </row>
    <row r="1356" spans="10:39" x14ac:dyDescent="0.25">
      <c r="J1356" s="59">
        <f>'Inventory Ref Sheet'!AK1356</f>
        <v>0</v>
      </c>
      <c r="K1356" s="59">
        <f>'Inventory Ref Sheet'!AL1356</f>
        <v>0</v>
      </c>
      <c r="L1356" s="59">
        <f>'Inventory Ref Sheet'!AM1356</f>
        <v>0</v>
      </c>
      <c r="M1356" s="59">
        <f>'Inventory Ref Sheet'!AP1356</f>
        <v>0</v>
      </c>
      <c r="N1356" s="59">
        <f>'Inventory Ref Sheet'!AQ1356</f>
        <v>0</v>
      </c>
      <c r="O1356" s="100" t="str">
        <f ca="1">IF('Inventory Ref Sheet'!AS1356&gt;0,YEAR(TODAY())-'Inventory Ref Sheet'!AS1356,"")</f>
        <v/>
      </c>
      <c r="P1356" s="95">
        <f>'Inventory Ref Sheet'!AU1356</f>
        <v>0</v>
      </c>
      <c r="Q1356" s="60">
        <f>'Inventory Ref Sheet'!AV1356</f>
        <v>0</v>
      </c>
      <c r="R1356" s="61"/>
      <c r="S1356" s="100" t="str">
        <f t="shared" si="81"/>
        <v/>
      </c>
      <c r="T1356" s="59">
        <f>'Inventory Ref Sheet'!M1356</f>
        <v>0</v>
      </c>
      <c r="U1356" s="102">
        <f>'Inventory Ref Sheet'!N1356</f>
        <v>0</v>
      </c>
      <c r="V1356" s="59">
        <f>'Inventory Ref Sheet'!O1356</f>
        <v>0</v>
      </c>
      <c r="W1356" s="59">
        <f>'Inventory Ref Sheet'!R1356</f>
        <v>0</v>
      </c>
      <c r="X1356" s="59">
        <f>'Inventory Ref Sheet'!S1356</f>
        <v>0</v>
      </c>
      <c r="Y1356" s="100" t="str">
        <f ca="1">IF('Inventory Ref Sheet'!U1356&gt;0,YEAR(TODAY())-'Inventory Ref Sheet'!U1356,"")</f>
        <v/>
      </c>
      <c r="Z1356" s="95">
        <f>'Inventory Ref Sheet'!W1356</f>
        <v>0</v>
      </c>
      <c r="AA1356" s="60">
        <f>'Inventory Ref Sheet'!X1356</f>
        <v>0</v>
      </c>
      <c r="AB1356" s="61"/>
      <c r="AC1356" s="97" t="str">
        <f t="shared" si="82"/>
        <v/>
      </c>
      <c r="AD1356" s="59">
        <f>'Inventory Ref Sheet'!Y1356</f>
        <v>0</v>
      </c>
      <c r="AE1356" s="59">
        <f>'Inventory Ref Sheet'!Z1356</f>
        <v>0</v>
      </c>
      <c r="AF1356" s="102">
        <f>'Inventory Ref Sheet'!AA1356</f>
        <v>0</v>
      </c>
      <c r="AG1356" s="59">
        <f>'Inventory Ref Sheet'!AD1356</f>
        <v>0</v>
      </c>
      <c r="AH1356" s="59">
        <f>'Inventory Ref Sheet'!AE1356</f>
        <v>0</v>
      </c>
      <c r="AI1356" s="100" t="str">
        <f ca="1">IF('Inventory Ref Sheet'!AG1356&gt;0,YEAR(TODAY())-'Inventory Ref Sheet'!AG1356,"")</f>
        <v/>
      </c>
      <c r="AJ1356" s="99"/>
      <c r="AK1356" s="60">
        <f>'Inventory Ref Sheet'!AJ1356</f>
        <v>0</v>
      </c>
      <c r="AL1356" s="99"/>
      <c r="AM1356" s="97" t="str">
        <f t="shared" si="83"/>
        <v/>
      </c>
    </row>
    <row r="1357" spans="10:39" x14ac:dyDescent="0.25">
      <c r="J1357" s="59">
        <f>'Inventory Ref Sheet'!AK1357</f>
        <v>0</v>
      </c>
      <c r="K1357" s="59">
        <f>'Inventory Ref Sheet'!AL1357</f>
        <v>0</v>
      </c>
      <c r="L1357" s="59">
        <f>'Inventory Ref Sheet'!AM1357</f>
        <v>0</v>
      </c>
      <c r="M1357" s="59">
        <f>'Inventory Ref Sheet'!AP1357</f>
        <v>0</v>
      </c>
      <c r="N1357" s="59">
        <f>'Inventory Ref Sheet'!AQ1357</f>
        <v>0</v>
      </c>
      <c r="O1357" s="100" t="str">
        <f ca="1">IF('Inventory Ref Sheet'!AS1357&gt;0,YEAR(TODAY())-'Inventory Ref Sheet'!AS1357,"")</f>
        <v/>
      </c>
      <c r="P1357" s="95">
        <f>'Inventory Ref Sheet'!AU1357</f>
        <v>0</v>
      </c>
      <c r="Q1357" s="60">
        <f>'Inventory Ref Sheet'!AV1357</f>
        <v>0</v>
      </c>
      <c r="R1357" s="61"/>
      <c r="S1357" s="100" t="str">
        <f t="shared" si="81"/>
        <v/>
      </c>
      <c r="T1357" s="59">
        <f>'Inventory Ref Sheet'!M1357</f>
        <v>0</v>
      </c>
      <c r="U1357" s="102">
        <f>'Inventory Ref Sheet'!N1357</f>
        <v>0</v>
      </c>
      <c r="V1357" s="59">
        <f>'Inventory Ref Sheet'!O1357</f>
        <v>0</v>
      </c>
      <c r="W1357" s="59">
        <f>'Inventory Ref Sheet'!R1357</f>
        <v>0</v>
      </c>
      <c r="X1357" s="59">
        <f>'Inventory Ref Sheet'!S1357</f>
        <v>0</v>
      </c>
      <c r="Y1357" s="100" t="str">
        <f ca="1">IF('Inventory Ref Sheet'!U1357&gt;0,YEAR(TODAY())-'Inventory Ref Sheet'!U1357,"")</f>
        <v/>
      </c>
      <c r="Z1357" s="95">
        <f>'Inventory Ref Sheet'!W1357</f>
        <v>0</v>
      </c>
      <c r="AA1357" s="60">
        <f>'Inventory Ref Sheet'!X1357</f>
        <v>0</v>
      </c>
      <c r="AB1357" s="61"/>
      <c r="AC1357" s="97" t="str">
        <f t="shared" si="82"/>
        <v/>
      </c>
      <c r="AD1357" s="59">
        <f>'Inventory Ref Sheet'!Y1357</f>
        <v>0</v>
      </c>
      <c r="AE1357" s="59">
        <f>'Inventory Ref Sheet'!Z1357</f>
        <v>0</v>
      </c>
      <c r="AF1357" s="102">
        <f>'Inventory Ref Sheet'!AA1357</f>
        <v>0</v>
      </c>
      <c r="AG1357" s="59">
        <f>'Inventory Ref Sheet'!AD1357</f>
        <v>0</v>
      </c>
      <c r="AH1357" s="59">
        <f>'Inventory Ref Sheet'!AE1357</f>
        <v>0</v>
      </c>
      <c r="AI1357" s="100" t="str">
        <f ca="1">IF('Inventory Ref Sheet'!AG1357&gt;0,YEAR(TODAY())-'Inventory Ref Sheet'!AG1357,"")</f>
        <v/>
      </c>
      <c r="AJ1357" s="99"/>
      <c r="AK1357" s="60">
        <f>'Inventory Ref Sheet'!AJ1357</f>
        <v>0</v>
      </c>
      <c r="AL1357" s="99"/>
      <c r="AM1357" s="97" t="str">
        <f t="shared" si="83"/>
        <v/>
      </c>
    </row>
    <row r="1358" spans="10:39" x14ac:dyDescent="0.25">
      <c r="J1358" s="59">
        <f>'Inventory Ref Sheet'!AK1358</f>
        <v>0</v>
      </c>
      <c r="K1358" s="59">
        <f>'Inventory Ref Sheet'!AL1358</f>
        <v>0</v>
      </c>
      <c r="L1358" s="59">
        <f>'Inventory Ref Sheet'!AM1358</f>
        <v>0</v>
      </c>
      <c r="M1358" s="59">
        <f>'Inventory Ref Sheet'!AP1358</f>
        <v>0</v>
      </c>
      <c r="N1358" s="59">
        <f>'Inventory Ref Sheet'!AQ1358</f>
        <v>0</v>
      </c>
      <c r="O1358" s="100" t="str">
        <f ca="1">IF('Inventory Ref Sheet'!AS1358&gt;0,YEAR(TODAY())-'Inventory Ref Sheet'!AS1358,"")</f>
        <v/>
      </c>
      <c r="P1358" s="95">
        <f>'Inventory Ref Sheet'!AU1358</f>
        <v>0</v>
      </c>
      <c r="Q1358" s="60">
        <f>'Inventory Ref Sheet'!AV1358</f>
        <v>0</v>
      </c>
      <c r="R1358" s="61"/>
      <c r="S1358" s="100" t="str">
        <f t="shared" si="81"/>
        <v/>
      </c>
      <c r="T1358" s="59">
        <f>'Inventory Ref Sheet'!M1358</f>
        <v>0</v>
      </c>
      <c r="U1358" s="102">
        <f>'Inventory Ref Sheet'!N1358</f>
        <v>0</v>
      </c>
      <c r="V1358" s="59">
        <f>'Inventory Ref Sheet'!O1358</f>
        <v>0</v>
      </c>
      <c r="W1358" s="59">
        <f>'Inventory Ref Sheet'!R1358</f>
        <v>0</v>
      </c>
      <c r="X1358" s="59">
        <f>'Inventory Ref Sheet'!S1358</f>
        <v>0</v>
      </c>
      <c r="Y1358" s="100" t="str">
        <f ca="1">IF('Inventory Ref Sheet'!U1358&gt;0,YEAR(TODAY())-'Inventory Ref Sheet'!U1358,"")</f>
        <v/>
      </c>
      <c r="Z1358" s="95">
        <f>'Inventory Ref Sheet'!W1358</f>
        <v>0</v>
      </c>
      <c r="AA1358" s="60">
        <f>'Inventory Ref Sheet'!X1358</f>
        <v>0</v>
      </c>
      <c r="AB1358" s="61"/>
      <c r="AC1358" s="97" t="str">
        <f t="shared" si="82"/>
        <v/>
      </c>
      <c r="AD1358" s="59">
        <f>'Inventory Ref Sheet'!Y1358</f>
        <v>0</v>
      </c>
      <c r="AE1358" s="59">
        <f>'Inventory Ref Sheet'!Z1358</f>
        <v>0</v>
      </c>
      <c r="AF1358" s="102">
        <f>'Inventory Ref Sheet'!AA1358</f>
        <v>0</v>
      </c>
      <c r="AG1358" s="59">
        <f>'Inventory Ref Sheet'!AD1358</f>
        <v>0</v>
      </c>
      <c r="AH1358" s="59">
        <f>'Inventory Ref Sheet'!AE1358</f>
        <v>0</v>
      </c>
      <c r="AI1358" s="100" t="str">
        <f ca="1">IF('Inventory Ref Sheet'!AG1358&gt;0,YEAR(TODAY())-'Inventory Ref Sheet'!AG1358,"")</f>
        <v/>
      </c>
      <c r="AJ1358" s="99"/>
      <c r="AK1358" s="60">
        <f>'Inventory Ref Sheet'!AJ1358</f>
        <v>0</v>
      </c>
      <c r="AL1358" s="99"/>
      <c r="AM1358" s="97" t="str">
        <f t="shared" si="83"/>
        <v/>
      </c>
    </row>
    <row r="1359" spans="10:39" x14ac:dyDescent="0.25">
      <c r="J1359" s="59">
        <f>'Inventory Ref Sheet'!AK1359</f>
        <v>0</v>
      </c>
      <c r="K1359" s="59">
        <f>'Inventory Ref Sheet'!AL1359</f>
        <v>0</v>
      </c>
      <c r="L1359" s="59">
        <f>'Inventory Ref Sheet'!AM1359</f>
        <v>0</v>
      </c>
      <c r="M1359" s="59">
        <f>'Inventory Ref Sheet'!AP1359</f>
        <v>0</v>
      </c>
      <c r="N1359" s="59">
        <f>'Inventory Ref Sheet'!AQ1359</f>
        <v>0</v>
      </c>
      <c r="O1359" s="100" t="str">
        <f ca="1">IF('Inventory Ref Sheet'!AS1359&gt;0,YEAR(TODAY())-'Inventory Ref Sheet'!AS1359,"")</f>
        <v/>
      </c>
      <c r="P1359" s="95">
        <f>'Inventory Ref Sheet'!AU1359</f>
        <v>0</v>
      </c>
      <c r="Q1359" s="60">
        <f>'Inventory Ref Sheet'!AV1359</f>
        <v>0</v>
      </c>
      <c r="R1359" s="61"/>
      <c r="S1359" s="100" t="str">
        <f t="shared" si="81"/>
        <v/>
      </c>
      <c r="T1359" s="59">
        <f>'Inventory Ref Sheet'!M1359</f>
        <v>0</v>
      </c>
      <c r="U1359" s="102">
        <f>'Inventory Ref Sheet'!N1359</f>
        <v>0</v>
      </c>
      <c r="V1359" s="59">
        <f>'Inventory Ref Sheet'!O1359</f>
        <v>0</v>
      </c>
      <c r="W1359" s="59">
        <f>'Inventory Ref Sheet'!R1359</f>
        <v>0</v>
      </c>
      <c r="X1359" s="59">
        <f>'Inventory Ref Sheet'!S1359</f>
        <v>0</v>
      </c>
      <c r="Y1359" s="100" t="str">
        <f ca="1">IF('Inventory Ref Sheet'!U1359&gt;0,YEAR(TODAY())-'Inventory Ref Sheet'!U1359,"")</f>
        <v/>
      </c>
      <c r="Z1359" s="95">
        <f>'Inventory Ref Sheet'!W1359</f>
        <v>0</v>
      </c>
      <c r="AA1359" s="60">
        <f>'Inventory Ref Sheet'!X1359</f>
        <v>0</v>
      </c>
      <c r="AB1359" s="61"/>
      <c r="AC1359" s="97" t="str">
        <f t="shared" si="82"/>
        <v/>
      </c>
      <c r="AD1359" s="59">
        <f>'Inventory Ref Sheet'!Y1359</f>
        <v>0</v>
      </c>
      <c r="AE1359" s="59">
        <f>'Inventory Ref Sheet'!Z1359</f>
        <v>0</v>
      </c>
      <c r="AF1359" s="102">
        <f>'Inventory Ref Sheet'!AA1359</f>
        <v>0</v>
      </c>
      <c r="AG1359" s="59">
        <f>'Inventory Ref Sheet'!AD1359</f>
        <v>0</v>
      </c>
      <c r="AH1359" s="59">
        <f>'Inventory Ref Sheet'!AE1359</f>
        <v>0</v>
      </c>
      <c r="AI1359" s="100" t="str">
        <f ca="1">IF('Inventory Ref Sheet'!AG1359&gt;0,YEAR(TODAY())-'Inventory Ref Sheet'!AG1359,"")</f>
        <v/>
      </c>
      <c r="AJ1359" s="99"/>
      <c r="AK1359" s="60">
        <f>'Inventory Ref Sheet'!AJ1359</f>
        <v>0</v>
      </c>
      <c r="AL1359" s="99"/>
      <c r="AM1359" s="97" t="str">
        <f t="shared" si="83"/>
        <v/>
      </c>
    </row>
    <row r="1360" spans="10:39" x14ac:dyDescent="0.25">
      <c r="J1360" s="59">
        <f>'Inventory Ref Sheet'!AK1360</f>
        <v>0</v>
      </c>
      <c r="K1360" s="59">
        <f>'Inventory Ref Sheet'!AL1360</f>
        <v>0</v>
      </c>
      <c r="L1360" s="59">
        <f>'Inventory Ref Sheet'!AM1360</f>
        <v>0</v>
      </c>
      <c r="M1360" s="59">
        <f>'Inventory Ref Sheet'!AP1360</f>
        <v>0</v>
      </c>
      <c r="N1360" s="59">
        <f>'Inventory Ref Sheet'!AQ1360</f>
        <v>0</v>
      </c>
      <c r="O1360" s="100" t="str">
        <f ca="1">IF('Inventory Ref Sheet'!AS1360&gt;0,YEAR(TODAY())-'Inventory Ref Sheet'!AS1360,"")</f>
        <v/>
      </c>
      <c r="P1360" s="95">
        <f>'Inventory Ref Sheet'!AU1360</f>
        <v>0</v>
      </c>
      <c r="Q1360" s="60">
        <f>'Inventory Ref Sheet'!AV1360</f>
        <v>0</v>
      </c>
      <c r="R1360" s="61"/>
      <c r="S1360" s="100" t="str">
        <f t="shared" si="81"/>
        <v/>
      </c>
      <c r="T1360" s="59">
        <f>'Inventory Ref Sheet'!M1360</f>
        <v>0</v>
      </c>
      <c r="U1360" s="102">
        <f>'Inventory Ref Sheet'!N1360</f>
        <v>0</v>
      </c>
      <c r="V1360" s="59">
        <f>'Inventory Ref Sheet'!O1360</f>
        <v>0</v>
      </c>
      <c r="W1360" s="59">
        <f>'Inventory Ref Sheet'!R1360</f>
        <v>0</v>
      </c>
      <c r="X1360" s="59">
        <f>'Inventory Ref Sheet'!S1360</f>
        <v>0</v>
      </c>
      <c r="Y1360" s="100" t="str">
        <f ca="1">IF('Inventory Ref Sheet'!U1360&gt;0,YEAR(TODAY())-'Inventory Ref Sheet'!U1360,"")</f>
        <v/>
      </c>
      <c r="Z1360" s="95">
        <f>'Inventory Ref Sheet'!W1360</f>
        <v>0</v>
      </c>
      <c r="AA1360" s="60">
        <f>'Inventory Ref Sheet'!X1360</f>
        <v>0</v>
      </c>
      <c r="AB1360" s="61"/>
      <c r="AC1360" s="97" t="str">
        <f t="shared" si="82"/>
        <v/>
      </c>
      <c r="AD1360" s="59">
        <f>'Inventory Ref Sheet'!Y1360</f>
        <v>0</v>
      </c>
      <c r="AE1360" s="59">
        <f>'Inventory Ref Sheet'!Z1360</f>
        <v>0</v>
      </c>
      <c r="AF1360" s="102">
        <f>'Inventory Ref Sheet'!AA1360</f>
        <v>0</v>
      </c>
      <c r="AG1360" s="59">
        <f>'Inventory Ref Sheet'!AD1360</f>
        <v>0</v>
      </c>
      <c r="AH1360" s="59">
        <f>'Inventory Ref Sheet'!AE1360</f>
        <v>0</v>
      </c>
      <c r="AI1360" s="100" t="str">
        <f ca="1">IF('Inventory Ref Sheet'!AG1360&gt;0,YEAR(TODAY())-'Inventory Ref Sheet'!AG1360,"")</f>
        <v/>
      </c>
      <c r="AJ1360" s="99"/>
      <c r="AK1360" s="60">
        <f>'Inventory Ref Sheet'!AJ1360</f>
        <v>0</v>
      </c>
      <c r="AL1360" s="99"/>
      <c r="AM1360" s="97" t="str">
        <f t="shared" si="83"/>
        <v/>
      </c>
    </row>
    <row r="1361" spans="10:39" x14ac:dyDescent="0.25">
      <c r="J1361" s="59">
        <f>'Inventory Ref Sheet'!AK1361</f>
        <v>0</v>
      </c>
      <c r="K1361" s="59">
        <f>'Inventory Ref Sheet'!AL1361</f>
        <v>0</v>
      </c>
      <c r="L1361" s="59">
        <f>'Inventory Ref Sheet'!AM1361</f>
        <v>0</v>
      </c>
      <c r="M1361" s="59">
        <f>'Inventory Ref Sheet'!AP1361</f>
        <v>0</v>
      </c>
      <c r="N1361" s="59">
        <f>'Inventory Ref Sheet'!AQ1361</f>
        <v>0</v>
      </c>
      <c r="O1361" s="100" t="str">
        <f ca="1">IF('Inventory Ref Sheet'!AS1361&gt;0,YEAR(TODAY())-'Inventory Ref Sheet'!AS1361,"")</f>
        <v/>
      </c>
      <c r="P1361" s="95">
        <f>'Inventory Ref Sheet'!AU1361</f>
        <v>0</v>
      </c>
      <c r="Q1361" s="60">
        <f>'Inventory Ref Sheet'!AV1361</f>
        <v>0</v>
      </c>
      <c r="R1361" s="61"/>
      <c r="S1361" s="100" t="str">
        <f t="shared" si="81"/>
        <v/>
      </c>
      <c r="T1361" s="59">
        <f>'Inventory Ref Sheet'!M1361</f>
        <v>0</v>
      </c>
      <c r="U1361" s="102">
        <f>'Inventory Ref Sheet'!N1361</f>
        <v>0</v>
      </c>
      <c r="V1361" s="59">
        <f>'Inventory Ref Sheet'!O1361</f>
        <v>0</v>
      </c>
      <c r="W1361" s="59">
        <f>'Inventory Ref Sheet'!R1361</f>
        <v>0</v>
      </c>
      <c r="X1361" s="59">
        <f>'Inventory Ref Sheet'!S1361</f>
        <v>0</v>
      </c>
      <c r="Y1361" s="100" t="str">
        <f ca="1">IF('Inventory Ref Sheet'!U1361&gt;0,YEAR(TODAY())-'Inventory Ref Sheet'!U1361,"")</f>
        <v/>
      </c>
      <c r="Z1361" s="95">
        <f>'Inventory Ref Sheet'!W1361</f>
        <v>0</v>
      </c>
      <c r="AA1361" s="60">
        <f>'Inventory Ref Sheet'!X1361</f>
        <v>0</v>
      </c>
      <c r="AB1361" s="61"/>
      <c r="AC1361" s="97" t="str">
        <f t="shared" si="82"/>
        <v/>
      </c>
      <c r="AD1361" s="59">
        <f>'Inventory Ref Sheet'!Y1361</f>
        <v>0</v>
      </c>
      <c r="AE1361" s="59">
        <f>'Inventory Ref Sheet'!Z1361</f>
        <v>0</v>
      </c>
      <c r="AF1361" s="102">
        <f>'Inventory Ref Sheet'!AA1361</f>
        <v>0</v>
      </c>
      <c r="AG1361" s="59">
        <f>'Inventory Ref Sheet'!AD1361</f>
        <v>0</v>
      </c>
      <c r="AH1361" s="59">
        <f>'Inventory Ref Sheet'!AE1361</f>
        <v>0</v>
      </c>
      <c r="AI1361" s="100" t="str">
        <f ca="1">IF('Inventory Ref Sheet'!AG1361&gt;0,YEAR(TODAY())-'Inventory Ref Sheet'!AG1361,"")</f>
        <v/>
      </c>
      <c r="AJ1361" s="99"/>
      <c r="AK1361" s="60">
        <f>'Inventory Ref Sheet'!AJ1361</f>
        <v>0</v>
      </c>
      <c r="AL1361" s="99"/>
      <c r="AM1361" s="97" t="str">
        <f t="shared" si="83"/>
        <v/>
      </c>
    </row>
    <row r="1362" spans="10:39" x14ac:dyDescent="0.25">
      <c r="J1362" s="59">
        <f>'Inventory Ref Sheet'!AK1362</f>
        <v>0</v>
      </c>
      <c r="K1362" s="59">
        <f>'Inventory Ref Sheet'!AL1362</f>
        <v>0</v>
      </c>
      <c r="L1362" s="59">
        <f>'Inventory Ref Sheet'!AM1362</f>
        <v>0</v>
      </c>
      <c r="M1362" s="59">
        <f>'Inventory Ref Sheet'!AP1362</f>
        <v>0</v>
      </c>
      <c r="N1362" s="59">
        <f>'Inventory Ref Sheet'!AQ1362</f>
        <v>0</v>
      </c>
      <c r="O1362" s="100" t="str">
        <f ca="1">IF('Inventory Ref Sheet'!AS1362&gt;0,YEAR(TODAY())-'Inventory Ref Sheet'!AS1362,"")</f>
        <v/>
      </c>
      <c r="P1362" s="95">
        <f>'Inventory Ref Sheet'!AU1362</f>
        <v>0</v>
      </c>
      <c r="Q1362" s="60">
        <f>'Inventory Ref Sheet'!AV1362</f>
        <v>0</v>
      </c>
      <c r="R1362" s="61"/>
      <c r="S1362" s="100" t="str">
        <f t="shared" si="81"/>
        <v/>
      </c>
      <c r="T1362" s="59">
        <f>'Inventory Ref Sheet'!M1362</f>
        <v>0</v>
      </c>
      <c r="U1362" s="102">
        <f>'Inventory Ref Sheet'!N1362</f>
        <v>0</v>
      </c>
      <c r="V1362" s="59">
        <f>'Inventory Ref Sheet'!O1362</f>
        <v>0</v>
      </c>
      <c r="W1362" s="59">
        <f>'Inventory Ref Sheet'!R1362</f>
        <v>0</v>
      </c>
      <c r="X1362" s="59">
        <f>'Inventory Ref Sheet'!S1362</f>
        <v>0</v>
      </c>
      <c r="Y1362" s="100" t="str">
        <f ca="1">IF('Inventory Ref Sheet'!U1362&gt;0,YEAR(TODAY())-'Inventory Ref Sheet'!U1362,"")</f>
        <v/>
      </c>
      <c r="Z1362" s="95">
        <f>'Inventory Ref Sheet'!W1362</f>
        <v>0</v>
      </c>
      <c r="AA1362" s="60">
        <f>'Inventory Ref Sheet'!X1362</f>
        <v>0</v>
      </c>
      <c r="AB1362" s="61"/>
      <c r="AC1362" s="97" t="str">
        <f t="shared" si="82"/>
        <v/>
      </c>
      <c r="AD1362" s="59">
        <f>'Inventory Ref Sheet'!Y1362</f>
        <v>0</v>
      </c>
      <c r="AE1362" s="59">
        <f>'Inventory Ref Sheet'!Z1362</f>
        <v>0</v>
      </c>
      <c r="AF1362" s="102">
        <f>'Inventory Ref Sheet'!AA1362</f>
        <v>0</v>
      </c>
      <c r="AG1362" s="59">
        <f>'Inventory Ref Sheet'!AD1362</f>
        <v>0</v>
      </c>
      <c r="AH1362" s="59">
        <f>'Inventory Ref Sheet'!AE1362</f>
        <v>0</v>
      </c>
      <c r="AI1362" s="100" t="str">
        <f ca="1">IF('Inventory Ref Sheet'!AG1362&gt;0,YEAR(TODAY())-'Inventory Ref Sheet'!AG1362,"")</f>
        <v/>
      </c>
      <c r="AJ1362" s="99"/>
      <c r="AK1362" s="60">
        <f>'Inventory Ref Sheet'!AJ1362</f>
        <v>0</v>
      </c>
      <c r="AL1362" s="99"/>
      <c r="AM1362" s="97" t="str">
        <f t="shared" si="83"/>
        <v/>
      </c>
    </row>
    <row r="1363" spans="10:39" x14ac:dyDescent="0.25">
      <c r="J1363" s="59">
        <f>'Inventory Ref Sheet'!AK1363</f>
        <v>0</v>
      </c>
      <c r="K1363" s="59">
        <f>'Inventory Ref Sheet'!AL1363</f>
        <v>0</v>
      </c>
      <c r="L1363" s="59">
        <f>'Inventory Ref Sheet'!AM1363</f>
        <v>0</v>
      </c>
      <c r="M1363" s="59">
        <f>'Inventory Ref Sheet'!AP1363</f>
        <v>0</v>
      </c>
      <c r="N1363" s="59">
        <f>'Inventory Ref Sheet'!AQ1363</f>
        <v>0</v>
      </c>
      <c r="O1363" s="100" t="str">
        <f ca="1">IF('Inventory Ref Sheet'!AS1363&gt;0,YEAR(TODAY())-'Inventory Ref Sheet'!AS1363,"")</f>
        <v/>
      </c>
      <c r="P1363" s="95">
        <f>'Inventory Ref Sheet'!AU1363</f>
        <v>0</v>
      </c>
      <c r="Q1363" s="60">
        <f>'Inventory Ref Sheet'!AV1363</f>
        <v>0</v>
      </c>
      <c r="R1363" s="61"/>
      <c r="S1363" s="100" t="str">
        <f t="shared" si="81"/>
        <v/>
      </c>
      <c r="T1363" s="59">
        <f>'Inventory Ref Sheet'!M1363</f>
        <v>0</v>
      </c>
      <c r="U1363" s="102">
        <f>'Inventory Ref Sheet'!N1363</f>
        <v>0</v>
      </c>
      <c r="V1363" s="59">
        <f>'Inventory Ref Sheet'!O1363</f>
        <v>0</v>
      </c>
      <c r="W1363" s="59">
        <f>'Inventory Ref Sheet'!R1363</f>
        <v>0</v>
      </c>
      <c r="X1363" s="59">
        <f>'Inventory Ref Sheet'!S1363</f>
        <v>0</v>
      </c>
      <c r="Y1363" s="100" t="str">
        <f ca="1">IF('Inventory Ref Sheet'!U1363&gt;0,YEAR(TODAY())-'Inventory Ref Sheet'!U1363,"")</f>
        <v/>
      </c>
      <c r="Z1363" s="95">
        <f>'Inventory Ref Sheet'!W1363</f>
        <v>0</v>
      </c>
      <c r="AA1363" s="60">
        <f>'Inventory Ref Sheet'!X1363</f>
        <v>0</v>
      </c>
      <c r="AB1363" s="61"/>
      <c r="AC1363" s="97" t="str">
        <f t="shared" si="82"/>
        <v/>
      </c>
      <c r="AD1363" s="59">
        <f>'Inventory Ref Sheet'!Y1363</f>
        <v>0</v>
      </c>
      <c r="AE1363" s="59">
        <f>'Inventory Ref Sheet'!Z1363</f>
        <v>0</v>
      </c>
      <c r="AF1363" s="102">
        <f>'Inventory Ref Sheet'!AA1363</f>
        <v>0</v>
      </c>
      <c r="AG1363" s="59">
        <f>'Inventory Ref Sheet'!AD1363</f>
        <v>0</v>
      </c>
      <c r="AH1363" s="59">
        <f>'Inventory Ref Sheet'!AE1363</f>
        <v>0</v>
      </c>
      <c r="AI1363" s="100" t="str">
        <f ca="1">IF('Inventory Ref Sheet'!AG1363&gt;0,YEAR(TODAY())-'Inventory Ref Sheet'!AG1363,"")</f>
        <v/>
      </c>
      <c r="AJ1363" s="99"/>
      <c r="AK1363" s="60">
        <f>'Inventory Ref Sheet'!AJ1363</f>
        <v>0</v>
      </c>
      <c r="AL1363" s="99"/>
      <c r="AM1363" s="97" t="str">
        <f t="shared" si="83"/>
        <v/>
      </c>
    </row>
    <row r="1364" spans="10:39" x14ac:dyDescent="0.25">
      <c r="J1364" s="59">
        <f>'Inventory Ref Sheet'!AK1364</f>
        <v>0</v>
      </c>
      <c r="K1364" s="59">
        <f>'Inventory Ref Sheet'!AL1364</f>
        <v>0</v>
      </c>
      <c r="L1364" s="59">
        <f>'Inventory Ref Sheet'!AM1364</f>
        <v>0</v>
      </c>
      <c r="M1364" s="59">
        <f>'Inventory Ref Sheet'!AP1364</f>
        <v>0</v>
      </c>
      <c r="N1364" s="59">
        <f>'Inventory Ref Sheet'!AQ1364</f>
        <v>0</v>
      </c>
      <c r="O1364" s="100" t="str">
        <f ca="1">IF('Inventory Ref Sheet'!AS1364&gt;0,YEAR(TODAY())-'Inventory Ref Sheet'!AS1364,"")</f>
        <v/>
      </c>
      <c r="P1364" s="95">
        <f>'Inventory Ref Sheet'!AU1364</f>
        <v>0</v>
      </c>
      <c r="Q1364" s="60">
        <f>'Inventory Ref Sheet'!AV1364</f>
        <v>0</v>
      </c>
      <c r="R1364" s="61"/>
      <c r="S1364" s="100" t="str">
        <f t="shared" si="81"/>
        <v/>
      </c>
      <c r="T1364" s="59">
        <f>'Inventory Ref Sheet'!M1364</f>
        <v>0</v>
      </c>
      <c r="U1364" s="102">
        <f>'Inventory Ref Sheet'!N1364</f>
        <v>0</v>
      </c>
      <c r="V1364" s="59">
        <f>'Inventory Ref Sheet'!O1364</f>
        <v>0</v>
      </c>
      <c r="W1364" s="59">
        <f>'Inventory Ref Sheet'!R1364</f>
        <v>0</v>
      </c>
      <c r="X1364" s="59">
        <f>'Inventory Ref Sheet'!S1364</f>
        <v>0</v>
      </c>
      <c r="Y1364" s="100" t="str">
        <f ca="1">IF('Inventory Ref Sheet'!U1364&gt;0,YEAR(TODAY())-'Inventory Ref Sheet'!U1364,"")</f>
        <v/>
      </c>
      <c r="Z1364" s="95">
        <f>'Inventory Ref Sheet'!W1364</f>
        <v>0</v>
      </c>
      <c r="AA1364" s="60">
        <f>'Inventory Ref Sheet'!X1364</f>
        <v>0</v>
      </c>
      <c r="AB1364" s="61"/>
      <c r="AC1364" s="97" t="str">
        <f t="shared" si="82"/>
        <v/>
      </c>
      <c r="AD1364" s="59">
        <f>'Inventory Ref Sheet'!Y1364</f>
        <v>0</v>
      </c>
      <c r="AE1364" s="59">
        <f>'Inventory Ref Sheet'!Z1364</f>
        <v>0</v>
      </c>
      <c r="AF1364" s="102">
        <f>'Inventory Ref Sheet'!AA1364</f>
        <v>0</v>
      </c>
      <c r="AG1364" s="59">
        <f>'Inventory Ref Sheet'!AD1364</f>
        <v>0</v>
      </c>
      <c r="AH1364" s="59">
        <f>'Inventory Ref Sheet'!AE1364</f>
        <v>0</v>
      </c>
      <c r="AI1364" s="100" t="str">
        <f ca="1">IF('Inventory Ref Sheet'!AG1364&gt;0,YEAR(TODAY())-'Inventory Ref Sheet'!AG1364,"")</f>
        <v/>
      </c>
      <c r="AJ1364" s="99"/>
      <c r="AK1364" s="60">
        <f>'Inventory Ref Sheet'!AJ1364</f>
        <v>0</v>
      </c>
      <c r="AL1364" s="99"/>
      <c r="AM1364" s="97" t="str">
        <f t="shared" si="83"/>
        <v/>
      </c>
    </row>
    <row r="1365" spans="10:39" x14ac:dyDescent="0.25">
      <c r="J1365" s="59">
        <f>'Inventory Ref Sheet'!AK1365</f>
        <v>0</v>
      </c>
      <c r="K1365" s="59">
        <f>'Inventory Ref Sheet'!AL1365</f>
        <v>0</v>
      </c>
      <c r="L1365" s="59">
        <f>'Inventory Ref Sheet'!AM1365</f>
        <v>0</v>
      </c>
      <c r="M1365" s="59">
        <f>'Inventory Ref Sheet'!AP1365</f>
        <v>0</v>
      </c>
      <c r="N1365" s="59">
        <f>'Inventory Ref Sheet'!AQ1365</f>
        <v>0</v>
      </c>
      <c r="O1365" s="100" t="str">
        <f ca="1">IF('Inventory Ref Sheet'!AS1365&gt;0,YEAR(TODAY())-'Inventory Ref Sheet'!AS1365,"")</f>
        <v/>
      </c>
      <c r="P1365" s="95">
        <f>'Inventory Ref Sheet'!AU1365</f>
        <v>0</v>
      </c>
      <c r="Q1365" s="60">
        <f>'Inventory Ref Sheet'!AV1365</f>
        <v>0</v>
      </c>
      <c r="R1365" s="61"/>
      <c r="S1365" s="100" t="str">
        <f t="shared" si="81"/>
        <v/>
      </c>
      <c r="T1365" s="59">
        <f>'Inventory Ref Sheet'!M1365</f>
        <v>0</v>
      </c>
      <c r="U1365" s="102">
        <f>'Inventory Ref Sheet'!N1365</f>
        <v>0</v>
      </c>
      <c r="V1365" s="59">
        <f>'Inventory Ref Sheet'!O1365</f>
        <v>0</v>
      </c>
      <c r="W1365" s="59">
        <f>'Inventory Ref Sheet'!R1365</f>
        <v>0</v>
      </c>
      <c r="X1365" s="59">
        <f>'Inventory Ref Sheet'!S1365</f>
        <v>0</v>
      </c>
      <c r="Y1365" s="100" t="str">
        <f ca="1">IF('Inventory Ref Sheet'!U1365&gt;0,YEAR(TODAY())-'Inventory Ref Sheet'!U1365,"")</f>
        <v/>
      </c>
      <c r="Z1365" s="95">
        <f>'Inventory Ref Sheet'!W1365</f>
        <v>0</v>
      </c>
      <c r="AA1365" s="60">
        <f>'Inventory Ref Sheet'!X1365</f>
        <v>0</v>
      </c>
      <c r="AB1365" s="61"/>
      <c r="AC1365" s="97" t="str">
        <f t="shared" si="82"/>
        <v/>
      </c>
      <c r="AD1365" s="59">
        <f>'Inventory Ref Sheet'!Y1365</f>
        <v>0</v>
      </c>
      <c r="AE1365" s="59">
        <f>'Inventory Ref Sheet'!Z1365</f>
        <v>0</v>
      </c>
      <c r="AF1365" s="102">
        <f>'Inventory Ref Sheet'!AA1365</f>
        <v>0</v>
      </c>
      <c r="AG1365" s="59">
        <f>'Inventory Ref Sheet'!AD1365</f>
        <v>0</v>
      </c>
      <c r="AH1365" s="59">
        <f>'Inventory Ref Sheet'!AE1365</f>
        <v>0</v>
      </c>
      <c r="AI1365" s="100" t="str">
        <f ca="1">IF('Inventory Ref Sheet'!AG1365&gt;0,YEAR(TODAY())-'Inventory Ref Sheet'!AG1365,"")</f>
        <v/>
      </c>
      <c r="AJ1365" s="99"/>
      <c r="AK1365" s="60">
        <f>'Inventory Ref Sheet'!AJ1365</f>
        <v>0</v>
      </c>
      <c r="AL1365" s="99"/>
      <c r="AM1365" s="97" t="str">
        <f t="shared" si="83"/>
        <v/>
      </c>
    </row>
    <row r="1366" spans="10:39" x14ac:dyDescent="0.25">
      <c r="J1366" s="59">
        <f>'Inventory Ref Sheet'!AK1366</f>
        <v>0</v>
      </c>
      <c r="K1366" s="59">
        <f>'Inventory Ref Sheet'!AL1366</f>
        <v>0</v>
      </c>
      <c r="L1366" s="59">
        <f>'Inventory Ref Sheet'!AM1366</f>
        <v>0</v>
      </c>
      <c r="M1366" s="59">
        <f>'Inventory Ref Sheet'!AP1366</f>
        <v>0</v>
      </c>
      <c r="N1366" s="59">
        <f>'Inventory Ref Sheet'!AQ1366</f>
        <v>0</v>
      </c>
      <c r="O1366" s="100" t="str">
        <f ca="1">IF('Inventory Ref Sheet'!AS1366&gt;0,YEAR(TODAY())-'Inventory Ref Sheet'!AS1366,"")</f>
        <v/>
      </c>
      <c r="P1366" s="95">
        <f>'Inventory Ref Sheet'!AU1366</f>
        <v>0</v>
      </c>
      <c r="Q1366" s="60">
        <f>'Inventory Ref Sheet'!AV1366</f>
        <v>0</v>
      </c>
      <c r="R1366" s="61"/>
      <c r="S1366" s="100" t="str">
        <f t="shared" si="81"/>
        <v/>
      </c>
      <c r="T1366" s="59">
        <f>'Inventory Ref Sheet'!M1366</f>
        <v>0</v>
      </c>
      <c r="U1366" s="102">
        <f>'Inventory Ref Sheet'!N1366</f>
        <v>0</v>
      </c>
      <c r="V1366" s="59">
        <f>'Inventory Ref Sheet'!O1366</f>
        <v>0</v>
      </c>
      <c r="W1366" s="59">
        <f>'Inventory Ref Sheet'!R1366</f>
        <v>0</v>
      </c>
      <c r="X1366" s="59">
        <f>'Inventory Ref Sheet'!S1366</f>
        <v>0</v>
      </c>
      <c r="Y1366" s="100" t="str">
        <f ca="1">IF('Inventory Ref Sheet'!U1366&gt;0,YEAR(TODAY())-'Inventory Ref Sheet'!U1366,"")</f>
        <v/>
      </c>
      <c r="Z1366" s="95">
        <f>'Inventory Ref Sheet'!W1366</f>
        <v>0</v>
      </c>
      <c r="AA1366" s="60">
        <f>'Inventory Ref Sheet'!X1366</f>
        <v>0</v>
      </c>
      <c r="AB1366" s="61"/>
      <c r="AC1366" s="97" t="str">
        <f t="shared" si="82"/>
        <v/>
      </c>
      <c r="AD1366" s="59">
        <f>'Inventory Ref Sheet'!Y1366</f>
        <v>0</v>
      </c>
      <c r="AE1366" s="59">
        <f>'Inventory Ref Sheet'!Z1366</f>
        <v>0</v>
      </c>
      <c r="AF1366" s="102">
        <f>'Inventory Ref Sheet'!AA1366</f>
        <v>0</v>
      </c>
      <c r="AG1366" s="59">
        <f>'Inventory Ref Sheet'!AD1366</f>
        <v>0</v>
      </c>
      <c r="AH1366" s="59">
        <f>'Inventory Ref Sheet'!AE1366</f>
        <v>0</v>
      </c>
      <c r="AI1366" s="100" t="str">
        <f ca="1">IF('Inventory Ref Sheet'!AG1366&gt;0,YEAR(TODAY())-'Inventory Ref Sheet'!AG1366,"")</f>
        <v/>
      </c>
      <c r="AJ1366" s="99"/>
      <c r="AK1366" s="60">
        <f>'Inventory Ref Sheet'!AJ1366</f>
        <v>0</v>
      </c>
      <c r="AL1366" s="99"/>
      <c r="AM1366" s="97" t="str">
        <f t="shared" si="83"/>
        <v/>
      </c>
    </row>
    <row r="1367" spans="10:39" x14ac:dyDescent="0.25">
      <c r="J1367" s="59">
        <f>'Inventory Ref Sheet'!AK1367</f>
        <v>0</v>
      </c>
      <c r="K1367" s="59">
        <f>'Inventory Ref Sheet'!AL1367</f>
        <v>0</v>
      </c>
      <c r="L1367" s="59">
        <f>'Inventory Ref Sheet'!AM1367</f>
        <v>0</v>
      </c>
      <c r="M1367" s="59">
        <f>'Inventory Ref Sheet'!AP1367</f>
        <v>0</v>
      </c>
      <c r="N1367" s="59">
        <f>'Inventory Ref Sheet'!AQ1367</f>
        <v>0</v>
      </c>
      <c r="O1367" s="100" t="str">
        <f ca="1">IF('Inventory Ref Sheet'!AS1367&gt;0,YEAR(TODAY())-'Inventory Ref Sheet'!AS1367,"")</f>
        <v/>
      </c>
      <c r="P1367" s="95">
        <f>'Inventory Ref Sheet'!AU1367</f>
        <v>0</v>
      </c>
      <c r="Q1367" s="60">
        <f>'Inventory Ref Sheet'!AV1367</f>
        <v>0</v>
      </c>
      <c r="R1367" s="61"/>
      <c r="S1367" s="100" t="str">
        <f t="shared" si="81"/>
        <v/>
      </c>
      <c r="T1367" s="59">
        <f>'Inventory Ref Sheet'!M1367</f>
        <v>0</v>
      </c>
      <c r="U1367" s="102">
        <f>'Inventory Ref Sheet'!N1367</f>
        <v>0</v>
      </c>
      <c r="V1367" s="59">
        <f>'Inventory Ref Sheet'!O1367</f>
        <v>0</v>
      </c>
      <c r="W1367" s="59">
        <f>'Inventory Ref Sheet'!R1367</f>
        <v>0</v>
      </c>
      <c r="X1367" s="59">
        <f>'Inventory Ref Sheet'!S1367</f>
        <v>0</v>
      </c>
      <c r="Y1367" s="100" t="str">
        <f ca="1">IF('Inventory Ref Sheet'!U1367&gt;0,YEAR(TODAY())-'Inventory Ref Sheet'!U1367,"")</f>
        <v/>
      </c>
      <c r="Z1367" s="95">
        <f>'Inventory Ref Sheet'!W1367</f>
        <v>0</v>
      </c>
      <c r="AA1367" s="60">
        <f>'Inventory Ref Sheet'!X1367</f>
        <v>0</v>
      </c>
      <c r="AB1367" s="61"/>
      <c r="AC1367" s="97" t="str">
        <f t="shared" si="82"/>
        <v/>
      </c>
      <c r="AD1367" s="59">
        <f>'Inventory Ref Sheet'!Y1367</f>
        <v>0</v>
      </c>
      <c r="AE1367" s="59">
        <f>'Inventory Ref Sheet'!Z1367</f>
        <v>0</v>
      </c>
      <c r="AF1367" s="102">
        <f>'Inventory Ref Sheet'!AA1367</f>
        <v>0</v>
      </c>
      <c r="AG1367" s="59">
        <f>'Inventory Ref Sheet'!AD1367</f>
        <v>0</v>
      </c>
      <c r="AH1367" s="59">
        <f>'Inventory Ref Sheet'!AE1367</f>
        <v>0</v>
      </c>
      <c r="AI1367" s="100" t="str">
        <f ca="1">IF('Inventory Ref Sheet'!AG1367&gt;0,YEAR(TODAY())-'Inventory Ref Sheet'!AG1367,"")</f>
        <v/>
      </c>
      <c r="AJ1367" s="99"/>
      <c r="AK1367" s="60">
        <f>'Inventory Ref Sheet'!AJ1367</f>
        <v>0</v>
      </c>
      <c r="AL1367" s="99"/>
      <c r="AM1367" s="97" t="str">
        <f t="shared" si="83"/>
        <v/>
      </c>
    </row>
    <row r="1368" spans="10:39" x14ac:dyDescent="0.25">
      <c r="J1368" s="59">
        <f>'Inventory Ref Sheet'!AK1368</f>
        <v>0</v>
      </c>
      <c r="K1368" s="59">
        <f>'Inventory Ref Sheet'!AL1368</f>
        <v>0</v>
      </c>
      <c r="L1368" s="59">
        <f>'Inventory Ref Sheet'!AM1368</f>
        <v>0</v>
      </c>
      <c r="M1368" s="59">
        <f>'Inventory Ref Sheet'!AP1368</f>
        <v>0</v>
      </c>
      <c r="N1368" s="59">
        <f>'Inventory Ref Sheet'!AQ1368</f>
        <v>0</v>
      </c>
      <c r="O1368" s="100" t="str">
        <f ca="1">IF('Inventory Ref Sheet'!AS1368&gt;0,YEAR(TODAY())-'Inventory Ref Sheet'!AS1368,"")</f>
        <v/>
      </c>
      <c r="P1368" s="95">
        <f>'Inventory Ref Sheet'!AU1368</f>
        <v>0</v>
      </c>
      <c r="Q1368" s="60">
        <f>'Inventory Ref Sheet'!AV1368</f>
        <v>0</v>
      </c>
      <c r="R1368" s="61"/>
      <c r="S1368" s="100" t="str">
        <f t="shared" si="81"/>
        <v/>
      </c>
      <c r="T1368" s="59">
        <f>'Inventory Ref Sheet'!M1368</f>
        <v>0</v>
      </c>
      <c r="U1368" s="102">
        <f>'Inventory Ref Sheet'!N1368</f>
        <v>0</v>
      </c>
      <c r="V1368" s="59">
        <f>'Inventory Ref Sheet'!O1368</f>
        <v>0</v>
      </c>
      <c r="W1368" s="59">
        <f>'Inventory Ref Sheet'!R1368</f>
        <v>0</v>
      </c>
      <c r="X1368" s="59">
        <f>'Inventory Ref Sheet'!S1368</f>
        <v>0</v>
      </c>
      <c r="Y1368" s="100" t="str">
        <f ca="1">IF('Inventory Ref Sheet'!U1368&gt;0,YEAR(TODAY())-'Inventory Ref Sheet'!U1368,"")</f>
        <v/>
      </c>
      <c r="Z1368" s="95">
        <f>'Inventory Ref Sheet'!W1368</f>
        <v>0</v>
      </c>
      <c r="AA1368" s="60">
        <f>'Inventory Ref Sheet'!X1368</f>
        <v>0</v>
      </c>
      <c r="AB1368" s="61"/>
      <c r="AC1368" s="97" t="str">
        <f t="shared" si="82"/>
        <v/>
      </c>
      <c r="AD1368" s="59">
        <f>'Inventory Ref Sheet'!Y1368</f>
        <v>0</v>
      </c>
      <c r="AE1368" s="59">
        <f>'Inventory Ref Sheet'!Z1368</f>
        <v>0</v>
      </c>
      <c r="AF1368" s="102">
        <f>'Inventory Ref Sheet'!AA1368</f>
        <v>0</v>
      </c>
      <c r="AG1368" s="59">
        <f>'Inventory Ref Sheet'!AD1368</f>
        <v>0</v>
      </c>
      <c r="AH1368" s="59">
        <f>'Inventory Ref Sheet'!AE1368</f>
        <v>0</v>
      </c>
      <c r="AI1368" s="100" t="str">
        <f ca="1">IF('Inventory Ref Sheet'!AG1368&gt;0,YEAR(TODAY())-'Inventory Ref Sheet'!AG1368,"")</f>
        <v/>
      </c>
      <c r="AJ1368" s="99"/>
      <c r="AK1368" s="60">
        <f>'Inventory Ref Sheet'!AJ1368</f>
        <v>0</v>
      </c>
      <c r="AL1368" s="99"/>
      <c r="AM1368" s="97" t="str">
        <f t="shared" si="83"/>
        <v/>
      </c>
    </row>
    <row r="1369" spans="10:39" x14ac:dyDescent="0.25">
      <c r="J1369" s="59">
        <f>'Inventory Ref Sheet'!AK1369</f>
        <v>0</v>
      </c>
      <c r="K1369" s="59">
        <f>'Inventory Ref Sheet'!AL1369</f>
        <v>0</v>
      </c>
      <c r="L1369" s="59">
        <f>'Inventory Ref Sheet'!AM1369</f>
        <v>0</v>
      </c>
      <c r="M1369" s="59">
        <f>'Inventory Ref Sheet'!AP1369</f>
        <v>0</v>
      </c>
      <c r="N1369" s="59">
        <f>'Inventory Ref Sheet'!AQ1369</f>
        <v>0</v>
      </c>
      <c r="O1369" s="100" t="str">
        <f ca="1">IF('Inventory Ref Sheet'!AS1369&gt;0,YEAR(TODAY())-'Inventory Ref Sheet'!AS1369,"")</f>
        <v/>
      </c>
      <c r="P1369" s="95">
        <f>'Inventory Ref Sheet'!AU1369</f>
        <v>0</v>
      </c>
      <c r="Q1369" s="60">
        <f>'Inventory Ref Sheet'!AV1369</f>
        <v>0</v>
      </c>
      <c r="R1369" s="61"/>
      <c r="S1369" s="100" t="str">
        <f t="shared" si="81"/>
        <v/>
      </c>
      <c r="T1369" s="59">
        <f>'Inventory Ref Sheet'!M1369</f>
        <v>0</v>
      </c>
      <c r="U1369" s="102">
        <f>'Inventory Ref Sheet'!N1369</f>
        <v>0</v>
      </c>
      <c r="V1369" s="59">
        <f>'Inventory Ref Sheet'!O1369</f>
        <v>0</v>
      </c>
      <c r="W1369" s="59">
        <f>'Inventory Ref Sheet'!R1369</f>
        <v>0</v>
      </c>
      <c r="X1369" s="59">
        <f>'Inventory Ref Sheet'!S1369</f>
        <v>0</v>
      </c>
      <c r="Y1369" s="100" t="str">
        <f ca="1">IF('Inventory Ref Sheet'!U1369&gt;0,YEAR(TODAY())-'Inventory Ref Sheet'!U1369,"")</f>
        <v/>
      </c>
      <c r="Z1369" s="95">
        <f>'Inventory Ref Sheet'!W1369</f>
        <v>0</v>
      </c>
      <c r="AA1369" s="60">
        <f>'Inventory Ref Sheet'!X1369</f>
        <v>0</v>
      </c>
      <c r="AB1369" s="61"/>
      <c r="AC1369" s="97" t="str">
        <f t="shared" si="82"/>
        <v/>
      </c>
      <c r="AD1369" s="59">
        <f>'Inventory Ref Sheet'!Y1369</f>
        <v>0</v>
      </c>
      <c r="AE1369" s="59">
        <f>'Inventory Ref Sheet'!Z1369</f>
        <v>0</v>
      </c>
      <c r="AF1369" s="102">
        <f>'Inventory Ref Sheet'!AA1369</f>
        <v>0</v>
      </c>
      <c r="AG1369" s="59">
        <f>'Inventory Ref Sheet'!AD1369</f>
        <v>0</v>
      </c>
      <c r="AH1369" s="59">
        <f>'Inventory Ref Sheet'!AE1369</f>
        <v>0</v>
      </c>
      <c r="AI1369" s="100" t="str">
        <f ca="1">IF('Inventory Ref Sheet'!AG1369&gt;0,YEAR(TODAY())-'Inventory Ref Sheet'!AG1369,"")</f>
        <v/>
      </c>
      <c r="AJ1369" s="99"/>
      <c r="AK1369" s="60">
        <f>'Inventory Ref Sheet'!AJ1369</f>
        <v>0</v>
      </c>
      <c r="AL1369" s="99"/>
      <c r="AM1369" s="97" t="str">
        <f t="shared" si="83"/>
        <v/>
      </c>
    </row>
    <row r="1370" spans="10:39" x14ac:dyDescent="0.25">
      <c r="J1370" s="59">
        <f>'Inventory Ref Sheet'!AK1370</f>
        <v>0</v>
      </c>
      <c r="K1370" s="59">
        <f>'Inventory Ref Sheet'!AL1370</f>
        <v>0</v>
      </c>
      <c r="L1370" s="59">
        <f>'Inventory Ref Sheet'!AM1370</f>
        <v>0</v>
      </c>
      <c r="M1370" s="59">
        <f>'Inventory Ref Sheet'!AP1370</f>
        <v>0</v>
      </c>
      <c r="N1370" s="59">
        <f>'Inventory Ref Sheet'!AQ1370</f>
        <v>0</v>
      </c>
      <c r="O1370" s="100" t="str">
        <f ca="1">IF('Inventory Ref Sheet'!AS1370&gt;0,YEAR(TODAY())-'Inventory Ref Sheet'!AS1370,"")</f>
        <v/>
      </c>
      <c r="P1370" s="95">
        <f>'Inventory Ref Sheet'!AU1370</f>
        <v>0</v>
      </c>
      <c r="Q1370" s="60">
        <f>'Inventory Ref Sheet'!AV1370</f>
        <v>0</v>
      </c>
      <c r="R1370" s="61"/>
      <c r="S1370" s="100" t="str">
        <f t="shared" si="81"/>
        <v/>
      </c>
      <c r="T1370" s="59">
        <f>'Inventory Ref Sheet'!M1370</f>
        <v>0</v>
      </c>
      <c r="U1370" s="102">
        <f>'Inventory Ref Sheet'!N1370</f>
        <v>0</v>
      </c>
      <c r="V1370" s="59">
        <f>'Inventory Ref Sheet'!O1370</f>
        <v>0</v>
      </c>
      <c r="W1370" s="59">
        <f>'Inventory Ref Sheet'!R1370</f>
        <v>0</v>
      </c>
      <c r="X1370" s="59">
        <f>'Inventory Ref Sheet'!S1370</f>
        <v>0</v>
      </c>
      <c r="Y1370" s="100" t="str">
        <f ca="1">IF('Inventory Ref Sheet'!U1370&gt;0,YEAR(TODAY())-'Inventory Ref Sheet'!U1370,"")</f>
        <v/>
      </c>
      <c r="Z1370" s="95">
        <f>'Inventory Ref Sheet'!W1370</f>
        <v>0</v>
      </c>
      <c r="AA1370" s="60">
        <f>'Inventory Ref Sheet'!X1370</f>
        <v>0</v>
      </c>
      <c r="AB1370" s="61"/>
      <c r="AC1370" s="97" t="str">
        <f t="shared" si="82"/>
        <v/>
      </c>
      <c r="AD1370" s="59">
        <f>'Inventory Ref Sheet'!Y1370</f>
        <v>0</v>
      </c>
      <c r="AE1370" s="59">
        <f>'Inventory Ref Sheet'!Z1370</f>
        <v>0</v>
      </c>
      <c r="AF1370" s="102">
        <f>'Inventory Ref Sheet'!AA1370</f>
        <v>0</v>
      </c>
      <c r="AG1370" s="59">
        <f>'Inventory Ref Sheet'!AD1370</f>
        <v>0</v>
      </c>
      <c r="AH1370" s="59">
        <f>'Inventory Ref Sheet'!AE1370</f>
        <v>0</v>
      </c>
      <c r="AI1370" s="100" t="str">
        <f ca="1">IF('Inventory Ref Sheet'!AG1370&gt;0,YEAR(TODAY())-'Inventory Ref Sheet'!AG1370,"")</f>
        <v/>
      </c>
      <c r="AJ1370" s="99"/>
      <c r="AK1370" s="60">
        <f>'Inventory Ref Sheet'!AJ1370</f>
        <v>0</v>
      </c>
      <c r="AL1370" s="99"/>
      <c r="AM1370" s="97" t="str">
        <f t="shared" si="83"/>
        <v/>
      </c>
    </row>
    <row r="1371" spans="10:39" x14ac:dyDescent="0.25">
      <c r="J1371" s="59">
        <f>'Inventory Ref Sheet'!AK1371</f>
        <v>0</v>
      </c>
      <c r="K1371" s="59">
        <f>'Inventory Ref Sheet'!AL1371</f>
        <v>0</v>
      </c>
      <c r="L1371" s="59">
        <f>'Inventory Ref Sheet'!AM1371</f>
        <v>0</v>
      </c>
      <c r="M1371" s="59">
        <f>'Inventory Ref Sheet'!AP1371</f>
        <v>0</v>
      </c>
      <c r="N1371" s="59">
        <f>'Inventory Ref Sheet'!AQ1371</f>
        <v>0</v>
      </c>
      <c r="O1371" s="100" t="str">
        <f ca="1">IF('Inventory Ref Sheet'!AS1371&gt;0,YEAR(TODAY())-'Inventory Ref Sheet'!AS1371,"")</f>
        <v/>
      </c>
      <c r="P1371" s="95">
        <f>'Inventory Ref Sheet'!AU1371</f>
        <v>0</v>
      </c>
      <c r="Q1371" s="60">
        <f>'Inventory Ref Sheet'!AV1371</f>
        <v>0</v>
      </c>
      <c r="R1371" s="61"/>
      <c r="S1371" s="100" t="str">
        <f t="shared" si="81"/>
        <v/>
      </c>
      <c r="T1371" s="59">
        <f>'Inventory Ref Sheet'!M1371</f>
        <v>0</v>
      </c>
      <c r="U1371" s="102">
        <f>'Inventory Ref Sheet'!N1371</f>
        <v>0</v>
      </c>
      <c r="V1371" s="59">
        <f>'Inventory Ref Sheet'!O1371</f>
        <v>0</v>
      </c>
      <c r="W1371" s="59">
        <f>'Inventory Ref Sheet'!R1371</f>
        <v>0</v>
      </c>
      <c r="X1371" s="59">
        <f>'Inventory Ref Sheet'!S1371</f>
        <v>0</v>
      </c>
      <c r="Y1371" s="100" t="str">
        <f ca="1">IF('Inventory Ref Sheet'!U1371&gt;0,YEAR(TODAY())-'Inventory Ref Sheet'!U1371,"")</f>
        <v/>
      </c>
      <c r="Z1371" s="95">
        <f>'Inventory Ref Sheet'!W1371</f>
        <v>0</v>
      </c>
      <c r="AA1371" s="60">
        <f>'Inventory Ref Sheet'!X1371</f>
        <v>0</v>
      </c>
      <c r="AB1371" s="61"/>
      <c r="AC1371" s="97" t="str">
        <f t="shared" si="82"/>
        <v/>
      </c>
      <c r="AD1371" s="59">
        <f>'Inventory Ref Sheet'!Y1371</f>
        <v>0</v>
      </c>
      <c r="AE1371" s="59">
        <f>'Inventory Ref Sheet'!Z1371</f>
        <v>0</v>
      </c>
      <c r="AF1371" s="102">
        <f>'Inventory Ref Sheet'!AA1371</f>
        <v>0</v>
      </c>
      <c r="AG1371" s="59">
        <f>'Inventory Ref Sheet'!AD1371</f>
        <v>0</v>
      </c>
      <c r="AH1371" s="59">
        <f>'Inventory Ref Sheet'!AE1371</f>
        <v>0</v>
      </c>
      <c r="AI1371" s="100" t="str">
        <f ca="1">IF('Inventory Ref Sheet'!AG1371&gt;0,YEAR(TODAY())-'Inventory Ref Sheet'!AG1371,"")</f>
        <v/>
      </c>
      <c r="AJ1371" s="99"/>
      <c r="AK1371" s="60">
        <f>'Inventory Ref Sheet'!AJ1371</f>
        <v>0</v>
      </c>
      <c r="AL1371" s="99"/>
      <c r="AM1371" s="97" t="str">
        <f t="shared" si="83"/>
        <v/>
      </c>
    </row>
    <row r="1372" spans="10:39" x14ac:dyDescent="0.25">
      <c r="J1372" s="59">
        <f>'Inventory Ref Sheet'!AK1372</f>
        <v>0</v>
      </c>
      <c r="K1372" s="59">
        <f>'Inventory Ref Sheet'!AL1372</f>
        <v>0</v>
      </c>
      <c r="L1372" s="59">
        <f>'Inventory Ref Sheet'!AM1372</f>
        <v>0</v>
      </c>
      <c r="M1372" s="59">
        <f>'Inventory Ref Sheet'!AP1372</f>
        <v>0</v>
      </c>
      <c r="N1372" s="59">
        <f>'Inventory Ref Sheet'!AQ1372</f>
        <v>0</v>
      </c>
      <c r="O1372" s="100" t="str">
        <f ca="1">IF('Inventory Ref Sheet'!AS1372&gt;0,YEAR(TODAY())-'Inventory Ref Sheet'!AS1372,"")</f>
        <v/>
      </c>
      <c r="P1372" s="95">
        <f>'Inventory Ref Sheet'!AU1372</f>
        <v>0</v>
      </c>
      <c r="Q1372" s="60">
        <f>'Inventory Ref Sheet'!AV1372</f>
        <v>0</v>
      </c>
      <c r="R1372" s="61"/>
      <c r="S1372" s="100" t="str">
        <f t="shared" si="81"/>
        <v/>
      </c>
      <c r="T1372" s="59">
        <f>'Inventory Ref Sheet'!M1372</f>
        <v>0</v>
      </c>
      <c r="U1372" s="102">
        <f>'Inventory Ref Sheet'!N1372</f>
        <v>0</v>
      </c>
      <c r="V1372" s="59">
        <f>'Inventory Ref Sheet'!O1372</f>
        <v>0</v>
      </c>
      <c r="W1372" s="59">
        <f>'Inventory Ref Sheet'!R1372</f>
        <v>0</v>
      </c>
      <c r="X1372" s="59">
        <f>'Inventory Ref Sheet'!S1372</f>
        <v>0</v>
      </c>
      <c r="Y1372" s="100" t="str">
        <f ca="1">IF('Inventory Ref Sheet'!U1372&gt;0,YEAR(TODAY())-'Inventory Ref Sheet'!U1372,"")</f>
        <v/>
      </c>
      <c r="Z1372" s="95">
        <f>'Inventory Ref Sheet'!W1372</f>
        <v>0</v>
      </c>
      <c r="AA1372" s="60">
        <f>'Inventory Ref Sheet'!X1372</f>
        <v>0</v>
      </c>
      <c r="AB1372" s="61"/>
      <c r="AC1372" s="97" t="str">
        <f t="shared" si="82"/>
        <v/>
      </c>
      <c r="AD1372" s="59">
        <f>'Inventory Ref Sheet'!Y1372</f>
        <v>0</v>
      </c>
      <c r="AE1372" s="59">
        <f>'Inventory Ref Sheet'!Z1372</f>
        <v>0</v>
      </c>
      <c r="AF1372" s="102">
        <f>'Inventory Ref Sheet'!AA1372</f>
        <v>0</v>
      </c>
      <c r="AG1372" s="59">
        <f>'Inventory Ref Sheet'!AD1372</f>
        <v>0</v>
      </c>
      <c r="AH1372" s="59">
        <f>'Inventory Ref Sheet'!AE1372</f>
        <v>0</v>
      </c>
      <c r="AI1372" s="100" t="str">
        <f ca="1">IF('Inventory Ref Sheet'!AG1372&gt;0,YEAR(TODAY())-'Inventory Ref Sheet'!AG1372,"")</f>
        <v/>
      </c>
      <c r="AJ1372" s="99"/>
      <c r="AK1372" s="60">
        <f>'Inventory Ref Sheet'!AJ1372</f>
        <v>0</v>
      </c>
      <c r="AL1372" s="99"/>
      <c r="AM1372" s="97" t="str">
        <f t="shared" si="83"/>
        <v/>
      </c>
    </row>
    <row r="1373" spans="10:39" x14ac:dyDescent="0.25">
      <c r="J1373" s="59">
        <f>'Inventory Ref Sheet'!AK1373</f>
        <v>0</v>
      </c>
      <c r="K1373" s="59">
        <f>'Inventory Ref Sheet'!AL1373</f>
        <v>0</v>
      </c>
      <c r="L1373" s="59">
        <f>'Inventory Ref Sheet'!AM1373</f>
        <v>0</v>
      </c>
      <c r="M1373" s="59">
        <f>'Inventory Ref Sheet'!AP1373</f>
        <v>0</v>
      </c>
      <c r="N1373" s="59">
        <f>'Inventory Ref Sheet'!AQ1373</f>
        <v>0</v>
      </c>
      <c r="O1373" s="100" t="str">
        <f ca="1">IF('Inventory Ref Sheet'!AS1373&gt;0,YEAR(TODAY())-'Inventory Ref Sheet'!AS1373,"")</f>
        <v/>
      </c>
      <c r="P1373" s="95">
        <f>'Inventory Ref Sheet'!AU1373</f>
        <v>0</v>
      </c>
      <c r="Q1373" s="60">
        <f>'Inventory Ref Sheet'!AV1373</f>
        <v>0</v>
      </c>
      <c r="R1373" s="61"/>
      <c r="S1373" s="100" t="str">
        <f t="shared" si="81"/>
        <v/>
      </c>
      <c r="T1373" s="59">
        <f>'Inventory Ref Sheet'!M1373</f>
        <v>0</v>
      </c>
      <c r="U1373" s="102">
        <f>'Inventory Ref Sheet'!N1373</f>
        <v>0</v>
      </c>
      <c r="V1373" s="59">
        <f>'Inventory Ref Sheet'!O1373</f>
        <v>0</v>
      </c>
      <c r="W1373" s="59">
        <f>'Inventory Ref Sheet'!R1373</f>
        <v>0</v>
      </c>
      <c r="X1373" s="59">
        <f>'Inventory Ref Sheet'!S1373</f>
        <v>0</v>
      </c>
      <c r="Y1373" s="100" t="str">
        <f ca="1">IF('Inventory Ref Sheet'!U1373&gt;0,YEAR(TODAY())-'Inventory Ref Sheet'!U1373,"")</f>
        <v/>
      </c>
      <c r="Z1373" s="95">
        <f>'Inventory Ref Sheet'!W1373</f>
        <v>0</v>
      </c>
      <c r="AA1373" s="60">
        <f>'Inventory Ref Sheet'!X1373</f>
        <v>0</v>
      </c>
      <c r="AB1373" s="61"/>
      <c r="AC1373" s="97" t="str">
        <f t="shared" si="82"/>
        <v/>
      </c>
      <c r="AD1373" s="59">
        <f>'Inventory Ref Sheet'!Y1373</f>
        <v>0</v>
      </c>
      <c r="AE1373" s="59">
        <f>'Inventory Ref Sheet'!Z1373</f>
        <v>0</v>
      </c>
      <c r="AF1373" s="102">
        <f>'Inventory Ref Sheet'!AA1373</f>
        <v>0</v>
      </c>
      <c r="AG1373" s="59">
        <f>'Inventory Ref Sheet'!AD1373</f>
        <v>0</v>
      </c>
      <c r="AH1373" s="59">
        <f>'Inventory Ref Sheet'!AE1373</f>
        <v>0</v>
      </c>
      <c r="AI1373" s="100" t="str">
        <f ca="1">IF('Inventory Ref Sheet'!AG1373&gt;0,YEAR(TODAY())-'Inventory Ref Sheet'!AG1373,"")</f>
        <v/>
      </c>
      <c r="AJ1373" s="99"/>
      <c r="AK1373" s="60">
        <f>'Inventory Ref Sheet'!AJ1373</f>
        <v>0</v>
      </c>
      <c r="AL1373" s="99"/>
      <c r="AM1373" s="97" t="str">
        <f t="shared" si="83"/>
        <v/>
      </c>
    </row>
    <row r="1374" spans="10:39" x14ac:dyDescent="0.25">
      <c r="J1374" s="59">
        <f>'Inventory Ref Sheet'!AK1374</f>
        <v>0</v>
      </c>
      <c r="K1374" s="59">
        <f>'Inventory Ref Sheet'!AL1374</f>
        <v>0</v>
      </c>
      <c r="L1374" s="59">
        <f>'Inventory Ref Sheet'!AM1374</f>
        <v>0</v>
      </c>
      <c r="M1374" s="59">
        <f>'Inventory Ref Sheet'!AP1374</f>
        <v>0</v>
      </c>
      <c r="N1374" s="59">
        <f>'Inventory Ref Sheet'!AQ1374</f>
        <v>0</v>
      </c>
      <c r="O1374" s="100" t="str">
        <f ca="1">IF('Inventory Ref Sheet'!AS1374&gt;0,YEAR(TODAY())-'Inventory Ref Sheet'!AS1374,"")</f>
        <v/>
      </c>
      <c r="P1374" s="95">
        <f>'Inventory Ref Sheet'!AU1374</f>
        <v>0</v>
      </c>
      <c r="Q1374" s="60">
        <f>'Inventory Ref Sheet'!AV1374</f>
        <v>0</v>
      </c>
      <c r="R1374" s="61"/>
      <c r="S1374" s="100" t="str">
        <f t="shared" si="81"/>
        <v/>
      </c>
      <c r="T1374" s="59">
        <f>'Inventory Ref Sheet'!M1374</f>
        <v>0</v>
      </c>
      <c r="U1374" s="102">
        <f>'Inventory Ref Sheet'!N1374</f>
        <v>0</v>
      </c>
      <c r="V1374" s="59">
        <f>'Inventory Ref Sheet'!O1374</f>
        <v>0</v>
      </c>
      <c r="W1374" s="59">
        <f>'Inventory Ref Sheet'!R1374</f>
        <v>0</v>
      </c>
      <c r="X1374" s="59">
        <f>'Inventory Ref Sheet'!S1374</f>
        <v>0</v>
      </c>
      <c r="Y1374" s="100" t="str">
        <f ca="1">IF('Inventory Ref Sheet'!U1374&gt;0,YEAR(TODAY())-'Inventory Ref Sheet'!U1374,"")</f>
        <v/>
      </c>
      <c r="Z1374" s="95">
        <f>'Inventory Ref Sheet'!W1374</f>
        <v>0</v>
      </c>
      <c r="AA1374" s="60">
        <f>'Inventory Ref Sheet'!X1374</f>
        <v>0</v>
      </c>
      <c r="AB1374" s="61"/>
      <c r="AC1374" s="97" t="str">
        <f t="shared" si="82"/>
        <v/>
      </c>
      <c r="AD1374" s="59">
        <f>'Inventory Ref Sheet'!Y1374</f>
        <v>0</v>
      </c>
      <c r="AE1374" s="59">
        <f>'Inventory Ref Sheet'!Z1374</f>
        <v>0</v>
      </c>
      <c r="AF1374" s="102">
        <f>'Inventory Ref Sheet'!AA1374</f>
        <v>0</v>
      </c>
      <c r="AG1374" s="59">
        <f>'Inventory Ref Sheet'!AD1374</f>
        <v>0</v>
      </c>
      <c r="AH1374" s="59">
        <f>'Inventory Ref Sheet'!AE1374</f>
        <v>0</v>
      </c>
      <c r="AI1374" s="100" t="str">
        <f ca="1">IF('Inventory Ref Sheet'!AG1374&gt;0,YEAR(TODAY())-'Inventory Ref Sheet'!AG1374,"")</f>
        <v/>
      </c>
      <c r="AJ1374" s="99"/>
      <c r="AK1374" s="60">
        <f>'Inventory Ref Sheet'!AJ1374</f>
        <v>0</v>
      </c>
      <c r="AL1374" s="99"/>
      <c r="AM1374" s="97" t="str">
        <f t="shared" si="83"/>
        <v/>
      </c>
    </row>
    <row r="1375" spans="10:39" x14ac:dyDescent="0.25">
      <c r="J1375" s="59">
        <f>'Inventory Ref Sheet'!AK1375</f>
        <v>0</v>
      </c>
      <c r="K1375" s="59">
        <f>'Inventory Ref Sheet'!AL1375</f>
        <v>0</v>
      </c>
      <c r="L1375" s="59">
        <f>'Inventory Ref Sheet'!AM1375</f>
        <v>0</v>
      </c>
      <c r="M1375" s="59">
        <f>'Inventory Ref Sheet'!AP1375</f>
        <v>0</v>
      </c>
      <c r="N1375" s="59">
        <f>'Inventory Ref Sheet'!AQ1375</f>
        <v>0</v>
      </c>
      <c r="O1375" s="100" t="str">
        <f ca="1">IF('Inventory Ref Sheet'!AS1375&gt;0,YEAR(TODAY())-'Inventory Ref Sheet'!AS1375,"")</f>
        <v/>
      </c>
      <c r="P1375" s="95">
        <f>'Inventory Ref Sheet'!AU1375</f>
        <v>0</v>
      </c>
      <c r="Q1375" s="60">
        <f>'Inventory Ref Sheet'!AV1375</f>
        <v>0</v>
      </c>
      <c r="R1375" s="61"/>
      <c r="S1375" s="100" t="str">
        <f t="shared" si="81"/>
        <v/>
      </c>
      <c r="T1375" s="59">
        <f>'Inventory Ref Sheet'!M1375</f>
        <v>0</v>
      </c>
      <c r="U1375" s="102">
        <f>'Inventory Ref Sheet'!N1375</f>
        <v>0</v>
      </c>
      <c r="V1375" s="59">
        <f>'Inventory Ref Sheet'!O1375</f>
        <v>0</v>
      </c>
      <c r="W1375" s="59">
        <f>'Inventory Ref Sheet'!R1375</f>
        <v>0</v>
      </c>
      <c r="X1375" s="59">
        <f>'Inventory Ref Sheet'!S1375</f>
        <v>0</v>
      </c>
      <c r="Y1375" s="100" t="str">
        <f ca="1">IF('Inventory Ref Sheet'!U1375&gt;0,YEAR(TODAY())-'Inventory Ref Sheet'!U1375,"")</f>
        <v/>
      </c>
      <c r="Z1375" s="95">
        <f>'Inventory Ref Sheet'!W1375</f>
        <v>0</v>
      </c>
      <c r="AA1375" s="60">
        <f>'Inventory Ref Sheet'!X1375</f>
        <v>0</v>
      </c>
      <c r="AB1375" s="61"/>
      <c r="AC1375" s="97" t="str">
        <f t="shared" si="82"/>
        <v/>
      </c>
      <c r="AD1375" s="59">
        <f>'Inventory Ref Sheet'!Y1375</f>
        <v>0</v>
      </c>
      <c r="AE1375" s="59">
        <f>'Inventory Ref Sheet'!Z1375</f>
        <v>0</v>
      </c>
      <c r="AF1375" s="102">
        <f>'Inventory Ref Sheet'!AA1375</f>
        <v>0</v>
      </c>
      <c r="AG1375" s="59">
        <f>'Inventory Ref Sheet'!AD1375</f>
        <v>0</v>
      </c>
      <c r="AH1375" s="59">
        <f>'Inventory Ref Sheet'!AE1375</f>
        <v>0</v>
      </c>
      <c r="AI1375" s="100" t="str">
        <f ca="1">IF('Inventory Ref Sheet'!AG1375&gt;0,YEAR(TODAY())-'Inventory Ref Sheet'!AG1375,"")</f>
        <v/>
      </c>
      <c r="AJ1375" s="99"/>
      <c r="AK1375" s="60">
        <f>'Inventory Ref Sheet'!AJ1375</f>
        <v>0</v>
      </c>
      <c r="AL1375" s="99"/>
      <c r="AM1375" s="97" t="str">
        <f t="shared" si="83"/>
        <v/>
      </c>
    </row>
    <row r="1376" spans="10:39" x14ac:dyDescent="0.25">
      <c r="J1376" s="59">
        <f>'Inventory Ref Sheet'!AK1376</f>
        <v>0</v>
      </c>
      <c r="K1376" s="59">
        <f>'Inventory Ref Sheet'!AL1376</f>
        <v>0</v>
      </c>
      <c r="L1376" s="59">
        <f>'Inventory Ref Sheet'!AM1376</f>
        <v>0</v>
      </c>
      <c r="M1376" s="59">
        <f>'Inventory Ref Sheet'!AP1376</f>
        <v>0</v>
      </c>
      <c r="N1376" s="59">
        <f>'Inventory Ref Sheet'!AQ1376</f>
        <v>0</v>
      </c>
      <c r="O1376" s="100" t="str">
        <f ca="1">IF('Inventory Ref Sheet'!AS1376&gt;0,YEAR(TODAY())-'Inventory Ref Sheet'!AS1376,"")</f>
        <v/>
      </c>
      <c r="P1376" s="95">
        <f>'Inventory Ref Sheet'!AU1376</f>
        <v>0</v>
      </c>
      <c r="Q1376" s="60">
        <f>'Inventory Ref Sheet'!AV1376</f>
        <v>0</v>
      </c>
      <c r="R1376" s="61"/>
      <c r="S1376" s="100" t="str">
        <f t="shared" si="81"/>
        <v/>
      </c>
      <c r="T1376" s="59">
        <f>'Inventory Ref Sheet'!M1376</f>
        <v>0</v>
      </c>
      <c r="U1376" s="102">
        <f>'Inventory Ref Sheet'!N1376</f>
        <v>0</v>
      </c>
      <c r="V1376" s="59">
        <f>'Inventory Ref Sheet'!O1376</f>
        <v>0</v>
      </c>
      <c r="W1376" s="59">
        <f>'Inventory Ref Sheet'!R1376</f>
        <v>0</v>
      </c>
      <c r="X1376" s="59">
        <f>'Inventory Ref Sheet'!S1376</f>
        <v>0</v>
      </c>
      <c r="Y1376" s="100" t="str">
        <f ca="1">IF('Inventory Ref Sheet'!U1376&gt;0,YEAR(TODAY())-'Inventory Ref Sheet'!U1376,"")</f>
        <v/>
      </c>
      <c r="Z1376" s="95">
        <f>'Inventory Ref Sheet'!W1376</f>
        <v>0</v>
      </c>
      <c r="AA1376" s="60">
        <f>'Inventory Ref Sheet'!X1376</f>
        <v>0</v>
      </c>
      <c r="AB1376" s="61"/>
      <c r="AC1376" s="97" t="str">
        <f t="shared" si="82"/>
        <v/>
      </c>
      <c r="AD1376" s="59">
        <f>'Inventory Ref Sheet'!Y1376</f>
        <v>0</v>
      </c>
      <c r="AE1376" s="59">
        <f>'Inventory Ref Sheet'!Z1376</f>
        <v>0</v>
      </c>
      <c r="AF1376" s="102">
        <f>'Inventory Ref Sheet'!AA1376</f>
        <v>0</v>
      </c>
      <c r="AG1376" s="59">
        <f>'Inventory Ref Sheet'!AD1376</f>
        <v>0</v>
      </c>
      <c r="AH1376" s="59">
        <f>'Inventory Ref Sheet'!AE1376</f>
        <v>0</v>
      </c>
      <c r="AI1376" s="100" t="str">
        <f ca="1">IF('Inventory Ref Sheet'!AG1376&gt;0,YEAR(TODAY())-'Inventory Ref Sheet'!AG1376,"")</f>
        <v/>
      </c>
      <c r="AJ1376" s="99"/>
      <c r="AK1376" s="60">
        <f>'Inventory Ref Sheet'!AJ1376</f>
        <v>0</v>
      </c>
      <c r="AL1376" s="99"/>
      <c r="AM1376" s="97" t="str">
        <f t="shared" si="83"/>
        <v/>
      </c>
    </row>
    <row r="1377" spans="10:39" x14ac:dyDescent="0.25">
      <c r="J1377" s="59">
        <f>'Inventory Ref Sheet'!AK1377</f>
        <v>0</v>
      </c>
      <c r="K1377" s="59">
        <f>'Inventory Ref Sheet'!AL1377</f>
        <v>0</v>
      </c>
      <c r="L1377" s="59">
        <f>'Inventory Ref Sheet'!AM1377</f>
        <v>0</v>
      </c>
      <c r="M1377" s="59">
        <f>'Inventory Ref Sheet'!AP1377</f>
        <v>0</v>
      </c>
      <c r="N1377" s="59">
        <f>'Inventory Ref Sheet'!AQ1377</f>
        <v>0</v>
      </c>
      <c r="O1377" s="100" t="str">
        <f ca="1">IF('Inventory Ref Sheet'!AS1377&gt;0,YEAR(TODAY())-'Inventory Ref Sheet'!AS1377,"")</f>
        <v/>
      </c>
      <c r="P1377" s="95">
        <f>'Inventory Ref Sheet'!AU1377</f>
        <v>0</v>
      </c>
      <c r="Q1377" s="60">
        <f>'Inventory Ref Sheet'!AV1377</f>
        <v>0</v>
      </c>
      <c r="R1377" s="61"/>
      <c r="S1377" s="100" t="str">
        <f t="shared" si="81"/>
        <v/>
      </c>
      <c r="T1377" s="59">
        <f>'Inventory Ref Sheet'!M1377</f>
        <v>0</v>
      </c>
      <c r="U1377" s="102">
        <f>'Inventory Ref Sheet'!N1377</f>
        <v>0</v>
      </c>
      <c r="V1377" s="59">
        <f>'Inventory Ref Sheet'!O1377</f>
        <v>0</v>
      </c>
      <c r="W1377" s="59">
        <f>'Inventory Ref Sheet'!R1377</f>
        <v>0</v>
      </c>
      <c r="X1377" s="59">
        <f>'Inventory Ref Sheet'!S1377</f>
        <v>0</v>
      </c>
      <c r="Y1377" s="100" t="str">
        <f ca="1">IF('Inventory Ref Sheet'!U1377&gt;0,YEAR(TODAY())-'Inventory Ref Sheet'!U1377,"")</f>
        <v/>
      </c>
      <c r="Z1377" s="95">
        <f>'Inventory Ref Sheet'!W1377</f>
        <v>0</v>
      </c>
      <c r="AA1377" s="60">
        <f>'Inventory Ref Sheet'!X1377</f>
        <v>0</v>
      </c>
      <c r="AB1377" s="61"/>
      <c r="AC1377" s="97" t="str">
        <f t="shared" si="82"/>
        <v/>
      </c>
      <c r="AD1377" s="59">
        <f>'Inventory Ref Sheet'!Y1377</f>
        <v>0</v>
      </c>
      <c r="AE1377" s="59">
        <f>'Inventory Ref Sheet'!Z1377</f>
        <v>0</v>
      </c>
      <c r="AF1377" s="102">
        <f>'Inventory Ref Sheet'!AA1377</f>
        <v>0</v>
      </c>
      <c r="AG1377" s="59">
        <f>'Inventory Ref Sheet'!AD1377</f>
        <v>0</v>
      </c>
      <c r="AH1377" s="59">
        <f>'Inventory Ref Sheet'!AE1377</f>
        <v>0</v>
      </c>
      <c r="AI1377" s="100" t="str">
        <f ca="1">IF('Inventory Ref Sheet'!AG1377&gt;0,YEAR(TODAY())-'Inventory Ref Sheet'!AG1377,"")</f>
        <v/>
      </c>
      <c r="AJ1377" s="99"/>
      <c r="AK1377" s="60">
        <f>'Inventory Ref Sheet'!AJ1377</f>
        <v>0</v>
      </c>
      <c r="AL1377" s="99"/>
      <c r="AM1377" s="97" t="str">
        <f t="shared" si="83"/>
        <v/>
      </c>
    </row>
    <row r="1378" spans="10:39" x14ac:dyDescent="0.25">
      <c r="J1378" s="59">
        <f>'Inventory Ref Sheet'!AK1378</f>
        <v>0</v>
      </c>
      <c r="K1378" s="59">
        <f>'Inventory Ref Sheet'!AL1378</f>
        <v>0</v>
      </c>
      <c r="L1378" s="59">
        <f>'Inventory Ref Sheet'!AM1378</f>
        <v>0</v>
      </c>
      <c r="M1378" s="59">
        <f>'Inventory Ref Sheet'!AP1378</f>
        <v>0</v>
      </c>
      <c r="N1378" s="59">
        <f>'Inventory Ref Sheet'!AQ1378</f>
        <v>0</v>
      </c>
      <c r="O1378" s="100" t="str">
        <f ca="1">IF('Inventory Ref Sheet'!AS1378&gt;0,YEAR(TODAY())-'Inventory Ref Sheet'!AS1378,"")</f>
        <v/>
      </c>
      <c r="P1378" s="95">
        <f>'Inventory Ref Sheet'!AU1378</f>
        <v>0</v>
      </c>
      <c r="Q1378" s="60">
        <f>'Inventory Ref Sheet'!AV1378</f>
        <v>0</v>
      </c>
      <c r="R1378" s="61"/>
      <c r="S1378" s="100" t="str">
        <f t="shared" si="81"/>
        <v/>
      </c>
      <c r="T1378" s="59">
        <f>'Inventory Ref Sheet'!M1378</f>
        <v>0</v>
      </c>
      <c r="U1378" s="102">
        <f>'Inventory Ref Sheet'!N1378</f>
        <v>0</v>
      </c>
      <c r="V1378" s="59">
        <f>'Inventory Ref Sheet'!O1378</f>
        <v>0</v>
      </c>
      <c r="W1378" s="59">
        <f>'Inventory Ref Sheet'!R1378</f>
        <v>0</v>
      </c>
      <c r="X1378" s="59">
        <f>'Inventory Ref Sheet'!S1378</f>
        <v>0</v>
      </c>
      <c r="Y1378" s="100" t="str">
        <f ca="1">IF('Inventory Ref Sheet'!U1378&gt;0,YEAR(TODAY())-'Inventory Ref Sheet'!U1378,"")</f>
        <v/>
      </c>
      <c r="Z1378" s="95">
        <f>'Inventory Ref Sheet'!W1378</f>
        <v>0</v>
      </c>
      <c r="AA1378" s="60">
        <f>'Inventory Ref Sheet'!X1378</f>
        <v>0</v>
      </c>
      <c r="AB1378" s="61"/>
      <c r="AC1378" s="97" t="str">
        <f t="shared" si="82"/>
        <v/>
      </c>
      <c r="AD1378" s="59">
        <f>'Inventory Ref Sheet'!Y1378</f>
        <v>0</v>
      </c>
      <c r="AE1378" s="59">
        <f>'Inventory Ref Sheet'!Z1378</f>
        <v>0</v>
      </c>
      <c r="AF1378" s="102">
        <f>'Inventory Ref Sheet'!AA1378</f>
        <v>0</v>
      </c>
      <c r="AG1378" s="59">
        <f>'Inventory Ref Sheet'!AD1378</f>
        <v>0</v>
      </c>
      <c r="AH1378" s="59">
        <f>'Inventory Ref Sheet'!AE1378</f>
        <v>0</v>
      </c>
      <c r="AI1378" s="100" t="str">
        <f ca="1">IF('Inventory Ref Sheet'!AG1378&gt;0,YEAR(TODAY())-'Inventory Ref Sheet'!AG1378,"")</f>
        <v/>
      </c>
      <c r="AJ1378" s="99"/>
      <c r="AK1378" s="60">
        <f>'Inventory Ref Sheet'!AJ1378</f>
        <v>0</v>
      </c>
      <c r="AL1378" s="99"/>
      <c r="AM1378" s="97" t="str">
        <f t="shared" si="83"/>
        <v/>
      </c>
    </row>
    <row r="1379" spans="10:39" x14ac:dyDescent="0.25">
      <c r="J1379" s="59">
        <f>'Inventory Ref Sheet'!AK1379</f>
        <v>0</v>
      </c>
      <c r="K1379" s="59">
        <f>'Inventory Ref Sheet'!AL1379</f>
        <v>0</v>
      </c>
      <c r="L1379" s="59">
        <f>'Inventory Ref Sheet'!AM1379</f>
        <v>0</v>
      </c>
      <c r="M1379" s="59">
        <f>'Inventory Ref Sheet'!AP1379</f>
        <v>0</v>
      </c>
      <c r="N1379" s="59">
        <f>'Inventory Ref Sheet'!AQ1379</f>
        <v>0</v>
      </c>
      <c r="O1379" s="100" t="str">
        <f ca="1">IF('Inventory Ref Sheet'!AS1379&gt;0,YEAR(TODAY())-'Inventory Ref Sheet'!AS1379,"")</f>
        <v/>
      </c>
      <c r="P1379" s="95">
        <f>'Inventory Ref Sheet'!AU1379</f>
        <v>0</v>
      </c>
      <c r="Q1379" s="60">
        <f>'Inventory Ref Sheet'!AV1379</f>
        <v>0</v>
      </c>
      <c r="R1379" s="61"/>
      <c r="S1379" s="100" t="str">
        <f t="shared" si="81"/>
        <v/>
      </c>
      <c r="T1379" s="59">
        <f>'Inventory Ref Sheet'!M1379</f>
        <v>0</v>
      </c>
      <c r="U1379" s="102">
        <f>'Inventory Ref Sheet'!N1379</f>
        <v>0</v>
      </c>
      <c r="V1379" s="59">
        <f>'Inventory Ref Sheet'!O1379</f>
        <v>0</v>
      </c>
      <c r="W1379" s="59">
        <f>'Inventory Ref Sheet'!R1379</f>
        <v>0</v>
      </c>
      <c r="X1379" s="59">
        <f>'Inventory Ref Sheet'!S1379</f>
        <v>0</v>
      </c>
      <c r="Y1379" s="100" t="str">
        <f ca="1">IF('Inventory Ref Sheet'!U1379&gt;0,YEAR(TODAY())-'Inventory Ref Sheet'!U1379,"")</f>
        <v/>
      </c>
      <c r="Z1379" s="95">
        <f>'Inventory Ref Sheet'!W1379</f>
        <v>0</v>
      </c>
      <c r="AA1379" s="60">
        <f>'Inventory Ref Sheet'!X1379</f>
        <v>0</v>
      </c>
      <c r="AB1379" s="61"/>
      <c r="AC1379" s="97" t="str">
        <f t="shared" si="82"/>
        <v/>
      </c>
      <c r="AD1379" s="59">
        <f>'Inventory Ref Sheet'!Y1379</f>
        <v>0</v>
      </c>
      <c r="AE1379" s="59">
        <f>'Inventory Ref Sheet'!Z1379</f>
        <v>0</v>
      </c>
      <c r="AF1379" s="102">
        <f>'Inventory Ref Sheet'!AA1379</f>
        <v>0</v>
      </c>
      <c r="AG1379" s="59">
        <f>'Inventory Ref Sheet'!AD1379</f>
        <v>0</v>
      </c>
      <c r="AH1379" s="59">
        <f>'Inventory Ref Sheet'!AE1379</f>
        <v>0</v>
      </c>
      <c r="AI1379" s="100" t="str">
        <f ca="1">IF('Inventory Ref Sheet'!AG1379&gt;0,YEAR(TODAY())-'Inventory Ref Sheet'!AG1379,"")</f>
        <v/>
      </c>
      <c r="AJ1379" s="99"/>
      <c r="AK1379" s="60">
        <f>'Inventory Ref Sheet'!AJ1379</f>
        <v>0</v>
      </c>
      <c r="AL1379" s="99"/>
      <c r="AM1379" s="97" t="str">
        <f t="shared" si="83"/>
        <v/>
      </c>
    </row>
    <row r="1380" spans="10:39" x14ac:dyDescent="0.25">
      <c r="J1380" s="59">
        <f>'Inventory Ref Sheet'!AK1380</f>
        <v>0</v>
      </c>
      <c r="K1380" s="59">
        <f>'Inventory Ref Sheet'!AL1380</f>
        <v>0</v>
      </c>
      <c r="L1380" s="59">
        <f>'Inventory Ref Sheet'!AM1380</f>
        <v>0</v>
      </c>
      <c r="M1380" s="59">
        <f>'Inventory Ref Sheet'!AP1380</f>
        <v>0</v>
      </c>
      <c r="N1380" s="59">
        <f>'Inventory Ref Sheet'!AQ1380</f>
        <v>0</v>
      </c>
      <c r="O1380" s="100" t="str">
        <f ca="1">IF('Inventory Ref Sheet'!AS1380&gt;0,YEAR(TODAY())-'Inventory Ref Sheet'!AS1380,"")</f>
        <v/>
      </c>
      <c r="P1380" s="95">
        <f>'Inventory Ref Sheet'!AU1380</f>
        <v>0</v>
      </c>
      <c r="Q1380" s="60">
        <f>'Inventory Ref Sheet'!AV1380</f>
        <v>0</v>
      </c>
      <c r="R1380" s="61"/>
      <c r="S1380" s="100" t="str">
        <f t="shared" si="81"/>
        <v/>
      </c>
      <c r="T1380" s="59">
        <f>'Inventory Ref Sheet'!M1380</f>
        <v>0</v>
      </c>
      <c r="U1380" s="102">
        <f>'Inventory Ref Sheet'!N1380</f>
        <v>0</v>
      </c>
      <c r="V1380" s="59">
        <f>'Inventory Ref Sheet'!O1380</f>
        <v>0</v>
      </c>
      <c r="W1380" s="59">
        <f>'Inventory Ref Sheet'!R1380</f>
        <v>0</v>
      </c>
      <c r="X1380" s="59">
        <f>'Inventory Ref Sheet'!S1380</f>
        <v>0</v>
      </c>
      <c r="Y1380" s="100" t="str">
        <f ca="1">IF('Inventory Ref Sheet'!U1380&gt;0,YEAR(TODAY())-'Inventory Ref Sheet'!U1380,"")</f>
        <v/>
      </c>
      <c r="Z1380" s="95">
        <f>'Inventory Ref Sheet'!W1380</f>
        <v>0</v>
      </c>
      <c r="AA1380" s="60">
        <f>'Inventory Ref Sheet'!X1380</f>
        <v>0</v>
      </c>
      <c r="AB1380" s="61"/>
      <c r="AC1380" s="97" t="str">
        <f t="shared" si="82"/>
        <v/>
      </c>
      <c r="AD1380" s="59">
        <f>'Inventory Ref Sheet'!Y1380</f>
        <v>0</v>
      </c>
      <c r="AE1380" s="59">
        <f>'Inventory Ref Sheet'!Z1380</f>
        <v>0</v>
      </c>
      <c r="AF1380" s="102">
        <f>'Inventory Ref Sheet'!AA1380</f>
        <v>0</v>
      </c>
      <c r="AG1380" s="59">
        <f>'Inventory Ref Sheet'!AD1380</f>
        <v>0</v>
      </c>
      <c r="AH1380" s="59">
        <f>'Inventory Ref Sheet'!AE1380</f>
        <v>0</v>
      </c>
      <c r="AI1380" s="100" t="str">
        <f ca="1">IF('Inventory Ref Sheet'!AG1380&gt;0,YEAR(TODAY())-'Inventory Ref Sheet'!AG1380,"")</f>
        <v/>
      </c>
      <c r="AJ1380" s="99"/>
      <c r="AK1380" s="60">
        <f>'Inventory Ref Sheet'!AJ1380</f>
        <v>0</v>
      </c>
      <c r="AL1380" s="99"/>
      <c r="AM1380" s="97" t="str">
        <f t="shared" si="83"/>
        <v/>
      </c>
    </row>
    <row r="1381" spans="10:39" x14ac:dyDescent="0.25">
      <c r="J1381" s="59">
        <f>'Inventory Ref Sheet'!AK1381</f>
        <v>0</v>
      </c>
      <c r="K1381" s="59">
        <f>'Inventory Ref Sheet'!AL1381</f>
        <v>0</v>
      </c>
      <c r="L1381" s="59">
        <f>'Inventory Ref Sheet'!AM1381</f>
        <v>0</v>
      </c>
      <c r="M1381" s="59">
        <f>'Inventory Ref Sheet'!AP1381</f>
        <v>0</v>
      </c>
      <c r="N1381" s="59">
        <f>'Inventory Ref Sheet'!AQ1381</f>
        <v>0</v>
      </c>
      <c r="O1381" s="100" t="str">
        <f ca="1">IF('Inventory Ref Sheet'!AS1381&gt;0,YEAR(TODAY())-'Inventory Ref Sheet'!AS1381,"")</f>
        <v/>
      </c>
      <c r="P1381" s="95">
        <f>'Inventory Ref Sheet'!AU1381</f>
        <v>0</v>
      </c>
      <c r="Q1381" s="60">
        <f>'Inventory Ref Sheet'!AV1381</f>
        <v>0</v>
      </c>
      <c r="R1381" s="61"/>
      <c r="S1381" s="100" t="str">
        <f t="shared" si="81"/>
        <v/>
      </c>
      <c r="T1381" s="59">
        <f>'Inventory Ref Sheet'!M1381</f>
        <v>0</v>
      </c>
      <c r="U1381" s="102">
        <f>'Inventory Ref Sheet'!N1381</f>
        <v>0</v>
      </c>
      <c r="V1381" s="59">
        <f>'Inventory Ref Sheet'!O1381</f>
        <v>0</v>
      </c>
      <c r="W1381" s="59">
        <f>'Inventory Ref Sheet'!R1381</f>
        <v>0</v>
      </c>
      <c r="X1381" s="59">
        <f>'Inventory Ref Sheet'!S1381</f>
        <v>0</v>
      </c>
      <c r="Y1381" s="100" t="str">
        <f ca="1">IF('Inventory Ref Sheet'!U1381&gt;0,YEAR(TODAY())-'Inventory Ref Sheet'!U1381,"")</f>
        <v/>
      </c>
      <c r="Z1381" s="95">
        <f>'Inventory Ref Sheet'!W1381</f>
        <v>0</v>
      </c>
      <c r="AA1381" s="60">
        <f>'Inventory Ref Sheet'!X1381</f>
        <v>0</v>
      </c>
      <c r="AB1381" s="61"/>
      <c r="AC1381" s="97" t="str">
        <f t="shared" si="82"/>
        <v/>
      </c>
      <c r="AD1381" s="59">
        <f>'Inventory Ref Sheet'!Y1381</f>
        <v>0</v>
      </c>
      <c r="AE1381" s="59">
        <f>'Inventory Ref Sheet'!Z1381</f>
        <v>0</v>
      </c>
      <c r="AF1381" s="102">
        <f>'Inventory Ref Sheet'!AA1381</f>
        <v>0</v>
      </c>
      <c r="AG1381" s="59">
        <f>'Inventory Ref Sheet'!AD1381</f>
        <v>0</v>
      </c>
      <c r="AH1381" s="59">
        <f>'Inventory Ref Sheet'!AE1381</f>
        <v>0</v>
      </c>
      <c r="AI1381" s="100" t="str">
        <f ca="1">IF('Inventory Ref Sheet'!AG1381&gt;0,YEAR(TODAY())-'Inventory Ref Sheet'!AG1381,"")</f>
        <v/>
      </c>
      <c r="AJ1381" s="99"/>
      <c r="AK1381" s="60">
        <f>'Inventory Ref Sheet'!AJ1381</f>
        <v>0</v>
      </c>
      <c r="AL1381" s="99"/>
      <c r="AM1381" s="97" t="str">
        <f t="shared" si="83"/>
        <v/>
      </c>
    </row>
    <row r="1382" spans="10:39" x14ac:dyDescent="0.25">
      <c r="J1382" s="59">
        <f>'Inventory Ref Sheet'!AK1382</f>
        <v>0</v>
      </c>
      <c r="K1382" s="59">
        <f>'Inventory Ref Sheet'!AL1382</f>
        <v>0</v>
      </c>
      <c r="L1382" s="59">
        <f>'Inventory Ref Sheet'!AM1382</f>
        <v>0</v>
      </c>
      <c r="M1382" s="59">
        <f>'Inventory Ref Sheet'!AP1382</f>
        <v>0</v>
      </c>
      <c r="N1382" s="59">
        <f>'Inventory Ref Sheet'!AQ1382</f>
        <v>0</v>
      </c>
      <c r="O1382" s="100" t="str">
        <f ca="1">IF('Inventory Ref Sheet'!AS1382&gt;0,YEAR(TODAY())-'Inventory Ref Sheet'!AS1382,"")</f>
        <v/>
      </c>
      <c r="P1382" s="95">
        <f>'Inventory Ref Sheet'!AU1382</f>
        <v>0</v>
      </c>
      <c r="Q1382" s="60">
        <f>'Inventory Ref Sheet'!AV1382</f>
        <v>0</v>
      </c>
      <c r="R1382" s="61"/>
      <c r="S1382" s="100" t="str">
        <f t="shared" si="81"/>
        <v/>
      </c>
      <c r="T1382" s="59">
        <f>'Inventory Ref Sheet'!M1382</f>
        <v>0</v>
      </c>
      <c r="U1382" s="102">
        <f>'Inventory Ref Sheet'!N1382</f>
        <v>0</v>
      </c>
      <c r="V1382" s="59">
        <f>'Inventory Ref Sheet'!O1382</f>
        <v>0</v>
      </c>
      <c r="W1382" s="59">
        <f>'Inventory Ref Sheet'!R1382</f>
        <v>0</v>
      </c>
      <c r="X1382" s="59">
        <f>'Inventory Ref Sheet'!S1382</f>
        <v>0</v>
      </c>
      <c r="Y1382" s="100" t="str">
        <f ca="1">IF('Inventory Ref Sheet'!U1382&gt;0,YEAR(TODAY())-'Inventory Ref Sheet'!U1382,"")</f>
        <v/>
      </c>
      <c r="Z1382" s="95">
        <f>'Inventory Ref Sheet'!W1382</f>
        <v>0</v>
      </c>
      <c r="AA1382" s="60">
        <f>'Inventory Ref Sheet'!X1382</f>
        <v>0</v>
      </c>
      <c r="AB1382" s="61"/>
      <c r="AC1382" s="97" t="str">
        <f t="shared" si="82"/>
        <v/>
      </c>
      <c r="AD1382" s="59">
        <f>'Inventory Ref Sheet'!Y1382</f>
        <v>0</v>
      </c>
      <c r="AE1382" s="59">
        <f>'Inventory Ref Sheet'!Z1382</f>
        <v>0</v>
      </c>
      <c r="AF1382" s="102">
        <f>'Inventory Ref Sheet'!AA1382</f>
        <v>0</v>
      </c>
      <c r="AG1382" s="59">
        <f>'Inventory Ref Sheet'!AD1382</f>
        <v>0</v>
      </c>
      <c r="AH1382" s="59">
        <f>'Inventory Ref Sheet'!AE1382</f>
        <v>0</v>
      </c>
      <c r="AI1382" s="100" t="str">
        <f ca="1">IF('Inventory Ref Sheet'!AG1382&gt;0,YEAR(TODAY())-'Inventory Ref Sheet'!AG1382,"")</f>
        <v/>
      </c>
      <c r="AJ1382" s="99"/>
      <c r="AK1382" s="60">
        <f>'Inventory Ref Sheet'!AJ1382</f>
        <v>0</v>
      </c>
      <c r="AL1382" s="99"/>
      <c r="AM1382" s="97" t="str">
        <f t="shared" si="83"/>
        <v/>
      </c>
    </row>
    <row r="1383" spans="10:39" x14ac:dyDescent="0.25">
      <c r="J1383" s="59">
        <f>'Inventory Ref Sheet'!AK1383</f>
        <v>0</v>
      </c>
      <c r="K1383" s="59">
        <f>'Inventory Ref Sheet'!AL1383</f>
        <v>0</v>
      </c>
      <c r="L1383" s="59">
        <f>'Inventory Ref Sheet'!AM1383</f>
        <v>0</v>
      </c>
      <c r="M1383" s="59">
        <f>'Inventory Ref Sheet'!AP1383</f>
        <v>0</v>
      </c>
      <c r="N1383" s="59">
        <f>'Inventory Ref Sheet'!AQ1383</f>
        <v>0</v>
      </c>
      <c r="O1383" s="100" t="str">
        <f ca="1">IF('Inventory Ref Sheet'!AS1383&gt;0,YEAR(TODAY())-'Inventory Ref Sheet'!AS1383,"")</f>
        <v/>
      </c>
      <c r="P1383" s="95">
        <f>'Inventory Ref Sheet'!AU1383</f>
        <v>0</v>
      </c>
      <c r="Q1383" s="60">
        <f>'Inventory Ref Sheet'!AV1383</f>
        <v>0</v>
      </c>
      <c r="R1383" s="61"/>
      <c r="S1383" s="100" t="str">
        <f t="shared" si="81"/>
        <v/>
      </c>
      <c r="T1383" s="59">
        <f>'Inventory Ref Sheet'!M1383</f>
        <v>0</v>
      </c>
      <c r="U1383" s="102">
        <f>'Inventory Ref Sheet'!N1383</f>
        <v>0</v>
      </c>
      <c r="V1383" s="59">
        <f>'Inventory Ref Sheet'!O1383</f>
        <v>0</v>
      </c>
      <c r="W1383" s="59">
        <f>'Inventory Ref Sheet'!R1383</f>
        <v>0</v>
      </c>
      <c r="X1383" s="59">
        <f>'Inventory Ref Sheet'!S1383</f>
        <v>0</v>
      </c>
      <c r="Y1383" s="100" t="str">
        <f ca="1">IF('Inventory Ref Sheet'!U1383&gt;0,YEAR(TODAY())-'Inventory Ref Sheet'!U1383,"")</f>
        <v/>
      </c>
      <c r="Z1383" s="95">
        <f>'Inventory Ref Sheet'!W1383</f>
        <v>0</v>
      </c>
      <c r="AA1383" s="60">
        <f>'Inventory Ref Sheet'!X1383</f>
        <v>0</v>
      </c>
      <c r="AB1383" s="61"/>
      <c r="AC1383" s="97" t="str">
        <f t="shared" si="82"/>
        <v/>
      </c>
      <c r="AD1383" s="59">
        <f>'Inventory Ref Sheet'!Y1383</f>
        <v>0</v>
      </c>
      <c r="AE1383" s="59">
        <f>'Inventory Ref Sheet'!Z1383</f>
        <v>0</v>
      </c>
      <c r="AF1383" s="102">
        <f>'Inventory Ref Sheet'!AA1383</f>
        <v>0</v>
      </c>
      <c r="AG1383" s="59">
        <f>'Inventory Ref Sheet'!AD1383</f>
        <v>0</v>
      </c>
      <c r="AH1383" s="59">
        <f>'Inventory Ref Sheet'!AE1383</f>
        <v>0</v>
      </c>
      <c r="AI1383" s="100" t="str">
        <f ca="1">IF('Inventory Ref Sheet'!AG1383&gt;0,YEAR(TODAY())-'Inventory Ref Sheet'!AG1383,"")</f>
        <v/>
      </c>
      <c r="AJ1383" s="99"/>
      <c r="AK1383" s="60">
        <f>'Inventory Ref Sheet'!AJ1383</f>
        <v>0</v>
      </c>
      <c r="AL1383" s="99"/>
      <c r="AM1383" s="97" t="str">
        <f t="shared" si="83"/>
        <v/>
      </c>
    </row>
    <row r="1384" spans="10:39" x14ac:dyDescent="0.25">
      <c r="J1384" s="59">
        <f>'Inventory Ref Sheet'!AK1384</f>
        <v>0</v>
      </c>
      <c r="K1384" s="59">
        <f>'Inventory Ref Sheet'!AL1384</f>
        <v>0</v>
      </c>
      <c r="L1384" s="59">
        <f>'Inventory Ref Sheet'!AM1384</f>
        <v>0</v>
      </c>
      <c r="M1384" s="59">
        <f>'Inventory Ref Sheet'!AP1384</f>
        <v>0</v>
      </c>
      <c r="N1384" s="59">
        <f>'Inventory Ref Sheet'!AQ1384</f>
        <v>0</v>
      </c>
      <c r="O1384" s="100" t="str">
        <f ca="1">IF('Inventory Ref Sheet'!AS1384&gt;0,YEAR(TODAY())-'Inventory Ref Sheet'!AS1384,"")</f>
        <v/>
      </c>
      <c r="P1384" s="95">
        <f>'Inventory Ref Sheet'!AU1384</f>
        <v>0</v>
      </c>
      <c r="Q1384" s="60">
        <f>'Inventory Ref Sheet'!AV1384</f>
        <v>0</v>
      </c>
      <c r="R1384" s="61"/>
      <c r="S1384" s="100" t="str">
        <f t="shared" si="81"/>
        <v/>
      </c>
      <c r="T1384" s="59">
        <f>'Inventory Ref Sheet'!M1384</f>
        <v>0</v>
      </c>
      <c r="U1384" s="102">
        <f>'Inventory Ref Sheet'!N1384</f>
        <v>0</v>
      </c>
      <c r="V1384" s="59">
        <f>'Inventory Ref Sheet'!O1384</f>
        <v>0</v>
      </c>
      <c r="W1384" s="59">
        <f>'Inventory Ref Sheet'!R1384</f>
        <v>0</v>
      </c>
      <c r="X1384" s="59">
        <f>'Inventory Ref Sheet'!S1384</f>
        <v>0</v>
      </c>
      <c r="Y1384" s="100" t="str">
        <f ca="1">IF('Inventory Ref Sheet'!U1384&gt;0,YEAR(TODAY())-'Inventory Ref Sheet'!U1384,"")</f>
        <v/>
      </c>
      <c r="Z1384" s="95">
        <f>'Inventory Ref Sheet'!W1384</f>
        <v>0</v>
      </c>
      <c r="AA1384" s="60">
        <f>'Inventory Ref Sheet'!X1384</f>
        <v>0</v>
      </c>
      <c r="AB1384" s="61"/>
      <c r="AC1384" s="97" t="str">
        <f t="shared" si="82"/>
        <v/>
      </c>
      <c r="AD1384" s="59">
        <f>'Inventory Ref Sheet'!Y1384</f>
        <v>0</v>
      </c>
      <c r="AE1384" s="59">
        <f>'Inventory Ref Sheet'!Z1384</f>
        <v>0</v>
      </c>
      <c r="AF1384" s="102">
        <f>'Inventory Ref Sheet'!AA1384</f>
        <v>0</v>
      </c>
      <c r="AG1384" s="59">
        <f>'Inventory Ref Sheet'!AD1384</f>
        <v>0</v>
      </c>
      <c r="AH1384" s="59">
        <f>'Inventory Ref Sheet'!AE1384</f>
        <v>0</v>
      </c>
      <c r="AI1384" s="100" t="str">
        <f ca="1">IF('Inventory Ref Sheet'!AG1384&gt;0,YEAR(TODAY())-'Inventory Ref Sheet'!AG1384,"")</f>
        <v/>
      </c>
      <c r="AJ1384" s="99"/>
      <c r="AK1384" s="60">
        <f>'Inventory Ref Sheet'!AJ1384</f>
        <v>0</v>
      </c>
      <c r="AL1384" s="99"/>
      <c r="AM1384" s="97" t="str">
        <f t="shared" si="83"/>
        <v/>
      </c>
    </row>
    <row r="1385" spans="10:39" x14ac:dyDescent="0.25">
      <c r="J1385" s="59">
        <f>'Inventory Ref Sheet'!AK1385</f>
        <v>0</v>
      </c>
      <c r="K1385" s="59">
        <f>'Inventory Ref Sheet'!AL1385</f>
        <v>0</v>
      </c>
      <c r="L1385" s="59">
        <f>'Inventory Ref Sheet'!AM1385</f>
        <v>0</v>
      </c>
      <c r="M1385" s="59">
        <f>'Inventory Ref Sheet'!AP1385</f>
        <v>0</v>
      </c>
      <c r="N1385" s="59">
        <f>'Inventory Ref Sheet'!AQ1385</f>
        <v>0</v>
      </c>
      <c r="O1385" s="100" t="str">
        <f ca="1">IF('Inventory Ref Sheet'!AS1385&gt;0,YEAR(TODAY())-'Inventory Ref Sheet'!AS1385,"")</f>
        <v/>
      </c>
      <c r="P1385" s="95">
        <f>'Inventory Ref Sheet'!AU1385</f>
        <v>0</v>
      </c>
      <c r="Q1385" s="60">
        <f>'Inventory Ref Sheet'!AV1385</f>
        <v>0</v>
      </c>
      <c r="R1385" s="61"/>
      <c r="S1385" s="100" t="str">
        <f t="shared" si="81"/>
        <v/>
      </c>
      <c r="T1385" s="59">
        <f>'Inventory Ref Sheet'!M1385</f>
        <v>0</v>
      </c>
      <c r="U1385" s="102">
        <f>'Inventory Ref Sheet'!N1385</f>
        <v>0</v>
      </c>
      <c r="V1385" s="59">
        <f>'Inventory Ref Sheet'!O1385</f>
        <v>0</v>
      </c>
      <c r="W1385" s="59">
        <f>'Inventory Ref Sheet'!R1385</f>
        <v>0</v>
      </c>
      <c r="X1385" s="59">
        <f>'Inventory Ref Sheet'!S1385</f>
        <v>0</v>
      </c>
      <c r="Y1385" s="100" t="str">
        <f ca="1">IF('Inventory Ref Sheet'!U1385&gt;0,YEAR(TODAY())-'Inventory Ref Sheet'!U1385,"")</f>
        <v/>
      </c>
      <c r="Z1385" s="95">
        <f>'Inventory Ref Sheet'!W1385</f>
        <v>0</v>
      </c>
      <c r="AA1385" s="60">
        <f>'Inventory Ref Sheet'!X1385</f>
        <v>0</v>
      </c>
      <c r="AB1385" s="61"/>
      <c r="AC1385" s="97" t="str">
        <f t="shared" si="82"/>
        <v/>
      </c>
      <c r="AD1385" s="59">
        <f>'Inventory Ref Sheet'!Y1385</f>
        <v>0</v>
      </c>
      <c r="AE1385" s="59">
        <f>'Inventory Ref Sheet'!Z1385</f>
        <v>0</v>
      </c>
      <c r="AF1385" s="102">
        <f>'Inventory Ref Sheet'!AA1385</f>
        <v>0</v>
      </c>
      <c r="AG1385" s="59">
        <f>'Inventory Ref Sheet'!AD1385</f>
        <v>0</v>
      </c>
      <c r="AH1385" s="59">
        <f>'Inventory Ref Sheet'!AE1385</f>
        <v>0</v>
      </c>
      <c r="AI1385" s="100" t="str">
        <f ca="1">IF('Inventory Ref Sheet'!AG1385&gt;0,YEAR(TODAY())-'Inventory Ref Sheet'!AG1385,"")</f>
        <v/>
      </c>
      <c r="AJ1385" s="99"/>
      <c r="AK1385" s="60">
        <f>'Inventory Ref Sheet'!AJ1385</f>
        <v>0</v>
      </c>
      <c r="AL1385" s="99"/>
      <c r="AM1385" s="97" t="str">
        <f t="shared" si="83"/>
        <v/>
      </c>
    </row>
    <row r="1386" spans="10:39" x14ac:dyDescent="0.25">
      <c r="J1386" s="59">
        <f>'Inventory Ref Sheet'!AK1386</f>
        <v>0</v>
      </c>
      <c r="K1386" s="59">
        <f>'Inventory Ref Sheet'!AL1386</f>
        <v>0</v>
      </c>
      <c r="L1386" s="59">
        <f>'Inventory Ref Sheet'!AM1386</f>
        <v>0</v>
      </c>
      <c r="M1386" s="59">
        <f>'Inventory Ref Sheet'!AP1386</f>
        <v>0</v>
      </c>
      <c r="N1386" s="59">
        <f>'Inventory Ref Sheet'!AQ1386</f>
        <v>0</v>
      </c>
      <c r="O1386" s="100" t="str">
        <f ca="1">IF('Inventory Ref Sheet'!AS1386&gt;0,YEAR(TODAY())-'Inventory Ref Sheet'!AS1386,"")</f>
        <v/>
      </c>
      <c r="P1386" s="95">
        <f>'Inventory Ref Sheet'!AU1386</f>
        <v>0</v>
      </c>
      <c r="Q1386" s="60">
        <f>'Inventory Ref Sheet'!AV1386</f>
        <v>0</v>
      </c>
      <c r="R1386" s="61"/>
      <c r="S1386" s="100" t="str">
        <f t="shared" si="81"/>
        <v/>
      </c>
      <c r="T1386" s="59">
        <f>'Inventory Ref Sheet'!M1386</f>
        <v>0</v>
      </c>
      <c r="U1386" s="102">
        <f>'Inventory Ref Sheet'!N1386</f>
        <v>0</v>
      </c>
      <c r="V1386" s="59">
        <f>'Inventory Ref Sheet'!O1386</f>
        <v>0</v>
      </c>
      <c r="W1386" s="59">
        <f>'Inventory Ref Sheet'!R1386</f>
        <v>0</v>
      </c>
      <c r="X1386" s="59">
        <f>'Inventory Ref Sheet'!S1386</f>
        <v>0</v>
      </c>
      <c r="Y1386" s="100" t="str">
        <f ca="1">IF('Inventory Ref Sheet'!U1386&gt;0,YEAR(TODAY())-'Inventory Ref Sheet'!U1386,"")</f>
        <v/>
      </c>
      <c r="Z1386" s="95">
        <f>'Inventory Ref Sheet'!W1386</f>
        <v>0</v>
      </c>
      <c r="AA1386" s="60">
        <f>'Inventory Ref Sheet'!X1386</f>
        <v>0</v>
      </c>
      <c r="AB1386" s="61"/>
      <c r="AC1386" s="97" t="str">
        <f t="shared" si="82"/>
        <v/>
      </c>
      <c r="AD1386" s="59">
        <f>'Inventory Ref Sheet'!Y1386</f>
        <v>0</v>
      </c>
      <c r="AE1386" s="59">
        <f>'Inventory Ref Sheet'!Z1386</f>
        <v>0</v>
      </c>
      <c r="AF1386" s="102">
        <f>'Inventory Ref Sheet'!AA1386</f>
        <v>0</v>
      </c>
      <c r="AG1386" s="59">
        <f>'Inventory Ref Sheet'!AD1386</f>
        <v>0</v>
      </c>
      <c r="AH1386" s="59">
        <f>'Inventory Ref Sheet'!AE1386</f>
        <v>0</v>
      </c>
      <c r="AI1386" s="100" t="str">
        <f ca="1">IF('Inventory Ref Sheet'!AG1386&gt;0,YEAR(TODAY())-'Inventory Ref Sheet'!AG1386,"")</f>
        <v/>
      </c>
      <c r="AJ1386" s="99"/>
      <c r="AK1386" s="60">
        <f>'Inventory Ref Sheet'!AJ1386</f>
        <v>0</v>
      </c>
      <c r="AL1386" s="99"/>
      <c r="AM1386" s="97" t="str">
        <f t="shared" si="83"/>
        <v/>
      </c>
    </row>
    <row r="1387" spans="10:39" x14ac:dyDescent="0.25">
      <c r="J1387" s="59">
        <f>'Inventory Ref Sheet'!AK1387</f>
        <v>0</v>
      </c>
      <c r="K1387" s="59">
        <f>'Inventory Ref Sheet'!AL1387</f>
        <v>0</v>
      </c>
      <c r="L1387" s="59">
        <f>'Inventory Ref Sheet'!AM1387</f>
        <v>0</v>
      </c>
      <c r="M1387" s="59">
        <f>'Inventory Ref Sheet'!AP1387</f>
        <v>0</v>
      </c>
      <c r="N1387" s="59">
        <f>'Inventory Ref Sheet'!AQ1387</f>
        <v>0</v>
      </c>
      <c r="O1387" s="100" t="str">
        <f ca="1">IF('Inventory Ref Sheet'!AS1387&gt;0,YEAR(TODAY())-'Inventory Ref Sheet'!AS1387,"")</f>
        <v/>
      </c>
      <c r="P1387" s="95">
        <f>'Inventory Ref Sheet'!AU1387</f>
        <v>0</v>
      </c>
      <c r="Q1387" s="60">
        <f>'Inventory Ref Sheet'!AV1387</f>
        <v>0</v>
      </c>
      <c r="R1387" s="61"/>
      <c r="S1387" s="100" t="str">
        <f t="shared" si="81"/>
        <v/>
      </c>
      <c r="T1387" s="59">
        <f>'Inventory Ref Sheet'!M1387</f>
        <v>0</v>
      </c>
      <c r="U1387" s="102">
        <f>'Inventory Ref Sheet'!N1387</f>
        <v>0</v>
      </c>
      <c r="V1387" s="59">
        <f>'Inventory Ref Sheet'!O1387</f>
        <v>0</v>
      </c>
      <c r="W1387" s="59">
        <f>'Inventory Ref Sheet'!R1387</f>
        <v>0</v>
      </c>
      <c r="X1387" s="59">
        <f>'Inventory Ref Sheet'!S1387</f>
        <v>0</v>
      </c>
      <c r="Y1387" s="100" t="str">
        <f ca="1">IF('Inventory Ref Sheet'!U1387&gt;0,YEAR(TODAY())-'Inventory Ref Sheet'!U1387,"")</f>
        <v/>
      </c>
      <c r="Z1387" s="95">
        <f>'Inventory Ref Sheet'!W1387</f>
        <v>0</v>
      </c>
      <c r="AA1387" s="60">
        <f>'Inventory Ref Sheet'!X1387</f>
        <v>0</v>
      </c>
      <c r="AB1387" s="61"/>
      <c r="AC1387" s="97" t="str">
        <f t="shared" si="82"/>
        <v/>
      </c>
      <c r="AD1387" s="59">
        <f>'Inventory Ref Sheet'!Y1387</f>
        <v>0</v>
      </c>
      <c r="AE1387" s="59">
        <f>'Inventory Ref Sheet'!Z1387</f>
        <v>0</v>
      </c>
      <c r="AF1387" s="102">
        <f>'Inventory Ref Sheet'!AA1387</f>
        <v>0</v>
      </c>
      <c r="AG1387" s="59">
        <f>'Inventory Ref Sheet'!AD1387</f>
        <v>0</v>
      </c>
      <c r="AH1387" s="59">
        <f>'Inventory Ref Sheet'!AE1387</f>
        <v>0</v>
      </c>
      <c r="AI1387" s="100" t="str">
        <f ca="1">IF('Inventory Ref Sheet'!AG1387&gt;0,YEAR(TODAY())-'Inventory Ref Sheet'!AG1387,"")</f>
        <v/>
      </c>
      <c r="AJ1387" s="99"/>
      <c r="AK1387" s="60">
        <f>'Inventory Ref Sheet'!AJ1387</f>
        <v>0</v>
      </c>
      <c r="AL1387" s="99"/>
      <c r="AM1387" s="97" t="str">
        <f t="shared" si="83"/>
        <v/>
      </c>
    </row>
    <row r="1388" spans="10:39" x14ac:dyDescent="0.25">
      <c r="J1388" s="59">
        <f>'Inventory Ref Sheet'!AK1388</f>
        <v>0</v>
      </c>
      <c r="K1388" s="59">
        <f>'Inventory Ref Sheet'!AL1388</f>
        <v>0</v>
      </c>
      <c r="L1388" s="59">
        <f>'Inventory Ref Sheet'!AM1388</f>
        <v>0</v>
      </c>
      <c r="M1388" s="59">
        <f>'Inventory Ref Sheet'!AP1388</f>
        <v>0</v>
      </c>
      <c r="N1388" s="59">
        <f>'Inventory Ref Sheet'!AQ1388</f>
        <v>0</v>
      </c>
      <c r="O1388" s="100" t="str">
        <f ca="1">IF('Inventory Ref Sheet'!AS1388&gt;0,YEAR(TODAY())-'Inventory Ref Sheet'!AS1388,"")</f>
        <v/>
      </c>
      <c r="P1388" s="95">
        <f>'Inventory Ref Sheet'!AU1388</f>
        <v>0</v>
      </c>
      <c r="Q1388" s="60">
        <f>'Inventory Ref Sheet'!AV1388</f>
        <v>0</v>
      </c>
      <c r="R1388" s="61"/>
      <c r="S1388" s="100" t="str">
        <f t="shared" si="81"/>
        <v/>
      </c>
      <c r="T1388" s="59">
        <f>'Inventory Ref Sheet'!M1388</f>
        <v>0</v>
      </c>
      <c r="U1388" s="102">
        <f>'Inventory Ref Sheet'!N1388</f>
        <v>0</v>
      </c>
      <c r="V1388" s="59">
        <f>'Inventory Ref Sheet'!O1388</f>
        <v>0</v>
      </c>
      <c r="W1388" s="59">
        <f>'Inventory Ref Sheet'!R1388</f>
        <v>0</v>
      </c>
      <c r="X1388" s="59">
        <f>'Inventory Ref Sheet'!S1388</f>
        <v>0</v>
      </c>
      <c r="Y1388" s="100" t="str">
        <f ca="1">IF('Inventory Ref Sheet'!U1388&gt;0,YEAR(TODAY())-'Inventory Ref Sheet'!U1388,"")</f>
        <v/>
      </c>
      <c r="Z1388" s="95">
        <f>'Inventory Ref Sheet'!W1388</f>
        <v>0</v>
      </c>
      <c r="AA1388" s="60">
        <f>'Inventory Ref Sheet'!X1388</f>
        <v>0</v>
      </c>
      <c r="AB1388" s="61"/>
      <c r="AC1388" s="97" t="str">
        <f t="shared" si="82"/>
        <v/>
      </c>
      <c r="AD1388" s="59">
        <f>'Inventory Ref Sheet'!Y1388</f>
        <v>0</v>
      </c>
      <c r="AE1388" s="59">
        <f>'Inventory Ref Sheet'!Z1388</f>
        <v>0</v>
      </c>
      <c r="AF1388" s="102">
        <f>'Inventory Ref Sheet'!AA1388</f>
        <v>0</v>
      </c>
      <c r="AG1388" s="59">
        <f>'Inventory Ref Sheet'!AD1388</f>
        <v>0</v>
      </c>
      <c r="AH1388" s="59">
        <f>'Inventory Ref Sheet'!AE1388</f>
        <v>0</v>
      </c>
      <c r="AI1388" s="100" t="str">
        <f ca="1">IF('Inventory Ref Sheet'!AG1388&gt;0,YEAR(TODAY())-'Inventory Ref Sheet'!AG1388,"")</f>
        <v/>
      </c>
      <c r="AJ1388" s="99"/>
      <c r="AK1388" s="60">
        <f>'Inventory Ref Sheet'!AJ1388</f>
        <v>0</v>
      </c>
      <c r="AL1388" s="99"/>
      <c r="AM1388" s="97" t="str">
        <f t="shared" si="83"/>
        <v/>
      </c>
    </row>
    <row r="1389" spans="10:39" x14ac:dyDescent="0.25">
      <c r="J1389" s="59">
        <f>'Inventory Ref Sheet'!AK1389</f>
        <v>0</v>
      </c>
      <c r="K1389" s="59">
        <f>'Inventory Ref Sheet'!AL1389</f>
        <v>0</v>
      </c>
      <c r="L1389" s="59">
        <f>'Inventory Ref Sheet'!AM1389</f>
        <v>0</v>
      </c>
      <c r="M1389" s="59">
        <f>'Inventory Ref Sheet'!AP1389</f>
        <v>0</v>
      </c>
      <c r="N1389" s="59">
        <f>'Inventory Ref Sheet'!AQ1389</f>
        <v>0</v>
      </c>
      <c r="O1389" s="100" t="str">
        <f ca="1">IF('Inventory Ref Sheet'!AS1389&gt;0,YEAR(TODAY())-'Inventory Ref Sheet'!AS1389,"")</f>
        <v/>
      </c>
      <c r="P1389" s="95">
        <f>'Inventory Ref Sheet'!AU1389</f>
        <v>0</v>
      </c>
      <c r="Q1389" s="60">
        <f>'Inventory Ref Sheet'!AV1389</f>
        <v>0</v>
      </c>
      <c r="R1389" s="61"/>
      <c r="S1389" s="100" t="str">
        <f t="shared" si="81"/>
        <v/>
      </c>
      <c r="T1389" s="59">
        <f>'Inventory Ref Sheet'!M1389</f>
        <v>0</v>
      </c>
      <c r="U1389" s="102">
        <f>'Inventory Ref Sheet'!N1389</f>
        <v>0</v>
      </c>
      <c r="V1389" s="59">
        <f>'Inventory Ref Sheet'!O1389</f>
        <v>0</v>
      </c>
      <c r="W1389" s="59">
        <f>'Inventory Ref Sheet'!R1389</f>
        <v>0</v>
      </c>
      <c r="X1389" s="59">
        <f>'Inventory Ref Sheet'!S1389</f>
        <v>0</v>
      </c>
      <c r="Y1389" s="100" t="str">
        <f ca="1">IF('Inventory Ref Sheet'!U1389&gt;0,YEAR(TODAY())-'Inventory Ref Sheet'!U1389,"")</f>
        <v/>
      </c>
      <c r="Z1389" s="95">
        <f>'Inventory Ref Sheet'!W1389</f>
        <v>0</v>
      </c>
      <c r="AA1389" s="60">
        <f>'Inventory Ref Sheet'!X1389</f>
        <v>0</v>
      </c>
      <c r="AB1389" s="61"/>
      <c r="AC1389" s="97" t="str">
        <f t="shared" si="82"/>
        <v/>
      </c>
      <c r="AD1389" s="59">
        <f>'Inventory Ref Sheet'!Y1389</f>
        <v>0</v>
      </c>
      <c r="AE1389" s="59">
        <f>'Inventory Ref Sheet'!Z1389</f>
        <v>0</v>
      </c>
      <c r="AF1389" s="102">
        <f>'Inventory Ref Sheet'!AA1389</f>
        <v>0</v>
      </c>
      <c r="AG1389" s="59">
        <f>'Inventory Ref Sheet'!AD1389</f>
        <v>0</v>
      </c>
      <c r="AH1389" s="59">
        <f>'Inventory Ref Sheet'!AE1389</f>
        <v>0</v>
      </c>
      <c r="AI1389" s="100" t="str">
        <f ca="1">IF('Inventory Ref Sheet'!AG1389&gt;0,YEAR(TODAY())-'Inventory Ref Sheet'!AG1389,"")</f>
        <v/>
      </c>
      <c r="AJ1389" s="99"/>
      <c r="AK1389" s="60">
        <f>'Inventory Ref Sheet'!AJ1389</f>
        <v>0</v>
      </c>
      <c r="AL1389" s="99"/>
      <c r="AM1389" s="97" t="str">
        <f t="shared" si="83"/>
        <v/>
      </c>
    </row>
    <row r="1390" spans="10:39" x14ac:dyDescent="0.25">
      <c r="J1390" s="59">
        <f>'Inventory Ref Sheet'!AK1390</f>
        <v>0</v>
      </c>
      <c r="K1390" s="59">
        <f>'Inventory Ref Sheet'!AL1390</f>
        <v>0</v>
      </c>
      <c r="L1390" s="59">
        <f>'Inventory Ref Sheet'!AM1390</f>
        <v>0</v>
      </c>
      <c r="M1390" s="59">
        <f>'Inventory Ref Sheet'!AP1390</f>
        <v>0</v>
      </c>
      <c r="N1390" s="59">
        <f>'Inventory Ref Sheet'!AQ1390</f>
        <v>0</v>
      </c>
      <c r="O1390" s="100" t="str">
        <f ca="1">IF('Inventory Ref Sheet'!AS1390&gt;0,YEAR(TODAY())-'Inventory Ref Sheet'!AS1390,"")</f>
        <v/>
      </c>
      <c r="P1390" s="95">
        <f>'Inventory Ref Sheet'!AU1390</f>
        <v>0</v>
      </c>
      <c r="Q1390" s="60">
        <f>'Inventory Ref Sheet'!AV1390</f>
        <v>0</v>
      </c>
      <c r="R1390" s="61"/>
      <c r="S1390" s="100" t="str">
        <f t="shared" si="81"/>
        <v/>
      </c>
      <c r="T1390" s="59">
        <f>'Inventory Ref Sheet'!M1390</f>
        <v>0</v>
      </c>
      <c r="U1390" s="102">
        <f>'Inventory Ref Sheet'!N1390</f>
        <v>0</v>
      </c>
      <c r="V1390" s="59">
        <f>'Inventory Ref Sheet'!O1390</f>
        <v>0</v>
      </c>
      <c r="W1390" s="59">
        <f>'Inventory Ref Sheet'!R1390</f>
        <v>0</v>
      </c>
      <c r="X1390" s="59">
        <f>'Inventory Ref Sheet'!S1390</f>
        <v>0</v>
      </c>
      <c r="Y1390" s="100" t="str">
        <f ca="1">IF('Inventory Ref Sheet'!U1390&gt;0,YEAR(TODAY())-'Inventory Ref Sheet'!U1390,"")</f>
        <v/>
      </c>
      <c r="Z1390" s="95">
        <f>'Inventory Ref Sheet'!W1390</f>
        <v>0</v>
      </c>
      <c r="AA1390" s="60">
        <f>'Inventory Ref Sheet'!X1390</f>
        <v>0</v>
      </c>
      <c r="AB1390" s="61"/>
      <c r="AC1390" s="97" t="str">
        <f t="shared" si="82"/>
        <v/>
      </c>
      <c r="AD1390" s="59">
        <f>'Inventory Ref Sheet'!Y1390</f>
        <v>0</v>
      </c>
      <c r="AE1390" s="59">
        <f>'Inventory Ref Sheet'!Z1390</f>
        <v>0</v>
      </c>
      <c r="AF1390" s="102">
        <f>'Inventory Ref Sheet'!AA1390</f>
        <v>0</v>
      </c>
      <c r="AG1390" s="59">
        <f>'Inventory Ref Sheet'!AD1390</f>
        <v>0</v>
      </c>
      <c r="AH1390" s="59">
        <f>'Inventory Ref Sheet'!AE1390</f>
        <v>0</v>
      </c>
      <c r="AI1390" s="100" t="str">
        <f ca="1">IF('Inventory Ref Sheet'!AG1390&gt;0,YEAR(TODAY())-'Inventory Ref Sheet'!AG1390,"")</f>
        <v/>
      </c>
      <c r="AJ1390" s="99"/>
      <c r="AK1390" s="60">
        <f>'Inventory Ref Sheet'!AJ1390</f>
        <v>0</v>
      </c>
      <c r="AL1390" s="99"/>
      <c r="AM1390" s="97" t="str">
        <f t="shared" si="83"/>
        <v/>
      </c>
    </row>
    <row r="1391" spans="10:39" x14ac:dyDescent="0.25">
      <c r="J1391" s="59">
        <f>'Inventory Ref Sheet'!AK1391</f>
        <v>0</v>
      </c>
      <c r="K1391" s="59">
        <f>'Inventory Ref Sheet'!AL1391</f>
        <v>0</v>
      </c>
      <c r="L1391" s="59">
        <f>'Inventory Ref Sheet'!AM1391</f>
        <v>0</v>
      </c>
      <c r="M1391" s="59">
        <f>'Inventory Ref Sheet'!AP1391</f>
        <v>0</v>
      </c>
      <c r="N1391" s="59">
        <f>'Inventory Ref Sheet'!AQ1391</f>
        <v>0</v>
      </c>
      <c r="O1391" s="100" t="str">
        <f ca="1">IF('Inventory Ref Sheet'!AS1391&gt;0,YEAR(TODAY())-'Inventory Ref Sheet'!AS1391,"")</f>
        <v/>
      </c>
      <c r="P1391" s="95">
        <f>'Inventory Ref Sheet'!AU1391</f>
        <v>0</v>
      </c>
      <c r="Q1391" s="60">
        <f>'Inventory Ref Sheet'!AV1391</f>
        <v>0</v>
      </c>
      <c r="R1391" s="61"/>
      <c r="S1391" s="100" t="str">
        <f t="shared" si="81"/>
        <v/>
      </c>
      <c r="T1391" s="59">
        <f>'Inventory Ref Sheet'!M1391</f>
        <v>0</v>
      </c>
      <c r="U1391" s="102">
        <f>'Inventory Ref Sheet'!N1391</f>
        <v>0</v>
      </c>
      <c r="V1391" s="59">
        <f>'Inventory Ref Sheet'!O1391</f>
        <v>0</v>
      </c>
      <c r="W1391" s="59">
        <f>'Inventory Ref Sheet'!R1391</f>
        <v>0</v>
      </c>
      <c r="X1391" s="59">
        <f>'Inventory Ref Sheet'!S1391</f>
        <v>0</v>
      </c>
      <c r="Y1391" s="100" t="str">
        <f ca="1">IF('Inventory Ref Sheet'!U1391&gt;0,YEAR(TODAY())-'Inventory Ref Sheet'!U1391,"")</f>
        <v/>
      </c>
      <c r="Z1391" s="95">
        <f>'Inventory Ref Sheet'!W1391</f>
        <v>0</v>
      </c>
      <c r="AA1391" s="60">
        <f>'Inventory Ref Sheet'!X1391</f>
        <v>0</v>
      </c>
      <c r="AB1391" s="61"/>
      <c r="AC1391" s="97" t="str">
        <f t="shared" si="82"/>
        <v/>
      </c>
      <c r="AD1391" s="59">
        <f>'Inventory Ref Sheet'!Y1391</f>
        <v>0</v>
      </c>
      <c r="AE1391" s="59">
        <f>'Inventory Ref Sheet'!Z1391</f>
        <v>0</v>
      </c>
      <c r="AF1391" s="102">
        <f>'Inventory Ref Sheet'!AA1391</f>
        <v>0</v>
      </c>
      <c r="AG1391" s="59">
        <f>'Inventory Ref Sheet'!AD1391</f>
        <v>0</v>
      </c>
      <c r="AH1391" s="59">
        <f>'Inventory Ref Sheet'!AE1391</f>
        <v>0</v>
      </c>
      <c r="AI1391" s="100" t="str">
        <f ca="1">IF('Inventory Ref Sheet'!AG1391&gt;0,YEAR(TODAY())-'Inventory Ref Sheet'!AG1391,"")</f>
        <v/>
      </c>
      <c r="AJ1391" s="99"/>
      <c r="AK1391" s="60">
        <f>'Inventory Ref Sheet'!AJ1391</f>
        <v>0</v>
      </c>
      <c r="AL1391" s="99"/>
      <c r="AM1391" s="97" t="str">
        <f t="shared" si="83"/>
        <v/>
      </c>
    </row>
    <row r="1392" spans="10:39" x14ac:dyDescent="0.25">
      <c r="J1392" s="59">
        <f>'Inventory Ref Sheet'!AK1392</f>
        <v>0</v>
      </c>
      <c r="K1392" s="59">
        <f>'Inventory Ref Sheet'!AL1392</f>
        <v>0</v>
      </c>
      <c r="L1392" s="59">
        <f>'Inventory Ref Sheet'!AM1392</f>
        <v>0</v>
      </c>
      <c r="M1392" s="59">
        <f>'Inventory Ref Sheet'!AP1392</f>
        <v>0</v>
      </c>
      <c r="N1392" s="59">
        <f>'Inventory Ref Sheet'!AQ1392</f>
        <v>0</v>
      </c>
      <c r="O1392" s="100" t="str">
        <f ca="1">IF('Inventory Ref Sheet'!AS1392&gt;0,YEAR(TODAY())-'Inventory Ref Sheet'!AS1392,"")</f>
        <v/>
      </c>
      <c r="P1392" s="95">
        <f>'Inventory Ref Sheet'!AU1392</f>
        <v>0</v>
      </c>
      <c r="Q1392" s="60">
        <f>'Inventory Ref Sheet'!AV1392</f>
        <v>0</v>
      </c>
      <c r="R1392" s="61"/>
      <c r="S1392" s="100" t="str">
        <f t="shared" si="81"/>
        <v/>
      </c>
      <c r="T1392" s="59">
        <f>'Inventory Ref Sheet'!M1392</f>
        <v>0</v>
      </c>
      <c r="U1392" s="102">
        <f>'Inventory Ref Sheet'!N1392</f>
        <v>0</v>
      </c>
      <c r="V1392" s="59">
        <f>'Inventory Ref Sheet'!O1392</f>
        <v>0</v>
      </c>
      <c r="W1392" s="59">
        <f>'Inventory Ref Sheet'!R1392</f>
        <v>0</v>
      </c>
      <c r="X1392" s="59">
        <f>'Inventory Ref Sheet'!S1392</f>
        <v>0</v>
      </c>
      <c r="Y1392" s="100" t="str">
        <f ca="1">IF('Inventory Ref Sheet'!U1392&gt;0,YEAR(TODAY())-'Inventory Ref Sheet'!U1392,"")</f>
        <v/>
      </c>
      <c r="Z1392" s="95">
        <f>'Inventory Ref Sheet'!W1392</f>
        <v>0</v>
      </c>
      <c r="AA1392" s="60">
        <f>'Inventory Ref Sheet'!X1392</f>
        <v>0</v>
      </c>
      <c r="AB1392" s="61"/>
      <c r="AC1392" s="97" t="str">
        <f t="shared" si="82"/>
        <v/>
      </c>
      <c r="AD1392" s="59">
        <f>'Inventory Ref Sheet'!Y1392</f>
        <v>0</v>
      </c>
      <c r="AE1392" s="59">
        <f>'Inventory Ref Sheet'!Z1392</f>
        <v>0</v>
      </c>
      <c r="AF1392" s="102">
        <f>'Inventory Ref Sheet'!AA1392</f>
        <v>0</v>
      </c>
      <c r="AG1392" s="59">
        <f>'Inventory Ref Sheet'!AD1392</f>
        <v>0</v>
      </c>
      <c r="AH1392" s="59">
        <f>'Inventory Ref Sheet'!AE1392</f>
        <v>0</v>
      </c>
      <c r="AI1392" s="100" t="str">
        <f ca="1">IF('Inventory Ref Sheet'!AG1392&gt;0,YEAR(TODAY())-'Inventory Ref Sheet'!AG1392,"")</f>
        <v/>
      </c>
      <c r="AJ1392" s="99"/>
      <c r="AK1392" s="60">
        <f>'Inventory Ref Sheet'!AJ1392</f>
        <v>0</v>
      </c>
      <c r="AL1392" s="99"/>
      <c r="AM1392" s="97" t="str">
        <f t="shared" si="83"/>
        <v/>
      </c>
    </row>
    <row r="1393" spans="10:39" x14ac:dyDescent="0.25">
      <c r="J1393" s="59">
        <f>'Inventory Ref Sheet'!AK1393</f>
        <v>0</v>
      </c>
      <c r="K1393" s="59">
        <f>'Inventory Ref Sheet'!AL1393</f>
        <v>0</v>
      </c>
      <c r="L1393" s="59">
        <f>'Inventory Ref Sheet'!AM1393</f>
        <v>0</v>
      </c>
      <c r="M1393" s="59">
        <f>'Inventory Ref Sheet'!AP1393</f>
        <v>0</v>
      </c>
      <c r="N1393" s="59">
        <f>'Inventory Ref Sheet'!AQ1393</f>
        <v>0</v>
      </c>
      <c r="O1393" s="100" t="str">
        <f ca="1">IF('Inventory Ref Sheet'!AS1393&gt;0,YEAR(TODAY())-'Inventory Ref Sheet'!AS1393,"")</f>
        <v/>
      </c>
      <c r="P1393" s="95">
        <f>'Inventory Ref Sheet'!AU1393</f>
        <v>0</v>
      </c>
      <c r="Q1393" s="60">
        <f>'Inventory Ref Sheet'!AV1393</f>
        <v>0</v>
      </c>
      <c r="R1393" s="61"/>
      <c r="S1393" s="100" t="str">
        <f t="shared" si="81"/>
        <v/>
      </c>
      <c r="T1393" s="59">
        <f>'Inventory Ref Sheet'!M1393</f>
        <v>0</v>
      </c>
      <c r="U1393" s="102">
        <f>'Inventory Ref Sheet'!N1393</f>
        <v>0</v>
      </c>
      <c r="V1393" s="59">
        <f>'Inventory Ref Sheet'!O1393</f>
        <v>0</v>
      </c>
      <c r="W1393" s="59">
        <f>'Inventory Ref Sheet'!R1393</f>
        <v>0</v>
      </c>
      <c r="X1393" s="59">
        <f>'Inventory Ref Sheet'!S1393</f>
        <v>0</v>
      </c>
      <c r="Y1393" s="100" t="str">
        <f ca="1">IF('Inventory Ref Sheet'!U1393&gt;0,YEAR(TODAY())-'Inventory Ref Sheet'!U1393,"")</f>
        <v/>
      </c>
      <c r="Z1393" s="95">
        <f>'Inventory Ref Sheet'!W1393</f>
        <v>0</v>
      </c>
      <c r="AA1393" s="60">
        <f>'Inventory Ref Sheet'!X1393</f>
        <v>0</v>
      </c>
      <c r="AB1393" s="61"/>
      <c r="AC1393" s="97" t="str">
        <f t="shared" si="82"/>
        <v/>
      </c>
      <c r="AD1393" s="59">
        <f>'Inventory Ref Sheet'!Y1393</f>
        <v>0</v>
      </c>
      <c r="AE1393" s="59">
        <f>'Inventory Ref Sheet'!Z1393</f>
        <v>0</v>
      </c>
      <c r="AF1393" s="102">
        <f>'Inventory Ref Sheet'!AA1393</f>
        <v>0</v>
      </c>
      <c r="AG1393" s="59">
        <f>'Inventory Ref Sheet'!AD1393</f>
        <v>0</v>
      </c>
      <c r="AH1393" s="59">
        <f>'Inventory Ref Sheet'!AE1393</f>
        <v>0</v>
      </c>
      <c r="AI1393" s="100" t="str">
        <f ca="1">IF('Inventory Ref Sheet'!AG1393&gt;0,YEAR(TODAY())-'Inventory Ref Sheet'!AG1393,"")</f>
        <v/>
      </c>
      <c r="AJ1393" s="99"/>
      <c r="AK1393" s="60">
        <f>'Inventory Ref Sheet'!AJ1393</f>
        <v>0</v>
      </c>
      <c r="AL1393" s="99"/>
      <c r="AM1393" s="97" t="str">
        <f t="shared" si="83"/>
        <v/>
      </c>
    </row>
    <row r="1394" spans="10:39" x14ac:dyDescent="0.25">
      <c r="J1394" s="59">
        <f>'Inventory Ref Sheet'!AK1394</f>
        <v>0</v>
      </c>
      <c r="K1394" s="59">
        <f>'Inventory Ref Sheet'!AL1394</f>
        <v>0</v>
      </c>
      <c r="L1394" s="59">
        <f>'Inventory Ref Sheet'!AM1394</f>
        <v>0</v>
      </c>
      <c r="M1394" s="59">
        <f>'Inventory Ref Sheet'!AP1394</f>
        <v>0</v>
      </c>
      <c r="N1394" s="59">
        <f>'Inventory Ref Sheet'!AQ1394</f>
        <v>0</v>
      </c>
      <c r="O1394" s="100" t="str">
        <f ca="1">IF('Inventory Ref Sheet'!AS1394&gt;0,YEAR(TODAY())-'Inventory Ref Sheet'!AS1394,"")</f>
        <v/>
      </c>
      <c r="P1394" s="95">
        <f>'Inventory Ref Sheet'!AU1394</f>
        <v>0</v>
      </c>
      <c r="Q1394" s="60">
        <f>'Inventory Ref Sheet'!AV1394</f>
        <v>0</v>
      </c>
      <c r="R1394" s="61"/>
      <c r="S1394" s="100" t="str">
        <f t="shared" si="81"/>
        <v/>
      </c>
      <c r="T1394" s="59">
        <f>'Inventory Ref Sheet'!M1394</f>
        <v>0</v>
      </c>
      <c r="U1394" s="102">
        <f>'Inventory Ref Sheet'!N1394</f>
        <v>0</v>
      </c>
      <c r="V1394" s="59">
        <f>'Inventory Ref Sheet'!O1394</f>
        <v>0</v>
      </c>
      <c r="W1394" s="59">
        <f>'Inventory Ref Sheet'!R1394</f>
        <v>0</v>
      </c>
      <c r="X1394" s="59">
        <f>'Inventory Ref Sheet'!S1394</f>
        <v>0</v>
      </c>
      <c r="Y1394" s="100" t="str">
        <f ca="1">IF('Inventory Ref Sheet'!U1394&gt;0,YEAR(TODAY())-'Inventory Ref Sheet'!U1394,"")</f>
        <v/>
      </c>
      <c r="Z1394" s="95">
        <f>'Inventory Ref Sheet'!W1394</f>
        <v>0</v>
      </c>
      <c r="AA1394" s="60">
        <f>'Inventory Ref Sheet'!X1394</f>
        <v>0</v>
      </c>
      <c r="AB1394" s="61"/>
      <c r="AC1394" s="97" t="str">
        <f t="shared" si="82"/>
        <v/>
      </c>
      <c r="AD1394" s="59">
        <f>'Inventory Ref Sheet'!Y1394</f>
        <v>0</v>
      </c>
      <c r="AE1394" s="59">
        <f>'Inventory Ref Sheet'!Z1394</f>
        <v>0</v>
      </c>
      <c r="AF1394" s="102">
        <f>'Inventory Ref Sheet'!AA1394</f>
        <v>0</v>
      </c>
      <c r="AG1394" s="59">
        <f>'Inventory Ref Sheet'!AD1394</f>
        <v>0</v>
      </c>
      <c r="AH1394" s="59">
        <f>'Inventory Ref Sheet'!AE1394</f>
        <v>0</v>
      </c>
      <c r="AI1394" s="100" t="str">
        <f ca="1">IF('Inventory Ref Sheet'!AG1394&gt;0,YEAR(TODAY())-'Inventory Ref Sheet'!AG1394,"")</f>
        <v/>
      </c>
      <c r="AJ1394" s="99"/>
      <c r="AK1394" s="60">
        <f>'Inventory Ref Sheet'!AJ1394</f>
        <v>0</v>
      </c>
      <c r="AL1394" s="99"/>
      <c r="AM1394" s="97" t="str">
        <f t="shared" si="83"/>
        <v/>
      </c>
    </row>
    <row r="1395" spans="10:39" x14ac:dyDescent="0.25">
      <c r="J1395" s="59">
        <f>'Inventory Ref Sheet'!AK1395</f>
        <v>0</v>
      </c>
      <c r="K1395" s="59">
        <f>'Inventory Ref Sheet'!AL1395</f>
        <v>0</v>
      </c>
      <c r="L1395" s="59">
        <f>'Inventory Ref Sheet'!AM1395</f>
        <v>0</v>
      </c>
      <c r="M1395" s="59">
        <f>'Inventory Ref Sheet'!AP1395</f>
        <v>0</v>
      </c>
      <c r="N1395" s="59">
        <f>'Inventory Ref Sheet'!AQ1395</f>
        <v>0</v>
      </c>
      <c r="O1395" s="100" t="str">
        <f ca="1">IF('Inventory Ref Sheet'!AS1395&gt;0,YEAR(TODAY())-'Inventory Ref Sheet'!AS1395,"")</f>
        <v/>
      </c>
      <c r="P1395" s="95">
        <f>'Inventory Ref Sheet'!AU1395</f>
        <v>0</v>
      </c>
      <c r="Q1395" s="60">
        <f>'Inventory Ref Sheet'!AV1395</f>
        <v>0</v>
      </c>
      <c r="R1395" s="61"/>
      <c r="S1395" s="100" t="str">
        <f t="shared" si="81"/>
        <v/>
      </c>
      <c r="T1395" s="59">
        <f>'Inventory Ref Sheet'!M1395</f>
        <v>0</v>
      </c>
      <c r="U1395" s="102">
        <f>'Inventory Ref Sheet'!N1395</f>
        <v>0</v>
      </c>
      <c r="V1395" s="59">
        <f>'Inventory Ref Sheet'!O1395</f>
        <v>0</v>
      </c>
      <c r="W1395" s="59">
        <f>'Inventory Ref Sheet'!R1395</f>
        <v>0</v>
      </c>
      <c r="X1395" s="59">
        <f>'Inventory Ref Sheet'!S1395</f>
        <v>0</v>
      </c>
      <c r="Y1395" s="100" t="str">
        <f ca="1">IF('Inventory Ref Sheet'!U1395&gt;0,YEAR(TODAY())-'Inventory Ref Sheet'!U1395,"")</f>
        <v/>
      </c>
      <c r="Z1395" s="95">
        <f>'Inventory Ref Sheet'!W1395</f>
        <v>0</v>
      </c>
      <c r="AA1395" s="60">
        <f>'Inventory Ref Sheet'!X1395</f>
        <v>0</v>
      </c>
      <c r="AB1395" s="61"/>
      <c r="AC1395" s="97" t="str">
        <f t="shared" si="82"/>
        <v/>
      </c>
      <c r="AD1395" s="59">
        <f>'Inventory Ref Sheet'!Y1395</f>
        <v>0</v>
      </c>
      <c r="AE1395" s="59">
        <f>'Inventory Ref Sheet'!Z1395</f>
        <v>0</v>
      </c>
      <c r="AF1395" s="102">
        <f>'Inventory Ref Sheet'!AA1395</f>
        <v>0</v>
      </c>
      <c r="AG1395" s="59">
        <f>'Inventory Ref Sheet'!AD1395</f>
        <v>0</v>
      </c>
      <c r="AH1395" s="59">
        <f>'Inventory Ref Sheet'!AE1395</f>
        <v>0</v>
      </c>
      <c r="AI1395" s="100" t="str">
        <f ca="1">IF('Inventory Ref Sheet'!AG1395&gt;0,YEAR(TODAY())-'Inventory Ref Sheet'!AG1395,"")</f>
        <v/>
      </c>
      <c r="AJ1395" s="99"/>
      <c r="AK1395" s="60">
        <f>'Inventory Ref Sheet'!AJ1395</f>
        <v>0</v>
      </c>
      <c r="AL1395" s="99"/>
      <c r="AM1395" s="97" t="str">
        <f t="shared" si="83"/>
        <v/>
      </c>
    </row>
    <row r="1396" spans="10:39" x14ac:dyDescent="0.25">
      <c r="J1396" s="59">
        <f>'Inventory Ref Sheet'!AK1396</f>
        <v>0</v>
      </c>
      <c r="K1396" s="59">
        <f>'Inventory Ref Sheet'!AL1396</f>
        <v>0</v>
      </c>
      <c r="L1396" s="59">
        <f>'Inventory Ref Sheet'!AM1396</f>
        <v>0</v>
      </c>
      <c r="M1396" s="59">
        <f>'Inventory Ref Sheet'!AP1396</f>
        <v>0</v>
      </c>
      <c r="N1396" s="59">
        <f>'Inventory Ref Sheet'!AQ1396</f>
        <v>0</v>
      </c>
      <c r="O1396" s="100" t="str">
        <f ca="1">IF('Inventory Ref Sheet'!AS1396&gt;0,YEAR(TODAY())-'Inventory Ref Sheet'!AS1396,"")</f>
        <v/>
      </c>
      <c r="P1396" s="95">
        <f>'Inventory Ref Sheet'!AU1396</f>
        <v>0</v>
      </c>
      <c r="Q1396" s="60">
        <f>'Inventory Ref Sheet'!AV1396</f>
        <v>0</v>
      </c>
      <c r="R1396" s="61"/>
      <c r="S1396" s="100" t="str">
        <f t="shared" si="81"/>
        <v/>
      </c>
      <c r="T1396" s="59">
        <f>'Inventory Ref Sheet'!M1396</f>
        <v>0</v>
      </c>
      <c r="U1396" s="102">
        <f>'Inventory Ref Sheet'!N1396</f>
        <v>0</v>
      </c>
      <c r="V1396" s="59">
        <f>'Inventory Ref Sheet'!O1396</f>
        <v>0</v>
      </c>
      <c r="W1396" s="59">
        <f>'Inventory Ref Sheet'!R1396</f>
        <v>0</v>
      </c>
      <c r="X1396" s="59">
        <f>'Inventory Ref Sheet'!S1396</f>
        <v>0</v>
      </c>
      <c r="Y1396" s="100" t="str">
        <f ca="1">IF('Inventory Ref Sheet'!U1396&gt;0,YEAR(TODAY())-'Inventory Ref Sheet'!U1396,"")</f>
        <v/>
      </c>
      <c r="Z1396" s="95">
        <f>'Inventory Ref Sheet'!W1396</f>
        <v>0</v>
      </c>
      <c r="AA1396" s="60">
        <f>'Inventory Ref Sheet'!X1396</f>
        <v>0</v>
      </c>
      <c r="AB1396" s="61"/>
      <c r="AC1396" s="97" t="str">
        <f t="shared" si="82"/>
        <v/>
      </c>
      <c r="AD1396" s="59">
        <f>'Inventory Ref Sheet'!Y1396</f>
        <v>0</v>
      </c>
      <c r="AE1396" s="59">
        <f>'Inventory Ref Sheet'!Z1396</f>
        <v>0</v>
      </c>
      <c r="AF1396" s="102">
        <f>'Inventory Ref Sheet'!AA1396</f>
        <v>0</v>
      </c>
      <c r="AG1396" s="59">
        <f>'Inventory Ref Sheet'!AD1396</f>
        <v>0</v>
      </c>
      <c r="AH1396" s="59">
        <f>'Inventory Ref Sheet'!AE1396</f>
        <v>0</v>
      </c>
      <c r="AI1396" s="100" t="str">
        <f ca="1">IF('Inventory Ref Sheet'!AG1396&gt;0,YEAR(TODAY())-'Inventory Ref Sheet'!AG1396,"")</f>
        <v/>
      </c>
      <c r="AJ1396" s="99"/>
      <c r="AK1396" s="60">
        <f>'Inventory Ref Sheet'!AJ1396</f>
        <v>0</v>
      </c>
      <c r="AL1396" s="99"/>
      <c r="AM1396" s="97" t="str">
        <f t="shared" si="83"/>
        <v/>
      </c>
    </row>
    <row r="1397" spans="10:39" x14ac:dyDescent="0.25">
      <c r="J1397" s="59">
        <f>'Inventory Ref Sheet'!AK1397</f>
        <v>0</v>
      </c>
      <c r="K1397" s="59">
        <f>'Inventory Ref Sheet'!AL1397</f>
        <v>0</v>
      </c>
      <c r="L1397" s="59">
        <f>'Inventory Ref Sheet'!AM1397</f>
        <v>0</v>
      </c>
      <c r="M1397" s="59">
        <f>'Inventory Ref Sheet'!AP1397</f>
        <v>0</v>
      </c>
      <c r="N1397" s="59">
        <f>'Inventory Ref Sheet'!AQ1397</f>
        <v>0</v>
      </c>
      <c r="O1397" s="100" t="str">
        <f ca="1">IF('Inventory Ref Sheet'!AS1397&gt;0,YEAR(TODAY())-'Inventory Ref Sheet'!AS1397,"")</f>
        <v/>
      </c>
      <c r="P1397" s="95">
        <f>'Inventory Ref Sheet'!AU1397</f>
        <v>0</v>
      </c>
      <c r="Q1397" s="60">
        <f>'Inventory Ref Sheet'!AV1397</f>
        <v>0</v>
      </c>
      <c r="R1397" s="61"/>
      <c r="S1397" s="100" t="str">
        <f t="shared" si="81"/>
        <v/>
      </c>
      <c r="T1397" s="59">
        <f>'Inventory Ref Sheet'!M1397</f>
        <v>0</v>
      </c>
      <c r="U1397" s="102">
        <f>'Inventory Ref Sheet'!N1397</f>
        <v>0</v>
      </c>
      <c r="V1397" s="59">
        <f>'Inventory Ref Sheet'!O1397</f>
        <v>0</v>
      </c>
      <c r="W1397" s="59">
        <f>'Inventory Ref Sheet'!R1397</f>
        <v>0</v>
      </c>
      <c r="X1397" s="59">
        <f>'Inventory Ref Sheet'!S1397</f>
        <v>0</v>
      </c>
      <c r="Y1397" s="100" t="str">
        <f ca="1">IF('Inventory Ref Sheet'!U1397&gt;0,YEAR(TODAY())-'Inventory Ref Sheet'!U1397,"")</f>
        <v/>
      </c>
      <c r="Z1397" s="95">
        <f>'Inventory Ref Sheet'!W1397</f>
        <v>0</v>
      </c>
      <c r="AA1397" s="60">
        <f>'Inventory Ref Sheet'!X1397</f>
        <v>0</v>
      </c>
      <c r="AB1397" s="61"/>
      <c r="AC1397" s="97" t="str">
        <f t="shared" si="82"/>
        <v/>
      </c>
      <c r="AD1397" s="59">
        <f>'Inventory Ref Sheet'!Y1397</f>
        <v>0</v>
      </c>
      <c r="AE1397" s="59">
        <f>'Inventory Ref Sheet'!Z1397</f>
        <v>0</v>
      </c>
      <c r="AF1397" s="102">
        <f>'Inventory Ref Sheet'!AA1397</f>
        <v>0</v>
      </c>
      <c r="AG1397" s="59">
        <f>'Inventory Ref Sheet'!AD1397</f>
        <v>0</v>
      </c>
      <c r="AH1397" s="59">
        <f>'Inventory Ref Sheet'!AE1397</f>
        <v>0</v>
      </c>
      <c r="AI1397" s="100" t="str">
        <f ca="1">IF('Inventory Ref Sheet'!AG1397&gt;0,YEAR(TODAY())-'Inventory Ref Sheet'!AG1397,"")</f>
        <v/>
      </c>
      <c r="AJ1397" s="99"/>
      <c r="AK1397" s="60">
        <f>'Inventory Ref Sheet'!AJ1397</f>
        <v>0</v>
      </c>
      <c r="AL1397" s="99"/>
      <c r="AM1397" s="97" t="str">
        <f t="shared" si="83"/>
        <v/>
      </c>
    </row>
    <row r="1398" spans="10:39" x14ac:dyDescent="0.25">
      <c r="J1398" s="59">
        <f>'Inventory Ref Sheet'!AK1398</f>
        <v>0</v>
      </c>
      <c r="K1398" s="59">
        <f>'Inventory Ref Sheet'!AL1398</f>
        <v>0</v>
      </c>
      <c r="L1398" s="59">
        <f>'Inventory Ref Sheet'!AM1398</f>
        <v>0</v>
      </c>
      <c r="M1398" s="59">
        <f>'Inventory Ref Sheet'!AP1398</f>
        <v>0</v>
      </c>
      <c r="N1398" s="59">
        <f>'Inventory Ref Sheet'!AQ1398</f>
        <v>0</v>
      </c>
      <c r="O1398" s="100" t="str">
        <f ca="1">IF('Inventory Ref Sheet'!AS1398&gt;0,YEAR(TODAY())-'Inventory Ref Sheet'!AS1398,"")</f>
        <v/>
      </c>
      <c r="P1398" s="95">
        <f>'Inventory Ref Sheet'!AU1398</f>
        <v>0</v>
      </c>
      <c r="Q1398" s="60">
        <f>'Inventory Ref Sheet'!AV1398</f>
        <v>0</v>
      </c>
      <c r="R1398" s="61"/>
      <c r="S1398" s="100" t="str">
        <f t="shared" si="81"/>
        <v/>
      </c>
      <c r="T1398" s="59">
        <f>'Inventory Ref Sheet'!M1398</f>
        <v>0</v>
      </c>
      <c r="U1398" s="102">
        <f>'Inventory Ref Sheet'!N1398</f>
        <v>0</v>
      </c>
      <c r="V1398" s="59">
        <f>'Inventory Ref Sheet'!O1398</f>
        <v>0</v>
      </c>
      <c r="W1398" s="59">
        <f>'Inventory Ref Sheet'!R1398</f>
        <v>0</v>
      </c>
      <c r="X1398" s="59">
        <f>'Inventory Ref Sheet'!S1398</f>
        <v>0</v>
      </c>
      <c r="Y1398" s="100" t="str">
        <f ca="1">IF('Inventory Ref Sheet'!U1398&gt;0,YEAR(TODAY())-'Inventory Ref Sheet'!U1398,"")</f>
        <v/>
      </c>
      <c r="Z1398" s="95">
        <f>'Inventory Ref Sheet'!W1398</f>
        <v>0</v>
      </c>
      <c r="AA1398" s="60">
        <f>'Inventory Ref Sheet'!X1398</f>
        <v>0</v>
      </c>
      <c r="AB1398" s="61"/>
      <c r="AC1398" s="97" t="str">
        <f t="shared" si="82"/>
        <v/>
      </c>
      <c r="AD1398" s="59">
        <f>'Inventory Ref Sheet'!Y1398</f>
        <v>0</v>
      </c>
      <c r="AE1398" s="59">
        <f>'Inventory Ref Sheet'!Z1398</f>
        <v>0</v>
      </c>
      <c r="AF1398" s="102">
        <f>'Inventory Ref Sheet'!AA1398</f>
        <v>0</v>
      </c>
      <c r="AG1398" s="59">
        <f>'Inventory Ref Sheet'!AD1398</f>
        <v>0</v>
      </c>
      <c r="AH1398" s="59">
        <f>'Inventory Ref Sheet'!AE1398</f>
        <v>0</v>
      </c>
      <c r="AI1398" s="100" t="str">
        <f ca="1">IF('Inventory Ref Sheet'!AG1398&gt;0,YEAR(TODAY())-'Inventory Ref Sheet'!AG1398,"")</f>
        <v/>
      </c>
      <c r="AJ1398" s="99"/>
      <c r="AK1398" s="60">
        <f>'Inventory Ref Sheet'!AJ1398</f>
        <v>0</v>
      </c>
      <c r="AL1398" s="99"/>
      <c r="AM1398" s="97" t="str">
        <f t="shared" si="83"/>
        <v/>
      </c>
    </row>
    <row r="1399" spans="10:39" x14ac:dyDescent="0.25">
      <c r="J1399" s="59">
        <f>'Inventory Ref Sheet'!AK1399</f>
        <v>0</v>
      </c>
      <c r="K1399" s="59">
        <f>'Inventory Ref Sheet'!AL1399</f>
        <v>0</v>
      </c>
      <c r="L1399" s="59">
        <f>'Inventory Ref Sheet'!AM1399</f>
        <v>0</v>
      </c>
      <c r="M1399" s="59">
        <f>'Inventory Ref Sheet'!AP1399</f>
        <v>0</v>
      </c>
      <c r="N1399" s="59">
        <f>'Inventory Ref Sheet'!AQ1399</f>
        <v>0</v>
      </c>
      <c r="O1399" s="100" t="str">
        <f ca="1">IF('Inventory Ref Sheet'!AS1399&gt;0,YEAR(TODAY())-'Inventory Ref Sheet'!AS1399,"")</f>
        <v/>
      </c>
      <c r="P1399" s="95">
        <f>'Inventory Ref Sheet'!AU1399</f>
        <v>0</v>
      </c>
      <c r="Q1399" s="60">
        <f>'Inventory Ref Sheet'!AV1399</f>
        <v>0</v>
      </c>
      <c r="R1399" s="61"/>
      <c r="S1399" s="100" t="str">
        <f t="shared" si="81"/>
        <v/>
      </c>
      <c r="T1399" s="59">
        <f>'Inventory Ref Sheet'!M1399</f>
        <v>0</v>
      </c>
      <c r="U1399" s="102">
        <f>'Inventory Ref Sheet'!N1399</f>
        <v>0</v>
      </c>
      <c r="V1399" s="59">
        <f>'Inventory Ref Sheet'!O1399</f>
        <v>0</v>
      </c>
      <c r="W1399" s="59">
        <f>'Inventory Ref Sheet'!R1399</f>
        <v>0</v>
      </c>
      <c r="X1399" s="59">
        <f>'Inventory Ref Sheet'!S1399</f>
        <v>0</v>
      </c>
      <c r="Y1399" s="100" t="str">
        <f ca="1">IF('Inventory Ref Sheet'!U1399&gt;0,YEAR(TODAY())-'Inventory Ref Sheet'!U1399,"")</f>
        <v/>
      </c>
      <c r="Z1399" s="95">
        <f>'Inventory Ref Sheet'!W1399</f>
        <v>0</v>
      </c>
      <c r="AA1399" s="60">
        <f>'Inventory Ref Sheet'!X1399</f>
        <v>0</v>
      </c>
      <c r="AB1399" s="61"/>
      <c r="AC1399" s="97" t="str">
        <f t="shared" si="82"/>
        <v/>
      </c>
      <c r="AD1399" s="59">
        <f>'Inventory Ref Sheet'!Y1399</f>
        <v>0</v>
      </c>
      <c r="AE1399" s="59">
        <f>'Inventory Ref Sheet'!Z1399</f>
        <v>0</v>
      </c>
      <c r="AF1399" s="102">
        <f>'Inventory Ref Sheet'!AA1399</f>
        <v>0</v>
      </c>
      <c r="AG1399" s="59">
        <f>'Inventory Ref Sheet'!AD1399</f>
        <v>0</v>
      </c>
      <c r="AH1399" s="59">
        <f>'Inventory Ref Sheet'!AE1399</f>
        <v>0</v>
      </c>
      <c r="AI1399" s="100" t="str">
        <f ca="1">IF('Inventory Ref Sheet'!AG1399&gt;0,YEAR(TODAY())-'Inventory Ref Sheet'!AG1399,"")</f>
        <v/>
      </c>
      <c r="AJ1399" s="99"/>
      <c r="AK1399" s="60">
        <f>'Inventory Ref Sheet'!AJ1399</f>
        <v>0</v>
      </c>
      <c r="AL1399" s="99"/>
      <c r="AM1399" s="97" t="str">
        <f t="shared" si="83"/>
        <v/>
      </c>
    </row>
    <row r="1400" spans="10:39" x14ac:dyDescent="0.25">
      <c r="J1400" s="59">
        <f>'Inventory Ref Sheet'!AK1400</f>
        <v>0</v>
      </c>
      <c r="K1400" s="59">
        <f>'Inventory Ref Sheet'!AL1400</f>
        <v>0</v>
      </c>
      <c r="L1400" s="59">
        <f>'Inventory Ref Sheet'!AM1400</f>
        <v>0</v>
      </c>
      <c r="M1400" s="59">
        <f>'Inventory Ref Sheet'!AP1400</f>
        <v>0</v>
      </c>
      <c r="N1400" s="59">
        <f>'Inventory Ref Sheet'!AQ1400</f>
        <v>0</v>
      </c>
      <c r="O1400" s="100" t="str">
        <f ca="1">IF('Inventory Ref Sheet'!AS1400&gt;0,YEAR(TODAY())-'Inventory Ref Sheet'!AS1400,"")</f>
        <v/>
      </c>
      <c r="P1400" s="95">
        <f>'Inventory Ref Sheet'!AU1400</f>
        <v>0</v>
      </c>
      <c r="Q1400" s="60">
        <f>'Inventory Ref Sheet'!AV1400</f>
        <v>0</v>
      </c>
      <c r="R1400" s="61"/>
      <c r="S1400" s="100" t="str">
        <f t="shared" si="81"/>
        <v/>
      </c>
      <c r="T1400" s="59">
        <f>'Inventory Ref Sheet'!M1400</f>
        <v>0</v>
      </c>
      <c r="U1400" s="102">
        <f>'Inventory Ref Sheet'!N1400</f>
        <v>0</v>
      </c>
      <c r="V1400" s="59">
        <f>'Inventory Ref Sheet'!O1400</f>
        <v>0</v>
      </c>
      <c r="W1400" s="59">
        <f>'Inventory Ref Sheet'!R1400</f>
        <v>0</v>
      </c>
      <c r="X1400" s="59">
        <f>'Inventory Ref Sheet'!S1400</f>
        <v>0</v>
      </c>
      <c r="Y1400" s="100" t="str">
        <f ca="1">IF('Inventory Ref Sheet'!U1400&gt;0,YEAR(TODAY())-'Inventory Ref Sheet'!U1400,"")</f>
        <v/>
      </c>
      <c r="Z1400" s="95">
        <f>'Inventory Ref Sheet'!W1400</f>
        <v>0</v>
      </c>
      <c r="AA1400" s="60">
        <f>'Inventory Ref Sheet'!X1400</f>
        <v>0</v>
      </c>
      <c r="AB1400" s="61"/>
      <c r="AC1400" s="97" t="str">
        <f t="shared" si="82"/>
        <v/>
      </c>
      <c r="AD1400" s="59">
        <f>'Inventory Ref Sheet'!Y1400</f>
        <v>0</v>
      </c>
      <c r="AE1400" s="59">
        <f>'Inventory Ref Sheet'!Z1400</f>
        <v>0</v>
      </c>
      <c r="AF1400" s="102">
        <f>'Inventory Ref Sheet'!AA1400</f>
        <v>0</v>
      </c>
      <c r="AG1400" s="59">
        <f>'Inventory Ref Sheet'!AD1400</f>
        <v>0</v>
      </c>
      <c r="AH1400" s="59">
        <f>'Inventory Ref Sheet'!AE1400</f>
        <v>0</v>
      </c>
      <c r="AI1400" s="100" t="str">
        <f ca="1">IF('Inventory Ref Sheet'!AG1400&gt;0,YEAR(TODAY())-'Inventory Ref Sheet'!AG1400,"")</f>
        <v/>
      </c>
      <c r="AJ1400" s="99"/>
      <c r="AK1400" s="60">
        <f>'Inventory Ref Sheet'!AJ1400</f>
        <v>0</v>
      </c>
      <c r="AL1400" s="99"/>
      <c r="AM1400" s="97" t="str">
        <f t="shared" si="83"/>
        <v/>
      </c>
    </row>
    <row r="1401" spans="10:39" x14ac:dyDescent="0.25">
      <c r="J1401" s="59">
        <f>'Inventory Ref Sheet'!AK1401</f>
        <v>0</v>
      </c>
      <c r="K1401" s="59">
        <f>'Inventory Ref Sheet'!AL1401</f>
        <v>0</v>
      </c>
      <c r="L1401" s="59">
        <f>'Inventory Ref Sheet'!AM1401</f>
        <v>0</v>
      </c>
      <c r="M1401" s="59">
        <f>'Inventory Ref Sheet'!AP1401</f>
        <v>0</v>
      </c>
      <c r="N1401" s="59">
        <f>'Inventory Ref Sheet'!AQ1401</f>
        <v>0</v>
      </c>
      <c r="O1401" s="100" t="str">
        <f ca="1">IF('Inventory Ref Sheet'!AS1401&gt;0,YEAR(TODAY())-'Inventory Ref Sheet'!AS1401,"")</f>
        <v/>
      </c>
      <c r="P1401" s="95">
        <f>'Inventory Ref Sheet'!AU1401</f>
        <v>0</v>
      </c>
      <c r="Q1401" s="60">
        <f>'Inventory Ref Sheet'!AV1401</f>
        <v>0</v>
      </c>
      <c r="R1401" s="61"/>
      <c r="S1401" s="100" t="str">
        <f t="shared" si="81"/>
        <v/>
      </c>
      <c r="T1401" s="59">
        <f>'Inventory Ref Sheet'!M1401</f>
        <v>0</v>
      </c>
      <c r="U1401" s="102">
        <f>'Inventory Ref Sheet'!N1401</f>
        <v>0</v>
      </c>
      <c r="V1401" s="59">
        <f>'Inventory Ref Sheet'!O1401</f>
        <v>0</v>
      </c>
      <c r="W1401" s="59">
        <f>'Inventory Ref Sheet'!R1401</f>
        <v>0</v>
      </c>
      <c r="X1401" s="59">
        <f>'Inventory Ref Sheet'!S1401</f>
        <v>0</v>
      </c>
      <c r="Y1401" s="100" t="str">
        <f ca="1">IF('Inventory Ref Sheet'!U1401&gt;0,YEAR(TODAY())-'Inventory Ref Sheet'!U1401,"")</f>
        <v/>
      </c>
      <c r="Z1401" s="95">
        <f>'Inventory Ref Sheet'!W1401</f>
        <v>0</v>
      </c>
      <c r="AA1401" s="60">
        <f>'Inventory Ref Sheet'!X1401</f>
        <v>0</v>
      </c>
      <c r="AB1401" s="61"/>
      <c r="AC1401" s="97" t="str">
        <f t="shared" si="82"/>
        <v/>
      </c>
      <c r="AD1401" s="59">
        <f>'Inventory Ref Sheet'!Y1401</f>
        <v>0</v>
      </c>
      <c r="AE1401" s="59">
        <f>'Inventory Ref Sheet'!Z1401</f>
        <v>0</v>
      </c>
      <c r="AF1401" s="102">
        <f>'Inventory Ref Sheet'!AA1401</f>
        <v>0</v>
      </c>
      <c r="AG1401" s="59">
        <f>'Inventory Ref Sheet'!AD1401</f>
        <v>0</v>
      </c>
      <c r="AH1401" s="59">
        <f>'Inventory Ref Sheet'!AE1401</f>
        <v>0</v>
      </c>
      <c r="AI1401" s="100" t="str">
        <f ca="1">IF('Inventory Ref Sheet'!AG1401&gt;0,YEAR(TODAY())-'Inventory Ref Sheet'!AG1401,"")</f>
        <v/>
      </c>
      <c r="AJ1401" s="99"/>
      <c r="AK1401" s="60">
        <f>'Inventory Ref Sheet'!AJ1401</f>
        <v>0</v>
      </c>
      <c r="AL1401" s="99"/>
      <c r="AM1401" s="97" t="str">
        <f t="shared" si="83"/>
        <v/>
      </c>
    </row>
    <row r="1402" spans="10:39" x14ac:dyDescent="0.25">
      <c r="J1402" s="59">
        <f>'Inventory Ref Sheet'!AK1402</f>
        <v>0</v>
      </c>
      <c r="K1402" s="59">
        <f>'Inventory Ref Sheet'!AL1402</f>
        <v>0</v>
      </c>
      <c r="L1402" s="59">
        <f>'Inventory Ref Sheet'!AM1402</f>
        <v>0</v>
      </c>
      <c r="M1402" s="59">
        <f>'Inventory Ref Sheet'!AP1402</f>
        <v>0</v>
      </c>
      <c r="N1402" s="59">
        <f>'Inventory Ref Sheet'!AQ1402</f>
        <v>0</v>
      </c>
      <c r="O1402" s="100" t="str">
        <f ca="1">IF('Inventory Ref Sheet'!AS1402&gt;0,YEAR(TODAY())-'Inventory Ref Sheet'!AS1402,"")</f>
        <v/>
      </c>
      <c r="P1402" s="95">
        <f>'Inventory Ref Sheet'!AU1402</f>
        <v>0</v>
      </c>
      <c r="Q1402" s="60">
        <f>'Inventory Ref Sheet'!AV1402</f>
        <v>0</v>
      </c>
      <c r="R1402" s="61"/>
      <c r="S1402" s="100" t="str">
        <f t="shared" si="81"/>
        <v/>
      </c>
      <c r="T1402" s="59">
        <f>'Inventory Ref Sheet'!M1402</f>
        <v>0</v>
      </c>
      <c r="U1402" s="102">
        <f>'Inventory Ref Sheet'!N1402</f>
        <v>0</v>
      </c>
      <c r="V1402" s="59">
        <f>'Inventory Ref Sheet'!O1402</f>
        <v>0</v>
      </c>
      <c r="W1402" s="59">
        <f>'Inventory Ref Sheet'!R1402</f>
        <v>0</v>
      </c>
      <c r="X1402" s="59">
        <f>'Inventory Ref Sheet'!S1402</f>
        <v>0</v>
      </c>
      <c r="Y1402" s="100" t="str">
        <f ca="1">IF('Inventory Ref Sheet'!U1402&gt;0,YEAR(TODAY())-'Inventory Ref Sheet'!U1402,"")</f>
        <v/>
      </c>
      <c r="Z1402" s="95">
        <f>'Inventory Ref Sheet'!W1402</f>
        <v>0</v>
      </c>
      <c r="AA1402" s="60">
        <f>'Inventory Ref Sheet'!X1402</f>
        <v>0</v>
      </c>
      <c r="AB1402" s="61"/>
      <c r="AC1402" s="97" t="str">
        <f t="shared" si="82"/>
        <v/>
      </c>
      <c r="AD1402" s="59">
        <f>'Inventory Ref Sheet'!Y1402</f>
        <v>0</v>
      </c>
      <c r="AE1402" s="59">
        <f>'Inventory Ref Sheet'!Z1402</f>
        <v>0</v>
      </c>
      <c r="AF1402" s="102">
        <f>'Inventory Ref Sheet'!AA1402</f>
        <v>0</v>
      </c>
      <c r="AG1402" s="59">
        <f>'Inventory Ref Sheet'!AD1402</f>
        <v>0</v>
      </c>
      <c r="AH1402" s="59">
        <f>'Inventory Ref Sheet'!AE1402</f>
        <v>0</v>
      </c>
      <c r="AI1402" s="100" t="str">
        <f ca="1">IF('Inventory Ref Sheet'!AG1402&gt;0,YEAR(TODAY())-'Inventory Ref Sheet'!AG1402,"")</f>
        <v/>
      </c>
      <c r="AJ1402" s="99"/>
      <c r="AK1402" s="60">
        <f>'Inventory Ref Sheet'!AJ1402</f>
        <v>0</v>
      </c>
      <c r="AL1402" s="99"/>
      <c r="AM1402" s="97" t="str">
        <f t="shared" si="83"/>
        <v/>
      </c>
    </row>
    <row r="1403" spans="10:39" x14ac:dyDescent="0.25">
      <c r="J1403" s="59">
        <f>'Inventory Ref Sheet'!AK1403</f>
        <v>0</v>
      </c>
      <c r="K1403" s="59">
        <f>'Inventory Ref Sheet'!AL1403</f>
        <v>0</v>
      </c>
      <c r="L1403" s="59">
        <f>'Inventory Ref Sheet'!AM1403</f>
        <v>0</v>
      </c>
      <c r="M1403" s="59">
        <f>'Inventory Ref Sheet'!AP1403</f>
        <v>0</v>
      </c>
      <c r="N1403" s="59">
        <f>'Inventory Ref Sheet'!AQ1403</f>
        <v>0</v>
      </c>
      <c r="O1403" s="100" t="str">
        <f ca="1">IF('Inventory Ref Sheet'!AS1403&gt;0,YEAR(TODAY())-'Inventory Ref Sheet'!AS1403,"")</f>
        <v/>
      </c>
      <c r="P1403" s="95">
        <f>'Inventory Ref Sheet'!AU1403</f>
        <v>0</v>
      </c>
      <c r="Q1403" s="60">
        <f>'Inventory Ref Sheet'!AV1403</f>
        <v>0</v>
      </c>
      <c r="R1403" s="61"/>
      <c r="S1403" s="100" t="str">
        <f t="shared" si="81"/>
        <v/>
      </c>
      <c r="T1403" s="59">
        <f>'Inventory Ref Sheet'!M1403</f>
        <v>0</v>
      </c>
      <c r="U1403" s="102">
        <f>'Inventory Ref Sheet'!N1403</f>
        <v>0</v>
      </c>
      <c r="V1403" s="59">
        <f>'Inventory Ref Sheet'!O1403</f>
        <v>0</v>
      </c>
      <c r="W1403" s="59">
        <f>'Inventory Ref Sheet'!R1403</f>
        <v>0</v>
      </c>
      <c r="X1403" s="59">
        <f>'Inventory Ref Sheet'!S1403</f>
        <v>0</v>
      </c>
      <c r="Y1403" s="100" t="str">
        <f ca="1">IF('Inventory Ref Sheet'!U1403&gt;0,YEAR(TODAY())-'Inventory Ref Sheet'!U1403,"")</f>
        <v/>
      </c>
      <c r="Z1403" s="95">
        <f>'Inventory Ref Sheet'!W1403</f>
        <v>0</v>
      </c>
      <c r="AA1403" s="60">
        <f>'Inventory Ref Sheet'!X1403</f>
        <v>0</v>
      </c>
      <c r="AB1403" s="61"/>
      <c r="AC1403" s="97" t="str">
        <f t="shared" si="82"/>
        <v/>
      </c>
      <c r="AD1403" s="59">
        <f>'Inventory Ref Sheet'!Y1403</f>
        <v>0</v>
      </c>
      <c r="AE1403" s="59">
        <f>'Inventory Ref Sheet'!Z1403</f>
        <v>0</v>
      </c>
      <c r="AF1403" s="102">
        <f>'Inventory Ref Sheet'!AA1403</f>
        <v>0</v>
      </c>
      <c r="AG1403" s="59">
        <f>'Inventory Ref Sheet'!AD1403</f>
        <v>0</v>
      </c>
      <c r="AH1403" s="59">
        <f>'Inventory Ref Sheet'!AE1403</f>
        <v>0</v>
      </c>
      <c r="AI1403" s="100" t="str">
        <f ca="1">IF('Inventory Ref Sheet'!AG1403&gt;0,YEAR(TODAY())-'Inventory Ref Sheet'!AG1403,"")</f>
        <v/>
      </c>
      <c r="AJ1403" s="99"/>
      <c r="AK1403" s="60">
        <f>'Inventory Ref Sheet'!AJ1403</f>
        <v>0</v>
      </c>
      <c r="AL1403" s="99"/>
      <c r="AM1403" s="97" t="str">
        <f t="shared" si="83"/>
        <v/>
      </c>
    </row>
    <row r="1404" spans="10:39" x14ac:dyDescent="0.25">
      <c r="J1404" s="59">
        <f>'Inventory Ref Sheet'!AK1404</f>
        <v>0</v>
      </c>
      <c r="K1404" s="59">
        <f>'Inventory Ref Sheet'!AL1404</f>
        <v>0</v>
      </c>
      <c r="L1404" s="59">
        <f>'Inventory Ref Sheet'!AM1404</f>
        <v>0</v>
      </c>
      <c r="M1404" s="59">
        <f>'Inventory Ref Sheet'!AP1404</f>
        <v>0</v>
      </c>
      <c r="N1404" s="59">
        <f>'Inventory Ref Sheet'!AQ1404</f>
        <v>0</v>
      </c>
      <c r="O1404" s="100" t="str">
        <f ca="1">IF('Inventory Ref Sheet'!AS1404&gt;0,YEAR(TODAY())-'Inventory Ref Sheet'!AS1404,"")</f>
        <v/>
      </c>
      <c r="P1404" s="95">
        <f>'Inventory Ref Sheet'!AU1404</f>
        <v>0</v>
      </c>
      <c r="Q1404" s="60">
        <f>'Inventory Ref Sheet'!AV1404</f>
        <v>0</v>
      </c>
      <c r="R1404" s="61"/>
      <c r="S1404" s="100" t="str">
        <f t="shared" si="81"/>
        <v/>
      </c>
      <c r="T1404" s="59">
        <f>'Inventory Ref Sheet'!M1404</f>
        <v>0</v>
      </c>
      <c r="U1404" s="102">
        <f>'Inventory Ref Sheet'!N1404</f>
        <v>0</v>
      </c>
      <c r="V1404" s="59">
        <f>'Inventory Ref Sheet'!O1404</f>
        <v>0</v>
      </c>
      <c r="W1404" s="59">
        <f>'Inventory Ref Sheet'!R1404</f>
        <v>0</v>
      </c>
      <c r="X1404" s="59">
        <f>'Inventory Ref Sheet'!S1404</f>
        <v>0</v>
      </c>
      <c r="Y1404" s="100" t="str">
        <f ca="1">IF('Inventory Ref Sheet'!U1404&gt;0,YEAR(TODAY())-'Inventory Ref Sheet'!U1404,"")</f>
        <v/>
      </c>
      <c r="Z1404" s="95">
        <f>'Inventory Ref Sheet'!W1404</f>
        <v>0</v>
      </c>
      <c r="AA1404" s="60">
        <f>'Inventory Ref Sheet'!X1404</f>
        <v>0</v>
      </c>
      <c r="AB1404" s="61"/>
      <c r="AC1404" s="97" t="str">
        <f t="shared" si="82"/>
        <v/>
      </c>
      <c r="AD1404" s="59">
        <f>'Inventory Ref Sheet'!Y1404</f>
        <v>0</v>
      </c>
      <c r="AE1404" s="59">
        <f>'Inventory Ref Sheet'!Z1404</f>
        <v>0</v>
      </c>
      <c r="AF1404" s="102">
        <f>'Inventory Ref Sheet'!AA1404</f>
        <v>0</v>
      </c>
      <c r="AG1404" s="59">
        <f>'Inventory Ref Sheet'!AD1404</f>
        <v>0</v>
      </c>
      <c r="AH1404" s="59">
        <f>'Inventory Ref Sheet'!AE1404</f>
        <v>0</v>
      </c>
      <c r="AI1404" s="100" t="str">
        <f ca="1">IF('Inventory Ref Sheet'!AG1404&gt;0,YEAR(TODAY())-'Inventory Ref Sheet'!AG1404,"")</f>
        <v/>
      </c>
      <c r="AJ1404" s="99"/>
      <c r="AK1404" s="60">
        <f>'Inventory Ref Sheet'!AJ1404</f>
        <v>0</v>
      </c>
      <c r="AL1404" s="99"/>
      <c r="AM1404" s="97" t="str">
        <f t="shared" si="83"/>
        <v/>
      </c>
    </row>
    <row r="1405" spans="10:39" x14ac:dyDescent="0.25">
      <c r="J1405" s="59">
        <f>'Inventory Ref Sheet'!AK1405</f>
        <v>0</v>
      </c>
      <c r="K1405" s="59">
        <f>'Inventory Ref Sheet'!AL1405</f>
        <v>0</v>
      </c>
      <c r="L1405" s="59">
        <f>'Inventory Ref Sheet'!AM1405</f>
        <v>0</v>
      </c>
      <c r="M1405" s="59">
        <f>'Inventory Ref Sheet'!AP1405</f>
        <v>0</v>
      </c>
      <c r="N1405" s="59">
        <f>'Inventory Ref Sheet'!AQ1405</f>
        <v>0</v>
      </c>
      <c r="O1405" s="100" t="str">
        <f ca="1">IF('Inventory Ref Sheet'!AS1405&gt;0,YEAR(TODAY())-'Inventory Ref Sheet'!AS1405,"")</f>
        <v/>
      </c>
      <c r="P1405" s="95">
        <f>'Inventory Ref Sheet'!AU1405</f>
        <v>0</v>
      </c>
      <c r="Q1405" s="60">
        <f>'Inventory Ref Sheet'!AV1405</f>
        <v>0</v>
      </c>
      <c r="R1405" s="61"/>
      <c r="S1405" s="100" t="str">
        <f t="shared" si="81"/>
        <v/>
      </c>
      <c r="T1405" s="59">
        <f>'Inventory Ref Sheet'!M1405</f>
        <v>0</v>
      </c>
      <c r="U1405" s="102">
        <f>'Inventory Ref Sheet'!N1405</f>
        <v>0</v>
      </c>
      <c r="V1405" s="59">
        <f>'Inventory Ref Sheet'!O1405</f>
        <v>0</v>
      </c>
      <c r="W1405" s="59">
        <f>'Inventory Ref Sheet'!R1405</f>
        <v>0</v>
      </c>
      <c r="X1405" s="59">
        <f>'Inventory Ref Sheet'!S1405</f>
        <v>0</v>
      </c>
      <c r="Y1405" s="100" t="str">
        <f ca="1">IF('Inventory Ref Sheet'!U1405&gt;0,YEAR(TODAY())-'Inventory Ref Sheet'!U1405,"")</f>
        <v/>
      </c>
      <c r="Z1405" s="95">
        <f>'Inventory Ref Sheet'!W1405</f>
        <v>0</v>
      </c>
      <c r="AA1405" s="60">
        <f>'Inventory Ref Sheet'!X1405</f>
        <v>0</v>
      </c>
      <c r="AB1405" s="61"/>
      <c r="AC1405" s="97" t="str">
        <f t="shared" si="82"/>
        <v/>
      </c>
      <c r="AD1405" s="59">
        <f>'Inventory Ref Sheet'!Y1405</f>
        <v>0</v>
      </c>
      <c r="AE1405" s="59">
        <f>'Inventory Ref Sheet'!Z1405</f>
        <v>0</v>
      </c>
      <c r="AF1405" s="102">
        <f>'Inventory Ref Sheet'!AA1405</f>
        <v>0</v>
      </c>
      <c r="AG1405" s="59">
        <f>'Inventory Ref Sheet'!AD1405</f>
        <v>0</v>
      </c>
      <c r="AH1405" s="59">
        <f>'Inventory Ref Sheet'!AE1405</f>
        <v>0</v>
      </c>
      <c r="AI1405" s="100" t="str">
        <f ca="1">IF('Inventory Ref Sheet'!AG1405&gt;0,YEAR(TODAY())-'Inventory Ref Sheet'!AG1405,"")</f>
        <v/>
      </c>
      <c r="AJ1405" s="99"/>
      <c r="AK1405" s="60">
        <f>'Inventory Ref Sheet'!AJ1405</f>
        <v>0</v>
      </c>
      <c r="AL1405" s="99"/>
      <c r="AM1405" s="97" t="str">
        <f t="shared" si="83"/>
        <v/>
      </c>
    </row>
    <row r="1406" spans="10:39" x14ac:dyDescent="0.25">
      <c r="J1406" s="59">
        <f>'Inventory Ref Sheet'!AK1406</f>
        <v>0</v>
      </c>
      <c r="K1406" s="59">
        <f>'Inventory Ref Sheet'!AL1406</f>
        <v>0</v>
      </c>
      <c r="L1406" s="59">
        <f>'Inventory Ref Sheet'!AM1406</f>
        <v>0</v>
      </c>
      <c r="M1406" s="59">
        <f>'Inventory Ref Sheet'!AP1406</f>
        <v>0</v>
      </c>
      <c r="N1406" s="59">
        <f>'Inventory Ref Sheet'!AQ1406</f>
        <v>0</v>
      </c>
      <c r="O1406" s="100" t="str">
        <f ca="1">IF('Inventory Ref Sheet'!AS1406&gt;0,YEAR(TODAY())-'Inventory Ref Sheet'!AS1406,"")</f>
        <v/>
      </c>
      <c r="P1406" s="95">
        <f>'Inventory Ref Sheet'!AU1406</f>
        <v>0</v>
      </c>
      <c r="Q1406" s="60">
        <f>'Inventory Ref Sheet'!AV1406</f>
        <v>0</v>
      </c>
      <c r="R1406" s="61"/>
      <c r="S1406" s="100" t="str">
        <f t="shared" si="81"/>
        <v/>
      </c>
      <c r="T1406" s="59">
        <f>'Inventory Ref Sheet'!M1406</f>
        <v>0</v>
      </c>
      <c r="U1406" s="102">
        <f>'Inventory Ref Sheet'!N1406</f>
        <v>0</v>
      </c>
      <c r="V1406" s="59">
        <f>'Inventory Ref Sheet'!O1406</f>
        <v>0</v>
      </c>
      <c r="W1406" s="59">
        <f>'Inventory Ref Sheet'!R1406</f>
        <v>0</v>
      </c>
      <c r="X1406" s="59">
        <f>'Inventory Ref Sheet'!S1406</f>
        <v>0</v>
      </c>
      <c r="Y1406" s="100" t="str">
        <f ca="1">IF('Inventory Ref Sheet'!U1406&gt;0,YEAR(TODAY())-'Inventory Ref Sheet'!U1406,"")</f>
        <v/>
      </c>
      <c r="Z1406" s="95">
        <f>'Inventory Ref Sheet'!W1406</f>
        <v>0</v>
      </c>
      <c r="AA1406" s="60">
        <f>'Inventory Ref Sheet'!X1406</f>
        <v>0</v>
      </c>
      <c r="AB1406" s="61"/>
      <c r="AC1406" s="97" t="str">
        <f t="shared" si="82"/>
        <v/>
      </c>
      <c r="AD1406" s="59">
        <f>'Inventory Ref Sheet'!Y1406</f>
        <v>0</v>
      </c>
      <c r="AE1406" s="59">
        <f>'Inventory Ref Sheet'!Z1406</f>
        <v>0</v>
      </c>
      <c r="AF1406" s="102">
        <f>'Inventory Ref Sheet'!AA1406</f>
        <v>0</v>
      </c>
      <c r="AG1406" s="59">
        <f>'Inventory Ref Sheet'!AD1406</f>
        <v>0</v>
      </c>
      <c r="AH1406" s="59">
        <f>'Inventory Ref Sheet'!AE1406</f>
        <v>0</v>
      </c>
      <c r="AI1406" s="100" t="str">
        <f ca="1">IF('Inventory Ref Sheet'!AG1406&gt;0,YEAR(TODAY())-'Inventory Ref Sheet'!AG1406,"")</f>
        <v/>
      </c>
      <c r="AJ1406" s="99"/>
      <c r="AK1406" s="60">
        <f>'Inventory Ref Sheet'!AJ1406</f>
        <v>0</v>
      </c>
      <c r="AL1406" s="99"/>
      <c r="AM1406" s="97" t="str">
        <f t="shared" si="83"/>
        <v/>
      </c>
    </row>
    <row r="1407" spans="10:39" x14ac:dyDescent="0.25">
      <c r="J1407" s="59">
        <f>'Inventory Ref Sheet'!AK1407</f>
        <v>0</v>
      </c>
      <c r="K1407" s="59">
        <f>'Inventory Ref Sheet'!AL1407</f>
        <v>0</v>
      </c>
      <c r="L1407" s="59">
        <f>'Inventory Ref Sheet'!AM1407</f>
        <v>0</v>
      </c>
      <c r="M1407" s="59">
        <f>'Inventory Ref Sheet'!AP1407</f>
        <v>0</v>
      </c>
      <c r="N1407" s="59">
        <f>'Inventory Ref Sheet'!AQ1407</f>
        <v>0</v>
      </c>
      <c r="O1407" s="100" t="str">
        <f ca="1">IF('Inventory Ref Sheet'!AS1407&gt;0,YEAR(TODAY())-'Inventory Ref Sheet'!AS1407,"")</f>
        <v/>
      </c>
      <c r="P1407" s="95">
        <f>'Inventory Ref Sheet'!AU1407</f>
        <v>0</v>
      </c>
      <c r="Q1407" s="60">
        <f>'Inventory Ref Sheet'!AV1407</f>
        <v>0</v>
      </c>
      <c r="R1407" s="61"/>
      <c r="S1407" s="100" t="str">
        <f t="shared" si="81"/>
        <v/>
      </c>
      <c r="T1407" s="59">
        <f>'Inventory Ref Sheet'!M1407</f>
        <v>0</v>
      </c>
      <c r="U1407" s="102">
        <f>'Inventory Ref Sheet'!N1407</f>
        <v>0</v>
      </c>
      <c r="V1407" s="59">
        <f>'Inventory Ref Sheet'!O1407</f>
        <v>0</v>
      </c>
      <c r="W1407" s="59">
        <f>'Inventory Ref Sheet'!R1407</f>
        <v>0</v>
      </c>
      <c r="X1407" s="59">
        <f>'Inventory Ref Sheet'!S1407</f>
        <v>0</v>
      </c>
      <c r="Y1407" s="100" t="str">
        <f ca="1">IF('Inventory Ref Sheet'!U1407&gt;0,YEAR(TODAY())-'Inventory Ref Sheet'!U1407,"")</f>
        <v/>
      </c>
      <c r="Z1407" s="95">
        <f>'Inventory Ref Sheet'!W1407</f>
        <v>0</v>
      </c>
      <c r="AA1407" s="60">
        <f>'Inventory Ref Sheet'!X1407</f>
        <v>0</v>
      </c>
      <c r="AB1407" s="61"/>
      <c r="AC1407" s="97" t="str">
        <f t="shared" si="82"/>
        <v/>
      </c>
      <c r="AD1407" s="59">
        <f>'Inventory Ref Sheet'!Y1407</f>
        <v>0</v>
      </c>
      <c r="AE1407" s="59">
        <f>'Inventory Ref Sheet'!Z1407</f>
        <v>0</v>
      </c>
      <c r="AF1407" s="102">
        <f>'Inventory Ref Sheet'!AA1407</f>
        <v>0</v>
      </c>
      <c r="AG1407" s="59">
        <f>'Inventory Ref Sheet'!AD1407</f>
        <v>0</v>
      </c>
      <c r="AH1407" s="59">
        <f>'Inventory Ref Sheet'!AE1407</f>
        <v>0</v>
      </c>
      <c r="AI1407" s="100" t="str">
        <f ca="1">IF('Inventory Ref Sheet'!AG1407&gt;0,YEAR(TODAY())-'Inventory Ref Sheet'!AG1407,"")</f>
        <v/>
      </c>
      <c r="AJ1407" s="99"/>
      <c r="AK1407" s="60">
        <f>'Inventory Ref Sheet'!AJ1407</f>
        <v>0</v>
      </c>
      <c r="AL1407" s="99"/>
      <c r="AM1407" s="97" t="str">
        <f t="shared" si="83"/>
        <v/>
      </c>
    </row>
    <row r="1408" spans="10:39" x14ac:dyDescent="0.25">
      <c r="J1408" s="59">
        <f>'Inventory Ref Sheet'!AK1408</f>
        <v>0</v>
      </c>
      <c r="K1408" s="59">
        <f>'Inventory Ref Sheet'!AL1408</f>
        <v>0</v>
      </c>
      <c r="L1408" s="59">
        <f>'Inventory Ref Sheet'!AM1408</f>
        <v>0</v>
      </c>
      <c r="M1408" s="59">
        <f>'Inventory Ref Sheet'!AP1408</f>
        <v>0</v>
      </c>
      <c r="N1408" s="59">
        <f>'Inventory Ref Sheet'!AQ1408</f>
        <v>0</v>
      </c>
      <c r="O1408" s="100" t="str">
        <f ca="1">IF('Inventory Ref Sheet'!AS1408&gt;0,YEAR(TODAY())-'Inventory Ref Sheet'!AS1408,"")</f>
        <v/>
      </c>
      <c r="P1408" s="95">
        <f>'Inventory Ref Sheet'!AU1408</f>
        <v>0</v>
      </c>
      <c r="Q1408" s="60">
        <f>'Inventory Ref Sheet'!AV1408</f>
        <v>0</v>
      </c>
      <c r="R1408" s="61"/>
      <c r="S1408" s="100" t="str">
        <f t="shared" si="81"/>
        <v/>
      </c>
      <c r="T1408" s="59">
        <f>'Inventory Ref Sheet'!M1408</f>
        <v>0</v>
      </c>
      <c r="U1408" s="102">
        <f>'Inventory Ref Sheet'!N1408</f>
        <v>0</v>
      </c>
      <c r="V1408" s="59">
        <f>'Inventory Ref Sheet'!O1408</f>
        <v>0</v>
      </c>
      <c r="W1408" s="59">
        <f>'Inventory Ref Sheet'!R1408</f>
        <v>0</v>
      </c>
      <c r="X1408" s="59">
        <f>'Inventory Ref Sheet'!S1408</f>
        <v>0</v>
      </c>
      <c r="Y1408" s="100" t="str">
        <f ca="1">IF('Inventory Ref Sheet'!U1408&gt;0,YEAR(TODAY())-'Inventory Ref Sheet'!U1408,"")</f>
        <v/>
      </c>
      <c r="Z1408" s="95">
        <f>'Inventory Ref Sheet'!W1408</f>
        <v>0</v>
      </c>
      <c r="AA1408" s="60">
        <f>'Inventory Ref Sheet'!X1408</f>
        <v>0</v>
      </c>
      <c r="AB1408" s="61"/>
      <c r="AC1408" s="97" t="str">
        <f t="shared" si="82"/>
        <v/>
      </c>
      <c r="AD1408" s="59">
        <f>'Inventory Ref Sheet'!Y1408</f>
        <v>0</v>
      </c>
      <c r="AE1408" s="59">
        <f>'Inventory Ref Sheet'!Z1408</f>
        <v>0</v>
      </c>
      <c r="AF1408" s="102">
        <f>'Inventory Ref Sheet'!AA1408</f>
        <v>0</v>
      </c>
      <c r="AG1408" s="59">
        <f>'Inventory Ref Sheet'!AD1408</f>
        <v>0</v>
      </c>
      <c r="AH1408" s="59">
        <f>'Inventory Ref Sheet'!AE1408</f>
        <v>0</v>
      </c>
      <c r="AI1408" s="100" t="str">
        <f ca="1">IF('Inventory Ref Sheet'!AG1408&gt;0,YEAR(TODAY())-'Inventory Ref Sheet'!AG1408,"")</f>
        <v/>
      </c>
      <c r="AJ1408" s="99"/>
      <c r="AK1408" s="60">
        <f>'Inventory Ref Sheet'!AJ1408</f>
        <v>0</v>
      </c>
      <c r="AL1408" s="99"/>
      <c r="AM1408" s="97" t="str">
        <f t="shared" si="83"/>
        <v/>
      </c>
    </row>
    <row r="1409" spans="10:39" x14ac:dyDescent="0.25">
      <c r="J1409" s="59">
        <f>'Inventory Ref Sheet'!AK1409</f>
        <v>0</v>
      </c>
      <c r="K1409" s="59">
        <f>'Inventory Ref Sheet'!AL1409</f>
        <v>0</v>
      </c>
      <c r="L1409" s="59">
        <f>'Inventory Ref Sheet'!AM1409</f>
        <v>0</v>
      </c>
      <c r="M1409" s="59">
        <f>'Inventory Ref Sheet'!AP1409</f>
        <v>0</v>
      </c>
      <c r="N1409" s="59">
        <f>'Inventory Ref Sheet'!AQ1409</f>
        <v>0</v>
      </c>
      <c r="O1409" s="100" t="str">
        <f ca="1">IF('Inventory Ref Sheet'!AS1409&gt;0,YEAR(TODAY())-'Inventory Ref Sheet'!AS1409,"")</f>
        <v/>
      </c>
      <c r="P1409" s="95">
        <f>'Inventory Ref Sheet'!AU1409</f>
        <v>0</v>
      </c>
      <c r="Q1409" s="60">
        <f>'Inventory Ref Sheet'!AV1409</f>
        <v>0</v>
      </c>
      <c r="R1409" s="61"/>
      <c r="S1409" s="100" t="str">
        <f t="shared" si="81"/>
        <v/>
      </c>
      <c r="T1409" s="59">
        <f>'Inventory Ref Sheet'!M1409</f>
        <v>0</v>
      </c>
      <c r="U1409" s="102">
        <f>'Inventory Ref Sheet'!N1409</f>
        <v>0</v>
      </c>
      <c r="V1409" s="59">
        <f>'Inventory Ref Sheet'!O1409</f>
        <v>0</v>
      </c>
      <c r="W1409" s="59">
        <f>'Inventory Ref Sheet'!R1409</f>
        <v>0</v>
      </c>
      <c r="X1409" s="59">
        <f>'Inventory Ref Sheet'!S1409</f>
        <v>0</v>
      </c>
      <c r="Y1409" s="100" t="str">
        <f ca="1">IF('Inventory Ref Sheet'!U1409&gt;0,YEAR(TODAY())-'Inventory Ref Sheet'!U1409,"")</f>
        <v/>
      </c>
      <c r="Z1409" s="95">
        <f>'Inventory Ref Sheet'!W1409</f>
        <v>0</v>
      </c>
      <c r="AA1409" s="60">
        <f>'Inventory Ref Sheet'!X1409</f>
        <v>0</v>
      </c>
      <c r="AB1409" s="61"/>
      <c r="AC1409" s="97" t="str">
        <f t="shared" si="82"/>
        <v/>
      </c>
      <c r="AD1409" s="59">
        <f>'Inventory Ref Sheet'!Y1409</f>
        <v>0</v>
      </c>
      <c r="AE1409" s="59">
        <f>'Inventory Ref Sheet'!Z1409</f>
        <v>0</v>
      </c>
      <c r="AF1409" s="102">
        <f>'Inventory Ref Sheet'!AA1409</f>
        <v>0</v>
      </c>
      <c r="AG1409" s="59">
        <f>'Inventory Ref Sheet'!AD1409</f>
        <v>0</v>
      </c>
      <c r="AH1409" s="59">
        <f>'Inventory Ref Sheet'!AE1409</f>
        <v>0</v>
      </c>
      <c r="AI1409" s="100" t="str">
        <f ca="1">IF('Inventory Ref Sheet'!AG1409&gt;0,YEAR(TODAY())-'Inventory Ref Sheet'!AG1409,"")</f>
        <v/>
      </c>
      <c r="AJ1409" s="99"/>
      <c r="AK1409" s="60">
        <f>'Inventory Ref Sheet'!AJ1409</f>
        <v>0</v>
      </c>
      <c r="AL1409" s="99"/>
      <c r="AM1409" s="97" t="str">
        <f t="shared" si="83"/>
        <v/>
      </c>
    </row>
    <row r="1410" spans="10:39" x14ac:dyDescent="0.25">
      <c r="J1410" s="59">
        <f>'Inventory Ref Sheet'!AK1410</f>
        <v>0</v>
      </c>
      <c r="K1410" s="59">
        <f>'Inventory Ref Sheet'!AL1410</f>
        <v>0</v>
      </c>
      <c r="L1410" s="59">
        <f>'Inventory Ref Sheet'!AM1410</f>
        <v>0</v>
      </c>
      <c r="M1410" s="59">
        <f>'Inventory Ref Sheet'!AP1410</f>
        <v>0</v>
      </c>
      <c r="N1410" s="59">
        <f>'Inventory Ref Sheet'!AQ1410</f>
        <v>0</v>
      </c>
      <c r="O1410" s="100" t="str">
        <f ca="1">IF('Inventory Ref Sheet'!AS1410&gt;0,YEAR(TODAY())-'Inventory Ref Sheet'!AS1410,"")</f>
        <v/>
      </c>
      <c r="P1410" s="95">
        <f>'Inventory Ref Sheet'!AU1410</f>
        <v>0</v>
      </c>
      <c r="Q1410" s="60">
        <f>'Inventory Ref Sheet'!AV1410</f>
        <v>0</v>
      </c>
      <c r="R1410" s="61"/>
      <c r="S1410" s="100" t="str">
        <f t="shared" si="81"/>
        <v/>
      </c>
      <c r="T1410" s="59">
        <f>'Inventory Ref Sheet'!M1410</f>
        <v>0</v>
      </c>
      <c r="U1410" s="102">
        <f>'Inventory Ref Sheet'!N1410</f>
        <v>0</v>
      </c>
      <c r="V1410" s="59">
        <f>'Inventory Ref Sheet'!O1410</f>
        <v>0</v>
      </c>
      <c r="W1410" s="59">
        <f>'Inventory Ref Sheet'!R1410</f>
        <v>0</v>
      </c>
      <c r="X1410" s="59">
        <f>'Inventory Ref Sheet'!S1410</f>
        <v>0</v>
      </c>
      <c r="Y1410" s="100" t="str">
        <f ca="1">IF('Inventory Ref Sheet'!U1410&gt;0,YEAR(TODAY())-'Inventory Ref Sheet'!U1410,"")</f>
        <v/>
      </c>
      <c r="Z1410" s="95">
        <f>'Inventory Ref Sheet'!W1410</f>
        <v>0</v>
      </c>
      <c r="AA1410" s="60">
        <f>'Inventory Ref Sheet'!X1410</f>
        <v>0</v>
      </c>
      <c r="AB1410" s="61"/>
      <c r="AC1410" s="97" t="str">
        <f t="shared" si="82"/>
        <v/>
      </c>
      <c r="AD1410" s="59">
        <f>'Inventory Ref Sheet'!Y1410</f>
        <v>0</v>
      </c>
      <c r="AE1410" s="59">
        <f>'Inventory Ref Sheet'!Z1410</f>
        <v>0</v>
      </c>
      <c r="AF1410" s="102">
        <f>'Inventory Ref Sheet'!AA1410</f>
        <v>0</v>
      </c>
      <c r="AG1410" s="59">
        <f>'Inventory Ref Sheet'!AD1410</f>
        <v>0</v>
      </c>
      <c r="AH1410" s="59">
        <f>'Inventory Ref Sheet'!AE1410</f>
        <v>0</v>
      </c>
      <c r="AI1410" s="100" t="str">
        <f ca="1">IF('Inventory Ref Sheet'!AG1410&gt;0,YEAR(TODAY())-'Inventory Ref Sheet'!AG1410,"")</f>
        <v/>
      </c>
      <c r="AJ1410" s="99"/>
      <c r="AK1410" s="60">
        <f>'Inventory Ref Sheet'!AJ1410</f>
        <v>0</v>
      </c>
      <c r="AL1410" s="99"/>
      <c r="AM1410" s="97" t="str">
        <f t="shared" si="83"/>
        <v/>
      </c>
    </row>
    <row r="1411" spans="10:39" x14ac:dyDescent="0.25">
      <c r="J1411" s="59">
        <f>'Inventory Ref Sheet'!AK1411</f>
        <v>0</v>
      </c>
      <c r="K1411" s="59">
        <f>'Inventory Ref Sheet'!AL1411</f>
        <v>0</v>
      </c>
      <c r="L1411" s="59">
        <f>'Inventory Ref Sheet'!AM1411</f>
        <v>0</v>
      </c>
      <c r="M1411" s="59">
        <f>'Inventory Ref Sheet'!AP1411</f>
        <v>0</v>
      </c>
      <c r="N1411" s="59">
        <f>'Inventory Ref Sheet'!AQ1411</f>
        <v>0</v>
      </c>
      <c r="O1411" s="100" t="str">
        <f ca="1">IF('Inventory Ref Sheet'!AS1411&gt;0,YEAR(TODAY())-'Inventory Ref Sheet'!AS1411,"")</f>
        <v/>
      </c>
      <c r="P1411" s="95">
        <f>'Inventory Ref Sheet'!AU1411</f>
        <v>0</v>
      </c>
      <c r="Q1411" s="60">
        <f>'Inventory Ref Sheet'!AV1411</f>
        <v>0</v>
      </c>
      <c r="R1411" s="61"/>
      <c r="S1411" s="100" t="str">
        <f t="shared" si="81"/>
        <v/>
      </c>
      <c r="T1411" s="59">
        <f>'Inventory Ref Sheet'!M1411</f>
        <v>0</v>
      </c>
      <c r="U1411" s="102">
        <f>'Inventory Ref Sheet'!N1411</f>
        <v>0</v>
      </c>
      <c r="V1411" s="59">
        <f>'Inventory Ref Sheet'!O1411</f>
        <v>0</v>
      </c>
      <c r="W1411" s="59">
        <f>'Inventory Ref Sheet'!R1411</f>
        <v>0</v>
      </c>
      <c r="X1411" s="59">
        <f>'Inventory Ref Sheet'!S1411</f>
        <v>0</v>
      </c>
      <c r="Y1411" s="100" t="str">
        <f ca="1">IF('Inventory Ref Sheet'!U1411&gt;0,YEAR(TODAY())-'Inventory Ref Sheet'!U1411,"")</f>
        <v/>
      </c>
      <c r="Z1411" s="95">
        <f>'Inventory Ref Sheet'!W1411</f>
        <v>0</v>
      </c>
      <c r="AA1411" s="60">
        <f>'Inventory Ref Sheet'!X1411</f>
        <v>0</v>
      </c>
      <c r="AB1411" s="61"/>
      <c r="AC1411" s="97" t="str">
        <f t="shared" si="82"/>
        <v/>
      </c>
      <c r="AD1411" s="59">
        <f>'Inventory Ref Sheet'!Y1411</f>
        <v>0</v>
      </c>
      <c r="AE1411" s="59">
        <f>'Inventory Ref Sheet'!Z1411</f>
        <v>0</v>
      </c>
      <c r="AF1411" s="102">
        <f>'Inventory Ref Sheet'!AA1411</f>
        <v>0</v>
      </c>
      <c r="AG1411" s="59">
        <f>'Inventory Ref Sheet'!AD1411</f>
        <v>0</v>
      </c>
      <c r="AH1411" s="59">
        <f>'Inventory Ref Sheet'!AE1411</f>
        <v>0</v>
      </c>
      <c r="AI1411" s="100" t="str">
        <f ca="1">IF('Inventory Ref Sheet'!AG1411&gt;0,YEAR(TODAY())-'Inventory Ref Sheet'!AG1411,"")</f>
        <v/>
      </c>
      <c r="AJ1411" s="99"/>
      <c r="AK1411" s="60">
        <f>'Inventory Ref Sheet'!AJ1411</f>
        <v>0</v>
      </c>
      <c r="AL1411" s="99"/>
      <c r="AM1411" s="97" t="str">
        <f t="shared" si="83"/>
        <v/>
      </c>
    </row>
    <row r="1412" spans="10:39" x14ac:dyDescent="0.25">
      <c r="J1412" s="59">
        <f>'Inventory Ref Sheet'!AK1412</f>
        <v>0</v>
      </c>
      <c r="K1412" s="59">
        <f>'Inventory Ref Sheet'!AL1412</f>
        <v>0</v>
      </c>
      <c r="L1412" s="59">
        <f>'Inventory Ref Sheet'!AM1412</f>
        <v>0</v>
      </c>
      <c r="M1412" s="59">
        <f>'Inventory Ref Sheet'!AP1412</f>
        <v>0</v>
      </c>
      <c r="N1412" s="59">
        <f>'Inventory Ref Sheet'!AQ1412</f>
        <v>0</v>
      </c>
      <c r="O1412" s="100" t="str">
        <f ca="1">IF('Inventory Ref Sheet'!AS1412&gt;0,YEAR(TODAY())-'Inventory Ref Sheet'!AS1412,"")</f>
        <v/>
      </c>
      <c r="P1412" s="95">
        <f>'Inventory Ref Sheet'!AU1412</f>
        <v>0</v>
      </c>
      <c r="Q1412" s="60">
        <f>'Inventory Ref Sheet'!AV1412</f>
        <v>0</v>
      </c>
      <c r="R1412" s="61"/>
      <c r="S1412" s="100" t="str">
        <f t="shared" si="81"/>
        <v/>
      </c>
      <c r="T1412" s="59">
        <f>'Inventory Ref Sheet'!M1412</f>
        <v>0</v>
      </c>
      <c r="U1412" s="102">
        <f>'Inventory Ref Sheet'!N1412</f>
        <v>0</v>
      </c>
      <c r="V1412" s="59">
        <f>'Inventory Ref Sheet'!O1412</f>
        <v>0</v>
      </c>
      <c r="W1412" s="59">
        <f>'Inventory Ref Sheet'!R1412</f>
        <v>0</v>
      </c>
      <c r="X1412" s="59">
        <f>'Inventory Ref Sheet'!S1412</f>
        <v>0</v>
      </c>
      <c r="Y1412" s="100" t="str">
        <f ca="1">IF('Inventory Ref Sheet'!U1412&gt;0,YEAR(TODAY())-'Inventory Ref Sheet'!U1412,"")</f>
        <v/>
      </c>
      <c r="Z1412" s="95">
        <f>'Inventory Ref Sheet'!W1412</f>
        <v>0</v>
      </c>
      <c r="AA1412" s="60">
        <f>'Inventory Ref Sheet'!X1412</f>
        <v>0</v>
      </c>
      <c r="AB1412" s="61"/>
      <c r="AC1412" s="97" t="str">
        <f t="shared" si="82"/>
        <v/>
      </c>
      <c r="AD1412" s="59">
        <f>'Inventory Ref Sheet'!Y1412</f>
        <v>0</v>
      </c>
      <c r="AE1412" s="59">
        <f>'Inventory Ref Sheet'!Z1412</f>
        <v>0</v>
      </c>
      <c r="AF1412" s="102">
        <f>'Inventory Ref Sheet'!AA1412</f>
        <v>0</v>
      </c>
      <c r="AG1412" s="59">
        <f>'Inventory Ref Sheet'!AD1412</f>
        <v>0</v>
      </c>
      <c r="AH1412" s="59">
        <f>'Inventory Ref Sheet'!AE1412</f>
        <v>0</v>
      </c>
      <c r="AI1412" s="100" t="str">
        <f ca="1">IF('Inventory Ref Sheet'!AG1412&gt;0,YEAR(TODAY())-'Inventory Ref Sheet'!AG1412,"")</f>
        <v/>
      </c>
      <c r="AJ1412" s="99"/>
      <c r="AK1412" s="60">
        <f>'Inventory Ref Sheet'!AJ1412</f>
        <v>0</v>
      </c>
      <c r="AL1412" s="99"/>
      <c r="AM1412" s="97" t="str">
        <f t="shared" si="83"/>
        <v/>
      </c>
    </row>
    <row r="1413" spans="10:39" x14ac:dyDescent="0.25">
      <c r="J1413" s="59">
        <f>'Inventory Ref Sheet'!AK1413</f>
        <v>0</v>
      </c>
      <c r="K1413" s="59">
        <f>'Inventory Ref Sheet'!AL1413</f>
        <v>0</v>
      </c>
      <c r="L1413" s="59">
        <f>'Inventory Ref Sheet'!AM1413</f>
        <v>0</v>
      </c>
      <c r="M1413" s="59">
        <f>'Inventory Ref Sheet'!AP1413</f>
        <v>0</v>
      </c>
      <c r="N1413" s="59">
        <f>'Inventory Ref Sheet'!AQ1413</f>
        <v>0</v>
      </c>
      <c r="O1413" s="100" t="str">
        <f ca="1">IF('Inventory Ref Sheet'!AS1413&gt;0,YEAR(TODAY())-'Inventory Ref Sheet'!AS1413,"")</f>
        <v/>
      </c>
      <c r="P1413" s="95">
        <f>'Inventory Ref Sheet'!AU1413</f>
        <v>0</v>
      </c>
      <c r="Q1413" s="60">
        <f>'Inventory Ref Sheet'!AV1413</f>
        <v>0</v>
      </c>
      <c r="R1413" s="61"/>
      <c r="S1413" s="100" t="str">
        <f t="shared" si="81"/>
        <v/>
      </c>
      <c r="T1413" s="59">
        <f>'Inventory Ref Sheet'!M1413</f>
        <v>0</v>
      </c>
      <c r="U1413" s="102">
        <f>'Inventory Ref Sheet'!N1413</f>
        <v>0</v>
      </c>
      <c r="V1413" s="59">
        <f>'Inventory Ref Sheet'!O1413</f>
        <v>0</v>
      </c>
      <c r="W1413" s="59">
        <f>'Inventory Ref Sheet'!R1413</f>
        <v>0</v>
      </c>
      <c r="X1413" s="59">
        <f>'Inventory Ref Sheet'!S1413</f>
        <v>0</v>
      </c>
      <c r="Y1413" s="100" t="str">
        <f ca="1">IF('Inventory Ref Sheet'!U1413&gt;0,YEAR(TODAY())-'Inventory Ref Sheet'!U1413,"")</f>
        <v/>
      </c>
      <c r="Z1413" s="95">
        <f>'Inventory Ref Sheet'!W1413</f>
        <v>0</v>
      </c>
      <c r="AA1413" s="60">
        <f>'Inventory Ref Sheet'!X1413</f>
        <v>0</v>
      </c>
      <c r="AB1413" s="61"/>
      <c r="AC1413" s="97" t="str">
        <f t="shared" si="82"/>
        <v/>
      </c>
      <c r="AD1413" s="59">
        <f>'Inventory Ref Sheet'!Y1413</f>
        <v>0</v>
      </c>
      <c r="AE1413" s="59">
        <f>'Inventory Ref Sheet'!Z1413</f>
        <v>0</v>
      </c>
      <c r="AF1413" s="102">
        <f>'Inventory Ref Sheet'!AA1413</f>
        <v>0</v>
      </c>
      <c r="AG1413" s="59">
        <f>'Inventory Ref Sheet'!AD1413</f>
        <v>0</v>
      </c>
      <c r="AH1413" s="59">
        <f>'Inventory Ref Sheet'!AE1413</f>
        <v>0</v>
      </c>
      <c r="AI1413" s="100" t="str">
        <f ca="1">IF('Inventory Ref Sheet'!AG1413&gt;0,YEAR(TODAY())-'Inventory Ref Sheet'!AG1413,"")</f>
        <v/>
      </c>
      <c r="AJ1413" s="99"/>
      <c r="AK1413" s="60">
        <f>'Inventory Ref Sheet'!AJ1413</f>
        <v>0</v>
      </c>
      <c r="AL1413" s="99"/>
      <c r="AM1413" s="97" t="str">
        <f t="shared" si="83"/>
        <v/>
      </c>
    </row>
    <row r="1414" spans="10:39" x14ac:dyDescent="0.25">
      <c r="J1414" s="59">
        <f>'Inventory Ref Sheet'!AK1414</f>
        <v>0</v>
      </c>
      <c r="K1414" s="59">
        <f>'Inventory Ref Sheet'!AL1414</f>
        <v>0</v>
      </c>
      <c r="L1414" s="59">
        <f>'Inventory Ref Sheet'!AM1414</f>
        <v>0</v>
      </c>
      <c r="M1414" s="59">
        <f>'Inventory Ref Sheet'!AP1414</f>
        <v>0</v>
      </c>
      <c r="N1414" s="59">
        <f>'Inventory Ref Sheet'!AQ1414</f>
        <v>0</v>
      </c>
      <c r="O1414" s="100" t="str">
        <f ca="1">IF('Inventory Ref Sheet'!AS1414&gt;0,YEAR(TODAY())-'Inventory Ref Sheet'!AS1414,"")</f>
        <v/>
      </c>
      <c r="P1414" s="95">
        <f>'Inventory Ref Sheet'!AU1414</f>
        <v>0</v>
      </c>
      <c r="Q1414" s="60">
        <f>'Inventory Ref Sheet'!AV1414</f>
        <v>0</v>
      </c>
      <c r="R1414" s="61"/>
      <c r="S1414" s="100" t="str">
        <f t="shared" ref="S1414:S1477" si="84">IF(ISTEXT(J1414),IF(O1414&gt;=R1414,"Yes","No"),"")</f>
        <v/>
      </c>
      <c r="T1414" s="59">
        <f>'Inventory Ref Sheet'!M1414</f>
        <v>0</v>
      </c>
      <c r="U1414" s="102">
        <f>'Inventory Ref Sheet'!N1414</f>
        <v>0</v>
      </c>
      <c r="V1414" s="59">
        <f>'Inventory Ref Sheet'!O1414</f>
        <v>0</v>
      </c>
      <c r="W1414" s="59">
        <f>'Inventory Ref Sheet'!R1414</f>
        <v>0</v>
      </c>
      <c r="X1414" s="59">
        <f>'Inventory Ref Sheet'!S1414</f>
        <v>0</v>
      </c>
      <c r="Y1414" s="100" t="str">
        <f ca="1">IF('Inventory Ref Sheet'!U1414&gt;0,YEAR(TODAY())-'Inventory Ref Sheet'!U1414,"")</f>
        <v/>
      </c>
      <c r="Z1414" s="95">
        <f>'Inventory Ref Sheet'!W1414</f>
        <v>0</v>
      </c>
      <c r="AA1414" s="60">
        <f>'Inventory Ref Sheet'!X1414</f>
        <v>0</v>
      </c>
      <c r="AB1414" s="61"/>
      <c r="AC1414" s="97" t="str">
        <f t="shared" si="82"/>
        <v/>
      </c>
      <c r="AD1414" s="59">
        <f>'Inventory Ref Sheet'!Y1414</f>
        <v>0</v>
      </c>
      <c r="AE1414" s="59">
        <f>'Inventory Ref Sheet'!Z1414</f>
        <v>0</v>
      </c>
      <c r="AF1414" s="102">
        <f>'Inventory Ref Sheet'!AA1414</f>
        <v>0</v>
      </c>
      <c r="AG1414" s="59">
        <f>'Inventory Ref Sheet'!AD1414</f>
        <v>0</v>
      </c>
      <c r="AH1414" s="59">
        <f>'Inventory Ref Sheet'!AE1414</f>
        <v>0</v>
      </c>
      <c r="AI1414" s="100" t="str">
        <f ca="1">IF('Inventory Ref Sheet'!AG1414&gt;0,YEAR(TODAY())-'Inventory Ref Sheet'!AG1414,"")</f>
        <v/>
      </c>
      <c r="AJ1414" s="99"/>
      <c r="AK1414" s="60">
        <f>'Inventory Ref Sheet'!AJ1414</f>
        <v>0</v>
      </c>
      <c r="AL1414" s="99"/>
      <c r="AM1414" s="97" t="str">
        <f t="shared" si="83"/>
        <v/>
      </c>
    </row>
    <row r="1415" spans="10:39" x14ac:dyDescent="0.25">
      <c r="J1415" s="59">
        <f>'Inventory Ref Sheet'!AK1415</f>
        <v>0</v>
      </c>
      <c r="K1415" s="59">
        <f>'Inventory Ref Sheet'!AL1415</f>
        <v>0</v>
      </c>
      <c r="L1415" s="59">
        <f>'Inventory Ref Sheet'!AM1415</f>
        <v>0</v>
      </c>
      <c r="M1415" s="59">
        <f>'Inventory Ref Sheet'!AP1415</f>
        <v>0</v>
      </c>
      <c r="N1415" s="59">
        <f>'Inventory Ref Sheet'!AQ1415</f>
        <v>0</v>
      </c>
      <c r="O1415" s="100" t="str">
        <f ca="1">IF('Inventory Ref Sheet'!AS1415&gt;0,YEAR(TODAY())-'Inventory Ref Sheet'!AS1415,"")</f>
        <v/>
      </c>
      <c r="P1415" s="95">
        <f>'Inventory Ref Sheet'!AU1415</f>
        <v>0</v>
      </c>
      <c r="Q1415" s="60">
        <f>'Inventory Ref Sheet'!AV1415</f>
        <v>0</v>
      </c>
      <c r="R1415" s="61"/>
      <c r="S1415" s="100" t="str">
        <f t="shared" si="84"/>
        <v/>
      </c>
      <c r="T1415" s="59">
        <f>'Inventory Ref Sheet'!M1415</f>
        <v>0</v>
      </c>
      <c r="U1415" s="102">
        <f>'Inventory Ref Sheet'!N1415</f>
        <v>0</v>
      </c>
      <c r="V1415" s="59">
        <f>'Inventory Ref Sheet'!O1415</f>
        <v>0</v>
      </c>
      <c r="W1415" s="59">
        <f>'Inventory Ref Sheet'!R1415</f>
        <v>0</v>
      </c>
      <c r="X1415" s="59">
        <f>'Inventory Ref Sheet'!S1415</f>
        <v>0</v>
      </c>
      <c r="Y1415" s="100" t="str">
        <f ca="1">IF('Inventory Ref Sheet'!U1415&gt;0,YEAR(TODAY())-'Inventory Ref Sheet'!U1415,"")</f>
        <v/>
      </c>
      <c r="Z1415" s="95">
        <f>'Inventory Ref Sheet'!W1415</f>
        <v>0</v>
      </c>
      <c r="AA1415" s="60">
        <f>'Inventory Ref Sheet'!X1415</f>
        <v>0</v>
      </c>
      <c r="AB1415" s="61"/>
      <c r="AC1415" s="97" t="str">
        <f t="shared" si="82"/>
        <v/>
      </c>
      <c r="AD1415" s="59">
        <f>'Inventory Ref Sheet'!Y1415</f>
        <v>0</v>
      </c>
      <c r="AE1415" s="59">
        <f>'Inventory Ref Sheet'!Z1415</f>
        <v>0</v>
      </c>
      <c r="AF1415" s="102">
        <f>'Inventory Ref Sheet'!AA1415</f>
        <v>0</v>
      </c>
      <c r="AG1415" s="59">
        <f>'Inventory Ref Sheet'!AD1415</f>
        <v>0</v>
      </c>
      <c r="AH1415" s="59">
        <f>'Inventory Ref Sheet'!AE1415</f>
        <v>0</v>
      </c>
      <c r="AI1415" s="100" t="str">
        <f ca="1">IF('Inventory Ref Sheet'!AG1415&gt;0,YEAR(TODAY())-'Inventory Ref Sheet'!AG1415,"")</f>
        <v/>
      </c>
      <c r="AJ1415" s="99"/>
      <c r="AK1415" s="60">
        <f>'Inventory Ref Sheet'!AJ1415</f>
        <v>0</v>
      </c>
      <c r="AL1415" s="99"/>
      <c r="AM1415" s="97" t="str">
        <f t="shared" si="83"/>
        <v/>
      </c>
    </row>
    <row r="1416" spans="10:39" x14ac:dyDescent="0.25">
      <c r="J1416" s="59">
        <f>'Inventory Ref Sheet'!AK1416</f>
        <v>0</v>
      </c>
      <c r="K1416" s="59">
        <f>'Inventory Ref Sheet'!AL1416</f>
        <v>0</v>
      </c>
      <c r="L1416" s="59">
        <f>'Inventory Ref Sheet'!AM1416</f>
        <v>0</v>
      </c>
      <c r="M1416" s="59">
        <f>'Inventory Ref Sheet'!AP1416</f>
        <v>0</v>
      </c>
      <c r="N1416" s="59">
        <f>'Inventory Ref Sheet'!AQ1416</f>
        <v>0</v>
      </c>
      <c r="O1416" s="100" t="str">
        <f ca="1">IF('Inventory Ref Sheet'!AS1416&gt;0,YEAR(TODAY())-'Inventory Ref Sheet'!AS1416,"")</f>
        <v/>
      </c>
      <c r="P1416" s="95">
        <f>'Inventory Ref Sheet'!AU1416</f>
        <v>0</v>
      </c>
      <c r="Q1416" s="60">
        <f>'Inventory Ref Sheet'!AV1416</f>
        <v>0</v>
      </c>
      <c r="R1416" s="61"/>
      <c r="S1416" s="100" t="str">
        <f t="shared" si="84"/>
        <v/>
      </c>
      <c r="T1416" s="59">
        <f>'Inventory Ref Sheet'!M1416</f>
        <v>0</v>
      </c>
      <c r="U1416" s="102">
        <f>'Inventory Ref Sheet'!N1416</f>
        <v>0</v>
      </c>
      <c r="V1416" s="59">
        <f>'Inventory Ref Sheet'!O1416</f>
        <v>0</v>
      </c>
      <c r="W1416" s="59">
        <f>'Inventory Ref Sheet'!R1416</f>
        <v>0</v>
      </c>
      <c r="X1416" s="59">
        <f>'Inventory Ref Sheet'!S1416</f>
        <v>0</v>
      </c>
      <c r="Y1416" s="100" t="str">
        <f ca="1">IF('Inventory Ref Sheet'!U1416&gt;0,YEAR(TODAY())-'Inventory Ref Sheet'!U1416,"")</f>
        <v/>
      </c>
      <c r="Z1416" s="95">
        <f>'Inventory Ref Sheet'!W1416</f>
        <v>0</v>
      </c>
      <c r="AA1416" s="60">
        <f>'Inventory Ref Sheet'!X1416</f>
        <v>0</v>
      </c>
      <c r="AB1416" s="61"/>
      <c r="AC1416" s="97" t="str">
        <f t="shared" si="82"/>
        <v/>
      </c>
      <c r="AD1416" s="59">
        <f>'Inventory Ref Sheet'!Y1416</f>
        <v>0</v>
      </c>
      <c r="AE1416" s="59">
        <f>'Inventory Ref Sheet'!Z1416</f>
        <v>0</v>
      </c>
      <c r="AF1416" s="102">
        <f>'Inventory Ref Sheet'!AA1416</f>
        <v>0</v>
      </c>
      <c r="AG1416" s="59">
        <f>'Inventory Ref Sheet'!AD1416</f>
        <v>0</v>
      </c>
      <c r="AH1416" s="59">
        <f>'Inventory Ref Sheet'!AE1416</f>
        <v>0</v>
      </c>
      <c r="AI1416" s="100" t="str">
        <f ca="1">IF('Inventory Ref Sheet'!AG1416&gt;0,YEAR(TODAY())-'Inventory Ref Sheet'!AG1416,"")</f>
        <v/>
      </c>
      <c r="AJ1416" s="99"/>
      <c r="AK1416" s="60">
        <f>'Inventory Ref Sheet'!AJ1416</f>
        <v>0</v>
      </c>
      <c r="AL1416" s="99"/>
      <c r="AM1416" s="97" t="str">
        <f t="shared" si="83"/>
        <v/>
      </c>
    </row>
    <row r="1417" spans="10:39" x14ac:dyDescent="0.25">
      <c r="J1417" s="59">
        <f>'Inventory Ref Sheet'!AK1417</f>
        <v>0</v>
      </c>
      <c r="K1417" s="59">
        <f>'Inventory Ref Sheet'!AL1417</f>
        <v>0</v>
      </c>
      <c r="L1417" s="59">
        <f>'Inventory Ref Sheet'!AM1417</f>
        <v>0</v>
      </c>
      <c r="M1417" s="59">
        <f>'Inventory Ref Sheet'!AP1417</f>
        <v>0</v>
      </c>
      <c r="N1417" s="59">
        <f>'Inventory Ref Sheet'!AQ1417</f>
        <v>0</v>
      </c>
      <c r="O1417" s="100" t="str">
        <f ca="1">IF('Inventory Ref Sheet'!AS1417&gt;0,YEAR(TODAY())-'Inventory Ref Sheet'!AS1417,"")</f>
        <v/>
      </c>
      <c r="P1417" s="95">
        <f>'Inventory Ref Sheet'!AU1417</f>
        <v>0</v>
      </c>
      <c r="Q1417" s="60">
        <f>'Inventory Ref Sheet'!AV1417</f>
        <v>0</v>
      </c>
      <c r="R1417" s="61"/>
      <c r="S1417" s="100" t="str">
        <f t="shared" si="84"/>
        <v/>
      </c>
      <c r="T1417" s="59">
        <f>'Inventory Ref Sheet'!M1417</f>
        <v>0</v>
      </c>
      <c r="U1417" s="102">
        <f>'Inventory Ref Sheet'!N1417</f>
        <v>0</v>
      </c>
      <c r="V1417" s="59">
        <f>'Inventory Ref Sheet'!O1417</f>
        <v>0</v>
      </c>
      <c r="W1417" s="59">
        <f>'Inventory Ref Sheet'!R1417</f>
        <v>0</v>
      </c>
      <c r="X1417" s="59">
        <f>'Inventory Ref Sheet'!S1417</f>
        <v>0</v>
      </c>
      <c r="Y1417" s="100" t="str">
        <f ca="1">IF('Inventory Ref Sheet'!U1417&gt;0,YEAR(TODAY())-'Inventory Ref Sheet'!U1417,"")</f>
        <v/>
      </c>
      <c r="Z1417" s="95">
        <f>'Inventory Ref Sheet'!W1417</f>
        <v>0</v>
      </c>
      <c r="AA1417" s="60">
        <f>'Inventory Ref Sheet'!X1417</f>
        <v>0</v>
      </c>
      <c r="AB1417" s="61"/>
      <c r="AC1417" s="97" t="str">
        <f t="shared" si="82"/>
        <v/>
      </c>
      <c r="AD1417" s="59">
        <f>'Inventory Ref Sheet'!Y1417</f>
        <v>0</v>
      </c>
      <c r="AE1417" s="59">
        <f>'Inventory Ref Sheet'!Z1417</f>
        <v>0</v>
      </c>
      <c r="AF1417" s="102">
        <f>'Inventory Ref Sheet'!AA1417</f>
        <v>0</v>
      </c>
      <c r="AG1417" s="59">
        <f>'Inventory Ref Sheet'!AD1417</f>
        <v>0</v>
      </c>
      <c r="AH1417" s="59">
        <f>'Inventory Ref Sheet'!AE1417</f>
        <v>0</v>
      </c>
      <c r="AI1417" s="100" t="str">
        <f ca="1">IF('Inventory Ref Sheet'!AG1417&gt;0,YEAR(TODAY())-'Inventory Ref Sheet'!AG1417,"")</f>
        <v/>
      </c>
      <c r="AJ1417" s="99"/>
      <c r="AK1417" s="60">
        <f>'Inventory Ref Sheet'!AJ1417</f>
        <v>0</v>
      </c>
      <c r="AL1417" s="99"/>
      <c r="AM1417" s="97" t="str">
        <f t="shared" si="83"/>
        <v/>
      </c>
    </row>
    <row r="1418" spans="10:39" x14ac:dyDescent="0.25">
      <c r="J1418" s="59">
        <f>'Inventory Ref Sheet'!AK1418</f>
        <v>0</v>
      </c>
      <c r="K1418" s="59">
        <f>'Inventory Ref Sheet'!AL1418</f>
        <v>0</v>
      </c>
      <c r="L1418" s="59">
        <f>'Inventory Ref Sheet'!AM1418</f>
        <v>0</v>
      </c>
      <c r="M1418" s="59">
        <f>'Inventory Ref Sheet'!AP1418</f>
        <v>0</v>
      </c>
      <c r="N1418" s="59">
        <f>'Inventory Ref Sheet'!AQ1418</f>
        <v>0</v>
      </c>
      <c r="O1418" s="100" t="str">
        <f ca="1">IF('Inventory Ref Sheet'!AS1418&gt;0,YEAR(TODAY())-'Inventory Ref Sheet'!AS1418,"")</f>
        <v/>
      </c>
      <c r="P1418" s="95">
        <f>'Inventory Ref Sheet'!AU1418</f>
        <v>0</v>
      </c>
      <c r="Q1418" s="60">
        <f>'Inventory Ref Sheet'!AV1418</f>
        <v>0</v>
      </c>
      <c r="R1418" s="61"/>
      <c r="S1418" s="100" t="str">
        <f t="shared" si="84"/>
        <v/>
      </c>
      <c r="T1418" s="59">
        <f>'Inventory Ref Sheet'!M1418</f>
        <v>0</v>
      </c>
      <c r="U1418" s="102">
        <f>'Inventory Ref Sheet'!N1418</f>
        <v>0</v>
      </c>
      <c r="V1418" s="59">
        <f>'Inventory Ref Sheet'!O1418</f>
        <v>0</v>
      </c>
      <c r="W1418" s="59">
        <f>'Inventory Ref Sheet'!R1418</f>
        <v>0</v>
      </c>
      <c r="X1418" s="59">
        <f>'Inventory Ref Sheet'!S1418</f>
        <v>0</v>
      </c>
      <c r="Y1418" s="100" t="str">
        <f ca="1">IF('Inventory Ref Sheet'!U1418&gt;0,YEAR(TODAY())-'Inventory Ref Sheet'!U1418,"")</f>
        <v/>
      </c>
      <c r="Z1418" s="95">
        <f>'Inventory Ref Sheet'!W1418</f>
        <v>0</v>
      </c>
      <c r="AA1418" s="60">
        <f>'Inventory Ref Sheet'!X1418</f>
        <v>0</v>
      </c>
      <c r="AB1418" s="61"/>
      <c r="AC1418" s="97" t="str">
        <f t="shared" si="82"/>
        <v/>
      </c>
      <c r="AD1418" s="59">
        <f>'Inventory Ref Sheet'!Y1418</f>
        <v>0</v>
      </c>
      <c r="AE1418" s="59">
        <f>'Inventory Ref Sheet'!Z1418</f>
        <v>0</v>
      </c>
      <c r="AF1418" s="102">
        <f>'Inventory Ref Sheet'!AA1418</f>
        <v>0</v>
      </c>
      <c r="AG1418" s="59">
        <f>'Inventory Ref Sheet'!AD1418</f>
        <v>0</v>
      </c>
      <c r="AH1418" s="59">
        <f>'Inventory Ref Sheet'!AE1418</f>
        <v>0</v>
      </c>
      <c r="AI1418" s="100" t="str">
        <f ca="1">IF('Inventory Ref Sheet'!AG1418&gt;0,YEAR(TODAY())-'Inventory Ref Sheet'!AG1418,"")</f>
        <v/>
      </c>
      <c r="AJ1418" s="99"/>
      <c r="AK1418" s="60">
        <f>'Inventory Ref Sheet'!AJ1418</f>
        <v>0</v>
      </c>
      <c r="AL1418" s="99"/>
      <c r="AM1418" s="97" t="str">
        <f t="shared" si="83"/>
        <v/>
      </c>
    </row>
    <row r="1419" spans="10:39" x14ac:dyDescent="0.25">
      <c r="J1419" s="59">
        <f>'Inventory Ref Sheet'!AK1419</f>
        <v>0</v>
      </c>
      <c r="K1419" s="59">
        <f>'Inventory Ref Sheet'!AL1419</f>
        <v>0</v>
      </c>
      <c r="L1419" s="59">
        <f>'Inventory Ref Sheet'!AM1419</f>
        <v>0</v>
      </c>
      <c r="M1419" s="59">
        <f>'Inventory Ref Sheet'!AP1419</f>
        <v>0</v>
      </c>
      <c r="N1419" s="59">
        <f>'Inventory Ref Sheet'!AQ1419</f>
        <v>0</v>
      </c>
      <c r="O1419" s="100" t="str">
        <f ca="1">IF('Inventory Ref Sheet'!AS1419&gt;0,YEAR(TODAY())-'Inventory Ref Sheet'!AS1419,"")</f>
        <v/>
      </c>
      <c r="P1419" s="95">
        <f>'Inventory Ref Sheet'!AU1419</f>
        <v>0</v>
      </c>
      <c r="Q1419" s="60">
        <f>'Inventory Ref Sheet'!AV1419</f>
        <v>0</v>
      </c>
      <c r="R1419" s="61"/>
      <c r="S1419" s="100" t="str">
        <f t="shared" si="84"/>
        <v/>
      </c>
      <c r="T1419" s="59">
        <f>'Inventory Ref Sheet'!M1419</f>
        <v>0</v>
      </c>
      <c r="U1419" s="102">
        <f>'Inventory Ref Sheet'!N1419</f>
        <v>0</v>
      </c>
      <c r="V1419" s="59">
        <f>'Inventory Ref Sheet'!O1419</f>
        <v>0</v>
      </c>
      <c r="W1419" s="59">
        <f>'Inventory Ref Sheet'!R1419</f>
        <v>0</v>
      </c>
      <c r="X1419" s="59">
        <f>'Inventory Ref Sheet'!S1419</f>
        <v>0</v>
      </c>
      <c r="Y1419" s="100" t="str">
        <f ca="1">IF('Inventory Ref Sheet'!U1419&gt;0,YEAR(TODAY())-'Inventory Ref Sheet'!U1419,"")</f>
        <v/>
      </c>
      <c r="Z1419" s="95">
        <f>'Inventory Ref Sheet'!W1419</f>
        <v>0</v>
      </c>
      <c r="AA1419" s="60">
        <f>'Inventory Ref Sheet'!X1419</f>
        <v>0</v>
      </c>
      <c r="AB1419" s="61"/>
      <c r="AC1419" s="97" t="str">
        <f t="shared" ref="AC1419:AC1482" si="85">IF(ISTEXT(T1419),IF(Y1419&gt;=AB1419,"Yes","No"),"")</f>
        <v/>
      </c>
      <c r="AD1419" s="59">
        <f>'Inventory Ref Sheet'!Y1419</f>
        <v>0</v>
      </c>
      <c r="AE1419" s="59">
        <f>'Inventory Ref Sheet'!Z1419</f>
        <v>0</v>
      </c>
      <c r="AF1419" s="102">
        <f>'Inventory Ref Sheet'!AA1419</f>
        <v>0</v>
      </c>
      <c r="AG1419" s="59">
        <f>'Inventory Ref Sheet'!AD1419</f>
        <v>0</v>
      </c>
      <c r="AH1419" s="59">
        <f>'Inventory Ref Sheet'!AE1419</f>
        <v>0</v>
      </c>
      <c r="AI1419" s="100" t="str">
        <f ca="1">IF('Inventory Ref Sheet'!AG1419&gt;0,YEAR(TODAY())-'Inventory Ref Sheet'!AG1419,"")</f>
        <v/>
      </c>
      <c r="AJ1419" s="99"/>
      <c r="AK1419" s="60">
        <f>'Inventory Ref Sheet'!AJ1419</f>
        <v>0</v>
      </c>
      <c r="AL1419" s="99"/>
      <c r="AM1419" s="97" t="str">
        <f t="shared" ref="AM1419:AM1482" si="86">IF(ISTEXT(AD1419),IF(AI1419&gt;=AL1419,"Yes","No"),"")</f>
        <v/>
      </c>
    </row>
    <row r="1420" spans="10:39" x14ac:dyDescent="0.25">
      <c r="J1420" s="59">
        <f>'Inventory Ref Sheet'!AK1420</f>
        <v>0</v>
      </c>
      <c r="K1420" s="59">
        <f>'Inventory Ref Sheet'!AL1420</f>
        <v>0</v>
      </c>
      <c r="L1420" s="59">
        <f>'Inventory Ref Sheet'!AM1420</f>
        <v>0</v>
      </c>
      <c r="M1420" s="59">
        <f>'Inventory Ref Sheet'!AP1420</f>
        <v>0</v>
      </c>
      <c r="N1420" s="59">
        <f>'Inventory Ref Sheet'!AQ1420</f>
        <v>0</v>
      </c>
      <c r="O1420" s="100" t="str">
        <f ca="1">IF('Inventory Ref Sheet'!AS1420&gt;0,YEAR(TODAY())-'Inventory Ref Sheet'!AS1420,"")</f>
        <v/>
      </c>
      <c r="P1420" s="95">
        <f>'Inventory Ref Sheet'!AU1420</f>
        <v>0</v>
      </c>
      <c r="Q1420" s="60">
        <f>'Inventory Ref Sheet'!AV1420</f>
        <v>0</v>
      </c>
      <c r="R1420" s="61"/>
      <c r="S1420" s="100" t="str">
        <f t="shared" si="84"/>
        <v/>
      </c>
      <c r="T1420" s="59">
        <f>'Inventory Ref Sheet'!M1420</f>
        <v>0</v>
      </c>
      <c r="U1420" s="102">
        <f>'Inventory Ref Sheet'!N1420</f>
        <v>0</v>
      </c>
      <c r="V1420" s="59">
        <f>'Inventory Ref Sheet'!O1420</f>
        <v>0</v>
      </c>
      <c r="W1420" s="59">
        <f>'Inventory Ref Sheet'!R1420</f>
        <v>0</v>
      </c>
      <c r="X1420" s="59">
        <f>'Inventory Ref Sheet'!S1420</f>
        <v>0</v>
      </c>
      <c r="Y1420" s="100" t="str">
        <f ca="1">IF('Inventory Ref Sheet'!U1420&gt;0,YEAR(TODAY())-'Inventory Ref Sheet'!U1420,"")</f>
        <v/>
      </c>
      <c r="Z1420" s="95">
        <f>'Inventory Ref Sheet'!W1420</f>
        <v>0</v>
      </c>
      <c r="AA1420" s="60">
        <f>'Inventory Ref Sheet'!X1420</f>
        <v>0</v>
      </c>
      <c r="AB1420" s="61"/>
      <c r="AC1420" s="97" t="str">
        <f t="shared" si="85"/>
        <v/>
      </c>
      <c r="AD1420" s="59">
        <f>'Inventory Ref Sheet'!Y1420</f>
        <v>0</v>
      </c>
      <c r="AE1420" s="59">
        <f>'Inventory Ref Sheet'!Z1420</f>
        <v>0</v>
      </c>
      <c r="AF1420" s="102">
        <f>'Inventory Ref Sheet'!AA1420</f>
        <v>0</v>
      </c>
      <c r="AG1420" s="59">
        <f>'Inventory Ref Sheet'!AD1420</f>
        <v>0</v>
      </c>
      <c r="AH1420" s="59">
        <f>'Inventory Ref Sheet'!AE1420</f>
        <v>0</v>
      </c>
      <c r="AI1420" s="100" t="str">
        <f ca="1">IF('Inventory Ref Sheet'!AG1420&gt;0,YEAR(TODAY())-'Inventory Ref Sheet'!AG1420,"")</f>
        <v/>
      </c>
      <c r="AJ1420" s="99"/>
      <c r="AK1420" s="60">
        <f>'Inventory Ref Sheet'!AJ1420</f>
        <v>0</v>
      </c>
      <c r="AL1420" s="99"/>
      <c r="AM1420" s="97" t="str">
        <f t="shared" si="86"/>
        <v/>
      </c>
    </row>
    <row r="1421" spans="10:39" x14ac:dyDescent="0.25">
      <c r="J1421" s="59">
        <f>'Inventory Ref Sheet'!AK1421</f>
        <v>0</v>
      </c>
      <c r="K1421" s="59">
        <f>'Inventory Ref Sheet'!AL1421</f>
        <v>0</v>
      </c>
      <c r="L1421" s="59">
        <f>'Inventory Ref Sheet'!AM1421</f>
        <v>0</v>
      </c>
      <c r="M1421" s="59">
        <f>'Inventory Ref Sheet'!AP1421</f>
        <v>0</v>
      </c>
      <c r="N1421" s="59">
        <f>'Inventory Ref Sheet'!AQ1421</f>
        <v>0</v>
      </c>
      <c r="O1421" s="100" t="str">
        <f ca="1">IF('Inventory Ref Sheet'!AS1421&gt;0,YEAR(TODAY())-'Inventory Ref Sheet'!AS1421,"")</f>
        <v/>
      </c>
      <c r="P1421" s="95">
        <f>'Inventory Ref Sheet'!AU1421</f>
        <v>0</v>
      </c>
      <c r="Q1421" s="60">
        <f>'Inventory Ref Sheet'!AV1421</f>
        <v>0</v>
      </c>
      <c r="R1421" s="61"/>
      <c r="S1421" s="100" t="str">
        <f t="shared" si="84"/>
        <v/>
      </c>
      <c r="T1421" s="59">
        <f>'Inventory Ref Sheet'!M1421</f>
        <v>0</v>
      </c>
      <c r="U1421" s="102">
        <f>'Inventory Ref Sheet'!N1421</f>
        <v>0</v>
      </c>
      <c r="V1421" s="59">
        <f>'Inventory Ref Sheet'!O1421</f>
        <v>0</v>
      </c>
      <c r="W1421" s="59">
        <f>'Inventory Ref Sheet'!R1421</f>
        <v>0</v>
      </c>
      <c r="X1421" s="59">
        <f>'Inventory Ref Sheet'!S1421</f>
        <v>0</v>
      </c>
      <c r="Y1421" s="100" t="str">
        <f ca="1">IF('Inventory Ref Sheet'!U1421&gt;0,YEAR(TODAY())-'Inventory Ref Sheet'!U1421,"")</f>
        <v/>
      </c>
      <c r="Z1421" s="95">
        <f>'Inventory Ref Sheet'!W1421</f>
        <v>0</v>
      </c>
      <c r="AA1421" s="60">
        <f>'Inventory Ref Sheet'!X1421</f>
        <v>0</v>
      </c>
      <c r="AB1421" s="61"/>
      <c r="AC1421" s="97" t="str">
        <f t="shared" si="85"/>
        <v/>
      </c>
      <c r="AD1421" s="59">
        <f>'Inventory Ref Sheet'!Y1421</f>
        <v>0</v>
      </c>
      <c r="AE1421" s="59">
        <f>'Inventory Ref Sheet'!Z1421</f>
        <v>0</v>
      </c>
      <c r="AF1421" s="102">
        <f>'Inventory Ref Sheet'!AA1421</f>
        <v>0</v>
      </c>
      <c r="AG1421" s="59">
        <f>'Inventory Ref Sheet'!AD1421</f>
        <v>0</v>
      </c>
      <c r="AH1421" s="59">
        <f>'Inventory Ref Sheet'!AE1421</f>
        <v>0</v>
      </c>
      <c r="AI1421" s="100" t="str">
        <f ca="1">IF('Inventory Ref Sheet'!AG1421&gt;0,YEAR(TODAY())-'Inventory Ref Sheet'!AG1421,"")</f>
        <v/>
      </c>
      <c r="AJ1421" s="99"/>
      <c r="AK1421" s="60">
        <f>'Inventory Ref Sheet'!AJ1421</f>
        <v>0</v>
      </c>
      <c r="AL1421" s="99"/>
      <c r="AM1421" s="97" t="str">
        <f t="shared" si="86"/>
        <v/>
      </c>
    </row>
    <row r="1422" spans="10:39" x14ac:dyDescent="0.25">
      <c r="J1422" s="59">
        <f>'Inventory Ref Sheet'!AK1422</f>
        <v>0</v>
      </c>
      <c r="K1422" s="59">
        <f>'Inventory Ref Sheet'!AL1422</f>
        <v>0</v>
      </c>
      <c r="L1422" s="59">
        <f>'Inventory Ref Sheet'!AM1422</f>
        <v>0</v>
      </c>
      <c r="M1422" s="59">
        <f>'Inventory Ref Sheet'!AP1422</f>
        <v>0</v>
      </c>
      <c r="N1422" s="59">
        <f>'Inventory Ref Sheet'!AQ1422</f>
        <v>0</v>
      </c>
      <c r="O1422" s="100" t="str">
        <f ca="1">IF('Inventory Ref Sheet'!AS1422&gt;0,YEAR(TODAY())-'Inventory Ref Sheet'!AS1422,"")</f>
        <v/>
      </c>
      <c r="P1422" s="95">
        <f>'Inventory Ref Sheet'!AU1422</f>
        <v>0</v>
      </c>
      <c r="Q1422" s="60">
        <f>'Inventory Ref Sheet'!AV1422</f>
        <v>0</v>
      </c>
      <c r="R1422" s="61"/>
      <c r="S1422" s="100" t="str">
        <f t="shared" si="84"/>
        <v/>
      </c>
      <c r="T1422" s="59">
        <f>'Inventory Ref Sheet'!M1422</f>
        <v>0</v>
      </c>
      <c r="U1422" s="102">
        <f>'Inventory Ref Sheet'!N1422</f>
        <v>0</v>
      </c>
      <c r="V1422" s="59">
        <f>'Inventory Ref Sheet'!O1422</f>
        <v>0</v>
      </c>
      <c r="W1422" s="59">
        <f>'Inventory Ref Sheet'!R1422</f>
        <v>0</v>
      </c>
      <c r="X1422" s="59">
        <f>'Inventory Ref Sheet'!S1422</f>
        <v>0</v>
      </c>
      <c r="Y1422" s="100" t="str">
        <f ca="1">IF('Inventory Ref Sheet'!U1422&gt;0,YEAR(TODAY())-'Inventory Ref Sheet'!U1422,"")</f>
        <v/>
      </c>
      <c r="Z1422" s="95">
        <f>'Inventory Ref Sheet'!W1422</f>
        <v>0</v>
      </c>
      <c r="AA1422" s="60">
        <f>'Inventory Ref Sheet'!X1422</f>
        <v>0</v>
      </c>
      <c r="AB1422" s="61"/>
      <c r="AC1422" s="97" t="str">
        <f t="shared" si="85"/>
        <v/>
      </c>
      <c r="AD1422" s="59">
        <f>'Inventory Ref Sheet'!Y1422</f>
        <v>0</v>
      </c>
      <c r="AE1422" s="59">
        <f>'Inventory Ref Sheet'!Z1422</f>
        <v>0</v>
      </c>
      <c r="AF1422" s="102">
        <f>'Inventory Ref Sheet'!AA1422</f>
        <v>0</v>
      </c>
      <c r="AG1422" s="59">
        <f>'Inventory Ref Sheet'!AD1422</f>
        <v>0</v>
      </c>
      <c r="AH1422" s="59">
        <f>'Inventory Ref Sheet'!AE1422</f>
        <v>0</v>
      </c>
      <c r="AI1422" s="100" t="str">
        <f ca="1">IF('Inventory Ref Sheet'!AG1422&gt;0,YEAR(TODAY())-'Inventory Ref Sheet'!AG1422,"")</f>
        <v/>
      </c>
      <c r="AJ1422" s="99"/>
      <c r="AK1422" s="60">
        <f>'Inventory Ref Sheet'!AJ1422</f>
        <v>0</v>
      </c>
      <c r="AL1422" s="99"/>
      <c r="AM1422" s="97" t="str">
        <f t="shared" si="86"/>
        <v/>
      </c>
    </row>
    <row r="1423" spans="10:39" x14ac:dyDescent="0.25">
      <c r="J1423" s="59">
        <f>'Inventory Ref Sheet'!AK1423</f>
        <v>0</v>
      </c>
      <c r="K1423" s="59">
        <f>'Inventory Ref Sheet'!AL1423</f>
        <v>0</v>
      </c>
      <c r="L1423" s="59">
        <f>'Inventory Ref Sheet'!AM1423</f>
        <v>0</v>
      </c>
      <c r="M1423" s="59">
        <f>'Inventory Ref Sheet'!AP1423</f>
        <v>0</v>
      </c>
      <c r="N1423" s="59">
        <f>'Inventory Ref Sheet'!AQ1423</f>
        <v>0</v>
      </c>
      <c r="O1423" s="100" t="str">
        <f ca="1">IF('Inventory Ref Sheet'!AS1423&gt;0,YEAR(TODAY())-'Inventory Ref Sheet'!AS1423,"")</f>
        <v/>
      </c>
      <c r="P1423" s="95">
        <f>'Inventory Ref Sheet'!AU1423</f>
        <v>0</v>
      </c>
      <c r="Q1423" s="60">
        <f>'Inventory Ref Sheet'!AV1423</f>
        <v>0</v>
      </c>
      <c r="R1423" s="61"/>
      <c r="S1423" s="100" t="str">
        <f t="shared" si="84"/>
        <v/>
      </c>
      <c r="T1423" s="59">
        <f>'Inventory Ref Sheet'!M1423</f>
        <v>0</v>
      </c>
      <c r="U1423" s="102">
        <f>'Inventory Ref Sheet'!N1423</f>
        <v>0</v>
      </c>
      <c r="V1423" s="59">
        <f>'Inventory Ref Sheet'!O1423</f>
        <v>0</v>
      </c>
      <c r="W1423" s="59">
        <f>'Inventory Ref Sheet'!R1423</f>
        <v>0</v>
      </c>
      <c r="X1423" s="59">
        <f>'Inventory Ref Sheet'!S1423</f>
        <v>0</v>
      </c>
      <c r="Y1423" s="100" t="str">
        <f ca="1">IF('Inventory Ref Sheet'!U1423&gt;0,YEAR(TODAY())-'Inventory Ref Sheet'!U1423,"")</f>
        <v/>
      </c>
      <c r="Z1423" s="95">
        <f>'Inventory Ref Sheet'!W1423</f>
        <v>0</v>
      </c>
      <c r="AA1423" s="60">
        <f>'Inventory Ref Sheet'!X1423</f>
        <v>0</v>
      </c>
      <c r="AB1423" s="61"/>
      <c r="AC1423" s="97" t="str">
        <f t="shared" si="85"/>
        <v/>
      </c>
      <c r="AD1423" s="59">
        <f>'Inventory Ref Sheet'!Y1423</f>
        <v>0</v>
      </c>
      <c r="AE1423" s="59">
        <f>'Inventory Ref Sheet'!Z1423</f>
        <v>0</v>
      </c>
      <c r="AF1423" s="102">
        <f>'Inventory Ref Sheet'!AA1423</f>
        <v>0</v>
      </c>
      <c r="AG1423" s="59">
        <f>'Inventory Ref Sheet'!AD1423</f>
        <v>0</v>
      </c>
      <c r="AH1423" s="59">
        <f>'Inventory Ref Sheet'!AE1423</f>
        <v>0</v>
      </c>
      <c r="AI1423" s="100" t="str">
        <f ca="1">IF('Inventory Ref Sheet'!AG1423&gt;0,YEAR(TODAY())-'Inventory Ref Sheet'!AG1423,"")</f>
        <v/>
      </c>
      <c r="AJ1423" s="99"/>
      <c r="AK1423" s="60">
        <f>'Inventory Ref Sheet'!AJ1423</f>
        <v>0</v>
      </c>
      <c r="AL1423" s="99"/>
      <c r="AM1423" s="97" t="str">
        <f t="shared" si="86"/>
        <v/>
      </c>
    </row>
    <row r="1424" spans="10:39" x14ac:dyDescent="0.25">
      <c r="J1424" s="59">
        <f>'Inventory Ref Sheet'!AK1424</f>
        <v>0</v>
      </c>
      <c r="K1424" s="59">
        <f>'Inventory Ref Sheet'!AL1424</f>
        <v>0</v>
      </c>
      <c r="L1424" s="59">
        <f>'Inventory Ref Sheet'!AM1424</f>
        <v>0</v>
      </c>
      <c r="M1424" s="59">
        <f>'Inventory Ref Sheet'!AP1424</f>
        <v>0</v>
      </c>
      <c r="N1424" s="59">
        <f>'Inventory Ref Sheet'!AQ1424</f>
        <v>0</v>
      </c>
      <c r="O1424" s="100" t="str">
        <f ca="1">IF('Inventory Ref Sheet'!AS1424&gt;0,YEAR(TODAY())-'Inventory Ref Sheet'!AS1424,"")</f>
        <v/>
      </c>
      <c r="P1424" s="95">
        <f>'Inventory Ref Sheet'!AU1424</f>
        <v>0</v>
      </c>
      <c r="Q1424" s="60">
        <f>'Inventory Ref Sheet'!AV1424</f>
        <v>0</v>
      </c>
      <c r="R1424" s="61"/>
      <c r="S1424" s="100" t="str">
        <f t="shared" si="84"/>
        <v/>
      </c>
      <c r="T1424" s="59">
        <f>'Inventory Ref Sheet'!M1424</f>
        <v>0</v>
      </c>
      <c r="U1424" s="102">
        <f>'Inventory Ref Sheet'!N1424</f>
        <v>0</v>
      </c>
      <c r="V1424" s="59">
        <f>'Inventory Ref Sheet'!O1424</f>
        <v>0</v>
      </c>
      <c r="W1424" s="59">
        <f>'Inventory Ref Sheet'!R1424</f>
        <v>0</v>
      </c>
      <c r="X1424" s="59">
        <f>'Inventory Ref Sheet'!S1424</f>
        <v>0</v>
      </c>
      <c r="Y1424" s="100" t="str">
        <f ca="1">IF('Inventory Ref Sheet'!U1424&gt;0,YEAR(TODAY())-'Inventory Ref Sheet'!U1424,"")</f>
        <v/>
      </c>
      <c r="Z1424" s="95">
        <f>'Inventory Ref Sheet'!W1424</f>
        <v>0</v>
      </c>
      <c r="AA1424" s="60">
        <f>'Inventory Ref Sheet'!X1424</f>
        <v>0</v>
      </c>
      <c r="AB1424" s="61"/>
      <c r="AC1424" s="97" t="str">
        <f t="shared" si="85"/>
        <v/>
      </c>
      <c r="AD1424" s="59">
        <f>'Inventory Ref Sheet'!Y1424</f>
        <v>0</v>
      </c>
      <c r="AE1424" s="59">
        <f>'Inventory Ref Sheet'!Z1424</f>
        <v>0</v>
      </c>
      <c r="AF1424" s="102">
        <f>'Inventory Ref Sheet'!AA1424</f>
        <v>0</v>
      </c>
      <c r="AG1424" s="59">
        <f>'Inventory Ref Sheet'!AD1424</f>
        <v>0</v>
      </c>
      <c r="AH1424" s="59">
        <f>'Inventory Ref Sheet'!AE1424</f>
        <v>0</v>
      </c>
      <c r="AI1424" s="100" t="str">
        <f ca="1">IF('Inventory Ref Sheet'!AG1424&gt;0,YEAR(TODAY())-'Inventory Ref Sheet'!AG1424,"")</f>
        <v/>
      </c>
      <c r="AJ1424" s="99"/>
      <c r="AK1424" s="60">
        <f>'Inventory Ref Sheet'!AJ1424</f>
        <v>0</v>
      </c>
      <c r="AL1424" s="99"/>
      <c r="AM1424" s="97" t="str">
        <f t="shared" si="86"/>
        <v/>
      </c>
    </row>
    <row r="1425" spans="10:39" x14ac:dyDescent="0.25">
      <c r="J1425" s="59">
        <f>'Inventory Ref Sheet'!AK1425</f>
        <v>0</v>
      </c>
      <c r="K1425" s="59">
        <f>'Inventory Ref Sheet'!AL1425</f>
        <v>0</v>
      </c>
      <c r="L1425" s="59">
        <f>'Inventory Ref Sheet'!AM1425</f>
        <v>0</v>
      </c>
      <c r="M1425" s="59">
        <f>'Inventory Ref Sheet'!AP1425</f>
        <v>0</v>
      </c>
      <c r="N1425" s="59">
        <f>'Inventory Ref Sheet'!AQ1425</f>
        <v>0</v>
      </c>
      <c r="O1425" s="100" t="str">
        <f ca="1">IF('Inventory Ref Sheet'!AS1425&gt;0,YEAR(TODAY())-'Inventory Ref Sheet'!AS1425,"")</f>
        <v/>
      </c>
      <c r="P1425" s="95">
        <f>'Inventory Ref Sheet'!AU1425</f>
        <v>0</v>
      </c>
      <c r="Q1425" s="60">
        <f>'Inventory Ref Sheet'!AV1425</f>
        <v>0</v>
      </c>
      <c r="R1425" s="61"/>
      <c r="S1425" s="100" t="str">
        <f t="shared" si="84"/>
        <v/>
      </c>
      <c r="T1425" s="59">
        <f>'Inventory Ref Sheet'!M1425</f>
        <v>0</v>
      </c>
      <c r="U1425" s="102">
        <f>'Inventory Ref Sheet'!N1425</f>
        <v>0</v>
      </c>
      <c r="V1425" s="59">
        <f>'Inventory Ref Sheet'!O1425</f>
        <v>0</v>
      </c>
      <c r="W1425" s="59">
        <f>'Inventory Ref Sheet'!R1425</f>
        <v>0</v>
      </c>
      <c r="X1425" s="59">
        <f>'Inventory Ref Sheet'!S1425</f>
        <v>0</v>
      </c>
      <c r="Y1425" s="100" t="str">
        <f ca="1">IF('Inventory Ref Sheet'!U1425&gt;0,YEAR(TODAY())-'Inventory Ref Sheet'!U1425,"")</f>
        <v/>
      </c>
      <c r="Z1425" s="95">
        <f>'Inventory Ref Sheet'!W1425</f>
        <v>0</v>
      </c>
      <c r="AA1425" s="60">
        <f>'Inventory Ref Sheet'!X1425</f>
        <v>0</v>
      </c>
      <c r="AB1425" s="61"/>
      <c r="AC1425" s="97" t="str">
        <f t="shared" si="85"/>
        <v/>
      </c>
      <c r="AD1425" s="59">
        <f>'Inventory Ref Sheet'!Y1425</f>
        <v>0</v>
      </c>
      <c r="AE1425" s="59">
        <f>'Inventory Ref Sheet'!Z1425</f>
        <v>0</v>
      </c>
      <c r="AF1425" s="102">
        <f>'Inventory Ref Sheet'!AA1425</f>
        <v>0</v>
      </c>
      <c r="AG1425" s="59">
        <f>'Inventory Ref Sheet'!AD1425</f>
        <v>0</v>
      </c>
      <c r="AH1425" s="59">
        <f>'Inventory Ref Sheet'!AE1425</f>
        <v>0</v>
      </c>
      <c r="AI1425" s="100" t="str">
        <f ca="1">IF('Inventory Ref Sheet'!AG1425&gt;0,YEAR(TODAY())-'Inventory Ref Sheet'!AG1425,"")</f>
        <v/>
      </c>
      <c r="AJ1425" s="99"/>
      <c r="AK1425" s="60">
        <f>'Inventory Ref Sheet'!AJ1425</f>
        <v>0</v>
      </c>
      <c r="AL1425" s="99"/>
      <c r="AM1425" s="97" t="str">
        <f t="shared" si="86"/>
        <v/>
      </c>
    </row>
    <row r="1426" spans="10:39" x14ac:dyDescent="0.25">
      <c r="J1426" s="59">
        <f>'Inventory Ref Sheet'!AK1426</f>
        <v>0</v>
      </c>
      <c r="K1426" s="59">
        <f>'Inventory Ref Sheet'!AL1426</f>
        <v>0</v>
      </c>
      <c r="L1426" s="59">
        <f>'Inventory Ref Sheet'!AM1426</f>
        <v>0</v>
      </c>
      <c r="M1426" s="59">
        <f>'Inventory Ref Sheet'!AP1426</f>
        <v>0</v>
      </c>
      <c r="N1426" s="59">
        <f>'Inventory Ref Sheet'!AQ1426</f>
        <v>0</v>
      </c>
      <c r="O1426" s="100" t="str">
        <f ca="1">IF('Inventory Ref Sheet'!AS1426&gt;0,YEAR(TODAY())-'Inventory Ref Sheet'!AS1426,"")</f>
        <v/>
      </c>
      <c r="P1426" s="95">
        <f>'Inventory Ref Sheet'!AU1426</f>
        <v>0</v>
      </c>
      <c r="Q1426" s="60">
        <f>'Inventory Ref Sheet'!AV1426</f>
        <v>0</v>
      </c>
      <c r="R1426" s="61"/>
      <c r="S1426" s="100" t="str">
        <f t="shared" si="84"/>
        <v/>
      </c>
      <c r="T1426" s="59">
        <f>'Inventory Ref Sheet'!M1426</f>
        <v>0</v>
      </c>
      <c r="U1426" s="102">
        <f>'Inventory Ref Sheet'!N1426</f>
        <v>0</v>
      </c>
      <c r="V1426" s="59">
        <f>'Inventory Ref Sheet'!O1426</f>
        <v>0</v>
      </c>
      <c r="W1426" s="59">
        <f>'Inventory Ref Sheet'!R1426</f>
        <v>0</v>
      </c>
      <c r="X1426" s="59">
        <f>'Inventory Ref Sheet'!S1426</f>
        <v>0</v>
      </c>
      <c r="Y1426" s="100" t="str">
        <f ca="1">IF('Inventory Ref Sheet'!U1426&gt;0,YEAR(TODAY())-'Inventory Ref Sheet'!U1426,"")</f>
        <v/>
      </c>
      <c r="Z1426" s="95">
        <f>'Inventory Ref Sheet'!W1426</f>
        <v>0</v>
      </c>
      <c r="AA1426" s="60">
        <f>'Inventory Ref Sheet'!X1426</f>
        <v>0</v>
      </c>
      <c r="AB1426" s="61"/>
      <c r="AC1426" s="97" t="str">
        <f t="shared" si="85"/>
        <v/>
      </c>
      <c r="AD1426" s="59">
        <f>'Inventory Ref Sheet'!Y1426</f>
        <v>0</v>
      </c>
      <c r="AE1426" s="59">
        <f>'Inventory Ref Sheet'!Z1426</f>
        <v>0</v>
      </c>
      <c r="AF1426" s="102">
        <f>'Inventory Ref Sheet'!AA1426</f>
        <v>0</v>
      </c>
      <c r="AG1426" s="59">
        <f>'Inventory Ref Sheet'!AD1426</f>
        <v>0</v>
      </c>
      <c r="AH1426" s="59">
        <f>'Inventory Ref Sheet'!AE1426</f>
        <v>0</v>
      </c>
      <c r="AI1426" s="100" t="str">
        <f ca="1">IF('Inventory Ref Sheet'!AG1426&gt;0,YEAR(TODAY())-'Inventory Ref Sheet'!AG1426,"")</f>
        <v/>
      </c>
      <c r="AJ1426" s="99"/>
      <c r="AK1426" s="60">
        <f>'Inventory Ref Sheet'!AJ1426</f>
        <v>0</v>
      </c>
      <c r="AL1426" s="99"/>
      <c r="AM1426" s="97" t="str">
        <f t="shared" si="86"/>
        <v/>
      </c>
    </row>
    <row r="1427" spans="10:39" x14ac:dyDescent="0.25">
      <c r="J1427" s="59">
        <f>'Inventory Ref Sheet'!AK1427</f>
        <v>0</v>
      </c>
      <c r="K1427" s="59">
        <f>'Inventory Ref Sheet'!AL1427</f>
        <v>0</v>
      </c>
      <c r="L1427" s="59">
        <f>'Inventory Ref Sheet'!AM1427</f>
        <v>0</v>
      </c>
      <c r="M1427" s="59">
        <f>'Inventory Ref Sheet'!AP1427</f>
        <v>0</v>
      </c>
      <c r="N1427" s="59">
        <f>'Inventory Ref Sheet'!AQ1427</f>
        <v>0</v>
      </c>
      <c r="O1427" s="100" t="str">
        <f ca="1">IF('Inventory Ref Sheet'!AS1427&gt;0,YEAR(TODAY())-'Inventory Ref Sheet'!AS1427,"")</f>
        <v/>
      </c>
      <c r="P1427" s="95">
        <f>'Inventory Ref Sheet'!AU1427</f>
        <v>0</v>
      </c>
      <c r="Q1427" s="60">
        <f>'Inventory Ref Sheet'!AV1427</f>
        <v>0</v>
      </c>
      <c r="R1427" s="61"/>
      <c r="S1427" s="100" t="str">
        <f t="shared" si="84"/>
        <v/>
      </c>
      <c r="T1427" s="59">
        <f>'Inventory Ref Sheet'!M1427</f>
        <v>0</v>
      </c>
      <c r="U1427" s="102">
        <f>'Inventory Ref Sheet'!N1427</f>
        <v>0</v>
      </c>
      <c r="V1427" s="59">
        <f>'Inventory Ref Sheet'!O1427</f>
        <v>0</v>
      </c>
      <c r="W1427" s="59">
        <f>'Inventory Ref Sheet'!R1427</f>
        <v>0</v>
      </c>
      <c r="X1427" s="59">
        <f>'Inventory Ref Sheet'!S1427</f>
        <v>0</v>
      </c>
      <c r="Y1427" s="100" t="str">
        <f ca="1">IF('Inventory Ref Sheet'!U1427&gt;0,YEAR(TODAY())-'Inventory Ref Sheet'!U1427,"")</f>
        <v/>
      </c>
      <c r="Z1427" s="95">
        <f>'Inventory Ref Sheet'!W1427</f>
        <v>0</v>
      </c>
      <c r="AA1427" s="60">
        <f>'Inventory Ref Sheet'!X1427</f>
        <v>0</v>
      </c>
      <c r="AB1427" s="61"/>
      <c r="AC1427" s="97" t="str">
        <f t="shared" si="85"/>
        <v/>
      </c>
      <c r="AD1427" s="59">
        <f>'Inventory Ref Sheet'!Y1427</f>
        <v>0</v>
      </c>
      <c r="AE1427" s="59">
        <f>'Inventory Ref Sheet'!Z1427</f>
        <v>0</v>
      </c>
      <c r="AF1427" s="102">
        <f>'Inventory Ref Sheet'!AA1427</f>
        <v>0</v>
      </c>
      <c r="AG1427" s="59">
        <f>'Inventory Ref Sheet'!AD1427</f>
        <v>0</v>
      </c>
      <c r="AH1427" s="59">
        <f>'Inventory Ref Sheet'!AE1427</f>
        <v>0</v>
      </c>
      <c r="AI1427" s="100" t="str">
        <f ca="1">IF('Inventory Ref Sheet'!AG1427&gt;0,YEAR(TODAY())-'Inventory Ref Sheet'!AG1427,"")</f>
        <v/>
      </c>
      <c r="AJ1427" s="99"/>
      <c r="AK1427" s="60">
        <f>'Inventory Ref Sheet'!AJ1427</f>
        <v>0</v>
      </c>
      <c r="AL1427" s="99"/>
      <c r="AM1427" s="97" t="str">
        <f t="shared" si="86"/>
        <v/>
      </c>
    </row>
    <row r="1428" spans="10:39" x14ac:dyDescent="0.25">
      <c r="J1428" s="59">
        <f>'Inventory Ref Sheet'!AK1428</f>
        <v>0</v>
      </c>
      <c r="K1428" s="59">
        <f>'Inventory Ref Sheet'!AL1428</f>
        <v>0</v>
      </c>
      <c r="L1428" s="59">
        <f>'Inventory Ref Sheet'!AM1428</f>
        <v>0</v>
      </c>
      <c r="M1428" s="59">
        <f>'Inventory Ref Sheet'!AP1428</f>
        <v>0</v>
      </c>
      <c r="N1428" s="59">
        <f>'Inventory Ref Sheet'!AQ1428</f>
        <v>0</v>
      </c>
      <c r="O1428" s="100" t="str">
        <f ca="1">IF('Inventory Ref Sheet'!AS1428&gt;0,YEAR(TODAY())-'Inventory Ref Sheet'!AS1428,"")</f>
        <v/>
      </c>
      <c r="P1428" s="95">
        <f>'Inventory Ref Sheet'!AU1428</f>
        <v>0</v>
      </c>
      <c r="Q1428" s="60">
        <f>'Inventory Ref Sheet'!AV1428</f>
        <v>0</v>
      </c>
      <c r="R1428" s="61"/>
      <c r="S1428" s="100" t="str">
        <f t="shared" si="84"/>
        <v/>
      </c>
      <c r="T1428" s="59">
        <f>'Inventory Ref Sheet'!M1428</f>
        <v>0</v>
      </c>
      <c r="U1428" s="102">
        <f>'Inventory Ref Sheet'!N1428</f>
        <v>0</v>
      </c>
      <c r="V1428" s="59">
        <f>'Inventory Ref Sheet'!O1428</f>
        <v>0</v>
      </c>
      <c r="W1428" s="59">
        <f>'Inventory Ref Sheet'!R1428</f>
        <v>0</v>
      </c>
      <c r="X1428" s="59">
        <f>'Inventory Ref Sheet'!S1428</f>
        <v>0</v>
      </c>
      <c r="Y1428" s="100" t="str">
        <f ca="1">IF('Inventory Ref Sheet'!U1428&gt;0,YEAR(TODAY())-'Inventory Ref Sheet'!U1428,"")</f>
        <v/>
      </c>
      <c r="Z1428" s="95">
        <f>'Inventory Ref Sheet'!W1428</f>
        <v>0</v>
      </c>
      <c r="AA1428" s="60">
        <f>'Inventory Ref Sheet'!X1428</f>
        <v>0</v>
      </c>
      <c r="AB1428" s="61"/>
      <c r="AC1428" s="97" t="str">
        <f t="shared" si="85"/>
        <v/>
      </c>
      <c r="AD1428" s="59">
        <f>'Inventory Ref Sheet'!Y1428</f>
        <v>0</v>
      </c>
      <c r="AE1428" s="59">
        <f>'Inventory Ref Sheet'!Z1428</f>
        <v>0</v>
      </c>
      <c r="AF1428" s="102">
        <f>'Inventory Ref Sheet'!AA1428</f>
        <v>0</v>
      </c>
      <c r="AG1428" s="59">
        <f>'Inventory Ref Sheet'!AD1428</f>
        <v>0</v>
      </c>
      <c r="AH1428" s="59">
        <f>'Inventory Ref Sheet'!AE1428</f>
        <v>0</v>
      </c>
      <c r="AI1428" s="100" t="str">
        <f ca="1">IF('Inventory Ref Sheet'!AG1428&gt;0,YEAR(TODAY())-'Inventory Ref Sheet'!AG1428,"")</f>
        <v/>
      </c>
      <c r="AJ1428" s="99"/>
      <c r="AK1428" s="60">
        <f>'Inventory Ref Sheet'!AJ1428</f>
        <v>0</v>
      </c>
      <c r="AL1428" s="99"/>
      <c r="AM1428" s="97" t="str">
        <f t="shared" si="86"/>
        <v/>
      </c>
    </row>
    <row r="1429" spans="10:39" x14ac:dyDescent="0.25">
      <c r="J1429" s="59">
        <f>'Inventory Ref Sheet'!AK1429</f>
        <v>0</v>
      </c>
      <c r="K1429" s="59">
        <f>'Inventory Ref Sheet'!AL1429</f>
        <v>0</v>
      </c>
      <c r="L1429" s="59">
        <f>'Inventory Ref Sheet'!AM1429</f>
        <v>0</v>
      </c>
      <c r="M1429" s="59">
        <f>'Inventory Ref Sheet'!AP1429</f>
        <v>0</v>
      </c>
      <c r="N1429" s="59">
        <f>'Inventory Ref Sheet'!AQ1429</f>
        <v>0</v>
      </c>
      <c r="O1429" s="100" t="str">
        <f ca="1">IF('Inventory Ref Sheet'!AS1429&gt;0,YEAR(TODAY())-'Inventory Ref Sheet'!AS1429,"")</f>
        <v/>
      </c>
      <c r="P1429" s="95">
        <f>'Inventory Ref Sheet'!AU1429</f>
        <v>0</v>
      </c>
      <c r="Q1429" s="60">
        <f>'Inventory Ref Sheet'!AV1429</f>
        <v>0</v>
      </c>
      <c r="R1429" s="61"/>
      <c r="S1429" s="100" t="str">
        <f t="shared" si="84"/>
        <v/>
      </c>
      <c r="T1429" s="59">
        <f>'Inventory Ref Sheet'!M1429</f>
        <v>0</v>
      </c>
      <c r="U1429" s="102">
        <f>'Inventory Ref Sheet'!N1429</f>
        <v>0</v>
      </c>
      <c r="V1429" s="59">
        <f>'Inventory Ref Sheet'!O1429</f>
        <v>0</v>
      </c>
      <c r="W1429" s="59">
        <f>'Inventory Ref Sheet'!R1429</f>
        <v>0</v>
      </c>
      <c r="X1429" s="59">
        <f>'Inventory Ref Sheet'!S1429</f>
        <v>0</v>
      </c>
      <c r="Y1429" s="100" t="str">
        <f ca="1">IF('Inventory Ref Sheet'!U1429&gt;0,YEAR(TODAY())-'Inventory Ref Sheet'!U1429,"")</f>
        <v/>
      </c>
      <c r="Z1429" s="95">
        <f>'Inventory Ref Sheet'!W1429</f>
        <v>0</v>
      </c>
      <c r="AA1429" s="60">
        <f>'Inventory Ref Sheet'!X1429</f>
        <v>0</v>
      </c>
      <c r="AB1429" s="61"/>
      <c r="AC1429" s="97" t="str">
        <f t="shared" si="85"/>
        <v/>
      </c>
      <c r="AD1429" s="59">
        <f>'Inventory Ref Sheet'!Y1429</f>
        <v>0</v>
      </c>
      <c r="AE1429" s="59">
        <f>'Inventory Ref Sheet'!Z1429</f>
        <v>0</v>
      </c>
      <c r="AF1429" s="102">
        <f>'Inventory Ref Sheet'!AA1429</f>
        <v>0</v>
      </c>
      <c r="AG1429" s="59">
        <f>'Inventory Ref Sheet'!AD1429</f>
        <v>0</v>
      </c>
      <c r="AH1429" s="59">
        <f>'Inventory Ref Sheet'!AE1429</f>
        <v>0</v>
      </c>
      <c r="AI1429" s="100" t="str">
        <f ca="1">IF('Inventory Ref Sheet'!AG1429&gt;0,YEAR(TODAY())-'Inventory Ref Sheet'!AG1429,"")</f>
        <v/>
      </c>
      <c r="AJ1429" s="99"/>
      <c r="AK1429" s="60">
        <f>'Inventory Ref Sheet'!AJ1429</f>
        <v>0</v>
      </c>
      <c r="AL1429" s="99"/>
      <c r="AM1429" s="97" t="str">
        <f t="shared" si="86"/>
        <v/>
      </c>
    </row>
    <row r="1430" spans="10:39" x14ac:dyDescent="0.25">
      <c r="J1430" s="59">
        <f>'Inventory Ref Sheet'!AK1430</f>
        <v>0</v>
      </c>
      <c r="K1430" s="59">
        <f>'Inventory Ref Sheet'!AL1430</f>
        <v>0</v>
      </c>
      <c r="L1430" s="59">
        <f>'Inventory Ref Sheet'!AM1430</f>
        <v>0</v>
      </c>
      <c r="M1430" s="59">
        <f>'Inventory Ref Sheet'!AP1430</f>
        <v>0</v>
      </c>
      <c r="N1430" s="59">
        <f>'Inventory Ref Sheet'!AQ1430</f>
        <v>0</v>
      </c>
      <c r="O1430" s="100" t="str">
        <f ca="1">IF('Inventory Ref Sheet'!AS1430&gt;0,YEAR(TODAY())-'Inventory Ref Sheet'!AS1430,"")</f>
        <v/>
      </c>
      <c r="P1430" s="95">
        <f>'Inventory Ref Sheet'!AU1430</f>
        <v>0</v>
      </c>
      <c r="Q1430" s="60">
        <f>'Inventory Ref Sheet'!AV1430</f>
        <v>0</v>
      </c>
      <c r="R1430" s="61"/>
      <c r="S1430" s="100" t="str">
        <f t="shared" si="84"/>
        <v/>
      </c>
      <c r="T1430" s="59">
        <f>'Inventory Ref Sheet'!M1430</f>
        <v>0</v>
      </c>
      <c r="U1430" s="102">
        <f>'Inventory Ref Sheet'!N1430</f>
        <v>0</v>
      </c>
      <c r="V1430" s="59">
        <f>'Inventory Ref Sheet'!O1430</f>
        <v>0</v>
      </c>
      <c r="W1430" s="59">
        <f>'Inventory Ref Sheet'!R1430</f>
        <v>0</v>
      </c>
      <c r="X1430" s="59">
        <f>'Inventory Ref Sheet'!S1430</f>
        <v>0</v>
      </c>
      <c r="Y1430" s="100" t="str">
        <f ca="1">IF('Inventory Ref Sheet'!U1430&gt;0,YEAR(TODAY())-'Inventory Ref Sheet'!U1430,"")</f>
        <v/>
      </c>
      <c r="Z1430" s="95">
        <f>'Inventory Ref Sheet'!W1430</f>
        <v>0</v>
      </c>
      <c r="AA1430" s="60">
        <f>'Inventory Ref Sheet'!X1430</f>
        <v>0</v>
      </c>
      <c r="AB1430" s="61"/>
      <c r="AC1430" s="97" t="str">
        <f t="shared" si="85"/>
        <v/>
      </c>
      <c r="AD1430" s="59">
        <f>'Inventory Ref Sheet'!Y1430</f>
        <v>0</v>
      </c>
      <c r="AE1430" s="59">
        <f>'Inventory Ref Sheet'!Z1430</f>
        <v>0</v>
      </c>
      <c r="AF1430" s="102">
        <f>'Inventory Ref Sheet'!AA1430</f>
        <v>0</v>
      </c>
      <c r="AG1430" s="59">
        <f>'Inventory Ref Sheet'!AD1430</f>
        <v>0</v>
      </c>
      <c r="AH1430" s="59">
        <f>'Inventory Ref Sheet'!AE1430</f>
        <v>0</v>
      </c>
      <c r="AI1430" s="100" t="str">
        <f ca="1">IF('Inventory Ref Sheet'!AG1430&gt;0,YEAR(TODAY())-'Inventory Ref Sheet'!AG1430,"")</f>
        <v/>
      </c>
      <c r="AJ1430" s="99"/>
      <c r="AK1430" s="60">
        <f>'Inventory Ref Sheet'!AJ1430</f>
        <v>0</v>
      </c>
      <c r="AL1430" s="99"/>
      <c r="AM1430" s="97" t="str">
        <f t="shared" si="86"/>
        <v/>
      </c>
    </row>
    <row r="1431" spans="10:39" x14ac:dyDescent="0.25">
      <c r="J1431" s="59">
        <f>'Inventory Ref Sheet'!AK1431</f>
        <v>0</v>
      </c>
      <c r="K1431" s="59">
        <f>'Inventory Ref Sheet'!AL1431</f>
        <v>0</v>
      </c>
      <c r="L1431" s="59">
        <f>'Inventory Ref Sheet'!AM1431</f>
        <v>0</v>
      </c>
      <c r="M1431" s="59">
        <f>'Inventory Ref Sheet'!AP1431</f>
        <v>0</v>
      </c>
      <c r="N1431" s="59">
        <f>'Inventory Ref Sheet'!AQ1431</f>
        <v>0</v>
      </c>
      <c r="O1431" s="100" t="str">
        <f ca="1">IF('Inventory Ref Sheet'!AS1431&gt;0,YEAR(TODAY())-'Inventory Ref Sheet'!AS1431,"")</f>
        <v/>
      </c>
      <c r="P1431" s="95">
        <f>'Inventory Ref Sheet'!AU1431</f>
        <v>0</v>
      </c>
      <c r="Q1431" s="60">
        <f>'Inventory Ref Sheet'!AV1431</f>
        <v>0</v>
      </c>
      <c r="R1431" s="61"/>
      <c r="S1431" s="100" t="str">
        <f t="shared" si="84"/>
        <v/>
      </c>
      <c r="T1431" s="59">
        <f>'Inventory Ref Sheet'!M1431</f>
        <v>0</v>
      </c>
      <c r="U1431" s="102">
        <f>'Inventory Ref Sheet'!N1431</f>
        <v>0</v>
      </c>
      <c r="V1431" s="59">
        <f>'Inventory Ref Sheet'!O1431</f>
        <v>0</v>
      </c>
      <c r="W1431" s="59">
        <f>'Inventory Ref Sheet'!R1431</f>
        <v>0</v>
      </c>
      <c r="X1431" s="59">
        <f>'Inventory Ref Sheet'!S1431</f>
        <v>0</v>
      </c>
      <c r="Y1431" s="100" t="str">
        <f ca="1">IF('Inventory Ref Sheet'!U1431&gt;0,YEAR(TODAY())-'Inventory Ref Sheet'!U1431,"")</f>
        <v/>
      </c>
      <c r="Z1431" s="95">
        <f>'Inventory Ref Sheet'!W1431</f>
        <v>0</v>
      </c>
      <c r="AA1431" s="60">
        <f>'Inventory Ref Sheet'!X1431</f>
        <v>0</v>
      </c>
      <c r="AB1431" s="61"/>
      <c r="AC1431" s="97" t="str">
        <f t="shared" si="85"/>
        <v/>
      </c>
      <c r="AD1431" s="59">
        <f>'Inventory Ref Sheet'!Y1431</f>
        <v>0</v>
      </c>
      <c r="AE1431" s="59">
        <f>'Inventory Ref Sheet'!Z1431</f>
        <v>0</v>
      </c>
      <c r="AF1431" s="102">
        <f>'Inventory Ref Sheet'!AA1431</f>
        <v>0</v>
      </c>
      <c r="AG1431" s="59">
        <f>'Inventory Ref Sheet'!AD1431</f>
        <v>0</v>
      </c>
      <c r="AH1431" s="59">
        <f>'Inventory Ref Sheet'!AE1431</f>
        <v>0</v>
      </c>
      <c r="AI1431" s="100" t="str">
        <f ca="1">IF('Inventory Ref Sheet'!AG1431&gt;0,YEAR(TODAY())-'Inventory Ref Sheet'!AG1431,"")</f>
        <v/>
      </c>
      <c r="AJ1431" s="99"/>
      <c r="AK1431" s="60">
        <f>'Inventory Ref Sheet'!AJ1431</f>
        <v>0</v>
      </c>
      <c r="AL1431" s="99"/>
      <c r="AM1431" s="97" t="str">
        <f t="shared" si="86"/>
        <v/>
      </c>
    </row>
    <row r="1432" spans="10:39" x14ac:dyDescent="0.25">
      <c r="J1432" s="59">
        <f>'Inventory Ref Sheet'!AK1432</f>
        <v>0</v>
      </c>
      <c r="K1432" s="59">
        <f>'Inventory Ref Sheet'!AL1432</f>
        <v>0</v>
      </c>
      <c r="L1432" s="59">
        <f>'Inventory Ref Sheet'!AM1432</f>
        <v>0</v>
      </c>
      <c r="M1432" s="59">
        <f>'Inventory Ref Sheet'!AP1432</f>
        <v>0</v>
      </c>
      <c r="N1432" s="59">
        <f>'Inventory Ref Sheet'!AQ1432</f>
        <v>0</v>
      </c>
      <c r="O1432" s="100" t="str">
        <f ca="1">IF('Inventory Ref Sheet'!AS1432&gt;0,YEAR(TODAY())-'Inventory Ref Sheet'!AS1432,"")</f>
        <v/>
      </c>
      <c r="P1432" s="95">
        <f>'Inventory Ref Sheet'!AU1432</f>
        <v>0</v>
      </c>
      <c r="Q1432" s="60">
        <f>'Inventory Ref Sheet'!AV1432</f>
        <v>0</v>
      </c>
      <c r="R1432" s="61"/>
      <c r="S1432" s="100" t="str">
        <f t="shared" si="84"/>
        <v/>
      </c>
      <c r="T1432" s="59">
        <f>'Inventory Ref Sheet'!M1432</f>
        <v>0</v>
      </c>
      <c r="U1432" s="102">
        <f>'Inventory Ref Sheet'!N1432</f>
        <v>0</v>
      </c>
      <c r="V1432" s="59">
        <f>'Inventory Ref Sheet'!O1432</f>
        <v>0</v>
      </c>
      <c r="W1432" s="59">
        <f>'Inventory Ref Sheet'!R1432</f>
        <v>0</v>
      </c>
      <c r="X1432" s="59">
        <f>'Inventory Ref Sheet'!S1432</f>
        <v>0</v>
      </c>
      <c r="Y1432" s="100" t="str">
        <f ca="1">IF('Inventory Ref Sheet'!U1432&gt;0,YEAR(TODAY())-'Inventory Ref Sheet'!U1432,"")</f>
        <v/>
      </c>
      <c r="Z1432" s="95">
        <f>'Inventory Ref Sheet'!W1432</f>
        <v>0</v>
      </c>
      <c r="AA1432" s="60">
        <f>'Inventory Ref Sheet'!X1432</f>
        <v>0</v>
      </c>
      <c r="AB1432" s="61"/>
      <c r="AC1432" s="97" t="str">
        <f t="shared" si="85"/>
        <v/>
      </c>
      <c r="AD1432" s="59">
        <f>'Inventory Ref Sheet'!Y1432</f>
        <v>0</v>
      </c>
      <c r="AE1432" s="59">
        <f>'Inventory Ref Sheet'!Z1432</f>
        <v>0</v>
      </c>
      <c r="AF1432" s="102">
        <f>'Inventory Ref Sheet'!AA1432</f>
        <v>0</v>
      </c>
      <c r="AG1432" s="59">
        <f>'Inventory Ref Sheet'!AD1432</f>
        <v>0</v>
      </c>
      <c r="AH1432" s="59">
        <f>'Inventory Ref Sheet'!AE1432</f>
        <v>0</v>
      </c>
      <c r="AI1432" s="100" t="str">
        <f ca="1">IF('Inventory Ref Sheet'!AG1432&gt;0,YEAR(TODAY())-'Inventory Ref Sheet'!AG1432,"")</f>
        <v/>
      </c>
      <c r="AJ1432" s="99"/>
      <c r="AK1432" s="60">
        <f>'Inventory Ref Sheet'!AJ1432</f>
        <v>0</v>
      </c>
      <c r="AL1432" s="99"/>
      <c r="AM1432" s="97" t="str">
        <f t="shared" si="86"/>
        <v/>
      </c>
    </row>
    <row r="1433" spans="10:39" x14ac:dyDescent="0.25">
      <c r="J1433" s="59">
        <f>'Inventory Ref Sheet'!AK1433</f>
        <v>0</v>
      </c>
      <c r="K1433" s="59">
        <f>'Inventory Ref Sheet'!AL1433</f>
        <v>0</v>
      </c>
      <c r="L1433" s="59">
        <f>'Inventory Ref Sheet'!AM1433</f>
        <v>0</v>
      </c>
      <c r="M1433" s="59">
        <f>'Inventory Ref Sheet'!AP1433</f>
        <v>0</v>
      </c>
      <c r="N1433" s="59">
        <f>'Inventory Ref Sheet'!AQ1433</f>
        <v>0</v>
      </c>
      <c r="O1433" s="100" t="str">
        <f ca="1">IF('Inventory Ref Sheet'!AS1433&gt;0,YEAR(TODAY())-'Inventory Ref Sheet'!AS1433,"")</f>
        <v/>
      </c>
      <c r="P1433" s="95">
        <f>'Inventory Ref Sheet'!AU1433</f>
        <v>0</v>
      </c>
      <c r="Q1433" s="60">
        <f>'Inventory Ref Sheet'!AV1433</f>
        <v>0</v>
      </c>
      <c r="R1433" s="61"/>
      <c r="S1433" s="100" t="str">
        <f t="shared" si="84"/>
        <v/>
      </c>
      <c r="T1433" s="59">
        <f>'Inventory Ref Sheet'!M1433</f>
        <v>0</v>
      </c>
      <c r="U1433" s="102">
        <f>'Inventory Ref Sheet'!N1433</f>
        <v>0</v>
      </c>
      <c r="V1433" s="59">
        <f>'Inventory Ref Sheet'!O1433</f>
        <v>0</v>
      </c>
      <c r="W1433" s="59">
        <f>'Inventory Ref Sheet'!R1433</f>
        <v>0</v>
      </c>
      <c r="X1433" s="59">
        <f>'Inventory Ref Sheet'!S1433</f>
        <v>0</v>
      </c>
      <c r="Y1433" s="100" t="str">
        <f ca="1">IF('Inventory Ref Sheet'!U1433&gt;0,YEAR(TODAY())-'Inventory Ref Sheet'!U1433,"")</f>
        <v/>
      </c>
      <c r="Z1433" s="95">
        <f>'Inventory Ref Sheet'!W1433</f>
        <v>0</v>
      </c>
      <c r="AA1433" s="60">
        <f>'Inventory Ref Sheet'!X1433</f>
        <v>0</v>
      </c>
      <c r="AB1433" s="61"/>
      <c r="AC1433" s="97" t="str">
        <f t="shared" si="85"/>
        <v/>
      </c>
      <c r="AD1433" s="59">
        <f>'Inventory Ref Sheet'!Y1433</f>
        <v>0</v>
      </c>
      <c r="AE1433" s="59">
        <f>'Inventory Ref Sheet'!Z1433</f>
        <v>0</v>
      </c>
      <c r="AF1433" s="102">
        <f>'Inventory Ref Sheet'!AA1433</f>
        <v>0</v>
      </c>
      <c r="AG1433" s="59">
        <f>'Inventory Ref Sheet'!AD1433</f>
        <v>0</v>
      </c>
      <c r="AH1433" s="59">
        <f>'Inventory Ref Sheet'!AE1433</f>
        <v>0</v>
      </c>
      <c r="AI1433" s="100" t="str">
        <f ca="1">IF('Inventory Ref Sheet'!AG1433&gt;0,YEAR(TODAY())-'Inventory Ref Sheet'!AG1433,"")</f>
        <v/>
      </c>
      <c r="AJ1433" s="99"/>
      <c r="AK1433" s="60">
        <f>'Inventory Ref Sheet'!AJ1433</f>
        <v>0</v>
      </c>
      <c r="AL1433" s="99"/>
      <c r="AM1433" s="97" t="str">
        <f t="shared" si="86"/>
        <v/>
      </c>
    </row>
    <row r="1434" spans="10:39" x14ac:dyDescent="0.25">
      <c r="J1434" s="59">
        <f>'Inventory Ref Sheet'!AK1434</f>
        <v>0</v>
      </c>
      <c r="K1434" s="59">
        <f>'Inventory Ref Sheet'!AL1434</f>
        <v>0</v>
      </c>
      <c r="L1434" s="59">
        <f>'Inventory Ref Sheet'!AM1434</f>
        <v>0</v>
      </c>
      <c r="M1434" s="59">
        <f>'Inventory Ref Sheet'!AP1434</f>
        <v>0</v>
      </c>
      <c r="N1434" s="59">
        <f>'Inventory Ref Sheet'!AQ1434</f>
        <v>0</v>
      </c>
      <c r="O1434" s="100" t="str">
        <f ca="1">IF('Inventory Ref Sheet'!AS1434&gt;0,YEAR(TODAY())-'Inventory Ref Sheet'!AS1434,"")</f>
        <v/>
      </c>
      <c r="P1434" s="95">
        <f>'Inventory Ref Sheet'!AU1434</f>
        <v>0</v>
      </c>
      <c r="Q1434" s="60">
        <f>'Inventory Ref Sheet'!AV1434</f>
        <v>0</v>
      </c>
      <c r="R1434" s="61"/>
      <c r="S1434" s="100" t="str">
        <f t="shared" si="84"/>
        <v/>
      </c>
      <c r="T1434" s="59">
        <f>'Inventory Ref Sheet'!M1434</f>
        <v>0</v>
      </c>
      <c r="U1434" s="102">
        <f>'Inventory Ref Sheet'!N1434</f>
        <v>0</v>
      </c>
      <c r="V1434" s="59">
        <f>'Inventory Ref Sheet'!O1434</f>
        <v>0</v>
      </c>
      <c r="W1434" s="59">
        <f>'Inventory Ref Sheet'!R1434</f>
        <v>0</v>
      </c>
      <c r="X1434" s="59">
        <f>'Inventory Ref Sheet'!S1434</f>
        <v>0</v>
      </c>
      <c r="Y1434" s="100" t="str">
        <f ca="1">IF('Inventory Ref Sheet'!U1434&gt;0,YEAR(TODAY())-'Inventory Ref Sheet'!U1434,"")</f>
        <v/>
      </c>
      <c r="Z1434" s="95">
        <f>'Inventory Ref Sheet'!W1434</f>
        <v>0</v>
      </c>
      <c r="AA1434" s="60">
        <f>'Inventory Ref Sheet'!X1434</f>
        <v>0</v>
      </c>
      <c r="AB1434" s="61"/>
      <c r="AC1434" s="97" t="str">
        <f t="shared" si="85"/>
        <v/>
      </c>
      <c r="AD1434" s="59">
        <f>'Inventory Ref Sheet'!Y1434</f>
        <v>0</v>
      </c>
      <c r="AE1434" s="59">
        <f>'Inventory Ref Sheet'!Z1434</f>
        <v>0</v>
      </c>
      <c r="AF1434" s="102">
        <f>'Inventory Ref Sheet'!AA1434</f>
        <v>0</v>
      </c>
      <c r="AG1434" s="59">
        <f>'Inventory Ref Sheet'!AD1434</f>
        <v>0</v>
      </c>
      <c r="AH1434" s="59">
        <f>'Inventory Ref Sheet'!AE1434</f>
        <v>0</v>
      </c>
      <c r="AI1434" s="100" t="str">
        <f ca="1">IF('Inventory Ref Sheet'!AG1434&gt;0,YEAR(TODAY())-'Inventory Ref Sheet'!AG1434,"")</f>
        <v/>
      </c>
      <c r="AJ1434" s="99"/>
      <c r="AK1434" s="60">
        <f>'Inventory Ref Sheet'!AJ1434</f>
        <v>0</v>
      </c>
      <c r="AL1434" s="99"/>
      <c r="AM1434" s="97" t="str">
        <f t="shared" si="86"/>
        <v/>
      </c>
    </row>
    <row r="1435" spans="10:39" x14ac:dyDescent="0.25">
      <c r="J1435" s="59">
        <f>'Inventory Ref Sheet'!AK1435</f>
        <v>0</v>
      </c>
      <c r="K1435" s="59">
        <f>'Inventory Ref Sheet'!AL1435</f>
        <v>0</v>
      </c>
      <c r="L1435" s="59">
        <f>'Inventory Ref Sheet'!AM1435</f>
        <v>0</v>
      </c>
      <c r="M1435" s="59">
        <f>'Inventory Ref Sheet'!AP1435</f>
        <v>0</v>
      </c>
      <c r="N1435" s="59">
        <f>'Inventory Ref Sheet'!AQ1435</f>
        <v>0</v>
      </c>
      <c r="O1435" s="100" t="str">
        <f ca="1">IF('Inventory Ref Sheet'!AS1435&gt;0,YEAR(TODAY())-'Inventory Ref Sheet'!AS1435,"")</f>
        <v/>
      </c>
      <c r="P1435" s="95">
        <f>'Inventory Ref Sheet'!AU1435</f>
        <v>0</v>
      </c>
      <c r="Q1435" s="60">
        <f>'Inventory Ref Sheet'!AV1435</f>
        <v>0</v>
      </c>
      <c r="R1435" s="61"/>
      <c r="S1435" s="100" t="str">
        <f t="shared" si="84"/>
        <v/>
      </c>
      <c r="T1435" s="59">
        <f>'Inventory Ref Sheet'!M1435</f>
        <v>0</v>
      </c>
      <c r="U1435" s="102">
        <f>'Inventory Ref Sheet'!N1435</f>
        <v>0</v>
      </c>
      <c r="V1435" s="59">
        <f>'Inventory Ref Sheet'!O1435</f>
        <v>0</v>
      </c>
      <c r="W1435" s="59">
        <f>'Inventory Ref Sheet'!R1435</f>
        <v>0</v>
      </c>
      <c r="X1435" s="59">
        <f>'Inventory Ref Sheet'!S1435</f>
        <v>0</v>
      </c>
      <c r="Y1435" s="100" t="str">
        <f ca="1">IF('Inventory Ref Sheet'!U1435&gt;0,YEAR(TODAY())-'Inventory Ref Sheet'!U1435,"")</f>
        <v/>
      </c>
      <c r="Z1435" s="95">
        <f>'Inventory Ref Sheet'!W1435</f>
        <v>0</v>
      </c>
      <c r="AA1435" s="60">
        <f>'Inventory Ref Sheet'!X1435</f>
        <v>0</v>
      </c>
      <c r="AB1435" s="61"/>
      <c r="AC1435" s="97" t="str">
        <f t="shared" si="85"/>
        <v/>
      </c>
      <c r="AD1435" s="59">
        <f>'Inventory Ref Sheet'!Y1435</f>
        <v>0</v>
      </c>
      <c r="AE1435" s="59">
        <f>'Inventory Ref Sheet'!Z1435</f>
        <v>0</v>
      </c>
      <c r="AF1435" s="102">
        <f>'Inventory Ref Sheet'!AA1435</f>
        <v>0</v>
      </c>
      <c r="AG1435" s="59">
        <f>'Inventory Ref Sheet'!AD1435</f>
        <v>0</v>
      </c>
      <c r="AH1435" s="59">
        <f>'Inventory Ref Sheet'!AE1435</f>
        <v>0</v>
      </c>
      <c r="AI1435" s="100" t="str">
        <f ca="1">IF('Inventory Ref Sheet'!AG1435&gt;0,YEAR(TODAY())-'Inventory Ref Sheet'!AG1435,"")</f>
        <v/>
      </c>
      <c r="AJ1435" s="99"/>
      <c r="AK1435" s="60">
        <f>'Inventory Ref Sheet'!AJ1435</f>
        <v>0</v>
      </c>
      <c r="AL1435" s="99"/>
      <c r="AM1435" s="97" t="str">
        <f t="shared" si="86"/>
        <v/>
      </c>
    </row>
    <row r="1436" spans="10:39" x14ac:dyDescent="0.25">
      <c r="J1436" s="59">
        <f>'Inventory Ref Sheet'!AK1436</f>
        <v>0</v>
      </c>
      <c r="K1436" s="59">
        <f>'Inventory Ref Sheet'!AL1436</f>
        <v>0</v>
      </c>
      <c r="L1436" s="59">
        <f>'Inventory Ref Sheet'!AM1436</f>
        <v>0</v>
      </c>
      <c r="M1436" s="59">
        <f>'Inventory Ref Sheet'!AP1436</f>
        <v>0</v>
      </c>
      <c r="N1436" s="59">
        <f>'Inventory Ref Sheet'!AQ1436</f>
        <v>0</v>
      </c>
      <c r="O1436" s="100" t="str">
        <f ca="1">IF('Inventory Ref Sheet'!AS1436&gt;0,YEAR(TODAY())-'Inventory Ref Sheet'!AS1436,"")</f>
        <v/>
      </c>
      <c r="P1436" s="95">
        <f>'Inventory Ref Sheet'!AU1436</f>
        <v>0</v>
      </c>
      <c r="Q1436" s="60">
        <f>'Inventory Ref Sheet'!AV1436</f>
        <v>0</v>
      </c>
      <c r="R1436" s="61"/>
      <c r="S1436" s="100" t="str">
        <f t="shared" si="84"/>
        <v/>
      </c>
      <c r="T1436" s="59">
        <f>'Inventory Ref Sheet'!M1436</f>
        <v>0</v>
      </c>
      <c r="U1436" s="102">
        <f>'Inventory Ref Sheet'!N1436</f>
        <v>0</v>
      </c>
      <c r="V1436" s="59">
        <f>'Inventory Ref Sheet'!O1436</f>
        <v>0</v>
      </c>
      <c r="W1436" s="59">
        <f>'Inventory Ref Sheet'!R1436</f>
        <v>0</v>
      </c>
      <c r="X1436" s="59">
        <f>'Inventory Ref Sheet'!S1436</f>
        <v>0</v>
      </c>
      <c r="Y1436" s="100" t="str">
        <f ca="1">IF('Inventory Ref Sheet'!U1436&gt;0,YEAR(TODAY())-'Inventory Ref Sheet'!U1436,"")</f>
        <v/>
      </c>
      <c r="Z1436" s="95">
        <f>'Inventory Ref Sheet'!W1436</f>
        <v>0</v>
      </c>
      <c r="AA1436" s="60">
        <f>'Inventory Ref Sheet'!X1436</f>
        <v>0</v>
      </c>
      <c r="AB1436" s="61"/>
      <c r="AC1436" s="97" t="str">
        <f t="shared" si="85"/>
        <v/>
      </c>
      <c r="AD1436" s="59">
        <f>'Inventory Ref Sheet'!Y1436</f>
        <v>0</v>
      </c>
      <c r="AE1436" s="59">
        <f>'Inventory Ref Sheet'!Z1436</f>
        <v>0</v>
      </c>
      <c r="AF1436" s="102">
        <f>'Inventory Ref Sheet'!AA1436</f>
        <v>0</v>
      </c>
      <c r="AG1436" s="59">
        <f>'Inventory Ref Sheet'!AD1436</f>
        <v>0</v>
      </c>
      <c r="AH1436" s="59">
        <f>'Inventory Ref Sheet'!AE1436</f>
        <v>0</v>
      </c>
      <c r="AI1436" s="100" t="str">
        <f ca="1">IF('Inventory Ref Sheet'!AG1436&gt;0,YEAR(TODAY())-'Inventory Ref Sheet'!AG1436,"")</f>
        <v/>
      </c>
      <c r="AJ1436" s="99"/>
      <c r="AK1436" s="60">
        <f>'Inventory Ref Sheet'!AJ1436</f>
        <v>0</v>
      </c>
      <c r="AL1436" s="99"/>
      <c r="AM1436" s="97" t="str">
        <f t="shared" si="86"/>
        <v/>
      </c>
    </row>
    <row r="1437" spans="10:39" x14ac:dyDescent="0.25">
      <c r="J1437" s="59">
        <f>'Inventory Ref Sheet'!AK1437</f>
        <v>0</v>
      </c>
      <c r="K1437" s="59">
        <f>'Inventory Ref Sheet'!AL1437</f>
        <v>0</v>
      </c>
      <c r="L1437" s="59">
        <f>'Inventory Ref Sheet'!AM1437</f>
        <v>0</v>
      </c>
      <c r="M1437" s="59">
        <f>'Inventory Ref Sheet'!AP1437</f>
        <v>0</v>
      </c>
      <c r="N1437" s="59">
        <f>'Inventory Ref Sheet'!AQ1437</f>
        <v>0</v>
      </c>
      <c r="O1437" s="100" t="str">
        <f ca="1">IF('Inventory Ref Sheet'!AS1437&gt;0,YEAR(TODAY())-'Inventory Ref Sheet'!AS1437,"")</f>
        <v/>
      </c>
      <c r="P1437" s="95">
        <f>'Inventory Ref Sheet'!AU1437</f>
        <v>0</v>
      </c>
      <c r="Q1437" s="60">
        <f>'Inventory Ref Sheet'!AV1437</f>
        <v>0</v>
      </c>
      <c r="R1437" s="61"/>
      <c r="S1437" s="100" t="str">
        <f t="shared" si="84"/>
        <v/>
      </c>
      <c r="T1437" s="59">
        <f>'Inventory Ref Sheet'!M1437</f>
        <v>0</v>
      </c>
      <c r="U1437" s="102">
        <f>'Inventory Ref Sheet'!N1437</f>
        <v>0</v>
      </c>
      <c r="V1437" s="59">
        <f>'Inventory Ref Sheet'!O1437</f>
        <v>0</v>
      </c>
      <c r="W1437" s="59">
        <f>'Inventory Ref Sheet'!R1437</f>
        <v>0</v>
      </c>
      <c r="X1437" s="59">
        <f>'Inventory Ref Sheet'!S1437</f>
        <v>0</v>
      </c>
      <c r="Y1437" s="100" t="str">
        <f ca="1">IF('Inventory Ref Sheet'!U1437&gt;0,YEAR(TODAY())-'Inventory Ref Sheet'!U1437,"")</f>
        <v/>
      </c>
      <c r="Z1437" s="95">
        <f>'Inventory Ref Sheet'!W1437</f>
        <v>0</v>
      </c>
      <c r="AA1437" s="60">
        <f>'Inventory Ref Sheet'!X1437</f>
        <v>0</v>
      </c>
      <c r="AB1437" s="61"/>
      <c r="AC1437" s="97" t="str">
        <f t="shared" si="85"/>
        <v/>
      </c>
      <c r="AD1437" s="59">
        <f>'Inventory Ref Sheet'!Y1437</f>
        <v>0</v>
      </c>
      <c r="AE1437" s="59">
        <f>'Inventory Ref Sheet'!Z1437</f>
        <v>0</v>
      </c>
      <c r="AF1437" s="102">
        <f>'Inventory Ref Sheet'!AA1437</f>
        <v>0</v>
      </c>
      <c r="AG1437" s="59">
        <f>'Inventory Ref Sheet'!AD1437</f>
        <v>0</v>
      </c>
      <c r="AH1437" s="59">
        <f>'Inventory Ref Sheet'!AE1437</f>
        <v>0</v>
      </c>
      <c r="AI1437" s="100" t="str">
        <f ca="1">IF('Inventory Ref Sheet'!AG1437&gt;0,YEAR(TODAY())-'Inventory Ref Sheet'!AG1437,"")</f>
        <v/>
      </c>
      <c r="AJ1437" s="99"/>
      <c r="AK1437" s="60">
        <f>'Inventory Ref Sheet'!AJ1437</f>
        <v>0</v>
      </c>
      <c r="AL1437" s="99"/>
      <c r="AM1437" s="97" t="str">
        <f t="shared" si="86"/>
        <v/>
      </c>
    </row>
    <row r="1438" spans="10:39" x14ac:dyDescent="0.25">
      <c r="J1438" s="59">
        <f>'Inventory Ref Sheet'!AK1438</f>
        <v>0</v>
      </c>
      <c r="K1438" s="59">
        <f>'Inventory Ref Sheet'!AL1438</f>
        <v>0</v>
      </c>
      <c r="L1438" s="59">
        <f>'Inventory Ref Sheet'!AM1438</f>
        <v>0</v>
      </c>
      <c r="M1438" s="59">
        <f>'Inventory Ref Sheet'!AP1438</f>
        <v>0</v>
      </c>
      <c r="N1438" s="59">
        <f>'Inventory Ref Sheet'!AQ1438</f>
        <v>0</v>
      </c>
      <c r="O1438" s="100" t="str">
        <f ca="1">IF('Inventory Ref Sheet'!AS1438&gt;0,YEAR(TODAY())-'Inventory Ref Sheet'!AS1438,"")</f>
        <v/>
      </c>
      <c r="P1438" s="95">
        <f>'Inventory Ref Sheet'!AU1438</f>
        <v>0</v>
      </c>
      <c r="Q1438" s="60">
        <f>'Inventory Ref Sheet'!AV1438</f>
        <v>0</v>
      </c>
      <c r="R1438" s="61"/>
      <c r="S1438" s="100" t="str">
        <f t="shared" si="84"/>
        <v/>
      </c>
      <c r="T1438" s="59">
        <f>'Inventory Ref Sheet'!M1438</f>
        <v>0</v>
      </c>
      <c r="U1438" s="102">
        <f>'Inventory Ref Sheet'!N1438</f>
        <v>0</v>
      </c>
      <c r="V1438" s="59">
        <f>'Inventory Ref Sheet'!O1438</f>
        <v>0</v>
      </c>
      <c r="W1438" s="59">
        <f>'Inventory Ref Sheet'!R1438</f>
        <v>0</v>
      </c>
      <c r="X1438" s="59">
        <f>'Inventory Ref Sheet'!S1438</f>
        <v>0</v>
      </c>
      <c r="Y1438" s="100" t="str">
        <f ca="1">IF('Inventory Ref Sheet'!U1438&gt;0,YEAR(TODAY())-'Inventory Ref Sheet'!U1438,"")</f>
        <v/>
      </c>
      <c r="Z1438" s="95">
        <f>'Inventory Ref Sheet'!W1438</f>
        <v>0</v>
      </c>
      <c r="AA1438" s="60">
        <f>'Inventory Ref Sheet'!X1438</f>
        <v>0</v>
      </c>
      <c r="AB1438" s="61"/>
      <c r="AC1438" s="97" t="str">
        <f t="shared" si="85"/>
        <v/>
      </c>
      <c r="AD1438" s="59">
        <f>'Inventory Ref Sheet'!Y1438</f>
        <v>0</v>
      </c>
      <c r="AE1438" s="59">
        <f>'Inventory Ref Sheet'!Z1438</f>
        <v>0</v>
      </c>
      <c r="AF1438" s="102">
        <f>'Inventory Ref Sheet'!AA1438</f>
        <v>0</v>
      </c>
      <c r="AG1438" s="59">
        <f>'Inventory Ref Sheet'!AD1438</f>
        <v>0</v>
      </c>
      <c r="AH1438" s="59">
        <f>'Inventory Ref Sheet'!AE1438</f>
        <v>0</v>
      </c>
      <c r="AI1438" s="100" t="str">
        <f ca="1">IF('Inventory Ref Sheet'!AG1438&gt;0,YEAR(TODAY())-'Inventory Ref Sheet'!AG1438,"")</f>
        <v/>
      </c>
      <c r="AJ1438" s="99"/>
      <c r="AK1438" s="60">
        <f>'Inventory Ref Sheet'!AJ1438</f>
        <v>0</v>
      </c>
      <c r="AL1438" s="99"/>
      <c r="AM1438" s="97" t="str">
        <f t="shared" si="86"/>
        <v/>
      </c>
    </row>
    <row r="1439" spans="10:39" x14ac:dyDescent="0.25">
      <c r="J1439" s="59">
        <f>'Inventory Ref Sheet'!AK1439</f>
        <v>0</v>
      </c>
      <c r="K1439" s="59">
        <f>'Inventory Ref Sheet'!AL1439</f>
        <v>0</v>
      </c>
      <c r="L1439" s="59">
        <f>'Inventory Ref Sheet'!AM1439</f>
        <v>0</v>
      </c>
      <c r="M1439" s="59">
        <f>'Inventory Ref Sheet'!AP1439</f>
        <v>0</v>
      </c>
      <c r="N1439" s="59">
        <f>'Inventory Ref Sheet'!AQ1439</f>
        <v>0</v>
      </c>
      <c r="O1439" s="100" t="str">
        <f ca="1">IF('Inventory Ref Sheet'!AS1439&gt;0,YEAR(TODAY())-'Inventory Ref Sheet'!AS1439,"")</f>
        <v/>
      </c>
      <c r="P1439" s="95">
        <f>'Inventory Ref Sheet'!AU1439</f>
        <v>0</v>
      </c>
      <c r="Q1439" s="60">
        <f>'Inventory Ref Sheet'!AV1439</f>
        <v>0</v>
      </c>
      <c r="R1439" s="61"/>
      <c r="S1439" s="100" t="str">
        <f t="shared" si="84"/>
        <v/>
      </c>
      <c r="T1439" s="59">
        <f>'Inventory Ref Sheet'!M1439</f>
        <v>0</v>
      </c>
      <c r="U1439" s="102">
        <f>'Inventory Ref Sheet'!N1439</f>
        <v>0</v>
      </c>
      <c r="V1439" s="59">
        <f>'Inventory Ref Sheet'!O1439</f>
        <v>0</v>
      </c>
      <c r="W1439" s="59">
        <f>'Inventory Ref Sheet'!R1439</f>
        <v>0</v>
      </c>
      <c r="X1439" s="59">
        <f>'Inventory Ref Sheet'!S1439</f>
        <v>0</v>
      </c>
      <c r="Y1439" s="100" t="str">
        <f ca="1">IF('Inventory Ref Sheet'!U1439&gt;0,YEAR(TODAY())-'Inventory Ref Sheet'!U1439,"")</f>
        <v/>
      </c>
      <c r="Z1439" s="95">
        <f>'Inventory Ref Sheet'!W1439</f>
        <v>0</v>
      </c>
      <c r="AA1439" s="60">
        <f>'Inventory Ref Sheet'!X1439</f>
        <v>0</v>
      </c>
      <c r="AB1439" s="61"/>
      <c r="AC1439" s="97" t="str">
        <f t="shared" si="85"/>
        <v/>
      </c>
      <c r="AD1439" s="59">
        <f>'Inventory Ref Sheet'!Y1439</f>
        <v>0</v>
      </c>
      <c r="AE1439" s="59">
        <f>'Inventory Ref Sheet'!Z1439</f>
        <v>0</v>
      </c>
      <c r="AF1439" s="102">
        <f>'Inventory Ref Sheet'!AA1439</f>
        <v>0</v>
      </c>
      <c r="AG1439" s="59">
        <f>'Inventory Ref Sheet'!AD1439</f>
        <v>0</v>
      </c>
      <c r="AH1439" s="59">
        <f>'Inventory Ref Sheet'!AE1439</f>
        <v>0</v>
      </c>
      <c r="AI1439" s="100" t="str">
        <f ca="1">IF('Inventory Ref Sheet'!AG1439&gt;0,YEAR(TODAY())-'Inventory Ref Sheet'!AG1439,"")</f>
        <v/>
      </c>
      <c r="AJ1439" s="99"/>
      <c r="AK1439" s="60">
        <f>'Inventory Ref Sheet'!AJ1439</f>
        <v>0</v>
      </c>
      <c r="AL1439" s="99"/>
      <c r="AM1439" s="97" t="str">
        <f t="shared" si="86"/>
        <v/>
      </c>
    </row>
    <row r="1440" spans="10:39" x14ac:dyDescent="0.25">
      <c r="J1440" s="59">
        <f>'Inventory Ref Sheet'!AK1440</f>
        <v>0</v>
      </c>
      <c r="K1440" s="59">
        <f>'Inventory Ref Sheet'!AL1440</f>
        <v>0</v>
      </c>
      <c r="L1440" s="59">
        <f>'Inventory Ref Sheet'!AM1440</f>
        <v>0</v>
      </c>
      <c r="M1440" s="59">
        <f>'Inventory Ref Sheet'!AP1440</f>
        <v>0</v>
      </c>
      <c r="N1440" s="59">
        <f>'Inventory Ref Sheet'!AQ1440</f>
        <v>0</v>
      </c>
      <c r="O1440" s="100" t="str">
        <f ca="1">IF('Inventory Ref Sheet'!AS1440&gt;0,YEAR(TODAY())-'Inventory Ref Sheet'!AS1440,"")</f>
        <v/>
      </c>
      <c r="P1440" s="95">
        <f>'Inventory Ref Sheet'!AU1440</f>
        <v>0</v>
      </c>
      <c r="Q1440" s="60">
        <f>'Inventory Ref Sheet'!AV1440</f>
        <v>0</v>
      </c>
      <c r="R1440" s="61"/>
      <c r="S1440" s="100" t="str">
        <f t="shared" si="84"/>
        <v/>
      </c>
      <c r="T1440" s="59">
        <f>'Inventory Ref Sheet'!M1440</f>
        <v>0</v>
      </c>
      <c r="U1440" s="102">
        <f>'Inventory Ref Sheet'!N1440</f>
        <v>0</v>
      </c>
      <c r="V1440" s="59">
        <f>'Inventory Ref Sheet'!O1440</f>
        <v>0</v>
      </c>
      <c r="W1440" s="59">
        <f>'Inventory Ref Sheet'!R1440</f>
        <v>0</v>
      </c>
      <c r="X1440" s="59">
        <f>'Inventory Ref Sheet'!S1440</f>
        <v>0</v>
      </c>
      <c r="Y1440" s="100" t="str">
        <f ca="1">IF('Inventory Ref Sheet'!U1440&gt;0,YEAR(TODAY())-'Inventory Ref Sheet'!U1440,"")</f>
        <v/>
      </c>
      <c r="Z1440" s="95">
        <f>'Inventory Ref Sheet'!W1440</f>
        <v>0</v>
      </c>
      <c r="AA1440" s="60">
        <f>'Inventory Ref Sheet'!X1440</f>
        <v>0</v>
      </c>
      <c r="AB1440" s="61"/>
      <c r="AC1440" s="97" t="str">
        <f t="shared" si="85"/>
        <v/>
      </c>
      <c r="AD1440" s="59">
        <f>'Inventory Ref Sheet'!Y1440</f>
        <v>0</v>
      </c>
      <c r="AE1440" s="59">
        <f>'Inventory Ref Sheet'!Z1440</f>
        <v>0</v>
      </c>
      <c r="AF1440" s="102">
        <f>'Inventory Ref Sheet'!AA1440</f>
        <v>0</v>
      </c>
      <c r="AG1440" s="59">
        <f>'Inventory Ref Sheet'!AD1440</f>
        <v>0</v>
      </c>
      <c r="AH1440" s="59">
        <f>'Inventory Ref Sheet'!AE1440</f>
        <v>0</v>
      </c>
      <c r="AI1440" s="100" t="str">
        <f ca="1">IF('Inventory Ref Sheet'!AG1440&gt;0,YEAR(TODAY())-'Inventory Ref Sheet'!AG1440,"")</f>
        <v/>
      </c>
      <c r="AJ1440" s="99"/>
      <c r="AK1440" s="60">
        <f>'Inventory Ref Sheet'!AJ1440</f>
        <v>0</v>
      </c>
      <c r="AL1440" s="99"/>
      <c r="AM1440" s="97" t="str">
        <f t="shared" si="86"/>
        <v/>
      </c>
    </row>
    <row r="1441" spans="10:39" x14ac:dyDescent="0.25">
      <c r="J1441" s="59">
        <f>'Inventory Ref Sheet'!AK1441</f>
        <v>0</v>
      </c>
      <c r="K1441" s="59">
        <f>'Inventory Ref Sheet'!AL1441</f>
        <v>0</v>
      </c>
      <c r="L1441" s="59">
        <f>'Inventory Ref Sheet'!AM1441</f>
        <v>0</v>
      </c>
      <c r="M1441" s="59">
        <f>'Inventory Ref Sheet'!AP1441</f>
        <v>0</v>
      </c>
      <c r="N1441" s="59">
        <f>'Inventory Ref Sheet'!AQ1441</f>
        <v>0</v>
      </c>
      <c r="O1441" s="100" t="str">
        <f ca="1">IF('Inventory Ref Sheet'!AS1441&gt;0,YEAR(TODAY())-'Inventory Ref Sheet'!AS1441,"")</f>
        <v/>
      </c>
      <c r="P1441" s="95">
        <f>'Inventory Ref Sheet'!AU1441</f>
        <v>0</v>
      </c>
      <c r="Q1441" s="60">
        <f>'Inventory Ref Sheet'!AV1441</f>
        <v>0</v>
      </c>
      <c r="R1441" s="61"/>
      <c r="S1441" s="100" t="str">
        <f t="shared" si="84"/>
        <v/>
      </c>
      <c r="T1441" s="59">
        <f>'Inventory Ref Sheet'!M1441</f>
        <v>0</v>
      </c>
      <c r="U1441" s="102">
        <f>'Inventory Ref Sheet'!N1441</f>
        <v>0</v>
      </c>
      <c r="V1441" s="59">
        <f>'Inventory Ref Sheet'!O1441</f>
        <v>0</v>
      </c>
      <c r="W1441" s="59">
        <f>'Inventory Ref Sheet'!R1441</f>
        <v>0</v>
      </c>
      <c r="X1441" s="59">
        <f>'Inventory Ref Sheet'!S1441</f>
        <v>0</v>
      </c>
      <c r="Y1441" s="100" t="str">
        <f ca="1">IF('Inventory Ref Sheet'!U1441&gt;0,YEAR(TODAY())-'Inventory Ref Sheet'!U1441,"")</f>
        <v/>
      </c>
      <c r="Z1441" s="95">
        <f>'Inventory Ref Sheet'!W1441</f>
        <v>0</v>
      </c>
      <c r="AA1441" s="60">
        <f>'Inventory Ref Sheet'!X1441</f>
        <v>0</v>
      </c>
      <c r="AB1441" s="61"/>
      <c r="AC1441" s="97" t="str">
        <f t="shared" si="85"/>
        <v/>
      </c>
      <c r="AD1441" s="59">
        <f>'Inventory Ref Sheet'!Y1441</f>
        <v>0</v>
      </c>
      <c r="AE1441" s="59">
        <f>'Inventory Ref Sheet'!Z1441</f>
        <v>0</v>
      </c>
      <c r="AF1441" s="102">
        <f>'Inventory Ref Sheet'!AA1441</f>
        <v>0</v>
      </c>
      <c r="AG1441" s="59">
        <f>'Inventory Ref Sheet'!AD1441</f>
        <v>0</v>
      </c>
      <c r="AH1441" s="59">
        <f>'Inventory Ref Sheet'!AE1441</f>
        <v>0</v>
      </c>
      <c r="AI1441" s="100" t="str">
        <f ca="1">IF('Inventory Ref Sheet'!AG1441&gt;0,YEAR(TODAY())-'Inventory Ref Sheet'!AG1441,"")</f>
        <v/>
      </c>
      <c r="AJ1441" s="99"/>
      <c r="AK1441" s="60">
        <f>'Inventory Ref Sheet'!AJ1441</f>
        <v>0</v>
      </c>
      <c r="AL1441" s="99"/>
      <c r="AM1441" s="97" t="str">
        <f t="shared" si="86"/>
        <v/>
      </c>
    </row>
    <row r="1442" spans="10:39" x14ac:dyDescent="0.25">
      <c r="J1442" s="59">
        <f>'Inventory Ref Sheet'!AK1442</f>
        <v>0</v>
      </c>
      <c r="K1442" s="59">
        <f>'Inventory Ref Sheet'!AL1442</f>
        <v>0</v>
      </c>
      <c r="L1442" s="59">
        <f>'Inventory Ref Sheet'!AM1442</f>
        <v>0</v>
      </c>
      <c r="M1442" s="59">
        <f>'Inventory Ref Sheet'!AP1442</f>
        <v>0</v>
      </c>
      <c r="N1442" s="59">
        <f>'Inventory Ref Sheet'!AQ1442</f>
        <v>0</v>
      </c>
      <c r="O1442" s="100" t="str">
        <f ca="1">IF('Inventory Ref Sheet'!AS1442&gt;0,YEAR(TODAY())-'Inventory Ref Sheet'!AS1442,"")</f>
        <v/>
      </c>
      <c r="P1442" s="95">
        <f>'Inventory Ref Sheet'!AU1442</f>
        <v>0</v>
      </c>
      <c r="Q1442" s="60">
        <f>'Inventory Ref Sheet'!AV1442</f>
        <v>0</v>
      </c>
      <c r="R1442" s="61"/>
      <c r="S1442" s="100" t="str">
        <f t="shared" si="84"/>
        <v/>
      </c>
      <c r="T1442" s="59">
        <f>'Inventory Ref Sheet'!M1442</f>
        <v>0</v>
      </c>
      <c r="U1442" s="102">
        <f>'Inventory Ref Sheet'!N1442</f>
        <v>0</v>
      </c>
      <c r="V1442" s="59">
        <f>'Inventory Ref Sheet'!O1442</f>
        <v>0</v>
      </c>
      <c r="W1442" s="59">
        <f>'Inventory Ref Sheet'!R1442</f>
        <v>0</v>
      </c>
      <c r="X1442" s="59">
        <f>'Inventory Ref Sheet'!S1442</f>
        <v>0</v>
      </c>
      <c r="Y1442" s="100" t="str">
        <f ca="1">IF('Inventory Ref Sheet'!U1442&gt;0,YEAR(TODAY())-'Inventory Ref Sheet'!U1442,"")</f>
        <v/>
      </c>
      <c r="Z1442" s="95">
        <f>'Inventory Ref Sheet'!W1442</f>
        <v>0</v>
      </c>
      <c r="AA1442" s="60">
        <f>'Inventory Ref Sheet'!X1442</f>
        <v>0</v>
      </c>
      <c r="AB1442" s="61"/>
      <c r="AC1442" s="97" t="str">
        <f t="shared" si="85"/>
        <v/>
      </c>
      <c r="AD1442" s="59">
        <f>'Inventory Ref Sheet'!Y1442</f>
        <v>0</v>
      </c>
      <c r="AE1442" s="59">
        <f>'Inventory Ref Sheet'!Z1442</f>
        <v>0</v>
      </c>
      <c r="AF1442" s="102">
        <f>'Inventory Ref Sheet'!AA1442</f>
        <v>0</v>
      </c>
      <c r="AG1442" s="59">
        <f>'Inventory Ref Sheet'!AD1442</f>
        <v>0</v>
      </c>
      <c r="AH1442" s="59">
        <f>'Inventory Ref Sheet'!AE1442</f>
        <v>0</v>
      </c>
      <c r="AI1442" s="100" t="str">
        <f ca="1">IF('Inventory Ref Sheet'!AG1442&gt;0,YEAR(TODAY())-'Inventory Ref Sheet'!AG1442,"")</f>
        <v/>
      </c>
      <c r="AJ1442" s="99"/>
      <c r="AK1442" s="60">
        <f>'Inventory Ref Sheet'!AJ1442</f>
        <v>0</v>
      </c>
      <c r="AL1442" s="99"/>
      <c r="AM1442" s="97" t="str">
        <f t="shared" si="86"/>
        <v/>
      </c>
    </row>
    <row r="1443" spans="10:39" x14ac:dyDescent="0.25">
      <c r="J1443" s="59">
        <f>'Inventory Ref Sheet'!AK1443</f>
        <v>0</v>
      </c>
      <c r="K1443" s="59">
        <f>'Inventory Ref Sheet'!AL1443</f>
        <v>0</v>
      </c>
      <c r="L1443" s="59">
        <f>'Inventory Ref Sheet'!AM1443</f>
        <v>0</v>
      </c>
      <c r="M1443" s="59">
        <f>'Inventory Ref Sheet'!AP1443</f>
        <v>0</v>
      </c>
      <c r="N1443" s="59">
        <f>'Inventory Ref Sheet'!AQ1443</f>
        <v>0</v>
      </c>
      <c r="O1443" s="100" t="str">
        <f ca="1">IF('Inventory Ref Sheet'!AS1443&gt;0,YEAR(TODAY())-'Inventory Ref Sheet'!AS1443,"")</f>
        <v/>
      </c>
      <c r="P1443" s="95">
        <f>'Inventory Ref Sheet'!AU1443</f>
        <v>0</v>
      </c>
      <c r="Q1443" s="60">
        <f>'Inventory Ref Sheet'!AV1443</f>
        <v>0</v>
      </c>
      <c r="R1443" s="61"/>
      <c r="S1443" s="100" t="str">
        <f t="shared" si="84"/>
        <v/>
      </c>
      <c r="T1443" s="59">
        <f>'Inventory Ref Sheet'!M1443</f>
        <v>0</v>
      </c>
      <c r="U1443" s="102">
        <f>'Inventory Ref Sheet'!N1443</f>
        <v>0</v>
      </c>
      <c r="V1443" s="59">
        <f>'Inventory Ref Sheet'!O1443</f>
        <v>0</v>
      </c>
      <c r="W1443" s="59">
        <f>'Inventory Ref Sheet'!R1443</f>
        <v>0</v>
      </c>
      <c r="X1443" s="59">
        <f>'Inventory Ref Sheet'!S1443</f>
        <v>0</v>
      </c>
      <c r="Y1443" s="100" t="str">
        <f ca="1">IF('Inventory Ref Sheet'!U1443&gt;0,YEAR(TODAY())-'Inventory Ref Sheet'!U1443,"")</f>
        <v/>
      </c>
      <c r="Z1443" s="95">
        <f>'Inventory Ref Sheet'!W1443</f>
        <v>0</v>
      </c>
      <c r="AA1443" s="60">
        <f>'Inventory Ref Sheet'!X1443</f>
        <v>0</v>
      </c>
      <c r="AB1443" s="61"/>
      <c r="AC1443" s="97" t="str">
        <f t="shared" si="85"/>
        <v/>
      </c>
      <c r="AD1443" s="59">
        <f>'Inventory Ref Sheet'!Y1443</f>
        <v>0</v>
      </c>
      <c r="AE1443" s="59">
        <f>'Inventory Ref Sheet'!Z1443</f>
        <v>0</v>
      </c>
      <c r="AF1443" s="102">
        <f>'Inventory Ref Sheet'!AA1443</f>
        <v>0</v>
      </c>
      <c r="AG1443" s="59">
        <f>'Inventory Ref Sheet'!AD1443</f>
        <v>0</v>
      </c>
      <c r="AH1443" s="59">
        <f>'Inventory Ref Sheet'!AE1443</f>
        <v>0</v>
      </c>
      <c r="AI1443" s="100" t="str">
        <f ca="1">IF('Inventory Ref Sheet'!AG1443&gt;0,YEAR(TODAY())-'Inventory Ref Sheet'!AG1443,"")</f>
        <v/>
      </c>
      <c r="AJ1443" s="99"/>
      <c r="AK1443" s="60">
        <f>'Inventory Ref Sheet'!AJ1443</f>
        <v>0</v>
      </c>
      <c r="AL1443" s="99"/>
      <c r="AM1443" s="97" t="str">
        <f t="shared" si="86"/>
        <v/>
      </c>
    </row>
    <row r="1444" spans="10:39" x14ac:dyDescent="0.25">
      <c r="J1444" s="59">
        <f>'Inventory Ref Sheet'!AK1444</f>
        <v>0</v>
      </c>
      <c r="K1444" s="59">
        <f>'Inventory Ref Sheet'!AL1444</f>
        <v>0</v>
      </c>
      <c r="L1444" s="59">
        <f>'Inventory Ref Sheet'!AM1444</f>
        <v>0</v>
      </c>
      <c r="M1444" s="59">
        <f>'Inventory Ref Sheet'!AP1444</f>
        <v>0</v>
      </c>
      <c r="N1444" s="59">
        <f>'Inventory Ref Sheet'!AQ1444</f>
        <v>0</v>
      </c>
      <c r="O1444" s="100" t="str">
        <f ca="1">IF('Inventory Ref Sheet'!AS1444&gt;0,YEAR(TODAY())-'Inventory Ref Sheet'!AS1444,"")</f>
        <v/>
      </c>
      <c r="P1444" s="95">
        <f>'Inventory Ref Sheet'!AU1444</f>
        <v>0</v>
      </c>
      <c r="Q1444" s="60">
        <f>'Inventory Ref Sheet'!AV1444</f>
        <v>0</v>
      </c>
      <c r="R1444" s="61"/>
      <c r="S1444" s="100" t="str">
        <f t="shared" si="84"/>
        <v/>
      </c>
      <c r="T1444" s="59">
        <f>'Inventory Ref Sheet'!M1444</f>
        <v>0</v>
      </c>
      <c r="U1444" s="102">
        <f>'Inventory Ref Sheet'!N1444</f>
        <v>0</v>
      </c>
      <c r="V1444" s="59">
        <f>'Inventory Ref Sheet'!O1444</f>
        <v>0</v>
      </c>
      <c r="W1444" s="59">
        <f>'Inventory Ref Sheet'!R1444</f>
        <v>0</v>
      </c>
      <c r="X1444" s="59">
        <f>'Inventory Ref Sheet'!S1444</f>
        <v>0</v>
      </c>
      <c r="Y1444" s="100" t="str">
        <f ca="1">IF('Inventory Ref Sheet'!U1444&gt;0,YEAR(TODAY())-'Inventory Ref Sheet'!U1444,"")</f>
        <v/>
      </c>
      <c r="Z1444" s="95">
        <f>'Inventory Ref Sheet'!W1444</f>
        <v>0</v>
      </c>
      <c r="AA1444" s="60">
        <f>'Inventory Ref Sheet'!X1444</f>
        <v>0</v>
      </c>
      <c r="AB1444" s="61"/>
      <c r="AC1444" s="97" t="str">
        <f t="shared" si="85"/>
        <v/>
      </c>
      <c r="AD1444" s="59">
        <f>'Inventory Ref Sheet'!Y1444</f>
        <v>0</v>
      </c>
      <c r="AE1444" s="59">
        <f>'Inventory Ref Sheet'!Z1444</f>
        <v>0</v>
      </c>
      <c r="AF1444" s="102">
        <f>'Inventory Ref Sheet'!AA1444</f>
        <v>0</v>
      </c>
      <c r="AG1444" s="59">
        <f>'Inventory Ref Sheet'!AD1444</f>
        <v>0</v>
      </c>
      <c r="AH1444" s="59">
        <f>'Inventory Ref Sheet'!AE1444</f>
        <v>0</v>
      </c>
      <c r="AI1444" s="100" t="str">
        <f ca="1">IF('Inventory Ref Sheet'!AG1444&gt;0,YEAR(TODAY())-'Inventory Ref Sheet'!AG1444,"")</f>
        <v/>
      </c>
      <c r="AJ1444" s="99"/>
      <c r="AK1444" s="60">
        <f>'Inventory Ref Sheet'!AJ1444</f>
        <v>0</v>
      </c>
      <c r="AL1444" s="99"/>
      <c r="AM1444" s="97" t="str">
        <f t="shared" si="86"/>
        <v/>
      </c>
    </row>
    <row r="1445" spans="10:39" x14ac:dyDescent="0.25">
      <c r="J1445" s="59">
        <f>'Inventory Ref Sheet'!AK1445</f>
        <v>0</v>
      </c>
      <c r="K1445" s="59">
        <f>'Inventory Ref Sheet'!AL1445</f>
        <v>0</v>
      </c>
      <c r="L1445" s="59">
        <f>'Inventory Ref Sheet'!AM1445</f>
        <v>0</v>
      </c>
      <c r="M1445" s="59">
        <f>'Inventory Ref Sheet'!AP1445</f>
        <v>0</v>
      </c>
      <c r="N1445" s="59">
        <f>'Inventory Ref Sheet'!AQ1445</f>
        <v>0</v>
      </c>
      <c r="O1445" s="100" t="str">
        <f ca="1">IF('Inventory Ref Sheet'!AS1445&gt;0,YEAR(TODAY())-'Inventory Ref Sheet'!AS1445,"")</f>
        <v/>
      </c>
      <c r="P1445" s="95">
        <f>'Inventory Ref Sheet'!AU1445</f>
        <v>0</v>
      </c>
      <c r="Q1445" s="60">
        <f>'Inventory Ref Sheet'!AV1445</f>
        <v>0</v>
      </c>
      <c r="R1445" s="61"/>
      <c r="S1445" s="100" t="str">
        <f t="shared" si="84"/>
        <v/>
      </c>
      <c r="T1445" s="59">
        <f>'Inventory Ref Sheet'!M1445</f>
        <v>0</v>
      </c>
      <c r="U1445" s="102">
        <f>'Inventory Ref Sheet'!N1445</f>
        <v>0</v>
      </c>
      <c r="V1445" s="59">
        <f>'Inventory Ref Sheet'!O1445</f>
        <v>0</v>
      </c>
      <c r="W1445" s="59">
        <f>'Inventory Ref Sheet'!R1445</f>
        <v>0</v>
      </c>
      <c r="X1445" s="59">
        <f>'Inventory Ref Sheet'!S1445</f>
        <v>0</v>
      </c>
      <c r="Y1445" s="100" t="str">
        <f ca="1">IF('Inventory Ref Sheet'!U1445&gt;0,YEAR(TODAY())-'Inventory Ref Sheet'!U1445,"")</f>
        <v/>
      </c>
      <c r="Z1445" s="95">
        <f>'Inventory Ref Sheet'!W1445</f>
        <v>0</v>
      </c>
      <c r="AA1445" s="60">
        <f>'Inventory Ref Sheet'!X1445</f>
        <v>0</v>
      </c>
      <c r="AB1445" s="61"/>
      <c r="AC1445" s="97" t="str">
        <f t="shared" si="85"/>
        <v/>
      </c>
      <c r="AD1445" s="59">
        <f>'Inventory Ref Sheet'!Y1445</f>
        <v>0</v>
      </c>
      <c r="AE1445" s="59">
        <f>'Inventory Ref Sheet'!Z1445</f>
        <v>0</v>
      </c>
      <c r="AF1445" s="102">
        <f>'Inventory Ref Sheet'!AA1445</f>
        <v>0</v>
      </c>
      <c r="AG1445" s="59">
        <f>'Inventory Ref Sheet'!AD1445</f>
        <v>0</v>
      </c>
      <c r="AH1445" s="59">
        <f>'Inventory Ref Sheet'!AE1445</f>
        <v>0</v>
      </c>
      <c r="AI1445" s="100" t="str">
        <f ca="1">IF('Inventory Ref Sheet'!AG1445&gt;0,YEAR(TODAY())-'Inventory Ref Sheet'!AG1445,"")</f>
        <v/>
      </c>
      <c r="AJ1445" s="99"/>
      <c r="AK1445" s="60">
        <f>'Inventory Ref Sheet'!AJ1445</f>
        <v>0</v>
      </c>
      <c r="AL1445" s="99"/>
      <c r="AM1445" s="97" t="str">
        <f t="shared" si="86"/>
        <v/>
      </c>
    </row>
    <row r="1446" spans="10:39" x14ac:dyDescent="0.25">
      <c r="J1446" s="59">
        <f>'Inventory Ref Sheet'!AK1446</f>
        <v>0</v>
      </c>
      <c r="K1446" s="59">
        <f>'Inventory Ref Sheet'!AL1446</f>
        <v>0</v>
      </c>
      <c r="L1446" s="59">
        <f>'Inventory Ref Sheet'!AM1446</f>
        <v>0</v>
      </c>
      <c r="M1446" s="59">
        <f>'Inventory Ref Sheet'!AP1446</f>
        <v>0</v>
      </c>
      <c r="N1446" s="59">
        <f>'Inventory Ref Sheet'!AQ1446</f>
        <v>0</v>
      </c>
      <c r="O1446" s="100" t="str">
        <f ca="1">IF('Inventory Ref Sheet'!AS1446&gt;0,YEAR(TODAY())-'Inventory Ref Sheet'!AS1446,"")</f>
        <v/>
      </c>
      <c r="P1446" s="95">
        <f>'Inventory Ref Sheet'!AU1446</f>
        <v>0</v>
      </c>
      <c r="Q1446" s="60">
        <f>'Inventory Ref Sheet'!AV1446</f>
        <v>0</v>
      </c>
      <c r="R1446" s="61"/>
      <c r="S1446" s="100" t="str">
        <f t="shared" si="84"/>
        <v/>
      </c>
      <c r="T1446" s="59">
        <f>'Inventory Ref Sheet'!M1446</f>
        <v>0</v>
      </c>
      <c r="U1446" s="102">
        <f>'Inventory Ref Sheet'!N1446</f>
        <v>0</v>
      </c>
      <c r="V1446" s="59">
        <f>'Inventory Ref Sheet'!O1446</f>
        <v>0</v>
      </c>
      <c r="W1446" s="59">
        <f>'Inventory Ref Sheet'!R1446</f>
        <v>0</v>
      </c>
      <c r="X1446" s="59">
        <f>'Inventory Ref Sheet'!S1446</f>
        <v>0</v>
      </c>
      <c r="Y1446" s="100" t="str">
        <f ca="1">IF('Inventory Ref Sheet'!U1446&gt;0,YEAR(TODAY())-'Inventory Ref Sheet'!U1446,"")</f>
        <v/>
      </c>
      <c r="Z1446" s="95">
        <f>'Inventory Ref Sheet'!W1446</f>
        <v>0</v>
      </c>
      <c r="AA1446" s="60">
        <f>'Inventory Ref Sheet'!X1446</f>
        <v>0</v>
      </c>
      <c r="AB1446" s="61"/>
      <c r="AC1446" s="97" t="str">
        <f t="shared" si="85"/>
        <v/>
      </c>
      <c r="AD1446" s="59">
        <f>'Inventory Ref Sheet'!Y1446</f>
        <v>0</v>
      </c>
      <c r="AE1446" s="59">
        <f>'Inventory Ref Sheet'!Z1446</f>
        <v>0</v>
      </c>
      <c r="AF1446" s="102">
        <f>'Inventory Ref Sheet'!AA1446</f>
        <v>0</v>
      </c>
      <c r="AG1446" s="59">
        <f>'Inventory Ref Sheet'!AD1446</f>
        <v>0</v>
      </c>
      <c r="AH1446" s="59">
        <f>'Inventory Ref Sheet'!AE1446</f>
        <v>0</v>
      </c>
      <c r="AI1446" s="100" t="str">
        <f ca="1">IF('Inventory Ref Sheet'!AG1446&gt;0,YEAR(TODAY())-'Inventory Ref Sheet'!AG1446,"")</f>
        <v/>
      </c>
      <c r="AJ1446" s="99"/>
      <c r="AK1446" s="60">
        <f>'Inventory Ref Sheet'!AJ1446</f>
        <v>0</v>
      </c>
      <c r="AL1446" s="99"/>
      <c r="AM1446" s="97" t="str">
        <f t="shared" si="86"/>
        <v/>
      </c>
    </row>
    <row r="1447" spans="10:39" x14ac:dyDescent="0.25">
      <c r="J1447" s="59">
        <f>'Inventory Ref Sheet'!AK1447</f>
        <v>0</v>
      </c>
      <c r="K1447" s="59">
        <f>'Inventory Ref Sheet'!AL1447</f>
        <v>0</v>
      </c>
      <c r="L1447" s="59">
        <f>'Inventory Ref Sheet'!AM1447</f>
        <v>0</v>
      </c>
      <c r="M1447" s="59">
        <f>'Inventory Ref Sheet'!AP1447</f>
        <v>0</v>
      </c>
      <c r="N1447" s="59">
        <f>'Inventory Ref Sheet'!AQ1447</f>
        <v>0</v>
      </c>
      <c r="O1447" s="100" t="str">
        <f ca="1">IF('Inventory Ref Sheet'!AS1447&gt;0,YEAR(TODAY())-'Inventory Ref Sheet'!AS1447,"")</f>
        <v/>
      </c>
      <c r="P1447" s="95">
        <f>'Inventory Ref Sheet'!AU1447</f>
        <v>0</v>
      </c>
      <c r="Q1447" s="60">
        <f>'Inventory Ref Sheet'!AV1447</f>
        <v>0</v>
      </c>
      <c r="R1447" s="61"/>
      <c r="S1447" s="100" t="str">
        <f t="shared" si="84"/>
        <v/>
      </c>
      <c r="T1447" s="59">
        <f>'Inventory Ref Sheet'!M1447</f>
        <v>0</v>
      </c>
      <c r="U1447" s="102">
        <f>'Inventory Ref Sheet'!N1447</f>
        <v>0</v>
      </c>
      <c r="V1447" s="59">
        <f>'Inventory Ref Sheet'!O1447</f>
        <v>0</v>
      </c>
      <c r="W1447" s="59">
        <f>'Inventory Ref Sheet'!R1447</f>
        <v>0</v>
      </c>
      <c r="X1447" s="59">
        <f>'Inventory Ref Sheet'!S1447</f>
        <v>0</v>
      </c>
      <c r="Y1447" s="100" t="str">
        <f ca="1">IF('Inventory Ref Sheet'!U1447&gt;0,YEAR(TODAY())-'Inventory Ref Sheet'!U1447,"")</f>
        <v/>
      </c>
      <c r="Z1447" s="95">
        <f>'Inventory Ref Sheet'!W1447</f>
        <v>0</v>
      </c>
      <c r="AA1447" s="60">
        <f>'Inventory Ref Sheet'!X1447</f>
        <v>0</v>
      </c>
      <c r="AB1447" s="61"/>
      <c r="AC1447" s="97" t="str">
        <f t="shared" si="85"/>
        <v/>
      </c>
      <c r="AD1447" s="59">
        <f>'Inventory Ref Sheet'!Y1447</f>
        <v>0</v>
      </c>
      <c r="AE1447" s="59">
        <f>'Inventory Ref Sheet'!Z1447</f>
        <v>0</v>
      </c>
      <c r="AF1447" s="102">
        <f>'Inventory Ref Sheet'!AA1447</f>
        <v>0</v>
      </c>
      <c r="AG1447" s="59">
        <f>'Inventory Ref Sheet'!AD1447</f>
        <v>0</v>
      </c>
      <c r="AH1447" s="59">
        <f>'Inventory Ref Sheet'!AE1447</f>
        <v>0</v>
      </c>
      <c r="AI1447" s="100" t="str">
        <f ca="1">IF('Inventory Ref Sheet'!AG1447&gt;0,YEAR(TODAY())-'Inventory Ref Sheet'!AG1447,"")</f>
        <v/>
      </c>
      <c r="AJ1447" s="99"/>
      <c r="AK1447" s="60">
        <f>'Inventory Ref Sheet'!AJ1447</f>
        <v>0</v>
      </c>
      <c r="AL1447" s="99"/>
      <c r="AM1447" s="97" t="str">
        <f t="shared" si="86"/>
        <v/>
      </c>
    </row>
    <row r="1448" spans="10:39" x14ac:dyDescent="0.25">
      <c r="J1448" s="59">
        <f>'Inventory Ref Sheet'!AK1448</f>
        <v>0</v>
      </c>
      <c r="K1448" s="59">
        <f>'Inventory Ref Sheet'!AL1448</f>
        <v>0</v>
      </c>
      <c r="L1448" s="59">
        <f>'Inventory Ref Sheet'!AM1448</f>
        <v>0</v>
      </c>
      <c r="M1448" s="59">
        <f>'Inventory Ref Sheet'!AP1448</f>
        <v>0</v>
      </c>
      <c r="N1448" s="59">
        <f>'Inventory Ref Sheet'!AQ1448</f>
        <v>0</v>
      </c>
      <c r="O1448" s="100" t="str">
        <f ca="1">IF('Inventory Ref Sheet'!AS1448&gt;0,YEAR(TODAY())-'Inventory Ref Sheet'!AS1448,"")</f>
        <v/>
      </c>
      <c r="P1448" s="95">
        <f>'Inventory Ref Sheet'!AU1448</f>
        <v>0</v>
      </c>
      <c r="Q1448" s="60">
        <f>'Inventory Ref Sheet'!AV1448</f>
        <v>0</v>
      </c>
      <c r="R1448" s="61"/>
      <c r="S1448" s="100" t="str">
        <f t="shared" si="84"/>
        <v/>
      </c>
      <c r="T1448" s="59">
        <f>'Inventory Ref Sheet'!M1448</f>
        <v>0</v>
      </c>
      <c r="U1448" s="102">
        <f>'Inventory Ref Sheet'!N1448</f>
        <v>0</v>
      </c>
      <c r="V1448" s="59">
        <f>'Inventory Ref Sheet'!O1448</f>
        <v>0</v>
      </c>
      <c r="W1448" s="59">
        <f>'Inventory Ref Sheet'!R1448</f>
        <v>0</v>
      </c>
      <c r="X1448" s="59">
        <f>'Inventory Ref Sheet'!S1448</f>
        <v>0</v>
      </c>
      <c r="Y1448" s="100" t="str">
        <f ca="1">IF('Inventory Ref Sheet'!U1448&gt;0,YEAR(TODAY())-'Inventory Ref Sheet'!U1448,"")</f>
        <v/>
      </c>
      <c r="Z1448" s="95">
        <f>'Inventory Ref Sheet'!W1448</f>
        <v>0</v>
      </c>
      <c r="AA1448" s="60">
        <f>'Inventory Ref Sheet'!X1448</f>
        <v>0</v>
      </c>
      <c r="AB1448" s="61"/>
      <c r="AC1448" s="97" t="str">
        <f t="shared" si="85"/>
        <v/>
      </c>
      <c r="AD1448" s="59">
        <f>'Inventory Ref Sheet'!Y1448</f>
        <v>0</v>
      </c>
      <c r="AE1448" s="59">
        <f>'Inventory Ref Sheet'!Z1448</f>
        <v>0</v>
      </c>
      <c r="AF1448" s="102">
        <f>'Inventory Ref Sheet'!AA1448</f>
        <v>0</v>
      </c>
      <c r="AG1448" s="59">
        <f>'Inventory Ref Sheet'!AD1448</f>
        <v>0</v>
      </c>
      <c r="AH1448" s="59">
        <f>'Inventory Ref Sheet'!AE1448</f>
        <v>0</v>
      </c>
      <c r="AI1448" s="100" t="str">
        <f ca="1">IF('Inventory Ref Sheet'!AG1448&gt;0,YEAR(TODAY())-'Inventory Ref Sheet'!AG1448,"")</f>
        <v/>
      </c>
      <c r="AJ1448" s="99"/>
      <c r="AK1448" s="60">
        <f>'Inventory Ref Sheet'!AJ1448</f>
        <v>0</v>
      </c>
      <c r="AL1448" s="99"/>
      <c r="AM1448" s="97" t="str">
        <f t="shared" si="86"/>
        <v/>
      </c>
    </row>
    <row r="1449" spans="10:39" x14ac:dyDescent="0.25">
      <c r="J1449" s="59">
        <f>'Inventory Ref Sheet'!AK1449</f>
        <v>0</v>
      </c>
      <c r="K1449" s="59">
        <f>'Inventory Ref Sheet'!AL1449</f>
        <v>0</v>
      </c>
      <c r="L1449" s="59">
        <f>'Inventory Ref Sheet'!AM1449</f>
        <v>0</v>
      </c>
      <c r="M1449" s="59">
        <f>'Inventory Ref Sheet'!AP1449</f>
        <v>0</v>
      </c>
      <c r="N1449" s="59">
        <f>'Inventory Ref Sheet'!AQ1449</f>
        <v>0</v>
      </c>
      <c r="O1449" s="100" t="str">
        <f ca="1">IF('Inventory Ref Sheet'!AS1449&gt;0,YEAR(TODAY())-'Inventory Ref Sheet'!AS1449,"")</f>
        <v/>
      </c>
      <c r="P1449" s="95">
        <f>'Inventory Ref Sheet'!AU1449</f>
        <v>0</v>
      </c>
      <c r="Q1449" s="60">
        <f>'Inventory Ref Sheet'!AV1449</f>
        <v>0</v>
      </c>
      <c r="R1449" s="61"/>
      <c r="S1449" s="100" t="str">
        <f t="shared" si="84"/>
        <v/>
      </c>
      <c r="T1449" s="59">
        <f>'Inventory Ref Sheet'!M1449</f>
        <v>0</v>
      </c>
      <c r="U1449" s="102">
        <f>'Inventory Ref Sheet'!N1449</f>
        <v>0</v>
      </c>
      <c r="V1449" s="59">
        <f>'Inventory Ref Sheet'!O1449</f>
        <v>0</v>
      </c>
      <c r="W1449" s="59">
        <f>'Inventory Ref Sheet'!R1449</f>
        <v>0</v>
      </c>
      <c r="X1449" s="59">
        <f>'Inventory Ref Sheet'!S1449</f>
        <v>0</v>
      </c>
      <c r="Y1449" s="100" t="str">
        <f ca="1">IF('Inventory Ref Sheet'!U1449&gt;0,YEAR(TODAY())-'Inventory Ref Sheet'!U1449,"")</f>
        <v/>
      </c>
      <c r="Z1449" s="95">
        <f>'Inventory Ref Sheet'!W1449</f>
        <v>0</v>
      </c>
      <c r="AA1449" s="60">
        <f>'Inventory Ref Sheet'!X1449</f>
        <v>0</v>
      </c>
      <c r="AB1449" s="61"/>
      <c r="AC1449" s="97" t="str">
        <f t="shared" si="85"/>
        <v/>
      </c>
      <c r="AD1449" s="59">
        <f>'Inventory Ref Sheet'!Y1449</f>
        <v>0</v>
      </c>
      <c r="AE1449" s="59">
        <f>'Inventory Ref Sheet'!Z1449</f>
        <v>0</v>
      </c>
      <c r="AF1449" s="102">
        <f>'Inventory Ref Sheet'!AA1449</f>
        <v>0</v>
      </c>
      <c r="AG1449" s="59">
        <f>'Inventory Ref Sheet'!AD1449</f>
        <v>0</v>
      </c>
      <c r="AH1449" s="59">
        <f>'Inventory Ref Sheet'!AE1449</f>
        <v>0</v>
      </c>
      <c r="AI1449" s="100" t="str">
        <f ca="1">IF('Inventory Ref Sheet'!AG1449&gt;0,YEAR(TODAY())-'Inventory Ref Sheet'!AG1449,"")</f>
        <v/>
      </c>
      <c r="AJ1449" s="99"/>
      <c r="AK1449" s="60">
        <f>'Inventory Ref Sheet'!AJ1449</f>
        <v>0</v>
      </c>
      <c r="AL1449" s="99"/>
      <c r="AM1449" s="97" t="str">
        <f t="shared" si="86"/>
        <v/>
      </c>
    </row>
    <row r="1450" spans="10:39" x14ac:dyDescent="0.25">
      <c r="J1450" s="59">
        <f>'Inventory Ref Sheet'!AK1450</f>
        <v>0</v>
      </c>
      <c r="K1450" s="59">
        <f>'Inventory Ref Sheet'!AL1450</f>
        <v>0</v>
      </c>
      <c r="L1450" s="59">
        <f>'Inventory Ref Sheet'!AM1450</f>
        <v>0</v>
      </c>
      <c r="M1450" s="59">
        <f>'Inventory Ref Sheet'!AP1450</f>
        <v>0</v>
      </c>
      <c r="N1450" s="59">
        <f>'Inventory Ref Sheet'!AQ1450</f>
        <v>0</v>
      </c>
      <c r="O1450" s="100" t="str">
        <f ca="1">IF('Inventory Ref Sheet'!AS1450&gt;0,YEAR(TODAY())-'Inventory Ref Sheet'!AS1450,"")</f>
        <v/>
      </c>
      <c r="P1450" s="95">
        <f>'Inventory Ref Sheet'!AU1450</f>
        <v>0</v>
      </c>
      <c r="Q1450" s="60">
        <f>'Inventory Ref Sheet'!AV1450</f>
        <v>0</v>
      </c>
      <c r="R1450" s="61"/>
      <c r="S1450" s="100" t="str">
        <f t="shared" si="84"/>
        <v/>
      </c>
      <c r="T1450" s="59">
        <f>'Inventory Ref Sheet'!M1450</f>
        <v>0</v>
      </c>
      <c r="U1450" s="102">
        <f>'Inventory Ref Sheet'!N1450</f>
        <v>0</v>
      </c>
      <c r="V1450" s="59">
        <f>'Inventory Ref Sheet'!O1450</f>
        <v>0</v>
      </c>
      <c r="W1450" s="59">
        <f>'Inventory Ref Sheet'!R1450</f>
        <v>0</v>
      </c>
      <c r="X1450" s="59">
        <f>'Inventory Ref Sheet'!S1450</f>
        <v>0</v>
      </c>
      <c r="Y1450" s="100" t="str">
        <f ca="1">IF('Inventory Ref Sheet'!U1450&gt;0,YEAR(TODAY())-'Inventory Ref Sheet'!U1450,"")</f>
        <v/>
      </c>
      <c r="Z1450" s="95">
        <f>'Inventory Ref Sheet'!W1450</f>
        <v>0</v>
      </c>
      <c r="AA1450" s="60">
        <f>'Inventory Ref Sheet'!X1450</f>
        <v>0</v>
      </c>
      <c r="AB1450" s="61"/>
      <c r="AC1450" s="97" t="str">
        <f t="shared" si="85"/>
        <v/>
      </c>
      <c r="AD1450" s="59">
        <f>'Inventory Ref Sheet'!Y1450</f>
        <v>0</v>
      </c>
      <c r="AE1450" s="59">
        <f>'Inventory Ref Sheet'!Z1450</f>
        <v>0</v>
      </c>
      <c r="AF1450" s="102">
        <f>'Inventory Ref Sheet'!AA1450</f>
        <v>0</v>
      </c>
      <c r="AG1450" s="59">
        <f>'Inventory Ref Sheet'!AD1450</f>
        <v>0</v>
      </c>
      <c r="AH1450" s="59">
        <f>'Inventory Ref Sheet'!AE1450</f>
        <v>0</v>
      </c>
      <c r="AI1450" s="100" t="str">
        <f ca="1">IF('Inventory Ref Sheet'!AG1450&gt;0,YEAR(TODAY())-'Inventory Ref Sheet'!AG1450,"")</f>
        <v/>
      </c>
      <c r="AJ1450" s="99"/>
      <c r="AK1450" s="60">
        <f>'Inventory Ref Sheet'!AJ1450</f>
        <v>0</v>
      </c>
      <c r="AL1450" s="99"/>
      <c r="AM1450" s="97" t="str">
        <f t="shared" si="86"/>
        <v/>
      </c>
    </row>
    <row r="1451" spans="10:39" x14ac:dyDescent="0.25">
      <c r="J1451" s="59">
        <f>'Inventory Ref Sheet'!AK1451</f>
        <v>0</v>
      </c>
      <c r="K1451" s="59">
        <f>'Inventory Ref Sheet'!AL1451</f>
        <v>0</v>
      </c>
      <c r="L1451" s="59">
        <f>'Inventory Ref Sheet'!AM1451</f>
        <v>0</v>
      </c>
      <c r="M1451" s="59">
        <f>'Inventory Ref Sheet'!AP1451</f>
        <v>0</v>
      </c>
      <c r="N1451" s="59">
        <f>'Inventory Ref Sheet'!AQ1451</f>
        <v>0</v>
      </c>
      <c r="O1451" s="100" t="str">
        <f ca="1">IF('Inventory Ref Sheet'!AS1451&gt;0,YEAR(TODAY())-'Inventory Ref Sheet'!AS1451,"")</f>
        <v/>
      </c>
      <c r="P1451" s="95">
        <f>'Inventory Ref Sheet'!AU1451</f>
        <v>0</v>
      </c>
      <c r="Q1451" s="60">
        <f>'Inventory Ref Sheet'!AV1451</f>
        <v>0</v>
      </c>
      <c r="R1451" s="61"/>
      <c r="S1451" s="100" t="str">
        <f t="shared" si="84"/>
        <v/>
      </c>
      <c r="T1451" s="59">
        <f>'Inventory Ref Sheet'!M1451</f>
        <v>0</v>
      </c>
      <c r="U1451" s="102">
        <f>'Inventory Ref Sheet'!N1451</f>
        <v>0</v>
      </c>
      <c r="V1451" s="59">
        <f>'Inventory Ref Sheet'!O1451</f>
        <v>0</v>
      </c>
      <c r="W1451" s="59">
        <f>'Inventory Ref Sheet'!R1451</f>
        <v>0</v>
      </c>
      <c r="X1451" s="59">
        <f>'Inventory Ref Sheet'!S1451</f>
        <v>0</v>
      </c>
      <c r="Y1451" s="100" t="str">
        <f ca="1">IF('Inventory Ref Sheet'!U1451&gt;0,YEAR(TODAY())-'Inventory Ref Sheet'!U1451,"")</f>
        <v/>
      </c>
      <c r="Z1451" s="95">
        <f>'Inventory Ref Sheet'!W1451</f>
        <v>0</v>
      </c>
      <c r="AA1451" s="60">
        <f>'Inventory Ref Sheet'!X1451</f>
        <v>0</v>
      </c>
      <c r="AB1451" s="61"/>
      <c r="AC1451" s="97" t="str">
        <f t="shared" si="85"/>
        <v/>
      </c>
      <c r="AD1451" s="59">
        <f>'Inventory Ref Sheet'!Y1451</f>
        <v>0</v>
      </c>
      <c r="AE1451" s="59">
        <f>'Inventory Ref Sheet'!Z1451</f>
        <v>0</v>
      </c>
      <c r="AF1451" s="102">
        <f>'Inventory Ref Sheet'!AA1451</f>
        <v>0</v>
      </c>
      <c r="AG1451" s="59">
        <f>'Inventory Ref Sheet'!AD1451</f>
        <v>0</v>
      </c>
      <c r="AH1451" s="59">
        <f>'Inventory Ref Sheet'!AE1451</f>
        <v>0</v>
      </c>
      <c r="AI1451" s="100" t="str">
        <f ca="1">IF('Inventory Ref Sheet'!AG1451&gt;0,YEAR(TODAY())-'Inventory Ref Sheet'!AG1451,"")</f>
        <v/>
      </c>
      <c r="AJ1451" s="99"/>
      <c r="AK1451" s="60">
        <f>'Inventory Ref Sheet'!AJ1451</f>
        <v>0</v>
      </c>
      <c r="AL1451" s="99"/>
      <c r="AM1451" s="97" t="str">
        <f t="shared" si="86"/>
        <v/>
      </c>
    </row>
    <row r="1452" spans="10:39" x14ac:dyDescent="0.25">
      <c r="J1452" s="59">
        <f>'Inventory Ref Sheet'!AK1452</f>
        <v>0</v>
      </c>
      <c r="K1452" s="59">
        <f>'Inventory Ref Sheet'!AL1452</f>
        <v>0</v>
      </c>
      <c r="L1452" s="59">
        <f>'Inventory Ref Sheet'!AM1452</f>
        <v>0</v>
      </c>
      <c r="M1452" s="59">
        <f>'Inventory Ref Sheet'!AP1452</f>
        <v>0</v>
      </c>
      <c r="N1452" s="59">
        <f>'Inventory Ref Sheet'!AQ1452</f>
        <v>0</v>
      </c>
      <c r="O1452" s="100" t="str">
        <f ca="1">IF('Inventory Ref Sheet'!AS1452&gt;0,YEAR(TODAY())-'Inventory Ref Sheet'!AS1452,"")</f>
        <v/>
      </c>
      <c r="P1452" s="95">
        <f>'Inventory Ref Sheet'!AU1452</f>
        <v>0</v>
      </c>
      <c r="Q1452" s="60">
        <f>'Inventory Ref Sheet'!AV1452</f>
        <v>0</v>
      </c>
      <c r="R1452" s="61"/>
      <c r="S1452" s="100" t="str">
        <f t="shared" si="84"/>
        <v/>
      </c>
      <c r="T1452" s="59">
        <f>'Inventory Ref Sheet'!M1452</f>
        <v>0</v>
      </c>
      <c r="U1452" s="102">
        <f>'Inventory Ref Sheet'!N1452</f>
        <v>0</v>
      </c>
      <c r="V1452" s="59">
        <f>'Inventory Ref Sheet'!O1452</f>
        <v>0</v>
      </c>
      <c r="W1452" s="59">
        <f>'Inventory Ref Sheet'!R1452</f>
        <v>0</v>
      </c>
      <c r="X1452" s="59">
        <f>'Inventory Ref Sheet'!S1452</f>
        <v>0</v>
      </c>
      <c r="Y1452" s="100" t="str">
        <f ca="1">IF('Inventory Ref Sheet'!U1452&gt;0,YEAR(TODAY())-'Inventory Ref Sheet'!U1452,"")</f>
        <v/>
      </c>
      <c r="Z1452" s="95">
        <f>'Inventory Ref Sheet'!W1452</f>
        <v>0</v>
      </c>
      <c r="AA1452" s="60">
        <f>'Inventory Ref Sheet'!X1452</f>
        <v>0</v>
      </c>
      <c r="AB1452" s="61"/>
      <c r="AC1452" s="97" t="str">
        <f t="shared" si="85"/>
        <v/>
      </c>
      <c r="AD1452" s="59">
        <f>'Inventory Ref Sheet'!Y1452</f>
        <v>0</v>
      </c>
      <c r="AE1452" s="59">
        <f>'Inventory Ref Sheet'!Z1452</f>
        <v>0</v>
      </c>
      <c r="AF1452" s="102">
        <f>'Inventory Ref Sheet'!AA1452</f>
        <v>0</v>
      </c>
      <c r="AG1452" s="59">
        <f>'Inventory Ref Sheet'!AD1452</f>
        <v>0</v>
      </c>
      <c r="AH1452" s="59">
        <f>'Inventory Ref Sheet'!AE1452</f>
        <v>0</v>
      </c>
      <c r="AI1452" s="100" t="str">
        <f ca="1">IF('Inventory Ref Sheet'!AG1452&gt;0,YEAR(TODAY())-'Inventory Ref Sheet'!AG1452,"")</f>
        <v/>
      </c>
      <c r="AJ1452" s="99"/>
      <c r="AK1452" s="60">
        <f>'Inventory Ref Sheet'!AJ1452</f>
        <v>0</v>
      </c>
      <c r="AL1452" s="99"/>
      <c r="AM1452" s="97" t="str">
        <f t="shared" si="86"/>
        <v/>
      </c>
    </row>
    <row r="1453" spans="10:39" x14ac:dyDescent="0.25">
      <c r="J1453" s="59">
        <f>'Inventory Ref Sheet'!AK1453</f>
        <v>0</v>
      </c>
      <c r="K1453" s="59">
        <f>'Inventory Ref Sheet'!AL1453</f>
        <v>0</v>
      </c>
      <c r="L1453" s="59">
        <f>'Inventory Ref Sheet'!AM1453</f>
        <v>0</v>
      </c>
      <c r="M1453" s="59">
        <f>'Inventory Ref Sheet'!AP1453</f>
        <v>0</v>
      </c>
      <c r="N1453" s="59">
        <f>'Inventory Ref Sheet'!AQ1453</f>
        <v>0</v>
      </c>
      <c r="O1453" s="100" t="str">
        <f ca="1">IF('Inventory Ref Sheet'!AS1453&gt;0,YEAR(TODAY())-'Inventory Ref Sheet'!AS1453,"")</f>
        <v/>
      </c>
      <c r="P1453" s="95">
        <f>'Inventory Ref Sheet'!AU1453</f>
        <v>0</v>
      </c>
      <c r="Q1453" s="60">
        <f>'Inventory Ref Sheet'!AV1453</f>
        <v>0</v>
      </c>
      <c r="R1453" s="61"/>
      <c r="S1453" s="100" t="str">
        <f t="shared" si="84"/>
        <v/>
      </c>
      <c r="T1453" s="59">
        <f>'Inventory Ref Sheet'!M1453</f>
        <v>0</v>
      </c>
      <c r="U1453" s="102">
        <f>'Inventory Ref Sheet'!N1453</f>
        <v>0</v>
      </c>
      <c r="V1453" s="59">
        <f>'Inventory Ref Sheet'!O1453</f>
        <v>0</v>
      </c>
      <c r="W1453" s="59">
        <f>'Inventory Ref Sheet'!R1453</f>
        <v>0</v>
      </c>
      <c r="X1453" s="59">
        <f>'Inventory Ref Sheet'!S1453</f>
        <v>0</v>
      </c>
      <c r="Y1453" s="100" t="str">
        <f ca="1">IF('Inventory Ref Sheet'!U1453&gt;0,YEAR(TODAY())-'Inventory Ref Sheet'!U1453,"")</f>
        <v/>
      </c>
      <c r="Z1453" s="95">
        <f>'Inventory Ref Sheet'!W1453</f>
        <v>0</v>
      </c>
      <c r="AA1453" s="60">
        <f>'Inventory Ref Sheet'!X1453</f>
        <v>0</v>
      </c>
      <c r="AB1453" s="61"/>
      <c r="AC1453" s="97" t="str">
        <f t="shared" si="85"/>
        <v/>
      </c>
      <c r="AD1453" s="59">
        <f>'Inventory Ref Sheet'!Y1453</f>
        <v>0</v>
      </c>
      <c r="AE1453" s="59">
        <f>'Inventory Ref Sheet'!Z1453</f>
        <v>0</v>
      </c>
      <c r="AF1453" s="102">
        <f>'Inventory Ref Sheet'!AA1453</f>
        <v>0</v>
      </c>
      <c r="AG1453" s="59">
        <f>'Inventory Ref Sheet'!AD1453</f>
        <v>0</v>
      </c>
      <c r="AH1453" s="59">
        <f>'Inventory Ref Sheet'!AE1453</f>
        <v>0</v>
      </c>
      <c r="AI1453" s="100" t="str">
        <f ca="1">IF('Inventory Ref Sheet'!AG1453&gt;0,YEAR(TODAY())-'Inventory Ref Sheet'!AG1453,"")</f>
        <v/>
      </c>
      <c r="AJ1453" s="99"/>
      <c r="AK1453" s="60">
        <f>'Inventory Ref Sheet'!AJ1453</f>
        <v>0</v>
      </c>
      <c r="AL1453" s="99"/>
      <c r="AM1453" s="97" t="str">
        <f t="shared" si="86"/>
        <v/>
      </c>
    </row>
    <row r="1454" spans="10:39" x14ac:dyDescent="0.25">
      <c r="J1454" s="59">
        <f>'Inventory Ref Sheet'!AK1454</f>
        <v>0</v>
      </c>
      <c r="K1454" s="59">
        <f>'Inventory Ref Sheet'!AL1454</f>
        <v>0</v>
      </c>
      <c r="L1454" s="59">
        <f>'Inventory Ref Sheet'!AM1454</f>
        <v>0</v>
      </c>
      <c r="M1454" s="59">
        <f>'Inventory Ref Sheet'!AP1454</f>
        <v>0</v>
      </c>
      <c r="N1454" s="59">
        <f>'Inventory Ref Sheet'!AQ1454</f>
        <v>0</v>
      </c>
      <c r="O1454" s="100" t="str">
        <f ca="1">IF('Inventory Ref Sheet'!AS1454&gt;0,YEAR(TODAY())-'Inventory Ref Sheet'!AS1454,"")</f>
        <v/>
      </c>
      <c r="P1454" s="95">
        <f>'Inventory Ref Sheet'!AU1454</f>
        <v>0</v>
      </c>
      <c r="Q1454" s="60">
        <f>'Inventory Ref Sheet'!AV1454</f>
        <v>0</v>
      </c>
      <c r="R1454" s="61"/>
      <c r="S1454" s="100" t="str">
        <f t="shared" si="84"/>
        <v/>
      </c>
      <c r="T1454" s="59">
        <f>'Inventory Ref Sheet'!M1454</f>
        <v>0</v>
      </c>
      <c r="U1454" s="102">
        <f>'Inventory Ref Sheet'!N1454</f>
        <v>0</v>
      </c>
      <c r="V1454" s="59">
        <f>'Inventory Ref Sheet'!O1454</f>
        <v>0</v>
      </c>
      <c r="W1454" s="59">
        <f>'Inventory Ref Sheet'!R1454</f>
        <v>0</v>
      </c>
      <c r="X1454" s="59">
        <f>'Inventory Ref Sheet'!S1454</f>
        <v>0</v>
      </c>
      <c r="Y1454" s="100" t="str">
        <f ca="1">IF('Inventory Ref Sheet'!U1454&gt;0,YEAR(TODAY())-'Inventory Ref Sheet'!U1454,"")</f>
        <v/>
      </c>
      <c r="Z1454" s="95">
        <f>'Inventory Ref Sheet'!W1454</f>
        <v>0</v>
      </c>
      <c r="AA1454" s="60">
        <f>'Inventory Ref Sheet'!X1454</f>
        <v>0</v>
      </c>
      <c r="AB1454" s="61"/>
      <c r="AC1454" s="97" t="str">
        <f t="shared" si="85"/>
        <v/>
      </c>
      <c r="AD1454" s="59">
        <f>'Inventory Ref Sheet'!Y1454</f>
        <v>0</v>
      </c>
      <c r="AE1454" s="59">
        <f>'Inventory Ref Sheet'!Z1454</f>
        <v>0</v>
      </c>
      <c r="AF1454" s="102">
        <f>'Inventory Ref Sheet'!AA1454</f>
        <v>0</v>
      </c>
      <c r="AG1454" s="59">
        <f>'Inventory Ref Sheet'!AD1454</f>
        <v>0</v>
      </c>
      <c r="AH1454" s="59">
        <f>'Inventory Ref Sheet'!AE1454</f>
        <v>0</v>
      </c>
      <c r="AI1454" s="100" t="str">
        <f ca="1">IF('Inventory Ref Sheet'!AG1454&gt;0,YEAR(TODAY())-'Inventory Ref Sheet'!AG1454,"")</f>
        <v/>
      </c>
      <c r="AJ1454" s="99"/>
      <c r="AK1454" s="60">
        <f>'Inventory Ref Sheet'!AJ1454</f>
        <v>0</v>
      </c>
      <c r="AL1454" s="99"/>
      <c r="AM1454" s="97" t="str">
        <f t="shared" si="86"/>
        <v/>
      </c>
    </row>
    <row r="1455" spans="10:39" x14ac:dyDescent="0.25">
      <c r="J1455" s="59">
        <f>'Inventory Ref Sheet'!AK1455</f>
        <v>0</v>
      </c>
      <c r="K1455" s="59">
        <f>'Inventory Ref Sheet'!AL1455</f>
        <v>0</v>
      </c>
      <c r="L1455" s="59">
        <f>'Inventory Ref Sheet'!AM1455</f>
        <v>0</v>
      </c>
      <c r="M1455" s="59">
        <f>'Inventory Ref Sheet'!AP1455</f>
        <v>0</v>
      </c>
      <c r="N1455" s="59">
        <f>'Inventory Ref Sheet'!AQ1455</f>
        <v>0</v>
      </c>
      <c r="O1455" s="100" t="str">
        <f ca="1">IF('Inventory Ref Sheet'!AS1455&gt;0,YEAR(TODAY())-'Inventory Ref Sheet'!AS1455,"")</f>
        <v/>
      </c>
      <c r="P1455" s="95">
        <f>'Inventory Ref Sheet'!AU1455</f>
        <v>0</v>
      </c>
      <c r="Q1455" s="60">
        <f>'Inventory Ref Sheet'!AV1455</f>
        <v>0</v>
      </c>
      <c r="R1455" s="61"/>
      <c r="S1455" s="100" t="str">
        <f t="shared" si="84"/>
        <v/>
      </c>
      <c r="T1455" s="59">
        <f>'Inventory Ref Sheet'!M1455</f>
        <v>0</v>
      </c>
      <c r="U1455" s="102">
        <f>'Inventory Ref Sheet'!N1455</f>
        <v>0</v>
      </c>
      <c r="V1455" s="59">
        <f>'Inventory Ref Sheet'!O1455</f>
        <v>0</v>
      </c>
      <c r="W1455" s="59">
        <f>'Inventory Ref Sheet'!R1455</f>
        <v>0</v>
      </c>
      <c r="X1455" s="59">
        <f>'Inventory Ref Sheet'!S1455</f>
        <v>0</v>
      </c>
      <c r="Y1455" s="100" t="str">
        <f ca="1">IF('Inventory Ref Sheet'!U1455&gt;0,YEAR(TODAY())-'Inventory Ref Sheet'!U1455,"")</f>
        <v/>
      </c>
      <c r="Z1455" s="95">
        <f>'Inventory Ref Sheet'!W1455</f>
        <v>0</v>
      </c>
      <c r="AA1455" s="60">
        <f>'Inventory Ref Sheet'!X1455</f>
        <v>0</v>
      </c>
      <c r="AB1455" s="61"/>
      <c r="AC1455" s="97" t="str">
        <f t="shared" si="85"/>
        <v/>
      </c>
      <c r="AD1455" s="59">
        <f>'Inventory Ref Sheet'!Y1455</f>
        <v>0</v>
      </c>
      <c r="AE1455" s="59">
        <f>'Inventory Ref Sheet'!Z1455</f>
        <v>0</v>
      </c>
      <c r="AF1455" s="102">
        <f>'Inventory Ref Sheet'!AA1455</f>
        <v>0</v>
      </c>
      <c r="AG1455" s="59">
        <f>'Inventory Ref Sheet'!AD1455</f>
        <v>0</v>
      </c>
      <c r="AH1455" s="59">
        <f>'Inventory Ref Sheet'!AE1455</f>
        <v>0</v>
      </c>
      <c r="AI1455" s="100" t="str">
        <f ca="1">IF('Inventory Ref Sheet'!AG1455&gt;0,YEAR(TODAY())-'Inventory Ref Sheet'!AG1455,"")</f>
        <v/>
      </c>
      <c r="AJ1455" s="99"/>
      <c r="AK1455" s="60">
        <f>'Inventory Ref Sheet'!AJ1455</f>
        <v>0</v>
      </c>
      <c r="AL1455" s="99"/>
      <c r="AM1455" s="97" t="str">
        <f t="shared" si="86"/>
        <v/>
      </c>
    </row>
    <row r="1456" spans="10:39" x14ac:dyDescent="0.25">
      <c r="J1456" s="59">
        <f>'Inventory Ref Sheet'!AK1456</f>
        <v>0</v>
      </c>
      <c r="K1456" s="59">
        <f>'Inventory Ref Sheet'!AL1456</f>
        <v>0</v>
      </c>
      <c r="L1456" s="59">
        <f>'Inventory Ref Sheet'!AM1456</f>
        <v>0</v>
      </c>
      <c r="M1456" s="59">
        <f>'Inventory Ref Sheet'!AP1456</f>
        <v>0</v>
      </c>
      <c r="N1456" s="59">
        <f>'Inventory Ref Sheet'!AQ1456</f>
        <v>0</v>
      </c>
      <c r="O1456" s="100" t="str">
        <f ca="1">IF('Inventory Ref Sheet'!AS1456&gt;0,YEAR(TODAY())-'Inventory Ref Sheet'!AS1456,"")</f>
        <v/>
      </c>
      <c r="P1456" s="95">
        <f>'Inventory Ref Sheet'!AU1456</f>
        <v>0</v>
      </c>
      <c r="Q1456" s="60">
        <f>'Inventory Ref Sheet'!AV1456</f>
        <v>0</v>
      </c>
      <c r="R1456" s="61"/>
      <c r="S1456" s="100" t="str">
        <f t="shared" si="84"/>
        <v/>
      </c>
      <c r="T1456" s="59">
        <f>'Inventory Ref Sheet'!M1456</f>
        <v>0</v>
      </c>
      <c r="U1456" s="102">
        <f>'Inventory Ref Sheet'!N1456</f>
        <v>0</v>
      </c>
      <c r="V1456" s="59">
        <f>'Inventory Ref Sheet'!O1456</f>
        <v>0</v>
      </c>
      <c r="W1456" s="59">
        <f>'Inventory Ref Sheet'!R1456</f>
        <v>0</v>
      </c>
      <c r="X1456" s="59">
        <f>'Inventory Ref Sheet'!S1456</f>
        <v>0</v>
      </c>
      <c r="Y1456" s="100" t="str">
        <f ca="1">IF('Inventory Ref Sheet'!U1456&gt;0,YEAR(TODAY())-'Inventory Ref Sheet'!U1456,"")</f>
        <v/>
      </c>
      <c r="Z1456" s="95">
        <f>'Inventory Ref Sheet'!W1456</f>
        <v>0</v>
      </c>
      <c r="AA1456" s="60">
        <f>'Inventory Ref Sheet'!X1456</f>
        <v>0</v>
      </c>
      <c r="AB1456" s="61"/>
      <c r="AC1456" s="97" t="str">
        <f t="shared" si="85"/>
        <v/>
      </c>
      <c r="AD1456" s="59">
        <f>'Inventory Ref Sheet'!Y1456</f>
        <v>0</v>
      </c>
      <c r="AE1456" s="59">
        <f>'Inventory Ref Sheet'!Z1456</f>
        <v>0</v>
      </c>
      <c r="AF1456" s="102">
        <f>'Inventory Ref Sheet'!AA1456</f>
        <v>0</v>
      </c>
      <c r="AG1456" s="59">
        <f>'Inventory Ref Sheet'!AD1456</f>
        <v>0</v>
      </c>
      <c r="AH1456" s="59">
        <f>'Inventory Ref Sheet'!AE1456</f>
        <v>0</v>
      </c>
      <c r="AI1456" s="100" t="str">
        <f ca="1">IF('Inventory Ref Sheet'!AG1456&gt;0,YEAR(TODAY())-'Inventory Ref Sheet'!AG1456,"")</f>
        <v/>
      </c>
      <c r="AJ1456" s="99"/>
      <c r="AK1456" s="60">
        <f>'Inventory Ref Sheet'!AJ1456</f>
        <v>0</v>
      </c>
      <c r="AL1456" s="99"/>
      <c r="AM1456" s="97" t="str">
        <f t="shared" si="86"/>
        <v/>
      </c>
    </row>
    <row r="1457" spans="10:39" x14ac:dyDescent="0.25">
      <c r="J1457" s="59">
        <f>'Inventory Ref Sheet'!AK1457</f>
        <v>0</v>
      </c>
      <c r="K1457" s="59">
        <f>'Inventory Ref Sheet'!AL1457</f>
        <v>0</v>
      </c>
      <c r="L1457" s="59">
        <f>'Inventory Ref Sheet'!AM1457</f>
        <v>0</v>
      </c>
      <c r="M1457" s="59">
        <f>'Inventory Ref Sheet'!AP1457</f>
        <v>0</v>
      </c>
      <c r="N1457" s="59">
        <f>'Inventory Ref Sheet'!AQ1457</f>
        <v>0</v>
      </c>
      <c r="O1457" s="100" t="str">
        <f ca="1">IF('Inventory Ref Sheet'!AS1457&gt;0,YEAR(TODAY())-'Inventory Ref Sheet'!AS1457,"")</f>
        <v/>
      </c>
      <c r="P1457" s="95">
        <f>'Inventory Ref Sheet'!AU1457</f>
        <v>0</v>
      </c>
      <c r="Q1457" s="60">
        <f>'Inventory Ref Sheet'!AV1457</f>
        <v>0</v>
      </c>
      <c r="R1457" s="61"/>
      <c r="S1457" s="100" t="str">
        <f t="shared" si="84"/>
        <v/>
      </c>
      <c r="T1457" s="59">
        <f>'Inventory Ref Sheet'!M1457</f>
        <v>0</v>
      </c>
      <c r="U1457" s="102">
        <f>'Inventory Ref Sheet'!N1457</f>
        <v>0</v>
      </c>
      <c r="V1457" s="59">
        <f>'Inventory Ref Sheet'!O1457</f>
        <v>0</v>
      </c>
      <c r="W1457" s="59">
        <f>'Inventory Ref Sheet'!R1457</f>
        <v>0</v>
      </c>
      <c r="X1457" s="59">
        <f>'Inventory Ref Sheet'!S1457</f>
        <v>0</v>
      </c>
      <c r="Y1457" s="100" t="str">
        <f ca="1">IF('Inventory Ref Sheet'!U1457&gt;0,YEAR(TODAY())-'Inventory Ref Sheet'!U1457,"")</f>
        <v/>
      </c>
      <c r="Z1457" s="95">
        <f>'Inventory Ref Sheet'!W1457</f>
        <v>0</v>
      </c>
      <c r="AA1457" s="60">
        <f>'Inventory Ref Sheet'!X1457</f>
        <v>0</v>
      </c>
      <c r="AB1457" s="61"/>
      <c r="AC1457" s="97" t="str">
        <f t="shared" si="85"/>
        <v/>
      </c>
      <c r="AD1457" s="59">
        <f>'Inventory Ref Sheet'!Y1457</f>
        <v>0</v>
      </c>
      <c r="AE1457" s="59">
        <f>'Inventory Ref Sheet'!Z1457</f>
        <v>0</v>
      </c>
      <c r="AF1457" s="102">
        <f>'Inventory Ref Sheet'!AA1457</f>
        <v>0</v>
      </c>
      <c r="AG1457" s="59">
        <f>'Inventory Ref Sheet'!AD1457</f>
        <v>0</v>
      </c>
      <c r="AH1457" s="59">
        <f>'Inventory Ref Sheet'!AE1457</f>
        <v>0</v>
      </c>
      <c r="AI1457" s="100" t="str">
        <f ca="1">IF('Inventory Ref Sheet'!AG1457&gt;0,YEAR(TODAY())-'Inventory Ref Sheet'!AG1457,"")</f>
        <v/>
      </c>
      <c r="AJ1457" s="99"/>
      <c r="AK1457" s="60">
        <f>'Inventory Ref Sheet'!AJ1457</f>
        <v>0</v>
      </c>
      <c r="AL1457" s="99"/>
      <c r="AM1457" s="97" t="str">
        <f t="shared" si="86"/>
        <v/>
      </c>
    </row>
    <row r="1458" spans="10:39" x14ac:dyDescent="0.25">
      <c r="J1458" s="59">
        <f>'Inventory Ref Sheet'!AK1458</f>
        <v>0</v>
      </c>
      <c r="K1458" s="59">
        <f>'Inventory Ref Sheet'!AL1458</f>
        <v>0</v>
      </c>
      <c r="L1458" s="59">
        <f>'Inventory Ref Sheet'!AM1458</f>
        <v>0</v>
      </c>
      <c r="M1458" s="59">
        <f>'Inventory Ref Sheet'!AP1458</f>
        <v>0</v>
      </c>
      <c r="N1458" s="59">
        <f>'Inventory Ref Sheet'!AQ1458</f>
        <v>0</v>
      </c>
      <c r="O1458" s="100" t="str">
        <f ca="1">IF('Inventory Ref Sheet'!AS1458&gt;0,YEAR(TODAY())-'Inventory Ref Sheet'!AS1458,"")</f>
        <v/>
      </c>
      <c r="P1458" s="95">
        <f>'Inventory Ref Sheet'!AU1458</f>
        <v>0</v>
      </c>
      <c r="Q1458" s="60">
        <f>'Inventory Ref Sheet'!AV1458</f>
        <v>0</v>
      </c>
      <c r="R1458" s="61"/>
      <c r="S1458" s="100" t="str">
        <f t="shared" si="84"/>
        <v/>
      </c>
      <c r="T1458" s="59">
        <f>'Inventory Ref Sheet'!M1458</f>
        <v>0</v>
      </c>
      <c r="U1458" s="102">
        <f>'Inventory Ref Sheet'!N1458</f>
        <v>0</v>
      </c>
      <c r="V1458" s="59">
        <f>'Inventory Ref Sheet'!O1458</f>
        <v>0</v>
      </c>
      <c r="W1458" s="59">
        <f>'Inventory Ref Sheet'!R1458</f>
        <v>0</v>
      </c>
      <c r="X1458" s="59">
        <f>'Inventory Ref Sheet'!S1458</f>
        <v>0</v>
      </c>
      <c r="Y1458" s="100" t="str">
        <f ca="1">IF('Inventory Ref Sheet'!U1458&gt;0,YEAR(TODAY())-'Inventory Ref Sheet'!U1458,"")</f>
        <v/>
      </c>
      <c r="Z1458" s="95">
        <f>'Inventory Ref Sheet'!W1458</f>
        <v>0</v>
      </c>
      <c r="AA1458" s="60">
        <f>'Inventory Ref Sheet'!X1458</f>
        <v>0</v>
      </c>
      <c r="AB1458" s="61"/>
      <c r="AC1458" s="97" t="str">
        <f t="shared" si="85"/>
        <v/>
      </c>
      <c r="AD1458" s="59">
        <f>'Inventory Ref Sheet'!Y1458</f>
        <v>0</v>
      </c>
      <c r="AE1458" s="59">
        <f>'Inventory Ref Sheet'!Z1458</f>
        <v>0</v>
      </c>
      <c r="AF1458" s="102">
        <f>'Inventory Ref Sheet'!AA1458</f>
        <v>0</v>
      </c>
      <c r="AG1458" s="59">
        <f>'Inventory Ref Sheet'!AD1458</f>
        <v>0</v>
      </c>
      <c r="AH1458" s="59">
        <f>'Inventory Ref Sheet'!AE1458</f>
        <v>0</v>
      </c>
      <c r="AI1458" s="100" t="str">
        <f ca="1">IF('Inventory Ref Sheet'!AG1458&gt;0,YEAR(TODAY())-'Inventory Ref Sheet'!AG1458,"")</f>
        <v/>
      </c>
      <c r="AJ1458" s="99"/>
      <c r="AK1458" s="60">
        <f>'Inventory Ref Sheet'!AJ1458</f>
        <v>0</v>
      </c>
      <c r="AL1458" s="99"/>
      <c r="AM1458" s="97" t="str">
        <f t="shared" si="86"/>
        <v/>
      </c>
    </row>
    <row r="1459" spans="10:39" x14ac:dyDescent="0.25">
      <c r="J1459" s="59">
        <f>'Inventory Ref Sheet'!AK1459</f>
        <v>0</v>
      </c>
      <c r="K1459" s="59">
        <f>'Inventory Ref Sheet'!AL1459</f>
        <v>0</v>
      </c>
      <c r="L1459" s="59">
        <f>'Inventory Ref Sheet'!AM1459</f>
        <v>0</v>
      </c>
      <c r="M1459" s="59">
        <f>'Inventory Ref Sheet'!AP1459</f>
        <v>0</v>
      </c>
      <c r="N1459" s="59">
        <f>'Inventory Ref Sheet'!AQ1459</f>
        <v>0</v>
      </c>
      <c r="O1459" s="100" t="str">
        <f ca="1">IF('Inventory Ref Sheet'!AS1459&gt;0,YEAR(TODAY())-'Inventory Ref Sheet'!AS1459,"")</f>
        <v/>
      </c>
      <c r="P1459" s="95">
        <f>'Inventory Ref Sheet'!AU1459</f>
        <v>0</v>
      </c>
      <c r="Q1459" s="60">
        <f>'Inventory Ref Sheet'!AV1459</f>
        <v>0</v>
      </c>
      <c r="R1459" s="61"/>
      <c r="S1459" s="100" t="str">
        <f t="shared" si="84"/>
        <v/>
      </c>
      <c r="T1459" s="59">
        <f>'Inventory Ref Sheet'!M1459</f>
        <v>0</v>
      </c>
      <c r="U1459" s="102">
        <f>'Inventory Ref Sheet'!N1459</f>
        <v>0</v>
      </c>
      <c r="V1459" s="59">
        <f>'Inventory Ref Sheet'!O1459</f>
        <v>0</v>
      </c>
      <c r="W1459" s="59">
        <f>'Inventory Ref Sheet'!R1459</f>
        <v>0</v>
      </c>
      <c r="X1459" s="59">
        <f>'Inventory Ref Sheet'!S1459</f>
        <v>0</v>
      </c>
      <c r="Y1459" s="100" t="str">
        <f ca="1">IF('Inventory Ref Sheet'!U1459&gt;0,YEAR(TODAY())-'Inventory Ref Sheet'!U1459,"")</f>
        <v/>
      </c>
      <c r="Z1459" s="95">
        <f>'Inventory Ref Sheet'!W1459</f>
        <v>0</v>
      </c>
      <c r="AA1459" s="60">
        <f>'Inventory Ref Sheet'!X1459</f>
        <v>0</v>
      </c>
      <c r="AB1459" s="61"/>
      <c r="AC1459" s="97" t="str">
        <f t="shared" si="85"/>
        <v/>
      </c>
      <c r="AD1459" s="59">
        <f>'Inventory Ref Sheet'!Y1459</f>
        <v>0</v>
      </c>
      <c r="AE1459" s="59">
        <f>'Inventory Ref Sheet'!Z1459</f>
        <v>0</v>
      </c>
      <c r="AF1459" s="102">
        <f>'Inventory Ref Sheet'!AA1459</f>
        <v>0</v>
      </c>
      <c r="AG1459" s="59">
        <f>'Inventory Ref Sheet'!AD1459</f>
        <v>0</v>
      </c>
      <c r="AH1459" s="59">
        <f>'Inventory Ref Sheet'!AE1459</f>
        <v>0</v>
      </c>
      <c r="AI1459" s="100" t="str">
        <f ca="1">IF('Inventory Ref Sheet'!AG1459&gt;0,YEAR(TODAY())-'Inventory Ref Sheet'!AG1459,"")</f>
        <v/>
      </c>
      <c r="AJ1459" s="99"/>
      <c r="AK1459" s="60">
        <f>'Inventory Ref Sheet'!AJ1459</f>
        <v>0</v>
      </c>
      <c r="AL1459" s="99"/>
      <c r="AM1459" s="97" t="str">
        <f t="shared" si="86"/>
        <v/>
      </c>
    </row>
    <row r="1460" spans="10:39" x14ac:dyDescent="0.25">
      <c r="J1460" s="59">
        <f>'Inventory Ref Sheet'!AK1460</f>
        <v>0</v>
      </c>
      <c r="K1460" s="59">
        <f>'Inventory Ref Sheet'!AL1460</f>
        <v>0</v>
      </c>
      <c r="L1460" s="59">
        <f>'Inventory Ref Sheet'!AM1460</f>
        <v>0</v>
      </c>
      <c r="M1460" s="59">
        <f>'Inventory Ref Sheet'!AP1460</f>
        <v>0</v>
      </c>
      <c r="N1460" s="59">
        <f>'Inventory Ref Sheet'!AQ1460</f>
        <v>0</v>
      </c>
      <c r="O1460" s="100" t="str">
        <f ca="1">IF('Inventory Ref Sheet'!AS1460&gt;0,YEAR(TODAY())-'Inventory Ref Sheet'!AS1460,"")</f>
        <v/>
      </c>
      <c r="P1460" s="95">
        <f>'Inventory Ref Sheet'!AU1460</f>
        <v>0</v>
      </c>
      <c r="Q1460" s="60">
        <f>'Inventory Ref Sheet'!AV1460</f>
        <v>0</v>
      </c>
      <c r="R1460" s="61"/>
      <c r="S1460" s="100" t="str">
        <f t="shared" si="84"/>
        <v/>
      </c>
      <c r="T1460" s="59">
        <f>'Inventory Ref Sheet'!M1460</f>
        <v>0</v>
      </c>
      <c r="U1460" s="102">
        <f>'Inventory Ref Sheet'!N1460</f>
        <v>0</v>
      </c>
      <c r="V1460" s="59">
        <f>'Inventory Ref Sheet'!O1460</f>
        <v>0</v>
      </c>
      <c r="W1460" s="59">
        <f>'Inventory Ref Sheet'!R1460</f>
        <v>0</v>
      </c>
      <c r="X1460" s="59">
        <f>'Inventory Ref Sheet'!S1460</f>
        <v>0</v>
      </c>
      <c r="Y1460" s="100" t="str">
        <f ca="1">IF('Inventory Ref Sheet'!U1460&gt;0,YEAR(TODAY())-'Inventory Ref Sheet'!U1460,"")</f>
        <v/>
      </c>
      <c r="Z1460" s="95">
        <f>'Inventory Ref Sheet'!W1460</f>
        <v>0</v>
      </c>
      <c r="AA1460" s="60">
        <f>'Inventory Ref Sheet'!X1460</f>
        <v>0</v>
      </c>
      <c r="AB1460" s="61"/>
      <c r="AC1460" s="97" t="str">
        <f t="shared" si="85"/>
        <v/>
      </c>
      <c r="AD1460" s="59">
        <f>'Inventory Ref Sheet'!Y1460</f>
        <v>0</v>
      </c>
      <c r="AE1460" s="59">
        <f>'Inventory Ref Sheet'!Z1460</f>
        <v>0</v>
      </c>
      <c r="AF1460" s="102">
        <f>'Inventory Ref Sheet'!AA1460</f>
        <v>0</v>
      </c>
      <c r="AG1460" s="59">
        <f>'Inventory Ref Sheet'!AD1460</f>
        <v>0</v>
      </c>
      <c r="AH1460" s="59">
        <f>'Inventory Ref Sheet'!AE1460</f>
        <v>0</v>
      </c>
      <c r="AI1460" s="100" t="str">
        <f ca="1">IF('Inventory Ref Sheet'!AG1460&gt;0,YEAR(TODAY())-'Inventory Ref Sheet'!AG1460,"")</f>
        <v/>
      </c>
      <c r="AJ1460" s="99"/>
      <c r="AK1460" s="60">
        <f>'Inventory Ref Sheet'!AJ1460</f>
        <v>0</v>
      </c>
      <c r="AL1460" s="99"/>
      <c r="AM1460" s="97" t="str">
        <f t="shared" si="86"/>
        <v/>
      </c>
    </row>
    <row r="1461" spans="10:39" x14ac:dyDescent="0.25">
      <c r="J1461" s="59">
        <f>'Inventory Ref Sheet'!AK1461</f>
        <v>0</v>
      </c>
      <c r="K1461" s="59">
        <f>'Inventory Ref Sheet'!AL1461</f>
        <v>0</v>
      </c>
      <c r="L1461" s="59">
        <f>'Inventory Ref Sheet'!AM1461</f>
        <v>0</v>
      </c>
      <c r="M1461" s="59">
        <f>'Inventory Ref Sheet'!AP1461</f>
        <v>0</v>
      </c>
      <c r="N1461" s="59">
        <f>'Inventory Ref Sheet'!AQ1461</f>
        <v>0</v>
      </c>
      <c r="O1461" s="100" t="str">
        <f ca="1">IF('Inventory Ref Sheet'!AS1461&gt;0,YEAR(TODAY())-'Inventory Ref Sheet'!AS1461,"")</f>
        <v/>
      </c>
      <c r="P1461" s="95">
        <f>'Inventory Ref Sheet'!AU1461</f>
        <v>0</v>
      </c>
      <c r="Q1461" s="60">
        <f>'Inventory Ref Sheet'!AV1461</f>
        <v>0</v>
      </c>
      <c r="R1461" s="61"/>
      <c r="S1461" s="100" t="str">
        <f t="shared" si="84"/>
        <v/>
      </c>
      <c r="T1461" s="59">
        <f>'Inventory Ref Sheet'!M1461</f>
        <v>0</v>
      </c>
      <c r="U1461" s="102">
        <f>'Inventory Ref Sheet'!N1461</f>
        <v>0</v>
      </c>
      <c r="V1461" s="59">
        <f>'Inventory Ref Sheet'!O1461</f>
        <v>0</v>
      </c>
      <c r="W1461" s="59">
        <f>'Inventory Ref Sheet'!R1461</f>
        <v>0</v>
      </c>
      <c r="X1461" s="59">
        <f>'Inventory Ref Sheet'!S1461</f>
        <v>0</v>
      </c>
      <c r="Y1461" s="100" t="str">
        <f ca="1">IF('Inventory Ref Sheet'!U1461&gt;0,YEAR(TODAY())-'Inventory Ref Sheet'!U1461,"")</f>
        <v/>
      </c>
      <c r="Z1461" s="95">
        <f>'Inventory Ref Sheet'!W1461</f>
        <v>0</v>
      </c>
      <c r="AA1461" s="60">
        <f>'Inventory Ref Sheet'!X1461</f>
        <v>0</v>
      </c>
      <c r="AB1461" s="61"/>
      <c r="AC1461" s="97" t="str">
        <f t="shared" si="85"/>
        <v/>
      </c>
      <c r="AD1461" s="59">
        <f>'Inventory Ref Sheet'!Y1461</f>
        <v>0</v>
      </c>
      <c r="AE1461" s="59">
        <f>'Inventory Ref Sheet'!Z1461</f>
        <v>0</v>
      </c>
      <c r="AF1461" s="102">
        <f>'Inventory Ref Sheet'!AA1461</f>
        <v>0</v>
      </c>
      <c r="AG1461" s="59">
        <f>'Inventory Ref Sheet'!AD1461</f>
        <v>0</v>
      </c>
      <c r="AH1461" s="59">
        <f>'Inventory Ref Sheet'!AE1461</f>
        <v>0</v>
      </c>
      <c r="AI1461" s="100" t="str">
        <f ca="1">IF('Inventory Ref Sheet'!AG1461&gt;0,YEAR(TODAY())-'Inventory Ref Sheet'!AG1461,"")</f>
        <v/>
      </c>
      <c r="AJ1461" s="99"/>
      <c r="AK1461" s="60">
        <f>'Inventory Ref Sheet'!AJ1461</f>
        <v>0</v>
      </c>
      <c r="AL1461" s="99"/>
      <c r="AM1461" s="97" t="str">
        <f t="shared" si="86"/>
        <v/>
      </c>
    </row>
    <row r="1462" spans="10:39" x14ac:dyDescent="0.25">
      <c r="J1462" s="59">
        <f>'Inventory Ref Sheet'!AK1462</f>
        <v>0</v>
      </c>
      <c r="K1462" s="59">
        <f>'Inventory Ref Sheet'!AL1462</f>
        <v>0</v>
      </c>
      <c r="L1462" s="59">
        <f>'Inventory Ref Sheet'!AM1462</f>
        <v>0</v>
      </c>
      <c r="M1462" s="59">
        <f>'Inventory Ref Sheet'!AP1462</f>
        <v>0</v>
      </c>
      <c r="N1462" s="59">
        <f>'Inventory Ref Sheet'!AQ1462</f>
        <v>0</v>
      </c>
      <c r="O1462" s="100" t="str">
        <f ca="1">IF('Inventory Ref Sheet'!AS1462&gt;0,YEAR(TODAY())-'Inventory Ref Sheet'!AS1462,"")</f>
        <v/>
      </c>
      <c r="P1462" s="95">
        <f>'Inventory Ref Sheet'!AU1462</f>
        <v>0</v>
      </c>
      <c r="Q1462" s="60">
        <f>'Inventory Ref Sheet'!AV1462</f>
        <v>0</v>
      </c>
      <c r="R1462" s="61"/>
      <c r="S1462" s="100" t="str">
        <f t="shared" si="84"/>
        <v/>
      </c>
      <c r="T1462" s="59">
        <f>'Inventory Ref Sheet'!M1462</f>
        <v>0</v>
      </c>
      <c r="U1462" s="102">
        <f>'Inventory Ref Sheet'!N1462</f>
        <v>0</v>
      </c>
      <c r="V1462" s="59">
        <f>'Inventory Ref Sheet'!O1462</f>
        <v>0</v>
      </c>
      <c r="W1462" s="59">
        <f>'Inventory Ref Sheet'!R1462</f>
        <v>0</v>
      </c>
      <c r="X1462" s="59">
        <f>'Inventory Ref Sheet'!S1462</f>
        <v>0</v>
      </c>
      <c r="Y1462" s="100" t="str">
        <f ca="1">IF('Inventory Ref Sheet'!U1462&gt;0,YEAR(TODAY())-'Inventory Ref Sheet'!U1462,"")</f>
        <v/>
      </c>
      <c r="Z1462" s="95">
        <f>'Inventory Ref Sheet'!W1462</f>
        <v>0</v>
      </c>
      <c r="AA1462" s="60">
        <f>'Inventory Ref Sheet'!X1462</f>
        <v>0</v>
      </c>
      <c r="AB1462" s="61"/>
      <c r="AC1462" s="97" t="str">
        <f t="shared" si="85"/>
        <v/>
      </c>
      <c r="AD1462" s="59">
        <f>'Inventory Ref Sheet'!Y1462</f>
        <v>0</v>
      </c>
      <c r="AE1462" s="59">
        <f>'Inventory Ref Sheet'!Z1462</f>
        <v>0</v>
      </c>
      <c r="AF1462" s="102">
        <f>'Inventory Ref Sheet'!AA1462</f>
        <v>0</v>
      </c>
      <c r="AG1462" s="59">
        <f>'Inventory Ref Sheet'!AD1462</f>
        <v>0</v>
      </c>
      <c r="AH1462" s="59">
        <f>'Inventory Ref Sheet'!AE1462</f>
        <v>0</v>
      </c>
      <c r="AI1462" s="100" t="str">
        <f ca="1">IF('Inventory Ref Sheet'!AG1462&gt;0,YEAR(TODAY())-'Inventory Ref Sheet'!AG1462,"")</f>
        <v/>
      </c>
      <c r="AJ1462" s="99"/>
      <c r="AK1462" s="60">
        <f>'Inventory Ref Sheet'!AJ1462</f>
        <v>0</v>
      </c>
      <c r="AL1462" s="99"/>
      <c r="AM1462" s="97" t="str">
        <f t="shared" si="86"/>
        <v/>
      </c>
    </row>
    <row r="1463" spans="10:39" x14ac:dyDescent="0.25">
      <c r="J1463" s="59">
        <f>'Inventory Ref Sheet'!AK1463</f>
        <v>0</v>
      </c>
      <c r="K1463" s="59">
        <f>'Inventory Ref Sheet'!AL1463</f>
        <v>0</v>
      </c>
      <c r="L1463" s="59">
        <f>'Inventory Ref Sheet'!AM1463</f>
        <v>0</v>
      </c>
      <c r="M1463" s="59">
        <f>'Inventory Ref Sheet'!AP1463</f>
        <v>0</v>
      </c>
      <c r="N1463" s="59">
        <f>'Inventory Ref Sheet'!AQ1463</f>
        <v>0</v>
      </c>
      <c r="O1463" s="100" t="str">
        <f ca="1">IF('Inventory Ref Sheet'!AS1463&gt;0,YEAR(TODAY())-'Inventory Ref Sheet'!AS1463,"")</f>
        <v/>
      </c>
      <c r="P1463" s="95">
        <f>'Inventory Ref Sheet'!AU1463</f>
        <v>0</v>
      </c>
      <c r="Q1463" s="60">
        <f>'Inventory Ref Sheet'!AV1463</f>
        <v>0</v>
      </c>
      <c r="R1463" s="61"/>
      <c r="S1463" s="100" t="str">
        <f t="shared" si="84"/>
        <v/>
      </c>
      <c r="T1463" s="59">
        <f>'Inventory Ref Sheet'!M1463</f>
        <v>0</v>
      </c>
      <c r="U1463" s="102">
        <f>'Inventory Ref Sheet'!N1463</f>
        <v>0</v>
      </c>
      <c r="V1463" s="59">
        <f>'Inventory Ref Sheet'!O1463</f>
        <v>0</v>
      </c>
      <c r="W1463" s="59">
        <f>'Inventory Ref Sheet'!R1463</f>
        <v>0</v>
      </c>
      <c r="X1463" s="59">
        <f>'Inventory Ref Sheet'!S1463</f>
        <v>0</v>
      </c>
      <c r="Y1463" s="100" t="str">
        <f ca="1">IF('Inventory Ref Sheet'!U1463&gt;0,YEAR(TODAY())-'Inventory Ref Sheet'!U1463,"")</f>
        <v/>
      </c>
      <c r="Z1463" s="95">
        <f>'Inventory Ref Sheet'!W1463</f>
        <v>0</v>
      </c>
      <c r="AA1463" s="60">
        <f>'Inventory Ref Sheet'!X1463</f>
        <v>0</v>
      </c>
      <c r="AB1463" s="61"/>
      <c r="AC1463" s="97" t="str">
        <f t="shared" si="85"/>
        <v/>
      </c>
      <c r="AD1463" s="59">
        <f>'Inventory Ref Sheet'!Y1463</f>
        <v>0</v>
      </c>
      <c r="AE1463" s="59">
        <f>'Inventory Ref Sheet'!Z1463</f>
        <v>0</v>
      </c>
      <c r="AF1463" s="102">
        <f>'Inventory Ref Sheet'!AA1463</f>
        <v>0</v>
      </c>
      <c r="AG1463" s="59">
        <f>'Inventory Ref Sheet'!AD1463</f>
        <v>0</v>
      </c>
      <c r="AH1463" s="59">
        <f>'Inventory Ref Sheet'!AE1463</f>
        <v>0</v>
      </c>
      <c r="AI1463" s="100" t="str">
        <f ca="1">IF('Inventory Ref Sheet'!AG1463&gt;0,YEAR(TODAY())-'Inventory Ref Sheet'!AG1463,"")</f>
        <v/>
      </c>
      <c r="AJ1463" s="99"/>
      <c r="AK1463" s="60">
        <f>'Inventory Ref Sheet'!AJ1463</f>
        <v>0</v>
      </c>
      <c r="AL1463" s="99"/>
      <c r="AM1463" s="97" t="str">
        <f t="shared" si="86"/>
        <v/>
      </c>
    </row>
    <row r="1464" spans="10:39" x14ac:dyDescent="0.25">
      <c r="J1464" s="59">
        <f>'Inventory Ref Sheet'!AK1464</f>
        <v>0</v>
      </c>
      <c r="K1464" s="59">
        <f>'Inventory Ref Sheet'!AL1464</f>
        <v>0</v>
      </c>
      <c r="L1464" s="59">
        <f>'Inventory Ref Sheet'!AM1464</f>
        <v>0</v>
      </c>
      <c r="M1464" s="59">
        <f>'Inventory Ref Sheet'!AP1464</f>
        <v>0</v>
      </c>
      <c r="N1464" s="59">
        <f>'Inventory Ref Sheet'!AQ1464</f>
        <v>0</v>
      </c>
      <c r="O1464" s="100" t="str">
        <f ca="1">IF('Inventory Ref Sheet'!AS1464&gt;0,YEAR(TODAY())-'Inventory Ref Sheet'!AS1464,"")</f>
        <v/>
      </c>
      <c r="P1464" s="95">
        <f>'Inventory Ref Sheet'!AU1464</f>
        <v>0</v>
      </c>
      <c r="Q1464" s="60">
        <f>'Inventory Ref Sheet'!AV1464</f>
        <v>0</v>
      </c>
      <c r="R1464" s="61"/>
      <c r="S1464" s="100" t="str">
        <f t="shared" si="84"/>
        <v/>
      </c>
      <c r="T1464" s="59">
        <f>'Inventory Ref Sheet'!M1464</f>
        <v>0</v>
      </c>
      <c r="U1464" s="102">
        <f>'Inventory Ref Sheet'!N1464</f>
        <v>0</v>
      </c>
      <c r="V1464" s="59">
        <f>'Inventory Ref Sheet'!O1464</f>
        <v>0</v>
      </c>
      <c r="W1464" s="59">
        <f>'Inventory Ref Sheet'!R1464</f>
        <v>0</v>
      </c>
      <c r="X1464" s="59">
        <f>'Inventory Ref Sheet'!S1464</f>
        <v>0</v>
      </c>
      <c r="Y1464" s="100" t="str">
        <f ca="1">IF('Inventory Ref Sheet'!U1464&gt;0,YEAR(TODAY())-'Inventory Ref Sheet'!U1464,"")</f>
        <v/>
      </c>
      <c r="Z1464" s="95">
        <f>'Inventory Ref Sheet'!W1464</f>
        <v>0</v>
      </c>
      <c r="AA1464" s="60">
        <f>'Inventory Ref Sheet'!X1464</f>
        <v>0</v>
      </c>
      <c r="AB1464" s="61"/>
      <c r="AC1464" s="97" t="str">
        <f t="shared" si="85"/>
        <v/>
      </c>
      <c r="AD1464" s="59">
        <f>'Inventory Ref Sheet'!Y1464</f>
        <v>0</v>
      </c>
      <c r="AE1464" s="59">
        <f>'Inventory Ref Sheet'!Z1464</f>
        <v>0</v>
      </c>
      <c r="AF1464" s="102">
        <f>'Inventory Ref Sheet'!AA1464</f>
        <v>0</v>
      </c>
      <c r="AG1464" s="59">
        <f>'Inventory Ref Sheet'!AD1464</f>
        <v>0</v>
      </c>
      <c r="AH1464" s="59">
        <f>'Inventory Ref Sheet'!AE1464</f>
        <v>0</v>
      </c>
      <c r="AI1464" s="100" t="str">
        <f ca="1">IF('Inventory Ref Sheet'!AG1464&gt;0,YEAR(TODAY())-'Inventory Ref Sheet'!AG1464,"")</f>
        <v/>
      </c>
      <c r="AJ1464" s="99"/>
      <c r="AK1464" s="60">
        <f>'Inventory Ref Sheet'!AJ1464</f>
        <v>0</v>
      </c>
      <c r="AL1464" s="99"/>
      <c r="AM1464" s="97" t="str">
        <f t="shared" si="86"/>
        <v/>
      </c>
    </row>
    <row r="1465" spans="10:39" x14ac:dyDescent="0.25">
      <c r="J1465" s="59">
        <f>'Inventory Ref Sheet'!AK1465</f>
        <v>0</v>
      </c>
      <c r="K1465" s="59">
        <f>'Inventory Ref Sheet'!AL1465</f>
        <v>0</v>
      </c>
      <c r="L1465" s="59">
        <f>'Inventory Ref Sheet'!AM1465</f>
        <v>0</v>
      </c>
      <c r="M1465" s="59">
        <f>'Inventory Ref Sheet'!AP1465</f>
        <v>0</v>
      </c>
      <c r="N1465" s="59">
        <f>'Inventory Ref Sheet'!AQ1465</f>
        <v>0</v>
      </c>
      <c r="O1465" s="100" t="str">
        <f ca="1">IF('Inventory Ref Sheet'!AS1465&gt;0,YEAR(TODAY())-'Inventory Ref Sheet'!AS1465,"")</f>
        <v/>
      </c>
      <c r="P1465" s="95">
        <f>'Inventory Ref Sheet'!AU1465</f>
        <v>0</v>
      </c>
      <c r="Q1465" s="60">
        <f>'Inventory Ref Sheet'!AV1465</f>
        <v>0</v>
      </c>
      <c r="R1465" s="61"/>
      <c r="S1465" s="100" t="str">
        <f t="shared" si="84"/>
        <v/>
      </c>
      <c r="T1465" s="59">
        <f>'Inventory Ref Sheet'!M1465</f>
        <v>0</v>
      </c>
      <c r="U1465" s="102">
        <f>'Inventory Ref Sheet'!N1465</f>
        <v>0</v>
      </c>
      <c r="V1465" s="59">
        <f>'Inventory Ref Sheet'!O1465</f>
        <v>0</v>
      </c>
      <c r="W1465" s="59">
        <f>'Inventory Ref Sheet'!R1465</f>
        <v>0</v>
      </c>
      <c r="X1465" s="59">
        <f>'Inventory Ref Sheet'!S1465</f>
        <v>0</v>
      </c>
      <c r="Y1465" s="100" t="str">
        <f ca="1">IF('Inventory Ref Sheet'!U1465&gt;0,YEAR(TODAY())-'Inventory Ref Sheet'!U1465,"")</f>
        <v/>
      </c>
      <c r="Z1465" s="95">
        <f>'Inventory Ref Sheet'!W1465</f>
        <v>0</v>
      </c>
      <c r="AA1465" s="60">
        <f>'Inventory Ref Sheet'!X1465</f>
        <v>0</v>
      </c>
      <c r="AB1465" s="61"/>
      <c r="AC1465" s="97" t="str">
        <f t="shared" si="85"/>
        <v/>
      </c>
      <c r="AD1465" s="59">
        <f>'Inventory Ref Sheet'!Y1465</f>
        <v>0</v>
      </c>
      <c r="AE1465" s="59">
        <f>'Inventory Ref Sheet'!Z1465</f>
        <v>0</v>
      </c>
      <c r="AF1465" s="102">
        <f>'Inventory Ref Sheet'!AA1465</f>
        <v>0</v>
      </c>
      <c r="AG1465" s="59">
        <f>'Inventory Ref Sheet'!AD1465</f>
        <v>0</v>
      </c>
      <c r="AH1465" s="59">
        <f>'Inventory Ref Sheet'!AE1465</f>
        <v>0</v>
      </c>
      <c r="AI1465" s="100" t="str">
        <f ca="1">IF('Inventory Ref Sheet'!AG1465&gt;0,YEAR(TODAY())-'Inventory Ref Sheet'!AG1465,"")</f>
        <v/>
      </c>
      <c r="AJ1465" s="99"/>
      <c r="AK1465" s="60">
        <f>'Inventory Ref Sheet'!AJ1465</f>
        <v>0</v>
      </c>
      <c r="AL1465" s="99"/>
      <c r="AM1465" s="97" t="str">
        <f t="shared" si="86"/>
        <v/>
      </c>
    </row>
    <row r="1466" spans="10:39" x14ac:dyDescent="0.25">
      <c r="J1466" s="59">
        <f>'Inventory Ref Sheet'!AK1466</f>
        <v>0</v>
      </c>
      <c r="K1466" s="59">
        <f>'Inventory Ref Sheet'!AL1466</f>
        <v>0</v>
      </c>
      <c r="L1466" s="59">
        <f>'Inventory Ref Sheet'!AM1466</f>
        <v>0</v>
      </c>
      <c r="M1466" s="59">
        <f>'Inventory Ref Sheet'!AP1466</f>
        <v>0</v>
      </c>
      <c r="N1466" s="59">
        <f>'Inventory Ref Sheet'!AQ1466</f>
        <v>0</v>
      </c>
      <c r="O1466" s="100" t="str">
        <f ca="1">IF('Inventory Ref Sheet'!AS1466&gt;0,YEAR(TODAY())-'Inventory Ref Sheet'!AS1466,"")</f>
        <v/>
      </c>
      <c r="P1466" s="95">
        <f>'Inventory Ref Sheet'!AU1466</f>
        <v>0</v>
      </c>
      <c r="Q1466" s="60">
        <f>'Inventory Ref Sheet'!AV1466</f>
        <v>0</v>
      </c>
      <c r="R1466" s="61"/>
      <c r="S1466" s="100" t="str">
        <f t="shared" si="84"/>
        <v/>
      </c>
      <c r="T1466" s="59">
        <f>'Inventory Ref Sheet'!M1466</f>
        <v>0</v>
      </c>
      <c r="U1466" s="102">
        <f>'Inventory Ref Sheet'!N1466</f>
        <v>0</v>
      </c>
      <c r="V1466" s="59">
        <f>'Inventory Ref Sheet'!O1466</f>
        <v>0</v>
      </c>
      <c r="W1466" s="59">
        <f>'Inventory Ref Sheet'!R1466</f>
        <v>0</v>
      </c>
      <c r="X1466" s="59">
        <f>'Inventory Ref Sheet'!S1466</f>
        <v>0</v>
      </c>
      <c r="Y1466" s="100" t="str">
        <f ca="1">IF('Inventory Ref Sheet'!U1466&gt;0,YEAR(TODAY())-'Inventory Ref Sheet'!U1466,"")</f>
        <v/>
      </c>
      <c r="Z1466" s="95">
        <f>'Inventory Ref Sheet'!W1466</f>
        <v>0</v>
      </c>
      <c r="AA1466" s="60">
        <f>'Inventory Ref Sheet'!X1466</f>
        <v>0</v>
      </c>
      <c r="AB1466" s="61"/>
      <c r="AC1466" s="97" t="str">
        <f t="shared" si="85"/>
        <v/>
      </c>
      <c r="AD1466" s="59">
        <f>'Inventory Ref Sheet'!Y1466</f>
        <v>0</v>
      </c>
      <c r="AE1466" s="59">
        <f>'Inventory Ref Sheet'!Z1466</f>
        <v>0</v>
      </c>
      <c r="AF1466" s="102">
        <f>'Inventory Ref Sheet'!AA1466</f>
        <v>0</v>
      </c>
      <c r="AG1466" s="59">
        <f>'Inventory Ref Sheet'!AD1466</f>
        <v>0</v>
      </c>
      <c r="AH1466" s="59">
        <f>'Inventory Ref Sheet'!AE1466</f>
        <v>0</v>
      </c>
      <c r="AI1466" s="100" t="str">
        <f ca="1">IF('Inventory Ref Sheet'!AG1466&gt;0,YEAR(TODAY())-'Inventory Ref Sheet'!AG1466,"")</f>
        <v/>
      </c>
      <c r="AJ1466" s="99"/>
      <c r="AK1466" s="60">
        <f>'Inventory Ref Sheet'!AJ1466</f>
        <v>0</v>
      </c>
      <c r="AL1466" s="99"/>
      <c r="AM1466" s="97" t="str">
        <f t="shared" si="86"/>
        <v/>
      </c>
    </row>
    <row r="1467" spans="10:39" x14ac:dyDescent="0.25">
      <c r="J1467" s="59">
        <f>'Inventory Ref Sheet'!AK1467</f>
        <v>0</v>
      </c>
      <c r="K1467" s="59">
        <f>'Inventory Ref Sheet'!AL1467</f>
        <v>0</v>
      </c>
      <c r="L1467" s="59">
        <f>'Inventory Ref Sheet'!AM1467</f>
        <v>0</v>
      </c>
      <c r="M1467" s="59">
        <f>'Inventory Ref Sheet'!AP1467</f>
        <v>0</v>
      </c>
      <c r="N1467" s="59">
        <f>'Inventory Ref Sheet'!AQ1467</f>
        <v>0</v>
      </c>
      <c r="O1467" s="100" t="str">
        <f ca="1">IF('Inventory Ref Sheet'!AS1467&gt;0,YEAR(TODAY())-'Inventory Ref Sheet'!AS1467,"")</f>
        <v/>
      </c>
      <c r="P1467" s="95">
        <f>'Inventory Ref Sheet'!AU1467</f>
        <v>0</v>
      </c>
      <c r="Q1467" s="60">
        <f>'Inventory Ref Sheet'!AV1467</f>
        <v>0</v>
      </c>
      <c r="R1467" s="61"/>
      <c r="S1467" s="100" t="str">
        <f t="shared" si="84"/>
        <v/>
      </c>
      <c r="T1467" s="59">
        <f>'Inventory Ref Sheet'!M1467</f>
        <v>0</v>
      </c>
      <c r="U1467" s="102">
        <f>'Inventory Ref Sheet'!N1467</f>
        <v>0</v>
      </c>
      <c r="V1467" s="59">
        <f>'Inventory Ref Sheet'!O1467</f>
        <v>0</v>
      </c>
      <c r="W1467" s="59">
        <f>'Inventory Ref Sheet'!R1467</f>
        <v>0</v>
      </c>
      <c r="X1467" s="59">
        <f>'Inventory Ref Sheet'!S1467</f>
        <v>0</v>
      </c>
      <c r="Y1467" s="100" t="str">
        <f ca="1">IF('Inventory Ref Sheet'!U1467&gt;0,YEAR(TODAY())-'Inventory Ref Sheet'!U1467,"")</f>
        <v/>
      </c>
      <c r="Z1467" s="95">
        <f>'Inventory Ref Sheet'!W1467</f>
        <v>0</v>
      </c>
      <c r="AA1467" s="60">
        <f>'Inventory Ref Sheet'!X1467</f>
        <v>0</v>
      </c>
      <c r="AB1467" s="61"/>
      <c r="AC1467" s="97" t="str">
        <f t="shared" si="85"/>
        <v/>
      </c>
      <c r="AD1467" s="59">
        <f>'Inventory Ref Sheet'!Y1467</f>
        <v>0</v>
      </c>
      <c r="AE1467" s="59">
        <f>'Inventory Ref Sheet'!Z1467</f>
        <v>0</v>
      </c>
      <c r="AF1467" s="102">
        <f>'Inventory Ref Sheet'!AA1467</f>
        <v>0</v>
      </c>
      <c r="AG1467" s="59">
        <f>'Inventory Ref Sheet'!AD1467</f>
        <v>0</v>
      </c>
      <c r="AH1467" s="59">
        <f>'Inventory Ref Sheet'!AE1467</f>
        <v>0</v>
      </c>
      <c r="AI1467" s="100" t="str">
        <f ca="1">IF('Inventory Ref Sheet'!AG1467&gt;0,YEAR(TODAY())-'Inventory Ref Sheet'!AG1467,"")</f>
        <v/>
      </c>
      <c r="AJ1467" s="99"/>
      <c r="AK1467" s="60">
        <f>'Inventory Ref Sheet'!AJ1467</f>
        <v>0</v>
      </c>
      <c r="AL1467" s="99"/>
      <c r="AM1467" s="97" t="str">
        <f t="shared" si="86"/>
        <v/>
      </c>
    </row>
    <row r="1468" spans="10:39" x14ac:dyDescent="0.25">
      <c r="J1468" s="59">
        <f>'Inventory Ref Sheet'!AK1468</f>
        <v>0</v>
      </c>
      <c r="K1468" s="59">
        <f>'Inventory Ref Sheet'!AL1468</f>
        <v>0</v>
      </c>
      <c r="L1468" s="59">
        <f>'Inventory Ref Sheet'!AM1468</f>
        <v>0</v>
      </c>
      <c r="M1468" s="59">
        <f>'Inventory Ref Sheet'!AP1468</f>
        <v>0</v>
      </c>
      <c r="N1468" s="59">
        <f>'Inventory Ref Sheet'!AQ1468</f>
        <v>0</v>
      </c>
      <c r="O1468" s="100" t="str">
        <f ca="1">IF('Inventory Ref Sheet'!AS1468&gt;0,YEAR(TODAY())-'Inventory Ref Sheet'!AS1468,"")</f>
        <v/>
      </c>
      <c r="P1468" s="95">
        <f>'Inventory Ref Sheet'!AU1468</f>
        <v>0</v>
      </c>
      <c r="Q1468" s="60">
        <f>'Inventory Ref Sheet'!AV1468</f>
        <v>0</v>
      </c>
      <c r="R1468" s="61"/>
      <c r="S1468" s="100" t="str">
        <f t="shared" si="84"/>
        <v/>
      </c>
      <c r="T1468" s="59">
        <f>'Inventory Ref Sheet'!M1468</f>
        <v>0</v>
      </c>
      <c r="U1468" s="102">
        <f>'Inventory Ref Sheet'!N1468</f>
        <v>0</v>
      </c>
      <c r="V1468" s="59">
        <f>'Inventory Ref Sheet'!O1468</f>
        <v>0</v>
      </c>
      <c r="W1468" s="59">
        <f>'Inventory Ref Sheet'!R1468</f>
        <v>0</v>
      </c>
      <c r="X1468" s="59">
        <f>'Inventory Ref Sheet'!S1468</f>
        <v>0</v>
      </c>
      <c r="Y1468" s="100" t="str">
        <f ca="1">IF('Inventory Ref Sheet'!U1468&gt;0,YEAR(TODAY())-'Inventory Ref Sheet'!U1468,"")</f>
        <v/>
      </c>
      <c r="Z1468" s="95">
        <f>'Inventory Ref Sheet'!W1468</f>
        <v>0</v>
      </c>
      <c r="AA1468" s="60">
        <f>'Inventory Ref Sheet'!X1468</f>
        <v>0</v>
      </c>
      <c r="AB1468" s="61"/>
      <c r="AC1468" s="97" t="str">
        <f t="shared" si="85"/>
        <v/>
      </c>
      <c r="AD1468" s="59">
        <f>'Inventory Ref Sheet'!Y1468</f>
        <v>0</v>
      </c>
      <c r="AE1468" s="59">
        <f>'Inventory Ref Sheet'!Z1468</f>
        <v>0</v>
      </c>
      <c r="AF1468" s="102">
        <f>'Inventory Ref Sheet'!AA1468</f>
        <v>0</v>
      </c>
      <c r="AG1468" s="59">
        <f>'Inventory Ref Sheet'!AD1468</f>
        <v>0</v>
      </c>
      <c r="AH1468" s="59">
        <f>'Inventory Ref Sheet'!AE1468</f>
        <v>0</v>
      </c>
      <c r="AI1468" s="100" t="str">
        <f ca="1">IF('Inventory Ref Sheet'!AG1468&gt;0,YEAR(TODAY())-'Inventory Ref Sheet'!AG1468,"")</f>
        <v/>
      </c>
      <c r="AJ1468" s="99"/>
      <c r="AK1468" s="60">
        <f>'Inventory Ref Sheet'!AJ1468</f>
        <v>0</v>
      </c>
      <c r="AL1468" s="99"/>
      <c r="AM1468" s="97" t="str">
        <f t="shared" si="86"/>
        <v/>
      </c>
    </row>
    <row r="1469" spans="10:39" x14ac:dyDescent="0.25">
      <c r="J1469" s="59">
        <f>'Inventory Ref Sheet'!AK1469</f>
        <v>0</v>
      </c>
      <c r="K1469" s="59">
        <f>'Inventory Ref Sheet'!AL1469</f>
        <v>0</v>
      </c>
      <c r="L1469" s="59">
        <f>'Inventory Ref Sheet'!AM1469</f>
        <v>0</v>
      </c>
      <c r="M1469" s="59">
        <f>'Inventory Ref Sheet'!AP1469</f>
        <v>0</v>
      </c>
      <c r="N1469" s="59">
        <f>'Inventory Ref Sheet'!AQ1469</f>
        <v>0</v>
      </c>
      <c r="O1469" s="100" t="str">
        <f ca="1">IF('Inventory Ref Sheet'!AS1469&gt;0,YEAR(TODAY())-'Inventory Ref Sheet'!AS1469,"")</f>
        <v/>
      </c>
      <c r="P1469" s="95">
        <f>'Inventory Ref Sheet'!AU1469</f>
        <v>0</v>
      </c>
      <c r="Q1469" s="60">
        <f>'Inventory Ref Sheet'!AV1469</f>
        <v>0</v>
      </c>
      <c r="R1469" s="61"/>
      <c r="S1469" s="100" t="str">
        <f t="shared" si="84"/>
        <v/>
      </c>
      <c r="T1469" s="59">
        <f>'Inventory Ref Sheet'!M1469</f>
        <v>0</v>
      </c>
      <c r="U1469" s="102">
        <f>'Inventory Ref Sheet'!N1469</f>
        <v>0</v>
      </c>
      <c r="V1469" s="59">
        <f>'Inventory Ref Sheet'!O1469</f>
        <v>0</v>
      </c>
      <c r="W1469" s="59">
        <f>'Inventory Ref Sheet'!R1469</f>
        <v>0</v>
      </c>
      <c r="X1469" s="59">
        <f>'Inventory Ref Sheet'!S1469</f>
        <v>0</v>
      </c>
      <c r="Y1469" s="100" t="str">
        <f ca="1">IF('Inventory Ref Sheet'!U1469&gt;0,YEAR(TODAY())-'Inventory Ref Sheet'!U1469,"")</f>
        <v/>
      </c>
      <c r="Z1469" s="95">
        <f>'Inventory Ref Sheet'!W1469</f>
        <v>0</v>
      </c>
      <c r="AA1469" s="60">
        <f>'Inventory Ref Sheet'!X1469</f>
        <v>0</v>
      </c>
      <c r="AB1469" s="61"/>
      <c r="AC1469" s="97" t="str">
        <f t="shared" si="85"/>
        <v/>
      </c>
      <c r="AD1469" s="59">
        <f>'Inventory Ref Sheet'!Y1469</f>
        <v>0</v>
      </c>
      <c r="AE1469" s="59">
        <f>'Inventory Ref Sheet'!Z1469</f>
        <v>0</v>
      </c>
      <c r="AF1469" s="102">
        <f>'Inventory Ref Sheet'!AA1469</f>
        <v>0</v>
      </c>
      <c r="AG1469" s="59">
        <f>'Inventory Ref Sheet'!AD1469</f>
        <v>0</v>
      </c>
      <c r="AH1469" s="59">
        <f>'Inventory Ref Sheet'!AE1469</f>
        <v>0</v>
      </c>
      <c r="AI1469" s="100" t="str">
        <f ca="1">IF('Inventory Ref Sheet'!AG1469&gt;0,YEAR(TODAY())-'Inventory Ref Sheet'!AG1469,"")</f>
        <v/>
      </c>
      <c r="AJ1469" s="99"/>
      <c r="AK1469" s="60">
        <f>'Inventory Ref Sheet'!AJ1469</f>
        <v>0</v>
      </c>
      <c r="AL1469" s="99"/>
      <c r="AM1469" s="97" t="str">
        <f t="shared" si="86"/>
        <v/>
      </c>
    </row>
    <row r="1470" spans="10:39" x14ac:dyDescent="0.25">
      <c r="J1470" s="59">
        <f>'Inventory Ref Sheet'!AK1470</f>
        <v>0</v>
      </c>
      <c r="K1470" s="59">
        <f>'Inventory Ref Sheet'!AL1470</f>
        <v>0</v>
      </c>
      <c r="L1470" s="59">
        <f>'Inventory Ref Sheet'!AM1470</f>
        <v>0</v>
      </c>
      <c r="M1470" s="59">
        <f>'Inventory Ref Sheet'!AP1470</f>
        <v>0</v>
      </c>
      <c r="N1470" s="59">
        <f>'Inventory Ref Sheet'!AQ1470</f>
        <v>0</v>
      </c>
      <c r="O1470" s="100" t="str">
        <f ca="1">IF('Inventory Ref Sheet'!AS1470&gt;0,YEAR(TODAY())-'Inventory Ref Sheet'!AS1470,"")</f>
        <v/>
      </c>
      <c r="P1470" s="95">
        <f>'Inventory Ref Sheet'!AU1470</f>
        <v>0</v>
      </c>
      <c r="Q1470" s="60">
        <f>'Inventory Ref Sheet'!AV1470</f>
        <v>0</v>
      </c>
      <c r="R1470" s="61"/>
      <c r="S1470" s="100" t="str">
        <f t="shared" si="84"/>
        <v/>
      </c>
      <c r="T1470" s="59">
        <f>'Inventory Ref Sheet'!M1470</f>
        <v>0</v>
      </c>
      <c r="U1470" s="102">
        <f>'Inventory Ref Sheet'!N1470</f>
        <v>0</v>
      </c>
      <c r="V1470" s="59">
        <f>'Inventory Ref Sheet'!O1470</f>
        <v>0</v>
      </c>
      <c r="W1470" s="59">
        <f>'Inventory Ref Sheet'!R1470</f>
        <v>0</v>
      </c>
      <c r="X1470" s="59">
        <f>'Inventory Ref Sheet'!S1470</f>
        <v>0</v>
      </c>
      <c r="Y1470" s="100" t="str">
        <f ca="1">IF('Inventory Ref Sheet'!U1470&gt;0,YEAR(TODAY())-'Inventory Ref Sheet'!U1470,"")</f>
        <v/>
      </c>
      <c r="Z1470" s="95">
        <f>'Inventory Ref Sheet'!W1470</f>
        <v>0</v>
      </c>
      <c r="AA1470" s="60">
        <f>'Inventory Ref Sheet'!X1470</f>
        <v>0</v>
      </c>
      <c r="AB1470" s="61"/>
      <c r="AC1470" s="97" t="str">
        <f t="shared" si="85"/>
        <v/>
      </c>
      <c r="AD1470" s="59">
        <f>'Inventory Ref Sheet'!Y1470</f>
        <v>0</v>
      </c>
      <c r="AE1470" s="59">
        <f>'Inventory Ref Sheet'!Z1470</f>
        <v>0</v>
      </c>
      <c r="AF1470" s="102">
        <f>'Inventory Ref Sheet'!AA1470</f>
        <v>0</v>
      </c>
      <c r="AG1470" s="59">
        <f>'Inventory Ref Sheet'!AD1470</f>
        <v>0</v>
      </c>
      <c r="AH1470" s="59">
        <f>'Inventory Ref Sheet'!AE1470</f>
        <v>0</v>
      </c>
      <c r="AI1470" s="100" t="str">
        <f ca="1">IF('Inventory Ref Sheet'!AG1470&gt;0,YEAR(TODAY())-'Inventory Ref Sheet'!AG1470,"")</f>
        <v/>
      </c>
      <c r="AJ1470" s="99"/>
      <c r="AK1470" s="60">
        <f>'Inventory Ref Sheet'!AJ1470</f>
        <v>0</v>
      </c>
      <c r="AL1470" s="99"/>
      <c r="AM1470" s="97" t="str">
        <f t="shared" si="86"/>
        <v/>
      </c>
    </row>
    <row r="1471" spans="10:39" x14ac:dyDescent="0.25">
      <c r="J1471" s="59">
        <f>'Inventory Ref Sheet'!AK1471</f>
        <v>0</v>
      </c>
      <c r="K1471" s="59">
        <f>'Inventory Ref Sheet'!AL1471</f>
        <v>0</v>
      </c>
      <c r="L1471" s="59">
        <f>'Inventory Ref Sheet'!AM1471</f>
        <v>0</v>
      </c>
      <c r="M1471" s="59">
        <f>'Inventory Ref Sheet'!AP1471</f>
        <v>0</v>
      </c>
      <c r="N1471" s="59">
        <f>'Inventory Ref Sheet'!AQ1471</f>
        <v>0</v>
      </c>
      <c r="O1471" s="100" t="str">
        <f ca="1">IF('Inventory Ref Sheet'!AS1471&gt;0,YEAR(TODAY())-'Inventory Ref Sheet'!AS1471,"")</f>
        <v/>
      </c>
      <c r="P1471" s="95">
        <f>'Inventory Ref Sheet'!AU1471</f>
        <v>0</v>
      </c>
      <c r="Q1471" s="60">
        <f>'Inventory Ref Sheet'!AV1471</f>
        <v>0</v>
      </c>
      <c r="R1471" s="61"/>
      <c r="S1471" s="100" t="str">
        <f t="shared" si="84"/>
        <v/>
      </c>
      <c r="T1471" s="59">
        <f>'Inventory Ref Sheet'!M1471</f>
        <v>0</v>
      </c>
      <c r="U1471" s="102">
        <f>'Inventory Ref Sheet'!N1471</f>
        <v>0</v>
      </c>
      <c r="V1471" s="59">
        <f>'Inventory Ref Sheet'!O1471</f>
        <v>0</v>
      </c>
      <c r="W1471" s="59">
        <f>'Inventory Ref Sheet'!R1471</f>
        <v>0</v>
      </c>
      <c r="X1471" s="59">
        <f>'Inventory Ref Sheet'!S1471</f>
        <v>0</v>
      </c>
      <c r="Y1471" s="100" t="str">
        <f ca="1">IF('Inventory Ref Sheet'!U1471&gt;0,YEAR(TODAY())-'Inventory Ref Sheet'!U1471,"")</f>
        <v/>
      </c>
      <c r="Z1471" s="95">
        <f>'Inventory Ref Sheet'!W1471</f>
        <v>0</v>
      </c>
      <c r="AA1471" s="60">
        <f>'Inventory Ref Sheet'!X1471</f>
        <v>0</v>
      </c>
      <c r="AB1471" s="61"/>
      <c r="AC1471" s="97" t="str">
        <f t="shared" si="85"/>
        <v/>
      </c>
      <c r="AD1471" s="59">
        <f>'Inventory Ref Sheet'!Y1471</f>
        <v>0</v>
      </c>
      <c r="AE1471" s="59">
        <f>'Inventory Ref Sheet'!Z1471</f>
        <v>0</v>
      </c>
      <c r="AF1471" s="102">
        <f>'Inventory Ref Sheet'!AA1471</f>
        <v>0</v>
      </c>
      <c r="AG1471" s="59">
        <f>'Inventory Ref Sheet'!AD1471</f>
        <v>0</v>
      </c>
      <c r="AH1471" s="59">
        <f>'Inventory Ref Sheet'!AE1471</f>
        <v>0</v>
      </c>
      <c r="AI1471" s="100" t="str">
        <f ca="1">IF('Inventory Ref Sheet'!AG1471&gt;0,YEAR(TODAY())-'Inventory Ref Sheet'!AG1471,"")</f>
        <v/>
      </c>
      <c r="AJ1471" s="99"/>
      <c r="AK1471" s="60">
        <f>'Inventory Ref Sheet'!AJ1471</f>
        <v>0</v>
      </c>
      <c r="AL1471" s="99"/>
      <c r="AM1471" s="97" t="str">
        <f t="shared" si="86"/>
        <v/>
      </c>
    </row>
    <row r="1472" spans="10:39" x14ac:dyDescent="0.25">
      <c r="J1472" s="59">
        <f>'Inventory Ref Sheet'!AK1472</f>
        <v>0</v>
      </c>
      <c r="K1472" s="59">
        <f>'Inventory Ref Sheet'!AL1472</f>
        <v>0</v>
      </c>
      <c r="L1472" s="59">
        <f>'Inventory Ref Sheet'!AM1472</f>
        <v>0</v>
      </c>
      <c r="M1472" s="59">
        <f>'Inventory Ref Sheet'!AP1472</f>
        <v>0</v>
      </c>
      <c r="N1472" s="59">
        <f>'Inventory Ref Sheet'!AQ1472</f>
        <v>0</v>
      </c>
      <c r="O1472" s="100" t="str">
        <f ca="1">IF('Inventory Ref Sheet'!AS1472&gt;0,YEAR(TODAY())-'Inventory Ref Sheet'!AS1472,"")</f>
        <v/>
      </c>
      <c r="P1472" s="95">
        <f>'Inventory Ref Sheet'!AU1472</f>
        <v>0</v>
      </c>
      <c r="Q1472" s="60">
        <f>'Inventory Ref Sheet'!AV1472</f>
        <v>0</v>
      </c>
      <c r="R1472" s="61"/>
      <c r="S1472" s="100" t="str">
        <f t="shared" si="84"/>
        <v/>
      </c>
      <c r="T1472" s="59">
        <f>'Inventory Ref Sheet'!M1472</f>
        <v>0</v>
      </c>
      <c r="U1472" s="102">
        <f>'Inventory Ref Sheet'!N1472</f>
        <v>0</v>
      </c>
      <c r="V1472" s="59">
        <f>'Inventory Ref Sheet'!O1472</f>
        <v>0</v>
      </c>
      <c r="W1472" s="59">
        <f>'Inventory Ref Sheet'!R1472</f>
        <v>0</v>
      </c>
      <c r="X1472" s="59">
        <f>'Inventory Ref Sheet'!S1472</f>
        <v>0</v>
      </c>
      <c r="Y1472" s="100" t="str">
        <f ca="1">IF('Inventory Ref Sheet'!U1472&gt;0,YEAR(TODAY())-'Inventory Ref Sheet'!U1472,"")</f>
        <v/>
      </c>
      <c r="Z1472" s="95">
        <f>'Inventory Ref Sheet'!W1472</f>
        <v>0</v>
      </c>
      <c r="AA1472" s="60">
        <f>'Inventory Ref Sheet'!X1472</f>
        <v>0</v>
      </c>
      <c r="AB1472" s="61"/>
      <c r="AC1472" s="97" t="str">
        <f t="shared" si="85"/>
        <v/>
      </c>
      <c r="AD1472" s="59">
        <f>'Inventory Ref Sheet'!Y1472</f>
        <v>0</v>
      </c>
      <c r="AE1472" s="59">
        <f>'Inventory Ref Sheet'!Z1472</f>
        <v>0</v>
      </c>
      <c r="AF1472" s="102">
        <f>'Inventory Ref Sheet'!AA1472</f>
        <v>0</v>
      </c>
      <c r="AG1472" s="59">
        <f>'Inventory Ref Sheet'!AD1472</f>
        <v>0</v>
      </c>
      <c r="AH1472" s="59">
        <f>'Inventory Ref Sheet'!AE1472</f>
        <v>0</v>
      </c>
      <c r="AI1472" s="100" t="str">
        <f ca="1">IF('Inventory Ref Sheet'!AG1472&gt;0,YEAR(TODAY())-'Inventory Ref Sheet'!AG1472,"")</f>
        <v/>
      </c>
      <c r="AJ1472" s="99"/>
      <c r="AK1472" s="60">
        <f>'Inventory Ref Sheet'!AJ1472</f>
        <v>0</v>
      </c>
      <c r="AL1472" s="99"/>
      <c r="AM1472" s="97" t="str">
        <f t="shared" si="86"/>
        <v/>
      </c>
    </row>
    <row r="1473" spans="10:39" x14ac:dyDescent="0.25">
      <c r="J1473" s="59">
        <f>'Inventory Ref Sheet'!AK1473</f>
        <v>0</v>
      </c>
      <c r="K1473" s="59">
        <f>'Inventory Ref Sheet'!AL1473</f>
        <v>0</v>
      </c>
      <c r="L1473" s="59">
        <f>'Inventory Ref Sheet'!AM1473</f>
        <v>0</v>
      </c>
      <c r="M1473" s="59">
        <f>'Inventory Ref Sheet'!AP1473</f>
        <v>0</v>
      </c>
      <c r="N1473" s="59">
        <f>'Inventory Ref Sheet'!AQ1473</f>
        <v>0</v>
      </c>
      <c r="O1473" s="100" t="str">
        <f ca="1">IF('Inventory Ref Sheet'!AS1473&gt;0,YEAR(TODAY())-'Inventory Ref Sheet'!AS1473,"")</f>
        <v/>
      </c>
      <c r="P1473" s="95">
        <f>'Inventory Ref Sheet'!AU1473</f>
        <v>0</v>
      </c>
      <c r="Q1473" s="60">
        <f>'Inventory Ref Sheet'!AV1473</f>
        <v>0</v>
      </c>
      <c r="R1473" s="61"/>
      <c r="S1473" s="100" t="str">
        <f t="shared" si="84"/>
        <v/>
      </c>
      <c r="T1473" s="59">
        <f>'Inventory Ref Sheet'!M1473</f>
        <v>0</v>
      </c>
      <c r="U1473" s="102">
        <f>'Inventory Ref Sheet'!N1473</f>
        <v>0</v>
      </c>
      <c r="V1473" s="59">
        <f>'Inventory Ref Sheet'!O1473</f>
        <v>0</v>
      </c>
      <c r="W1473" s="59">
        <f>'Inventory Ref Sheet'!R1473</f>
        <v>0</v>
      </c>
      <c r="X1473" s="59">
        <f>'Inventory Ref Sheet'!S1473</f>
        <v>0</v>
      </c>
      <c r="Y1473" s="100" t="str">
        <f ca="1">IF('Inventory Ref Sheet'!U1473&gt;0,YEAR(TODAY())-'Inventory Ref Sheet'!U1473,"")</f>
        <v/>
      </c>
      <c r="Z1473" s="95">
        <f>'Inventory Ref Sheet'!W1473</f>
        <v>0</v>
      </c>
      <c r="AA1473" s="60">
        <f>'Inventory Ref Sheet'!X1473</f>
        <v>0</v>
      </c>
      <c r="AB1473" s="61"/>
      <c r="AC1473" s="97" t="str">
        <f t="shared" si="85"/>
        <v/>
      </c>
      <c r="AD1473" s="59">
        <f>'Inventory Ref Sheet'!Y1473</f>
        <v>0</v>
      </c>
      <c r="AE1473" s="59">
        <f>'Inventory Ref Sheet'!Z1473</f>
        <v>0</v>
      </c>
      <c r="AF1473" s="102">
        <f>'Inventory Ref Sheet'!AA1473</f>
        <v>0</v>
      </c>
      <c r="AG1473" s="59">
        <f>'Inventory Ref Sheet'!AD1473</f>
        <v>0</v>
      </c>
      <c r="AH1473" s="59">
        <f>'Inventory Ref Sheet'!AE1473</f>
        <v>0</v>
      </c>
      <c r="AI1473" s="100" t="str">
        <f ca="1">IF('Inventory Ref Sheet'!AG1473&gt;0,YEAR(TODAY())-'Inventory Ref Sheet'!AG1473,"")</f>
        <v/>
      </c>
      <c r="AJ1473" s="99"/>
      <c r="AK1473" s="60">
        <f>'Inventory Ref Sheet'!AJ1473</f>
        <v>0</v>
      </c>
      <c r="AL1473" s="99"/>
      <c r="AM1473" s="97" t="str">
        <f t="shared" si="86"/>
        <v/>
      </c>
    </row>
    <row r="1474" spans="10:39" x14ac:dyDescent="0.25">
      <c r="J1474" s="59">
        <f>'Inventory Ref Sheet'!AK1474</f>
        <v>0</v>
      </c>
      <c r="K1474" s="59">
        <f>'Inventory Ref Sheet'!AL1474</f>
        <v>0</v>
      </c>
      <c r="L1474" s="59">
        <f>'Inventory Ref Sheet'!AM1474</f>
        <v>0</v>
      </c>
      <c r="M1474" s="59">
        <f>'Inventory Ref Sheet'!AP1474</f>
        <v>0</v>
      </c>
      <c r="N1474" s="59">
        <f>'Inventory Ref Sheet'!AQ1474</f>
        <v>0</v>
      </c>
      <c r="O1474" s="100" t="str">
        <f ca="1">IF('Inventory Ref Sheet'!AS1474&gt;0,YEAR(TODAY())-'Inventory Ref Sheet'!AS1474,"")</f>
        <v/>
      </c>
      <c r="P1474" s="95">
        <f>'Inventory Ref Sheet'!AU1474</f>
        <v>0</v>
      </c>
      <c r="Q1474" s="60">
        <f>'Inventory Ref Sheet'!AV1474</f>
        <v>0</v>
      </c>
      <c r="R1474" s="61"/>
      <c r="S1474" s="100" t="str">
        <f t="shared" si="84"/>
        <v/>
      </c>
      <c r="T1474" s="59">
        <f>'Inventory Ref Sheet'!M1474</f>
        <v>0</v>
      </c>
      <c r="U1474" s="102">
        <f>'Inventory Ref Sheet'!N1474</f>
        <v>0</v>
      </c>
      <c r="V1474" s="59">
        <f>'Inventory Ref Sheet'!O1474</f>
        <v>0</v>
      </c>
      <c r="W1474" s="59">
        <f>'Inventory Ref Sheet'!R1474</f>
        <v>0</v>
      </c>
      <c r="X1474" s="59">
        <f>'Inventory Ref Sheet'!S1474</f>
        <v>0</v>
      </c>
      <c r="Y1474" s="100" t="str">
        <f ca="1">IF('Inventory Ref Sheet'!U1474&gt;0,YEAR(TODAY())-'Inventory Ref Sheet'!U1474,"")</f>
        <v/>
      </c>
      <c r="Z1474" s="95">
        <f>'Inventory Ref Sheet'!W1474</f>
        <v>0</v>
      </c>
      <c r="AA1474" s="60">
        <f>'Inventory Ref Sheet'!X1474</f>
        <v>0</v>
      </c>
      <c r="AB1474" s="61"/>
      <c r="AC1474" s="97" t="str">
        <f t="shared" si="85"/>
        <v/>
      </c>
      <c r="AD1474" s="59">
        <f>'Inventory Ref Sheet'!Y1474</f>
        <v>0</v>
      </c>
      <c r="AE1474" s="59">
        <f>'Inventory Ref Sheet'!Z1474</f>
        <v>0</v>
      </c>
      <c r="AF1474" s="102">
        <f>'Inventory Ref Sheet'!AA1474</f>
        <v>0</v>
      </c>
      <c r="AG1474" s="59">
        <f>'Inventory Ref Sheet'!AD1474</f>
        <v>0</v>
      </c>
      <c r="AH1474" s="59">
        <f>'Inventory Ref Sheet'!AE1474</f>
        <v>0</v>
      </c>
      <c r="AI1474" s="100" t="str">
        <f ca="1">IF('Inventory Ref Sheet'!AG1474&gt;0,YEAR(TODAY())-'Inventory Ref Sheet'!AG1474,"")</f>
        <v/>
      </c>
      <c r="AJ1474" s="99"/>
      <c r="AK1474" s="60">
        <f>'Inventory Ref Sheet'!AJ1474</f>
        <v>0</v>
      </c>
      <c r="AL1474" s="99"/>
      <c r="AM1474" s="97" t="str">
        <f t="shared" si="86"/>
        <v/>
      </c>
    </row>
    <row r="1475" spans="10:39" x14ac:dyDescent="0.25">
      <c r="J1475" s="59">
        <f>'Inventory Ref Sheet'!AK1475</f>
        <v>0</v>
      </c>
      <c r="K1475" s="59">
        <f>'Inventory Ref Sheet'!AL1475</f>
        <v>0</v>
      </c>
      <c r="L1475" s="59">
        <f>'Inventory Ref Sheet'!AM1475</f>
        <v>0</v>
      </c>
      <c r="M1475" s="59">
        <f>'Inventory Ref Sheet'!AP1475</f>
        <v>0</v>
      </c>
      <c r="N1475" s="59">
        <f>'Inventory Ref Sheet'!AQ1475</f>
        <v>0</v>
      </c>
      <c r="O1475" s="100" t="str">
        <f ca="1">IF('Inventory Ref Sheet'!AS1475&gt;0,YEAR(TODAY())-'Inventory Ref Sheet'!AS1475,"")</f>
        <v/>
      </c>
      <c r="P1475" s="95">
        <f>'Inventory Ref Sheet'!AU1475</f>
        <v>0</v>
      </c>
      <c r="Q1475" s="60">
        <f>'Inventory Ref Sheet'!AV1475</f>
        <v>0</v>
      </c>
      <c r="R1475" s="61"/>
      <c r="S1475" s="100" t="str">
        <f t="shared" si="84"/>
        <v/>
      </c>
      <c r="T1475" s="59">
        <f>'Inventory Ref Sheet'!M1475</f>
        <v>0</v>
      </c>
      <c r="U1475" s="102">
        <f>'Inventory Ref Sheet'!N1475</f>
        <v>0</v>
      </c>
      <c r="V1475" s="59">
        <f>'Inventory Ref Sheet'!O1475</f>
        <v>0</v>
      </c>
      <c r="W1475" s="59">
        <f>'Inventory Ref Sheet'!R1475</f>
        <v>0</v>
      </c>
      <c r="X1475" s="59">
        <f>'Inventory Ref Sheet'!S1475</f>
        <v>0</v>
      </c>
      <c r="Y1475" s="100" t="str">
        <f ca="1">IF('Inventory Ref Sheet'!U1475&gt;0,YEAR(TODAY())-'Inventory Ref Sheet'!U1475,"")</f>
        <v/>
      </c>
      <c r="Z1475" s="95">
        <f>'Inventory Ref Sheet'!W1475</f>
        <v>0</v>
      </c>
      <c r="AA1475" s="60">
        <f>'Inventory Ref Sheet'!X1475</f>
        <v>0</v>
      </c>
      <c r="AB1475" s="61"/>
      <c r="AC1475" s="97" t="str">
        <f t="shared" si="85"/>
        <v/>
      </c>
      <c r="AD1475" s="59">
        <f>'Inventory Ref Sheet'!Y1475</f>
        <v>0</v>
      </c>
      <c r="AE1475" s="59">
        <f>'Inventory Ref Sheet'!Z1475</f>
        <v>0</v>
      </c>
      <c r="AF1475" s="102">
        <f>'Inventory Ref Sheet'!AA1475</f>
        <v>0</v>
      </c>
      <c r="AG1475" s="59">
        <f>'Inventory Ref Sheet'!AD1475</f>
        <v>0</v>
      </c>
      <c r="AH1475" s="59">
        <f>'Inventory Ref Sheet'!AE1475</f>
        <v>0</v>
      </c>
      <c r="AI1475" s="100" t="str">
        <f ca="1">IF('Inventory Ref Sheet'!AG1475&gt;0,YEAR(TODAY())-'Inventory Ref Sheet'!AG1475,"")</f>
        <v/>
      </c>
      <c r="AJ1475" s="99"/>
      <c r="AK1475" s="60">
        <f>'Inventory Ref Sheet'!AJ1475</f>
        <v>0</v>
      </c>
      <c r="AL1475" s="99"/>
      <c r="AM1475" s="97" t="str">
        <f t="shared" si="86"/>
        <v/>
      </c>
    </row>
    <row r="1476" spans="10:39" x14ac:dyDescent="0.25">
      <c r="J1476" s="59">
        <f>'Inventory Ref Sheet'!AK1476</f>
        <v>0</v>
      </c>
      <c r="K1476" s="59">
        <f>'Inventory Ref Sheet'!AL1476</f>
        <v>0</v>
      </c>
      <c r="L1476" s="59">
        <f>'Inventory Ref Sheet'!AM1476</f>
        <v>0</v>
      </c>
      <c r="M1476" s="59">
        <f>'Inventory Ref Sheet'!AP1476</f>
        <v>0</v>
      </c>
      <c r="N1476" s="59">
        <f>'Inventory Ref Sheet'!AQ1476</f>
        <v>0</v>
      </c>
      <c r="O1476" s="100" t="str">
        <f ca="1">IF('Inventory Ref Sheet'!AS1476&gt;0,YEAR(TODAY())-'Inventory Ref Sheet'!AS1476,"")</f>
        <v/>
      </c>
      <c r="P1476" s="95">
        <f>'Inventory Ref Sheet'!AU1476</f>
        <v>0</v>
      </c>
      <c r="Q1476" s="60">
        <f>'Inventory Ref Sheet'!AV1476</f>
        <v>0</v>
      </c>
      <c r="R1476" s="61"/>
      <c r="S1476" s="100" t="str">
        <f t="shared" si="84"/>
        <v/>
      </c>
      <c r="T1476" s="59">
        <f>'Inventory Ref Sheet'!M1476</f>
        <v>0</v>
      </c>
      <c r="U1476" s="102">
        <f>'Inventory Ref Sheet'!N1476</f>
        <v>0</v>
      </c>
      <c r="V1476" s="59">
        <f>'Inventory Ref Sheet'!O1476</f>
        <v>0</v>
      </c>
      <c r="W1476" s="59">
        <f>'Inventory Ref Sheet'!R1476</f>
        <v>0</v>
      </c>
      <c r="X1476" s="59">
        <f>'Inventory Ref Sheet'!S1476</f>
        <v>0</v>
      </c>
      <c r="Y1476" s="100" t="str">
        <f ca="1">IF('Inventory Ref Sheet'!U1476&gt;0,YEAR(TODAY())-'Inventory Ref Sheet'!U1476,"")</f>
        <v/>
      </c>
      <c r="Z1476" s="95">
        <f>'Inventory Ref Sheet'!W1476</f>
        <v>0</v>
      </c>
      <c r="AA1476" s="60">
        <f>'Inventory Ref Sheet'!X1476</f>
        <v>0</v>
      </c>
      <c r="AB1476" s="61"/>
      <c r="AC1476" s="97" t="str">
        <f t="shared" si="85"/>
        <v/>
      </c>
      <c r="AD1476" s="59">
        <f>'Inventory Ref Sheet'!Y1476</f>
        <v>0</v>
      </c>
      <c r="AE1476" s="59">
        <f>'Inventory Ref Sheet'!Z1476</f>
        <v>0</v>
      </c>
      <c r="AF1476" s="102">
        <f>'Inventory Ref Sheet'!AA1476</f>
        <v>0</v>
      </c>
      <c r="AG1476" s="59">
        <f>'Inventory Ref Sheet'!AD1476</f>
        <v>0</v>
      </c>
      <c r="AH1476" s="59">
        <f>'Inventory Ref Sheet'!AE1476</f>
        <v>0</v>
      </c>
      <c r="AI1476" s="100" t="str">
        <f ca="1">IF('Inventory Ref Sheet'!AG1476&gt;0,YEAR(TODAY())-'Inventory Ref Sheet'!AG1476,"")</f>
        <v/>
      </c>
      <c r="AJ1476" s="99"/>
      <c r="AK1476" s="60">
        <f>'Inventory Ref Sheet'!AJ1476</f>
        <v>0</v>
      </c>
      <c r="AL1476" s="99"/>
      <c r="AM1476" s="97" t="str">
        <f t="shared" si="86"/>
        <v/>
      </c>
    </row>
    <row r="1477" spans="10:39" x14ac:dyDescent="0.25">
      <c r="J1477" s="59">
        <f>'Inventory Ref Sheet'!AK1477</f>
        <v>0</v>
      </c>
      <c r="K1477" s="59">
        <f>'Inventory Ref Sheet'!AL1477</f>
        <v>0</v>
      </c>
      <c r="L1477" s="59">
        <f>'Inventory Ref Sheet'!AM1477</f>
        <v>0</v>
      </c>
      <c r="M1477" s="59">
        <f>'Inventory Ref Sheet'!AP1477</f>
        <v>0</v>
      </c>
      <c r="N1477" s="59">
        <f>'Inventory Ref Sheet'!AQ1477</f>
        <v>0</v>
      </c>
      <c r="O1477" s="100" t="str">
        <f ca="1">IF('Inventory Ref Sheet'!AS1477&gt;0,YEAR(TODAY())-'Inventory Ref Sheet'!AS1477,"")</f>
        <v/>
      </c>
      <c r="P1477" s="95">
        <f>'Inventory Ref Sheet'!AU1477</f>
        <v>0</v>
      </c>
      <c r="Q1477" s="60">
        <f>'Inventory Ref Sheet'!AV1477</f>
        <v>0</v>
      </c>
      <c r="R1477" s="61"/>
      <c r="S1477" s="100" t="str">
        <f t="shared" si="84"/>
        <v/>
      </c>
      <c r="T1477" s="59">
        <f>'Inventory Ref Sheet'!M1477</f>
        <v>0</v>
      </c>
      <c r="U1477" s="102">
        <f>'Inventory Ref Sheet'!N1477</f>
        <v>0</v>
      </c>
      <c r="V1477" s="59">
        <f>'Inventory Ref Sheet'!O1477</f>
        <v>0</v>
      </c>
      <c r="W1477" s="59">
        <f>'Inventory Ref Sheet'!R1477</f>
        <v>0</v>
      </c>
      <c r="X1477" s="59">
        <f>'Inventory Ref Sheet'!S1477</f>
        <v>0</v>
      </c>
      <c r="Y1477" s="100" t="str">
        <f ca="1">IF('Inventory Ref Sheet'!U1477&gt;0,YEAR(TODAY())-'Inventory Ref Sheet'!U1477,"")</f>
        <v/>
      </c>
      <c r="Z1477" s="95">
        <f>'Inventory Ref Sheet'!W1477</f>
        <v>0</v>
      </c>
      <c r="AA1477" s="60">
        <f>'Inventory Ref Sheet'!X1477</f>
        <v>0</v>
      </c>
      <c r="AB1477" s="61"/>
      <c r="AC1477" s="97" t="str">
        <f t="shared" si="85"/>
        <v/>
      </c>
      <c r="AD1477" s="59">
        <f>'Inventory Ref Sheet'!Y1477</f>
        <v>0</v>
      </c>
      <c r="AE1477" s="59">
        <f>'Inventory Ref Sheet'!Z1477</f>
        <v>0</v>
      </c>
      <c r="AF1477" s="102">
        <f>'Inventory Ref Sheet'!AA1477</f>
        <v>0</v>
      </c>
      <c r="AG1477" s="59">
        <f>'Inventory Ref Sheet'!AD1477</f>
        <v>0</v>
      </c>
      <c r="AH1477" s="59">
        <f>'Inventory Ref Sheet'!AE1477</f>
        <v>0</v>
      </c>
      <c r="AI1477" s="100" t="str">
        <f ca="1">IF('Inventory Ref Sheet'!AG1477&gt;0,YEAR(TODAY())-'Inventory Ref Sheet'!AG1477,"")</f>
        <v/>
      </c>
      <c r="AJ1477" s="99"/>
      <c r="AK1477" s="60">
        <f>'Inventory Ref Sheet'!AJ1477</f>
        <v>0</v>
      </c>
      <c r="AL1477" s="99"/>
      <c r="AM1477" s="97" t="str">
        <f t="shared" si="86"/>
        <v/>
      </c>
    </row>
    <row r="1478" spans="10:39" x14ac:dyDescent="0.25">
      <c r="J1478" s="59">
        <f>'Inventory Ref Sheet'!AK1478</f>
        <v>0</v>
      </c>
      <c r="K1478" s="59">
        <f>'Inventory Ref Sheet'!AL1478</f>
        <v>0</v>
      </c>
      <c r="L1478" s="59">
        <f>'Inventory Ref Sheet'!AM1478</f>
        <v>0</v>
      </c>
      <c r="M1478" s="59">
        <f>'Inventory Ref Sheet'!AP1478</f>
        <v>0</v>
      </c>
      <c r="N1478" s="59">
        <f>'Inventory Ref Sheet'!AQ1478</f>
        <v>0</v>
      </c>
      <c r="O1478" s="100" t="str">
        <f ca="1">IF('Inventory Ref Sheet'!AS1478&gt;0,YEAR(TODAY())-'Inventory Ref Sheet'!AS1478,"")</f>
        <v/>
      </c>
      <c r="P1478" s="95">
        <f>'Inventory Ref Sheet'!AU1478</f>
        <v>0</v>
      </c>
      <c r="Q1478" s="60">
        <f>'Inventory Ref Sheet'!AV1478</f>
        <v>0</v>
      </c>
      <c r="R1478" s="61"/>
      <c r="S1478" s="100" t="str">
        <f t="shared" ref="S1478:S1541" si="87">IF(ISTEXT(J1478),IF(O1478&gt;=R1478,"Yes","No"),"")</f>
        <v/>
      </c>
      <c r="T1478" s="59">
        <f>'Inventory Ref Sheet'!M1478</f>
        <v>0</v>
      </c>
      <c r="U1478" s="102">
        <f>'Inventory Ref Sheet'!N1478</f>
        <v>0</v>
      </c>
      <c r="V1478" s="59">
        <f>'Inventory Ref Sheet'!O1478</f>
        <v>0</v>
      </c>
      <c r="W1478" s="59">
        <f>'Inventory Ref Sheet'!R1478</f>
        <v>0</v>
      </c>
      <c r="X1478" s="59">
        <f>'Inventory Ref Sheet'!S1478</f>
        <v>0</v>
      </c>
      <c r="Y1478" s="100" t="str">
        <f ca="1">IF('Inventory Ref Sheet'!U1478&gt;0,YEAR(TODAY())-'Inventory Ref Sheet'!U1478,"")</f>
        <v/>
      </c>
      <c r="Z1478" s="95">
        <f>'Inventory Ref Sheet'!W1478</f>
        <v>0</v>
      </c>
      <c r="AA1478" s="60">
        <f>'Inventory Ref Sheet'!X1478</f>
        <v>0</v>
      </c>
      <c r="AB1478" s="61"/>
      <c r="AC1478" s="97" t="str">
        <f t="shared" si="85"/>
        <v/>
      </c>
      <c r="AD1478" s="59">
        <f>'Inventory Ref Sheet'!Y1478</f>
        <v>0</v>
      </c>
      <c r="AE1478" s="59">
        <f>'Inventory Ref Sheet'!Z1478</f>
        <v>0</v>
      </c>
      <c r="AF1478" s="102">
        <f>'Inventory Ref Sheet'!AA1478</f>
        <v>0</v>
      </c>
      <c r="AG1478" s="59">
        <f>'Inventory Ref Sheet'!AD1478</f>
        <v>0</v>
      </c>
      <c r="AH1478" s="59">
        <f>'Inventory Ref Sheet'!AE1478</f>
        <v>0</v>
      </c>
      <c r="AI1478" s="100" t="str">
        <f ca="1">IF('Inventory Ref Sheet'!AG1478&gt;0,YEAR(TODAY())-'Inventory Ref Sheet'!AG1478,"")</f>
        <v/>
      </c>
      <c r="AJ1478" s="99"/>
      <c r="AK1478" s="60">
        <f>'Inventory Ref Sheet'!AJ1478</f>
        <v>0</v>
      </c>
      <c r="AL1478" s="99"/>
      <c r="AM1478" s="97" t="str">
        <f t="shared" si="86"/>
        <v/>
      </c>
    </row>
    <row r="1479" spans="10:39" x14ac:dyDescent="0.25">
      <c r="J1479" s="59">
        <f>'Inventory Ref Sheet'!AK1479</f>
        <v>0</v>
      </c>
      <c r="K1479" s="59">
        <f>'Inventory Ref Sheet'!AL1479</f>
        <v>0</v>
      </c>
      <c r="L1479" s="59">
        <f>'Inventory Ref Sheet'!AM1479</f>
        <v>0</v>
      </c>
      <c r="M1479" s="59">
        <f>'Inventory Ref Sheet'!AP1479</f>
        <v>0</v>
      </c>
      <c r="N1479" s="59">
        <f>'Inventory Ref Sheet'!AQ1479</f>
        <v>0</v>
      </c>
      <c r="O1479" s="100" t="str">
        <f ca="1">IF('Inventory Ref Sheet'!AS1479&gt;0,YEAR(TODAY())-'Inventory Ref Sheet'!AS1479,"")</f>
        <v/>
      </c>
      <c r="P1479" s="95">
        <f>'Inventory Ref Sheet'!AU1479</f>
        <v>0</v>
      </c>
      <c r="Q1479" s="60">
        <f>'Inventory Ref Sheet'!AV1479</f>
        <v>0</v>
      </c>
      <c r="R1479" s="61"/>
      <c r="S1479" s="100" t="str">
        <f t="shared" si="87"/>
        <v/>
      </c>
      <c r="T1479" s="59">
        <f>'Inventory Ref Sheet'!M1479</f>
        <v>0</v>
      </c>
      <c r="U1479" s="102">
        <f>'Inventory Ref Sheet'!N1479</f>
        <v>0</v>
      </c>
      <c r="V1479" s="59">
        <f>'Inventory Ref Sheet'!O1479</f>
        <v>0</v>
      </c>
      <c r="W1479" s="59">
        <f>'Inventory Ref Sheet'!R1479</f>
        <v>0</v>
      </c>
      <c r="X1479" s="59">
        <f>'Inventory Ref Sheet'!S1479</f>
        <v>0</v>
      </c>
      <c r="Y1479" s="100" t="str">
        <f ca="1">IF('Inventory Ref Sheet'!U1479&gt;0,YEAR(TODAY())-'Inventory Ref Sheet'!U1479,"")</f>
        <v/>
      </c>
      <c r="Z1479" s="95">
        <f>'Inventory Ref Sheet'!W1479</f>
        <v>0</v>
      </c>
      <c r="AA1479" s="60">
        <f>'Inventory Ref Sheet'!X1479</f>
        <v>0</v>
      </c>
      <c r="AB1479" s="61"/>
      <c r="AC1479" s="97" t="str">
        <f t="shared" si="85"/>
        <v/>
      </c>
      <c r="AD1479" s="59">
        <f>'Inventory Ref Sheet'!Y1479</f>
        <v>0</v>
      </c>
      <c r="AE1479" s="59">
        <f>'Inventory Ref Sheet'!Z1479</f>
        <v>0</v>
      </c>
      <c r="AF1479" s="102">
        <f>'Inventory Ref Sheet'!AA1479</f>
        <v>0</v>
      </c>
      <c r="AG1479" s="59">
        <f>'Inventory Ref Sheet'!AD1479</f>
        <v>0</v>
      </c>
      <c r="AH1479" s="59">
        <f>'Inventory Ref Sheet'!AE1479</f>
        <v>0</v>
      </c>
      <c r="AI1479" s="100" t="str">
        <f ca="1">IF('Inventory Ref Sheet'!AG1479&gt;0,YEAR(TODAY())-'Inventory Ref Sheet'!AG1479,"")</f>
        <v/>
      </c>
      <c r="AJ1479" s="99"/>
      <c r="AK1479" s="60">
        <f>'Inventory Ref Sheet'!AJ1479</f>
        <v>0</v>
      </c>
      <c r="AL1479" s="99"/>
      <c r="AM1479" s="97" t="str">
        <f t="shared" si="86"/>
        <v/>
      </c>
    </row>
    <row r="1480" spans="10:39" x14ac:dyDescent="0.25">
      <c r="J1480" s="59">
        <f>'Inventory Ref Sheet'!AK1480</f>
        <v>0</v>
      </c>
      <c r="K1480" s="59">
        <f>'Inventory Ref Sheet'!AL1480</f>
        <v>0</v>
      </c>
      <c r="L1480" s="59">
        <f>'Inventory Ref Sheet'!AM1480</f>
        <v>0</v>
      </c>
      <c r="M1480" s="59">
        <f>'Inventory Ref Sheet'!AP1480</f>
        <v>0</v>
      </c>
      <c r="N1480" s="59">
        <f>'Inventory Ref Sheet'!AQ1480</f>
        <v>0</v>
      </c>
      <c r="O1480" s="100" t="str">
        <f ca="1">IF('Inventory Ref Sheet'!AS1480&gt;0,YEAR(TODAY())-'Inventory Ref Sheet'!AS1480,"")</f>
        <v/>
      </c>
      <c r="P1480" s="95">
        <f>'Inventory Ref Sheet'!AU1480</f>
        <v>0</v>
      </c>
      <c r="Q1480" s="60">
        <f>'Inventory Ref Sheet'!AV1480</f>
        <v>0</v>
      </c>
      <c r="R1480" s="61"/>
      <c r="S1480" s="100" t="str">
        <f t="shared" si="87"/>
        <v/>
      </c>
      <c r="T1480" s="59">
        <f>'Inventory Ref Sheet'!M1480</f>
        <v>0</v>
      </c>
      <c r="U1480" s="102">
        <f>'Inventory Ref Sheet'!N1480</f>
        <v>0</v>
      </c>
      <c r="V1480" s="59">
        <f>'Inventory Ref Sheet'!O1480</f>
        <v>0</v>
      </c>
      <c r="W1480" s="59">
        <f>'Inventory Ref Sheet'!R1480</f>
        <v>0</v>
      </c>
      <c r="X1480" s="59">
        <f>'Inventory Ref Sheet'!S1480</f>
        <v>0</v>
      </c>
      <c r="Y1480" s="100" t="str">
        <f ca="1">IF('Inventory Ref Sheet'!U1480&gt;0,YEAR(TODAY())-'Inventory Ref Sheet'!U1480,"")</f>
        <v/>
      </c>
      <c r="Z1480" s="95">
        <f>'Inventory Ref Sheet'!W1480</f>
        <v>0</v>
      </c>
      <c r="AA1480" s="60">
        <f>'Inventory Ref Sheet'!X1480</f>
        <v>0</v>
      </c>
      <c r="AB1480" s="61"/>
      <c r="AC1480" s="97" t="str">
        <f t="shared" si="85"/>
        <v/>
      </c>
      <c r="AD1480" s="59">
        <f>'Inventory Ref Sheet'!Y1480</f>
        <v>0</v>
      </c>
      <c r="AE1480" s="59">
        <f>'Inventory Ref Sheet'!Z1480</f>
        <v>0</v>
      </c>
      <c r="AF1480" s="102">
        <f>'Inventory Ref Sheet'!AA1480</f>
        <v>0</v>
      </c>
      <c r="AG1480" s="59">
        <f>'Inventory Ref Sheet'!AD1480</f>
        <v>0</v>
      </c>
      <c r="AH1480" s="59">
        <f>'Inventory Ref Sheet'!AE1480</f>
        <v>0</v>
      </c>
      <c r="AI1480" s="100" t="str">
        <f ca="1">IF('Inventory Ref Sheet'!AG1480&gt;0,YEAR(TODAY())-'Inventory Ref Sheet'!AG1480,"")</f>
        <v/>
      </c>
      <c r="AJ1480" s="99"/>
      <c r="AK1480" s="60">
        <f>'Inventory Ref Sheet'!AJ1480</f>
        <v>0</v>
      </c>
      <c r="AL1480" s="99"/>
      <c r="AM1480" s="97" t="str">
        <f t="shared" si="86"/>
        <v/>
      </c>
    </row>
    <row r="1481" spans="10:39" x14ac:dyDescent="0.25">
      <c r="J1481" s="59">
        <f>'Inventory Ref Sheet'!AK1481</f>
        <v>0</v>
      </c>
      <c r="K1481" s="59">
        <f>'Inventory Ref Sheet'!AL1481</f>
        <v>0</v>
      </c>
      <c r="L1481" s="59">
        <f>'Inventory Ref Sheet'!AM1481</f>
        <v>0</v>
      </c>
      <c r="M1481" s="59">
        <f>'Inventory Ref Sheet'!AP1481</f>
        <v>0</v>
      </c>
      <c r="N1481" s="59">
        <f>'Inventory Ref Sheet'!AQ1481</f>
        <v>0</v>
      </c>
      <c r="O1481" s="100" t="str">
        <f ca="1">IF('Inventory Ref Sheet'!AS1481&gt;0,YEAR(TODAY())-'Inventory Ref Sheet'!AS1481,"")</f>
        <v/>
      </c>
      <c r="P1481" s="95">
        <f>'Inventory Ref Sheet'!AU1481</f>
        <v>0</v>
      </c>
      <c r="Q1481" s="60">
        <f>'Inventory Ref Sheet'!AV1481</f>
        <v>0</v>
      </c>
      <c r="R1481" s="61"/>
      <c r="S1481" s="100" t="str">
        <f t="shared" si="87"/>
        <v/>
      </c>
      <c r="T1481" s="59">
        <f>'Inventory Ref Sheet'!M1481</f>
        <v>0</v>
      </c>
      <c r="U1481" s="102">
        <f>'Inventory Ref Sheet'!N1481</f>
        <v>0</v>
      </c>
      <c r="V1481" s="59">
        <f>'Inventory Ref Sheet'!O1481</f>
        <v>0</v>
      </c>
      <c r="W1481" s="59">
        <f>'Inventory Ref Sheet'!R1481</f>
        <v>0</v>
      </c>
      <c r="X1481" s="59">
        <f>'Inventory Ref Sheet'!S1481</f>
        <v>0</v>
      </c>
      <c r="Y1481" s="100" t="str">
        <f ca="1">IF('Inventory Ref Sheet'!U1481&gt;0,YEAR(TODAY())-'Inventory Ref Sheet'!U1481,"")</f>
        <v/>
      </c>
      <c r="Z1481" s="95">
        <f>'Inventory Ref Sheet'!W1481</f>
        <v>0</v>
      </c>
      <c r="AA1481" s="60">
        <f>'Inventory Ref Sheet'!X1481</f>
        <v>0</v>
      </c>
      <c r="AB1481" s="61"/>
      <c r="AC1481" s="97" t="str">
        <f t="shared" si="85"/>
        <v/>
      </c>
      <c r="AD1481" s="59">
        <f>'Inventory Ref Sheet'!Y1481</f>
        <v>0</v>
      </c>
      <c r="AE1481" s="59">
        <f>'Inventory Ref Sheet'!Z1481</f>
        <v>0</v>
      </c>
      <c r="AF1481" s="102">
        <f>'Inventory Ref Sheet'!AA1481</f>
        <v>0</v>
      </c>
      <c r="AG1481" s="59">
        <f>'Inventory Ref Sheet'!AD1481</f>
        <v>0</v>
      </c>
      <c r="AH1481" s="59">
        <f>'Inventory Ref Sheet'!AE1481</f>
        <v>0</v>
      </c>
      <c r="AI1481" s="100" t="str">
        <f ca="1">IF('Inventory Ref Sheet'!AG1481&gt;0,YEAR(TODAY())-'Inventory Ref Sheet'!AG1481,"")</f>
        <v/>
      </c>
      <c r="AJ1481" s="99"/>
      <c r="AK1481" s="60">
        <f>'Inventory Ref Sheet'!AJ1481</f>
        <v>0</v>
      </c>
      <c r="AL1481" s="99"/>
      <c r="AM1481" s="97" t="str">
        <f t="shared" si="86"/>
        <v/>
      </c>
    </row>
    <row r="1482" spans="10:39" x14ac:dyDescent="0.25">
      <c r="J1482" s="59">
        <f>'Inventory Ref Sheet'!AK1482</f>
        <v>0</v>
      </c>
      <c r="K1482" s="59">
        <f>'Inventory Ref Sheet'!AL1482</f>
        <v>0</v>
      </c>
      <c r="L1482" s="59">
        <f>'Inventory Ref Sheet'!AM1482</f>
        <v>0</v>
      </c>
      <c r="M1482" s="59">
        <f>'Inventory Ref Sheet'!AP1482</f>
        <v>0</v>
      </c>
      <c r="N1482" s="59">
        <f>'Inventory Ref Sheet'!AQ1482</f>
        <v>0</v>
      </c>
      <c r="O1482" s="100" t="str">
        <f ca="1">IF('Inventory Ref Sheet'!AS1482&gt;0,YEAR(TODAY())-'Inventory Ref Sheet'!AS1482,"")</f>
        <v/>
      </c>
      <c r="P1482" s="95">
        <f>'Inventory Ref Sheet'!AU1482</f>
        <v>0</v>
      </c>
      <c r="Q1482" s="60">
        <f>'Inventory Ref Sheet'!AV1482</f>
        <v>0</v>
      </c>
      <c r="R1482" s="61"/>
      <c r="S1482" s="100" t="str">
        <f t="shared" si="87"/>
        <v/>
      </c>
      <c r="T1482" s="59">
        <f>'Inventory Ref Sheet'!M1482</f>
        <v>0</v>
      </c>
      <c r="U1482" s="102">
        <f>'Inventory Ref Sheet'!N1482</f>
        <v>0</v>
      </c>
      <c r="V1482" s="59">
        <f>'Inventory Ref Sheet'!O1482</f>
        <v>0</v>
      </c>
      <c r="W1482" s="59">
        <f>'Inventory Ref Sheet'!R1482</f>
        <v>0</v>
      </c>
      <c r="X1482" s="59">
        <f>'Inventory Ref Sheet'!S1482</f>
        <v>0</v>
      </c>
      <c r="Y1482" s="100" t="str">
        <f ca="1">IF('Inventory Ref Sheet'!U1482&gt;0,YEAR(TODAY())-'Inventory Ref Sheet'!U1482,"")</f>
        <v/>
      </c>
      <c r="Z1482" s="95">
        <f>'Inventory Ref Sheet'!W1482</f>
        <v>0</v>
      </c>
      <c r="AA1482" s="60">
        <f>'Inventory Ref Sheet'!X1482</f>
        <v>0</v>
      </c>
      <c r="AB1482" s="61"/>
      <c r="AC1482" s="97" t="str">
        <f t="shared" si="85"/>
        <v/>
      </c>
      <c r="AD1482" s="59">
        <f>'Inventory Ref Sheet'!Y1482</f>
        <v>0</v>
      </c>
      <c r="AE1482" s="59">
        <f>'Inventory Ref Sheet'!Z1482</f>
        <v>0</v>
      </c>
      <c r="AF1482" s="102">
        <f>'Inventory Ref Sheet'!AA1482</f>
        <v>0</v>
      </c>
      <c r="AG1482" s="59">
        <f>'Inventory Ref Sheet'!AD1482</f>
        <v>0</v>
      </c>
      <c r="AH1482" s="59">
        <f>'Inventory Ref Sheet'!AE1482</f>
        <v>0</v>
      </c>
      <c r="AI1482" s="100" t="str">
        <f ca="1">IF('Inventory Ref Sheet'!AG1482&gt;0,YEAR(TODAY())-'Inventory Ref Sheet'!AG1482,"")</f>
        <v/>
      </c>
      <c r="AJ1482" s="99"/>
      <c r="AK1482" s="60">
        <f>'Inventory Ref Sheet'!AJ1482</f>
        <v>0</v>
      </c>
      <c r="AL1482" s="99"/>
      <c r="AM1482" s="97" t="str">
        <f t="shared" si="86"/>
        <v/>
      </c>
    </row>
    <row r="1483" spans="10:39" x14ac:dyDescent="0.25">
      <c r="J1483" s="59">
        <f>'Inventory Ref Sheet'!AK1483</f>
        <v>0</v>
      </c>
      <c r="K1483" s="59">
        <f>'Inventory Ref Sheet'!AL1483</f>
        <v>0</v>
      </c>
      <c r="L1483" s="59">
        <f>'Inventory Ref Sheet'!AM1483</f>
        <v>0</v>
      </c>
      <c r="M1483" s="59">
        <f>'Inventory Ref Sheet'!AP1483</f>
        <v>0</v>
      </c>
      <c r="N1483" s="59">
        <f>'Inventory Ref Sheet'!AQ1483</f>
        <v>0</v>
      </c>
      <c r="O1483" s="100" t="str">
        <f ca="1">IF('Inventory Ref Sheet'!AS1483&gt;0,YEAR(TODAY())-'Inventory Ref Sheet'!AS1483,"")</f>
        <v/>
      </c>
      <c r="P1483" s="95">
        <f>'Inventory Ref Sheet'!AU1483</f>
        <v>0</v>
      </c>
      <c r="Q1483" s="60">
        <f>'Inventory Ref Sheet'!AV1483</f>
        <v>0</v>
      </c>
      <c r="R1483" s="61"/>
      <c r="S1483" s="100" t="str">
        <f t="shared" si="87"/>
        <v/>
      </c>
      <c r="T1483" s="59">
        <f>'Inventory Ref Sheet'!M1483</f>
        <v>0</v>
      </c>
      <c r="U1483" s="102">
        <f>'Inventory Ref Sheet'!N1483</f>
        <v>0</v>
      </c>
      <c r="V1483" s="59">
        <f>'Inventory Ref Sheet'!O1483</f>
        <v>0</v>
      </c>
      <c r="W1483" s="59">
        <f>'Inventory Ref Sheet'!R1483</f>
        <v>0</v>
      </c>
      <c r="X1483" s="59">
        <f>'Inventory Ref Sheet'!S1483</f>
        <v>0</v>
      </c>
      <c r="Y1483" s="100" t="str">
        <f ca="1">IF('Inventory Ref Sheet'!U1483&gt;0,YEAR(TODAY())-'Inventory Ref Sheet'!U1483,"")</f>
        <v/>
      </c>
      <c r="Z1483" s="95">
        <f>'Inventory Ref Sheet'!W1483</f>
        <v>0</v>
      </c>
      <c r="AA1483" s="60">
        <f>'Inventory Ref Sheet'!X1483</f>
        <v>0</v>
      </c>
      <c r="AB1483" s="61"/>
      <c r="AC1483" s="97" t="str">
        <f t="shared" ref="AC1483:AC1546" si="88">IF(ISTEXT(T1483),IF(Y1483&gt;=AB1483,"Yes","No"),"")</f>
        <v/>
      </c>
      <c r="AD1483" s="59">
        <f>'Inventory Ref Sheet'!Y1483</f>
        <v>0</v>
      </c>
      <c r="AE1483" s="59">
        <f>'Inventory Ref Sheet'!Z1483</f>
        <v>0</v>
      </c>
      <c r="AF1483" s="102">
        <f>'Inventory Ref Sheet'!AA1483</f>
        <v>0</v>
      </c>
      <c r="AG1483" s="59">
        <f>'Inventory Ref Sheet'!AD1483</f>
        <v>0</v>
      </c>
      <c r="AH1483" s="59">
        <f>'Inventory Ref Sheet'!AE1483</f>
        <v>0</v>
      </c>
      <c r="AI1483" s="100" t="str">
        <f ca="1">IF('Inventory Ref Sheet'!AG1483&gt;0,YEAR(TODAY())-'Inventory Ref Sheet'!AG1483,"")</f>
        <v/>
      </c>
      <c r="AJ1483" s="99"/>
      <c r="AK1483" s="60">
        <f>'Inventory Ref Sheet'!AJ1483</f>
        <v>0</v>
      </c>
      <c r="AL1483" s="99"/>
      <c r="AM1483" s="97" t="str">
        <f t="shared" ref="AM1483:AM1546" si="89">IF(ISTEXT(AD1483),IF(AI1483&gt;=AL1483,"Yes","No"),"")</f>
        <v/>
      </c>
    </row>
    <row r="1484" spans="10:39" x14ac:dyDescent="0.25">
      <c r="J1484" s="59">
        <f>'Inventory Ref Sheet'!AK1484</f>
        <v>0</v>
      </c>
      <c r="K1484" s="59">
        <f>'Inventory Ref Sheet'!AL1484</f>
        <v>0</v>
      </c>
      <c r="L1484" s="59">
        <f>'Inventory Ref Sheet'!AM1484</f>
        <v>0</v>
      </c>
      <c r="M1484" s="59">
        <f>'Inventory Ref Sheet'!AP1484</f>
        <v>0</v>
      </c>
      <c r="N1484" s="59">
        <f>'Inventory Ref Sheet'!AQ1484</f>
        <v>0</v>
      </c>
      <c r="O1484" s="100" t="str">
        <f ca="1">IF('Inventory Ref Sheet'!AS1484&gt;0,YEAR(TODAY())-'Inventory Ref Sheet'!AS1484,"")</f>
        <v/>
      </c>
      <c r="P1484" s="95">
        <f>'Inventory Ref Sheet'!AU1484</f>
        <v>0</v>
      </c>
      <c r="Q1484" s="60">
        <f>'Inventory Ref Sheet'!AV1484</f>
        <v>0</v>
      </c>
      <c r="R1484" s="61"/>
      <c r="S1484" s="100" t="str">
        <f t="shared" si="87"/>
        <v/>
      </c>
      <c r="T1484" s="59">
        <f>'Inventory Ref Sheet'!M1484</f>
        <v>0</v>
      </c>
      <c r="U1484" s="102">
        <f>'Inventory Ref Sheet'!N1484</f>
        <v>0</v>
      </c>
      <c r="V1484" s="59">
        <f>'Inventory Ref Sheet'!O1484</f>
        <v>0</v>
      </c>
      <c r="W1484" s="59">
        <f>'Inventory Ref Sheet'!R1484</f>
        <v>0</v>
      </c>
      <c r="X1484" s="59">
        <f>'Inventory Ref Sheet'!S1484</f>
        <v>0</v>
      </c>
      <c r="Y1484" s="100" t="str">
        <f ca="1">IF('Inventory Ref Sheet'!U1484&gt;0,YEAR(TODAY())-'Inventory Ref Sheet'!U1484,"")</f>
        <v/>
      </c>
      <c r="Z1484" s="95">
        <f>'Inventory Ref Sheet'!W1484</f>
        <v>0</v>
      </c>
      <c r="AA1484" s="60">
        <f>'Inventory Ref Sheet'!X1484</f>
        <v>0</v>
      </c>
      <c r="AB1484" s="61"/>
      <c r="AC1484" s="97" t="str">
        <f t="shared" si="88"/>
        <v/>
      </c>
      <c r="AD1484" s="59">
        <f>'Inventory Ref Sheet'!Y1484</f>
        <v>0</v>
      </c>
      <c r="AE1484" s="59">
        <f>'Inventory Ref Sheet'!Z1484</f>
        <v>0</v>
      </c>
      <c r="AF1484" s="102">
        <f>'Inventory Ref Sheet'!AA1484</f>
        <v>0</v>
      </c>
      <c r="AG1484" s="59">
        <f>'Inventory Ref Sheet'!AD1484</f>
        <v>0</v>
      </c>
      <c r="AH1484" s="59">
        <f>'Inventory Ref Sheet'!AE1484</f>
        <v>0</v>
      </c>
      <c r="AI1484" s="100" t="str">
        <f ca="1">IF('Inventory Ref Sheet'!AG1484&gt;0,YEAR(TODAY())-'Inventory Ref Sheet'!AG1484,"")</f>
        <v/>
      </c>
      <c r="AJ1484" s="99"/>
      <c r="AK1484" s="60">
        <f>'Inventory Ref Sheet'!AJ1484</f>
        <v>0</v>
      </c>
      <c r="AL1484" s="99"/>
      <c r="AM1484" s="97" t="str">
        <f t="shared" si="89"/>
        <v/>
      </c>
    </row>
    <row r="1485" spans="10:39" x14ac:dyDescent="0.25">
      <c r="J1485" s="59">
        <f>'Inventory Ref Sheet'!AK1485</f>
        <v>0</v>
      </c>
      <c r="K1485" s="59">
        <f>'Inventory Ref Sheet'!AL1485</f>
        <v>0</v>
      </c>
      <c r="L1485" s="59">
        <f>'Inventory Ref Sheet'!AM1485</f>
        <v>0</v>
      </c>
      <c r="M1485" s="59">
        <f>'Inventory Ref Sheet'!AP1485</f>
        <v>0</v>
      </c>
      <c r="N1485" s="59">
        <f>'Inventory Ref Sheet'!AQ1485</f>
        <v>0</v>
      </c>
      <c r="O1485" s="100" t="str">
        <f ca="1">IF('Inventory Ref Sheet'!AS1485&gt;0,YEAR(TODAY())-'Inventory Ref Sheet'!AS1485,"")</f>
        <v/>
      </c>
      <c r="P1485" s="95">
        <f>'Inventory Ref Sheet'!AU1485</f>
        <v>0</v>
      </c>
      <c r="Q1485" s="60">
        <f>'Inventory Ref Sheet'!AV1485</f>
        <v>0</v>
      </c>
      <c r="R1485" s="61"/>
      <c r="S1485" s="100" t="str">
        <f t="shared" si="87"/>
        <v/>
      </c>
      <c r="T1485" s="59">
        <f>'Inventory Ref Sheet'!M1485</f>
        <v>0</v>
      </c>
      <c r="U1485" s="102">
        <f>'Inventory Ref Sheet'!N1485</f>
        <v>0</v>
      </c>
      <c r="V1485" s="59">
        <f>'Inventory Ref Sheet'!O1485</f>
        <v>0</v>
      </c>
      <c r="W1485" s="59">
        <f>'Inventory Ref Sheet'!R1485</f>
        <v>0</v>
      </c>
      <c r="X1485" s="59">
        <f>'Inventory Ref Sheet'!S1485</f>
        <v>0</v>
      </c>
      <c r="Y1485" s="100" t="str">
        <f ca="1">IF('Inventory Ref Sheet'!U1485&gt;0,YEAR(TODAY())-'Inventory Ref Sheet'!U1485,"")</f>
        <v/>
      </c>
      <c r="Z1485" s="95">
        <f>'Inventory Ref Sheet'!W1485</f>
        <v>0</v>
      </c>
      <c r="AA1485" s="60">
        <f>'Inventory Ref Sheet'!X1485</f>
        <v>0</v>
      </c>
      <c r="AB1485" s="61"/>
      <c r="AC1485" s="97" t="str">
        <f t="shared" si="88"/>
        <v/>
      </c>
      <c r="AD1485" s="59">
        <f>'Inventory Ref Sheet'!Y1485</f>
        <v>0</v>
      </c>
      <c r="AE1485" s="59">
        <f>'Inventory Ref Sheet'!Z1485</f>
        <v>0</v>
      </c>
      <c r="AF1485" s="102">
        <f>'Inventory Ref Sheet'!AA1485</f>
        <v>0</v>
      </c>
      <c r="AG1485" s="59">
        <f>'Inventory Ref Sheet'!AD1485</f>
        <v>0</v>
      </c>
      <c r="AH1485" s="59">
        <f>'Inventory Ref Sheet'!AE1485</f>
        <v>0</v>
      </c>
      <c r="AI1485" s="100" t="str">
        <f ca="1">IF('Inventory Ref Sheet'!AG1485&gt;0,YEAR(TODAY())-'Inventory Ref Sheet'!AG1485,"")</f>
        <v/>
      </c>
      <c r="AJ1485" s="99"/>
      <c r="AK1485" s="60">
        <f>'Inventory Ref Sheet'!AJ1485</f>
        <v>0</v>
      </c>
      <c r="AL1485" s="99"/>
      <c r="AM1485" s="97" t="str">
        <f t="shared" si="89"/>
        <v/>
      </c>
    </row>
    <row r="1486" spans="10:39" x14ac:dyDescent="0.25">
      <c r="J1486" s="59">
        <f>'Inventory Ref Sheet'!AK1486</f>
        <v>0</v>
      </c>
      <c r="K1486" s="59">
        <f>'Inventory Ref Sheet'!AL1486</f>
        <v>0</v>
      </c>
      <c r="L1486" s="59">
        <f>'Inventory Ref Sheet'!AM1486</f>
        <v>0</v>
      </c>
      <c r="M1486" s="59">
        <f>'Inventory Ref Sheet'!AP1486</f>
        <v>0</v>
      </c>
      <c r="N1486" s="59">
        <f>'Inventory Ref Sheet'!AQ1486</f>
        <v>0</v>
      </c>
      <c r="O1486" s="100" t="str">
        <f ca="1">IF('Inventory Ref Sheet'!AS1486&gt;0,YEAR(TODAY())-'Inventory Ref Sheet'!AS1486,"")</f>
        <v/>
      </c>
      <c r="P1486" s="95">
        <f>'Inventory Ref Sheet'!AU1486</f>
        <v>0</v>
      </c>
      <c r="Q1486" s="60">
        <f>'Inventory Ref Sheet'!AV1486</f>
        <v>0</v>
      </c>
      <c r="R1486" s="61"/>
      <c r="S1486" s="100" t="str">
        <f t="shared" si="87"/>
        <v/>
      </c>
      <c r="T1486" s="59">
        <f>'Inventory Ref Sheet'!M1486</f>
        <v>0</v>
      </c>
      <c r="U1486" s="102">
        <f>'Inventory Ref Sheet'!N1486</f>
        <v>0</v>
      </c>
      <c r="V1486" s="59">
        <f>'Inventory Ref Sheet'!O1486</f>
        <v>0</v>
      </c>
      <c r="W1486" s="59">
        <f>'Inventory Ref Sheet'!R1486</f>
        <v>0</v>
      </c>
      <c r="X1486" s="59">
        <f>'Inventory Ref Sheet'!S1486</f>
        <v>0</v>
      </c>
      <c r="Y1486" s="100" t="str">
        <f ca="1">IF('Inventory Ref Sheet'!U1486&gt;0,YEAR(TODAY())-'Inventory Ref Sheet'!U1486,"")</f>
        <v/>
      </c>
      <c r="Z1486" s="95">
        <f>'Inventory Ref Sheet'!W1486</f>
        <v>0</v>
      </c>
      <c r="AA1486" s="60">
        <f>'Inventory Ref Sheet'!X1486</f>
        <v>0</v>
      </c>
      <c r="AB1486" s="61"/>
      <c r="AC1486" s="97" t="str">
        <f t="shared" si="88"/>
        <v/>
      </c>
      <c r="AD1486" s="59">
        <f>'Inventory Ref Sheet'!Y1486</f>
        <v>0</v>
      </c>
      <c r="AE1486" s="59">
        <f>'Inventory Ref Sheet'!Z1486</f>
        <v>0</v>
      </c>
      <c r="AF1486" s="102">
        <f>'Inventory Ref Sheet'!AA1486</f>
        <v>0</v>
      </c>
      <c r="AG1486" s="59">
        <f>'Inventory Ref Sheet'!AD1486</f>
        <v>0</v>
      </c>
      <c r="AH1486" s="59">
        <f>'Inventory Ref Sheet'!AE1486</f>
        <v>0</v>
      </c>
      <c r="AI1486" s="100" t="str">
        <f ca="1">IF('Inventory Ref Sheet'!AG1486&gt;0,YEAR(TODAY())-'Inventory Ref Sheet'!AG1486,"")</f>
        <v/>
      </c>
      <c r="AJ1486" s="99"/>
      <c r="AK1486" s="60">
        <f>'Inventory Ref Sheet'!AJ1486</f>
        <v>0</v>
      </c>
      <c r="AL1486" s="99"/>
      <c r="AM1486" s="97" t="str">
        <f t="shared" si="89"/>
        <v/>
      </c>
    </row>
    <row r="1487" spans="10:39" x14ac:dyDescent="0.25">
      <c r="J1487" s="59">
        <f>'Inventory Ref Sheet'!AK1487</f>
        <v>0</v>
      </c>
      <c r="K1487" s="59">
        <f>'Inventory Ref Sheet'!AL1487</f>
        <v>0</v>
      </c>
      <c r="L1487" s="59">
        <f>'Inventory Ref Sheet'!AM1487</f>
        <v>0</v>
      </c>
      <c r="M1487" s="59">
        <f>'Inventory Ref Sheet'!AP1487</f>
        <v>0</v>
      </c>
      <c r="N1487" s="59">
        <f>'Inventory Ref Sheet'!AQ1487</f>
        <v>0</v>
      </c>
      <c r="O1487" s="100" t="str">
        <f ca="1">IF('Inventory Ref Sheet'!AS1487&gt;0,YEAR(TODAY())-'Inventory Ref Sheet'!AS1487,"")</f>
        <v/>
      </c>
      <c r="P1487" s="95">
        <f>'Inventory Ref Sheet'!AU1487</f>
        <v>0</v>
      </c>
      <c r="Q1487" s="60">
        <f>'Inventory Ref Sheet'!AV1487</f>
        <v>0</v>
      </c>
      <c r="R1487" s="61"/>
      <c r="S1487" s="100" t="str">
        <f t="shared" si="87"/>
        <v/>
      </c>
      <c r="T1487" s="59">
        <f>'Inventory Ref Sheet'!M1487</f>
        <v>0</v>
      </c>
      <c r="U1487" s="102">
        <f>'Inventory Ref Sheet'!N1487</f>
        <v>0</v>
      </c>
      <c r="V1487" s="59">
        <f>'Inventory Ref Sheet'!O1487</f>
        <v>0</v>
      </c>
      <c r="W1487" s="59">
        <f>'Inventory Ref Sheet'!R1487</f>
        <v>0</v>
      </c>
      <c r="X1487" s="59">
        <f>'Inventory Ref Sheet'!S1487</f>
        <v>0</v>
      </c>
      <c r="Y1487" s="100" t="str">
        <f ca="1">IF('Inventory Ref Sheet'!U1487&gt;0,YEAR(TODAY())-'Inventory Ref Sheet'!U1487,"")</f>
        <v/>
      </c>
      <c r="Z1487" s="95">
        <f>'Inventory Ref Sheet'!W1487</f>
        <v>0</v>
      </c>
      <c r="AA1487" s="60">
        <f>'Inventory Ref Sheet'!X1487</f>
        <v>0</v>
      </c>
      <c r="AB1487" s="61"/>
      <c r="AC1487" s="97" t="str">
        <f t="shared" si="88"/>
        <v/>
      </c>
      <c r="AD1487" s="59">
        <f>'Inventory Ref Sheet'!Y1487</f>
        <v>0</v>
      </c>
      <c r="AE1487" s="59">
        <f>'Inventory Ref Sheet'!Z1487</f>
        <v>0</v>
      </c>
      <c r="AF1487" s="102">
        <f>'Inventory Ref Sheet'!AA1487</f>
        <v>0</v>
      </c>
      <c r="AG1487" s="59">
        <f>'Inventory Ref Sheet'!AD1487</f>
        <v>0</v>
      </c>
      <c r="AH1487" s="59">
        <f>'Inventory Ref Sheet'!AE1487</f>
        <v>0</v>
      </c>
      <c r="AI1487" s="100" t="str">
        <f ca="1">IF('Inventory Ref Sheet'!AG1487&gt;0,YEAR(TODAY())-'Inventory Ref Sheet'!AG1487,"")</f>
        <v/>
      </c>
      <c r="AJ1487" s="99"/>
      <c r="AK1487" s="60">
        <f>'Inventory Ref Sheet'!AJ1487</f>
        <v>0</v>
      </c>
      <c r="AL1487" s="99"/>
      <c r="AM1487" s="97" t="str">
        <f t="shared" si="89"/>
        <v/>
      </c>
    </row>
    <row r="1488" spans="10:39" x14ac:dyDescent="0.25">
      <c r="J1488" s="59">
        <f>'Inventory Ref Sheet'!AK1488</f>
        <v>0</v>
      </c>
      <c r="K1488" s="59">
        <f>'Inventory Ref Sheet'!AL1488</f>
        <v>0</v>
      </c>
      <c r="L1488" s="59">
        <f>'Inventory Ref Sheet'!AM1488</f>
        <v>0</v>
      </c>
      <c r="M1488" s="59">
        <f>'Inventory Ref Sheet'!AP1488</f>
        <v>0</v>
      </c>
      <c r="N1488" s="59">
        <f>'Inventory Ref Sheet'!AQ1488</f>
        <v>0</v>
      </c>
      <c r="O1488" s="100" t="str">
        <f ca="1">IF('Inventory Ref Sheet'!AS1488&gt;0,YEAR(TODAY())-'Inventory Ref Sheet'!AS1488,"")</f>
        <v/>
      </c>
      <c r="P1488" s="95">
        <f>'Inventory Ref Sheet'!AU1488</f>
        <v>0</v>
      </c>
      <c r="Q1488" s="60">
        <f>'Inventory Ref Sheet'!AV1488</f>
        <v>0</v>
      </c>
      <c r="R1488" s="61"/>
      <c r="S1488" s="100" t="str">
        <f t="shared" si="87"/>
        <v/>
      </c>
      <c r="T1488" s="59">
        <f>'Inventory Ref Sheet'!M1488</f>
        <v>0</v>
      </c>
      <c r="U1488" s="102">
        <f>'Inventory Ref Sheet'!N1488</f>
        <v>0</v>
      </c>
      <c r="V1488" s="59">
        <f>'Inventory Ref Sheet'!O1488</f>
        <v>0</v>
      </c>
      <c r="W1488" s="59">
        <f>'Inventory Ref Sheet'!R1488</f>
        <v>0</v>
      </c>
      <c r="X1488" s="59">
        <f>'Inventory Ref Sheet'!S1488</f>
        <v>0</v>
      </c>
      <c r="Y1488" s="100" t="str">
        <f ca="1">IF('Inventory Ref Sheet'!U1488&gt;0,YEAR(TODAY())-'Inventory Ref Sheet'!U1488,"")</f>
        <v/>
      </c>
      <c r="Z1488" s="95">
        <f>'Inventory Ref Sheet'!W1488</f>
        <v>0</v>
      </c>
      <c r="AA1488" s="60">
        <f>'Inventory Ref Sheet'!X1488</f>
        <v>0</v>
      </c>
      <c r="AB1488" s="61"/>
      <c r="AC1488" s="97" t="str">
        <f t="shared" si="88"/>
        <v/>
      </c>
      <c r="AD1488" s="59">
        <f>'Inventory Ref Sheet'!Y1488</f>
        <v>0</v>
      </c>
      <c r="AE1488" s="59">
        <f>'Inventory Ref Sheet'!Z1488</f>
        <v>0</v>
      </c>
      <c r="AF1488" s="102">
        <f>'Inventory Ref Sheet'!AA1488</f>
        <v>0</v>
      </c>
      <c r="AG1488" s="59">
        <f>'Inventory Ref Sheet'!AD1488</f>
        <v>0</v>
      </c>
      <c r="AH1488" s="59">
        <f>'Inventory Ref Sheet'!AE1488</f>
        <v>0</v>
      </c>
      <c r="AI1488" s="100" t="str">
        <f ca="1">IF('Inventory Ref Sheet'!AG1488&gt;0,YEAR(TODAY())-'Inventory Ref Sheet'!AG1488,"")</f>
        <v/>
      </c>
      <c r="AJ1488" s="99"/>
      <c r="AK1488" s="60">
        <f>'Inventory Ref Sheet'!AJ1488</f>
        <v>0</v>
      </c>
      <c r="AL1488" s="99"/>
      <c r="AM1488" s="97" t="str">
        <f t="shared" si="89"/>
        <v/>
      </c>
    </row>
    <row r="1489" spans="10:39" x14ac:dyDescent="0.25">
      <c r="J1489" s="59">
        <f>'Inventory Ref Sheet'!AK1489</f>
        <v>0</v>
      </c>
      <c r="K1489" s="59">
        <f>'Inventory Ref Sheet'!AL1489</f>
        <v>0</v>
      </c>
      <c r="L1489" s="59">
        <f>'Inventory Ref Sheet'!AM1489</f>
        <v>0</v>
      </c>
      <c r="M1489" s="59">
        <f>'Inventory Ref Sheet'!AP1489</f>
        <v>0</v>
      </c>
      <c r="N1489" s="59">
        <f>'Inventory Ref Sheet'!AQ1489</f>
        <v>0</v>
      </c>
      <c r="O1489" s="100" t="str">
        <f ca="1">IF('Inventory Ref Sheet'!AS1489&gt;0,YEAR(TODAY())-'Inventory Ref Sheet'!AS1489,"")</f>
        <v/>
      </c>
      <c r="P1489" s="95">
        <f>'Inventory Ref Sheet'!AU1489</f>
        <v>0</v>
      </c>
      <c r="Q1489" s="60">
        <f>'Inventory Ref Sheet'!AV1489</f>
        <v>0</v>
      </c>
      <c r="R1489" s="61"/>
      <c r="S1489" s="100" t="str">
        <f t="shared" si="87"/>
        <v/>
      </c>
      <c r="T1489" s="59">
        <f>'Inventory Ref Sheet'!M1489</f>
        <v>0</v>
      </c>
      <c r="U1489" s="102">
        <f>'Inventory Ref Sheet'!N1489</f>
        <v>0</v>
      </c>
      <c r="V1489" s="59">
        <f>'Inventory Ref Sheet'!O1489</f>
        <v>0</v>
      </c>
      <c r="W1489" s="59">
        <f>'Inventory Ref Sheet'!R1489</f>
        <v>0</v>
      </c>
      <c r="X1489" s="59">
        <f>'Inventory Ref Sheet'!S1489</f>
        <v>0</v>
      </c>
      <c r="Y1489" s="100" t="str">
        <f ca="1">IF('Inventory Ref Sheet'!U1489&gt;0,YEAR(TODAY())-'Inventory Ref Sheet'!U1489,"")</f>
        <v/>
      </c>
      <c r="Z1489" s="95">
        <f>'Inventory Ref Sheet'!W1489</f>
        <v>0</v>
      </c>
      <c r="AA1489" s="60">
        <f>'Inventory Ref Sheet'!X1489</f>
        <v>0</v>
      </c>
      <c r="AB1489" s="61"/>
      <c r="AC1489" s="97" t="str">
        <f t="shared" si="88"/>
        <v/>
      </c>
      <c r="AD1489" s="59">
        <f>'Inventory Ref Sheet'!Y1489</f>
        <v>0</v>
      </c>
      <c r="AE1489" s="59">
        <f>'Inventory Ref Sheet'!Z1489</f>
        <v>0</v>
      </c>
      <c r="AF1489" s="102">
        <f>'Inventory Ref Sheet'!AA1489</f>
        <v>0</v>
      </c>
      <c r="AG1489" s="59">
        <f>'Inventory Ref Sheet'!AD1489</f>
        <v>0</v>
      </c>
      <c r="AH1489" s="59">
        <f>'Inventory Ref Sheet'!AE1489</f>
        <v>0</v>
      </c>
      <c r="AI1489" s="100" t="str">
        <f ca="1">IF('Inventory Ref Sheet'!AG1489&gt;0,YEAR(TODAY())-'Inventory Ref Sheet'!AG1489,"")</f>
        <v/>
      </c>
      <c r="AJ1489" s="99"/>
      <c r="AK1489" s="60">
        <f>'Inventory Ref Sheet'!AJ1489</f>
        <v>0</v>
      </c>
      <c r="AL1489" s="99"/>
      <c r="AM1489" s="97" t="str">
        <f t="shared" si="89"/>
        <v/>
      </c>
    </row>
    <row r="1490" spans="10:39" x14ac:dyDescent="0.25">
      <c r="J1490" s="59">
        <f>'Inventory Ref Sheet'!AK1490</f>
        <v>0</v>
      </c>
      <c r="K1490" s="59">
        <f>'Inventory Ref Sheet'!AL1490</f>
        <v>0</v>
      </c>
      <c r="L1490" s="59">
        <f>'Inventory Ref Sheet'!AM1490</f>
        <v>0</v>
      </c>
      <c r="M1490" s="59">
        <f>'Inventory Ref Sheet'!AP1490</f>
        <v>0</v>
      </c>
      <c r="N1490" s="59">
        <f>'Inventory Ref Sheet'!AQ1490</f>
        <v>0</v>
      </c>
      <c r="O1490" s="100" t="str">
        <f ca="1">IF('Inventory Ref Sheet'!AS1490&gt;0,YEAR(TODAY())-'Inventory Ref Sheet'!AS1490,"")</f>
        <v/>
      </c>
      <c r="P1490" s="95">
        <f>'Inventory Ref Sheet'!AU1490</f>
        <v>0</v>
      </c>
      <c r="Q1490" s="60">
        <f>'Inventory Ref Sheet'!AV1490</f>
        <v>0</v>
      </c>
      <c r="R1490" s="61"/>
      <c r="S1490" s="100" t="str">
        <f t="shared" si="87"/>
        <v/>
      </c>
      <c r="T1490" s="59">
        <f>'Inventory Ref Sheet'!M1490</f>
        <v>0</v>
      </c>
      <c r="U1490" s="102">
        <f>'Inventory Ref Sheet'!N1490</f>
        <v>0</v>
      </c>
      <c r="V1490" s="59">
        <f>'Inventory Ref Sheet'!O1490</f>
        <v>0</v>
      </c>
      <c r="W1490" s="59">
        <f>'Inventory Ref Sheet'!R1490</f>
        <v>0</v>
      </c>
      <c r="X1490" s="59">
        <f>'Inventory Ref Sheet'!S1490</f>
        <v>0</v>
      </c>
      <c r="Y1490" s="100" t="str">
        <f ca="1">IF('Inventory Ref Sheet'!U1490&gt;0,YEAR(TODAY())-'Inventory Ref Sheet'!U1490,"")</f>
        <v/>
      </c>
      <c r="Z1490" s="95">
        <f>'Inventory Ref Sheet'!W1490</f>
        <v>0</v>
      </c>
      <c r="AA1490" s="60">
        <f>'Inventory Ref Sheet'!X1490</f>
        <v>0</v>
      </c>
      <c r="AB1490" s="61"/>
      <c r="AC1490" s="97" t="str">
        <f t="shared" si="88"/>
        <v/>
      </c>
      <c r="AD1490" s="59">
        <f>'Inventory Ref Sheet'!Y1490</f>
        <v>0</v>
      </c>
      <c r="AE1490" s="59">
        <f>'Inventory Ref Sheet'!Z1490</f>
        <v>0</v>
      </c>
      <c r="AF1490" s="102">
        <f>'Inventory Ref Sheet'!AA1490</f>
        <v>0</v>
      </c>
      <c r="AG1490" s="59">
        <f>'Inventory Ref Sheet'!AD1490</f>
        <v>0</v>
      </c>
      <c r="AH1490" s="59">
        <f>'Inventory Ref Sheet'!AE1490</f>
        <v>0</v>
      </c>
      <c r="AI1490" s="100" t="str">
        <f ca="1">IF('Inventory Ref Sheet'!AG1490&gt;0,YEAR(TODAY())-'Inventory Ref Sheet'!AG1490,"")</f>
        <v/>
      </c>
      <c r="AJ1490" s="99"/>
      <c r="AK1490" s="60">
        <f>'Inventory Ref Sheet'!AJ1490</f>
        <v>0</v>
      </c>
      <c r="AL1490" s="99"/>
      <c r="AM1490" s="97" t="str">
        <f t="shared" si="89"/>
        <v/>
      </c>
    </row>
    <row r="1491" spans="10:39" x14ac:dyDescent="0.25">
      <c r="J1491" s="59">
        <f>'Inventory Ref Sheet'!AK1491</f>
        <v>0</v>
      </c>
      <c r="K1491" s="59">
        <f>'Inventory Ref Sheet'!AL1491</f>
        <v>0</v>
      </c>
      <c r="L1491" s="59">
        <f>'Inventory Ref Sheet'!AM1491</f>
        <v>0</v>
      </c>
      <c r="M1491" s="59">
        <f>'Inventory Ref Sheet'!AP1491</f>
        <v>0</v>
      </c>
      <c r="N1491" s="59">
        <f>'Inventory Ref Sheet'!AQ1491</f>
        <v>0</v>
      </c>
      <c r="O1491" s="100" t="str">
        <f ca="1">IF('Inventory Ref Sheet'!AS1491&gt;0,YEAR(TODAY())-'Inventory Ref Sheet'!AS1491,"")</f>
        <v/>
      </c>
      <c r="P1491" s="95">
        <f>'Inventory Ref Sheet'!AU1491</f>
        <v>0</v>
      </c>
      <c r="Q1491" s="60">
        <f>'Inventory Ref Sheet'!AV1491</f>
        <v>0</v>
      </c>
      <c r="R1491" s="61"/>
      <c r="S1491" s="100" t="str">
        <f t="shared" si="87"/>
        <v/>
      </c>
      <c r="T1491" s="59">
        <f>'Inventory Ref Sheet'!M1491</f>
        <v>0</v>
      </c>
      <c r="U1491" s="102">
        <f>'Inventory Ref Sheet'!N1491</f>
        <v>0</v>
      </c>
      <c r="V1491" s="59">
        <f>'Inventory Ref Sheet'!O1491</f>
        <v>0</v>
      </c>
      <c r="W1491" s="59">
        <f>'Inventory Ref Sheet'!R1491</f>
        <v>0</v>
      </c>
      <c r="X1491" s="59">
        <f>'Inventory Ref Sheet'!S1491</f>
        <v>0</v>
      </c>
      <c r="Y1491" s="100" t="str">
        <f ca="1">IF('Inventory Ref Sheet'!U1491&gt;0,YEAR(TODAY())-'Inventory Ref Sheet'!U1491,"")</f>
        <v/>
      </c>
      <c r="Z1491" s="95">
        <f>'Inventory Ref Sheet'!W1491</f>
        <v>0</v>
      </c>
      <c r="AA1491" s="60">
        <f>'Inventory Ref Sheet'!X1491</f>
        <v>0</v>
      </c>
      <c r="AB1491" s="61"/>
      <c r="AC1491" s="97" t="str">
        <f t="shared" si="88"/>
        <v/>
      </c>
      <c r="AD1491" s="59">
        <f>'Inventory Ref Sheet'!Y1491</f>
        <v>0</v>
      </c>
      <c r="AE1491" s="59">
        <f>'Inventory Ref Sheet'!Z1491</f>
        <v>0</v>
      </c>
      <c r="AF1491" s="102">
        <f>'Inventory Ref Sheet'!AA1491</f>
        <v>0</v>
      </c>
      <c r="AG1491" s="59">
        <f>'Inventory Ref Sheet'!AD1491</f>
        <v>0</v>
      </c>
      <c r="AH1491" s="59">
        <f>'Inventory Ref Sheet'!AE1491</f>
        <v>0</v>
      </c>
      <c r="AI1491" s="100" t="str">
        <f ca="1">IF('Inventory Ref Sheet'!AG1491&gt;0,YEAR(TODAY())-'Inventory Ref Sheet'!AG1491,"")</f>
        <v/>
      </c>
      <c r="AJ1491" s="99"/>
      <c r="AK1491" s="60">
        <f>'Inventory Ref Sheet'!AJ1491</f>
        <v>0</v>
      </c>
      <c r="AL1491" s="99"/>
      <c r="AM1491" s="97" t="str">
        <f t="shared" si="89"/>
        <v/>
      </c>
    </row>
    <row r="1492" spans="10:39" x14ac:dyDescent="0.25">
      <c r="J1492" s="59">
        <f>'Inventory Ref Sheet'!AK1492</f>
        <v>0</v>
      </c>
      <c r="K1492" s="59">
        <f>'Inventory Ref Sheet'!AL1492</f>
        <v>0</v>
      </c>
      <c r="L1492" s="59">
        <f>'Inventory Ref Sheet'!AM1492</f>
        <v>0</v>
      </c>
      <c r="M1492" s="59">
        <f>'Inventory Ref Sheet'!AP1492</f>
        <v>0</v>
      </c>
      <c r="N1492" s="59">
        <f>'Inventory Ref Sheet'!AQ1492</f>
        <v>0</v>
      </c>
      <c r="O1492" s="100" t="str">
        <f ca="1">IF('Inventory Ref Sheet'!AS1492&gt;0,YEAR(TODAY())-'Inventory Ref Sheet'!AS1492,"")</f>
        <v/>
      </c>
      <c r="P1492" s="95">
        <f>'Inventory Ref Sheet'!AU1492</f>
        <v>0</v>
      </c>
      <c r="Q1492" s="60">
        <f>'Inventory Ref Sheet'!AV1492</f>
        <v>0</v>
      </c>
      <c r="R1492" s="61"/>
      <c r="S1492" s="100" t="str">
        <f t="shared" si="87"/>
        <v/>
      </c>
      <c r="T1492" s="59">
        <f>'Inventory Ref Sheet'!M1492</f>
        <v>0</v>
      </c>
      <c r="U1492" s="102">
        <f>'Inventory Ref Sheet'!N1492</f>
        <v>0</v>
      </c>
      <c r="V1492" s="59">
        <f>'Inventory Ref Sheet'!O1492</f>
        <v>0</v>
      </c>
      <c r="W1492" s="59">
        <f>'Inventory Ref Sheet'!R1492</f>
        <v>0</v>
      </c>
      <c r="X1492" s="59">
        <f>'Inventory Ref Sheet'!S1492</f>
        <v>0</v>
      </c>
      <c r="Y1492" s="100" t="str">
        <f ca="1">IF('Inventory Ref Sheet'!U1492&gt;0,YEAR(TODAY())-'Inventory Ref Sheet'!U1492,"")</f>
        <v/>
      </c>
      <c r="Z1492" s="95">
        <f>'Inventory Ref Sheet'!W1492</f>
        <v>0</v>
      </c>
      <c r="AA1492" s="60">
        <f>'Inventory Ref Sheet'!X1492</f>
        <v>0</v>
      </c>
      <c r="AB1492" s="61"/>
      <c r="AC1492" s="97" t="str">
        <f t="shared" si="88"/>
        <v/>
      </c>
      <c r="AD1492" s="59">
        <f>'Inventory Ref Sheet'!Y1492</f>
        <v>0</v>
      </c>
      <c r="AE1492" s="59">
        <f>'Inventory Ref Sheet'!Z1492</f>
        <v>0</v>
      </c>
      <c r="AF1492" s="102">
        <f>'Inventory Ref Sheet'!AA1492</f>
        <v>0</v>
      </c>
      <c r="AG1492" s="59">
        <f>'Inventory Ref Sheet'!AD1492</f>
        <v>0</v>
      </c>
      <c r="AH1492" s="59">
        <f>'Inventory Ref Sheet'!AE1492</f>
        <v>0</v>
      </c>
      <c r="AI1492" s="100" t="str">
        <f ca="1">IF('Inventory Ref Sheet'!AG1492&gt;0,YEAR(TODAY())-'Inventory Ref Sheet'!AG1492,"")</f>
        <v/>
      </c>
      <c r="AJ1492" s="99"/>
      <c r="AK1492" s="60">
        <f>'Inventory Ref Sheet'!AJ1492</f>
        <v>0</v>
      </c>
      <c r="AL1492" s="99"/>
      <c r="AM1492" s="97" t="str">
        <f t="shared" si="89"/>
        <v/>
      </c>
    </row>
    <row r="1493" spans="10:39" x14ac:dyDescent="0.25">
      <c r="J1493" s="59">
        <f>'Inventory Ref Sheet'!AK1493</f>
        <v>0</v>
      </c>
      <c r="K1493" s="59">
        <f>'Inventory Ref Sheet'!AL1493</f>
        <v>0</v>
      </c>
      <c r="L1493" s="59">
        <f>'Inventory Ref Sheet'!AM1493</f>
        <v>0</v>
      </c>
      <c r="M1493" s="59">
        <f>'Inventory Ref Sheet'!AP1493</f>
        <v>0</v>
      </c>
      <c r="N1493" s="59">
        <f>'Inventory Ref Sheet'!AQ1493</f>
        <v>0</v>
      </c>
      <c r="O1493" s="100" t="str">
        <f ca="1">IF('Inventory Ref Sheet'!AS1493&gt;0,YEAR(TODAY())-'Inventory Ref Sheet'!AS1493,"")</f>
        <v/>
      </c>
      <c r="P1493" s="95">
        <f>'Inventory Ref Sheet'!AU1493</f>
        <v>0</v>
      </c>
      <c r="Q1493" s="60">
        <f>'Inventory Ref Sheet'!AV1493</f>
        <v>0</v>
      </c>
      <c r="R1493" s="61"/>
      <c r="S1493" s="100" t="str">
        <f t="shared" si="87"/>
        <v/>
      </c>
      <c r="T1493" s="59">
        <f>'Inventory Ref Sheet'!M1493</f>
        <v>0</v>
      </c>
      <c r="U1493" s="102">
        <f>'Inventory Ref Sheet'!N1493</f>
        <v>0</v>
      </c>
      <c r="V1493" s="59">
        <f>'Inventory Ref Sheet'!O1493</f>
        <v>0</v>
      </c>
      <c r="W1493" s="59">
        <f>'Inventory Ref Sheet'!R1493</f>
        <v>0</v>
      </c>
      <c r="X1493" s="59">
        <f>'Inventory Ref Sheet'!S1493</f>
        <v>0</v>
      </c>
      <c r="Y1493" s="100" t="str">
        <f ca="1">IF('Inventory Ref Sheet'!U1493&gt;0,YEAR(TODAY())-'Inventory Ref Sheet'!U1493,"")</f>
        <v/>
      </c>
      <c r="Z1493" s="95">
        <f>'Inventory Ref Sheet'!W1493</f>
        <v>0</v>
      </c>
      <c r="AA1493" s="60">
        <f>'Inventory Ref Sheet'!X1493</f>
        <v>0</v>
      </c>
      <c r="AB1493" s="61"/>
      <c r="AC1493" s="97" t="str">
        <f t="shared" si="88"/>
        <v/>
      </c>
      <c r="AD1493" s="59">
        <f>'Inventory Ref Sheet'!Y1493</f>
        <v>0</v>
      </c>
      <c r="AE1493" s="59">
        <f>'Inventory Ref Sheet'!Z1493</f>
        <v>0</v>
      </c>
      <c r="AF1493" s="102">
        <f>'Inventory Ref Sheet'!AA1493</f>
        <v>0</v>
      </c>
      <c r="AG1493" s="59">
        <f>'Inventory Ref Sheet'!AD1493</f>
        <v>0</v>
      </c>
      <c r="AH1493" s="59">
        <f>'Inventory Ref Sheet'!AE1493</f>
        <v>0</v>
      </c>
      <c r="AI1493" s="100" t="str">
        <f ca="1">IF('Inventory Ref Sheet'!AG1493&gt;0,YEAR(TODAY())-'Inventory Ref Sheet'!AG1493,"")</f>
        <v/>
      </c>
      <c r="AJ1493" s="99"/>
      <c r="AK1493" s="60">
        <f>'Inventory Ref Sheet'!AJ1493</f>
        <v>0</v>
      </c>
      <c r="AL1493" s="99"/>
      <c r="AM1493" s="97" t="str">
        <f t="shared" si="89"/>
        <v/>
      </c>
    </row>
    <row r="1494" spans="10:39" x14ac:dyDescent="0.25">
      <c r="J1494" s="59">
        <f>'Inventory Ref Sheet'!AK1494</f>
        <v>0</v>
      </c>
      <c r="K1494" s="59">
        <f>'Inventory Ref Sheet'!AL1494</f>
        <v>0</v>
      </c>
      <c r="L1494" s="59">
        <f>'Inventory Ref Sheet'!AM1494</f>
        <v>0</v>
      </c>
      <c r="M1494" s="59">
        <f>'Inventory Ref Sheet'!AP1494</f>
        <v>0</v>
      </c>
      <c r="N1494" s="59">
        <f>'Inventory Ref Sheet'!AQ1494</f>
        <v>0</v>
      </c>
      <c r="O1494" s="100" t="str">
        <f ca="1">IF('Inventory Ref Sheet'!AS1494&gt;0,YEAR(TODAY())-'Inventory Ref Sheet'!AS1494,"")</f>
        <v/>
      </c>
      <c r="P1494" s="95">
        <f>'Inventory Ref Sheet'!AU1494</f>
        <v>0</v>
      </c>
      <c r="Q1494" s="60">
        <f>'Inventory Ref Sheet'!AV1494</f>
        <v>0</v>
      </c>
      <c r="R1494" s="61"/>
      <c r="S1494" s="100" t="str">
        <f t="shared" si="87"/>
        <v/>
      </c>
      <c r="T1494" s="59">
        <f>'Inventory Ref Sheet'!M1494</f>
        <v>0</v>
      </c>
      <c r="U1494" s="102">
        <f>'Inventory Ref Sheet'!N1494</f>
        <v>0</v>
      </c>
      <c r="V1494" s="59">
        <f>'Inventory Ref Sheet'!O1494</f>
        <v>0</v>
      </c>
      <c r="W1494" s="59">
        <f>'Inventory Ref Sheet'!R1494</f>
        <v>0</v>
      </c>
      <c r="X1494" s="59">
        <f>'Inventory Ref Sheet'!S1494</f>
        <v>0</v>
      </c>
      <c r="Y1494" s="100" t="str">
        <f ca="1">IF('Inventory Ref Sheet'!U1494&gt;0,YEAR(TODAY())-'Inventory Ref Sheet'!U1494,"")</f>
        <v/>
      </c>
      <c r="Z1494" s="95">
        <f>'Inventory Ref Sheet'!W1494</f>
        <v>0</v>
      </c>
      <c r="AA1494" s="60">
        <f>'Inventory Ref Sheet'!X1494</f>
        <v>0</v>
      </c>
      <c r="AB1494" s="61"/>
      <c r="AC1494" s="97" t="str">
        <f t="shared" si="88"/>
        <v/>
      </c>
      <c r="AD1494" s="59">
        <f>'Inventory Ref Sheet'!Y1494</f>
        <v>0</v>
      </c>
      <c r="AE1494" s="59">
        <f>'Inventory Ref Sheet'!Z1494</f>
        <v>0</v>
      </c>
      <c r="AF1494" s="102">
        <f>'Inventory Ref Sheet'!AA1494</f>
        <v>0</v>
      </c>
      <c r="AG1494" s="59">
        <f>'Inventory Ref Sheet'!AD1494</f>
        <v>0</v>
      </c>
      <c r="AH1494" s="59">
        <f>'Inventory Ref Sheet'!AE1494</f>
        <v>0</v>
      </c>
      <c r="AI1494" s="100" t="str">
        <f ca="1">IF('Inventory Ref Sheet'!AG1494&gt;0,YEAR(TODAY())-'Inventory Ref Sheet'!AG1494,"")</f>
        <v/>
      </c>
      <c r="AJ1494" s="99"/>
      <c r="AK1494" s="60">
        <f>'Inventory Ref Sheet'!AJ1494</f>
        <v>0</v>
      </c>
      <c r="AL1494" s="99"/>
      <c r="AM1494" s="97" t="str">
        <f t="shared" si="89"/>
        <v/>
      </c>
    </row>
    <row r="1495" spans="10:39" x14ac:dyDescent="0.25">
      <c r="J1495" s="59">
        <f>'Inventory Ref Sheet'!AK1495</f>
        <v>0</v>
      </c>
      <c r="K1495" s="59">
        <f>'Inventory Ref Sheet'!AL1495</f>
        <v>0</v>
      </c>
      <c r="L1495" s="59">
        <f>'Inventory Ref Sheet'!AM1495</f>
        <v>0</v>
      </c>
      <c r="M1495" s="59">
        <f>'Inventory Ref Sheet'!AP1495</f>
        <v>0</v>
      </c>
      <c r="N1495" s="59">
        <f>'Inventory Ref Sheet'!AQ1495</f>
        <v>0</v>
      </c>
      <c r="O1495" s="100" t="str">
        <f ca="1">IF('Inventory Ref Sheet'!AS1495&gt;0,YEAR(TODAY())-'Inventory Ref Sheet'!AS1495,"")</f>
        <v/>
      </c>
      <c r="P1495" s="95">
        <f>'Inventory Ref Sheet'!AU1495</f>
        <v>0</v>
      </c>
      <c r="Q1495" s="60">
        <f>'Inventory Ref Sheet'!AV1495</f>
        <v>0</v>
      </c>
      <c r="R1495" s="61"/>
      <c r="S1495" s="100" t="str">
        <f t="shared" si="87"/>
        <v/>
      </c>
      <c r="T1495" s="59">
        <f>'Inventory Ref Sheet'!M1495</f>
        <v>0</v>
      </c>
      <c r="U1495" s="102">
        <f>'Inventory Ref Sheet'!N1495</f>
        <v>0</v>
      </c>
      <c r="V1495" s="59">
        <f>'Inventory Ref Sheet'!O1495</f>
        <v>0</v>
      </c>
      <c r="W1495" s="59">
        <f>'Inventory Ref Sheet'!R1495</f>
        <v>0</v>
      </c>
      <c r="X1495" s="59">
        <f>'Inventory Ref Sheet'!S1495</f>
        <v>0</v>
      </c>
      <c r="Y1495" s="100" t="str">
        <f ca="1">IF('Inventory Ref Sheet'!U1495&gt;0,YEAR(TODAY())-'Inventory Ref Sheet'!U1495,"")</f>
        <v/>
      </c>
      <c r="Z1495" s="95">
        <f>'Inventory Ref Sheet'!W1495</f>
        <v>0</v>
      </c>
      <c r="AA1495" s="60">
        <f>'Inventory Ref Sheet'!X1495</f>
        <v>0</v>
      </c>
      <c r="AB1495" s="61"/>
      <c r="AC1495" s="97" t="str">
        <f t="shared" si="88"/>
        <v/>
      </c>
      <c r="AD1495" s="59">
        <f>'Inventory Ref Sheet'!Y1495</f>
        <v>0</v>
      </c>
      <c r="AE1495" s="59">
        <f>'Inventory Ref Sheet'!Z1495</f>
        <v>0</v>
      </c>
      <c r="AF1495" s="102">
        <f>'Inventory Ref Sheet'!AA1495</f>
        <v>0</v>
      </c>
      <c r="AG1495" s="59">
        <f>'Inventory Ref Sheet'!AD1495</f>
        <v>0</v>
      </c>
      <c r="AH1495" s="59">
        <f>'Inventory Ref Sheet'!AE1495</f>
        <v>0</v>
      </c>
      <c r="AI1495" s="100" t="str">
        <f ca="1">IF('Inventory Ref Sheet'!AG1495&gt;0,YEAR(TODAY())-'Inventory Ref Sheet'!AG1495,"")</f>
        <v/>
      </c>
      <c r="AJ1495" s="99"/>
      <c r="AK1495" s="60">
        <f>'Inventory Ref Sheet'!AJ1495</f>
        <v>0</v>
      </c>
      <c r="AL1495" s="99"/>
      <c r="AM1495" s="97" t="str">
        <f t="shared" si="89"/>
        <v/>
      </c>
    </row>
    <row r="1496" spans="10:39" x14ac:dyDescent="0.25">
      <c r="J1496" s="59">
        <f>'Inventory Ref Sheet'!AK1496</f>
        <v>0</v>
      </c>
      <c r="K1496" s="59">
        <f>'Inventory Ref Sheet'!AL1496</f>
        <v>0</v>
      </c>
      <c r="L1496" s="59">
        <f>'Inventory Ref Sheet'!AM1496</f>
        <v>0</v>
      </c>
      <c r="M1496" s="59">
        <f>'Inventory Ref Sheet'!AP1496</f>
        <v>0</v>
      </c>
      <c r="N1496" s="59">
        <f>'Inventory Ref Sheet'!AQ1496</f>
        <v>0</v>
      </c>
      <c r="O1496" s="100" t="str">
        <f ca="1">IF('Inventory Ref Sheet'!AS1496&gt;0,YEAR(TODAY())-'Inventory Ref Sheet'!AS1496,"")</f>
        <v/>
      </c>
      <c r="P1496" s="95">
        <f>'Inventory Ref Sheet'!AU1496</f>
        <v>0</v>
      </c>
      <c r="Q1496" s="60">
        <f>'Inventory Ref Sheet'!AV1496</f>
        <v>0</v>
      </c>
      <c r="R1496" s="61"/>
      <c r="S1496" s="100" t="str">
        <f t="shared" si="87"/>
        <v/>
      </c>
      <c r="T1496" s="59">
        <f>'Inventory Ref Sheet'!M1496</f>
        <v>0</v>
      </c>
      <c r="U1496" s="102">
        <f>'Inventory Ref Sheet'!N1496</f>
        <v>0</v>
      </c>
      <c r="V1496" s="59">
        <f>'Inventory Ref Sheet'!O1496</f>
        <v>0</v>
      </c>
      <c r="W1496" s="59">
        <f>'Inventory Ref Sheet'!R1496</f>
        <v>0</v>
      </c>
      <c r="X1496" s="59">
        <f>'Inventory Ref Sheet'!S1496</f>
        <v>0</v>
      </c>
      <c r="Y1496" s="100" t="str">
        <f ca="1">IF('Inventory Ref Sheet'!U1496&gt;0,YEAR(TODAY())-'Inventory Ref Sheet'!U1496,"")</f>
        <v/>
      </c>
      <c r="Z1496" s="95">
        <f>'Inventory Ref Sheet'!W1496</f>
        <v>0</v>
      </c>
      <c r="AA1496" s="60">
        <f>'Inventory Ref Sheet'!X1496</f>
        <v>0</v>
      </c>
      <c r="AB1496" s="61"/>
      <c r="AC1496" s="97" t="str">
        <f t="shared" si="88"/>
        <v/>
      </c>
      <c r="AD1496" s="59">
        <f>'Inventory Ref Sheet'!Y1496</f>
        <v>0</v>
      </c>
      <c r="AE1496" s="59">
        <f>'Inventory Ref Sheet'!Z1496</f>
        <v>0</v>
      </c>
      <c r="AF1496" s="102">
        <f>'Inventory Ref Sheet'!AA1496</f>
        <v>0</v>
      </c>
      <c r="AG1496" s="59">
        <f>'Inventory Ref Sheet'!AD1496</f>
        <v>0</v>
      </c>
      <c r="AH1496" s="59">
        <f>'Inventory Ref Sheet'!AE1496</f>
        <v>0</v>
      </c>
      <c r="AI1496" s="100" t="str">
        <f ca="1">IF('Inventory Ref Sheet'!AG1496&gt;0,YEAR(TODAY())-'Inventory Ref Sheet'!AG1496,"")</f>
        <v/>
      </c>
      <c r="AJ1496" s="99"/>
      <c r="AK1496" s="60">
        <f>'Inventory Ref Sheet'!AJ1496</f>
        <v>0</v>
      </c>
      <c r="AL1496" s="99"/>
      <c r="AM1496" s="97" t="str">
        <f t="shared" si="89"/>
        <v/>
      </c>
    </row>
    <row r="1497" spans="10:39" x14ac:dyDescent="0.25">
      <c r="J1497" s="59">
        <f>'Inventory Ref Sheet'!AK1497</f>
        <v>0</v>
      </c>
      <c r="K1497" s="59">
        <f>'Inventory Ref Sheet'!AL1497</f>
        <v>0</v>
      </c>
      <c r="L1497" s="59">
        <f>'Inventory Ref Sheet'!AM1497</f>
        <v>0</v>
      </c>
      <c r="M1497" s="59">
        <f>'Inventory Ref Sheet'!AP1497</f>
        <v>0</v>
      </c>
      <c r="N1497" s="59">
        <f>'Inventory Ref Sheet'!AQ1497</f>
        <v>0</v>
      </c>
      <c r="O1497" s="100" t="str">
        <f ca="1">IF('Inventory Ref Sheet'!AS1497&gt;0,YEAR(TODAY())-'Inventory Ref Sheet'!AS1497,"")</f>
        <v/>
      </c>
      <c r="P1497" s="95">
        <f>'Inventory Ref Sheet'!AU1497</f>
        <v>0</v>
      </c>
      <c r="Q1497" s="60">
        <f>'Inventory Ref Sheet'!AV1497</f>
        <v>0</v>
      </c>
      <c r="R1497" s="61"/>
      <c r="S1497" s="100" t="str">
        <f t="shared" si="87"/>
        <v/>
      </c>
      <c r="T1497" s="59">
        <f>'Inventory Ref Sheet'!M1497</f>
        <v>0</v>
      </c>
      <c r="U1497" s="102">
        <f>'Inventory Ref Sheet'!N1497</f>
        <v>0</v>
      </c>
      <c r="V1497" s="59">
        <f>'Inventory Ref Sheet'!O1497</f>
        <v>0</v>
      </c>
      <c r="W1497" s="59">
        <f>'Inventory Ref Sheet'!R1497</f>
        <v>0</v>
      </c>
      <c r="X1497" s="59">
        <f>'Inventory Ref Sheet'!S1497</f>
        <v>0</v>
      </c>
      <c r="Y1497" s="100" t="str">
        <f ca="1">IF('Inventory Ref Sheet'!U1497&gt;0,YEAR(TODAY())-'Inventory Ref Sheet'!U1497,"")</f>
        <v/>
      </c>
      <c r="Z1497" s="95">
        <f>'Inventory Ref Sheet'!W1497</f>
        <v>0</v>
      </c>
      <c r="AA1497" s="60">
        <f>'Inventory Ref Sheet'!X1497</f>
        <v>0</v>
      </c>
      <c r="AB1497" s="61"/>
      <c r="AC1497" s="97" t="str">
        <f t="shared" si="88"/>
        <v/>
      </c>
      <c r="AD1497" s="59">
        <f>'Inventory Ref Sheet'!Y1497</f>
        <v>0</v>
      </c>
      <c r="AE1497" s="59">
        <f>'Inventory Ref Sheet'!Z1497</f>
        <v>0</v>
      </c>
      <c r="AF1497" s="102">
        <f>'Inventory Ref Sheet'!AA1497</f>
        <v>0</v>
      </c>
      <c r="AG1497" s="59">
        <f>'Inventory Ref Sheet'!AD1497</f>
        <v>0</v>
      </c>
      <c r="AH1497" s="59">
        <f>'Inventory Ref Sheet'!AE1497</f>
        <v>0</v>
      </c>
      <c r="AI1497" s="100" t="str">
        <f ca="1">IF('Inventory Ref Sheet'!AG1497&gt;0,YEAR(TODAY())-'Inventory Ref Sheet'!AG1497,"")</f>
        <v/>
      </c>
      <c r="AJ1497" s="99"/>
      <c r="AK1497" s="60">
        <f>'Inventory Ref Sheet'!AJ1497</f>
        <v>0</v>
      </c>
      <c r="AL1497" s="99"/>
      <c r="AM1497" s="97" t="str">
        <f t="shared" si="89"/>
        <v/>
      </c>
    </row>
    <row r="1498" spans="10:39" x14ac:dyDescent="0.25">
      <c r="J1498" s="59">
        <f>'Inventory Ref Sheet'!AK1498</f>
        <v>0</v>
      </c>
      <c r="K1498" s="59">
        <f>'Inventory Ref Sheet'!AL1498</f>
        <v>0</v>
      </c>
      <c r="L1498" s="59">
        <f>'Inventory Ref Sheet'!AM1498</f>
        <v>0</v>
      </c>
      <c r="M1498" s="59">
        <f>'Inventory Ref Sheet'!AP1498</f>
        <v>0</v>
      </c>
      <c r="N1498" s="59">
        <f>'Inventory Ref Sheet'!AQ1498</f>
        <v>0</v>
      </c>
      <c r="O1498" s="100" t="str">
        <f ca="1">IF('Inventory Ref Sheet'!AS1498&gt;0,YEAR(TODAY())-'Inventory Ref Sheet'!AS1498,"")</f>
        <v/>
      </c>
      <c r="P1498" s="95">
        <f>'Inventory Ref Sheet'!AU1498</f>
        <v>0</v>
      </c>
      <c r="Q1498" s="60">
        <f>'Inventory Ref Sheet'!AV1498</f>
        <v>0</v>
      </c>
      <c r="R1498" s="61"/>
      <c r="S1498" s="100" t="str">
        <f t="shared" si="87"/>
        <v/>
      </c>
      <c r="T1498" s="59">
        <f>'Inventory Ref Sheet'!M1498</f>
        <v>0</v>
      </c>
      <c r="U1498" s="102">
        <f>'Inventory Ref Sheet'!N1498</f>
        <v>0</v>
      </c>
      <c r="V1498" s="59">
        <f>'Inventory Ref Sheet'!O1498</f>
        <v>0</v>
      </c>
      <c r="W1498" s="59">
        <f>'Inventory Ref Sheet'!R1498</f>
        <v>0</v>
      </c>
      <c r="X1498" s="59">
        <f>'Inventory Ref Sheet'!S1498</f>
        <v>0</v>
      </c>
      <c r="Y1498" s="100" t="str">
        <f ca="1">IF('Inventory Ref Sheet'!U1498&gt;0,YEAR(TODAY())-'Inventory Ref Sheet'!U1498,"")</f>
        <v/>
      </c>
      <c r="Z1498" s="95">
        <f>'Inventory Ref Sheet'!W1498</f>
        <v>0</v>
      </c>
      <c r="AA1498" s="60">
        <f>'Inventory Ref Sheet'!X1498</f>
        <v>0</v>
      </c>
      <c r="AB1498" s="61"/>
      <c r="AC1498" s="97" t="str">
        <f t="shared" si="88"/>
        <v/>
      </c>
      <c r="AD1498" s="59">
        <f>'Inventory Ref Sheet'!Y1498</f>
        <v>0</v>
      </c>
      <c r="AE1498" s="59">
        <f>'Inventory Ref Sheet'!Z1498</f>
        <v>0</v>
      </c>
      <c r="AF1498" s="102">
        <f>'Inventory Ref Sheet'!AA1498</f>
        <v>0</v>
      </c>
      <c r="AG1498" s="59">
        <f>'Inventory Ref Sheet'!AD1498</f>
        <v>0</v>
      </c>
      <c r="AH1498" s="59">
        <f>'Inventory Ref Sheet'!AE1498</f>
        <v>0</v>
      </c>
      <c r="AI1498" s="100" t="str">
        <f ca="1">IF('Inventory Ref Sheet'!AG1498&gt;0,YEAR(TODAY())-'Inventory Ref Sheet'!AG1498,"")</f>
        <v/>
      </c>
      <c r="AJ1498" s="99"/>
      <c r="AK1498" s="60">
        <f>'Inventory Ref Sheet'!AJ1498</f>
        <v>0</v>
      </c>
      <c r="AL1498" s="99"/>
      <c r="AM1498" s="97" t="str">
        <f t="shared" si="89"/>
        <v/>
      </c>
    </row>
    <row r="1499" spans="10:39" x14ac:dyDescent="0.25">
      <c r="J1499" s="59">
        <f>'Inventory Ref Sheet'!AK1499</f>
        <v>0</v>
      </c>
      <c r="K1499" s="59">
        <f>'Inventory Ref Sheet'!AL1499</f>
        <v>0</v>
      </c>
      <c r="L1499" s="59">
        <f>'Inventory Ref Sheet'!AM1499</f>
        <v>0</v>
      </c>
      <c r="M1499" s="59">
        <f>'Inventory Ref Sheet'!AP1499</f>
        <v>0</v>
      </c>
      <c r="N1499" s="59">
        <f>'Inventory Ref Sheet'!AQ1499</f>
        <v>0</v>
      </c>
      <c r="O1499" s="100" t="str">
        <f ca="1">IF('Inventory Ref Sheet'!AS1499&gt;0,YEAR(TODAY())-'Inventory Ref Sheet'!AS1499,"")</f>
        <v/>
      </c>
      <c r="P1499" s="95">
        <f>'Inventory Ref Sheet'!AU1499</f>
        <v>0</v>
      </c>
      <c r="Q1499" s="60">
        <f>'Inventory Ref Sheet'!AV1499</f>
        <v>0</v>
      </c>
      <c r="R1499" s="61"/>
      <c r="S1499" s="100" t="str">
        <f t="shared" si="87"/>
        <v/>
      </c>
      <c r="T1499" s="59">
        <f>'Inventory Ref Sheet'!M1499</f>
        <v>0</v>
      </c>
      <c r="U1499" s="102">
        <f>'Inventory Ref Sheet'!N1499</f>
        <v>0</v>
      </c>
      <c r="V1499" s="59">
        <f>'Inventory Ref Sheet'!O1499</f>
        <v>0</v>
      </c>
      <c r="W1499" s="59">
        <f>'Inventory Ref Sheet'!R1499</f>
        <v>0</v>
      </c>
      <c r="X1499" s="59">
        <f>'Inventory Ref Sheet'!S1499</f>
        <v>0</v>
      </c>
      <c r="Y1499" s="100" t="str">
        <f ca="1">IF('Inventory Ref Sheet'!U1499&gt;0,YEAR(TODAY())-'Inventory Ref Sheet'!U1499,"")</f>
        <v/>
      </c>
      <c r="Z1499" s="95">
        <f>'Inventory Ref Sheet'!W1499</f>
        <v>0</v>
      </c>
      <c r="AA1499" s="60">
        <f>'Inventory Ref Sheet'!X1499</f>
        <v>0</v>
      </c>
      <c r="AB1499" s="61"/>
      <c r="AC1499" s="97" t="str">
        <f t="shared" si="88"/>
        <v/>
      </c>
      <c r="AD1499" s="59">
        <f>'Inventory Ref Sheet'!Y1499</f>
        <v>0</v>
      </c>
      <c r="AE1499" s="59">
        <f>'Inventory Ref Sheet'!Z1499</f>
        <v>0</v>
      </c>
      <c r="AF1499" s="102">
        <f>'Inventory Ref Sheet'!AA1499</f>
        <v>0</v>
      </c>
      <c r="AG1499" s="59">
        <f>'Inventory Ref Sheet'!AD1499</f>
        <v>0</v>
      </c>
      <c r="AH1499" s="59">
        <f>'Inventory Ref Sheet'!AE1499</f>
        <v>0</v>
      </c>
      <c r="AI1499" s="100" t="str">
        <f ca="1">IF('Inventory Ref Sheet'!AG1499&gt;0,YEAR(TODAY())-'Inventory Ref Sheet'!AG1499,"")</f>
        <v/>
      </c>
      <c r="AJ1499" s="99"/>
      <c r="AK1499" s="60">
        <f>'Inventory Ref Sheet'!AJ1499</f>
        <v>0</v>
      </c>
      <c r="AL1499" s="99"/>
      <c r="AM1499" s="97" t="str">
        <f t="shared" si="89"/>
        <v/>
      </c>
    </row>
    <row r="1500" spans="10:39" x14ac:dyDescent="0.25">
      <c r="J1500" s="59">
        <f>'Inventory Ref Sheet'!AK1500</f>
        <v>0</v>
      </c>
      <c r="K1500" s="59">
        <f>'Inventory Ref Sheet'!AL1500</f>
        <v>0</v>
      </c>
      <c r="L1500" s="59">
        <f>'Inventory Ref Sheet'!AM1500</f>
        <v>0</v>
      </c>
      <c r="M1500" s="59">
        <f>'Inventory Ref Sheet'!AP1500</f>
        <v>0</v>
      </c>
      <c r="N1500" s="59">
        <f>'Inventory Ref Sheet'!AQ1500</f>
        <v>0</v>
      </c>
      <c r="O1500" s="100" t="str">
        <f ca="1">IF('Inventory Ref Sheet'!AS1500&gt;0,YEAR(TODAY())-'Inventory Ref Sheet'!AS1500,"")</f>
        <v/>
      </c>
      <c r="P1500" s="95">
        <f>'Inventory Ref Sheet'!AU1500</f>
        <v>0</v>
      </c>
      <c r="Q1500" s="60">
        <f>'Inventory Ref Sheet'!AV1500</f>
        <v>0</v>
      </c>
      <c r="R1500" s="61"/>
      <c r="S1500" s="100" t="str">
        <f t="shared" si="87"/>
        <v/>
      </c>
      <c r="T1500" s="59">
        <f>'Inventory Ref Sheet'!M1500</f>
        <v>0</v>
      </c>
      <c r="U1500" s="102">
        <f>'Inventory Ref Sheet'!N1500</f>
        <v>0</v>
      </c>
      <c r="V1500" s="59">
        <f>'Inventory Ref Sheet'!O1500</f>
        <v>0</v>
      </c>
      <c r="W1500" s="59">
        <f>'Inventory Ref Sheet'!R1500</f>
        <v>0</v>
      </c>
      <c r="X1500" s="59">
        <f>'Inventory Ref Sheet'!S1500</f>
        <v>0</v>
      </c>
      <c r="Y1500" s="100" t="str">
        <f ca="1">IF('Inventory Ref Sheet'!U1500&gt;0,YEAR(TODAY())-'Inventory Ref Sheet'!U1500,"")</f>
        <v/>
      </c>
      <c r="Z1500" s="95">
        <f>'Inventory Ref Sheet'!W1500</f>
        <v>0</v>
      </c>
      <c r="AA1500" s="60">
        <f>'Inventory Ref Sheet'!X1500</f>
        <v>0</v>
      </c>
      <c r="AB1500" s="61"/>
      <c r="AC1500" s="97" t="str">
        <f t="shared" si="88"/>
        <v/>
      </c>
      <c r="AD1500" s="59">
        <f>'Inventory Ref Sheet'!Y1500</f>
        <v>0</v>
      </c>
      <c r="AE1500" s="59">
        <f>'Inventory Ref Sheet'!Z1500</f>
        <v>0</v>
      </c>
      <c r="AF1500" s="102">
        <f>'Inventory Ref Sheet'!AA1500</f>
        <v>0</v>
      </c>
      <c r="AG1500" s="59">
        <f>'Inventory Ref Sheet'!AD1500</f>
        <v>0</v>
      </c>
      <c r="AH1500" s="59">
        <f>'Inventory Ref Sheet'!AE1500</f>
        <v>0</v>
      </c>
      <c r="AI1500" s="100" t="str">
        <f ca="1">IF('Inventory Ref Sheet'!AG1500&gt;0,YEAR(TODAY())-'Inventory Ref Sheet'!AG1500,"")</f>
        <v/>
      </c>
      <c r="AJ1500" s="99"/>
      <c r="AK1500" s="60">
        <f>'Inventory Ref Sheet'!AJ1500</f>
        <v>0</v>
      </c>
      <c r="AL1500" s="99"/>
      <c r="AM1500" s="97" t="str">
        <f t="shared" si="89"/>
        <v/>
      </c>
    </row>
    <row r="1501" spans="10:39" x14ac:dyDescent="0.25">
      <c r="J1501" s="59">
        <f>'Inventory Ref Sheet'!AK1501</f>
        <v>0</v>
      </c>
      <c r="K1501" s="59">
        <f>'Inventory Ref Sheet'!AL1501</f>
        <v>0</v>
      </c>
      <c r="L1501" s="59">
        <f>'Inventory Ref Sheet'!AM1501</f>
        <v>0</v>
      </c>
      <c r="M1501" s="59">
        <f>'Inventory Ref Sheet'!AP1501</f>
        <v>0</v>
      </c>
      <c r="N1501" s="59">
        <f>'Inventory Ref Sheet'!AQ1501</f>
        <v>0</v>
      </c>
      <c r="O1501" s="100" t="str">
        <f ca="1">IF('Inventory Ref Sheet'!AS1501&gt;0,YEAR(TODAY())-'Inventory Ref Sheet'!AS1501,"")</f>
        <v/>
      </c>
      <c r="P1501" s="95">
        <f>'Inventory Ref Sheet'!AU1501</f>
        <v>0</v>
      </c>
      <c r="Q1501" s="60">
        <f>'Inventory Ref Sheet'!AV1501</f>
        <v>0</v>
      </c>
      <c r="R1501" s="61"/>
      <c r="S1501" s="100" t="str">
        <f t="shared" si="87"/>
        <v/>
      </c>
      <c r="T1501" s="59">
        <f>'Inventory Ref Sheet'!M1501</f>
        <v>0</v>
      </c>
      <c r="U1501" s="102">
        <f>'Inventory Ref Sheet'!N1501</f>
        <v>0</v>
      </c>
      <c r="V1501" s="59">
        <f>'Inventory Ref Sheet'!O1501</f>
        <v>0</v>
      </c>
      <c r="W1501" s="59">
        <f>'Inventory Ref Sheet'!R1501</f>
        <v>0</v>
      </c>
      <c r="X1501" s="59">
        <f>'Inventory Ref Sheet'!S1501</f>
        <v>0</v>
      </c>
      <c r="Y1501" s="100" t="str">
        <f ca="1">IF('Inventory Ref Sheet'!U1501&gt;0,YEAR(TODAY())-'Inventory Ref Sheet'!U1501,"")</f>
        <v/>
      </c>
      <c r="Z1501" s="95">
        <f>'Inventory Ref Sheet'!W1501</f>
        <v>0</v>
      </c>
      <c r="AA1501" s="60">
        <f>'Inventory Ref Sheet'!X1501</f>
        <v>0</v>
      </c>
      <c r="AB1501" s="61"/>
      <c r="AC1501" s="97" t="str">
        <f t="shared" si="88"/>
        <v/>
      </c>
      <c r="AD1501" s="59">
        <f>'Inventory Ref Sheet'!Y1501</f>
        <v>0</v>
      </c>
      <c r="AE1501" s="59">
        <f>'Inventory Ref Sheet'!Z1501</f>
        <v>0</v>
      </c>
      <c r="AF1501" s="102">
        <f>'Inventory Ref Sheet'!AA1501</f>
        <v>0</v>
      </c>
      <c r="AG1501" s="59">
        <f>'Inventory Ref Sheet'!AD1501</f>
        <v>0</v>
      </c>
      <c r="AH1501" s="59">
        <f>'Inventory Ref Sheet'!AE1501</f>
        <v>0</v>
      </c>
      <c r="AI1501" s="100" t="str">
        <f ca="1">IF('Inventory Ref Sheet'!AG1501&gt;0,YEAR(TODAY())-'Inventory Ref Sheet'!AG1501,"")</f>
        <v/>
      </c>
      <c r="AJ1501" s="99"/>
      <c r="AK1501" s="60">
        <f>'Inventory Ref Sheet'!AJ1501</f>
        <v>0</v>
      </c>
      <c r="AL1501" s="99"/>
      <c r="AM1501" s="97" t="str">
        <f t="shared" si="89"/>
        <v/>
      </c>
    </row>
    <row r="1502" spans="10:39" x14ac:dyDescent="0.25">
      <c r="J1502" s="59">
        <f>'Inventory Ref Sheet'!AK1502</f>
        <v>0</v>
      </c>
      <c r="K1502" s="59">
        <f>'Inventory Ref Sheet'!AL1502</f>
        <v>0</v>
      </c>
      <c r="L1502" s="59">
        <f>'Inventory Ref Sheet'!AM1502</f>
        <v>0</v>
      </c>
      <c r="M1502" s="59">
        <f>'Inventory Ref Sheet'!AP1502</f>
        <v>0</v>
      </c>
      <c r="N1502" s="59">
        <f>'Inventory Ref Sheet'!AQ1502</f>
        <v>0</v>
      </c>
      <c r="O1502" s="100" t="str">
        <f ca="1">IF('Inventory Ref Sheet'!AS1502&gt;0,YEAR(TODAY())-'Inventory Ref Sheet'!AS1502,"")</f>
        <v/>
      </c>
      <c r="P1502" s="95">
        <f>'Inventory Ref Sheet'!AU1502</f>
        <v>0</v>
      </c>
      <c r="Q1502" s="60">
        <f>'Inventory Ref Sheet'!AV1502</f>
        <v>0</v>
      </c>
      <c r="R1502" s="61"/>
      <c r="S1502" s="100" t="str">
        <f t="shared" si="87"/>
        <v/>
      </c>
      <c r="T1502" s="59">
        <f>'Inventory Ref Sheet'!M1502</f>
        <v>0</v>
      </c>
      <c r="U1502" s="102">
        <f>'Inventory Ref Sheet'!N1502</f>
        <v>0</v>
      </c>
      <c r="V1502" s="59">
        <f>'Inventory Ref Sheet'!O1502</f>
        <v>0</v>
      </c>
      <c r="W1502" s="59">
        <f>'Inventory Ref Sheet'!R1502</f>
        <v>0</v>
      </c>
      <c r="X1502" s="59">
        <f>'Inventory Ref Sheet'!S1502</f>
        <v>0</v>
      </c>
      <c r="Y1502" s="100" t="str">
        <f ca="1">IF('Inventory Ref Sheet'!U1502&gt;0,YEAR(TODAY())-'Inventory Ref Sheet'!U1502,"")</f>
        <v/>
      </c>
      <c r="Z1502" s="95">
        <f>'Inventory Ref Sheet'!W1502</f>
        <v>0</v>
      </c>
      <c r="AA1502" s="60">
        <f>'Inventory Ref Sheet'!X1502</f>
        <v>0</v>
      </c>
      <c r="AB1502" s="61"/>
      <c r="AC1502" s="97" t="str">
        <f t="shared" si="88"/>
        <v/>
      </c>
      <c r="AD1502" s="59">
        <f>'Inventory Ref Sheet'!Y1502</f>
        <v>0</v>
      </c>
      <c r="AE1502" s="59">
        <f>'Inventory Ref Sheet'!Z1502</f>
        <v>0</v>
      </c>
      <c r="AF1502" s="102">
        <f>'Inventory Ref Sheet'!AA1502</f>
        <v>0</v>
      </c>
      <c r="AG1502" s="59">
        <f>'Inventory Ref Sheet'!AD1502</f>
        <v>0</v>
      </c>
      <c r="AH1502" s="59">
        <f>'Inventory Ref Sheet'!AE1502</f>
        <v>0</v>
      </c>
      <c r="AI1502" s="100" t="str">
        <f ca="1">IF('Inventory Ref Sheet'!AG1502&gt;0,YEAR(TODAY())-'Inventory Ref Sheet'!AG1502,"")</f>
        <v/>
      </c>
      <c r="AJ1502" s="99"/>
      <c r="AK1502" s="60">
        <f>'Inventory Ref Sheet'!AJ1502</f>
        <v>0</v>
      </c>
      <c r="AL1502" s="99"/>
      <c r="AM1502" s="97" t="str">
        <f t="shared" si="89"/>
        <v/>
      </c>
    </row>
    <row r="1503" spans="10:39" x14ac:dyDescent="0.25">
      <c r="J1503" s="59">
        <f>'Inventory Ref Sheet'!AK1503</f>
        <v>0</v>
      </c>
      <c r="K1503" s="59">
        <f>'Inventory Ref Sheet'!AL1503</f>
        <v>0</v>
      </c>
      <c r="L1503" s="59">
        <f>'Inventory Ref Sheet'!AM1503</f>
        <v>0</v>
      </c>
      <c r="M1503" s="59">
        <f>'Inventory Ref Sheet'!AP1503</f>
        <v>0</v>
      </c>
      <c r="N1503" s="59">
        <f>'Inventory Ref Sheet'!AQ1503</f>
        <v>0</v>
      </c>
      <c r="O1503" s="100" t="str">
        <f ca="1">IF('Inventory Ref Sheet'!AS1503&gt;0,YEAR(TODAY())-'Inventory Ref Sheet'!AS1503,"")</f>
        <v/>
      </c>
      <c r="P1503" s="95">
        <f>'Inventory Ref Sheet'!AU1503</f>
        <v>0</v>
      </c>
      <c r="Q1503" s="60">
        <f>'Inventory Ref Sheet'!AV1503</f>
        <v>0</v>
      </c>
      <c r="R1503" s="61"/>
      <c r="S1503" s="100" t="str">
        <f t="shared" si="87"/>
        <v/>
      </c>
      <c r="T1503" s="59">
        <f>'Inventory Ref Sheet'!M1503</f>
        <v>0</v>
      </c>
      <c r="U1503" s="102">
        <f>'Inventory Ref Sheet'!N1503</f>
        <v>0</v>
      </c>
      <c r="V1503" s="59">
        <f>'Inventory Ref Sheet'!O1503</f>
        <v>0</v>
      </c>
      <c r="W1503" s="59">
        <f>'Inventory Ref Sheet'!R1503</f>
        <v>0</v>
      </c>
      <c r="X1503" s="59">
        <f>'Inventory Ref Sheet'!S1503</f>
        <v>0</v>
      </c>
      <c r="Y1503" s="100" t="str">
        <f ca="1">IF('Inventory Ref Sheet'!U1503&gt;0,YEAR(TODAY())-'Inventory Ref Sheet'!U1503,"")</f>
        <v/>
      </c>
      <c r="Z1503" s="95">
        <f>'Inventory Ref Sheet'!W1503</f>
        <v>0</v>
      </c>
      <c r="AA1503" s="60">
        <f>'Inventory Ref Sheet'!X1503</f>
        <v>0</v>
      </c>
      <c r="AB1503" s="61"/>
      <c r="AC1503" s="97" t="str">
        <f t="shared" si="88"/>
        <v/>
      </c>
      <c r="AD1503" s="59">
        <f>'Inventory Ref Sheet'!Y1503</f>
        <v>0</v>
      </c>
      <c r="AE1503" s="59">
        <f>'Inventory Ref Sheet'!Z1503</f>
        <v>0</v>
      </c>
      <c r="AF1503" s="102">
        <f>'Inventory Ref Sheet'!AA1503</f>
        <v>0</v>
      </c>
      <c r="AG1503" s="59">
        <f>'Inventory Ref Sheet'!AD1503</f>
        <v>0</v>
      </c>
      <c r="AH1503" s="59">
        <f>'Inventory Ref Sheet'!AE1503</f>
        <v>0</v>
      </c>
      <c r="AI1503" s="100" t="str">
        <f ca="1">IF('Inventory Ref Sheet'!AG1503&gt;0,YEAR(TODAY())-'Inventory Ref Sheet'!AG1503,"")</f>
        <v/>
      </c>
      <c r="AJ1503" s="99"/>
      <c r="AK1503" s="60">
        <f>'Inventory Ref Sheet'!AJ1503</f>
        <v>0</v>
      </c>
      <c r="AL1503" s="99"/>
      <c r="AM1503" s="97" t="str">
        <f t="shared" si="89"/>
        <v/>
      </c>
    </row>
    <row r="1504" spans="10:39" x14ac:dyDescent="0.25">
      <c r="J1504" s="59">
        <f>'Inventory Ref Sheet'!AK1504</f>
        <v>0</v>
      </c>
      <c r="K1504" s="59">
        <f>'Inventory Ref Sheet'!AL1504</f>
        <v>0</v>
      </c>
      <c r="L1504" s="59">
        <f>'Inventory Ref Sheet'!AM1504</f>
        <v>0</v>
      </c>
      <c r="M1504" s="59">
        <f>'Inventory Ref Sheet'!AP1504</f>
        <v>0</v>
      </c>
      <c r="N1504" s="59">
        <f>'Inventory Ref Sheet'!AQ1504</f>
        <v>0</v>
      </c>
      <c r="O1504" s="100" t="str">
        <f ca="1">IF('Inventory Ref Sheet'!AS1504&gt;0,YEAR(TODAY())-'Inventory Ref Sheet'!AS1504,"")</f>
        <v/>
      </c>
      <c r="P1504" s="95">
        <f>'Inventory Ref Sheet'!AU1504</f>
        <v>0</v>
      </c>
      <c r="Q1504" s="60">
        <f>'Inventory Ref Sheet'!AV1504</f>
        <v>0</v>
      </c>
      <c r="R1504" s="61"/>
      <c r="S1504" s="100" t="str">
        <f t="shared" si="87"/>
        <v/>
      </c>
      <c r="T1504" s="59">
        <f>'Inventory Ref Sheet'!M1504</f>
        <v>0</v>
      </c>
      <c r="U1504" s="102">
        <f>'Inventory Ref Sheet'!N1504</f>
        <v>0</v>
      </c>
      <c r="V1504" s="59">
        <f>'Inventory Ref Sheet'!O1504</f>
        <v>0</v>
      </c>
      <c r="W1504" s="59">
        <f>'Inventory Ref Sheet'!R1504</f>
        <v>0</v>
      </c>
      <c r="X1504" s="59">
        <f>'Inventory Ref Sheet'!S1504</f>
        <v>0</v>
      </c>
      <c r="Y1504" s="100" t="str">
        <f ca="1">IF('Inventory Ref Sheet'!U1504&gt;0,YEAR(TODAY())-'Inventory Ref Sheet'!U1504,"")</f>
        <v/>
      </c>
      <c r="Z1504" s="95">
        <f>'Inventory Ref Sheet'!W1504</f>
        <v>0</v>
      </c>
      <c r="AA1504" s="60">
        <f>'Inventory Ref Sheet'!X1504</f>
        <v>0</v>
      </c>
      <c r="AB1504" s="61"/>
      <c r="AC1504" s="97" t="str">
        <f t="shared" si="88"/>
        <v/>
      </c>
      <c r="AD1504" s="59">
        <f>'Inventory Ref Sheet'!Y1504</f>
        <v>0</v>
      </c>
      <c r="AE1504" s="59">
        <f>'Inventory Ref Sheet'!Z1504</f>
        <v>0</v>
      </c>
      <c r="AF1504" s="102">
        <f>'Inventory Ref Sheet'!AA1504</f>
        <v>0</v>
      </c>
      <c r="AG1504" s="59">
        <f>'Inventory Ref Sheet'!AD1504</f>
        <v>0</v>
      </c>
      <c r="AH1504" s="59">
        <f>'Inventory Ref Sheet'!AE1504</f>
        <v>0</v>
      </c>
      <c r="AI1504" s="100" t="str">
        <f ca="1">IF('Inventory Ref Sheet'!AG1504&gt;0,YEAR(TODAY())-'Inventory Ref Sheet'!AG1504,"")</f>
        <v/>
      </c>
      <c r="AJ1504" s="99"/>
      <c r="AK1504" s="60">
        <f>'Inventory Ref Sheet'!AJ1504</f>
        <v>0</v>
      </c>
      <c r="AL1504" s="99"/>
      <c r="AM1504" s="97" t="str">
        <f t="shared" si="89"/>
        <v/>
      </c>
    </row>
    <row r="1505" spans="10:39" x14ac:dyDescent="0.25">
      <c r="J1505" s="59">
        <f>'Inventory Ref Sheet'!AK1505</f>
        <v>0</v>
      </c>
      <c r="K1505" s="59">
        <f>'Inventory Ref Sheet'!AL1505</f>
        <v>0</v>
      </c>
      <c r="L1505" s="59">
        <f>'Inventory Ref Sheet'!AM1505</f>
        <v>0</v>
      </c>
      <c r="M1505" s="59">
        <f>'Inventory Ref Sheet'!AP1505</f>
        <v>0</v>
      </c>
      <c r="N1505" s="59">
        <f>'Inventory Ref Sheet'!AQ1505</f>
        <v>0</v>
      </c>
      <c r="O1505" s="100" t="str">
        <f ca="1">IF('Inventory Ref Sheet'!AS1505&gt;0,YEAR(TODAY())-'Inventory Ref Sheet'!AS1505,"")</f>
        <v/>
      </c>
      <c r="P1505" s="95">
        <f>'Inventory Ref Sheet'!AU1505</f>
        <v>0</v>
      </c>
      <c r="Q1505" s="60">
        <f>'Inventory Ref Sheet'!AV1505</f>
        <v>0</v>
      </c>
      <c r="R1505" s="61"/>
      <c r="S1505" s="100" t="str">
        <f t="shared" si="87"/>
        <v/>
      </c>
      <c r="T1505" s="59">
        <f>'Inventory Ref Sheet'!M1505</f>
        <v>0</v>
      </c>
      <c r="U1505" s="102">
        <f>'Inventory Ref Sheet'!N1505</f>
        <v>0</v>
      </c>
      <c r="V1505" s="59">
        <f>'Inventory Ref Sheet'!O1505</f>
        <v>0</v>
      </c>
      <c r="W1505" s="59">
        <f>'Inventory Ref Sheet'!R1505</f>
        <v>0</v>
      </c>
      <c r="X1505" s="59">
        <f>'Inventory Ref Sheet'!S1505</f>
        <v>0</v>
      </c>
      <c r="Y1505" s="100" t="str">
        <f ca="1">IF('Inventory Ref Sheet'!U1505&gt;0,YEAR(TODAY())-'Inventory Ref Sheet'!U1505,"")</f>
        <v/>
      </c>
      <c r="Z1505" s="95">
        <f>'Inventory Ref Sheet'!W1505</f>
        <v>0</v>
      </c>
      <c r="AA1505" s="60">
        <f>'Inventory Ref Sheet'!X1505</f>
        <v>0</v>
      </c>
      <c r="AB1505" s="61"/>
      <c r="AC1505" s="97" t="str">
        <f t="shared" si="88"/>
        <v/>
      </c>
      <c r="AD1505" s="59">
        <f>'Inventory Ref Sheet'!Y1505</f>
        <v>0</v>
      </c>
      <c r="AE1505" s="59">
        <f>'Inventory Ref Sheet'!Z1505</f>
        <v>0</v>
      </c>
      <c r="AF1505" s="102">
        <f>'Inventory Ref Sheet'!AA1505</f>
        <v>0</v>
      </c>
      <c r="AG1505" s="59">
        <f>'Inventory Ref Sheet'!AD1505</f>
        <v>0</v>
      </c>
      <c r="AH1505" s="59">
        <f>'Inventory Ref Sheet'!AE1505</f>
        <v>0</v>
      </c>
      <c r="AI1505" s="100" t="str">
        <f ca="1">IF('Inventory Ref Sheet'!AG1505&gt;0,YEAR(TODAY())-'Inventory Ref Sheet'!AG1505,"")</f>
        <v/>
      </c>
      <c r="AJ1505" s="99"/>
      <c r="AK1505" s="60">
        <f>'Inventory Ref Sheet'!AJ1505</f>
        <v>0</v>
      </c>
      <c r="AL1505" s="99"/>
      <c r="AM1505" s="97" t="str">
        <f t="shared" si="89"/>
        <v/>
      </c>
    </row>
    <row r="1506" spans="10:39" x14ac:dyDescent="0.25">
      <c r="J1506" s="59">
        <f>'Inventory Ref Sheet'!AK1506</f>
        <v>0</v>
      </c>
      <c r="K1506" s="59">
        <f>'Inventory Ref Sheet'!AL1506</f>
        <v>0</v>
      </c>
      <c r="L1506" s="59">
        <f>'Inventory Ref Sheet'!AM1506</f>
        <v>0</v>
      </c>
      <c r="M1506" s="59">
        <f>'Inventory Ref Sheet'!AP1506</f>
        <v>0</v>
      </c>
      <c r="N1506" s="59">
        <f>'Inventory Ref Sheet'!AQ1506</f>
        <v>0</v>
      </c>
      <c r="O1506" s="100" t="str">
        <f ca="1">IF('Inventory Ref Sheet'!AS1506&gt;0,YEAR(TODAY())-'Inventory Ref Sheet'!AS1506,"")</f>
        <v/>
      </c>
      <c r="P1506" s="95">
        <f>'Inventory Ref Sheet'!AU1506</f>
        <v>0</v>
      </c>
      <c r="Q1506" s="60">
        <f>'Inventory Ref Sheet'!AV1506</f>
        <v>0</v>
      </c>
      <c r="R1506" s="61"/>
      <c r="S1506" s="100" t="str">
        <f t="shared" si="87"/>
        <v/>
      </c>
      <c r="T1506" s="59">
        <f>'Inventory Ref Sheet'!M1506</f>
        <v>0</v>
      </c>
      <c r="U1506" s="102">
        <f>'Inventory Ref Sheet'!N1506</f>
        <v>0</v>
      </c>
      <c r="V1506" s="59">
        <f>'Inventory Ref Sheet'!O1506</f>
        <v>0</v>
      </c>
      <c r="W1506" s="59">
        <f>'Inventory Ref Sheet'!R1506</f>
        <v>0</v>
      </c>
      <c r="X1506" s="59">
        <f>'Inventory Ref Sheet'!S1506</f>
        <v>0</v>
      </c>
      <c r="Y1506" s="100" t="str">
        <f ca="1">IF('Inventory Ref Sheet'!U1506&gt;0,YEAR(TODAY())-'Inventory Ref Sheet'!U1506,"")</f>
        <v/>
      </c>
      <c r="Z1506" s="95">
        <f>'Inventory Ref Sheet'!W1506</f>
        <v>0</v>
      </c>
      <c r="AA1506" s="60">
        <f>'Inventory Ref Sheet'!X1506</f>
        <v>0</v>
      </c>
      <c r="AB1506" s="61"/>
      <c r="AC1506" s="97" t="str">
        <f t="shared" si="88"/>
        <v/>
      </c>
      <c r="AD1506" s="59">
        <f>'Inventory Ref Sheet'!Y1506</f>
        <v>0</v>
      </c>
      <c r="AE1506" s="59">
        <f>'Inventory Ref Sheet'!Z1506</f>
        <v>0</v>
      </c>
      <c r="AF1506" s="102">
        <f>'Inventory Ref Sheet'!AA1506</f>
        <v>0</v>
      </c>
      <c r="AG1506" s="59">
        <f>'Inventory Ref Sheet'!AD1506</f>
        <v>0</v>
      </c>
      <c r="AH1506" s="59">
        <f>'Inventory Ref Sheet'!AE1506</f>
        <v>0</v>
      </c>
      <c r="AI1506" s="100" t="str">
        <f ca="1">IF('Inventory Ref Sheet'!AG1506&gt;0,YEAR(TODAY())-'Inventory Ref Sheet'!AG1506,"")</f>
        <v/>
      </c>
      <c r="AJ1506" s="99"/>
      <c r="AK1506" s="60">
        <f>'Inventory Ref Sheet'!AJ1506</f>
        <v>0</v>
      </c>
      <c r="AL1506" s="99"/>
      <c r="AM1506" s="97" t="str">
        <f t="shared" si="89"/>
        <v/>
      </c>
    </row>
    <row r="1507" spans="10:39" x14ac:dyDescent="0.25">
      <c r="J1507" s="59">
        <f>'Inventory Ref Sheet'!AK1507</f>
        <v>0</v>
      </c>
      <c r="K1507" s="59">
        <f>'Inventory Ref Sheet'!AL1507</f>
        <v>0</v>
      </c>
      <c r="L1507" s="59">
        <f>'Inventory Ref Sheet'!AM1507</f>
        <v>0</v>
      </c>
      <c r="M1507" s="59">
        <f>'Inventory Ref Sheet'!AP1507</f>
        <v>0</v>
      </c>
      <c r="N1507" s="59">
        <f>'Inventory Ref Sheet'!AQ1507</f>
        <v>0</v>
      </c>
      <c r="O1507" s="100" t="str">
        <f ca="1">IF('Inventory Ref Sheet'!AS1507&gt;0,YEAR(TODAY())-'Inventory Ref Sheet'!AS1507,"")</f>
        <v/>
      </c>
      <c r="P1507" s="95">
        <f>'Inventory Ref Sheet'!AU1507</f>
        <v>0</v>
      </c>
      <c r="Q1507" s="60">
        <f>'Inventory Ref Sheet'!AV1507</f>
        <v>0</v>
      </c>
      <c r="R1507" s="61"/>
      <c r="S1507" s="100" t="str">
        <f t="shared" si="87"/>
        <v/>
      </c>
      <c r="T1507" s="59">
        <f>'Inventory Ref Sheet'!M1507</f>
        <v>0</v>
      </c>
      <c r="U1507" s="102">
        <f>'Inventory Ref Sheet'!N1507</f>
        <v>0</v>
      </c>
      <c r="V1507" s="59">
        <f>'Inventory Ref Sheet'!O1507</f>
        <v>0</v>
      </c>
      <c r="W1507" s="59">
        <f>'Inventory Ref Sheet'!R1507</f>
        <v>0</v>
      </c>
      <c r="X1507" s="59">
        <f>'Inventory Ref Sheet'!S1507</f>
        <v>0</v>
      </c>
      <c r="Y1507" s="100" t="str">
        <f ca="1">IF('Inventory Ref Sheet'!U1507&gt;0,YEAR(TODAY())-'Inventory Ref Sheet'!U1507,"")</f>
        <v/>
      </c>
      <c r="Z1507" s="95">
        <f>'Inventory Ref Sheet'!W1507</f>
        <v>0</v>
      </c>
      <c r="AA1507" s="60">
        <f>'Inventory Ref Sheet'!X1507</f>
        <v>0</v>
      </c>
      <c r="AB1507" s="61"/>
      <c r="AC1507" s="97" t="str">
        <f t="shared" si="88"/>
        <v/>
      </c>
      <c r="AD1507" s="59">
        <f>'Inventory Ref Sheet'!Y1507</f>
        <v>0</v>
      </c>
      <c r="AE1507" s="59">
        <f>'Inventory Ref Sheet'!Z1507</f>
        <v>0</v>
      </c>
      <c r="AF1507" s="102">
        <f>'Inventory Ref Sheet'!AA1507</f>
        <v>0</v>
      </c>
      <c r="AG1507" s="59">
        <f>'Inventory Ref Sheet'!AD1507</f>
        <v>0</v>
      </c>
      <c r="AH1507" s="59">
        <f>'Inventory Ref Sheet'!AE1507</f>
        <v>0</v>
      </c>
      <c r="AI1507" s="100" t="str">
        <f ca="1">IF('Inventory Ref Sheet'!AG1507&gt;0,YEAR(TODAY())-'Inventory Ref Sheet'!AG1507,"")</f>
        <v/>
      </c>
      <c r="AJ1507" s="99"/>
      <c r="AK1507" s="60">
        <f>'Inventory Ref Sheet'!AJ1507</f>
        <v>0</v>
      </c>
      <c r="AL1507" s="99"/>
      <c r="AM1507" s="97" t="str">
        <f t="shared" si="89"/>
        <v/>
      </c>
    </row>
    <row r="1508" spans="10:39" x14ac:dyDescent="0.25">
      <c r="J1508" s="59">
        <f>'Inventory Ref Sheet'!AK1508</f>
        <v>0</v>
      </c>
      <c r="K1508" s="59">
        <f>'Inventory Ref Sheet'!AL1508</f>
        <v>0</v>
      </c>
      <c r="L1508" s="59">
        <f>'Inventory Ref Sheet'!AM1508</f>
        <v>0</v>
      </c>
      <c r="M1508" s="59">
        <f>'Inventory Ref Sheet'!AP1508</f>
        <v>0</v>
      </c>
      <c r="N1508" s="59">
        <f>'Inventory Ref Sheet'!AQ1508</f>
        <v>0</v>
      </c>
      <c r="O1508" s="100" t="str">
        <f ca="1">IF('Inventory Ref Sheet'!AS1508&gt;0,YEAR(TODAY())-'Inventory Ref Sheet'!AS1508,"")</f>
        <v/>
      </c>
      <c r="P1508" s="95">
        <f>'Inventory Ref Sheet'!AU1508</f>
        <v>0</v>
      </c>
      <c r="Q1508" s="60">
        <f>'Inventory Ref Sheet'!AV1508</f>
        <v>0</v>
      </c>
      <c r="R1508" s="61"/>
      <c r="S1508" s="100" t="str">
        <f t="shared" si="87"/>
        <v/>
      </c>
      <c r="T1508" s="59">
        <f>'Inventory Ref Sheet'!M1508</f>
        <v>0</v>
      </c>
      <c r="U1508" s="102">
        <f>'Inventory Ref Sheet'!N1508</f>
        <v>0</v>
      </c>
      <c r="V1508" s="59">
        <f>'Inventory Ref Sheet'!O1508</f>
        <v>0</v>
      </c>
      <c r="W1508" s="59">
        <f>'Inventory Ref Sheet'!R1508</f>
        <v>0</v>
      </c>
      <c r="X1508" s="59">
        <f>'Inventory Ref Sheet'!S1508</f>
        <v>0</v>
      </c>
      <c r="Y1508" s="100" t="str">
        <f ca="1">IF('Inventory Ref Sheet'!U1508&gt;0,YEAR(TODAY())-'Inventory Ref Sheet'!U1508,"")</f>
        <v/>
      </c>
      <c r="Z1508" s="95">
        <f>'Inventory Ref Sheet'!W1508</f>
        <v>0</v>
      </c>
      <c r="AA1508" s="60">
        <f>'Inventory Ref Sheet'!X1508</f>
        <v>0</v>
      </c>
      <c r="AB1508" s="61"/>
      <c r="AC1508" s="97" t="str">
        <f t="shared" si="88"/>
        <v/>
      </c>
      <c r="AD1508" s="59">
        <f>'Inventory Ref Sheet'!Y1508</f>
        <v>0</v>
      </c>
      <c r="AE1508" s="59">
        <f>'Inventory Ref Sheet'!Z1508</f>
        <v>0</v>
      </c>
      <c r="AF1508" s="102">
        <f>'Inventory Ref Sheet'!AA1508</f>
        <v>0</v>
      </c>
      <c r="AG1508" s="59">
        <f>'Inventory Ref Sheet'!AD1508</f>
        <v>0</v>
      </c>
      <c r="AH1508" s="59">
        <f>'Inventory Ref Sheet'!AE1508</f>
        <v>0</v>
      </c>
      <c r="AI1508" s="100" t="str">
        <f ca="1">IF('Inventory Ref Sheet'!AG1508&gt;0,YEAR(TODAY())-'Inventory Ref Sheet'!AG1508,"")</f>
        <v/>
      </c>
      <c r="AJ1508" s="99"/>
      <c r="AK1508" s="60">
        <f>'Inventory Ref Sheet'!AJ1508</f>
        <v>0</v>
      </c>
      <c r="AL1508" s="99"/>
      <c r="AM1508" s="97" t="str">
        <f t="shared" si="89"/>
        <v/>
      </c>
    </row>
    <row r="1509" spans="10:39" x14ac:dyDescent="0.25">
      <c r="J1509" s="59">
        <f>'Inventory Ref Sheet'!AK1509</f>
        <v>0</v>
      </c>
      <c r="K1509" s="59">
        <f>'Inventory Ref Sheet'!AL1509</f>
        <v>0</v>
      </c>
      <c r="L1509" s="59">
        <f>'Inventory Ref Sheet'!AM1509</f>
        <v>0</v>
      </c>
      <c r="M1509" s="59">
        <f>'Inventory Ref Sheet'!AP1509</f>
        <v>0</v>
      </c>
      <c r="N1509" s="59">
        <f>'Inventory Ref Sheet'!AQ1509</f>
        <v>0</v>
      </c>
      <c r="O1509" s="100" t="str">
        <f ca="1">IF('Inventory Ref Sheet'!AS1509&gt;0,YEAR(TODAY())-'Inventory Ref Sheet'!AS1509,"")</f>
        <v/>
      </c>
      <c r="P1509" s="95">
        <f>'Inventory Ref Sheet'!AU1509</f>
        <v>0</v>
      </c>
      <c r="Q1509" s="60">
        <f>'Inventory Ref Sheet'!AV1509</f>
        <v>0</v>
      </c>
      <c r="R1509" s="61"/>
      <c r="S1509" s="100" t="str">
        <f t="shared" si="87"/>
        <v/>
      </c>
      <c r="T1509" s="59">
        <f>'Inventory Ref Sheet'!M1509</f>
        <v>0</v>
      </c>
      <c r="U1509" s="102">
        <f>'Inventory Ref Sheet'!N1509</f>
        <v>0</v>
      </c>
      <c r="V1509" s="59">
        <f>'Inventory Ref Sheet'!O1509</f>
        <v>0</v>
      </c>
      <c r="W1509" s="59">
        <f>'Inventory Ref Sheet'!R1509</f>
        <v>0</v>
      </c>
      <c r="X1509" s="59">
        <f>'Inventory Ref Sheet'!S1509</f>
        <v>0</v>
      </c>
      <c r="Y1509" s="100" t="str">
        <f ca="1">IF('Inventory Ref Sheet'!U1509&gt;0,YEAR(TODAY())-'Inventory Ref Sheet'!U1509,"")</f>
        <v/>
      </c>
      <c r="Z1509" s="95">
        <f>'Inventory Ref Sheet'!W1509</f>
        <v>0</v>
      </c>
      <c r="AA1509" s="60">
        <f>'Inventory Ref Sheet'!X1509</f>
        <v>0</v>
      </c>
      <c r="AB1509" s="61"/>
      <c r="AC1509" s="97" t="str">
        <f t="shared" si="88"/>
        <v/>
      </c>
      <c r="AD1509" s="59">
        <f>'Inventory Ref Sheet'!Y1509</f>
        <v>0</v>
      </c>
      <c r="AE1509" s="59">
        <f>'Inventory Ref Sheet'!Z1509</f>
        <v>0</v>
      </c>
      <c r="AF1509" s="102">
        <f>'Inventory Ref Sheet'!AA1509</f>
        <v>0</v>
      </c>
      <c r="AG1509" s="59">
        <f>'Inventory Ref Sheet'!AD1509</f>
        <v>0</v>
      </c>
      <c r="AH1509" s="59">
        <f>'Inventory Ref Sheet'!AE1509</f>
        <v>0</v>
      </c>
      <c r="AI1509" s="100" t="str">
        <f ca="1">IF('Inventory Ref Sheet'!AG1509&gt;0,YEAR(TODAY())-'Inventory Ref Sheet'!AG1509,"")</f>
        <v/>
      </c>
      <c r="AJ1509" s="99"/>
      <c r="AK1509" s="60">
        <f>'Inventory Ref Sheet'!AJ1509</f>
        <v>0</v>
      </c>
      <c r="AL1509" s="99"/>
      <c r="AM1509" s="97" t="str">
        <f t="shared" si="89"/>
        <v/>
      </c>
    </row>
    <row r="1510" spans="10:39" x14ac:dyDescent="0.25">
      <c r="J1510" s="59">
        <f>'Inventory Ref Sheet'!AK1510</f>
        <v>0</v>
      </c>
      <c r="K1510" s="59">
        <f>'Inventory Ref Sheet'!AL1510</f>
        <v>0</v>
      </c>
      <c r="L1510" s="59">
        <f>'Inventory Ref Sheet'!AM1510</f>
        <v>0</v>
      </c>
      <c r="M1510" s="59">
        <f>'Inventory Ref Sheet'!AP1510</f>
        <v>0</v>
      </c>
      <c r="N1510" s="59">
        <f>'Inventory Ref Sheet'!AQ1510</f>
        <v>0</v>
      </c>
      <c r="O1510" s="100" t="str">
        <f ca="1">IF('Inventory Ref Sheet'!AS1510&gt;0,YEAR(TODAY())-'Inventory Ref Sheet'!AS1510,"")</f>
        <v/>
      </c>
      <c r="P1510" s="95">
        <f>'Inventory Ref Sheet'!AU1510</f>
        <v>0</v>
      </c>
      <c r="Q1510" s="60">
        <f>'Inventory Ref Sheet'!AV1510</f>
        <v>0</v>
      </c>
      <c r="R1510" s="61"/>
      <c r="S1510" s="100" t="str">
        <f t="shared" si="87"/>
        <v/>
      </c>
      <c r="T1510" s="59">
        <f>'Inventory Ref Sheet'!M1510</f>
        <v>0</v>
      </c>
      <c r="U1510" s="102">
        <f>'Inventory Ref Sheet'!N1510</f>
        <v>0</v>
      </c>
      <c r="V1510" s="59">
        <f>'Inventory Ref Sheet'!O1510</f>
        <v>0</v>
      </c>
      <c r="W1510" s="59">
        <f>'Inventory Ref Sheet'!R1510</f>
        <v>0</v>
      </c>
      <c r="X1510" s="59">
        <f>'Inventory Ref Sheet'!S1510</f>
        <v>0</v>
      </c>
      <c r="Y1510" s="100" t="str">
        <f ca="1">IF('Inventory Ref Sheet'!U1510&gt;0,YEAR(TODAY())-'Inventory Ref Sheet'!U1510,"")</f>
        <v/>
      </c>
      <c r="Z1510" s="95">
        <f>'Inventory Ref Sheet'!W1510</f>
        <v>0</v>
      </c>
      <c r="AA1510" s="60">
        <f>'Inventory Ref Sheet'!X1510</f>
        <v>0</v>
      </c>
      <c r="AB1510" s="61"/>
      <c r="AC1510" s="97" t="str">
        <f t="shared" si="88"/>
        <v/>
      </c>
      <c r="AD1510" s="59">
        <f>'Inventory Ref Sheet'!Y1510</f>
        <v>0</v>
      </c>
      <c r="AE1510" s="59">
        <f>'Inventory Ref Sheet'!Z1510</f>
        <v>0</v>
      </c>
      <c r="AF1510" s="102">
        <f>'Inventory Ref Sheet'!AA1510</f>
        <v>0</v>
      </c>
      <c r="AG1510" s="59">
        <f>'Inventory Ref Sheet'!AD1510</f>
        <v>0</v>
      </c>
      <c r="AH1510" s="59">
        <f>'Inventory Ref Sheet'!AE1510</f>
        <v>0</v>
      </c>
      <c r="AI1510" s="100" t="str">
        <f ca="1">IF('Inventory Ref Sheet'!AG1510&gt;0,YEAR(TODAY())-'Inventory Ref Sheet'!AG1510,"")</f>
        <v/>
      </c>
      <c r="AJ1510" s="99"/>
      <c r="AK1510" s="60">
        <f>'Inventory Ref Sheet'!AJ1510</f>
        <v>0</v>
      </c>
      <c r="AL1510" s="99"/>
      <c r="AM1510" s="97" t="str">
        <f t="shared" si="89"/>
        <v/>
      </c>
    </row>
    <row r="1511" spans="10:39" x14ac:dyDescent="0.25">
      <c r="J1511" s="59">
        <f>'Inventory Ref Sheet'!AK1511</f>
        <v>0</v>
      </c>
      <c r="K1511" s="59">
        <f>'Inventory Ref Sheet'!AL1511</f>
        <v>0</v>
      </c>
      <c r="L1511" s="59">
        <f>'Inventory Ref Sheet'!AM1511</f>
        <v>0</v>
      </c>
      <c r="M1511" s="59">
        <f>'Inventory Ref Sheet'!AP1511</f>
        <v>0</v>
      </c>
      <c r="N1511" s="59">
        <f>'Inventory Ref Sheet'!AQ1511</f>
        <v>0</v>
      </c>
      <c r="O1511" s="100" t="str">
        <f ca="1">IF('Inventory Ref Sheet'!AS1511&gt;0,YEAR(TODAY())-'Inventory Ref Sheet'!AS1511,"")</f>
        <v/>
      </c>
      <c r="P1511" s="95">
        <f>'Inventory Ref Sheet'!AU1511</f>
        <v>0</v>
      </c>
      <c r="Q1511" s="60">
        <f>'Inventory Ref Sheet'!AV1511</f>
        <v>0</v>
      </c>
      <c r="R1511" s="61"/>
      <c r="S1511" s="100" t="str">
        <f t="shared" si="87"/>
        <v/>
      </c>
      <c r="T1511" s="59">
        <f>'Inventory Ref Sheet'!M1511</f>
        <v>0</v>
      </c>
      <c r="U1511" s="102">
        <f>'Inventory Ref Sheet'!N1511</f>
        <v>0</v>
      </c>
      <c r="V1511" s="59">
        <f>'Inventory Ref Sheet'!O1511</f>
        <v>0</v>
      </c>
      <c r="W1511" s="59">
        <f>'Inventory Ref Sheet'!R1511</f>
        <v>0</v>
      </c>
      <c r="X1511" s="59">
        <f>'Inventory Ref Sheet'!S1511</f>
        <v>0</v>
      </c>
      <c r="Y1511" s="100" t="str">
        <f ca="1">IF('Inventory Ref Sheet'!U1511&gt;0,YEAR(TODAY())-'Inventory Ref Sheet'!U1511,"")</f>
        <v/>
      </c>
      <c r="Z1511" s="95">
        <f>'Inventory Ref Sheet'!W1511</f>
        <v>0</v>
      </c>
      <c r="AA1511" s="60">
        <f>'Inventory Ref Sheet'!X1511</f>
        <v>0</v>
      </c>
      <c r="AB1511" s="61"/>
      <c r="AC1511" s="97" t="str">
        <f t="shared" si="88"/>
        <v/>
      </c>
      <c r="AD1511" s="59">
        <f>'Inventory Ref Sheet'!Y1511</f>
        <v>0</v>
      </c>
      <c r="AE1511" s="59">
        <f>'Inventory Ref Sheet'!Z1511</f>
        <v>0</v>
      </c>
      <c r="AF1511" s="102">
        <f>'Inventory Ref Sheet'!AA1511</f>
        <v>0</v>
      </c>
      <c r="AG1511" s="59">
        <f>'Inventory Ref Sheet'!AD1511</f>
        <v>0</v>
      </c>
      <c r="AH1511" s="59">
        <f>'Inventory Ref Sheet'!AE1511</f>
        <v>0</v>
      </c>
      <c r="AI1511" s="100" t="str">
        <f ca="1">IF('Inventory Ref Sheet'!AG1511&gt;0,YEAR(TODAY())-'Inventory Ref Sheet'!AG1511,"")</f>
        <v/>
      </c>
      <c r="AJ1511" s="99"/>
      <c r="AK1511" s="60">
        <f>'Inventory Ref Sheet'!AJ1511</f>
        <v>0</v>
      </c>
      <c r="AL1511" s="99"/>
      <c r="AM1511" s="97" t="str">
        <f t="shared" si="89"/>
        <v/>
      </c>
    </row>
    <row r="1512" spans="10:39" x14ac:dyDescent="0.25">
      <c r="J1512" s="59">
        <f>'Inventory Ref Sheet'!AK1512</f>
        <v>0</v>
      </c>
      <c r="K1512" s="59">
        <f>'Inventory Ref Sheet'!AL1512</f>
        <v>0</v>
      </c>
      <c r="L1512" s="59">
        <f>'Inventory Ref Sheet'!AM1512</f>
        <v>0</v>
      </c>
      <c r="M1512" s="59">
        <f>'Inventory Ref Sheet'!AP1512</f>
        <v>0</v>
      </c>
      <c r="N1512" s="59">
        <f>'Inventory Ref Sheet'!AQ1512</f>
        <v>0</v>
      </c>
      <c r="O1512" s="100" t="str">
        <f ca="1">IF('Inventory Ref Sheet'!AS1512&gt;0,YEAR(TODAY())-'Inventory Ref Sheet'!AS1512,"")</f>
        <v/>
      </c>
      <c r="P1512" s="95">
        <f>'Inventory Ref Sheet'!AU1512</f>
        <v>0</v>
      </c>
      <c r="Q1512" s="60">
        <f>'Inventory Ref Sheet'!AV1512</f>
        <v>0</v>
      </c>
      <c r="R1512" s="61"/>
      <c r="S1512" s="100" t="str">
        <f t="shared" si="87"/>
        <v/>
      </c>
      <c r="T1512" s="59">
        <f>'Inventory Ref Sheet'!M1512</f>
        <v>0</v>
      </c>
      <c r="U1512" s="102">
        <f>'Inventory Ref Sheet'!N1512</f>
        <v>0</v>
      </c>
      <c r="V1512" s="59">
        <f>'Inventory Ref Sheet'!O1512</f>
        <v>0</v>
      </c>
      <c r="W1512" s="59">
        <f>'Inventory Ref Sheet'!R1512</f>
        <v>0</v>
      </c>
      <c r="X1512" s="59">
        <f>'Inventory Ref Sheet'!S1512</f>
        <v>0</v>
      </c>
      <c r="Y1512" s="100" t="str">
        <f ca="1">IF('Inventory Ref Sheet'!U1512&gt;0,YEAR(TODAY())-'Inventory Ref Sheet'!U1512,"")</f>
        <v/>
      </c>
      <c r="Z1512" s="95">
        <f>'Inventory Ref Sheet'!W1512</f>
        <v>0</v>
      </c>
      <c r="AA1512" s="60">
        <f>'Inventory Ref Sheet'!X1512</f>
        <v>0</v>
      </c>
      <c r="AB1512" s="61"/>
      <c r="AC1512" s="97" t="str">
        <f t="shared" si="88"/>
        <v/>
      </c>
      <c r="AD1512" s="59">
        <f>'Inventory Ref Sheet'!Y1512</f>
        <v>0</v>
      </c>
      <c r="AE1512" s="59">
        <f>'Inventory Ref Sheet'!Z1512</f>
        <v>0</v>
      </c>
      <c r="AF1512" s="102">
        <f>'Inventory Ref Sheet'!AA1512</f>
        <v>0</v>
      </c>
      <c r="AG1512" s="59">
        <f>'Inventory Ref Sheet'!AD1512</f>
        <v>0</v>
      </c>
      <c r="AH1512" s="59">
        <f>'Inventory Ref Sheet'!AE1512</f>
        <v>0</v>
      </c>
      <c r="AI1512" s="100" t="str">
        <f ca="1">IF('Inventory Ref Sheet'!AG1512&gt;0,YEAR(TODAY())-'Inventory Ref Sheet'!AG1512,"")</f>
        <v/>
      </c>
      <c r="AJ1512" s="99"/>
      <c r="AK1512" s="60">
        <f>'Inventory Ref Sheet'!AJ1512</f>
        <v>0</v>
      </c>
      <c r="AL1512" s="99"/>
      <c r="AM1512" s="97" t="str">
        <f t="shared" si="89"/>
        <v/>
      </c>
    </row>
    <row r="1513" spans="10:39" x14ac:dyDescent="0.25">
      <c r="J1513" s="59">
        <f>'Inventory Ref Sheet'!AK1513</f>
        <v>0</v>
      </c>
      <c r="K1513" s="59">
        <f>'Inventory Ref Sheet'!AL1513</f>
        <v>0</v>
      </c>
      <c r="L1513" s="59">
        <f>'Inventory Ref Sheet'!AM1513</f>
        <v>0</v>
      </c>
      <c r="M1513" s="59">
        <f>'Inventory Ref Sheet'!AP1513</f>
        <v>0</v>
      </c>
      <c r="N1513" s="59">
        <f>'Inventory Ref Sheet'!AQ1513</f>
        <v>0</v>
      </c>
      <c r="O1513" s="100" t="str">
        <f ca="1">IF('Inventory Ref Sheet'!AS1513&gt;0,YEAR(TODAY())-'Inventory Ref Sheet'!AS1513,"")</f>
        <v/>
      </c>
      <c r="P1513" s="95">
        <f>'Inventory Ref Sheet'!AU1513</f>
        <v>0</v>
      </c>
      <c r="Q1513" s="60">
        <f>'Inventory Ref Sheet'!AV1513</f>
        <v>0</v>
      </c>
      <c r="R1513" s="61"/>
      <c r="S1513" s="100" t="str">
        <f t="shared" si="87"/>
        <v/>
      </c>
      <c r="T1513" s="59">
        <f>'Inventory Ref Sheet'!M1513</f>
        <v>0</v>
      </c>
      <c r="U1513" s="102">
        <f>'Inventory Ref Sheet'!N1513</f>
        <v>0</v>
      </c>
      <c r="V1513" s="59">
        <f>'Inventory Ref Sheet'!O1513</f>
        <v>0</v>
      </c>
      <c r="W1513" s="59">
        <f>'Inventory Ref Sheet'!R1513</f>
        <v>0</v>
      </c>
      <c r="X1513" s="59">
        <f>'Inventory Ref Sheet'!S1513</f>
        <v>0</v>
      </c>
      <c r="Y1513" s="100" t="str">
        <f ca="1">IF('Inventory Ref Sheet'!U1513&gt;0,YEAR(TODAY())-'Inventory Ref Sheet'!U1513,"")</f>
        <v/>
      </c>
      <c r="Z1513" s="95">
        <f>'Inventory Ref Sheet'!W1513</f>
        <v>0</v>
      </c>
      <c r="AA1513" s="60">
        <f>'Inventory Ref Sheet'!X1513</f>
        <v>0</v>
      </c>
      <c r="AB1513" s="61"/>
      <c r="AC1513" s="97" t="str">
        <f t="shared" si="88"/>
        <v/>
      </c>
      <c r="AD1513" s="59">
        <f>'Inventory Ref Sheet'!Y1513</f>
        <v>0</v>
      </c>
      <c r="AE1513" s="59">
        <f>'Inventory Ref Sheet'!Z1513</f>
        <v>0</v>
      </c>
      <c r="AF1513" s="102">
        <f>'Inventory Ref Sheet'!AA1513</f>
        <v>0</v>
      </c>
      <c r="AG1513" s="59">
        <f>'Inventory Ref Sheet'!AD1513</f>
        <v>0</v>
      </c>
      <c r="AH1513" s="59">
        <f>'Inventory Ref Sheet'!AE1513</f>
        <v>0</v>
      </c>
      <c r="AI1513" s="100" t="str">
        <f ca="1">IF('Inventory Ref Sheet'!AG1513&gt;0,YEAR(TODAY())-'Inventory Ref Sheet'!AG1513,"")</f>
        <v/>
      </c>
      <c r="AJ1513" s="99"/>
      <c r="AK1513" s="60">
        <f>'Inventory Ref Sheet'!AJ1513</f>
        <v>0</v>
      </c>
      <c r="AL1513" s="99"/>
      <c r="AM1513" s="97" t="str">
        <f t="shared" si="89"/>
        <v/>
      </c>
    </row>
    <row r="1514" spans="10:39" x14ac:dyDescent="0.25">
      <c r="J1514" s="59">
        <f>'Inventory Ref Sheet'!AK1514</f>
        <v>0</v>
      </c>
      <c r="K1514" s="59">
        <f>'Inventory Ref Sheet'!AL1514</f>
        <v>0</v>
      </c>
      <c r="L1514" s="59">
        <f>'Inventory Ref Sheet'!AM1514</f>
        <v>0</v>
      </c>
      <c r="M1514" s="59">
        <f>'Inventory Ref Sheet'!AP1514</f>
        <v>0</v>
      </c>
      <c r="N1514" s="59">
        <f>'Inventory Ref Sheet'!AQ1514</f>
        <v>0</v>
      </c>
      <c r="O1514" s="100" t="str">
        <f ca="1">IF('Inventory Ref Sheet'!AS1514&gt;0,YEAR(TODAY())-'Inventory Ref Sheet'!AS1514,"")</f>
        <v/>
      </c>
      <c r="P1514" s="95">
        <f>'Inventory Ref Sheet'!AU1514</f>
        <v>0</v>
      </c>
      <c r="Q1514" s="60">
        <f>'Inventory Ref Sheet'!AV1514</f>
        <v>0</v>
      </c>
      <c r="R1514" s="61"/>
      <c r="S1514" s="100" t="str">
        <f t="shared" si="87"/>
        <v/>
      </c>
      <c r="T1514" s="59">
        <f>'Inventory Ref Sheet'!M1514</f>
        <v>0</v>
      </c>
      <c r="U1514" s="102">
        <f>'Inventory Ref Sheet'!N1514</f>
        <v>0</v>
      </c>
      <c r="V1514" s="59">
        <f>'Inventory Ref Sheet'!O1514</f>
        <v>0</v>
      </c>
      <c r="W1514" s="59">
        <f>'Inventory Ref Sheet'!R1514</f>
        <v>0</v>
      </c>
      <c r="X1514" s="59">
        <f>'Inventory Ref Sheet'!S1514</f>
        <v>0</v>
      </c>
      <c r="Y1514" s="100" t="str">
        <f ca="1">IF('Inventory Ref Sheet'!U1514&gt;0,YEAR(TODAY())-'Inventory Ref Sheet'!U1514,"")</f>
        <v/>
      </c>
      <c r="Z1514" s="95">
        <f>'Inventory Ref Sheet'!W1514</f>
        <v>0</v>
      </c>
      <c r="AA1514" s="60">
        <f>'Inventory Ref Sheet'!X1514</f>
        <v>0</v>
      </c>
      <c r="AB1514" s="61"/>
      <c r="AC1514" s="97" t="str">
        <f t="shared" si="88"/>
        <v/>
      </c>
      <c r="AD1514" s="59">
        <f>'Inventory Ref Sheet'!Y1514</f>
        <v>0</v>
      </c>
      <c r="AE1514" s="59">
        <f>'Inventory Ref Sheet'!Z1514</f>
        <v>0</v>
      </c>
      <c r="AF1514" s="102">
        <f>'Inventory Ref Sheet'!AA1514</f>
        <v>0</v>
      </c>
      <c r="AG1514" s="59">
        <f>'Inventory Ref Sheet'!AD1514</f>
        <v>0</v>
      </c>
      <c r="AH1514" s="59">
        <f>'Inventory Ref Sheet'!AE1514</f>
        <v>0</v>
      </c>
      <c r="AI1514" s="100" t="str">
        <f ca="1">IF('Inventory Ref Sheet'!AG1514&gt;0,YEAR(TODAY())-'Inventory Ref Sheet'!AG1514,"")</f>
        <v/>
      </c>
      <c r="AJ1514" s="99"/>
      <c r="AK1514" s="60">
        <f>'Inventory Ref Sheet'!AJ1514</f>
        <v>0</v>
      </c>
      <c r="AL1514" s="99"/>
      <c r="AM1514" s="97" t="str">
        <f t="shared" si="89"/>
        <v/>
      </c>
    </row>
    <row r="1515" spans="10:39" x14ac:dyDescent="0.25">
      <c r="J1515" s="59">
        <f>'Inventory Ref Sheet'!AK1515</f>
        <v>0</v>
      </c>
      <c r="K1515" s="59">
        <f>'Inventory Ref Sheet'!AL1515</f>
        <v>0</v>
      </c>
      <c r="L1515" s="59">
        <f>'Inventory Ref Sheet'!AM1515</f>
        <v>0</v>
      </c>
      <c r="M1515" s="59">
        <f>'Inventory Ref Sheet'!AP1515</f>
        <v>0</v>
      </c>
      <c r="N1515" s="59">
        <f>'Inventory Ref Sheet'!AQ1515</f>
        <v>0</v>
      </c>
      <c r="O1515" s="100" t="str">
        <f ca="1">IF('Inventory Ref Sheet'!AS1515&gt;0,YEAR(TODAY())-'Inventory Ref Sheet'!AS1515,"")</f>
        <v/>
      </c>
      <c r="P1515" s="95">
        <f>'Inventory Ref Sheet'!AU1515</f>
        <v>0</v>
      </c>
      <c r="Q1515" s="60">
        <f>'Inventory Ref Sheet'!AV1515</f>
        <v>0</v>
      </c>
      <c r="R1515" s="61"/>
      <c r="S1515" s="100" t="str">
        <f t="shared" si="87"/>
        <v/>
      </c>
      <c r="T1515" s="59">
        <f>'Inventory Ref Sheet'!M1515</f>
        <v>0</v>
      </c>
      <c r="U1515" s="102">
        <f>'Inventory Ref Sheet'!N1515</f>
        <v>0</v>
      </c>
      <c r="V1515" s="59">
        <f>'Inventory Ref Sheet'!O1515</f>
        <v>0</v>
      </c>
      <c r="W1515" s="59">
        <f>'Inventory Ref Sheet'!R1515</f>
        <v>0</v>
      </c>
      <c r="X1515" s="59">
        <f>'Inventory Ref Sheet'!S1515</f>
        <v>0</v>
      </c>
      <c r="Y1515" s="100" t="str">
        <f ca="1">IF('Inventory Ref Sheet'!U1515&gt;0,YEAR(TODAY())-'Inventory Ref Sheet'!U1515,"")</f>
        <v/>
      </c>
      <c r="Z1515" s="95">
        <f>'Inventory Ref Sheet'!W1515</f>
        <v>0</v>
      </c>
      <c r="AA1515" s="60">
        <f>'Inventory Ref Sheet'!X1515</f>
        <v>0</v>
      </c>
      <c r="AB1515" s="61"/>
      <c r="AC1515" s="97" t="str">
        <f t="shared" si="88"/>
        <v/>
      </c>
      <c r="AD1515" s="59">
        <f>'Inventory Ref Sheet'!Y1515</f>
        <v>0</v>
      </c>
      <c r="AE1515" s="59">
        <f>'Inventory Ref Sheet'!Z1515</f>
        <v>0</v>
      </c>
      <c r="AF1515" s="102">
        <f>'Inventory Ref Sheet'!AA1515</f>
        <v>0</v>
      </c>
      <c r="AG1515" s="59">
        <f>'Inventory Ref Sheet'!AD1515</f>
        <v>0</v>
      </c>
      <c r="AH1515" s="59">
        <f>'Inventory Ref Sheet'!AE1515</f>
        <v>0</v>
      </c>
      <c r="AI1515" s="100" t="str">
        <f ca="1">IF('Inventory Ref Sheet'!AG1515&gt;0,YEAR(TODAY())-'Inventory Ref Sheet'!AG1515,"")</f>
        <v/>
      </c>
      <c r="AJ1515" s="99"/>
      <c r="AK1515" s="60">
        <f>'Inventory Ref Sheet'!AJ1515</f>
        <v>0</v>
      </c>
      <c r="AL1515" s="99"/>
      <c r="AM1515" s="97" t="str">
        <f t="shared" si="89"/>
        <v/>
      </c>
    </row>
    <row r="1516" spans="10:39" x14ac:dyDescent="0.25">
      <c r="J1516" s="59">
        <f>'Inventory Ref Sheet'!AK1516</f>
        <v>0</v>
      </c>
      <c r="K1516" s="59">
        <f>'Inventory Ref Sheet'!AL1516</f>
        <v>0</v>
      </c>
      <c r="L1516" s="59">
        <f>'Inventory Ref Sheet'!AM1516</f>
        <v>0</v>
      </c>
      <c r="M1516" s="59">
        <f>'Inventory Ref Sheet'!AP1516</f>
        <v>0</v>
      </c>
      <c r="N1516" s="59">
        <f>'Inventory Ref Sheet'!AQ1516</f>
        <v>0</v>
      </c>
      <c r="O1516" s="100" t="str">
        <f ca="1">IF('Inventory Ref Sheet'!AS1516&gt;0,YEAR(TODAY())-'Inventory Ref Sheet'!AS1516,"")</f>
        <v/>
      </c>
      <c r="P1516" s="95">
        <f>'Inventory Ref Sheet'!AU1516</f>
        <v>0</v>
      </c>
      <c r="Q1516" s="60">
        <f>'Inventory Ref Sheet'!AV1516</f>
        <v>0</v>
      </c>
      <c r="R1516" s="61"/>
      <c r="S1516" s="100" t="str">
        <f t="shared" si="87"/>
        <v/>
      </c>
      <c r="T1516" s="59">
        <f>'Inventory Ref Sheet'!M1516</f>
        <v>0</v>
      </c>
      <c r="U1516" s="102">
        <f>'Inventory Ref Sheet'!N1516</f>
        <v>0</v>
      </c>
      <c r="V1516" s="59">
        <f>'Inventory Ref Sheet'!O1516</f>
        <v>0</v>
      </c>
      <c r="W1516" s="59">
        <f>'Inventory Ref Sheet'!R1516</f>
        <v>0</v>
      </c>
      <c r="X1516" s="59">
        <f>'Inventory Ref Sheet'!S1516</f>
        <v>0</v>
      </c>
      <c r="Y1516" s="100" t="str">
        <f ca="1">IF('Inventory Ref Sheet'!U1516&gt;0,YEAR(TODAY())-'Inventory Ref Sheet'!U1516,"")</f>
        <v/>
      </c>
      <c r="Z1516" s="95">
        <f>'Inventory Ref Sheet'!W1516</f>
        <v>0</v>
      </c>
      <c r="AA1516" s="60">
        <f>'Inventory Ref Sheet'!X1516</f>
        <v>0</v>
      </c>
      <c r="AB1516" s="61"/>
      <c r="AC1516" s="97" t="str">
        <f t="shared" si="88"/>
        <v/>
      </c>
      <c r="AD1516" s="59">
        <f>'Inventory Ref Sheet'!Y1516</f>
        <v>0</v>
      </c>
      <c r="AE1516" s="59">
        <f>'Inventory Ref Sheet'!Z1516</f>
        <v>0</v>
      </c>
      <c r="AF1516" s="102">
        <f>'Inventory Ref Sheet'!AA1516</f>
        <v>0</v>
      </c>
      <c r="AG1516" s="59">
        <f>'Inventory Ref Sheet'!AD1516</f>
        <v>0</v>
      </c>
      <c r="AH1516" s="59">
        <f>'Inventory Ref Sheet'!AE1516</f>
        <v>0</v>
      </c>
      <c r="AI1516" s="100" t="str">
        <f ca="1">IF('Inventory Ref Sheet'!AG1516&gt;0,YEAR(TODAY())-'Inventory Ref Sheet'!AG1516,"")</f>
        <v/>
      </c>
      <c r="AJ1516" s="99"/>
      <c r="AK1516" s="60">
        <f>'Inventory Ref Sheet'!AJ1516</f>
        <v>0</v>
      </c>
      <c r="AL1516" s="99"/>
      <c r="AM1516" s="97" t="str">
        <f t="shared" si="89"/>
        <v/>
      </c>
    </row>
    <row r="1517" spans="10:39" x14ac:dyDescent="0.25">
      <c r="J1517" s="59">
        <f>'Inventory Ref Sheet'!AK1517</f>
        <v>0</v>
      </c>
      <c r="K1517" s="59">
        <f>'Inventory Ref Sheet'!AL1517</f>
        <v>0</v>
      </c>
      <c r="L1517" s="59">
        <f>'Inventory Ref Sheet'!AM1517</f>
        <v>0</v>
      </c>
      <c r="M1517" s="59">
        <f>'Inventory Ref Sheet'!AP1517</f>
        <v>0</v>
      </c>
      <c r="N1517" s="59">
        <f>'Inventory Ref Sheet'!AQ1517</f>
        <v>0</v>
      </c>
      <c r="O1517" s="100" t="str">
        <f ca="1">IF('Inventory Ref Sheet'!AS1517&gt;0,YEAR(TODAY())-'Inventory Ref Sheet'!AS1517,"")</f>
        <v/>
      </c>
      <c r="P1517" s="95">
        <f>'Inventory Ref Sheet'!AU1517</f>
        <v>0</v>
      </c>
      <c r="Q1517" s="60">
        <f>'Inventory Ref Sheet'!AV1517</f>
        <v>0</v>
      </c>
      <c r="R1517" s="61"/>
      <c r="S1517" s="100" t="str">
        <f t="shared" si="87"/>
        <v/>
      </c>
      <c r="T1517" s="59">
        <f>'Inventory Ref Sheet'!M1517</f>
        <v>0</v>
      </c>
      <c r="U1517" s="102">
        <f>'Inventory Ref Sheet'!N1517</f>
        <v>0</v>
      </c>
      <c r="V1517" s="59">
        <f>'Inventory Ref Sheet'!O1517</f>
        <v>0</v>
      </c>
      <c r="W1517" s="59">
        <f>'Inventory Ref Sheet'!R1517</f>
        <v>0</v>
      </c>
      <c r="X1517" s="59">
        <f>'Inventory Ref Sheet'!S1517</f>
        <v>0</v>
      </c>
      <c r="Y1517" s="100" t="str">
        <f ca="1">IF('Inventory Ref Sheet'!U1517&gt;0,YEAR(TODAY())-'Inventory Ref Sheet'!U1517,"")</f>
        <v/>
      </c>
      <c r="Z1517" s="95">
        <f>'Inventory Ref Sheet'!W1517</f>
        <v>0</v>
      </c>
      <c r="AA1517" s="60">
        <f>'Inventory Ref Sheet'!X1517</f>
        <v>0</v>
      </c>
      <c r="AB1517" s="61"/>
      <c r="AC1517" s="97" t="str">
        <f t="shared" si="88"/>
        <v/>
      </c>
      <c r="AD1517" s="59">
        <f>'Inventory Ref Sheet'!Y1517</f>
        <v>0</v>
      </c>
      <c r="AE1517" s="59">
        <f>'Inventory Ref Sheet'!Z1517</f>
        <v>0</v>
      </c>
      <c r="AF1517" s="102">
        <f>'Inventory Ref Sheet'!AA1517</f>
        <v>0</v>
      </c>
      <c r="AG1517" s="59">
        <f>'Inventory Ref Sheet'!AD1517</f>
        <v>0</v>
      </c>
      <c r="AH1517" s="59">
        <f>'Inventory Ref Sheet'!AE1517</f>
        <v>0</v>
      </c>
      <c r="AI1517" s="100" t="str">
        <f ca="1">IF('Inventory Ref Sheet'!AG1517&gt;0,YEAR(TODAY())-'Inventory Ref Sheet'!AG1517,"")</f>
        <v/>
      </c>
      <c r="AJ1517" s="99"/>
      <c r="AK1517" s="60">
        <f>'Inventory Ref Sheet'!AJ1517</f>
        <v>0</v>
      </c>
      <c r="AL1517" s="99"/>
      <c r="AM1517" s="97" t="str">
        <f t="shared" si="89"/>
        <v/>
      </c>
    </row>
    <row r="1518" spans="10:39" x14ac:dyDescent="0.25">
      <c r="J1518" s="59">
        <f>'Inventory Ref Sheet'!AK1518</f>
        <v>0</v>
      </c>
      <c r="K1518" s="59">
        <f>'Inventory Ref Sheet'!AL1518</f>
        <v>0</v>
      </c>
      <c r="L1518" s="59">
        <f>'Inventory Ref Sheet'!AM1518</f>
        <v>0</v>
      </c>
      <c r="M1518" s="59">
        <f>'Inventory Ref Sheet'!AP1518</f>
        <v>0</v>
      </c>
      <c r="N1518" s="59">
        <f>'Inventory Ref Sheet'!AQ1518</f>
        <v>0</v>
      </c>
      <c r="O1518" s="100" t="str">
        <f ca="1">IF('Inventory Ref Sheet'!AS1518&gt;0,YEAR(TODAY())-'Inventory Ref Sheet'!AS1518,"")</f>
        <v/>
      </c>
      <c r="P1518" s="95">
        <f>'Inventory Ref Sheet'!AU1518</f>
        <v>0</v>
      </c>
      <c r="Q1518" s="60">
        <f>'Inventory Ref Sheet'!AV1518</f>
        <v>0</v>
      </c>
      <c r="R1518" s="61"/>
      <c r="S1518" s="100" t="str">
        <f t="shared" si="87"/>
        <v/>
      </c>
      <c r="T1518" s="59">
        <f>'Inventory Ref Sheet'!M1518</f>
        <v>0</v>
      </c>
      <c r="U1518" s="102">
        <f>'Inventory Ref Sheet'!N1518</f>
        <v>0</v>
      </c>
      <c r="V1518" s="59">
        <f>'Inventory Ref Sheet'!O1518</f>
        <v>0</v>
      </c>
      <c r="W1518" s="59">
        <f>'Inventory Ref Sheet'!R1518</f>
        <v>0</v>
      </c>
      <c r="X1518" s="59">
        <f>'Inventory Ref Sheet'!S1518</f>
        <v>0</v>
      </c>
      <c r="Y1518" s="100" t="str">
        <f ca="1">IF('Inventory Ref Sheet'!U1518&gt;0,YEAR(TODAY())-'Inventory Ref Sheet'!U1518,"")</f>
        <v/>
      </c>
      <c r="Z1518" s="95">
        <f>'Inventory Ref Sheet'!W1518</f>
        <v>0</v>
      </c>
      <c r="AA1518" s="60">
        <f>'Inventory Ref Sheet'!X1518</f>
        <v>0</v>
      </c>
      <c r="AB1518" s="61"/>
      <c r="AC1518" s="97" t="str">
        <f t="shared" si="88"/>
        <v/>
      </c>
      <c r="AD1518" s="59">
        <f>'Inventory Ref Sheet'!Y1518</f>
        <v>0</v>
      </c>
      <c r="AE1518" s="59">
        <f>'Inventory Ref Sheet'!Z1518</f>
        <v>0</v>
      </c>
      <c r="AF1518" s="102">
        <f>'Inventory Ref Sheet'!AA1518</f>
        <v>0</v>
      </c>
      <c r="AG1518" s="59">
        <f>'Inventory Ref Sheet'!AD1518</f>
        <v>0</v>
      </c>
      <c r="AH1518" s="59">
        <f>'Inventory Ref Sheet'!AE1518</f>
        <v>0</v>
      </c>
      <c r="AI1518" s="100" t="str">
        <f ca="1">IF('Inventory Ref Sheet'!AG1518&gt;0,YEAR(TODAY())-'Inventory Ref Sheet'!AG1518,"")</f>
        <v/>
      </c>
      <c r="AJ1518" s="99"/>
      <c r="AK1518" s="60">
        <f>'Inventory Ref Sheet'!AJ1518</f>
        <v>0</v>
      </c>
      <c r="AL1518" s="99"/>
      <c r="AM1518" s="97" t="str">
        <f t="shared" si="89"/>
        <v/>
      </c>
    </row>
    <row r="1519" spans="10:39" x14ac:dyDescent="0.25">
      <c r="J1519" s="59">
        <f>'Inventory Ref Sheet'!AK1519</f>
        <v>0</v>
      </c>
      <c r="K1519" s="59">
        <f>'Inventory Ref Sheet'!AL1519</f>
        <v>0</v>
      </c>
      <c r="L1519" s="59">
        <f>'Inventory Ref Sheet'!AM1519</f>
        <v>0</v>
      </c>
      <c r="M1519" s="59">
        <f>'Inventory Ref Sheet'!AP1519</f>
        <v>0</v>
      </c>
      <c r="N1519" s="59">
        <f>'Inventory Ref Sheet'!AQ1519</f>
        <v>0</v>
      </c>
      <c r="O1519" s="100" t="str">
        <f ca="1">IF('Inventory Ref Sheet'!AS1519&gt;0,YEAR(TODAY())-'Inventory Ref Sheet'!AS1519,"")</f>
        <v/>
      </c>
      <c r="P1519" s="95">
        <f>'Inventory Ref Sheet'!AU1519</f>
        <v>0</v>
      </c>
      <c r="Q1519" s="60">
        <f>'Inventory Ref Sheet'!AV1519</f>
        <v>0</v>
      </c>
      <c r="R1519" s="61"/>
      <c r="S1519" s="100" t="str">
        <f t="shared" si="87"/>
        <v/>
      </c>
      <c r="T1519" s="59">
        <f>'Inventory Ref Sheet'!M1519</f>
        <v>0</v>
      </c>
      <c r="U1519" s="102">
        <f>'Inventory Ref Sheet'!N1519</f>
        <v>0</v>
      </c>
      <c r="V1519" s="59">
        <f>'Inventory Ref Sheet'!O1519</f>
        <v>0</v>
      </c>
      <c r="W1519" s="59">
        <f>'Inventory Ref Sheet'!R1519</f>
        <v>0</v>
      </c>
      <c r="X1519" s="59">
        <f>'Inventory Ref Sheet'!S1519</f>
        <v>0</v>
      </c>
      <c r="Y1519" s="100" t="str">
        <f ca="1">IF('Inventory Ref Sheet'!U1519&gt;0,YEAR(TODAY())-'Inventory Ref Sheet'!U1519,"")</f>
        <v/>
      </c>
      <c r="Z1519" s="95">
        <f>'Inventory Ref Sheet'!W1519</f>
        <v>0</v>
      </c>
      <c r="AA1519" s="60">
        <f>'Inventory Ref Sheet'!X1519</f>
        <v>0</v>
      </c>
      <c r="AB1519" s="61"/>
      <c r="AC1519" s="97" t="str">
        <f t="shared" si="88"/>
        <v/>
      </c>
      <c r="AD1519" s="59">
        <f>'Inventory Ref Sheet'!Y1519</f>
        <v>0</v>
      </c>
      <c r="AE1519" s="59">
        <f>'Inventory Ref Sheet'!Z1519</f>
        <v>0</v>
      </c>
      <c r="AF1519" s="102">
        <f>'Inventory Ref Sheet'!AA1519</f>
        <v>0</v>
      </c>
      <c r="AG1519" s="59">
        <f>'Inventory Ref Sheet'!AD1519</f>
        <v>0</v>
      </c>
      <c r="AH1519" s="59">
        <f>'Inventory Ref Sheet'!AE1519</f>
        <v>0</v>
      </c>
      <c r="AI1519" s="100" t="str">
        <f ca="1">IF('Inventory Ref Sheet'!AG1519&gt;0,YEAR(TODAY())-'Inventory Ref Sheet'!AG1519,"")</f>
        <v/>
      </c>
      <c r="AJ1519" s="99"/>
      <c r="AK1519" s="60">
        <f>'Inventory Ref Sheet'!AJ1519</f>
        <v>0</v>
      </c>
      <c r="AL1519" s="99"/>
      <c r="AM1519" s="97" t="str">
        <f t="shared" si="89"/>
        <v/>
      </c>
    </row>
    <row r="1520" spans="10:39" x14ac:dyDescent="0.25">
      <c r="J1520" s="59">
        <f>'Inventory Ref Sheet'!AK1520</f>
        <v>0</v>
      </c>
      <c r="K1520" s="59">
        <f>'Inventory Ref Sheet'!AL1520</f>
        <v>0</v>
      </c>
      <c r="L1520" s="59">
        <f>'Inventory Ref Sheet'!AM1520</f>
        <v>0</v>
      </c>
      <c r="M1520" s="59">
        <f>'Inventory Ref Sheet'!AP1520</f>
        <v>0</v>
      </c>
      <c r="N1520" s="59">
        <f>'Inventory Ref Sheet'!AQ1520</f>
        <v>0</v>
      </c>
      <c r="O1520" s="100" t="str">
        <f ca="1">IF('Inventory Ref Sheet'!AS1520&gt;0,YEAR(TODAY())-'Inventory Ref Sheet'!AS1520,"")</f>
        <v/>
      </c>
      <c r="P1520" s="95">
        <f>'Inventory Ref Sheet'!AU1520</f>
        <v>0</v>
      </c>
      <c r="Q1520" s="60">
        <f>'Inventory Ref Sheet'!AV1520</f>
        <v>0</v>
      </c>
      <c r="R1520" s="61"/>
      <c r="S1520" s="100" t="str">
        <f t="shared" si="87"/>
        <v/>
      </c>
      <c r="T1520" s="59">
        <f>'Inventory Ref Sheet'!M1520</f>
        <v>0</v>
      </c>
      <c r="U1520" s="102">
        <f>'Inventory Ref Sheet'!N1520</f>
        <v>0</v>
      </c>
      <c r="V1520" s="59">
        <f>'Inventory Ref Sheet'!O1520</f>
        <v>0</v>
      </c>
      <c r="W1520" s="59">
        <f>'Inventory Ref Sheet'!R1520</f>
        <v>0</v>
      </c>
      <c r="X1520" s="59">
        <f>'Inventory Ref Sheet'!S1520</f>
        <v>0</v>
      </c>
      <c r="Y1520" s="100" t="str">
        <f ca="1">IF('Inventory Ref Sheet'!U1520&gt;0,YEAR(TODAY())-'Inventory Ref Sheet'!U1520,"")</f>
        <v/>
      </c>
      <c r="Z1520" s="95">
        <f>'Inventory Ref Sheet'!W1520</f>
        <v>0</v>
      </c>
      <c r="AA1520" s="60">
        <f>'Inventory Ref Sheet'!X1520</f>
        <v>0</v>
      </c>
      <c r="AB1520" s="61"/>
      <c r="AC1520" s="97" t="str">
        <f t="shared" si="88"/>
        <v/>
      </c>
      <c r="AD1520" s="59">
        <f>'Inventory Ref Sheet'!Y1520</f>
        <v>0</v>
      </c>
      <c r="AE1520" s="59">
        <f>'Inventory Ref Sheet'!Z1520</f>
        <v>0</v>
      </c>
      <c r="AF1520" s="102">
        <f>'Inventory Ref Sheet'!AA1520</f>
        <v>0</v>
      </c>
      <c r="AG1520" s="59">
        <f>'Inventory Ref Sheet'!AD1520</f>
        <v>0</v>
      </c>
      <c r="AH1520" s="59">
        <f>'Inventory Ref Sheet'!AE1520</f>
        <v>0</v>
      </c>
      <c r="AI1520" s="100" t="str">
        <f ca="1">IF('Inventory Ref Sheet'!AG1520&gt;0,YEAR(TODAY())-'Inventory Ref Sheet'!AG1520,"")</f>
        <v/>
      </c>
      <c r="AJ1520" s="99"/>
      <c r="AK1520" s="60">
        <f>'Inventory Ref Sheet'!AJ1520</f>
        <v>0</v>
      </c>
      <c r="AL1520" s="99"/>
      <c r="AM1520" s="97" t="str">
        <f t="shared" si="89"/>
        <v/>
      </c>
    </row>
    <row r="1521" spans="10:39" x14ac:dyDescent="0.25">
      <c r="J1521" s="59">
        <f>'Inventory Ref Sheet'!AK1521</f>
        <v>0</v>
      </c>
      <c r="K1521" s="59">
        <f>'Inventory Ref Sheet'!AL1521</f>
        <v>0</v>
      </c>
      <c r="L1521" s="59">
        <f>'Inventory Ref Sheet'!AM1521</f>
        <v>0</v>
      </c>
      <c r="M1521" s="59">
        <f>'Inventory Ref Sheet'!AP1521</f>
        <v>0</v>
      </c>
      <c r="N1521" s="59">
        <f>'Inventory Ref Sheet'!AQ1521</f>
        <v>0</v>
      </c>
      <c r="O1521" s="100" t="str">
        <f ca="1">IF('Inventory Ref Sheet'!AS1521&gt;0,YEAR(TODAY())-'Inventory Ref Sheet'!AS1521,"")</f>
        <v/>
      </c>
      <c r="P1521" s="95">
        <f>'Inventory Ref Sheet'!AU1521</f>
        <v>0</v>
      </c>
      <c r="Q1521" s="60">
        <f>'Inventory Ref Sheet'!AV1521</f>
        <v>0</v>
      </c>
      <c r="R1521" s="61"/>
      <c r="S1521" s="100" t="str">
        <f t="shared" si="87"/>
        <v/>
      </c>
      <c r="T1521" s="59">
        <f>'Inventory Ref Sheet'!M1521</f>
        <v>0</v>
      </c>
      <c r="U1521" s="102">
        <f>'Inventory Ref Sheet'!N1521</f>
        <v>0</v>
      </c>
      <c r="V1521" s="59">
        <f>'Inventory Ref Sheet'!O1521</f>
        <v>0</v>
      </c>
      <c r="W1521" s="59">
        <f>'Inventory Ref Sheet'!R1521</f>
        <v>0</v>
      </c>
      <c r="X1521" s="59">
        <f>'Inventory Ref Sheet'!S1521</f>
        <v>0</v>
      </c>
      <c r="Y1521" s="100" t="str">
        <f ca="1">IF('Inventory Ref Sheet'!U1521&gt;0,YEAR(TODAY())-'Inventory Ref Sheet'!U1521,"")</f>
        <v/>
      </c>
      <c r="Z1521" s="95">
        <f>'Inventory Ref Sheet'!W1521</f>
        <v>0</v>
      </c>
      <c r="AA1521" s="60">
        <f>'Inventory Ref Sheet'!X1521</f>
        <v>0</v>
      </c>
      <c r="AB1521" s="61"/>
      <c r="AC1521" s="97" t="str">
        <f t="shared" si="88"/>
        <v/>
      </c>
      <c r="AD1521" s="59">
        <f>'Inventory Ref Sheet'!Y1521</f>
        <v>0</v>
      </c>
      <c r="AE1521" s="59">
        <f>'Inventory Ref Sheet'!Z1521</f>
        <v>0</v>
      </c>
      <c r="AF1521" s="102">
        <f>'Inventory Ref Sheet'!AA1521</f>
        <v>0</v>
      </c>
      <c r="AG1521" s="59">
        <f>'Inventory Ref Sheet'!AD1521</f>
        <v>0</v>
      </c>
      <c r="AH1521" s="59">
        <f>'Inventory Ref Sheet'!AE1521</f>
        <v>0</v>
      </c>
      <c r="AI1521" s="100" t="str">
        <f ca="1">IF('Inventory Ref Sheet'!AG1521&gt;0,YEAR(TODAY())-'Inventory Ref Sheet'!AG1521,"")</f>
        <v/>
      </c>
      <c r="AJ1521" s="99"/>
      <c r="AK1521" s="60">
        <f>'Inventory Ref Sheet'!AJ1521</f>
        <v>0</v>
      </c>
      <c r="AL1521" s="99"/>
      <c r="AM1521" s="97" t="str">
        <f t="shared" si="89"/>
        <v/>
      </c>
    </row>
    <row r="1522" spans="10:39" x14ac:dyDescent="0.25">
      <c r="J1522" s="59">
        <f>'Inventory Ref Sheet'!AK1522</f>
        <v>0</v>
      </c>
      <c r="K1522" s="59">
        <f>'Inventory Ref Sheet'!AL1522</f>
        <v>0</v>
      </c>
      <c r="L1522" s="59">
        <f>'Inventory Ref Sheet'!AM1522</f>
        <v>0</v>
      </c>
      <c r="M1522" s="59">
        <f>'Inventory Ref Sheet'!AP1522</f>
        <v>0</v>
      </c>
      <c r="N1522" s="59">
        <f>'Inventory Ref Sheet'!AQ1522</f>
        <v>0</v>
      </c>
      <c r="O1522" s="100" t="str">
        <f ca="1">IF('Inventory Ref Sheet'!AS1522&gt;0,YEAR(TODAY())-'Inventory Ref Sheet'!AS1522,"")</f>
        <v/>
      </c>
      <c r="P1522" s="95">
        <f>'Inventory Ref Sheet'!AU1522</f>
        <v>0</v>
      </c>
      <c r="Q1522" s="60">
        <f>'Inventory Ref Sheet'!AV1522</f>
        <v>0</v>
      </c>
      <c r="R1522" s="61"/>
      <c r="S1522" s="100" t="str">
        <f t="shared" si="87"/>
        <v/>
      </c>
      <c r="T1522" s="59">
        <f>'Inventory Ref Sheet'!M1522</f>
        <v>0</v>
      </c>
      <c r="U1522" s="102">
        <f>'Inventory Ref Sheet'!N1522</f>
        <v>0</v>
      </c>
      <c r="V1522" s="59">
        <f>'Inventory Ref Sheet'!O1522</f>
        <v>0</v>
      </c>
      <c r="W1522" s="59">
        <f>'Inventory Ref Sheet'!R1522</f>
        <v>0</v>
      </c>
      <c r="X1522" s="59">
        <f>'Inventory Ref Sheet'!S1522</f>
        <v>0</v>
      </c>
      <c r="Y1522" s="100" t="str">
        <f ca="1">IF('Inventory Ref Sheet'!U1522&gt;0,YEAR(TODAY())-'Inventory Ref Sheet'!U1522,"")</f>
        <v/>
      </c>
      <c r="Z1522" s="95">
        <f>'Inventory Ref Sheet'!W1522</f>
        <v>0</v>
      </c>
      <c r="AA1522" s="60">
        <f>'Inventory Ref Sheet'!X1522</f>
        <v>0</v>
      </c>
      <c r="AB1522" s="61"/>
      <c r="AC1522" s="97" t="str">
        <f t="shared" si="88"/>
        <v/>
      </c>
      <c r="AD1522" s="59">
        <f>'Inventory Ref Sheet'!Y1522</f>
        <v>0</v>
      </c>
      <c r="AE1522" s="59">
        <f>'Inventory Ref Sheet'!Z1522</f>
        <v>0</v>
      </c>
      <c r="AF1522" s="102">
        <f>'Inventory Ref Sheet'!AA1522</f>
        <v>0</v>
      </c>
      <c r="AG1522" s="59">
        <f>'Inventory Ref Sheet'!AD1522</f>
        <v>0</v>
      </c>
      <c r="AH1522" s="59">
        <f>'Inventory Ref Sheet'!AE1522</f>
        <v>0</v>
      </c>
      <c r="AI1522" s="100" t="str">
        <f ca="1">IF('Inventory Ref Sheet'!AG1522&gt;0,YEAR(TODAY())-'Inventory Ref Sheet'!AG1522,"")</f>
        <v/>
      </c>
      <c r="AJ1522" s="99"/>
      <c r="AK1522" s="60">
        <f>'Inventory Ref Sheet'!AJ1522</f>
        <v>0</v>
      </c>
      <c r="AL1522" s="99"/>
      <c r="AM1522" s="97" t="str">
        <f t="shared" si="89"/>
        <v/>
      </c>
    </row>
    <row r="1523" spans="10:39" x14ac:dyDescent="0.25">
      <c r="J1523" s="59">
        <f>'Inventory Ref Sheet'!AK1523</f>
        <v>0</v>
      </c>
      <c r="K1523" s="59">
        <f>'Inventory Ref Sheet'!AL1523</f>
        <v>0</v>
      </c>
      <c r="L1523" s="59">
        <f>'Inventory Ref Sheet'!AM1523</f>
        <v>0</v>
      </c>
      <c r="M1523" s="59">
        <f>'Inventory Ref Sheet'!AP1523</f>
        <v>0</v>
      </c>
      <c r="N1523" s="59">
        <f>'Inventory Ref Sheet'!AQ1523</f>
        <v>0</v>
      </c>
      <c r="O1523" s="100" t="str">
        <f ca="1">IF('Inventory Ref Sheet'!AS1523&gt;0,YEAR(TODAY())-'Inventory Ref Sheet'!AS1523,"")</f>
        <v/>
      </c>
      <c r="P1523" s="95">
        <f>'Inventory Ref Sheet'!AU1523</f>
        <v>0</v>
      </c>
      <c r="Q1523" s="60">
        <f>'Inventory Ref Sheet'!AV1523</f>
        <v>0</v>
      </c>
      <c r="R1523" s="61"/>
      <c r="S1523" s="100" t="str">
        <f t="shared" si="87"/>
        <v/>
      </c>
      <c r="T1523" s="59">
        <f>'Inventory Ref Sheet'!M1523</f>
        <v>0</v>
      </c>
      <c r="U1523" s="102">
        <f>'Inventory Ref Sheet'!N1523</f>
        <v>0</v>
      </c>
      <c r="V1523" s="59">
        <f>'Inventory Ref Sheet'!O1523</f>
        <v>0</v>
      </c>
      <c r="W1523" s="59">
        <f>'Inventory Ref Sheet'!R1523</f>
        <v>0</v>
      </c>
      <c r="X1523" s="59">
        <f>'Inventory Ref Sheet'!S1523</f>
        <v>0</v>
      </c>
      <c r="Y1523" s="100" t="str">
        <f ca="1">IF('Inventory Ref Sheet'!U1523&gt;0,YEAR(TODAY())-'Inventory Ref Sheet'!U1523,"")</f>
        <v/>
      </c>
      <c r="Z1523" s="95">
        <f>'Inventory Ref Sheet'!W1523</f>
        <v>0</v>
      </c>
      <c r="AA1523" s="60">
        <f>'Inventory Ref Sheet'!X1523</f>
        <v>0</v>
      </c>
      <c r="AB1523" s="61"/>
      <c r="AC1523" s="97" t="str">
        <f t="shared" si="88"/>
        <v/>
      </c>
      <c r="AD1523" s="59">
        <f>'Inventory Ref Sheet'!Y1523</f>
        <v>0</v>
      </c>
      <c r="AE1523" s="59">
        <f>'Inventory Ref Sheet'!Z1523</f>
        <v>0</v>
      </c>
      <c r="AF1523" s="102">
        <f>'Inventory Ref Sheet'!AA1523</f>
        <v>0</v>
      </c>
      <c r="AG1523" s="59">
        <f>'Inventory Ref Sheet'!AD1523</f>
        <v>0</v>
      </c>
      <c r="AH1523" s="59">
        <f>'Inventory Ref Sheet'!AE1523</f>
        <v>0</v>
      </c>
      <c r="AI1523" s="100" t="str">
        <f ca="1">IF('Inventory Ref Sheet'!AG1523&gt;0,YEAR(TODAY())-'Inventory Ref Sheet'!AG1523,"")</f>
        <v/>
      </c>
      <c r="AJ1523" s="99"/>
      <c r="AK1523" s="60">
        <f>'Inventory Ref Sheet'!AJ1523</f>
        <v>0</v>
      </c>
      <c r="AL1523" s="99"/>
      <c r="AM1523" s="97" t="str">
        <f t="shared" si="89"/>
        <v/>
      </c>
    </row>
    <row r="1524" spans="10:39" x14ac:dyDescent="0.25">
      <c r="J1524" s="59">
        <f>'Inventory Ref Sheet'!AK1524</f>
        <v>0</v>
      </c>
      <c r="K1524" s="59">
        <f>'Inventory Ref Sheet'!AL1524</f>
        <v>0</v>
      </c>
      <c r="L1524" s="59">
        <f>'Inventory Ref Sheet'!AM1524</f>
        <v>0</v>
      </c>
      <c r="M1524" s="59">
        <f>'Inventory Ref Sheet'!AP1524</f>
        <v>0</v>
      </c>
      <c r="N1524" s="59">
        <f>'Inventory Ref Sheet'!AQ1524</f>
        <v>0</v>
      </c>
      <c r="O1524" s="100" t="str">
        <f ca="1">IF('Inventory Ref Sheet'!AS1524&gt;0,YEAR(TODAY())-'Inventory Ref Sheet'!AS1524,"")</f>
        <v/>
      </c>
      <c r="P1524" s="95">
        <f>'Inventory Ref Sheet'!AU1524</f>
        <v>0</v>
      </c>
      <c r="Q1524" s="60">
        <f>'Inventory Ref Sheet'!AV1524</f>
        <v>0</v>
      </c>
      <c r="R1524" s="61"/>
      <c r="S1524" s="100" t="str">
        <f t="shared" si="87"/>
        <v/>
      </c>
      <c r="T1524" s="59">
        <f>'Inventory Ref Sheet'!M1524</f>
        <v>0</v>
      </c>
      <c r="U1524" s="102">
        <f>'Inventory Ref Sheet'!N1524</f>
        <v>0</v>
      </c>
      <c r="V1524" s="59">
        <f>'Inventory Ref Sheet'!O1524</f>
        <v>0</v>
      </c>
      <c r="W1524" s="59">
        <f>'Inventory Ref Sheet'!R1524</f>
        <v>0</v>
      </c>
      <c r="X1524" s="59">
        <f>'Inventory Ref Sheet'!S1524</f>
        <v>0</v>
      </c>
      <c r="Y1524" s="100" t="str">
        <f ca="1">IF('Inventory Ref Sheet'!U1524&gt;0,YEAR(TODAY())-'Inventory Ref Sheet'!U1524,"")</f>
        <v/>
      </c>
      <c r="Z1524" s="95">
        <f>'Inventory Ref Sheet'!W1524</f>
        <v>0</v>
      </c>
      <c r="AA1524" s="60">
        <f>'Inventory Ref Sheet'!X1524</f>
        <v>0</v>
      </c>
      <c r="AB1524" s="61"/>
      <c r="AC1524" s="97" t="str">
        <f t="shared" si="88"/>
        <v/>
      </c>
      <c r="AD1524" s="59">
        <f>'Inventory Ref Sheet'!Y1524</f>
        <v>0</v>
      </c>
      <c r="AE1524" s="59">
        <f>'Inventory Ref Sheet'!Z1524</f>
        <v>0</v>
      </c>
      <c r="AF1524" s="102">
        <f>'Inventory Ref Sheet'!AA1524</f>
        <v>0</v>
      </c>
      <c r="AG1524" s="59">
        <f>'Inventory Ref Sheet'!AD1524</f>
        <v>0</v>
      </c>
      <c r="AH1524" s="59">
        <f>'Inventory Ref Sheet'!AE1524</f>
        <v>0</v>
      </c>
      <c r="AI1524" s="100" t="str">
        <f ca="1">IF('Inventory Ref Sheet'!AG1524&gt;0,YEAR(TODAY())-'Inventory Ref Sheet'!AG1524,"")</f>
        <v/>
      </c>
      <c r="AJ1524" s="99"/>
      <c r="AK1524" s="60">
        <f>'Inventory Ref Sheet'!AJ1524</f>
        <v>0</v>
      </c>
      <c r="AL1524" s="99"/>
      <c r="AM1524" s="97" t="str">
        <f t="shared" si="89"/>
        <v/>
      </c>
    </row>
    <row r="1525" spans="10:39" x14ac:dyDescent="0.25">
      <c r="J1525" s="59">
        <f>'Inventory Ref Sheet'!AK1525</f>
        <v>0</v>
      </c>
      <c r="K1525" s="59">
        <f>'Inventory Ref Sheet'!AL1525</f>
        <v>0</v>
      </c>
      <c r="L1525" s="59">
        <f>'Inventory Ref Sheet'!AM1525</f>
        <v>0</v>
      </c>
      <c r="M1525" s="59">
        <f>'Inventory Ref Sheet'!AP1525</f>
        <v>0</v>
      </c>
      <c r="N1525" s="59">
        <f>'Inventory Ref Sheet'!AQ1525</f>
        <v>0</v>
      </c>
      <c r="O1525" s="100" t="str">
        <f ca="1">IF('Inventory Ref Sheet'!AS1525&gt;0,YEAR(TODAY())-'Inventory Ref Sheet'!AS1525,"")</f>
        <v/>
      </c>
      <c r="P1525" s="95">
        <f>'Inventory Ref Sheet'!AU1525</f>
        <v>0</v>
      </c>
      <c r="Q1525" s="60">
        <f>'Inventory Ref Sheet'!AV1525</f>
        <v>0</v>
      </c>
      <c r="R1525" s="61"/>
      <c r="S1525" s="100" t="str">
        <f t="shared" si="87"/>
        <v/>
      </c>
      <c r="T1525" s="59">
        <f>'Inventory Ref Sheet'!M1525</f>
        <v>0</v>
      </c>
      <c r="U1525" s="102">
        <f>'Inventory Ref Sheet'!N1525</f>
        <v>0</v>
      </c>
      <c r="V1525" s="59">
        <f>'Inventory Ref Sheet'!O1525</f>
        <v>0</v>
      </c>
      <c r="W1525" s="59">
        <f>'Inventory Ref Sheet'!R1525</f>
        <v>0</v>
      </c>
      <c r="X1525" s="59">
        <f>'Inventory Ref Sheet'!S1525</f>
        <v>0</v>
      </c>
      <c r="Y1525" s="100" t="str">
        <f ca="1">IF('Inventory Ref Sheet'!U1525&gt;0,YEAR(TODAY())-'Inventory Ref Sheet'!U1525,"")</f>
        <v/>
      </c>
      <c r="Z1525" s="95">
        <f>'Inventory Ref Sheet'!W1525</f>
        <v>0</v>
      </c>
      <c r="AA1525" s="60">
        <f>'Inventory Ref Sheet'!X1525</f>
        <v>0</v>
      </c>
      <c r="AB1525" s="61"/>
      <c r="AC1525" s="97" t="str">
        <f t="shared" si="88"/>
        <v/>
      </c>
      <c r="AD1525" s="59">
        <f>'Inventory Ref Sheet'!Y1525</f>
        <v>0</v>
      </c>
      <c r="AE1525" s="59">
        <f>'Inventory Ref Sheet'!Z1525</f>
        <v>0</v>
      </c>
      <c r="AF1525" s="102">
        <f>'Inventory Ref Sheet'!AA1525</f>
        <v>0</v>
      </c>
      <c r="AG1525" s="59">
        <f>'Inventory Ref Sheet'!AD1525</f>
        <v>0</v>
      </c>
      <c r="AH1525" s="59">
        <f>'Inventory Ref Sheet'!AE1525</f>
        <v>0</v>
      </c>
      <c r="AI1525" s="100" t="str">
        <f ca="1">IF('Inventory Ref Sheet'!AG1525&gt;0,YEAR(TODAY())-'Inventory Ref Sheet'!AG1525,"")</f>
        <v/>
      </c>
      <c r="AJ1525" s="99"/>
      <c r="AK1525" s="60">
        <f>'Inventory Ref Sheet'!AJ1525</f>
        <v>0</v>
      </c>
      <c r="AL1525" s="99"/>
      <c r="AM1525" s="97" t="str">
        <f t="shared" si="89"/>
        <v/>
      </c>
    </row>
    <row r="1526" spans="10:39" x14ac:dyDescent="0.25">
      <c r="J1526" s="59">
        <f>'Inventory Ref Sheet'!AK1526</f>
        <v>0</v>
      </c>
      <c r="K1526" s="59">
        <f>'Inventory Ref Sheet'!AL1526</f>
        <v>0</v>
      </c>
      <c r="L1526" s="59">
        <f>'Inventory Ref Sheet'!AM1526</f>
        <v>0</v>
      </c>
      <c r="M1526" s="59">
        <f>'Inventory Ref Sheet'!AP1526</f>
        <v>0</v>
      </c>
      <c r="N1526" s="59">
        <f>'Inventory Ref Sheet'!AQ1526</f>
        <v>0</v>
      </c>
      <c r="O1526" s="100" t="str">
        <f ca="1">IF('Inventory Ref Sheet'!AS1526&gt;0,YEAR(TODAY())-'Inventory Ref Sheet'!AS1526,"")</f>
        <v/>
      </c>
      <c r="P1526" s="95">
        <f>'Inventory Ref Sheet'!AU1526</f>
        <v>0</v>
      </c>
      <c r="Q1526" s="60">
        <f>'Inventory Ref Sheet'!AV1526</f>
        <v>0</v>
      </c>
      <c r="R1526" s="61"/>
      <c r="S1526" s="100" t="str">
        <f t="shared" si="87"/>
        <v/>
      </c>
      <c r="T1526" s="59">
        <f>'Inventory Ref Sheet'!M1526</f>
        <v>0</v>
      </c>
      <c r="U1526" s="102">
        <f>'Inventory Ref Sheet'!N1526</f>
        <v>0</v>
      </c>
      <c r="V1526" s="59">
        <f>'Inventory Ref Sheet'!O1526</f>
        <v>0</v>
      </c>
      <c r="W1526" s="59">
        <f>'Inventory Ref Sheet'!R1526</f>
        <v>0</v>
      </c>
      <c r="X1526" s="59">
        <f>'Inventory Ref Sheet'!S1526</f>
        <v>0</v>
      </c>
      <c r="Y1526" s="100" t="str">
        <f ca="1">IF('Inventory Ref Sheet'!U1526&gt;0,YEAR(TODAY())-'Inventory Ref Sheet'!U1526,"")</f>
        <v/>
      </c>
      <c r="Z1526" s="95">
        <f>'Inventory Ref Sheet'!W1526</f>
        <v>0</v>
      </c>
      <c r="AA1526" s="60">
        <f>'Inventory Ref Sheet'!X1526</f>
        <v>0</v>
      </c>
      <c r="AB1526" s="61"/>
      <c r="AC1526" s="97" t="str">
        <f t="shared" si="88"/>
        <v/>
      </c>
      <c r="AD1526" s="59">
        <f>'Inventory Ref Sheet'!Y1526</f>
        <v>0</v>
      </c>
      <c r="AE1526" s="59">
        <f>'Inventory Ref Sheet'!Z1526</f>
        <v>0</v>
      </c>
      <c r="AF1526" s="102">
        <f>'Inventory Ref Sheet'!AA1526</f>
        <v>0</v>
      </c>
      <c r="AG1526" s="59">
        <f>'Inventory Ref Sheet'!AD1526</f>
        <v>0</v>
      </c>
      <c r="AH1526" s="59">
        <f>'Inventory Ref Sheet'!AE1526</f>
        <v>0</v>
      </c>
      <c r="AI1526" s="100" t="str">
        <f ca="1">IF('Inventory Ref Sheet'!AG1526&gt;0,YEAR(TODAY())-'Inventory Ref Sheet'!AG1526,"")</f>
        <v/>
      </c>
      <c r="AJ1526" s="99"/>
      <c r="AK1526" s="60">
        <f>'Inventory Ref Sheet'!AJ1526</f>
        <v>0</v>
      </c>
      <c r="AL1526" s="99"/>
      <c r="AM1526" s="97" t="str">
        <f t="shared" si="89"/>
        <v/>
      </c>
    </row>
    <row r="1527" spans="10:39" x14ac:dyDescent="0.25">
      <c r="J1527" s="59">
        <f>'Inventory Ref Sheet'!AK1527</f>
        <v>0</v>
      </c>
      <c r="K1527" s="59">
        <f>'Inventory Ref Sheet'!AL1527</f>
        <v>0</v>
      </c>
      <c r="L1527" s="59">
        <f>'Inventory Ref Sheet'!AM1527</f>
        <v>0</v>
      </c>
      <c r="M1527" s="59">
        <f>'Inventory Ref Sheet'!AP1527</f>
        <v>0</v>
      </c>
      <c r="N1527" s="59">
        <f>'Inventory Ref Sheet'!AQ1527</f>
        <v>0</v>
      </c>
      <c r="O1527" s="100" t="str">
        <f ca="1">IF('Inventory Ref Sheet'!AS1527&gt;0,YEAR(TODAY())-'Inventory Ref Sheet'!AS1527,"")</f>
        <v/>
      </c>
      <c r="P1527" s="95">
        <f>'Inventory Ref Sheet'!AU1527</f>
        <v>0</v>
      </c>
      <c r="Q1527" s="60">
        <f>'Inventory Ref Sheet'!AV1527</f>
        <v>0</v>
      </c>
      <c r="R1527" s="61"/>
      <c r="S1527" s="100" t="str">
        <f t="shared" si="87"/>
        <v/>
      </c>
      <c r="T1527" s="59">
        <f>'Inventory Ref Sheet'!M1527</f>
        <v>0</v>
      </c>
      <c r="U1527" s="102">
        <f>'Inventory Ref Sheet'!N1527</f>
        <v>0</v>
      </c>
      <c r="V1527" s="59">
        <f>'Inventory Ref Sheet'!O1527</f>
        <v>0</v>
      </c>
      <c r="W1527" s="59">
        <f>'Inventory Ref Sheet'!R1527</f>
        <v>0</v>
      </c>
      <c r="X1527" s="59">
        <f>'Inventory Ref Sheet'!S1527</f>
        <v>0</v>
      </c>
      <c r="Y1527" s="100" t="str">
        <f ca="1">IF('Inventory Ref Sheet'!U1527&gt;0,YEAR(TODAY())-'Inventory Ref Sheet'!U1527,"")</f>
        <v/>
      </c>
      <c r="Z1527" s="95">
        <f>'Inventory Ref Sheet'!W1527</f>
        <v>0</v>
      </c>
      <c r="AA1527" s="60">
        <f>'Inventory Ref Sheet'!X1527</f>
        <v>0</v>
      </c>
      <c r="AB1527" s="61"/>
      <c r="AC1527" s="97" t="str">
        <f t="shared" si="88"/>
        <v/>
      </c>
      <c r="AD1527" s="59">
        <f>'Inventory Ref Sheet'!Y1527</f>
        <v>0</v>
      </c>
      <c r="AE1527" s="59">
        <f>'Inventory Ref Sheet'!Z1527</f>
        <v>0</v>
      </c>
      <c r="AF1527" s="102">
        <f>'Inventory Ref Sheet'!AA1527</f>
        <v>0</v>
      </c>
      <c r="AG1527" s="59">
        <f>'Inventory Ref Sheet'!AD1527</f>
        <v>0</v>
      </c>
      <c r="AH1527" s="59">
        <f>'Inventory Ref Sheet'!AE1527</f>
        <v>0</v>
      </c>
      <c r="AI1527" s="100" t="str">
        <f ca="1">IF('Inventory Ref Sheet'!AG1527&gt;0,YEAR(TODAY())-'Inventory Ref Sheet'!AG1527,"")</f>
        <v/>
      </c>
      <c r="AJ1527" s="99"/>
      <c r="AK1527" s="60">
        <f>'Inventory Ref Sheet'!AJ1527</f>
        <v>0</v>
      </c>
      <c r="AL1527" s="99"/>
      <c r="AM1527" s="97" t="str">
        <f t="shared" si="89"/>
        <v/>
      </c>
    </row>
    <row r="1528" spans="10:39" x14ac:dyDescent="0.25">
      <c r="J1528" s="59">
        <f>'Inventory Ref Sheet'!AK1528</f>
        <v>0</v>
      </c>
      <c r="K1528" s="59">
        <f>'Inventory Ref Sheet'!AL1528</f>
        <v>0</v>
      </c>
      <c r="L1528" s="59">
        <f>'Inventory Ref Sheet'!AM1528</f>
        <v>0</v>
      </c>
      <c r="M1528" s="59">
        <f>'Inventory Ref Sheet'!AP1528</f>
        <v>0</v>
      </c>
      <c r="N1528" s="59">
        <f>'Inventory Ref Sheet'!AQ1528</f>
        <v>0</v>
      </c>
      <c r="O1528" s="100" t="str">
        <f ca="1">IF('Inventory Ref Sheet'!AS1528&gt;0,YEAR(TODAY())-'Inventory Ref Sheet'!AS1528,"")</f>
        <v/>
      </c>
      <c r="P1528" s="95">
        <f>'Inventory Ref Sheet'!AU1528</f>
        <v>0</v>
      </c>
      <c r="Q1528" s="60">
        <f>'Inventory Ref Sheet'!AV1528</f>
        <v>0</v>
      </c>
      <c r="R1528" s="61"/>
      <c r="S1528" s="100" t="str">
        <f t="shared" si="87"/>
        <v/>
      </c>
      <c r="T1528" s="59">
        <f>'Inventory Ref Sheet'!M1528</f>
        <v>0</v>
      </c>
      <c r="U1528" s="102">
        <f>'Inventory Ref Sheet'!N1528</f>
        <v>0</v>
      </c>
      <c r="V1528" s="59">
        <f>'Inventory Ref Sheet'!O1528</f>
        <v>0</v>
      </c>
      <c r="W1528" s="59">
        <f>'Inventory Ref Sheet'!R1528</f>
        <v>0</v>
      </c>
      <c r="X1528" s="59">
        <f>'Inventory Ref Sheet'!S1528</f>
        <v>0</v>
      </c>
      <c r="Y1528" s="100" t="str">
        <f ca="1">IF('Inventory Ref Sheet'!U1528&gt;0,YEAR(TODAY())-'Inventory Ref Sheet'!U1528,"")</f>
        <v/>
      </c>
      <c r="Z1528" s="95">
        <f>'Inventory Ref Sheet'!W1528</f>
        <v>0</v>
      </c>
      <c r="AA1528" s="60">
        <f>'Inventory Ref Sheet'!X1528</f>
        <v>0</v>
      </c>
      <c r="AB1528" s="61"/>
      <c r="AC1528" s="97" t="str">
        <f t="shared" si="88"/>
        <v/>
      </c>
      <c r="AD1528" s="59">
        <f>'Inventory Ref Sheet'!Y1528</f>
        <v>0</v>
      </c>
      <c r="AE1528" s="59">
        <f>'Inventory Ref Sheet'!Z1528</f>
        <v>0</v>
      </c>
      <c r="AF1528" s="102">
        <f>'Inventory Ref Sheet'!AA1528</f>
        <v>0</v>
      </c>
      <c r="AG1528" s="59">
        <f>'Inventory Ref Sheet'!AD1528</f>
        <v>0</v>
      </c>
      <c r="AH1528" s="59">
        <f>'Inventory Ref Sheet'!AE1528</f>
        <v>0</v>
      </c>
      <c r="AI1528" s="100" t="str">
        <f ca="1">IF('Inventory Ref Sheet'!AG1528&gt;0,YEAR(TODAY())-'Inventory Ref Sheet'!AG1528,"")</f>
        <v/>
      </c>
      <c r="AJ1528" s="99"/>
      <c r="AK1528" s="60">
        <f>'Inventory Ref Sheet'!AJ1528</f>
        <v>0</v>
      </c>
      <c r="AL1528" s="99"/>
      <c r="AM1528" s="97" t="str">
        <f t="shared" si="89"/>
        <v/>
      </c>
    </row>
    <row r="1529" spans="10:39" x14ac:dyDescent="0.25">
      <c r="J1529" s="59">
        <f>'Inventory Ref Sheet'!AK1529</f>
        <v>0</v>
      </c>
      <c r="K1529" s="59">
        <f>'Inventory Ref Sheet'!AL1529</f>
        <v>0</v>
      </c>
      <c r="L1529" s="59">
        <f>'Inventory Ref Sheet'!AM1529</f>
        <v>0</v>
      </c>
      <c r="M1529" s="59">
        <f>'Inventory Ref Sheet'!AP1529</f>
        <v>0</v>
      </c>
      <c r="N1529" s="59">
        <f>'Inventory Ref Sheet'!AQ1529</f>
        <v>0</v>
      </c>
      <c r="O1529" s="100" t="str">
        <f ca="1">IF('Inventory Ref Sheet'!AS1529&gt;0,YEAR(TODAY())-'Inventory Ref Sheet'!AS1529,"")</f>
        <v/>
      </c>
      <c r="P1529" s="95">
        <f>'Inventory Ref Sheet'!AU1529</f>
        <v>0</v>
      </c>
      <c r="Q1529" s="60">
        <f>'Inventory Ref Sheet'!AV1529</f>
        <v>0</v>
      </c>
      <c r="R1529" s="61"/>
      <c r="S1529" s="100" t="str">
        <f t="shared" si="87"/>
        <v/>
      </c>
      <c r="T1529" s="59">
        <f>'Inventory Ref Sheet'!M1529</f>
        <v>0</v>
      </c>
      <c r="U1529" s="102">
        <f>'Inventory Ref Sheet'!N1529</f>
        <v>0</v>
      </c>
      <c r="V1529" s="59">
        <f>'Inventory Ref Sheet'!O1529</f>
        <v>0</v>
      </c>
      <c r="W1529" s="59">
        <f>'Inventory Ref Sheet'!R1529</f>
        <v>0</v>
      </c>
      <c r="X1529" s="59">
        <f>'Inventory Ref Sheet'!S1529</f>
        <v>0</v>
      </c>
      <c r="Y1529" s="100" t="str">
        <f ca="1">IF('Inventory Ref Sheet'!U1529&gt;0,YEAR(TODAY())-'Inventory Ref Sheet'!U1529,"")</f>
        <v/>
      </c>
      <c r="Z1529" s="95">
        <f>'Inventory Ref Sheet'!W1529</f>
        <v>0</v>
      </c>
      <c r="AA1529" s="60">
        <f>'Inventory Ref Sheet'!X1529</f>
        <v>0</v>
      </c>
      <c r="AB1529" s="61"/>
      <c r="AC1529" s="97" t="str">
        <f t="shared" si="88"/>
        <v/>
      </c>
      <c r="AD1529" s="59">
        <f>'Inventory Ref Sheet'!Y1529</f>
        <v>0</v>
      </c>
      <c r="AE1529" s="59">
        <f>'Inventory Ref Sheet'!Z1529</f>
        <v>0</v>
      </c>
      <c r="AF1529" s="102">
        <f>'Inventory Ref Sheet'!AA1529</f>
        <v>0</v>
      </c>
      <c r="AG1529" s="59">
        <f>'Inventory Ref Sheet'!AD1529</f>
        <v>0</v>
      </c>
      <c r="AH1529" s="59">
        <f>'Inventory Ref Sheet'!AE1529</f>
        <v>0</v>
      </c>
      <c r="AI1529" s="100" t="str">
        <f ca="1">IF('Inventory Ref Sheet'!AG1529&gt;0,YEAR(TODAY())-'Inventory Ref Sheet'!AG1529,"")</f>
        <v/>
      </c>
      <c r="AJ1529" s="99"/>
      <c r="AK1529" s="60">
        <f>'Inventory Ref Sheet'!AJ1529</f>
        <v>0</v>
      </c>
      <c r="AL1529" s="99"/>
      <c r="AM1529" s="97" t="str">
        <f t="shared" si="89"/>
        <v/>
      </c>
    </row>
    <row r="1530" spans="10:39" x14ac:dyDescent="0.25">
      <c r="J1530" s="59">
        <f>'Inventory Ref Sheet'!AK1530</f>
        <v>0</v>
      </c>
      <c r="K1530" s="59">
        <f>'Inventory Ref Sheet'!AL1530</f>
        <v>0</v>
      </c>
      <c r="L1530" s="59">
        <f>'Inventory Ref Sheet'!AM1530</f>
        <v>0</v>
      </c>
      <c r="M1530" s="59">
        <f>'Inventory Ref Sheet'!AP1530</f>
        <v>0</v>
      </c>
      <c r="N1530" s="59">
        <f>'Inventory Ref Sheet'!AQ1530</f>
        <v>0</v>
      </c>
      <c r="O1530" s="100" t="str">
        <f ca="1">IF('Inventory Ref Sheet'!AS1530&gt;0,YEAR(TODAY())-'Inventory Ref Sheet'!AS1530,"")</f>
        <v/>
      </c>
      <c r="P1530" s="95">
        <f>'Inventory Ref Sheet'!AU1530</f>
        <v>0</v>
      </c>
      <c r="Q1530" s="60">
        <f>'Inventory Ref Sheet'!AV1530</f>
        <v>0</v>
      </c>
      <c r="R1530" s="61"/>
      <c r="S1530" s="100" t="str">
        <f t="shared" si="87"/>
        <v/>
      </c>
      <c r="T1530" s="59">
        <f>'Inventory Ref Sheet'!M1530</f>
        <v>0</v>
      </c>
      <c r="U1530" s="102">
        <f>'Inventory Ref Sheet'!N1530</f>
        <v>0</v>
      </c>
      <c r="V1530" s="59">
        <f>'Inventory Ref Sheet'!O1530</f>
        <v>0</v>
      </c>
      <c r="W1530" s="59">
        <f>'Inventory Ref Sheet'!R1530</f>
        <v>0</v>
      </c>
      <c r="X1530" s="59">
        <f>'Inventory Ref Sheet'!S1530</f>
        <v>0</v>
      </c>
      <c r="Y1530" s="100" t="str">
        <f ca="1">IF('Inventory Ref Sheet'!U1530&gt;0,YEAR(TODAY())-'Inventory Ref Sheet'!U1530,"")</f>
        <v/>
      </c>
      <c r="Z1530" s="95">
        <f>'Inventory Ref Sheet'!W1530</f>
        <v>0</v>
      </c>
      <c r="AA1530" s="60">
        <f>'Inventory Ref Sheet'!X1530</f>
        <v>0</v>
      </c>
      <c r="AB1530" s="61"/>
      <c r="AC1530" s="97" t="str">
        <f t="shared" si="88"/>
        <v/>
      </c>
      <c r="AD1530" s="59">
        <f>'Inventory Ref Sheet'!Y1530</f>
        <v>0</v>
      </c>
      <c r="AE1530" s="59">
        <f>'Inventory Ref Sheet'!Z1530</f>
        <v>0</v>
      </c>
      <c r="AF1530" s="102">
        <f>'Inventory Ref Sheet'!AA1530</f>
        <v>0</v>
      </c>
      <c r="AG1530" s="59">
        <f>'Inventory Ref Sheet'!AD1530</f>
        <v>0</v>
      </c>
      <c r="AH1530" s="59">
        <f>'Inventory Ref Sheet'!AE1530</f>
        <v>0</v>
      </c>
      <c r="AI1530" s="100" t="str">
        <f ca="1">IF('Inventory Ref Sheet'!AG1530&gt;0,YEAR(TODAY())-'Inventory Ref Sheet'!AG1530,"")</f>
        <v/>
      </c>
      <c r="AJ1530" s="99"/>
      <c r="AK1530" s="60">
        <f>'Inventory Ref Sheet'!AJ1530</f>
        <v>0</v>
      </c>
      <c r="AL1530" s="99"/>
      <c r="AM1530" s="97" t="str">
        <f t="shared" si="89"/>
        <v/>
      </c>
    </row>
    <row r="1531" spans="10:39" x14ac:dyDescent="0.25">
      <c r="J1531" s="59">
        <f>'Inventory Ref Sheet'!AK1531</f>
        <v>0</v>
      </c>
      <c r="K1531" s="59">
        <f>'Inventory Ref Sheet'!AL1531</f>
        <v>0</v>
      </c>
      <c r="L1531" s="59">
        <f>'Inventory Ref Sheet'!AM1531</f>
        <v>0</v>
      </c>
      <c r="M1531" s="59">
        <f>'Inventory Ref Sheet'!AP1531</f>
        <v>0</v>
      </c>
      <c r="N1531" s="59">
        <f>'Inventory Ref Sheet'!AQ1531</f>
        <v>0</v>
      </c>
      <c r="O1531" s="100" t="str">
        <f ca="1">IF('Inventory Ref Sheet'!AS1531&gt;0,YEAR(TODAY())-'Inventory Ref Sheet'!AS1531,"")</f>
        <v/>
      </c>
      <c r="P1531" s="95">
        <f>'Inventory Ref Sheet'!AU1531</f>
        <v>0</v>
      </c>
      <c r="Q1531" s="60">
        <f>'Inventory Ref Sheet'!AV1531</f>
        <v>0</v>
      </c>
      <c r="R1531" s="61"/>
      <c r="S1531" s="100" t="str">
        <f t="shared" si="87"/>
        <v/>
      </c>
      <c r="T1531" s="59">
        <f>'Inventory Ref Sheet'!M1531</f>
        <v>0</v>
      </c>
      <c r="U1531" s="102">
        <f>'Inventory Ref Sheet'!N1531</f>
        <v>0</v>
      </c>
      <c r="V1531" s="59">
        <f>'Inventory Ref Sheet'!O1531</f>
        <v>0</v>
      </c>
      <c r="W1531" s="59">
        <f>'Inventory Ref Sheet'!R1531</f>
        <v>0</v>
      </c>
      <c r="X1531" s="59">
        <f>'Inventory Ref Sheet'!S1531</f>
        <v>0</v>
      </c>
      <c r="Y1531" s="100" t="str">
        <f ca="1">IF('Inventory Ref Sheet'!U1531&gt;0,YEAR(TODAY())-'Inventory Ref Sheet'!U1531,"")</f>
        <v/>
      </c>
      <c r="Z1531" s="95">
        <f>'Inventory Ref Sheet'!W1531</f>
        <v>0</v>
      </c>
      <c r="AA1531" s="60">
        <f>'Inventory Ref Sheet'!X1531</f>
        <v>0</v>
      </c>
      <c r="AB1531" s="61"/>
      <c r="AC1531" s="97" t="str">
        <f t="shared" si="88"/>
        <v/>
      </c>
      <c r="AD1531" s="59">
        <f>'Inventory Ref Sheet'!Y1531</f>
        <v>0</v>
      </c>
      <c r="AE1531" s="59">
        <f>'Inventory Ref Sheet'!Z1531</f>
        <v>0</v>
      </c>
      <c r="AF1531" s="102">
        <f>'Inventory Ref Sheet'!AA1531</f>
        <v>0</v>
      </c>
      <c r="AG1531" s="59">
        <f>'Inventory Ref Sheet'!AD1531</f>
        <v>0</v>
      </c>
      <c r="AH1531" s="59">
        <f>'Inventory Ref Sheet'!AE1531</f>
        <v>0</v>
      </c>
      <c r="AI1531" s="100" t="str">
        <f ca="1">IF('Inventory Ref Sheet'!AG1531&gt;0,YEAR(TODAY())-'Inventory Ref Sheet'!AG1531,"")</f>
        <v/>
      </c>
      <c r="AJ1531" s="99"/>
      <c r="AK1531" s="60">
        <f>'Inventory Ref Sheet'!AJ1531</f>
        <v>0</v>
      </c>
      <c r="AL1531" s="99"/>
      <c r="AM1531" s="97" t="str">
        <f t="shared" si="89"/>
        <v/>
      </c>
    </row>
    <row r="1532" spans="10:39" x14ac:dyDescent="0.25">
      <c r="J1532" s="59">
        <f>'Inventory Ref Sheet'!AK1532</f>
        <v>0</v>
      </c>
      <c r="K1532" s="59">
        <f>'Inventory Ref Sheet'!AL1532</f>
        <v>0</v>
      </c>
      <c r="L1532" s="59">
        <f>'Inventory Ref Sheet'!AM1532</f>
        <v>0</v>
      </c>
      <c r="M1532" s="59">
        <f>'Inventory Ref Sheet'!AP1532</f>
        <v>0</v>
      </c>
      <c r="N1532" s="59">
        <f>'Inventory Ref Sheet'!AQ1532</f>
        <v>0</v>
      </c>
      <c r="O1532" s="100" t="str">
        <f ca="1">IF('Inventory Ref Sheet'!AS1532&gt;0,YEAR(TODAY())-'Inventory Ref Sheet'!AS1532,"")</f>
        <v/>
      </c>
      <c r="P1532" s="95">
        <f>'Inventory Ref Sheet'!AU1532</f>
        <v>0</v>
      </c>
      <c r="Q1532" s="60">
        <f>'Inventory Ref Sheet'!AV1532</f>
        <v>0</v>
      </c>
      <c r="R1532" s="61"/>
      <c r="S1532" s="100" t="str">
        <f t="shared" si="87"/>
        <v/>
      </c>
      <c r="T1532" s="59">
        <f>'Inventory Ref Sheet'!M1532</f>
        <v>0</v>
      </c>
      <c r="U1532" s="102">
        <f>'Inventory Ref Sheet'!N1532</f>
        <v>0</v>
      </c>
      <c r="V1532" s="59">
        <f>'Inventory Ref Sheet'!O1532</f>
        <v>0</v>
      </c>
      <c r="W1532" s="59">
        <f>'Inventory Ref Sheet'!R1532</f>
        <v>0</v>
      </c>
      <c r="X1532" s="59">
        <f>'Inventory Ref Sheet'!S1532</f>
        <v>0</v>
      </c>
      <c r="Y1532" s="100" t="str">
        <f ca="1">IF('Inventory Ref Sheet'!U1532&gt;0,YEAR(TODAY())-'Inventory Ref Sheet'!U1532,"")</f>
        <v/>
      </c>
      <c r="Z1532" s="95">
        <f>'Inventory Ref Sheet'!W1532</f>
        <v>0</v>
      </c>
      <c r="AA1532" s="60">
        <f>'Inventory Ref Sheet'!X1532</f>
        <v>0</v>
      </c>
      <c r="AB1532" s="61"/>
      <c r="AC1532" s="97" t="str">
        <f t="shared" si="88"/>
        <v/>
      </c>
      <c r="AD1532" s="59">
        <f>'Inventory Ref Sheet'!Y1532</f>
        <v>0</v>
      </c>
      <c r="AE1532" s="59">
        <f>'Inventory Ref Sheet'!Z1532</f>
        <v>0</v>
      </c>
      <c r="AF1532" s="102">
        <f>'Inventory Ref Sheet'!AA1532</f>
        <v>0</v>
      </c>
      <c r="AG1532" s="59">
        <f>'Inventory Ref Sheet'!AD1532</f>
        <v>0</v>
      </c>
      <c r="AH1532" s="59">
        <f>'Inventory Ref Sheet'!AE1532</f>
        <v>0</v>
      </c>
      <c r="AI1532" s="100" t="str">
        <f ca="1">IF('Inventory Ref Sheet'!AG1532&gt;0,YEAR(TODAY())-'Inventory Ref Sheet'!AG1532,"")</f>
        <v/>
      </c>
      <c r="AJ1532" s="99"/>
      <c r="AK1532" s="60">
        <f>'Inventory Ref Sheet'!AJ1532</f>
        <v>0</v>
      </c>
      <c r="AL1532" s="99"/>
      <c r="AM1532" s="97" t="str">
        <f t="shared" si="89"/>
        <v/>
      </c>
    </row>
    <row r="1533" spans="10:39" x14ac:dyDescent="0.25">
      <c r="J1533" s="59">
        <f>'Inventory Ref Sheet'!AK1533</f>
        <v>0</v>
      </c>
      <c r="K1533" s="59">
        <f>'Inventory Ref Sheet'!AL1533</f>
        <v>0</v>
      </c>
      <c r="L1533" s="59">
        <f>'Inventory Ref Sheet'!AM1533</f>
        <v>0</v>
      </c>
      <c r="M1533" s="59">
        <f>'Inventory Ref Sheet'!AP1533</f>
        <v>0</v>
      </c>
      <c r="N1533" s="59">
        <f>'Inventory Ref Sheet'!AQ1533</f>
        <v>0</v>
      </c>
      <c r="O1533" s="100" t="str">
        <f ca="1">IF('Inventory Ref Sheet'!AS1533&gt;0,YEAR(TODAY())-'Inventory Ref Sheet'!AS1533,"")</f>
        <v/>
      </c>
      <c r="P1533" s="95">
        <f>'Inventory Ref Sheet'!AU1533</f>
        <v>0</v>
      </c>
      <c r="Q1533" s="60">
        <f>'Inventory Ref Sheet'!AV1533</f>
        <v>0</v>
      </c>
      <c r="R1533" s="61"/>
      <c r="S1533" s="100" t="str">
        <f t="shared" si="87"/>
        <v/>
      </c>
      <c r="T1533" s="59">
        <f>'Inventory Ref Sheet'!M1533</f>
        <v>0</v>
      </c>
      <c r="U1533" s="102">
        <f>'Inventory Ref Sheet'!N1533</f>
        <v>0</v>
      </c>
      <c r="V1533" s="59">
        <f>'Inventory Ref Sheet'!O1533</f>
        <v>0</v>
      </c>
      <c r="W1533" s="59">
        <f>'Inventory Ref Sheet'!R1533</f>
        <v>0</v>
      </c>
      <c r="X1533" s="59">
        <f>'Inventory Ref Sheet'!S1533</f>
        <v>0</v>
      </c>
      <c r="Y1533" s="100" t="str">
        <f ca="1">IF('Inventory Ref Sheet'!U1533&gt;0,YEAR(TODAY())-'Inventory Ref Sheet'!U1533,"")</f>
        <v/>
      </c>
      <c r="Z1533" s="95">
        <f>'Inventory Ref Sheet'!W1533</f>
        <v>0</v>
      </c>
      <c r="AA1533" s="60">
        <f>'Inventory Ref Sheet'!X1533</f>
        <v>0</v>
      </c>
      <c r="AB1533" s="61"/>
      <c r="AC1533" s="97" t="str">
        <f t="shared" si="88"/>
        <v/>
      </c>
      <c r="AD1533" s="59">
        <f>'Inventory Ref Sheet'!Y1533</f>
        <v>0</v>
      </c>
      <c r="AE1533" s="59">
        <f>'Inventory Ref Sheet'!Z1533</f>
        <v>0</v>
      </c>
      <c r="AF1533" s="102">
        <f>'Inventory Ref Sheet'!AA1533</f>
        <v>0</v>
      </c>
      <c r="AG1533" s="59">
        <f>'Inventory Ref Sheet'!AD1533</f>
        <v>0</v>
      </c>
      <c r="AH1533" s="59">
        <f>'Inventory Ref Sheet'!AE1533</f>
        <v>0</v>
      </c>
      <c r="AI1533" s="100" t="str">
        <f ca="1">IF('Inventory Ref Sheet'!AG1533&gt;0,YEAR(TODAY())-'Inventory Ref Sheet'!AG1533,"")</f>
        <v/>
      </c>
      <c r="AJ1533" s="99"/>
      <c r="AK1533" s="60">
        <f>'Inventory Ref Sheet'!AJ1533</f>
        <v>0</v>
      </c>
      <c r="AL1533" s="99"/>
      <c r="AM1533" s="97" t="str">
        <f t="shared" si="89"/>
        <v/>
      </c>
    </row>
    <row r="1534" spans="10:39" x14ac:dyDescent="0.25">
      <c r="J1534" s="59">
        <f>'Inventory Ref Sheet'!AK1534</f>
        <v>0</v>
      </c>
      <c r="K1534" s="59">
        <f>'Inventory Ref Sheet'!AL1534</f>
        <v>0</v>
      </c>
      <c r="L1534" s="59">
        <f>'Inventory Ref Sheet'!AM1534</f>
        <v>0</v>
      </c>
      <c r="M1534" s="59">
        <f>'Inventory Ref Sheet'!AP1534</f>
        <v>0</v>
      </c>
      <c r="N1534" s="59">
        <f>'Inventory Ref Sheet'!AQ1534</f>
        <v>0</v>
      </c>
      <c r="O1534" s="100" t="str">
        <f ca="1">IF('Inventory Ref Sheet'!AS1534&gt;0,YEAR(TODAY())-'Inventory Ref Sheet'!AS1534,"")</f>
        <v/>
      </c>
      <c r="P1534" s="95">
        <f>'Inventory Ref Sheet'!AU1534</f>
        <v>0</v>
      </c>
      <c r="Q1534" s="60">
        <f>'Inventory Ref Sheet'!AV1534</f>
        <v>0</v>
      </c>
      <c r="R1534" s="61"/>
      <c r="S1534" s="100" t="str">
        <f t="shared" si="87"/>
        <v/>
      </c>
      <c r="T1534" s="59">
        <f>'Inventory Ref Sheet'!M1534</f>
        <v>0</v>
      </c>
      <c r="U1534" s="102">
        <f>'Inventory Ref Sheet'!N1534</f>
        <v>0</v>
      </c>
      <c r="V1534" s="59">
        <f>'Inventory Ref Sheet'!O1534</f>
        <v>0</v>
      </c>
      <c r="W1534" s="59">
        <f>'Inventory Ref Sheet'!R1534</f>
        <v>0</v>
      </c>
      <c r="X1534" s="59">
        <f>'Inventory Ref Sheet'!S1534</f>
        <v>0</v>
      </c>
      <c r="Y1534" s="100" t="str">
        <f ca="1">IF('Inventory Ref Sheet'!U1534&gt;0,YEAR(TODAY())-'Inventory Ref Sheet'!U1534,"")</f>
        <v/>
      </c>
      <c r="Z1534" s="95">
        <f>'Inventory Ref Sheet'!W1534</f>
        <v>0</v>
      </c>
      <c r="AA1534" s="60">
        <f>'Inventory Ref Sheet'!X1534</f>
        <v>0</v>
      </c>
      <c r="AB1534" s="61"/>
      <c r="AC1534" s="97" t="str">
        <f t="shared" si="88"/>
        <v/>
      </c>
      <c r="AD1534" s="59">
        <f>'Inventory Ref Sheet'!Y1534</f>
        <v>0</v>
      </c>
      <c r="AE1534" s="59">
        <f>'Inventory Ref Sheet'!Z1534</f>
        <v>0</v>
      </c>
      <c r="AF1534" s="102">
        <f>'Inventory Ref Sheet'!AA1534</f>
        <v>0</v>
      </c>
      <c r="AG1534" s="59">
        <f>'Inventory Ref Sheet'!AD1534</f>
        <v>0</v>
      </c>
      <c r="AH1534" s="59">
        <f>'Inventory Ref Sheet'!AE1534</f>
        <v>0</v>
      </c>
      <c r="AI1534" s="100" t="str">
        <f ca="1">IF('Inventory Ref Sheet'!AG1534&gt;0,YEAR(TODAY())-'Inventory Ref Sheet'!AG1534,"")</f>
        <v/>
      </c>
      <c r="AJ1534" s="99"/>
      <c r="AK1534" s="60">
        <f>'Inventory Ref Sheet'!AJ1534</f>
        <v>0</v>
      </c>
      <c r="AL1534" s="99"/>
      <c r="AM1534" s="97" t="str">
        <f t="shared" si="89"/>
        <v/>
      </c>
    </row>
    <row r="1535" spans="10:39" x14ac:dyDescent="0.25">
      <c r="J1535" s="59">
        <f>'Inventory Ref Sheet'!AK1535</f>
        <v>0</v>
      </c>
      <c r="K1535" s="59">
        <f>'Inventory Ref Sheet'!AL1535</f>
        <v>0</v>
      </c>
      <c r="L1535" s="59">
        <f>'Inventory Ref Sheet'!AM1535</f>
        <v>0</v>
      </c>
      <c r="M1535" s="59">
        <f>'Inventory Ref Sheet'!AP1535</f>
        <v>0</v>
      </c>
      <c r="N1535" s="59">
        <f>'Inventory Ref Sheet'!AQ1535</f>
        <v>0</v>
      </c>
      <c r="O1535" s="100" t="str">
        <f ca="1">IF('Inventory Ref Sheet'!AS1535&gt;0,YEAR(TODAY())-'Inventory Ref Sheet'!AS1535,"")</f>
        <v/>
      </c>
      <c r="P1535" s="95">
        <f>'Inventory Ref Sheet'!AU1535</f>
        <v>0</v>
      </c>
      <c r="Q1535" s="60">
        <f>'Inventory Ref Sheet'!AV1535</f>
        <v>0</v>
      </c>
      <c r="R1535" s="61"/>
      <c r="S1535" s="100" t="str">
        <f t="shared" si="87"/>
        <v/>
      </c>
      <c r="T1535" s="59">
        <f>'Inventory Ref Sheet'!M1535</f>
        <v>0</v>
      </c>
      <c r="U1535" s="102">
        <f>'Inventory Ref Sheet'!N1535</f>
        <v>0</v>
      </c>
      <c r="V1535" s="59">
        <f>'Inventory Ref Sheet'!O1535</f>
        <v>0</v>
      </c>
      <c r="W1535" s="59">
        <f>'Inventory Ref Sheet'!R1535</f>
        <v>0</v>
      </c>
      <c r="X1535" s="59">
        <f>'Inventory Ref Sheet'!S1535</f>
        <v>0</v>
      </c>
      <c r="Y1535" s="100" t="str">
        <f ca="1">IF('Inventory Ref Sheet'!U1535&gt;0,YEAR(TODAY())-'Inventory Ref Sheet'!U1535,"")</f>
        <v/>
      </c>
      <c r="Z1535" s="95">
        <f>'Inventory Ref Sheet'!W1535</f>
        <v>0</v>
      </c>
      <c r="AA1535" s="60">
        <f>'Inventory Ref Sheet'!X1535</f>
        <v>0</v>
      </c>
      <c r="AB1535" s="61"/>
      <c r="AC1535" s="97" t="str">
        <f t="shared" si="88"/>
        <v/>
      </c>
      <c r="AD1535" s="59">
        <f>'Inventory Ref Sheet'!Y1535</f>
        <v>0</v>
      </c>
      <c r="AE1535" s="59">
        <f>'Inventory Ref Sheet'!Z1535</f>
        <v>0</v>
      </c>
      <c r="AF1535" s="102">
        <f>'Inventory Ref Sheet'!AA1535</f>
        <v>0</v>
      </c>
      <c r="AG1535" s="59">
        <f>'Inventory Ref Sheet'!AD1535</f>
        <v>0</v>
      </c>
      <c r="AH1535" s="59">
        <f>'Inventory Ref Sheet'!AE1535</f>
        <v>0</v>
      </c>
      <c r="AI1535" s="100" t="str">
        <f ca="1">IF('Inventory Ref Sheet'!AG1535&gt;0,YEAR(TODAY())-'Inventory Ref Sheet'!AG1535,"")</f>
        <v/>
      </c>
      <c r="AJ1535" s="99"/>
      <c r="AK1535" s="60">
        <f>'Inventory Ref Sheet'!AJ1535</f>
        <v>0</v>
      </c>
      <c r="AL1535" s="99"/>
      <c r="AM1535" s="97" t="str">
        <f t="shared" si="89"/>
        <v/>
      </c>
    </row>
    <row r="1536" spans="10:39" x14ac:dyDescent="0.25">
      <c r="J1536" s="59">
        <f>'Inventory Ref Sheet'!AK1536</f>
        <v>0</v>
      </c>
      <c r="K1536" s="59">
        <f>'Inventory Ref Sheet'!AL1536</f>
        <v>0</v>
      </c>
      <c r="L1536" s="59">
        <f>'Inventory Ref Sheet'!AM1536</f>
        <v>0</v>
      </c>
      <c r="M1536" s="59">
        <f>'Inventory Ref Sheet'!AP1536</f>
        <v>0</v>
      </c>
      <c r="N1536" s="59">
        <f>'Inventory Ref Sheet'!AQ1536</f>
        <v>0</v>
      </c>
      <c r="O1536" s="100" t="str">
        <f ca="1">IF('Inventory Ref Sheet'!AS1536&gt;0,YEAR(TODAY())-'Inventory Ref Sheet'!AS1536,"")</f>
        <v/>
      </c>
      <c r="P1536" s="95">
        <f>'Inventory Ref Sheet'!AU1536</f>
        <v>0</v>
      </c>
      <c r="Q1536" s="60">
        <f>'Inventory Ref Sheet'!AV1536</f>
        <v>0</v>
      </c>
      <c r="R1536" s="61"/>
      <c r="S1536" s="100" t="str">
        <f t="shared" si="87"/>
        <v/>
      </c>
      <c r="T1536" s="59">
        <f>'Inventory Ref Sheet'!M1536</f>
        <v>0</v>
      </c>
      <c r="U1536" s="102">
        <f>'Inventory Ref Sheet'!N1536</f>
        <v>0</v>
      </c>
      <c r="V1536" s="59">
        <f>'Inventory Ref Sheet'!O1536</f>
        <v>0</v>
      </c>
      <c r="W1536" s="59">
        <f>'Inventory Ref Sheet'!R1536</f>
        <v>0</v>
      </c>
      <c r="X1536" s="59">
        <f>'Inventory Ref Sheet'!S1536</f>
        <v>0</v>
      </c>
      <c r="Y1536" s="100" t="str">
        <f ca="1">IF('Inventory Ref Sheet'!U1536&gt;0,YEAR(TODAY())-'Inventory Ref Sheet'!U1536,"")</f>
        <v/>
      </c>
      <c r="Z1536" s="95">
        <f>'Inventory Ref Sheet'!W1536</f>
        <v>0</v>
      </c>
      <c r="AA1536" s="60">
        <f>'Inventory Ref Sheet'!X1536</f>
        <v>0</v>
      </c>
      <c r="AB1536" s="61"/>
      <c r="AC1536" s="97" t="str">
        <f t="shared" si="88"/>
        <v/>
      </c>
      <c r="AD1536" s="59">
        <f>'Inventory Ref Sheet'!Y1536</f>
        <v>0</v>
      </c>
      <c r="AE1536" s="59">
        <f>'Inventory Ref Sheet'!Z1536</f>
        <v>0</v>
      </c>
      <c r="AF1536" s="102">
        <f>'Inventory Ref Sheet'!AA1536</f>
        <v>0</v>
      </c>
      <c r="AG1536" s="59">
        <f>'Inventory Ref Sheet'!AD1536</f>
        <v>0</v>
      </c>
      <c r="AH1536" s="59">
        <f>'Inventory Ref Sheet'!AE1536</f>
        <v>0</v>
      </c>
      <c r="AI1536" s="100" t="str">
        <f ca="1">IF('Inventory Ref Sheet'!AG1536&gt;0,YEAR(TODAY())-'Inventory Ref Sheet'!AG1536,"")</f>
        <v/>
      </c>
      <c r="AJ1536" s="99"/>
      <c r="AK1536" s="60">
        <f>'Inventory Ref Sheet'!AJ1536</f>
        <v>0</v>
      </c>
      <c r="AL1536" s="99"/>
      <c r="AM1536" s="97" t="str">
        <f t="shared" si="89"/>
        <v/>
      </c>
    </row>
    <row r="1537" spans="10:39" x14ac:dyDescent="0.25">
      <c r="J1537" s="59">
        <f>'Inventory Ref Sheet'!AK1537</f>
        <v>0</v>
      </c>
      <c r="K1537" s="59">
        <f>'Inventory Ref Sheet'!AL1537</f>
        <v>0</v>
      </c>
      <c r="L1537" s="59">
        <f>'Inventory Ref Sheet'!AM1537</f>
        <v>0</v>
      </c>
      <c r="M1537" s="59">
        <f>'Inventory Ref Sheet'!AP1537</f>
        <v>0</v>
      </c>
      <c r="N1537" s="59">
        <f>'Inventory Ref Sheet'!AQ1537</f>
        <v>0</v>
      </c>
      <c r="O1537" s="100" t="str">
        <f ca="1">IF('Inventory Ref Sheet'!AS1537&gt;0,YEAR(TODAY())-'Inventory Ref Sheet'!AS1537,"")</f>
        <v/>
      </c>
      <c r="P1537" s="95">
        <f>'Inventory Ref Sheet'!AU1537</f>
        <v>0</v>
      </c>
      <c r="Q1537" s="60">
        <f>'Inventory Ref Sheet'!AV1537</f>
        <v>0</v>
      </c>
      <c r="R1537" s="61"/>
      <c r="S1537" s="100" t="str">
        <f t="shared" si="87"/>
        <v/>
      </c>
      <c r="T1537" s="59">
        <f>'Inventory Ref Sheet'!M1537</f>
        <v>0</v>
      </c>
      <c r="U1537" s="102">
        <f>'Inventory Ref Sheet'!N1537</f>
        <v>0</v>
      </c>
      <c r="V1537" s="59">
        <f>'Inventory Ref Sheet'!O1537</f>
        <v>0</v>
      </c>
      <c r="W1537" s="59">
        <f>'Inventory Ref Sheet'!R1537</f>
        <v>0</v>
      </c>
      <c r="X1537" s="59">
        <f>'Inventory Ref Sheet'!S1537</f>
        <v>0</v>
      </c>
      <c r="Y1537" s="100" t="str">
        <f ca="1">IF('Inventory Ref Sheet'!U1537&gt;0,YEAR(TODAY())-'Inventory Ref Sheet'!U1537,"")</f>
        <v/>
      </c>
      <c r="Z1537" s="95">
        <f>'Inventory Ref Sheet'!W1537</f>
        <v>0</v>
      </c>
      <c r="AA1537" s="60">
        <f>'Inventory Ref Sheet'!X1537</f>
        <v>0</v>
      </c>
      <c r="AB1537" s="61"/>
      <c r="AC1537" s="97" t="str">
        <f t="shared" si="88"/>
        <v/>
      </c>
      <c r="AD1537" s="59">
        <f>'Inventory Ref Sheet'!Y1537</f>
        <v>0</v>
      </c>
      <c r="AE1537" s="59">
        <f>'Inventory Ref Sheet'!Z1537</f>
        <v>0</v>
      </c>
      <c r="AF1537" s="102">
        <f>'Inventory Ref Sheet'!AA1537</f>
        <v>0</v>
      </c>
      <c r="AG1537" s="59">
        <f>'Inventory Ref Sheet'!AD1537</f>
        <v>0</v>
      </c>
      <c r="AH1537" s="59">
        <f>'Inventory Ref Sheet'!AE1537</f>
        <v>0</v>
      </c>
      <c r="AI1537" s="100" t="str">
        <f ca="1">IF('Inventory Ref Sheet'!AG1537&gt;0,YEAR(TODAY())-'Inventory Ref Sheet'!AG1537,"")</f>
        <v/>
      </c>
      <c r="AJ1537" s="99"/>
      <c r="AK1537" s="60">
        <f>'Inventory Ref Sheet'!AJ1537</f>
        <v>0</v>
      </c>
      <c r="AL1537" s="99"/>
      <c r="AM1537" s="97" t="str">
        <f t="shared" si="89"/>
        <v/>
      </c>
    </row>
    <row r="1538" spans="10:39" x14ac:dyDescent="0.25">
      <c r="J1538" s="59">
        <f>'Inventory Ref Sheet'!AK1538</f>
        <v>0</v>
      </c>
      <c r="K1538" s="59">
        <f>'Inventory Ref Sheet'!AL1538</f>
        <v>0</v>
      </c>
      <c r="L1538" s="59">
        <f>'Inventory Ref Sheet'!AM1538</f>
        <v>0</v>
      </c>
      <c r="M1538" s="59">
        <f>'Inventory Ref Sheet'!AP1538</f>
        <v>0</v>
      </c>
      <c r="N1538" s="59">
        <f>'Inventory Ref Sheet'!AQ1538</f>
        <v>0</v>
      </c>
      <c r="O1538" s="100" t="str">
        <f ca="1">IF('Inventory Ref Sheet'!AS1538&gt;0,YEAR(TODAY())-'Inventory Ref Sheet'!AS1538,"")</f>
        <v/>
      </c>
      <c r="P1538" s="95">
        <f>'Inventory Ref Sheet'!AU1538</f>
        <v>0</v>
      </c>
      <c r="Q1538" s="60">
        <f>'Inventory Ref Sheet'!AV1538</f>
        <v>0</v>
      </c>
      <c r="R1538" s="61"/>
      <c r="S1538" s="100" t="str">
        <f t="shared" si="87"/>
        <v/>
      </c>
      <c r="T1538" s="59">
        <f>'Inventory Ref Sheet'!M1538</f>
        <v>0</v>
      </c>
      <c r="U1538" s="102">
        <f>'Inventory Ref Sheet'!N1538</f>
        <v>0</v>
      </c>
      <c r="V1538" s="59">
        <f>'Inventory Ref Sheet'!O1538</f>
        <v>0</v>
      </c>
      <c r="W1538" s="59">
        <f>'Inventory Ref Sheet'!R1538</f>
        <v>0</v>
      </c>
      <c r="X1538" s="59">
        <f>'Inventory Ref Sheet'!S1538</f>
        <v>0</v>
      </c>
      <c r="Y1538" s="100" t="str">
        <f ca="1">IF('Inventory Ref Sheet'!U1538&gt;0,YEAR(TODAY())-'Inventory Ref Sheet'!U1538,"")</f>
        <v/>
      </c>
      <c r="Z1538" s="95">
        <f>'Inventory Ref Sheet'!W1538</f>
        <v>0</v>
      </c>
      <c r="AA1538" s="60">
        <f>'Inventory Ref Sheet'!X1538</f>
        <v>0</v>
      </c>
      <c r="AB1538" s="61"/>
      <c r="AC1538" s="97" t="str">
        <f t="shared" si="88"/>
        <v/>
      </c>
      <c r="AD1538" s="59">
        <f>'Inventory Ref Sheet'!Y1538</f>
        <v>0</v>
      </c>
      <c r="AE1538" s="59">
        <f>'Inventory Ref Sheet'!Z1538</f>
        <v>0</v>
      </c>
      <c r="AF1538" s="102">
        <f>'Inventory Ref Sheet'!AA1538</f>
        <v>0</v>
      </c>
      <c r="AG1538" s="59">
        <f>'Inventory Ref Sheet'!AD1538</f>
        <v>0</v>
      </c>
      <c r="AH1538" s="59">
        <f>'Inventory Ref Sheet'!AE1538</f>
        <v>0</v>
      </c>
      <c r="AI1538" s="100" t="str">
        <f ca="1">IF('Inventory Ref Sheet'!AG1538&gt;0,YEAR(TODAY())-'Inventory Ref Sheet'!AG1538,"")</f>
        <v/>
      </c>
      <c r="AJ1538" s="99"/>
      <c r="AK1538" s="60">
        <f>'Inventory Ref Sheet'!AJ1538</f>
        <v>0</v>
      </c>
      <c r="AL1538" s="99"/>
      <c r="AM1538" s="97" t="str">
        <f t="shared" si="89"/>
        <v/>
      </c>
    </row>
    <row r="1539" spans="10:39" x14ac:dyDescent="0.25">
      <c r="J1539" s="59">
        <f>'Inventory Ref Sheet'!AK1539</f>
        <v>0</v>
      </c>
      <c r="K1539" s="59">
        <f>'Inventory Ref Sheet'!AL1539</f>
        <v>0</v>
      </c>
      <c r="L1539" s="59">
        <f>'Inventory Ref Sheet'!AM1539</f>
        <v>0</v>
      </c>
      <c r="M1539" s="59">
        <f>'Inventory Ref Sheet'!AP1539</f>
        <v>0</v>
      </c>
      <c r="N1539" s="59">
        <f>'Inventory Ref Sheet'!AQ1539</f>
        <v>0</v>
      </c>
      <c r="O1539" s="100" t="str">
        <f ca="1">IF('Inventory Ref Sheet'!AS1539&gt;0,YEAR(TODAY())-'Inventory Ref Sheet'!AS1539,"")</f>
        <v/>
      </c>
      <c r="P1539" s="95">
        <f>'Inventory Ref Sheet'!AU1539</f>
        <v>0</v>
      </c>
      <c r="Q1539" s="60">
        <f>'Inventory Ref Sheet'!AV1539</f>
        <v>0</v>
      </c>
      <c r="R1539" s="61"/>
      <c r="S1539" s="100" t="str">
        <f t="shared" si="87"/>
        <v/>
      </c>
      <c r="T1539" s="59">
        <f>'Inventory Ref Sheet'!M1539</f>
        <v>0</v>
      </c>
      <c r="U1539" s="102">
        <f>'Inventory Ref Sheet'!N1539</f>
        <v>0</v>
      </c>
      <c r="V1539" s="59">
        <f>'Inventory Ref Sheet'!O1539</f>
        <v>0</v>
      </c>
      <c r="W1539" s="59">
        <f>'Inventory Ref Sheet'!R1539</f>
        <v>0</v>
      </c>
      <c r="X1539" s="59">
        <f>'Inventory Ref Sheet'!S1539</f>
        <v>0</v>
      </c>
      <c r="Y1539" s="100" t="str">
        <f ca="1">IF('Inventory Ref Sheet'!U1539&gt;0,YEAR(TODAY())-'Inventory Ref Sheet'!U1539,"")</f>
        <v/>
      </c>
      <c r="Z1539" s="95">
        <f>'Inventory Ref Sheet'!W1539</f>
        <v>0</v>
      </c>
      <c r="AA1539" s="60">
        <f>'Inventory Ref Sheet'!X1539</f>
        <v>0</v>
      </c>
      <c r="AB1539" s="61"/>
      <c r="AC1539" s="97" t="str">
        <f t="shared" si="88"/>
        <v/>
      </c>
      <c r="AD1539" s="59">
        <f>'Inventory Ref Sheet'!Y1539</f>
        <v>0</v>
      </c>
      <c r="AE1539" s="59">
        <f>'Inventory Ref Sheet'!Z1539</f>
        <v>0</v>
      </c>
      <c r="AF1539" s="102">
        <f>'Inventory Ref Sheet'!AA1539</f>
        <v>0</v>
      </c>
      <c r="AG1539" s="59">
        <f>'Inventory Ref Sheet'!AD1539</f>
        <v>0</v>
      </c>
      <c r="AH1539" s="59">
        <f>'Inventory Ref Sheet'!AE1539</f>
        <v>0</v>
      </c>
      <c r="AI1539" s="100" t="str">
        <f ca="1">IF('Inventory Ref Sheet'!AG1539&gt;0,YEAR(TODAY())-'Inventory Ref Sheet'!AG1539,"")</f>
        <v/>
      </c>
      <c r="AJ1539" s="99"/>
      <c r="AK1539" s="60">
        <f>'Inventory Ref Sheet'!AJ1539</f>
        <v>0</v>
      </c>
      <c r="AL1539" s="99"/>
      <c r="AM1539" s="97" t="str">
        <f t="shared" si="89"/>
        <v/>
      </c>
    </row>
    <row r="1540" spans="10:39" x14ac:dyDescent="0.25">
      <c r="J1540" s="59">
        <f>'Inventory Ref Sheet'!AK1540</f>
        <v>0</v>
      </c>
      <c r="K1540" s="59">
        <f>'Inventory Ref Sheet'!AL1540</f>
        <v>0</v>
      </c>
      <c r="L1540" s="59">
        <f>'Inventory Ref Sheet'!AM1540</f>
        <v>0</v>
      </c>
      <c r="M1540" s="59">
        <f>'Inventory Ref Sheet'!AP1540</f>
        <v>0</v>
      </c>
      <c r="N1540" s="59">
        <f>'Inventory Ref Sheet'!AQ1540</f>
        <v>0</v>
      </c>
      <c r="O1540" s="100" t="str">
        <f ca="1">IF('Inventory Ref Sheet'!AS1540&gt;0,YEAR(TODAY())-'Inventory Ref Sheet'!AS1540,"")</f>
        <v/>
      </c>
      <c r="P1540" s="95">
        <f>'Inventory Ref Sheet'!AU1540</f>
        <v>0</v>
      </c>
      <c r="Q1540" s="60">
        <f>'Inventory Ref Sheet'!AV1540</f>
        <v>0</v>
      </c>
      <c r="R1540" s="61"/>
      <c r="S1540" s="100" t="str">
        <f t="shared" si="87"/>
        <v/>
      </c>
      <c r="T1540" s="59">
        <f>'Inventory Ref Sheet'!M1540</f>
        <v>0</v>
      </c>
      <c r="U1540" s="102">
        <f>'Inventory Ref Sheet'!N1540</f>
        <v>0</v>
      </c>
      <c r="V1540" s="59">
        <f>'Inventory Ref Sheet'!O1540</f>
        <v>0</v>
      </c>
      <c r="W1540" s="59">
        <f>'Inventory Ref Sheet'!R1540</f>
        <v>0</v>
      </c>
      <c r="X1540" s="59">
        <f>'Inventory Ref Sheet'!S1540</f>
        <v>0</v>
      </c>
      <c r="Y1540" s="100" t="str">
        <f ca="1">IF('Inventory Ref Sheet'!U1540&gt;0,YEAR(TODAY())-'Inventory Ref Sheet'!U1540,"")</f>
        <v/>
      </c>
      <c r="Z1540" s="95">
        <f>'Inventory Ref Sheet'!W1540</f>
        <v>0</v>
      </c>
      <c r="AA1540" s="60">
        <f>'Inventory Ref Sheet'!X1540</f>
        <v>0</v>
      </c>
      <c r="AB1540" s="61"/>
      <c r="AC1540" s="97" t="str">
        <f t="shared" si="88"/>
        <v/>
      </c>
      <c r="AD1540" s="59">
        <f>'Inventory Ref Sheet'!Y1540</f>
        <v>0</v>
      </c>
      <c r="AE1540" s="59">
        <f>'Inventory Ref Sheet'!Z1540</f>
        <v>0</v>
      </c>
      <c r="AF1540" s="102">
        <f>'Inventory Ref Sheet'!AA1540</f>
        <v>0</v>
      </c>
      <c r="AG1540" s="59">
        <f>'Inventory Ref Sheet'!AD1540</f>
        <v>0</v>
      </c>
      <c r="AH1540" s="59">
        <f>'Inventory Ref Sheet'!AE1540</f>
        <v>0</v>
      </c>
      <c r="AI1540" s="100" t="str">
        <f ca="1">IF('Inventory Ref Sheet'!AG1540&gt;0,YEAR(TODAY())-'Inventory Ref Sheet'!AG1540,"")</f>
        <v/>
      </c>
      <c r="AJ1540" s="99"/>
      <c r="AK1540" s="60">
        <f>'Inventory Ref Sheet'!AJ1540</f>
        <v>0</v>
      </c>
      <c r="AL1540" s="99"/>
      <c r="AM1540" s="97" t="str">
        <f t="shared" si="89"/>
        <v/>
      </c>
    </row>
    <row r="1541" spans="10:39" x14ac:dyDescent="0.25">
      <c r="J1541" s="59">
        <f>'Inventory Ref Sheet'!AK1541</f>
        <v>0</v>
      </c>
      <c r="K1541" s="59">
        <f>'Inventory Ref Sheet'!AL1541</f>
        <v>0</v>
      </c>
      <c r="L1541" s="59">
        <f>'Inventory Ref Sheet'!AM1541</f>
        <v>0</v>
      </c>
      <c r="M1541" s="59">
        <f>'Inventory Ref Sheet'!AP1541</f>
        <v>0</v>
      </c>
      <c r="N1541" s="59">
        <f>'Inventory Ref Sheet'!AQ1541</f>
        <v>0</v>
      </c>
      <c r="O1541" s="100" t="str">
        <f ca="1">IF('Inventory Ref Sheet'!AS1541&gt;0,YEAR(TODAY())-'Inventory Ref Sheet'!AS1541,"")</f>
        <v/>
      </c>
      <c r="P1541" s="95">
        <f>'Inventory Ref Sheet'!AU1541</f>
        <v>0</v>
      </c>
      <c r="Q1541" s="60">
        <f>'Inventory Ref Sheet'!AV1541</f>
        <v>0</v>
      </c>
      <c r="R1541" s="61"/>
      <c r="S1541" s="100" t="str">
        <f t="shared" si="87"/>
        <v/>
      </c>
      <c r="T1541" s="59">
        <f>'Inventory Ref Sheet'!M1541</f>
        <v>0</v>
      </c>
      <c r="U1541" s="102">
        <f>'Inventory Ref Sheet'!N1541</f>
        <v>0</v>
      </c>
      <c r="V1541" s="59">
        <f>'Inventory Ref Sheet'!O1541</f>
        <v>0</v>
      </c>
      <c r="W1541" s="59">
        <f>'Inventory Ref Sheet'!R1541</f>
        <v>0</v>
      </c>
      <c r="X1541" s="59">
        <f>'Inventory Ref Sheet'!S1541</f>
        <v>0</v>
      </c>
      <c r="Y1541" s="100" t="str">
        <f ca="1">IF('Inventory Ref Sheet'!U1541&gt;0,YEAR(TODAY())-'Inventory Ref Sheet'!U1541,"")</f>
        <v/>
      </c>
      <c r="Z1541" s="95">
        <f>'Inventory Ref Sheet'!W1541</f>
        <v>0</v>
      </c>
      <c r="AA1541" s="60">
        <f>'Inventory Ref Sheet'!X1541</f>
        <v>0</v>
      </c>
      <c r="AB1541" s="61"/>
      <c r="AC1541" s="97" t="str">
        <f t="shared" si="88"/>
        <v/>
      </c>
      <c r="AD1541" s="59">
        <f>'Inventory Ref Sheet'!Y1541</f>
        <v>0</v>
      </c>
      <c r="AE1541" s="59">
        <f>'Inventory Ref Sheet'!Z1541</f>
        <v>0</v>
      </c>
      <c r="AF1541" s="102">
        <f>'Inventory Ref Sheet'!AA1541</f>
        <v>0</v>
      </c>
      <c r="AG1541" s="59">
        <f>'Inventory Ref Sheet'!AD1541</f>
        <v>0</v>
      </c>
      <c r="AH1541" s="59">
        <f>'Inventory Ref Sheet'!AE1541</f>
        <v>0</v>
      </c>
      <c r="AI1541" s="100" t="str">
        <f ca="1">IF('Inventory Ref Sheet'!AG1541&gt;0,YEAR(TODAY())-'Inventory Ref Sheet'!AG1541,"")</f>
        <v/>
      </c>
      <c r="AJ1541" s="99"/>
      <c r="AK1541" s="60">
        <f>'Inventory Ref Sheet'!AJ1541</f>
        <v>0</v>
      </c>
      <c r="AL1541" s="99"/>
      <c r="AM1541" s="97" t="str">
        <f t="shared" si="89"/>
        <v/>
      </c>
    </row>
    <row r="1542" spans="10:39" x14ac:dyDescent="0.25">
      <c r="J1542" s="59">
        <f>'Inventory Ref Sheet'!AK1542</f>
        <v>0</v>
      </c>
      <c r="K1542" s="59">
        <f>'Inventory Ref Sheet'!AL1542</f>
        <v>0</v>
      </c>
      <c r="L1542" s="59">
        <f>'Inventory Ref Sheet'!AM1542</f>
        <v>0</v>
      </c>
      <c r="M1542" s="59">
        <f>'Inventory Ref Sheet'!AP1542</f>
        <v>0</v>
      </c>
      <c r="N1542" s="59">
        <f>'Inventory Ref Sheet'!AQ1542</f>
        <v>0</v>
      </c>
      <c r="O1542" s="100" t="str">
        <f ca="1">IF('Inventory Ref Sheet'!AS1542&gt;0,YEAR(TODAY())-'Inventory Ref Sheet'!AS1542,"")</f>
        <v/>
      </c>
      <c r="P1542" s="95">
        <f>'Inventory Ref Sheet'!AU1542</f>
        <v>0</v>
      </c>
      <c r="Q1542" s="60">
        <f>'Inventory Ref Sheet'!AV1542</f>
        <v>0</v>
      </c>
      <c r="R1542" s="61"/>
      <c r="S1542" s="100" t="str">
        <f t="shared" ref="S1542:S1605" si="90">IF(ISTEXT(J1542),IF(O1542&gt;=R1542,"Yes","No"),"")</f>
        <v/>
      </c>
      <c r="T1542" s="59">
        <f>'Inventory Ref Sheet'!M1542</f>
        <v>0</v>
      </c>
      <c r="U1542" s="102">
        <f>'Inventory Ref Sheet'!N1542</f>
        <v>0</v>
      </c>
      <c r="V1542" s="59">
        <f>'Inventory Ref Sheet'!O1542</f>
        <v>0</v>
      </c>
      <c r="W1542" s="59">
        <f>'Inventory Ref Sheet'!R1542</f>
        <v>0</v>
      </c>
      <c r="X1542" s="59">
        <f>'Inventory Ref Sheet'!S1542</f>
        <v>0</v>
      </c>
      <c r="Y1542" s="100" t="str">
        <f ca="1">IF('Inventory Ref Sheet'!U1542&gt;0,YEAR(TODAY())-'Inventory Ref Sheet'!U1542,"")</f>
        <v/>
      </c>
      <c r="Z1542" s="95">
        <f>'Inventory Ref Sheet'!W1542</f>
        <v>0</v>
      </c>
      <c r="AA1542" s="60">
        <f>'Inventory Ref Sheet'!X1542</f>
        <v>0</v>
      </c>
      <c r="AB1542" s="61"/>
      <c r="AC1542" s="97" t="str">
        <f t="shared" si="88"/>
        <v/>
      </c>
      <c r="AD1542" s="59">
        <f>'Inventory Ref Sheet'!Y1542</f>
        <v>0</v>
      </c>
      <c r="AE1542" s="59">
        <f>'Inventory Ref Sheet'!Z1542</f>
        <v>0</v>
      </c>
      <c r="AF1542" s="102">
        <f>'Inventory Ref Sheet'!AA1542</f>
        <v>0</v>
      </c>
      <c r="AG1542" s="59">
        <f>'Inventory Ref Sheet'!AD1542</f>
        <v>0</v>
      </c>
      <c r="AH1542" s="59">
        <f>'Inventory Ref Sheet'!AE1542</f>
        <v>0</v>
      </c>
      <c r="AI1542" s="100" t="str">
        <f ca="1">IF('Inventory Ref Sheet'!AG1542&gt;0,YEAR(TODAY())-'Inventory Ref Sheet'!AG1542,"")</f>
        <v/>
      </c>
      <c r="AJ1542" s="99"/>
      <c r="AK1542" s="60">
        <f>'Inventory Ref Sheet'!AJ1542</f>
        <v>0</v>
      </c>
      <c r="AL1542" s="99"/>
      <c r="AM1542" s="97" t="str">
        <f t="shared" si="89"/>
        <v/>
      </c>
    </row>
    <row r="1543" spans="10:39" x14ac:dyDescent="0.25">
      <c r="J1543" s="59">
        <f>'Inventory Ref Sheet'!AK1543</f>
        <v>0</v>
      </c>
      <c r="K1543" s="59">
        <f>'Inventory Ref Sheet'!AL1543</f>
        <v>0</v>
      </c>
      <c r="L1543" s="59">
        <f>'Inventory Ref Sheet'!AM1543</f>
        <v>0</v>
      </c>
      <c r="M1543" s="59">
        <f>'Inventory Ref Sheet'!AP1543</f>
        <v>0</v>
      </c>
      <c r="N1543" s="59">
        <f>'Inventory Ref Sheet'!AQ1543</f>
        <v>0</v>
      </c>
      <c r="O1543" s="100" t="str">
        <f ca="1">IF('Inventory Ref Sheet'!AS1543&gt;0,YEAR(TODAY())-'Inventory Ref Sheet'!AS1543,"")</f>
        <v/>
      </c>
      <c r="P1543" s="95">
        <f>'Inventory Ref Sheet'!AU1543</f>
        <v>0</v>
      </c>
      <c r="Q1543" s="60">
        <f>'Inventory Ref Sheet'!AV1543</f>
        <v>0</v>
      </c>
      <c r="R1543" s="61"/>
      <c r="S1543" s="100" t="str">
        <f t="shared" si="90"/>
        <v/>
      </c>
      <c r="T1543" s="59">
        <f>'Inventory Ref Sheet'!M1543</f>
        <v>0</v>
      </c>
      <c r="U1543" s="102">
        <f>'Inventory Ref Sheet'!N1543</f>
        <v>0</v>
      </c>
      <c r="V1543" s="59">
        <f>'Inventory Ref Sheet'!O1543</f>
        <v>0</v>
      </c>
      <c r="W1543" s="59">
        <f>'Inventory Ref Sheet'!R1543</f>
        <v>0</v>
      </c>
      <c r="X1543" s="59">
        <f>'Inventory Ref Sheet'!S1543</f>
        <v>0</v>
      </c>
      <c r="Y1543" s="100" t="str">
        <f ca="1">IF('Inventory Ref Sheet'!U1543&gt;0,YEAR(TODAY())-'Inventory Ref Sheet'!U1543,"")</f>
        <v/>
      </c>
      <c r="Z1543" s="95">
        <f>'Inventory Ref Sheet'!W1543</f>
        <v>0</v>
      </c>
      <c r="AA1543" s="60">
        <f>'Inventory Ref Sheet'!X1543</f>
        <v>0</v>
      </c>
      <c r="AB1543" s="61"/>
      <c r="AC1543" s="97" t="str">
        <f t="shared" si="88"/>
        <v/>
      </c>
      <c r="AD1543" s="59">
        <f>'Inventory Ref Sheet'!Y1543</f>
        <v>0</v>
      </c>
      <c r="AE1543" s="59">
        <f>'Inventory Ref Sheet'!Z1543</f>
        <v>0</v>
      </c>
      <c r="AF1543" s="102">
        <f>'Inventory Ref Sheet'!AA1543</f>
        <v>0</v>
      </c>
      <c r="AG1543" s="59">
        <f>'Inventory Ref Sheet'!AD1543</f>
        <v>0</v>
      </c>
      <c r="AH1543" s="59">
        <f>'Inventory Ref Sheet'!AE1543</f>
        <v>0</v>
      </c>
      <c r="AI1543" s="100" t="str">
        <f ca="1">IF('Inventory Ref Sheet'!AG1543&gt;0,YEAR(TODAY())-'Inventory Ref Sheet'!AG1543,"")</f>
        <v/>
      </c>
      <c r="AJ1543" s="99"/>
      <c r="AK1543" s="60">
        <f>'Inventory Ref Sheet'!AJ1543</f>
        <v>0</v>
      </c>
      <c r="AL1543" s="99"/>
      <c r="AM1543" s="97" t="str">
        <f t="shared" si="89"/>
        <v/>
      </c>
    </row>
    <row r="1544" spans="10:39" x14ac:dyDescent="0.25">
      <c r="J1544" s="59">
        <f>'Inventory Ref Sheet'!AK1544</f>
        <v>0</v>
      </c>
      <c r="K1544" s="59">
        <f>'Inventory Ref Sheet'!AL1544</f>
        <v>0</v>
      </c>
      <c r="L1544" s="59">
        <f>'Inventory Ref Sheet'!AM1544</f>
        <v>0</v>
      </c>
      <c r="M1544" s="59">
        <f>'Inventory Ref Sheet'!AP1544</f>
        <v>0</v>
      </c>
      <c r="N1544" s="59">
        <f>'Inventory Ref Sheet'!AQ1544</f>
        <v>0</v>
      </c>
      <c r="O1544" s="100" t="str">
        <f ca="1">IF('Inventory Ref Sheet'!AS1544&gt;0,YEAR(TODAY())-'Inventory Ref Sheet'!AS1544,"")</f>
        <v/>
      </c>
      <c r="P1544" s="95">
        <f>'Inventory Ref Sheet'!AU1544</f>
        <v>0</v>
      </c>
      <c r="Q1544" s="60">
        <f>'Inventory Ref Sheet'!AV1544</f>
        <v>0</v>
      </c>
      <c r="R1544" s="61"/>
      <c r="S1544" s="100" t="str">
        <f t="shared" si="90"/>
        <v/>
      </c>
      <c r="T1544" s="59">
        <f>'Inventory Ref Sheet'!M1544</f>
        <v>0</v>
      </c>
      <c r="U1544" s="102">
        <f>'Inventory Ref Sheet'!N1544</f>
        <v>0</v>
      </c>
      <c r="V1544" s="59">
        <f>'Inventory Ref Sheet'!O1544</f>
        <v>0</v>
      </c>
      <c r="W1544" s="59">
        <f>'Inventory Ref Sheet'!R1544</f>
        <v>0</v>
      </c>
      <c r="X1544" s="59">
        <f>'Inventory Ref Sheet'!S1544</f>
        <v>0</v>
      </c>
      <c r="Y1544" s="100" t="str">
        <f ca="1">IF('Inventory Ref Sheet'!U1544&gt;0,YEAR(TODAY())-'Inventory Ref Sheet'!U1544,"")</f>
        <v/>
      </c>
      <c r="Z1544" s="95">
        <f>'Inventory Ref Sheet'!W1544</f>
        <v>0</v>
      </c>
      <c r="AA1544" s="60">
        <f>'Inventory Ref Sheet'!X1544</f>
        <v>0</v>
      </c>
      <c r="AB1544" s="61"/>
      <c r="AC1544" s="97" t="str">
        <f t="shared" si="88"/>
        <v/>
      </c>
      <c r="AD1544" s="59">
        <f>'Inventory Ref Sheet'!Y1544</f>
        <v>0</v>
      </c>
      <c r="AE1544" s="59">
        <f>'Inventory Ref Sheet'!Z1544</f>
        <v>0</v>
      </c>
      <c r="AF1544" s="102">
        <f>'Inventory Ref Sheet'!AA1544</f>
        <v>0</v>
      </c>
      <c r="AG1544" s="59">
        <f>'Inventory Ref Sheet'!AD1544</f>
        <v>0</v>
      </c>
      <c r="AH1544" s="59">
        <f>'Inventory Ref Sheet'!AE1544</f>
        <v>0</v>
      </c>
      <c r="AI1544" s="100" t="str">
        <f ca="1">IF('Inventory Ref Sheet'!AG1544&gt;0,YEAR(TODAY())-'Inventory Ref Sheet'!AG1544,"")</f>
        <v/>
      </c>
      <c r="AJ1544" s="99"/>
      <c r="AK1544" s="60">
        <f>'Inventory Ref Sheet'!AJ1544</f>
        <v>0</v>
      </c>
      <c r="AL1544" s="99"/>
      <c r="AM1544" s="97" t="str">
        <f t="shared" si="89"/>
        <v/>
      </c>
    </row>
    <row r="1545" spans="10:39" x14ac:dyDescent="0.25">
      <c r="J1545" s="59">
        <f>'Inventory Ref Sheet'!AK1545</f>
        <v>0</v>
      </c>
      <c r="K1545" s="59">
        <f>'Inventory Ref Sheet'!AL1545</f>
        <v>0</v>
      </c>
      <c r="L1545" s="59">
        <f>'Inventory Ref Sheet'!AM1545</f>
        <v>0</v>
      </c>
      <c r="M1545" s="59">
        <f>'Inventory Ref Sheet'!AP1545</f>
        <v>0</v>
      </c>
      <c r="N1545" s="59">
        <f>'Inventory Ref Sheet'!AQ1545</f>
        <v>0</v>
      </c>
      <c r="O1545" s="100" t="str">
        <f ca="1">IF('Inventory Ref Sheet'!AS1545&gt;0,YEAR(TODAY())-'Inventory Ref Sheet'!AS1545,"")</f>
        <v/>
      </c>
      <c r="P1545" s="95">
        <f>'Inventory Ref Sheet'!AU1545</f>
        <v>0</v>
      </c>
      <c r="Q1545" s="60">
        <f>'Inventory Ref Sheet'!AV1545</f>
        <v>0</v>
      </c>
      <c r="R1545" s="61"/>
      <c r="S1545" s="100" t="str">
        <f t="shared" si="90"/>
        <v/>
      </c>
      <c r="T1545" s="59">
        <f>'Inventory Ref Sheet'!M1545</f>
        <v>0</v>
      </c>
      <c r="U1545" s="102">
        <f>'Inventory Ref Sheet'!N1545</f>
        <v>0</v>
      </c>
      <c r="V1545" s="59">
        <f>'Inventory Ref Sheet'!O1545</f>
        <v>0</v>
      </c>
      <c r="W1545" s="59">
        <f>'Inventory Ref Sheet'!R1545</f>
        <v>0</v>
      </c>
      <c r="X1545" s="59">
        <f>'Inventory Ref Sheet'!S1545</f>
        <v>0</v>
      </c>
      <c r="Y1545" s="100" t="str">
        <f ca="1">IF('Inventory Ref Sheet'!U1545&gt;0,YEAR(TODAY())-'Inventory Ref Sheet'!U1545,"")</f>
        <v/>
      </c>
      <c r="Z1545" s="95">
        <f>'Inventory Ref Sheet'!W1545</f>
        <v>0</v>
      </c>
      <c r="AA1545" s="60">
        <f>'Inventory Ref Sheet'!X1545</f>
        <v>0</v>
      </c>
      <c r="AB1545" s="61"/>
      <c r="AC1545" s="97" t="str">
        <f t="shared" si="88"/>
        <v/>
      </c>
      <c r="AD1545" s="59">
        <f>'Inventory Ref Sheet'!Y1545</f>
        <v>0</v>
      </c>
      <c r="AE1545" s="59">
        <f>'Inventory Ref Sheet'!Z1545</f>
        <v>0</v>
      </c>
      <c r="AF1545" s="102">
        <f>'Inventory Ref Sheet'!AA1545</f>
        <v>0</v>
      </c>
      <c r="AG1545" s="59">
        <f>'Inventory Ref Sheet'!AD1545</f>
        <v>0</v>
      </c>
      <c r="AH1545" s="59">
        <f>'Inventory Ref Sheet'!AE1545</f>
        <v>0</v>
      </c>
      <c r="AI1545" s="100" t="str">
        <f ca="1">IF('Inventory Ref Sheet'!AG1545&gt;0,YEAR(TODAY())-'Inventory Ref Sheet'!AG1545,"")</f>
        <v/>
      </c>
      <c r="AJ1545" s="99"/>
      <c r="AK1545" s="60">
        <f>'Inventory Ref Sheet'!AJ1545</f>
        <v>0</v>
      </c>
      <c r="AL1545" s="99"/>
      <c r="AM1545" s="97" t="str">
        <f t="shared" si="89"/>
        <v/>
      </c>
    </row>
    <row r="1546" spans="10:39" x14ac:dyDescent="0.25">
      <c r="J1546" s="59">
        <f>'Inventory Ref Sheet'!AK1546</f>
        <v>0</v>
      </c>
      <c r="K1546" s="59">
        <f>'Inventory Ref Sheet'!AL1546</f>
        <v>0</v>
      </c>
      <c r="L1546" s="59">
        <f>'Inventory Ref Sheet'!AM1546</f>
        <v>0</v>
      </c>
      <c r="M1546" s="59">
        <f>'Inventory Ref Sheet'!AP1546</f>
        <v>0</v>
      </c>
      <c r="N1546" s="59">
        <f>'Inventory Ref Sheet'!AQ1546</f>
        <v>0</v>
      </c>
      <c r="O1546" s="100" t="str">
        <f ca="1">IF('Inventory Ref Sheet'!AS1546&gt;0,YEAR(TODAY())-'Inventory Ref Sheet'!AS1546,"")</f>
        <v/>
      </c>
      <c r="P1546" s="95">
        <f>'Inventory Ref Sheet'!AU1546</f>
        <v>0</v>
      </c>
      <c r="Q1546" s="60">
        <f>'Inventory Ref Sheet'!AV1546</f>
        <v>0</v>
      </c>
      <c r="R1546" s="61"/>
      <c r="S1546" s="100" t="str">
        <f t="shared" si="90"/>
        <v/>
      </c>
      <c r="T1546" s="59">
        <f>'Inventory Ref Sheet'!M1546</f>
        <v>0</v>
      </c>
      <c r="U1546" s="102">
        <f>'Inventory Ref Sheet'!N1546</f>
        <v>0</v>
      </c>
      <c r="V1546" s="59">
        <f>'Inventory Ref Sheet'!O1546</f>
        <v>0</v>
      </c>
      <c r="W1546" s="59">
        <f>'Inventory Ref Sheet'!R1546</f>
        <v>0</v>
      </c>
      <c r="X1546" s="59">
        <f>'Inventory Ref Sheet'!S1546</f>
        <v>0</v>
      </c>
      <c r="Y1546" s="100" t="str">
        <f ca="1">IF('Inventory Ref Sheet'!U1546&gt;0,YEAR(TODAY())-'Inventory Ref Sheet'!U1546,"")</f>
        <v/>
      </c>
      <c r="Z1546" s="95">
        <f>'Inventory Ref Sheet'!W1546</f>
        <v>0</v>
      </c>
      <c r="AA1546" s="60">
        <f>'Inventory Ref Sheet'!X1546</f>
        <v>0</v>
      </c>
      <c r="AB1546" s="61"/>
      <c r="AC1546" s="97" t="str">
        <f t="shared" si="88"/>
        <v/>
      </c>
      <c r="AD1546" s="59">
        <f>'Inventory Ref Sheet'!Y1546</f>
        <v>0</v>
      </c>
      <c r="AE1546" s="59">
        <f>'Inventory Ref Sheet'!Z1546</f>
        <v>0</v>
      </c>
      <c r="AF1546" s="102">
        <f>'Inventory Ref Sheet'!AA1546</f>
        <v>0</v>
      </c>
      <c r="AG1546" s="59">
        <f>'Inventory Ref Sheet'!AD1546</f>
        <v>0</v>
      </c>
      <c r="AH1546" s="59">
        <f>'Inventory Ref Sheet'!AE1546</f>
        <v>0</v>
      </c>
      <c r="AI1546" s="100" t="str">
        <f ca="1">IF('Inventory Ref Sheet'!AG1546&gt;0,YEAR(TODAY())-'Inventory Ref Sheet'!AG1546,"")</f>
        <v/>
      </c>
      <c r="AJ1546" s="99"/>
      <c r="AK1546" s="60">
        <f>'Inventory Ref Sheet'!AJ1546</f>
        <v>0</v>
      </c>
      <c r="AL1546" s="99"/>
      <c r="AM1546" s="97" t="str">
        <f t="shared" si="89"/>
        <v/>
      </c>
    </row>
    <row r="1547" spans="10:39" x14ac:dyDescent="0.25">
      <c r="J1547" s="59">
        <f>'Inventory Ref Sheet'!AK1547</f>
        <v>0</v>
      </c>
      <c r="K1547" s="59">
        <f>'Inventory Ref Sheet'!AL1547</f>
        <v>0</v>
      </c>
      <c r="L1547" s="59">
        <f>'Inventory Ref Sheet'!AM1547</f>
        <v>0</v>
      </c>
      <c r="M1547" s="59">
        <f>'Inventory Ref Sheet'!AP1547</f>
        <v>0</v>
      </c>
      <c r="N1547" s="59">
        <f>'Inventory Ref Sheet'!AQ1547</f>
        <v>0</v>
      </c>
      <c r="O1547" s="100" t="str">
        <f ca="1">IF('Inventory Ref Sheet'!AS1547&gt;0,YEAR(TODAY())-'Inventory Ref Sheet'!AS1547,"")</f>
        <v/>
      </c>
      <c r="P1547" s="95">
        <f>'Inventory Ref Sheet'!AU1547</f>
        <v>0</v>
      </c>
      <c r="Q1547" s="60">
        <f>'Inventory Ref Sheet'!AV1547</f>
        <v>0</v>
      </c>
      <c r="R1547" s="61"/>
      <c r="S1547" s="100" t="str">
        <f t="shared" si="90"/>
        <v/>
      </c>
      <c r="T1547" s="59">
        <f>'Inventory Ref Sheet'!M1547</f>
        <v>0</v>
      </c>
      <c r="U1547" s="102">
        <f>'Inventory Ref Sheet'!N1547</f>
        <v>0</v>
      </c>
      <c r="V1547" s="59">
        <f>'Inventory Ref Sheet'!O1547</f>
        <v>0</v>
      </c>
      <c r="W1547" s="59">
        <f>'Inventory Ref Sheet'!R1547</f>
        <v>0</v>
      </c>
      <c r="X1547" s="59">
        <f>'Inventory Ref Sheet'!S1547</f>
        <v>0</v>
      </c>
      <c r="Y1547" s="100" t="str">
        <f ca="1">IF('Inventory Ref Sheet'!U1547&gt;0,YEAR(TODAY())-'Inventory Ref Sheet'!U1547,"")</f>
        <v/>
      </c>
      <c r="Z1547" s="95">
        <f>'Inventory Ref Sheet'!W1547</f>
        <v>0</v>
      </c>
      <c r="AA1547" s="60">
        <f>'Inventory Ref Sheet'!X1547</f>
        <v>0</v>
      </c>
      <c r="AB1547" s="61"/>
      <c r="AC1547" s="97" t="str">
        <f t="shared" ref="AC1547:AC1610" si="91">IF(ISTEXT(T1547),IF(Y1547&gt;=AB1547,"Yes","No"),"")</f>
        <v/>
      </c>
      <c r="AD1547" s="59">
        <f>'Inventory Ref Sheet'!Y1547</f>
        <v>0</v>
      </c>
      <c r="AE1547" s="59">
        <f>'Inventory Ref Sheet'!Z1547</f>
        <v>0</v>
      </c>
      <c r="AF1547" s="102">
        <f>'Inventory Ref Sheet'!AA1547</f>
        <v>0</v>
      </c>
      <c r="AG1547" s="59">
        <f>'Inventory Ref Sheet'!AD1547</f>
        <v>0</v>
      </c>
      <c r="AH1547" s="59">
        <f>'Inventory Ref Sheet'!AE1547</f>
        <v>0</v>
      </c>
      <c r="AI1547" s="100" t="str">
        <f ca="1">IF('Inventory Ref Sheet'!AG1547&gt;0,YEAR(TODAY())-'Inventory Ref Sheet'!AG1547,"")</f>
        <v/>
      </c>
      <c r="AJ1547" s="99"/>
      <c r="AK1547" s="60">
        <f>'Inventory Ref Sheet'!AJ1547</f>
        <v>0</v>
      </c>
      <c r="AL1547" s="99"/>
      <c r="AM1547" s="97" t="str">
        <f t="shared" ref="AM1547:AM1610" si="92">IF(ISTEXT(AD1547),IF(AI1547&gt;=AL1547,"Yes","No"),"")</f>
        <v/>
      </c>
    </row>
    <row r="1548" spans="10:39" x14ac:dyDescent="0.25">
      <c r="J1548" s="59">
        <f>'Inventory Ref Sheet'!AK1548</f>
        <v>0</v>
      </c>
      <c r="K1548" s="59">
        <f>'Inventory Ref Sheet'!AL1548</f>
        <v>0</v>
      </c>
      <c r="L1548" s="59">
        <f>'Inventory Ref Sheet'!AM1548</f>
        <v>0</v>
      </c>
      <c r="M1548" s="59">
        <f>'Inventory Ref Sheet'!AP1548</f>
        <v>0</v>
      </c>
      <c r="N1548" s="59">
        <f>'Inventory Ref Sheet'!AQ1548</f>
        <v>0</v>
      </c>
      <c r="O1548" s="100" t="str">
        <f ca="1">IF('Inventory Ref Sheet'!AS1548&gt;0,YEAR(TODAY())-'Inventory Ref Sheet'!AS1548,"")</f>
        <v/>
      </c>
      <c r="P1548" s="95">
        <f>'Inventory Ref Sheet'!AU1548</f>
        <v>0</v>
      </c>
      <c r="Q1548" s="60">
        <f>'Inventory Ref Sheet'!AV1548</f>
        <v>0</v>
      </c>
      <c r="R1548" s="61"/>
      <c r="S1548" s="100" t="str">
        <f t="shared" si="90"/>
        <v/>
      </c>
      <c r="T1548" s="59">
        <f>'Inventory Ref Sheet'!M1548</f>
        <v>0</v>
      </c>
      <c r="U1548" s="102">
        <f>'Inventory Ref Sheet'!N1548</f>
        <v>0</v>
      </c>
      <c r="V1548" s="59">
        <f>'Inventory Ref Sheet'!O1548</f>
        <v>0</v>
      </c>
      <c r="W1548" s="59">
        <f>'Inventory Ref Sheet'!R1548</f>
        <v>0</v>
      </c>
      <c r="X1548" s="59">
        <f>'Inventory Ref Sheet'!S1548</f>
        <v>0</v>
      </c>
      <c r="Y1548" s="100" t="str">
        <f ca="1">IF('Inventory Ref Sheet'!U1548&gt;0,YEAR(TODAY())-'Inventory Ref Sheet'!U1548,"")</f>
        <v/>
      </c>
      <c r="Z1548" s="95">
        <f>'Inventory Ref Sheet'!W1548</f>
        <v>0</v>
      </c>
      <c r="AA1548" s="60">
        <f>'Inventory Ref Sheet'!X1548</f>
        <v>0</v>
      </c>
      <c r="AB1548" s="61"/>
      <c r="AC1548" s="97" t="str">
        <f t="shared" si="91"/>
        <v/>
      </c>
      <c r="AD1548" s="59">
        <f>'Inventory Ref Sheet'!Y1548</f>
        <v>0</v>
      </c>
      <c r="AE1548" s="59">
        <f>'Inventory Ref Sheet'!Z1548</f>
        <v>0</v>
      </c>
      <c r="AF1548" s="102">
        <f>'Inventory Ref Sheet'!AA1548</f>
        <v>0</v>
      </c>
      <c r="AG1548" s="59">
        <f>'Inventory Ref Sheet'!AD1548</f>
        <v>0</v>
      </c>
      <c r="AH1548" s="59">
        <f>'Inventory Ref Sheet'!AE1548</f>
        <v>0</v>
      </c>
      <c r="AI1548" s="100" t="str">
        <f ca="1">IF('Inventory Ref Sheet'!AG1548&gt;0,YEAR(TODAY())-'Inventory Ref Sheet'!AG1548,"")</f>
        <v/>
      </c>
      <c r="AJ1548" s="99"/>
      <c r="AK1548" s="60">
        <f>'Inventory Ref Sheet'!AJ1548</f>
        <v>0</v>
      </c>
      <c r="AL1548" s="99"/>
      <c r="AM1548" s="97" t="str">
        <f t="shared" si="92"/>
        <v/>
      </c>
    </row>
    <row r="1549" spans="10:39" x14ac:dyDescent="0.25">
      <c r="J1549" s="59">
        <f>'Inventory Ref Sheet'!AK1549</f>
        <v>0</v>
      </c>
      <c r="K1549" s="59">
        <f>'Inventory Ref Sheet'!AL1549</f>
        <v>0</v>
      </c>
      <c r="L1549" s="59">
        <f>'Inventory Ref Sheet'!AM1549</f>
        <v>0</v>
      </c>
      <c r="M1549" s="59">
        <f>'Inventory Ref Sheet'!AP1549</f>
        <v>0</v>
      </c>
      <c r="N1549" s="59">
        <f>'Inventory Ref Sheet'!AQ1549</f>
        <v>0</v>
      </c>
      <c r="O1549" s="100" t="str">
        <f ca="1">IF('Inventory Ref Sheet'!AS1549&gt;0,YEAR(TODAY())-'Inventory Ref Sheet'!AS1549,"")</f>
        <v/>
      </c>
      <c r="P1549" s="95">
        <f>'Inventory Ref Sheet'!AU1549</f>
        <v>0</v>
      </c>
      <c r="Q1549" s="60">
        <f>'Inventory Ref Sheet'!AV1549</f>
        <v>0</v>
      </c>
      <c r="R1549" s="61"/>
      <c r="S1549" s="100" t="str">
        <f t="shared" si="90"/>
        <v/>
      </c>
      <c r="T1549" s="59">
        <f>'Inventory Ref Sheet'!M1549</f>
        <v>0</v>
      </c>
      <c r="U1549" s="102">
        <f>'Inventory Ref Sheet'!N1549</f>
        <v>0</v>
      </c>
      <c r="V1549" s="59">
        <f>'Inventory Ref Sheet'!O1549</f>
        <v>0</v>
      </c>
      <c r="W1549" s="59">
        <f>'Inventory Ref Sheet'!R1549</f>
        <v>0</v>
      </c>
      <c r="X1549" s="59">
        <f>'Inventory Ref Sheet'!S1549</f>
        <v>0</v>
      </c>
      <c r="Y1549" s="100" t="str">
        <f ca="1">IF('Inventory Ref Sheet'!U1549&gt;0,YEAR(TODAY())-'Inventory Ref Sheet'!U1549,"")</f>
        <v/>
      </c>
      <c r="Z1549" s="95">
        <f>'Inventory Ref Sheet'!W1549</f>
        <v>0</v>
      </c>
      <c r="AA1549" s="60">
        <f>'Inventory Ref Sheet'!X1549</f>
        <v>0</v>
      </c>
      <c r="AB1549" s="61"/>
      <c r="AC1549" s="97" t="str">
        <f t="shared" si="91"/>
        <v/>
      </c>
      <c r="AD1549" s="59">
        <f>'Inventory Ref Sheet'!Y1549</f>
        <v>0</v>
      </c>
      <c r="AE1549" s="59">
        <f>'Inventory Ref Sheet'!Z1549</f>
        <v>0</v>
      </c>
      <c r="AF1549" s="102">
        <f>'Inventory Ref Sheet'!AA1549</f>
        <v>0</v>
      </c>
      <c r="AG1549" s="59">
        <f>'Inventory Ref Sheet'!AD1549</f>
        <v>0</v>
      </c>
      <c r="AH1549" s="59">
        <f>'Inventory Ref Sheet'!AE1549</f>
        <v>0</v>
      </c>
      <c r="AI1549" s="100" t="str">
        <f ca="1">IF('Inventory Ref Sheet'!AG1549&gt;0,YEAR(TODAY())-'Inventory Ref Sheet'!AG1549,"")</f>
        <v/>
      </c>
      <c r="AJ1549" s="99"/>
      <c r="AK1549" s="60">
        <f>'Inventory Ref Sheet'!AJ1549</f>
        <v>0</v>
      </c>
      <c r="AL1549" s="99"/>
      <c r="AM1549" s="97" t="str">
        <f t="shared" si="92"/>
        <v/>
      </c>
    </row>
    <row r="1550" spans="10:39" x14ac:dyDescent="0.25">
      <c r="J1550" s="59">
        <f>'Inventory Ref Sheet'!AK1550</f>
        <v>0</v>
      </c>
      <c r="K1550" s="59">
        <f>'Inventory Ref Sheet'!AL1550</f>
        <v>0</v>
      </c>
      <c r="L1550" s="59">
        <f>'Inventory Ref Sheet'!AM1550</f>
        <v>0</v>
      </c>
      <c r="M1550" s="59">
        <f>'Inventory Ref Sheet'!AP1550</f>
        <v>0</v>
      </c>
      <c r="N1550" s="59">
        <f>'Inventory Ref Sheet'!AQ1550</f>
        <v>0</v>
      </c>
      <c r="O1550" s="100" t="str">
        <f ca="1">IF('Inventory Ref Sheet'!AS1550&gt;0,YEAR(TODAY())-'Inventory Ref Sheet'!AS1550,"")</f>
        <v/>
      </c>
      <c r="P1550" s="95">
        <f>'Inventory Ref Sheet'!AU1550</f>
        <v>0</v>
      </c>
      <c r="Q1550" s="60">
        <f>'Inventory Ref Sheet'!AV1550</f>
        <v>0</v>
      </c>
      <c r="R1550" s="61"/>
      <c r="S1550" s="100" t="str">
        <f t="shared" si="90"/>
        <v/>
      </c>
      <c r="T1550" s="59">
        <f>'Inventory Ref Sheet'!M1550</f>
        <v>0</v>
      </c>
      <c r="U1550" s="102">
        <f>'Inventory Ref Sheet'!N1550</f>
        <v>0</v>
      </c>
      <c r="V1550" s="59">
        <f>'Inventory Ref Sheet'!O1550</f>
        <v>0</v>
      </c>
      <c r="W1550" s="59">
        <f>'Inventory Ref Sheet'!R1550</f>
        <v>0</v>
      </c>
      <c r="X1550" s="59">
        <f>'Inventory Ref Sheet'!S1550</f>
        <v>0</v>
      </c>
      <c r="Y1550" s="100" t="str">
        <f ca="1">IF('Inventory Ref Sheet'!U1550&gt;0,YEAR(TODAY())-'Inventory Ref Sheet'!U1550,"")</f>
        <v/>
      </c>
      <c r="Z1550" s="95">
        <f>'Inventory Ref Sheet'!W1550</f>
        <v>0</v>
      </c>
      <c r="AA1550" s="60">
        <f>'Inventory Ref Sheet'!X1550</f>
        <v>0</v>
      </c>
      <c r="AB1550" s="61"/>
      <c r="AC1550" s="97" t="str">
        <f t="shared" si="91"/>
        <v/>
      </c>
      <c r="AD1550" s="59">
        <f>'Inventory Ref Sheet'!Y1550</f>
        <v>0</v>
      </c>
      <c r="AE1550" s="59">
        <f>'Inventory Ref Sheet'!Z1550</f>
        <v>0</v>
      </c>
      <c r="AF1550" s="102">
        <f>'Inventory Ref Sheet'!AA1550</f>
        <v>0</v>
      </c>
      <c r="AG1550" s="59">
        <f>'Inventory Ref Sheet'!AD1550</f>
        <v>0</v>
      </c>
      <c r="AH1550" s="59">
        <f>'Inventory Ref Sheet'!AE1550</f>
        <v>0</v>
      </c>
      <c r="AI1550" s="100" t="str">
        <f ca="1">IF('Inventory Ref Sheet'!AG1550&gt;0,YEAR(TODAY())-'Inventory Ref Sheet'!AG1550,"")</f>
        <v/>
      </c>
      <c r="AJ1550" s="99"/>
      <c r="AK1550" s="60">
        <f>'Inventory Ref Sheet'!AJ1550</f>
        <v>0</v>
      </c>
      <c r="AL1550" s="99"/>
      <c r="AM1550" s="97" t="str">
        <f t="shared" si="92"/>
        <v/>
      </c>
    </row>
    <row r="1551" spans="10:39" x14ac:dyDescent="0.25">
      <c r="J1551" s="59">
        <f>'Inventory Ref Sheet'!AK1551</f>
        <v>0</v>
      </c>
      <c r="K1551" s="59">
        <f>'Inventory Ref Sheet'!AL1551</f>
        <v>0</v>
      </c>
      <c r="L1551" s="59">
        <f>'Inventory Ref Sheet'!AM1551</f>
        <v>0</v>
      </c>
      <c r="M1551" s="59">
        <f>'Inventory Ref Sheet'!AP1551</f>
        <v>0</v>
      </c>
      <c r="N1551" s="59">
        <f>'Inventory Ref Sheet'!AQ1551</f>
        <v>0</v>
      </c>
      <c r="O1551" s="100" t="str">
        <f ca="1">IF('Inventory Ref Sheet'!AS1551&gt;0,YEAR(TODAY())-'Inventory Ref Sheet'!AS1551,"")</f>
        <v/>
      </c>
      <c r="P1551" s="95">
        <f>'Inventory Ref Sheet'!AU1551</f>
        <v>0</v>
      </c>
      <c r="Q1551" s="60">
        <f>'Inventory Ref Sheet'!AV1551</f>
        <v>0</v>
      </c>
      <c r="R1551" s="61"/>
      <c r="S1551" s="100" t="str">
        <f t="shared" si="90"/>
        <v/>
      </c>
      <c r="T1551" s="59">
        <f>'Inventory Ref Sheet'!M1551</f>
        <v>0</v>
      </c>
      <c r="U1551" s="102">
        <f>'Inventory Ref Sheet'!N1551</f>
        <v>0</v>
      </c>
      <c r="V1551" s="59">
        <f>'Inventory Ref Sheet'!O1551</f>
        <v>0</v>
      </c>
      <c r="W1551" s="59">
        <f>'Inventory Ref Sheet'!R1551</f>
        <v>0</v>
      </c>
      <c r="X1551" s="59">
        <f>'Inventory Ref Sheet'!S1551</f>
        <v>0</v>
      </c>
      <c r="Y1551" s="100" t="str">
        <f ca="1">IF('Inventory Ref Sheet'!U1551&gt;0,YEAR(TODAY())-'Inventory Ref Sheet'!U1551,"")</f>
        <v/>
      </c>
      <c r="Z1551" s="95">
        <f>'Inventory Ref Sheet'!W1551</f>
        <v>0</v>
      </c>
      <c r="AA1551" s="60">
        <f>'Inventory Ref Sheet'!X1551</f>
        <v>0</v>
      </c>
      <c r="AB1551" s="61"/>
      <c r="AC1551" s="97" t="str">
        <f t="shared" si="91"/>
        <v/>
      </c>
      <c r="AD1551" s="59">
        <f>'Inventory Ref Sheet'!Y1551</f>
        <v>0</v>
      </c>
      <c r="AE1551" s="59">
        <f>'Inventory Ref Sheet'!Z1551</f>
        <v>0</v>
      </c>
      <c r="AF1551" s="102">
        <f>'Inventory Ref Sheet'!AA1551</f>
        <v>0</v>
      </c>
      <c r="AG1551" s="59">
        <f>'Inventory Ref Sheet'!AD1551</f>
        <v>0</v>
      </c>
      <c r="AH1551" s="59">
        <f>'Inventory Ref Sheet'!AE1551</f>
        <v>0</v>
      </c>
      <c r="AI1551" s="100" t="str">
        <f ca="1">IF('Inventory Ref Sheet'!AG1551&gt;0,YEAR(TODAY())-'Inventory Ref Sheet'!AG1551,"")</f>
        <v/>
      </c>
      <c r="AJ1551" s="99"/>
      <c r="AK1551" s="60">
        <f>'Inventory Ref Sheet'!AJ1551</f>
        <v>0</v>
      </c>
      <c r="AL1551" s="99"/>
      <c r="AM1551" s="97" t="str">
        <f t="shared" si="92"/>
        <v/>
      </c>
    </row>
    <row r="1552" spans="10:39" x14ac:dyDescent="0.25">
      <c r="J1552" s="59">
        <f>'Inventory Ref Sheet'!AK1552</f>
        <v>0</v>
      </c>
      <c r="K1552" s="59">
        <f>'Inventory Ref Sheet'!AL1552</f>
        <v>0</v>
      </c>
      <c r="L1552" s="59">
        <f>'Inventory Ref Sheet'!AM1552</f>
        <v>0</v>
      </c>
      <c r="M1552" s="59">
        <f>'Inventory Ref Sheet'!AP1552</f>
        <v>0</v>
      </c>
      <c r="N1552" s="59">
        <f>'Inventory Ref Sheet'!AQ1552</f>
        <v>0</v>
      </c>
      <c r="O1552" s="100" t="str">
        <f ca="1">IF('Inventory Ref Sheet'!AS1552&gt;0,YEAR(TODAY())-'Inventory Ref Sheet'!AS1552,"")</f>
        <v/>
      </c>
      <c r="P1552" s="95">
        <f>'Inventory Ref Sheet'!AU1552</f>
        <v>0</v>
      </c>
      <c r="Q1552" s="60">
        <f>'Inventory Ref Sheet'!AV1552</f>
        <v>0</v>
      </c>
      <c r="R1552" s="61"/>
      <c r="S1552" s="100" t="str">
        <f t="shared" si="90"/>
        <v/>
      </c>
      <c r="T1552" s="59">
        <f>'Inventory Ref Sheet'!M1552</f>
        <v>0</v>
      </c>
      <c r="U1552" s="102">
        <f>'Inventory Ref Sheet'!N1552</f>
        <v>0</v>
      </c>
      <c r="V1552" s="59">
        <f>'Inventory Ref Sheet'!O1552</f>
        <v>0</v>
      </c>
      <c r="W1552" s="59">
        <f>'Inventory Ref Sheet'!R1552</f>
        <v>0</v>
      </c>
      <c r="X1552" s="59">
        <f>'Inventory Ref Sheet'!S1552</f>
        <v>0</v>
      </c>
      <c r="Y1552" s="100" t="str">
        <f ca="1">IF('Inventory Ref Sheet'!U1552&gt;0,YEAR(TODAY())-'Inventory Ref Sheet'!U1552,"")</f>
        <v/>
      </c>
      <c r="Z1552" s="95">
        <f>'Inventory Ref Sheet'!W1552</f>
        <v>0</v>
      </c>
      <c r="AA1552" s="60">
        <f>'Inventory Ref Sheet'!X1552</f>
        <v>0</v>
      </c>
      <c r="AB1552" s="61"/>
      <c r="AC1552" s="97" t="str">
        <f t="shared" si="91"/>
        <v/>
      </c>
      <c r="AD1552" s="59">
        <f>'Inventory Ref Sheet'!Y1552</f>
        <v>0</v>
      </c>
      <c r="AE1552" s="59">
        <f>'Inventory Ref Sheet'!Z1552</f>
        <v>0</v>
      </c>
      <c r="AF1552" s="102">
        <f>'Inventory Ref Sheet'!AA1552</f>
        <v>0</v>
      </c>
      <c r="AG1552" s="59">
        <f>'Inventory Ref Sheet'!AD1552</f>
        <v>0</v>
      </c>
      <c r="AH1552" s="59">
        <f>'Inventory Ref Sheet'!AE1552</f>
        <v>0</v>
      </c>
      <c r="AI1552" s="100" t="str">
        <f ca="1">IF('Inventory Ref Sheet'!AG1552&gt;0,YEAR(TODAY())-'Inventory Ref Sheet'!AG1552,"")</f>
        <v/>
      </c>
      <c r="AJ1552" s="99"/>
      <c r="AK1552" s="60">
        <f>'Inventory Ref Sheet'!AJ1552</f>
        <v>0</v>
      </c>
      <c r="AL1552" s="99"/>
      <c r="AM1552" s="97" t="str">
        <f t="shared" si="92"/>
        <v/>
      </c>
    </row>
    <row r="1553" spans="10:39" x14ac:dyDescent="0.25">
      <c r="J1553" s="59">
        <f>'Inventory Ref Sheet'!AK1553</f>
        <v>0</v>
      </c>
      <c r="K1553" s="59">
        <f>'Inventory Ref Sheet'!AL1553</f>
        <v>0</v>
      </c>
      <c r="L1553" s="59">
        <f>'Inventory Ref Sheet'!AM1553</f>
        <v>0</v>
      </c>
      <c r="M1553" s="59">
        <f>'Inventory Ref Sheet'!AP1553</f>
        <v>0</v>
      </c>
      <c r="N1553" s="59">
        <f>'Inventory Ref Sheet'!AQ1553</f>
        <v>0</v>
      </c>
      <c r="O1553" s="100" t="str">
        <f ca="1">IF('Inventory Ref Sheet'!AS1553&gt;0,YEAR(TODAY())-'Inventory Ref Sheet'!AS1553,"")</f>
        <v/>
      </c>
      <c r="P1553" s="95">
        <f>'Inventory Ref Sheet'!AU1553</f>
        <v>0</v>
      </c>
      <c r="Q1553" s="60">
        <f>'Inventory Ref Sheet'!AV1553</f>
        <v>0</v>
      </c>
      <c r="R1553" s="61"/>
      <c r="S1553" s="100" t="str">
        <f t="shared" si="90"/>
        <v/>
      </c>
      <c r="T1553" s="59">
        <f>'Inventory Ref Sheet'!M1553</f>
        <v>0</v>
      </c>
      <c r="U1553" s="102">
        <f>'Inventory Ref Sheet'!N1553</f>
        <v>0</v>
      </c>
      <c r="V1553" s="59">
        <f>'Inventory Ref Sheet'!O1553</f>
        <v>0</v>
      </c>
      <c r="W1553" s="59">
        <f>'Inventory Ref Sheet'!R1553</f>
        <v>0</v>
      </c>
      <c r="X1553" s="59">
        <f>'Inventory Ref Sheet'!S1553</f>
        <v>0</v>
      </c>
      <c r="Y1553" s="100" t="str">
        <f ca="1">IF('Inventory Ref Sheet'!U1553&gt;0,YEAR(TODAY())-'Inventory Ref Sheet'!U1553,"")</f>
        <v/>
      </c>
      <c r="Z1553" s="95">
        <f>'Inventory Ref Sheet'!W1553</f>
        <v>0</v>
      </c>
      <c r="AA1553" s="60">
        <f>'Inventory Ref Sheet'!X1553</f>
        <v>0</v>
      </c>
      <c r="AB1553" s="61"/>
      <c r="AC1553" s="97" t="str">
        <f t="shared" si="91"/>
        <v/>
      </c>
      <c r="AD1553" s="59">
        <f>'Inventory Ref Sheet'!Y1553</f>
        <v>0</v>
      </c>
      <c r="AE1553" s="59">
        <f>'Inventory Ref Sheet'!Z1553</f>
        <v>0</v>
      </c>
      <c r="AF1553" s="102">
        <f>'Inventory Ref Sheet'!AA1553</f>
        <v>0</v>
      </c>
      <c r="AG1553" s="59">
        <f>'Inventory Ref Sheet'!AD1553</f>
        <v>0</v>
      </c>
      <c r="AH1553" s="59">
        <f>'Inventory Ref Sheet'!AE1553</f>
        <v>0</v>
      </c>
      <c r="AI1553" s="100" t="str">
        <f ca="1">IF('Inventory Ref Sheet'!AG1553&gt;0,YEAR(TODAY())-'Inventory Ref Sheet'!AG1553,"")</f>
        <v/>
      </c>
      <c r="AJ1553" s="99"/>
      <c r="AK1553" s="60">
        <f>'Inventory Ref Sheet'!AJ1553</f>
        <v>0</v>
      </c>
      <c r="AL1553" s="99"/>
      <c r="AM1553" s="97" t="str">
        <f t="shared" si="92"/>
        <v/>
      </c>
    </row>
    <row r="1554" spans="10:39" x14ac:dyDescent="0.25">
      <c r="J1554" s="59">
        <f>'Inventory Ref Sheet'!AK1554</f>
        <v>0</v>
      </c>
      <c r="K1554" s="59">
        <f>'Inventory Ref Sheet'!AL1554</f>
        <v>0</v>
      </c>
      <c r="L1554" s="59">
        <f>'Inventory Ref Sheet'!AM1554</f>
        <v>0</v>
      </c>
      <c r="M1554" s="59">
        <f>'Inventory Ref Sheet'!AP1554</f>
        <v>0</v>
      </c>
      <c r="N1554" s="59">
        <f>'Inventory Ref Sheet'!AQ1554</f>
        <v>0</v>
      </c>
      <c r="O1554" s="100" t="str">
        <f ca="1">IF('Inventory Ref Sheet'!AS1554&gt;0,YEAR(TODAY())-'Inventory Ref Sheet'!AS1554,"")</f>
        <v/>
      </c>
      <c r="P1554" s="95">
        <f>'Inventory Ref Sheet'!AU1554</f>
        <v>0</v>
      </c>
      <c r="Q1554" s="60">
        <f>'Inventory Ref Sheet'!AV1554</f>
        <v>0</v>
      </c>
      <c r="R1554" s="61"/>
      <c r="S1554" s="100" t="str">
        <f t="shared" si="90"/>
        <v/>
      </c>
      <c r="T1554" s="59">
        <f>'Inventory Ref Sheet'!M1554</f>
        <v>0</v>
      </c>
      <c r="U1554" s="102">
        <f>'Inventory Ref Sheet'!N1554</f>
        <v>0</v>
      </c>
      <c r="V1554" s="59">
        <f>'Inventory Ref Sheet'!O1554</f>
        <v>0</v>
      </c>
      <c r="W1554" s="59">
        <f>'Inventory Ref Sheet'!R1554</f>
        <v>0</v>
      </c>
      <c r="X1554" s="59">
        <f>'Inventory Ref Sheet'!S1554</f>
        <v>0</v>
      </c>
      <c r="Y1554" s="100" t="str">
        <f ca="1">IF('Inventory Ref Sheet'!U1554&gt;0,YEAR(TODAY())-'Inventory Ref Sheet'!U1554,"")</f>
        <v/>
      </c>
      <c r="Z1554" s="95">
        <f>'Inventory Ref Sheet'!W1554</f>
        <v>0</v>
      </c>
      <c r="AA1554" s="60">
        <f>'Inventory Ref Sheet'!X1554</f>
        <v>0</v>
      </c>
      <c r="AB1554" s="61"/>
      <c r="AC1554" s="97" t="str">
        <f t="shared" si="91"/>
        <v/>
      </c>
      <c r="AD1554" s="59">
        <f>'Inventory Ref Sheet'!Y1554</f>
        <v>0</v>
      </c>
      <c r="AE1554" s="59">
        <f>'Inventory Ref Sheet'!Z1554</f>
        <v>0</v>
      </c>
      <c r="AF1554" s="102">
        <f>'Inventory Ref Sheet'!AA1554</f>
        <v>0</v>
      </c>
      <c r="AG1554" s="59">
        <f>'Inventory Ref Sheet'!AD1554</f>
        <v>0</v>
      </c>
      <c r="AH1554" s="59">
        <f>'Inventory Ref Sheet'!AE1554</f>
        <v>0</v>
      </c>
      <c r="AI1554" s="100" t="str">
        <f ca="1">IF('Inventory Ref Sheet'!AG1554&gt;0,YEAR(TODAY())-'Inventory Ref Sheet'!AG1554,"")</f>
        <v/>
      </c>
      <c r="AJ1554" s="99"/>
      <c r="AK1554" s="60">
        <f>'Inventory Ref Sheet'!AJ1554</f>
        <v>0</v>
      </c>
      <c r="AL1554" s="99"/>
      <c r="AM1554" s="97" t="str">
        <f t="shared" si="92"/>
        <v/>
      </c>
    </row>
    <row r="1555" spans="10:39" x14ac:dyDescent="0.25">
      <c r="J1555" s="59">
        <f>'Inventory Ref Sheet'!AK1555</f>
        <v>0</v>
      </c>
      <c r="K1555" s="59">
        <f>'Inventory Ref Sheet'!AL1555</f>
        <v>0</v>
      </c>
      <c r="L1555" s="59">
        <f>'Inventory Ref Sheet'!AM1555</f>
        <v>0</v>
      </c>
      <c r="M1555" s="59">
        <f>'Inventory Ref Sheet'!AP1555</f>
        <v>0</v>
      </c>
      <c r="N1555" s="59">
        <f>'Inventory Ref Sheet'!AQ1555</f>
        <v>0</v>
      </c>
      <c r="O1555" s="100" t="str">
        <f ca="1">IF('Inventory Ref Sheet'!AS1555&gt;0,YEAR(TODAY())-'Inventory Ref Sheet'!AS1555,"")</f>
        <v/>
      </c>
      <c r="P1555" s="95">
        <f>'Inventory Ref Sheet'!AU1555</f>
        <v>0</v>
      </c>
      <c r="Q1555" s="60">
        <f>'Inventory Ref Sheet'!AV1555</f>
        <v>0</v>
      </c>
      <c r="R1555" s="61"/>
      <c r="S1555" s="100" t="str">
        <f t="shared" si="90"/>
        <v/>
      </c>
      <c r="T1555" s="59">
        <f>'Inventory Ref Sheet'!M1555</f>
        <v>0</v>
      </c>
      <c r="U1555" s="102">
        <f>'Inventory Ref Sheet'!N1555</f>
        <v>0</v>
      </c>
      <c r="V1555" s="59">
        <f>'Inventory Ref Sheet'!O1555</f>
        <v>0</v>
      </c>
      <c r="W1555" s="59">
        <f>'Inventory Ref Sheet'!R1555</f>
        <v>0</v>
      </c>
      <c r="X1555" s="59">
        <f>'Inventory Ref Sheet'!S1555</f>
        <v>0</v>
      </c>
      <c r="Y1555" s="100" t="str">
        <f ca="1">IF('Inventory Ref Sheet'!U1555&gt;0,YEAR(TODAY())-'Inventory Ref Sheet'!U1555,"")</f>
        <v/>
      </c>
      <c r="Z1555" s="95">
        <f>'Inventory Ref Sheet'!W1555</f>
        <v>0</v>
      </c>
      <c r="AA1555" s="60">
        <f>'Inventory Ref Sheet'!X1555</f>
        <v>0</v>
      </c>
      <c r="AB1555" s="61"/>
      <c r="AC1555" s="97" t="str">
        <f t="shared" si="91"/>
        <v/>
      </c>
      <c r="AD1555" s="59">
        <f>'Inventory Ref Sheet'!Y1555</f>
        <v>0</v>
      </c>
      <c r="AE1555" s="59">
        <f>'Inventory Ref Sheet'!Z1555</f>
        <v>0</v>
      </c>
      <c r="AF1555" s="102">
        <f>'Inventory Ref Sheet'!AA1555</f>
        <v>0</v>
      </c>
      <c r="AG1555" s="59">
        <f>'Inventory Ref Sheet'!AD1555</f>
        <v>0</v>
      </c>
      <c r="AH1555" s="59">
        <f>'Inventory Ref Sheet'!AE1555</f>
        <v>0</v>
      </c>
      <c r="AI1555" s="100" t="str">
        <f ca="1">IF('Inventory Ref Sheet'!AG1555&gt;0,YEAR(TODAY())-'Inventory Ref Sheet'!AG1555,"")</f>
        <v/>
      </c>
      <c r="AJ1555" s="99"/>
      <c r="AK1555" s="60">
        <f>'Inventory Ref Sheet'!AJ1555</f>
        <v>0</v>
      </c>
      <c r="AL1555" s="99"/>
      <c r="AM1555" s="97" t="str">
        <f t="shared" si="92"/>
        <v/>
      </c>
    </row>
    <row r="1556" spans="10:39" x14ac:dyDescent="0.25">
      <c r="J1556" s="59">
        <f>'Inventory Ref Sheet'!AK1556</f>
        <v>0</v>
      </c>
      <c r="K1556" s="59">
        <f>'Inventory Ref Sheet'!AL1556</f>
        <v>0</v>
      </c>
      <c r="L1556" s="59">
        <f>'Inventory Ref Sheet'!AM1556</f>
        <v>0</v>
      </c>
      <c r="M1556" s="59">
        <f>'Inventory Ref Sheet'!AP1556</f>
        <v>0</v>
      </c>
      <c r="N1556" s="59">
        <f>'Inventory Ref Sheet'!AQ1556</f>
        <v>0</v>
      </c>
      <c r="O1556" s="100" t="str">
        <f ca="1">IF('Inventory Ref Sheet'!AS1556&gt;0,YEAR(TODAY())-'Inventory Ref Sheet'!AS1556,"")</f>
        <v/>
      </c>
      <c r="P1556" s="95">
        <f>'Inventory Ref Sheet'!AU1556</f>
        <v>0</v>
      </c>
      <c r="Q1556" s="60">
        <f>'Inventory Ref Sheet'!AV1556</f>
        <v>0</v>
      </c>
      <c r="R1556" s="61"/>
      <c r="S1556" s="100" t="str">
        <f t="shared" si="90"/>
        <v/>
      </c>
      <c r="T1556" s="59">
        <f>'Inventory Ref Sheet'!M1556</f>
        <v>0</v>
      </c>
      <c r="U1556" s="102">
        <f>'Inventory Ref Sheet'!N1556</f>
        <v>0</v>
      </c>
      <c r="V1556" s="59">
        <f>'Inventory Ref Sheet'!O1556</f>
        <v>0</v>
      </c>
      <c r="W1556" s="59">
        <f>'Inventory Ref Sheet'!R1556</f>
        <v>0</v>
      </c>
      <c r="X1556" s="59">
        <f>'Inventory Ref Sheet'!S1556</f>
        <v>0</v>
      </c>
      <c r="Y1556" s="100" t="str">
        <f ca="1">IF('Inventory Ref Sheet'!U1556&gt;0,YEAR(TODAY())-'Inventory Ref Sheet'!U1556,"")</f>
        <v/>
      </c>
      <c r="Z1556" s="95">
        <f>'Inventory Ref Sheet'!W1556</f>
        <v>0</v>
      </c>
      <c r="AA1556" s="60">
        <f>'Inventory Ref Sheet'!X1556</f>
        <v>0</v>
      </c>
      <c r="AB1556" s="61"/>
      <c r="AC1556" s="97" t="str">
        <f t="shared" si="91"/>
        <v/>
      </c>
      <c r="AD1556" s="59">
        <f>'Inventory Ref Sheet'!Y1556</f>
        <v>0</v>
      </c>
      <c r="AE1556" s="59">
        <f>'Inventory Ref Sheet'!Z1556</f>
        <v>0</v>
      </c>
      <c r="AF1556" s="102">
        <f>'Inventory Ref Sheet'!AA1556</f>
        <v>0</v>
      </c>
      <c r="AG1556" s="59">
        <f>'Inventory Ref Sheet'!AD1556</f>
        <v>0</v>
      </c>
      <c r="AH1556" s="59">
        <f>'Inventory Ref Sheet'!AE1556</f>
        <v>0</v>
      </c>
      <c r="AI1556" s="100" t="str">
        <f ca="1">IF('Inventory Ref Sheet'!AG1556&gt;0,YEAR(TODAY())-'Inventory Ref Sheet'!AG1556,"")</f>
        <v/>
      </c>
      <c r="AJ1556" s="99"/>
      <c r="AK1556" s="60">
        <f>'Inventory Ref Sheet'!AJ1556</f>
        <v>0</v>
      </c>
      <c r="AL1556" s="99"/>
      <c r="AM1556" s="97" t="str">
        <f t="shared" si="92"/>
        <v/>
      </c>
    </row>
    <row r="1557" spans="10:39" x14ac:dyDescent="0.25">
      <c r="J1557" s="59">
        <f>'Inventory Ref Sheet'!AK1557</f>
        <v>0</v>
      </c>
      <c r="K1557" s="59">
        <f>'Inventory Ref Sheet'!AL1557</f>
        <v>0</v>
      </c>
      <c r="L1557" s="59">
        <f>'Inventory Ref Sheet'!AM1557</f>
        <v>0</v>
      </c>
      <c r="M1557" s="59">
        <f>'Inventory Ref Sheet'!AP1557</f>
        <v>0</v>
      </c>
      <c r="N1557" s="59">
        <f>'Inventory Ref Sheet'!AQ1557</f>
        <v>0</v>
      </c>
      <c r="O1557" s="100" t="str">
        <f ca="1">IF('Inventory Ref Sheet'!AS1557&gt;0,YEAR(TODAY())-'Inventory Ref Sheet'!AS1557,"")</f>
        <v/>
      </c>
      <c r="P1557" s="95">
        <f>'Inventory Ref Sheet'!AU1557</f>
        <v>0</v>
      </c>
      <c r="Q1557" s="60">
        <f>'Inventory Ref Sheet'!AV1557</f>
        <v>0</v>
      </c>
      <c r="R1557" s="61"/>
      <c r="S1557" s="100" t="str">
        <f t="shared" si="90"/>
        <v/>
      </c>
      <c r="T1557" s="59">
        <f>'Inventory Ref Sheet'!M1557</f>
        <v>0</v>
      </c>
      <c r="U1557" s="102">
        <f>'Inventory Ref Sheet'!N1557</f>
        <v>0</v>
      </c>
      <c r="V1557" s="59">
        <f>'Inventory Ref Sheet'!O1557</f>
        <v>0</v>
      </c>
      <c r="W1557" s="59">
        <f>'Inventory Ref Sheet'!R1557</f>
        <v>0</v>
      </c>
      <c r="X1557" s="59">
        <f>'Inventory Ref Sheet'!S1557</f>
        <v>0</v>
      </c>
      <c r="Y1557" s="100" t="str">
        <f ca="1">IF('Inventory Ref Sheet'!U1557&gt;0,YEAR(TODAY())-'Inventory Ref Sheet'!U1557,"")</f>
        <v/>
      </c>
      <c r="Z1557" s="95">
        <f>'Inventory Ref Sheet'!W1557</f>
        <v>0</v>
      </c>
      <c r="AA1557" s="60">
        <f>'Inventory Ref Sheet'!X1557</f>
        <v>0</v>
      </c>
      <c r="AB1557" s="61"/>
      <c r="AC1557" s="97" t="str">
        <f t="shared" si="91"/>
        <v/>
      </c>
      <c r="AD1557" s="59">
        <f>'Inventory Ref Sheet'!Y1557</f>
        <v>0</v>
      </c>
      <c r="AE1557" s="59">
        <f>'Inventory Ref Sheet'!Z1557</f>
        <v>0</v>
      </c>
      <c r="AF1557" s="102">
        <f>'Inventory Ref Sheet'!AA1557</f>
        <v>0</v>
      </c>
      <c r="AG1557" s="59">
        <f>'Inventory Ref Sheet'!AD1557</f>
        <v>0</v>
      </c>
      <c r="AH1557" s="59">
        <f>'Inventory Ref Sheet'!AE1557</f>
        <v>0</v>
      </c>
      <c r="AI1557" s="100" t="str">
        <f ca="1">IF('Inventory Ref Sheet'!AG1557&gt;0,YEAR(TODAY())-'Inventory Ref Sheet'!AG1557,"")</f>
        <v/>
      </c>
      <c r="AJ1557" s="99"/>
      <c r="AK1557" s="60">
        <f>'Inventory Ref Sheet'!AJ1557</f>
        <v>0</v>
      </c>
      <c r="AL1557" s="99"/>
      <c r="AM1557" s="97" t="str">
        <f t="shared" si="92"/>
        <v/>
      </c>
    </row>
    <row r="1558" spans="10:39" x14ac:dyDescent="0.25">
      <c r="J1558" s="59">
        <f>'Inventory Ref Sheet'!AK1558</f>
        <v>0</v>
      </c>
      <c r="K1558" s="59">
        <f>'Inventory Ref Sheet'!AL1558</f>
        <v>0</v>
      </c>
      <c r="L1558" s="59">
        <f>'Inventory Ref Sheet'!AM1558</f>
        <v>0</v>
      </c>
      <c r="M1558" s="59">
        <f>'Inventory Ref Sheet'!AP1558</f>
        <v>0</v>
      </c>
      <c r="N1558" s="59">
        <f>'Inventory Ref Sheet'!AQ1558</f>
        <v>0</v>
      </c>
      <c r="O1558" s="100" t="str">
        <f ca="1">IF('Inventory Ref Sheet'!AS1558&gt;0,YEAR(TODAY())-'Inventory Ref Sheet'!AS1558,"")</f>
        <v/>
      </c>
      <c r="P1558" s="95">
        <f>'Inventory Ref Sheet'!AU1558</f>
        <v>0</v>
      </c>
      <c r="Q1558" s="60">
        <f>'Inventory Ref Sheet'!AV1558</f>
        <v>0</v>
      </c>
      <c r="R1558" s="61"/>
      <c r="S1558" s="100" t="str">
        <f t="shared" si="90"/>
        <v/>
      </c>
      <c r="T1558" s="59">
        <f>'Inventory Ref Sheet'!M1558</f>
        <v>0</v>
      </c>
      <c r="U1558" s="102">
        <f>'Inventory Ref Sheet'!N1558</f>
        <v>0</v>
      </c>
      <c r="V1558" s="59">
        <f>'Inventory Ref Sheet'!O1558</f>
        <v>0</v>
      </c>
      <c r="W1558" s="59">
        <f>'Inventory Ref Sheet'!R1558</f>
        <v>0</v>
      </c>
      <c r="X1558" s="59">
        <f>'Inventory Ref Sheet'!S1558</f>
        <v>0</v>
      </c>
      <c r="Y1558" s="100" t="str">
        <f ca="1">IF('Inventory Ref Sheet'!U1558&gt;0,YEAR(TODAY())-'Inventory Ref Sheet'!U1558,"")</f>
        <v/>
      </c>
      <c r="Z1558" s="95">
        <f>'Inventory Ref Sheet'!W1558</f>
        <v>0</v>
      </c>
      <c r="AA1558" s="60">
        <f>'Inventory Ref Sheet'!X1558</f>
        <v>0</v>
      </c>
      <c r="AB1558" s="61"/>
      <c r="AC1558" s="97" t="str">
        <f t="shared" si="91"/>
        <v/>
      </c>
      <c r="AD1558" s="59">
        <f>'Inventory Ref Sheet'!Y1558</f>
        <v>0</v>
      </c>
      <c r="AE1558" s="59">
        <f>'Inventory Ref Sheet'!Z1558</f>
        <v>0</v>
      </c>
      <c r="AF1558" s="102">
        <f>'Inventory Ref Sheet'!AA1558</f>
        <v>0</v>
      </c>
      <c r="AG1558" s="59">
        <f>'Inventory Ref Sheet'!AD1558</f>
        <v>0</v>
      </c>
      <c r="AH1558" s="59">
        <f>'Inventory Ref Sheet'!AE1558</f>
        <v>0</v>
      </c>
      <c r="AI1558" s="100" t="str">
        <f ca="1">IF('Inventory Ref Sheet'!AG1558&gt;0,YEAR(TODAY())-'Inventory Ref Sheet'!AG1558,"")</f>
        <v/>
      </c>
      <c r="AJ1558" s="99"/>
      <c r="AK1558" s="60">
        <f>'Inventory Ref Sheet'!AJ1558</f>
        <v>0</v>
      </c>
      <c r="AL1558" s="99"/>
      <c r="AM1558" s="97" t="str">
        <f t="shared" si="92"/>
        <v/>
      </c>
    </row>
    <row r="1559" spans="10:39" x14ac:dyDescent="0.25">
      <c r="J1559" s="59">
        <f>'Inventory Ref Sheet'!AK1559</f>
        <v>0</v>
      </c>
      <c r="K1559" s="59">
        <f>'Inventory Ref Sheet'!AL1559</f>
        <v>0</v>
      </c>
      <c r="L1559" s="59">
        <f>'Inventory Ref Sheet'!AM1559</f>
        <v>0</v>
      </c>
      <c r="M1559" s="59">
        <f>'Inventory Ref Sheet'!AP1559</f>
        <v>0</v>
      </c>
      <c r="N1559" s="59">
        <f>'Inventory Ref Sheet'!AQ1559</f>
        <v>0</v>
      </c>
      <c r="O1559" s="100" t="str">
        <f ca="1">IF('Inventory Ref Sheet'!AS1559&gt;0,YEAR(TODAY())-'Inventory Ref Sheet'!AS1559,"")</f>
        <v/>
      </c>
      <c r="P1559" s="95">
        <f>'Inventory Ref Sheet'!AU1559</f>
        <v>0</v>
      </c>
      <c r="Q1559" s="60">
        <f>'Inventory Ref Sheet'!AV1559</f>
        <v>0</v>
      </c>
      <c r="R1559" s="61"/>
      <c r="S1559" s="100" t="str">
        <f t="shared" si="90"/>
        <v/>
      </c>
      <c r="T1559" s="59">
        <f>'Inventory Ref Sheet'!M1559</f>
        <v>0</v>
      </c>
      <c r="U1559" s="102">
        <f>'Inventory Ref Sheet'!N1559</f>
        <v>0</v>
      </c>
      <c r="V1559" s="59">
        <f>'Inventory Ref Sheet'!O1559</f>
        <v>0</v>
      </c>
      <c r="W1559" s="59">
        <f>'Inventory Ref Sheet'!R1559</f>
        <v>0</v>
      </c>
      <c r="X1559" s="59">
        <f>'Inventory Ref Sheet'!S1559</f>
        <v>0</v>
      </c>
      <c r="Y1559" s="100" t="str">
        <f ca="1">IF('Inventory Ref Sheet'!U1559&gt;0,YEAR(TODAY())-'Inventory Ref Sheet'!U1559,"")</f>
        <v/>
      </c>
      <c r="Z1559" s="95">
        <f>'Inventory Ref Sheet'!W1559</f>
        <v>0</v>
      </c>
      <c r="AA1559" s="60">
        <f>'Inventory Ref Sheet'!X1559</f>
        <v>0</v>
      </c>
      <c r="AB1559" s="61"/>
      <c r="AC1559" s="97" t="str">
        <f t="shared" si="91"/>
        <v/>
      </c>
      <c r="AD1559" s="59">
        <f>'Inventory Ref Sheet'!Y1559</f>
        <v>0</v>
      </c>
      <c r="AE1559" s="59">
        <f>'Inventory Ref Sheet'!Z1559</f>
        <v>0</v>
      </c>
      <c r="AF1559" s="102">
        <f>'Inventory Ref Sheet'!AA1559</f>
        <v>0</v>
      </c>
      <c r="AG1559" s="59">
        <f>'Inventory Ref Sheet'!AD1559</f>
        <v>0</v>
      </c>
      <c r="AH1559" s="59">
        <f>'Inventory Ref Sheet'!AE1559</f>
        <v>0</v>
      </c>
      <c r="AI1559" s="100" t="str">
        <f ca="1">IF('Inventory Ref Sheet'!AG1559&gt;0,YEAR(TODAY())-'Inventory Ref Sheet'!AG1559,"")</f>
        <v/>
      </c>
      <c r="AJ1559" s="99"/>
      <c r="AK1559" s="60">
        <f>'Inventory Ref Sheet'!AJ1559</f>
        <v>0</v>
      </c>
      <c r="AL1559" s="99"/>
      <c r="AM1559" s="97" t="str">
        <f t="shared" si="92"/>
        <v/>
      </c>
    </row>
    <row r="1560" spans="10:39" x14ac:dyDescent="0.25">
      <c r="J1560" s="59">
        <f>'Inventory Ref Sheet'!AK1560</f>
        <v>0</v>
      </c>
      <c r="K1560" s="59">
        <f>'Inventory Ref Sheet'!AL1560</f>
        <v>0</v>
      </c>
      <c r="L1560" s="59">
        <f>'Inventory Ref Sheet'!AM1560</f>
        <v>0</v>
      </c>
      <c r="M1560" s="59">
        <f>'Inventory Ref Sheet'!AP1560</f>
        <v>0</v>
      </c>
      <c r="N1560" s="59">
        <f>'Inventory Ref Sheet'!AQ1560</f>
        <v>0</v>
      </c>
      <c r="O1560" s="100" t="str">
        <f ca="1">IF('Inventory Ref Sheet'!AS1560&gt;0,YEAR(TODAY())-'Inventory Ref Sheet'!AS1560,"")</f>
        <v/>
      </c>
      <c r="P1560" s="95">
        <f>'Inventory Ref Sheet'!AU1560</f>
        <v>0</v>
      </c>
      <c r="Q1560" s="60">
        <f>'Inventory Ref Sheet'!AV1560</f>
        <v>0</v>
      </c>
      <c r="R1560" s="61"/>
      <c r="S1560" s="100" t="str">
        <f t="shared" si="90"/>
        <v/>
      </c>
      <c r="T1560" s="59">
        <f>'Inventory Ref Sheet'!M1560</f>
        <v>0</v>
      </c>
      <c r="U1560" s="102">
        <f>'Inventory Ref Sheet'!N1560</f>
        <v>0</v>
      </c>
      <c r="V1560" s="59">
        <f>'Inventory Ref Sheet'!O1560</f>
        <v>0</v>
      </c>
      <c r="W1560" s="59">
        <f>'Inventory Ref Sheet'!R1560</f>
        <v>0</v>
      </c>
      <c r="X1560" s="59">
        <f>'Inventory Ref Sheet'!S1560</f>
        <v>0</v>
      </c>
      <c r="Y1560" s="100" t="str">
        <f ca="1">IF('Inventory Ref Sheet'!U1560&gt;0,YEAR(TODAY())-'Inventory Ref Sheet'!U1560,"")</f>
        <v/>
      </c>
      <c r="Z1560" s="95">
        <f>'Inventory Ref Sheet'!W1560</f>
        <v>0</v>
      </c>
      <c r="AA1560" s="60">
        <f>'Inventory Ref Sheet'!X1560</f>
        <v>0</v>
      </c>
      <c r="AB1560" s="61"/>
      <c r="AC1560" s="97" t="str">
        <f t="shared" si="91"/>
        <v/>
      </c>
      <c r="AD1560" s="59">
        <f>'Inventory Ref Sheet'!Y1560</f>
        <v>0</v>
      </c>
      <c r="AE1560" s="59">
        <f>'Inventory Ref Sheet'!Z1560</f>
        <v>0</v>
      </c>
      <c r="AF1560" s="102">
        <f>'Inventory Ref Sheet'!AA1560</f>
        <v>0</v>
      </c>
      <c r="AG1560" s="59">
        <f>'Inventory Ref Sheet'!AD1560</f>
        <v>0</v>
      </c>
      <c r="AH1560" s="59">
        <f>'Inventory Ref Sheet'!AE1560</f>
        <v>0</v>
      </c>
      <c r="AI1560" s="100" t="str">
        <f ca="1">IF('Inventory Ref Sheet'!AG1560&gt;0,YEAR(TODAY())-'Inventory Ref Sheet'!AG1560,"")</f>
        <v/>
      </c>
      <c r="AJ1560" s="99"/>
      <c r="AK1560" s="60">
        <f>'Inventory Ref Sheet'!AJ1560</f>
        <v>0</v>
      </c>
      <c r="AL1560" s="99"/>
      <c r="AM1560" s="97" t="str">
        <f t="shared" si="92"/>
        <v/>
      </c>
    </row>
    <row r="1561" spans="10:39" x14ac:dyDescent="0.25">
      <c r="J1561" s="59">
        <f>'Inventory Ref Sheet'!AK1561</f>
        <v>0</v>
      </c>
      <c r="K1561" s="59">
        <f>'Inventory Ref Sheet'!AL1561</f>
        <v>0</v>
      </c>
      <c r="L1561" s="59">
        <f>'Inventory Ref Sheet'!AM1561</f>
        <v>0</v>
      </c>
      <c r="M1561" s="59">
        <f>'Inventory Ref Sheet'!AP1561</f>
        <v>0</v>
      </c>
      <c r="N1561" s="59">
        <f>'Inventory Ref Sheet'!AQ1561</f>
        <v>0</v>
      </c>
      <c r="O1561" s="100" t="str">
        <f ca="1">IF('Inventory Ref Sheet'!AS1561&gt;0,YEAR(TODAY())-'Inventory Ref Sheet'!AS1561,"")</f>
        <v/>
      </c>
      <c r="P1561" s="95">
        <f>'Inventory Ref Sheet'!AU1561</f>
        <v>0</v>
      </c>
      <c r="Q1561" s="60">
        <f>'Inventory Ref Sheet'!AV1561</f>
        <v>0</v>
      </c>
      <c r="R1561" s="61"/>
      <c r="S1561" s="100" t="str">
        <f t="shared" si="90"/>
        <v/>
      </c>
      <c r="T1561" s="59">
        <f>'Inventory Ref Sheet'!M1561</f>
        <v>0</v>
      </c>
      <c r="U1561" s="102">
        <f>'Inventory Ref Sheet'!N1561</f>
        <v>0</v>
      </c>
      <c r="V1561" s="59">
        <f>'Inventory Ref Sheet'!O1561</f>
        <v>0</v>
      </c>
      <c r="W1561" s="59">
        <f>'Inventory Ref Sheet'!R1561</f>
        <v>0</v>
      </c>
      <c r="X1561" s="59">
        <f>'Inventory Ref Sheet'!S1561</f>
        <v>0</v>
      </c>
      <c r="Y1561" s="100" t="str">
        <f ca="1">IF('Inventory Ref Sheet'!U1561&gt;0,YEAR(TODAY())-'Inventory Ref Sheet'!U1561,"")</f>
        <v/>
      </c>
      <c r="Z1561" s="95">
        <f>'Inventory Ref Sheet'!W1561</f>
        <v>0</v>
      </c>
      <c r="AA1561" s="60">
        <f>'Inventory Ref Sheet'!X1561</f>
        <v>0</v>
      </c>
      <c r="AB1561" s="61"/>
      <c r="AC1561" s="97" t="str">
        <f t="shared" si="91"/>
        <v/>
      </c>
      <c r="AD1561" s="59">
        <f>'Inventory Ref Sheet'!Y1561</f>
        <v>0</v>
      </c>
      <c r="AE1561" s="59">
        <f>'Inventory Ref Sheet'!Z1561</f>
        <v>0</v>
      </c>
      <c r="AF1561" s="102">
        <f>'Inventory Ref Sheet'!AA1561</f>
        <v>0</v>
      </c>
      <c r="AG1561" s="59">
        <f>'Inventory Ref Sheet'!AD1561</f>
        <v>0</v>
      </c>
      <c r="AH1561" s="59">
        <f>'Inventory Ref Sheet'!AE1561</f>
        <v>0</v>
      </c>
      <c r="AI1561" s="100" t="str">
        <f ca="1">IF('Inventory Ref Sheet'!AG1561&gt;0,YEAR(TODAY())-'Inventory Ref Sheet'!AG1561,"")</f>
        <v/>
      </c>
      <c r="AJ1561" s="99"/>
      <c r="AK1561" s="60">
        <f>'Inventory Ref Sheet'!AJ1561</f>
        <v>0</v>
      </c>
      <c r="AL1561" s="99"/>
      <c r="AM1561" s="97" t="str">
        <f t="shared" si="92"/>
        <v/>
      </c>
    </row>
    <row r="1562" spans="10:39" x14ac:dyDescent="0.25">
      <c r="J1562" s="59">
        <f>'Inventory Ref Sheet'!AK1562</f>
        <v>0</v>
      </c>
      <c r="K1562" s="59">
        <f>'Inventory Ref Sheet'!AL1562</f>
        <v>0</v>
      </c>
      <c r="L1562" s="59">
        <f>'Inventory Ref Sheet'!AM1562</f>
        <v>0</v>
      </c>
      <c r="M1562" s="59">
        <f>'Inventory Ref Sheet'!AP1562</f>
        <v>0</v>
      </c>
      <c r="N1562" s="59">
        <f>'Inventory Ref Sheet'!AQ1562</f>
        <v>0</v>
      </c>
      <c r="O1562" s="100" t="str">
        <f ca="1">IF('Inventory Ref Sheet'!AS1562&gt;0,YEAR(TODAY())-'Inventory Ref Sheet'!AS1562,"")</f>
        <v/>
      </c>
      <c r="P1562" s="95">
        <f>'Inventory Ref Sheet'!AU1562</f>
        <v>0</v>
      </c>
      <c r="Q1562" s="60">
        <f>'Inventory Ref Sheet'!AV1562</f>
        <v>0</v>
      </c>
      <c r="R1562" s="61"/>
      <c r="S1562" s="100" t="str">
        <f t="shared" si="90"/>
        <v/>
      </c>
      <c r="T1562" s="59">
        <f>'Inventory Ref Sheet'!M1562</f>
        <v>0</v>
      </c>
      <c r="U1562" s="102">
        <f>'Inventory Ref Sheet'!N1562</f>
        <v>0</v>
      </c>
      <c r="V1562" s="59">
        <f>'Inventory Ref Sheet'!O1562</f>
        <v>0</v>
      </c>
      <c r="W1562" s="59">
        <f>'Inventory Ref Sheet'!R1562</f>
        <v>0</v>
      </c>
      <c r="X1562" s="59">
        <f>'Inventory Ref Sheet'!S1562</f>
        <v>0</v>
      </c>
      <c r="Y1562" s="100" t="str">
        <f ca="1">IF('Inventory Ref Sheet'!U1562&gt;0,YEAR(TODAY())-'Inventory Ref Sheet'!U1562,"")</f>
        <v/>
      </c>
      <c r="Z1562" s="95">
        <f>'Inventory Ref Sheet'!W1562</f>
        <v>0</v>
      </c>
      <c r="AA1562" s="60">
        <f>'Inventory Ref Sheet'!X1562</f>
        <v>0</v>
      </c>
      <c r="AB1562" s="61"/>
      <c r="AC1562" s="97" t="str">
        <f t="shared" si="91"/>
        <v/>
      </c>
      <c r="AD1562" s="59">
        <f>'Inventory Ref Sheet'!Y1562</f>
        <v>0</v>
      </c>
      <c r="AE1562" s="59">
        <f>'Inventory Ref Sheet'!Z1562</f>
        <v>0</v>
      </c>
      <c r="AF1562" s="102">
        <f>'Inventory Ref Sheet'!AA1562</f>
        <v>0</v>
      </c>
      <c r="AG1562" s="59">
        <f>'Inventory Ref Sheet'!AD1562</f>
        <v>0</v>
      </c>
      <c r="AH1562" s="59">
        <f>'Inventory Ref Sheet'!AE1562</f>
        <v>0</v>
      </c>
      <c r="AI1562" s="100" t="str">
        <f ca="1">IF('Inventory Ref Sheet'!AG1562&gt;0,YEAR(TODAY())-'Inventory Ref Sheet'!AG1562,"")</f>
        <v/>
      </c>
      <c r="AJ1562" s="99"/>
      <c r="AK1562" s="60">
        <f>'Inventory Ref Sheet'!AJ1562</f>
        <v>0</v>
      </c>
      <c r="AL1562" s="99"/>
      <c r="AM1562" s="97" t="str">
        <f t="shared" si="92"/>
        <v/>
      </c>
    </row>
    <row r="1563" spans="10:39" x14ac:dyDescent="0.25">
      <c r="J1563" s="59">
        <f>'Inventory Ref Sheet'!AK1563</f>
        <v>0</v>
      </c>
      <c r="K1563" s="59">
        <f>'Inventory Ref Sheet'!AL1563</f>
        <v>0</v>
      </c>
      <c r="L1563" s="59">
        <f>'Inventory Ref Sheet'!AM1563</f>
        <v>0</v>
      </c>
      <c r="M1563" s="59">
        <f>'Inventory Ref Sheet'!AP1563</f>
        <v>0</v>
      </c>
      <c r="N1563" s="59">
        <f>'Inventory Ref Sheet'!AQ1563</f>
        <v>0</v>
      </c>
      <c r="O1563" s="100" t="str">
        <f ca="1">IF('Inventory Ref Sheet'!AS1563&gt;0,YEAR(TODAY())-'Inventory Ref Sheet'!AS1563,"")</f>
        <v/>
      </c>
      <c r="P1563" s="95">
        <f>'Inventory Ref Sheet'!AU1563</f>
        <v>0</v>
      </c>
      <c r="Q1563" s="60">
        <f>'Inventory Ref Sheet'!AV1563</f>
        <v>0</v>
      </c>
      <c r="R1563" s="61"/>
      <c r="S1563" s="100" t="str">
        <f t="shared" si="90"/>
        <v/>
      </c>
      <c r="T1563" s="59">
        <f>'Inventory Ref Sheet'!M1563</f>
        <v>0</v>
      </c>
      <c r="U1563" s="102">
        <f>'Inventory Ref Sheet'!N1563</f>
        <v>0</v>
      </c>
      <c r="V1563" s="59">
        <f>'Inventory Ref Sheet'!O1563</f>
        <v>0</v>
      </c>
      <c r="W1563" s="59">
        <f>'Inventory Ref Sheet'!R1563</f>
        <v>0</v>
      </c>
      <c r="X1563" s="59">
        <f>'Inventory Ref Sheet'!S1563</f>
        <v>0</v>
      </c>
      <c r="Y1563" s="100" t="str">
        <f ca="1">IF('Inventory Ref Sheet'!U1563&gt;0,YEAR(TODAY())-'Inventory Ref Sheet'!U1563,"")</f>
        <v/>
      </c>
      <c r="Z1563" s="95">
        <f>'Inventory Ref Sheet'!W1563</f>
        <v>0</v>
      </c>
      <c r="AA1563" s="60">
        <f>'Inventory Ref Sheet'!X1563</f>
        <v>0</v>
      </c>
      <c r="AB1563" s="61"/>
      <c r="AC1563" s="97" t="str">
        <f t="shared" si="91"/>
        <v/>
      </c>
      <c r="AD1563" s="59">
        <f>'Inventory Ref Sheet'!Y1563</f>
        <v>0</v>
      </c>
      <c r="AE1563" s="59">
        <f>'Inventory Ref Sheet'!Z1563</f>
        <v>0</v>
      </c>
      <c r="AF1563" s="102">
        <f>'Inventory Ref Sheet'!AA1563</f>
        <v>0</v>
      </c>
      <c r="AG1563" s="59">
        <f>'Inventory Ref Sheet'!AD1563</f>
        <v>0</v>
      </c>
      <c r="AH1563" s="59">
        <f>'Inventory Ref Sheet'!AE1563</f>
        <v>0</v>
      </c>
      <c r="AI1563" s="100" t="str">
        <f ca="1">IF('Inventory Ref Sheet'!AG1563&gt;0,YEAR(TODAY())-'Inventory Ref Sheet'!AG1563,"")</f>
        <v/>
      </c>
      <c r="AJ1563" s="99"/>
      <c r="AK1563" s="60">
        <f>'Inventory Ref Sheet'!AJ1563</f>
        <v>0</v>
      </c>
      <c r="AL1563" s="99"/>
      <c r="AM1563" s="97" t="str">
        <f t="shared" si="92"/>
        <v/>
      </c>
    </row>
    <row r="1564" spans="10:39" x14ac:dyDescent="0.25">
      <c r="J1564" s="59">
        <f>'Inventory Ref Sheet'!AK1564</f>
        <v>0</v>
      </c>
      <c r="K1564" s="59">
        <f>'Inventory Ref Sheet'!AL1564</f>
        <v>0</v>
      </c>
      <c r="L1564" s="59">
        <f>'Inventory Ref Sheet'!AM1564</f>
        <v>0</v>
      </c>
      <c r="M1564" s="59">
        <f>'Inventory Ref Sheet'!AP1564</f>
        <v>0</v>
      </c>
      <c r="N1564" s="59">
        <f>'Inventory Ref Sheet'!AQ1564</f>
        <v>0</v>
      </c>
      <c r="O1564" s="100" t="str">
        <f ca="1">IF('Inventory Ref Sheet'!AS1564&gt;0,YEAR(TODAY())-'Inventory Ref Sheet'!AS1564,"")</f>
        <v/>
      </c>
      <c r="P1564" s="95">
        <f>'Inventory Ref Sheet'!AU1564</f>
        <v>0</v>
      </c>
      <c r="Q1564" s="60">
        <f>'Inventory Ref Sheet'!AV1564</f>
        <v>0</v>
      </c>
      <c r="R1564" s="61"/>
      <c r="S1564" s="100" t="str">
        <f t="shared" si="90"/>
        <v/>
      </c>
      <c r="T1564" s="59">
        <f>'Inventory Ref Sheet'!M1564</f>
        <v>0</v>
      </c>
      <c r="U1564" s="102">
        <f>'Inventory Ref Sheet'!N1564</f>
        <v>0</v>
      </c>
      <c r="V1564" s="59">
        <f>'Inventory Ref Sheet'!O1564</f>
        <v>0</v>
      </c>
      <c r="W1564" s="59">
        <f>'Inventory Ref Sheet'!R1564</f>
        <v>0</v>
      </c>
      <c r="X1564" s="59">
        <f>'Inventory Ref Sheet'!S1564</f>
        <v>0</v>
      </c>
      <c r="Y1564" s="100" t="str">
        <f ca="1">IF('Inventory Ref Sheet'!U1564&gt;0,YEAR(TODAY())-'Inventory Ref Sheet'!U1564,"")</f>
        <v/>
      </c>
      <c r="Z1564" s="95">
        <f>'Inventory Ref Sheet'!W1564</f>
        <v>0</v>
      </c>
      <c r="AA1564" s="60">
        <f>'Inventory Ref Sheet'!X1564</f>
        <v>0</v>
      </c>
      <c r="AB1564" s="61"/>
      <c r="AC1564" s="97" t="str">
        <f t="shared" si="91"/>
        <v/>
      </c>
      <c r="AD1564" s="59">
        <f>'Inventory Ref Sheet'!Y1564</f>
        <v>0</v>
      </c>
      <c r="AE1564" s="59">
        <f>'Inventory Ref Sheet'!Z1564</f>
        <v>0</v>
      </c>
      <c r="AF1564" s="102">
        <f>'Inventory Ref Sheet'!AA1564</f>
        <v>0</v>
      </c>
      <c r="AG1564" s="59">
        <f>'Inventory Ref Sheet'!AD1564</f>
        <v>0</v>
      </c>
      <c r="AH1564" s="59">
        <f>'Inventory Ref Sheet'!AE1564</f>
        <v>0</v>
      </c>
      <c r="AI1564" s="100" t="str">
        <f ca="1">IF('Inventory Ref Sheet'!AG1564&gt;0,YEAR(TODAY())-'Inventory Ref Sheet'!AG1564,"")</f>
        <v/>
      </c>
      <c r="AJ1564" s="99"/>
      <c r="AK1564" s="60">
        <f>'Inventory Ref Sheet'!AJ1564</f>
        <v>0</v>
      </c>
      <c r="AL1564" s="99"/>
      <c r="AM1564" s="97" t="str">
        <f t="shared" si="92"/>
        <v/>
      </c>
    </row>
    <row r="1565" spans="10:39" x14ac:dyDescent="0.25">
      <c r="J1565" s="59">
        <f>'Inventory Ref Sheet'!AK1565</f>
        <v>0</v>
      </c>
      <c r="K1565" s="59">
        <f>'Inventory Ref Sheet'!AL1565</f>
        <v>0</v>
      </c>
      <c r="L1565" s="59">
        <f>'Inventory Ref Sheet'!AM1565</f>
        <v>0</v>
      </c>
      <c r="M1565" s="59">
        <f>'Inventory Ref Sheet'!AP1565</f>
        <v>0</v>
      </c>
      <c r="N1565" s="59">
        <f>'Inventory Ref Sheet'!AQ1565</f>
        <v>0</v>
      </c>
      <c r="O1565" s="100" t="str">
        <f ca="1">IF('Inventory Ref Sheet'!AS1565&gt;0,YEAR(TODAY())-'Inventory Ref Sheet'!AS1565,"")</f>
        <v/>
      </c>
      <c r="P1565" s="95">
        <f>'Inventory Ref Sheet'!AU1565</f>
        <v>0</v>
      </c>
      <c r="Q1565" s="60">
        <f>'Inventory Ref Sheet'!AV1565</f>
        <v>0</v>
      </c>
      <c r="R1565" s="61"/>
      <c r="S1565" s="100" t="str">
        <f t="shared" si="90"/>
        <v/>
      </c>
      <c r="T1565" s="59">
        <f>'Inventory Ref Sheet'!M1565</f>
        <v>0</v>
      </c>
      <c r="U1565" s="102">
        <f>'Inventory Ref Sheet'!N1565</f>
        <v>0</v>
      </c>
      <c r="V1565" s="59">
        <f>'Inventory Ref Sheet'!O1565</f>
        <v>0</v>
      </c>
      <c r="W1565" s="59">
        <f>'Inventory Ref Sheet'!R1565</f>
        <v>0</v>
      </c>
      <c r="X1565" s="59">
        <f>'Inventory Ref Sheet'!S1565</f>
        <v>0</v>
      </c>
      <c r="Y1565" s="100" t="str">
        <f ca="1">IF('Inventory Ref Sheet'!U1565&gt;0,YEAR(TODAY())-'Inventory Ref Sheet'!U1565,"")</f>
        <v/>
      </c>
      <c r="Z1565" s="95">
        <f>'Inventory Ref Sheet'!W1565</f>
        <v>0</v>
      </c>
      <c r="AA1565" s="60">
        <f>'Inventory Ref Sheet'!X1565</f>
        <v>0</v>
      </c>
      <c r="AB1565" s="61"/>
      <c r="AC1565" s="97" t="str">
        <f t="shared" si="91"/>
        <v/>
      </c>
      <c r="AD1565" s="59">
        <f>'Inventory Ref Sheet'!Y1565</f>
        <v>0</v>
      </c>
      <c r="AE1565" s="59">
        <f>'Inventory Ref Sheet'!Z1565</f>
        <v>0</v>
      </c>
      <c r="AF1565" s="102">
        <f>'Inventory Ref Sheet'!AA1565</f>
        <v>0</v>
      </c>
      <c r="AG1565" s="59">
        <f>'Inventory Ref Sheet'!AD1565</f>
        <v>0</v>
      </c>
      <c r="AH1565" s="59">
        <f>'Inventory Ref Sheet'!AE1565</f>
        <v>0</v>
      </c>
      <c r="AI1565" s="100" t="str">
        <f ca="1">IF('Inventory Ref Sheet'!AG1565&gt;0,YEAR(TODAY())-'Inventory Ref Sheet'!AG1565,"")</f>
        <v/>
      </c>
      <c r="AJ1565" s="99"/>
      <c r="AK1565" s="60">
        <f>'Inventory Ref Sheet'!AJ1565</f>
        <v>0</v>
      </c>
      <c r="AL1565" s="99"/>
      <c r="AM1565" s="97" t="str">
        <f t="shared" si="92"/>
        <v/>
      </c>
    </row>
    <row r="1566" spans="10:39" x14ac:dyDescent="0.25">
      <c r="J1566" s="59">
        <f>'Inventory Ref Sheet'!AK1566</f>
        <v>0</v>
      </c>
      <c r="K1566" s="59">
        <f>'Inventory Ref Sheet'!AL1566</f>
        <v>0</v>
      </c>
      <c r="L1566" s="59">
        <f>'Inventory Ref Sheet'!AM1566</f>
        <v>0</v>
      </c>
      <c r="M1566" s="59">
        <f>'Inventory Ref Sheet'!AP1566</f>
        <v>0</v>
      </c>
      <c r="N1566" s="59">
        <f>'Inventory Ref Sheet'!AQ1566</f>
        <v>0</v>
      </c>
      <c r="O1566" s="100" t="str">
        <f ca="1">IF('Inventory Ref Sheet'!AS1566&gt;0,YEAR(TODAY())-'Inventory Ref Sheet'!AS1566,"")</f>
        <v/>
      </c>
      <c r="P1566" s="95">
        <f>'Inventory Ref Sheet'!AU1566</f>
        <v>0</v>
      </c>
      <c r="Q1566" s="60">
        <f>'Inventory Ref Sheet'!AV1566</f>
        <v>0</v>
      </c>
      <c r="R1566" s="61"/>
      <c r="S1566" s="100" t="str">
        <f t="shared" si="90"/>
        <v/>
      </c>
      <c r="T1566" s="59">
        <f>'Inventory Ref Sheet'!M1566</f>
        <v>0</v>
      </c>
      <c r="U1566" s="102">
        <f>'Inventory Ref Sheet'!N1566</f>
        <v>0</v>
      </c>
      <c r="V1566" s="59">
        <f>'Inventory Ref Sheet'!O1566</f>
        <v>0</v>
      </c>
      <c r="W1566" s="59">
        <f>'Inventory Ref Sheet'!R1566</f>
        <v>0</v>
      </c>
      <c r="X1566" s="59">
        <f>'Inventory Ref Sheet'!S1566</f>
        <v>0</v>
      </c>
      <c r="Y1566" s="100" t="str">
        <f ca="1">IF('Inventory Ref Sheet'!U1566&gt;0,YEAR(TODAY())-'Inventory Ref Sheet'!U1566,"")</f>
        <v/>
      </c>
      <c r="Z1566" s="95">
        <f>'Inventory Ref Sheet'!W1566</f>
        <v>0</v>
      </c>
      <c r="AA1566" s="60">
        <f>'Inventory Ref Sheet'!X1566</f>
        <v>0</v>
      </c>
      <c r="AB1566" s="61"/>
      <c r="AC1566" s="97" t="str">
        <f t="shared" si="91"/>
        <v/>
      </c>
      <c r="AD1566" s="59">
        <f>'Inventory Ref Sheet'!Y1566</f>
        <v>0</v>
      </c>
      <c r="AE1566" s="59">
        <f>'Inventory Ref Sheet'!Z1566</f>
        <v>0</v>
      </c>
      <c r="AF1566" s="102">
        <f>'Inventory Ref Sheet'!AA1566</f>
        <v>0</v>
      </c>
      <c r="AG1566" s="59">
        <f>'Inventory Ref Sheet'!AD1566</f>
        <v>0</v>
      </c>
      <c r="AH1566" s="59">
        <f>'Inventory Ref Sheet'!AE1566</f>
        <v>0</v>
      </c>
      <c r="AI1566" s="100" t="str">
        <f ca="1">IF('Inventory Ref Sheet'!AG1566&gt;0,YEAR(TODAY())-'Inventory Ref Sheet'!AG1566,"")</f>
        <v/>
      </c>
      <c r="AJ1566" s="99"/>
      <c r="AK1566" s="60">
        <f>'Inventory Ref Sheet'!AJ1566</f>
        <v>0</v>
      </c>
      <c r="AL1566" s="99"/>
      <c r="AM1566" s="97" t="str">
        <f t="shared" si="92"/>
        <v/>
      </c>
    </row>
    <row r="1567" spans="10:39" x14ac:dyDescent="0.25">
      <c r="J1567" s="59">
        <f>'Inventory Ref Sheet'!AK1567</f>
        <v>0</v>
      </c>
      <c r="K1567" s="59">
        <f>'Inventory Ref Sheet'!AL1567</f>
        <v>0</v>
      </c>
      <c r="L1567" s="59">
        <f>'Inventory Ref Sheet'!AM1567</f>
        <v>0</v>
      </c>
      <c r="M1567" s="59">
        <f>'Inventory Ref Sheet'!AP1567</f>
        <v>0</v>
      </c>
      <c r="N1567" s="59">
        <f>'Inventory Ref Sheet'!AQ1567</f>
        <v>0</v>
      </c>
      <c r="O1567" s="100" t="str">
        <f ca="1">IF('Inventory Ref Sheet'!AS1567&gt;0,YEAR(TODAY())-'Inventory Ref Sheet'!AS1567,"")</f>
        <v/>
      </c>
      <c r="P1567" s="95">
        <f>'Inventory Ref Sheet'!AU1567</f>
        <v>0</v>
      </c>
      <c r="Q1567" s="60">
        <f>'Inventory Ref Sheet'!AV1567</f>
        <v>0</v>
      </c>
      <c r="R1567" s="61"/>
      <c r="S1567" s="100" t="str">
        <f t="shared" si="90"/>
        <v/>
      </c>
      <c r="T1567" s="59">
        <f>'Inventory Ref Sheet'!M1567</f>
        <v>0</v>
      </c>
      <c r="U1567" s="102">
        <f>'Inventory Ref Sheet'!N1567</f>
        <v>0</v>
      </c>
      <c r="V1567" s="59">
        <f>'Inventory Ref Sheet'!O1567</f>
        <v>0</v>
      </c>
      <c r="W1567" s="59">
        <f>'Inventory Ref Sheet'!R1567</f>
        <v>0</v>
      </c>
      <c r="X1567" s="59">
        <f>'Inventory Ref Sheet'!S1567</f>
        <v>0</v>
      </c>
      <c r="Y1567" s="100" t="str">
        <f ca="1">IF('Inventory Ref Sheet'!U1567&gt;0,YEAR(TODAY())-'Inventory Ref Sheet'!U1567,"")</f>
        <v/>
      </c>
      <c r="Z1567" s="95">
        <f>'Inventory Ref Sheet'!W1567</f>
        <v>0</v>
      </c>
      <c r="AA1567" s="60">
        <f>'Inventory Ref Sheet'!X1567</f>
        <v>0</v>
      </c>
      <c r="AB1567" s="61"/>
      <c r="AC1567" s="97" t="str">
        <f t="shared" si="91"/>
        <v/>
      </c>
      <c r="AD1567" s="59">
        <f>'Inventory Ref Sheet'!Y1567</f>
        <v>0</v>
      </c>
      <c r="AE1567" s="59">
        <f>'Inventory Ref Sheet'!Z1567</f>
        <v>0</v>
      </c>
      <c r="AF1567" s="102">
        <f>'Inventory Ref Sheet'!AA1567</f>
        <v>0</v>
      </c>
      <c r="AG1567" s="59">
        <f>'Inventory Ref Sheet'!AD1567</f>
        <v>0</v>
      </c>
      <c r="AH1567" s="59">
        <f>'Inventory Ref Sheet'!AE1567</f>
        <v>0</v>
      </c>
      <c r="AI1567" s="100" t="str">
        <f ca="1">IF('Inventory Ref Sheet'!AG1567&gt;0,YEAR(TODAY())-'Inventory Ref Sheet'!AG1567,"")</f>
        <v/>
      </c>
      <c r="AJ1567" s="99"/>
      <c r="AK1567" s="60">
        <f>'Inventory Ref Sheet'!AJ1567</f>
        <v>0</v>
      </c>
      <c r="AL1567" s="99"/>
      <c r="AM1567" s="97" t="str">
        <f t="shared" si="92"/>
        <v/>
      </c>
    </row>
    <row r="1568" spans="10:39" x14ac:dyDescent="0.25">
      <c r="J1568" s="59">
        <f>'Inventory Ref Sheet'!AK1568</f>
        <v>0</v>
      </c>
      <c r="K1568" s="59">
        <f>'Inventory Ref Sheet'!AL1568</f>
        <v>0</v>
      </c>
      <c r="L1568" s="59">
        <f>'Inventory Ref Sheet'!AM1568</f>
        <v>0</v>
      </c>
      <c r="M1568" s="59">
        <f>'Inventory Ref Sheet'!AP1568</f>
        <v>0</v>
      </c>
      <c r="N1568" s="59">
        <f>'Inventory Ref Sheet'!AQ1568</f>
        <v>0</v>
      </c>
      <c r="O1568" s="100" t="str">
        <f ca="1">IF('Inventory Ref Sheet'!AS1568&gt;0,YEAR(TODAY())-'Inventory Ref Sheet'!AS1568,"")</f>
        <v/>
      </c>
      <c r="P1568" s="95">
        <f>'Inventory Ref Sheet'!AU1568</f>
        <v>0</v>
      </c>
      <c r="Q1568" s="60">
        <f>'Inventory Ref Sheet'!AV1568</f>
        <v>0</v>
      </c>
      <c r="R1568" s="61"/>
      <c r="S1568" s="100" t="str">
        <f t="shared" si="90"/>
        <v/>
      </c>
      <c r="T1568" s="59">
        <f>'Inventory Ref Sheet'!M1568</f>
        <v>0</v>
      </c>
      <c r="U1568" s="102">
        <f>'Inventory Ref Sheet'!N1568</f>
        <v>0</v>
      </c>
      <c r="V1568" s="59">
        <f>'Inventory Ref Sheet'!O1568</f>
        <v>0</v>
      </c>
      <c r="W1568" s="59">
        <f>'Inventory Ref Sheet'!R1568</f>
        <v>0</v>
      </c>
      <c r="X1568" s="59">
        <f>'Inventory Ref Sheet'!S1568</f>
        <v>0</v>
      </c>
      <c r="Y1568" s="100" t="str">
        <f ca="1">IF('Inventory Ref Sheet'!U1568&gt;0,YEAR(TODAY())-'Inventory Ref Sheet'!U1568,"")</f>
        <v/>
      </c>
      <c r="Z1568" s="95">
        <f>'Inventory Ref Sheet'!W1568</f>
        <v>0</v>
      </c>
      <c r="AA1568" s="60">
        <f>'Inventory Ref Sheet'!X1568</f>
        <v>0</v>
      </c>
      <c r="AB1568" s="61"/>
      <c r="AC1568" s="97" t="str">
        <f t="shared" si="91"/>
        <v/>
      </c>
      <c r="AD1568" s="59">
        <f>'Inventory Ref Sheet'!Y1568</f>
        <v>0</v>
      </c>
      <c r="AE1568" s="59">
        <f>'Inventory Ref Sheet'!Z1568</f>
        <v>0</v>
      </c>
      <c r="AF1568" s="102">
        <f>'Inventory Ref Sheet'!AA1568</f>
        <v>0</v>
      </c>
      <c r="AG1568" s="59">
        <f>'Inventory Ref Sheet'!AD1568</f>
        <v>0</v>
      </c>
      <c r="AH1568" s="59">
        <f>'Inventory Ref Sheet'!AE1568</f>
        <v>0</v>
      </c>
      <c r="AI1568" s="100" t="str">
        <f ca="1">IF('Inventory Ref Sheet'!AG1568&gt;0,YEAR(TODAY())-'Inventory Ref Sheet'!AG1568,"")</f>
        <v/>
      </c>
      <c r="AJ1568" s="99"/>
      <c r="AK1568" s="60">
        <f>'Inventory Ref Sheet'!AJ1568</f>
        <v>0</v>
      </c>
      <c r="AL1568" s="99"/>
      <c r="AM1568" s="97" t="str">
        <f t="shared" si="92"/>
        <v/>
      </c>
    </row>
    <row r="1569" spans="10:39" x14ac:dyDescent="0.25">
      <c r="J1569" s="59">
        <f>'Inventory Ref Sheet'!AK1569</f>
        <v>0</v>
      </c>
      <c r="K1569" s="59">
        <f>'Inventory Ref Sheet'!AL1569</f>
        <v>0</v>
      </c>
      <c r="L1569" s="59">
        <f>'Inventory Ref Sheet'!AM1569</f>
        <v>0</v>
      </c>
      <c r="M1569" s="59">
        <f>'Inventory Ref Sheet'!AP1569</f>
        <v>0</v>
      </c>
      <c r="N1569" s="59">
        <f>'Inventory Ref Sheet'!AQ1569</f>
        <v>0</v>
      </c>
      <c r="O1569" s="100" t="str">
        <f ca="1">IF('Inventory Ref Sheet'!AS1569&gt;0,YEAR(TODAY())-'Inventory Ref Sheet'!AS1569,"")</f>
        <v/>
      </c>
      <c r="P1569" s="95">
        <f>'Inventory Ref Sheet'!AU1569</f>
        <v>0</v>
      </c>
      <c r="Q1569" s="60">
        <f>'Inventory Ref Sheet'!AV1569</f>
        <v>0</v>
      </c>
      <c r="R1569" s="61"/>
      <c r="S1569" s="100" t="str">
        <f t="shared" si="90"/>
        <v/>
      </c>
      <c r="T1569" s="59">
        <f>'Inventory Ref Sheet'!M1569</f>
        <v>0</v>
      </c>
      <c r="U1569" s="102">
        <f>'Inventory Ref Sheet'!N1569</f>
        <v>0</v>
      </c>
      <c r="V1569" s="59">
        <f>'Inventory Ref Sheet'!O1569</f>
        <v>0</v>
      </c>
      <c r="W1569" s="59">
        <f>'Inventory Ref Sheet'!R1569</f>
        <v>0</v>
      </c>
      <c r="X1569" s="59">
        <f>'Inventory Ref Sheet'!S1569</f>
        <v>0</v>
      </c>
      <c r="Y1569" s="100" t="str">
        <f ca="1">IF('Inventory Ref Sheet'!U1569&gt;0,YEAR(TODAY())-'Inventory Ref Sheet'!U1569,"")</f>
        <v/>
      </c>
      <c r="Z1569" s="95">
        <f>'Inventory Ref Sheet'!W1569</f>
        <v>0</v>
      </c>
      <c r="AA1569" s="60">
        <f>'Inventory Ref Sheet'!X1569</f>
        <v>0</v>
      </c>
      <c r="AB1569" s="61"/>
      <c r="AC1569" s="97" t="str">
        <f t="shared" si="91"/>
        <v/>
      </c>
      <c r="AD1569" s="59">
        <f>'Inventory Ref Sheet'!Y1569</f>
        <v>0</v>
      </c>
      <c r="AE1569" s="59">
        <f>'Inventory Ref Sheet'!Z1569</f>
        <v>0</v>
      </c>
      <c r="AF1569" s="102">
        <f>'Inventory Ref Sheet'!AA1569</f>
        <v>0</v>
      </c>
      <c r="AG1569" s="59">
        <f>'Inventory Ref Sheet'!AD1569</f>
        <v>0</v>
      </c>
      <c r="AH1569" s="59">
        <f>'Inventory Ref Sheet'!AE1569</f>
        <v>0</v>
      </c>
      <c r="AI1569" s="100" t="str">
        <f ca="1">IF('Inventory Ref Sheet'!AG1569&gt;0,YEAR(TODAY())-'Inventory Ref Sheet'!AG1569,"")</f>
        <v/>
      </c>
      <c r="AJ1569" s="99"/>
      <c r="AK1569" s="60">
        <f>'Inventory Ref Sheet'!AJ1569</f>
        <v>0</v>
      </c>
      <c r="AL1569" s="99"/>
      <c r="AM1569" s="97" t="str">
        <f t="shared" si="92"/>
        <v/>
      </c>
    </row>
    <row r="1570" spans="10:39" x14ac:dyDescent="0.25">
      <c r="J1570" s="59">
        <f>'Inventory Ref Sheet'!AK1570</f>
        <v>0</v>
      </c>
      <c r="K1570" s="59">
        <f>'Inventory Ref Sheet'!AL1570</f>
        <v>0</v>
      </c>
      <c r="L1570" s="59">
        <f>'Inventory Ref Sheet'!AM1570</f>
        <v>0</v>
      </c>
      <c r="M1570" s="59">
        <f>'Inventory Ref Sheet'!AP1570</f>
        <v>0</v>
      </c>
      <c r="N1570" s="59">
        <f>'Inventory Ref Sheet'!AQ1570</f>
        <v>0</v>
      </c>
      <c r="O1570" s="100" t="str">
        <f ca="1">IF('Inventory Ref Sheet'!AS1570&gt;0,YEAR(TODAY())-'Inventory Ref Sheet'!AS1570,"")</f>
        <v/>
      </c>
      <c r="P1570" s="95">
        <f>'Inventory Ref Sheet'!AU1570</f>
        <v>0</v>
      </c>
      <c r="Q1570" s="60">
        <f>'Inventory Ref Sheet'!AV1570</f>
        <v>0</v>
      </c>
      <c r="R1570" s="61"/>
      <c r="S1570" s="100" t="str">
        <f t="shared" si="90"/>
        <v/>
      </c>
      <c r="T1570" s="59">
        <f>'Inventory Ref Sheet'!M1570</f>
        <v>0</v>
      </c>
      <c r="U1570" s="102">
        <f>'Inventory Ref Sheet'!N1570</f>
        <v>0</v>
      </c>
      <c r="V1570" s="59">
        <f>'Inventory Ref Sheet'!O1570</f>
        <v>0</v>
      </c>
      <c r="W1570" s="59">
        <f>'Inventory Ref Sheet'!R1570</f>
        <v>0</v>
      </c>
      <c r="X1570" s="59">
        <f>'Inventory Ref Sheet'!S1570</f>
        <v>0</v>
      </c>
      <c r="Y1570" s="100" t="str">
        <f ca="1">IF('Inventory Ref Sheet'!U1570&gt;0,YEAR(TODAY())-'Inventory Ref Sheet'!U1570,"")</f>
        <v/>
      </c>
      <c r="Z1570" s="95">
        <f>'Inventory Ref Sheet'!W1570</f>
        <v>0</v>
      </c>
      <c r="AA1570" s="60">
        <f>'Inventory Ref Sheet'!X1570</f>
        <v>0</v>
      </c>
      <c r="AB1570" s="61"/>
      <c r="AC1570" s="97" t="str">
        <f t="shared" si="91"/>
        <v/>
      </c>
      <c r="AD1570" s="59">
        <f>'Inventory Ref Sheet'!Y1570</f>
        <v>0</v>
      </c>
      <c r="AE1570" s="59">
        <f>'Inventory Ref Sheet'!Z1570</f>
        <v>0</v>
      </c>
      <c r="AF1570" s="102">
        <f>'Inventory Ref Sheet'!AA1570</f>
        <v>0</v>
      </c>
      <c r="AG1570" s="59">
        <f>'Inventory Ref Sheet'!AD1570</f>
        <v>0</v>
      </c>
      <c r="AH1570" s="59">
        <f>'Inventory Ref Sheet'!AE1570</f>
        <v>0</v>
      </c>
      <c r="AI1570" s="100" t="str">
        <f ca="1">IF('Inventory Ref Sheet'!AG1570&gt;0,YEAR(TODAY())-'Inventory Ref Sheet'!AG1570,"")</f>
        <v/>
      </c>
      <c r="AJ1570" s="99"/>
      <c r="AK1570" s="60">
        <f>'Inventory Ref Sheet'!AJ1570</f>
        <v>0</v>
      </c>
      <c r="AL1570" s="99"/>
      <c r="AM1570" s="97" t="str">
        <f t="shared" si="92"/>
        <v/>
      </c>
    </row>
    <row r="1571" spans="10:39" x14ac:dyDescent="0.25">
      <c r="J1571" s="59">
        <f>'Inventory Ref Sheet'!AK1571</f>
        <v>0</v>
      </c>
      <c r="K1571" s="59">
        <f>'Inventory Ref Sheet'!AL1571</f>
        <v>0</v>
      </c>
      <c r="L1571" s="59">
        <f>'Inventory Ref Sheet'!AM1571</f>
        <v>0</v>
      </c>
      <c r="M1571" s="59">
        <f>'Inventory Ref Sheet'!AP1571</f>
        <v>0</v>
      </c>
      <c r="N1571" s="59">
        <f>'Inventory Ref Sheet'!AQ1571</f>
        <v>0</v>
      </c>
      <c r="O1571" s="100" t="str">
        <f ca="1">IF('Inventory Ref Sheet'!AS1571&gt;0,YEAR(TODAY())-'Inventory Ref Sheet'!AS1571,"")</f>
        <v/>
      </c>
      <c r="P1571" s="95">
        <f>'Inventory Ref Sheet'!AU1571</f>
        <v>0</v>
      </c>
      <c r="Q1571" s="60">
        <f>'Inventory Ref Sheet'!AV1571</f>
        <v>0</v>
      </c>
      <c r="R1571" s="61"/>
      <c r="S1571" s="100" t="str">
        <f t="shared" si="90"/>
        <v/>
      </c>
      <c r="T1571" s="59">
        <f>'Inventory Ref Sheet'!M1571</f>
        <v>0</v>
      </c>
      <c r="U1571" s="102">
        <f>'Inventory Ref Sheet'!N1571</f>
        <v>0</v>
      </c>
      <c r="V1571" s="59">
        <f>'Inventory Ref Sheet'!O1571</f>
        <v>0</v>
      </c>
      <c r="W1571" s="59">
        <f>'Inventory Ref Sheet'!R1571</f>
        <v>0</v>
      </c>
      <c r="X1571" s="59">
        <f>'Inventory Ref Sheet'!S1571</f>
        <v>0</v>
      </c>
      <c r="Y1571" s="100" t="str">
        <f ca="1">IF('Inventory Ref Sheet'!U1571&gt;0,YEAR(TODAY())-'Inventory Ref Sheet'!U1571,"")</f>
        <v/>
      </c>
      <c r="Z1571" s="95">
        <f>'Inventory Ref Sheet'!W1571</f>
        <v>0</v>
      </c>
      <c r="AA1571" s="60">
        <f>'Inventory Ref Sheet'!X1571</f>
        <v>0</v>
      </c>
      <c r="AB1571" s="61"/>
      <c r="AC1571" s="97" t="str">
        <f t="shared" si="91"/>
        <v/>
      </c>
      <c r="AD1571" s="59">
        <f>'Inventory Ref Sheet'!Y1571</f>
        <v>0</v>
      </c>
      <c r="AE1571" s="59">
        <f>'Inventory Ref Sheet'!Z1571</f>
        <v>0</v>
      </c>
      <c r="AF1571" s="102">
        <f>'Inventory Ref Sheet'!AA1571</f>
        <v>0</v>
      </c>
      <c r="AG1571" s="59">
        <f>'Inventory Ref Sheet'!AD1571</f>
        <v>0</v>
      </c>
      <c r="AH1571" s="59">
        <f>'Inventory Ref Sheet'!AE1571</f>
        <v>0</v>
      </c>
      <c r="AI1571" s="100" t="str">
        <f ca="1">IF('Inventory Ref Sheet'!AG1571&gt;0,YEAR(TODAY())-'Inventory Ref Sheet'!AG1571,"")</f>
        <v/>
      </c>
      <c r="AJ1571" s="99"/>
      <c r="AK1571" s="60">
        <f>'Inventory Ref Sheet'!AJ1571</f>
        <v>0</v>
      </c>
      <c r="AL1571" s="99"/>
      <c r="AM1571" s="97" t="str">
        <f t="shared" si="92"/>
        <v/>
      </c>
    </row>
    <row r="1572" spans="10:39" x14ac:dyDescent="0.25">
      <c r="J1572" s="59">
        <f>'Inventory Ref Sheet'!AK1572</f>
        <v>0</v>
      </c>
      <c r="K1572" s="59">
        <f>'Inventory Ref Sheet'!AL1572</f>
        <v>0</v>
      </c>
      <c r="L1572" s="59">
        <f>'Inventory Ref Sheet'!AM1572</f>
        <v>0</v>
      </c>
      <c r="M1572" s="59">
        <f>'Inventory Ref Sheet'!AP1572</f>
        <v>0</v>
      </c>
      <c r="N1572" s="59">
        <f>'Inventory Ref Sheet'!AQ1572</f>
        <v>0</v>
      </c>
      <c r="O1572" s="100" t="str">
        <f ca="1">IF('Inventory Ref Sheet'!AS1572&gt;0,YEAR(TODAY())-'Inventory Ref Sheet'!AS1572,"")</f>
        <v/>
      </c>
      <c r="P1572" s="95">
        <f>'Inventory Ref Sheet'!AU1572</f>
        <v>0</v>
      </c>
      <c r="Q1572" s="60">
        <f>'Inventory Ref Sheet'!AV1572</f>
        <v>0</v>
      </c>
      <c r="R1572" s="61"/>
      <c r="S1572" s="100" t="str">
        <f t="shared" si="90"/>
        <v/>
      </c>
      <c r="T1572" s="59">
        <f>'Inventory Ref Sheet'!M1572</f>
        <v>0</v>
      </c>
      <c r="U1572" s="102">
        <f>'Inventory Ref Sheet'!N1572</f>
        <v>0</v>
      </c>
      <c r="V1572" s="59">
        <f>'Inventory Ref Sheet'!O1572</f>
        <v>0</v>
      </c>
      <c r="W1572" s="59">
        <f>'Inventory Ref Sheet'!R1572</f>
        <v>0</v>
      </c>
      <c r="X1572" s="59">
        <f>'Inventory Ref Sheet'!S1572</f>
        <v>0</v>
      </c>
      <c r="Y1572" s="100" t="str">
        <f ca="1">IF('Inventory Ref Sheet'!U1572&gt;0,YEAR(TODAY())-'Inventory Ref Sheet'!U1572,"")</f>
        <v/>
      </c>
      <c r="Z1572" s="95">
        <f>'Inventory Ref Sheet'!W1572</f>
        <v>0</v>
      </c>
      <c r="AA1572" s="60">
        <f>'Inventory Ref Sheet'!X1572</f>
        <v>0</v>
      </c>
      <c r="AB1572" s="61"/>
      <c r="AC1572" s="97" t="str">
        <f t="shared" si="91"/>
        <v/>
      </c>
      <c r="AD1572" s="59">
        <f>'Inventory Ref Sheet'!Y1572</f>
        <v>0</v>
      </c>
      <c r="AE1572" s="59">
        <f>'Inventory Ref Sheet'!Z1572</f>
        <v>0</v>
      </c>
      <c r="AF1572" s="102">
        <f>'Inventory Ref Sheet'!AA1572</f>
        <v>0</v>
      </c>
      <c r="AG1572" s="59">
        <f>'Inventory Ref Sheet'!AD1572</f>
        <v>0</v>
      </c>
      <c r="AH1572" s="59">
        <f>'Inventory Ref Sheet'!AE1572</f>
        <v>0</v>
      </c>
      <c r="AI1572" s="100" t="str">
        <f ca="1">IF('Inventory Ref Sheet'!AG1572&gt;0,YEAR(TODAY())-'Inventory Ref Sheet'!AG1572,"")</f>
        <v/>
      </c>
      <c r="AJ1572" s="99"/>
      <c r="AK1572" s="60">
        <f>'Inventory Ref Sheet'!AJ1572</f>
        <v>0</v>
      </c>
      <c r="AL1572" s="99"/>
      <c r="AM1572" s="97" t="str">
        <f t="shared" si="92"/>
        <v/>
      </c>
    </row>
    <row r="1573" spans="10:39" x14ac:dyDescent="0.25">
      <c r="J1573" s="59">
        <f>'Inventory Ref Sheet'!AK1573</f>
        <v>0</v>
      </c>
      <c r="K1573" s="59">
        <f>'Inventory Ref Sheet'!AL1573</f>
        <v>0</v>
      </c>
      <c r="L1573" s="59">
        <f>'Inventory Ref Sheet'!AM1573</f>
        <v>0</v>
      </c>
      <c r="M1573" s="59">
        <f>'Inventory Ref Sheet'!AP1573</f>
        <v>0</v>
      </c>
      <c r="N1573" s="59">
        <f>'Inventory Ref Sheet'!AQ1573</f>
        <v>0</v>
      </c>
      <c r="O1573" s="100" t="str">
        <f ca="1">IF('Inventory Ref Sheet'!AS1573&gt;0,YEAR(TODAY())-'Inventory Ref Sheet'!AS1573,"")</f>
        <v/>
      </c>
      <c r="P1573" s="95">
        <f>'Inventory Ref Sheet'!AU1573</f>
        <v>0</v>
      </c>
      <c r="Q1573" s="60">
        <f>'Inventory Ref Sheet'!AV1573</f>
        <v>0</v>
      </c>
      <c r="R1573" s="61"/>
      <c r="S1573" s="100" t="str">
        <f t="shared" si="90"/>
        <v/>
      </c>
      <c r="T1573" s="59">
        <f>'Inventory Ref Sheet'!M1573</f>
        <v>0</v>
      </c>
      <c r="U1573" s="102">
        <f>'Inventory Ref Sheet'!N1573</f>
        <v>0</v>
      </c>
      <c r="V1573" s="59">
        <f>'Inventory Ref Sheet'!O1573</f>
        <v>0</v>
      </c>
      <c r="W1573" s="59">
        <f>'Inventory Ref Sheet'!R1573</f>
        <v>0</v>
      </c>
      <c r="X1573" s="59">
        <f>'Inventory Ref Sheet'!S1573</f>
        <v>0</v>
      </c>
      <c r="Y1573" s="100" t="str">
        <f ca="1">IF('Inventory Ref Sheet'!U1573&gt;0,YEAR(TODAY())-'Inventory Ref Sheet'!U1573,"")</f>
        <v/>
      </c>
      <c r="Z1573" s="95">
        <f>'Inventory Ref Sheet'!W1573</f>
        <v>0</v>
      </c>
      <c r="AA1573" s="60">
        <f>'Inventory Ref Sheet'!X1573</f>
        <v>0</v>
      </c>
      <c r="AB1573" s="61"/>
      <c r="AC1573" s="97" t="str">
        <f t="shared" si="91"/>
        <v/>
      </c>
      <c r="AD1573" s="59">
        <f>'Inventory Ref Sheet'!Y1573</f>
        <v>0</v>
      </c>
      <c r="AE1573" s="59">
        <f>'Inventory Ref Sheet'!Z1573</f>
        <v>0</v>
      </c>
      <c r="AF1573" s="102">
        <f>'Inventory Ref Sheet'!AA1573</f>
        <v>0</v>
      </c>
      <c r="AG1573" s="59">
        <f>'Inventory Ref Sheet'!AD1573</f>
        <v>0</v>
      </c>
      <c r="AH1573" s="59">
        <f>'Inventory Ref Sheet'!AE1573</f>
        <v>0</v>
      </c>
      <c r="AI1573" s="100" t="str">
        <f ca="1">IF('Inventory Ref Sheet'!AG1573&gt;0,YEAR(TODAY())-'Inventory Ref Sheet'!AG1573,"")</f>
        <v/>
      </c>
      <c r="AJ1573" s="99"/>
      <c r="AK1573" s="60">
        <f>'Inventory Ref Sheet'!AJ1573</f>
        <v>0</v>
      </c>
      <c r="AL1573" s="99"/>
      <c r="AM1573" s="97" t="str">
        <f t="shared" si="92"/>
        <v/>
      </c>
    </row>
    <row r="1574" spans="10:39" x14ac:dyDescent="0.25">
      <c r="J1574" s="59">
        <f>'Inventory Ref Sheet'!AK1574</f>
        <v>0</v>
      </c>
      <c r="K1574" s="59">
        <f>'Inventory Ref Sheet'!AL1574</f>
        <v>0</v>
      </c>
      <c r="L1574" s="59">
        <f>'Inventory Ref Sheet'!AM1574</f>
        <v>0</v>
      </c>
      <c r="M1574" s="59">
        <f>'Inventory Ref Sheet'!AP1574</f>
        <v>0</v>
      </c>
      <c r="N1574" s="59">
        <f>'Inventory Ref Sheet'!AQ1574</f>
        <v>0</v>
      </c>
      <c r="O1574" s="100" t="str">
        <f ca="1">IF('Inventory Ref Sheet'!AS1574&gt;0,YEAR(TODAY())-'Inventory Ref Sheet'!AS1574,"")</f>
        <v/>
      </c>
      <c r="P1574" s="95">
        <f>'Inventory Ref Sheet'!AU1574</f>
        <v>0</v>
      </c>
      <c r="Q1574" s="60">
        <f>'Inventory Ref Sheet'!AV1574</f>
        <v>0</v>
      </c>
      <c r="R1574" s="61"/>
      <c r="S1574" s="100" t="str">
        <f t="shared" si="90"/>
        <v/>
      </c>
      <c r="T1574" s="59">
        <f>'Inventory Ref Sheet'!M1574</f>
        <v>0</v>
      </c>
      <c r="U1574" s="102">
        <f>'Inventory Ref Sheet'!N1574</f>
        <v>0</v>
      </c>
      <c r="V1574" s="59">
        <f>'Inventory Ref Sheet'!O1574</f>
        <v>0</v>
      </c>
      <c r="W1574" s="59">
        <f>'Inventory Ref Sheet'!R1574</f>
        <v>0</v>
      </c>
      <c r="X1574" s="59">
        <f>'Inventory Ref Sheet'!S1574</f>
        <v>0</v>
      </c>
      <c r="Y1574" s="100" t="str">
        <f ca="1">IF('Inventory Ref Sheet'!U1574&gt;0,YEAR(TODAY())-'Inventory Ref Sheet'!U1574,"")</f>
        <v/>
      </c>
      <c r="Z1574" s="95">
        <f>'Inventory Ref Sheet'!W1574</f>
        <v>0</v>
      </c>
      <c r="AA1574" s="60">
        <f>'Inventory Ref Sheet'!X1574</f>
        <v>0</v>
      </c>
      <c r="AB1574" s="61"/>
      <c r="AC1574" s="97" t="str">
        <f t="shared" si="91"/>
        <v/>
      </c>
      <c r="AD1574" s="59">
        <f>'Inventory Ref Sheet'!Y1574</f>
        <v>0</v>
      </c>
      <c r="AE1574" s="59">
        <f>'Inventory Ref Sheet'!Z1574</f>
        <v>0</v>
      </c>
      <c r="AF1574" s="102">
        <f>'Inventory Ref Sheet'!AA1574</f>
        <v>0</v>
      </c>
      <c r="AG1574" s="59">
        <f>'Inventory Ref Sheet'!AD1574</f>
        <v>0</v>
      </c>
      <c r="AH1574" s="59">
        <f>'Inventory Ref Sheet'!AE1574</f>
        <v>0</v>
      </c>
      <c r="AI1574" s="100" t="str">
        <f ca="1">IF('Inventory Ref Sheet'!AG1574&gt;0,YEAR(TODAY())-'Inventory Ref Sheet'!AG1574,"")</f>
        <v/>
      </c>
      <c r="AJ1574" s="99"/>
      <c r="AK1574" s="60">
        <f>'Inventory Ref Sheet'!AJ1574</f>
        <v>0</v>
      </c>
      <c r="AL1574" s="99"/>
      <c r="AM1574" s="97" t="str">
        <f t="shared" si="92"/>
        <v/>
      </c>
    </row>
    <row r="1575" spans="10:39" x14ac:dyDescent="0.25">
      <c r="J1575" s="59">
        <f>'Inventory Ref Sheet'!AK1575</f>
        <v>0</v>
      </c>
      <c r="K1575" s="59">
        <f>'Inventory Ref Sheet'!AL1575</f>
        <v>0</v>
      </c>
      <c r="L1575" s="59">
        <f>'Inventory Ref Sheet'!AM1575</f>
        <v>0</v>
      </c>
      <c r="M1575" s="59">
        <f>'Inventory Ref Sheet'!AP1575</f>
        <v>0</v>
      </c>
      <c r="N1575" s="59">
        <f>'Inventory Ref Sheet'!AQ1575</f>
        <v>0</v>
      </c>
      <c r="O1575" s="100" t="str">
        <f ca="1">IF('Inventory Ref Sheet'!AS1575&gt;0,YEAR(TODAY())-'Inventory Ref Sheet'!AS1575,"")</f>
        <v/>
      </c>
      <c r="P1575" s="95">
        <f>'Inventory Ref Sheet'!AU1575</f>
        <v>0</v>
      </c>
      <c r="Q1575" s="60">
        <f>'Inventory Ref Sheet'!AV1575</f>
        <v>0</v>
      </c>
      <c r="R1575" s="61"/>
      <c r="S1575" s="100" t="str">
        <f t="shared" si="90"/>
        <v/>
      </c>
      <c r="T1575" s="59">
        <f>'Inventory Ref Sheet'!M1575</f>
        <v>0</v>
      </c>
      <c r="U1575" s="102">
        <f>'Inventory Ref Sheet'!N1575</f>
        <v>0</v>
      </c>
      <c r="V1575" s="59">
        <f>'Inventory Ref Sheet'!O1575</f>
        <v>0</v>
      </c>
      <c r="W1575" s="59">
        <f>'Inventory Ref Sheet'!R1575</f>
        <v>0</v>
      </c>
      <c r="X1575" s="59">
        <f>'Inventory Ref Sheet'!S1575</f>
        <v>0</v>
      </c>
      <c r="Y1575" s="100" t="str">
        <f ca="1">IF('Inventory Ref Sheet'!U1575&gt;0,YEAR(TODAY())-'Inventory Ref Sheet'!U1575,"")</f>
        <v/>
      </c>
      <c r="Z1575" s="95">
        <f>'Inventory Ref Sheet'!W1575</f>
        <v>0</v>
      </c>
      <c r="AA1575" s="60">
        <f>'Inventory Ref Sheet'!X1575</f>
        <v>0</v>
      </c>
      <c r="AB1575" s="61"/>
      <c r="AC1575" s="97" t="str">
        <f t="shared" si="91"/>
        <v/>
      </c>
      <c r="AD1575" s="59">
        <f>'Inventory Ref Sheet'!Y1575</f>
        <v>0</v>
      </c>
      <c r="AE1575" s="59">
        <f>'Inventory Ref Sheet'!Z1575</f>
        <v>0</v>
      </c>
      <c r="AF1575" s="102">
        <f>'Inventory Ref Sheet'!AA1575</f>
        <v>0</v>
      </c>
      <c r="AG1575" s="59">
        <f>'Inventory Ref Sheet'!AD1575</f>
        <v>0</v>
      </c>
      <c r="AH1575" s="59">
        <f>'Inventory Ref Sheet'!AE1575</f>
        <v>0</v>
      </c>
      <c r="AI1575" s="100" t="str">
        <f ca="1">IF('Inventory Ref Sheet'!AG1575&gt;0,YEAR(TODAY())-'Inventory Ref Sheet'!AG1575,"")</f>
        <v/>
      </c>
      <c r="AJ1575" s="99"/>
      <c r="AK1575" s="60">
        <f>'Inventory Ref Sheet'!AJ1575</f>
        <v>0</v>
      </c>
      <c r="AL1575" s="99"/>
      <c r="AM1575" s="97" t="str">
        <f t="shared" si="92"/>
        <v/>
      </c>
    </row>
    <row r="1576" spans="10:39" x14ac:dyDescent="0.25">
      <c r="J1576" s="59">
        <f>'Inventory Ref Sheet'!AK1576</f>
        <v>0</v>
      </c>
      <c r="K1576" s="59">
        <f>'Inventory Ref Sheet'!AL1576</f>
        <v>0</v>
      </c>
      <c r="L1576" s="59">
        <f>'Inventory Ref Sheet'!AM1576</f>
        <v>0</v>
      </c>
      <c r="M1576" s="59">
        <f>'Inventory Ref Sheet'!AP1576</f>
        <v>0</v>
      </c>
      <c r="N1576" s="59">
        <f>'Inventory Ref Sheet'!AQ1576</f>
        <v>0</v>
      </c>
      <c r="O1576" s="100" t="str">
        <f ca="1">IF('Inventory Ref Sheet'!AS1576&gt;0,YEAR(TODAY())-'Inventory Ref Sheet'!AS1576,"")</f>
        <v/>
      </c>
      <c r="P1576" s="95">
        <f>'Inventory Ref Sheet'!AU1576</f>
        <v>0</v>
      </c>
      <c r="Q1576" s="60">
        <f>'Inventory Ref Sheet'!AV1576</f>
        <v>0</v>
      </c>
      <c r="R1576" s="61"/>
      <c r="S1576" s="100" t="str">
        <f t="shared" si="90"/>
        <v/>
      </c>
      <c r="T1576" s="59">
        <f>'Inventory Ref Sheet'!M1576</f>
        <v>0</v>
      </c>
      <c r="U1576" s="102">
        <f>'Inventory Ref Sheet'!N1576</f>
        <v>0</v>
      </c>
      <c r="V1576" s="59">
        <f>'Inventory Ref Sheet'!O1576</f>
        <v>0</v>
      </c>
      <c r="W1576" s="59">
        <f>'Inventory Ref Sheet'!R1576</f>
        <v>0</v>
      </c>
      <c r="X1576" s="59">
        <f>'Inventory Ref Sheet'!S1576</f>
        <v>0</v>
      </c>
      <c r="Y1576" s="100" t="str">
        <f ca="1">IF('Inventory Ref Sheet'!U1576&gt;0,YEAR(TODAY())-'Inventory Ref Sheet'!U1576,"")</f>
        <v/>
      </c>
      <c r="Z1576" s="95">
        <f>'Inventory Ref Sheet'!W1576</f>
        <v>0</v>
      </c>
      <c r="AA1576" s="60">
        <f>'Inventory Ref Sheet'!X1576</f>
        <v>0</v>
      </c>
      <c r="AB1576" s="61"/>
      <c r="AC1576" s="97" t="str">
        <f t="shared" si="91"/>
        <v/>
      </c>
      <c r="AD1576" s="59">
        <f>'Inventory Ref Sheet'!Y1576</f>
        <v>0</v>
      </c>
      <c r="AE1576" s="59">
        <f>'Inventory Ref Sheet'!Z1576</f>
        <v>0</v>
      </c>
      <c r="AF1576" s="102">
        <f>'Inventory Ref Sheet'!AA1576</f>
        <v>0</v>
      </c>
      <c r="AG1576" s="59">
        <f>'Inventory Ref Sheet'!AD1576</f>
        <v>0</v>
      </c>
      <c r="AH1576" s="59">
        <f>'Inventory Ref Sheet'!AE1576</f>
        <v>0</v>
      </c>
      <c r="AI1576" s="100" t="str">
        <f ca="1">IF('Inventory Ref Sheet'!AG1576&gt;0,YEAR(TODAY())-'Inventory Ref Sheet'!AG1576,"")</f>
        <v/>
      </c>
      <c r="AJ1576" s="99"/>
      <c r="AK1576" s="60">
        <f>'Inventory Ref Sheet'!AJ1576</f>
        <v>0</v>
      </c>
      <c r="AL1576" s="99"/>
      <c r="AM1576" s="97" t="str">
        <f t="shared" si="92"/>
        <v/>
      </c>
    </row>
    <row r="1577" spans="10:39" x14ac:dyDescent="0.25">
      <c r="J1577" s="59">
        <f>'Inventory Ref Sheet'!AK1577</f>
        <v>0</v>
      </c>
      <c r="K1577" s="59">
        <f>'Inventory Ref Sheet'!AL1577</f>
        <v>0</v>
      </c>
      <c r="L1577" s="59">
        <f>'Inventory Ref Sheet'!AM1577</f>
        <v>0</v>
      </c>
      <c r="M1577" s="59">
        <f>'Inventory Ref Sheet'!AP1577</f>
        <v>0</v>
      </c>
      <c r="N1577" s="59">
        <f>'Inventory Ref Sheet'!AQ1577</f>
        <v>0</v>
      </c>
      <c r="O1577" s="100" t="str">
        <f ca="1">IF('Inventory Ref Sheet'!AS1577&gt;0,YEAR(TODAY())-'Inventory Ref Sheet'!AS1577,"")</f>
        <v/>
      </c>
      <c r="P1577" s="95">
        <f>'Inventory Ref Sheet'!AU1577</f>
        <v>0</v>
      </c>
      <c r="Q1577" s="60">
        <f>'Inventory Ref Sheet'!AV1577</f>
        <v>0</v>
      </c>
      <c r="R1577" s="61"/>
      <c r="S1577" s="100" t="str">
        <f t="shared" si="90"/>
        <v/>
      </c>
      <c r="T1577" s="59">
        <f>'Inventory Ref Sheet'!M1577</f>
        <v>0</v>
      </c>
      <c r="U1577" s="102">
        <f>'Inventory Ref Sheet'!N1577</f>
        <v>0</v>
      </c>
      <c r="V1577" s="59">
        <f>'Inventory Ref Sheet'!O1577</f>
        <v>0</v>
      </c>
      <c r="W1577" s="59">
        <f>'Inventory Ref Sheet'!R1577</f>
        <v>0</v>
      </c>
      <c r="X1577" s="59">
        <f>'Inventory Ref Sheet'!S1577</f>
        <v>0</v>
      </c>
      <c r="Y1577" s="100" t="str">
        <f ca="1">IF('Inventory Ref Sheet'!U1577&gt;0,YEAR(TODAY())-'Inventory Ref Sheet'!U1577,"")</f>
        <v/>
      </c>
      <c r="Z1577" s="95">
        <f>'Inventory Ref Sheet'!W1577</f>
        <v>0</v>
      </c>
      <c r="AA1577" s="60">
        <f>'Inventory Ref Sheet'!X1577</f>
        <v>0</v>
      </c>
      <c r="AB1577" s="61"/>
      <c r="AC1577" s="97" t="str">
        <f t="shared" si="91"/>
        <v/>
      </c>
      <c r="AD1577" s="59">
        <f>'Inventory Ref Sheet'!Y1577</f>
        <v>0</v>
      </c>
      <c r="AE1577" s="59">
        <f>'Inventory Ref Sheet'!Z1577</f>
        <v>0</v>
      </c>
      <c r="AF1577" s="102">
        <f>'Inventory Ref Sheet'!AA1577</f>
        <v>0</v>
      </c>
      <c r="AG1577" s="59">
        <f>'Inventory Ref Sheet'!AD1577</f>
        <v>0</v>
      </c>
      <c r="AH1577" s="59">
        <f>'Inventory Ref Sheet'!AE1577</f>
        <v>0</v>
      </c>
      <c r="AI1577" s="100" t="str">
        <f ca="1">IF('Inventory Ref Sheet'!AG1577&gt;0,YEAR(TODAY())-'Inventory Ref Sheet'!AG1577,"")</f>
        <v/>
      </c>
      <c r="AJ1577" s="99"/>
      <c r="AK1577" s="60">
        <f>'Inventory Ref Sheet'!AJ1577</f>
        <v>0</v>
      </c>
      <c r="AL1577" s="99"/>
      <c r="AM1577" s="97" t="str">
        <f t="shared" si="92"/>
        <v/>
      </c>
    </row>
    <row r="1578" spans="10:39" x14ac:dyDescent="0.25">
      <c r="J1578" s="59">
        <f>'Inventory Ref Sheet'!AK1578</f>
        <v>0</v>
      </c>
      <c r="K1578" s="59">
        <f>'Inventory Ref Sheet'!AL1578</f>
        <v>0</v>
      </c>
      <c r="L1578" s="59">
        <f>'Inventory Ref Sheet'!AM1578</f>
        <v>0</v>
      </c>
      <c r="M1578" s="59">
        <f>'Inventory Ref Sheet'!AP1578</f>
        <v>0</v>
      </c>
      <c r="N1578" s="59">
        <f>'Inventory Ref Sheet'!AQ1578</f>
        <v>0</v>
      </c>
      <c r="O1578" s="100" t="str">
        <f ca="1">IF('Inventory Ref Sheet'!AS1578&gt;0,YEAR(TODAY())-'Inventory Ref Sheet'!AS1578,"")</f>
        <v/>
      </c>
      <c r="P1578" s="95">
        <f>'Inventory Ref Sheet'!AU1578</f>
        <v>0</v>
      </c>
      <c r="Q1578" s="60">
        <f>'Inventory Ref Sheet'!AV1578</f>
        <v>0</v>
      </c>
      <c r="R1578" s="61"/>
      <c r="S1578" s="100" t="str">
        <f t="shared" si="90"/>
        <v/>
      </c>
      <c r="T1578" s="59">
        <f>'Inventory Ref Sheet'!M1578</f>
        <v>0</v>
      </c>
      <c r="U1578" s="102">
        <f>'Inventory Ref Sheet'!N1578</f>
        <v>0</v>
      </c>
      <c r="V1578" s="59">
        <f>'Inventory Ref Sheet'!O1578</f>
        <v>0</v>
      </c>
      <c r="W1578" s="59">
        <f>'Inventory Ref Sheet'!R1578</f>
        <v>0</v>
      </c>
      <c r="X1578" s="59">
        <f>'Inventory Ref Sheet'!S1578</f>
        <v>0</v>
      </c>
      <c r="Y1578" s="100" t="str">
        <f ca="1">IF('Inventory Ref Sheet'!U1578&gt;0,YEAR(TODAY())-'Inventory Ref Sheet'!U1578,"")</f>
        <v/>
      </c>
      <c r="Z1578" s="95">
        <f>'Inventory Ref Sheet'!W1578</f>
        <v>0</v>
      </c>
      <c r="AA1578" s="60">
        <f>'Inventory Ref Sheet'!X1578</f>
        <v>0</v>
      </c>
      <c r="AB1578" s="61"/>
      <c r="AC1578" s="97" t="str">
        <f t="shared" si="91"/>
        <v/>
      </c>
      <c r="AD1578" s="59">
        <f>'Inventory Ref Sheet'!Y1578</f>
        <v>0</v>
      </c>
      <c r="AE1578" s="59">
        <f>'Inventory Ref Sheet'!Z1578</f>
        <v>0</v>
      </c>
      <c r="AF1578" s="102">
        <f>'Inventory Ref Sheet'!AA1578</f>
        <v>0</v>
      </c>
      <c r="AG1578" s="59">
        <f>'Inventory Ref Sheet'!AD1578</f>
        <v>0</v>
      </c>
      <c r="AH1578" s="59">
        <f>'Inventory Ref Sheet'!AE1578</f>
        <v>0</v>
      </c>
      <c r="AI1578" s="100" t="str">
        <f ca="1">IF('Inventory Ref Sheet'!AG1578&gt;0,YEAR(TODAY())-'Inventory Ref Sheet'!AG1578,"")</f>
        <v/>
      </c>
      <c r="AJ1578" s="99"/>
      <c r="AK1578" s="60">
        <f>'Inventory Ref Sheet'!AJ1578</f>
        <v>0</v>
      </c>
      <c r="AL1578" s="99"/>
      <c r="AM1578" s="97" t="str">
        <f t="shared" si="92"/>
        <v/>
      </c>
    </row>
    <row r="1579" spans="10:39" x14ac:dyDescent="0.25">
      <c r="J1579" s="59">
        <f>'Inventory Ref Sheet'!AK1579</f>
        <v>0</v>
      </c>
      <c r="K1579" s="59">
        <f>'Inventory Ref Sheet'!AL1579</f>
        <v>0</v>
      </c>
      <c r="L1579" s="59">
        <f>'Inventory Ref Sheet'!AM1579</f>
        <v>0</v>
      </c>
      <c r="M1579" s="59">
        <f>'Inventory Ref Sheet'!AP1579</f>
        <v>0</v>
      </c>
      <c r="N1579" s="59">
        <f>'Inventory Ref Sheet'!AQ1579</f>
        <v>0</v>
      </c>
      <c r="O1579" s="100" t="str">
        <f ca="1">IF('Inventory Ref Sheet'!AS1579&gt;0,YEAR(TODAY())-'Inventory Ref Sheet'!AS1579,"")</f>
        <v/>
      </c>
      <c r="P1579" s="95">
        <f>'Inventory Ref Sheet'!AU1579</f>
        <v>0</v>
      </c>
      <c r="Q1579" s="60">
        <f>'Inventory Ref Sheet'!AV1579</f>
        <v>0</v>
      </c>
      <c r="R1579" s="61"/>
      <c r="S1579" s="100" t="str">
        <f t="shared" si="90"/>
        <v/>
      </c>
      <c r="T1579" s="59">
        <f>'Inventory Ref Sheet'!M1579</f>
        <v>0</v>
      </c>
      <c r="U1579" s="102">
        <f>'Inventory Ref Sheet'!N1579</f>
        <v>0</v>
      </c>
      <c r="V1579" s="59">
        <f>'Inventory Ref Sheet'!O1579</f>
        <v>0</v>
      </c>
      <c r="W1579" s="59">
        <f>'Inventory Ref Sheet'!R1579</f>
        <v>0</v>
      </c>
      <c r="X1579" s="59">
        <f>'Inventory Ref Sheet'!S1579</f>
        <v>0</v>
      </c>
      <c r="Y1579" s="100" t="str">
        <f ca="1">IF('Inventory Ref Sheet'!U1579&gt;0,YEAR(TODAY())-'Inventory Ref Sheet'!U1579,"")</f>
        <v/>
      </c>
      <c r="Z1579" s="95">
        <f>'Inventory Ref Sheet'!W1579</f>
        <v>0</v>
      </c>
      <c r="AA1579" s="60">
        <f>'Inventory Ref Sheet'!X1579</f>
        <v>0</v>
      </c>
      <c r="AB1579" s="61"/>
      <c r="AC1579" s="97" t="str">
        <f t="shared" si="91"/>
        <v/>
      </c>
      <c r="AD1579" s="59">
        <f>'Inventory Ref Sheet'!Y1579</f>
        <v>0</v>
      </c>
      <c r="AE1579" s="59">
        <f>'Inventory Ref Sheet'!Z1579</f>
        <v>0</v>
      </c>
      <c r="AF1579" s="102">
        <f>'Inventory Ref Sheet'!AA1579</f>
        <v>0</v>
      </c>
      <c r="AG1579" s="59">
        <f>'Inventory Ref Sheet'!AD1579</f>
        <v>0</v>
      </c>
      <c r="AH1579" s="59">
        <f>'Inventory Ref Sheet'!AE1579</f>
        <v>0</v>
      </c>
      <c r="AI1579" s="100" t="str">
        <f ca="1">IF('Inventory Ref Sheet'!AG1579&gt;0,YEAR(TODAY())-'Inventory Ref Sheet'!AG1579,"")</f>
        <v/>
      </c>
      <c r="AJ1579" s="99"/>
      <c r="AK1579" s="60">
        <f>'Inventory Ref Sheet'!AJ1579</f>
        <v>0</v>
      </c>
      <c r="AL1579" s="99"/>
      <c r="AM1579" s="97" t="str">
        <f t="shared" si="92"/>
        <v/>
      </c>
    </row>
    <row r="1580" spans="10:39" x14ac:dyDescent="0.25">
      <c r="J1580" s="59">
        <f>'Inventory Ref Sheet'!AK1580</f>
        <v>0</v>
      </c>
      <c r="K1580" s="59">
        <f>'Inventory Ref Sheet'!AL1580</f>
        <v>0</v>
      </c>
      <c r="L1580" s="59">
        <f>'Inventory Ref Sheet'!AM1580</f>
        <v>0</v>
      </c>
      <c r="M1580" s="59">
        <f>'Inventory Ref Sheet'!AP1580</f>
        <v>0</v>
      </c>
      <c r="N1580" s="59">
        <f>'Inventory Ref Sheet'!AQ1580</f>
        <v>0</v>
      </c>
      <c r="O1580" s="100" t="str">
        <f ca="1">IF('Inventory Ref Sheet'!AS1580&gt;0,YEAR(TODAY())-'Inventory Ref Sheet'!AS1580,"")</f>
        <v/>
      </c>
      <c r="P1580" s="95">
        <f>'Inventory Ref Sheet'!AU1580</f>
        <v>0</v>
      </c>
      <c r="Q1580" s="60">
        <f>'Inventory Ref Sheet'!AV1580</f>
        <v>0</v>
      </c>
      <c r="R1580" s="61"/>
      <c r="S1580" s="100" t="str">
        <f t="shared" si="90"/>
        <v/>
      </c>
      <c r="T1580" s="59">
        <f>'Inventory Ref Sheet'!M1580</f>
        <v>0</v>
      </c>
      <c r="U1580" s="102">
        <f>'Inventory Ref Sheet'!N1580</f>
        <v>0</v>
      </c>
      <c r="V1580" s="59">
        <f>'Inventory Ref Sheet'!O1580</f>
        <v>0</v>
      </c>
      <c r="W1580" s="59">
        <f>'Inventory Ref Sheet'!R1580</f>
        <v>0</v>
      </c>
      <c r="X1580" s="59">
        <f>'Inventory Ref Sheet'!S1580</f>
        <v>0</v>
      </c>
      <c r="Y1580" s="100" t="str">
        <f ca="1">IF('Inventory Ref Sheet'!U1580&gt;0,YEAR(TODAY())-'Inventory Ref Sheet'!U1580,"")</f>
        <v/>
      </c>
      <c r="Z1580" s="95">
        <f>'Inventory Ref Sheet'!W1580</f>
        <v>0</v>
      </c>
      <c r="AA1580" s="60">
        <f>'Inventory Ref Sheet'!X1580</f>
        <v>0</v>
      </c>
      <c r="AB1580" s="61"/>
      <c r="AC1580" s="97" t="str">
        <f t="shared" si="91"/>
        <v/>
      </c>
      <c r="AD1580" s="59">
        <f>'Inventory Ref Sheet'!Y1580</f>
        <v>0</v>
      </c>
      <c r="AE1580" s="59">
        <f>'Inventory Ref Sheet'!Z1580</f>
        <v>0</v>
      </c>
      <c r="AF1580" s="102">
        <f>'Inventory Ref Sheet'!AA1580</f>
        <v>0</v>
      </c>
      <c r="AG1580" s="59">
        <f>'Inventory Ref Sheet'!AD1580</f>
        <v>0</v>
      </c>
      <c r="AH1580" s="59">
        <f>'Inventory Ref Sheet'!AE1580</f>
        <v>0</v>
      </c>
      <c r="AI1580" s="100" t="str">
        <f ca="1">IF('Inventory Ref Sheet'!AG1580&gt;0,YEAR(TODAY())-'Inventory Ref Sheet'!AG1580,"")</f>
        <v/>
      </c>
      <c r="AJ1580" s="99"/>
      <c r="AK1580" s="60">
        <f>'Inventory Ref Sheet'!AJ1580</f>
        <v>0</v>
      </c>
      <c r="AL1580" s="99"/>
      <c r="AM1580" s="97" t="str">
        <f t="shared" si="92"/>
        <v/>
      </c>
    </row>
    <row r="1581" spans="10:39" x14ac:dyDescent="0.25">
      <c r="J1581" s="59">
        <f>'Inventory Ref Sheet'!AK1581</f>
        <v>0</v>
      </c>
      <c r="K1581" s="59">
        <f>'Inventory Ref Sheet'!AL1581</f>
        <v>0</v>
      </c>
      <c r="L1581" s="59">
        <f>'Inventory Ref Sheet'!AM1581</f>
        <v>0</v>
      </c>
      <c r="M1581" s="59">
        <f>'Inventory Ref Sheet'!AP1581</f>
        <v>0</v>
      </c>
      <c r="N1581" s="59">
        <f>'Inventory Ref Sheet'!AQ1581</f>
        <v>0</v>
      </c>
      <c r="O1581" s="100" t="str">
        <f ca="1">IF('Inventory Ref Sheet'!AS1581&gt;0,YEAR(TODAY())-'Inventory Ref Sheet'!AS1581,"")</f>
        <v/>
      </c>
      <c r="P1581" s="95">
        <f>'Inventory Ref Sheet'!AU1581</f>
        <v>0</v>
      </c>
      <c r="Q1581" s="60">
        <f>'Inventory Ref Sheet'!AV1581</f>
        <v>0</v>
      </c>
      <c r="R1581" s="61"/>
      <c r="S1581" s="100" t="str">
        <f t="shared" si="90"/>
        <v/>
      </c>
      <c r="T1581" s="59">
        <f>'Inventory Ref Sheet'!M1581</f>
        <v>0</v>
      </c>
      <c r="U1581" s="102">
        <f>'Inventory Ref Sheet'!N1581</f>
        <v>0</v>
      </c>
      <c r="V1581" s="59">
        <f>'Inventory Ref Sheet'!O1581</f>
        <v>0</v>
      </c>
      <c r="W1581" s="59">
        <f>'Inventory Ref Sheet'!R1581</f>
        <v>0</v>
      </c>
      <c r="X1581" s="59">
        <f>'Inventory Ref Sheet'!S1581</f>
        <v>0</v>
      </c>
      <c r="Y1581" s="100" t="str">
        <f ca="1">IF('Inventory Ref Sheet'!U1581&gt;0,YEAR(TODAY())-'Inventory Ref Sheet'!U1581,"")</f>
        <v/>
      </c>
      <c r="Z1581" s="95">
        <f>'Inventory Ref Sheet'!W1581</f>
        <v>0</v>
      </c>
      <c r="AA1581" s="60">
        <f>'Inventory Ref Sheet'!X1581</f>
        <v>0</v>
      </c>
      <c r="AB1581" s="61"/>
      <c r="AC1581" s="97" t="str">
        <f t="shared" si="91"/>
        <v/>
      </c>
      <c r="AD1581" s="59">
        <f>'Inventory Ref Sheet'!Y1581</f>
        <v>0</v>
      </c>
      <c r="AE1581" s="59">
        <f>'Inventory Ref Sheet'!Z1581</f>
        <v>0</v>
      </c>
      <c r="AF1581" s="102">
        <f>'Inventory Ref Sheet'!AA1581</f>
        <v>0</v>
      </c>
      <c r="AG1581" s="59">
        <f>'Inventory Ref Sheet'!AD1581</f>
        <v>0</v>
      </c>
      <c r="AH1581" s="59">
        <f>'Inventory Ref Sheet'!AE1581</f>
        <v>0</v>
      </c>
      <c r="AI1581" s="100" t="str">
        <f ca="1">IF('Inventory Ref Sheet'!AG1581&gt;0,YEAR(TODAY())-'Inventory Ref Sheet'!AG1581,"")</f>
        <v/>
      </c>
      <c r="AJ1581" s="99"/>
      <c r="AK1581" s="60">
        <f>'Inventory Ref Sheet'!AJ1581</f>
        <v>0</v>
      </c>
      <c r="AL1581" s="99"/>
      <c r="AM1581" s="97" t="str">
        <f t="shared" si="92"/>
        <v/>
      </c>
    </row>
    <row r="1582" spans="10:39" x14ac:dyDescent="0.25">
      <c r="J1582" s="59">
        <f>'Inventory Ref Sheet'!AK1582</f>
        <v>0</v>
      </c>
      <c r="K1582" s="59">
        <f>'Inventory Ref Sheet'!AL1582</f>
        <v>0</v>
      </c>
      <c r="L1582" s="59">
        <f>'Inventory Ref Sheet'!AM1582</f>
        <v>0</v>
      </c>
      <c r="M1582" s="59">
        <f>'Inventory Ref Sheet'!AP1582</f>
        <v>0</v>
      </c>
      <c r="N1582" s="59">
        <f>'Inventory Ref Sheet'!AQ1582</f>
        <v>0</v>
      </c>
      <c r="O1582" s="100" t="str">
        <f ca="1">IF('Inventory Ref Sheet'!AS1582&gt;0,YEAR(TODAY())-'Inventory Ref Sheet'!AS1582,"")</f>
        <v/>
      </c>
      <c r="P1582" s="95">
        <f>'Inventory Ref Sheet'!AU1582</f>
        <v>0</v>
      </c>
      <c r="Q1582" s="60">
        <f>'Inventory Ref Sheet'!AV1582</f>
        <v>0</v>
      </c>
      <c r="R1582" s="61"/>
      <c r="S1582" s="100" t="str">
        <f t="shared" si="90"/>
        <v/>
      </c>
      <c r="T1582" s="59">
        <f>'Inventory Ref Sheet'!M1582</f>
        <v>0</v>
      </c>
      <c r="U1582" s="102">
        <f>'Inventory Ref Sheet'!N1582</f>
        <v>0</v>
      </c>
      <c r="V1582" s="59">
        <f>'Inventory Ref Sheet'!O1582</f>
        <v>0</v>
      </c>
      <c r="W1582" s="59">
        <f>'Inventory Ref Sheet'!R1582</f>
        <v>0</v>
      </c>
      <c r="X1582" s="59">
        <f>'Inventory Ref Sheet'!S1582</f>
        <v>0</v>
      </c>
      <c r="Y1582" s="100" t="str">
        <f ca="1">IF('Inventory Ref Sheet'!U1582&gt;0,YEAR(TODAY())-'Inventory Ref Sheet'!U1582,"")</f>
        <v/>
      </c>
      <c r="Z1582" s="95">
        <f>'Inventory Ref Sheet'!W1582</f>
        <v>0</v>
      </c>
      <c r="AA1582" s="60">
        <f>'Inventory Ref Sheet'!X1582</f>
        <v>0</v>
      </c>
      <c r="AB1582" s="61"/>
      <c r="AC1582" s="97" t="str">
        <f t="shared" si="91"/>
        <v/>
      </c>
      <c r="AD1582" s="59">
        <f>'Inventory Ref Sheet'!Y1582</f>
        <v>0</v>
      </c>
      <c r="AE1582" s="59">
        <f>'Inventory Ref Sheet'!Z1582</f>
        <v>0</v>
      </c>
      <c r="AF1582" s="102">
        <f>'Inventory Ref Sheet'!AA1582</f>
        <v>0</v>
      </c>
      <c r="AG1582" s="59">
        <f>'Inventory Ref Sheet'!AD1582</f>
        <v>0</v>
      </c>
      <c r="AH1582" s="59">
        <f>'Inventory Ref Sheet'!AE1582</f>
        <v>0</v>
      </c>
      <c r="AI1582" s="100" t="str">
        <f ca="1">IF('Inventory Ref Sheet'!AG1582&gt;0,YEAR(TODAY())-'Inventory Ref Sheet'!AG1582,"")</f>
        <v/>
      </c>
      <c r="AJ1582" s="99"/>
      <c r="AK1582" s="60">
        <f>'Inventory Ref Sheet'!AJ1582</f>
        <v>0</v>
      </c>
      <c r="AL1582" s="99"/>
      <c r="AM1582" s="97" t="str">
        <f t="shared" si="92"/>
        <v/>
      </c>
    </row>
    <row r="1583" spans="10:39" x14ac:dyDescent="0.25">
      <c r="J1583" s="59">
        <f>'Inventory Ref Sheet'!AK1583</f>
        <v>0</v>
      </c>
      <c r="K1583" s="59">
        <f>'Inventory Ref Sheet'!AL1583</f>
        <v>0</v>
      </c>
      <c r="L1583" s="59">
        <f>'Inventory Ref Sheet'!AM1583</f>
        <v>0</v>
      </c>
      <c r="M1583" s="59">
        <f>'Inventory Ref Sheet'!AP1583</f>
        <v>0</v>
      </c>
      <c r="N1583" s="59">
        <f>'Inventory Ref Sheet'!AQ1583</f>
        <v>0</v>
      </c>
      <c r="O1583" s="100" t="str">
        <f ca="1">IF('Inventory Ref Sheet'!AS1583&gt;0,YEAR(TODAY())-'Inventory Ref Sheet'!AS1583,"")</f>
        <v/>
      </c>
      <c r="P1583" s="95">
        <f>'Inventory Ref Sheet'!AU1583</f>
        <v>0</v>
      </c>
      <c r="Q1583" s="60">
        <f>'Inventory Ref Sheet'!AV1583</f>
        <v>0</v>
      </c>
      <c r="R1583" s="61"/>
      <c r="S1583" s="100" t="str">
        <f t="shared" si="90"/>
        <v/>
      </c>
      <c r="T1583" s="59">
        <f>'Inventory Ref Sheet'!M1583</f>
        <v>0</v>
      </c>
      <c r="U1583" s="102">
        <f>'Inventory Ref Sheet'!N1583</f>
        <v>0</v>
      </c>
      <c r="V1583" s="59">
        <f>'Inventory Ref Sheet'!O1583</f>
        <v>0</v>
      </c>
      <c r="W1583" s="59">
        <f>'Inventory Ref Sheet'!R1583</f>
        <v>0</v>
      </c>
      <c r="X1583" s="59">
        <f>'Inventory Ref Sheet'!S1583</f>
        <v>0</v>
      </c>
      <c r="Y1583" s="100" t="str">
        <f ca="1">IF('Inventory Ref Sheet'!U1583&gt;0,YEAR(TODAY())-'Inventory Ref Sheet'!U1583,"")</f>
        <v/>
      </c>
      <c r="Z1583" s="95">
        <f>'Inventory Ref Sheet'!W1583</f>
        <v>0</v>
      </c>
      <c r="AA1583" s="60">
        <f>'Inventory Ref Sheet'!X1583</f>
        <v>0</v>
      </c>
      <c r="AB1583" s="61"/>
      <c r="AC1583" s="97" t="str">
        <f t="shared" si="91"/>
        <v/>
      </c>
      <c r="AD1583" s="59">
        <f>'Inventory Ref Sheet'!Y1583</f>
        <v>0</v>
      </c>
      <c r="AE1583" s="59">
        <f>'Inventory Ref Sheet'!Z1583</f>
        <v>0</v>
      </c>
      <c r="AF1583" s="102">
        <f>'Inventory Ref Sheet'!AA1583</f>
        <v>0</v>
      </c>
      <c r="AG1583" s="59">
        <f>'Inventory Ref Sheet'!AD1583</f>
        <v>0</v>
      </c>
      <c r="AH1583" s="59">
        <f>'Inventory Ref Sheet'!AE1583</f>
        <v>0</v>
      </c>
      <c r="AI1583" s="100" t="str">
        <f ca="1">IF('Inventory Ref Sheet'!AG1583&gt;0,YEAR(TODAY())-'Inventory Ref Sheet'!AG1583,"")</f>
        <v/>
      </c>
      <c r="AJ1583" s="99"/>
      <c r="AK1583" s="60">
        <f>'Inventory Ref Sheet'!AJ1583</f>
        <v>0</v>
      </c>
      <c r="AL1583" s="99"/>
      <c r="AM1583" s="97" t="str">
        <f t="shared" si="92"/>
        <v/>
      </c>
    </row>
    <row r="1584" spans="10:39" x14ac:dyDescent="0.25">
      <c r="J1584" s="59">
        <f>'Inventory Ref Sheet'!AK1584</f>
        <v>0</v>
      </c>
      <c r="K1584" s="59">
        <f>'Inventory Ref Sheet'!AL1584</f>
        <v>0</v>
      </c>
      <c r="L1584" s="59">
        <f>'Inventory Ref Sheet'!AM1584</f>
        <v>0</v>
      </c>
      <c r="M1584" s="59">
        <f>'Inventory Ref Sheet'!AP1584</f>
        <v>0</v>
      </c>
      <c r="N1584" s="59">
        <f>'Inventory Ref Sheet'!AQ1584</f>
        <v>0</v>
      </c>
      <c r="O1584" s="100" t="str">
        <f ca="1">IF('Inventory Ref Sheet'!AS1584&gt;0,YEAR(TODAY())-'Inventory Ref Sheet'!AS1584,"")</f>
        <v/>
      </c>
      <c r="P1584" s="95">
        <f>'Inventory Ref Sheet'!AU1584</f>
        <v>0</v>
      </c>
      <c r="Q1584" s="60">
        <f>'Inventory Ref Sheet'!AV1584</f>
        <v>0</v>
      </c>
      <c r="R1584" s="61"/>
      <c r="S1584" s="100" t="str">
        <f t="shared" si="90"/>
        <v/>
      </c>
      <c r="T1584" s="59">
        <f>'Inventory Ref Sheet'!M1584</f>
        <v>0</v>
      </c>
      <c r="U1584" s="102">
        <f>'Inventory Ref Sheet'!N1584</f>
        <v>0</v>
      </c>
      <c r="V1584" s="59">
        <f>'Inventory Ref Sheet'!O1584</f>
        <v>0</v>
      </c>
      <c r="W1584" s="59">
        <f>'Inventory Ref Sheet'!R1584</f>
        <v>0</v>
      </c>
      <c r="X1584" s="59">
        <f>'Inventory Ref Sheet'!S1584</f>
        <v>0</v>
      </c>
      <c r="Y1584" s="100" t="str">
        <f ca="1">IF('Inventory Ref Sheet'!U1584&gt;0,YEAR(TODAY())-'Inventory Ref Sheet'!U1584,"")</f>
        <v/>
      </c>
      <c r="Z1584" s="95">
        <f>'Inventory Ref Sheet'!W1584</f>
        <v>0</v>
      </c>
      <c r="AA1584" s="60">
        <f>'Inventory Ref Sheet'!X1584</f>
        <v>0</v>
      </c>
      <c r="AB1584" s="61"/>
      <c r="AC1584" s="97" t="str">
        <f t="shared" si="91"/>
        <v/>
      </c>
      <c r="AD1584" s="59">
        <f>'Inventory Ref Sheet'!Y1584</f>
        <v>0</v>
      </c>
      <c r="AE1584" s="59">
        <f>'Inventory Ref Sheet'!Z1584</f>
        <v>0</v>
      </c>
      <c r="AF1584" s="102">
        <f>'Inventory Ref Sheet'!AA1584</f>
        <v>0</v>
      </c>
      <c r="AG1584" s="59">
        <f>'Inventory Ref Sheet'!AD1584</f>
        <v>0</v>
      </c>
      <c r="AH1584" s="59">
        <f>'Inventory Ref Sheet'!AE1584</f>
        <v>0</v>
      </c>
      <c r="AI1584" s="100" t="str">
        <f ca="1">IF('Inventory Ref Sheet'!AG1584&gt;0,YEAR(TODAY())-'Inventory Ref Sheet'!AG1584,"")</f>
        <v/>
      </c>
      <c r="AJ1584" s="99"/>
      <c r="AK1584" s="60">
        <f>'Inventory Ref Sheet'!AJ1584</f>
        <v>0</v>
      </c>
      <c r="AL1584" s="99"/>
      <c r="AM1584" s="97" t="str">
        <f t="shared" si="92"/>
        <v/>
      </c>
    </row>
    <row r="1585" spans="10:39" x14ac:dyDescent="0.25">
      <c r="J1585" s="59">
        <f>'Inventory Ref Sheet'!AK1585</f>
        <v>0</v>
      </c>
      <c r="K1585" s="59">
        <f>'Inventory Ref Sheet'!AL1585</f>
        <v>0</v>
      </c>
      <c r="L1585" s="59">
        <f>'Inventory Ref Sheet'!AM1585</f>
        <v>0</v>
      </c>
      <c r="M1585" s="59">
        <f>'Inventory Ref Sheet'!AP1585</f>
        <v>0</v>
      </c>
      <c r="N1585" s="59">
        <f>'Inventory Ref Sheet'!AQ1585</f>
        <v>0</v>
      </c>
      <c r="O1585" s="100" t="str">
        <f ca="1">IF('Inventory Ref Sheet'!AS1585&gt;0,YEAR(TODAY())-'Inventory Ref Sheet'!AS1585,"")</f>
        <v/>
      </c>
      <c r="P1585" s="95">
        <f>'Inventory Ref Sheet'!AU1585</f>
        <v>0</v>
      </c>
      <c r="Q1585" s="60">
        <f>'Inventory Ref Sheet'!AV1585</f>
        <v>0</v>
      </c>
      <c r="R1585" s="61"/>
      <c r="S1585" s="100" t="str">
        <f t="shared" si="90"/>
        <v/>
      </c>
      <c r="T1585" s="59">
        <f>'Inventory Ref Sheet'!M1585</f>
        <v>0</v>
      </c>
      <c r="U1585" s="102">
        <f>'Inventory Ref Sheet'!N1585</f>
        <v>0</v>
      </c>
      <c r="V1585" s="59">
        <f>'Inventory Ref Sheet'!O1585</f>
        <v>0</v>
      </c>
      <c r="W1585" s="59">
        <f>'Inventory Ref Sheet'!R1585</f>
        <v>0</v>
      </c>
      <c r="X1585" s="59">
        <f>'Inventory Ref Sheet'!S1585</f>
        <v>0</v>
      </c>
      <c r="Y1585" s="100" t="str">
        <f ca="1">IF('Inventory Ref Sheet'!U1585&gt;0,YEAR(TODAY())-'Inventory Ref Sheet'!U1585,"")</f>
        <v/>
      </c>
      <c r="Z1585" s="95">
        <f>'Inventory Ref Sheet'!W1585</f>
        <v>0</v>
      </c>
      <c r="AA1585" s="60">
        <f>'Inventory Ref Sheet'!X1585</f>
        <v>0</v>
      </c>
      <c r="AB1585" s="61"/>
      <c r="AC1585" s="97" t="str">
        <f t="shared" si="91"/>
        <v/>
      </c>
      <c r="AD1585" s="59">
        <f>'Inventory Ref Sheet'!Y1585</f>
        <v>0</v>
      </c>
      <c r="AE1585" s="59">
        <f>'Inventory Ref Sheet'!Z1585</f>
        <v>0</v>
      </c>
      <c r="AF1585" s="102">
        <f>'Inventory Ref Sheet'!AA1585</f>
        <v>0</v>
      </c>
      <c r="AG1585" s="59">
        <f>'Inventory Ref Sheet'!AD1585</f>
        <v>0</v>
      </c>
      <c r="AH1585" s="59">
        <f>'Inventory Ref Sheet'!AE1585</f>
        <v>0</v>
      </c>
      <c r="AI1585" s="100" t="str">
        <f ca="1">IF('Inventory Ref Sheet'!AG1585&gt;0,YEAR(TODAY())-'Inventory Ref Sheet'!AG1585,"")</f>
        <v/>
      </c>
      <c r="AJ1585" s="99"/>
      <c r="AK1585" s="60">
        <f>'Inventory Ref Sheet'!AJ1585</f>
        <v>0</v>
      </c>
      <c r="AL1585" s="99"/>
      <c r="AM1585" s="97" t="str">
        <f t="shared" si="92"/>
        <v/>
      </c>
    </row>
    <row r="1586" spans="10:39" x14ac:dyDescent="0.25">
      <c r="J1586" s="59">
        <f>'Inventory Ref Sheet'!AK1586</f>
        <v>0</v>
      </c>
      <c r="K1586" s="59">
        <f>'Inventory Ref Sheet'!AL1586</f>
        <v>0</v>
      </c>
      <c r="L1586" s="59">
        <f>'Inventory Ref Sheet'!AM1586</f>
        <v>0</v>
      </c>
      <c r="M1586" s="59">
        <f>'Inventory Ref Sheet'!AP1586</f>
        <v>0</v>
      </c>
      <c r="N1586" s="59">
        <f>'Inventory Ref Sheet'!AQ1586</f>
        <v>0</v>
      </c>
      <c r="O1586" s="100" t="str">
        <f ca="1">IF('Inventory Ref Sheet'!AS1586&gt;0,YEAR(TODAY())-'Inventory Ref Sheet'!AS1586,"")</f>
        <v/>
      </c>
      <c r="P1586" s="95">
        <f>'Inventory Ref Sheet'!AU1586</f>
        <v>0</v>
      </c>
      <c r="Q1586" s="60">
        <f>'Inventory Ref Sheet'!AV1586</f>
        <v>0</v>
      </c>
      <c r="R1586" s="61"/>
      <c r="S1586" s="100" t="str">
        <f t="shared" si="90"/>
        <v/>
      </c>
      <c r="T1586" s="59">
        <f>'Inventory Ref Sheet'!M1586</f>
        <v>0</v>
      </c>
      <c r="U1586" s="102">
        <f>'Inventory Ref Sheet'!N1586</f>
        <v>0</v>
      </c>
      <c r="V1586" s="59">
        <f>'Inventory Ref Sheet'!O1586</f>
        <v>0</v>
      </c>
      <c r="W1586" s="59">
        <f>'Inventory Ref Sheet'!R1586</f>
        <v>0</v>
      </c>
      <c r="X1586" s="59">
        <f>'Inventory Ref Sheet'!S1586</f>
        <v>0</v>
      </c>
      <c r="Y1586" s="100" t="str">
        <f ca="1">IF('Inventory Ref Sheet'!U1586&gt;0,YEAR(TODAY())-'Inventory Ref Sheet'!U1586,"")</f>
        <v/>
      </c>
      <c r="Z1586" s="95">
        <f>'Inventory Ref Sheet'!W1586</f>
        <v>0</v>
      </c>
      <c r="AA1586" s="60">
        <f>'Inventory Ref Sheet'!X1586</f>
        <v>0</v>
      </c>
      <c r="AB1586" s="61"/>
      <c r="AC1586" s="97" t="str">
        <f t="shared" si="91"/>
        <v/>
      </c>
      <c r="AD1586" s="59">
        <f>'Inventory Ref Sheet'!Y1586</f>
        <v>0</v>
      </c>
      <c r="AE1586" s="59">
        <f>'Inventory Ref Sheet'!Z1586</f>
        <v>0</v>
      </c>
      <c r="AF1586" s="102">
        <f>'Inventory Ref Sheet'!AA1586</f>
        <v>0</v>
      </c>
      <c r="AG1586" s="59">
        <f>'Inventory Ref Sheet'!AD1586</f>
        <v>0</v>
      </c>
      <c r="AH1586" s="59">
        <f>'Inventory Ref Sheet'!AE1586</f>
        <v>0</v>
      </c>
      <c r="AI1586" s="100" t="str">
        <f ca="1">IF('Inventory Ref Sheet'!AG1586&gt;0,YEAR(TODAY())-'Inventory Ref Sheet'!AG1586,"")</f>
        <v/>
      </c>
      <c r="AJ1586" s="99"/>
      <c r="AK1586" s="60">
        <f>'Inventory Ref Sheet'!AJ1586</f>
        <v>0</v>
      </c>
      <c r="AL1586" s="99"/>
      <c r="AM1586" s="97" t="str">
        <f t="shared" si="92"/>
        <v/>
      </c>
    </row>
    <row r="1587" spans="10:39" x14ac:dyDescent="0.25">
      <c r="J1587" s="59">
        <f>'Inventory Ref Sheet'!AK1587</f>
        <v>0</v>
      </c>
      <c r="K1587" s="59">
        <f>'Inventory Ref Sheet'!AL1587</f>
        <v>0</v>
      </c>
      <c r="L1587" s="59">
        <f>'Inventory Ref Sheet'!AM1587</f>
        <v>0</v>
      </c>
      <c r="M1587" s="59">
        <f>'Inventory Ref Sheet'!AP1587</f>
        <v>0</v>
      </c>
      <c r="N1587" s="59">
        <f>'Inventory Ref Sheet'!AQ1587</f>
        <v>0</v>
      </c>
      <c r="O1587" s="100" t="str">
        <f ca="1">IF('Inventory Ref Sheet'!AS1587&gt;0,YEAR(TODAY())-'Inventory Ref Sheet'!AS1587,"")</f>
        <v/>
      </c>
      <c r="P1587" s="95">
        <f>'Inventory Ref Sheet'!AU1587</f>
        <v>0</v>
      </c>
      <c r="Q1587" s="60">
        <f>'Inventory Ref Sheet'!AV1587</f>
        <v>0</v>
      </c>
      <c r="R1587" s="61"/>
      <c r="S1587" s="100" t="str">
        <f t="shared" si="90"/>
        <v/>
      </c>
      <c r="T1587" s="59">
        <f>'Inventory Ref Sheet'!M1587</f>
        <v>0</v>
      </c>
      <c r="U1587" s="102">
        <f>'Inventory Ref Sheet'!N1587</f>
        <v>0</v>
      </c>
      <c r="V1587" s="59">
        <f>'Inventory Ref Sheet'!O1587</f>
        <v>0</v>
      </c>
      <c r="W1587" s="59">
        <f>'Inventory Ref Sheet'!R1587</f>
        <v>0</v>
      </c>
      <c r="X1587" s="59">
        <f>'Inventory Ref Sheet'!S1587</f>
        <v>0</v>
      </c>
      <c r="Y1587" s="100" t="str">
        <f ca="1">IF('Inventory Ref Sheet'!U1587&gt;0,YEAR(TODAY())-'Inventory Ref Sheet'!U1587,"")</f>
        <v/>
      </c>
      <c r="Z1587" s="95">
        <f>'Inventory Ref Sheet'!W1587</f>
        <v>0</v>
      </c>
      <c r="AA1587" s="60">
        <f>'Inventory Ref Sheet'!X1587</f>
        <v>0</v>
      </c>
      <c r="AB1587" s="61"/>
      <c r="AC1587" s="97" t="str">
        <f t="shared" si="91"/>
        <v/>
      </c>
      <c r="AD1587" s="59">
        <f>'Inventory Ref Sheet'!Y1587</f>
        <v>0</v>
      </c>
      <c r="AE1587" s="59">
        <f>'Inventory Ref Sheet'!Z1587</f>
        <v>0</v>
      </c>
      <c r="AF1587" s="102">
        <f>'Inventory Ref Sheet'!AA1587</f>
        <v>0</v>
      </c>
      <c r="AG1587" s="59">
        <f>'Inventory Ref Sheet'!AD1587</f>
        <v>0</v>
      </c>
      <c r="AH1587" s="59">
        <f>'Inventory Ref Sheet'!AE1587</f>
        <v>0</v>
      </c>
      <c r="AI1587" s="100" t="str">
        <f ca="1">IF('Inventory Ref Sheet'!AG1587&gt;0,YEAR(TODAY())-'Inventory Ref Sheet'!AG1587,"")</f>
        <v/>
      </c>
      <c r="AJ1587" s="99"/>
      <c r="AK1587" s="60">
        <f>'Inventory Ref Sheet'!AJ1587</f>
        <v>0</v>
      </c>
      <c r="AL1587" s="99"/>
      <c r="AM1587" s="97" t="str">
        <f t="shared" si="92"/>
        <v/>
      </c>
    </row>
    <row r="1588" spans="10:39" x14ac:dyDescent="0.25">
      <c r="J1588" s="59">
        <f>'Inventory Ref Sheet'!AK1588</f>
        <v>0</v>
      </c>
      <c r="K1588" s="59">
        <f>'Inventory Ref Sheet'!AL1588</f>
        <v>0</v>
      </c>
      <c r="L1588" s="59">
        <f>'Inventory Ref Sheet'!AM1588</f>
        <v>0</v>
      </c>
      <c r="M1588" s="59">
        <f>'Inventory Ref Sheet'!AP1588</f>
        <v>0</v>
      </c>
      <c r="N1588" s="59">
        <f>'Inventory Ref Sheet'!AQ1588</f>
        <v>0</v>
      </c>
      <c r="O1588" s="100" t="str">
        <f ca="1">IF('Inventory Ref Sheet'!AS1588&gt;0,YEAR(TODAY())-'Inventory Ref Sheet'!AS1588,"")</f>
        <v/>
      </c>
      <c r="P1588" s="95">
        <f>'Inventory Ref Sheet'!AU1588</f>
        <v>0</v>
      </c>
      <c r="Q1588" s="60">
        <f>'Inventory Ref Sheet'!AV1588</f>
        <v>0</v>
      </c>
      <c r="R1588" s="61"/>
      <c r="S1588" s="100" t="str">
        <f t="shared" si="90"/>
        <v/>
      </c>
      <c r="T1588" s="59">
        <f>'Inventory Ref Sheet'!M1588</f>
        <v>0</v>
      </c>
      <c r="U1588" s="102">
        <f>'Inventory Ref Sheet'!N1588</f>
        <v>0</v>
      </c>
      <c r="V1588" s="59">
        <f>'Inventory Ref Sheet'!O1588</f>
        <v>0</v>
      </c>
      <c r="W1588" s="59">
        <f>'Inventory Ref Sheet'!R1588</f>
        <v>0</v>
      </c>
      <c r="X1588" s="59">
        <f>'Inventory Ref Sheet'!S1588</f>
        <v>0</v>
      </c>
      <c r="Y1588" s="100" t="str">
        <f ca="1">IF('Inventory Ref Sheet'!U1588&gt;0,YEAR(TODAY())-'Inventory Ref Sheet'!U1588,"")</f>
        <v/>
      </c>
      <c r="Z1588" s="95">
        <f>'Inventory Ref Sheet'!W1588</f>
        <v>0</v>
      </c>
      <c r="AA1588" s="60">
        <f>'Inventory Ref Sheet'!X1588</f>
        <v>0</v>
      </c>
      <c r="AB1588" s="61"/>
      <c r="AC1588" s="97" t="str">
        <f t="shared" si="91"/>
        <v/>
      </c>
      <c r="AD1588" s="59">
        <f>'Inventory Ref Sheet'!Y1588</f>
        <v>0</v>
      </c>
      <c r="AE1588" s="59">
        <f>'Inventory Ref Sheet'!Z1588</f>
        <v>0</v>
      </c>
      <c r="AF1588" s="102">
        <f>'Inventory Ref Sheet'!AA1588</f>
        <v>0</v>
      </c>
      <c r="AG1588" s="59">
        <f>'Inventory Ref Sheet'!AD1588</f>
        <v>0</v>
      </c>
      <c r="AH1588" s="59">
        <f>'Inventory Ref Sheet'!AE1588</f>
        <v>0</v>
      </c>
      <c r="AI1588" s="100" t="str">
        <f ca="1">IF('Inventory Ref Sheet'!AG1588&gt;0,YEAR(TODAY())-'Inventory Ref Sheet'!AG1588,"")</f>
        <v/>
      </c>
      <c r="AJ1588" s="99"/>
      <c r="AK1588" s="60">
        <f>'Inventory Ref Sheet'!AJ1588</f>
        <v>0</v>
      </c>
      <c r="AL1588" s="99"/>
      <c r="AM1588" s="97" t="str">
        <f t="shared" si="92"/>
        <v/>
      </c>
    </row>
    <row r="1589" spans="10:39" x14ac:dyDescent="0.25">
      <c r="J1589" s="59">
        <f>'Inventory Ref Sheet'!AK1589</f>
        <v>0</v>
      </c>
      <c r="K1589" s="59">
        <f>'Inventory Ref Sheet'!AL1589</f>
        <v>0</v>
      </c>
      <c r="L1589" s="59">
        <f>'Inventory Ref Sheet'!AM1589</f>
        <v>0</v>
      </c>
      <c r="M1589" s="59">
        <f>'Inventory Ref Sheet'!AP1589</f>
        <v>0</v>
      </c>
      <c r="N1589" s="59">
        <f>'Inventory Ref Sheet'!AQ1589</f>
        <v>0</v>
      </c>
      <c r="O1589" s="100" t="str">
        <f ca="1">IF('Inventory Ref Sheet'!AS1589&gt;0,YEAR(TODAY())-'Inventory Ref Sheet'!AS1589,"")</f>
        <v/>
      </c>
      <c r="P1589" s="95">
        <f>'Inventory Ref Sheet'!AU1589</f>
        <v>0</v>
      </c>
      <c r="Q1589" s="60">
        <f>'Inventory Ref Sheet'!AV1589</f>
        <v>0</v>
      </c>
      <c r="R1589" s="61"/>
      <c r="S1589" s="100" t="str">
        <f t="shared" si="90"/>
        <v/>
      </c>
      <c r="T1589" s="59">
        <f>'Inventory Ref Sheet'!M1589</f>
        <v>0</v>
      </c>
      <c r="U1589" s="102">
        <f>'Inventory Ref Sheet'!N1589</f>
        <v>0</v>
      </c>
      <c r="V1589" s="59">
        <f>'Inventory Ref Sheet'!O1589</f>
        <v>0</v>
      </c>
      <c r="W1589" s="59">
        <f>'Inventory Ref Sheet'!R1589</f>
        <v>0</v>
      </c>
      <c r="X1589" s="59">
        <f>'Inventory Ref Sheet'!S1589</f>
        <v>0</v>
      </c>
      <c r="Y1589" s="100" t="str">
        <f ca="1">IF('Inventory Ref Sheet'!U1589&gt;0,YEAR(TODAY())-'Inventory Ref Sheet'!U1589,"")</f>
        <v/>
      </c>
      <c r="Z1589" s="95">
        <f>'Inventory Ref Sheet'!W1589</f>
        <v>0</v>
      </c>
      <c r="AA1589" s="60">
        <f>'Inventory Ref Sheet'!X1589</f>
        <v>0</v>
      </c>
      <c r="AB1589" s="61"/>
      <c r="AC1589" s="97" t="str">
        <f t="shared" si="91"/>
        <v/>
      </c>
      <c r="AD1589" s="59">
        <f>'Inventory Ref Sheet'!Y1589</f>
        <v>0</v>
      </c>
      <c r="AE1589" s="59">
        <f>'Inventory Ref Sheet'!Z1589</f>
        <v>0</v>
      </c>
      <c r="AF1589" s="102">
        <f>'Inventory Ref Sheet'!AA1589</f>
        <v>0</v>
      </c>
      <c r="AG1589" s="59">
        <f>'Inventory Ref Sheet'!AD1589</f>
        <v>0</v>
      </c>
      <c r="AH1589" s="59">
        <f>'Inventory Ref Sheet'!AE1589</f>
        <v>0</v>
      </c>
      <c r="AI1589" s="100" t="str">
        <f ca="1">IF('Inventory Ref Sheet'!AG1589&gt;0,YEAR(TODAY())-'Inventory Ref Sheet'!AG1589,"")</f>
        <v/>
      </c>
      <c r="AJ1589" s="99"/>
      <c r="AK1589" s="60">
        <f>'Inventory Ref Sheet'!AJ1589</f>
        <v>0</v>
      </c>
      <c r="AL1589" s="99"/>
      <c r="AM1589" s="97" t="str">
        <f t="shared" si="92"/>
        <v/>
      </c>
    </row>
    <row r="1590" spans="10:39" x14ac:dyDescent="0.25">
      <c r="J1590" s="59">
        <f>'Inventory Ref Sheet'!AK1590</f>
        <v>0</v>
      </c>
      <c r="K1590" s="59">
        <f>'Inventory Ref Sheet'!AL1590</f>
        <v>0</v>
      </c>
      <c r="L1590" s="59">
        <f>'Inventory Ref Sheet'!AM1590</f>
        <v>0</v>
      </c>
      <c r="M1590" s="59">
        <f>'Inventory Ref Sheet'!AP1590</f>
        <v>0</v>
      </c>
      <c r="N1590" s="59">
        <f>'Inventory Ref Sheet'!AQ1590</f>
        <v>0</v>
      </c>
      <c r="O1590" s="100" t="str">
        <f ca="1">IF('Inventory Ref Sheet'!AS1590&gt;0,YEAR(TODAY())-'Inventory Ref Sheet'!AS1590,"")</f>
        <v/>
      </c>
      <c r="P1590" s="95">
        <f>'Inventory Ref Sheet'!AU1590</f>
        <v>0</v>
      </c>
      <c r="Q1590" s="60">
        <f>'Inventory Ref Sheet'!AV1590</f>
        <v>0</v>
      </c>
      <c r="R1590" s="61"/>
      <c r="S1590" s="100" t="str">
        <f t="shared" si="90"/>
        <v/>
      </c>
      <c r="T1590" s="59">
        <f>'Inventory Ref Sheet'!M1590</f>
        <v>0</v>
      </c>
      <c r="U1590" s="102">
        <f>'Inventory Ref Sheet'!N1590</f>
        <v>0</v>
      </c>
      <c r="V1590" s="59">
        <f>'Inventory Ref Sheet'!O1590</f>
        <v>0</v>
      </c>
      <c r="W1590" s="59">
        <f>'Inventory Ref Sheet'!R1590</f>
        <v>0</v>
      </c>
      <c r="X1590" s="59">
        <f>'Inventory Ref Sheet'!S1590</f>
        <v>0</v>
      </c>
      <c r="Y1590" s="100" t="str">
        <f ca="1">IF('Inventory Ref Sheet'!U1590&gt;0,YEAR(TODAY())-'Inventory Ref Sheet'!U1590,"")</f>
        <v/>
      </c>
      <c r="Z1590" s="95">
        <f>'Inventory Ref Sheet'!W1590</f>
        <v>0</v>
      </c>
      <c r="AA1590" s="60">
        <f>'Inventory Ref Sheet'!X1590</f>
        <v>0</v>
      </c>
      <c r="AB1590" s="61"/>
      <c r="AC1590" s="97" t="str">
        <f t="shared" si="91"/>
        <v/>
      </c>
      <c r="AD1590" s="59">
        <f>'Inventory Ref Sheet'!Y1590</f>
        <v>0</v>
      </c>
      <c r="AE1590" s="59">
        <f>'Inventory Ref Sheet'!Z1590</f>
        <v>0</v>
      </c>
      <c r="AF1590" s="102">
        <f>'Inventory Ref Sheet'!AA1590</f>
        <v>0</v>
      </c>
      <c r="AG1590" s="59">
        <f>'Inventory Ref Sheet'!AD1590</f>
        <v>0</v>
      </c>
      <c r="AH1590" s="59">
        <f>'Inventory Ref Sheet'!AE1590</f>
        <v>0</v>
      </c>
      <c r="AI1590" s="100" t="str">
        <f ca="1">IF('Inventory Ref Sheet'!AG1590&gt;0,YEAR(TODAY())-'Inventory Ref Sheet'!AG1590,"")</f>
        <v/>
      </c>
      <c r="AJ1590" s="99"/>
      <c r="AK1590" s="60">
        <f>'Inventory Ref Sheet'!AJ1590</f>
        <v>0</v>
      </c>
      <c r="AL1590" s="99"/>
      <c r="AM1590" s="97" t="str">
        <f t="shared" si="92"/>
        <v/>
      </c>
    </row>
    <row r="1591" spans="10:39" x14ac:dyDescent="0.25">
      <c r="J1591" s="59">
        <f>'Inventory Ref Sheet'!AK1591</f>
        <v>0</v>
      </c>
      <c r="K1591" s="59">
        <f>'Inventory Ref Sheet'!AL1591</f>
        <v>0</v>
      </c>
      <c r="L1591" s="59">
        <f>'Inventory Ref Sheet'!AM1591</f>
        <v>0</v>
      </c>
      <c r="M1591" s="59">
        <f>'Inventory Ref Sheet'!AP1591</f>
        <v>0</v>
      </c>
      <c r="N1591" s="59">
        <f>'Inventory Ref Sheet'!AQ1591</f>
        <v>0</v>
      </c>
      <c r="O1591" s="100" t="str">
        <f ca="1">IF('Inventory Ref Sheet'!AS1591&gt;0,YEAR(TODAY())-'Inventory Ref Sheet'!AS1591,"")</f>
        <v/>
      </c>
      <c r="P1591" s="95">
        <f>'Inventory Ref Sheet'!AU1591</f>
        <v>0</v>
      </c>
      <c r="Q1591" s="60">
        <f>'Inventory Ref Sheet'!AV1591</f>
        <v>0</v>
      </c>
      <c r="R1591" s="61"/>
      <c r="S1591" s="100" t="str">
        <f t="shared" si="90"/>
        <v/>
      </c>
      <c r="T1591" s="59">
        <f>'Inventory Ref Sheet'!M1591</f>
        <v>0</v>
      </c>
      <c r="U1591" s="102">
        <f>'Inventory Ref Sheet'!N1591</f>
        <v>0</v>
      </c>
      <c r="V1591" s="59">
        <f>'Inventory Ref Sheet'!O1591</f>
        <v>0</v>
      </c>
      <c r="W1591" s="59">
        <f>'Inventory Ref Sheet'!R1591</f>
        <v>0</v>
      </c>
      <c r="X1591" s="59">
        <f>'Inventory Ref Sheet'!S1591</f>
        <v>0</v>
      </c>
      <c r="Y1591" s="100" t="str">
        <f ca="1">IF('Inventory Ref Sheet'!U1591&gt;0,YEAR(TODAY())-'Inventory Ref Sheet'!U1591,"")</f>
        <v/>
      </c>
      <c r="Z1591" s="95">
        <f>'Inventory Ref Sheet'!W1591</f>
        <v>0</v>
      </c>
      <c r="AA1591" s="60">
        <f>'Inventory Ref Sheet'!X1591</f>
        <v>0</v>
      </c>
      <c r="AB1591" s="61"/>
      <c r="AC1591" s="97" t="str">
        <f t="shared" si="91"/>
        <v/>
      </c>
      <c r="AD1591" s="59">
        <f>'Inventory Ref Sheet'!Y1591</f>
        <v>0</v>
      </c>
      <c r="AE1591" s="59">
        <f>'Inventory Ref Sheet'!Z1591</f>
        <v>0</v>
      </c>
      <c r="AF1591" s="102">
        <f>'Inventory Ref Sheet'!AA1591</f>
        <v>0</v>
      </c>
      <c r="AG1591" s="59">
        <f>'Inventory Ref Sheet'!AD1591</f>
        <v>0</v>
      </c>
      <c r="AH1591" s="59">
        <f>'Inventory Ref Sheet'!AE1591</f>
        <v>0</v>
      </c>
      <c r="AI1591" s="100" t="str">
        <f ca="1">IF('Inventory Ref Sheet'!AG1591&gt;0,YEAR(TODAY())-'Inventory Ref Sheet'!AG1591,"")</f>
        <v/>
      </c>
      <c r="AJ1591" s="99"/>
      <c r="AK1591" s="60">
        <f>'Inventory Ref Sheet'!AJ1591</f>
        <v>0</v>
      </c>
      <c r="AL1591" s="99"/>
      <c r="AM1591" s="97" t="str">
        <f t="shared" si="92"/>
        <v/>
      </c>
    </row>
    <row r="1592" spans="10:39" x14ac:dyDescent="0.25">
      <c r="J1592" s="59">
        <f>'Inventory Ref Sheet'!AK1592</f>
        <v>0</v>
      </c>
      <c r="K1592" s="59">
        <f>'Inventory Ref Sheet'!AL1592</f>
        <v>0</v>
      </c>
      <c r="L1592" s="59">
        <f>'Inventory Ref Sheet'!AM1592</f>
        <v>0</v>
      </c>
      <c r="M1592" s="59">
        <f>'Inventory Ref Sheet'!AP1592</f>
        <v>0</v>
      </c>
      <c r="N1592" s="59">
        <f>'Inventory Ref Sheet'!AQ1592</f>
        <v>0</v>
      </c>
      <c r="O1592" s="100" t="str">
        <f ca="1">IF('Inventory Ref Sheet'!AS1592&gt;0,YEAR(TODAY())-'Inventory Ref Sheet'!AS1592,"")</f>
        <v/>
      </c>
      <c r="P1592" s="95">
        <f>'Inventory Ref Sheet'!AU1592</f>
        <v>0</v>
      </c>
      <c r="Q1592" s="60">
        <f>'Inventory Ref Sheet'!AV1592</f>
        <v>0</v>
      </c>
      <c r="R1592" s="61"/>
      <c r="S1592" s="100" t="str">
        <f t="shared" si="90"/>
        <v/>
      </c>
      <c r="T1592" s="59">
        <f>'Inventory Ref Sheet'!M1592</f>
        <v>0</v>
      </c>
      <c r="U1592" s="102">
        <f>'Inventory Ref Sheet'!N1592</f>
        <v>0</v>
      </c>
      <c r="V1592" s="59">
        <f>'Inventory Ref Sheet'!O1592</f>
        <v>0</v>
      </c>
      <c r="W1592" s="59">
        <f>'Inventory Ref Sheet'!R1592</f>
        <v>0</v>
      </c>
      <c r="X1592" s="59">
        <f>'Inventory Ref Sheet'!S1592</f>
        <v>0</v>
      </c>
      <c r="Y1592" s="100" t="str">
        <f ca="1">IF('Inventory Ref Sheet'!U1592&gt;0,YEAR(TODAY())-'Inventory Ref Sheet'!U1592,"")</f>
        <v/>
      </c>
      <c r="Z1592" s="95">
        <f>'Inventory Ref Sheet'!W1592</f>
        <v>0</v>
      </c>
      <c r="AA1592" s="60">
        <f>'Inventory Ref Sheet'!X1592</f>
        <v>0</v>
      </c>
      <c r="AB1592" s="61"/>
      <c r="AC1592" s="97" t="str">
        <f t="shared" si="91"/>
        <v/>
      </c>
      <c r="AD1592" s="59">
        <f>'Inventory Ref Sheet'!Y1592</f>
        <v>0</v>
      </c>
      <c r="AE1592" s="59">
        <f>'Inventory Ref Sheet'!Z1592</f>
        <v>0</v>
      </c>
      <c r="AF1592" s="102">
        <f>'Inventory Ref Sheet'!AA1592</f>
        <v>0</v>
      </c>
      <c r="AG1592" s="59">
        <f>'Inventory Ref Sheet'!AD1592</f>
        <v>0</v>
      </c>
      <c r="AH1592" s="59">
        <f>'Inventory Ref Sheet'!AE1592</f>
        <v>0</v>
      </c>
      <c r="AI1592" s="100" t="str">
        <f ca="1">IF('Inventory Ref Sheet'!AG1592&gt;0,YEAR(TODAY())-'Inventory Ref Sheet'!AG1592,"")</f>
        <v/>
      </c>
      <c r="AJ1592" s="99"/>
      <c r="AK1592" s="60">
        <f>'Inventory Ref Sheet'!AJ1592</f>
        <v>0</v>
      </c>
      <c r="AL1592" s="99"/>
      <c r="AM1592" s="97" t="str">
        <f t="shared" si="92"/>
        <v/>
      </c>
    </row>
    <row r="1593" spans="10:39" x14ac:dyDescent="0.25">
      <c r="J1593" s="59">
        <f>'Inventory Ref Sheet'!AK1593</f>
        <v>0</v>
      </c>
      <c r="K1593" s="59">
        <f>'Inventory Ref Sheet'!AL1593</f>
        <v>0</v>
      </c>
      <c r="L1593" s="59">
        <f>'Inventory Ref Sheet'!AM1593</f>
        <v>0</v>
      </c>
      <c r="M1593" s="59">
        <f>'Inventory Ref Sheet'!AP1593</f>
        <v>0</v>
      </c>
      <c r="N1593" s="59">
        <f>'Inventory Ref Sheet'!AQ1593</f>
        <v>0</v>
      </c>
      <c r="O1593" s="100" t="str">
        <f ca="1">IF('Inventory Ref Sheet'!AS1593&gt;0,YEAR(TODAY())-'Inventory Ref Sheet'!AS1593,"")</f>
        <v/>
      </c>
      <c r="P1593" s="95">
        <f>'Inventory Ref Sheet'!AU1593</f>
        <v>0</v>
      </c>
      <c r="Q1593" s="60">
        <f>'Inventory Ref Sheet'!AV1593</f>
        <v>0</v>
      </c>
      <c r="R1593" s="61"/>
      <c r="S1593" s="100" t="str">
        <f t="shared" si="90"/>
        <v/>
      </c>
      <c r="T1593" s="59">
        <f>'Inventory Ref Sheet'!M1593</f>
        <v>0</v>
      </c>
      <c r="U1593" s="102">
        <f>'Inventory Ref Sheet'!N1593</f>
        <v>0</v>
      </c>
      <c r="V1593" s="59">
        <f>'Inventory Ref Sheet'!O1593</f>
        <v>0</v>
      </c>
      <c r="W1593" s="59">
        <f>'Inventory Ref Sheet'!R1593</f>
        <v>0</v>
      </c>
      <c r="X1593" s="59">
        <f>'Inventory Ref Sheet'!S1593</f>
        <v>0</v>
      </c>
      <c r="Y1593" s="100" t="str">
        <f ca="1">IF('Inventory Ref Sheet'!U1593&gt;0,YEAR(TODAY())-'Inventory Ref Sheet'!U1593,"")</f>
        <v/>
      </c>
      <c r="Z1593" s="95">
        <f>'Inventory Ref Sheet'!W1593</f>
        <v>0</v>
      </c>
      <c r="AA1593" s="60">
        <f>'Inventory Ref Sheet'!X1593</f>
        <v>0</v>
      </c>
      <c r="AB1593" s="61"/>
      <c r="AC1593" s="97" t="str">
        <f t="shared" si="91"/>
        <v/>
      </c>
      <c r="AD1593" s="59">
        <f>'Inventory Ref Sheet'!Y1593</f>
        <v>0</v>
      </c>
      <c r="AE1593" s="59">
        <f>'Inventory Ref Sheet'!Z1593</f>
        <v>0</v>
      </c>
      <c r="AF1593" s="102">
        <f>'Inventory Ref Sheet'!AA1593</f>
        <v>0</v>
      </c>
      <c r="AG1593" s="59">
        <f>'Inventory Ref Sheet'!AD1593</f>
        <v>0</v>
      </c>
      <c r="AH1593" s="59">
        <f>'Inventory Ref Sheet'!AE1593</f>
        <v>0</v>
      </c>
      <c r="AI1593" s="100" t="str">
        <f ca="1">IF('Inventory Ref Sheet'!AG1593&gt;0,YEAR(TODAY())-'Inventory Ref Sheet'!AG1593,"")</f>
        <v/>
      </c>
      <c r="AJ1593" s="99"/>
      <c r="AK1593" s="60">
        <f>'Inventory Ref Sheet'!AJ1593</f>
        <v>0</v>
      </c>
      <c r="AL1593" s="99"/>
      <c r="AM1593" s="97" t="str">
        <f t="shared" si="92"/>
        <v/>
      </c>
    </row>
    <row r="1594" spans="10:39" x14ac:dyDescent="0.25">
      <c r="J1594" s="59">
        <f>'Inventory Ref Sheet'!AK1594</f>
        <v>0</v>
      </c>
      <c r="K1594" s="59">
        <f>'Inventory Ref Sheet'!AL1594</f>
        <v>0</v>
      </c>
      <c r="L1594" s="59">
        <f>'Inventory Ref Sheet'!AM1594</f>
        <v>0</v>
      </c>
      <c r="M1594" s="59">
        <f>'Inventory Ref Sheet'!AP1594</f>
        <v>0</v>
      </c>
      <c r="N1594" s="59">
        <f>'Inventory Ref Sheet'!AQ1594</f>
        <v>0</v>
      </c>
      <c r="O1594" s="100" t="str">
        <f ca="1">IF('Inventory Ref Sheet'!AS1594&gt;0,YEAR(TODAY())-'Inventory Ref Sheet'!AS1594,"")</f>
        <v/>
      </c>
      <c r="P1594" s="95">
        <f>'Inventory Ref Sheet'!AU1594</f>
        <v>0</v>
      </c>
      <c r="Q1594" s="60">
        <f>'Inventory Ref Sheet'!AV1594</f>
        <v>0</v>
      </c>
      <c r="R1594" s="61"/>
      <c r="S1594" s="100" t="str">
        <f t="shared" si="90"/>
        <v/>
      </c>
      <c r="T1594" s="59">
        <f>'Inventory Ref Sheet'!M1594</f>
        <v>0</v>
      </c>
      <c r="U1594" s="102">
        <f>'Inventory Ref Sheet'!N1594</f>
        <v>0</v>
      </c>
      <c r="V1594" s="59">
        <f>'Inventory Ref Sheet'!O1594</f>
        <v>0</v>
      </c>
      <c r="W1594" s="59">
        <f>'Inventory Ref Sheet'!R1594</f>
        <v>0</v>
      </c>
      <c r="X1594" s="59">
        <f>'Inventory Ref Sheet'!S1594</f>
        <v>0</v>
      </c>
      <c r="Y1594" s="100" t="str">
        <f ca="1">IF('Inventory Ref Sheet'!U1594&gt;0,YEAR(TODAY())-'Inventory Ref Sheet'!U1594,"")</f>
        <v/>
      </c>
      <c r="Z1594" s="95">
        <f>'Inventory Ref Sheet'!W1594</f>
        <v>0</v>
      </c>
      <c r="AA1594" s="60">
        <f>'Inventory Ref Sheet'!X1594</f>
        <v>0</v>
      </c>
      <c r="AB1594" s="61"/>
      <c r="AC1594" s="97" t="str">
        <f t="shared" si="91"/>
        <v/>
      </c>
      <c r="AD1594" s="59">
        <f>'Inventory Ref Sheet'!Y1594</f>
        <v>0</v>
      </c>
      <c r="AE1594" s="59">
        <f>'Inventory Ref Sheet'!Z1594</f>
        <v>0</v>
      </c>
      <c r="AF1594" s="102">
        <f>'Inventory Ref Sheet'!AA1594</f>
        <v>0</v>
      </c>
      <c r="AG1594" s="59">
        <f>'Inventory Ref Sheet'!AD1594</f>
        <v>0</v>
      </c>
      <c r="AH1594" s="59">
        <f>'Inventory Ref Sheet'!AE1594</f>
        <v>0</v>
      </c>
      <c r="AI1594" s="100" t="str">
        <f ca="1">IF('Inventory Ref Sheet'!AG1594&gt;0,YEAR(TODAY())-'Inventory Ref Sheet'!AG1594,"")</f>
        <v/>
      </c>
      <c r="AJ1594" s="99"/>
      <c r="AK1594" s="60">
        <f>'Inventory Ref Sheet'!AJ1594</f>
        <v>0</v>
      </c>
      <c r="AL1594" s="99"/>
      <c r="AM1594" s="97" t="str">
        <f t="shared" si="92"/>
        <v/>
      </c>
    </row>
    <row r="1595" spans="10:39" x14ac:dyDescent="0.25">
      <c r="J1595" s="59">
        <f>'Inventory Ref Sheet'!AK1595</f>
        <v>0</v>
      </c>
      <c r="K1595" s="59">
        <f>'Inventory Ref Sheet'!AL1595</f>
        <v>0</v>
      </c>
      <c r="L1595" s="59">
        <f>'Inventory Ref Sheet'!AM1595</f>
        <v>0</v>
      </c>
      <c r="M1595" s="59">
        <f>'Inventory Ref Sheet'!AP1595</f>
        <v>0</v>
      </c>
      <c r="N1595" s="59">
        <f>'Inventory Ref Sheet'!AQ1595</f>
        <v>0</v>
      </c>
      <c r="O1595" s="100" t="str">
        <f ca="1">IF('Inventory Ref Sheet'!AS1595&gt;0,YEAR(TODAY())-'Inventory Ref Sheet'!AS1595,"")</f>
        <v/>
      </c>
      <c r="P1595" s="95">
        <f>'Inventory Ref Sheet'!AU1595</f>
        <v>0</v>
      </c>
      <c r="Q1595" s="60">
        <f>'Inventory Ref Sheet'!AV1595</f>
        <v>0</v>
      </c>
      <c r="R1595" s="61"/>
      <c r="S1595" s="100" t="str">
        <f t="shared" si="90"/>
        <v/>
      </c>
      <c r="T1595" s="59">
        <f>'Inventory Ref Sheet'!M1595</f>
        <v>0</v>
      </c>
      <c r="U1595" s="102">
        <f>'Inventory Ref Sheet'!N1595</f>
        <v>0</v>
      </c>
      <c r="V1595" s="59">
        <f>'Inventory Ref Sheet'!O1595</f>
        <v>0</v>
      </c>
      <c r="W1595" s="59">
        <f>'Inventory Ref Sheet'!R1595</f>
        <v>0</v>
      </c>
      <c r="X1595" s="59">
        <f>'Inventory Ref Sheet'!S1595</f>
        <v>0</v>
      </c>
      <c r="Y1595" s="100" t="str">
        <f ca="1">IF('Inventory Ref Sheet'!U1595&gt;0,YEAR(TODAY())-'Inventory Ref Sheet'!U1595,"")</f>
        <v/>
      </c>
      <c r="Z1595" s="95">
        <f>'Inventory Ref Sheet'!W1595</f>
        <v>0</v>
      </c>
      <c r="AA1595" s="60">
        <f>'Inventory Ref Sheet'!X1595</f>
        <v>0</v>
      </c>
      <c r="AB1595" s="61"/>
      <c r="AC1595" s="97" t="str">
        <f t="shared" si="91"/>
        <v/>
      </c>
      <c r="AD1595" s="59">
        <f>'Inventory Ref Sheet'!Y1595</f>
        <v>0</v>
      </c>
      <c r="AE1595" s="59">
        <f>'Inventory Ref Sheet'!Z1595</f>
        <v>0</v>
      </c>
      <c r="AF1595" s="102">
        <f>'Inventory Ref Sheet'!AA1595</f>
        <v>0</v>
      </c>
      <c r="AG1595" s="59">
        <f>'Inventory Ref Sheet'!AD1595</f>
        <v>0</v>
      </c>
      <c r="AH1595" s="59">
        <f>'Inventory Ref Sheet'!AE1595</f>
        <v>0</v>
      </c>
      <c r="AI1595" s="100" t="str">
        <f ca="1">IF('Inventory Ref Sheet'!AG1595&gt;0,YEAR(TODAY())-'Inventory Ref Sheet'!AG1595,"")</f>
        <v/>
      </c>
      <c r="AJ1595" s="99"/>
      <c r="AK1595" s="60">
        <f>'Inventory Ref Sheet'!AJ1595</f>
        <v>0</v>
      </c>
      <c r="AL1595" s="99"/>
      <c r="AM1595" s="97" t="str">
        <f t="shared" si="92"/>
        <v/>
      </c>
    </row>
    <row r="1596" spans="10:39" x14ac:dyDescent="0.25">
      <c r="J1596" s="59">
        <f>'Inventory Ref Sheet'!AK1596</f>
        <v>0</v>
      </c>
      <c r="K1596" s="59">
        <f>'Inventory Ref Sheet'!AL1596</f>
        <v>0</v>
      </c>
      <c r="L1596" s="59">
        <f>'Inventory Ref Sheet'!AM1596</f>
        <v>0</v>
      </c>
      <c r="M1596" s="59">
        <f>'Inventory Ref Sheet'!AP1596</f>
        <v>0</v>
      </c>
      <c r="N1596" s="59">
        <f>'Inventory Ref Sheet'!AQ1596</f>
        <v>0</v>
      </c>
      <c r="O1596" s="100" t="str">
        <f ca="1">IF('Inventory Ref Sheet'!AS1596&gt;0,YEAR(TODAY())-'Inventory Ref Sheet'!AS1596,"")</f>
        <v/>
      </c>
      <c r="P1596" s="95">
        <f>'Inventory Ref Sheet'!AU1596</f>
        <v>0</v>
      </c>
      <c r="Q1596" s="60">
        <f>'Inventory Ref Sheet'!AV1596</f>
        <v>0</v>
      </c>
      <c r="R1596" s="61"/>
      <c r="S1596" s="100" t="str">
        <f t="shared" si="90"/>
        <v/>
      </c>
      <c r="T1596" s="59">
        <f>'Inventory Ref Sheet'!M1596</f>
        <v>0</v>
      </c>
      <c r="U1596" s="102">
        <f>'Inventory Ref Sheet'!N1596</f>
        <v>0</v>
      </c>
      <c r="V1596" s="59">
        <f>'Inventory Ref Sheet'!O1596</f>
        <v>0</v>
      </c>
      <c r="W1596" s="59">
        <f>'Inventory Ref Sheet'!R1596</f>
        <v>0</v>
      </c>
      <c r="X1596" s="59">
        <f>'Inventory Ref Sheet'!S1596</f>
        <v>0</v>
      </c>
      <c r="Y1596" s="100" t="str">
        <f ca="1">IF('Inventory Ref Sheet'!U1596&gt;0,YEAR(TODAY())-'Inventory Ref Sheet'!U1596,"")</f>
        <v/>
      </c>
      <c r="Z1596" s="95">
        <f>'Inventory Ref Sheet'!W1596</f>
        <v>0</v>
      </c>
      <c r="AA1596" s="60">
        <f>'Inventory Ref Sheet'!X1596</f>
        <v>0</v>
      </c>
      <c r="AB1596" s="61"/>
      <c r="AC1596" s="97" t="str">
        <f t="shared" si="91"/>
        <v/>
      </c>
      <c r="AD1596" s="59">
        <f>'Inventory Ref Sheet'!Y1596</f>
        <v>0</v>
      </c>
      <c r="AE1596" s="59">
        <f>'Inventory Ref Sheet'!Z1596</f>
        <v>0</v>
      </c>
      <c r="AF1596" s="102">
        <f>'Inventory Ref Sheet'!AA1596</f>
        <v>0</v>
      </c>
      <c r="AG1596" s="59">
        <f>'Inventory Ref Sheet'!AD1596</f>
        <v>0</v>
      </c>
      <c r="AH1596" s="59">
        <f>'Inventory Ref Sheet'!AE1596</f>
        <v>0</v>
      </c>
      <c r="AI1596" s="100" t="str">
        <f ca="1">IF('Inventory Ref Sheet'!AG1596&gt;0,YEAR(TODAY())-'Inventory Ref Sheet'!AG1596,"")</f>
        <v/>
      </c>
      <c r="AJ1596" s="99"/>
      <c r="AK1596" s="60">
        <f>'Inventory Ref Sheet'!AJ1596</f>
        <v>0</v>
      </c>
      <c r="AL1596" s="99"/>
      <c r="AM1596" s="97" t="str">
        <f t="shared" si="92"/>
        <v/>
      </c>
    </row>
    <row r="1597" spans="10:39" x14ac:dyDescent="0.25">
      <c r="J1597" s="59">
        <f>'Inventory Ref Sheet'!AK1597</f>
        <v>0</v>
      </c>
      <c r="K1597" s="59">
        <f>'Inventory Ref Sheet'!AL1597</f>
        <v>0</v>
      </c>
      <c r="L1597" s="59">
        <f>'Inventory Ref Sheet'!AM1597</f>
        <v>0</v>
      </c>
      <c r="M1597" s="59">
        <f>'Inventory Ref Sheet'!AP1597</f>
        <v>0</v>
      </c>
      <c r="N1597" s="59">
        <f>'Inventory Ref Sheet'!AQ1597</f>
        <v>0</v>
      </c>
      <c r="O1597" s="100" t="str">
        <f ca="1">IF('Inventory Ref Sheet'!AS1597&gt;0,YEAR(TODAY())-'Inventory Ref Sheet'!AS1597,"")</f>
        <v/>
      </c>
      <c r="P1597" s="95">
        <f>'Inventory Ref Sheet'!AU1597</f>
        <v>0</v>
      </c>
      <c r="Q1597" s="60">
        <f>'Inventory Ref Sheet'!AV1597</f>
        <v>0</v>
      </c>
      <c r="R1597" s="61"/>
      <c r="S1597" s="100" t="str">
        <f t="shared" si="90"/>
        <v/>
      </c>
      <c r="T1597" s="59">
        <f>'Inventory Ref Sheet'!M1597</f>
        <v>0</v>
      </c>
      <c r="U1597" s="102">
        <f>'Inventory Ref Sheet'!N1597</f>
        <v>0</v>
      </c>
      <c r="V1597" s="59">
        <f>'Inventory Ref Sheet'!O1597</f>
        <v>0</v>
      </c>
      <c r="W1597" s="59">
        <f>'Inventory Ref Sheet'!R1597</f>
        <v>0</v>
      </c>
      <c r="X1597" s="59">
        <f>'Inventory Ref Sheet'!S1597</f>
        <v>0</v>
      </c>
      <c r="Y1597" s="100" t="str">
        <f ca="1">IF('Inventory Ref Sheet'!U1597&gt;0,YEAR(TODAY())-'Inventory Ref Sheet'!U1597,"")</f>
        <v/>
      </c>
      <c r="Z1597" s="95">
        <f>'Inventory Ref Sheet'!W1597</f>
        <v>0</v>
      </c>
      <c r="AA1597" s="60">
        <f>'Inventory Ref Sheet'!X1597</f>
        <v>0</v>
      </c>
      <c r="AB1597" s="61"/>
      <c r="AC1597" s="97" t="str">
        <f t="shared" si="91"/>
        <v/>
      </c>
      <c r="AD1597" s="59">
        <f>'Inventory Ref Sheet'!Y1597</f>
        <v>0</v>
      </c>
      <c r="AE1597" s="59">
        <f>'Inventory Ref Sheet'!Z1597</f>
        <v>0</v>
      </c>
      <c r="AF1597" s="102">
        <f>'Inventory Ref Sheet'!AA1597</f>
        <v>0</v>
      </c>
      <c r="AG1597" s="59">
        <f>'Inventory Ref Sheet'!AD1597</f>
        <v>0</v>
      </c>
      <c r="AH1597" s="59">
        <f>'Inventory Ref Sheet'!AE1597</f>
        <v>0</v>
      </c>
      <c r="AI1597" s="100" t="str">
        <f ca="1">IF('Inventory Ref Sheet'!AG1597&gt;0,YEAR(TODAY())-'Inventory Ref Sheet'!AG1597,"")</f>
        <v/>
      </c>
      <c r="AJ1597" s="99"/>
      <c r="AK1597" s="60">
        <f>'Inventory Ref Sheet'!AJ1597</f>
        <v>0</v>
      </c>
      <c r="AL1597" s="99"/>
      <c r="AM1597" s="97" t="str">
        <f t="shared" si="92"/>
        <v/>
      </c>
    </row>
    <row r="1598" spans="10:39" x14ac:dyDescent="0.25">
      <c r="J1598" s="59">
        <f>'Inventory Ref Sheet'!AK1598</f>
        <v>0</v>
      </c>
      <c r="K1598" s="59">
        <f>'Inventory Ref Sheet'!AL1598</f>
        <v>0</v>
      </c>
      <c r="L1598" s="59">
        <f>'Inventory Ref Sheet'!AM1598</f>
        <v>0</v>
      </c>
      <c r="M1598" s="59">
        <f>'Inventory Ref Sheet'!AP1598</f>
        <v>0</v>
      </c>
      <c r="N1598" s="59">
        <f>'Inventory Ref Sheet'!AQ1598</f>
        <v>0</v>
      </c>
      <c r="O1598" s="100" t="str">
        <f ca="1">IF('Inventory Ref Sheet'!AS1598&gt;0,YEAR(TODAY())-'Inventory Ref Sheet'!AS1598,"")</f>
        <v/>
      </c>
      <c r="P1598" s="95">
        <f>'Inventory Ref Sheet'!AU1598</f>
        <v>0</v>
      </c>
      <c r="Q1598" s="60">
        <f>'Inventory Ref Sheet'!AV1598</f>
        <v>0</v>
      </c>
      <c r="R1598" s="61"/>
      <c r="S1598" s="100" t="str">
        <f t="shared" si="90"/>
        <v/>
      </c>
      <c r="T1598" s="59">
        <f>'Inventory Ref Sheet'!M1598</f>
        <v>0</v>
      </c>
      <c r="U1598" s="102">
        <f>'Inventory Ref Sheet'!N1598</f>
        <v>0</v>
      </c>
      <c r="V1598" s="59">
        <f>'Inventory Ref Sheet'!O1598</f>
        <v>0</v>
      </c>
      <c r="W1598" s="59">
        <f>'Inventory Ref Sheet'!R1598</f>
        <v>0</v>
      </c>
      <c r="X1598" s="59">
        <f>'Inventory Ref Sheet'!S1598</f>
        <v>0</v>
      </c>
      <c r="Y1598" s="100" t="str">
        <f ca="1">IF('Inventory Ref Sheet'!U1598&gt;0,YEAR(TODAY())-'Inventory Ref Sheet'!U1598,"")</f>
        <v/>
      </c>
      <c r="Z1598" s="95">
        <f>'Inventory Ref Sheet'!W1598</f>
        <v>0</v>
      </c>
      <c r="AA1598" s="60">
        <f>'Inventory Ref Sheet'!X1598</f>
        <v>0</v>
      </c>
      <c r="AB1598" s="61"/>
      <c r="AC1598" s="97" t="str">
        <f t="shared" si="91"/>
        <v/>
      </c>
      <c r="AD1598" s="59">
        <f>'Inventory Ref Sheet'!Y1598</f>
        <v>0</v>
      </c>
      <c r="AE1598" s="59">
        <f>'Inventory Ref Sheet'!Z1598</f>
        <v>0</v>
      </c>
      <c r="AF1598" s="102">
        <f>'Inventory Ref Sheet'!AA1598</f>
        <v>0</v>
      </c>
      <c r="AG1598" s="59">
        <f>'Inventory Ref Sheet'!AD1598</f>
        <v>0</v>
      </c>
      <c r="AH1598" s="59">
        <f>'Inventory Ref Sheet'!AE1598</f>
        <v>0</v>
      </c>
      <c r="AI1598" s="100" t="str">
        <f ca="1">IF('Inventory Ref Sheet'!AG1598&gt;0,YEAR(TODAY())-'Inventory Ref Sheet'!AG1598,"")</f>
        <v/>
      </c>
      <c r="AJ1598" s="99"/>
      <c r="AK1598" s="60">
        <f>'Inventory Ref Sheet'!AJ1598</f>
        <v>0</v>
      </c>
      <c r="AL1598" s="99"/>
      <c r="AM1598" s="97" t="str">
        <f t="shared" si="92"/>
        <v/>
      </c>
    </row>
    <row r="1599" spans="10:39" x14ac:dyDescent="0.25">
      <c r="J1599" s="59">
        <f>'Inventory Ref Sheet'!AK1599</f>
        <v>0</v>
      </c>
      <c r="K1599" s="59">
        <f>'Inventory Ref Sheet'!AL1599</f>
        <v>0</v>
      </c>
      <c r="L1599" s="59">
        <f>'Inventory Ref Sheet'!AM1599</f>
        <v>0</v>
      </c>
      <c r="M1599" s="59">
        <f>'Inventory Ref Sheet'!AP1599</f>
        <v>0</v>
      </c>
      <c r="N1599" s="59">
        <f>'Inventory Ref Sheet'!AQ1599</f>
        <v>0</v>
      </c>
      <c r="O1599" s="100" t="str">
        <f ca="1">IF('Inventory Ref Sheet'!AS1599&gt;0,YEAR(TODAY())-'Inventory Ref Sheet'!AS1599,"")</f>
        <v/>
      </c>
      <c r="P1599" s="95">
        <f>'Inventory Ref Sheet'!AU1599</f>
        <v>0</v>
      </c>
      <c r="Q1599" s="60">
        <f>'Inventory Ref Sheet'!AV1599</f>
        <v>0</v>
      </c>
      <c r="R1599" s="61"/>
      <c r="S1599" s="100" t="str">
        <f t="shared" si="90"/>
        <v/>
      </c>
      <c r="T1599" s="59">
        <f>'Inventory Ref Sheet'!M1599</f>
        <v>0</v>
      </c>
      <c r="U1599" s="102">
        <f>'Inventory Ref Sheet'!N1599</f>
        <v>0</v>
      </c>
      <c r="V1599" s="59">
        <f>'Inventory Ref Sheet'!O1599</f>
        <v>0</v>
      </c>
      <c r="W1599" s="59">
        <f>'Inventory Ref Sheet'!R1599</f>
        <v>0</v>
      </c>
      <c r="X1599" s="59">
        <f>'Inventory Ref Sheet'!S1599</f>
        <v>0</v>
      </c>
      <c r="Y1599" s="100" t="str">
        <f ca="1">IF('Inventory Ref Sheet'!U1599&gt;0,YEAR(TODAY())-'Inventory Ref Sheet'!U1599,"")</f>
        <v/>
      </c>
      <c r="Z1599" s="95">
        <f>'Inventory Ref Sheet'!W1599</f>
        <v>0</v>
      </c>
      <c r="AA1599" s="60">
        <f>'Inventory Ref Sheet'!X1599</f>
        <v>0</v>
      </c>
      <c r="AB1599" s="61"/>
      <c r="AC1599" s="97" t="str">
        <f t="shared" si="91"/>
        <v/>
      </c>
      <c r="AD1599" s="59">
        <f>'Inventory Ref Sheet'!Y1599</f>
        <v>0</v>
      </c>
      <c r="AE1599" s="59">
        <f>'Inventory Ref Sheet'!Z1599</f>
        <v>0</v>
      </c>
      <c r="AF1599" s="102">
        <f>'Inventory Ref Sheet'!AA1599</f>
        <v>0</v>
      </c>
      <c r="AG1599" s="59">
        <f>'Inventory Ref Sheet'!AD1599</f>
        <v>0</v>
      </c>
      <c r="AH1599" s="59">
        <f>'Inventory Ref Sheet'!AE1599</f>
        <v>0</v>
      </c>
      <c r="AI1599" s="100" t="str">
        <f ca="1">IF('Inventory Ref Sheet'!AG1599&gt;0,YEAR(TODAY())-'Inventory Ref Sheet'!AG1599,"")</f>
        <v/>
      </c>
      <c r="AJ1599" s="99"/>
      <c r="AK1599" s="60">
        <f>'Inventory Ref Sheet'!AJ1599</f>
        <v>0</v>
      </c>
      <c r="AL1599" s="99"/>
      <c r="AM1599" s="97" t="str">
        <f t="shared" si="92"/>
        <v/>
      </c>
    </row>
    <row r="1600" spans="10:39" x14ac:dyDescent="0.25">
      <c r="J1600" s="59">
        <f>'Inventory Ref Sheet'!AK1600</f>
        <v>0</v>
      </c>
      <c r="K1600" s="59">
        <f>'Inventory Ref Sheet'!AL1600</f>
        <v>0</v>
      </c>
      <c r="L1600" s="59">
        <f>'Inventory Ref Sheet'!AM1600</f>
        <v>0</v>
      </c>
      <c r="M1600" s="59">
        <f>'Inventory Ref Sheet'!AP1600</f>
        <v>0</v>
      </c>
      <c r="N1600" s="59">
        <f>'Inventory Ref Sheet'!AQ1600</f>
        <v>0</v>
      </c>
      <c r="O1600" s="100" t="str">
        <f ca="1">IF('Inventory Ref Sheet'!AS1600&gt;0,YEAR(TODAY())-'Inventory Ref Sheet'!AS1600,"")</f>
        <v/>
      </c>
      <c r="P1600" s="95">
        <f>'Inventory Ref Sheet'!AU1600</f>
        <v>0</v>
      </c>
      <c r="Q1600" s="60">
        <f>'Inventory Ref Sheet'!AV1600</f>
        <v>0</v>
      </c>
      <c r="R1600" s="61"/>
      <c r="S1600" s="100" t="str">
        <f t="shared" si="90"/>
        <v/>
      </c>
      <c r="T1600" s="59">
        <f>'Inventory Ref Sheet'!M1600</f>
        <v>0</v>
      </c>
      <c r="U1600" s="102">
        <f>'Inventory Ref Sheet'!N1600</f>
        <v>0</v>
      </c>
      <c r="V1600" s="59">
        <f>'Inventory Ref Sheet'!O1600</f>
        <v>0</v>
      </c>
      <c r="W1600" s="59">
        <f>'Inventory Ref Sheet'!R1600</f>
        <v>0</v>
      </c>
      <c r="X1600" s="59">
        <f>'Inventory Ref Sheet'!S1600</f>
        <v>0</v>
      </c>
      <c r="Y1600" s="100" t="str">
        <f ca="1">IF('Inventory Ref Sheet'!U1600&gt;0,YEAR(TODAY())-'Inventory Ref Sheet'!U1600,"")</f>
        <v/>
      </c>
      <c r="Z1600" s="95">
        <f>'Inventory Ref Sheet'!W1600</f>
        <v>0</v>
      </c>
      <c r="AA1600" s="60">
        <f>'Inventory Ref Sheet'!X1600</f>
        <v>0</v>
      </c>
      <c r="AB1600" s="61"/>
      <c r="AC1600" s="97" t="str">
        <f t="shared" si="91"/>
        <v/>
      </c>
      <c r="AD1600" s="59">
        <f>'Inventory Ref Sheet'!Y1600</f>
        <v>0</v>
      </c>
      <c r="AE1600" s="59">
        <f>'Inventory Ref Sheet'!Z1600</f>
        <v>0</v>
      </c>
      <c r="AF1600" s="102">
        <f>'Inventory Ref Sheet'!AA1600</f>
        <v>0</v>
      </c>
      <c r="AG1600" s="59">
        <f>'Inventory Ref Sheet'!AD1600</f>
        <v>0</v>
      </c>
      <c r="AH1600" s="59">
        <f>'Inventory Ref Sheet'!AE1600</f>
        <v>0</v>
      </c>
      <c r="AI1600" s="100" t="str">
        <f ca="1">IF('Inventory Ref Sheet'!AG1600&gt;0,YEAR(TODAY())-'Inventory Ref Sheet'!AG1600,"")</f>
        <v/>
      </c>
      <c r="AJ1600" s="99"/>
      <c r="AK1600" s="60">
        <f>'Inventory Ref Sheet'!AJ1600</f>
        <v>0</v>
      </c>
      <c r="AL1600" s="99"/>
      <c r="AM1600" s="97" t="str">
        <f t="shared" si="92"/>
        <v/>
      </c>
    </row>
    <row r="1601" spans="10:39" x14ac:dyDescent="0.25">
      <c r="J1601" s="59">
        <f>'Inventory Ref Sheet'!AK1601</f>
        <v>0</v>
      </c>
      <c r="K1601" s="59">
        <f>'Inventory Ref Sheet'!AL1601</f>
        <v>0</v>
      </c>
      <c r="L1601" s="59">
        <f>'Inventory Ref Sheet'!AM1601</f>
        <v>0</v>
      </c>
      <c r="M1601" s="59">
        <f>'Inventory Ref Sheet'!AP1601</f>
        <v>0</v>
      </c>
      <c r="N1601" s="59">
        <f>'Inventory Ref Sheet'!AQ1601</f>
        <v>0</v>
      </c>
      <c r="O1601" s="100" t="str">
        <f ca="1">IF('Inventory Ref Sheet'!AS1601&gt;0,YEAR(TODAY())-'Inventory Ref Sheet'!AS1601,"")</f>
        <v/>
      </c>
      <c r="P1601" s="95">
        <f>'Inventory Ref Sheet'!AU1601</f>
        <v>0</v>
      </c>
      <c r="Q1601" s="60">
        <f>'Inventory Ref Sheet'!AV1601</f>
        <v>0</v>
      </c>
      <c r="R1601" s="61"/>
      <c r="S1601" s="100" t="str">
        <f t="shared" si="90"/>
        <v/>
      </c>
      <c r="T1601" s="59">
        <f>'Inventory Ref Sheet'!M1601</f>
        <v>0</v>
      </c>
      <c r="U1601" s="102">
        <f>'Inventory Ref Sheet'!N1601</f>
        <v>0</v>
      </c>
      <c r="V1601" s="59">
        <f>'Inventory Ref Sheet'!O1601</f>
        <v>0</v>
      </c>
      <c r="W1601" s="59">
        <f>'Inventory Ref Sheet'!R1601</f>
        <v>0</v>
      </c>
      <c r="X1601" s="59">
        <f>'Inventory Ref Sheet'!S1601</f>
        <v>0</v>
      </c>
      <c r="Y1601" s="100" t="str">
        <f ca="1">IF('Inventory Ref Sheet'!U1601&gt;0,YEAR(TODAY())-'Inventory Ref Sheet'!U1601,"")</f>
        <v/>
      </c>
      <c r="Z1601" s="95">
        <f>'Inventory Ref Sheet'!W1601</f>
        <v>0</v>
      </c>
      <c r="AA1601" s="60">
        <f>'Inventory Ref Sheet'!X1601</f>
        <v>0</v>
      </c>
      <c r="AB1601" s="61"/>
      <c r="AC1601" s="97" t="str">
        <f t="shared" si="91"/>
        <v/>
      </c>
      <c r="AD1601" s="59">
        <f>'Inventory Ref Sheet'!Y1601</f>
        <v>0</v>
      </c>
      <c r="AE1601" s="59">
        <f>'Inventory Ref Sheet'!Z1601</f>
        <v>0</v>
      </c>
      <c r="AF1601" s="102">
        <f>'Inventory Ref Sheet'!AA1601</f>
        <v>0</v>
      </c>
      <c r="AG1601" s="59">
        <f>'Inventory Ref Sheet'!AD1601</f>
        <v>0</v>
      </c>
      <c r="AH1601" s="59">
        <f>'Inventory Ref Sheet'!AE1601</f>
        <v>0</v>
      </c>
      <c r="AI1601" s="100" t="str">
        <f ca="1">IF('Inventory Ref Sheet'!AG1601&gt;0,YEAR(TODAY())-'Inventory Ref Sheet'!AG1601,"")</f>
        <v/>
      </c>
      <c r="AJ1601" s="99"/>
      <c r="AK1601" s="60">
        <f>'Inventory Ref Sheet'!AJ1601</f>
        <v>0</v>
      </c>
      <c r="AL1601" s="99"/>
      <c r="AM1601" s="97" t="str">
        <f t="shared" si="92"/>
        <v/>
      </c>
    </row>
    <row r="1602" spans="10:39" x14ac:dyDescent="0.25">
      <c r="J1602" s="59">
        <f>'Inventory Ref Sheet'!AK1602</f>
        <v>0</v>
      </c>
      <c r="K1602" s="59">
        <f>'Inventory Ref Sheet'!AL1602</f>
        <v>0</v>
      </c>
      <c r="L1602" s="59">
        <f>'Inventory Ref Sheet'!AM1602</f>
        <v>0</v>
      </c>
      <c r="M1602" s="59">
        <f>'Inventory Ref Sheet'!AP1602</f>
        <v>0</v>
      </c>
      <c r="N1602" s="59">
        <f>'Inventory Ref Sheet'!AQ1602</f>
        <v>0</v>
      </c>
      <c r="O1602" s="100" t="str">
        <f ca="1">IF('Inventory Ref Sheet'!AS1602&gt;0,YEAR(TODAY())-'Inventory Ref Sheet'!AS1602,"")</f>
        <v/>
      </c>
      <c r="P1602" s="95">
        <f>'Inventory Ref Sheet'!AU1602</f>
        <v>0</v>
      </c>
      <c r="Q1602" s="60">
        <f>'Inventory Ref Sheet'!AV1602</f>
        <v>0</v>
      </c>
      <c r="R1602" s="61"/>
      <c r="S1602" s="100" t="str">
        <f t="shared" si="90"/>
        <v/>
      </c>
      <c r="T1602" s="59">
        <f>'Inventory Ref Sheet'!M1602</f>
        <v>0</v>
      </c>
      <c r="U1602" s="102">
        <f>'Inventory Ref Sheet'!N1602</f>
        <v>0</v>
      </c>
      <c r="V1602" s="59">
        <f>'Inventory Ref Sheet'!O1602</f>
        <v>0</v>
      </c>
      <c r="W1602" s="59">
        <f>'Inventory Ref Sheet'!R1602</f>
        <v>0</v>
      </c>
      <c r="X1602" s="59">
        <f>'Inventory Ref Sheet'!S1602</f>
        <v>0</v>
      </c>
      <c r="Y1602" s="100" t="str">
        <f ca="1">IF('Inventory Ref Sheet'!U1602&gt;0,YEAR(TODAY())-'Inventory Ref Sheet'!U1602,"")</f>
        <v/>
      </c>
      <c r="Z1602" s="95">
        <f>'Inventory Ref Sheet'!W1602</f>
        <v>0</v>
      </c>
      <c r="AA1602" s="60">
        <f>'Inventory Ref Sheet'!X1602</f>
        <v>0</v>
      </c>
      <c r="AB1602" s="61"/>
      <c r="AC1602" s="97" t="str">
        <f t="shared" si="91"/>
        <v/>
      </c>
      <c r="AD1602" s="59">
        <f>'Inventory Ref Sheet'!Y1602</f>
        <v>0</v>
      </c>
      <c r="AE1602" s="59">
        <f>'Inventory Ref Sheet'!Z1602</f>
        <v>0</v>
      </c>
      <c r="AF1602" s="102">
        <f>'Inventory Ref Sheet'!AA1602</f>
        <v>0</v>
      </c>
      <c r="AG1602" s="59">
        <f>'Inventory Ref Sheet'!AD1602</f>
        <v>0</v>
      </c>
      <c r="AH1602" s="59">
        <f>'Inventory Ref Sheet'!AE1602</f>
        <v>0</v>
      </c>
      <c r="AI1602" s="100" t="str">
        <f ca="1">IF('Inventory Ref Sheet'!AG1602&gt;0,YEAR(TODAY())-'Inventory Ref Sheet'!AG1602,"")</f>
        <v/>
      </c>
      <c r="AJ1602" s="99"/>
      <c r="AK1602" s="60">
        <f>'Inventory Ref Sheet'!AJ1602</f>
        <v>0</v>
      </c>
      <c r="AL1602" s="99"/>
      <c r="AM1602" s="97" t="str">
        <f t="shared" si="92"/>
        <v/>
      </c>
    </row>
    <row r="1603" spans="10:39" x14ac:dyDescent="0.25">
      <c r="J1603" s="59">
        <f>'Inventory Ref Sheet'!AK1603</f>
        <v>0</v>
      </c>
      <c r="K1603" s="59">
        <f>'Inventory Ref Sheet'!AL1603</f>
        <v>0</v>
      </c>
      <c r="L1603" s="59">
        <f>'Inventory Ref Sheet'!AM1603</f>
        <v>0</v>
      </c>
      <c r="M1603" s="59">
        <f>'Inventory Ref Sheet'!AP1603</f>
        <v>0</v>
      </c>
      <c r="N1603" s="59">
        <f>'Inventory Ref Sheet'!AQ1603</f>
        <v>0</v>
      </c>
      <c r="O1603" s="100" t="str">
        <f ca="1">IF('Inventory Ref Sheet'!AS1603&gt;0,YEAR(TODAY())-'Inventory Ref Sheet'!AS1603,"")</f>
        <v/>
      </c>
      <c r="P1603" s="95">
        <f>'Inventory Ref Sheet'!AU1603</f>
        <v>0</v>
      </c>
      <c r="Q1603" s="60">
        <f>'Inventory Ref Sheet'!AV1603</f>
        <v>0</v>
      </c>
      <c r="R1603" s="61"/>
      <c r="S1603" s="100" t="str">
        <f t="shared" si="90"/>
        <v/>
      </c>
      <c r="T1603" s="59">
        <f>'Inventory Ref Sheet'!M1603</f>
        <v>0</v>
      </c>
      <c r="U1603" s="102">
        <f>'Inventory Ref Sheet'!N1603</f>
        <v>0</v>
      </c>
      <c r="V1603" s="59">
        <f>'Inventory Ref Sheet'!O1603</f>
        <v>0</v>
      </c>
      <c r="W1603" s="59">
        <f>'Inventory Ref Sheet'!R1603</f>
        <v>0</v>
      </c>
      <c r="X1603" s="59">
        <f>'Inventory Ref Sheet'!S1603</f>
        <v>0</v>
      </c>
      <c r="Y1603" s="100" t="str">
        <f ca="1">IF('Inventory Ref Sheet'!U1603&gt;0,YEAR(TODAY())-'Inventory Ref Sheet'!U1603,"")</f>
        <v/>
      </c>
      <c r="Z1603" s="95">
        <f>'Inventory Ref Sheet'!W1603</f>
        <v>0</v>
      </c>
      <c r="AA1603" s="60">
        <f>'Inventory Ref Sheet'!X1603</f>
        <v>0</v>
      </c>
      <c r="AB1603" s="61"/>
      <c r="AC1603" s="97" t="str">
        <f t="shared" si="91"/>
        <v/>
      </c>
      <c r="AD1603" s="59">
        <f>'Inventory Ref Sheet'!Y1603</f>
        <v>0</v>
      </c>
      <c r="AE1603" s="59">
        <f>'Inventory Ref Sheet'!Z1603</f>
        <v>0</v>
      </c>
      <c r="AF1603" s="102">
        <f>'Inventory Ref Sheet'!AA1603</f>
        <v>0</v>
      </c>
      <c r="AG1603" s="59">
        <f>'Inventory Ref Sheet'!AD1603</f>
        <v>0</v>
      </c>
      <c r="AH1603" s="59">
        <f>'Inventory Ref Sheet'!AE1603</f>
        <v>0</v>
      </c>
      <c r="AI1603" s="100" t="str">
        <f ca="1">IF('Inventory Ref Sheet'!AG1603&gt;0,YEAR(TODAY())-'Inventory Ref Sheet'!AG1603,"")</f>
        <v/>
      </c>
      <c r="AJ1603" s="99"/>
      <c r="AK1603" s="60">
        <f>'Inventory Ref Sheet'!AJ1603</f>
        <v>0</v>
      </c>
      <c r="AL1603" s="99"/>
      <c r="AM1603" s="97" t="str">
        <f t="shared" si="92"/>
        <v/>
      </c>
    </row>
    <row r="1604" spans="10:39" x14ac:dyDescent="0.25">
      <c r="J1604" s="59">
        <f>'Inventory Ref Sheet'!AK1604</f>
        <v>0</v>
      </c>
      <c r="K1604" s="59">
        <f>'Inventory Ref Sheet'!AL1604</f>
        <v>0</v>
      </c>
      <c r="L1604" s="59">
        <f>'Inventory Ref Sheet'!AM1604</f>
        <v>0</v>
      </c>
      <c r="M1604" s="59">
        <f>'Inventory Ref Sheet'!AP1604</f>
        <v>0</v>
      </c>
      <c r="N1604" s="59">
        <f>'Inventory Ref Sheet'!AQ1604</f>
        <v>0</v>
      </c>
      <c r="O1604" s="100" t="str">
        <f ca="1">IF('Inventory Ref Sheet'!AS1604&gt;0,YEAR(TODAY())-'Inventory Ref Sheet'!AS1604,"")</f>
        <v/>
      </c>
      <c r="P1604" s="95">
        <f>'Inventory Ref Sheet'!AU1604</f>
        <v>0</v>
      </c>
      <c r="Q1604" s="60">
        <f>'Inventory Ref Sheet'!AV1604</f>
        <v>0</v>
      </c>
      <c r="R1604" s="61"/>
      <c r="S1604" s="100" t="str">
        <f t="shared" si="90"/>
        <v/>
      </c>
      <c r="T1604" s="59">
        <f>'Inventory Ref Sheet'!M1604</f>
        <v>0</v>
      </c>
      <c r="U1604" s="102">
        <f>'Inventory Ref Sheet'!N1604</f>
        <v>0</v>
      </c>
      <c r="V1604" s="59">
        <f>'Inventory Ref Sheet'!O1604</f>
        <v>0</v>
      </c>
      <c r="W1604" s="59">
        <f>'Inventory Ref Sheet'!R1604</f>
        <v>0</v>
      </c>
      <c r="X1604" s="59">
        <f>'Inventory Ref Sheet'!S1604</f>
        <v>0</v>
      </c>
      <c r="Y1604" s="100" t="str">
        <f ca="1">IF('Inventory Ref Sheet'!U1604&gt;0,YEAR(TODAY())-'Inventory Ref Sheet'!U1604,"")</f>
        <v/>
      </c>
      <c r="Z1604" s="95">
        <f>'Inventory Ref Sheet'!W1604</f>
        <v>0</v>
      </c>
      <c r="AA1604" s="60">
        <f>'Inventory Ref Sheet'!X1604</f>
        <v>0</v>
      </c>
      <c r="AB1604" s="61"/>
      <c r="AC1604" s="97" t="str">
        <f t="shared" si="91"/>
        <v/>
      </c>
      <c r="AD1604" s="59">
        <f>'Inventory Ref Sheet'!Y1604</f>
        <v>0</v>
      </c>
      <c r="AE1604" s="59">
        <f>'Inventory Ref Sheet'!Z1604</f>
        <v>0</v>
      </c>
      <c r="AF1604" s="102">
        <f>'Inventory Ref Sheet'!AA1604</f>
        <v>0</v>
      </c>
      <c r="AG1604" s="59">
        <f>'Inventory Ref Sheet'!AD1604</f>
        <v>0</v>
      </c>
      <c r="AH1604" s="59">
        <f>'Inventory Ref Sheet'!AE1604</f>
        <v>0</v>
      </c>
      <c r="AI1604" s="100" t="str">
        <f ca="1">IF('Inventory Ref Sheet'!AG1604&gt;0,YEAR(TODAY())-'Inventory Ref Sheet'!AG1604,"")</f>
        <v/>
      </c>
      <c r="AJ1604" s="99"/>
      <c r="AK1604" s="60">
        <f>'Inventory Ref Sheet'!AJ1604</f>
        <v>0</v>
      </c>
      <c r="AL1604" s="99"/>
      <c r="AM1604" s="97" t="str">
        <f t="shared" si="92"/>
        <v/>
      </c>
    </row>
    <row r="1605" spans="10:39" x14ac:dyDescent="0.25">
      <c r="J1605" s="59">
        <f>'Inventory Ref Sheet'!AK1605</f>
        <v>0</v>
      </c>
      <c r="K1605" s="59">
        <f>'Inventory Ref Sheet'!AL1605</f>
        <v>0</v>
      </c>
      <c r="L1605" s="59">
        <f>'Inventory Ref Sheet'!AM1605</f>
        <v>0</v>
      </c>
      <c r="M1605" s="59">
        <f>'Inventory Ref Sheet'!AP1605</f>
        <v>0</v>
      </c>
      <c r="N1605" s="59">
        <f>'Inventory Ref Sheet'!AQ1605</f>
        <v>0</v>
      </c>
      <c r="O1605" s="100" t="str">
        <f ca="1">IF('Inventory Ref Sheet'!AS1605&gt;0,YEAR(TODAY())-'Inventory Ref Sheet'!AS1605,"")</f>
        <v/>
      </c>
      <c r="P1605" s="95">
        <f>'Inventory Ref Sheet'!AU1605</f>
        <v>0</v>
      </c>
      <c r="Q1605" s="60">
        <f>'Inventory Ref Sheet'!AV1605</f>
        <v>0</v>
      </c>
      <c r="R1605" s="61"/>
      <c r="S1605" s="100" t="str">
        <f t="shared" si="90"/>
        <v/>
      </c>
      <c r="T1605" s="59">
        <f>'Inventory Ref Sheet'!M1605</f>
        <v>0</v>
      </c>
      <c r="U1605" s="102">
        <f>'Inventory Ref Sheet'!N1605</f>
        <v>0</v>
      </c>
      <c r="V1605" s="59">
        <f>'Inventory Ref Sheet'!O1605</f>
        <v>0</v>
      </c>
      <c r="W1605" s="59">
        <f>'Inventory Ref Sheet'!R1605</f>
        <v>0</v>
      </c>
      <c r="X1605" s="59">
        <f>'Inventory Ref Sheet'!S1605</f>
        <v>0</v>
      </c>
      <c r="Y1605" s="100" t="str">
        <f ca="1">IF('Inventory Ref Sheet'!U1605&gt;0,YEAR(TODAY())-'Inventory Ref Sheet'!U1605,"")</f>
        <v/>
      </c>
      <c r="Z1605" s="95">
        <f>'Inventory Ref Sheet'!W1605</f>
        <v>0</v>
      </c>
      <c r="AA1605" s="60">
        <f>'Inventory Ref Sheet'!X1605</f>
        <v>0</v>
      </c>
      <c r="AB1605" s="61"/>
      <c r="AC1605" s="97" t="str">
        <f t="shared" si="91"/>
        <v/>
      </c>
      <c r="AD1605" s="59">
        <f>'Inventory Ref Sheet'!Y1605</f>
        <v>0</v>
      </c>
      <c r="AE1605" s="59">
        <f>'Inventory Ref Sheet'!Z1605</f>
        <v>0</v>
      </c>
      <c r="AF1605" s="102">
        <f>'Inventory Ref Sheet'!AA1605</f>
        <v>0</v>
      </c>
      <c r="AG1605" s="59">
        <f>'Inventory Ref Sheet'!AD1605</f>
        <v>0</v>
      </c>
      <c r="AH1605" s="59">
        <f>'Inventory Ref Sheet'!AE1605</f>
        <v>0</v>
      </c>
      <c r="AI1605" s="100" t="str">
        <f ca="1">IF('Inventory Ref Sheet'!AG1605&gt;0,YEAR(TODAY())-'Inventory Ref Sheet'!AG1605,"")</f>
        <v/>
      </c>
      <c r="AJ1605" s="99"/>
      <c r="AK1605" s="60">
        <f>'Inventory Ref Sheet'!AJ1605</f>
        <v>0</v>
      </c>
      <c r="AL1605" s="99"/>
      <c r="AM1605" s="97" t="str">
        <f t="shared" si="92"/>
        <v/>
      </c>
    </row>
    <row r="1606" spans="10:39" x14ac:dyDescent="0.25">
      <c r="J1606" s="59">
        <f>'Inventory Ref Sheet'!AK1606</f>
        <v>0</v>
      </c>
      <c r="K1606" s="59">
        <f>'Inventory Ref Sheet'!AL1606</f>
        <v>0</v>
      </c>
      <c r="L1606" s="59">
        <f>'Inventory Ref Sheet'!AM1606</f>
        <v>0</v>
      </c>
      <c r="M1606" s="59">
        <f>'Inventory Ref Sheet'!AP1606</f>
        <v>0</v>
      </c>
      <c r="N1606" s="59">
        <f>'Inventory Ref Sheet'!AQ1606</f>
        <v>0</v>
      </c>
      <c r="O1606" s="100" t="str">
        <f ca="1">IF('Inventory Ref Sheet'!AS1606&gt;0,YEAR(TODAY())-'Inventory Ref Sheet'!AS1606,"")</f>
        <v/>
      </c>
      <c r="P1606" s="95">
        <f>'Inventory Ref Sheet'!AU1606</f>
        <v>0</v>
      </c>
      <c r="Q1606" s="60">
        <f>'Inventory Ref Sheet'!AV1606</f>
        <v>0</v>
      </c>
      <c r="R1606" s="61"/>
      <c r="S1606" s="100" t="str">
        <f t="shared" ref="S1606:S1669" si="93">IF(ISTEXT(J1606),IF(O1606&gt;=R1606,"Yes","No"),"")</f>
        <v/>
      </c>
      <c r="T1606" s="59">
        <f>'Inventory Ref Sheet'!M1606</f>
        <v>0</v>
      </c>
      <c r="U1606" s="102">
        <f>'Inventory Ref Sheet'!N1606</f>
        <v>0</v>
      </c>
      <c r="V1606" s="59">
        <f>'Inventory Ref Sheet'!O1606</f>
        <v>0</v>
      </c>
      <c r="W1606" s="59">
        <f>'Inventory Ref Sheet'!R1606</f>
        <v>0</v>
      </c>
      <c r="X1606" s="59">
        <f>'Inventory Ref Sheet'!S1606</f>
        <v>0</v>
      </c>
      <c r="Y1606" s="100" t="str">
        <f ca="1">IF('Inventory Ref Sheet'!U1606&gt;0,YEAR(TODAY())-'Inventory Ref Sheet'!U1606,"")</f>
        <v/>
      </c>
      <c r="Z1606" s="95">
        <f>'Inventory Ref Sheet'!W1606</f>
        <v>0</v>
      </c>
      <c r="AA1606" s="60">
        <f>'Inventory Ref Sheet'!X1606</f>
        <v>0</v>
      </c>
      <c r="AB1606" s="61"/>
      <c r="AC1606" s="97" t="str">
        <f t="shared" si="91"/>
        <v/>
      </c>
      <c r="AD1606" s="59">
        <f>'Inventory Ref Sheet'!Y1606</f>
        <v>0</v>
      </c>
      <c r="AE1606" s="59">
        <f>'Inventory Ref Sheet'!Z1606</f>
        <v>0</v>
      </c>
      <c r="AF1606" s="102">
        <f>'Inventory Ref Sheet'!AA1606</f>
        <v>0</v>
      </c>
      <c r="AG1606" s="59">
        <f>'Inventory Ref Sheet'!AD1606</f>
        <v>0</v>
      </c>
      <c r="AH1606" s="59">
        <f>'Inventory Ref Sheet'!AE1606</f>
        <v>0</v>
      </c>
      <c r="AI1606" s="100" t="str">
        <f ca="1">IF('Inventory Ref Sheet'!AG1606&gt;0,YEAR(TODAY())-'Inventory Ref Sheet'!AG1606,"")</f>
        <v/>
      </c>
      <c r="AJ1606" s="99"/>
      <c r="AK1606" s="60">
        <f>'Inventory Ref Sheet'!AJ1606</f>
        <v>0</v>
      </c>
      <c r="AL1606" s="99"/>
      <c r="AM1606" s="97" t="str">
        <f t="shared" si="92"/>
        <v/>
      </c>
    </row>
    <row r="1607" spans="10:39" x14ac:dyDescent="0.25">
      <c r="J1607" s="59">
        <f>'Inventory Ref Sheet'!AK1607</f>
        <v>0</v>
      </c>
      <c r="K1607" s="59">
        <f>'Inventory Ref Sheet'!AL1607</f>
        <v>0</v>
      </c>
      <c r="L1607" s="59">
        <f>'Inventory Ref Sheet'!AM1607</f>
        <v>0</v>
      </c>
      <c r="M1607" s="59">
        <f>'Inventory Ref Sheet'!AP1607</f>
        <v>0</v>
      </c>
      <c r="N1607" s="59">
        <f>'Inventory Ref Sheet'!AQ1607</f>
        <v>0</v>
      </c>
      <c r="O1607" s="100" t="str">
        <f ca="1">IF('Inventory Ref Sheet'!AS1607&gt;0,YEAR(TODAY())-'Inventory Ref Sheet'!AS1607,"")</f>
        <v/>
      </c>
      <c r="P1607" s="95">
        <f>'Inventory Ref Sheet'!AU1607</f>
        <v>0</v>
      </c>
      <c r="Q1607" s="60">
        <f>'Inventory Ref Sheet'!AV1607</f>
        <v>0</v>
      </c>
      <c r="R1607" s="61"/>
      <c r="S1607" s="100" t="str">
        <f t="shared" si="93"/>
        <v/>
      </c>
      <c r="T1607" s="59">
        <f>'Inventory Ref Sheet'!M1607</f>
        <v>0</v>
      </c>
      <c r="U1607" s="102">
        <f>'Inventory Ref Sheet'!N1607</f>
        <v>0</v>
      </c>
      <c r="V1607" s="59">
        <f>'Inventory Ref Sheet'!O1607</f>
        <v>0</v>
      </c>
      <c r="W1607" s="59">
        <f>'Inventory Ref Sheet'!R1607</f>
        <v>0</v>
      </c>
      <c r="X1607" s="59">
        <f>'Inventory Ref Sheet'!S1607</f>
        <v>0</v>
      </c>
      <c r="Y1607" s="100" t="str">
        <f ca="1">IF('Inventory Ref Sheet'!U1607&gt;0,YEAR(TODAY())-'Inventory Ref Sheet'!U1607,"")</f>
        <v/>
      </c>
      <c r="Z1607" s="95">
        <f>'Inventory Ref Sheet'!W1607</f>
        <v>0</v>
      </c>
      <c r="AA1607" s="60">
        <f>'Inventory Ref Sheet'!X1607</f>
        <v>0</v>
      </c>
      <c r="AB1607" s="61"/>
      <c r="AC1607" s="97" t="str">
        <f t="shared" si="91"/>
        <v/>
      </c>
      <c r="AD1607" s="59">
        <f>'Inventory Ref Sheet'!Y1607</f>
        <v>0</v>
      </c>
      <c r="AE1607" s="59">
        <f>'Inventory Ref Sheet'!Z1607</f>
        <v>0</v>
      </c>
      <c r="AF1607" s="102">
        <f>'Inventory Ref Sheet'!AA1607</f>
        <v>0</v>
      </c>
      <c r="AG1607" s="59">
        <f>'Inventory Ref Sheet'!AD1607</f>
        <v>0</v>
      </c>
      <c r="AH1607" s="59">
        <f>'Inventory Ref Sheet'!AE1607</f>
        <v>0</v>
      </c>
      <c r="AI1607" s="100" t="str">
        <f ca="1">IF('Inventory Ref Sheet'!AG1607&gt;0,YEAR(TODAY())-'Inventory Ref Sheet'!AG1607,"")</f>
        <v/>
      </c>
      <c r="AJ1607" s="99"/>
      <c r="AK1607" s="60">
        <f>'Inventory Ref Sheet'!AJ1607</f>
        <v>0</v>
      </c>
      <c r="AL1607" s="99"/>
      <c r="AM1607" s="97" t="str">
        <f t="shared" si="92"/>
        <v/>
      </c>
    </row>
    <row r="1608" spans="10:39" x14ac:dyDescent="0.25">
      <c r="J1608" s="59">
        <f>'Inventory Ref Sheet'!AK1608</f>
        <v>0</v>
      </c>
      <c r="K1608" s="59">
        <f>'Inventory Ref Sheet'!AL1608</f>
        <v>0</v>
      </c>
      <c r="L1608" s="59">
        <f>'Inventory Ref Sheet'!AM1608</f>
        <v>0</v>
      </c>
      <c r="M1608" s="59">
        <f>'Inventory Ref Sheet'!AP1608</f>
        <v>0</v>
      </c>
      <c r="N1608" s="59">
        <f>'Inventory Ref Sheet'!AQ1608</f>
        <v>0</v>
      </c>
      <c r="O1608" s="100" t="str">
        <f ca="1">IF('Inventory Ref Sheet'!AS1608&gt;0,YEAR(TODAY())-'Inventory Ref Sheet'!AS1608,"")</f>
        <v/>
      </c>
      <c r="P1608" s="95">
        <f>'Inventory Ref Sheet'!AU1608</f>
        <v>0</v>
      </c>
      <c r="Q1608" s="60">
        <f>'Inventory Ref Sheet'!AV1608</f>
        <v>0</v>
      </c>
      <c r="R1608" s="61"/>
      <c r="S1608" s="100" t="str">
        <f t="shared" si="93"/>
        <v/>
      </c>
      <c r="T1608" s="59">
        <f>'Inventory Ref Sheet'!M1608</f>
        <v>0</v>
      </c>
      <c r="U1608" s="102">
        <f>'Inventory Ref Sheet'!N1608</f>
        <v>0</v>
      </c>
      <c r="V1608" s="59">
        <f>'Inventory Ref Sheet'!O1608</f>
        <v>0</v>
      </c>
      <c r="W1608" s="59">
        <f>'Inventory Ref Sheet'!R1608</f>
        <v>0</v>
      </c>
      <c r="X1608" s="59">
        <f>'Inventory Ref Sheet'!S1608</f>
        <v>0</v>
      </c>
      <c r="Y1608" s="100" t="str">
        <f ca="1">IF('Inventory Ref Sheet'!U1608&gt;0,YEAR(TODAY())-'Inventory Ref Sheet'!U1608,"")</f>
        <v/>
      </c>
      <c r="Z1608" s="95">
        <f>'Inventory Ref Sheet'!W1608</f>
        <v>0</v>
      </c>
      <c r="AA1608" s="60">
        <f>'Inventory Ref Sheet'!X1608</f>
        <v>0</v>
      </c>
      <c r="AB1608" s="61"/>
      <c r="AC1608" s="97" t="str">
        <f t="shared" si="91"/>
        <v/>
      </c>
      <c r="AD1608" s="59">
        <f>'Inventory Ref Sheet'!Y1608</f>
        <v>0</v>
      </c>
      <c r="AE1608" s="59">
        <f>'Inventory Ref Sheet'!Z1608</f>
        <v>0</v>
      </c>
      <c r="AF1608" s="102">
        <f>'Inventory Ref Sheet'!AA1608</f>
        <v>0</v>
      </c>
      <c r="AG1608" s="59">
        <f>'Inventory Ref Sheet'!AD1608</f>
        <v>0</v>
      </c>
      <c r="AH1608" s="59">
        <f>'Inventory Ref Sheet'!AE1608</f>
        <v>0</v>
      </c>
      <c r="AI1608" s="100" t="str">
        <f ca="1">IF('Inventory Ref Sheet'!AG1608&gt;0,YEAR(TODAY())-'Inventory Ref Sheet'!AG1608,"")</f>
        <v/>
      </c>
      <c r="AJ1608" s="99"/>
      <c r="AK1608" s="60">
        <f>'Inventory Ref Sheet'!AJ1608</f>
        <v>0</v>
      </c>
      <c r="AL1608" s="99"/>
      <c r="AM1608" s="97" t="str">
        <f t="shared" si="92"/>
        <v/>
      </c>
    </row>
    <row r="1609" spans="10:39" x14ac:dyDescent="0.25">
      <c r="J1609" s="59">
        <f>'Inventory Ref Sheet'!AK1609</f>
        <v>0</v>
      </c>
      <c r="K1609" s="59">
        <f>'Inventory Ref Sheet'!AL1609</f>
        <v>0</v>
      </c>
      <c r="L1609" s="59">
        <f>'Inventory Ref Sheet'!AM1609</f>
        <v>0</v>
      </c>
      <c r="M1609" s="59">
        <f>'Inventory Ref Sheet'!AP1609</f>
        <v>0</v>
      </c>
      <c r="N1609" s="59">
        <f>'Inventory Ref Sheet'!AQ1609</f>
        <v>0</v>
      </c>
      <c r="O1609" s="100" t="str">
        <f ca="1">IF('Inventory Ref Sheet'!AS1609&gt;0,YEAR(TODAY())-'Inventory Ref Sheet'!AS1609,"")</f>
        <v/>
      </c>
      <c r="P1609" s="95">
        <f>'Inventory Ref Sheet'!AU1609</f>
        <v>0</v>
      </c>
      <c r="Q1609" s="60">
        <f>'Inventory Ref Sheet'!AV1609</f>
        <v>0</v>
      </c>
      <c r="R1609" s="61"/>
      <c r="S1609" s="100" t="str">
        <f t="shared" si="93"/>
        <v/>
      </c>
      <c r="T1609" s="59">
        <f>'Inventory Ref Sheet'!M1609</f>
        <v>0</v>
      </c>
      <c r="U1609" s="102">
        <f>'Inventory Ref Sheet'!N1609</f>
        <v>0</v>
      </c>
      <c r="V1609" s="59">
        <f>'Inventory Ref Sheet'!O1609</f>
        <v>0</v>
      </c>
      <c r="W1609" s="59">
        <f>'Inventory Ref Sheet'!R1609</f>
        <v>0</v>
      </c>
      <c r="X1609" s="59">
        <f>'Inventory Ref Sheet'!S1609</f>
        <v>0</v>
      </c>
      <c r="Y1609" s="100" t="str">
        <f ca="1">IF('Inventory Ref Sheet'!U1609&gt;0,YEAR(TODAY())-'Inventory Ref Sheet'!U1609,"")</f>
        <v/>
      </c>
      <c r="Z1609" s="95">
        <f>'Inventory Ref Sheet'!W1609</f>
        <v>0</v>
      </c>
      <c r="AA1609" s="60">
        <f>'Inventory Ref Sheet'!X1609</f>
        <v>0</v>
      </c>
      <c r="AB1609" s="61"/>
      <c r="AC1609" s="97" t="str">
        <f t="shared" si="91"/>
        <v/>
      </c>
      <c r="AD1609" s="59">
        <f>'Inventory Ref Sheet'!Y1609</f>
        <v>0</v>
      </c>
      <c r="AE1609" s="59">
        <f>'Inventory Ref Sheet'!Z1609</f>
        <v>0</v>
      </c>
      <c r="AF1609" s="102">
        <f>'Inventory Ref Sheet'!AA1609</f>
        <v>0</v>
      </c>
      <c r="AG1609" s="59">
        <f>'Inventory Ref Sheet'!AD1609</f>
        <v>0</v>
      </c>
      <c r="AH1609" s="59">
        <f>'Inventory Ref Sheet'!AE1609</f>
        <v>0</v>
      </c>
      <c r="AI1609" s="100" t="str">
        <f ca="1">IF('Inventory Ref Sheet'!AG1609&gt;0,YEAR(TODAY())-'Inventory Ref Sheet'!AG1609,"")</f>
        <v/>
      </c>
      <c r="AJ1609" s="99"/>
      <c r="AK1609" s="60">
        <f>'Inventory Ref Sheet'!AJ1609</f>
        <v>0</v>
      </c>
      <c r="AL1609" s="99"/>
      <c r="AM1609" s="97" t="str">
        <f t="shared" si="92"/>
        <v/>
      </c>
    </row>
    <row r="1610" spans="10:39" x14ac:dyDescent="0.25">
      <c r="J1610" s="59">
        <f>'Inventory Ref Sheet'!AK1610</f>
        <v>0</v>
      </c>
      <c r="K1610" s="59">
        <f>'Inventory Ref Sheet'!AL1610</f>
        <v>0</v>
      </c>
      <c r="L1610" s="59">
        <f>'Inventory Ref Sheet'!AM1610</f>
        <v>0</v>
      </c>
      <c r="M1610" s="59">
        <f>'Inventory Ref Sheet'!AP1610</f>
        <v>0</v>
      </c>
      <c r="N1610" s="59">
        <f>'Inventory Ref Sheet'!AQ1610</f>
        <v>0</v>
      </c>
      <c r="O1610" s="100" t="str">
        <f ca="1">IF('Inventory Ref Sheet'!AS1610&gt;0,YEAR(TODAY())-'Inventory Ref Sheet'!AS1610,"")</f>
        <v/>
      </c>
      <c r="P1610" s="95">
        <f>'Inventory Ref Sheet'!AU1610</f>
        <v>0</v>
      </c>
      <c r="Q1610" s="60">
        <f>'Inventory Ref Sheet'!AV1610</f>
        <v>0</v>
      </c>
      <c r="R1610" s="61"/>
      <c r="S1610" s="100" t="str">
        <f t="shared" si="93"/>
        <v/>
      </c>
      <c r="T1610" s="59">
        <f>'Inventory Ref Sheet'!M1610</f>
        <v>0</v>
      </c>
      <c r="U1610" s="102">
        <f>'Inventory Ref Sheet'!N1610</f>
        <v>0</v>
      </c>
      <c r="V1610" s="59">
        <f>'Inventory Ref Sheet'!O1610</f>
        <v>0</v>
      </c>
      <c r="W1610" s="59">
        <f>'Inventory Ref Sheet'!R1610</f>
        <v>0</v>
      </c>
      <c r="X1610" s="59">
        <f>'Inventory Ref Sheet'!S1610</f>
        <v>0</v>
      </c>
      <c r="Y1610" s="100" t="str">
        <f ca="1">IF('Inventory Ref Sheet'!U1610&gt;0,YEAR(TODAY())-'Inventory Ref Sheet'!U1610,"")</f>
        <v/>
      </c>
      <c r="Z1610" s="95">
        <f>'Inventory Ref Sheet'!W1610</f>
        <v>0</v>
      </c>
      <c r="AA1610" s="60">
        <f>'Inventory Ref Sheet'!X1610</f>
        <v>0</v>
      </c>
      <c r="AB1610" s="61"/>
      <c r="AC1610" s="97" t="str">
        <f t="shared" si="91"/>
        <v/>
      </c>
      <c r="AD1610" s="59">
        <f>'Inventory Ref Sheet'!Y1610</f>
        <v>0</v>
      </c>
      <c r="AE1610" s="59">
        <f>'Inventory Ref Sheet'!Z1610</f>
        <v>0</v>
      </c>
      <c r="AF1610" s="102">
        <f>'Inventory Ref Sheet'!AA1610</f>
        <v>0</v>
      </c>
      <c r="AG1610" s="59">
        <f>'Inventory Ref Sheet'!AD1610</f>
        <v>0</v>
      </c>
      <c r="AH1610" s="59">
        <f>'Inventory Ref Sheet'!AE1610</f>
        <v>0</v>
      </c>
      <c r="AI1610" s="100" t="str">
        <f ca="1">IF('Inventory Ref Sheet'!AG1610&gt;0,YEAR(TODAY())-'Inventory Ref Sheet'!AG1610,"")</f>
        <v/>
      </c>
      <c r="AJ1610" s="99"/>
      <c r="AK1610" s="60">
        <f>'Inventory Ref Sheet'!AJ1610</f>
        <v>0</v>
      </c>
      <c r="AL1610" s="99"/>
      <c r="AM1610" s="97" t="str">
        <f t="shared" si="92"/>
        <v/>
      </c>
    </row>
    <row r="1611" spans="10:39" x14ac:dyDescent="0.25">
      <c r="J1611" s="59">
        <f>'Inventory Ref Sheet'!AK1611</f>
        <v>0</v>
      </c>
      <c r="K1611" s="59">
        <f>'Inventory Ref Sheet'!AL1611</f>
        <v>0</v>
      </c>
      <c r="L1611" s="59">
        <f>'Inventory Ref Sheet'!AM1611</f>
        <v>0</v>
      </c>
      <c r="M1611" s="59">
        <f>'Inventory Ref Sheet'!AP1611</f>
        <v>0</v>
      </c>
      <c r="N1611" s="59">
        <f>'Inventory Ref Sheet'!AQ1611</f>
        <v>0</v>
      </c>
      <c r="O1611" s="100" t="str">
        <f ca="1">IF('Inventory Ref Sheet'!AS1611&gt;0,YEAR(TODAY())-'Inventory Ref Sheet'!AS1611,"")</f>
        <v/>
      </c>
      <c r="P1611" s="95">
        <f>'Inventory Ref Sheet'!AU1611</f>
        <v>0</v>
      </c>
      <c r="Q1611" s="60">
        <f>'Inventory Ref Sheet'!AV1611</f>
        <v>0</v>
      </c>
      <c r="R1611" s="61"/>
      <c r="S1611" s="100" t="str">
        <f t="shared" si="93"/>
        <v/>
      </c>
      <c r="T1611" s="59">
        <f>'Inventory Ref Sheet'!M1611</f>
        <v>0</v>
      </c>
      <c r="U1611" s="102">
        <f>'Inventory Ref Sheet'!N1611</f>
        <v>0</v>
      </c>
      <c r="V1611" s="59">
        <f>'Inventory Ref Sheet'!O1611</f>
        <v>0</v>
      </c>
      <c r="W1611" s="59">
        <f>'Inventory Ref Sheet'!R1611</f>
        <v>0</v>
      </c>
      <c r="X1611" s="59">
        <f>'Inventory Ref Sheet'!S1611</f>
        <v>0</v>
      </c>
      <c r="Y1611" s="100" t="str">
        <f ca="1">IF('Inventory Ref Sheet'!U1611&gt;0,YEAR(TODAY())-'Inventory Ref Sheet'!U1611,"")</f>
        <v/>
      </c>
      <c r="Z1611" s="95">
        <f>'Inventory Ref Sheet'!W1611</f>
        <v>0</v>
      </c>
      <c r="AA1611" s="60">
        <f>'Inventory Ref Sheet'!X1611</f>
        <v>0</v>
      </c>
      <c r="AB1611" s="61"/>
      <c r="AC1611" s="97" t="str">
        <f t="shared" ref="AC1611:AC1674" si="94">IF(ISTEXT(T1611),IF(Y1611&gt;=AB1611,"Yes","No"),"")</f>
        <v/>
      </c>
      <c r="AD1611" s="59">
        <f>'Inventory Ref Sheet'!Y1611</f>
        <v>0</v>
      </c>
      <c r="AE1611" s="59">
        <f>'Inventory Ref Sheet'!Z1611</f>
        <v>0</v>
      </c>
      <c r="AF1611" s="102">
        <f>'Inventory Ref Sheet'!AA1611</f>
        <v>0</v>
      </c>
      <c r="AG1611" s="59">
        <f>'Inventory Ref Sheet'!AD1611</f>
        <v>0</v>
      </c>
      <c r="AH1611" s="59">
        <f>'Inventory Ref Sheet'!AE1611</f>
        <v>0</v>
      </c>
      <c r="AI1611" s="100" t="str">
        <f ca="1">IF('Inventory Ref Sheet'!AG1611&gt;0,YEAR(TODAY())-'Inventory Ref Sheet'!AG1611,"")</f>
        <v/>
      </c>
      <c r="AJ1611" s="99"/>
      <c r="AK1611" s="60">
        <f>'Inventory Ref Sheet'!AJ1611</f>
        <v>0</v>
      </c>
      <c r="AL1611" s="99"/>
      <c r="AM1611" s="97" t="str">
        <f t="shared" ref="AM1611:AM1674" si="95">IF(ISTEXT(AD1611),IF(AI1611&gt;=AL1611,"Yes","No"),"")</f>
        <v/>
      </c>
    </row>
    <row r="1612" spans="10:39" x14ac:dyDescent="0.25">
      <c r="J1612" s="59">
        <f>'Inventory Ref Sheet'!AK1612</f>
        <v>0</v>
      </c>
      <c r="K1612" s="59">
        <f>'Inventory Ref Sheet'!AL1612</f>
        <v>0</v>
      </c>
      <c r="L1612" s="59">
        <f>'Inventory Ref Sheet'!AM1612</f>
        <v>0</v>
      </c>
      <c r="M1612" s="59">
        <f>'Inventory Ref Sheet'!AP1612</f>
        <v>0</v>
      </c>
      <c r="N1612" s="59">
        <f>'Inventory Ref Sheet'!AQ1612</f>
        <v>0</v>
      </c>
      <c r="O1612" s="100" t="str">
        <f ca="1">IF('Inventory Ref Sheet'!AS1612&gt;0,YEAR(TODAY())-'Inventory Ref Sheet'!AS1612,"")</f>
        <v/>
      </c>
      <c r="P1612" s="95">
        <f>'Inventory Ref Sheet'!AU1612</f>
        <v>0</v>
      </c>
      <c r="Q1612" s="60">
        <f>'Inventory Ref Sheet'!AV1612</f>
        <v>0</v>
      </c>
      <c r="R1612" s="61"/>
      <c r="S1612" s="100" t="str">
        <f t="shared" si="93"/>
        <v/>
      </c>
      <c r="T1612" s="59">
        <f>'Inventory Ref Sheet'!M1612</f>
        <v>0</v>
      </c>
      <c r="U1612" s="102">
        <f>'Inventory Ref Sheet'!N1612</f>
        <v>0</v>
      </c>
      <c r="V1612" s="59">
        <f>'Inventory Ref Sheet'!O1612</f>
        <v>0</v>
      </c>
      <c r="W1612" s="59">
        <f>'Inventory Ref Sheet'!R1612</f>
        <v>0</v>
      </c>
      <c r="X1612" s="59">
        <f>'Inventory Ref Sheet'!S1612</f>
        <v>0</v>
      </c>
      <c r="Y1612" s="100" t="str">
        <f ca="1">IF('Inventory Ref Sheet'!U1612&gt;0,YEAR(TODAY())-'Inventory Ref Sheet'!U1612,"")</f>
        <v/>
      </c>
      <c r="Z1612" s="95">
        <f>'Inventory Ref Sheet'!W1612</f>
        <v>0</v>
      </c>
      <c r="AA1612" s="60">
        <f>'Inventory Ref Sheet'!X1612</f>
        <v>0</v>
      </c>
      <c r="AB1612" s="61"/>
      <c r="AC1612" s="97" t="str">
        <f t="shared" si="94"/>
        <v/>
      </c>
      <c r="AD1612" s="59">
        <f>'Inventory Ref Sheet'!Y1612</f>
        <v>0</v>
      </c>
      <c r="AE1612" s="59">
        <f>'Inventory Ref Sheet'!Z1612</f>
        <v>0</v>
      </c>
      <c r="AF1612" s="102">
        <f>'Inventory Ref Sheet'!AA1612</f>
        <v>0</v>
      </c>
      <c r="AG1612" s="59">
        <f>'Inventory Ref Sheet'!AD1612</f>
        <v>0</v>
      </c>
      <c r="AH1612" s="59">
        <f>'Inventory Ref Sheet'!AE1612</f>
        <v>0</v>
      </c>
      <c r="AI1612" s="100" t="str">
        <f ca="1">IF('Inventory Ref Sheet'!AG1612&gt;0,YEAR(TODAY())-'Inventory Ref Sheet'!AG1612,"")</f>
        <v/>
      </c>
      <c r="AJ1612" s="99"/>
      <c r="AK1612" s="60">
        <f>'Inventory Ref Sheet'!AJ1612</f>
        <v>0</v>
      </c>
      <c r="AL1612" s="99"/>
      <c r="AM1612" s="97" t="str">
        <f t="shared" si="95"/>
        <v/>
      </c>
    </row>
    <row r="1613" spans="10:39" x14ac:dyDescent="0.25">
      <c r="J1613" s="59">
        <f>'Inventory Ref Sheet'!AK1613</f>
        <v>0</v>
      </c>
      <c r="K1613" s="59">
        <f>'Inventory Ref Sheet'!AL1613</f>
        <v>0</v>
      </c>
      <c r="L1613" s="59">
        <f>'Inventory Ref Sheet'!AM1613</f>
        <v>0</v>
      </c>
      <c r="M1613" s="59">
        <f>'Inventory Ref Sheet'!AP1613</f>
        <v>0</v>
      </c>
      <c r="N1613" s="59">
        <f>'Inventory Ref Sheet'!AQ1613</f>
        <v>0</v>
      </c>
      <c r="O1613" s="100" t="str">
        <f ca="1">IF('Inventory Ref Sheet'!AS1613&gt;0,YEAR(TODAY())-'Inventory Ref Sheet'!AS1613,"")</f>
        <v/>
      </c>
      <c r="P1613" s="95">
        <f>'Inventory Ref Sheet'!AU1613</f>
        <v>0</v>
      </c>
      <c r="Q1613" s="60">
        <f>'Inventory Ref Sheet'!AV1613</f>
        <v>0</v>
      </c>
      <c r="R1613" s="61"/>
      <c r="S1613" s="100" t="str">
        <f t="shared" si="93"/>
        <v/>
      </c>
      <c r="T1613" s="59">
        <f>'Inventory Ref Sheet'!M1613</f>
        <v>0</v>
      </c>
      <c r="U1613" s="102">
        <f>'Inventory Ref Sheet'!N1613</f>
        <v>0</v>
      </c>
      <c r="V1613" s="59">
        <f>'Inventory Ref Sheet'!O1613</f>
        <v>0</v>
      </c>
      <c r="W1613" s="59">
        <f>'Inventory Ref Sheet'!R1613</f>
        <v>0</v>
      </c>
      <c r="X1613" s="59">
        <f>'Inventory Ref Sheet'!S1613</f>
        <v>0</v>
      </c>
      <c r="Y1613" s="100" t="str">
        <f ca="1">IF('Inventory Ref Sheet'!U1613&gt;0,YEAR(TODAY())-'Inventory Ref Sheet'!U1613,"")</f>
        <v/>
      </c>
      <c r="Z1613" s="95">
        <f>'Inventory Ref Sheet'!W1613</f>
        <v>0</v>
      </c>
      <c r="AA1613" s="60">
        <f>'Inventory Ref Sheet'!X1613</f>
        <v>0</v>
      </c>
      <c r="AB1613" s="61"/>
      <c r="AC1613" s="97" t="str">
        <f t="shared" si="94"/>
        <v/>
      </c>
      <c r="AD1613" s="59">
        <f>'Inventory Ref Sheet'!Y1613</f>
        <v>0</v>
      </c>
      <c r="AE1613" s="59">
        <f>'Inventory Ref Sheet'!Z1613</f>
        <v>0</v>
      </c>
      <c r="AF1613" s="102">
        <f>'Inventory Ref Sheet'!AA1613</f>
        <v>0</v>
      </c>
      <c r="AG1613" s="59">
        <f>'Inventory Ref Sheet'!AD1613</f>
        <v>0</v>
      </c>
      <c r="AH1613" s="59">
        <f>'Inventory Ref Sheet'!AE1613</f>
        <v>0</v>
      </c>
      <c r="AI1613" s="100" t="str">
        <f ca="1">IF('Inventory Ref Sheet'!AG1613&gt;0,YEAR(TODAY())-'Inventory Ref Sheet'!AG1613,"")</f>
        <v/>
      </c>
      <c r="AJ1613" s="99"/>
      <c r="AK1613" s="60">
        <f>'Inventory Ref Sheet'!AJ1613</f>
        <v>0</v>
      </c>
      <c r="AL1613" s="99"/>
      <c r="AM1613" s="97" t="str">
        <f t="shared" si="95"/>
        <v/>
      </c>
    </row>
    <row r="1614" spans="10:39" x14ac:dyDescent="0.25">
      <c r="J1614" s="59">
        <f>'Inventory Ref Sheet'!AK1614</f>
        <v>0</v>
      </c>
      <c r="K1614" s="59">
        <f>'Inventory Ref Sheet'!AL1614</f>
        <v>0</v>
      </c>
      <c r="L1614" s="59">
        <f>'Inventory Ref Sheet'!AM1614</f>
        <v>0</v>
      </c>
      <c r="M1614" s="59">
        <f>'Inventory Ref Sheet'!AP1614</f>
        <v>0</v>
      </c>
      <c r="N1614" s="59">
        <f>'Inventory Ref Sheet'!AQ1614</f>
        <v>0</v>
      </c>
      <c r="O1614" s="100" t="str">
        <f ca="1">IF('Inventory Ref Sheet'!AS1614&gt;0,YEAR(TODAY())-'Inventory Ref Sheet'!AS1614,"")</f>
        <v/>
      </c>
      <c r="P1614" s="95">
        <f>'Inventory Ref Sheet'!AU1614</f>
        <v>0</v>
      </c>
      <c r="Q1614" s="60">
        <f>'Inventory Ref Sheet'!AV1614</f>
        <v>0</v>
      </c>
      <c r="R1614" s="61"/>
      <c r="S1614" s="100" t="str">
        <f t="shared" si="93"/>
        <v/>
      </c>
      <c r="T1614" s="59">
        <f>'Inventory Ref Sheet'!M1614</f>
        <v>0</v>
      </c>
      <c r="U1614" s="102">
        <f>'Inventory Ref Sheet'!N1614</f>
        <v>0</v>
      </c>
      <c r="V1614" s="59">
        <f>'Inventory Ref Sheet'!O1614</f>
        <v>0</v>
      </c>
      <c r="W1614" s="59">
        <f>'Inventory Ref Sheet'!R1614</f>
        <v>0</v>
      </c>
      <c r="X1614" s="59">
        <f>'Inventory Ref Sheet'!S1614</f>
        <v>0</v>
      </c>
      <c r="Y1614" s="100" t="str">
        <f ca="1">IF('Inventory Ref Sheet'!U1614&gt;0,YEAR(TODAY())-'Inventory Ref Sheet'!U1614,"")</f>
        <v/>
      </c>
      <c r="Z1614" s="95">
        <f>'Inventory Ref Sheet'!W1614</f>
        <v>0</v>
      </c>
      <c r="AA1614" s="60">
        <f>'Inventory Ref Sheet'!X1614</f>
        <v>0</v>
      </c>
      <c r="AB1614" s="61"/>
      <c r="AC1614" s="97" t="str">
        <f t="shared" si="94"/>
        <v/>
      </c>
      <c r="AD1614" s="59">
        <f>'Inventory Ref Sheet'!Y1614</f>
        <v>0</v>
      </c>
      <c r="AE1614" s="59">
        <f>'Inventory Ref Sheet'!Z1614</f>
        <v>0</v>
      </c>
      <c r="AF1614" s="102">
        <f>'Inventory Ref Sheet'!AA1614</f>
        <v>0</v>
      </c>
      <c r="AG1614" s="59">
        <f>'Inventory Ref Sheet'!AD1614</f>
        <v>0</v>
      </c>
      <c r="AH1614" s="59">
        <f>'Inventory Ref Sheet'!AE1614</f>
        <v>0</v>
      </c>
      <c r="AI1614" s="100" t="str">
        <f ca="1">IF('Inventory Ref Sheet'!AG1614&gt;0,YEAR(TODAY())-'Inventory Ref Sheet'!AG1614,"")</f>
        <v/>
      </c>
      <c r="AJ1614" s="99"/>
      <c r="AK1614" s="60">
        <f>'Inventory Ref Sheet'!AJ1614</f>
        <v>0</v>
      </c>
      <c r="AL1614" s="99"/>
      <c r="AM1614" s="97" t="str">
        <f t="shared" si="95"/>
        <v/>
      </c>
    </row>
    <row r="1615" spans="10:39" x14ac:dyDescent="0.25">
      <c r="J1615" s="59">
        <f>'Inventory Ref Sheet'!AK1615</f>
        <v>0</v>
      </c>
      <c r="K1615" s="59">
        <f>'Inventory Ref Sheet'!AL1615</f>
        <v>0</v>
      </c>
      <c r="L1615" s="59">
        <f>'Inventory Ref Sheet'!AM1615</f>
        <v>0</v>
      </c>
      <c r="M1615" s="59">
        <f>'Inventory Ref Sheet'!AP1615</f>
        <v>0</v>
      </c>
      <c r="N1615" s="59">
        <f>'Inventory Ref Sheet'!AQ1615</f>
        <v>0</v>
      </c>
      <c r="O1615" s="100" t="str">
        <f ca="1">IF('Inventory Ref Sheet'!AS1615&gt;0,YEAR(TODAY())-'Inventory Ref Sheet'!AS1615,"")</f>
        <v/>
      </c>
      <c r="P1615" s="95">
        <f>'Inventory Ref Sheet'!AU1615</f>
        <v>0</v>
      </c>
      <c r="Q1615" s="60">
        <f>'Inventory Ref Sheet'!AV1615</f>
        <v>0</v>
      </c>
      <c r="R1615" s="61"/>
      <c r="S1615" s="100" t="str">
        <f t="shared" si="93"/>
        <v/>
      </c>
      <c r="T1615" s="59">
        <f>'Inventory Ref Sheet'!M1615</f>
        <v>0</v>
      </c>
      <c r="U1615" s="102">
        <f>'Inventory Ref Sheet'!N1615</f>
        <v>0</v>
      </c>
      <c r="V1615" s="59">
        <f>'Inventory Ref Sheet'!O1615</f>
        <v>0</v>
      </c>
      <c r="W1615" s="59">
        <f>'Inventory Ref Sheet'!R1615</f>
        <v>0</v>
      </c>
      <c r="X1615" s="59">
        <f>'Inventory Ref Sheet'!S1615</f>
        <v>0</v>
      </c>
      <c r="Y1615" s="100" t="str">
        <f ca="1">IF('Inventory Ref Sheet'!U1615&gt;0,YEAR(TODAY())-'Inventory Ref Sheet'!U1615,"")</f>
        <v/>
      </c>
      <c r="Z1615" s="95">
        <f>'Inventory Ref Sheet'!W1615</f>
        <v>0</v>
      </c>
      <c r="AA1615" s="60">
        <f>'Inventory Ref Sheet'!X1615</f>
        <v>0</v>
      </c>
      <c r="AB1615" s="61"/>
      <c r="AC1615" s="97" t="str">
        <f t="shared" si="94"/>
        <v/>
      </c>
      <c r="AD1615" s="59">
        <f>'Inventory Ref Sheet'!Y1615</f>
        <v>0</v>
      </c>
      <c r="AE1615" s="59">
        <f>'Inventory Ref Sheet'!Z1615</f>
        <v>0</v>
      </c>
      <c r="AF1615" s="102">
        <f>'Inventory Ref Sheet'!AA1615</f>
        <v>0</v>
      </c>
      <c r="AG1615" s="59">
        <f>'Inventory Ref Sheet'!AD1615</f>
        <v>0</v>
      </c>
      <c r="AH1615" s="59">
        <f>'Inventory Ref Sheet'!AE1615</f>
        <v>0</v>
      </c>
      <c r="AI1615" s="100" t="str">
        <f ca="1">IF('Inventory Ref Sheet'!AG1615&gt;0,YEAR(TODAY())-'Inventory Ref Sheet'!AG1615,"")</f>
        <v/>
      </c>
      <c r="AJ1615" s="99"/>
      <c r="AK1615" s="60">
        <f>'Inventory Ref Sheet'!AJ1615</f>
        <v>0</v>
      </c>
      <c r="AL1615" s="99"/>
      <c r="AM1615" s="97" t="str">
        <f t="shared" si="95"/>
        <v/>
      </c>
    </row>
    <row r="1616" spans="10:39" x14ac:dyDescent="0.25">
      <c r="J1616" s="59">
        <f>'Inventory Ref Sheet'!AK1616</f>
        <v>0</v>
      </c>
      <c r="K1616" s="59">
        <f>'Inventory Ref Sheet'!AL1616</f>
        <v>0</v>
      </c>
      <c r="L1616" s="59">
        <f>'Inventory Ref Sheet'!AM1616</f>
        <v>0</v>
      </c>
      <c r="M1616" s="59">
        <f>'Inventory Ref Sheet'!AP1616</f>
        <v>0</v>
      </c>
      <c r="N1616" s="59">
        <f>'Inventory Ref Sheet'!AQ1616</f>
        <v>0</v>
      </c>
      <c r="O1616" s="100" t="str">
        <f ca="1">IF('Inventory Ref Sheet'!AS1616&gt;0,YEAR(TODAY())-'Inventory Ref Sheet'!AS1616,"")</f>
        <v/>
      </c>
      <c r="P1616" s="95">
        <f>'Inventory Ref Sheet'!AU1616</f>
        <v>0</v>
      </c>
      <c r="Q1616" s="60">
        <f>'Inventory Ref Sheet'!AV1616</f>
        <v>0</v>
      </c>
      <c r="R1616" s="61"/>
      <c r="S1616" s="100" t="str">
        <f t="shared" si="93"/>
        <v/>
      </c>
      <c r="T1616" s="59">
        <f>'Inventory Ref Sheet'!M1616</f>
        <v>0</v>
      </c>
      <c r="U1616" s="102">
        <f>'Inventory Ref Sheet'!N1616</f>
        <v>0</v>
      </c>
      <c r="V1616" s="59">
        <f>'Inventory Ref Sheet'!O1616</f>
        <v>0</v>
      </c>
      <c r="W1616" s="59">
        <f>'Inventory Ref Sheet'!R1616</f>
        <v>0</v>
      </c>
      <c r="X1616" s="59">
        <f>'Inventory Ref Sheet'!S1616</f>
        <v>0</v>
      </c>
      <c r="Y1616" s="100" t="str">
        <f ca="1">IF('Inventory Ref Sheet'!U1616&gt;0,YEAR(TODAY())-'Inventory Ref Sheet'!U1616,"")</f>
        <v/>
      </c>
      <c r="Z1616" s="95">
        <f>'Inventory Ref Sheet'!W1616</f>
        <v>0</v>
      </c>
      <c r="AA1616" s="60">
        <f>'Inventory Ref Sheet'!X1616</f>
        <v>0</v>
      </c>
      <c r="AB1616" s="61"/>
      <c r="AC1616" s="97" t="str">
        <f t="shared" si="94"/>
        <v/>
      </c>
      <c r="AD1616" s="59">
        <f>'Inventory Ref Sheet'!Y1616</f>
        <v>0</v>
      </c>
      <c r="AE1616" s="59">
        <f>'Inventory Ref Sheet'!Z1616</f>
        <v>0</v>
      </c>
      <c r="AF1616" s="102">
        <f>'Inventory Ref Sheet'!AA1616</f>
        <v>0</v>
      </c>
      <c r="AG1616" s="59">
        <f>'Inventory Ref Sheet'!AD1616</f>
        <v>0</v>
      </c>
      <c r="AH1616" s="59">
        <f>'Inventory Ref Sheet'!AE1616</f>
        <v>0</v>
      </c>
      <c r="AI1616" s="100" t="str">
        <f ca="1">IF('Inventory Ref Sheet'!AG1616&gt;0,YEAR(TODAY())-'Inventory Ref Sheet'!AG1616,"")</f>
        <v/>
      </c>
      <c r="AJ1616" s="99"/>
      <c r="AK1616" s="60">
        <f>'Inventory Ref Sheet'!AJ1616</f>
        <v>0</v>
      </c>
      <c r="AL1616" s="99"/>
      <c r="AM1616" s="97" t="str">
        <f t="shared" si="95"/>
        <v/>
      </c>
    </row>
    <row r="1617" spans="10:39" x14ac:dyDescent="0.25">
      <c r="J1617" s="59">
        <f>'Inventory Ref Sheet'!AK1617</f>
        <v>0</v>
      </c>
      <c r="K1617" s="59">
        <f>'Inventory Ref Sheet'!AL1617</f>
        <v>0</v>
      </c>
      <c r="L1617" s="59">
        <f>'Inventory Ref Sheet'!AM1617</f>
        <v>0</v>
      </c>
      <c r="M1617" s="59">
        <f>'Inventory Ref Sheet'!AP1617</f>
        <v>0</v>
      </c>
      <c r="N1617" s="59">
        <f>'Inventory Ref Sheet'!AQ1617</f>
        <v>0</v>
      </c>
      <c r="O1617" s="100" t="str">
        <f ca="1">IF('Inventory Ref Sheet'!AS1617&gt;0,YEAR(TODAY())-'Inventory Ref Sheet'!AS1617,"")</f>
        <v/>
      </c>
      <c r="P1617" s="95">
        <f>'Inventory Ref Sheet'!AU1617</f>
        <v>0</v>
      </c>
      <c r="Q1617" s="60">
        <f>'Inventory Ref Sheet'!AV1617</f>
        <v>0</v>
      </c>
      <c r="R1617" s="61"/>
      <c r="S1617" s="100" t="str">
        <f t="shared" si="93"/>
        <v/>
      </c>
      <c r="T1617" s="59">
        <f>'Inventory Ref Sheet'!M1617</f>
        <v>0</v>
      </c>
      <c r="U1617" s="102">
        <f>'Inventory Ref Sheet'!N1617</f>
        <v>0</v>
      </c>
      <c r="V1617" s="59">
        <f>'Inventory Ref Sheet'!O1617</f>
        <v>0</v>
      </c>
      <c r="W1617" s="59">
        <f>'Inventory Ref Sheet'!R1617</f>
        <v>0</v>
      </c>
      <c r="X1617" s="59">
        <f>'Inventory Ref Sheet'!S1617</f>
        <v>0</v>
      </c>
      <c r="Y1617" s="100" t="str">
        <f ca="1">IF('Inventory Ref Sheet'!U1617&gt;0,YEAR(TODAY())-'Inventory Ref Sheet'!U1617,"")</f>
        <v/>
      </c>
      <c r="Z1617" s="95">
        <f>'Inventory Ref Sheet'!W1617</f>
        <v>0</v>
      </c>
      <c r="AA1617" s="60">
        <f>'Inventory Ref Sheet'!X1617</f>
        <v>0</v>
      </c>
      <c r="AB1617" s="61"/>
      <c r="AC1617" s="97" t="str">
        <f t="shared" si="94"/>
        <v/>
      </c>
      <c r="AD1617" s="59">
        <f>'Inventory Ref Sheet'!Y1617</f>
        <v>0</v>
      </c>
      <c r="AE1617" s="59">
        <f>'Inventory Ref Sheet'!Z1617</f>
        <v>0</v>
      </c>
      <c r="AF1617" s="102">
        <f>'Inventory Ref Sheet'!AA1617</f>
        <v>0</v>
      </c>
      <c r="AG1617" s="59">
        <f>'Inventory Ref Sheet'!AD1617</f>
        <v>0</v>
      </c>
      <c r="AH1617" s="59">
        <f>'Inventory Ref Sheet'!AE1617</f>
        <v>0</v>
      </c>
      <c r="AI1617" s="100" t="str">
        <f ca="1">IF('Inventory Ref Sheet'!AG1617&gt;0,YEAR(TODAY())-'Inventory Ref Sheet'!AG1617,"")</f>
        <v/>
      </c>
      <c r="AJ1617" s="99"/>
      <c r="AK1617" s="60">
        <f>'Inventory Ref Sheet'!AJ1617</f>
        <v>0</v>
      </c>
      <c r="AL1617" s="99"/>
      <c r="AM1617" s="97" t="str">
        <f t="shared" si="95"/>
        <v/>
      </c>
    </row>
    <row r="1618" spans="10:39" x14ac:dyDescent="0.25">
      <c r="J1618" s="59">
        <f>'Inventory Ref Sheet'!AK1618</f>
        <v>0</v>
      </c>
      <c r="K1618" s="59">
        <f>'Inventory Ref Sheet'!AL1618</f>
        <v>0</v>
      </c>
      <c r="L1618" s="59">
        <f>'Inventory Ref Sheet'!AM1618</f>
        <v>0</v>
      </c>
      <c r="M1618" s="59">
        <f>'Inventory Ref Sheet'!AP1618</f>
        <v>0</v>
      </c>
      <c r="N1618" s="59">
        <f>'Inventory Ref Sheet'!AQ1618</f>
        <v>0</v>
      </c>
      <c r="O1618" s="100" t="str">
        <f ca="1">IF('Inventory Ref Sheet'!AS1618&gt;0,YEAR(TODAY())-'Inventory Ref Sheet'!AS1618,"")</f>
        <v/>
      </c>
      <c r="P1618" s="95">
        <f>'Inventory Ref Sheet'!AU1618</f>
        <v>0</v>
      </c>
      <c r="Q1618" s="60">
        <f>'Inventory Ref Sheet'!AV1618</f>
        <v>0</v>
      </c>
      <c r="R1618" s="61"/>
      <c r="S1618" s="100" t="str">
        <f t="shared" si="93"/>
        <v/>
      </c>
      <c r="T1618" s="59">
        <f>'Inventory Ref Sheet'!M1618</f>
        <v>0</v>
      </c>
      <c r="U1618" s="102">
        <f>'Inventory Ref Sheet'!N1618</f>
        <v>0</v>
      </c>
      <c r="V1618" s="59">
        <f>'Inventory Ref Sheet'!O1618</f>
        <v>0</v>
      </c>
      <c r="W1618" s="59">
        <f>'Inventory Ref Sheet'!R1618</f>
        <v>0</v>
      </c>
      <c r="X1618" s="59">
        <f>'Inventory Ref Sheet'!S1618</f>
        <v>0</v>
      </c>
      <c r="Y1618" s="100" t="str">
        <f ca="1">IF('Inventory Ref Sheet'!U1618&gt;0,YEAR(TODAY())-'Inventory Ref Sheet'!U1618,"")</f>
        <v/>
      </c>
      <c r="Z1618" s="95">
        <f>'Inventory Ref Sheet'!W1618</f>
        <v>0</v>
      </c>
      <c r="AA1618" s="60">
        <f>'Inventory Ref Sheet'!X1618</f>
        <v>0</v>
      </c>
      <c r="AB1618" s="61"/>
      <c r="AC1618" s="97" t="str">
        <f t="shared" si="94"/>
        <v/>
      </c>
      <c r="AD1618" s="59">
        <f>'Inventory Ref Sheet'!Y1618</f>
        <v>0</v>
      </c>
      <c r="AE1618" s="59">
        <f>'Inventory Ref Sheet'!Z1618</f>
        <v>0</v>
      </c>
      <c r="AF1618" s="102">
        <f>'Inventory Ref Sheet'!AA1618</f>
        <v>0</v>
      </c>
      <c r="AG1618" s="59">
        <f>'Inventory Ref Sheet'!AD1618</f>
        <v>0</v>
      </c>
      <c r="AH1618" s="59">
        <f>'Inventory Ref Sheet'!AE1618</f>
        <v>0</v>
      </c>
      <c r="AI1618" s="100" t="str">
        <f ca="1">IF('Inventory Ref Sheet'!AG1618&gt;0,YEAR(TODAY())-'Inventory Ref Sheet'!AG1618,"")</f>
        <v/>
      </c>
      <c r="AJ1618" s="99"/>
      <c r="AK1618" s="60">
        <f>'Inventory Ref Sheet'!AJ1618</f>
        <v>0</v>
      </c>
      <c r="AL1618" s="99"/>
      <c r="AM1618" s="97" t="str">
        <f t="shared" si="95"/>
        <v/>
      </c>
    </row>
    <row r="1619" spans="10:39" x14ac:dyDescent="0.25">
      <c r="J1619" s="59">
        <f>'Inventory Ref Sheet'!AK1619</f>
        <v>0</v>
      </c>
      <c r="K1619" s="59">
        <f>'Inventory Ref Sheet'!AL1619</f>
        <v>0</v>
      </c>
      <c r="L1619" s="59">
        <f>'Inventory Ref Sheet'!AM1619</f>
        <v>0</v>
      </c>
      <c r="M1619" s="59">
        <f>'Inventory Ref Sheet'!AP1619</f>
        <v>0</v>
      </c>
      <c r="N1619" s="59">
        <f>'Inventory Ref Sheet'!AQ1619</f>
        <v>0</v>
      </c>
      <c r="O1619" s="100" t="str">
        <f ca="1">IF('Inventory Ref Sheet'!AS1619&gt;0,YEAR(TODAY())-'Inventory Ref Sheet'!AS1619,"")</f>
        <v/>
      </c>
      <c r="P1619" s="95">
        <f>'Inventory Ref Sheet'!AU1619</f>
        <v>0</v>
      </c>
      <c r="Q1619" s="60">
        <f>'Inventory Ref Sheet'!AV1619</f>
        <v>0</v>
      </c>
      <c r="R1619" s="61"/>
      <c r="S1619" s="100" t="str">
        <f t="shared" si="93"/>
        <v/>
      </c>
      <c r="T1619" s="59">
        <f>'Inventory Ref Sheet'!M1619</f>
        <v>0</v>
      </c>
      <c r="U1619" s="102">
        <f>'Inventory Ref Sheet'!N1619</f>
        <v>0</v>
      </c>
      <c r="V1619" s="59">
        <f>'Inventory Ref Sheet'!O1619</f>
        <v>0</v>
      </c>
      <c r="W1619" s="59">
        <f>'Inventory Ref Sheet'!R1619</f>
        <v>0</v>
      </c>
      <c r="X1619" s="59">
        <f>'Inventory Ref Sheet'!S1619</f>
        <v>0</v>
      </c>
      <c r="Y1619" s="100" t="str">
        <f ca="1">IF('Inventory Ref Sheet'!U1619&gt;0,YEAR(TODAY())-'Inventory Ref Sheet'!U1619,"")</f>
        <v/>
      </c>
      <c r="Z1619" s="95">
        <f>'Inventory Ref Sheet'!W1619</f>
        <v>0</v>
      </c>
      <c r="AA1619" s="60">
        <f>'Inventory Ref Sheet'!X1619</f>
        <v>0</v>
      </c>
      <c r="AB1619" s="61"/>
      <c r="AC1619" s="97" t="str">
        <f t="shared" si="94"/>
        <v/>
      </c>
      <c r="AD1619" s="59">
        <f>'Inventory Ref Sheet'!Y1619</f>
        <v>0</v>
      </c>
      <c r="AE1619" s="59">
        <f>'Inventory Ref Sheet'!Z1619</f>
        <v>0</v>
      </c>
      <c r="AF1619" s="102">
        <f>'Inventory Ref Sheet'!AA1619</f>
        <v>0</v>
      </c>
      <c r="AG1619" s="59">
        <f>'Inventory Ref Sheet'!AD1619</f>
        <v>0</v>
      </c>
      <c r="AH1619" s="59">
        <f>'Inventory Ref Sheet'!AE1619</f>
        <v>0</v>
      </c>
      <c r="AI1619" s="100" t="str">
        <f ca="1">IF('Inventory Ref Sheet'!AG1619&gt;0,YEAR(TODAY())-'Inventory Ref Sheet'!AG1619,"")</f>
        <v/>
      </c>
      <c r="AJ1619" s="99"/>
      <c r="AK1619" s="60">
        <f>'Inventory Ref Sheet'!AJ1619</f>
        <v>0</v>
      </c>
      <c r="AL1619" s="99"/>
      <c r="AM1619" s="97" t="str">
        <f t="shared" si="95"/>
        <v/>
      </c>
    </row>
    <row r="1620" spans="10:39" x14ac:dyDescent="0.25">
      <c r="J1620" s="59">
        <f>'Inventory Ref Sheet'!AK1620</f>
        <v>0</v>
      </c>
      <c r="K1620" s="59">
        <f>'Inventory Ref Sheet'!AL1620</f>
        <v>0</v>
      </c>
      <c r="L1620" s="59">
        <f>'Inventory Ref Sheet'!AM1620</f>
        <v>0</v>
      </c>
      <c r="M1620" s="59">
        <f>'Inventory Ref Sheet'!AP1620</f>
        <v>0</v>
      </c>
      <c r="N1620" s="59">
        <f>'Inventory Ref Sheet'!AQ1620</f>
        <v>0</v>
      </c>
      <c r="O1620" s="100" t="str">
        <f ca="1">IF('Inventory Ref Sheet'!AS1620&gt;0,YEAR(TODAY())-'Inventory Ref Sheet'!AS1620,"")</f>
        <v/>
      </c>
      <c r="P1620" s="95">
        <f>'Inventory Ref Sheet'!AU1620</f>
        <v>0</v>
      </c>
      <c r="Q1620" s="60">
        <f>'Inventory Ref Sheet'!AV1620</f>
        <v>0</v>
      </c>
      <c r="R1620" s="61"/>
      <c r="S1620" s="100" t="str">
        <f t="shared" si="93"/>
        <v/>
      </c>
      <c r="T1620" s="59">
        <f>'Inventory Ref Sheet'!M1620</f>
        <v>0</v>
      </c>
      <c r="U1620" s="102">
        <f>'Inventory Ref Sheet'!N1620</f>
        <v>0</v>
      </c>
      <c r="V1620" s="59">
        <f>'Inventory Ref Sheet'!O1620</f>
        <v>0</v>
      </c>
      <c r="W1620" s="59">
        <f>'Inventory Ref Sheet'!R1620</f>
        <v>0</v>
      </c>
      <c r="X1620" s="59">
        <f>'Inventory Ref Sheet'!S1620</f>
        <v>0</v>
      </c>
      <c r="Y1620" s="100" t="str">
        <f ca="1">IF('Inventory Ref Sheet'!U1620&gt;0,YEAR(TODAY())-'Inventory Ref Sheet'!U1620,"")</f>
        <v/>
      </c>
      <c r="Z1620" s="95">
        <f>'Inventory Ref Sheet'!W1620</f>
        <v>0</v>
      </c>
      <c r="AA1620" s="60">
        <f>'Inventory Ref Sheet'!X1620</f>
        <v>0</v>
      </c>
      <c r="AB1620" s="61"/>
      <c r="AC1620" s="97" t="str">
        <f t="shared" si="94"/>
        <v/>
      </c>
      <c r="AD1620" s="59">
        <f>'Inventory Ref Sheet'!Y1620</f>
        <v>0</v>
      </c>
      <c r="AE1620" s="59">
        <f>'Inventory Ref Sheet'!Z1620</f>
        <v>0</v>
      </c>
      <c r="AF1620" s="102">
        <f>'Inventory Ref Sheet'!AA1620</f>
        <v>0</v>
      </c>
      <c r="AG1620" s="59">
        <f>'Inventory Ref Sheet'!AD1620</f>
        <v>0</v>
      </c>
      <c r="AH1620" s="59">
        <f>'Inventory Ref Sheet'!AE1620</f>
        <v>0</v>
      </c>
      <c r="AI1620" s="100" t="str">
        <f ca="1">IF('Inventory Ref Sheet'!AG1620&gt;0,YEAR(TODAY())-'Inventory Ref Sheet'!AG1620,"")</f>
        <v/>
      </c>
      <c r="AJ1620" s="99"/>
      <c r="AK1620" s="60">
        <f>'Inventory Ref Sheet'!AJ1620</f>
        <v>0</v>
      </c>
      <c r="AL1620" s="99"/>
      <c r="AM1620" s="97" t="str">
        <f t="shared" si="95"/>
        <v/>
      </c>
    </row>
    <row r="1621" spans="10:39" x14ac:dyDescent="0.25">
      <c r="J1621" s="59">
        <f>'Inventory Ref Sheet'!AK1621</f>
        <v>0</v>
      </c>
      <c r="K1621" s="59">
        <f>'Inventory Ref Sheet'!AL1621</f>
        <v>0</v>
      </c>
      <c r="L1621" s="59">
        <f>'Inventory Ref Sheet'!AM1621</f>
        <v>0</v>
      </c>
      <c r="M1621" s="59">
        <f>'Inventory Ref Sheet'!AP1621</f>
        <v>0</v>
      </c>
      <c r="N1621" s="59">
        <f>'Inventory Ref Sheet'!AQ1621</f>
        <v>0</v>
      </c>
      <c r="O1621" s="100" t="str">
        <f ca="1">IF('Inventory Ref Sheet'!AS1621&gt;0,YEAR(TODAY())-'Inventory Ref Sheet'!AS1621,"")</f>
        <v/>
      </c>
      <c r="P1621" s="95">
        <f>'Inventory Ref Sheet'!AU1621</f>
        <v>0</v>
      </c>
      <c r="Q1621" s="60">
        <f>'Inventory Ref Sheet'!AV1621</f>
        <v>0</v>
      </c>
      <c r="R1621" s="61"/>
      <c r="S1621" s="100" t="str">
        <f t="shared" si="93"/>
        <v/>
      </c>
      <c r="T1621" s="59">
        <f>'Inventory Ref Sheet'!M1621</f>
        <v>0</v>
      </c>
      <c r="U1621" s="102">
        <f>'Inventory Ref Sheet'!N1621</f>
        <v>0</v>
      </c>
      <c r="V1621" s="59">
        <f>'Inventory Ref Sheet'!O1621</f>
        <v>0</v>
      </c>
      <c r="W1621" s="59">
        <f>'Inventory Ref Sheet'!R1621</f>
        <v>0</v>
      </c>
      <c r="X1621" s="59">
        <f>'Inventory Ref Sheet'!S1621</f>
        <v>0</v>
      </c>
      <c r="Y1621" s="100" t="str">
        <f ca="1">IF('Inventory Ref Sheet'!U1621&gt;0,YEAR(TODAY())-'Inventory Ref Sheet'!U1621,"")</f>
        <v/>
      </c>
      <c r="Z1621" s="95">
        <f>'Inventory Ref Sheet'!W1621</f>
        <v>0</v>
      </c>
      <c r="AA1621" s="60">
        <f>'Inventory Ref Sheet'!X1621</f>
        <v>0</v>
      </c>
      <c r="AB1621" s="61"/>
      <c r="AC1621" s="97" t="str">
        <f t="shared" si="94"/>
        <v/>
      </c>
      <c r="AD1621" s="59">
        <f>'Inventory Ref Sheet'!Y1621</f>
        <v>0</v>
      </c>
      <c r="AE1621" s="59">
        <f>'Inventory Ref Sheet'!Z1621</f>
        <v>0</v>
      </c>
      <c r="AF1621" s="102">
        <f>'Inventory Ref Sheet'!AA1621</f>
        <v>0</v>
      </c>
      <c r="AG1621" s="59">
        <f>'Inventory Ref Sheet'!AD1621</f>
        <v>0</v>
      </c>
      <c r="AH1621" s="59">
        <f>'Inventory Ref Sheet'!AE1621</f>
        <v>0</v>
      </c>
      <c r="AI1621" s="100" t="str">
        <f ca="1">IF('Inventory Ref Sheet'!AG1621&gt;0,YEAR(TODAY())-'Inventory Ref Sheet'!AG1621,"")</f>
        <v/>
      </c>
      <c r="AJ1621" s="99"/>
      <c r="AK1621" s="60">
        <f>'Inventory Ref Sheet'!AJ1621</f>
        <v>0</v>
      </c>
      <c r="AL1621" s="99"/>
      <c r="AM1621" s="97" t="str">
        <f t="shared" si="95"/>
        <v/>
      </c>
    </row>
    <row r="1622" spans="10:39" x14ac:dyDescent="0.25">
      <c r="J1622" s="59">
        <f>'Inventory Ref Sheet'!AK1622</f>
        <v>0</v>
      </c>
      <c r="K1622" s="59">
        <f>'Inventory Ref Sheet'!AL1622</f>
        <v>0</v>
      </c>
      <c r="L1622" s="59">
        <f>'Inventory Ref Sheet'!AM1622</f>
        <v>0</v>
      </c>
      <c r="M1622" s="59">
        <f>'Inventory Ref Sheet'!AP1622</f>
        <v>0</v>
      </c>
      <c r="N1622" s="59">
        <f>'Inventory Ref Sheet'!AQ1622</f>
        <v>0</v>
      </c>
      <c r="O1622" s="100" t="str">
        <f ca="1">IF('Inventory Ref Sheet'!AS1622&gt;0,YEAR(TODAY())-'Inventory Ref Sheet'!AS1622,"")</f>
        <v/>
      </c>
      <c r="P1622" s="95">
        <f>'Inventory Ref Sheet'!AU1622</f>
        <v>0</v>
      </c>
      <c r="Q1622" s="60">
        <f>'Inventory Ref Sheet'!AV1622</f>
        <v>0</v>
      </c>
      <c r="R1622" s="61"/>
      <c r="S1622" s="100" t="str">
        <f t="shared" si="93"/>
        <v/>
      </c>
      <c r="T1622" s="59">
        <f>'Inventory Ref Sheet'!M1622</f>
        <v>0</v>
      </c>
      <c r="U1622" s="102">
        <f>'Inventory Ref Sheet'!N1622</f>
        <v>0</v>
      </c>
      <c r="V1622" s="59">
        <f>'Inventory Ref Sheet'!O1622</f>
        <v>0</v>
      </c>
      <c r="W1622" s="59">
        <f>'Inventory Ref Sheet'!R1622</f>
        <v>0</v>
      </c>
      <c r="X1622" s="59">
        <f>'Inventory Ref Sheet'!S1622</f>
        <v>0</v>
      </c>
      <c r="Y1622" s="100" t="str">
        <f ca="1">IF('Inventory Ref Sheet'!U1622&gt;0,YEAR(TODAY())-'Inventory Ref Sheet'!U1622,"")</f>
        <v/>
      </c>
      <c r="Z1622" s="95">
        <f>'Inventory Ref Sheet'!W1622</f>
        <v>0</v>
      </c>
      <c r="AA1622" s="60">
        <f>'Inventory Ref Sheet'!X1622</f>
        <v>0</v>
      </c>
      <c r="AB1622" s="61"/>
      <c r="AC1622" s="97" t="str">
        <f t="shared" si="94"/>
        <v/>
      </c>
      <c r="AD1622" s="59">
        <f>'Inventory Ref Sheet'!Y1622</f>
        <v>0</v>
      </c>
      <c r="AE1622" s="59">
        <f>'Inventory Ref Sheet'!Z1622</f>
        <v>0</v>
      </c>
      <c r="AF1622" s="102">
        <f>'Inventory Ref Sheet'!AA1622</f>
        <v>0</v>
      </c>
      <c r="AG1622" s="59">
        <f>'Inventory Ref Sheet'!AD1622</f>
        <v>0</v>
      </c>
      <c r="AH1622" s="59">
        <f>'Inventory Ref Sheet'!AE1622</f>
        <v>0</v>
      </c>
      <c r="AI1622" s="100" t="str">
        <f ca="1">IF('Inventory Ref Sheet'!AG1622&gt;0,YEAR(TODAY())-'Inventory Ref Sheet'!AG1622,"")</f>
        <v/>
      </c>
      <c r="AJ1622" s="99"/>
      <c r="AK1622" s="60">
        <f>'Inventory Ref Sheet'!AJ1622</f>
        <v>0</v>
      </c>
      <c r="AL1622" s="99"/>
      <c r="AM1622" s="97" t="str">
        <f t="shared" si="95"/>
        <v/>
      </c>
    </row>
    <row r="1623" spans="10:39" x14ac:dyDescent="0.25">
      <c r="J1623" s="59">
        <f>'Inventory Ref Sheet'!AK1623</f>
        <v>0</v>
      </c>
      <c r="K1623" s="59">
        <f>'Inventory Ref Sheet'!AL1623</f>
        <v>0</v>
      </c>
      <c r="L1623" s="59">
        <f>'Inventory Ref Sheet'!AM1623</f>
        <v>0</v>
      </c>
      <c r="M1623" s="59">
        <f>'Inventory Ref Sheet'!AP1623</f>
        <v>0</v>
      </c>
      <c r="N1623" s="59">
        <f>'Inventory Ref Sheet'!AQ1623</f>
        <v>0</v>
      </c>
      <c r="O1623" s="100" t="str">
        <f ca="1">IF('Inventory Ref Sheet'!AS1623&gt;0,YEAR(TODAY())-'Inventory Ref Sheet'!AS1623,"")</f>
        <v/>
      </c>
      <c r="P1623" s="95">
        <f>'Inventory Ref Sheet'!AU1623</f>
        <v>0</v>
      </c>
      <c r="Q1623" s="60">
        <f>'Inventory Ref Sheet'!AV1623</f>
        <v>0</v>
      </c>
      <c r="R1623" s="61"/>
      <c r="S1623" s="100" t="str">
        <f t="shared" si="93"/>
        <v/>
      </c>
      <c r="T1623" s="59">
        <f>'Inventory Ref Sheet'!M1623</f>
        <v>0</v>
      </c>
      <c r="U1623" s="102">
        <f>'Inventory Ref Sheet'!N1623</f>
        <v>0</v>
      </c>
      <c r="V1623" s="59">
        <f>'Inventory Ref Sheet'!O1623</f>
        <v>0</v>
      </c>
      <c r="W1623" s="59">
        <f>'Inventory Ref Sheet'!R1623</f>
        <v>0</v>
      </c>
      <c r="X1623" s="59">
        <f>'Inventory Ref Sheet'!S1623</f>
        <v>0</v>
      </c>
      <c r="Y1623" s="100" t="str">
        <f ca="1">IF('Inventory Ref Sheet'!U1623&gt;0,YEAR(TODAY())-'Inventory Ref Sheet'!U1623,"")</f>
        <v/>
      </c>
      <c r="Z1623" s="95">
        <f>'Inventory Ref Sheet'!W1623</f>
        <v>0</v>
      </c>
      <c r="AA1623" s="60">
        <f>'Inventory Ref Sheet'!X1623</f>
        <v>0</v>
      </c>
      <c r="AB1623" s="61"/>
      <c r="AC1623" s="97" t="str">
        <f t="shared" si="94"/>
        <v/>
      </c>
      <c r="AD1623" s="59">
        <f>'Inventory Ref Sheet'!Y1623</f>
        <v>0</v>
      </c>
      <c r="AE1623" s="59">
        <f>'Inventory Ref Sheet'!Z1623</f>
        <v>0</v>
      </c>
      <c r="AF1623" s="102">
        <f>'Inventory Ref Sheet'!AA1623</f>
        <v>0</v>
      </c>
      <c r="AG1623" s="59">
        <f>'Inventory Ref Sheet'!AD1623</f>
        <v>0</v>
      </c>
      <c r="AH1623" s="59">
        <f>'Inventory Ref Sheet'!AE1623</f>
        <v>0</v>
      </c>
      <c r="AI1623" s="100" t="str">
        <f ca="1">IF('Inventory Ref Sheet'!AG1623&gt;0,YEAR(TODAY())-'Inventory Ref Sheet'!AG1623,"")</f>
        <v/>
      </c>
      <c r="AJ1623" s="99"/>
      <c r="AK1623" s="60">
        <f>'Inventory Ref Sheet'!AJ1623</f>
        <v>0</v>
      </c>
      <c r="AL1623" s="99"/>
      <c r="AM1623" s="97" t="str">
        <f t="shared" si="95"/>
        <v/>
      </c>
    </row>
    <row r="1624" spans="10:39" x14ac:dyDescent="0.25">
      <c r="J1624" s="59">
        <f>'Inventory Ref Sheet'!AK1624</f>
        <v>0</v>
      </c>
      <c r="K1624" s="59">
        <f>'Inventory Ref Sheet'!AL1624</f>
        <v>0</v>
      </c>
      <c r="L1624" s="59">
        <f>'Inventory Ref Sheet'!AM1624</f>
        <v>0</v>
      </c>
      <c r="M1624" s="59">
        <f>'Inventory Ref Sheet'!AP1624</f>
        <v>0</v>
      </c>
      <c r="N1624" s="59">
        <f>'Inventory Ref Sheet'!AQ1624</f>
        <v>0</v>
      </c>
      <c r="O1624" s="100" t="str">
        <f ca="1">IF('Inventory Ref Sheet'!AS1624&gt;0,YEAR(TODAY())-'Inventory Ref Sheet'!AS1624,"")</f>
        <v/>
      </c>
      <c r="P1624" s="95">
        <f>'Inventory Ref Sheet'!AU1624</f>
        <v>0</v>
      </c>
      <c r="Q1624" s="60">
        <f>'Inventory Ref Sheet'!AV1624</f>
        <v>0</v>
      </c>
      <c r="R1624" s="61"/>
      <c r="S1624" s="100" t="str">
        <f t="shared" si="93"/>
        <v/>
      </c>
      <c r="T1624" s="59">
        <f>'Inventory Ref Sheet'!M1624</f>
        <v>0</v>
      </c>
      <c r="U1624" s="102">
        <f>'Inventory Ref Sheet'!N1624</f>
        <v>0</v>
      </c>
      <c r="V1624" s="59">
        <f>'Inventory Ref Sheet'!O1624</f>
        <v>0</v>
      </c>
      <c r="W1624" s="59">
        <f>'Inventory Ref Sheet'!R1624</f>
        <v>0</v>
      </c>
      <c r="X1624" s="59">
        <f>'Inventory Ref Sheet'!S1624</f>
        <v>0</v>
      </c>
      <c r="Y1624" s="100" t="str">
        <f ca="1">IF('Inventory Ref Sheet'!U1624&gt;0,YEAR(TODAY())-'Inventory Ref Sheet'!U1624,"")</f>
        <v/>
      </c>
      <c r="Z1624" s="95">
        <f>'Inventory Ref Sheet'!W1624</f>
        <v>0</v>
      </c>
      <c r="AA1624" s="60">
        <f>'Inventory Ref Sheet'!X1624</f>
        <v>0</v>
      </c>
      <c r="AB1624" s="61"/>
      <c r="AC1624" s="97" t="str">
        <f t="shared" si="94"/>
        <v/>
      </c>
      <c r="AD1624" s="59">
        <f>'Inventory Ref Sheet'!Y1624</f>
        <v>0</v>
      </c>
      <c r="AE1624" s="59">
        <f>'Inventory Ref Sheet'!Z1624</f>
        <v>0</v>
      </c>
      <c r="AF1624" s="102">
        <f>'Inventory Ref Sheet'!AA1624</f>
        <v>0</v>
      </c>
      <c r="AG1624" s="59">
        <f>'Inventory Ref Sheet'!AD1624</f>
        <v>0</v>
      </c>
      <c r="AH1624" s="59">
        <f>'Inventory Ref Sheet'!AE1624</f>
        <v>0</v>
      </c>
      <c r="AI1624" s="100" t="str">
        <f ca="1">IF('Inventory Ref Sheet'!AG1624&gt;0,YEAR(TODAY())-'Inventory Ref Sheet'!AG1624,"")</f>
        <v/>
      </c>
      <c r="AJ1624" s="99"/>
      <c r="AK1624" s="60">
        <f>'Inventory Ref Sheet'!AJ1624</f>
        <v>0</v>
      </c>
      <c r="AL1624" s="99"/>
      <c r="AM1624" s="97" t="str">
        <f t="shared" si="95"/>
        <v/>
      </c>
    </row>
    <row r="1625" spans="10:39" x14ac:dyDescent="0.25">
      <c r="J1625" s="59">
        <f>'Inventory Ref Sheet'!AK1625</f>
        <v>0</v>
      </c>
      <c r="K1625" s="59">
        <f>'Inventory Ref Sheet'!AL1625</f>
        <v>0</v>
      </c>
      <c r="L1625" s="59">
        <f>'Inventory Ref Sheet'!AM1625</f>
        <v>0</v>
      </c>
      <c r="M1625" s="59">
        <f>'Inventory Ref Sheet'!AP1625</f>
        <v>0</v>
      </c>
      <c r="N1625" s="59">
        <f>'Inventory Ref Sheet'!AQ1625</f>
        <v>0</v>
      </c>
      <c r="O1625" s="100" t="str">
        <f ca="1">IF('Inventory Ref Sheet'!AS1625&gt;0,YEAR(TODAY())-'Inventory Ref Sheet'!AS1625,"")</f>
        <v/>
      </c>
      <c r="P1625" s="95">
        <f>'Inventory Ref Sheet'!AU1625</f>
        <v>0</v>
      </c>
      <c r="Q1625" s="60">
        <f>'Inventory Ref Sheet'!AV1625</f>
        <v>0</v>
      </c>
      <c r="R1625" s="61"/>
      <c r="S1625" s="100" t="str">
        <f t="shared" si="93"/>
        <v/>
      </c>
      <c r="T1625" s="59">
        <f>'Inventory Ref Sheet'!M1625</f>
        <v>0</v>
      </c>
      <c r="U1625" s="102">
        <f>'Inventory Ref Sheet'!N1625</f>
        <v>0</v>
      </c>
      <c r="V1625" s="59">
        <f>'Inventory Ref Sheet'!O1625</f>
        <v>0</v>
      </c>
      <c r="W1625" s="59">
        <f>'Inventory Ref Sheet'!R1625</f>
        <v>0</v>
      </c>
      <c r="X1625" s="59">
        <f>'Inventory Ref Sheet'!S1625</f>
        <v>0</v>
      </c>
      <c r="Y1625" s="100" t="str">
        <f ca="1">IF('Inventory Ref Sheet'!U1625&gt;0,YEAR(TODAY())-'Inventory Ref Sheet'!U1625,"")</f>
        <v/>
      </c>
      <c r="Z1625" s="95">
        <f>'Inventory Ref Sheet'!W1625</f>
        <v>0</v>
      </c>
      <c r="AA1625" s="60">
        <f>'Inventory Ref Sheet'!X1625</f>
        <v>0</v>
      </c>
      <c r="AB1625" s="61"/>
      <c r="AC1625" s="97" t="str">
        <f t="shared" si="94"/>
        <v/>
      </c>
      <c r="AD1625" s="59">
        <f>'Inventory Ref Sheet'!Y1625</f>
        <v>0</v>
      </c>
      <c r="AE1625" s="59">
        <f>'Inventory Ref Sheet'!Z1625</f>
        <v>0</v>
      </c>
      <c r="AF1625" s="102">
        <f>'Inventory Ref Sheet'!AA1625</f>
        <v>0</v>
      </c>
      <c r="AG1625" s="59">
        <f>'Inventory Ref Sheet'!AD1625</f>
        <v>0</v>
      </c>
      <c r="AH1625" s="59">
        <f>'Inventory Ref Sheet'!AE1625</f>
        <v>0</v>
      </c>
      <c r="AI1625" s="100" t="str">
        <f ca="1">IF('Inventory Ref Sheet'!AG1625&gt;0,YEAR(TODAY())-'Inventory Ref Sheet'!AG1625,"")</f>
        <v/>
      </c>
      <c r="AJ1625" s="99"/>
      <c r="AK1625" s="60">
        <f>'Inventory Ref Sheet'!AJ1625</f>
        <v>0</v>
      </c>
      <c r="AL1625" s="99"/>
      <c r="AM1625" s="97" t="str">
        <f t="shared" si="95"/>
        <v/>
      </c>
    </row>
    <row r="1626" spans="10:39" x14ac:dyDescent="0.25">
      <c r="J1626" s="59">
        <f>'Inventory Ref Sheet'!AK1626</f>
        <v>0</v>
      </c>
      <c r="K1626" s="59">
        <f>'Inventory Ref Sheet'!AL1626</f>
        <v>0</v>
      </c>
      <c r="L1626" s="59">
        <f>'Inventory Ref Sheet'!AM1626</f>
        <v>0</v>
      </c>
      <c r="M1626" s="59">
        <f>'Inventory Ref Sheet'!AP1626</f>
        <v>0</v>
      </c>
      <c r="N1626" s="59">
        <f>'Inventory Ref Sheet'!AQ1626</f>
        <v>0</v>
      </c>
      <c r="O1626" s="100" t="str">
        <f ca="1">IF('Inventory Ref Sheet'!AS1626&gt;0,YEAR(TODAY())-'Inventory Ref Sheet'!AS1626,"")</f>
        <v/>
      </c>
      <c r="P1626" s="95">
        <f>'Inventory Ref Sheet'!AU1626</f>
        <v>0</v>
      </c>
      <c r="Q1626" s="60">
        <f>'Inventory Ref Sheet'!AV1626</f>
        <v>0</v>
      </c>
      <c r="R1626" s="61"/>
      <c r="S1626" s="100" t="str">
        <f t="shared" si="93"/>
        <v/>
      </c>
      <c r="T1626" s="59">
        <f>'Inventory Ref Sheet'!M1626</f>
        <v>0</v>
      </c>
      <c r="U1626" s="102">
        <f>'Inventory Ref Sheet'!N1626</f>
        <v>0</v>
      </c>
      <c r="V1626" s="59">
        <f>'Inventory Ref Sheet'!O1626</f>
        <v>0</v>
      </c>
      <c r="W1626" s="59">
        <f>'Inventory Ref Sheet'!R1626</f>
        <v>0</v>
      </c>
      <c r="X1626" s="59">
        <f>'Inventory Ref Sheet'!S1626</f>
        <v>0</v>
      </c>
      <c r="Y1626" s="100" t="str">
        <f ca="1">IF('Inventory Ref Sheet'!U1626&gt;0,YEAR(TODAY())-'Inventory Ref Sheet'!U1626,"")</f>
        <v/>
      </c>
      <c r="Z1626" s="95">
        <f>'Inventory Ref Sheet'!W1626</f>
        <v>0</v>
      </c>
      <c r="AA1626" s="60">
        <f>'Inventory Ref Sheet'!X1626</f>
        <v>0</v>
      </c>
      <c r="AB1626" s="61"/>
      <c r="AC1626" s="97" t="str">
        <f t="shared" si="94"/>
        <v/>
      </c>
      <c r="AD1626" s="59">
        <f>'Inventory Ref Sheet'!Y1626</f>
        <v>0</v>
      </c>
      <c r="AE1626" s="59">
        <f>'Inventory Ref Sheet'!Z1626</f>
        <v>0</v>
      </c>
      <c r="AF1626" s="102">
        <f>'Inventory Ref Sheet'!AA1626</f>
        <v>0</v>
      </c>
      <c r="AG1626" s="59">
        <f>'Inventory Ref Sheet'!AD1626</f>
        <v>0</v>
      </c>
      <c r="AH1626" s="59">
        <f>'Inventory Ref Sheet'!AE1626</f>
        <v>0</v>
      </c>
      <c r="AI1626" s="100" t="str">
        <f ca="1">IF('Inventory Ref Sheet'!AG1626&gt;0,YEAR(TODAY())-'Inventory Ref Sheet'!AG1626,"")</f>
        <v/>
      </c>
      <c r="AJ1626" s="99"/>
      <c r="AK1626" s="60">
        <f>'Inventory Ref Sheet'!AJ1626</f>
        <v>0</v>
      </c>
      <c r="AL1626" s="99"/>
      <c r="AM1626" s="97" t="str">
        <f t="shared" si="95"/>
        <v/>
      </c>
    </row>
    <row r="1627" spans="10:39" x14ac:dyDescent="0.25">
      <c r="J1627" s="59">
        <f>'Inventory Ref Sheet'!AK1627</f>
        <v>0</v>
      </c>
      <c r="K1627" s="59">
        <f>'Inventory Ref Sheet'!AL1627</f>
        <v>0</v>
      </c>
      <c r="L1627" s="59">
        <f>'Inventory Ref Sheet'!AM1627</f>
        <v>0</v>
      </c>
      <c r="M1627" s="59">
        <f>'Inventory Ref Sheet'!AP1627</f>
        <v>0</v>
      </c>
      <c r="N1627" s="59">
        <f>'Inventory Ref Sheet'!AQ1627</f>
        <v>0</v>
      </c>
      <c r="O1627" s="100" t="str">
        <f ca="1">IF('Inventory Ref Sheet'!AS1627&gt;0,YEAR(TODAY())-'Inventory Ref Sheet'!AS1627,"")</f>
        <v/>
      </c>
      <c r="P1627" s="95">
        <f>'Inventory Ref Sheet'!AU1627</f>
        <v>0</v>
      </c>
      <c r="Q1627" s="60">
        <f>'Inventory Ref Sheet'!AV1627</f>
        <v>0</v>
      </c>
      <c r="R1627" s="61"/>
      <c r="S1627" s="100" t="str">
        <f t="shared" si="93"/>
        <v/>
      </c>
      <c r="T1627" s="59">
        <f>'Inventory Ref Sheet'!M1627</f>
        <v>0</v>
      </c>
      <c r="U1627" s="102">
        <f>'Inventory Ref Sheet'!N1627</f>
        <v>0</v>
      </c>
      <c r="V1627" s="59">
        <f>'Inventory Ref Sheet'!O1627</f>
        <v>0</v>
      </c>
      <c r="W1627" s="59">
        <f>'Inventory Ref Sheet'!R1627</f>
        <v>0</v>
      </c>
      <c r="X1627" s="59">
        <f>'Inventory Ref Sheet'!S1627</f>
        <v>0</v>
      </c>
      <c r="Y1627" s="100" t="str">
        <f ca="1">IF('Inventory Ref Sheet'!U1627&gt;0,YEAR(TODAY())-'Inventory Ref Sheet'!U1627,"")</f>
        <v/>
      </c>
      <c r="Z1627" s="95">
        <f>'Inventory Ref Sheet'!W1627</f>
        <v>0</v>
      </c>
      <c r="AA1627" s="60">
        <f>'Inventory Ref Sheet'!X1627</f>
        <v>0</v>
      </c>
      <c r="AB1627" s="61"/>
      <c r="AC1627" s="97" t="str">
        <f t="shared" si="94"/>
        <v/>
      </c>
      <c r="AD1627" s="59">
        <f>'Inventory Ref Sheet'!Y1627</f>
        <v>0</v>
      </c>
      <c r="AE1627" s="59">
        <f>'Inventory Ref Sheet'!Z1627</f>
        <v>0</v>
      </c>
      <c r="AF1627" s="102">
        <f>'Inventory Ref Sheet'!AA1627</f>
        <v>0</v>
      </c>
      <c r="AG1627" s="59">
        <f>'Inventory Ref Sheet'!AD1627</f>
        <v>0</v>
      </c>
      <c r="AH1627" s="59">
        <f>'Inventory Ref Sheet'!AE1627</f>
        <v>0</v>
      </c>
      <c r="AI1627" s="100" t="str">
        <f ca="1">IF('Inventory Ref Sheet'!AG1627&gt;0,YEAR(TODAY())-'Inventory Ref Sheet'!AG1627,"")</f>
        <v/>
      </c>
      <c r="AJ1627" s="99"/>
      <c r="AK1627" s="60">
        <f>'Inventory Ref Sheet'!AJ1627</f>
        <v>0</v>
      </c>
      <c r="AL1627" s="99"/>
      <c r="AM1627" s="97" t="str">
        <f t="shared" si="95"/>
        <v/>
      </c>
    </row>
    <row r="1628" spans="10:39" x14ac:dyDescent="0.25">
      <c r="J1628" s="59">
        <f>'Inventory Ref Sheet'!AK1628</f>
        <v>0</v>
      </c>
      <c r="K1628" s="59">
        <f>'Inventory Ref Sheet'!AL1628</f>
        <v>0</v>
      </c>
      <c r="L1628" s="59">
        <f>'Inventory Ref Sheet'!AM1628</f>
        <v>0</v>
      </c>
      <c r="M1628" s="59">
        <f>'Inventory Ref Sheet'!AP1628</f>
        <v>0</v>
      </c>
      <c r="N1628" s="59">
        <f>'Inventory Ref Sheet'!AQ1628</f>
        <v>0</v>
      </c>
      <c r="O1628" s="100" t="str">
        <f ca="1">IF('Inventory Ref Sheet'!AS1628&gt;0,YEAR(TODAY())-'Inventory Ref Sheet'!AS1628,"")</f>
        <v/>
      </c>
      <c r="P1628" s="95">
        <f>'Inventory Ref Sheet'!AU1628</f>
        <v>0</v>
      </c>
      <c r="Q1628" s="60">
        <f>'Inventory Ref Sheet'!AV1628</f>
        <v>0</v>
      </c>
      <c r="R1628" s="61"/>
      <c r="S1628" s="100" t="str">
        <f t="shared" si="93"/>
        <v/>
      </c>
      <c r="T1628" s="59">
        <f>'Inventory Ref Sheet'!M1628</f>
        <v>0</v>
      </c>
      <c r="U1628" s="102">
        <f>'Inventory Ref Sheet'!N1628</f>
        <v>0</v>
      </c>
      <c r="V1628" s="59">
        <f>'Inventory Ref Sheet'!O1628</f>
        <v>0</v>
      </c>
      <c r="W1628" s="59">
        <f>'Inventory Ref Sheet'!R1628</f>
        <v>0</v>
      </c>
      <c r="X1628" s="59">
        <f>'Inventory Ref Sheet'!S1628</f>
        <v>0</v>
      </c>
      <c r="Y1628" s="100" t="str">
        <f ca="1">IF('Inventory Ref Sheet'!U1628&gt;0,YEAR(TODAY())-'Inventory Ref Sheet'!U1628,"")</f>
        <v/>
      </c>
      <c r="Z1628" s="95">
        <f>'Inventory Ref Sheet'!W1628</f>
        <v>0</v>
      </c>
      <c r="AA1628" s="60">
        <f>'Inventory Ref Sheet'!X1628</f>
        <v>0</v>
      </c>
      <c r="AB1628" s="61"/>
      <c r="AC1628" s="97" t="str">
        <f t="shared" si="94"/>
        <v/>
      </c>
      <c r="AD1628" s="59">
        <f>'Inventory Ref Sheet'!Y1628</f>
        <v>0</v>
      </c>
      <c r="AE1628" s="59">
        <f>'Inventory Ref Sheet'!Z1628</f>
        <v>0</v>
      </c>
      <c r="AF1628" s="102">
        <f>'Inventory Ref Sheet'!AA1628</f>
        <v>0</v>
      </c>
      <c r="AG1628" s="59">
        <f>'Inventory Ref Sheet'!AD1628</f>
        <v>0</v>
      </c>
      <c r="AH1628" s="59">
        <f>'Inventory Ref Sheet'!AE1628</f>
        <v>0</v>
      </c>
      <c r="AI1628" s="100" t="str">
        <f ca="1">IF('Inventory Ref Sheet'!AG1628&gt;0,YEAR(TODAY())-'Inventory Ref Sheet'!AG1628,"")</f>
        <v/>
      </c>
      <c r="AJ1628" s="99"/>
      <c r="AK1628" s="60">
        <f>'Inventory Ref Sheet'!AJ1628</f>
        <v>0</v>
      </c>
      <c r="AL1628" s="99"/>
      <c r="AM1628" s="97" t="str">
        <f t="shared" si="95"/>
        <v/>
      </c>
    </row>
    <row r="1629" spans="10:39" x14ac:dyDescent="0.25">
      <c r="J1629" s="59">
        <f>'Inventory Ref Sheet'!AK1629</f>
        <v>0</v>
      </c>
      <c r="K1629" s="59">
        <f>'Inventory Ref Sheet'!AL1629</f>
        <v>0</v>
      </c>
      <c r="L1629" s="59">
        <f>'Inventory Ref Sheet'!AM1629</f>
        <v>0</v>
      </c>
      <c r="M1629" s="59">
        <f>'Inventory Ref Sheet'!AP1629</f>
        <v>0</v>
      </c>
      <c r="N1629" s="59">
        <f>'Inventory Ref Sheet'!AQ1629</f>
        <v>0</v>
      </c>
      <c r="O1629" s="100" t="str">
        <f ca="1">IF('Inventory Ref Sheet'!AS1629&gt;0,YEAR(TODAY())-'Inventory Ref Sheet'!AS1629,"")</f>
        <v/>
      </c>
      <c r="P1629" s="95">
        <f>'Inventory Ref Sheet'!AU1629</f>
        <v>0</v>
      </c>
      <c r="Q1629" s="60">
        <f>'Inventory Ref Sheet'!AV1629</f>
        <v>0</v>
      </c>
      <c r="R1629" s="61"/>
      <c r="S1629" s="100" t="str">
        <f t="shared" si="93"/>
        <v/>
      </c>
      <c r="T1629" s="59">
        <f>'Inventory Ref Sheet'!M1629</f>
        <v>0</v>
      </c>
      <c r="U1629" s="102">
        <f>'Inventory Ref Sheet'!N1629</f>
        <v>0</v>
      </c>
      <c r="V1629" s="59">
        <f>'Inventory Ref Sheet'!O1629</f>
        <v>0</v>
      </c>
      <c r="W1629" s="59">
        <f>'Inventory Ref Sheet'!R1629</f>
        <v>0</v>
      </c>
      <c r="X1629" s="59">
        <f>'Inventory Ref Sheet'!S1629</f>
        <v>0</v>
      </c>
      <c r="Y1629" s="100" t="str">
        <f ca="1">IF('Inventory Ref Sheet'!U1629&gt;0,YEAR(TODAY())-'Inventory Ref Sheet'!U1629,"")</f>
        <v/>
      </c>
      <c r="Z1629" s="95">
        <f>'Inventory Ref Sheet'!W1629</f>
        <v>0</v>
      </c>
      <c r="AA1629" s="60">
        <f>'Inventory Ref Sheet'!X1629</f>
        <v>0</v>
      </c>
      <c r="AB1629" s="61"/>
      <c r="AC1629" s="97" t="str">
        <f t="shared" si="94"/>
        <v/>
      </c>
      <c r="AD1629" s="59">
        <f>'Inventory Ref Sheet'!Y1629</f>
        <v>0</v>
      </c>
      <c r="AE1629" s="59">
        <f>'Inventory Ref Sheet'!Z1629</f>
        <v>0</v>
      </c>
      <c r="AF1629" s="102">
        <f>'Inventory Ref Sheet'!AA1629</f>
        <v>0</v>
      </c>
      <c r="AG1629" s="59">
        <f>'Inventory Ref Sheet'!AD1629</f>
        <v>0</v>
      </c>
      <c r="AH1629" s="59">
        <f>'Inventory Ref Sheet'!AE1629</f>
        <v>0</v>
      </c>
      <c r="AI1629" s="100" t="str">
        <f ca="1">IF('Inventory Ref Sheet'!AG1629&gt;0,YEAR(TODAY())-'Inventory Ref Sheet'!AG1629,"")</f>
        <v/>
      </c>
      <c r="AJ1629" s="99"/>
      <c r="AK1629" s="60">
        <f>'Inventory Ref Sheet'!AJ1629</f>
        <v>0</v>
      </c>
      <c r="AL1629" s="99"/>
      <c r="AM1629" s="97" t="str">
        <f t="shared" si="95"/>
        <v/>
      </c>
    </row>
    <row r="1630" spans="10:39" x14ac:dyDescent="0.25">
      <c r="J1630" s="59">
        <f>'Inventory Ref Sheet'!AK1630</f>
        <v>0</v>
      </c>
      <c r="K1630" s="59">
        <f>'Inventory Ref Sheet'!AL1630</f>
        <v>0</v>
      </c>
      <c r="L1630" s="59">
        <f>'Inventory Ref Sheet'!AM1630</f>
        <v>0</v>
      </c>
      <c r="M1630" s="59">
        <f>'Inventory Ref Sheet'!AP1630</f>
        <v>0</v>
      </c>
      <c r="N1630" s="59">
        <f>'Inventory Ref Sheet'!AQ1630</f>
        <v>0</v>
      </c>
      <c r="O1630" s="100" t="str">
        <f ca="1">IF('Inventory Ref Sheet'!AS1630&gt;0,YEAR(TODAY())-'Inventory Ref Sheet'!AS1630,"")</f>
        <v/>
      </c>
      <c r="P1630" s="95">
        <f>'Inventory Ref Sheet'!AU1630</f>
        <v>0</v>
      </c>
      <c r="Q1630" s="60">
        <f>'Inventory Ref Sheet'!AV1630</f>
        <v>0</v>
      </c>
      <c r="R1630" s="61"/>
      <c r="S1630" s="100" t="str">
        <f t="shared" si="93"/>
        <v/>
      </c>
      <c r="T1630" s="59">
        <f>'Inventory Ref Sheet'!M1630</f>
        <v>0</v>
      </c>
      <c r="U1630" s="102">
        <f>'Inventory Ref Sheet'!N1630</f>
        <v>0</v>
      </c>
      <c r="V1630" s="59">
        <f>'Inventory Ref Sheet'!O1630</f>
        <v>0</v>
      </c>
      <c r="W1630" s="59">
        <f>'Inventory Ref Sheet'!R1630</f>
        <v>0</v>
      </c>
      <c r="X1630" s="59">
        <f>'Inventory Ref Sheet'!S1630</f>
        <v>0</v>
      </c>
      <c r="Y1630" s="100" t="str">
        <f ca="1">IF('Inventory Ref Sheet'!U1630&gt;0,YEAR(TODAY())-'Inventory Ref Sheet'!U1630,"")</f>
        <v/>
      </c>
      <c r="Z1630" s="95">
        <f>'Inventory Ref Sheet'!W1630</f>
        <v>0</v>
      </c>
      <c r="AA1630" s="60">
        <f>'Inventory Ref Sheet'!X1630</f>
        <v>0</v>
      </c>
      <c r="AB1630" s="61"/>
      <c r="AC1630" s="97" t="str">
        <f t="shared" si="94"/>
        <v/>
      </c>
      <c r="AD1630" s="59">
        <f>'Inventory Ref Sheet'!Y1630</f>
        <v>0</v>
      </c>
      <c r="AE1630" s="59">
        <f>'Inventory Ref Sheet'!Z1630</f>
        <v>0</v>
      </c>
      <c r="AF1630" s="102">
        <f>'Inventory Ref Sheet'!AA1630</f>
        <v>0</v>
      </c>
      <c r="AG1630" s="59">
        <f>'Inventory Ref Sheet'!AD1630</f>
        <v>0</v>
      </c>
      <c r="AH1630" s="59">
        <f>'Inventory Ref Sheet'!AE1630</f>
        <v>0</v>
      </c>
      <c r="AI1630" s="100" t="str">
        <f ca="1">IF('Inventory Ref Sheet'!AG1630&gt;0,YEAR(TODAY())-'Inventory Ref Sheet'!AG1630,"")</f>
        <v/>
      </c>
      <c r="AJ1630" s="99"/>
      <c r="AK1630" s="60">
        <f>'Inventory Ref Sheet'!AJ1630</f>
        <v>0</v>
      </c>
      <c r="AL1630" s="99"/>
      <c r="AM1630" s="97" t="str">
        <f t="shared" si="95"/>
        <v/>
      </c>
    </row>
    <row r="1631" spans="10:39" x14ac:dyDescent="0.25">
      <c r="J1631" s="59">
        <f>'Inventory Ref Sheet'!AK1631</f>
        <v>0</v>
      </c>
      <c r="K1631" s="59">
        <f>'Inventory Ref Sheet'!AL1631</f>
        <v>0</v>
      </c>
      <c r="L1631" s="59">
        <f>'Inventory Ref Sheet'!AM1631</f>
        <v>0</v>
      </c>
      <c r="M1631" s="59">
        <f>'Inventory Ref Sheet'!AP1631</f>
        <v>0</v>
      </c>
      <c r="N1631" s="59">
        <f>'Inventory Ref Sheet'!AQ1631</f>
        <v>0</v>
      </c>
      <c r="O1631" s="100" t="str">
        <f ca="1">IF('Inventory Ref Sheet'!AS1631&gt;0,YEAR(TODAY())-'Inventory Ref Sheet'!AS1631,"")</f>
        <v/>
      </c>
      <c r="P1631" s="95">
        <f>'Inventory Ref Sheet'!AU1631</f>
        <v>0</v>
      </c>
      <c r="Q1631" s="60">
        <f>'Inventory Ref Sheet'!AV1631</f>
        <v>0</v>
      </c>
      <c r="R1631" s="61"/>
      <c r="S1631" s="100" t="str">
        <f t="shared" si="93"/>
        <v/>
      </c>
      <c r="T1631" s="59">
        <f>'Inventory Ref Sheet'!M1631</f>
        <v>0</v>
      </c>
      <c r="U1631" s="102">
        <f>'Inventory Ref Sheet'!N1631</f>
        <v>0</v>
      </c>
      <c r="V1631" s="59">
        <f>'Inventory Ref Sheet'!O1631</f>
        <v>0</v>
      </c>
      <c r="W1631" s="59">
        <f>'Inventory Ref Sheet'!R1631</f>
        <v>0</v>
      </c>
      <c r="X1631" s="59">
        <f>'Inventory Ref Sheet'!S1631</f>
        <v>0</v>
      </c>
      <c r="Y1631" s="100" t="str">
        <f ca="1">IF('Inventory Ref Sheet'!U1631&gt;0,YEAR(TODAY())-'Inventory Ref Sheet'!U1631,"")</f>
        <v/>
      </c>
      <c r="Z1631" s="95">
        <f>'Inventory Ref Sheet'!W1631</f>
        <v>0</v>
      </c>
      <c r="AA1631" s="60">
        <f>'Inventory Ref Sheet'!X1631</f>
        <v>0</v>
      </c>
      <c r="AB1631" s="61"/>
      <c r="AC1631" s="97" t="str">
        <f t="shared" si="94"/>
        <v/>
      </c>
      <c r="AD1631" s="59">
        <f>'Inventory Ref Sheet'!Y1631</f>
        <v>0</v>
      </c>
      <c r="AE1631" s="59">
        <f>'Inventory Ref Sheet'!Z1631</f>
        <v>0</v>
      </c>
      <c r="AF1631" s="102">
        <f>'Inventory Ref Sheet'!AA1631</f>
        <v>0</v>
      </c>
      <c r="AG1631" s="59">
        <f>'Inventory Ref Sheet'!AD1631</f>
        <v>0</v>
      </c>
      <c r="AH1631" s="59">
        <f>'Inventory Ref Sheet'!AE1631</f>
        <v>0</v>
      </c>
      <c r="AI1631" s="100" t="str">
        <f ca="1">IF('Inventory Ref Sheet'!AG1631&gt;0,YEAR(TODAY())-'Inventory Ref Sheet'!AG1631,"")</f>
        <v/>
      </c>
      <c r="AJ1631" s="99"/>
      <c r="AK1631" s="60">
        <f>'Inventory Ref Sheet'!AJ1631</f>
        <v>0</v>
      </c>
      <c r="AL1631" s="99"/>
      <c r="AM1631" s="97" t="str">
        <f t="shared" si="95"/>
        <v/>
      </c>
    </row>
    <row r="1632" spans="10:39" x14ac:dyDescent="0.25">
      <c r="J1632" s="59">
        <f>'Inventory Ref Sheet'!AK1632</f>
        <v>0</v>
      </c>
      <c r="K1632" s="59">
        <f>'Inventory Ref Sheet'!AL1632</f>
        <v>0</v>
      </c>
      <c r="L1632" s="59">
        <f>'Inventory Ref Sheet'!AM1632</f>
        <v>0</v>
      </c>
      <c r="M1632" s="59">
        <f>'Inventory Ref Sheet'!AP1632</f>
        <v>0</v>
      </c>
      <c r="N1632" s="59">
        <f>'Inventory Ref Sheet'!AQ1632</f>
        <v>0</v>
      </c>
      <c r="O1632" s="100" t="str">
        <f ca="1">IF('Inventory Ref Sheet'!AS1632&gt;0,YEAR(TODAY())-'Inventory Ref Sheet'!AS1632,"")</f>
        <v/>
      </c>
      <c r="P1632" s="95">
        <f>'Inventory Ref Sheet'!AU1632</f>
        <v>0</v>
      </c>
      <c r="Q1632" s="60">
        <f>'Inventory Ref Sheet'!AV1632</f>
        <v>0</v>
      </c>
      <c r="R1632" s="61"/>
      <c r="S1632" s="100" t="str">
        <f t="shared" si="93"/>
        <v/>
      </c>
      <c r="T1632" s="59">
        <f>'Inventory Ref Sheet'!M1632</f>
        <v>0</v>
      </c>
      <c r="U1632" s="102">
        <f>'Inventory Ref Sheet'!N1632</f>
        <v>0</v>
      </c>
      <c r="V1632" s="59">
        <f>'Inventory Ref Sheet'!O1632</f>
        <v>0</v>
      </c>
      <c r="W1632" s="59">
        <f>'Inventory Ref Sheet'!R1632</f>
        <v>0</v>
      </c>
      <c r="X1632" s="59">
        <f>'Inventory Ref Sheet'!S1632</f>
        <v>0</v>
      </c>
      <c r="Y1632" s="100" t="str">
        <f ca="1">IF('Inventory Ref Sheet'!U1632&gt;0,YEAR(TODAY())-'Inventory Ref Sheet'!U1632,"")</f>
        <v/>
      </c>
      <c r="Z1632" s="95">
        <f>'Inventory Ref Sheet'!W1632</f>
        <v>0</v>
      </c>
      <c r="AA1632" s="60">
        <f>'Inventory Ref Sheet'!X1632</f>
        <v>0</v>
      </c>
      <c r="AB1632" s="61"/>
      <c r="AC1632" s="97" t="str">
        <f t="shared" si="94"/>
        <v/>
      </c>
      <c r="AD1632" s="59">
        <f>'Inventory Ref Sheet'!Y1632</f>
        <v>0</v>
      </c>
      <c r="AE1632" s="59">
        <f>'Inventory Ref Sheet'!Z1632</f>
        <v>0</v>
      </c>
      <c r="AF1632" s="102">
        <f>'Inventory Ref Sheet'!AA1632</f>
        <v>0</v>
      </c>
      <c r="AG1632" s="59">
        <f>'Inventory Ref Sheet'!AD1632</f>
        <v>0</v>
      </c>
      <c r="AH1632" s="59">
        <f>'Inventory Ref Sheet'!AE1632</f>
        <v>0</v>
      </c>
      <c r="AI1632" s="100" t="str">
        <f ca="1">IF('Inventory Ref Sheet'!AG1632&gt;0,YEAR(TODAY())-'Inventory Ref Sheet'!AG1632,"")</f>
        <v/>
      </c>
      <c r="AJ1632" s="99"/>
      <c r="AK1632" s="60">
        <f>'Inventory Ref Sheet'!AJ1632</f>
        <v>0</v>
      </c>
      <c r="AL1632" s="99"/>
      <c r="AM1632" s="97" t="str">
        <f t="shared" si="95"/>
        <v/>
      </c>
    </row>
    <row r="1633" spans="10:39" x14ac:dyDescent="0.25">
      <c r="J1633" s="59">
        <f>'Inventory Ref Sheet'!AK1633</f>
        <v>0</v>
      </c>
      <c r="K1633" s="59">
        <f>'Inventory Ref Sheet'!AL1633</f>
        <v>0</v>
      </c>
      <c r="L1633" s="59">
        <f>'Inventory Ref Sheet'!AM1633</f>
        <v>0</v>
      </c>
      <c r="M1633" s="59">
        <f>'Inventory Ref Sheet'!AP1633</f>
        <v>0</v>
      </c>
      <c r="N1633" s="59">
        <f>'Inventory Ref Sheet'!AQ1633</f>
        <v>0</v>
      </c>
      <c r="O1633" s="100" t="str">
        <f ca="1">IF('Inventory Ref Sheet'!AS1633&gt;0,YEAR(TODAY())-'Inventory Ref Sheet'!AS1633,"")</f>
        <v/>
      </c>
      <c r="P1633" s="95">
        <f>'Inventory Ref Sheet'!AU1633</f>
        <v>0</v>
      </c>
      <c r="Q1633" s="60">
        <f>'Inventory Ref Sheet'!AV1633</f>
        <v>0</v>
      </c>
      <c r="R1633" s="61"/>
      <c r="S1633" s="100" t="str">
        <f t="shared" si="93"/>
        <v/>
      </c>
      <c r="T1633" s="59">
        <f>'Inventory Ref Sheet'!M1633</f>
        <v>0</v>
      </c>
      <c r="U1633" s="102">
        <f>'Inventory Ref Sheet'!N1633</f>
        <v>0</v>
      </c>
      <c r="V1633" s="59">
        <f>'Inventory Ref Sheet'!O1633</f>
        <v>0</v>
      </c>
      <c r="W1633" s="59">
        <f>'Inventory Ref Sheet'!R1633</f>
        <v>0</v>
      </c>
      <c r="X1633" s="59">
        <f>'Inventory Ref Sheet'!S1633</f>
        <v>0</v>
      </c>
      <c r="Y1633" s="100" t="str">
        <f ca="1">IF('Inventory Ref Sheet'!U1633&gt;0,YEAR(TODAY())-'Inventory Ref Sheet'!U1633,"")</f>
        <v/>
      </c>
      <c r="Z1633" s="95">
        <f>'Inventory Ref Sheet'!W1633</f>
        <v>0</v>
      </c>
      <c r="AA1633" s="60">
        <f>'Inventory Ref Sheet'!X1633</f>
        <v>0</v>
      </c>
      <c r="AB1633" s="61"/>
      <c r="AC1633" s="97" t="str">
        <f t="shared" si="94"/>
        <v/>
      </c>
      <c r="AD1633" s="59">
        <f>'Inventory Ref Sheet'!Y1633</f>
        <v>0</v>
      </c>
      <c r="AE1633" s="59">
        <f>'Inventory Ref Sheet'!Z1633</f>
        <v>0</v>
      </c>
      <c r="AF1633" s="102">
        <f>'Inventory Ref Sheet'!AA1633</f>
        <v>0</v>
      </c>
      <c r="AG1633" s="59">
        <f>'Inventory Ref Sheet'!AD1633</f>
        <v>0</v>
      </c>
      <c r="AH1633" s="59">
        <f>'Inventory Ref Sheet'!AE1633</f>
        <v>0</v>
      </c>
      <c r="AI1633" s="100" t="str">
        <f ca="1">IF('Inventory Ref Sheet'!AG1633&gt;0,YEAR(TODAY())-'Inventory Ref Sheet'!AG1633,"")</f>
        <v/>
      </c>
      <c r="AJ1633" s="99"/>
      <c r="AK1633" s="60">
        <f>'Inventory Ref Sheet'!AJ1633</f>
        <v>0</v>
      </c>
      <c r="AL1633" s="99"/>
      <c r="AM1633" s="97" t="str">
        <f t="shared" si="95"/>
        <v/>
      </c>
    </row>
    <row r="1634" spans="10:39" x14ac:dyDescent="0.25">
      <c r="J1634" s="59">
        <f>'Inventory Ref Sheet'!AK1634</f>
        <v>0</v>
      </c>
      <c r="K1634" s="59">
        <f>'Inventory Ref Sheet'!AL1634</f>
        <v>0</v>
      </c>
      <c r="L1634" s="59">
        <f>'Inventory Ref Sheet'!AM1634</f>
        <v>0</v>
      </c>
      <c r="M1634" s="59">
        <f>'Inventory Ref Sheet'!AP1634</f>
        <v>0</v>
      </c>
      <c r="N1634" s="59">
        <f>'Inventory Ref Sheet'!AQ1634</f>
        <v>0</v>
      </c>
      <c r="O1634" s="100" t="str">
        <f ca="1">IF('Inventory Ref Sheet'!AS1634&gt;0,YEAR(TODAY())-'Inventory Ref Sheet'!AS1634,"")</f>
        <v/>
      </c>
      <c r="P1634" s="95">
        <f>'Inventory Ref Sheet'!AU1634</f>
        <v>0</v>
      </c>
      <c r="Q1634" s="60">
        <f>'Inventory Ref Sheet'!AV1634</f>
        <v>0</v>
      </c>
      <c r="R1634" s="61"/>
      <c r="S1634" s="100" t="str">
        <f t="shared" si="93"/>
        <v/>
      </c>
      <c r="T1634" s="59">
        <f>'Inventory Ref Sheet'!M1634</f>
        <v>0</v>
      </c>
      <c r="U1634" s="102">
        <f>'Inventory Ref Sheet'!N1634</f>
        <v>0</v>
      </c>
      <c r="V1634" s="59">
        <f>'Inventory Ref Sheet'!O1634</f>
        <v>0</v>
      </c>
      <c r="W1634" s="59">
        <f>'Inventory Ref Sheet'!R1634</f>
        <v>0</v>
      </c>
      <c r="X1634" s="59">
        <f>'Inventory Ref Sheet'!S1634</f>
        <v>0</v>
      </c>
      <c r="Y1634" s="100" t="str">
        <f ca="1">IF('Inventory Ref Sheet'!U1634&gt;0,YEAR(TODAY())-'Inventory Ref Sheet'!U1634,"")</f>
        <v/>
      </c>
      <c r="Z1634" s="95">
        <f>'Inventory Ref Sheet'!W1634</f>
        <v>0</v>
      </c>
      <c r="AA1634" s="60">
        <f>'Inventory Ref Sheet'!X1634</f>
        <v>0</v>
      </c>
      <c r="AB1634" s="61"/>
      <c r="AC1634" s="97" t="str">
        <f t="shared" si="94"/>
        <v/>
      </c>
      <c r="AD1634" s="59">
        <f>'Inventory Ref Sheet'!Y1634</f>
        <v>0</v>
      </c>
      <c r="AE1634" s="59">
        <f>'Inventory Ref Sheet'!Z1634</f>
        <v>0</v>
      </c>
      <c r="AF1634" s="102">
        <f>'Inventory Ref Sheet'!AA1634</f>
        <v>0</v>
      </c>
      <c r="AG1634" s="59">
        <f>'Inventory Ref Sheet'!AD1634</f>
        <v>0</v>
      </c>
      <c r="AH1634" s="59">
        <f>'Inventory Ref Sheet'!AE1634</f>
        <v>0</v>
      </c>
      <c r="AI1634" s="100" t="str">
        <f ca="1">IF('Inventory Ref Sheet'!AG1634&gt;0,YEAR(TODAY())-'Inventory Ref Sheet'!AG1634,"")</f>
        <v/>
      </c>
      <c r="AJ1634" s="99"/>
      <c r="AK1634" s="60">
        <f>'Inventory Ref Sheet'!AJ1634</f>
        <v>0</v>
      </c>
      <c r="AL1634" s="99"/>
      <c r="AM1634" s="97" t="str">
        <f t="shared" si="95"/>
        <v/>
      </c>
    </row>
    <row r="1635" spans="10:39" x14ac:dyDescent="0.25">
      <c r="J1635" s="59">
        <f>'Inventory Ref Sheet'!AK1635</f>
        <v>0</v>
      </c>
      <c r="K1635" s="59">
        <f>'Inventory Ref Sheet'!AL1635</f>
        <v>0</v>
      </c>
      <c r="L1635" s="59">
        <f>'Inventory Ref Sheet'!AM1635</f>
        <v>0</v>
      </c>
      <c r="M1635" s="59">
        <f>'Inventory Ref Sheet'!AP1635</f>
        <v>0</v>
      </c>
      <c r="N1635" s="59">
        <f>'Inventory Ref Sheet'!AQ1635</f>
        <v>0</v>
      </c>
      <c r="O1635" s="100" t="str">
        <f ca="1">IF('Inventory Ref Sheet'!AS1635&gt;0,YEAR(TODAY())-'Inventory Ref Sheet'!AS1635,"")</f>
        <v/>
      </c>
      <c r="P1635" s="95">
        <f>'Inventory Ref Sheet'!AU1635</f>
        <v>0</v>
      </c>
      <c r="Q1635" s="60">
        <f>'Inventory Ref Sheet'!AV1635</f>
        <v>0</v>
      </c>
      <c r="R1635" s="61"/>
      <c r="S1635" s="100" t="str">
        <f t="shared" si="93"/>
        <v/>
      </c>
      <c r="T1635" s="59">
        <f>'Inventory Ref Sheet'!M1635</f>
        <v>0</v>
      </c>
      <c r="U1635" s="102">
        <f>'Inventory Ref Sheet'!N1635</f>
        <v>0</v>
      </c>
      <c r="V1635" s="59">
        <f>'Inventory Ref Sheet'!O1635</f>
        <v>0</v>
      </c>
      <c r="W1635" s="59">
        <f>'Inventory Ref Sheet'!R1635</f>
        <v>0</v>
      </c>
      <c r="X1635" s="59">
        <f>'Inventory Ref Sheet'!S1635</f>
        <v>0</v>
      </c>
      <c r="Y1635" s="100" t="str">
        <f ca="1">IF('Inventory Ref Sheet'!U1635&gt;0,YEAR(TODAY())-'Inventory Ref Sheet'!U1635,"")</f>
        <v/>
      </c>
      <c r="Z1635" s="95">
        <f>'Inventory Ref Sheet'!W1635</f>
        <v>0</v>
      </c>
      <c r="AA1635" s="60">
        <f>'Inventory Ref Sheet'!X1635</f>
        <v>0</v>
      </c>
      <c r="AB1635" s="61"/>
      <c r="AC1635" s="97" t="str">
        <f t="shared" si="94"/>
        <v/>
      </c>
      <c r="AD1635" s="59">
        <f>'Inventory Ref Sheet'!Y1635</f>
        <v>0</v>
      </c>
      <c r="AE1635" s="59">
        <f>'Inventory Ref Sheet'!Z1635</f>
        <v>0</v>
      </c>
      <c r="AF1635" s="102">
        <f>'Inventory Ref Sheet'!AA1635</f>
        <v>0</v>
      </c>
      <c r="AG1635" s="59">
        <f>'Inventory Ref Sheet'!AD1635</f>
        <v>0</v>
      </c>
      <c r="AH1635" s="59">
        <f>'Inventory Ref Sheet'!AE1635</f>
        <v>0</v>
      </c>
      <c r="AI1635" s="100" t="str">
        <f ca="1">IF('Inventory Ref Sheet'!AG1635&gt;0,YEAR(TODAY())-'Inventory Ref Sheet'!AG1635,"")</f>
        <v/>
      </c>
      <c r="AJ1635" s="99"/>
      <c r="AK1635" s="60">
        <f>'Inventory Ref Sheet'!AJ1635</f>
        <v>0</v>
      </c>
      <c r="AL1635" s="99"/>
      <c r="AM1635" s="97" t="str">
        <f t="shared" si="95"/>
        <v/>
      </c>
    </row>
    <row r="1636" spans="10:39" x14ac:dyDescent="0.25">
      <c r="J1636" s="59">
        <f>'Inventory Ref Sheet'!AK1636</f>
        <v>0</v>
      </c>
      <c r="K1636" s="59">
        <f>'Inventory Ref Sheet'!AL1636</f>
        <v>0</v>
      </c>
      <c r="L1636" s="59">
        <f>'Inventory Ref Sheet'!AM1636</f>
        <v>0</v>
      </c>
      <c r="M1636" s="59">
        <f>'Inventory Ref Sheet'!AP1636</f>
        <v>0</v>
      </c>
      <c r="N1636" s="59">
        <f>'Inventory Ref Sheet'!AQ1636</f>
        <v>0</v>
      </c>
      <c r="O1636" s="100" t="str">
        <f ca="1">IF('Inventory Ref Sheet'!AS1636&gt;0,YEAR(TODAY())-'Inventory Ref Sheet'!AS1636,"")</f>
        <v/>
      </c>
      <c r="P1636" s="95">
        <f>'Inventory Ref Sheet'!AU1636</f>
        <v>0</v>
      </c>
      <c r="Q1636" s="60">
        <f>'Inventory Ref Sheet'!AV1636</f>
        <v>0</v>
      </c>
      <c r="R1636" s="61"/>
      <c r="S1636" s="100" t="str">
        <f t="shared" si="93"/>
        <v/>
      </c>
      <c r="T1636" s="59">
        <f>'Inventory Ref Sheet'!M1636</f>
        <v>0</v>
      </c>
      <c r="U1636" s="102">
        <f>'Inventory Ref Sheet'!N1636</f>
        <v>0</v>
      </c>
      <c r="V1636" s="59">
        <f>'Inventory Ref Sheet'!O1636</f>
        <v>0</v>
      </c>
      <c r="W1636" s="59">
        <f>'Inventory Ref Sheet'!R1636</f>
        <v>0</v>
      </c>
      <c r="X1636" s="59">
        <f>'Inventory Ref Sheet'!S1636</f>
        <v>0</v>
      </c>
      <c r="Y1636" s="100" t="str">
        <f ca="1">IF('Inventory Ref Sheet'!U1636&gt;0,YEAR(TODAY())-'Inventory Ref Sheet'!U1636,"")</f>
        <v/>
      </c>
      <c r="Z1636" s="95">
        <f>'Inventory Ref Sheet'!W1636</f>
        <v>0</v>
      </c>
      <c r="AA1636" s="60">
        <f>'Inventory Ref Sheet'!X1636</f>
        <v>0</v>
      </c>
      <c r="AB1636" s="61"/>
      <c r="AC1636" s="97" t="str">
        <f t="shared" si="94"/>
        <v/>
      </c>
      <c r="AD1636" s="59">
        <f>'Inventory Ref Sheet'!Y1636</f>
        <v>0</v>
      </c>
      <c r="AE1636" s="59">
        <f>'Inventory Ref Sheet'!Z1636</f>
        <v>0</v>
      </c>
      <c r="AF1636" s="102">
        <f>'Inventory Ref Sheet'!AA1636</f>
        <v>0</v>
      </c>
      <c r="AG1636" s="59">
        <f>'Inventory Ref Sheet'!AD1636</f>
        <v>0</v>
      </c>
      <c r="AH1636" s="59">
        <f>'Inventory Ref Sheet'!AE1636</f>
        <v>0</v>
      </c>
      <c r="AI1636" s="100" t="str">
        <f ca="1">IF('Inventory Ref Sheet'!AG1636&gt;0,YEAR(TODAY())-'Inventory Ref Sheet'!AG1636,"")</f>
        <v/>
      </c>
      <c r="AJ1636" s="99"/>
      <c r="AK1636" s="60">
        <f>'Inventory Ref Sheet'!AJ1636</f>
        <v>0</v>
      </c>
      <c r="AL1636" s="99"/>
      <c r="AM1636" s="97" t="str">
        <f t="shared" si="95"/>
        <v/>
      </c>
    </row>
    <row r="1637" spans="10:39" x14ac:dyDescent="0.25">
      <c r="J1637" s="59">
        <f>'Inventory Ref Sheet'!AK1637</f>
        <v>0</v>
      </c>
      <c r="K1637" s="59">
        <f>'Inventory Ref Sheet'!AL1637</f>
        <v>0</v>
      </c>
      <c r="L1637" s="59">
        <f>'Inventory Ref Sheet'!AM1637</f>
        <v>0</v>
      </c>
      <c r="M1637" s="59">
        <f>'Inventory Ref Sheet'!AP1637</f>
        <v>0</v>
      </c>
      <c r="N1637" s="59">
        <f>'Inventory Ref Sheet'!AQ1637</f>
        <v>0</v>
      </c>
      <c r="O1637" s="100" t="str">
        <f ca="1">IF('Inventory Ref Sheet'!AS1637&gt;0,YEAR(TODAY())-'Inventory Ref Sheet'!AS1637,"")</f>
        <v/>
      </c>
      <c r="P1637" s="95">
        <f>'Inventory Ref Sheet'!AU1637</f>
        <v>0</v>
      </c>
      <c r="Q1637" s="60">
        <f>'Inventory Ref Sheet'!AV1637</f>
        <v>0</v>
      </c>
      <c r="R1637" s="61"/>
      <c r="S1637" s="100" t="str">
        <f t="shared" si="93"/>
        <v/>
      </c>
      <c r="T1637" s="59">
        <f>'Inventory Ref Sheet'!M1637</f>
        <v>0</v>
      </c>
      <c r="U1637" s="102">
        <f>'Inventory Ref Sheet'!N1637</f>
        <v>0</v>
      </c>
      <c r="V1637" s="59">
        <f>'Inventory Ref Sheet'!O1637</f>
        <v>0</v>
      </c>
      <c r="W1637" s="59">
        <f>'Inventory Ref Sheet'!R1637</f>
        <v>0</v>
      </c>
      <c r="X1637" s="59">
        <f>'Inventory Ref Sheet'!S1637</f>
        <v>0</v>
      </c>
      <c r="Y1637" s="100" t="str">
        <f ca="1">IF('Inventory Ref Sheet'!U1637&gt;0,YEAR(TODAY())-'Inventory Ref Sheet'!U1637,"")</f>
        <v/>
      </c>
      <c r="Z1637" s="95">
        <f>'Inventory Ref Sheet'!W1637</f>
        <v>0</v>
      </c>
      <c r="AA1637" s="60">
        <f>'Inventory Ref Sheet'!X1637</f>
        <v>0</v>
      </c>
      <c r="AB1637" s="61"/>
      <c r="AC1637" s="97" t="str">
        <f t="shared" si="94"/>
        <v/>
      </c>
      <c r="AD1637" s="59">
        <f>'Inventory Ref Sheet'!Y1637</f>
        <v>0</v>
      </c>
      <c r="AE1637" s="59">
        <f>'Inventory Ref Sheet'!Z1637</f>
        <v>0</v>
      </c>
      <c r="AF1637" s="102">
        <f>'Inventory Ref Sheet'!AA1637</f>
        <v>0</v>
      </c>
      <c r="AG1637" s="59">
        <f>'Inventory Ref Sheet'!AD1637</f>
        <v>0</v>
      </c>
      <c r="AH1637" s="59">
        <f>'Inventory Ref Sheet'!AE1637</f>
        <v>0</v>
      </c>
      <c r="AI1637" s="100" t="str">
        <f ca="1">IF('Inventory Ref Sheet'!AG1637&gt;0,YEAR(TODAY())-'Inventory Ref Sheet'!AG1637,"")</f>
        <v/>
      </c>
      <c r="AJ1637" s="99"/>
      <c r="AK1637" s="60">
        <f>'Inventory Ref Sheet'!AJ1637</f>
        <v>0</v>
      </c>
      <c r="AL1637" s="99"/>
      <c r="AM1637" s="97" t="str">
        <f t="shared" si="95"/>
        <v/>
      </c>
    </row>
    <row r="1638" spans="10:39" x14ac:dyDescent="0.25">
      <c r="J1638" s="59">
        <f>'Inventory Ref Sheet'!AK1638</f>
        <v>0</v>
      </c>
      <c r="K1638" s="59">
        <f>'Inventory Ref Sheet'!AL1638</f>
        <v>0</v>
      </c>
      <c r="L1638" s="59">
        <f>'Inventory Ref Sheet'!AM1638</f>
        <v>0</v>
      </c>
      <c r="M1638" s="59">
        <f>'Inventory Ref Sheet'!AP1638</f>
        <v>0</v>
      </c>
      <c r="N1638" s="59">
        <f>'Inventory Ref Sheet'!AQ1638</f>
        <v>0</v>
      </c>
      <c r="O1638" s="100" t="str">
        <f ca="1">IF('Inventory Ref Sheet'!AS1638&gt;0,YEAR(TODAY())-'Inventory Ref Sheet'!AS1638,"")</f>
        <v/>
      </c>
      <c r="P1638" s="95">
        <f>'Inventory Ref Sheet'!AU1638</f>
        <v>0</v>
      </c>
      <c r="Q1638" s="60">
        <f>'Inventory Ref Sheet'!AV1638</f>
        <v>0</v>
      </c>
      <c r="R1638" s="61"/>
      <c r="S1638" s="100" t="str">
        <f t="shared" si="93"/>
        <v/>
      </c>
      <c r="T1638" s="59">
        <f>'Inventory Ref Sheet'!M1638</f>
        <v>0</v>
      </c>
      <c r="U1638" s="102">
        <f>'Inventory Ref Sheet'!N1638</f>
        <v>0</v>
      </c>
      <c r="V1638" s="59">
        <f>'Inventory Ref Sheet'!O1638</f>
        <v>0</v>
      </c>
      <c r="W1638" s="59">
        <f>'Inventory Ref Sheet'!R1638</f>
        <v>0</v>
      </c>
      <c r="X1638" s="59">
        <f>'Inventory Ref Sheet'!S1638</f>
        <v>0</v>
      </c>
      <c r="Y1638" s="100" t="str">
        <f ca="1">IF('Inventory Ref Sheet'!U1638&gt;0,YEAR(TODAY())-'Inventory Ref Sheet'!U1638,"")</f>
        <v/>
      </c>
      <c r="Z1638" s="95">
        <f>'Inventory Ref Sheet'!W1638</f>
        <v>0</v>
      </c>
      <c r="AA1638" s="60">
        <f>'Inventory Ref Sheet'!X1638</f>
        <v>0</v>
      </c>
      <c r="AB1638" s="61"/>
      <c r="AC1638" s="97" t="str">
        <f t="shared" si="94"/>
        <v/>
      </c>
      <c r="AD1638" s="59">
        <f>'Inventory Ref Sheet'!Y1638</f>
        <v>0</v>
      </c>
      <c r="AE1638" s="59">
        <f>'Inventory Ref Sheet'!Z1638</f>
        <v>0</v>
      </c>
      <c r="AF1638" s="102">
        <f>'Inventory Ref Sheet'!AA1638</f>
        <v>0</v>
      </c>
      <c r="AG1638" s="59">
        <f>'Inventory Ref Sheet'!AD1638</f>
        <v>0</v>
      </c>
      <c r="AH1638" s="59">
        <f>'Inventory Ref Sheet'!AE1638</f>
        <v>0</v>
      </c>
      <c r="AI1638" s="100" t="str">
        <f ca="1">IF('Inventory Ref Sheet'!AG1638&gt;0,YEAR(TODAY())-'Inventory Ref Sheet'!AG1638,"")</f>
        <v/>
      </c>
      <c r="AJ1638" s="99"/>
      <c r="AK1638" s="60">
        <f>'Inventory Ref Sheet'!AJ1638</f>
        <v>0</v>
      </c>
      <c r="AL1638" s="99"/>
      <c r="AM1638" s="97" t="str">
        <f t="shared" si="95"/>
        <v/>
      </c>
    </row>
    <row r="1639" spans="10:39" x14ac:dyDescent="0.25">
      <c r="J1639" s="59">
        <f>'Inventory Ref Sheet'!AK1639</f>
        <v>0</v>
      </c>
      <c r="K1639" s="59">
        <f>'Inventory Ref Sheet'!AL1639</f>
        <v>0</v>
      </c>
      <c r="L1639" s="59">
        <f>'Inventory Ref Sheet'!AM1639</f>
        <v>0</v>
      </c>
      <c r="M1639" s="59">
        <f>'Inventory Ref Sheet'!AP1639</f>
        <v>0</v>
      </c>
      <c r="N1639" s="59">
        <f>'Inventory Ref Sheet'!AQ1639</f>
        <v>0</v>
      </c>
      <c r="O1639" s="100" t="str">
        <f ca="1">IF('Inventory Ref Sheet'!AS1639&gt;0,YEAR(TODAY())-'Inventory Ref Sheet'!AS1639,"")</f>
        <v/>
      </c>
      <c r="P1639" s="95">
        <f>'Inventory Ref Sheet'!AU1639</f>
        <v>0</v>
      </c>
      <c r="Q1639" s="60">
        <f>'Inventory Ref Sheet'!AV1639</f>
        <v>0</v>
      </c>
      <c r="R1639" s="61"/>
      <c r="S1639" s="100" t="str">
        <f t="shared" si="93"/>
        <v/>
      </c>
      <c r="T1639" s="59">
        <f>'Inventory Ref Sheet'!M1639</f>
        <v>0</v>
      </c>
      <c r="U1639" s="102">
        <f>'Inventory Ref Sheet'!N1639</f>
        <v>0</v>
      </c>
      <c r="V1639" s="59">
        <f>'Inventory Ref Sheet'!O1639</f>
        <v>0</v>
      </c>
      <c r="W1639" s="59">
        <f>'Inventory Ref Sheet'!R1639</f>
        <v>0</v>
      </c>
      <c r="X1639" s="59">
        <f>'Inventory Ref Sheet'!S1639</f>
        <v>0</v>
      </c>
      <c r="Y1639" s="100" t="str">
        <f ca="1">IF('Inventory Ref Sheet'!U1639&gt;0,YEAR(TODAY())-'Inventory Ref Sheet'!U1639,"")</f>
        <v/>
      </c>
      <c r="Z1639" s="95">
        <f>'Inventory Ref Sheet'!W1639</f>
        <v>0</v>
      </c>
      <c r="AA1639" s="60">
        <f>'Inventory Ref Sheet'!X1639</f>
        <v>0</v>
      </c>
      <c r="AB1639" s="61"/>
      <c r="AC1639" s="97" t="str">
        <f t="shared" si="94"/>
        <v/>
      </c>
      <c r="AD1639" s="59">
        <f>'Inventory Ref Sheet'!Y1639</f>
        <v>0</v>
      </c>
      <c r="AE1639" s="59">
        <f>'Inventory Ref Sheet'!Z1639</f>
        <v>0</v>
      </c>
      <c r="AF1639" s="102">
        <f>'Inventory Ref Sheet'!AA1639</f>
        <v>0</v>
      </c>
      <c r="AG1639" s="59">
        <f>'Inventory Ref Sheet'!AD1639</f>
        <v>0</v>
      </c>
      <c r="AH1639" s="59">
        <f>'Inventory Ref Sheet'!AE1639</f>
        <v>0</v>
      </c>
      <c r="AI1639" s="100" t="str">
        <f ca="1">IF('Inventory Ref Sheet'!AG1639&gt;0,YEAR(TODAY())-'Inventory Ref Sheet'!AG1639,"")</f>
        <v/>
      </c>
      <c r="AJ1639" s="99"/>
      <c r="AK1639" s="60">
        <f>'Inventory Ref Sheet'!AJ1639</f>
        <v>0</v>
      </c>
      <c r="AL1639" s="99"/>
      <c r="AM1639" s="97" t="str">
        <f t="shared" si="95"/>
        <v/>
      </c>
    </row>
    <row r="1640" spans="10:39" x14ac:dyDescent="0.25">
      <c r="J1640" s="59">
        <f>'Inventory Ref Sheet'!AK1640</f>
        <v>0</v>
      </c>
      <c r="K1640" s="59">
        <f>'Inventory Ref Sheet'!AL1640</f>
        <v>0</v>
      </c>
      <c r="L1640" s="59">
        <f>'Inventory Ref Sheet'!AM1640</f>
        <v>0</v>
      </c>
      <c r="M1640" s="59">
        <f>'Inventory Ref Sheet'!AP1640</f>
        <v>0</v>
      </c>
      <c r="N1640" s="59">
        <f>'Inventory Ref Sheet'!AQ1640</f>
        <v>0</v>
      </c>
      <c r="O1640" s="100" t="str">
        <f ca="1">IF('Inventory Ref Sheet'!AS1640&gt;0,YEAR(TODAY())-'Inventory Ref Sheet'!AS1640,"")</f>
        <v/>
      </c>
      <c r="P1640" s="95">
        <f>'Inventory Ref Sheet'!AU1640</f>
        <v>0</v>
      </c>
      <c r="Q1640" s="60">
        <f>'Inventory Ref Sheet'!AV1640</f>
        <v>0</v>
      </c>
      <c r="R1640" s="61"/>
      <c r="S1640" s="100" t="str">
        <f t="shared" si="93"/>
        <v/>
      </c>
      <c r="T1640" s="59">
        <f>'Inventory Ref Sheet'!M1640</f>
        <v>0</v>
      </c>
      <c r="U1640" s="102">
        <f>'Inventory Ref Sheet'!N1640</f>
        <v>0</v>
      </c>
      <c r="V1640" s="59">
        <f>'Inventory Ref Sheet'!O1640</f>
        <v>0</v>
      </c>
      <c r="W1640" s="59">
        <f>'Inventory Ref Sheet'!R1640</f>
        <v>0</v>
      </c>
      <c r="X1640" s="59">
        <f>'Inventory Ref Sheet'!S1640</f>
        <v>0</v>
      </c>
      <c r="Y1640" s="100" t="str">
        <f ca="1">IF('Inventory Ref Sheet'!U1640&gt;0,YEAR(TODAY())-'Inventory Ref Sheet'!U1640,"")</f>
        <v/>
      </c>
      <c r="Z1640" s="95">
        <f>'Inventory Ref Sheet'!W1640</f>
        <v>0</v>
      </c>
      <c r="AA1640" s="60">
        <f>'Inventory Ref Sheet'!X1640</f>
        <v>0</v>
      </c>
      <c r="AB1640" s="61"/>
      <c r="AC1640" s="97" t="str">
        <f t="shared" si="94"/>
        <v/>
      </c>
      <c r="AD1640" s="59">
        <f>'Inventory Ref Sheet'!Y1640</f>
        <v>0</v>
      </c>
      <c r="AE1640" s="59">
        <f>'Inventory Ref Sheet'!Z1640</f>
        <v>0</v>
      </c>
      <c r="AF1640" s="102">
        <f>'Inventory Ref Sheet'!AA1640</f>
        <v>0</v>
      </c>
      <c r="AG1640" s="59">
        <f>'Inventory Ref Sheet'!AD1640</f>
        <v>0</v>
      </c>
      <c r="AH1640" s="59">
        <f>'Inventory Ref Sheet'!AE1640</f>
        <v>0</v>
      </c>
      <c r="AI1640" s="100" t="str">
        <f ca="1">IF('Inventory Ref Sheet'!AG1640&gt;0,YEAR(TODAY())-'Inventory Ref Sheet'!AG1640,"")</f>
        <v/>
      </c>
      <c r="AJ1640" s="99"/>
      <c r="AK1640" s="60">
        <f>'Inventory Ref Sheet'!AJ1640</f>
        <v>0</v>
      </c>
      <c r="AL1640" s="99"/>
      <c r="AM1640" s="97" t="str">
        <f t="shared" si="95"/>
        <v/>
      </c>
    </row>
    <row r="1641" spans="10:39" x14ac:dyDescent="0.25">
      <c r="J1641" s="59">
        <f>'Inventory Ref Sheet'!AK1641</f>
        <v>0</v>
      </c>
      <c r="K1641" s="59">
        <f>'Inventory Ref Sheet'!AL1641</f>
        <v>0</v>
      </c>
      <c r="L1641" s="59">
        <f>'Inventory Ref Sheet'!AM1641</f>
        <v>0</v>
      </c>
      <c r="M1641" s="59">
        <f>'Inventory Ref Sheet'!AP1641</f>
        <v>0</v>
      </c>
      <c r="N1641" s="59">
        <f>'Inventory Ref Sheet'!AQ1641</f>
        <v>0</v>
      </c>
      <c r="O1641" s="100" t="str">
        <f ca="1">IF('Inventory Ref Sheet'!AS1641&gt;0,YEAR(TODAY())-'Inventory Ref Sheet'!AS1641,"")</f>
        <v/>
      </c>
      <c r="P1641" s="95">
        <f>'Inventory Ref Sheet'!AU1641</f>
        <v>0</v>
      </c>
      <c r="Q1641" s="60">
        <f>'Inventory Ref Sheet'!AV1641</f>
        <v>0</v>
      </c>
      <c r="R1641" s="61"/>
      <c r="S1641" s="100" t="str">
        <f t="shared" si="93"/>
        <v/>
      </c>
      <c r="T1641" s="59">
        <f>'Inventory Ref Sheet'!M1641</f>
        <v>0</v>
      </c>
      <c r="U1641" s="102">
        <f>'Inventory Ref Sheet'!N1641</f>
        <v>0</v>
      </c>
      <c r="V1641" s="59">
        <f>'Inventory Ref Sheet'!O1641</f>
        <v>0</v>
      </c>
      <c r="W1641" s="59">
        <f>'Inventory Ref Sheet'!R1641</f>
        <v>0</v>
      </c>
      <c r="X1641" s="59">
        <f>'Inventory Ref Sheet'!S1641</f>
        <v>0</v>
      </c>
      <c r="Y1641" s="100" t="str">
        <f ca="1">IF('Inventory Ref Sheet'!U1641&gt;0,YEAR(TODAY())-'Inventory Ref Sheet'!U1641,"")</f>
        <v/>
      </c>
      <c r="Z1641" s="95">
        <f>'Inventory Ref Sheet'!W1641</f>
        <v>0</v>
      </c>
      <c r="AA1641" s="60">
        <f>'Inventory Ref Sheet'!X1641</f>
        <v>0</v>
      </c>
      <c r="AB1641" s="61"/>
      <c r="AC1641" s="97" t="str">
        <f t="shared" si="94"/>
        <v/>
      </c>
      <c r="AD1641" s="59">
        <f>'Inventory Ref Sheet'!Y1641</f>
        <v>0</v>
      </c>
      <c r="AE1641" s="59">
        <f>'Inventory Ref Sheet'!Z1641</f>
        <v>0</v>
      </c>
      <c r="AF1641" s="102">
        <f>'Inventory Ref Sheet'!AA1641</f>
        <v>0</v>
      </c>
      <c r="AG1641" s="59">
        <f>'Inventory Ref Sheet'!AD1641</f>
        <v>0</v>
      </c>
      <c r="AH1641" s="59">
        <f>'Inventory Ref Sheet'!AE1641</f>
        <v>0</v>
      </c>
      <c r="AI1641" s="100" t="str">
        <f ca="1">IF('Inventory Ref Sheet'!AG1641&gt;0,YEAR(TODAY())-'Inventory Ref Sheet'!AG1641,"")</f>
        <v/>
      </c>
      <c r="AJ1641" s="99"/>
      <c r="AK1641" s="60">
        <f>'Inventory Ref Sheet'!AJ1641</f>
        <v>0</v>
      </c>
      <c r="AL1641" s="99"/>
      <c r="AM1641" s="97" t="str">
        <f t="shared" si="95"/>
        <v/>
      </c>
    </row>
    <row r="1642" spans="10:39" x14ac:dyDescent="0.25">
      <c r="J1642" s="59">
        <f>'Inventory Ref Sheet'!AK1642</f>
        <v>0</v>
      </c>
      <c r="K1642" s="59">
        <f>'Inventory Ref Sheet'!AL1642</f>
        <v>0</v>
      </c>
      <c r="L1642" s="59">
        <f>'Inventory Ref Sheet'!AM1642</f>
        <v>0</v>
      </c>
      <c r="M1642" s="59">
        <f>'Inventory Ref Sheet'!AP1642</f>
        <v>0</v>
      </c>
      <c r="N1642" s="59">
        <f>'Inventory Ref Sheet'!AQ1642</f>
        <v>0</v>
      </c>
      <c r="O1642" s="100" t="str">
        <f ca="1">IF('Inventory Ref Sheet'!AS1642&gt;0,YEAR(TODAY())-'Inventory Ref Sheet'!AS1642,"")</f>
        <v/>
      </c>
      <c r="P1642" s="95">
        <f>'Inventory Ref Sheet'!AU1642</f>
        <v>0</v>
      </c>
      <c r="Q1642" s="60">
        <f>'Inventory Ref Sheet'!AV1642</f>
        <v>0</v>
      </c>
      <c r="R1642" s="61"/>
      <c r="S1642" s="100" t="str">
        <f t="shared" si="93"/>
        <v/>
      </c>
      <c r="T1642" s="59">
        <f>'Inventory Ref Sheet'!M1642</f>
        <v>0</v>
      </c>
      <c r="U1642" s="102">
        <f>'Inventory Ref Sheet'!N1642</f>
        <v>0</v>
      </c>
      <c r="V1642" s="59">
        <f>'Inventory Ref Sheet'!O1642</f>
        <v>0</v>
      </c>
      <c r="W1642" s="59">
        <f>'Inventory Ref Sheet'!R1642</f>
        <v>0</v>
      </c>
      <c r="X1642" s="59">
        <f>'Inventory Ref Sheet'!S1642</f>
        <v>0</v>
      </c>
      <c r="Y1642" s="100" t="str">
        <f ca="1">IF('Inventory Ref Sheet'!U1642&gt;0,YEAR(TODAY())-'Inventory Ref Sheet'!U1642,"")</f>
        <v/>
      </c>
      <c r="Z1642" s="95">
        <f>'Inventory Ref Sheet'!W1642</f>
        <v>0</v>
      </c>
      <c r="AA1642" s="60">
        <f>'Inventory Ref Sheet'!X1642</f>
        <v>0</v>
      </c>
      <c r="AB1642" s="61"/>
      <c r="AC1642" s="97" t="str">
        <f t="shared" si="94"/>
        <v/>
      </c>
      <c r="AD1642" s="59">
        <f>'Inventory Ref Sheet'!Y1642</f>
        <v>0</v>
      </c>
      <c r="AE1642" s="59">
        <f>'Inventory Ref Sheet'!Z1642</f>
        <v>0</v>
      </c>
      <c r="AF1642" s="102">
        <f>'Inventory Ref Sheet'!AA1642</f>
        <v>0</v>
      </c>
      <c r="AG1642" s="59">
        <f>'Inventory Ref Sheet'!AD1642</f>
        <v>0</v>
      </c>
      <c r="AH1642" s="59">
        <f>'Inventory Ref Sheet'!AE1642</f>
        <v>0</v>
      </c>
      <c r="AI1642" s="100" t="str">
        <f ca="1">IF('Inventory Ref Sheet'!AG1642&gt;0,YEAR(TODAY())-'Inventory Ref Sheet'!AG1642,"")</f>
        <v/>
      </c>
      <c r="AJ1642" s="99"/>
      <c r="AK1642" s="60">
        <f>'Inventory Ref Sheet'!AJ1642</f>
        <v>0</v>
      </c>
      <c r="AL1642" s="99"/>
      <c r="AM1642" s="97" t="str">
        <f t="shared" si="95"/>
        <v/>
      </c>
    </row>
    <row r="1643" spans="10:39" x14ac:dyDescent="0.25">
      <c r="J1643" s="59">
        <f>'Inventory Ref Sheet'!AK1643</f>
        <v>0</v>
      </c>
      <c r="K1643" s="59">
        <f>'Inventory Ref Sheet'!AL1643</f>
        <v>0</v>
      </c>
      <c r="L1643" s="59">
        <f>'Inventory Ref Sheet'!AM1643</f>
        <v>0</v>
      </c>
      <c r="M1643" s="59">
        <f>'Inventory Ref Sheet'!AP1643</f>
        <v>0</v>
      </c>
      <c r="N1643" s="59">
        <f>'Inventory Ref Sheet'!AQ1643</f>
        <v>0</v>
      </c>
      <c r="O1643" s="100" t="str">
        <f ca="1">IF('Inventory Ref Sheet'!AS1643&gt;0,YEAR(TODAY())-'Inventory Ref Sheet'!AS1643,"")</f>
        <v/>
      </c>
      <c r="P1643" s="95">
        <f>'Inventory Ref Sheet'!AU1643</f>
        <v>0</v>
      </c>
      <c r="Q1643" s="60">
        <f>'Inventory Ref Sheet'!AV1643</f>
        <v>0</v>
      </c>
      <c r="R1643" s="61"/>
      <c r="S1643" s="100" t="str">
        <f t="shared" si="93"/>
        <v/>
      </c>
      <c r="T1643" s="59">
        <f>'Inventory Ref Sheet'!M1643</f>
        <v>0</v>
      </c>
      <c r="U1643" s="102">
        <f>'Inventory Ref Sheet'!N1643</f>
        <v>0</v>
      </c>
      <c r="V1643" s="59">
        <f>'Inventory Ref Sheet'!O1643</f>
        <v>0</v>
      </c>
      <c r="W1643" s="59">
        <f>'Inventory Ref Sheet'!R1643</f>
        <v>0</v>
      </c>
      <c r="X1643" s="59">
        <f>'Inventory Ref Sheet'!S1643</f>
        <v>0</v>
      </c>
      <c r="Y1643" s="100" t="str">
        <f ca="1">IF('Inventory Ref Sheet'!U1643&gt;0,YEAR(TODAY())-'Inventory Ref Sheet'!U1643,"")</f>
        <v/>
      </c>
      <c r="Z1643" s="95">
        <f>'Inventory Ref Sheet'!W1643</f>
        <v>0</v>
      </c>
      <c r="AA1643" s="60">
        <f>'Inventory Ref Sheet'!X1643</f>
        <v>0</v>
      </c>
      <c r="AB1643" s="61"/>
      <c r="AC1643" s="97" t="str">
        <f t="shared" si="94"/>
        <v/>
      </c>
      <c r="AD1643" s="59">
        <f>'Inventory Ref Sheet'!Y1643</f>
        <v>0</v>
      </c>
      <c r="AE1643" s="59">
        <f>'Inventory Ref Sheet'!Z1643</f>
        <v>0</v>
      </c>
      <c r="AF1643" s="102">
        <f>'Inventory Ref Sheet'!AA1643</f>
        <v>0</v>
      </c>
      <c r="AG1643" s="59">
        <f>'Inventory Ref Sheet'!AD1643</f>
        <v>0</v>
      </c>
      <c r="AH1643" s="59">
        <f>'Inventory Ref Sheet'!AE1643</f>
        <v>0</v>
      </c>
      <c r="AI1643" s="100" t="str">
        <f ca="1">IF('Inventory Ref Sheet'!AG1643&gt;0,YEAR(TODAY())-'Inventory Ref Sheet'!AG1643,"")</f>
        <v/>
      </c>
      <c r="AJ1643" s="99"/>
      <c r="AK1643" s="60">
        <f>'Inventory Ref Sheet'!AJ1643</f>
        <v>0</v>
      </c>
      <c r="AL1643" s="99"/>
      <c r="AM1643" s="97" t="str">
        <f t="shared" si="95"/>
        <v/>
      </c>
    </row>
    <row r="1644" spans="10:39" x14ac:dyDescent="0.25">
      <c r="J1644" s="59">
        <f>'Inventory Ref Sheet'!AK1644</f>
        <v>0</v>
      </c>
      <c r="K1644" s="59">
        <f>'Inventory Ref Sheet'!AL1644</f>
        <v>0</v>
      </c>
      <c r="L1644" s="59">
        <f>'Inventory Ref Sheet'!AM1644</f>
        <v>0</v>
      </c>
      <c r="M1644" s="59">
        <f>'Inventory Ref Sheet'!AP1644</f>
        <v>0</v>
      </c>
      <c r="N1644" s="59">
        <f>'Inventory Ref Sheet'!AQ1644</f>
        <v>0</v>
      </c>
      <c r="O1644" s="100" t="str">
        <f ca="1">IF('Inventory Ref Sheet'!AS1644&gt;0,YEAR(TODAY())-'Inventory Ref Sheet'!AS1644,"")</f>
        <v/>
      </c>
      <c r="P1644" s="95">
        <f>'Inventory Ref Sheet'!AU1644</f>
        <v>0</v>
      </c>
      <c r="Q1644" s="60">
        <f>'Inventory Ref Sheet'!AV1644</f>
        <v>0</v>
      </c>
      <c r="R1644" s="61"/>
      <c r="S1644" s="100" t="str">
        <f t="shared" si="93"/>
        <v/>
      </c>
      <c r="T1644" s="59">
        <f>'Inventory Ref Sheet'!M1644</f>
        <v>0</v>
      </c>
      <c r="U1644" s="102">
        <f>'Inventory Ref Sheet'!N1644</f>
        <v>0</v>
      </c>
      <c r="V1644" s="59">
        <f>'Inventory Ref Sheet'!O1644</f>
        <v>0</v>
      </c>
      <c r="W1644" s="59">
        <f>'Inventory Ref Sheet'!R1644</f>
        <v>0</v>
      </c>
      <c r="X1644" s="59">
        <f>'Inventory Ref Sheet'!S1644</f>
        <v>0</v>
      </c>
      <c r="Y1644" s="100" t="str">
        <f ca="1">IF('Inventory Ref Sheet'!U1644&gt;0,YEAR(TODAY())-'Inventory Ref Sheet'!U1644,"")</f>
        <v/>
      </c>
      <c r="Z1644" s="95">
        <f>'Inventory Ref Sheet'!W1644</f>
        <v>0</v>
      </c>
      <c r="AA1644" s="60">
        <f>'Inventory Ref Sheet'!X1644</f>
        <v>0</v>
      </c>
      <c r="AB1644" s="61"/>
      <c r="AC1644" s="97" t="str">
        <f t="shared" si="94"/>
        <v/>
      </c>
      <c r="AD1644" s="59">
        <f>'Inventory Ref Sheet'!Y1644</f>
        <v>0</v>
      </c>
      <c r="AE1644" s="59">
        <f>'Inventory Ref Sheet'!Z1644</f>
        <v>0</v>
      </c>
      <c r="AF1644" s="102">
        <f>'Inventory Ref Sheet'!AA1644</f>
        <v>0</v>
      </c>
      <c r="AG1644" s="59">
        <f>'Inventory Ref Sheet'!AD1644</f>
        <v>0</v>
      </c>
      <c r="AH1644" s="59">
        <f>'Inventory Ref Sheet'!AE1644</f>
        <v>0</v>
      </c>
      <c r="AI1644" s="100" t="str">
        <f ca="1">IF('Inventory Ref Sheet'!AG1644&gt;0,YEAR(TODAY())-'Inventory Ref Sheet'!AG1644,"")</f>
        <v/>
      </c>
      <c r="AJ1644" s="99"/>
      <c r="AK1644" s="60">
        <f>'Inventory Ref Sheet'!AJ1644</f>
        <v>0</v>
      </c>
      <c r="AL1644" s="99"/>
      <c r="AM1644" s="97" t="str">
        <f t="shared" si="95"/>
        <v/>
      </c>
    </row>
    <row r="1645" spans="10:39" x14ac:dyDescent="0.25">
      <c r="J1645" s="59">
        <f>'Inventory Ref Sheet'!AK1645</f>
        <v>0</v>
      </c>
      <c r="K1645" s="59">
        <f>'Inventory Ref Sheet'!AL1645</f>
        <v>0</v>
      </c>
      <c r="L1645" s="59">
        <f>'Inventory Ref Sheet'!AM1645</f>
        <v>0</v>
      </c>
      <c r="M1645" s="59">
        <f>'Inventory Ref Sheet'!AP1645</f>
        <v>0</v>
      </c>
      <c r="N1645" s="59">
        <f>'Inventory Ref Sheet'!AQ1645</f>
        <v>0</v>
      </c>
      <c r="O1645" s="100" t="str">
        <f ca="1">IF('Inventory Ref Sheet'!AS1645&gt;0,YEAR(TODAY())-'Inventory Ref Sheet'!AS1645,"")</f>
        <v/>
      </c>
      <c r="P1645" s="95">
        <f>'Inventory Ref Sheet'!AU1645</f>
        <v>0</v>
      </c>
      <c r="Q1645" s="60">
        <f>'Inventory Ref Sheet'!AV1645</f>
        <v>0</v>
      </c>
      <c r="R1645" s="61"/>
      <c r="S1645" s="100" t="str">
        <f t="shared" si="93"/>
        <v/>
      </c>
      <c r="T1645" s="59">
        <f>'Inventory Ref Sheet'!M1645</f>
        <v>0</v>
      </c>
      <c r="U1645" s="102">
        <f>'Inventory Ref Sheet'!N1645</f>
        <v>0</v>
      </c>
      <c r="V1645" s="59">
        <f>'Inventory Ref Sheet'!O1645</f>
        <v>0</v>
      </c>
      <c r="W1645" s="59">
        <f>'Inventory Ref Sheet'!R1645</f>
        <v>0</v>
      </c>
      <c r="X1645" s="59">
        <f>'Inventory Ref Sheet'!S1645</f>
        <v>0</v>
      </c>
      <c r="Y1645" s="100" t="str">
        <f ca="1">IF('Inventory Ref Sheet'!U1645&gt;0,YEAR(TODAY())-'Inventory Ref Sheet'!U1645,"")</f>
        <v/>
      </c>
      <c r="Z1645" s="95">
        <f>'Inventory Ref Sheet'!W1645</f>
        <v>0</v>
      </c>
      <c r="AA1645" s="60">
        <f>'Inventory Ref Sheet'!X1645</f>
        <v>0</v>
      </c>
      <c r="AB1645" s="61"/>
      <c r="AC1645" s="97" t="str">
        <f t="shared" si="94"/>
        <v/>
      </c>
      <c r="AD1645" s="59">
        <f>'Inventory Ref Sheet'!Y1645</f>
        <v>0</v>
      </c>
      <c r="AE1645" s="59">
        <f>'Inventory Ref Sheet'!Z1645</f>
        <v>0</v>
      </c>
      <c r="AF1645" s="102">
        <f>'Inventory Ref Sheet'!AA1645</f>
        <v>0</v>
      </c>
      <c r="AG1645" s="59">
        <f>'Inventory Ref Sheet'!AD1645</f>
        <v>0</v>
      </c>
      <c r="AH1645" s="59">
        <f>'Inventory Ref Sheet'!AE1645</f>
        <v>0</v>
      </c>
      <c r="AI1645" s="100" t="str">
        <f ca="1">IF('Inventory Ref Sheet'!AG1645&gt;0,YEAR(TODAY())-'Inventory Ref Sheet'!AG1645,"")</f>
        <v/>
      </c>
      <c r="AJ1645" s="99"/>
      <c r="AK1645" s="60">
        <f>'Inventory Ref Sheet'!AJ1645</f>
        <v>0</v>
      </c>
      <c r="AL1645" s="99"/>
      <c r="AM1645" s="97" t="str">
        <f t="shared" si="95"/>
        <v/>
      </c>
    </row>
    <row r="1646" spans="10:39" x14ac:dyDescent="0.25">
      <c r="J1646" s="59">
        <f>'Inventory Ref Sheet'!AK1646</f>
        <v>0</v>
      </c>
      <c r="K1646" s="59">
        <f>'Inventory Ref Sheet'!AL1646</f>
        <v>0</v>
      </c>
      <c r="L1646" s="59">
        <f>'Inventory Ref Sheet'!AM1646</f>
        <v>0</v>
      </c>
      <c r="M1646" s="59">
        <f>'Inventory Ref Sheet'!AP1646</f>
        <v>0</v>
      </c>
      <c r="N1646" s="59">
        <f>'Inventory Ref Sheet'!AQ1646</f>
        <v>0</v>
      </c>
      <c r="O1646" s="100" t="str">
        <f ca="1">IF('Inventory Ref Sheet'!AS1646&gt;0,YEAR(TODAY())-'Inventory Ref Sheet'!AS1646,"")</f>
        <v/>
      </c>
      <c r="P1646" s="95">
        <f>'Inventory Ref Sheet'!AU1646</f>
        <v>0</v>
      </c>
      <c r="Q1646" s="60">
        <f>'Inventory Ref Sheet'!AV1646</f>
        <v>0</v>
      </c>
      <c r="R1646" s="61"/>
      <c r="S1646" s="100" t="str">
        <f t="shared" si="93"/>
        <v/>
      </c>
      <c r="T1646" s="59">
        <f>'Inventory Ref Sheet'!M1646</f>
        <v>0</v>
      </c>
      <c r="U1646" s="102">
        <f>'Inventory Ref Sheet'!N1646</f>
        <v>0</v>
      </c>
      <c r="V1646" s="59">
        <f>'Inventory Ref Sheet'!O1646</f>
        <v>0</v>
      </c>
      <c r="W1646" s="59">
        <f>'Inventory Ref Sheet'!R1646</f>
        <v>0</v>
      </c>
      <c r="X1646" s="59">
        <f>'Inventory Ref Sheet'!S1646</f>
        <v>0</v>
      </c>
      <c r="Y1646" s="100" t="str">
        <f ca="1">IF('Inventory Ref Sheet'!U1646&gt;0,YEAR(TODAY())-'Inventory Ref Sheet'!U1646,"")</f>
        <v/>
      </c>
      <c r="Z1646" s="95">
        <f>'Inventory Ref Sheet'!W1646</f>
        <v>0</v>
      </c>
      <c r="AA1646" s="60">
        <f>'Inventory Ref Sheet'!X1646</f>
        <v>0</v>
      </c>
      <c r="AB1646" s="61"/>
      <c r="AC1646" s="97" t="str">
        <f t="shared" si="94"/>
        <v/>
      </c>
      <c r="AD1646" s="59">
        <f>'Inventory Ref Sheet'!Y1646</f>
        <v>0</v>
      </c>
      <c r="AE1646" s="59">
        <f>'Inventory Ref Sheet'!Z1646</f>
        <v>0</v>
      </c>
      <c r="AF1646" s="102">
        <f>'Inventory Ref Sheet'!AA1646</f>
        <v>0</v>
      </c>
      <c r="AG1646" s="59">
        <f>'Inventory Ref Sheet'!AD1646</f>
        <v>0</v>
      </c>
      <c r="AH1646" s="59">
        <f>'Inventory Ref Sheet'!AE1646</f>
        <v>0</v>
      </c>
      <c r="AI1646" s="100" t="str">
        <f ca="1">IF('Inventory Ref Sheet'!AG1646&gt;0,YEAR(TODAY())-'Inventory Ref Sheet'!AG1646,"")</f>
        <v/>
      </c>
      <c r="AJ1646" s="99"/>
      <c r="AK1646" s="60">
        <f>'Inventory Ref Sheet'!AJ1646</f>
        <v>0</v>
      </c>
      <c r="AL1646" s="99"/>
      <c r="AM1646" s="97" t="str">
        <f t="shared" si="95"/>
        <v/>
      </c>
    </row>
    <row r="1647" spans="10:39" x14ac:dyDescent="0.25">
      <c r="J1647" s="59">
        <f>'Inventory Ref Sheet'!AK1647</f>
        <v>0</v>
      </c>
      <c r="K1647" s="59">
        <f>'Inventory Ref Sheet'!AL1647</f>
        <v>0</v>
      </c>
      <c r="L1647" s="59">
        <f>'Inventory Ref Sheet'!AM1647</f>
        <v>0</v>
      </c>
      <c r="M1647" s="59">
        <f>'Inventory Ref Sheet'!AP1647</f>
        <v>0</v>
      </c>
      <c r="N1647" s="59">
        <f>'Inventory Ref Sheet'!AQ1647</f>
        <v>0</v>
      </c>
      <c r="O1647" s="100" t="str">
        <f ca="1">IF('Inventory Ref Sheet'!AS1647&gt;0,YEAR(TODAY())-'Inventory Ref Sheet'!AS1647,"")</f>
        <v/>
      </c>
      <c r="P1647" s="95">
        <f>'Inventory Ref Sheet'!AU1647</f>
        <v>0</v>
      </c>
      <c r="Q1647" s="60">
        <f>'Inventory Ref Sheet'!AV1647</f>
        <v>0</v>
      </c>
      <c r="R1647" s="61"/>
      <c r="S1647" s="100" t="str">
        <f t="shared" si="93"/>
        <v/>
      </c>
      <c r="T1647" s="59">
        <f>'Inventory Ref Sheet'!M1647</f>
        <v>0</v>
      </c>
      <c r="U1647" s="102">
        <f>'Inventory Ref Sheet'!N1647</f>
        <v>0</v>
      </c>
      <c r="V1647" s="59">
        <f>'Inventory Ref Sheet'!O1647</f>
        <v>0</v>
      </c>
      <c r="W1647" s="59">
        <f>'Inventory Ref Sheet'!R1647</f>
        <v>0</v>
      </c>
      <c r="X1647" s="59">
        <f>'Inventory Ref Sheet'!S1647</f>
        <v>0</v>
      </c>
      <c r="Y1647" s="100" t="str">
        <f ca="1">IF('Inventory Ref Sheet'!U1647&gt;0,YEAR(TODAY())-'Inventory Ref Sheet'!U1647,"")</f>
        <v/>
      </c>
      <c r="Z1647" s="95">
        <f>'Inventory Ref Sheet'!W1647</f>
        <v>0</v>
      </c>
      <c r="AA1647" s="60">
        <f>'Inventory Ref Sheet'!X1647</f>
        <v>0</v>
      </c>
      <c r="AB1647" s="61"/>
      <c r="AC1647" s="97" t="str">
        <f t="shared" si="94"/>
        <v/>
      </c>
      <c r="AD1647" s="59">
        <f>'Inventory Ref Sheet'!Y1647</f>
        <v>0</v>
      </c>
      <c r="AE1647" s="59">
        <f>'Inventory Ref Sheet'!Z1647</f>
        <v>0</v>
      </c>
      <c r="AF1647" s="102">
        <f>'Inventory Ref Sheet'!AA1647</f>
        <v>0</v>
      </c>
      <c r="AG1647" s="59">
        <f>'Inventory Ref Sheet'!AD1647</f>
        <v>0</v>
      </c>
      <c r="AH1647" s="59">
        <f>'Inventory Ref Sheet'!AE1647</f>
        <v>0</v>
      </c>
      <c r="AI1647" s="100" t="str">
        <f ca="1">IF('Inventory Ref Sheet'!AG1647&gt;0,YEAR(TODAY())-'Inventory Ref Sheet'!AG1647,"")</f>
        <v/>
      </c>
      <c r="AJ1647" s="99"/>
      <c r="AK1647" s="60">
        <f>'Inventory Ref Sheet'!AJ1647</f>
        <v>0</v>
      </c>
      <c r="AL1647" s="99"/>
      <c r="AM1647" s="97" t="str">
        <f t="shared" si="95"/>
        <v/>
      </c>
    </row>
    <row r="1648" spans="10:39" x14ac:dyDescent="0.25">
      <c r="J1648" s="59">
        <f>'Inventory Ref Sheet'!AK1648</f>
        <v>0</v>
      </c>
      <c r="K1648" s="59">
        <f>'Inventory Ref Sheet'!AL1648</f>
        <v>0</v>
      </c>
      <c r="L1648" s="59">
        <f>'Inventory Ref Sheet'!AM1648</f>
        <v>0</v>
      </c>
      <c r="M1648" s="59">
        <f>'Inventory Ref Sheet'!AP1648</f>
        <v>0</v>
      </c>
      <c r="N1648" s="59">
        <f>'Inventory Ref Sheet'!AQ1648</f>
        <v>0</v>
      </c>
      <c r="O1648" s="100" t="str">
        <f ca="1">IF('Inventory Ref Sheet'!AS1648&gt;0,YEAR(TODAY())-'Inventory Ref Sheet'!AS1648,"")</f>
        <v/>
      </c>
      <c r="P1648" s="95">
        <f>'Inventory Ref Sheet'!AU1648</f>
        <v>0</v>
      </c>
      <c r="Q1648" s="60">
        <f>'Inventory Ref Sheet'!AV1648</f>
        <v>0</v>
      </c>
      <c r="R1648" s="61"/>
      <c r="S1648" s="100" t="str">
        <f t="shared" si="93"/>
        <v/>
      </c>
      <c r="T1648" s="59">
        <f>'Inventory Ref Sheet'!M1648</f>
        <v>0</v>
      </c>
      <c r="U1648" s="102">
        <f>'Inventory Ref Sheet'!N1648</f>
        <v>0</v>
      </c>
      <c r="V1648" s="59">
        <f>'Inventory Ref Sheet'!O1648</f>
        <v>0</v>
      </c>
      <c r="W1648" s="59">
        <f>'Inventory Ref Sheet'!R1648</f>
        <v>0</v>
      </c>
      <c r="X1648" s="59">
        <f>'Inventory Ref Sheet'!S1648</f>
        <v>0</v>
      </c>
      <c r="Y1648" s="100" t="str">
        <f ca="1">IF('Inventory Ref Sheet'!U1648&gt;0,YEAR(TODAY())-'Inventory Ref Sheet'!U1648,"")</f>
        <v/>
      </c>
      <c r="Z1648" s="95">
        <f>'Inventory Ref Sheet'!W1648</f>
        <v>0</v>
      </c>
      <c r="AA1648" s="60">
        <f>'Inventory Ref Sheet'!X1648</f>
        <v>0</v>
      </c>
      <c r="AB1648" s="61"/>
      <c r="AC1648" s="97" t="str">
        <f t="shared" si="94"/>
        <v/>
      </c>
      <c r="AD1648" s="59">
        <f>'Inventory Ref Sheet'!Y1648</f>
        <v>0</v>
      </c>
      <c r="AE1648" s="59">
        <f>'Inventory Ref Sheet'!Z1648</f>
        <v>0</v>
      </c>
      <c r="AF1648" s="102">
        <f>'Inventory Ref Sheet'!AA1648</f>
        <v>0</v>
      </c>
      <c r="AG1648" s="59">
        <f>'Inventory Ref Sheet'!AD1648</f>
        <v>0</v>
      </c>
      <c r="AH1648" s="59">
        <f>'Inventory Ref Sheet'!AE1648</f>
        <v>0</v>
      </c>
      <c r="AI1648" s="100" t="str">
        <f ca="1">IF('Inventory Ref Sheet'!AG1648&gt;0,YEAR(TODAY())-'Inventory Ref Sheet'!AG1648,"")</f>
        <v/>
      </c>
      <c r="AJ1648" s="99"/>
      <c r="AK1648" s="60">
        <f>'Inventory Ref Sheet'!AJ1648</f>
        <v>0</v>
      </c>
      <c r="AL1648" s="99"/>
      <c r="AM1648" s="97" t="str">
        <f t="shared" si="95"/>
        <v/>
      </c>
    </row>
    <row r="1649" spans="10:39" x14ac:dyDescent="0.25">
      <c r="J1649" s="59">
        <f>'Inventory Ref Sheet'!AK1649</f>
        <v>0</v>
      </c>
      <c r="K1649" s="59">
        <f>'Inventory Ref Sheet'!AL1649</f>
        <v>0</v>
      </c>
      <c r="L1649" s="59">
        <f>'Inventory Ref Sheet'!AM1649</f>
        <v>0</v>
      </c>
      <c r="M1649" s="59">
        <f>'Inventory Ref Sheet'!AP1649</f>
        <v>0</v>
      </c>
      <c r="N1649" s="59">
        <f>'Inventory Ref Sheet'!AQ1649</f>
        <v>0</v>
      </c>
      <c r="O1649" s="100" t="str">
        <f ca="1">IF('Inventory Ref Sheet'!AS1649&gt;0,YEAR(TODAY())-'Inventory Ref Sheet'!AS1649,"")</f>
        <v/>
      </c>
      <c r="P1649" s="95">
        <f>'Inventory Ref Sheet'!AU1649</f>
        <v>0</v>
      </c>
      <c r="Q1649" s="60">
        <f>'Inventory Ref Sheet'!AV1649</f>
        <v>0</v>
      </c>
      <c r="R1649" s="61"/>
      <c r="S1649" s="100" t="str">
        <f t="shared" si="93"/>
        <v/>
      </c>
      <c r="T1649" s="59">
        <f>'Inventory Ref Sheet'!M1649</f>
        <v>0</v>
      </c>
      <c r="U1649" s="102">
        <f>'Inventory Ref Sheet'!N1649</f>
        <v>0</v>
      </c>
      <c r="V1649" s="59">
        <f>'Inventory Ref Sheet'!O1649</f>
        <v>0</v>
      </c>
      <c r="W1649" s="59">
        <f>'Inventory Ref Sheet'!R1649</f>
        <v>0</v>
      </c>
      <c r="X1649" s="59">
        <f>'Inventory Ref Sheet'!S1649</f>
        <v>0</v>
      </c>
      <c r="Y1649" s="100" t="str">
        <f ca="1">IF('Inventory Ref Sheet'!U1649&gt;0,YEAR(TODAY())-'Inventory Ref Sheet'!U1649,"")</f>
        <v/>
      </c>
      <c r="Z1649" s="95">
        <f>'Inventory Ref Sheet'!W1649</f>
        <v>0</v>
      </c>
      <c r="AA1649" s="60">
        <f>'Inventory Ref Sheet'!X1649</f>
        <v>0</v>
      </c>
      <c r="AB1649" s="61"/>
      <c r="AC1649" s="97" t="str">
        <f t="shared" si="94"/>
        <v/>
      </c>
      <c r="AD1649" s="59">
        <f>'Inventory Ref Sheet'!Y1649</f>
        <v>0</v>
      </c>
      <c r="AE1649" s="59">
        <f>'Inventory Ref Sheet'!Z1649</f>
        <v>0</v>
      </c>
      <c r="AF1649" s="102">
        <f>'Inventory Ref Sheet'!AA1649</f>
        <v>0</v>
      </c>
      <c r="AG1649" s="59">
        <f>'Inventory Ref Sheet'!AD1649</f>
        <v>0</v>
      </c>
      <c r="AH1649" s="59">
        <f>'Inventory Ref Sheet'!AE1649</f>
        <v>0</v>
      </c>
      <c r="AI1649" s="100" t="str">
        <f ca="1">IF('Inventory Ref Sheet'!AG1649&gt;0,YEAR(TODAY())-'Inventory Ref Sheet'!AG1649,"")</f>
        <v/>
      </c>
      <c r="AJ1649" s="99"/>
      <c r="AK1649" s="60">
        <f>'Inventory Ref Sheet'!AJ1649</f>
        <v>0</v>
      </c>
      <c r="AL1649" s="99"/>
      <c r="AM1649" s="97" t="str">
        <f t="shared" si="95"/>
        <v/>
      </c>
    </row>
    <row r="1650" spans="10:39" x14ac:dyDescent="0.25">
      <c r="J1650" s="59">
        <f>'Inventory Ref Sheet'!AK1650</f>
        <v>0</v>
      </c>
      <c r="K1650" s="59">
        <f>'Inventory Ref Sheet'!AL1650</f>
        <v>0</v>
      </c>
      <c r="L1650" s="59">
        <f>'Inventory Ref Sheet'!AM1650</f>
        <v>0</v>
      </c>
      <c r="M1650" s="59">
        <f>'Inventory Ref Sheet'!AP1650</f>
        <v>0</v>
      </c>
      <c r="N1650" s="59">
        <f>'Inventory Ref Sheet'!AQ1650</f>
        <v>0</v>
      </c>
      <c r="O1650" s="100" t="str">
        <f ca="1">IF('Inventory Ref Sheet'!AS1650&gt;0,YEAR(TODAY())-'Inventory Ref Sheet'!AS1650,"")</f>
        <v/>
      </c>
      <c r="P1650" s="95">
        <f>'Inventory Ref Sheet'!AU1650</f>
        <v>0</v>
      </c>
      <c r="Q1650" s="60">
        <f>'Inventory Ref Sheet'!AV1650</f>
        <v>0</v>
      </c>
      <c r="R1650" s="61"/>
      <c r="S1650" s="100" t="str">
        <f t="shared" si="93"/>
        <v/>
      </c>
      <c r="T1650" s="59">
        <f>'Inventory Ref Sheet'!M1650</f>
        <v>0</v>
      </c>
      <c r="U1650" s="102">
        <f>'Inventory Ref Sheet'!N1650</f>
        <v>0</v>
      </c>
      <c r="V1650" s="59">
        <f>'Inventory Ref Sheet'!O1650</f>
        <v>0</v>
      </c>
      <c r="W1650" s="59">
        <f>'Inventory Ref Sheet'!R1650</f>
        <v>0</v>
      </c>
      <c r="X1650" s="59">
        <f>'Inventory Ref Sheet'!S1650</f>
        <v>0</v>
      </c>
      <c r="Y1650" s="100" t="str">
        <f ca="1">IF('Inventory Ref Sheet'!U1650&gt;0,YEAR(TODAY())-'Inventory Ref Sheet'!U1650,"")</f>
        <v/>
      </c>
      <c r="Z1650" s="95">
        <f>'Inventory Ref Sheet'!W1650</f>
        <v>0</v>
      </c>
      <c r="AA1650" s="60">
        <f>'Inventory Ref Sheet'!X1650</f>
        <v>0</v>
      </c>
      <c r="AB1650" s="61"/>
      <c r="AC1650" s="97" t="str">
        <f t="shared" si="94"/>
        <v/>
      </c>
      <c r="AD1650" s="59">
        <f>'Inventory Ref Sheet'!Y1650</f>
        <v>0</v>
      </c>
      <c r="AE1650" s="59">
        <f>'Inventory Ref Sheet'!Z1650</f>
        <v>0</v>
      </c>
      <c r="AF1650" s="102">
        <f>'Inventory Ref Sheet'!AA1650</f>
        <v>0</v>
      </c>
      <c r="AG1650" s="59">
        <f>'Inventory Ref Sheet'!AD1650</f>
        <v>0</v>
      </c>
      <c r="AH1650" s="59">
        <f>'Inventory Ref Sheet'!AE1650</f>
        <v>0</v>
      </c>
      <c r="AI1650" s="100" t="str">
        <f ca="1">IF('Inventory Ref Sheet'!AG1650&gt;0,YEAR(TODAY())-'Inventory Ref Sheet'!AG1650,"")</f>
        <v/>
      </c>
      <c r="AJ1650" s="99"/>
      <c r="AK1650" s="60">
        <f>'Inventory Ref Sheet'!AJ1650</f>
        <v>0</v>
      </c>
      <c r="AL1650" s="99"/>
      <c r="AM1650" s="97" t="str">
        <f t="shared" si="95"/>
        <v/>
      </c>
    </row>
    <row r="1651" spans="10:39" x14ac:dyDescent="0.25">
      <c r="J1651" s="59">
        <f>'Inventory Ref Sheet'!AK1651</f>
        <v>0</v>
      </c>
      <c r="K1651" s="59">
        <f>'Inventory Ref Sheet'!AL1651</f>
        <v>0</v>
      </c>
      <c r="L1651" s="59">
        <f>'Inventory Ref Sheet'!AM1651</f>
        <v>0</v>
      </c>
      <c r="M1651" s="59">
        <f>'Inventory Ref Sheet'!AP1651</f>
        <v>0</v>
      </c>
      <c r="N1651" s="59">
        <f>'Inventory Ref Sheet'!AQ1651</f>
        <v>0</v>
      </c>
      <c r="O1651" s="100" t="str">
        <f ca="1">IF('Inventory Ref Sheet'!AS1651&gt;0,YEAR(TODAY())-'Inventory Ref Sheet'!AS1651,"")</f>
        <v/>
      </c>
      <c r="P1651" s="95">
        <f>'Inventory Ref Sheet'!AU1651</f>
        <v>0</v>
      </c>
      <c r="Q1651" s="60">
        <f>'Inventory Ref Sheet'!AV1651</f>
        <v>0</v>
      </c>
      <c r="R1651" s="61"/>
      <c r="S1651" s="100" t="str">
        <f t="shared" si="93"/>
        <v/>
      </c>
      <c r="T1651" s="59">
        <f>'Inventory Ref Sheet'!M1651</f>
        <v>0</v>
      </c>
      <c r="U1651" s="102">
        <f>'Inventory Ref Sheet'!N1651</f>
        <v>0</v>
      </c>
      <c r="V1651" s="59">
        <f>'Inventory Ref Sheet'!O1651</f>
        <v>0</v>
      </c>
      <c r="W1651" s="59">
        <f>'Inventory Ref Sheet'!R1651</f>
        <v>0</v>
      </c>
      <c r="X1651" s="59">
        <f>'Inventory Ref Sheet'!S1651</f>
        <v>0</v>
      </c>
      <c r="Y1651" s="100" t="str">
        <f ca="1">IF('Inventory Ref Sheet'!U1651&gt;0,YEAR(TODAY())-'Inventory Ref Sheet'!U1651,"")</f>
        <v/>
      </c>
      <c r="Z1651" s="95">
        <f>'Inventory Ref Sheet'!W1651</f>
        <v>0</v>
      </c>
      <c r="AA1651" s="60">
        <f>'Inventory Ref Sheet'!X1651</f>
        <v>0</v>
      </c>
      <c r="AB1651" s="61"/>
      <c r="AC1651" s="97" t="str">
        <f t="shared" si="94"/>
        <v/>
      </c>
      <c r="AD1651" s="59">
        <f>'Inventory Ref Sheet'!Y1651</f>
        <v>0</v>
      </c>
      <c r="AE1651" s="59">
        <f>'Inventory Ref Sheet'!Z1651</f>
        <v>0</v>
      </c>
      <c r="AF1651" s="102">
        <f>'Inventory Ref Sheet'!AA1651</f>
        <v>0</v>
      </c>
      <c r="AG1651" s="59">
        <f>'Inventory Ref Sheet'!AD1651</f>
        <v>0</v>
      </c>
      <c r="AH1651" s="59">
        <f>'Inventory Ref Sheet'!AE1651</f>
        <v>0</v>
      </c>
      <c r="AI1651" s="100" t="str">
        <f ca="1">IF('Inventory Ref Sheet'!AG1651&gt;0,YEAR(TODAY())-'Inventory Ref Sheet'!AG1651,"")</f>
        <v/>
      </c>
      <c r="AJ1651" s="99"/>
      <c r="AK1651" s="60">
        <f>'Inventory Ref Sheet'!AJ1651</f>
        <v>0</v>
      </c>
      <c r="AL1651" s="99"/>
      <c r="AM1651" s="97" t="str">
        <f t="shared" si="95"/>
        <v/>
      </c>
    </row>
    <row r="1652" spans="10:39" x14ac:dyDescent="0.25">
      <c r="J1652" s="59">
        <f>'Inventory Ref Sheet'!AK1652</f>
        <v>0</v>
      </c>
      <c r="K1652" s="59">
        <f>'Inventory Ref Sheet'!AL1652</f>
        <v>0</v>
      </c>
      <c r="L1652" s="59">
        <f>'Inventory Ref Sheet'!AM1652</f>
        <v>0</v>
      </c>
      <c r="M1652" s="59">
        <f>'Inventory Ref Sheet'!AP1652</f>
        <v>0</v>
      </c>
      <c r="N1652" s="59">
        <f>'Inventory Ref Sheet'!AQ1652</f>
        <v>0</v>
      </c>
      <c r="O1652" s="100" t="str">
        <f ca="1">IF('Inventory Ref Sheet'!AS1652&gt;0,YEAR(TODAY())-'Inventory Ref Sheet'!AS1652,"")</f>
        <v/>
      </c>
      <c r="P1652" s="95">
        <f>'Inventory Ref Sheet'!AU1652</f>
        <v>0</v>
      </c>
      <c r="Q1652" s="60">
        <f>'Inventory Ref Sheet'!AV1652</f>
        <v>0</v>
      </c>
      <c r="R1652" s="61"/>
      <c r="S1652" s="100" t="str">
        <f t="shared" si="93"/>
        <v/>
      </c>
      <c r="T1652" s="59">
        <f>'Inventory Ref Sheet'!M1652</f>
        <v>0</v>
      </c>
      <c r="U1652" s="102">
        <f>'Inventory Ref Sheet'!N1652</f>
        <v>0</v>
      </c>
      <c r="V1652" s="59">
        <f>'Inventory Ref Sheet'!O1652</f>
        <v>0</v>
      </c>
      <c r="W1652" s="59">
        <f>'Inventory Ref Sheet'!R1652</f>
        <v>0</v>
      </c>
      <c r="X1652" s="59">
        <f>'Inventory Ref Sheet'!S1652</f>
        <v>0</v>
      </c>
      <c r="Y1652" s="100" t="str">
        <f ca="1">IF('Inventory Ref Sheet'!U1652&gt;0,YEAR(TODAY())-'Inventory Ref Sheet'!U1652,"")</f>
        <v/>
      </c>
      <c r="Z1652" s="95">
        <f>'Inventory Ref Sheet'!W1652</f>
        <v>0</v>
      </c>
      <c r="AA1652" s="60">
        <f>'Inventory Ref Sheet'!X1652</f>
        <v>0</v>
      </c>
      <c r="AB1652" s="61"/>
      <c r="AC1652" s="97" t="str">
        <f t="shared" si="94"/>
        <v/>
      </c>
      <c r="AD1652" s="59">
        <f>'Inventory Ref Sheet'!Y1652</f>
        <v>0</v>
      </c>
      <c r="AE1652" s="59">
        <f>'Inventory Ref Sheet'!Z1652</f>
        <v>0</v>
      </c>
      <c r="AF1652" s="102">
        <f>'Inventory Ref Sheet'!AA1652</f>
        <v>0</v>
      </c>
      <c r="AG1652" s="59">
        <f>'Inventory Ref Sheet'!AD1652</f>
        <v>0</v>
      </c>
      <c r="AH1652" s="59">
        <f>'Inventory Ref Sheet'!AE1652</f>
        <v>0</v>
      </c>
      <c r="AI1652" s="100" t="str">
        <f ca="1">IF('Inventory Ref Sheet'!AG1652&gt;0,YEAR(TODAY())-'Inventory Ref Sheet'!AG1652,"")</f>
        <v/>
      </c>
      <c r="AJ1652" s="99"/>
      <c r="AK1652" s="60">
        <f>'Inventory Ref Sheet'!AJ1652</f>
        <v>0</v>
      </c>
      <c r="AL1652" s="99"/>
      <c r="AM1652" s="97" t="str">
        <f t="shared" si="95"/>
        <v/>
      </c>
    </row>
    <row r="1653" spans="10:39" x14ac:dyDescent="0.25">
      <c r="J1653" s="59">
        <f>'Inventory Ref Sheet'!AK1653</f>
        <v>0</v>
      </c>
      <c r="K1653" s="59">
        <f>'Inventory Ref Sheet'!AL1653</f>
        <v>0</v>
      </c>
      <c r="L1653" s="59">
        <f>'Inventory Ref Sheet'!AM1653</f>
        <v>0</v>
      </c>
      <c r="M1653" s="59">
        <f>'Inventory Ref Sheet'!AP1653</f>
        <v>0</v>
      </c>
      <c r="N1653" s="59">
        <f>'Inventory Ref Sheet'!AQ1653</f>
        <v>0</v>
      </c>
      <c r="O1653" s="100" t="str">
        <f ca="1">IF('Inventory Ref Sheet'!AS1653&gt;0,YEAR(TODAY())-'Inventory Ref Sheet'!AS1653,"")</f>
        <v/>
      </c>
      <c r="P1653" s="95">
        <f>'Inventory Ref Sheet'!AU1653</f>
        <v>0</v>
      </c>
      <c r="Q1653" s="60">
        <f>'Inventory Ref Sheet'!AV1653</f>
        <v>0</v>
      </c>
      <c r="R1653" s="61"/>
      <c r="S1653" s="100" t="str">
        <f t="shared" si="93"/>
        <v/>
      </c>
      <c r="T1653" s="59">
        <f>'Inventory Ref Sheet'!M1653</f>
        <v>0</v>
      </c>
      <c r="U1653" s="102">
        <f>'Inventory Ref Sheet'!N1653</f>
        <v>0</v>
      </c>
      <c r="V1653" s="59">
        <f>'Inventory Ref Sheet'!O1653</f>
        <v>0</v>
      </c>
      <c r="W1653" s="59">
        <f>'Inventory Ref Sheet'!R1653</f>
        <v>0</v>
      </c>
      <c r="X1653" s="59">
        <f>'Inventory Ref Sheet'!S1653</f>
        <v>0</v>
      </c>
      <c r="Y1653" s="100" t="str">
        <f ca="1">IF('Inventory Ref Sheet'!U1653&gt;0,YEAR(TODAY())-'Inventory Ref Sheet'!U1653,"")</f>
        <v/>
      </c>
      <c r="Z1653" s="95">
        <f>'Inventory Ref Sheet'!W1653</f>
        <v>0</v>
      </c>
      <c r="AA1653" s="60">
        <f>'Inventory Ref Sheet'!X1653</f>
        <v>0</v>
      </c>
      <c r="AB1653" s="61"/>
      <c r="AC1653" s="97" t="str">
        <f t="shared" si="94"/>
        <v/>
      </c>
      <c r="AD1653" s="59">
        <f>'Inventory Ref Sheet'!Y1653</f>
        <v>0</v>
      </c>
      <c r="AE1653" s="59">
        <f>'Inventory Ref Sheet'!Z1653</f>
        <v>0</v>
      </c>
      <c r="AF1653" s="102">
        <f>'Inventory Ref Sheet'!AA1653</f>
        <v>0</v>
      </c>
      <c r="AG1653" s="59">
        <f>'Inventory Ref Sheet'!AD1653</f>
        <v>0</v>
      </c>
      <c r="AH1653" s="59">
        <f>'Inventory Ref Sheet'!AE1653</f>
        <v>0</v>
      </c>
      <c r="AI1653" s="100" t="str">
        <f ca="1">IF('Inventory Ref Sheet'!AG1653&gt;0,YEAR(TODAY())-'Inventory Ref Sheet'!AG1653,"")</f>
        <v/>
      </c>
      <c r="AJ1653" s="99"/>
      <c r="AK1653" s="60">
        <f>'Inventory Ref Sheet'!AJ1653</f>
        <v>0</v>
      </c>
      <c r="AL1653" s="99"/>
      <c r="AM1653" s="97" t="str">
        <f t="shared" si="95"/>
        <v/>
      </c>
    </row>
    <row r="1654" spans="10:39" x14ac:dyDescent="0.25">
      <c r="J1654" s="59">
        <f>'Inventory Ref Sheet'!AK1654</f>
        <v>0</v>
      </c>
      <c r="K1654" s="59">
        <f>'Inventory Ref Sheet'!AL1654</f>
        <v>0</v>
      </c>
      <c r="L1654" s="59">
        <f>'Inventory Ref Sheet'!AM1654</f>
        <v>0</v>
      </c>
      <c r="M1654" s="59">
        <f>'Inventory Ref Sheet'!AP1654</f>
        <v>0</v>
      </c>
      <c r="N1654" s="59">
        <f>'Inventory Ref Sheet'!AQ1654</f>
        <v>0</v>
      </c>
      <c r="O1654" s="100" t="str">
        <f ca="1">IF('Inventory Ref Sheet'!AS1654&gt;0,YEAR(TODAY())-'Inventory Ref Sheet'!AS1654,"")</f>
        <v/>
      </c>
      <c r="P1654" s="95">
        <f>'Inventory Ref Sheet'!AU1654</f>
        <v>0</v>
      </c>
      <c r="Q1654" s="60">
        <f>'Inventory Ref Sheet'!AV1654</f>
        <v>0</v>
      </c>
      <c r="R1654" s="61"/>
      <c r="S1654" s="100" t="str">
        <f t="shared" si="93"/>
        <v/>
      </c>
      <c r="T1654" s="59">
        <f>'Inventory Ref Sheet'!M1654</f>
        <v>0</v>
      </c>
      <c r="U1654" s="102">
        <f>'Inventory Ref Sheet'!N1654</f>
        <v>0</v>
      </c>
      <c r="V1654" s="59">
        <f>'Inventory Ref Sheet'!O1654</f>
        <v>0</v>
      </c>
      <c r="W1654" s="59">
        <f>'Inventory Ref Sheet'!R1654</f>
        <v>0</v>
      </c>
      <c r="X1654" s="59">
        <f>'Inventory Ref Sheet'!S1654</f>
        <v>0</v>
      </c>
      <c r="Y1654" s="100" t="str">
        <f ca="1">IF('Inventory Ref Sheet'!U1654&gt;0,YEAR(TODAY())-'Inventory Ref Sheet'!U1654,"")</f>
        <v/>
      </c>
      <c r="Z1654" s="95">
        <f>'Inventory Ref Sheet'!W1654</f>
        <v>0</v>
      </c>
      <c r="AA1654" s="60">
        <f>'Inventory Ref Sheet'!X1654</f>
        <v>0</v>
      </c>
      <c r="AB1654" s="61"/>
      <c r="AC1654" s="97" t="str">
        <f t="shared" si="94"/>
        <v/>
      </c>
      <c r="AD1654" s="59">
        <f>'Inventory Ref Sheet'!Y1654</f>
        <v>0</v>
      </c>
      <c r="AE1654" s="59">
        <f>'Inventory Ref Sheet'!Z1654</f>
        <v>0</v>
      </c>
      <c r="AF1654" s="102">
        <f>'Inventory Ref Sheet'!AA1654</f>
        <v>0</v>
      </c>
      <c r="AG1654" s="59">
        <f>'Inventory Ref Sheet'!AD1654</f>
        <v>0</v>
      </c>
      <c r="AH1654" s="59">
        <f>'Inventory Ref Sheet'!AE1654</f>
        <v>0</v>
      </c>
      <c r="AI1654" s="100" t="str">
        <f ca="1">IF('Inventory Ref Sheet'!AG1654&gt;0,YEAR(TODAY())-'Inventory Ref Sheet'!AG1654,"")</f>
        <v/>
      </c>
      <c r="AJ1654" s="99"/>
      <c r="AK1654" s="60">
        <f>'Inventory Ref Sheet'!AJ1654</f>
        <v>0</v>
      </c>
      <c r="AL1654" s="99"/>
      <c r="AM1654" s="97" t="str">
        <f t="shared" si="95"/>
        <v/>
      </c>
    </row>
    <row r="1655" spans="10:39" x14ac:dyDescent="0.25">
      <c r="J1655" s="59">
        <f>'Inventory Ref Sheet'!AK1655</f>
        <v>0</v>
      </c>
      <c r="K1655" s="59">
        <f>'Inventory Ref Sheet'!AL1655</f>
        <v>0</v>
      </c>
      <c r="L1655" s="59">
        <f>'Inventory Ref Sheet'!AM1655</f>
        <v>0</v>
      </c>
      <c r="M1655" s="59">
        <f>'Inventory Ref Sheet'!AP1655</f>
        <v>0</v>
      </c>
      <c r="N1655" s="59">
        <f>'Inventory Ref Sheet'!AQ1655</f>
        <v>0</v>
      </c>
      <c r="O1655" s="100" t="str">
        <f ca="1">IF('Inventory Ref Sheet'!AS1655&gt;0,YEAR(TODAY())-'Inventory Ref Sheet'!AS1655,"")</f>
        <v/>
      </c>
      <c r="P1655" s="95">
        <f>'Inventory Ref Sheet'!AU1655</f>
        <v>0</v>
      </c>
      <c r="Q1655" s="60">
        <f>'Inventory Ref Sheet'!AV1655</f>
        <v>0</v>
      </c>
      <c r="R1655" s="61"/>
      <c r="S1655" s="100" t="str">
        <f t="shared" si="93"/>
        <v/>
      </c>
      <c r="T1655" s="59">
        <f>'Inventory Ref Sheet'!M1655</f>
        <v>0</v>
      </c>
      <c r="U1655" s="102">
        <f>'Inventory Ref Sheet'!N1655</f>
        <v>0</v>
      </c>
      <c r="V1655" s="59">
        <f>'Inventory Ref Sheet'!O1655</f>
        <v>0</v>
      </c>
      <c r="W1655" s="59">
        <f>'Inventory Ref Sheet'!R1655</f>
        <v>0</v>
      </c>
      <c r="X1655" s="59">
        <f>'Inventory Ref Sheet'!S1655</f>
        <v>0</v>
      </c>
      <c r="Y1655" s="100" t="str">
        <f ca="1">IF('Inventory Ref Sheet'!U1655&gt;0,YEAR(TODAY())-'Inventory Ref Sheet'!U1655,"")</f>
        <v/>
      </c>
      <c r="Z1655" s="95">
        <f>'Inventory Ref Sheet'!W1655</f>
        <v>0</v>
      </c>
      <c r="AA1655" s="60">
        <f>'Inventory Ref Sheet'!X1655</f>
        <v>0</v>
      </c>
      <c r="AB1655" s="61"/>
      <c r="AC1655" s="97" t="str">
        <f t="shared" si="94"/>
        <v/>
      </c>
      <c r="AD1655" s="59">
        <f>'Inventory Ref Sheet'!Y1655</f>
        <v>0</v>
      </c>
      <c r="AE1655" s="59">
        <f>'Inventory Ref Sheet'!Z1655</f>
        <v>0</v>
      </c>
      <c r="AF1655" s="102">
        <f>'Inventory Ref Sheet'!AA1655</f>
        <v>0</v>
      </c>
      <c r="AG1655" s="59">
        <f>'Inventory Ref Sheet'!AD1655</f>
        <v>0</v>
      </c>
      <c r="AH1655" s="59">
        <f>'Inventory Ref Sheet'!AE1655</f>
        <v>0</v>
      </c>
      <c r="AI1655" s="100" t="str">
        <f ca="1">IF('Inventory Ref Sheet'!AG1655&gt;0,YEAR(TODAY())-'Inventory Ref Sheet'!AG1655,"")</f>
        <v/>
      </c>
      <c r="AJ1655" s="99"/>
      <c r="AK1655" s="60">
        <f>'Inventory Ref Sheet'!AJ1655</f>
        <v>0</v>
      </c>
      <c r="AL1655" s="99"/>
      <c r="AM1655" s="97" t="str">
        <f t="shared" si="95"/>
        <v/>
      </c>
    </row>
    <row r="1656" spans="10:39" x14ac:dyDescent="0.25">
      <c r="J1656" s="59">
        <f>'Inventory Ref Sheet'!AK1656</f>
        <v>0</v>
      </c>
      <c r="K1656" s="59">
        <f>'Inventory Ref Sheet'!AL1656</f>
        <v>0</v>
      </c>
      <c r="L1656" s="59">
        <f>'Inventory Ref Sheet'!AM1656</f>
        <v>0</v>
      </c>
      <c r="M1656" s="59">
        <f>'Inventory Ref Sheet'!AP1656</f>
        <v>0</v>
      </c>
      <c r="N1656" s="59">
        <f>'Inventory Ref Sheet'!AQ1656</f>
        <v>0</v>
      </c>
      <c r="O1656" s="100" t="str">
        <f ca="1">IF('Inventory Ref Sheet'!AS1656&gt;0,YEAR(TODAY())-'Inventory Ref Sheet'!AS1656,"")</f>
        <v/>
      </c>
      <c r="P1656" s="95">
        <f>'Inventory Ref Sheet'!AU1656</f>
        <v>0</v>
      </c>
      <c r="Q1656" s="60">
        <f>'Inventory Ref Sheet'!AV1656</f>
        <v>0</v>
      </c>
      <c r="R1656" s="61"/>
      <c r="S1656" s="100" t="str">
        <f t="shared" si="93"/>
        <v/>
      </c>
      <c r="T1656" s="59">
        <f>'Inventory Ref Sheet'!M1656</f>
        <v>0</v>
      </c>
      <c r="U1656" s="102">
        <f>'Inventory Ref Sheet'!N1656</f>
        <v>0</v>
      </c>
      <c r="V1656" s="59">
        <f>'Inventory Ref Sheet'!O1656</f>
        <v>0</v>
      </c>
      <c r="W1656" s="59">
        <f>'Inventory Ref Sheet'!R1656</f>
        <v>0</v>
      </c>
      <c r="X1656" s="59">
        <f>'Inventory Ref Sheet'!S1656</f>
        <v>0</v>
      </c>
      <c r="Y1656" s="100" t="str">
        <f ca="1">IF('Inventory Ref Sheet'!U1656&gt;0,YEAR(TODAY())-'Inventory Ref Sheet'!U1656,"")</f>
        <v/>
      </c>
      <c r="Z1656" s="95">
        <f>'Inventory Ref Sheet'!W1656</f>
        <v>0</v>
      </c>
      <c r="AA1656" s="60">
        <f>'Inventory Ref Sheet'!X1656</f>
        <v>0</v>
      </c>
      <c r="AB1656" s="61"/>
      <c r="AC1656" s="97" t="str">
        <f t="shared" si="94"/>
        <v/>
      </c>
      <c r="AD1656" s="59">
        <f>'Inventory Ref Sheet'!Y1656</f>
        <v>0</v>
      </c>
      <c r="AE1656" s="59">
        <f>'Inventory Ref Sheet'!Z1656</f>
        <v>0</v>
      </c>
      <c r="AF1656" s="102">
        <f>'Inventory Ref Sheet'!AA1656</f>
        <v>0</v>
      </c>
      <c r="AG1656" s="59">
        <f>'Inventory Ref Sheet'!AD1656</f>
        <v>0</v>
      </c>
      <c r="AH1656" s="59">
        <f>'Inventory Ref Sheet'!AE1656</f>
        <v>0</v>
      </c>
      <c r="AI1656" s="100" t="str">
        <f ca="1">IF('Inventory Ref Sheet'!AG1656&gt;0,YEAR(TODAY())-'Inventory Ref Sheet'!AG1656,"")</f>
        <v/>
      </c>
      <c r="AJ1656" s="99"/>
      <c r="AK1656" s="60">
        <f>'Inventory Ref Sheet'!AJ1656</f>
        <v>0</v>
      </c>
      <c r="AL1656" s="99"/>
      <c r="AM1656" s="97" t="str">
        <f t="shared" si="95"/>
        <v/>
      </c>
    </row>
    <row r="1657" spans="10:39" x14ac:dyDescent="0.25">
      <c r="J1657" s="59">
        <f>'Inventory Ref Sheet'!AK1657</f>
        <v>0</v>
      </c>
      <c r="K1657" s="59">
        <f>'Inventory Ref Sheet'!AL1657</f>
        <v>0</v>
      </c>
      <c r="L1657" s="59">
        <f>'Inventory Ref Sheet'!AM1657</f>
        <v>0</v>
      </c>
      <c r="M1657" s="59">
        <f>'Inventory Ref Sheet'!AP1657</f>
        <v>0</v>
      </c>
      <c r="N1657" s="59">
        <f>'Inventory Ref Sheet'!AQ1657</f>
        <v>0</v>
      </c>
      <c r="O1657" s="100" t="str">
        <f ca="1">IF('Inventory Ref Sheet'!AS1657&gt;0,YEAR(TODAY())-'Inventory Ref Sheet'!AS1657,"")</f>
        <v/>
      </c>
      <c r="P1657" s="95">
        <f>'Inventory Ref Sheet'!AU1657</f>
        <v>0</v>
      </c>
      <c r="Q1657" s="60">
        <f>'Inventory Ref Sheet'!AV1657</f>
        <v>0</v>
      </c>
      <c r="R1657" s="61"/>
      <c r="S1657" s="100" t="str">
        <f t="shared" si="93"/>
        <v/>
      </c>
      <c r="T1657" s="59">
        <f>'Inventory Ref Sheet'!M1657</f>
        <v>0</v>
      </c>
      <c r="U1657" s="102">
        <f>'Inventory Ref Sheet'!N1657</f>
        <v>0</v>
      </c>
      <c r="V1657" s="59">
        <f>'Inventory Ref Sheet'!O1657</f>
        <v>0</v>
      </c>
      <c r="W1657" s="59">
        <f>'Inventory Ref Sheet'!R1657</f>
        <v>0</v>
      </c>
      <c r="X1657" s="59">
        <f>'Inventory Ref Sheet'!S1657</f>
        <v>0</v>
      </c>
      <c r="Y1657" s="100" t="str">
        <f ca="1">IF('Inventory Ref Sheet'!U1657&gt;0,YEAR(TODAY())-'Inventory Ref Sheet'!U1657,"")</f>
        <v/>
      </c>
      <c r="Z1657" s="95">
        <f>'Inventory Ref Sheet'!W1657</f>
        <v>0</v>
      </c>
      <c r="AA1657" s="60">
        <f>'Inventory Ref Sheet'!X1657</f>
        <v>0</v>
      </c>
      <c r="AB1657" s="61"/>
      <c r="AC1657" s="97" t="str">
        <f t="shared" si="94"/>
        <v/>
      </c>
      <c r="AD1657" s="59">
        <f>'Inventory Ref Sheet'!Y1657</f>
        <v>0</v>
      </c>
      <c r="AE1657" s="59">
        <f>'Inventory Ref Sheet'!Z1657</f>
        <v>0</v>
      </c>
      <c r="AF1657" s="102">
        <f>'Inventory Ref Sheet'!AA1657</f>
        <v>0</v>
      </c>
      <c r="AG1657" s="59">
        <f>'Inventory Ref Sheet'!AD1657</f>
        <v>0</v>
      </c>
      <c r="AH1657" s="59">
        <f>'Inventory Ref Sheet'!AE1657</f>
        <v>0</v>
      </c>
      <c r="AI1657" s="100" t="str">
        <f ca="1">IF('Inventory Ref Sheet'!AG1657&gt;0,YEAR(TODAY())-'Inventory Ref Sheet'!AG1657,"")</f>
        <v/>
      </c>
      <c r="AJ1657" s="99"/>
      <c r="AK1657" s="60">
        <f>'Inventory Ref Sheet'!AJ1657</f>
        <v>0</v>
      </c>
      <c r="AL1657" s="99"/>
      <c r="AM1657" s="97" t="str">
        <f t="shared" si="95"/>
        <v/>
      </c>
    </row>
    <row r="1658" spans="10:39" x14ac:dyDescent="0.25">
      <c r="J1658" s="59">
        <f>'Inventory Ref Sheet'!AK1658</f>
        <v>0</v>
      </c>
      <c r="K1658" s="59">
        <f>'Inventory Ref Sheet'!AL1658</f>
        <v>0</v>
      </c>
      <c r="L1658" s="59">
        <f>'Inventory Ref Sheet'!AM1658</f>
        <v>0</v>
      </c>
      <c r="M1658" s="59">
        <f>'Inventory Ref Sheet'!AP1658</f>
        <v>0</v>
      </c>
      <c r="N1658" s="59">
        <f>'Inventory Ref Sheet'!AQ1658</f>
        <v>0</v>
      </c>
      <c r="O1658" s="100" t="str">
        <f ca="1">IF('Inventory Ref Sheet'!AS1658&gt;0,YEAR(TODAY())-'Inventory Ref Sheet'!AS1658,"")</f>
        <v/>
      </c>
      <c r="P1658" s="95">
        <f>'Inventory Ref Sheet'!AU1658</f>
        <v>0</v>
      </c>
      <c r="Q1658" s="60">
        <f>'Inventory Ref Sheet'!AV1658</f>
        <v>0</v>
      </c>
      <c r="R1658" s="61"/>
      <c r="S1658" s="100" t="str">
        <f t="shared" si="93"/>
        <v/>
      </c>
      <c r="T1658" s="59">
        <f>'Inventory Ref Sheet'!M1658</f>
        <v>0</v>
      </c>
      <c r="U1658" s="102">
        <f>'Inventory Ref Sheet'!N1658</f>
        <v>0</v>
      </c>
      <c r="V1658" s="59">
        <f>'Inventory Ref Sheet'!O1658</f>
        <v>0</v>
      </c>
      <c r="W1658" s="59">
        <f>'Inventory Ref Sheet'!R1658</f>
        <v>0</v>
      </c>
      <c r="X1658" s="59">
        <f>'Inventory Ref Sheet'!S1658</f>
        <v>0</v>
      </c>
      <c r="Y1658" s="100" t="str">
        <f ca="1">IF('Inventory Ref Sheet'!U1658&gt;0,YEAR(TODAY())-'Inventory Ref Sheet'!U1658,"")</f>
        <v/>
      </c>
      <c r="Z1658" s="95">
        <f>'Inventory Ref Sheet'!W1658</f>
        <v>0</v>
      </c>
      <c r="AA1658" s="60">
        <f>'Inventory Ref Sheet'!X1658</f>
        <v>0</v>
      </c>
      <c r="AB1658" s="61"/>
      <c r="AC1658" s="97" t="str">
        <f t="shared" si="94"/>
        <v/>
      </c>
      <c r="AD1658" s="59">
        <f>'Inventory Ref Sheet'!Y1658</f>
        <v>0</v>
      </c>
      <c r="AE1658" s="59">
        <f>'Inventory Ref Sheet'!Z1658</f>
        <v>0</v>
      </c>
      <c r="AF1658" s="102">
        <f>'Inventory Ref Sheet'!AA1658</f>
        <v>0</v>
      </c>
      <c r="AG1658" s="59">
        <f>'Inventory Ref Sheet'!AD1658</f>
        <v>0</v>
      </c>
      <c r="AH1658" s="59">
        <f>'Inventory Ref Sheet'!AE1658</f>
        <v>0</v>
      </c>
      <c r="AI1658" s="100" t="str">
        <f ca="1">IF('Inventory Ref Sheet'!AG1658&gt;0,YEAR(TODAY())-'Inventory Ref Sheet'!AG1658,"")</f>
        <v/>
      </c>
      <c r="AJ1658" s="99"/>
      <c r="AK1658" s="60">
        <f>'Inventory Ref Sheet'!AJ1658</f>
        <v>0</v>
      </c>
      <c r="AL1658" s="99"/>
      <c r="AM1658" s="97" t="str">
        <f t="shared" si="95"/>
        <v/>
      </c>
    </row>
    <row r="1659" spans="10:39" x14ac:dyDescent="0.25">
      <c r="J1659" s="59">
        <f>'Inventory Ref Sheet'!AK1659</f>
        <v>0</v>
      </c>
      <c r="K1659" s="59">
        <f>'Inventory Ref Sheet'!AL1659</f>
        <v>0</v>
      </c>
      <c r="L1659" s="59">
        <f>'Inventory Ref Sheet'!AM1659</f>
        <v>0</v>
      </c>
      <c r="M1659" s="59">
        <f>'Inventory Ref Sheet'!AP1659</f>
        <v>0</v>
      </c>
      <c r="N1659" s="59">
        <f>'Inventory Ref Sheet'!AQ1659</f>
        <v>0</v>
      </c>
      <c r="O1659" s="100" t="str">
        <f ca="1">IF('Inventory Ref Sheet'!AS1659&gt;0,YEAR(TODAY())-'Inventory Ref Sheet'!AS1659,"")</f>
        <v/>
      </c>
      <c r="P1659" s="95">
        <f>'Inventory Ref Sheet'!AU1659</f>
        <v>0</v>
      </c>
      <c r="Q1659" s="60">
        <f>'Inventory Ref Sheet'!AV1659</f>
        <v>0</v>
      </c>
      <c r="R1659" s="61"/>
      <c r="S1659" s="100" t="str">
        <f t="shared" si="93"/>
        <v/>
      </c>
      <c r="T1659" s="59">
        <f>'Inventory Ref Sheet'!M1659</f>
        <v>0</v>
      </c>
      <c r="U1659" s="102">
        <f>'Inventory Ref Sheet'!N1659</f>
        <v>0</v>
      </c>
      <c r="V1659" s="59">
        <f>'Inventory Ref Sheet'!O1659</f>
        <v>0</v>
      </c>
      <c r="W1659" s="59">
        <f>'Inventory Ref Sheet'!R1659</f>
        <v>0</v>
      </c>
      <c r="X1659" s="59">
        <f>'Inventory Ref Sheet'!S1659</f>
        <v>0</v>
      </c>
      <c r="Y1659" s="100" t="str">
        <f ca="1">IF('Inventory Ref Sheet'!U1659&gt;0,YEAR(TODAY())-'Inventory Ref Sheet'!U1659,"")</f>
        <v/>
      </c>
      <c r="Z1659" s="95">
        <f>'Inventory Ref Sheet'!W1659</f>
        <v>0</v>
      </c>
      <c r="AA1659" s="60">
        <f>'Inventory Ref Sheet'!X1659</f>
        <v>0</v>
      </c>
      <c r="AB1659" s="61"/>
      <c r="AC1659" s="97" t="str">
        <f t="shared" si="94"/>
        <v/>
      </c>
      <c r="AD1659" s="59">
        <f>'Inventory Ref Sheet'!Y1659</f>
        <v>0</v>
      </c>
      <c r="AE1659" s="59">
        <f>'Inventory Ref Sheet'!Z1659</f>
        <v>0</v>
      </c>
      <c r="AF1659" s="102">
        <f>'Inventory Ref Sheet'!AA1659</f>
        <v>0</v>
      </c>
      <c r="AG1659" s="59">
        <f>'Inventory Ref Sheet'!AD1659</f>
        <v>0</v>
      </c>
      <c r="AH1659" s="59">
        <f>'Inventory Ref Sheet'!AE1659</f>
        <v>0</v>
      </c>
      <c r="AI1659" s="100" t="str">
        <f ca="1">IF('Inventory Ref Sheet'!AG1659&gt;0,YEAR(TODAY())-'Inventory Ref Sheet'!AG1659,"")</f>
        <v/>
      </c>
      <c r="AJ1659" s="99"/>
      <c r="AK1659" s="60">
        <f>'Inventory Ref Sheet'!AJ1659</f>
        <v>0</v>
      </c>
      <c r="AL1659" s="99"/>
      <c r="AM1659" s="97" t="str">
        <f t="shared" si="95"/>
        <v/>
      </c>
    </row>
    <row r="1660" spans="10:39" x14ac:dyDescent="0.25">
      <c r="J1660" s="59">
        <f>'Inventory Ref Sheet'!AK1660</f>
        <v>0</v>
      </c>
      <c r="K1660" s="59">
        <f>'Inventory Ref Sheet'!AL1660</f>
        <v>0</v>
      </c>
      <c r="L1660" s="59">
        <f>'Inventory Ref Sheet'!AM1660</f>
        <v>0</v>
      </c>
      <c r="M1660" s="59">
        <f>'Inventory Ref Sheet'!AP1660</f>
        <v>0</v>
      </c>
      <c r="N1660" s="59">
        <f>'Inventory Ref Sheet'!AQ1660</f>
        <v>0</v>
      </c>
      <c r="O1660" s="100" t="str">
        <f ca="1">IF('Inventory Ref Sheet'!AS1660&gt;0,YEAR(TODAY())-'Inventory Ref Sheet'!AS1660,"")</f>
        <v/>
      </c>
      <c r="P1660" s="95">
        <f>'Inventory Ref Sheet'!AU1660</f>
        <v>0</v>
      </c>
      <c r="Q1660" s="60">
        <f>'Inventory Ref Sheet'!AV1660</f>
        <v>0</v>
      </c>
      <c r="R1660" s="61"/>
      <c r="S1660" s="100" t="str">
        <f t="shared" si="93"/>
        <v/>
      </c>
      <c r="T1660" s="59">
        <f>'Inventory Ref Sheet'!M1660</f>
        <v>0</v>
      </c>
      <c r="U1660" s="102">
        <f>'Inventory Ref Sheet'!N1660</f>
        <v>0</v>
      </c>
      <c r="V1660" s="59">
        <f>'Inventory Ref Sheet'!O1660</f>
        <v>0</v>
      </c>
      <c r="W1660" s="59">
        <f>'Inventory Ref Sheet'!R1660</f>
        <v>0</v>
      </c>
      <c r="X1660" s="59">
        <f>'Inventory Ref Sheet'!S1660</f>
        <v>0</v>
      </c>
      <c r="Y1660" s="100" t="str">
        <f ca="1">IF('Inventory Ref Sheet'!U1660&gt;0,YEAR(TODAY())-'Inventory Ref Sheet'!U1660,"")</f>
        <v/>
      </c>
      <c r="Z1660" s="95">
        <f>'Inventory Ref Sheet'!W1660</f>
        <v>0</v>
      </c>
      <c r="AA1660" s="60">
        <f>'Inventory Ref Sheet'!X1660</f>
        <v>0</v>
      </c>
      <c r="AB1660" s="61"/>
      <c r="AC1660" s="97" t="str">
        <f t="shared" si="94"/>
        <v/>
      </c>
      <c r="AD1660" s="59">
        <f>'Inventory Ref Sheet'!Y1660</f>
        <v>0</v>
      </c>
      <c r="AE1660" s="59">
        <f>'Inventory Ref Sheet'!Z1660</f>
        <v>0</v>
      </c>
      <c r="AF1660" s="102">
        <f>'Inventory Ref Sheet'!AA1660</f>
        <v>0</v>
      </c>
      <c r="AG1660" s="59">
        <f>'Inventory Ref Sheet'!AD1660</f>
        <v>0</v>
      </c>
      <c r="AH1660" s="59">
        <f>'Inventory Ref Sheet'!AE1660</f>
        <v>0</v>
      </c>
      <c r="AI1660" s="100" t="str">
        <f ca="1">IF('Inventory Ref Sheet'!AG1660&gt;0,YEAR(TODAY())-'Inventory Ref Sheet'!AG1660,"")</f>
        <v/>
      </c>
      <c r="AJ1660" s="99"/>
      <c r="AK1660" s="60">
        <f>'Inventory Ref Sheet'!AJ1660</f>
        <v>0</v>
      </c>
      <c r="AL1660" s="99"/>
      <c r="AM1660" s="97" t="str">
        <f t="shared" si="95"/>
        <v/>
      </c>
    </row>
    <row r="1661" spans="10:39" x14ac:dyDescent="0.25">
      <c r="J1661" s="59">
        <f>'Inventory Ref Sheet'!AK1661</f>
        <v>0</v>
      </c>
      <c r="K1661" s="59">
        <f>'Inventory Ref Sheet'!AL1661</f>
        <v>0</v>
      </c>
      <c r="L1661" s="59">
        <f>'Inventory Ref Sheet'!AM1661</f>
        <v>0</v>
      </c>
      <c r="M1661" s="59">
        <f>'Inventory Ref Sheet'!AP1661</f>
        <v>0</v>
      </c>
      <c r="N1661" s="59">
        <f>'Inventory Ref Sheet'!AQ1661</f>
        <v>0</v>
      </c>
      <c r="O1661" s="100" t="str">
        <f ca="1">IF('Inventory Ref Sheet'!AS1661&gt;0,YEAR(TODAY())-'Inventory Ref Sheet'!AS1661,"")</f>
        <v/>
      </c>
      <c r="P1661" s="95">
        <f>'Inventory Ref Sheet'!AU1661</f>
        <v>0</v>
      </c>
      <c r="Q1661" s="60">
        <f>'Inventory Ref Sheet'!AV1661</f>
        <v>0</v>
      </c>
      <c r="R1661" s="61"/>
      <c r="S1661" s="100" t="str">
        <f t="shared" si="93"/>
        <v/>
      </c>
      <c r="T1661" s="59">
        <f>'Inventory Ref Sheet'!M1661</f>
        <v>0</v>
      </c>
      <c r="U1661" s="102">
        <f>'Inventory Ref Sheet'!N1661</f>
        <v>0</v>
      </c>
      <c r="V1661" s="59">
        <f>'Inventory Ref Sheet'!O1661</f>
        <v>0</v>
      </c>
      <c r="W1661" s="59">
        <f>'Inventory Ref Sheet'!R1661</f>
        <v>0</v>
      </c>
      <c r="X1661" s="59">
        <f>'Inventory Ref Sheet'!S1661</f>
        <v>0</v>
      </c>
      <c r="Y1661" s="100" t="str">
        <f ca="1">IF('Inventory Ref Sheet'!U1661&gt;0,YEAR(TODAY())-'Inventory Ref Sheet'!U1661,"")</f>
        <v/>
      </c>
      <c r="Z1661" s="95">
        <f>'Inventory Ref Sheet'!W1661</f>
        <v>0</v>
      </c>
      <c r="AA1661" s="60">
        <f>'Inventory Ref Sheet'!X1661</f>
        <v>0</v>
      </c>
      <c r="AB1661" s="61"/>
      <c r="AC1661" s="97" t="str">
        <f t="shared" si="94"/>
        <v/>
      </c>
      <c r="AD1661" s="59">
        <f>'Inventory Ref Sheet'!Y1661</f>
        <v>0</v>
      </c>
      <c r="AE1661" s="59">
        <f>'Inventory Ref Sheet'!Z1661</f>
        <v>0</v>
      </c>
      <c r="AF1661" s="102">
        <f>'Inventory Ref Sheet'!AA1661</f>
        <v>0</v>
      </c>
      <c r="AG1661" s="59">
        <f>'Inventory Ref Sheet'!AD1661</f>
        <v>0</v>
      </c>
      <c r="AH1661" s="59">
        <f>'Inventory Ref Sheet'!AE1661</f>
        <v>0</v>
      </c>
      <c r="AI1661" s="100" t="str">
        <f ca="1">IF('Inventory Ref Sheet'!AG1661&gt;0,YEAR(TODAY())-'Inventory Ref Sheet'!AG1661,"")</f>
        <v/>
      </c>
      <c r="AJ1661" s="99"/>
      <c r="AK1661" s="60">
        <f>'Inventory Ref Sheet'!AJ1661</f>
        <v>0</v>
      </c>
      <c r="AL1661" s="99"/>
      <c r="AM1661" s="97" t="str">
        <f t="shared" si="95"/>
        <v/>
      </c>
    </row>
    <row r="1662" spans="10:39" x14ac:dyDescent="0.25">
      <c r="J1662" s="59">
        <f>'Inventory Ref Sheet'!AK1662</f>
        <v>0</v>
      </c>
      <c r="K1662" s="59">
        <f>'Inventory Ref Sheet'!AL1662</f>
        <v>0</v>
      </c>
      <c r="L1662" s="59">
        <f>'Inventory Ref Sheet'!AM1662</f>
        <v>0</v>
      </c>
      <c r="M1662" s="59">
        <f>'Inventory Ref Sheet'!AP1662</f>
        <v>0</v>
      </c>
      <c r="N1662" s="59">
        <f>'Inventory Ref Sheet'!AQ1662</f>
        <v>0</v>
      </c>
      <c r="O1662" s="100" t="str">
        <f ca="1">IF('Inventory Ref Sheet'!AS1662&gt;0,YEAR(TODAY())-'Inventory Ref Sheet'!AS1662,"")</f>
        <v/>
      </c>
      <c r="P1662" s="95">
        <f>'Inventory Ref Sheet'!AU1662</f>
        <v>0</v>
      </c>
      <c r="Q1662" s="60">
        <f>'Inventory Ref Sheet'!AV1662</f>
        <v>0</v>
      </c>
      <c r="R1662" s="61"/>
      <c r="S1662" s="100" t="str">
        <f t="shared" si="93"/>
        <v/>
      </c>
      <c r="T1662" s="59">
        <f>'Inventory Ref Sheet'!M1662</f>
        <v>0</v>
      </c>
      <c r="U1662" s="102">
        <f>'Inventory Ref Sheet'!N1662</f>
        <v>0</v>
      </c>
      <c r="V1662" s="59">
        <f>'Inventory Ref Sheet'!O1662</f>
        <v>0</v>
      </c>
      <c r="W1662" s="59">
        <f>'Inventory Ref Sheet'!R1662</f>
        <v>0</v>
      </c>
      <c r="X1662" s="59">
        <f>'Inventory Ref Sheet'!S1662</f>
        <v>0</v>
      </c>
      <c r="Y1662" s="100" t="str">
        <f ca="1">IF('Inventory Ref Sheet'!U1662&gt;0,YEAR(TODAY())-'Inventory Ref Sheet'!U1662,"")</f>
        <v/>
      </c>
      <c r="Z1662" s="95">
        <f>'Inventory Ref Sheet'!W1662</f>
        <v>0</v>
      </c>
      <c r="AA1662" s="60">
        <f>'Inventory Ref Sheet'!X1662</f>
        <v>0</v>
      </c>
      <c r="AB1662" s="61"/>
      <c r="AC1662" s="97" t="str">
        <f t="shared" si="94"/>
        <v/>
      </c>
      <c r="AD1662" s="59">
        <f>'Inventory Ref Sheet'!Y1662</f>
        <v>0</v>
      </c>
      <c r="AE1662" s="59">
        <f>'Inventory Ref Sheet'!Z1662</f>
        <v>0</v>
      </c>
      <c r="AF1662" s="102">
        <f>'Inventory Ref Sheet'!AA1662</f>
        <v>0</v>
      </c>
      <c r="AG1662" s="59">
        <f>'Inventory Ref Sheet'!AD1662</f>
        <v>0</v>
      </c>
      <c r="AH1662" s="59">
        <f>'Inventory Ref Sheet'!AE1662</f>
        <v>0</v>
      </c>
      <c r="AI1662" s="100" t="str">
        <f ca="1">IF('Inventory Ref Sheet'!AG1662&gt;0,YEAR(TODAY())-'Inventory Ref Sheet'!AG1662,"")</f>
        <v/>
      </c>
      <c r="AJ1662" s="99"/>
      <c r="AK1662" s="60">
        <f>'Inventory Ref Sheet'!AJ1662</f>
        <v>0</v>
      </c>
      <c r="AL1662" s="99"/>
      <c r="AM1662" s="97" t="str">
        <f t="shared" si="95"/>
        <v/>
      </c>
    </row>
    <row r="1663" spans="10:39" x14ac:dyDescent="0.25">
      <c r="J1663" s="59">
        <f>'Inventory Ref Sheet'!AK1663</f>
        <v>0</v>
      </c>
      <c r="K1663" s="59">
        <f>'Inventory Ref Sheet'!AL1663</f>
        <v>0</v>
      </c>
      <c r="L1663" s="59">
        <f>'Inventory Ref Sheet'!AM1663</f>
        <v>0</v>
      </c>
      <c r="M1663" s="59">
        <f>'Inventory Ref Sheet'!AP1663</f>
        <v>0</v>
      </c>
      <c r="N1663" s="59">
        <f>'Inventory Ref Sheet'!AQ1663</f>
        <v>0</v>
      </c>
      <c r="O1663" s="100" t="str">
        <f ca="1">IF('Inventory Ref Sheet'!AS1663&gt;0,YEAR(TODAY())-'Inventory Ref Sheet'!AS1663,"")</f>
        <v/>
      </c>
      <c r="P1663" s="95">
        <f>'Inventory Ref Sheet'!AU1663</f>
        <v>0</v>
      </c>
      <c r="Q1663" s="60">
        <f>'Inventory Ref Sheet'!AV1663</f>
        <v>0</v>
      </c>
      <c r="R1663" s="61"/>
      <c r="S1663" s="100" t="str">
        <f t="shared" si="93"/>
        <v/>
      </c>
      <c r="T1663" s="59">
        <f>'Inventory Ref Sheet'!M1663</f>
        <v>0</v>
      </c>
      <c r="U1663" s="102">
        <f>'Inventory Ref Sheet'!N1663</f>
        <v>0</v>
      </c>
      <c r="V1663" s="59">
        <f>'Inventory Ref Sheet'!O1663</f>
        <v>0</v>
      </c>
      <c r="W1663" s="59">
        <f>'Inventory Ref Sheet'!R1663</f>
        <v>0</v>
      </c>
      <c r="X1663" s="59">
        <f>'Inventory Ref Sheet'!S1663</f>
        <v>0</v>
      </c>
      <c r="Y1663" s="100" t="str">
        <f ca="1">IF('Inventory Ref Sheet'!U1663&gt;0,YEAR(TODAY())-'Inventory Ref Sheet'!U1663,"")</f>
        <v/>
      </c>
      <c r="Z1663" s="95">
        <f>'Inventory Ref Sheet'!W1663</f>
        <v>0</v>
      </c>
      <c r="AA1663" s="60">
        <f>'Inventory Ref Sheet'!X1663</f>
        <v>0</v>
      </c>
      <c r="AB1663" s="61"/>
      <c r="AC1663" s="97" t="str">
        <f t="shared" si="94"/>
        <v/>
      </c>
      <c r="AD1663" s="59">
        <f>'Inventory Ref Sheet'!Y1663</f>
        <v>0</v>
      </c>
      <c r="AE1663" s="59">
        <f>'Inventory Ref Sheet'!Z1663</f>
        <v>0</v>
      </c>
      <c r="AF1663" s="102">
        <f>'Inventory Ref Sheet'!AA1663</f>
        <v>0</v>
      </c>
      <c r="AG1663" s="59">
        <f>'Inventory Ref Sheet'!AD1663</f>
        <v>0</v>
      </c>
      <c r="AH1663" s="59">
        <f>'Inventory Ref Sheet'!AE1663</f>
        <v>0</v>
      </c>
      <c r="AI1663" s="100" t="str">
        <f ca="1">IF('Inventory Ref Sheet'!AG1663&gt;0,YEAR(TODAY())-'Inventory Ref Sheet'!AG1663,"")</f>
        <v/>
      </c>
      <c r="AJ1663" s="99"/>
      <c r="AK1663" s="60">
        <f>'Inventory Ref Sheet'!AJ1663</f>
        <v>0</v>
      </c>
      <c r="AL1663" s="99"/>
      <c r="AM1663" s="97" t="str">
        <f t="shared" si="95"/>
        <v/>
      </c>
    </row>
    <row r="1664" spans="10:39" x14ac:dyDescent="0.25">
      <c r="J1664" s="59">
        <f>'Inventory Ref Sheet'!AK1664</f>
        <v>0</v>
      </c>
      <c r="K1664" s="59">
        <f>'Inventory Ref Sheet'!AL1664</f>
        <v>0</v>
      </c>
      <c r="L1664" s="59">
        <f>'Inventory Ref Sheet'!AM1664</f>
        <v>0</v>
      </c>
      <c r="M1664" s="59">
        <f>'Inventory Ref Sheet'!AP1664</f>
        <v>0</v>
      </c>
      <c r="N1664" s="59">
        <f>'Inventory Ref Sheet'!AQ1664</f>
        <v>0</v>
      </c>
      <c r="O1664" s="100" t="str">
        <f ca="1">IF('Inventory Ref Sheet'!AS1664&gt;0,YEAR(TODAY())-'Inventory Ref Sheet'!AS1664,"")</f>
        <v/>
      </c>
      <c r="P1664" s="95">
        <f>'Inventory Ref Sheet'!AU1664</f>
        <v>0</v>
      </c>
      <c r="Q1664" s="60">
        <f>'Inventory Ref Sheet'!AV1664</f>
        <v>0</v>
      </c>
      <c r="R1664" s="61"/>
      <c r="S1664" s="100" t="str">
        <f t="shared" si="93"/>
        <v/>
      </c>
      <c r="T1664" s="59">
        <f>'Inventory Ref Sheet'!M1664</f>
        <v>0</v>
      </c>
      <c r="U1664" s="102">
        <f>'Inventory Ref Sheet'!N1664</f>
        <v>0</v>
      </c>
      <c r="V1664" s="59">
        <f>'Inventory Ref Sheet'!O1664</f>
        <v>0</v>
      </c>
      <c r="W1664" s="59">
        <f>'Inventory Ref Sheet'!R1664</f>
        <v>0</v>
      </c>
      <c r="X1664" s="59">
        <f>'Inventory Ref Sheet'!S1664</f>
        <v>0</v>
      </c>
      <c r="Y1664" s="100" t="str">
        <f ca="1">IF('Inventory Ref Sheet'!U1664&gt;0,YEAR(TODAY())-'Inventory Ref Sheet'!U1664,"")</f>
        <v/>
      </c>
      <c r="Z1664" s="95">
        <f>'Inventory Ref Sheet'!W1664</f>
        <v>0</v>
      </c>
      <c r="AA1664" s="60">
        <f>'Inventory Ref Sheet'!X1664</f>
        <v>0</v>
      </c>
      <c r="AB1664" s="61"/>
      <c r="AC1664" s="97" t="str">
        <f t="shared" si="94"/>
        <v/>
      </c>
      <c r="AD1664" s="59">
        <f>'Inventory Ref Sheet'!Y1664</f>
        <v>0</v>
      </c>
      <c r="AE1664" s="59">
        <f>'Inventory Ref Sheet'!Z1664</f>
        <v>0</v>
      </c>
      <c r="AF1664" s="102">
        <f>'Inventory Ref Sheet'!AA1664</f>
        <v>0</v>
      </c>
      <c r="AG1664" s="59">
        <f>'Inventory Ref Sheet'!AD1664</f>
        <v>0</v>
      </c>
      <c r="AH1664" s="59">
        <f>'Inventory Ref Sheet'!AE1664</f>
        <v>0</v>
      </c>
      <c r="AI1664" s="100" t="str">
        <f ca="1">IF('Inventory Ref Sheet'!AG1664&gt;0,YEAR(TODAY())-'Inventory Ref Sheet'!AG1664,"")</f>
        <v/>
      </c>
      <c r="AJ1664" s="99"/>
      <c r="AK1664" s="60">
        <f>'Inventory Ref Sheet'!AJ1664</f>
        <v>0</v>
      </c>
      <c r="AL1664" s="99"/>
      <c r="AM1664" s="97" t="str">
        <f t="shared" si="95"/>
        <v/>
      </c>
    </row>
    <row r="1665" spans="10:39" x14ac:dyDescent="0.25">
      <c r="J1665" s="59">
        <f>'Inventory Ref Sheet'!AK1665</f>
        <v>0</v>
      </c>
      <c r="K1665" s="59">
        <f>'Inventory Ref Sheet'!AL1665</f>
        <v>0</v>
      </c>
      <c r="L1665" s="59">
        <f>'Inventory Ref Sheet'!AM1665</f>
        <v>0</v>
      </c>
      <c r="M1665" s="59">
        <f>'Inventory Ref Sheet'!AP1665</f>
        <v>0</v>
      </c>
      <c r="N1665" s="59">
        <f>'Inventory Ref Sheet'!AQ1665</f>
        <v>0</v>
      </c>
      <c r="O1665" s="100" t="str">
        <f ca="1">IF('Inventory Ref Sheet'!AS1665&gt;0,YEAR(TODAY())-'Inventory Ref Sheet'!AS1665,"")</f>
        <v/>
      </c>
      <c r="P1665" s="95">
        <f>'Inventory Ref Sheet'!AU1665</f>
        <v>0</v>
      </c>
      <c r="Q1665" s="60">
        <f>'Inventory Ref Sheet'!AV1665</f>
        <v>0</v>
      </c>
      <c r="R1665" s="61"/>
      <c r="S1665" s="100" t="str">
        <f t="shared" si="93"/>
        <v/>
      </c>
      <c r="T1665" s="59">
        <f>'Inventory Ref Sheet'!M1665</f>
        <v>0</v>
      </c>
      <c r="U1665" s="102">
        <f>'Inventory Ref Sheet'!N1665</f>
        <v>0</v>
      </c>
      <c r="V1665" s="59">
        <f>'Inventory Ref Sheet'!O1665</f>
        <v>0</v>
      </c>
      <c r="W1665" s="59">
        <f>'Inventory Ref Sheet'!R1665</f>
        <v>0</v>
      </c>
      <c r="X1665" s="59">
        <f>'Inventory Ref Sheet'!S1665</f>
        <v>0</v>
      </c>
      <c r="Y1665" s="100" t="str">
        <f ca="1">IF('Inventory Ref Sheet'!U1665&gt;0,YEAR(TODAY())-'Inventory Ref Sheet'!U1665,"")</f>
        <v/>
      </c>
      <c r="Z1665" s="95">
        <f>'Inventory Ref Sheet'!W1665</f>
        <v>0</v>
      </c>
      <c r="AA1665" s="60">
        <f>'Inventory Ref Sheet'!X1665</f>
        <v>0</v>
      </c>
      <c r="AB1665" s="61"/>
      <c r="AC1665" s="97" t="str">
        <f t="shared" si="94"/>
        <v/>
      </c>
      <c r="AD1665" s="59">
        <f>'Inventory Ref Sheet'!Y1665</f>
        <v>0</v>
      </c>
      <c r="AE1665" s="59">
        <f>'Inventory Ref Sheet'!Z1665</f>
        <v>0</v>
      </c>
      <c r="AF1665" s="102">
        <f>'Inventory Ref Sheet'!AA1665</f>
        <v>0</v>
      </c>
      <c r="AG1665" s="59">
        <f>'Inventory Ref Sheet'!AD1665</f>
        <v>0</v>
      </c>
      <c r="AH1665" s="59">
        <f>'Inventory Ref Sheet'!AE1665</f>
        <v>0</v>
      </c>
      <c r="AI1665" s="100" t="str">
        <f ca="1">IF('Inventory Ref Sheet'!AG1665&gt;0,YEAR(TODAY())-'Inventory Ref Sheet'!AG1665,"")</f>
        <v/>
      </c>
      <c r="AJ1665" s="99"/>
      <c r="AK1665" s="60">
        <f>'Inventory Ref Sheet'!AJ1665</f>
        <v>0</v>
      </c>
      <c r="AL1665" s="99"/>
      <c r="AM1665" s="97" t="str">
        <f t="shared" si="95"/>
        <v/>
      </c>
    </row>
    <row r="1666" spans="10:39" x14ac:dyDescent="0.25">
      <c r="J1666" s="59">
        <f>'Inventory Ref Sheet'!AK1666</f>
        <v>0</v>
      </c>
      <c r="K1666" s="59">
        <f>'Inventory Ref Sheet'!AL1666</f>
        <v>0</v>
      </c>
      <c r="L1666" s="59">
        <f>'Inventory Ref Sheet'!AM1666</f>
        <v>0</v>
      </c>
      <c r="M1666" s="59">
        <f>'Inventory Ref Sheet'!AP1666</f>
        <v>0</v>
      </c>
      <c r="N1666" s="59">
        <f>'Inventory Ref Sheet'!AQ1666</f>
        <v>0</v>
      </c>
      <c r="O1666" s="100" t="str">
        <f ca="1">IF('Inventory Ref Sheet'!AS1666&gt;0,YEAR(TODAY())-'Inventory Ref Sheet'!AS1666,"")</f>
        <v/>
      </c>
      <c r="P1666" s="95">
        <f>'Inventory Ref Sheet'!AU1666</f>
        <v>0</v>
      </c>
      <c r="Q1666" s="60">
        <f>'Inventory Ref Sheet'!AV1666</f>
        <v>0</v>
      </c>
      <c r="R1666" s="61"/>
      <c r="S1666" s="100" t="str">
        <f t="shared" si="93"/>
        <v/>
      </c>
      <c r="T1666" s="59">
        <f>'Inventory Ref Sheet'!M1666</f>
        <v>0</v>
      </c>
      <c r="U1666" s="102">
        <f>'Inventory Ref Sheet'!N1666</f>
        <v>0</v>
      </c>
      <c r="V1666" s="59">
        <f>'Inventory Ref Sheet'!O1666</f>
        <v>0</v>
      </c>
      <c r="W1666" s="59">
        <f>'Inventory Ref Sheet'!R1666</f>
        <v>0</v>
      </c>
      <c r="X1666" s="59">
        <f>'Inventory Ref Sheet'!S1666</f>
        <v>0</v>
      </c>
      <c r="Y1666" s="100" t="str">
        <f ca="1">IF('Inventory Ref Sheet'!U1666&gt;0,YEAR(TODAY())-'Inventory Ref Sheet'!U1666,"")</f>
        <v/>
      </c>
      <c r="Z1666" s="95">
        <f>'Inventory Ref Sheet'!W1666</f>
        <v>0</v>
      </c>
      <c r="AA1666" s="60">
        <f>'Inventory Ref Sheet'!X1666</f>
        <v>0</v>
      </c>
      <c r="AB1666" s="61"/>
      <c r="AC1666" s="97" t="str">
        <f t="shared" si="94"/>
        <v/>
      </c>
      <c r="AD1666" s="59">
        <f>'Inventory Ref Sheet'!Y1666</f>
        <v>0</v>
      </c>
      <c r="AE1666" s="59">
        <f>'Inventory Ref Sheet'!Z1666</f>
        <v>0</v>
      </c>
      <c r="AF1666" s="102">
        <f>'Inventory Ref Sheet'!AA1666</f>
        <v>0</v>
      </c>
      <c r="AG1666" s="59">
        <f>'Inventory Ref Sheet'!AD1666</f>
        <v>0</v>
      </c>
      <c r="AH1666" s="59">
        <f>'Inventory Ref Sheet'!AE1666</f>
        <v>0</v>
      </c>
      <c r="AI1666" s="100" t="str">
        <f ca="1">IF('Inventory Ref Sheet'!AG1666&gt;0,YEAR(TODAY())-'Inventory Ref Sheet'!AG1666,"")</f>
        <v/>
      </c>
      <c r="AJ1666" s="99"/>
      <c r="AK1666" s="60">
        <f>'Inventory Ref Sheet'!AJ1666</f>
        <v>0</v>
      </c>
      <c r="AL1666" s="99"/>
      <c r="AM1666" s="97" t="str">
        <f t="shared" si="95"/>
        <v/>
      </c>
    </row>
    <row r="1667" spans="10:39" x14ac:dyDescent="0.25">
      <c r="J1667" s="59">
        <f>'Inventory Ref Sheet'!AK1667</f>
        <v>0</v>
      </c>
      <c r="K1667" s="59">
        <f>'Inventory Ref Sheet'!AL1667</f>
        <v>0</v>
      </c>
      <c r="L1667" s="59">
        <f>'Inventory Ref Sheet'!AM1667</f>
        <v>0</v>
      </c>
      <c r="M1667" s="59">
        <f>'Inventory Ref Sheet'!AP1667</f>
        <v>0</v>
      </c>
      <c r="N1667" s="59">
        <f>'Inventory Ref Sheet'!AQ1667</f>
        <v>0</v>
      </c>
      <c r="O1667" s="100" t="str">
        <f ca="1">IF('Inventory Ref Sheet'!AS1667&gt;0,YEAR(TODAY())-'Inventory Ref Sheet'!AS1667,"")</f>
        <v/>
      </c>
      <c r="P1667" s="95">
        <f>'Inventory Ref Sheet'!AU1667</f>
        <v>0</v>
      </c>
      <c r="Q1667" s="60">
        <f>'Inventory Ref Sheet'!AV1667</f>
        <v>0</v>
      </c>
      <c r="R1667" s="61"/>
      <c r="S1667" s="100" t="str">
        <f t="shared" si="93"/>
        <v/>
      </c>
      <c r="T1667" s="59">
        <f>'Inventory Ref Sheet'!M1667</f>
        <v>0</v>
      </c>
      <c r="U1667" s="102">
        <f>'Inventory Ref Sheet'!N1667</f>
        <v>0</v>
      </c>
      <c r="V1667" s="59">
        <f>'Inventory Ref Sheet'!O1667</f>
        <v>0</v>
      </c>
      <c r="W1667" s="59">
        <f>'Inventory Ref Sheet'!R1667</f>
        <v>0</v>
      </c>
      <c r="X1667" s="59">
        <f>'Inventory Ref Sheet'!S1667</f>
        <v>0</v>
      </c>
      <c r="Y1667" s="100" t="str">
        <f ca="1">IF('Inventory Ref Sheet'!U1667&gt;0,YEAR(TODAY())-'Inventory Ref Sheet'!U1667,"")</f>
        <v/>
      </c>
      <c r="Z1667" s="95">
        <f>'Inventory Ref Sheet'!W1667</f>
        <v>0</v>
      </c>
      <c r="AA1667" s="60">
        <f>'Inventory Ref Sheet'!X1667</f>
        <v>0</v>
      </c>
      <c r="AB1667" s="61"/>
      <c r="AC1667" s="97" t="str">
        <f t="shared" si="94"/>
        <v/>
      </c>
      <c r="AD1667" s="59">
        <f>'Inventory Ref Sheet'!Y1667</f>
        <v>0</v>
      </c>
      <c r="AE1667" s="59">
        <f>'Inventory Ref Sheet'!Z1667</f>
        <v>0</v>
      </c>
      <c r="AF1667" s="102">
        <f>'Inventory Ref Sheet'!AA1667</f>
        <v>0</v>
      </c>
      <c r="AG1667" s="59">
        <f>'Inventory Ref Sheet'!AD1667</f>
        <v>0</v>
      </c>
      <c r="AH1667" s="59">
        <f>'Inventory Ref Sheet'!AE1667</f>
        <v>0</v>
      </c>
      <c r="AI1667" s="100" t="str">
        <f ca="1">IF('Inventory Ref Sheet'!AG1667&gt;0,YEAR(TODAY())-'Inventory Ref Sheet'!AG1667,"")</f>
        <v/>
      </c>
      <c r="AJ1667" s="99"/>
      <c r="AK1667" s="60">
        <f>'Inventory Ref Sheet'!AJ1667</f>
        <v>0</v>
      </c>
      <c r="AL1667" s="99"/>
      <c r="AM1667" s="97" t="str">
        <f t="shared" si="95"/>
        <v/>
      </c>
    </row>
    <row r="1668" spans="10:39" x14ac:dyDescent="0.25">
      <c r="J1668" s="59">
        <f>'Inventory Ref Sheet'!AK1668</f>
        <v>0</v>
      </c>
      <c r="K1668" s="59">
        <f>'Inventory Ref Sheet'!AL1668</f>
        <v>0</v>
      </c>
      <c r="L1668" s="59">
        <f>'Inventory Ref Sheet'!AM1668</f>
        <v>0</v>
      </c>
      <c r="M1668" s="59">
        <f>'Inventory Ref Sheet'!AP1668</f>
        <v>0</v>
      </c>
      <c r="N1668" s="59">
        <f>'Inventory Ref Sheet'!AQ1668</f>
        <v>0</v>
      </c>
      <c r="O1668" s="100" t="str">
        <f ca="1">IF('Inventory Ref Sheet'!AS1668&gt;0,YEAR(TODAY())-'Inventory Ref Sheet'!AS1668,"")</f>
        <v/>
      </c>
      <c r="P1668" s="95">
        <f>'Inventory Ref Sheet'!AU1668</f>
        <v>0</v>
      </c>
      <c r="Q1668" s="60">
        <f>'Inventory Ref Sheet'!AV1668</f>
        <v>0</v>
      </c>
      <c r="R1668" s="61"/>
      <c r="S1668" s="100" t="str">
        <f t="shared" si="93"/>
        <v/>
      </c>
      <c r="T1668" s="59">
        <f>'Inventory Ref Sheet'!M1668</f>
        <v>0</v>
      </c>
      <c r="U1668" s="102">
        <f>'Inventory Ref Sheet'!N1668</f>
        <v>0</v>
      </c>
      <c r="V1668" s="59">
        <f>'Inventory Ref Sheet'!O1668</f>
        <v>0</v>
      </c>
      <c r="W1668" s="59">
        <f>'Inventory Ref Sheet'!R1668</f>
        <v>0</v>
      </c>
      <c r="X1668" s="59">
        <f>'Inventory Ref Sheet'!S1668</f>
        <v>0</v>
      </c>
      <c r="Y1668" s="100" t="str">
        <f ca="1">IF('Inventory Ref Sheet'!U1668&gt;0,YEAR(TODAY())-'Inventory Ref Sheet'!U1668,"")</f>
        <v/>
      </c>
      <c r="Z1668" s="95">
        <f>'Inventory Ref Sheet'!W1668</f>
        <v>0</v>
      </c>
      <c r="AA1668" s="60">
        <f>'Inventory Ref Sheet'!X1668</f>
        <v>0</v>
      </c>
      <c r="AB1668" s="61"/>
      <c r="AC1668" s="97" t="str">
        <f t="shared" si="94"/>
        <v/>
      </c>
      <c r="AD1668" s="59">
        <f>'Inventory Ref Sheet'!Y1668</f>
        <v>0</v>
      </c>
      <c r="AE1668" s="59">
        <f>'Inventory Ref Sheet'!Z1668</f>
        <v>0</v>
      </c>
      <c r="AF1668" s="102">
        <f>'Inventory Ref Sheet'!AA1668</f>
        <v>0</v>
      </c>
      <c r="AG1668" s="59">
        <f>'Inventory Ref Sheet'!AD1668</f>
        <v>0</v>
      </c>
      <c r="AH1668" s="59">
        <f>'Inventory Ref Sheet'!AE1668</f>
        <v>0</v>
      </c>
      <c r="AI1668" s="100" t="str">
        <f ca="1">IF('Inventory Ref Sheet'!AG1668&gt;0,YEAR(TODAY())-'Inventory Ref Sheet'!AG1668,"")</f>
        <v/>
      </c>
      <c r="AJ1668" s="99"/>
      <c r="AK1668" s="60">
        <f>'Inventory Ref Sheet'!AJ1668</f>
        <v>0</v>
      </c>
      <c r="AL1668" s="99"/>
      <c r="AM1668" s="97" t="str">
        <f t="shared" si="95"/>
        <v/>
      </c>
    </row>
    <row r="1669" spans="10:39" x14ac:dyDescent="0.25">
      <c r="J1669" s="59">
        <f>'Inventory Ref Sheet'!AK1669</f>
        <v>0</v>
      </c>
      <c r="K1669" s="59">
        <f>'Inventory Ref Sheet'!AL1669</f>
        <v>0</v>
      </c>
      <c r="L1669" s="59">
        <f>'Inventory Ref Sheet'!AM1669</f>
        <v>0</v>
      </c>
      <c r="M1669" s="59">
        <f>'Inventory Ref Sheet'!AP1669</f>
        <v>0</v>
      </c>
      <c r="N1669" s="59">
        <f>'Inventory Ref Sheet'!AQ1669</f>
        <v>0</v>
      </c>
      <c r="O1669" s="100" t="str">
        <f ca="1">IF('Inventory Ref Sheet'!AS1669&gt;0,YEAR(TODAY())-'Inventory Ref Sheet'!AS1669,"")</f>
        <v/>
      </c>
      <c r="P1669" s="95">
        <f>'Inventory Ref Sheet'!AU1669</f>
        <v>0</v>
      </c>
      <c r="Q1669" s="60">
        <f>'Inventory Ref Sheet'!AV1669</f>
        <v>0</v>
      </c>
      <c r="R1669" s="61"/>
      <c r="S1669" s="100" t="str">
        <f t="shared" si="93"/>
        <v/>
      </c>
      <c r="T1669" s="59">
        <f>'Inventory Ref Sheet'!M1669</f>
        <v>0</v>
      </c>
      <c r="U1669" s="102">
        <f>'Inventory Ref Sheet'!N1669</f>
        <v>0</v>
      </c>
      <c r="V1669" s="59">
        <f>'Inventory Ref Sheet'!O1669</f>
        <v>0</v>
      </c>
      <c r="W1669" s="59">
        <f>'Inventory Ref Sheet'!R1669</f>
        <v>0</v>
      </c>
      <c r="X1669" s="59">
        <f>'Inventory Ref Sheet'!S1669</f>
        <v>0</v>
      </c>
      <c r="Y1669" s="100" t="str">
        <f ca="1">IF('Inventory Ref Sheet'!U1669&gt;0,YEAR(TODAY())-'Inventory Ref Sheet'!U1669,"")</f>
        <v/>
      </c>
      <c r="Z1669" s="95">
        <f>'Inventory Ref Sheet'!W1669</f>
        <v>0</v>
      </c>
      <c r="AA1669" s="60">
        <f>'Inventory Ref Sheet'!X1669</f>
        <v>0</v>
      </c>
      <c r="AB1669" s="61"/>
      <c r="AC1669" s="97" t="str">
        <f t="shared" si="94"/>
        <v/>
      </c>
      <c r="AD1669" s="59">
        <f>'Inventory Ref Sheet'!Y1669</f>
        <v>0</v>
      </c>
      <c r="AE1669" s="59">
        <f>'Inventory Ref Sheet'!Z1669</f>
        <v>0</v>
      </c>
      <c r="AF1669" s="102">
        <f>'Inventory Ref Sheet'!AA1669</f>
        <v>0</v>
      </c>
      <c r="AG1669" s="59">
        <f>'Inventory Ref Sheet'!AD1669</f>
        <v>0</v>
      </c>
      <c r="AH1669" s="59">
        <f>'Inventory Ref Sheet'!AE1669</f>
        <v>0</v>
      </c>
      <c r="AI1669" s="100" t="str">
        <f ca="1">IF('Inventory Ref Sheet'!AG1669&gt;0,YEAR(TODAY())-'Inventory Ref Sheet'!AG1669,"")</f>
        <v/>
      </c>
      <c r="AJ1669" s="99"/>
      <c r="AK1669" s="60">
        <f>'Inventory Ref Sheet'!AJ1669</f>
        <v>0</v>
      </c>
      <c r="AL1669" s="99"/>
      <c r="AM1669" s="97" t="str">
        <f t="shared" si="95"/>
        <v/>
      </c>
    </row>
    <row r="1670" spans="10:39" x14ac:dyDescent="0.25">
      <c r="J1670" s="59">
        <f>'Inventory Ref Sheet'!AK1670</f>
        <v>0</v>
      </c>
      <c r="K1670" s="59">
        <f>'Inventory Ref Sheet'!AL1670</f>
        <v>0</v>
      </c>
      <c r="L1670" s="59">
        <f>'Inventory Ref Sheet'!AM1670</f>
        <v>0</v>
      </c>
      <c r="M1670" s="59">
        <f>'Inventory Ref Sheet'!AP1670</f>
        <v>0</v>
      </c>
      <c r="N1670" s="59">
        <f>'Inventory Ref Sheet'!AQ1670</f>
        <v>0</v>
      </c>
      <c r="O1670" s="100" t="str">
        <f ca="1">IF('Inventory Ref Sheet'!AS1670&gt;0,YEAR(TODAY())-'Inventory Ref Sheet'!AS1670,"")</f>
        <v/>
      </c>
      <c r="P1670" s="95">
        <f>'Inventory Ref Sheet'!AU1670</f>
        <v>0</v>
      </c>
      <c r="Q1670" s="60">
        <f>'Inventory Ref Sheet'!AV1670</f>
        <v>0</v>
      </c>
      <c r="R1670" s="61"/>
      <c r="S1670" s="100" t="str">
        <f t="shared" ref="S1670:S1733" si="96">IF(ISTEXT(J1670),IF(O1670&gt;=R1670,"Yes","No"),"")</f>
        <v/>
      </c>
      <c r="T1670" s="59">
        <f>'Inventory Ref Sheet'!M1670</f>
        <v>0</v>
      </c>
      <c r="U1670" s="102">
        <f>'Inventory Ref Sheet'!N1670</f>
        <v>0</v>
      </c>
      <c r="V1670" s="59">
        <f>'Inventory Ref Sheet'!O1670</f>
        <v>0</v>
      </c>
      <c r="W1670" s="59">
        <f>'Inventory Ref Sheet'!R1670</f>
        <v>0</v>
      </c>
      <c r="X1670" s="59">
        <f>'Inventory Ref Sheet'!S1670</f>
        <v>0</v>
      </c>
      <c r="Y1670" s="100" t="str">
        <f ca="1">IF('Inventory Ref Sheet'!U1670&gt;0,YEAR(TODAY())-'Inventory Ref Sheet'!U1670,"")</f>
        <v/>
      </c>
      <c r="Z1670" s="95">
        <f>'Inventory Ref Sheet'!W1670</f>
        <v>0</v>
      </c>
      <c r="AA1670" s="60">
        <f>'Inventory Ref Sheet'!X1670</f>
        <v>0</v>
      </c>
      <c r="AB1670" s="61"/>
      <c r="AC1670" s="97" t="str">
        <f t="shared" si="94"/>
        <v/>
      </c>
      <c r="AD1670" s="59">
        <f>'Inventory Ref Sheet'!Y1670</f>
        <v>0</v>
      </c>
      <c r="AE1670" s="59">
        <f>'Inventory Ref Sheet'!Z1670</f>
        <v>0</v>
      </c>
      <c r="AF1670" s="102">
        <f>'Inventory Ref Sheet'!AA1670</f>
        <v>0</v>
      </c>
      <c r="AG1670" s="59">
        <f>'Inventory Ref Sheet'!AD1670</f>
        <v>0</v>
      </c>
      <c r="AH1670" s="59">
        <f>'Inventory Ref Sheet'!AE1670</f>
        <v>0</v>
      </c>
      <c r="AI1670" s="100" t="str">
        <f ca="1">IF('Inventory Ref Sheet'!AG1670&gt;0,YEAR(TODAY())-'Inventory Ref Sheet'!AG1670,"")</f>
        <v/>
      </c>
      <c r="AJ1670" s="99"/>
      <c r="AK1670" s="60">
        <f>'Inventory Ref Sheet'!AJ1670</f>
        <v>0</v>
      </c>
      <c r="AL1670" s="99"/>
      <c r="AM1670" s="97" t="str">
        <f t="shared" si="95"/>
        <v/>
      </c>
    </row>
    <row r="1671" spans="10:39" x14ac:dyDescent="0.25">
      <c r="J1671" s="59">
        <f>'Inventory Ref Sheet'!AK1671</f>
        <v>0</v>
      </c>
      <c r="K1671" s="59">
        <f>'Inventory Ref Sheet'!AL1671</f>
        <v>0</v>
      </c>
      <c r="L1671" s="59">
        <f>'Inventory Ref Sheet'!AM1671</f>
        <v>0</v>
      </c>
      <c r="M1671" s="59">
        <f>'Inventory Ref Sheet'!AP1671</f>
        <v>0</v>
      </c>
      <c r="N1671" s="59">
        <f>'Inventory Ref Sheet'!AQ1671</f>
        <v>0</v>
      </c>
      <c r="O1671" s="100" t="str">
        <f ca="1">IF('Inventory Ref Sheet'!AS1671&gt;0,YEAR(TODAY())-'Inventory Ref Sheet'!AS1671,"")</f>
        <v/>
      </c>
      <c r="P1671" s="95">
        <f>'Inventory Ref Sheet'!AU1671</f>
        <v>0</v>
      </c>
      <c r="Q1671" s="60">
        <f>'Inventory Ref Sheet'!AV1671</f>
        <v>0</v>
      </c>
      <c r="R1671" s="61"/>
      <c r="S1671" s="100" t="str">
        <f t="shared" si="96"/>
        <v/>
      </c>
      <c r="T1671" s="59">
        <f>'Inventory Ref Sheet'!M1671</f>
        <v>0</v>
      </c>
      <c r="U1671" s="102">
        <f>'Inventory Ref Sheet'!N1671</f>
        <v>0</v>
      </c>
      <c r="V1671" s="59">
        <f>'Inventory Ref Sheet'!O1671</f>
        <v>0</v>
      </c>
      <c r="W1671" s="59">
        <f>'Inventory Ref Sheet'!R1671</f>
        <v>0</v>
      </c>
      <c r="X1671" s="59">
        <f>'Inventory Ref Sheet'!S1671</f>
        <v>0</v>
      </c>
      <c r="Y1671" s="100" t="str">
        <f ca="1">IF('Inventory Ref Sheet'!U1671&gt;0,YEAR(TODAY())-'Inventory Ref Sheet'!U1671,"")</f>
        <v/>
      </c>
      <c r="Z1671" s="95">
        <f>'Inventory Ref Sheet'!W1671</f>
        <v>0</v>
      </c>
      <c r="AA1671" s="60">
        <f>'Inventory Ref Sheet'!X1671</f>
        <v>0</v>
      </c>
      <c r="AB1671" s="61"/>
      <c r="AC1671" s="97" t="str">
        <f t="shared" si="94"/>
        <v/>
      </c>
      <c r="AD1671" s="59">
        <f>'Inventory Ref Sheet'!Y1671</f>
        <v>0</v>
      </c>
      <c r="AE1671" s="59">
        <f>'Inventory Ref Sheet'!Z1671</f>
        <v>0</v>
      </c>
      <c r="AF1671" s="102">
        <f>'Inventory Ref Sheet'!AA1671</f>
        <v>0</v>
      </c>
      <c r="AG1671" s="59">
        <f>'Inventory Ref Sheet'!AD1671</f>
        <v>0</v>
      </c>
      <c r="AH1671" s="59">
        <f>'Inventory Ref Sheet'!AE1671</f>
        <v>0</v>
      </c>
      <c r="AI1671" s="100" t="str">
        <f ca="1">IF('Inventory Ref Sheet'!AG1671&gt;0,YEAR(TODAY())-'Inventory Ref Sheet'!AG1671,"")</f>
        <v/>
      </c>
      <c r="AJ1671" s="99"/>
      <c r="AK1671" s="60">
        <f>'Inventory Ref Sheet'!AJ1671</f>
        <v>0</v>
      </c>
      <c r="AL1671" s="99"/>
      <c r="AM1671" s="97" t="str">
        <f t="shared" si="95"/>
        <v/>
      </c>
    </row>
    <row r="1672" spans="10:39" x14ac:dyDescent="0.25">
      <c r="J1672" s="59">
        <f>'Inventory Ref Sheet'!AK1672</f>
        <v>0</v>
      </c>
      <c r="K1672" s="59">
        <f>'Inventory Ref Sheet'!AL1672</f>
        <v>0</v>
      </c>
      <c r="L1672" s="59">
        <f>'Inventory Ref Sheet'!AM1672</f>
        <v>0</v>
      </c>
      <c r="M1672" s="59">
        <f>'Inventory Ref Sheet'!AP1672</f>
        <v>0</v>
      </c>
      <c r="N1672" s="59">
        <f>'Inventory Ref Sheet'!AQ1672</f>
        <v>0</v>
      </c>
      <c r="O1672" s="100" t="str">
        <f ca="1">IF('Inventory Ref Sheet'!AS1672&gt;0,YEAR(TODAY())-'Inventory Ref Sheet'!AS1672,"")</f>
        <v/>
      </c>
      <c r="P1672" s="95">
        <f>'Inventory Ref Sheet'!AU1672</f>
        <v>0</v>
      </c>
      <c r="Q1672" s="60">
        <f>'Inventory Ref Sheet'!AV1672</f>
        <v>0</v>
      </c>
      <c r="R1672" s="61"/>
      <c r="S1672" s="100" t="str">
        <f t="shared" si="96"/>
        <v/>
      </c>
      <c r="T1672" s="59">
        <f>'Inventory Ref Sheet'!M1672</f>
        <v>0</v>
      </c>
      <c r="U1672" s="102">
        <f>'Inventory Ref Sheet'!N1672</f>
        <v>0</v>
      </c>
      <c r="V1672" s="59">
        <f>'Inventory Ref Sheet'!O1672</f>
        <v>0</v>
      </c>
      <c r="W1672" s="59">
        <f>'Inventory Ref Sheet'!R1672</f>
        <v>0</v>
      </c>
      <c r="X1672" s="59">
        <f>'Inventory Ref Sheet'!S1672</f>
        <v>0</v>
      </c>
      <c r="Y1672" s="100" t="str">
        <f ca="1">IF('Inventory Ref Sheet'!U1672&gt;0,YEAR(TODAY())-'Inventory Ref Sheet'!U1672,"")</f>
        <v/>
      </c>
      <c r="Z1672" s="95">
        <f>'Inventory Ref Sheet'!W1672</f>
        <v>0</v>
      </c>
      <c r="AA1672" s="60">
        <f>'Inventory Ref Sheet'!X1672</f>
        <v>0</v>
      </c>
      <c r="AB1672" s="61"/>
      <c r="AC1672" s="97" t="str">
        <f t="shared" si="94"/>
        <v/>
      </c>
      <c r="AD1672" s="59">
        <f>'Inventory Ref Sheet'!Y1672</f>
        <v>0</v>
      </c>
      <c r="AE1672" s="59">
        <f>'Inventory Ref Sheet'!Z1672</f>
        <v>0</v>
      </c>
      <c r="AF1672" s="102">
        <f>'Inventory Ref Sheet'!AA1672</f>
        <v>0</v>
      </c>
      <c r="AG1672" s="59">
        <f>'Inventory Ref Sheet'!AD1672</f>
        <v>0</v>
      </c>
      <c r="AH1672" s="59">
        <f>'Inventory Ref Sheet'!AE1672</f>
        <v>0</v>
      </c>
      <c r="AI1672" s="100" t="str">
        <f ca="1">IF('Inventory Ref Sheet'!AG1672&gt;0,YEAR(TODAY())-'Inventory Ref Sheet'!AG1672,"")</f>
        <v/>
      </c>
      <c r="AJ1672" s="99"/>
      <c r="AK1672" s="60">
        <f>'Inventory Ref Sheet'!AJ1672</f>
        <v>0</v>
      </c>
      <c r="AL1672" s="99"/>
      <c r="AM1672" s="97" t="str">
        <f t="shared" si="95"/>
        <v/>
      </c>
    </row>
    <row r="1673" spans="10:39" x14ac:dyDescent="0.25">
      <c r="J1673" s="59">
        <f>'Inventory Ref Sheet'!AK1673</f>
        <v>0</v>
      </c>
      <c r="K1673" s="59">
        <f>'Inventory Ref Sheet'!AL1673</f>
        <v>0</v>
      </c>
      <c r="L1673" s="59">
        <f>'Inventory Ref Sheet'!AM1673</f>
        <v>0</v>
      </c>
      <c r="M1673" s="59">
        <f>'Inventory Ref Sheet'!AP1673</f>
        <v>0</v>
      </c>
      <c r="N1673" s="59">
        <f>'Inventory Ref Sheet'!AQ1673</f>
        <v>0</v>
      </c>
      <c r="O1673" s="100" t="str">
        <f ca="1">IF('Inventory Ref Sheet'!AS1673&gt;0,YEAR(TODAY())-'Inventory Ref Sheet'!AS1673,"")</f>
        <v/>
      </c>
      <c r="P1673" s="95">
        <f>'Inventory Ref Sheet'!AU1673</f>
        <v>0</v>
      </c>
      <c r="Q1673" s="60">
        <f>'Inventory Ref Sheet'!AV1673</f>
        <v>0</v>
      </c>
      <c r="R1673" s="61"/>
      <c r="S1673" s="100" t="str">
        <f t="shared" si="96"/>
        <v/>
      </c>
      <c r="T1673" s="59">
        <f>'Inventory Ref Sheet'!M1673</f>
        <v>0</v>
      </c>
      <c r="U1673" s="102">
        <f>'Inventory Ref Sheet'!N1673</f>
        <v>0</v>
      </c>
      <c r="V1673" s="59">
        <f>'Inventory Ref Sheet'!O1673</f>
        <v>0</v>
      </c>
      <c r="W1673" s="59">
        <f>'Inventory Ref Sheet'!R1673</f>
        <v>0</v>
      </c>
      <c r="X1673" s="59">
        <f>'Inventory Ref Sheet'!S1673</f>
        <v>0</v>
      </c>
      <c r="Y1673" s="100" t="str">
        <f ca="1">IF('Inventory Ref Sheet'!U1673&gt;0,YEAR(TODAY())-'Inventory Ref Sheet'!U1673,"")</f>
        <v/>
      </c>
      <c r="Z1673" s="95">
        <f>'Inventory Ref Sheet'!W1673</f>
        <v>0</v>
      </c>
      <c r="AA1673" s="60">
        <f>'Inventory Ref Sheet'!X1673</f>
        <v>0</v>
      </c>
      <c r="AB1673" s="61"/>
      <c r="AC1673" s="97" t="str">
        <f t="shared" si="94"/>
        <v/>
      </c>
      <c r="AD1673" s="59">
        <f>'Inventory Ref Sheet'!Y1673</f>
        <v>0</v>
      </c>
      <c r="AE1673" s="59">
        <f>'Inventory Ref Sheet'!Z1673</f>
        <v>0</v>
      </c>
      <c r="AF1673" s="102">
        <f>'Inventory Ref Sheet'!AA1673</f>
        <v>0</v>
      </c>
      <c r="AG1673" s="59">
        <f>'Inventory Ref Sheet'!AD1673</f>
        <v>0</v>
      </c>
      <c r="AH1673" s="59">
        <f>'Inventory Ref Sheet'!AE1673</f>
        <v>0</v>
      </c>
      <c r="AI1673" s="100" t="str">
        <f ca="1">IF('Inventory Ref Sheet'!AG1673&gt;0,YEAR(TODAY())-'Inventory Ref Sheet'!AG1673,"")</f>
        <v/>
      </c>
      <c r="AJ1673" s="99"/>
      <c r="AK1673" s="60">
        <f>'Inventory Ref Sheet'!AJ1673</f>
        <v>0</v>
      </c>
      <c r="AL1673" s="99"/>
      <c r="AM1673" s="97" t="str">
        <f t="shared" si="95"/>
        <v/>
      </c>
    </row>
    <row r="1674" spans="10:39" x14ac:dyDescent="0.25">
      <c r="J1674" s="59">
        <f>'Inventory Ref Sheet'!AK1674</f>
        <v>0</v>
      </c>
      <c r="K1674" s="59">
        <f>'Inventory Ref Sheet'!AL1674</f>
        <v>0</v>
      </c>
      <c r="L1674" s="59">
        <f>'Inventory Ref Sheet'!AM1674</f>
        <v>0</v>
      </c>
      <c r="M1674" s="59">
        <f>'Inventory Ref Sheet'!AP1674</f>
        <v>0</v>
      </c>
      <c r="N1674" s="59">
        <f>'Inventory Ref Sheet'!AQ1674</f>
        <v>0</v>
      </c>
      <c r="O1674" s="100" t="str">
        <f ca="1">IF('Inventory Ref Sheet'!AS1674&gt;0,YEAR(TODAY())-'Inventory Ref Sheet'!AS1674,"")</f>
        <v/>
      </c>
      <c r="P1674" s="95">
        <f>'Inventory Ref Sheet'!AU1674</f>
        <v>0</v>
      </c>
      <c r="Q1674" s="60">
        <f>'Inventory Ref Sheet'!AV1674</f>
        <v>0</v>
      </c>
      <c r="R1674" s="61"/>
      <c r="S1674" s="100" t="str">
        <f t="shared" si="96"/>
        <v/>
      </c>
      <c r="T1674" s="59">
        <f>'Inventory Ref Sheet'!M1674</f>
        <v>0</v>
      </c>
      <c r="U1674" s="102">
        <f>'Inventory Ref Sheet'!N1674</f>
        <v>0</v>
      </c>
      <c r="V1674" s="59">
        <f>'Inventory Ref Sheet'!O1674</f>
        <v>0</v>
      </c>
      <c r="W1674" s="59">
        <f>'Inventory Ref Sheet'!R1674</f>
        <v>0</v>
      </c>
      <c r="X1674" s="59">
        <f>'Inventory Ref Sheet'!S1674</f>
        <v>0</v>
      </c>
      <c r="Y1674" s="100" t="str">
        <f ca="1">IF('Inventory Ref Sheet'!U1674&gt;0,YEAR(TODAY())-'Inventory Ref Sheet'!U1674,"")</f>
        <v/>
      </c>
      <c r="Z1674" s="95">
        <f>'Inventory Ref Sheet'!W1674</f>
        <v>0</v>
      </c>
      <c r="AA1674" s="60">
        <f>'Inventory Ref Sheet'!X1674</f>
        <v>0</v>
      </c>
      <c r="AB1674" s="61"/>
      <c r="AC1674" s="97" t="str">
        <f t="shared" si="94"/>
        <v/>
      </c>
      <c r="AD1674" s="59">
        <f>'Inventory Ref Sheet'!Y1674</f>
        <v>0</v>
      </c>
      <c r="AE1674" s="59">
        <f>'Inventory Ref Sheet'!Z1674</f>
        <v>0</v>
      </c>
      <c r="AF1674" s="102">
        <f>'Inventory Ref Sheet'!AA1674</f>
        <v>0</v>
      </c>
      <c r="AG1674" s="59">
        <f>'Inventory Ref Sheet'!AD1674</f>
        <v>0</v>
      </c>
      <c r="AH1674" s="59">
        <f>'Inventory Ref Sheet'!AE1674</f>
        <v>0</v>
      </c>
      <c r="AI1674" s="100" t="str">
        <f ca="1">IF('Inventory Ref Sheet'!AG1674&gt;0,YEAR(TODAY())-'Inventory Ref Sheet'!AG1674,"")</f>
        <v/>
      </c>
      <c r="AJ1674" s="99"/>
      <c r="AK1674" s="60">
        <f>'Inventory Ref Sheet'!AJ1674</f>
        <v>0</v>
      </c>
      <c r="AL1674" s="99"/>
      <c r="AM1674" s="97" t="str">
        <f t="shared" si="95"/>
        <v/>
      </c>
    </row>
    <row r="1675" spans="10:39" x14ac:dyDescent="0.25">
      <c r="J1675" s="59">
        <f>'Inventory Ref Sheet'!AK1675</f>
        <v>0</v>
      </c>
      <c r="K1675" s="59">
        <f>'Inventory Ref Sheet'!AL1675</f>
        <v>0</v>
      </c>
      <c r="L1675" s="59">
        <f>'Inventory Ref Sheet'!AM1675</f>
        <v>0</v>
      </c>
      <c r="M1675" s="59">
        <f>'Inventory Ref Sheet'!AP1675</f>
        <v>0</v>
      </c>
      <c r="N1675" s="59">
        <f>'Inventory Ref Sheet'!AQ1675</f>
        <v>0</v>
      </c>
      <c r="O1675" s="100" t="str">
        <f ca="1">IF('Inventory Ref Sheet'!AS1675&gt;0,YEAR(TODAY())-'Inventory Ref Sheet'!AS1675,"")</f>
        <v/>
      </c>
      <c r="P1675" s="95">
        <f>'Inventory Ref Sheet'!AU1675</f>
        <v>0</v>
      </c>
      <c r="Q1675" s="60">
        <f>'Inventory Ref Sheet'!AV1675</f>
        <v>0</v>
      </c>
      <c r="R1675" s="61"/>
      <c r="S1675" s="100" t="str">
        <f t="shared" si="96"/>
        <v/>
      </c>
      <c r="T1675" s="59">
        <f>'Inventory Ref Sheet'!M1675</f>
        <v>0</v>
      </c>
      <c r="U1675" s="102">
        <f>'Inventory Ref Sheet'!N1675</f>
        <v>0</v>
      </c>
      <c r="V1675" s="59">
        <f>'Inventory Ref Sheet'!O1675</f>
        <v>0</v>
      </c>
      <c r="W1675" s="59">
        <f>'Inventory Ref Sheet'!R1675</f>
        <v>0</v>
      </c>
      <c r="X1675" s="59">
        <f>'Inventory Ref Sheet'!S1675</f>
        <v>0</v>
      </c>
      <c r="Y1675" s="100" t="str">
        <f ca="1">IF('Inventory Ref Sheet'!U1675&gt;0,YEAR(TODAY())-'Inventory Ref Sheet'!U1675,"")</f>
        <v/>
      </c>
      <c r="Z1675" s="95">
        <f>'Inventory Ref Sheet'!W1675</f>
        <v>0</v>
      </c>
      <c r="AA1675" s="60">
        <f>'Inventory Ref Sheet'!X1675</f>
        <v>0</v>
      </c>
      <c r="AB1675" s="61"/>
      <c r="AC1675" s="97" t="str">
        <f t="shared" ref="AC1675:AC1738" si="97">IF(ISTEXT(T1675),IF(Y1675&gt;=AB1675,"Yes","No"),"")</f>
        <v/>
      </c>
      <c r="AD1675" s="59">
        <f>'Inventory Ref Sheet'!Y1675</f>
        <v>0</v>
      </c>
      <c r="AE1675" s="59">
        <f>'Inventory Ref Sheet'!Z1675</f>
        <v>0</v>
      </c>
      <c r="AF1675" s="102">
        <f>'Inventory Ref Sheet'!AA1675</f>
        <v>0</v>
      </c>
      <c r="AG1675" s="59">
        <f>'Inventory Ref Sheet'!AD1675</f>
        <v>0</v>
      </c>
      <c r="AH1675" s="59">
        <f>'Inventory Ref Sheet'!AE1675</f>
        <v>0</v>
      </c>
      <c r="AI1675" s="100" t="str">
        <f ca="1">IF('Inventory Ref Sheet'!AG1675&gt;0,YEAR(TODAY())-'Inventory Ref Sheet'!AG1675,"")</f>
        <v/>
      </c>
      <c r="AJ1675" s="99"/>
      <c r="AK1675" s="60">
        <f>'Inventory Ref Sheet'!AJ1675</f>
        <v>0</v>
      </c>
      <c r="AL1675" s="99"/>
      <c r="AM1675" s="97" t="str">
        <f t="shared" ref="AM1675:AM1738" si="98">IF(ISTEXT(AD1675),IF(AI1675&gt;=AL1675,"Yes","No"),"")</f>
        <v/>
      </c>
    </row>
    <row r="1676" spans="10:39" x14ac:dyDescent="0.25">
      <c r="J1676" s="59">
        <f>'Inventory Ref Sheet'!AK1676</f>
        <v>0</v>
      </c>
      <c r="K1676" s="59">
        <f>'Inventory Ref Sheet'!AL1676</f>
        <v>0</v>
      </c>
      <c r="L1676" s="59">
        <f>'Inventory Ref Sheet'!AM1676</f>
        <v>0</v>
      </c>
      <c r="M1676" s="59">
        <f>'Inventory Ref Sheet'!AP1676</f>
        <v>0</v>
      </c>
      <c r="N1676" s="59">
        <f>'Inventory Ref Sheet'!AQ1676</f>
        <v>0</v>
      </c>
      <c r="O1676" s="100" t="str">
        <f ca="1">IF('Inventory Ref Sheet'!AS1676&gt;0,YEAR(TODAY())-'Inventory Ref Sheet'!AS1676,"")</f>
        <v/>
      </c>
      <c r="P1676" s="95">
        <f>'Inventory Ref Sheet'!AU1676</f>
        <v>0</v>
      </c>
      <c r="Q1676" s="60">
        <f>'Inventory Ref Sheet'!AV1676</f>
        <v>0</v>
      </c>
      <c r="R1676" s="61"/>
      <c r="S1676" s="100" t="str">
        <f t="shared" si="96"/>
        <v/>
      </c>
      <c r="T1676" s="59">
        <f>'Inventory Ref Sheet'!M1676</f>
        <v>0</v>
      </c>
      <c r="U1676" s="102">
        <f>'Inventory Ref Sheet'!N1676</f>
        <v>0</v>
      </c>
      <c r="V1676" s="59">
        <f>'Inventory Ref Sheet'!O1676</f>
        <v>0</v>
      </c>
      <c r="W1676" s="59">
        <f>'Inventory Ref Sheet'!R1676</f>
        <v>0</v>
      </c>
      <c r="X1676" s="59">
        <f>'Inventory Ref Sheet'!S1676</f>
        <v>0</v>
      </c>
      <c r="Y1676" s="100" t="str">
        <f ca="1">IF('Inventory Ref Sheet'!U1676&gt;0,YEAR(TODAY())-'Inventory Ref Sheet'!U1676,"")</f>
        <v/>
      </c>
      <c r="Z1676" s="95">
        <f>'Inventory Ref Sheet'!W1676</f>
        <v>0</v>
      </c>
      <c r="AA1676" s="60">
        <f>'Inventory Ref Sheet'!X1676</f>
        <v>0</v>
      </c>
      <c r="AB1676" s="61"/>
      <c r="AC1676" s="97" t="str">
        <f t="shared" si="97"/>
        <v/>
      </c>
      <c r="AD1676" s="59">
        <f>'Inventory Ref Sheet'!Y1676</f>
        <v>0</v>
      </c>
      <c r="AE1676" s="59">
        <f>'Inventory Ref Sheet'!Z1676</f>
        <v>0</v>
      </c>
      <c r="AF1676" s="102">
        <f>'Inventory Ref Sheet'!AA1676</f>
        <v>0</v>
      </c>
      <c r="AG1676" s="59">
        <f>'Inventory Ref Sheet'!AD1676</f>
        <v>0</v>
      </c>
      <c r="AH1676" s="59">
        <f>'Inventory Ref Sheet'!AE1676</f>
        <v>0</v>
      </c>
      <c r="AI1676" s="100" t="str">
        <f ca="1">IF('Inventory Ref Sheet'!AG1676&gt;0,YEAR(TODAY())-'Inventory Ref Sheet'!AG1676,"")</f>
        <v/>
      </c>
      <c r="AJ1676" s="99"/>
      <c r="AK1676" s="60">
        <f>'Inventory Ref Sheet'!AJ1676</f>
        <v>0</v>
      </c>
      <c r="AL1676" s="99"/>
      <c r="AM1676" s="97" t="str">
        <f t="shared" si="98"/>
        <v/>
      </c>
    </row>
    <row r="1677" spans="10:39" x14ac:dyDescent="0.25">
      <c r="J1677" s="59">
        <f>'Inventory Ref Sheet'!AK1677</f>
        <v>0</v>
      </c>
      <c r="K1677" s="59">
        <f>'Inventory Ref Sheet'!AL1677</f>
        <v>0</v>
      </c>
      <c r="L1677" s="59">
        <f>'Inventory Ref Sheet'!AM1677</f>
        <v>0</v>
      </c>
      <c r="M1677" s="59">
        <f>'Inventory Ref Sheet'!AP1677</f>
        <v>0</v>
      </c>
      <c r="N1677" s="59">
        <f>'Inventory Ref Sheet'!AQ1677</f>
        <v>0</v>
      </c>
      <c r="O1677" s="100" t="str">
        <f ca="1">IF('Inventory Ref Sheet'!AS1677&gt;0,YEAR(TODAY())-'Inventory Ref Sheet'!AS1677,"")</f>
        <v/>
      </c>
      <c r="P1677" s="95">
        <f>'Inventory Ref Sheet'!AU1677</f>
        <v>0</v>
      </c>
      <c r="Q1677" s="60">
        <f>'Inventory Ref Sheet'!AV1677</f>
        <v>0</v>
      </c>
      <c r="R1677" s="61"/>
      <c r="S1677" s="100" t="str">
        <f t="shared" si="96"/>
        <v/>
      </c>
      <c r="T1677" s="59">
        <f>'Inventory Ref Sheet'!M1677</f>
        <v>0</v>
      </c>
      <c r="U1677" s="102">
        <f>'Inventory Ref Sheet'!N1677</f>
        <v>0</v>
      </c>
      <c r="V1677" s="59">
        <f>'Inventory Ref Sheet'!O1677</f>
        <v>0</v>
      </c>
      <c r="W1677" s="59">
        <f>'Inventory Ref Sheet'!R1677</f>
        <v>0</v>
      </c>
      <c r="X1677" s="59">
        <f>'Inventory Ref Sheet'!S1677</f>
        <v>0</v>
      </c>
      <c r="Y1677" s="100" t="str">
        <f ca="1">IF('Inventory Ref Sheet'!U1677&gt;0,YEAR(TODAY())-'Inventory Ref Sheet'!U1677,"")</f>
        <v/>
      </c>
      <c r="Z1677" s="95">
        <f>'Inventory Ref Sheet'!W1677</f>
        <v>0</v>
      </c>
      <c r="AA1677" s="60">
        <f>'Inventory Ref Sheet'!X1677</f>
        <v>0</v>
      </c>
      <c r="AB1677" s="61"/>
      <c r="AC1677" s="97" t="str">
        <f t="shared" si="97"/>
        <v/>
      </c>
      <c r="AD1677" s="59">
        <f>'Inventory Ref Sheet'!Y1677</f>
        <v>0</v>
      </c>
      <c r="AE1677" s="59">
        <f>'Inventory Ref Sheet'!Z1677</f>
        <v>0</v>
      </c>
      <c r="AF1677" s="102">
        <f>'Inventory Ref Sheet'!AA1677</f>
        <v>0</v>
      </c>
      <c r="AG1677" s="59">
        <f>'Inventory Ref Sheet'!AD1677</f>
        <v>0</v>
      </c>
      <c r="AH1677" s="59">
        <f>'Inventory Ref Sheet'!AE1677</f>
        <v>0</v>
      </c>
      <c r="AI1677" s="100" t="str">
        <f ca="1">IF('Inventory Ref Sheet'!AG1677&gt;0,YEAR(TODAY())-'Inventory Ref Sheet'!AG1677,"")</f>
        <v/>
      </c>
      <c r="AJ1677" s="99"/>
      <c r="AK1677" s="60">
        <f>'Inventory Ref Sheet'!AJ1677</f>
        <v>0</v>
      </c>
      <c r="AL1677" s="99"/>
      <c r="AM1677" s="97" t="str">
        <f t="shared" si="98"/>
        <v/>
      </c>
    </row>
    <row r="1678" spans="10:39" x14ac:dyDescent="0.25">
      <c r="J1678" s="59">
        <f>'Inventory Ref Sheet'!AK1678</f>
        <v>0</v>
      </c>
      <c r="K1678" s="59">
        <f>'Inventory Ref Sheet'!AL1678</f>
        <v>0</v>
      </c>
      <c r="L1678" s="59">
        <f>'Inventory Ref Sheet'!AM1678</f>
        <v>0</v>
      </c>
      <c r="M1678" s="59">
        <f>'Inventory Ref Sheet'!AP1678</f>
        <v>0</v>
      </c>
      <c r="N1678" s="59">
        <f>'Inventory Ref Sheet'!AQ1678</f>
        <v>0</v>
      </c>
      <c r="O1678" s="100" t="str">
        <f ca="1">IF('Inventory Ref Sheet'!AS1678&gt;0,YEAR(TODAY())-'Inventory Ref Sheet'!AS1678,"")</f>
        <v/>
      </c>
      <c r="P1678" s="95">
        <f>'Inventory Ref Sheet'!AU1678</f>
        <v>0</v>
      </c>
      <c r="Q1678" s="60">
        <f>'Inventory Ref Sheet'!AV1678</f>
        <v>0</v>
      </c>
      <c r="R1678" s="61"/>
      <c r="S1678" s="100" t="str">
        <f t="shared" si="96"/>
        <v/>
      </c>
      <c r="T1678" s="59">
        <f>'Inventory Ref Sheet'!M1678</f>
        <v>0</v>
      </c>
      <c r="U1678" s="102">
        <f>'Inventory Ref Sheet'!N1678</f>
        <v>0</v>
      </c>
      <c r="V1678" s="59">
        <f>'Inventory Ref Sheet'!O1678</f>
        <v>0</v>
      </c>
      <c r="W1678" s="59">
        <f>'Inventory Ref Sheet'!R1678</f>
        <v>0</v>
      </c>
      <c r="X1678" s="59">
        <f>'Inventory Ref Sheet'!S1678</f>
        <v>0</v>
      </c>
      <c r="Y1678" s="100" t="str">
        <f ca="1">IF('Inventory Ref Sheet'!U1678&gt;0,YEAR(TODAY())-'Inventory Ref Sheet'!U1678,"")</f>
        <v/>
      </c>
      <c r="Z1678" s="95">
        <f>'Inventory Ref Sheet'!W1678</f>
        <v>0</v>
      </c>
      <c r="AA1678" s="60">
        <f>'Inventory Ref Sheet'!X1678</f>
        <v>0</v>
      </c>
      <c r="AB1678" s="61"/>
      <c r="AC1678" s="97" t="str">
        <f t="shared" si="97"/>
        <v/>
      </c>
      <c r="AD1678" s="59">
        <f>'Inventory Ref Sheet'!Y1678</f>
        <v>0</v>
      </c>
      <c r="AE1678" s="59">
        <f>'Inventory Ref Sheet'!Z1678</f>
        <v>0</v>
      </c>
      <c r="AF1678" s="102">
        <f>'Inventory Ref Sheet'!AA1678</f>
        <v>0</v>
      </c>
      <c r="AG1678" s="59">
        <f>'Inventory Ref Sheet'!AD1678</f>
        <v>0</v>
      </c>
      <c r="AH1678" s="59">
        <f>'Inventory Ref Sheet'!AE1678</f>
        <v>0</v>
      </c>
      <c r="AI1678" s="100" t="str">
        <f ca="1">IF('Inventory Ref Sheet'!AG1678&gt;0,YEAR(TODAY())-'Inventory Ref Sheet'!AG1678,"")</f>
        <v/>
      </c>
      <c r="AJ1678" s="99"/>
      <c r="AK1678" s="60">
        <f>'Inventory Ref Sheet'!AJ1678</f>
        <v>0</v>
      </c>
      <c r="AL1678" s="99"/>
      <c r="AM1678" s="97" t="str">
        <f t="shared" si="98"/>
        <v/>
      </c>
    </row>
    <row r="1679" spans="10:39" x14ac:dyDescent="0.25">
      <c r="J1679" s="59">
        <f>'Inventory Ref Sheet'!AK1679</f>
        <v>0</v>
      </c>
      <c r="K1679" s="59">
        <f>'Inventory Ref Sheet'!AL1679</f>
        <v>0</v>
      </c>
      <c r="L1679" s="59">
        <f>'Inventory Ref Sheet'!AM1679</f>
        <v>0</v>
      </c>
      <c r="M1679" s="59">
        <f>'Inventory Ref Sheet'!AP1679</f>
        <v>0</v>
      </c>
      <c r="N1679" s="59">
        <f>'Inventory Ref Sheet'!AQ1679</f>
        <v>0</v>
      </c>
      <c r="O1679" s="100" t="str">
        <f ca="1">IF('Inventory Ref Sheet'!AS1679&gt;0,YEAR(TODAY())-'Inventory Ref Sheet'!AS1679,"")</f>
        <v/>
      </c>
      <c r="P1679" s="95">
        <f>'Inventory Ref Sheet'!AU1679</f>
        <v>0</v>
      </c>
      <c r="Q1679" s="60">
        <f>'Inventory Ref Sheet'!AV1679</f>
        <v>0</v>
      </c>
      <c r="R1679" s="61"/>
      <c r="S1679" s="100" t="str">
        <f t="shared" si="96"/>
        <v/>
      </c>
      <c r="T1679" s="59">
        <f>'Inventory Ref Sheet'!M1679</f>
        <v>0</v>
      </c>
      <c r="U1679" s="102">
        <f>'Inventory Ref Sheet'!N1679</f>
        <v>0</v>
      </c>
      <c r="V1679" s="59">
        <f>'Inventory Ref Sheet'!O1679</f>
        <v>0</v>
      </c>
      <c r="W1679" s="59">
        <f>'Inventory Ref Sheet'!R1679</f>
        <v>0</v>
      </c>
      <c r="X1679" s="59">
        <f>'Inventory Ref Sheet'!S1679</f>
        <v>0</v>
      </c>
      <c r="Y1679" s="100" t="str">
        <f ca="1">IF('Inventory Ref Sheet'!U1679&gt;0,YEAR(TODAY())-'Inventory Ref Sheet'!U1679,"")</f>
        <v/>
      </c>
      <c r="Z1679" s="95">
        <f>'Inventory Ref Sheet'!W1679</f>
        <v>0</v>
      </c>
      <c r="AA1679" s="60">
        <f>'Inventory Ref Sheet'!X1679</f>
        <v>0</v>
      </c>
      <c r="AB1679" s="61"/>
      <c r="AC1679" s="97" t="str">
        <f t="shared" si="97"/>
        <v/>
      </c>
      <c r="AD1679" s="59">
        <f>'Inventory Ref Sheet'!Y1679</f>
        <v>0</v>
      </c>
      <c r="AE1679" s="59">
        <f>'Inventory Ref Sheet'!Z1679</f>
        <v>0</v>
      </c>
      <c r="AF1679" s="102">
        <f>'Inventory Ref Sheet'!AA1679</f>
        <v>0</v>
      </c>
      <c r="AG1679" s="59">
        <f>'Inventory Ref Sheet'!AD1679</f>
        <v>0</v>
      </c>
      <c r="AH1679" s="59">
        <f>'Inventory Ref Sheet'!AE1679</f>
        <v>0</v>
      </c>
      <c r="AI1679" s="100" t="str">
        <f ca="1">IF('Inventory Ref Sheet'!AG1679&gt;0,YEAR(TODAY())-'Inventory Ref Sheet'!AG1679,"")</f>
        <v/>
      </c>
      <c r="AJ1679" s="99"/>
      <c r="AK1679" s="60">
        <f>'Inventory Ref Sheet'!AJ1679</f>
        <v>0</v>
      </c>
      <c r="AL1679" s="99"/>
      <c r="AM1679" s="97" t="str">
        <f t="shared" si="98"/>
        <v/>
      </c>
    </row>
    <row r="1680" spans="10:39" x14ac:dyDescent="0.25">
      <c r="J1680" s="59">
        <f>'Inventory Ref Sheet'!AK1680</f>
        <v>0</v>
      </c>
      <c r="K1680" s="59">
        <f>'Inventory Ref Sheet'!AL1680</f>
        <v>0</v>
      </c>
      <c r="L1680" s="59">
        <f>'Inventory Ref Sheet'!AM1680</f>
        <v>0</v>
      </c>
      <c r="M1680" s="59">
        <f>'Inventory Ref Sheet'!AP1680</f>
        <v>0</v>
      </c>
      <c r="N1680" s="59">
        <f>'Inventory Ref Sheet'!AQ1680</f>
        <v>0</v>
      </c>
      <c r="O1680" s="100" t="str">
        <f ca="1">IF('Inventory Ref Sheet'!AS1680&gt;0,YEAR(TODAY())-'Inventory Ref Sheet'!AS1680,"")</f>
        <v/>
      </c>
      <c r="P1680" s="95">
        <f>'Inventory Ref Sheet'!AU1680</f>
        <v>0</v>
      </c>
      <c r="Q1680" s="60">
        <f>'Inventory Ref Sheet'!AV1680</f>
        <v>0</v>
      </c>
      <c r="R1680" s="61"/>
      <c r="S1680" s="100" t="str">
        <f t="shared" si="96"/>
        <v/>
      </c>
      <c r="T1680" s="59">
        <f>'Inventory Ref Sheet'!M1680</f>
        <v>0</v>
      </c>
      <c r="U1680" s="102">
        <f>'Inventory Ref Sheet'!N1680</f>
        <v>0</v>
      </c>
      <c r="V1680" s="59">
        <f>'Inventory Ref Sheet'!O1680</f>
        <v>0</v>
      </c>
      <c r="W1680" s="59">
        <f>'Inventory Ref Sheet'!R1680</f>
        <v>0</v>
      </c>
      <c r="X1680" s="59">
        <f>'Inventory Ref Sheet'!S1680</f>
        <v>0</v>
      </c>
      <c r="Y1680" s="100" t="str">
        <f ca="1">IF('Inventory Ref Sheet'!U1680&gt;0,YEAR(TODAY())-'Inventory Ref Sheet'!U1680,"")</f>
        <v/>
      </c>
      <c r="Z1680" s="95">
        <f>'Inventory Ref Sheet'!W1680</f>
        <v>0</v>
      </c>
      <c r="AA1680" s="60">
        <f>'Inventory Ref Sheet'!X1680</f>
        <v>0</v>
      </c>
      <c r="AB1680" s="61"/>
      <c r="AC1680" s="97" t="str">
        <f t="shared" si="97"/>
        <v/>
      </c>
      <c r="AD1680" s="59">
        <f>'Inventory Ref Sheet'!Y1680</f>
        <v>0</v>
      </c>
      <c r="AE1680" s="59">
        <f>'Inventory Ref Sheet'!Z1680</f>
        <v>0</v>
      </c>
      <c r="AF1680" s="102">
        <f>'Inventory Ref Sheet'!AA1680</f>
        <v>0</v>
      </c>
      <c r="AG1680" s="59">
        <f>'Inventory Ref Sheet'!AD1680</f>
        <v>0</v>
      </c>
      <c r="AH1680" s="59">
        <f>'Inventory Ref Sheet'!AE1680</f>
        <v>0</v>
      </c>
      <c r="AI1680" s="100" t="str">
        <f ca="1">IF('Inventory Ref Sheet'!AG1680&gt;0,YEAR(TODAY())-'Inventory Ref Sheet'!AG1680,"")</f>
        <v/>
      </c>
      <c r="AJ1680" s="99"/>
      <c r="AK1680" s="60">
        <f>'Inventory Ref Sheet'!AJ1680</f>
        <v>0</v>
      </c>
      <c r="AL1680" s="99"/>
      <c r="AM1680" s="97" t="str">
        <f t="shared" si="98"/>
        <v/>
      </c>
    </row>
    <row r="1681" spans="10:39" x14ac:dyDescent="0.25">
      <c r="J1681" s="59">
        <f>'Inventory Ref Sheet'!AK1681</f>
        <v>0</v>
      </c>
      <c r="K1681" s="59">
        <f>'Inventory Ref Sheet'!AL1681</f>
        <v>0</v>
      </c>
      <c r="L1681" s="59">
        <f>'Inventory Ref Sheet'!AM1681</f>
        <v>0</v>
      </c>
      <c r="M1681" s="59">
        <f>'Inventory Ref Sheet'!AP1681</f>
        <v>0</v>
      </c>
      <c r="N1681" s="59">
        <f>'Inventory Ref Sheet'!AQ1681</f>
        <v>0</v>
      </c>
      <c r="O1681" s="100" t="str">
        <f ca="1">IF('Inventory Ref Sheet'!AS1681&gt;0,YEAR(TODAY())-'Inventory Ref Sheet'!AS1681,"")</f>
        <v/>
      </c>
      <c r="P1681" s="95">
        <f>'Inventory Ref Sheet'!AU1681</f>
        <v>0</v>
      </c>
      <c r="Q1681" s="60">
        <f>'Inventory Ref Sheet'!AV1681</f>
        <v>0</v>
      </c>
      <c r="R1681" s="61"/>
      <c r="S1681" s="100" t="str">
        <f t="shared" si="96"/>
        <v/>
      </c>
      <c r="T1681" s="59">
        <f>'Inventory Ref Sheet'!M1681</f>
        <v>0</v>
      </c>
      <c r="U1681" s="102">
        <f>'Inventory Ref Sheet'!N1681</f>
        <v>0</v>
      </c>
      <c r="V1681" s="59">
        <f>'Inventory Ref Sheet'!O1681</f>
        <v>0</v>
      </c>
      <c r="W1681" s="59">
        <f>'Inventory Ref Sheet'!R1681</f>
        <v>0</v>
      </c>
      <c r="X1681" s="59">
        <f>'Inventory Ref Sheet'!S1681</f>
        <v>0</v>
      </c>
      <c r="Y1681" s="100" t="str">
        <f ca="1">IF('Inventory Ref Sheet'!U1681&gt;0,YEAR(TODAY())-'Inventory Ref Sheet'!U1681,"")</f>
        <v/>
      </c>
      <c r="Z1681" s="95">
        <f>'Inventory Ref Sheet'!W1681</f>
        <v>0</v>
      </c>
      <c r="AA1681" s="60">
        <f>'Inventory Ref Sheet'!X1681</f>
        <v>0</v>
      </c>
      <c r="AB1681" s="61"/>
      <c r="AC1681" s="97" t="str">
        <f t="shared" si="97"/>
        <v/>
      </c>
      <c r="AD1681" s="59">
        <f>'Inventory Ref Sheet'!Y1681</f>
        <v>0</v>
      </c>
      <c r="AE1681" s="59">
        <f>'Inventory Ref Sheet'!Z1681</f>
        <v>0</v>
      </c>
      <c r="AF1681" s="102">
        <f>'Inventory Ref Sheet'!AA1681</f>
        <v>0</v>
      </c>
      <c r="AG1681" s="59">
        <f>'Inventory Ref Sheet'!AD1681</f>
        <v>0</v>
      </c>
      <c r="AH1681" s="59">
        <f>'Inventory Ref Sheet'!AE1681</f>
        <v>0</v>
      </c>
      <c r="AI1681" s="100" t="str">
        <f ca="1">IF('Inventory Ref Sheet'!AG1681&gt;0,YEAR(TODAY())-'Inventory Ref Sheet'!AG1681,"")</f>
        <v/>
      </c>
      <c r="AJ1681" s="99"/>
      <c r="AK1681" s="60">
        <f>'Inventory Ref Sheet'!AJ1681</f>
        <v>0</v>
      </c>
      <c r="AL1681" s="99"/>
      <c r="AM1681" s="97" t="str">
        <f t="shared" si="98"/>
        <v/>
      </c>
    </row>
    <row r="1682" spans="10:39" x14ac:dyDescent="0.25">
      <c r="J1682" s="59">
        <f>'Inventory Ref Sheet'!AK1682</f>
        <v>0</v>
      </c>
      <c r="K1682" s="59">
        <f>'Inventory Ref Sheet'!AL1682</f>
        <v>0</v>
      </c>
      <c r="L1682" s="59">
        <f>'Inventory Ref Sheet'!AM1682</f>
        <v>0</v>
      </c>
      <c r="M1682" s="59">
        <f>'Inventory Ref Sheet'!AP1682</f>
        <v>0</v>
      </c>
      <c r="N1682" s="59">
        <f>'Inventory Ref Sheet'!AQ1682</f>
        <v>0</v>
      </c>
      <c r="O1682" s="100" t="str">
        <f ca="1">IF('Inventory Ref Sheet'!AS1682&gt;0,YEAR(TODAY())-'Inventory Ref Sheet'!AS1682,"")</f>
        <v/>
      </c>
      <c r="P1682" s="95">
        <f>'Inventory Ref Sheet'!AU1682</f>
        <v>0</v>
      </c>
      <c r="Q1682" s="60">
        <f>'Inventory Ref Sheet'!AV1682</f>
        <v>0</v>
      </c>
      <c r="R1682" s="61"/>
      <c r="S1682" s="100" t="str">
        <f t="shared" si="96"/>
        <v/>
      </c>
      <c r="T1682" s="59">
        <f>'Inventory Ref Sheet'!M1682</f>
        <v>0</v>
      </c>
      <c r="U1682" s="102">
        <f>'Inventory Ref Sheet'!N1682</f>
        <v>0</v>
      </c>
      <c r="V1682" s="59">
        <f>'Inventory Ref Sheet'!O1682</f>
        <v>0</v>
      </c>
      <c r="W1682" s="59">
        <f>'Inventory Ref Sheet'!R1682</f>
        <v>0</v>
      </c>
      <c r="X1682" s="59">
        <f>'Inventory Ref Sheet'!S1682</f>
        <v>0</v>
      </c>
      <c r="Y1682" s="100" t="str">
        <f ca="1">IF('Inventory Ref Sheet'!U1682&gt;0,YEAR(TODAY())-'Inventory Ref Sheet'!U1682,"")</f>
        <v/>
      </c>
      <c r="Z1682" s="95">
        <f>'Inventory Ref Sheet'!W1682</f>
        <v>0</v>
      </c>
      <c r="AA1682" s="60">
        <f>'Inventory Ref Sheet'!X1682</f>
        <v>0</v>
      </c>
      <c r="AB1682" s="61"/>
      <c r="AC1682" s="97" t="str">
        <f t="shared" si="97"/>
        <v/>
      </c>
      <c r="AD1682" s="59">
        <f>'Inventory Ref Sheet'!Y1682</f>
        <v>0</v>
      </c>
      <c r="AE1682" s="59">
        <f>'Inventory Ref Sheet'!Z1682</f>
        <v>0</v>
      </c>
      <c r="AF1682" s="102">
        <f>'Inventory Ref Sheet'!AA1682</f>
        <v>0</v>
      </c>
      <c r="AG1682" s="59">
        <f>'Inventory Ref Sheet'!AD1682</f>
        <v>0</v>
      </c>
      <c r="AH1682" s="59">
        <f>'Inventory Ref Sheet'!AE1682</f>
        <v>0</v>
      </c>
      <c r="AI1682" s="100" t="str">
        <f ca="1">IF('Inventory Ref Sheet'!AG1682&gt;0,YEAR(TODAY())-'Inventory Ref Sheet'!AG1682,"")</f>
        <v/>
      </c>
      <c r="AJ1682" s="99"/>
      <c r="AK1682" s="60">
        <f>'Inventory Ref Sheet'!AJ1682</f>
        <v>0</v>
      </c>
      <c r="AL1682" s="99"/>
      <c r="AM1682" s="97" t="str">
        <f t="shared" si="98"/>
        <v/>
      </c>
    </row>
    <row r="1683" spans="10:39" x14ac:dyDescent="0.25">
      <c r="J1683" s="59">
        <f>'Inventory Ref Sheet'!AK1683</f>
        <v>0</v>
      </c>
      <c r="K1683" s="59">
        <f>'Inventory Ref Sheet'!AL1683</f>
        <v>0</v>
      </c>
      <c r="L1683" s="59">
        <f>'Inventory Ref Sheet'!AM1683</f>
        <v>0</v>
      </c>
      <c r="M1683" s="59">
        <f>'Inventory Ref Sheet'!AP1683</f>
        <v>0</v>
      </c>
      <c r="N1683" s="59">
        <f>'Inventory Ref Sheet'!AQ1683</f>
        <v>0</v>
      </c>
      <c r="O1683" s="100" t="str">
        <f ca="1">IF('Inventory Ref Sheet'!AS1683&gt;0,YEAR(TODAY())-'Inventory Ref Sheet'!AS1683,"")</f>
        <v/>
      </c>
      <c r="P1683" s="95">
        <f>'Inventory Ref Sheet'!AU1683</f>
        <v>0</v>
      </c>
      <c r="Q1683" s="60">
        <f>'Inventory Ref Sheet'!AV1683</f>
        <v>0</v>
      </c>
      <c r="R1683" s="61"/>
      <c r="S1683" s="100" t="str">
        <f t="shared" si="96"/>
        <v/>
      </c>
      <c r="T1683" s="59">
        <f>'Inventory Ref Sheet'!M1683</f>
        <v>0</v>
      </c>
      <c r="U1683" s="102">
        <f>'Inventory Ref Sheet'!N1683</f>
        <v>0</v>
      </c>
      <c r="V1683" s="59">
        <f>'Inventory Ref Sheet'!O1683</f>
        <v>0</v>
      </c>
      <c r="W1683" s="59">
        <f>'Inventory Ref Sheet'!R1683</f>
        <v>0</v>
      </c>
      <c r="X1683" s="59">
        <f>'Inventory Ref Sheet'!S1683</f>
        <v>0</v>
      </c>
      <c r="Y1683" s="100" t="str">
        <f ca="1">IF('Inventory Ref Sheet'!U1683&gt;0,YEAR(TODAY())-'Inventory Ref Sheet'!U1683,"")</f>
        <v/>
      </c>
      <c r="Z1683" s="95">
        <f>'Inventory Ref Sheet'!W1683</f>
        <v>0</v>
      </c>
      <c r="AA1683" s="60">
        <f>'Inventory Ref Sheet'!X1683</f>
        <v>0</v>
      </c>
      <c r="AB1683" s="61"/>
      <c r="AC1683" s="97" t="str">
        <f t="shared" si="97"/>
        <v/>
      </c>
      <c r="AD1683" s="59">
        <f>'Inventory Ref Sheet'!Y1683</f>
        <v>0</v>
      </c>
      <c r="AE1683" s="59">
        <f>'Inventory Ref Sheet'!Z1683</f>
        <v>0</v>
      </c>
      <c r="AF1683" s="102">
        <f>'Inventory Ref Sheet'!AA1683</f>
        <v>0</v>
      </c>
      <c r="AG1683" s="59">
        <f>'Inventory Ref Sheet'!AD1683</f>
        <v>0</v>
      </c>
      <c r="AH1683" s="59">
        <f>'Inventory Ref Sheet'!AE1683</f>
        <v>0</v>
      </c>
      <c r="AI1683" s="100" t="str">
        <f ca="1">IF('Inventory Ref Sheet'!AG1683&gt;0,YEAR(TODAY())-'Inventory Ref Sheet'!AG1683,"")</f>
        <v/>
      </c>
      <c r="AJ1683" s="99"/>
      <c r="AK1683" s="60">
        <f>'Inventory Ref Sheet'!AJ1683</f>
        <v>0</v>
      </c>
      <c r="AL1683" s="99"/>
      <c r="AM1683" s="97" t="str">
        <f t="shared" si="98"/>
        <v/>
      </c>
    </row>
    <row r="1684" spans="10:39" x14ac:dyDescent="0.25">
      <c r="J1684" s="59">
        <f>'Inventory Ref Sheet'!AK1684</f>
        <v>0</v>
      </c>
      <c r="K1684" s="59">
        <f>'Inventory Ref Sheet'!AL1684</f>
        <v>0</v>
      </c>
      <c r="L1684" s="59">
        <f>'Inventory Ref Sheet'!AM1684</f>
        <v>0</v>
      </c>
      <c r="M1684" s="59">
        <f>'Inventory Ref Sheet'!AP1684</f>
        <v>0</v>
      </c>
      <c r="N1684" s="59">
        <f>'Inventory Ref Sheet'!AQ1684</f>
        <v>0</v>
      </c>
      <c r="O1684" s="100" t="str">
        <f ca="1">IF('Inventory Ref Sheet'!AS1684&gt;0,YEAR(TODAY())-'Inventory Ref Sheet'!AS1684,"")</f>
        <v/>
      </c>
      <c r="P1684" s="95">
        <f>'Inventory Ref Sheet'!AU1684</f>
        <v>0</v>
      </c>
      <c r="Q1684" s="60">
        <f>'Inventory Ref Sheet'!AV1684</f>
        <v>0</v>
      </c>
      <c r="R1684" s="61"/>
      <c r="S1684" s="100" t="str">
        <f t="shared" si="96"/>
        <v/>
      </c>
      <c r="T1684" s="59">
        <f>'Inventory Ref Sheet'!M1684</f>
        <v>0</v>
      </c>
      <c r="U1684" s="102">
        <f>'Inventory Ref Sheet'!N1684</f>
        <v>0</v>
      </c>
      <c r="V1684" s="59">
        <f>'Inventory Ref Sheet'!O1684</f>
        <v>0</v>
      </c>
      <c r="W1684" s="59">
        <f>'Inventory Ref Sheet'!R1684</f>
        <v>0</v>
      </c>
      <c r="X1684" s="59">
        <f>'Inventory Ref Sheet'!S1684</f>
        <v>0</v>
      </c>
      <c r="Y1684" s="100" t="str">
        <f ca="1">IF('Inventory Ref Sheet'!U1684&gt;0,YEAR(TODAY())-'Inventory Ref Sheet'!U1684,"")</f>
        <v/>
      </c>
      <c r="Z1684" s="95">
        <f>'Inventory Ref Sheet'!W1684</f>
        <v>0</v>
      </c>
      <c r="AA1684" s="60">
        <f>'Inventory Ref Sheet'!X1684</f>
        <v>0</v>
      </c>
      <c r="AB1684" s="61"/>
      <c r="AC1684" s="97" t="str">
        <f t="shared" si="97"/>
        <v/>
      </c>
      <c r="AD1684" s="59">
        <f>'Inventory Ref Sheet'!Y1684</f>
        <v>0</v>
      </c>
      <c r="AE1684" s="59">
        <f>'Inventory Ref Sheet'!Z1684</f>
        <v>0</v>
      </c>
      <c r="AF1684" s="102">
        <f>'Inventory Ref Sheet'!AA1684</f>
        <v>0</v>
      </c>
      <c r="AG1684" s="59">
        <f>'Inventory Ref Sheet'!AD1684</f>
        <v>0</v>
      </c>
      <c r="AH1684" s="59">
        <f>'Inventory Ref Sheet'!AE1684</f>
        <v>0</v>
      </c>
      <c r="AI1684" s="100" t="str">
        <f ca="1">IF('Inventory Ref Sheet'!AG1684&gt;0,YEAR(TODAY())-'Inventory Ref Sheet'!AG1684,"")</f>
        <v/>
      </c>
      <c r="AJ1684" s="99"/>
      <c r="AK1684" s="60">
        <f>'Inventory Ref Sheet'!AJ1684</f>
        <v>0</v>
      </c>
      <c r="AL1684" s="99"/>
      <c r="AM1684" s="97" t="str">
        <f t="shared" si="98"/>
        <v/>
      </c>
    </row>
    <row r="1685" spans="10:39" x14ac:dyDescent="0.25">
      <c r="J1685" s="59">
        <f>'Inventory Ref Sheet'!AK1685</f>
        <v>0</v>
      </c>
      <c r="K1685" s="59">
        <f>'Inventory Ref Sheet'!AL1685</f>
        <v>0</v>
      </c>
      <c r="L1685" s="59">
        <f>'Inventory Ref Sheet'!AM1685</f>
        <v>0</v>
      </c>
      <c r="M1685" s="59">
        <f>'Inventory Ref Sheet'!AP1685</f>
        <v>0</v>
      </c>
      <c r="N1685" s="59">
        <f>'Inventory Ref Sheet'!AQ1685</f>
        <v>0</v>
      </c>
      <c r="O1685" s="100" t="str">
        <f ca="1">IF('Inventory Ref Sheet'!AS1685&gt;0,YEAR(TODAY())-'Inventory Ref Sheet'!AS1685,"")</f>
        <v/>
      </c>
      <c r="P1685" s="95">
        <f>'Inventory Ref Sheet'!AU1685</f>
        <v>0</v>
      </c>
      <c r="Q1685" s="60">
        <f>'Inventory Ref Sheet'!AV1685</f>
        <v>0</v>
      </c>
      <c r="R1685" s="61"/>
      <c r="S1685" s="100" t="str">
        <f t="shared" si="96"/>
        <v/>
      </c>
      <c r="T1685" s="59">
        <f>'Inventory Ref Sheet'!M1685</f>
        <v>0</v>
      </c>
      <c r="U1685" s="102">
        <f>'Inventory Ref Sheet'!N1685</f>
        <v>0</v>
      </c>
      <c r="V1685" s="59">
        <f>'Inventory Ref Sheet'!O1685</f>
        <v>0</v>
      </c>
      <c r="W1685" s="59">
        <f>'Inventory Ref Sheet'!R1685</f>
        <v>0</v>
      </c>
      <c r="X1685" s="59">
        <f>'Inventory Ref Sheet'!S1685</f>
        <v>0</v>
      </c>
      <c r="Y1685" s="100" t="str">
        <f ca="1">IF('Inventory Ref Sheet'!U1685&gt;0,YEAR(TODAY())-'Inventory Ref Sheet'!U1685,"")</f>
        <v/>
      </c>
      <c r="Z1685" s="95">
        <f>'Inventory Ref Sheet'!W1685</f>
        <v>0</v>
      </c>
      <c r="AA1685" s="60">
        <f>'Inventory Ref Sheet'!X1685</f>
        <v>0</v>
      </c>
      <c r="AB1685" s="61"/>
      <c r="AC1685" s="97" t="str">
        <f t="shared" si="97"/>
        <v/>
      </c>
      <c r="AD1685" s="59">
        <f>'Inventory Ref Sheet'!Y1685</f>
        <v>0</v>
      </c>
      <c r="AE1685" s="59">
        <f>'Inventory Ref Sheet'!Z1685</f>
        <v>0</v>
      </c>
      <c r="AF1685" s="102">
        <f>'Inventory Ref Sheet'!AA1685</f>
        <v>0</v>
      </c>
      <c r="AG1685" s="59">
        <f>'Inventory Ref Sheet'!AD1685</f>
        <v>0</v>
      </c>
      <c r="AH1685" s="59">
        <f>'Inventory Ref Sheet'!AE1685</f>
        <v>0</v>
      </c>
      <c r="AI1685" s="100" t="str">
        <f ca="1">IF('Inventory Ref Sheet'!AG1685&gt;0,YEAR(TODAY())-'Inventory Ref Sheet'!AG1685,"")</f>
        <v/>
      </c>
      <c r="AJ1685" s="99"/>
      <c r="AK1685" s="60">
        <f>'Inventory Ref Sheet'!AJ1685</f>
        <v>0</v>
      </c>
      <c r="AL1685" s="99"/>
      <c r="AM1685" s="97" t="str">
        <f t="shared" si="98"/>
        <v/>
      </c>
    </row>
    <row r="1686" spans="10:39" x14ac:dyDescent="0.25">
      <c r="J1686" s="59">
        <f>'Inventory Ref Sheet'!AK1686</f>
        <v>0</v>
      </c>
      <c r="K1686" s="59">
        <f>'Inventory Ref Sheet'!AL1686</f>
        <v>0</v>
      </c>
      <c r="L1686" s="59">
        <f>'Inventory Ref Sheet'!AM1686</f>
        <v>0</v>
      </c>
      <c r="M1686" s="59">
        <f>'Inventory Ref Sheet'!AP1686</f>
        <v>0</v>
      </c>
      <c r="N1686" s="59">
        <f>'Inventory Ref Sheet'!AQ1686</f>
        <v>0</v>
      </c>
      <c r="O1686" s="100" t="str">
        <f ca="1">IF('Inventory Ref Sheet'!AS1686&gt;0,YEAR(TODAY())-'Inventory Ref Sheet'!AS1686,"")</f>
        <v/>
      </c>
      <c r="P1686" s="95">
        <f>'Inventory Ref Sheet'!AU1686</f>
        <v>0</v>
      </c>
      <c r="Q1686" s="60">
        <f>'Inventory Ref Sheet'!AV1686</f>
        <v>0</v>
      </c>
      <c r="R1686" s="61"/>
      <c r="S1686" s="100" t="str">
        <f t="shared" si="96"/>
        <v/>
      </c>
      <c r="T1686" s="59">
        <f>'Inventory Ref Sheet'!M1686</f>
        <v>0</v>
      </c>
      <c r="U1686" s="102">
        <f>'Inventory Ref Sheet'!N1686</f>
        <v>0</v>
      </c>
      <c r="V1686" s="59">
        <f>'Inventory Ref Sheet'!O1686</f>
        <v>0</v>
      </c>
      <c r="W1686" s="59">
        <f>'Inventory Ref Sheet'!R1686</f>
        <v>0</v>
      </c>
      <c r="X1686" s="59">
        <f>'Inventory Ref Sheet'!S1686</f>
        <v>0</v>
      </c>
      <c r="Y1686" s="100" t="str">
        <f ca="1">IF('Inventory Ref Sheet'!U1686&gt;0,YEAR(TODAY())-'Inventory Ref Sheet'!U1686,"")</f>
        <v/>
      </c>
      <c r="Z1686" s="95">
        <f>'Inventory Ref Sheet'!W1686</f>
        <v>0</v>
      </c>
      <c r="AA1686" s="60">
        <f>'Inventory Ref Sheet'!X1686</f>
        <v>0</v>
      </c>
      <c r="AB1686" s="61"/>
      <c r="AC1686" s="97" t="str">
        <f t="shared" si="97"/>
        <v/>
      </c>
      <c r="AD1686" s="59">
        <f>'Inventory Ref Sheet'!Y1686</f>
        <v>0</v>
      </c>
      <c r="AE1686" s="59">
        <f>'Inventory Ref Sheet'!Z1686</f>
        <v>0</v>
      </c>
      <c r="AF1686" s="102">
        <f>'Inventory Ref Sheet'!AA1686</f>
        <v>0</v>
      </c>
      <c r="AG1686" s="59">
        <f>'Inventory Ref Sheet'!AD1686</f>
        <v>0</v>
      </c>
      <c r="AH1686" s="59">
        <f>'Inventory Ref Sheet'!AE1686</f>
        <v>0</v>
      </c>
      <c r="AI1686" s="100" t="str">
        <f ca="1">IF('Inventory Ref Sheet'!AG1686&gt;0,YEAR(TODAY())-'Inventory Ref Sheet'!AG1686,"")</f>
        <v/>
      </c>
      <c r="AJ1686" s="99"/>
      <c r="AK1686" s="60">
        <f>'Inventory Ref Sheet'!AJ1686</f>
        <v>0</v>
      </c>
      <c r="AL1686" s="99"/>
      <c r="AM1686" s="97" t="str">
        <f t="shared" si="98"/>
        <v/>
      </c>
    </row>
    <row r="1687" spans="10:39" x14ac:dyDescent="0.25">
      <c r="J1687" s="59">
        <f>'Inventory Ref Sheet'!AK1687</f>
        <v>0</v>
      </c>
      <c r="K1687" s="59">
        <f>'Inventory Ref Sheet'!AL1687</f>
        <v>0</v>
      </c>
      <c r="L1687" s="59">
        <f>'Inventory Ref Sheet'!AM1687</f>
        <v>0</v>
      </c>
      <c r="M1687" s="59">
        <f>'Inventory Ref Sheet'!AP1687</f>
        <v>0</v>
      </c>
      <c r="N1687" s="59">
        <f>'Inventory Ref Sheet'!AQ1687</f>
        <v>0</v>
      </c>
      <c r="O1687" s="100" t="str">
        <f ca="1">IF('Inventory Ref Sheet'!AS1687&gt;0,YEAR(TODAY())-'Inventory Ref Sheet'!AS1687,"")</f>
        <v/>
      </c>
      <c r="P1687" s="95">
        <f>'Inventory Ref Sheet'!AU1687</f>
        <v>0</v>
      </c>
      <c r="Q1687" s="60">
        <f>'Inventory Ref Sheet'!AV1687</f>
        <v>0</v>
      </c>
      <c r="R1687" s="61"/>
      <c r="S1687" s="100" t="str">
        <f t="shared" si="96"/>
        <v/>
      </c>
      <c r="T1687" s="59">
        <f>'Inventory Ref Sheet'!M1687</f>
        <v>0</v>
      </c>
      <c r="U1687" s="102">
        <f>'Inventory Ref Sheet'!N1687</f>
        <v>0</v>
      </c>
      <c r="V1687" s="59">
        <f>'Inventory Ref Sheet'!O1687</f>
        <v>0</v>
      </c>
      <c r="W1687" s="59">
        <f>'Inventory Ref Sheet'!R1687</f>
        <v>0</v>
      </c>
      <c r="X1687" s="59">
        <f>'Inventory Ref Sheet'!S1687</f>
        <v>0</v>
      </c>
      <c r="Y1687" s="100" t="str">
        <f ca="1">IF('Inventory Ref Sheet'!U1687&gt;0,YEAR(TODAY())-'Inventory Ref Sheet'!U1687,"")</f>
        <v/>
      </c>
      <c r="Z1687" s="95">
        <f>'Inventory Ref Sheet'!W1687</f>
        <v>0</v>
      </c>
      <c r="AA1687" s="60">
        <f>'Inventory Ref Sheet'!X1687</f>
        <v>0</v>
      </c>
      <c r="AB1687" s="61"/>
      <c r="AC1687" s="97" t="str">
        <f t="shared" si="97"/>
        <v/>
      </c>
      <c r="AD1687" s="59">
        <f>'Inventory Ref Sheet'!Y1687</f>
        <v>0</v>
      </c>
      <c r="AE1687" s="59">
        <f>'Inventory Ref Sheet'!Z1687</f>
        <v>0</v>
      </c>
      <c r="AF1687" s="102">
        <f>'Inventory Ref Sheet'!AA1687</f>
        <v>0</v>
      </c>
      <c r="AG1687" s="59">
        <f>'Inventory Ref Sheet'!AD1687</f>
        <v>0</v>
      </c>
      <c r="AH1687" s="59">
        <f>'Inventory Ref Sheet'!AE1687</f>
        <v>0</v>
      </c>
      <c r="AI1687" s="100" t="str">
        <f ca="1">IF('Inventory Ref Sheet'!AG1687&gt;0,YEAR(TODAY())-'Inventory Ref Sheet'!AG1687,"")</f>
        <v/>
      </c>
      <c r="AJ1687" s="99"/>
      <c r="AK1687" s="60">
        <f>'Inventory Ref Sheet'!AJ1687</f>
        <v>0</v>
      </c>
      <c r="AL1687" s="99"/>
      <c r="AM1687" s="97" t="str">
        <f t="shared" si="98"/>
        <v/>
      </c>
    </row>
    <row r="1688" spans="10:39" x14ac:dyDescent="0.25">
      <c r="J1688" s="59">
        <f>'Inventory Ref Sheet'!AK1688</f>
        <v>0</v>
      </c>
      <c r="K1688" s="59">
        <f>'Inventory Ref Sheet'!AL1688</f>
        <v>0</v>
      </c>
      <c r="L1688" s="59">
        <f>'Inventory Ref Sheet'!AM1688</f>
        <v>0</v>
      </c>
      <c r="M1688" s="59">
        <f>'Inventory Ref Sheet'!AP1688</f>
        <v>0</v>
      </c>
      <c r="N1688" s="59">
        <f>'Inventory Ref Sheet'!AQ1688</f>
        <v>0</v>
      </c>
      <c r="O1688" s="100" t="str">
        <f ca="1">IF('Inventory Ref Sheet'!AS1688&gt;0,YEAR(TODAY())-'Inventory Ref Sheet'!AS1688,"")</f>
        <v/>
      </c>
      <c r="P1688" s="95">
        <f>'Inventory Ref Sheet'!AU1688</f>
        <v>0</v>
      </c>
      <c r="Q1688" s="60">
        <f>'Inventory Ref Sheet'!AV1688</f>
        <v>0</v>
      </c>
      <c r="R1688" s="61"/>
      <c r="S1688" s="100" t="str">
        <f t="shared" si="96"/>
        <v/>
      </c>
      <c r="T1688" s="59">
        <f>'Inventory Ref Sheet'!M1688</f>
        <v>0</v>
      </c>
      <c r="U1688" s="102">
        <f>'Inventory Ref Sheet'!N1688</f>
        <v>0</v>
      </c>
      <c r="V1688" s="59">
        <f>'Inventory Ref Sheet'!O1688</f>
        <v>0</v>
      </c>
      <c r="W1688" s="59">
        <f>'Inventory Ref Sheet'!R1688</f>
        <v>0</v>
      </c>
      <c r="X1688" s="59">
        <f>'Inventory Ref Sheet'!S1688</f>
        <v>0</v>
      </c>
      <c r="Y1688" s="100" t="str">
        <f ca="1">IF('Inventory Ref Sheet'!U1688&gt;0,YEAR(TODAY())-'Inventory Ref Sheet'!U1688,"")</f>
        <v/>
      </c>
      <c r="Z1688" s="95">
        <f>'Inventory Ref Sheet'!W1688</f>
        <v>0</v>
      </c>
      <c r="AA1688" s="60">
        <f>'Inventory Ref Sheet'!X1688</f>
        <v>0</v>
      </c>
      <c r="AB1688" s="61"/>
      <c r="AC1688" s="97" t="str">
        <f t="shared" si="97"/>
        <v/>
      </c>
      <c r="AD1688" s="59">
        <f>'Inventory Ref Sheet'!Y1688</f>
        <v>0</v>
      </c>
      <c r="AE1688" s="59">
        <f>'Inventory Ref Sheet'!Z1688</f>
        <v>0</v>
      </c>
      <c r="AF1688" s="102">
        <f>'Inventory Ref Sheet'!AA1688</f>
        <v>0</v>
      </c>
      <c r="AG1688" s="59">
        <f>'Inventory Ref Sheet'!AD1688</f>
        <v>0</v>
      </c>
      <c r="AH1688" s="59">
        <f>'Inventory Ref Sheet'!AE1688</f>
        <v>0</v>
      </c>
      <c r="AI1688" s="100" t="str">
        <f ca="1">IF('Inventory Ref Sheet'!AG1688&gt;0,YEAR(TODAY())-'Inventory Ref Sheet'!AG1688,"")</f>
        <v/>
      </c>
      <c r="AJ1688" s="99"/>
      <c r="AK1688" s="60">
        <f>'Inventory Ref Sheet'!AJ1688</f>
        <v>0</v>
      </c>
      <c r="AL1688" s="99"/>
      <c r="AM1688" s="97" t="str">
        <f t="shared" si="98"/>
        <v/>
      </c>
    </row>
    <row r="1689" spans="10:39" x14ac:dyDescent="0.25">
      <c r="J1689" s="59">
        <f>'Inventory Ref Sheet'!AK1689</f>
        <v>0</v>
      </c>
      <c r="K1689" s="59">
        <f>'Inventory Ref Sheet'!AL1689</f>
        <v>0</v>
      </c>
      <c r="L1689" s="59">
        <f>'Inventory Ref Sheet'!AM1689</f>
        <v>0</v>
      </c>
      <c r="M1689" s="59">
        <f>'Inventory Ref Sheet'!AP1689</f>
        <v>0</v>
      </c>
      <c r="N1689" s="59">
        <f>'Inventory Ref Sheet'!AQ1689</f>
        <v>0</v>
      </c>
      <c r="O1689" s="100" t="str">
        <f ca="1">IF('Inventory Ref Sheet'!AS1689&gt;0,YEAR(TODAY())-'Inventory Ref Sheet'!AS1689,"")</f>
        <v/>
      </c>
      <c r="P1689" s="95">
        <f>'Inventory Ref Sheet'!AU1689</f>
        <v>0</v>
      </c>
      <c r="Q1689" s="60">
        <f>'Inventory Ref Sheet'!AV1689</f>
        <v>0</v>
      </c>
      <c r="R1689" s="61"/>
      <c r="S1689" s="100" t="str">
        <f t="shared" si="96"/>
        <v/>
      </c>
      <c r="T1689" s="59">
        <f>'Inventory Ref Sheet'!M1689</f>
        <v>0</v>
      </c>
      <c r="U1689" s="102">
        <f>'Inventory Ref Sheet'!N1689</f>
        <v>0</v>
      </c>
      <c r="V1689" s="59">
        <f>'Inventory Ref Sheet'!O1689</f>
        <v>0</v>
      </c>
      <c r="W1689" s="59">
        <f>'Inventory Ref Sheet'!R1689</f>
        <v>0</v>
      </c>
      <c r="X1689" s="59">
        <f>'Inventory Ref Sheet'!S1689</f>
        <v>0</v>
      </c>
      <c r="Y1689" s="100" t="str">
        <f ca="1">IF('Inventory Ref Sheet'!U1689&gt;0,YEAR(TODAY())-'Inventory Ref Sheet'!U1689,"")</f>
        <v/>
      </c>
      <c r="Z1689" s="95">
        <f>'Inventory Ref Sheet'!W1689</f>
        <v>0</v>
      </c>
      <c r="AA1689" s="60">
        <f>'Inventory Ref Sheet'!X1689</f>
        <v>0</v>
      </c>
      <c r="AB1689" s="61"/>
      <c r="AC1689" s="97" t="str">
        <f t="shared" si="97"/>
        <v/>
      </c>
      <c r="AD1689" s="59">
        <f>'Inventory Ref Sheet'!Y1689</f>
        <v>0</v>
      </c>
      <c r="AE1689" s="59">
        <f>'Inventory Ref Sheet'!Z1689</f>
        <v>0</v>
      </c>
      <c r="AF1689" s="102">
        <f>'Inventory Ref Sheet'!AA1689</f>
        <v>0</v>
      </c>
      <c r="AG1689" s="59">
        <f>'Inventory Ref Sheet'!AD1689</f>
        <v>0</v>
      </c>
      <c r="AH1689" s="59">
        <f>'Inventory Ref Sheet'!AE1689</f>
        <v>0</v>
      </c>
      <c r="AI1689" s="100" t="str">
        <f ca="1">IF('Inventory Ref Sheet'!AG1689&gt;0,YEAR(TODAY())-'Inventory Ref Sheet'!AG1689,"")</f>
        <v/>
      </c>
      <c r="AJ1689" s="99"/>
      <c r="AK1689" s="60">
        <f>'Inventory Ref Sheet'!AJ1689</f>
        <v>0</v>
      </c>
      <c r="AL1689" s="99"/>
      <c r="AM1689" s="97" t="str">
        <f t="shared" si="98"/>
        <v/>
      </c>
    </row>
    <row r="1690" spans="10:39" x14ac:dyDescent="0.25">
      <c r="J1690" s="59">
        <f>'Inventory Ref Sheet'!AK1690</f>
        <v>0</v>
      </c>
      <c r="K1690" s="59">
        <f>'Inventory Ref Sheet'!AL1690</f>
        <v>0</v>
      </c>
      <c r="L1690" s="59">
        <f>'Inventory Ref Sheet'!AM1690</f>
        <v>0</v>
      </c>
      <c r="M1690" s="59">
        <f>'Inventory Ref Sheet'!AP1690</f>
        <v>0</v>
      </c>
      <c r="N1690" s="59">
        <f>'Inventory Ref Sheet'!AQ1690</f>
        <v>0</v>
      </c>
      <c r="O1690" s="100" t="str">
        <f ca="1">IF('Inventory Ref Sheet'!AS1690&gt;0,YEAR(TODAY())-'Inventory Ref Sheet'!AS1690,"")</f>
        <v/>
      </c>
      <c r="P1690" s="95">
        <f>'Inventory Ref Sheet'!AU1690</f>
        <v>0</v>
      </c>
      <c r="Q1690" s="60">
        <f>'Inventory Ref Sheet'!AV1690</f>
        <v>0</v>
      </c>
      <c r="R1690" s="61"/>
      <c r="S1690" s="100" t="str">
        <f t="shared" si="96"/>
        <v/>
      </c>
      <c r="T1690" s="59">
        <f>'Inventory Ref Sheet'!M1690</f>
        <v>0</v>
      </c>
      <c r="U1690" s="102">
        <f>'Inventory Ref Sheet'!N1690</f>
        <v>0</v>
      </c>
      <c r="V1690" s="59">
        <f>'Inventory Ref Sheet'!O1690</f>
        <v>0</v>
      </c>
      <c r="W1690" s="59">
        <f>'Inventory Ref Sheet'!R1690</f>
        <v>0</v>
      </c>
      <c r="X1690" s="59">
        <f>'Inventory Ref Sheet'!S1690</f>
        <v>0</v>
      </c>
      <c r="Y1690" s="100" t="str">
        <f ca="1">IF('Inventory Ref Sheet'!U1690&gt;0,YEAR(TODAY())-'Inventory Ref Sheet'!U1690,"")</f>
        <v/>
      </c>
      <c r="Z1690" s="95">
        <f>'Inventory Ref Sheet'!W1690</f>
        <v>0</v>
      </c>
      <c r="AA1690" s="60">
        <f>'Inventory Ref Sheet'!X1690</f>
        <v>0</v>
      </c>
      <c r="AB1690" s="61"/>
      <c r="AC1690" s="97" t="str">
        <f t="shared" si="97"/>
        <v/>
      </c>
      <c r="AD1690" s="59">
        <f>'Inventory Ref Sheet'!Y1690</f>
        <v>0</v>
      </c>
      <c r="AE1690" s="59">
        <f>'Inventory Ref Sheet'!Z1690</f>
        <v>0</v>
      </c>
      <c r="AF1690" s="102">
        <f>'Inventory Ref Sheet'!AA1690</f>
        <v>0</v>
      </c>
      <c r="AG1690" s="59">
        <f>'Inventory Ref Sheet'!AD1690</f>
        <v>0</v>
      </c>
      <c r="AH1690" s="59">
        <f>'Inventory Ref Sheet'!AE1690</f>
        <v>0</v>
      </c>
      <c r="AI1690" s="100" t="str">
        <f ca="1">IF('Inventory Ref Sheet'!AG1690&gt;0,YEAR(TODAY())-'Inventory Ref Sheet'!AG1690,"")</f>
        <v/>
      </c>
      <c r="AJ1690" s="99"/>
      <c r="AK1690" s="60">
        <f>'Inventory Ref Sheet'!AJ1690</f>
        <v>0</v>
      </c>
      <c r="AL1690" s="99"/>
      <c r="AM1690" s="97" t="str">
        <f t="shared" si="98"/>
        <v/>
      </c>
    </row>
    <row r="1691" spans="10:39" x14ac:dyDescent="0.25">
      <c r="J1691" s="59">
        <f>'Inventory Ref Sheet'!AK1691</f>
        <v>0</v>
      </c>
      <c r="K1691" s="59">
        <f>'Inventory Ref Sheet'!AL1691</f>
        <v>0</v>
      </c>
      <c r="L1691" s="59">
        <f>'Inventory Ref Sheet'!AM1691</f>
        <v>0</v>
      </c>
      <c r="M1691" s="59">
        <f>'Inventory Ref Sheet'!AP1691</f>
        <v>0</v>
      </c>
      <c r="N1691" s="59">
        <f>'Inventory Ref Sheet'!AQ1691</f>
        <v>0</v>
      </c>
      <c r="O1691" s="100" t="str">
        <f ca="1">IF('Inventory Ref Sheet'!AS1691&gt;0,YEAR(TODAY())-'Inventory Ref Sheet'!AS1691,"")</f>
        <v/>
      </c>
      <c r="P1691" s="95">
        <f>'Inventory Ref Sheet'!AU1691</f>
        <v>0</v>
      </c>
      <c r="Q1691" s="60">
        <f>'Inventory Ref Sheet'!AV1691</f>
        <v>0</v>
      </c>
      <c r="R1691" s="61"/>
      <c r="S1691" s="100" t="str">
        <f t="shared" si="96"/>
        <v/>
      </c>
      <c r="T1691" s="59">
        <f>'Inventory Ref Sheet'!M1691</f>
        <v>0</v>
      </c>
      <c r="U1691" s="102">
        <f>'Inventory Ref Sheet'!N1691</f>
        <v>0</v>
      </c>
      <c r="V1691" s="59">
        <f>'Inventory Ref Sheet'!O1691</f>
        <v>0</v>
      </c>
      <c r="W1691" s="59">
        <f>'Inventory Ref Sheet'!R1691</f>
        <v>0</v>
      </c>
      <c r="X1691" s="59">
        <f>'Inventory Ref Sheet'!S1691</f>
        <v>0</v>
      </c>
      <c r="Y1691" s="100" t="str">
        <f ca="1">IF('Inventory Ref Sheet'!U1691&gt;0,YEAR(TODAY())-'Inventory Ref Sheet'!U1691,"")</f>
        <v/>
      </c>
      <c r="Z1691" s="95">
        <f>'Inventory Ref Sheet'!W1691</f>
        <v>0</v>
      </c>
      <c r="AA1691" s="60">
        <f>'Inventory Ref Sheet'!X1691</f>
        <v>0</v>
      </c>
      <c r="AB1691" s="61"/>
      <c r="AC1691" s="97" t="str">
        <f t="shared" si="97"/>
        <v/>
      </c>
      <c r="AD1691" s="59">
        <f>'Inventory Ref Sheet'!Y1691</f>
        <v>0</v>
      </c>
      <c r="AE1691" s="59">
        <f>'Inventory Ref Sheet'!Z1691</f>
        <v>0</v>
      </c>
      <c r="AF1691" s="102">
        <f>'Inventory Ref Sheet'!AA1691</f>
        <v>0</v>
      </c>
      <c r="AG1691" s="59">
        <f>'Inventory Ref Sheet'!AD1691</f>
        <v>0</v>
      </c>
      <c r="AH1691" s="59">
        <f>'Inventory Ref Sheet'!AE1691</f>
        <v>0</v>
      </c>
      <c r="AI1691" s="100" t="str">
        <f ca="1">IF('Inventory Ref Sheet'!AG1691&gt;0,YEAR(TODAY())-'Inventory Ref Sheet'!AG1691,"")</f>
        <v/>
      </c>
      <c r="AJ1691" s="99"/>
      <c r="AK1691" s="60">
        <f>'Inventory Ref Sheet'!AJ1691</f>
        <v>0</v>
      </c>
      <c r="AL1691" s="99"/>
      <c r="AM1691" s="97" t="str">
        <f t="shared" si="98"/>
        <v/>
      </c>
    </row>
    <row r="1692" spans="10:39" x14ac:dyDescent="0.25">
      <c r="J1692" s="59">
        <f>'Inventory Ref Sheet'!AK1692</f>
        <v>0</v>
      </c>
      <c r="K1692" s="59">
        <f>'Inventory Ref Sheet'!AL1692</f>
        <v>0</v>
      </c>
      <c r="L1692" s="59">
        <f>'Inventory Ref Sheet'!AM1692</f>
        <v>0</v>
      </c>
      <c r="M1692" s="59">
        <f>'Inventory Ref Sheet'!AP1692</f>
        <v>0</v>
      </c>
      <c r="N1692" s="59">
        <f>'Inventory Ref Sheet'!AQ1692</f>
        <v>0</v>
      </c>
      <c r="O1692" s="100" t="str">
        <f ca="1">IF('Inventory Ref Sheet'!AS1692&gt;0,YEAR(TODAY())-'Inventory Ref Sheet'!AS1692,"")</f>
        <v/>
      </c>
      <c r="P1692" s="95">
        <f>'Inventory Ref Sheet'!AU1692</f>
        <v>0</v>
      </c>
      <c r="Q1692" s="60">
        <f>'Inventory Ref Sheet'!AV1692</f>
        <v>0</v>
      </c>
      <c r="R1692" s="61"/>
      <c r="S1692" s="100" t="str">
        <f t="shared" si="96"/>
        <v/>
      </c>
      <c r="T1692" s="59">
        <f>'Inventory Ref Sheet'!M1692</f>
        <v>0</v>
      </c>
      <c r="U1692" s="102">
        <f>'Inventory Ref Sheet'!N1692</f>
        <v>0</v>
      </c>
      <c r="V1692" s="59">
        <f>'Inventory Ref Sheet'!O1692</f>
        <v>0</v>
      </c>
      <c r="W1692" s="59">
        <f>'Inventory Ref Sheet'!R1692</f>
        <v>0</v>
      </c>
      <c r="X1692" s="59">
        <f>'Inventory Ref Sheet'!S1692</f>
        <v>0</v>
      </c>
      <c r="Y1692" s="100" t="str">
        <f ca="1">IF('Inventory Ref Sheet'!U1692&gt;0,YEAR(TODAY())-'Inventory Ref Sheet'!U1692,"")</f>
        <v/>
      </c>
      <c r="Z1692" s="95">
        <f>'Inventory Ref Sheet'!W1692</f>
        <v>0</v>
      </c>
      <c r="AA1692" s="60">
        <f>'Inventory Ref Sheet'!X1692</f>
        <v>0</v>
      </c>
      <c r="AB1692" s="61"/>
      <c r="AC1692" s="97" t="str">
        <f t="shared" si="97"/>
        <v/>
      </c>
      <c r="AD1692" s="59">
        <f>'Inventory Ref Sheet'!Y1692</f>
        <v>0</v>
      </c>
      <c r="AE1692" s="59">
        <f>'Inventory Ref Sheet'!Z1692</f>
        <v>0</v>
      </c>
      <c r="AF1692" s="102">
        <f>'Inventory Ref Sheet'!AA1692</f>
        <v>0</v>
      </c>
      <c r="AG1692" s="59">
        <f>'Inventory Ref Sheet'!AD1692</f>
        <v>0</v>
      </c>
      <c r="AH1692" s="59">
        <f>'Inventory Ref Sheet'!AE1692</f>
        <v>0</v>
      </c>
      <c r="AI1692" s="100" t="str">
        <f ca="1">IF('Inventory Ref Sheet'!AG1692&gt;0,YEAR(TODAY())-'Inventory Ref Sheet'!AG1692,"")</f>
        <v/>
      </c>
      <c r="AJ1692" s="99"/>
      <c r="AK1692" s="60">
        <f>'Inventory Ref Sheet'!AJ1692</f>
        <v>0</v>
      </c>
      <c r="AL1692" s="99"/>
      <c r="AM1692" s="97" t="str">
        <f t="shared" si="98"/>
        <v/>
      </c>
    </row>
    <row r="1693" spans="10:39" x14ac:dyDescent="0.25">
      <c r="J1693" s="59">
        <f>'Inventory Ref Sheet'!AK1693</f>
        <v>0</v>
      </c>
      <c r="K1693" s="59">
        <f>'Inventory Ref Sheet'!AL1693</f>
        <v>0</v>
      </c>
      <c r="L1693" s="59">
        <f>'Inventory Ref Sheet'!AM1693</f>
        <v>0</v>
      </c>
      <c r="M1693" s="59">
        <f>'Inventory Ref Sheet'!AP1693</f>
        <v>0</v>
      </c>
      <c r="N1693" s="59">
        <f>'Inventory Ref Sheet'!AQ1693</f>
        <v>0</v>
      </c>
      <c r="O1693" s="100" t="str">
        <f ca="1">IF('Inventory Ref Sheet'!AS1693&gt;0,YEAR(TODAY())-'Inventory Ref Sheet'!AS1693,"")</f>
        <v/>
      </c>
      <c r="P1693" s="95">
        <f>'Inventory Ref Sheet'!AU1693</f>
        <v>0</v>
      </c>
      <c r="Q1693" s="60">
        <f>'Inventory Ref Sheet'!AV1693</f>
        <v>0</v>
      </c>
      <c r="R1693" s="61"/>
      <c r="S1693" s="100" t="str">
        <f t="shared" si="96"/>
        <v/>
      </c>
      <c r="T1693" s="59">
        <f>'Inventory Ref Sheet'!M1693</f>
        <v>0</v>
      </c>
      <c r="U1693" s="102">
        <f>'Inventory Ref Sheet'!N1693</f>
        <v>0</v>
      </c>
      <c r="V1693" s="59">
        <f>'Inventory Ref Sheet'!O1693</f>
        <v>0</v>
      </c>
      <c r="W1693" s="59">
        <f>'Inventory Ref Sheet'!R1693</f>
        <v>0</v>
      </c>
      <c r="X1693" s="59">
        <f>'Inventory Ref Sheet'!S1693</f>
        <v>0</v>
      </c>
      <c r="Y1693" s="100" t="str">
        <f ca="1">IF('Inventory Ref Sheet'!U1693&gt;0,YEAR(TODAY())-'Inventory Ref Sheet'!U1693,"")</f>
        <v/>
      </c>
      <c r="Z1693" s="95">
        <f>'Inventory Ref Sheet'!W1693</f>
        <v>0</v>
      </c>
      <c r="AA1693" s="60">
        <f>'Inventory Ref Sheet'!X1693</f>
        <v>0</v>
      </c>
      <c r="AB1693" s="61"/>
      <c r="AC1693" s="97" t="str">
        <f t="shared" si="97"/>
        <v/>
      </c>
      <c r="AD1693" s="59">
        <f>'Inventory Ref Sheet'!Y1693</f>
        <v>0</v>
      </c>
      <c r="AE1693" s="59">
        <f>'Inventory Ref Sheet'!Z1693</f>
        <v>0</v>
      </c>
      <c r="AF1693" s="102">
        <f>'Inventory Ref Sheet'!AA1693</f>
        <v>0</v>
      </c>
      <c r="AG1693" s="59">
        <f>'Inventory Ref Sheet'!AD1693</f>
        <v>0</v>
      </c>
      <c r="AH1693" s="59">
        <f>'Inventory Ref Sheet'!AE1693</f>
        <v>0</v>
      </c>
      <c r="AI1693" s="100" t="str">
        <f ca="1">IF('Inventory Ref Sheet'!AG1693&gt;0,YEAR(TODAY())-'Inventory Ref Sheet'!AG1693,"")</f>
        <v/>
      </c>
      <c r="AJ1693" s="99"/>
      <c r="AK1693" s="60">
        <f>'Inventory Ref Sheet'!AJ1693</f>
        <v>0</v>
      </c>
      <c r="AL1693" s="99"/>
      <c r="AM1693" s="97" t="str">
        <f t="shared" si="98"/>
        <v/>
      </c>
    </row>
    <row r="1694" spans="10:39" x14ac:dyDescent="0.25">
      <c r="J1694" s="59">
        <f>'Inventory Ref Sheet'!AK1694</f>
        <v>0</v>
      </c>
      <c r="K1694" s="59">
        <f>'Inventory Ref Sheet'!AL1694</f>
        <v>0</v>
      </c>
      <c r="L1694" s="59">
        <f>'Inventory Ref Sheet'!AM1694</f>
        <v>0</v>
      </c>
      <c r="M1694" s="59">
        <f>'Inventory Ref Sheet'!AP1694</f>
        <v>0</v>
      </c>
      <c r="N1694" s="59">
        <f>'Inventory Ref Sheet'!AQ1694</f>
        <v>0</v>
      </c>
      <c r="O1694" s="100" t="str">
        <f ca="1">IF('Inventory Ref Sheet'!AS1694&gt;0,YEAR(TODAY())-'Inventory Ref Sheet'!AS1694,"")</f>
        <v/>
      </c>
      <c r="P1694" s="95">
        <f>'Inventory Ref Sheet'!AU1694</f>
        <v>0</v>
      </c>
      <c r="Q1694" s="60">
        <f>'Inventory Ref Sheet'!AV1694</f>
        <v>0</v>
      </c>
      <c r="R1694" s="61"/>
      <c r="S1694" s="100" t="str">
        <f t="shared" si="96"/>
        <v/>
      </c>
      <c r="T1694" s="59">
        <f>'Inventory Ref Sheet'!M1694</f>
        <v>0</v>
      </c>
      <c r="U1694" s="102">
        <f>'Inventory Ref Sheet'!N1694</f>
        <v>0</v>
      </c>
      <c r="V1694" s="59">
        <f>'Inventory Ref Sheet'!O1694</f>
        <v>0</v>
      </c>
      <c r="W1694" s="59">
        <f>'Inventory Ref Sheet'!R1694</f>
        <v>0</v>
      </c>
      <c r="X1694" s="59">
        <f>'Inventory Ref Sheet'!S1694</f>
        <v>0</v>
      </c>
      <c r="Y1694" s="100" t="str">
        <f ca="1">IF('Inventory Ref Sheet'!U1694&gt;0,YEAR(TODAY())-'Inventory Ref Sheet'!U1694,"")</f>
        <v/>
      </c>
      <c r="Z1694" s="95">
        <f>'Inventory Ref Sheet'!W1694</f>
        <v>0</v>
      </c>
      <c r="AA1694" s="60">
        <f>'Inventory Ref Sheet'!X1694</f>
        <v>0</v>
      </c>
      <c r="AB1694" s="61"/>
      <c r="AC1694" s="97" t="str">
        <f t="shared" si="97"/>
        <v/>
      </c>
      <c r="AD1694" s="59">
        <f>'Inventory Ref Sheet'!Y1694</f>
        <v>0</v>
      </c>
      <c r="AE1694" s="59">
        <f>'Inventory Ref Sheet'!Z1694</f>
        <v>0</v>
      </c>
      <c r="AF1694" s="102">
        <f>'Inventory Ref Sheet'!AA1694</f>
        <v>0</v>
      </c>
      <c r="AG1694" s="59">
        <f>'Inventory Ref Sheet'!AD1694</f>
        <v>0</v>
      </c>
      <c r="AH1694" s="59">
        <f>'Inventory Ref Sheet'!AE1694</f>
        <v>0</v>
      </c>
      <c r="AI1694" s="100" t="str">
        <f ca="1">IF('Inventory Ref Sheet'!AG1694&gt;0,YEAR(TODAY())-'Inventory Ref Sheet'!AG1694,"")</f>
        <v/>
      </c>
      <c r="AJ1694" s="99"/>
      <c r="AK1694" s="60">
        <f>'Inventory Ref Sheet'!AJ1694</f>
        <v>0</v>
      </c>
      <c r="AL1694" s="99"/>
      <c r="AM1694" s="97" t="str">
        <f t="shared" si="98"/>
        <v/>
      </c>
    </row>
    <row r="1695" spans="10:39" x14ac:dyDescent="0.25">
      <c r="J1695" s="59">
        <f>'Inventory Ref Sheet'!AK1695</f>
        <v>0</v>
      </c>
      <c r="K1695" s="59">
        <f>'Inventory Ref Sheet'!AL1695</f>
        <v>0</v>
      </c>
      <c r="L1695" s="59">
        <f>'Inventory Ref Sheet'!AM1695</f>
        <v>0</v>
      </c>
      <c r="M1695" s="59">
        <f>'Inventory Ref Sheet'!AP1695</f>
        <v>0</v>
      </c>
      <c r="N1695" s="59">
        <f>'Inventory Ref Sheet'!AQ1695</f>
        <v>0</v>
      </c>
      <c r="O1695" s="100" t="str">
        <f ca="1">IF('Inventory Ref Sheet'!AS1695&gt;0,YEAR(TODAY())-'Inventory Ref Sheet'!AS1695,"")</f>
        <v/>
      </c>
      <c r="P1695" s="95">
        <f>'Inventory Ref Sheet'!AU1695</f>
        <v>0</v>
      </c>
      <c r="Q1695" s="60">
        <f>'Inventory Ref Sheet'!AV1695</f>
        <v>0</v>
      </c>
      <c r="R1695" s="61"/>
      <c r="S1695" s="100" t="str">
        <f t="shared" si="96"/>
        <v/>
      </c>
      <c r="T1695" s="59">
        <f>'Inventory Ref Sheet'!M1695</f>
        <v>0</v>
      </c>
      <c r="U1695" s="102">
        <f>'Inventory Ref Sheet'!N1695</f>
        <v>0</v>
      </c>
      <c r="V1695" s="59">
        <f>'Inventory Ref Sheet'!O1695</f>
        <v>0</v>
      </c>
      <c r="W1695" s="59">
        <f>'Inventory Ref Sheet'!R1695</f>
        <v>0</v>
      </c>
      <c r="X1695" s="59">
        <f>'Inventory Ref Sheet'!S1695</f>
        <v>0</v>
      </c>
      <c r="Y1695" s="100" t="str">
        <f ca="1">IF('Inventory Ref Sheet'!U1695&gt;0,YEAR(TODAY())-'Inventory Ref Sheet'!U1695,"")</f>
        <v/>
      </c>
      <c r="Z1695" s="95">
        <f>'Inventory Ref Sheet'!W1695</f>
        <v>0</v>
      </c>
      <c r="AA1695" s="60">
        <f>'Inventory Ref Sheet'!X1695</f>
        <v>0</v>
      </c>
      <c r="AB1695" s="61"/>
      <c r="AC1695" s="97" t="str">
        <f t="shared" si="97"/>
        <v/>
      </c>
      <c r="AD1695" s="59">
        <f>'Inventory Ref Sheet'!Y1695</f>
        <v>0</v>
      </c>
      <c r="AE1695" s="59">
        <f>'Inventory Ref Sheet'!Z1695</f>
        <v>0</v>
      </c>
      <c r="AF1695" s="102">
        <f>'Inventory Ref Sheet'!AA1695</f>
        <v>0</v>
      </c>
      <c r="AG1695" s="59">
        <f>'Inventory Ref Sheet'!AD1695</f>
        <v>0</v>
      </c>
      <c r="AH1695" s="59">
        <f>'Inventory Ref Sheet'!AE1695</f>
        <v>0</v>
      </c>
      <c r="AI1695" s="100" t="str">
        <f ca="1">IF('Inventory Ref Sheet'!AG1695&gt;0,YEAR(TODAY())-'Inventory Ref Sheet'!AG1695,"")</f>
        <v/>
      </c>
      <c r="AJ1695" s="99"/>
      <c r="AK1695" s="60">
        <f>'Inventory Ref Sheet'!AJ1695</f>
        <v>0</v>
      </c>
      <c r="AL1695" s="99"/>
      <c r="AM1695" s="97" t="str">
        <f t="shared" si="98"/>
        <v/>
      </c>
    </row>
    <row r="1696" spans="10:39" x14ac:dyDescent="0.25">
      <c r="J1696" s="59">
        <f>'Inventory Ref Sheet'!AK1696</f>
        <v>0</v>
      </c>
      <c r="K1696" s="59">
        <f>'Inventory Ref Sheet'!AL1696</f>
        <v>0</v>
      </c>
      <c r="L1696" s="59">
        <f>'Inventory Ref Sheet'!AM1696</f>
        <v>0</v>
      </c>
      <c r="M1696" s="59">
        <f>'Inventory Ref Sheet'!AP1696</f>
        <v>0</v>
      </c>
      <c r="N1696" s="59">
        <f>'Inventory Ref Sheet'!AQ1696</f>
        <v>0</v>
      </c>
      <c r="O1696" s="100" t="str">
        <f ca="1">IF('Inventory Ref Sheet'!AS1696&gt;0,YEAR(TODAY())-'Inventory Ref Sheet'!AS1696,"")</f>
        <v/>
      </c>
      <c r="P1696" s="95">
        <f>'Inventory Ref Sheet'!AU1696</f>
        <v>0</v>
      </c>
      <c r="Q1696" s="60">
        <f>'Inventory Ref Sheet'!AV1696</f>
        <v>0</v>
      </c>
      <c r="R1696" s="61"/>
      <c r="S1696" s="100" t="str">
        <f t="shared" si="96"/>
        <v/>
      </c>
      <c r="T1696" s="59">
        <f>'Inventory Ref Sheet'!M1696</f>
        <v>0</v>
      </c>
      <c r="U1696" s="102">
        <f>'Inventory Ref Sheet'!N1696</f>
        <v>0</v>
      </c>
      <c r="V1696" s="59">
        <f>'Inventory Ref Sheet'!O1696</f>
        <v>0</v>
      </c>
      <c r="W1696" s="59">
        <f>'Inventory Ref Sheet'!R1696</f>
        <v>0</v>
      </c>
      <c r="X1696" s="59">
        <f>'Inventory Ref Sheet'!S1696</f>
        <v>0</v>
      </c>
      <c r="Y1696" s="100" t="str">
        <f ca="1">IF('Inventory Ref Sheet'!U1696&gt;0,YEAR(TODAY())-'Inventory Ref Sheet'!U1696,"")</f>
        <v/>
      </c>
      <c r="Z1696" s="95">
        <f>'Inventory Ref Sheet'!W1696</f>
        <v>0</v>
      </c>
      <c r="AA1696" s="60">
        <f>'Inventory Ref Sheet'!X1696</f>
        <v>0</v>
      </c>
      <c r="AB1696" s="61"/>
      <c r="AC1696" s="97" t="str">
        <f t="shared" si="97"/>
        <v/>
      </c>
      <c r="AD1696" s="59">
        <f>'Inventory Ref Sheet'!Y1696</f>
        <v>0</v>
      </c>
      <c r="AE1696" s="59">
        <f>'Inventory Ref Sheet'!Z1696</f>
        <v>0</v>
      </c>
      <c r="AF1696" s="102">
        <f>'Inventory Ref Sheet'!AA1696</f>
        <v>0</v>
      </c>
      <c r="AG1696" s="59">
        <f>'Inventory Ref Sheet'!AD1696</f>
        <v>0</v>
      </c>
      <c r="AH1696" s="59">
        <f>'Inventory Ref Sheet'!AE1696</f>
        <v>0</v>
      </c>
      <c r="AI1696" s="100" t="str">
        <f ca="1">IF('Inventory Ref Sheet'!AG1696&gt;0,YEAR(TODAY())-'Inventory Ref Sheet'!AG1696,"")</f>
        <v/>
      </c>
      <c r="AJ1696" s="99"/>
      <c r="AK1696" s="60">
        <f>'Inventory Ref Sheet'!AJ1696</f>
        <v>0</v>
      </c>
      <c r="AL1696" s="99"/>
      <c r="AM1696" s="97" t="str">
        <f t="shared" si="98"/>
        <v/>
      </c>
    </row>
    <row r="1697" spans="10:39" x14ac:dyDescent="0.25">
      <c r="J1697" s="59">
        <f>'Inventory Ref Sheet'!AK1697</f>
        <v>0</v>
      </c>
      <c r="K1697" s="59">
        <f>'Inventory Ref Sheet'!AL1697</f>
        <v>0</v>
      </c>
      <c r="L1697" s="59">
        <f>'Inventory Ref Sheet'!AM1697</f>
        <v>0</v>
      </c>
      <c r="M1697" s="59">
        <f>'Inventory Ref Sheet'!AP1697</f>
        <v>0</v>
      </c>
      <c r="N1697" s="59">
        <f>'Inventory Ref Sheet'!AQ1697</f>
        <v>0</v>
      </c>
      <c r="O1697" s="100" t="str">
        <f ca="1">IF('Inventory Ref Sheet'!AS1697&gt;0,YEAR(TODAY())-'Inventory Ref Sheet'!AS1697,"")</f>
        <v/>
      </c>
      <c r="P1697" s="95">
        <f>'Inventory Ref Sheet'!AU1697</f>
        <v>0</v>
      </c>
      <c r="Q1697" s="60">
        <f>'Inventory Ref Sheet'!AV1697</f>
        <v>0</v>
      </c>
      <c r="R1697" s="61"/>
      <c r="S1697" s="100" t="str">
        <f t="shared" si="96"/>
        <v/>
      </c>
      <c r="T1697" s="59">
        <f>'Inventory Ref Sheet'!M1697</f>
        <v>0</v>
      </c>
      <c r="U1697" s="102">
        <f>'Inventory Ref Sheet'!N1697</f>
        <v>0</v>
      </c>
      <c r="V1697" s="59">
        <f>'Inventory Ref Sheet'!O1697</f>
        <v>0</v>
      </c>
      <c r="W1697" s="59">
        <f>'Inventory Ref Sheet'!R1697</f>
        <v>0</v>
      </c>
      <c r="X1697" s="59">
        <f>'Inventory Ref Sheet'!S1697</f>
        <v>0</v>
      </c>
      <c r="Y1697" s="100" t="str">
        <f ca="1">IF('Inventory Ref Sheet'!U1697&gt;0,YEAR(TODAY())-'Inventory Ref Sheet'!U1697,"")</f>
        <v/>
      </c>
      <c r="Z1697" s="95">
        <f>'Inventory Ref Sheet'!W1697</f>
        <v>0</v>
      </c>
      <c r="AA1697" s="60">
        <f>'Inventory Ref Sheet'!X1697</f>
        <v>0</v>
      </c>
      <c r="AB1697" s="61"/>
      <c r="AC1697" s="97" t="str">
        <f t="shared" si="97"/>
        <v/>
      </c>
      <c r="AD1697" s="59">
        <f>'Inventory Ref Sheet'!Y1697</f>
        <v>0</v>
      </c>
      <c r="AE1697" s="59">
        <f>'Inventory Ref Sheet'!Z1697</f>
        <v>0</v>
      </c>
      <c r="AF1697" s="102">
        <f>'Inventory Ref Sheet'!AA1697</f>
        <v>0</v>
      </c>
      <c r="AG1697" s="59">
        <f>'Inventory Ref Sheet'!AD1697</f>
        <v>0</v>
      </c>
      <c r="AH1697" s="59">
        <f>'Inventory Ref Sheet'!AE1697</f>
        <v>0</v>
      </c>
      <c r="AI1697" s="100" t="str">
        <f ca="1">IF('Inventory Ref Sheet'!AG1697&gt;0,YEAR(TODAY())-'Inventory Ref Sheet'!AG1697,"")</f>
        <v/>
      </c>
      <c r="AJ1697" s="99"/>
      <c r="AK1697" s="60">
        <f>'Inventory Ref Sheet'!AJ1697</f>
        <v>0</v>
      </c>
      <c r="AL1697" s="99"/>
      <c r="AM1697" s="97" t="str">
        <f t="shared" si="98"/>
        <v/>
      </c>
    </row>
    <row r="1698" spans="10:39" x14ac:dyDescent="0.25">
      <c r="J1698" s="59">
        <f>'Inventory Ref Sheet'!AK1698</f>
        <v>0</v>
      </c>
      <c r="K1698" s="59">
        <f>'Inventory Ref Sheet'!AL1698</f>
        <v>0</v>
      </c>
      <c r="L1698" s="59">
        <f>'Inventory Ref Sheet'!AM1698</f>
        <v>0</v>
      </c>
      <c r="M1698" s="59">
        <f>'Inventory Ref Sheet'!AP1698</f>
        <v>0</v>
      </c>
      <c r="N1698" s="59">
        <f>'Inventory Ref Sheet'!AQ1698</f>
        <v>0</v>
      </c>
      <c r="O1698" s="100" t="str">
        <f ca="1">IF('Inventory Ref Sheet'!AS1698&gt;0,YEAR(TODAY())-'Inventory Ref Sheet'!AS1698,"")</f>
        <v/>
      </c>
      <c r="P1698" s="95">
        <f>'Inventory Ref Sheet'!AU1698</f>
        <v>0</v>
      </c>
      <c r="Q1698" s="60">
        <f>'Inventory Ref Sheet'!AV1698</f>
        <v>0</v>
      </c>
      <c r="R1698" s="61"/>
      <c r="S1698" s="100" t="str">
        <f t="shared" si="96"/>
        <v/>
      </c>
      <c r="T1698" s="59">
        <f>'Inventory Ref Sheet'!M1698</f>
        <v>0</v>
      </c>
      <c r="U1698" s="102">
        <f>'Inventory Ref Sheet'!N1698</f>
        <v>0</v>
      </c>
      <c r="V1698" s="59">
        <f>'Inventory Ref Sheet'!O1698</f>
        <v>0</v>
      </c>
      <c r="W1698" s="59">
        <f>'Inventory Ref Sheet'!R1698</f>
        <v>0</v>
      </c>
      <c r="X1698" s="59">
        <f>'Inventory Ref Sheet'!S1698</f>
        <v>0</v>
      </c>
      <c r="Y1698" s="100" t="str">
        <f ca="1">IF('Inventory Ref Sheet'!U1698&gt;0,YEAR(TODAY())-'Inventory Ref Sheet'!U1698,"")</f>
        <v/>
      </c>
      <c r="Z1698" s="95">
        <f>'Inventory Ref Sheet'!W1698</f>
        <v>0</v>
      </c>
      <c r="AA1698" s="60">
        <f>'Inventory Ref Sheet'!X1698</f>
        <v>0</v>
      </c>
      <c r="AB1698" s="61"/>
      <c r="AC1698" s="97" t="str">
        <f t="shared" si="97"/>
        <v/>
      </c>
      <c r="AD1698" s="59">
        <f>'Inventory Ref Sheet'!Y1698</f>
        <v>0</v>
      </c>
      <c r="AE1698" s="59">
        <f>'Inventory Ref Sheet'!Z1698</f>
        <v>0</v>
      </c>
      <c r="AF1698" s="102">
        <f>'Inventory Ref Sheet'!AA1698</f>
        <v>0</v>
      </c>
      <c r="AG1698" s="59">
        <f>'Inventory Ref Sheet'!AD1698</f>
        <v>0</v>
      </c>
      <c r="AH1698" s="59">
        <f>'Inventory Ref Sheet'!AE1698</f>
        <v>0</v>
      </c>
      <c r="AI1698" s="100" t="str">
        <f ca="1">IF('Inventory Ref Sheet'!AG1698&gt;0,YEAR(TODAY())-'Inventory Ref Sheet'!AG1698,"")</f>
        <v/>
      </c>
      <c r="AJ1698" s="99"/>
      <c r="AK1698" s="60">
        <f>'Inventory Ref Sheet'!AJ1698</f>
        <v>0</v>
      </c>
      <c r="AL1698" s="99"/>
      <c r="AM1698" s="97" t="str">
        <f t="shared" si="98"/>
        <v/>
      </c>
    </row>
    <row r="1699" spans="10:39" x14ac:dyDescent="0.25">
      <c r="J1699" s="59">
        <f>'Inventory Ref Sheet'!AK1699</f>
        <v>0</v>
      </c>
      <c r="K1699" s="59">
        <f>'Inventory Ref Sheet'!AL1699</f>
        <v>0</v>
      </c>
      <c r="L1699" s="59">
        <f>'Inventory Ref Sheet'!AM1699</f>
        <v>0</v>
      </c>
      <c r="M1699" s="59">
        <f>'Inventory Ref Sheet'!AP1699</f>
        <v>0</v>
      </c>
      <c r="N1699" s="59">
        <f>'Inventory Ref Sheet'!AQ1699</f>
        <v>0</v>
      </c>
      <c r="O1699" s="100" t="str">
        <f ca="1">IF('Inventory Ref Sheet'!AS1699&gt;0,YEAR(TODAY())-'Inventory Ref Sheet'!AS1699,"")</f>
        <v/>
      </c>
      <c r="P1699" s="95">
        <f>'Inventory Ref Sheet'!AU1699</f>
        <v>0</v>
      </c>
      <c r="Q1699" s="60">
        <f>'Inventory Ref Sheet'!AV1699</f>
        <v>0</v>
      </c>
      <c r="R1699" s="61"/>
      <c r="S1699" s="100" t="str">
        <f t="shared" si="96"/>
        <v/>
      </c>
      <c r="T1699" s="59">
        <f>'Inventory Ref Sheet'!M1699</f>
        <v>0</v>
      </c>
      <c r="U1699" s="102">
        <f>'Inventory Ref Sheet'!N1699</f>
        <v>0</v>
      </c>
      <c r="V1699" s="59">
        <f>'Inventory Ref Sheet'!O1699</f>
        <v>0</v>
      </c>
      <c r="W1699" s="59">
        <f>'Inventory Ref Sheet'!R1699</f>
        <v>0</v>
      </c>
      <c r="X1699" s="59">
        <f>'Inventory Ref Sheet'!S1699</f>
        <v>0</v>
      </c>
      <c r="Y1699" s="100" t="str">
        <f ca="1">IF('Inventory Ref Sheet'!U1699&gt;0,YEAR(TODAY())-'Inventory Ref Sheet'!U1699,"")</f>
        <v/>
      </c>
      <c r="Z1699" s="95">
        <f>'Inventory Ref Sheet'!W1699</f>
        <v>0</v>
      </c>
      <c r="AA1699" s="60">
        <f>'Inventory Ref Sheet'!X1699</f>
        <v>0</v>
      </c>
      <c r="AB1699" s="61"/>
      <c r="AC1699" s="97" t="str">
        <f t="shared" si="97"/>
        <v/>
      </c>
      <c r="AD1699" s="59">
        <f>'Inventory Ref Sheet'!Y1699</f>
        <v>0</v>
      </c>
      <c r="AE1699" s="59">
        <f>'Inventory Ref Sheet'!Z1699</f>
        <v>0</v>
      </c>
      <c r="AF1699" s="102">
        <f>'Inventory Ref Sheet'!AA1699</f>
        <v>0</v>
      </c>
      <c r="AG1699" s="59">
        <f>'Inventory Ref Sheet'!AD1699</f>
        <v>0</v>
      </c>
      <c r="AH1699" s="59">
        <f>'Inventory Ref Sheet'!AE1699</f>
        <v>0</v>
      </c>
      <c r="AI1699" s="100" t="str">
        <f ca="1">IF('Inventory Ref Sheet'!AG1699&gt;0,YEAR(TODAY())-'Inventory Ref Sheet'!AG1699,"")</f>
        <v/>
      </c>
      <c r="AJ1699" s="99"/>
      <c r="AK1699" s="60">
        <f>'Inventory Ref Sheet'!AJ1699</f>
        <v>0</v>
      </c>
      <c r="AL1699" s="99"/>
      <c r="AM1699" s="97" t="str">
        <f t="shared" si="98"/>
        <v/>
      </c>
    </row>
    <row r="1700" spans="10:39" x14ac:dyDescent="0.25">
      <c r="J1700" s="59">
        <f>'Inventory Ref Sheet'!AK1700</f>
        <v>0</v>
      </c>
      <c r="K1700" s="59">
        <f>'Inventory Ref Sheet'!AL1700</f>
        <v>0</v>
      </c>
      <c r="L1700" s="59">
        <f>'Inventory Ref Sheet'!AM1700</f>
        <v>0</v>
      </c>
      <c r="M1700" s="59">
        <f>'Inventory Ref Sheet'!AP1700</f>
        <v>0</v>
      </c>
      <c r="N1700" s="59">
        <f>'Inventory Ref Sheet'!AQ1700</f>
        <v>0</v>
      </c>
      <c r="O1700" s="100" t="str">
        <f ca="1">IF('Inventory Ref Sheet'!AS1700&gt;0,YEAR(TODAY())-'Inventory Ref Sheet'!AS1700,"")</f>
        <v/>
      </c>
      <c r="P1700" s="95">
        <f>'Inventory Ref Sheet'!AU1700</f>
        <v>0</v>
      </c>
      <c r="Q1700" s="60">
        <f>'Inventory Ref Sheet'!AV1700</f>
        <v>0</v>
      </c>
      <c r="R1700" s="61"/>
      <c r="S1700" s="100" t="str">
        <f t="shared" si="96"/>
        <v/>
      </c>
      <c r="T1700" s="59">
        <f>'Inventory Ref Sheet'!M1700</f>
        <v>0</v>
      </c>
      <c r="U1700" s="102">
        <f>'Inventory Ref Sheet'!N1700</f>
        <v>0</v>
      </c>
      <c r="V1700" s="59">
        <f>'Inventory Ref Sheet'!O1700</f>
        <v>0</v>
      </c>
      <c r="W1700" s="59">
        <f>'Inventory Ref Sheet'!R1700</f>
        <v>0</v>
      </c>
      <c r="X1700" s="59">
        <f>'Inventory Ref Sheet'!S1700</f>
        <v>0</v>
      </c>
      <c r="Y1700" s="100" t="str">
        <f ca="1">IF('Inventory Ref Sheet'!U1700&gt;0,YEAR(TODAY())-'Inventory Ref Sheet'!U1700,"")</f>
        <v/>
      </c>
      <c r="Z1700" s="95">
        <f>'Inventory Ref Sheet'!W1700</f>
        <v>0</v>
      </c>
      <c r="AA1700" s="60">
        <f>'Inventory Ref Sheet'!X1700</f>
        <v>0</v>
      </c>
      <c r="AB1700" s="61"/>
      <c r="AC1700" s="97" t="str">
        <f t="shared" si="97"/>
        <v/>
      </c>
      <c r="AD1700" s="59">
        <f>'Inventory Ref Sheet'!Y1700</f>
        <v>0</v>
      </c>
      <c r="AE1700" s="59">
        <f>'Inventory Ref Sheet'!Z1700</f>
        <v>0</v>
      </c>
      <c r="AF1700" s="102">
        <f>'Inventory Ref Sheet'!AA1700</f>
        <v>0</v>
      </c>
      <c r="AG1700" s="59">
        <f>'Inventory Ref Sheet'!AD1700</f>
        <v>0</v>
      </c>
      <c r="AH1700" s="59">
        <f>'Inventory Ref Sheet'!AE1700</f>
        <v>0</v>
      </c>
      <c r="AI1700" s="100" t="str">
        <f ca="1">IF('Inventory Ref Sheet'!AG1700&gt;0,YEAR(TODAY())-'Inventory Ref Sheet'!AG1700,"")</f>
        <v/>
      </c>
      <c r="AJ1700" s="99"/>
      <c r="AK1700" s="60">
        <f>'Inventory Ref Sheet'!AJ1700</f>
        <v>0</v>
      </c>
      <c r="AL1700" s="99"/>
      <c r="AM1700" s="97" t="str">
        <f t="shared" si="98"/>
        <v/>
      </c>
    </row>
    <row r="1701" spans="10:39" x14ac:dyDescent="0.25">
      <c r="J1701" s="59">
        <f>'Inventory Ref Sheet'!AK1701</f>
        <v>0</v>
      </c>
      <c r="K1701" s="59">
        <f>'Inventory Ref Sheet'!AL1701</f>
        <v>0</v>
      </c>
      <c r="L1701" s="59">
        <f>'Inventory Ref Sheet'!AM1701</f>
        <v>0</v>
      </c>
      <c r="M1701" s="59">
        <f>'Inventory Ref Sheet'!AP1701</f>
        <v>0</v>
      </c>
      <c r="N1701" s="59">
        <f>'Inventory Ref Sheet'!AQ1701</f>
        <v>0</v>
      </c>
      <c r="O1701" s="100" t="str">
        <f ca="1">IF('Inventory Ref Sheet'!AS1701&gt;0,YEAR(TODAY())-'Inventory Ref Sheet'!AS1701,"")</f>
        <v/>
      </c>
      <c r="P1701" s="95">
        <f>'Inventory Ref Sheet'!AU1701</f>
        <v>0</v>
      </c>
      <c r="Q1701" s="60">
        <f>'Inventory Ref Sheet'!AV1701</f>
        <v>0</v>
      </c>
      <c r="R1701" s="61"/>
      <c r="S1701" s="100" t="str">
        <f t="shared" si="96"/>
        <v/>
      </c>
      <c r="T1701" s="59">
        <f>'Inventory Ref Sheet'!M1701</f>
        <v>0</v>
      </c>
      <c r="U1701" s="102">
        <f>'Inventory Ref Sheet'!N1701</f>
        <v>0</v>
      </c>
      <c r="V1701" s="59">
        <f>'Inventory Ref Sheet'!O1701</f>
        <v>0</v>
      </c>
      <c r="W1701" s="59">
        <f>'Inventory Ref Sheet'!R1701</f>
        <v>0</v>
      </c>
      <c r="X1701" s="59">
        <f>'Inventory Ref Sheet'!S1701</f>
        <v>0</v>
      </c>
      <c r="Y1701" s="100" t="str">
        <f ca="1">IF('Inventory Ref Sheet'!U1701&gt;0,YEAR(TODAY())-'Inventory Ref Sheet'!U1701,"")</f>
        <v/>
      </c>
      <c r="Z1701" s="95">
        <f>'Inventory Ref Sheet'!W1701</f>
        <v>0</v>
      </c>
      <c r="AA1701" s="60">
        <f>'Inventory Ref Sheet'!X1701</f>
        <v>0</v>
      </c>
      <c r="AB1701" s="61"/>
      <c r="AC1701" s="97" t="str">
        <f t="shared" si="97"/>
        <v/>
      </c>
      <c r="AD1701" s="59">
        <f>'Inventory Ref Sheet'!Y1701</f>
        <v>0</v>
      </c>
      <c r="AE1701" s="59">
        <f>'Inventory Ref Sheet'!Z1701</f>
        <v>0</v>
      </c>
      <c r="AF1701" s="102">
        <f>'Inventory Ref Sheet'!AA1701</f>
        <v>0</v>
      </c>
      <c r="AG1701" s="59">
        <f>'Inventory Ref Sheet'!AD1701</f>
        <v>0</v>
      </c>
      <c r="AH1701" s="59">
        <f>'Inventory Ref Sheet'!AE1701</f>
        <v>0</v>
      </c>
      <c r="AI1701" s="100" t="str">
        <f ca="1">IF('Inventory Ref Sheet'!AG1701&gt;0,YEAR(TODAY())-'Inventory Ref Sheet'!AG1701,"")</f>
        <v/>
      </c>
      <c r="AJ1701" s="99"/>
      <c r="AK1701" s="60">
        <f>'Inventory Ref Sheet'!AJ1701</f>
        <v>0</v>
      </c>
      <c r="AL1701" s="99"/>
      <c r="AM1701" s="97" t="str">
        <f t="shared" si="98"/>
        <v/>
      </c>
    </row>
    <row r="1702" spans="10:39" x14ac:dyDescent="0.25">
      <c r="J1702" s="59">
        <f>'Inventory Ref Sheet'!AK1702</f>
        <v>0</v>
      </c>
      <c r="K1702" s="59">
        <f>'Inventory Ref Sheet'!AL1702</f>
        <v>0</v>
      </c>
      <c r="L1702" s="59">
        <f>'Inventory Ref Sheet'!AM1702</f>
        <v>0</v>
      </c>
      <c r="M1702" s="59">
        <f>'Inventory Ref Sheet'!AP1702</f>
        <v>0</v>
      </c>
      <c r="N1702" s="59">
        <f>'Inventory Ref Sheet'!AQ1702</f>
        <v>0</v>
      </c>
      <c r="O1702" s="100" t="str">
        <f ca="1">IF('Inventory Ref Sheet'!AS1702&gt;0,YEAR(TODAY())-'Inventory Ref Sheet'!AS1702,"")</f>
        <v/>
      </c>
      <c r="P1702" s="95">
        <f>'Inventory Ref Sheet'!AU1702</f>
        <v>0</v>
      </c>
      <c r="Q1702" s="60">
        <f>'Inventory Ref Sheet'!AV1702</f>
        <v>0</v>
      </c>
      <c r="R1702" s="61"/>
      <c r="S1702" s="100" t="str">
        <f t="shared" si="96"/>
        <v/>
      </c>
      <c r="T1702" s="59">
        <f>'Inventory Ref Sheet'!M1702</f>
        <v>0</v>
      </c>
      <c r="U1702" s="102">
        <f>'Inventory Ref Sheet'!N1702</f>
        <v>0</v>
      </c>
      <c r="V1702" s="59">
        <f>'Inventory Ref Sheet'!O1702</f>
        <v>0</v>
      </c>
      <c r="W1702" s="59">
        <f>'Inventory Ref Sheet'!R1702</f>
        <v>0</v>
      </c>
      <c r="X1702" s="59">
        <f>'Inventory Ref Sheet'!S1702</f>
        <v>0</v>
      </c>
      <c r="Y1702" s="100" t="str">
        <f ca="1">IF('Inventory Ref Sheet'!U1702&gt;0,YEAR(TODAY())-'Inventory Ref Sheet'!U1702,"")</f>
        <v/>
      </c>
      <c r="Z1702" s="95">
        <f>'Inventory Ref Sheet'!W1702</f>
        <v>0</v>
      </c>
      <c r="AA1702" s="60">
        <f>'Inventory Ref Sheet'!X1702</f>
        <v>0</v>
      </c>
      <c r="AB1702" s="61"/>
      <c r="AC1702" s="97" t="str">
        <f t="shared" si="97"/>
        <v/>
      </c>
      <c r="AD1702" s="59">
        <f>'Inventory Ref Sheet'!Y1702</f>
        <v>0</v>
      </c>
      <c r="AE1702" s="59">
        <f>'Inventory Ref Sheet'!Z1702</f>
        <v>0</v>
      </c>
      <c r="AF1702" s="102">
        <f>'Inventory Ref Sheet'!AA1702</f>
        <v>0</v>
      </c>
      <c r="AG1702" s="59">
        <f>'Inventory Ref Sheet'!AD1702</f>
        <v>0</v>
      </c>
      <c r="AH1702" s="59">
        <f>'Inventory Ref Sheet'!AE1702</f>
        <v>0</v>
      </c>
      <c r="AI1702" s="100" t="str">
        <f ca="1">IF('Inventory Ref Sheet'!AG1702&gt;0,YEAR(TODAY())-'Inventory Ref Sheet'!AG1702,"")</f>
        <v/>
      </c>
      <c r="AJ1702" s="99"/>
      <c r="AK1702" s="60">
        <f>'Inventory Ref Sheet'!AJ1702</f>
        <v>0</v>
      </c>
      <c r="AL1702" s="99"/>
      <c r="AM1702" s="97" t="str">
        <f t="shared" si="98"/>
        <v/>
      </c>
    </row>
    <row r="1703" spans="10:39" x14ac:dyDescent="0.25">
      <c r="J1703" s="59">
        <f>'Inventory Ref Sheet'!AK1703</f>
        <v>0</v>
      </c>
      <c r="K1703" s="59">
        <f>'Inventory Ref Sheet'!AL1703</f>
        <v>0</v>
      </c>
      <c r="L1703" s="59">
        <f>'Inventory Ref Sheet'!AM1703</f>
        <v>0</v>
      </c>
      <c r="M1703" s="59">
        <f>'Inventory Ref Sheet'!AP1703</f>
        <v>0</v>
      </c>
      <c r="N1703" s="59">
        <f>'Inventory Ref Sheet'!AQ1703</f>
        <v>0</v>
      </c>
      <c r="O1703" s="100" t="str">
        <f ca="1">IF('Inventory Ref Sheet'!AS1703&gt;0,YEAR(TODAY())-'Inventory Ref Sheet'!AS1703,"")</f>
        <v/>
      </c>
      <c r="P1703" s="95">
        <f>'Inventory Ref Sheet'!AU1703</f>
        <v>0</v>
      </c>
      <c r="Q1703" s="60">
        <f>'Inventory Ref Sheet'!AV1703</f>
        <v>0</v>
      </c>
      <c r="R1703" s="61"/>
      <c r="S1703" s="100" t="str">
        <f t="shared" si="96"/>
        <v/>
      </c>
      <c r="T1703" s="59">
        <f>'Inventory Ref Sheet'!M1703</f>
        <v>0</v>
      </c>
      <c r="U1703" s="102">
        <f>'Inventory Ref Sheet'!N1703</f>
        <v>0</v>
      </c>
      <c r="V1703" s="59">
        <f>'Inventory Ref Sheet'!O1703</f>
        <v>0</v>
      </c>
      <c r="W1703" s="59">
        <f>'Inventory Ref Sheet'!R1703</f>
        <v>0</v>
      </c>
      <c r="X1703" s="59">
        <f>'Inventory Ref Sheet'!S1703</f>
        <v>0</v>
      </c>
      <c r="Y1703" s="100" t="str">
        <f ca="1">IF('Inventory Ref Sheet'!U1703&gt;0,YEAR(TODAY())-'Inventory Ref Sheet'!U1703,"")</f>
        <v/>
      </c>
      <c r="Z1703" s="95">
        <f>'Inventory Ref Sheet'!W1703</f>
        <v>0</v>
      </c>
      <c r="AA1703" s="60">
        <f>'Inventory Ref Sheet'!X1703</f>
        <v>0</v>
      </c>
      <c r="AB1703" s="61"/>
      <c r="AC1703" s="97" t="str">
        <f t="shared" si="97"/>
        <v/>
      </c>
      <c r="AD1703" s="59">
        <f>'Inventory Ref Sheet'!Y1703</f>
        <v>0</v>
      </c>
      <c r="AE1703" s="59">
        <f>'Inventory Ref Sheet'!Z1703</f>
        <v>0</v>
      </c>
      <c r="AF1703" s="102">
        <f>'Inventory Ref Sheet'!AA1703</f>
        <v>0</v>
      </c>
      <c r="AG1703" s="59">
        <f>'Inventory Ref Sheet'!AD1703</f>
        <v>0</v>
      </c>
      <c r="AH1703" s="59">
        <f>'Inventory Ref Sheet'!AE1703</f>
        <v>0</v>
      </c>
      <c r="AI1703" s="100" t="str">
        <f ca="1">IF('Inventory Ref Sheet'!AG1703&gt;0,YEAR(TODAY())-'Inventory Ref Sheet'!AG1703,"")</f>
        <v/>
      </c>
      <c r="AJ1703" s="99"/>
      <c r="AK1703" s="60">
        <f>'Inventory Ref Sheet'!AJ1703</f>
        <v>0</v>
      </c>
      <c r="AL1703" s="99"/>
      <c r="AM1703" s="97" t="str">
        <f t="shared" si="98"/>
        <v/>
      </c>
    </row>
    <row r="1704" spans="10:39" x14ac:dyDescent="0.25">
      <c r="J1704" s="59">
        <f>'Inventory Ref Sheet'!AK1704</f>
        <v>0</v>
      </c>
      <c r="K1704" s="59">
        <f>'Inventory Ref Sheet'!AL1704</f>
        <v>0</v>
      </c>
      <c r="L1704" s="59">
        <f>'Inventory Ref Sheet'!AM1704</f>
        <v>0</v>
      </c>
      <c r="M1704" s="59">
        <f>'Inventory Ref Sheet'!AP1704</f>
        <v>0</v>
      </c>
      <c r="N1704" s="59">
        <f>'Inventory Ref Sheet'!AQ1704</f>
        <v>0</v>
      </c>
      <c r="O1704" s="100" t="str">
        <f ca="1">IF('Inventory Ref Sheet'!AS1704&gt;0,YEAR(TODAY())-'Inventory Ref Sheet'!AS1704,"")</f>
        <v/>
      </c>
      <c r="P1704" s="95">
        <f>'Inventory Ref Sheet'!AU1704</f>
        <v>0</v>
      </c>
      <c r="Q1704" s="60">
        <f>'Inventory Ref Sheet'!AV1704</f>
        <v>0</v>
      </c>
      <c r="R1704" s="61"/>
      <c r="S1704" s="100" t="str">
        <f t="shared" si="96"/>
        <v/>
      </c>
      <c r="T1704" s="59">
        <f>'Inventory Ref Sheet'!M1704</f>
        <v>0</v>
      </c>
      <c r="U1704" s="102">
        <f>'Inventory Ref Sheet'!N1704</f>
        <v>0</v>
      </c>
      <c r="V1704" s="59">
        <f>'Inventory Ref Sheet'!O1704</f>
        <v>0</v>
      </c>
      <c r="W1704" s="59">
        <f>'Inventory Ref Sheet'!R1704</f>
        <v>0</v>
      </c>
      <c r="X1704" s="59">
        <f>'Inventory Ref Sheet'!S1704</f>
        <v>0</v>
      </c>
      <c r="Y1704" s="100" t="str">
        <f ca="1">IF('Inventory Ref Sheet'!U1704&gt;0,YEAR(TODAY())-'Inventory Ref Sheet'!U1704,"")</f>
        <v/>
      </c>
      <c r="Z1704" s="95">
        <f>'Inventory Ref Sheet'!W1704</f>
        <v>0</v>
      </c>
      <c r="AA1704" s="60">
        <f>'Inventory Ref Sheet'!X1704</f>
        <v>0</v>
      </c>
      <c r="AB1704" s="61"/>
      <c r="AC1704" s="97" t="str">
        <f t="shared" si="97"/>
        <v/>
      </c>
      <c r="AD1704" s="59">
        <f>'Inventory Ref Sheet'!Y1704</f>
        <v>0</v>
      </c>
      <c r="AE1704" s="59">
        <f>'Inventory Ref Sheet'!Z1704</f>
        <v>0</v>
      </c>
      <c r="AF1704" s="102">
        <f>'Inventory Ref Sheet'!AA1704</f>
        <v>0</v>
      </c>
      <c r="AG1704" s="59">
        <f>'Inventory Ref Sheet'!AD1704</f>
        <v>0</v>
      </c>
      <c r="AH1704" s="59">
        <f>'Inventory Ref Sheet'!AE1704</f>
        <v>0</v>
      </c>
      <c r="AI1704" s="100" t="str">
        <f ca="1">IF('Inventory Ref Sheet'!AG1704&gt;0,YEAR(TODAY())-'Inventory Ref Sheet'!AG1704,"")</f>
        <v/>
      </c>
      <c r="AJ1704" s="99"/>
      <c r="AK1704" s="60">
        <f>'Inventory Ref Sheet'!AJ1704</f>
        <v>0</v>
      </c>
      <c r="AL1704" s="99"/>
      <c r="AM1704" s="97" t="str">
        <f t="shared" si="98"/>
        <v/>
      </c>
    </row>
    <row r="1705" spans="10:39" x14ac:dyDescent="0.25">
      <c r="J1705" s="59">
        <f>'Inventory Ref Sheet'!AK1705</f>
        <v>0</v>
      </c>
      <c r="K1705" s="59">
        <f>'Inventory Ref Sheet'!AL1705</f>
        <v>0</v>
      </c>
      <c r="L1705" s="59">
        <f>'Inventory Ref Sheet'!AM1705</f>
        <v>0</v>
      </c>
      <c r="M1705" s="59">
        <f>'Inventory Ref Sheet'!AP1705</f>
        <v>0</v>
      </c>
      <c r="N1705" s="59">
        <f>'Inventory Ref Sheet'!AQ1705</f>
        <v>0</v>
      </c>
      <c r="O1705" s="100" t="str">
        <f ca="1">IF('Inventory Ref Sheet'!AS1705&gt;0,YEAR(TODAY())-'Inventory Ref Sheet'!AS1705,"")</f>
        <v/>
      </c>
      <c r="P1705" s="95">
        <f>'Inventory Ref Sheet'!AU1705</f>
        <v>0</v>
      </c>
      <c r="Q1705" s="60">
        <f>'Inventory Ref Sheet'!AV1705</f>
        <v>0</v>
      </c>
      <c r="R1705" s="61"/>
      <c r="S1705" s="100" t="str">
        <f t="shared" si="96"/>
        <v/>
      </c>
      <c r="T1705" s="59">
        <f>'Inventory Ref Sheet'!M1705</f>
        <v>0</v>
      </c>
      <c r="U1705" s="102">
        <f>'Inventory Ref Sheet'!N1705</f>
        <v>0</v>
      </c>
      <c r="V1705" s="59">
        <f>'Inventory Ref Sheet'!O1705</f>
        <v>0</v>
      </c>
      <c r="W1705" s="59">
        <f>'Inventory Ref Sheet'!R1705</f>
        <v>0</v>
      </c>
      <c r="X1705" s="59">
        <f>'Inventory Ref Sheet'!S1705</f>
        <v>0</v>
      </c>
      <c r="Y1705" s="100" t="str">
        <f ca="1">IF('Inventory Ref Sheet'!U1705&gt;0,YEAR(TODAY())-'Inventory Ref Sheet'!U1705,"")</f>
        <v/>
      </c>
      <c r="Z1705" s="95">
        <f>'Inventory Ref Sheet'!W1705</f>
        <v>0</v>
      </c>
      <c r="AA1705" s="60">
        <f>'Inventory Ref Sheet'!X1705</f>
        <v>0</v>
      </c>
      <c r="AB1705" s="61"/>
      <c r="AC1705" s="97" t="str">
        <f t="shared" si="97"/>
        <v/>
      </c>
      <c r="AD1705" s="59">
        <f>'Inventory Ref Sheet'!Y1705</f>
        <v>0</v>
      </c>
      <c r="AE1705" s="59">
        <f>'Inventory Ref Sheet'!Z1705</f>
        <v>0</v>
      </c>
      <c r="AF1705" s="102">
        <f>'Inventory Ref Sheet'!AA1705</f>
        <v>0</v>
      </c>
      <c r="AG1705" s="59">
        <f>'Inventory Ref Sheet'!AD1705</f>
        <v>0</v>
      </c>
      <c r="AH1705" s="59">
        <f>'Inventory Ref Sheet'!AE1705</f>
        <v>0</v>
      </c>
      <c r="AI1705" s="100" t="str">
        <f ca="1">IF('Inventory Ref Sheet'!AG1705&gt;0,YEAR(TODAY())-'Inventory Ref Sheet'!AG1705,"")</f>
        <v/>
      </c>
      <c r="AJ1705" s="99"/>
      <c r="AK1705" s="60">
        <f>'Inventory Ref Sheet'!AJ1705</f>
        <v>0</v>
      </c>
      <c r="AL1705" s="99"/>
      <c r="AM1705" s="97" t="str">
        <f t="shared" si="98"/>
        <v/>
      </c>
    </row>
    <row r="1706" spans="10:39" x14ac:dyDescent="0.25">
      <c r="J1706" s="59">
        <f>'Inventory Ref Sheet'!AK1706</f>
        <v>0</v>
      </c>
      <c r="K1706" s="59">
        <f>'Inventory Ref Sheet'!AL1706</f>
        <v>0</v>
      </c>
      <c r="L1706" s="59">
        <f>'Inventory Ref Sheet'!AM1706</f>
        <v>0</v>
      </c>
      <c r="M1706" s="59">
        <f>'Inventory Ref Sheet'!AP1706</f>
        <v>0</v>
      </c>
      <c r="N1706" s="59">
        <f>'Inventory Ref Sheet'!AQ1706</f>
        <v>0</v>
      </c>
      <c r="O1706" s="100" t="str">
        <f ca="1">IF('Inventory Ref Sheet'!AS1706&gt;0,YEAR(TODAY())-'Inventory Ref Sheet'!AS1706,"")</f>
        <v/>
      </c>
      <c r="P1706" s="95">
        <f>'Inventory Ref Sheet'!AU1706</f>
        <v>0</v>
      </c>
      <c r="Q1706" s="60">
        <f>'Inventory Ref Sheet'!AV1706</f>
        <v>0</v>
      </c>
      <c r="R1706" s="61"/>
      <c r="S1706" s="100" t="str">
        <f t="shared" si="96"/>
        <v/>
      </c>
      <c r="T1706" s="59">
        <f>'Inventory Ref Sheet'!M1706</f>
        <v>0</v>
      </c>
      <c r="U1706" s="102">
        <f>'Inventory Ref Sheet'!N1706</f>
        <v>0</v>
      </c>
      <c r="V1706" s="59">
        <f>'Inventory Ref Sheet'!O1706</f>
        <v>0</v>
      </c>
      <c r="W1706" s="59">
        <f>'Inventory Ref Sheet'!R1706</f>
        <v>0</v>
      </c>
      <c r="X1706" s="59">
        <f>'Inventory Ref Sheet'!S1706</f>
        <v>0</v>
      </c>
      <c r="Y1706" s="100" t="str">
        <f ca="1">IF('Inventory Ref Sheet'!U1706&gt;0,YEAR(TODAY())-'Inventory Ref Sheet'!U1706,"")</f>
        <v/>
      </c>
      <c r="Z1706" s="95">
        <f>'Inventory Ref Sheet'!W1706</f>
        <v>0</v>
      </c>
      <c r="AA1706" s="60">
        <f>'Inventory Ref Sheet'!X1706</f>
        <v>0</v>
      </c>
      <c r="AB1706" s="61"/>
      <c r="AC1706" s="97" t="str">
        <f t="shared" si="97"/>
        <v/>
      </c>
      <c r="AD1706" s="59">
        <f>'Inventory Ref Sheet'!Y1706</f>
        <v>0</v>
      </c>
      <c r="AE1706" s="59">
        <f>'Inventory Ref Sheet'!Z1706</f>
        <v>0</v>
      </c>
      <c r="AF1706" s="102">
        <f>'Inventory Ref Sheet'!AA1706</f>
        <v>0</v>
      </c>
      <c r="AG1706" s="59">
        <f>'Inventory Ref Sheet'!AD1706</f>
        <v>0</v>
      </c>
      <c r="AH1706" s="59">
        <f>'Inventory Ref Sheet'!AE1706</f>
        <v>0</v>
      </c>
      <c r="AI1706" s="100" t="str">
        <f ca="1">IF('Inventory Ref Sheet'!AG1706&gt;0,YEAR(TODAY())-'Inventory Ref Sheet'!AG1706,"")</f>
        <v/>
      </c>
      <c r="AJ1706" s="99"/>
      <c r="AK1706" s="60">
        <f>'Inventory Ref Sheet'!AJ1706</f>
        <v>0</v>
      </c>
      <c r="AL1706" s="99"/>
      <c r="AM1706" s="97" t="str">
        <f t="shared" si="98"/>
        <v/>
      </c>
    </row>
    <row r="1707" spans="10:39" x14ac:dyDescent="0.25">
      <c r="J1707" s="59">
        <f>'Inventory Ref Sheet'!AK1707</f>
        <v>0</v>
      </c>
      <c r="K1707" s="59">
        <f>'Inventory Ref Sheet'!AL1707</f>
        <v>0</v>
      </c>
      <c r="L1707" s="59">
        <f>'Inventory Ref Sheet'!AM1707</f>
        <v>0</v>
      </c>
      <c r="M1707" s="59">
        <f>'Inventory Ref Sheet'!AP1707</f>
        <v>0</v>
      </c>
      <c r="N1707" s="59">
        <f>'Inventory Ref Sheet'!AQ1707</f>
        <v>0</v>
      </c>
      <c r="O1707" s="100" t="str">
        <f ca="1">IF('Inventory Ref Sheet'!AS1707&gt;0,YEAR(TODAY())-'Inventory Ref Sheet'!AS1707,"")</f>
        <v/>
      </c>
      <c r="P1707" s="95">
        <f>'Inventory Ref Sheet'!AU1707</f>
        <v>0</v>
      </c>
      <c r="Q1707" s="60">
        <f>'Inventory Ref Sheet'!AV1707</f>
        <v>0</v>
      </c>
      <c r="R1707" s="61"/>
      <c r="S1707" s="100" t="str">
        <f t="shared" si="96"/>
        <v/>
      </c>
      <c r="T1707" s="59">
        <f>'Inventory Ref Sheet'!M1707</f>
        <v>0</v>
      </c>
      <c r="U1707" s="102">
        <f>'Inventory Ref Sheet'!N1707</f>
        <v>0</v>
      </c>
      <c r="V1707" s="59">
        <f>'Inventory Ref Sheet'!O1707</f>
        <v>0</v>
      </c>
      <c r="W1707" s="59">
        <f>'Inventory Ref Sheet'!R1707</f>
        <v>0</v>
      </c>
      <c r="X1707" s="59">
        <f>'Inventory Ref Sheet'!S1707</f>
        <v>0</v>
      </c>
      <c r="Y1707" s="100" t="str">
        <f ca="1">IF('Inventory Ref Sheet'!U1707&gt;0,YEAR(TODAY())-'Inventory Ref Sheet'!U1707,"")</f>
        <v/>
      </c>
      <c r="Z1707" s="95">
        <f>'Inventory Ref Sheet'!W1707</f>
        <v>0</v>
      </c>
      <c r="AA1707" s="60">
        <f>'Inventory Ref Sheet'!X1707</f>
        <v>0</v>
      </c>
      <c r="AB1707" s="61"/>
      <c r="AC1707" s="97" t="str">
        <f t="shared" si="97"/>
        <v/>
      </c>
      <c r="AD1707" s="59">
        <f>'Inventory Ref Sheet'!Y1707</f>
        <v>0</v>
      </c>
      <c r="AE1707" s="59">
        <f>'Inventory Ref Sheet'!Z1707</f>
        <v>0</v>
      </c>
      <c r="AF1707" s="102">
        <f>'Inventory Ref Sheet'!AA1707</f>
        <v>0</v>
      </c>
      <c r="AG1707" s="59">
        <f>'Inventory Ref Sheet'!AD1707</f>
        <v>0</v>
      </c>
      <c r="AH1707" s="59">
        <f>'Inventory Ref Sheet'!AE1707</f>
        <v>0</v>
      </c>
      <c r="AI1707" s="100" t="str">
        <f ca="1">IF('Inventory Ref Sheet'!AG1707&gt;0,YEAR(TODAY())-'Inventory Ref Sheet'!AG1707,"")</f>
        <v/>
      </c>
      <c r="AJ1707" s="99"/>
      <c r="AK1707" s="60">
        <f>'Inventory Ref Sheet'!AJ1707</f>
        <v>0</v>
      </c>
      <c r="AL1707" s="99"/>
      <c r="AM1707" s="97" t="str">
        <f t="shared" si="98"/>
        <v/>
      </c>
    </row>
    <row r="1708" spans="10:39" x14ac:dyDescent="0.25">
      <c r="J1708" s="59">
        <f>'Inventory Ref Sheet'!AK1708</f>
        <v>0</v>
      </c>
      <c r="K1708" s="59">
        <f>'Inventory Ref Sheet'!AL1708</f>
        <v>0</v>
      </c>
      <c r="L1708" s="59">
        <f>'Inventory Ref Sheet'!AM1708</f>
        <v>0</v>
      </c>
      <c r="M1708" s="59">
        <f>'Inventory Ref Sheet'!AP1708</f>
        <v>0</v>
      </c>
      <c r="N1708" s="59">
        <f>'Inventory Ref Sheet'!AQ1708</f>
        <v>0</v>
      </c>
      <c r="O1708" s="100" t="str">
        <f ca="1">IF('Inventory Ref Sheet'!AS1708&gt;0,YEAR(TODAY())-'Inventory Ref Sheet'!AS1708,"")</f>
        <v/>
      </c>
      <c r="P1708" s="95">
        <f>'Inventory Ref Sheet'!AU1708</f>
        <v>0</v>
      </c>
      <c r="Q1708" s="60">
        <f>'Inventory Ref Sheet'!AV1708</f>
        <v>0</v>
      </c>
      <c r="R1708" s="61"/>
      <c r="S1708" s="100" t="str">
        <f t="shared" si="96"/>
        <v/>
      </c>
      <c r="T1708" s="59">
        <f>'Inventory Ref Sheet'!M1708</f>
        <v>0</v>
      </c>
      <c r="U1708" s="102">
        <f>'Inventory Ref Sheet'!N1708</f>
        <v>0</v>
      </c>
      <c r="V1708" s="59">
        <f>'Inventory Ref Sheet'!O1708</f>
        <v>0</v>
      </c>
      <c r="W1708" s="59">
        <f>'Inventory Ref Sheet'!R1708</f>
        <v>0</v>
      </c>
      <c r="X1708" s="59">
        <f>'Inventory Ref Sheet'!S1708</f>
        <v>0</v>
      </c>
      <c r="Y1708" s="100" t="str">
        <f ca="1">IF('Inventory Ref Sheet'!U1708&gt;0,YEAR(TODAY())-'Inventory Ref Sheet'!U1708,"")</f>
        <v/>
      </c>
      <c r="Z1708" s="95">
        <f>'Inventory Ref Sheet'!W1708</f>
        <v>0</v>
      </c>
      <c r="AA1708" s="60">
        <f>'Inventory Ref Sheet'!X1708</f>
        <v>0</v>
      </c>
      <c r="AB1708" s="61"/>
      <c r="AC1708" s="97" t="str">
        <f t="shared" si="97"/>
        <v/>
      </c>
      <c r="AD1708" s="59">
        <f>'Inventory Ref Sheet'!Y1708</f>
        <v>0</v>
      </c>
      <c r="AE1708" s="59">
        <f>'Inventory Ref Sheet'!Z1708</f>
        <v>0</v>
      </c>
      <c r="AF1708" s="102">
        <f>'Inventory Ref Sheet'!AA1708</f>
        <v>0</v>
      </c>
      <c r="AG1708" s="59">
        <f>'Inventory Ref Sheet'!AD1708</f>
        <v>0</v>
      </c>
      <c r="AH1708" s="59">
        <f>'Inventory Ref Sheet'!AE1708</f>
        <v>0</v>
      </c>
      <c r="AI1708" s="100" t="str">
        <f ca="1">IF('Inventory Ref Sheet'!AG1708&gt;0,YEAR(TODAY())-'Inventory Ref Sheet'!AG1708,"")</f>
        <v/>
      </c>
      <c r="AJ1708" s="99"/>
      <c r="AK1708" s="60">
        <f>'Inventory Ref Sheet'!AJ1708</f>
        <v>0</v>
      </c>
      <c r="AL1708" s="99"/>
      <c r="AM1708" s="97" t="str">
        <f t="shared" si="98"/>
        <v/>
      </c>
    </row>
    <row r="1709" spans="10:39" x14ac:dyDescent="0.25">
      <c r="J1709" s="59">
        <f>'Inventory Ref Sheet'!AK1709</f>
        <v>0</v>
      </c>
      <c r="K1709" s="59">
        <f>'Inventory Ref Sheet'!AL1709</f>
        <v>0</v>
      </c>
      <c r="L1709" s="59">
        <f>'Inventory Ref Sheet'!AM1709</f>
        <v>0</v>
      </c>
      <c r="M1709" s="59">
        <f>'Inventory Ref Sheet'!AP1709</f>
        <v>0</v>
      </c>
      <c r="N1709" s="59">
        <f>'Inventory Ref Sheet'!AQ1709</f>
        <v>0</v>
      </c>
      <c r="O1709" s="100" t="str">
        <f ca="1">IF('Inventory Ref Sheet'!AS1709&gt;0,YEAR(TODAY())-'Inventory Ref Sheet'!AS1709,"")</f>
        <v/>
      </c>
      <c r="P1709" s="95">
        <f>'Inventory Ref Sheet'!AU1709</f>
        <v>0</v>
      </c>
      <c r="Q1709" s="60">
        <f>'Inventory Ref Sheet'!AV1709</f>
        <v>0</v>
      </c>
      <c r="R1709" s="61"/>
      <c r="S1709" s="100" t="str">
        <f t="shared" si="96"/>
        <v/>
      </c>
      <c r="T1709" s="59">
        <f>'Inventory Ref Sheet'!M1709</f>
        <v>0</v>
      </c>
      <c r="U1709" s="102">
        <f>'Inventory Ref Sheet'!N1709</f>
        <v>0</v>
      </c>
      <c r="V1709" s="59">
        <f>'Inventory Ref Sheet'!O1709</f>
        <v>0</v>
      </c>
      <c r="W1709" s="59">
        <f>'Inventory Ref Sheet'!R1709</f>
        <v>0</v>
      </c>
      <c r="X1709" s="59">
        <f>'Inventory Ref Sheet'!S1709</f>
        <v>0</v>
      </c>
      <c r="Y1709" s="100" t="str">
        <f ca="1">IF('Inventory Ref Sheet'!U1709&gt;0,YEAR(TODAY())-'Inventory Ref Sheet'!U1709,"")</f>
        <v/>
      </c>
      <c r="Z1709" s="95">
        <f>'Inventory Ref Sheet'!W1709</f>
        <v>0</v>
      </c>
      <c r="AA1709" s="60">
        <f>'Inventory Ref Sheet'!X1709</f>
        <v>0</v>
      </c>
      <c r="AB1709" s="61"/>
      <c r="AC1709" s="97" t="str">
        <f t="shared" si="97"/>
        <v/>
      </c>
      <c r="AD1709" s="59">
        <f>'Inventory Ref Sheet'!Y1709</f>
        <v>0</v>
      </c>
      <c r="AE1709" s="59">
        <f>'Inventory Ref Sheet'!Z1709</f>
        <v>0</v>
      </c>
      <c r="AF1709" s="102">
        <f>'Inventory Ref Sheet'!AA1709</f>
        <v>0</v>
      </c>
      <c r="AG1709" s="59">
        <f>'Inventory Ref Sheet'!AD1709</f>
        <v>0</v>
      </c>
      <c r="AH1709" s="59">
        <f>'Inventory Ref Sheet'!AE1709</f>
        <v>0</v>
      </c>
      <c r="AI1709" s="100" t="str">
        <f ca="1">IF('Inventory Ref Sheet'!AG1709&gt;0,YEAR(TODAY())-'Inventory Ref Sheet'!AG1709,"")</f>
        <v/>
      </c>
      <c r="AJ1709" s="99"/>
      <c r="AK1709" s="60">
        <f>'Inventory Ref Sheet'!AJ1709</f>
        <v>0</v>
      </c>
      <c r="AL1709" s="99"/>
      <c r="AM1709" s="97" t="str">
        <f t="shared" si="98"/>
        <v/>
      </c>
    </row>
    <row r="1710" spans="10:39" x14ac:dyDescent="0.25">
      <c r="J1710" s="59">
        <f>'Inventory Ref Sheet'!AK1710</f>
        <v>0</v>
      </c>
      <c r="K1710" s="59">
        <f>'Inventory Ref Sheet'!AL1710</f>
        <v>0</v>
      </c>
      <c r="L1710" s="59">
        <f>'Inventory Ref Sheet'!AM1710</f>
        <v>0</v>
      </c>
      <c r="M1710" s="59">
        <f>'Inventory Ref Sheet'!AP1710</f>
        <v>0</v>
      </c>
      <c r="N1710" s="59">
        <f>'Inventory Ref Sheet'!AQ1710</f>
        <v>0</v>
      </c>
      <c r="O1710" s="100" t="str">
        <f ca="1">IF('Inventory Ref Sheet'!AS1710&gt;0,YEAR(TODAY())-'Inventory Ref Sheet'!AS1710,"")</f>
        <v/>
      </c>
      <c r="P1710" s="95">
        <f>'Inventory Ref Sheet'!AU1710</f>
        <v>0</v>
      </c>
      <c r="Q1710" s="60">
        <f>'Inventory Ref Sheet'!AV1710</f>
        <v>0</v>
      </c>
      <c r="R1710" s="61"/>
      <c r="S1710" s="100" t="str">
        <f t="shared" si="96"/>
        <v/>
      </c>
      <c r="T1710" s="59">
        <f>'Inventory Ref Sheet'!M1710</f>
        <v>0</v>
      </c>
      <c r="U1710" s="102">
        <f>'Inventory Ref Sheet'!N1710</f>
        <v>0</v>
      </c>
      <c r="V1710" s="59">
        <f>'Inventory Ref Sheet'!O1710</f>
        <v>0</v>
      </c>
      <c r="W1710" s="59">
        <f>'Inventory Ref Sheet'!R1710</f>
        <v>0</v>
      </c>
      <c r="X1710" s="59">
        <f>'Inventory Ref Sheet'!S1710</f>
        <v>0</v>
      </c>
      <c r="Y1710" s="100" t="str">
        <f ca="1">IF('Inventory Ref Sheet'!U1710&gt;0,YEAR(TODAY())-'Inventory Ref Sheet'!U1710,"")</f>
        <v/>
      </c>
      <c r="Z1710" s="95">
        <f>'Inventory Ref Sheet'!W1710</f>
        <v>0</v>
      </c>
      <c r="AA1710" s="60">
        <f>'Inventory Ref Sheet'!X1710</f>
        <v>0</v>
      </c>
      <c r="AB1710" s="61"/>
      <c r="AC1710" s="97" t="str">
        <f t="shared" si="97"/>
        <v/>
      </c>
      <c r="AD1710" s="59">
        <f>'Inventory Ref Sheet'!Y1710</f>
        <v>0</v>
      </c>
      <c r="AE1710" s="59">
        <f>'Inventory Ref Sheet'!Z1710</f>
        <v>0</v>
      </c>
      <c r="AF1710" s="102">
        <f>'Inventory Ref Sheet'!AA1710</f>
        <v>0</v>
      </c>
      <c r="AG1710" s="59">
        <f>'Inventory Ref Sheet'!AD1710</f>
        <v>0</v>
      </c>
      <c r="AH1710" s="59">
        <f>'Inventory Ref Sheet'!AE1710</f>
        <v>0</v>
      </c>
      <c r="AI1710" s="100" t="str">
        <f ca="1">IF('Inventory Ref Sheet'!AG1710&gt;0,YEAR(TODAY())-'Inventory Ref Sheet'!AG1710,"")</f>
        <v/>
      </c>
      <c r="AJ1710" s="99"/>
      <c r="AK1710" s="60">
        <f>'Inventory Ref Sheet'!AJ1710</f>
        <v>0</v>
      </c>
      <c r="AL1710" s="99"/>
      <c r="AM1710" s="97" t="str">
        <f t="shared" si="98"/>
        <v/>
      </c>
    </row>
    <row r="1711" spans="10:39" x14ac:dyDescent="0.25">
      <c r="J1711" s="59">
        <f>'Inventory Ref Sheet'!AK1711</f>
        <v>0</v>
      </c>
      <c r="K1711" s="59">
        <f>'Inventory Ref Sheet'!AL1711</f>
        <v>0</v>
      </c>
      <c r="L1711" s="59">
        <f>'Inventory Ref Sheet'!AM1711</f>
        <v>0</v>
      </c>
      <c r="M1711" s="59">
        <f>'Inventory Ref Sheet'!AP1711</f>
        <v>0</v>
      </c>
      <c r="N1711" s="59">
        <f>'Inventory Ref Sheet'!AQ1711</f>
        <v>0</v>
      </c>
      <c r="O1711" s="100" t="str">
        <f ca="1">IF('Inventory Ref Sheet'!AS1711&gt;0,YEAR(TODAY())-'Inventory Ref Sheet'!AS1711,"")</f>
        <v/>
      </c>
      <c r="P1711" s="95">
        <f>'Inventory Ref Sheet'!AU1711</f>
        <v>0</v>
      </c>
      <c r="Q1711" s="60">
        <f>'Inventory Ref Sheet'!AV1711</f>
        <v>0</v>
      </c>
      <c r="R1711" s="61"/>
      <c r="S1711" s="100" t="str">
        <f t="shared" si="96"/>
        <v/>
      </c>
      <c r="T1711" s="59">
        <f>'Inventory Ref Sheet'!M1711</f>
        <v>0</v>
      </c>
      <c r="U1711" s="102">
        <f>'Inventory Ref Sheet'!N1711</f>
        <v>0</v>
      </c>
      <c r="V1711" s="59">
        <f>'Inventory Ref Sheet'!O1711</f>
        <v>0</v>
      </c>
      <c r="W1711" s="59">
        <f>'Inventory Ref Sheet'!R1711</f>
        <v>0</v>
      </c>
      <c r="X1711" s="59">
        <f>'Inventory Ref Sheet'!S1711</f>
        <v>0</v>
      </c>
      <c r="Y1711" s="100" t="str">
        <f ca="1">IF('Inventory Ref Sheet'!U1711&gt;0,YEAR(TODAY())-'Inventory Ref Sheet'!U1711,"")</f>
        <v/>
      </c>
      <c r="Z1711" s="95">
        <f>'Inventory Ref Sheet'!W1711</f>
        <v>0</v>
      </c>
      <c r="AA1711" s="60">
        <f>'Inventory Ref Sheet'!X1711</f>
        <v>0</v>
      </c>
      <c r="AB1711" s="61"/>
      <c r="AC1711" s="97" t="str">
        <f t="shared" si="97"/>
        <v/>
      </c>
      <c r="AD1711" s="59">
        <f>'Inventory Ref Sheet'!Y1711</f>
        <v>0</v>
      </c>
      <c r="AE1711" s="59">
        <f>'Inventory Ref Sheet'!Z1711</f>
        <v>0</v>
      </c>
      <c r="AF1711" s="102">
        <f>'Inventory Ref Sheet'!AA1711</f>
        <v>0</v>
      </c>
      <c r="AG1711" s="59">
        <f>'Inventory Ref Sheet'!AD1711</f>
        <v>0</v>
      </c>
      <c r="AH1711" s="59">
        <f>'Inventory Ref Sheet'!AE1711</f>
        <v>0</v>
      </c>
      <c r="AI1711" s="100" t="str">
        <f ca="1">IF('Inventory Ref Sheet'!AG1711&gt;0,YEAR(TODAY())-'Inventory Ref Sheet'!AG1711,"")</f>
        <v/>
      </c>
      <c r="AJ1711" s="99"/>
      <c r="AK1711" s="60">
        <f>'Inventory Ref Sheet'!AJ1711</f>
        <v>0</v>
      </c>
      <c r="AL1711" s="99"/>
      <c r="AM1711" s="97" t="str">
        <f t="shared" si="98"/>
        <v/>
      </c>
    </row>
    <row r="1712" spans="10:39" x14ac:dyDescent="0.25">
      <c r="J1712" s="59">
        <f>'Inventory Ref Sheet'!AK1712</f>
        <v>0</v>
      </c>
      <c r="K1712" s="59">
        <f>'Inventory Ref Sheet'!AL1712</f>
        <v>0</v>
      </c>
      <c r="L1712" s="59">
        <f>'Inventory Ref Sheet'!AM1712</f>
        <v>0</v>
      </c>
      <c r="M1712" s="59">
        <f>'Inventory Ref Sheet'!AP1712</f>
        <v>0</v>
      </c>
      <c r="N1712" s="59">
        <f>'Inventory Ref Sheet'!AQ1712</f>
        <v>0</v>
      </c>
      <c r="O1712" s="100" t="str">
        <f ca="1">IF('Inventory Ref Sheet'!AS1712&gt;0,YEAR(TODAY())-'Inventory Ref Sheet'!AS1712,"")</f>
        <v/>
      </c>
      <c r="P1712" s="95">
        <f>'Inventory Ref Sheet'!AU1712</f>
        <v>0</v>
      </c>
      <c r="Q1712" s="60">
        <f>'Inventory Ref Sheet'!AV1712</f>
        <v>0</v>
      </c>
      <c r="R1712" s="61"/>
      <c r="S1712" s="100" t="str">
        <f t="shared" si="96"/>
        <v/>
      </c>
      <c r="T1712" s="59">
        <f>'Inventory Ref Sheet'!M1712</f>
        <v>0</v>
      </c>
      <c r="U1712" s="102">
        <f>'Inventory Ref Sheet'!N1712</f>
        <v>0</v>
      </c>
      <c r="V1712" s="59">
        <f>'Inventory Ref Sheet'!O1712</f>
        <v>0</v>
      </c>
      <c r="W1712" s="59">
        <f>'Inventory Ref Sheet'!R1712</f>
        <v>0</v>
      </c>
      <c r="X1712" s="59">
        <f>'Inventory Ref Sheet'!S1712</f>
        <v>0</v>
      </c>
      <c r="Y1712" s="100" t="str">
        <f ca="1">IF('Inventory Ref Sheet'!U1712&gt;0,YEAR(TODAY())-'Inventory Ref Sheet'!U1712,"")</f>
        <v/>
      </c>
      <c r="Z1712" s="95">
        <f>'Inventory Ref Sheet'!W1712</f>
        <v>0</v>
      </c>
      <c r="AA1712" s="60">
        <f>'Inventory Ref Sheet'!X1712</f>
        <v>0</v>
      </c>
      <c r="AB1712" s="61"/>
      <c r="AC1712" s="97" t="str">
        <f t="shared" si="97"/>
        <v/>
      </c>
      <c r="AD1712" s="59">
        <f>'Inventory Ref Sheet'!Y1712</f>
        <v>0</v>
      </c>
      <c r="AE1712" s="59">
        <f>'Inventory Ref Sheet'!Z1712</f>
        <v>0</v>
      </c>
      <c r="AF1712" s="102">
        <f>'Inventory Ref Sheet'!AA1712</f>
        <v>0</v>
      </c>
      <c r="AG1712" s="59">
        <f>'Inventory Ref Sheet'!AD1712</f>
        <v>0</v>
      </c>
      <c r="AH1712" s="59">
        <f>'Inventory Ref Sheet'!AE1712</f>
        <v>0</v>
      </c>
      <c r="AI1712" s="100" t="str">
        <f ca="1">IF('Inventory Ref Sheet'!AG1712&gt;0,YEAR(TODAY())-'Inventory Ref Sheet'!AG1712,"")</f>
        <v/>
      </c>
      <c r="AJ1712" s="99"/>
      <c r="AK1712" s="60">
        <f>'Inventory Ref Sheet'!AJ1712</f>
        <v>0</v>
      </c>
      <c r="AL1712" s="99"/>
      <c r="AM1712" s="97" t="str">
        <f t="shared" si="98"/>
        <v/>
      </c>
    </row>
    <row r="1713" spans="10:39" x14ac:dyDescent="0.25">
      <c r="J1713" s="59">
        <f>'Inventory Ref Sheet'!AK1713</f>
        <v>0</v>
      </c>
      <c r="K1713" s="59">
        <f>'Inventory Ref Sheet'!AL1713</f>
        <v>0</v>
      </c>
      <c r="L1713" s="59">
        <f>'Inventory Ref Sheet'!AM1713</f>
        <v>0</v>
      </c>
      <c r="M1713" s="59">
        <f>'Inventory Ref Sheet'!AP1713</f>
        <v>0</v>
      </c>
      <c r="N1713" s="59">
        <f>'Inventory Ref Sheet'!AQ1713</f>
        <v>0</v>
      </c>
      <c r="O1713" s="100" t="str">
        <f ca="1">IF('Inventory Ref Sheet'!AS1713&gt;0,YEAR(TODAY())-'Inventory Ref Sheet'!AS1713,"")</f>
        <v/>
      </c>
      <c r="P1713" s="95">
        <f>'Inventory Ref Sheet'!AU1713</f>
        <v>0</v>
      </c>
      <c r="Q1713" s="60">
        <f>'Inventory Ref Sheet'!AV1713</f>
        <v>0</v>
      </c>
      <c r="R1713" s="61"/>
      <c r="S1713" s="100" t="str">
        <f t="shared" si="96"/>
        <v/>
      </c>
      <c r="T1713" s="59">
        <f>'Inventory Ref Sheet'!M1713</f>
        <v>0</v>
      </c>
      <c r="U1713" s="102">
        <f>'Inventory Ref Sheet'!N1713</f>
        <v>0</v>
      </c>
      <c r="V1713" s="59">
        <f>'Inventory Ref Sheet'!O1713</f>
        <v>0</v>
      </c>
      <c r="W1713" s="59">
        <f>'Inventory Ref Sheet'!R1713</f>
        <v>0</v>
      </c>
      <c r="X1713" s="59">
        <f>'Inventory Ref Sheet'!S1713</f>
        <v>0</v>
      </c>
      <c r="Y1713" s="100" t="str">
        <f ca="1">IF('Inventory Ref Sheet'!U1713&gt;0,YEAR(TODAY())-'Inventory Ref Sheet'!U1713,"")</f>
        <v/>
      </c>
      <c r="Z1713" s="95">
        <f>'Inventory Ref Sheet'!W1713</f>
        <v>0</v>
      </c>
      <c r="AA1713" s="60">
        <f>'Inventory Ref Sheet'!X1713</f>
        <v>0</v>
      </c>
      <c r="AB1713" s="61"/>
      <c r="AC1713" s="97" t="str">
        <f t="shared" si="97"/>
        <v/>
      </c>
      <c r="AD1713" s="59">
        <f>'Inventory Ref Sheet'!Y1713</f>
        <v>0</v>
      </c>
      <c r="AE1713" s="59">
        <f>'Inventory Ref Sheet'!Z1713</f>
        <v>0</v>
      </c>
      <c r="AF1713" s="102">
        <f>'Inventory Ref Sheet'!AA1713</f>
        <v>0</v>
      </c>
      <c r="AG1713" s="59">
        <f>'Inventory Ref Sheet'!AD1713</f>
        <v>0</v>
      </c>
      <c r="AH1713" s="59">
        <f>'Inventory Ref Sheet'!AE1713</f>
        <v>0</v>
      </c>
      <c r="AI1713" s="100" t="str">
        <f ca="1">IF('Inventory Ref Sheet'!AG1713&gt;0,YEAR(TODAY())-'Inventory Ref Sheet'!AG1713,"")</f>
        <v/>
      </c>
      <c r="AJ1713" s="99"/>
      <c r="AK1713" s="60">
        <f>'Inventory Ref Sheet'!AJ1713</f>
        <v>0</v>
      </c>
      <c r="AL1713" s="99"/>
      <c r="AM1713" s="97" t="str">
        <f t="shared" si="98"/>
        <v/>
      </c>
    </row>
    <row r="1714" spans="10:39" x14ac:dyDescent="0.25">
      <c r="J1714" s="59">
        <f>'Inventory Ref Sheet'!AK1714</f>
        <v>0</v>
      </c>
      <c r="K1714" s="59">
        <f>'Inventory Ref Sheet'!AL1714</f>
        <v>0</v>
      </c>
      <c r="L1714" s="59">
        <f>'Inventory Ref Sheet'!AM1714</f>
        <v>0</v>
      </c>
      <c r="M1714" s="59">
        <f>'Inventory Ref Sheet'!AP1714</f>
        <v>0</v>
      </c>
      <c r="N1714" s="59">
        <f>'Inventory Ref Sheet'!AQ1714</f>
        <v>0</v>
      </c>
      <c r="O1714" s="100" t="str">
        <f ca="1">IF('Inventory Ref Sheet'!AS1714&gt;0,YEAR(TODAY())-'Inventory Ref Sheet'!AS1714,"")</f>
        <v/>
      </c>
      <c r="P1714" s="95">
        <f>'Inventory Ref Sheet'!AU1714</f>
        <v>0</v>
      </c>
      <c r="Q1714" s="60">
        <f>'Inventory Ref Sheet'!AV1714</f>
        <v>0</v>
      </c>
      <c r="R1714" s="61"/>
      <c r="S1714" s="100" t="str">
        <f t="shared" si="96"/>
        <v/>
      </c>
      <c r="T1714" s="59">
        <f>'Inventory Ref Sheet'!M1714</f>
        <v>0</v>
      </c>
      <c r="U1714" s="102">
        <f>'Inventory Ref Sheet'!N1714</f>
        <v>0</v>
      </c>
      <c r="V1714" s="59">
        <f>'Inventory Ref Sheet'!O1714</f>
        <v>0</v>
      </c>
      <c r="W1714" s="59">
        <f>'Inventory Ref Sheet'!R1714</f>
        <v>0</v>
      </c>
      <c r="X1714" s="59">
        <f>'Inventory Ref Sheet'!S1714</f>
        <v>0</v>
      </c>
      <c r="Y1714" s="100" t="str">
        <f ca="1">IF('Inventory Ref Sheet'!U1714&gt;0,YEAR(TODAY())-'Inventory Ref Sheet'!U1714,"")</f>
        <v/>
      </c>
      <c r="Z1714" s="95">
        <f>'Inventory Ref Sheet'!W1714</f>
        <v>0</v>
      </c>
      <c r="AA1714" s="60">
        <f>'Inventory Ref Sheet'!X1714</f>
        <v>0</v>
      </c>
      <c r="AB1714" s="61"/>
      <c r="AC1714" s="97" t="str">
        <f t="shared" si="97"/>
        <v/>
      </c>
      <c r="AD1714" s="59">
        <f>'Inventory Ref Sheet'!Y1714</f>
        <v>0</v>
      </c>
      <c r="AE1714" s="59">
        <f>'Inventory Ref Sheet'!Z1714</f>
        <v>0</v>
      </c>
      <c r="AF1714" s="102">
        <f>'Inventory Ref Sheet'!AA1714</f>
        <v>0</v>
      </c>
      <c r="AG1714" s="59">
        <f>'Inventory Ref Sheet'!AD1714</f>
        <v>0</v>
      </c>
      <c r="AH1714" s="59">
        <f>'Inventory Ref Sheet'!AE1714</f>
        <v>0</v>
      </c>
      <c r="AI1714" s="100" t="str">
        <f ca="1">IF('Inventory Ref Sheet'!AG1714&gt;0,YEAR(TODAY())-'Inventory Ref Sheet'!AG1714,"")</f>
        <v/>
      </c>
      <c r="AJ1714" s="99"/>
      <c r="AK1714" s="60">
        <f>'Inventory Ref Sheet'!AJ1714</f>
        <v>0</v>
      </c>
      <c r="AL1714" s="99"/>
      <c r="AM1714" s="97" t="str">
        <f t="shared" si="98"/>
        <v/>
      </c>
    </row>
    <row r="1715" spans="10:39" x14ac:dyDescent="0.25">
      <c r="J1715" s="59">
        <f>'Inventory Ref Sheet'!AK1715</f>
        <v>0</v>
      </c>
      <c r="K1715" s="59">
        <f>'Inventory Ref Sheet'!AL1715</f>
        <v>0</v>
      </c>
      <c r="L1715" s="59">
        <f>'Inventory Ref Sheet'!AM1715</f>
        <v>0</v>
      </c>
      <c r="M1715" s="59">
        <f>'Inventory Ref Sheet'!AP1715</f>
        <v>0</v>
      </c>
      <c r="N1715" s="59">
        <f>'Inventory Ref Sheet'!AQ1715</f>
        <v>0</v>
      </c>
      <c r="O1715" s="100" t="str">
        <f ca="1">IF('Inventory Ref Sheet'!AS1715&gt;0,YEAR(TODAY())-'Inventory Ref Sheet'!AS1715,"")</f>
        <v/>
      </c>
      <c r="P1715" s="95">
        <f>'Inventory Ref Sheet'!AU1715</f>
        <v>0</v>
      </c>
      <c r="Q1715" s="60">
        <f>'Inventory Ref Sheet'!AV1715</f>
        <v>0</v>
      </c>
      <c r="R1715" s="61"/>
      <c r="S1715" s="100" t="str">
        <f t="shared" si="96"/>
        <v/>
      </c>
      <c r="T1715" s="59">
        <f>'Inventory Ref Sheet'!M1715</f>
        <v>0</v>
      </c>
      <c r="U1715" s="102">
        <f>'Inventory Ref Sheet'!N1715</f>
        <v>0</v>
      </c>
      <c r="V1715" s="59">
        <f>'Inventory Ref Sheet'!O1715</f>
        <v>0</v>
      </c>
      <c r="W1715" s="59">
        <f>'Inventory Ref Sheet'!R1715</f>
        <v>0</v>
      </c>
      <c r="X1715" s="59">
        <f>'Inventory Ref Sheet'!S1715</f>
        <v>0</v>
      </c>
      <c r="Y1715" s="100" t="str">
        <f ca="1">IF('Inventory Ref Sheet'!U1715&gt;0,YEAR(TODAY())-'Inventory Ref Sheet'!U1715,"")</f>
        <v/>
      </c>
      <c r="Z1715" s="95">
        <f>'Inventory Ref Sheet'!W1715</f>
        <v>0</v>
      </c>
      <c r="AA1715" s="60">
        <f>'Inventory Ref Sheet'!X1715</f>
        <v>0</v>
      </c>
      <c r="AB1715" s="61"/>
      <c r="AC1715" s="97" t="str">
        <f t="shared" si="97"/>
        <v/>
      </c>
      <c r="AD1715" s="59">
        <f>'Inventory Ref Sheet'!Y1715</f>
        <v>0</v>
      </c>
      <c r="AE1715" s="59">
        <f>'Inventory Ref Sheet'!Z1715</f>
        <v>0</v>
      </c>
      <c r="AF1715" s="102">
        <f>'Inventory Ref Sheet'!AA1715</f>
        <v>0</v>
      </c>
      <c r="AG1715" s="59">
        <f>'Inventory Ref Sheet'!AD1715</f>
        <v>0</v>
      </c>
      <c r="AH1715" s="59">
        <f>'Inventory Ref Sheet'!AE1715</f>
        <v>0</v>
      </c>
      <c r="AI1715" s="100" t="str">
        <f ca="1">IF('Inventory Ref Sheet'!AG1715&gt;0,YEAR(TODAY())-'Inventory Ref Sheet'!AG1715,"")</f>
        <v/>
      </c>
      <c r="AJ1715" s="99"/>
      <c r="AK1715" s="60">
        <f>'Inventory Ref Sheet'!AJ1715</f>
        <v>0</v>
      </c>
      <c r="AL1715" s="99"/>
      <c r="AM1715" s="97" t="str">
        <f t="shared" si="98"/>
        <v/>
      </c>
    </row>
    <row r="1716" spans="10:39" x14ac:dyDescent="0.25">
      <c r="J1716" s="59">
        <f>'Inventory Ref Sheet'!AK1716</f>
        <v>0</v>
      </c>
      <c r="K1716" s="59">
        <f>'Inventory Ref Sheet'!AL1716</f>
        <v>0</v>
      </c>
      <c r="L1716" s="59">
        <f>'Inventory Ref Sheet'!AM1716</f>
        <v>0</v>
      </c>
      <c r="M1716" s="59">
        <f>'Inventory Ref Sheet'!AP1716</f>
        <v>0</v>
      </c>
      <c r="N1716" s="59">
        <f>'Inventory Ref Sheet'!AQ1716</f>
        <v>0</v>
      </c>
      <c r="O1716" s="100" t="str">
        <f ca="1">IF('Inventory Ref Sheet'!AS1716&gt;0,YEAR(TODAY())-'Inventory Ref Sheet'!AS1716,"")</f>
        <v/>
      </c>
      <c r="P1716" s="95">
        <f>'Inventory Ref Sheet'!AU1716</f>
        <v>0</v>
      </c>
      <c r="Q1716" s="60">
        <f>'Inventory Ref Sheet'!AV1716</f>
        <v>0</v>
      </c>
      <c r="R1716" s="61"/>
      <c r="S1716" s="100" t="str">
        <f t="shared" si="96"/>
        <v/>
      </c>
      <c r="T1716" s="59">
        <f>'Inventory Ref Sheet'!M1716</f>
        <v>0</v>
      </c>
      <c r="U1716" s="102">
        <f>'Inventory Ref Sheet'!N1716</f>
        <v>0</v>
      </c>
      <c r="V1716" s="59">
        <f>'Inventory Ref Sheet'!O1716</f>
        <v>0</v>
      </c>
      <c r="W1716" s="59">
        <f>'Inventory Ref Sheet'!R1716</f>
        <v>0</v>
      </c>
      <c r="X1716" s="59">
        <f>'Inventory Ref Sheet'!S1716</f>
        <v>0</v>
      </c>
      <c r="Y1716" s="100" t="str">
        <f ca="1">IF('Inventory Ref Sheet'!U1716&gt;0,YEAR(TODAY())-'Inventory Ref Sheet'!U1716,"")</f>
        <v/>
      </c>
      <c r="Z1716" s="95">
        <f>'Inventory Ref Sheet'!W1716</f>
        <v>0</v>
      </c>
      <c r="AA1716" s="60">
        <f>'Inventory Ref Sheet'!X1716</f>
        <v>0</v>
      </c>
      <c r="AB1716" s="61"/>
      <c r="AC1716" s="97" t="str">
        <f t="shared" si="97"/>
        <v/>
      </c>
      <c r="AD1716" s="59">
        <f>'Inventory Ref Sheet'!Y1716</f>
        <v>0</v>
      </c>
      <c r="AE1716" s="59">
        <f>'Inventory Ref Sheet'!Z1716</f>
        <v>0</v>
      </c>
      <c r="AF1716" s="102">
        <f>'Inventory Ref Sheet'!AA1716</f>
        <v>0</v>
      </c>
      <c r="AG1716" s="59">
        <f>'Inventory Ref Sheet'!AD1716</f>
        <v>0</v>
      </c>
      <c r="AH1716" s="59">
        <f>'Inventory Ref Sheet'!AE1716</f>
        <v>0</v>
      </c>
      <c r="AI1716" s="100" t="str">
        <f ca="1">IF('Inventory Ref Sheet'!AG1716&gt;0,YEAR(TODAY())-'Inventory Ref Sheet'!AG1716,"")</f>
        <v/>
      </c>
      <c r="AJ1716" s="99"/>
      <c r="AK1716" s="60">
        <f>'Inventory Ref Sheet'!AJ1716</f>
        <v>0</v>
      </c>
      <c r="AL1716" s="99"/>
      <c r="AM1716" s="97" t="str">
        <f t="shared" si="98"/>
        <v/>
      </c>
    </row>
    <row r="1717" spans="10:39" x14ac:dyDescent="0.25">
      <c r="J1717" s="59">
        <f>'Inventory Ref Sheet'!AK1717</f>
        <v>0</v>
      </c>
      <c r="K1717" s="59">
        <f>'Inventory Ref Sheet'!AL1717</f>
        <v>0</v>
      </c>
      <c r="L1717" s="59">
        <f>'Inventory Ref Sheet'!AM1717</f>
        <v>0</v>
      </c>
      <c r="M1717" s="59">
        <f>'Inventory Ref Sheet'!AP1717</f>
        <v>0</v>
      </c>
      <c r="N1717" s="59">
        <f>'Inventory Ref Sheet'!AQ1717</f>
        <v>0</v>
      </c>
      <c r="O1717" s="100" t="str">
        <f ca="1">IF('Inventory Ref Sheet'!AS1717&gt;0,YEAR(TODAY())-'Inventory Ref Sheet'!AS1717,"")</f>
        <v/>
      </c>
      <c r="P1717" s="95">
        <f>'Inventory Ref Sheet'!AU1717</f>
        <v>0</v>
      </c>
      <c r="Q1717" s="60">
        <f>'Inventory Ref Sheet'!AV1717</f>
        <v>0</v>
      </c>
      <c r="R1717" s="61"/>
      <c r="S1717" s="100" t="str">
        <f t="shared" si="96"/>
        <v/>
      </c>
      <c r="T1717" s="59">
        <f>'Inventory Ref Sheet'!M1717</f>
        <v>0</v>
      </c>
      <c r="U1717" s="102">
        <f>'Inventory Ref Sheet'!N1717</f>
        <v>0</v>
      </c>
      <c r="V1717" s="59">
        <f>'Inventory Ref Sheet'!O1717</f>
        <v>0</v>
      </c>
      <c r="W1717" s="59">
        <f>'Inventory Ref Sheet'!R1717</f>
        <v>0</v>
      </c>
      <c r="X1717" s="59">
        <f>'Inventory Ref Sheet'!S1717</f>
        <v>0</v>
      </c>
      <c r="Y1717" s="100" t="str">
        <f ca="1">IF('Inventory Ref Sheet'!U1717&gt;0,YEAR(TODAY())-'Inventory Ref Sheet'!U1717,"")</f>
        <v/>
      </c>
      <c r="Z1717" s="95">
        <f>'Inventory Ref Sheet'!W1717</f>
        <v>0</v>
      </c>
      <c r="AA1717" s="60">
        <f>'Inventory Ref Sheet'!X1717</f>
        <v>0</v>
      </c>
      <c r="AB1717" s="61"/>
      <c r="AC1717" s="97" t="str">
        <f t="shared" si="97"/>
        <v/>
      </c>
      <c r="AD1717" s="59">
        <f>'Inventory Ref Sheet'!Y1717</f>
        <v>0</v>
      </c>
      <c r="AE1717" s="59">
        <f>'Inventory Ref Sheet'!Z1717</f>
        <v>0</v>
      </c>
      <c r="AF1717" s="102">
        <f>'Inventory Ref Sheet'!AA1717</f>
        <v>0</v>
      </c>
      <c r="AG1717" s="59">
        <f>'Inventory Ref Sheet'!AD1717</f>
        <v>0</v>
      </c>
      <c r="AH1717" s="59">
        <f>'Inventory Ref Sheet'!AE1717</f>
        <v>0</v>
      </c>
      <c r="AI1717" s="100" t="str">
        <f ca="1">IF('Inventory Ref Sheet'!AG1717&gt;0,YEAR(TODAY())-'Inventory Ref Sheet'!AG1717,"")</f>
        <v/>
      </c>
      <c r="AJ1717" s="99"/>
      <c r="AK1717" s="60">
        <f>'Inventory Ref Sheet'!AJ1717</f>
        <v>0</v>
      </c>
      <c r="AL1717" s="99"/>
      <c r="AM1717" s="97" t="str">
        <f t="shared" si="98"/>
        <v/>
      </c>
    </row>
    <row r="1718" spans="10:39" x14ac:dyDescent="0.25">
      <c r="J1718" s="59">
        <f>'Inventory Ref Sheet'!AK1718</f>
        <v>0</v>
      </c>
      <c r="K1718" s="59">
        <f>'Inventory Ref Sheet'!AL1718</f>
        <v>0</v>
      </c>
      <c r="L1718" s="59">
        <f>'Inventory Ref Sheet'!AM1718</f>
        <v>0</v>
      </c>
      <c r="M1718" s="59">
        <f>'Inventory Ref Sheet'!AP1718</f>
        <v>0</v>
      </c>
      <c r="N1718" s="59">
        <f>'Inventory Ref Sheet'!AQ1718</f>
        <v>0</v>
      </c>
      <c r="O1718" s="100" t="str">
        <f ca="1">IF('Inventory Ref Sheet'!AS1718&gt;0,YEAR(TODAY())-'Inventory Ref Sheet'!AS1718,"")</f>
        <v/>
      </c>
      <c r="P1718" s="95">
        <f>'Inventory Ref Sheet'!AU1718</f>
        <v>0</v>
      </c>
      <c r="Q1718" s="60">
        <f>'Inventory Ref Sheet'!AV1718</f>
        <v>0</v>
      </c>
      <c r="R1718" s="61"/>
      <c r="S1718" s="100" t="str">
        <f t="shared" si="96"/>
        <v/>
      </c>
      <c r="T1718" s="59">
        <f>'Inventory Ref Sheet'!M1718</f>
        <v>0</v>
      </c>
      <c r="U1718" s="102">
        <f>'Inventory Ref Sheet'!N1718</f>
        <v>0</v>
      </c>
      <c r="V1718" s="59">
        <f>'Inventory Ref Sheet'!O1718</f>
        <v>0</v>
      </c>
      <c r="W1718" s="59">
        <f>'Inventory Ref Sheet'!R1718</f>
        <v>0</v>
      </c>
      <c r="X1718" s="59">
        <f>'Inventory Ref Sheet'!S1718</f>
        <v>0</v>
      </c>
      <c r="Y1718" s="100" t="str">
        <f ca="1">IF('Inventory Ref Sheet'!U1718&gt;0,YEAR(TODAY())-'Inventory Ref Sheet'!U1718,"")</f>
        <v/>
      </c>
      <c r="Z1718" s="95">
        <f>'Inventory Ref Sheet'!W1718</f>
        <v>0</v>
      </c>
      <c r="AA1718" s="60">
        <f>'Inventory Ref Sheet'!X1718</f>
        <v>0</v>
      </c>
      <c r="AB1718" s="61"/>
      <c r="AC1718" s="97" t="str">
        <f t="shared" si="97"/>
        <v/>
      </c>
      <c r="AD1718" s="59">
        <f>'Inventory Ref Sheet'!Y1718</f>
        <v>0</v>
      </c>
      <c r="AE1718" s="59">
        <f>'Inventory Ref Sheet'!Z1718</f>
        <v>0</v>
      </c>
      <c r="AF1718" s="102">
        <f>'Inventory Ref Sheet'!AA1718</f>
        <v>0</v>
      </c>
      <c r="AG1718" s="59">
        <f>'Inventory Ref Sheet'!AD1718</f>
        <v>0</v>
      </c>
      <c r="AH1718" s="59">
        <f>'Inventory Ref Sheet'!AE1718</f>
        <v>0</v>
      </c>
      <c r="AI1718" s="100" t="str">
        <f ca="1">IF('Inventory Ref Sheet'!AG1718&gt;0,YEAR(TODAY())-'Inventory Ref Sheet'!AG1718,"")</f>
        <v/>
      </c>
      <c r="AJ1718" s="99"/>
      <c r="AK1718" s="60">
        <f>'Inventory Ref Sheet'!AJ1718</f>
        <v>0</v>
      </c>
      <c r="AL1718" s="99"/>
      <c r="AM1718" s="97" t="str">
        <f t="shared" si="98"/>
        <v/>
      </c>
    </row>
    <row r="1719" spans="10:39" x14ac:dyDescent="0.25">
      <c r="J1719" s="59">
        <f>'Inventory Ref Sheet'!AK1719</f>
        <v>0</v>
      </c>
      <c r="K1719" s="59">
        <f>'Inventory Ref Sheet'!AL1719</f>
        <v>0</v>
      </c>
      <c r="L1719" s="59">
        <f>'Inventory Ref Sheet'!AM1719</f>
        <v>0</v>
      </c>
      <c r="M1719" s="59">
        <f>'Inventory Ref Sheet'!AP1719</f>
        <v>0</v>
      </c>
      <c r="N1719" s="59">
        <f>'Inventory Ref Sheet'!AQ1719</f>
        <v>0</v>
      </c>
      <c r="O1719" s="100" t="str">
        <f ca="1">IF('Inventory Ref Sheet'!AS1719&gt;0,YEAR(TODAY())-'Inventory Ref Sheet'!AS1719,"")</f>
        <v/>
      </c>
      <c r="P1719" s="95">
        <f>'Inventory Ref Sheet'!AU1719</f>
        <v>0</v>
      </c>
      <c r="Q1719" s="60">
        <f>'Inventory Ref Sheet'!AV1719</f>
        <v>0</v>
      </c>
      <c r="R1719" s="61"/>
      <c r="S1719" s="100" t="str">
        <f t="shared" si="96"/>
        <v/>
      </c>
      <c r="T1719" s="59">
        <f>'Inventory Ref Sheet'!M1719</f>
        <v>0</v>
      </c>
      <c r="U1719" s="102">
        <f>'Inventory Ref Sheet'!N1719</f>
        <v>0</v>
      </c>
      <c r="V1719" s="59">
        <f>'Inventory Ref Sheet'!O1719</f>
        <v>0</v>
      </c>
      <c r="W1719" s="59">
        <f>'Inventory Ref Sheet'!R1719</f>
        <v>0</v>
      </c>
      <c r="X1719" s="59">
        <f>'Inventory Ref Sheet'!S1719</f>
        <v>0</v>
      </c>
      <c r="Y1719" s="100" t="str">
        <f ca="1">IF('Inventory Ref Sheet'!U1719&gt;0,YEAR(TODAY())-'Inventory Ref Sheet'!U1719,"")</f>
        <v/>
      </c>
      <c r="Z1719" s="95">
        <f>'Inventory Ref Sheet'!W1719</f>
        <v>0</v>
      </c>
      <c r="AA1719" s="60">
        <f>'Inventory Ref Sheet'!X1719</f>
        <v>0</v>
      </c>
      <c r="AB1719" s="61"/>
      <c r="AC1719" s="97" t="str">
        <f t="shared" si="97"/>
        <v/>
      </c>
      <c r="AD1719" s="59">
        <f>'Inventory Ref Sheet'!Y1719</f>
        <v>0</v>
      </c>
      <c r="AE1719" s="59">
        <f>'Inventory Ref Sheet'!Z1719</f>
        <v>0</v>
      </c>
      <c r="AF1719" s="102">
        <f>'Inventory Ref Sheet'!AA1719</f>
        <v>0</v>
      </c>
      <c r="AG1719" s="59">
        <f>'Inventory Ref Sheet'!AD1719</f>
        <v>0</v>
      </c>
      <c r="AH1719" s="59">
        <f>'Inventory Ref Sheet'!AE1719</f>
        <v>0</v>
      </c>
      <c r="AI1719" s="100" t="str">
        <f ca="1">IF('Inventory Ref Sheet'!AG1719&gt;0,YEAR(TODAY())-'Inventory Ref Sheet'!AG1719,"")</f>
        <v/>
      </c>
      <c r="AJ1719" s="99"/>
      <c r="AK1719" s="60">
        <f>'Inventory Ref Sheet'!AJ1719</f>
        <v>0</v>
      </c>
      <c r="AL1719" s="99"/>
      <c r="AM1719" s="97" t="str">
        <f t="shared" si="98"/>
        <v/>
      </c>
    </row>
    <row r="1720" spans="10:39" x14ac:dyDescent="0.25">
      <c r="J1720" s="59">
        <f>'Inventory Ref Sheet'!AK1720</f>
        <v>0</v>
      </c>
      <c r="K1720" s="59">
        <f>'Inventory Ref Sheet'!AL1720</f>
        <v>0</v>
      </c>
      <c r="L1720" s="59">
        <f>'Inventory Ref Sheet'!AM1720</f>
        <v>0</v>
      </c>
      <c r="M1720" s="59">
        <f>'Inventory Ref Sheet'!AP1720</f>
        <v>0</v>
      </c>
      <c r="N1720" s="59">
        <f>'Inventory Ref Sheet'!AQ1720</f>
        <v>0</v>
      </c>
      <c r="O1720" s="100" t="str">
        <f ca="1">IF('Inventory Ref Sheet'!AS1720&gt;0,YEAR(TODAY())-'Inventory Ref Sheet'!AS1720,"")</f>
        <v/>
      </c>
      <c r="P1720" s="95">
        <f>'Inventory Ref Sheet'!AU1720</f>
        <v>0</v>
      </c>
      <c r="Q1720" s="60">
        <f>'Inventory Ref Sheet'!AV1720</f>
        <v>0</v>
      </c>
      <c r="R1720" s="61"/>
      <c r="S1720" s="100" t="str">
        <f t="shared" si="96"/>
        <v/>
      </c>
      <c r="T1720" s="59">
        <f>'Inventory Ref Sheet'!M1720</f>
        <v>0</v>
      </c>
      <c r="U1720" s="102">
        <f>'Inventory Ref Sheet'!N1720</f>
        <v>0</v>
      </c>
      <c r="V1720" s="59">
        <f>'Inventory Ref Sheet'!O1720</f>
        <v>0</v>
      </c>
      <c r="W1720" s="59">
        <f>'Inventory Ref Sheet'!R1720</f>
        <v>0</v>
      </c>
      <c r="X1720" s="59">
        <f>'Inventory Ref Sheet'!S1720</f>
        <v>0</v>
      </c>
      <c r="Y1720" s="100" t="str">
        <f ca="1">IF('Inventory Ref Sheet'!U1720&gt;0,YEAR(TODAY())-'Inventory Ref Sheet'!U1720,"")</f>
        <v/>
      </c>
      <c r="Z1720" s="95">
        <f>'Inventory Ref Sheet'!W1720</f>
        <v>0</v>
      </c>
      <c r="AA1720" s="60">
        <f>'Inventory Ref Sheet'!X1720</f>
        <v>0</v>
      </c>
      <c r="AB1720" s="61"/>
      <c r="AC1720" s="97" t="str">
        <f t="shared" si="97"/>
        <v/>
      </c>
      <c r="AD1720" s="59">
        <f>'Inventory Ref Sheet'!Y1720</f>
        <v>0</v>
      </c>
      <c r="AE1720" s="59">
        <f>'Inventory Ref Sheet'!Z1720</f>
        <v>0</v>
      </c>
      <c r="AF1720" s="102">
        <f>'Inventory Ref Sheet'!AA1720</f>
        <v>0</v>
      </c>
      <c r="AG1720" s="59">
        <f>'Inventory Ref Sheet'!AD1720</f>
        <v>0</v>
      </c>
      <c r="AH1720" s="59">
        <f>'Inventory Ref Sheet'!AE1720</f>
        <v>0</v>
      </c>
      <c r="AI1720" s="100" t="str">
        <f ca="1">IF('Inventory Ref Sheet'!AG1720&gt;0,YEAR(TODAY())-'Inventory Ref Sheet'!AG1720,"")</f>
        <v/>
      </c>
      <c r="AJ1720" s="99"/>
      <c r="AK1720" s="60">
        <f>'Inventory Ref Sheet'!AJ1720</f>
        <v>0</v>
      </c>
      <c r="AL1720" s="99"/>
      <c r="AM1720" s="97" t="str">
        <f t="shared" si="98"/>
        <v/>
      </c>
    </row>
    <row r="1721" spans="10:39" x14ac:dyDescent="0.25">
      <c r="J1721" s="59">
        <f>'Inventory Ref Sheet'!AK1721</f>
        <v>0</v>
      </c>
      <c r="K1721" s="59">
        <f>'Inventory Ref Sheet'!AL1721</f>
        <v>0</v>
      </c>
      <c r="L1721" s="59">
        <f>'Inventory Ref Sheet'!AM1721</f>
        <v>0</v>
      </c>
      <c r="M1721" s="59">
        <f>'Inventory Ref Sheet'!AP1721</f>
        <v>0</v>
      </c>
      <c r="N1721" s="59">
        <f>'Inventory Ref Sheet'!AQ1721</f>
        <v>0</v>
      </c>
      <c r="O1721" s="100" t="str">
        <f ca="1">IF('Inventory Ref Sheet'!AS1721&gt;0,YEAR(TODAY())-'Inventory Ref Sheet'!AS1721,"")</f>
        <v/>
      </c>
      <c r="P1721" s="95">
        <f>'Inventory Ref Sheet'!AU1721</f>
        <v>0</v>
      </c>
      <c r="Q1721" s="60">
        <f>'Inventory Ref Sheet'!AV1721</f>
        <v>0</v>
      </c>
      <c r="R1721" s="61"/>
      <c r="S1721" s="100" t="str">
        <f t="shared" si="96"/>
        <v/>
      </c>
      <c r="T1721" s="59">
        <f>'Inventory Ref Sheet'!M1721</f>
        <v>0</v>
      </c>
      <c r="U1721" s="102">
        <f>'Inventory Ref Sheet'!N1721</f>
        <v>0</v>
      </c>
      <c r="V1721" s="59">
        <f>'Inventory Ref Sheet'!O1721</f>
        <v>0</v>
      </c>
      <c r="W1721" s="59">
        <f>'Inventory Ref Sheet'!R1721</f>
        <v>0</v>
      </c>
      <c r="X1721" s="59">
        <f>'Inventory Ref Sheet'!S1721</f>
        <v>0</v>
      </c>
      <c r="Y1721" s="100" t="str">
        <f ca="1">IF('Inventory Ref Sheet'!U1721&gt;0,YEAR(TODAY())-'Inventory Ref Sheet'!U1721,"")</f>
        <v/>
      </c>
      <c r="Z1721" s="95">
        <f>'Inventory Ref Sheet'!W1721</f>
        <v>0</v>
      </c>
      <c r="AA1721" s="60">
        <f>'Inventory Ref Sheet'!X1721</f>
        <v>0</v>
      </c>
      <c r="AB1721" s="61"/>
      <c r="AC1721" s="97" t="str">
        <f t="shared" si="97"/>
        <v/>
      </c>
      <c r="AD1721" s="59">
        <f>'Inventory Ref Sheet'!Y1721</f>
        <v>0</v>
      </c>
      <c r="AE1721" s="59">
        <f>'Inventory Ref Sheet'!Z1721</f>
        <v>0</v>
      </c>
      <c r="AF1721" s="102">
        <f>'Inventory Ref Sheet'!AA1721</f>
        <v>0</v>
      </c>
      <c r="AG1721" s="59">
        <f>'Inventory Ref Sheet'!AD1721</f>
        <v>0</v>
      </c>
      <c r="AH1721" s="59">
        <f>'Inventory Ref Sheet'!AE1721</f>
        <v>0</v>
      </c>
      <c r="AI1721" s="100" t="str">
        <f ca="1">IF('Inventory Ref Sheet'!AG1721&gt;0,YEAR(TODAY())-'Inventory Ref Sheet'!AG1721,"")</f>
        <v/>
      </c>
      <c r="AJ1721" s="99"/>
      <c r="AK1721" s="60">
        <f>'Inventory Ref Sheet'!AJ1721</f>
        <v>0</v>
      </c>
      <c r="AL1721" s="99"/>
      <c r="AM1721" s="97" t="str">
        <f t="shared" si="98"/>
        <v/>
      </c>
    </row>
    <row r="1722" spans="10:39" x14ac:dyDescent="0.25">
      <c r="J1722" s="59">
        <f>'Inventory Ref Sheet'!AK1722</f>
        <v>0</v>
      </c>
      <c r="K1722" s="59">
        <f>'Inventory Ref Sheet'!AL1722</f>
        <v>0</v>
      </c>
      <c r="L1722" s="59">
        <f>'Inventory Ref Sheet'!AM1722</f>
        <v>0</v>
      </c>
      <c r="M1722" s="59">
        <f>'Inventory Ref Sheet'!AP1722</f>
        <v>0</v>
      </c>
      <c r="N1722" s="59">
        <f>'Inventory Ref Sheet'!AQ1722</f>
        <v>0</v>
      </c>
      <c r="O1722" s="100" t="str">
        <f ca="1">IF('Inventory Ref Sheet'!AS1722&gt;0,YEAR(TODAY())-'Inventory Ref Sheet'!AS1722,"")</f>
        <v/>
      </c>
      <c r="P1722" s="95">
        <f>'Inventory Ref Sheet'!AU1722</f>
        <v>0</v>
      </c>
      <c r="Q1722" s="60">
        <f>'Inventory Ref Sheet'!AV1722</f>
        <v>0</v>
      </c>
      <c r="R1722" s="61"/>
      <c r="S1722" s="100" t="str">
        <f t="shared" si="96"/>
        <v/>
      </c>
      <c r="T1722" s="59">
        <f>'Inventory Ref Sheet'!M1722</f>
        <v>0</v>
      </c>
      <c r="U1722" s="102">
        <f>'Inventory Ref Sheet'!N1722</f>
        <v>0</v>
      </c>
      <c r="V1722" s="59">
        <f>'Inventory Ref Sheet'!O1722</f>
        <v>0</v>
      </c>
      <c r="W1722" s="59">
        <f>'Inventory Ref Sheet'!R1722</f>
        <v>0</v>
      </c>
      <c r="X1722" s="59">
        <f>'Inventory Ref Sheet'!S1722</f>
        <v>0</v>
      </c>
      <c r="Y1722" s="100" t="str">
        <f ca="1">IF('Inventory Ref Sheet'!U1722&gt;0,YEAR(TODAY())-'Inventory Ref Sheet'!U1722,"")</f>
        <v/>
      </c>
      <c r="Z1722" s="95">
        <f>'Inventory Ref Sheet'!W1722</f>
        <v>0</v>
      </c>
      <c r="AA1722" s="60">
        <f>'Inventory Ref Sheet'!X1722</f>
        <v>0</v>
      </c>
      <c r="AB1722" s="61"/>
      <c r="AC1722" s="97" t="str">
        <f t="shared" si="97"/>
        <v/>
      </c>
      <c r="AD1722" s="59">
        <f>'Inventory Ref Sheet'!Y1722</f>
        <v>0</v>
      </c>
      <c r="AE1722" s="59">
        <f>'Inventory Ref Sheet'!Z1722</f>
        <v>0</v>
      </c>
      <c r="AF1722" s="102">
        <f>'Inventory Ref Sheet'!AA1722</f>
        <v>0</v>
      </c>
      <c r="AG1722" s="59">
        <f>'Inventory Ref Sheet'!AD1722</f>
        <v>0</v>
      </c>
      <c r="AH1722" s="59">
        <f>'Inventory Ref Sheet'!AE1722</f>
        <v>0</v>
      </c>
      <c r="AI1722" s="100" t="str">
        <f ca="1">IF('Inventory Ref Sheet'!AG1722&gt;0,YEAR(TODAY())-'Inventory Ref Sheet'!AG1722,"")</f>
        <v/>
      </c>
      <c r="AJ1722" s="99"/>
      <c r="AK1722" s="60">
        <f>'Inventory Ref Sheet'!AJ1722</f>
        <v>0</v>
      </c>
      <c r="AL1722" s="99"/>
      <c r="AM1722" s="97" t="str">
        <f t="shared" si="98"/>
        <v/>
      </c>
    </row>
    <row r="1723" spans="10:39" x14ac:dyDescent="0.25">
      <c r="J1723" s="59">
        <f>'Inventory Ref Sheet'!AK1723</f>
        <v>0</v>
      </c>
      <c r="K1723" s="59">
        <f>'Inventory Ref Sheet'!AL1723</f>
        <v>0</v>
      </c>
      <c r="L1723" s="59">
        <f>'Inventory Ref Sheet'!AM1723</f>
        <v>0</v>
      </c>
      <c r="M1723" s="59">
        <f>'Inventory Ref Sheet'!AP1723</f>
        <v>0</v>
      </c>
      <c r="N1723" s="59">
        <f>'Inventory Ref Sheet'!AQ1723</f>
        <v>0</v>
      </c>
      <c r="O1723" s="100" t="str">
        <f ca="1">IF('Inventory Ref Sheet'!AS1723&gt;0,YEAR(TODAY())-'Inventory Ref Sheet'!AS1723,"")</f>
        <v/>
      </c>
      <c r="P1723" s="95">
        <f>'Inventory Ref Sheet'!AU1723</f>
        <v>0</v>
      </c>
      <c r="Q1723" s="60">
        <f>'Inventory Ref Sheet'!AV1723</f>
        <v>0</v>
      </c>
      <c r="R1723" s="61"/>
      <c r="S1723" s="100" t="str">
        <f t="shared" si="96"/>
        <v/>
      </c>
      <c r="T1723" s="59">
        <f>'Inventory Ref Sheet'!M1723</f>
        <v>0</v>
      </c>
      <c r="U1723" s="102">
        <f>'Inventory Ref Sheet'!N1723</f>
        <v>0</v>
      </c>
      <c r="V1723" s="59">
        <f>'Inventory Ref Sheet'!O1723</f>
        <v>0</v>
      </c>
      <c r="W1723" s="59">
        <f>'Inventory Ref Sheet'!R1723</f>
        <v>0</v>
      </c>
      <c r="X1723" s="59">
        <f>'Inventory Ref Sheet'!S1723</f>
        <v>0</v>
      </c>
      <c r="Y1723" s="100" t="str">
        <f ca="1">IF('Inventory Ref Sheet'!U1723&gt;0,YEAR(TODAY())-'Inventory Ref Sheet'!U1723,"")</f>
        <v/>
      </c>
      <c r="Z1723" s="95">
        <f>'Inventory Ref Sheet'!W1723</f>
        <v>0</v>
      </c>
      <c r="AA1723" s="60">
        <f>'Inventory Ref Sheet'!X1723</f>
        <v>0</v>
      </c>
      <c r="AB1723" s="61"/>
      <c r="AC1723" s="97" t="str">
        <f t="shared" si="97"/>
        <v/>
      </c>
      <c r="AD1723" s="59">
        <f>'Inventory Ref Sheet'!Y1723</f>
        <v>0</v>
      </c>
      <c r="AE1723" s="59">
        <f>'Inventory Ref Sheet'!Z1723</f>
        <v>0</v>
      </c>
      <c r="AF1723" s="102">
        <f>'Inventory Ref Sheet'!AA1723</f>
        <v>0</v>
      </c>
      <c r="AG1723" s="59">
        <f>'Inventory Ref Sheet'!AD1723</f>
        <v>0</v>
      </c>
      <c r="AH1723" s="59">
        <f>'Inventory Ref Sheet'!AE1723</f>
        <v>0</v>
      </c>
      <c r="AI1723" s="100" t="str">
        <f ca="1">IF('Inventory Ref Sheet'!AG1723&gt;0,YEAR(TODAY())-'Inventory Ref Sheet'!AG1723,"")</f>
        <v/>
      </c>
      <c r="AJ1723" s="99"/>
      <c r="AK1723" s="60">
        <f>'Inventory Ref Sheet'!AJ1723</f>
        <v>0</v>
      </c>
      <c r="AL1723" s="99"/>
      <c r="AM1723" s="97" t="str">
        <f t="shared" si="98"/>
        <v/>
      </c>
    </row>
    <row r="1724" spans="10:39" x14ac:dyDescent="0.25">
      <c r="J1724" s="59">
        <f>'Inventory Ref Sheet'!AK1724</f>
        <v>0</v>
      </c>
      <c r="K1724" s="59">
        <f>'Inventory Ref Sheet'!AL1724</f>
        <v>0</v>
      </c>
      <c r="L1724" s="59">
        <f>'Inventory Ref Sheet'!AM1724</f>
        <v>0</v>
      </c>
      <c r="M1724" s="59">
        <f>'Inventory Ref Sheet'!AP1724</f>
        <v>0</v>
      </c>
      <c r="N1724" s="59">
        <f>'Inventory Ref Sheet'!AQ1724</f>
        <v>0</v>
      </c>
      <c r="O1724" s="100" t="str">
        <f ca="1">IF('Inventory Ref Sheet'!AS1724&gt;0,YEAR(TODAY())-'Inventory Ref Sheet'!AS1724,"")</f>
        <v/>
      </c>
      <c r="P1724" s="95">
        <f>'Inventory Ref Sheet'!AU1724</f>
        <v>0</v>
      </c>
      <c r="Q1724" s="60">
        <f>'Inventory Ref Sheet'!AV1724</f>
        <v>0</v>
      </c>
      <c r="R1724" s="61"/>
      <c r="S1724" s="100" t="str">
        <f t="shared" si="96"/>
        <v/>
      </c>
      <c r="T1724" s="59">
        <f>'Inventory Ref Sheet'!M1724</f>
        <v>0</v>
      </c>
      <c r="U1724" s="102">
        <f>'Inventory Ref Sheet'!N1724</f>
        <v>0</v>
      </c>
      <c r="V1724" s="59">
        <f>'Inventory Ref Sheet'!O1724</f>
        <v>0</v>
      </c>
      <c r="W1724" s="59">
        <f>'Inventory Ref Sheet'!R1724</f>
        <v>0</v>
      </c>
      <c r="X1724" s="59">
        <f>'Inventory Ref Sheet'!S1724</f>
        <v>0</v>
      </c>
      <c r="Y1724" s="100" t="str">
        <f ca="1">IF('Inventory Ref Sheet'!U1724&gt;0,YEAR(TODAY())-'Inventory Ref Sheet'!U1724,"")</f>
        <v/>
      </c>
      <c r="Z1724" s="95">
        <f>'Inventory Ref Sheet'!W1724</f>
        <v>0</v>
      </c>
      <c r="AA1724" s="60">
        <f>'Inventory Ref Sheet'!X1724</f>
        <v>0</v>
      </c>
      <c r="AB1724" s="61"/>
      <c r="AC1724" s="97" t="str">
        <f t="shared" si="97"/>
        <v/>
      </c>
      <c r="AD1724" s="59">
        <f>'Inventory Ref Sheet'!Y1724</f>
        <v>0</v>
      </c>
      <c r="AE1724" s="59">
        <f>'Inventory Ref Sheet'!Z1724</f>
        <v>0</v>
      </c>
      <c r="AF1724" s="102">
        <f>'Inventory Ref Sheet'!AA1724</f>
        <v>0</v>
      </c>
      <c r="AG1724" s="59">
        <f>'Inventory Ref Sheet'!AD1724</f>
        <v>0</v>
      </c>
      <c r="AH1724" s="59">
        <f>'Inventory Ref Sheet'!AE1724</f>
        <v>0</v>
      </c>
      <c r="AI1724" s="100" t="str">
        <f ca="1">IF('Inventory Ref Sheet'!AG1724&gt;0,YEAR(TODAY())-'Inventory Ref Sheet'!AG1724,"")</f>
        <v/>
      </c>
      <c r="AJ1724" s="99"/>
      <c r="AK1724" s="60">
        <f>'Inventory Ref Sheet'!AJ1724</f>
        <v>0</v>
      </c>
      <c r="AL1724" s="99"/>
      <c r="AM1724" s="97" t="str">
        <f t="shared" si="98"/>
        <v/>
      </c>
    </row>
    <row r="1725" spans="10:39" x14ac:dyDescent="0.25">
      <c r="J1725" s="59">
        <f>'Inventory Ref Sheet'!AK1725</f>
        <v>0</v>
      </c>
      <c r="K1725" s="59">
        <f>'Inventory Ref Sheet'!AL1725</f>
        <v>0</v>
      </c>
      <c r="L1725" s="59">
        <f>'Inventory Ref Sheet'!AM1725</f>
        <v>0</v>
      </c>
      <c r="M1725" s="59">
        <f>'Inventory Ref Sheet'!AP1725</f>
        <v>0</v>
      </c>
      <c r="N1725" s="59">
        <f>'Inventory Ref Sheet'!AQ1725</f>
        <v>0</v>
      </c>
      <c r="O1725" s="100" t="str">
        <f ca="1">IF('Inventory Ref Sheet'!AS1725&gt;0,YEAR(TODAY())-'Inventory Ref Sheet'!AS1725,"")</f>
        <v/>
      </c>
      <c r="P1725" s="95">
        <f>'Inventory Ref Sheet'!AU1725</f>
        <v>0</v>
      </c>
      <c r="Q1725" s="60">
        <f>'Inventory Ref Sheet'!AV1725</f>
        <v>0</v>
      </c>
      <c r="R1725" s="61"/>
      <c r="S1725" s="100" t="str">
        <f t="shared" si="96"/>
        <v/>
      </c>
      <c r="T1725" s="59">
        <f>'Inventory Ref Sheet'!M1725</f>
        <v>0</v>
      </c>
      <c r="U1725" s="102">
        <f>'Inventory Ref Sheet'!N1725</f>
        <v>0</v>
      </c>
      <c r="V1725" s="59">
        <f>'Inventory Ref Sheet'!O1725</f>
        <v>0</v>
      </c>
      <c r="W1725" s="59">
        <f>'Inventory Ref Sheet'!R1725</f>
        <v>0</v>
      </c>
      <c r="X1725" s="59">
        <f>'Inventory Ref Sheet'!S1725</f>
        <v>0</v>
      </c>
      <c r="Y1725" s="100" t="str">
        <f ca="1">IF('Inventory Ref Sheet'!U1725&gt;0,YEAR(TODAY())-'Inventory Ref Sheet'!U1725,"")</f>
        <v/>
      </c>
      <c r="Z1725" s="95">
        <f>'Inventory Ref Sheet'!W1725</f>
        <v>0</v>
      </c>
      <c r="AA1725" s="60">
        <f>'Inventory Ref Sheet'!X1725</f>
        <v>0</v>
      </c>
      <c r="AB1725" s="61"/>
      <c r="AC1725" s="97" t="str">
        <f t="shared" si="97"/>
        <v/>
      </c>
      <c r="AD1725" s="59">
        <f>'Inventory Ref Sheet'!Y1725</f>
        <v>0</v>
      </c>
      <c r="AE1725" s="59">
        <f>'Inventory Ref Sheet'!Z1725</f>
        <v>0</v>
      </c>
      <c r="AF1725" s="102">
        <f>'Inventory Ref Sheet'!AA1725</f>
        <v>0</v>
      </c>
      <c r="AG1725" s="59">
        <f>'Inventory Ref Sheet'!AD1725</f>
        <v>0</v>
      </c>
      <c r="AH1725" s="59">
        <f>'Inventory Ref Sheet'!AE1725</f>
        <v>0</v>
      </c>
      <c r="AI1725" s="100" t="str">
        <f ca="1">IF('Inventory Ref Sheet'!AG1725&gt;0,YEAR(TODAY())-'Inventory Ref Sheet'!AG1725,"")</f>
        <v/>
      </c>
      <c r="AJ1725" s="99"/>
      <c r="AK1725" s="60">
        <f>'Inventory Ref Sheet'!AJ1725</f>
        <v>0</v>
      </c>
      <c r="AL1725" s="99"/>
      <c r="AM1725" s="97" t="str">
        <f t="shared" si="98"/>
        <v/>
      </c>
    </row>
    <row r="1726" spans="10:39" x14ac:dyDescent="0.25">
      <c r="J1726" s="59">
        <f>'Inventory Ref Sheet'!AK1726</f>
        <v>0</v>
      </c>
      <c r="K1726" s="59">
        <f>'Inventory Ref Sheet'!AL1726</f>
        <v>0</v>
      </c>
      <c r="L1726" s="59">
        <f>'Inventory Ref Sheet'!AM1726</f>
        <v>0</v>
      </c>
      <c r="M1726" s="59">
        <f>'Inventory Ref Sheet'!AP1726</f>
        <v>0</v>
      </c>
      <c r="N1726" s="59">
        <f>'Inventory Ref Sheet'!AQ1726</f>
        <v>0</v>
      </c>
      <c r="O1726" s="100" t="str">
        <f ca="1">IF('Inventory Ref Sheet'!AS1726&gt;0,YEAR(TODAY())-'Inventory Ref Sheet'!AS1726,"")</f>
        <v/>
      </c>
      <c r="P1726" s="95">
        <f>'Inventory Ref Sheet'!AU1726</f>
        <v>0</v>
      </c>
      <c r="Q1726" s="60">
        <f>'Inventory Ref Sheet'!AV1726</f>
        <v>0</v>
      </c>
      <c r="R1726" s="61"/>
      <c r="S1726" s="100" t="str">
        <f t="shared" si="96"/>
        <v/>
      </c>
      <c r="T1726" s="59">
        <f>'Inventory Ref Sheet'!M1726</f>
        <v>0</v>
      </c>
      <c r="U1726" s="102">
        <f>'Inventory Ref Sheet'!N1726</f>
        <v>0</v>
      </c>
      <c r="V1726" s="59">
        <f>'Inventory Ref Sheet'!O1726</f>
        <v>0</v>
      </c>
      <c r="W1726" s="59">
        <f>'Inventory Ref Sheet'!R1726</f>
        <v>0</v>
      </c>
      <c r="X1726" s="59">
        <f>'Inventory Ref Sheet'!S1726</f>
        <v>0</v>
      </c>
      <c r="Y1726" s="100" t="str">
        <f ca="1">IF('Inventory Ref Sheet'!U1726&gt;0,YEAR(TODAY())-'Inventory Ref Sheet'!U1726,"")</f>
        <v/>
      </c>
      <c r="Z1726" s="95">
        <f>'Inventory Ref Sheet'!W1726</f>
        <v>0</v>
      </c>
      <c r="AA1726" s="60">
        <f>'Inventory Ref Sheet'!X1726</f>
        <v>0</v>
      </c>
      <c r="AB1726" s="61"/>
      <c r="AC1726" s="97" t="str">
        <f t="shared" si="97"/>
        <v/>
      </c>
      <c r="AD1726" s="59">
        <f>'Inventory Ref Sheet'!Y1726</f>
        <v>0</v>
      </c>
      <c r="AE1726" s="59">
        <f>'Inventory Ref Sheet'!Z1726</f>
        <v>0</v>
      </c>
      <c r="AF1726" s="102">
        <f>'Inventory Ref Sheet'!AA1726</f>
        <v>0</v>
      </c>
      <c r="AG1726" s="59">
        <f>'Inventory Ref Sheet'!AD1726</f>
        <v>0</v>
      </c>
      <c r="AH1726" s="59">
        <f>'Inventory Ref Sheet'!AE1726</f>
        <v>0</v>
      </c>
      <c r="AI1726" s="100" t="str">
        <f ca="1">IF('Inventory Ref Sheet'!AG1726&gt;0,YEAR(TODAY())-'Inventory Ref Sheet'!AG1726,"")</f>
        <v/>
      </c>
      <c r="AJ1726" s="99"/>
      <c r="AK1726" s="60">
        <f>'Inventory Ref Sheet'!AJ1726</f>
        <v>0</v>
      </c>
      <c r="AL1726" s="99"/>
      <c r="AM1726" s="97" t="str">
        <f t="shared" si="98"/>
        <v/>
      </c>
    </row>
    <row r="1727" spans="10:39" x14ac:dyDescent="0.25">
      <c r="J1727" s="59">
        <f>'Inventory Ref Sheet'!AK1727</f>
        <v>0</v>
      </c>
      <c r="K1727" s="59">
        <f>'Inventory Ref Sheet'!AL1727</f>
        <v>0</v>
      </c>
      <c r="L1727" s="59">
        <f>'Inventory Ref Sheet'!AM1727</f>
        <v>0</v>
      </c>
      <c r="M1727" s="59">
        <f>'Inventory Ref Sheet'!AP1727</f>
        <v>0</v>
      </c>
      <c r="N1727" s="59">
        <f>'Inventory Ref Sheet'!AQ1727</f>
        <v>0</v>
      </c>
      <c r="O1727" s="100" t="str">
        <f ca="1">IF('Inventory Ref Sheet'!AS1727&gt;0,YEAR(TODAY())-'Inventory Ref Sheet'!AS1727,"")</f>
        <v/>
      </c>
      <c r="P1727" s="95">
        <f>'Inventory Ref Sheet'!AU1727</f>
        <v>0</v>
      </c>
      <c r="Q1727" s="60">
        <f>'Inventory Ref Sheet'!AV1727</f>
        <v>0</v>
      </c>
      <c r="R1727" s="61"/>
      <c r="S1727" s="100" t="str">
        <f t="shared" si="96"/>
        <v/>
      </c>
      <c r="T1727" s="59">
        <f>'Inventory Ref Sheet'!M1727</f>
        <v>0</v>
      </c>
      <c r="U1727" s="102">
        <f>'Inventory Ref Sheet'!N1727</f>
        <v>0</v>
      </c>
      <c r="V1727" s="59">
        <f>'Inventory Ref Sheet'!O1727</f>
        <v>0</v>
      </c>
      <c r="W1727" s="59">
        <f>'Inventory Ref Sheet'!R1727</f>
        <v>0</v>
      </c>
      <c r="X1727" s="59">
        <f>'Inventory Ref Sheet'!S1727</f>
        <v>0</v>
      </c>
      <c r="Y1727" s="100" t="str">
        <f ca="1">IF('Inventory Ref Sheet'!U1727&gt;0,YEAR(TODAY())-'Inventory Ref Sheet'!U1727,"")</f>
        <v/>
      </c>
      <c r="Z1727" s="95">
        <f>'Inventory Ref Sheet'!W1727</f>
        <v>0</v>
      </c>
      <c r="AA1727" s="60">
        <f>'Inventory Ref Sheet'!X1727</f>
        <v>0</v>
      </c>
      <c r="AB1727" s="61"/>
      <c r="AC1727" s="97" t="str">
        <f t="shared" si="97"/>
        <v/>
      </c>
      <c r="AD1727" s="59">
        <f>'Inventory Ref Sheet'!Y1727</f>
        <v>0</v>
      </c>
      <c r="AE1727" s="59">
        <f>'Inventory Ref Sheet'!Z1727</f>
        <v>0</v>
      </c>
      <c r="AF1727" s="102">
        <f>'Inventory Ref Sheet'!AA1727</f>
        <v>0</v>
      </c>
      <c r="AG1727" s="59">
        <f>'Inventory Ref Sheet'!AD1727</f>
        <v>0</v>
      </c>
      <c r="AH1727" s="59">
        <f>'Inventory Ref Sheet'!AE1727</f>
        <v>0</v>
      </c>
      <c r="AI1727" s="100" t="str">
        <f ca="1">IF('Inventory Ref Sheet'!AG1727&gt;0,YEAR(TODAY())-'Inventory Ref Sheet'!AG1727,"")</f>
        <v/>
      </c>
      <c r="AJ1727" s="99"/>
      <c r="AK1727" s="60">
        <f>'Inventory Ref Sheet'!AJ1727</f>
        <v>0</v>
      </c>
      <c r="AL1727" s="99"/>
      <c r="AM1727" s="97" t="str">
        <f t="shared" si="98"/>
        <v/>
      </c>
    </row>
    <row r="1728" spans="10:39" x14ac:dyDescent="0.25">
      <c r="J1728" s="59">
        <f>'Inventory Ref Sheet'!AK1728</f>
        <v>0</v>
      </c>
      <c r="K1728" s="59">
        <f>'Inventory Ref Sheet'!AL1728</f>
        <v>0</v>
      </c>
      <c r="L1728" s="59">
        <f>'Inventory Ref Sheet'!AM1728</f>
        <v>0</v>
      </c>
      <c r="M1728" s="59">
        <f>'Inventory Ref Sheet'!AP1728</f>
        <v>0</v>
      </c>
      <c r="N1728" s="59">
        <f>'Inventory Ref Sheet'!AQ1728</f>
        <v>0</v>
      </c>
      <c r="O1728" s="100" t="str">
        <f ca="1">IF('Inventory Ref Sheet'!AS1728&gt;0,YEAR(TODAY())-'Inventory Ref Sheet'!AS1728,"")</f>
        <v/>
      </c>
      <c r="P1728" s="95">
        <f>'Inventory Ref Sheet'!AU1728</f>
        <v>0</v>
      </c>
      <c r="Q1728" s="60">
        <f>'Inventory Ref Sheet'!AV1728</f>
        <v>0</v>
      </c>
      <c r="R1728" s="61"/>
      <c r="S1728" s="100" t="str">
        <f t="shared" si="96"/>
        <v/>
      </c>
      <c r="T1728" s="59">
        <f>'Inventory Ref Sheet'!M1728</f>
        <v>0</v>
      </c>
      <c r="U1728" s="102">
        <f>'Inventory Ref Sheet'!N1728</f>
        <v>0</v>
      </c>
      <c r="V1728" s="59">
        <f>'Inventory Ref Sheet'!O1728</f>
        <v>0</v>
      </c>
      <c r="W1728" s="59">
        <f>'Inventory Ref Sheet'!R1728</f>
        <v>0</v>
      </c>
      <c r="X1728" s="59">
        <f>'Inventory Ref Sheet'!S1728</f>
        <v>0</v>
      </c>
      <c r="Y1728" s="100" t="str">
        <f ca="1">IF('Inventory Ref Sheet'!U1728&gt;0,YEAR(TODAY())-'Inventory Ref Sheet'!U1728,"")</f>
        <v/>
      </c>
      <c r="Z1728" s="95">
        <f>'Inventory Ref Sheet'!W1728</f>
        <v>0</v>
      </c>
      <c r="AA1728" s="60">
        <f>'Inventory Ref Sheet'!X1728</f>
        <v>0</v>
      </c>
      <c r="AB1728" s="61"/>
      <c r="AC1728" s="97" t="str">
        <f t="shared" si="97"/>
        <v/>
      </c>
      <c r="AD1728" s="59">
        <f>'Inventory Ref Sheet'!Y1728</f>
        <v>0</v>
      </c>
      <c r="AE1728" s="59">
        <f>'Inventory Ref Sheet'!Z1728</f>
        <v>0</v>
      </c>
      <c r="AF1728" s="102">
        <f>'Inventory Ref Sheet'!AA1728</f>
        <v>0</v>
      </c>
      <c r="AG1728" s="59">
        <f>'Inventory Ref Sheet'!AD1728</f>
        <v>0</v>
      </c>
      <c r="AH1728" s="59">
        <f>'Inventory Ref Sheet'!AE1728</f>
        <v>0</v>
      </c>
      <c r="AI1728" s="100" t="str">
        <f ca="1">IF('Inventory Ref Sheet'!AG1728&gt;0,YEAR(TODAY())-'Inventory Ref Sheet'!AG1728,"")</f>
        <v/>
      </c>
      <c r="AJ1728" s="99"/>
      <c r="AK1728" s="60">
        <f>'Inventory Ref Sheet'!AJ1728</f>
        <v>0</v>
      </c>
      <c r="AL1728" s="99"/>
      <c r="AM1728" s="97" t="str">
        <f t="shared" si="98"/>
        <v/>
      </c>
    </row>
    <row r="1729" spans="10:39" x14ac:dyDescent="0.25">
      <c r="J1729" s="59">
        <f>'Inventory Ref Sheet'!AK1729</f>
        <v>0</v>
      </c>
      <c r="K1729" s="59">
        <f>'Inventory Ref Sheet'!AL1729</f>
        <v>0</v>
      </c>
      <c r="L1729" s="59">
        <f>'Inventory Ref Sheet'!AM1729</f>
        <v>0</v>
      </c>
      <c r="M1729" s="59">
        <f>'Inventory Ref Sheet'!AP1729</f>
        <v>0</v>
      </c>
      <c r="N1729" s="59">
        <f>'Inventory Ref Sheet'!AQ1729</f>
        <v>0</v>
      </c>
      <c r="O1729" s="100" t="str">
        <f ca="1">IF('Inventory Ref Sheet'!AS1729&gt;0,YEAR(TODAY())-'Inventory Ref Sheet'!AS1729,"")</f>
        <v/>
      </c>
      <c r="P1729" s="95">
        <f>'Inventory Ref Sheet'!AU1729</f>
        <v>0</v>
      </c>
      <c r="Q1729" s="60">
        <f>'Inventory Ref Sheet'!AV1729</f>
        <v>0</v>
      </c>
      <c r="R1729" s="61"/>
      <c r="S1729" s="100" t="str">
        <f t="shared" si="96"/>
        <v/>
      </c>
      <c r="T1729" s="59">
        <f>'Inventory Ref Sheet'!M1729</f>
        <v>0</v>
      </c>
      <c r="U1729" s="102">
        <f>'Inventory Ref Sheet'!N1729</f>
        <v>0</v>
      </c>
      <c r="V1729" s="59">
        <f>'Inventory Ref Sheet'!O1729</f>
        <v>0</v>
      </c>
      <c r="W1729" s="59">
        <f>'Inventory Ref Sheet'!R1729</f>
        <v>0</v>
      </c>
      <c r="X1729" s="59">
        <f>'Inventory Ref Sheet'!S1729</f>
        <v>0</v>
      </c>
      <c r="Y1729" s="100" t="str">
        <f ca="1">IF('Inventory Ref Sheet'!U1729&gt;0,YEAR(TODAY())-'Inventory Ref Sheet'!U1729,"")</f>
        <v/>
      </c>
      <c r="Z1729" s="95">
        <f>'Inventory Ref Sheet'!W1729</f>
        <v>0</v>
      </c>
      <c r="AA1729" s="60">
        <f>'Inventory Ref Sheet'!X1729</f>
        <v>0</v>
      </c>
      <c r="AB1729" s="61"/>
      <c r="AC1729" s="97" t="str">
        <f t="shared" si="97"/>
        <v/>
      </c>
      <c r="AD1729" s="59">
        <f>'Inventory Ref Sheet'!Y1729</f>
        <v>0</v>
      </c>
      <c r="AE1729" s="59">
        <f>'Inventory Ref Sheet'!Z1729</f>
        <v>0</v>
      </c>
      <c r="AF1729" s="102">
        <f>'Inventory Ref Sheet'!AA1729</f>
        <v>0</v>
      </c>
      <c r="AG1729" s="59">
        <f>'Inventory Ref Sheet'!AD1729</f>
        <v>0</v>
      </c>
      <c r="AH1729" s="59">
        <f>'Inventory Ref Sheet'!AE1729</f>
        <v>0</v>
      </c>
      <c r="AI1729" s="100" t="str">
        <f ca="1">IF('Inventory Ref Sheet'!AG1729&gt;0,YEAR(TODAY())-'Inventory Ref Sheet'!AG1729,"")</f>
        <v/>
      </c>
      <c r="AJ1729" s="99"/>
      <c r="AK1729" s="60">
        <f>'Inventory Ref Sheet'!AJ1729</f>
        <v>0</v>
      </c>
      <c r="AL1729" s="99"/>
      <c r="AM1729" s="97" t="str">
        <f t="shared" si="98"/>
        <v/>
      </c>
    </row>
    <row r="1730" spans="10:39" x14ac:dyDescent="0.25">
      <c r="J1730" s="59">
        <f>'Inventory Ref Sheet'!AK1730</f>
        <v>0</v>
      </c>
      <c r="K1730" s="59">
        <f>'Inventory Ref Sheet'!AL1730</f>
        <v>0</v>
      </c>
      <c r="L1730" s="59">
        <f>'Inventory Ref Sheet'!AM1730</f>
        <v>0</v>
      </c>
      <c r="M1730" s="59">
        <f>'Inventory Ref Sheet'!AP1730</f>
        <v>0</v>
      </c>
      <c r="N1730" s="59">
        <f>'Inventory Ref Sheet'!AQ1730</f>
        <v>0</v>
      </c>
      <c r="O1730" s="100" t="str">
        <f ca="1">IF('Inventory Ref Sheet'!AS1730&gt;0,YEAR(TODAY())-'Inventory Ref Sheet'!AS1730,"")</f>
        <v/>
      </c>
      <c r="P1730" s="95">
        <f>'Inventory Ref Sheet'!AU1730</f>
        <v>0</v>
      </c>
      <c r="Q1730" s="60">
        <f>'Inventory Ref Sheet'!AV1730</f>
        <v>0</v>
      </c>
      <c r="R1730" s="61"/>
      <c r="S1730" s="100" t="str">
        <f t="shared" si="96"/>
        <v/>
      </c>
      <c r="T1730" s="59">
        <f>'Inventory Ref Sheet'!M1730</f>
        <v>0</v>
      </c>
      <c r="U1730" s="102">
        <f>'Inventory Ref Sheet'!N1730</f>
        <v>0</v>
      </c>
      <c r="V1730" s="59">
        <f>'Inventory Ref Sheet'!O1730</f>
        <v>0</v>
      </c>
      <c r="W1730" s="59">
        <f>'Inventory Ref Sheet'!R1730</f>
        <v>0</v>
      </c>
      <c r="X1730" s="59">
        <f>'Inventory Ref Sheet'!S1730</f>
        <v>0</v>
      </c>
      <c r="Y1730" s="100" t="str">
        <f ca="1">IF('Inventory Ref Sheet'!U1730&gt;0,YEAR(TODAY())-'Inventory Ref Sheet'!U1730,"")</f>
        <v/>
      </c>
      <c r="Z1730" s="95">
        <f>'Inventory Ref Sheet'!W1730</f>
        <v>0</v>
      </c>
      <c r="AA1730" s="60">
        <f>'Inventory Ref Sheet'!X1730</f>
        <v>0</v>
      </c>
      <c r="AB1730" s="61"/>
      <c r="AC1730" s="97" t="str">
        <f t="shared" si="97"/>
        <v/>
      </c>
      <c r="AD1730" s="59">
        <f>'Inventory Ref Sheet'!Y1730</f>
        <v>0</v>
      </c>
      <c r="AE1730" s="59">
        <f>'Inventory Ref Sheet'!Z1730</f>
        <v>0</v>
      </c>
      <c r="AF1730" s="102">
        <f>'Inventory Ref Sheet'!AA1730</f>
        <v>0</v>
      </c>
      <c r="AG1730" s="59">
        <f>'Inventory Ref Sheet'!AD1730</f>
        <v>0</v>
      </c>
      <c r="AH1730" s="59">
        <f>'Inventory Ref Sheet'!AE1730</f>
        <v>0</v>
      </c>
      <c r="AI1730" s="100" t="str">
        <f ca="1">IF('Inventory Ref Sheet'!AG1730&gt;0,YEAR(TODAY())-'Inventory Ref Sheet'!AG1730,"")</f>
        <v/>
      </c>
      <c r="AJ1730" s="99"/>
      <c r="AK1730" s="60">
        <f>'Inventory Ref Sheet'!AJ1730</f>
        <v>0</v>
      </c>
      <c r="AL1730" s="99"/>
      <c r="AM1730" s="97" t="str">
        <f t="shared" si="98"/>
        <v/>
      </c>
    </row>
    <row r="1731" spans="10:39" x14ac:dyDescent="0.25">
      <c r="J1731" s="59">
        <f>'Inventory Ref Sheet'!AK1731</f>
        <v>0</v>
      </c>
      <c r="K1731" s="59">
        <f>'Inventory Ref Sheet'!AL1731</f>
        <v>0</v>
      </c>
      <c r="L1731" s="59">
        <f>'Inventory Ref Sheet'!AM1731</f>
        <v>0</v>
      </c>
      <c r="M1731" s="59">
        <f>'Inventory Ref Sheet'!AP1731</f>
        <v>0</v>
      </c>
      <c r="N1731" s="59">
        <f>'Inventory Ref Sheet'!AQ1731</f>
        <v>0</v>
      </c>
      <c r="O1731" s="100" t="str">
        <f ca="1">IF('Inventory Ref Sheet'!AS1731&gt;0,YEAR(TODAY())-'Inventory Ref Sheet'!AS1731,"")</f>
        <v/>
      </c>
      <c r="P1731" s="95">
        <f>'Inventory Ref Sheet'!AU1731</f>
        <v>0</v>
      </c>
      <c r="Q1731" s="60">
        <f>'Inventory Ref Sheet'!AV1731</f>
        <v>0</v>
      </c>
      <c r="R1731" s="61"/>
      <c r="S1731" s="100" t="str">
        <f t="shared" si="96"/>
        <v/>
      </c>
      <c r="T1731" s="59">
        <f>'Inventory Ref Sheet'!M1731</f>
        <v>0</v>
      </c>
      <c r="U1731" s="102">
        <f>'Inventory Ref Sheet'!N1731</f>
        <v>0</v>
      </c>
      <c r="V1731" s="59">
        <f>'Inventory Ref Sheet'!O1731</f>
        <v>0</v>
      </c>
      <c r="W1731" s="59">
        <f>'Inventory Ref Sheet'!R1731</f>
        <v>0</v>
      </c>
      <c r="X1731" s="59">
        <f>'Inventory Ref Sheet'!S1731</f>
        <v>0</v>
      </c>
      <c r="Y1731" s="100" t="str">
        <f ca="1">IF('Inventory Ref Sheet'!U1731&gt;0,YEAR(TODAY())-'Inventory Ref Sheet'!U1731,"")</f>
        <v/>
      </c>
      <c r="Z1731" s="95">
        <f>'Inventory Ref Sheet'!W1731</f>
        <v>0</v>
      </c>
      <c r="AA1731" s="60">
        <f>'Inventory Ref Sheet'!X1731</f>
        <v>0</v>
      </c>
      <c r="AB1731" s="61"/>
      <c r="AC1731" s="97" t="str">
        <f t="shared" si="97"/>
        <v/>
      </c>
      <c r="AD1731" s="59">
        <f>'Inventory Ref Sheet'!Y1731</f>
        <v>0</v>
      </c>
      <c r="AE1731" s="59">
        <f>'Inventory Ref Sheet'!Z1731</f>
        <v>0</v>
      </c>
      <c r="AF1731" s="102">
        <f>'Inventory Ref Sheet'!AA1731</f>
        <v>0</v>
      </c>
      <c r="AG1731" s="59">
        <f>'Inventory Ref Sheet'!AD1731</f>
        <v>0</v>
      </c>
      <c r="AH1731" s="59">
        <f>'Inventory Ref Sheet'!AE1731</f>
        <v>0</v>
      </c>
      <c r="AI1731" s="100" t="str">
        <f ca="1">IF('Inventory Ref Sheet'!AG1731&gt;0,YEAR(TODAY())-'Inventory Ref Sheet'!AG1731,"")</f>
        <v/>
      </c>
      <c r="AJ1731" s="99"/>
      <c r="AK1731" s="60">
        <f>'Inventory Ref Sheet'!AJ1731</f>
        <v>0</v>
      </c>
      <c r="AL1731" s="99"/>
      <c r="AM1731" s="97" t="str">
        <f t="shared" si="98"/>
        <v/>
      </c>
    </row>
    <row r="1732" spans="10:39" x14ac:dyDescent="0.25">
      <c r="J1732" s="59">
        <f>'Inventory Ref Sheet'!AK1732</f>
        <v>0</v>
      </c>
      <c r="K1732" s="59">
        <f>'Inventory Ref Sheet'!AL1732</f>
        <v>0</v>
      </c>
      <c r="L1732" s="59">
        <f>'Inventory Ref Sheet'!AM1732</f>
        <v>0</v>
      </c>
      <c r="M1732" s="59">
        <f>'Inventory Ref Sheet'!AP1732</f>
        <v>0</v>
      </c>
      <c r="N1732" s="59">
        <f>'Inventory Ref Sheet'!AQ1732</f>
        <v>0</v>
      </c>
      <c r="O1732" s="100" t="str">
        <f ca="1">IF('Inventory Ref Sheet'!AS1732&gt;0,YEAR(TODAY())-'Inventory Ref Sheet'!AS1732,"")</f>
        <v/>
      </c>
      <c r="P1732" s="95">
        <f>'Inventory Ref Sheet'!AU1732</f>
        <v>0</v>
      </c>
      <c r="Q1732" s="60">
        <f>'Inventory Ref Sheet'!AV1732</f>
        <v>0</v>
      </c>
      <c r="R1732" s="61"/>
      <c r="S1732" s="100" t="str">
        <f t="shared" si="96"/>
        <v/>
      </c>
      <c r="T1732" s="59">
        <f>'Inventory Ref Sheet'!M1732</f>
        <v>0</v>
      </c>
      <c r="U1732" s="102">
        <f>'Inventory Ref Sheet'!N1732</f>
        <v>0</v>
      </c>
      <c r="V1732" s="59">
        <f>'Inventory Ref Sheet'!O1732</f>
        <v>0</v>
      </c>
      <c r="W1732" s="59">
        <f>'Inventory Ref Sheet'!R1732</f>
        <v>0</v>
      </c>
      <c r="X1732" s="59">
        <f>'Inventory Ref Sheet'!S1732</f>
        <v>0</v>
      </c>
      <c r="Y1732" s="100" t="str">
        <f ca="1">IF('Inventory Ref Sheet'!U1732&gt;0,YEAR(TODAY())-'Inventory Ref Sheet'!U1732,"")</f>
        <v/>
      </c>
      <c r="Z1732" s="95">
        <f>'Inventory Ref Sheet'!W1732</f>
        <v>0</v>
      </c>
      <c r="AA1732" s="60">
        <f>'Inventory Ref Sheet'!X1732</f>
        <v>0</v>
      </c>
      <c r="AB1732" s="61"/>
      <c r="AC1732" s="97" t="str">
        <f t="shared" si="97"/>
        <v/>
      </c>
      <c r="AD1732" s="59">
        <f>'Inventory Ref Sheet'!Y1732</f>
        <v>0</v>
      </c>
      <c r="AE1732" s="59">
        <f>'Inventory Ref Sheet'!Z1732</f>
        <v>0</v>
      </c>
      <c r="AF1732" s="102">
        <f>'Inventory Ref Sheet'!AA1732</f>
        <v>0</v>
      </c>
      <c r="AG1732" s="59">
        <f>'Inventory Ref Sheet'!AD1732</f>
        <v>0</v>
      </c>
      <c r="AH1732" s="59">
        <f>'Inventory Ref Sheet'!AE1732</f>
        <v>0</v>
      </c>
      <c r="AI1732" s="100" t="str">
        <f ca="1">IF('Inventory Ref Sheet'!AG1732&gt;0,YEAR(TODAY())-'Inventory Ref Sheet'!AG1732,"")</f>
        <v/>
      </c>
      <c r="AJ1732" s="99"/>
      <c r="AK1732" s="60">
        <f>'Inventory Ref Sheet'!AJ1732</f>
        <v>0</v>
      </c>
      <c r="AL1732" s="99"/>
      <c r="AM1732" s="97" t="str">
        <f t="shared" si="98"/>
        <v/>
      </c>
    </row>
    <row r="1733" spans="10:39" x14ac:dyDescent="0.25">
      <c r="J1733" s="59">
        <f>'Inventory Ref Sheet'!AK1733</f>
        <v>0</v>
      </c>
      <c r="K1733" s="59">
        <f>'Inventory Ref Sheet'!AL1733</f>
        <v>0</v>
      </c>
      <c r="L1733" s="59">
        <f>'Inventory Ref Sheet'!AM1733</f>
        <v>0</v>
      </c>
      <c r="M1733" s="59">
        <f>'Inventory Ref Sheet'!AP1733</f>
        <v>0</v>
      </c>
      <c r="N1733" s="59">
        <f>'Inventory Ref Sheet'!AQ1733</f>
        <v>0</v>
      </c>
      <c r="O1733" s="100" t="str">
        <f ca="1">IF('Inventory Ref Sheet'!AS1733&gt;0,YEAR(TODAY())-'Inventory Ref Sheet'!AS1733,"")</f>
        <v/>
      </c>
      <c r="P1733" s="95">
        <f>'Inventory Ref Sheet'!AU1733</f>
        <v>0</v>
      </c>
      <c r="Q1733" s="60">
        <f>'Inventory Ref Sheet'!AV1733</f>
        <v>0</v>
      </c>
      <c r="R1733" s="61"/>
      <c r="S1733" s="100" t="str">
        <f t="shared" si="96"/>
        <v/>
      </c>
      <c r="T1733" s="59">
        <f>'Inventory Ref Sheet'!M1733</f>
        <v>0</v>
      </c>
      <c r="U1733" s="102">
        <f>'Inventory Ref Sheet'!N1733</f>
        <v>0</v>
      </c>
      <c r="V1733" s="59">
        <f>'Inventory Ref Sheet'!O1733</f>
        <v>0</v>
      </c>
      <c r="W1733" s="59">
        <f>'Inventory Ref Sheet'!R1733</f>
        <v>0</v>
      </c>
      <c r="X1733" s="59">
        <f>'Inventory Ref Sheet'!S1733</f>
        <v>0</v>
      </c>
      <c r="Y1733" s="100" t="str">
        <f ca="1">IF('Inventory Ref Sheet'!U1733&gt;0,YEAR(TODAY())-'Inventory Ref Sheet'!U1733,"")</f>
        <v/>
      </c>
      <c r="Z1733" s="95">
        <f>'Inventory Ref Sheet'!W1733</f>
        <v>0</v>
      </c>
      <c r="AA1733" s="60">
        <f>'Inventory Ref Sheet'!X1733</f>
        <v>0</v>
      </c>
      <c r="AB1733" s="61"/>
      <c r="AC1733" s="97" t="str">
        <f t="shared" si="97"/>
        <v/>
      </c>
      <c r="AD1733" s="59">
        <f>'Inventory Ref Sheet'!Y1733</f>
        <v>0</v>
      </c>
      <c r="AE1733" s="59">
        <f>'Inventory Ref Sheet'!Z1733</f>
        <v>0</v>
      </c>
      <c r="AF1733" s="102">
        <f>'Inventory Ref Sheet'!AA1733</f>
        <v>0</v>
      </c>
      <c r="AG1733" s="59">
        <f>'Inventory Ref Sheet'!AD1733</f>
        <v>0</v>
      </c>
      <c r="AH1733" s="59">
        <f>'Inventory Ref Sheet'!AE1733</f>
        <v>0</v>
      </c>
      <c r="AI1733" s="100" t="str">
        <f ca="1">IF('Inventory Ref Sheet'!AG1733&gt;0,YEAR(TODAY())-'Inventory Ref Sheet'!AG1733,"")</f>
        <v/>
      </c>
      <c r="AJ1733" s="99"/>
      <c r="AK1733" s="60">
        <f>'Inventory Ref Sheet'!AJ1733</f>
        <v>0</v>
      </c>
      <c r="AL1733" s="99"/>
      <c r="AM1733" s="97" t="str">
        <f t="shared" si="98"/>
        <v/>
      </c>
    </row>
    <row r="1734" spans="10:39" x14ac:dyDescent="0.25">
      <c r="J1734" s="59">
        <f>'Inventory Ref Sheet'!AK1734</f>
        <v>0</v>
      </c>
      <c r="K1734" s="59">
        <f>'Inventory Ref Sheet'!AL1734</f>
        <v>0</v>
      </c>
      <c r="L1734" s="59">
        <f>'Inventory Ref Sheet'!AM1734</f>
        <v>0</v>
      </c>
      <c r="M1734" s="59">
        <f>'Inventory Ref Sheet'!AP1734</f>
        <v>0</v>
      </c>
      <c r="N1734" s="59">
        <f>'Inventory Ref Sheet'!AQ1734</f>
        <v>0</v>
      </c>
      <c r="O1734" s="100" t="str">
        <f ca="1">IF('Inventory Ref Sheet'!AS1734&gt;0,YEAR(TODAY())-'Inventory Ref Sheet'!AS1734,"")</f>
        <v/>
      </c>
      <c r="P1734" s="95">
        <f>'Inventory Ref Sheet'!AU1734</f>
        <v>0</v>
      </c>
      <c r="Q1734" s="60">
        <f>'Inventory Ref Sheet'!AV1734</f>
        <v>0</v>
      </c>
      <c r="R1734" s="61"/>
      <c r="S1734" s="100" t="str">
        <f t="shared" ref="S1734:S1797" si="99">IF(ISTEXT(J1734),IF(O1734&gt;=R1734,"Yes","No"),"")</f>
        <v/>
      </c>
      <c r="T1734" s="59">
        <f>'Inventory Ref Sheet'!M1734</f>
        <v>0</v>
      </c>
      <c r="U1734" s="102">
        <f>'Inventory Ref Sheet'!N1734</f>
        <v>0</v>
      </c>
      <c r="V1734" s="59">
        <f>'Inventory Ref Sheet'!O1734</f>
        <v>0</v>
      </c>
      <c r="W1734" s="59">
        <f>'Inventory Ref Sheet'!R1734</f>
        <v>0</v>
      </c>
      <c r="X1734" s="59">
        <f>'Inventory Ref Sheet'!S1734</f>
        <v>0</v>
      </c>
      <c r="Y1734" s="100" t="str">
        <f ca="1">IF('Inventory Ref Sheet'!U1734&gt;0,YEAR(TODAY())-'Inventory Ref Sheet'!U1734,"")</f>
        <v/>
      </c>
      <c r="Z1734" s="95">
        <f>'Inventory Ref Sheet'!W1734</f>
        <v>0</v>
      </c>
      <c r="AA1734" s="60">
        <f>'Inventory Ref Sheet'!X1734</f>
        <v>0</v>
      </c>
      <c r="AB1734" s="61"/>
      <c r="AC1734" s="97" t="str">
        <f t="shared" si="97"/>
        <v/>
      </c>
      <c r="AD1734" s="59">
        <f>'Inventory Ref Sheet'!Y1734</f>
        <v>0</v>
      </c>
      <c r="AE1734" s="59">
        <f>'Inventory Ref Sheet'!Z1734</f>
        <v>0</v>
      </c>
      <c r="AF1734" s="102">
        <f>'Inventory Ref Sheet'!AA1734</f>
        <v>0</v>
      </c>
      <c r="AG1734" s="59">
        <f>'Inventory Ref Sheet'!AD1734</f>
        <v>0</v>
      </c>
      <c r="AH1734" s="59">
        <f>'Inventory Ref Sheet'!AE1734</f>
        <v>0</v>
      </c>
      <c r="AI1734" s="100" t="str">
        <f ca="1">IF('Inventory Ref Sheet'!AG1734&gt;0,YEAR(TODAY())-'Inventory Ref Sheet'!AG1734,"")</f>
        <v/>
      </c>
      <c r="AJ1734" s="99"/>
      <c r="AK1734" s="60">
        <f>'Inventory Ref Sheet'!AJ1734</f>
        <v>0</v>
      </c>
      <c r="AL1734" s="99"/>
      <c r="AM1734" s="97" t="str">
        <f t="shared" si="98"/>
        <v/>
      </c>
    </row>
    <row r="1735" spans="10:39" x14ac:dyDescent="0.25">
      <c r="J1735" s="59">
        <f>'Inventory Ref Sheet'!AK1735</f>
        <v>0</v>
      </c>
      <c r="K1735" s="59">
        <f>'Inventory Ref Sheet'!AL1735</f>
        <v>0</v>
      </c>
      <c r="L1735" s="59">
        <f>'Inventory Ref Sheet'!AM1735</f>
        <v>0</v>
      </c>
      <c r="M1735" s="59">
        <f>'Inventory Ref Sheet'!AP1735</f>
        <v>0</v>
      </c>
      <c r="N1735" s="59">
        <f>'Inventory Ref Sheet'!AQ1735</f>
        <v>0</v>
      </c>
      <c r="O1735" s="100" t="str">
        <f ca="1">IF('Inventory Ref Sheet'!AS1735&gt;0,YEAR(TODAY())-'Inventory Ref Sheet'!AS1735,"")</f>
        <v/>
      </c>
      <c r="P1735" s="95">
        <f>'Inventory Ref Sheet'!AU1735</f>
        <v>0</v>
      </c>
      <c r="Q1735" s="60">
        <f>'Inventory Ref Sheet'!AV1735</f>
        <v>0</v>
      </c>
      <c r="R1735" s="61"/>
      <c r="S1735" s="100" t="str">
        <f t="shared" si="99"/>
        <v/>
      </c>
      <c r="T1735" s="59">
        <f>'Inventory Ref Sheet'!M1735</f>
        <v>0</v>
      </c>
      <c r="U1735" s="102">
        <f>'Inventory Ref Sheet'!N1735</f>
        <v>0</v>
      </c>
      <c r="V1735" s="59">
        <f>'Inventory Ref Sheet'!O1735</f>
        <v>0</v>
      </c>
      <c r="W1735" s="59">
        <f>'Inventory Ref Sheet'!R1735</f>
        <v>0</v>
      </c>
      <c r="X1735" s="59">
        <f>'Inventory Ref Sheet'!S1735</f>
        <v>0</v>
      </c>
      <c r="Y1735" s="100" t="str">
        <f ca="1">IF('Inventory Ref Sheet'!U1735&gt;0,YEAR(TODAY())-'Inventory Ref Sheet'!U1735,"")</f>
        <v/>
      </c>
      <c r="Z1735" s="95">
        <f>'Inventory Ref Sheet'!W1735</f>
        <v>0</v>
      </c>
      <c r="AA1735" s="60">
        <f>'Inventory Ref Sheet'!X1735</f>
        <v>0</v>
      </c>
      <c r="AB1735" s="61"/>
      <c r="AC1735" s="97" t="str">
        <f t="shared" si="97"/>
        <v/>
      </c>
      <c r="AD1735" s="59">
        <f>'Inventory Ref Sheet'!Y1735</f>
        <v>0</v>
      </c>
      <c r="AE1735" s="59">
        <f>'Inventory Ref Sheet'!Z1735</f>
        <v>0</v>
      </c>
      <c r="AF1735" s="102">
        <f>'Inventory Ref Sheet'!AA1735</f>
        <v>0</v>
      </c>
      <c r="AG1735" s="59">
        <f>'Inventory Ref Sheet'!AD1735</f>
        <v>0</v>
      </c>
      <c r="AH1735" s="59">
        <f>'Inventory Ref Sheet'!AE1735</f>
        <v>0</v>
      </c>
      <c r="AI1735" s="100" t="str">
        <f ca="1">IF('Inventory Ref Sheet'!AG1735&gt;0,YEAR(TODAY())-'Inventory Ref Sheet'!AG1735,"")</f>
        <v/>
      </c>
      <c r="AJ1735" s="99"/>
      <c r="AK1735" s="60">
        <f>'Inventory Ref Sheet'!AJ1735</f>
        <v>0</v>
      </c>
      <c r="AL1735" s="99"/>
      <c r="AM1735" s="97" t="str">
        <f t="shared" si="98"/>
        <v/>
      </c>
    </row>
    <row r="1736" spans="10:39" x14ac:dyDescent="0.25">
      <c r="J1736" s="59">
        <f>'Inventory Ref Sheet'!AK1736</f>
        <v>0</v>
      </c>
      <c r="K1736" s="59">
        <f>'Inventory Ref Sheet'!AL1736</f>
        <v>0</v>
      </c>
      <c r="L1736" s="59">
        <f>'Inventory Ref Sheet'!AM1736</f>
        <v>0</v>
      </c>
      <c r="M1736" s="59">
        <f>'Inventory Ref Sheet'!AP1736</f>
        <v>0</v>
      </c>
      <c r="N1736" s="59">
        <f>'Inventory Ref Sheet'!AQ1736</f>
        <v>0</v>
      </c>
      <c r="O1736" s="100" t="str">
        <f ca="1">IF('Inventory Ref Sheet'!AS1736&gt;0,YEAR(TODAY())-'Inventory Ref Sheet'!AS1736,"")</f>
        <v/>
      </c>
      <c r="P1736" s="95">
        <f>'Inventory Ref Sheet'!AU1736</f>
        <v>0</v>
      </c>
      <c r="Q1736" s="60">
        <f>'Inventory Ref Sheet'!AV1736</f>
        <v>0</v>
      </c>
      <c r="R1736" s="61"/>
      <c r="S1736" s="100" t="str">
        <f t="shared" si="99"/>
        <v/>
      </c>
      <c r="T1736" s="59">
        <f>'Inventory Ref Sheet'!M1736</f>
        <v>0</v>
      </c>
      <c r="U1736" s="102">
        <f>'Inventory Ref Sheet'!N1736</f>
        <v>0</v>
      </c>
      <c r="V1736" s="59">
        <f>'Inventory Ref Sheet'!O1736</f>
        <v>0</v>
      </c>
      <c r="W1736" s="59">
        <f>'Inventory Ref Sheet'!R1736</f>
        <v>0</v>
      </c>
      <c r="X1736" s="59">
        <f>'Inventory Ref Sheet'!S1736</f>
        <v>0</v>
      </c>
      <c r="Y1736" s="100" t="str">
        <f ca="1">IF('Inventory Ref Sheet'!U1736&gt;0,YEAR(TODAY())-'Inventory Ref Sheet'!U1736,"")</f>
        <v/>
      </c>
      <c r="Z1736" s="95">
        <f>'Inventory Ref Sheet'!W1736</f>
        <v>0</v>
      </c>
      <c r="AA1736" s="60">
        <f>'Inventory Ref Sheet'!X1736</f>
        <v>0</v>
      </c>
      <c r="AB1736" s="61"/>
      <c r="AC1736" s="97" t="str">
        <f t="shared" si="97"/>
        <v/>
      </c>
      <c r="AD1736" s="59">
        <f>'Inventory Ref Sheet'!Y1736</f>
        <v>0</v>
      </c>
      <c r="AE1736" s="59">
        <f>'Inventory Ref Sheet'!Z1736</f>
        <v>0</v>
      </c>
      <c r="AF1736" s="102">
        <f>'Inventory Ref Sheet'!AA1736</f>
        <v>0</v>
      </c>
      <c r="AG1736" s="59">
        <f>'Inventory Ref Sheet'!AD1736</f>
        <v>0</v>
      </c>
      <c r="AH1736" s="59">
        <f>'Inventory Ref Sheet'!AE1736</f>
        <v>0</v>
      </c>
      <c r="AI1736" s="100" t="str">
        <f ca="1">IF('Inventory Ref Sheet'!AG1736&gt;0,YEAR(TODAY())-'Inventory Ref Sheet'!AG1736,"")</f>
        <v/>
      </c>
      <c r="AJ1736" s="99"/>
      <c r="AK1736" s="60">
        <f>'Inventory Ref Sheet'!AJ1736</f>
        <v>0</v>
      </c>
      <c r="AL1736" s="99"/>
      <c r="AM1736" s="97" t="str">
        <f t="shared" si="98"/>
        <v/>
      </c>
    </row>
    <row r="1737" spans="10:39" x14ac:dyDescent="0.25">
      <c r="J1737" s="59">
        <f>'Inventory Ref Sheet'!AK1737</f>
        <v>0</v>
      </c>
      <c r="K1737" s="59">
        <f>'Inventory Ref Sheet'!AL1737</f>
        <v>0</v>
      </c>
      <c r="L1737" s="59">
        <f>'Inventory Ref Sheet'!AM1737</f>
        <v>0</v>
      </c>
      <c r="M1737" s="59">
        <f>'Inventory Ref Sheet'!AP1737</f>
        <v>0</v>
      </c>
      <c r="N1737" s="59">
        <f>'Inventory Ref Sheet'!AQ1737</f>
        <v>0</v>
      </c>
      <c r="O1737" s="100" t="str">
        <f ca="1">IF('Inventory Ref Sheet'!AS1737&gt;0,YEAR(TODAY())-'Inventory Ref Sheet'!AS1737,"")</f>
        <v/>
      </c>
      <c r="P1737" s="95">
        <f>'Inventory Ref Sheet'!AU1737</f>
        <v>0</v>
      </c>
      <c r="Q1737" s="60">
        <f>'Inventory Ref Sheet'!AV1737</f>
        <v>0</v>
      </c>
      <c r="R1737" s="61"/>
      <c r="S1737" s="100" t="str">
        <f t="shared" si="99"/>
        <v/>
      </c>
      <c r="T1737" s="59">
        <f>'Inventory Ref Sheet'!M1737</f>
        <v>0</v>
      </c>
      <c r="U1737" s="102">
        <f>'Inventory Ref Sheet'!N1737</f>
        <v>0</v>
      </c>
      <c r="V1737" s="59">
        <f>'Inventory Ref Sheet'!O1737</f>
        <v>0</v>
      </c>
      <c r="W1737" s="59">
        <f>'Inventory Ref Sheet'!R1737</f>
        <v>0</v>
      </c>
      <c r="X1737" s="59">
        <f>'Inventory Ref Sheet'!S1737</f>
        <v>0</v>
      </c>
      <c r="Y1737" s="100" t="str">
        <f ca="1">IF('Inventory Ref Sheet'!U1737&gt;0,YEAR(TODAY())-'Inventory Ref Sheet'!U1737,"")</f>
        <v/>
      </c>
      <c r="Z1737" s="95">
        <f>'Inventory Ref Sheet'!W1737</f>
        <v>0</v>
      </c>
      <c r="AA1737" s="60">
        <f>'Inventory Ref Sheet'!X1737</f>
        <v>0</v>
      </c>
      <c r="AB1737" s="61"/>
      <c r="AC1737" s="97" t="str">
        <f t="shared" si="97"/>
        <v/>
      </c>
      <c r="AD1737" s="59">
        <f>'Inventory Ref Sheet'!Y1737</f>
        <v>0</v>
      </c>
      <c r="AE1737" s="59">
        <f>'Inventory Ref Sheet'!Z1737</f>
        <v>0</v>
      </c>
      <c r="AF1737" s="102">
        <f>'Inventory Ref Sheet'!AA1737</f>
        <v>0</v>
      </c>
      <c r="AG1737" s="59">
        <f>'Inventory Ref Sheet'!AD1737</f>
        <v>0</v>
      </c>
      <c r="AH1737" s="59">
        <f>'Inventory Ref Sheet'!AE1737</f>
        <v>0</v>
      </c>
      <c r="AI1737" s="100" t="str">
        <f ca="1">IF('Inventory Ref Sheet'!AG1737&gt;0,YEAR(TODAY())-'Inventory Ref Sheet'!AG1737,"")</f>
        <v/>
      </c>
      <c r="AJ1737" s="99"/>
      <c r="AK1737" s="60">
        <f>'Inventory Ref Sheet'!AJ1737</f>
        <v>0</v>
      </c>
      <c r="AL1737" s="99"/>
      <c r="AM1737" s="97" t="str">
        <f t="shared" si="98"/>
        <v/>
      </c>
    </row>
    <row r="1738" spans="10:39" x14ac:dyDescent="0.25">
      <c r="J1738" s="59">
        <f>'Inventory Ref Sheet'!AK1738</f>
        <v>0</v>
      </c>
      <c r="K1738" s="59">
        <f>'Inventory Ref Sheet'!AL1738</f>
        <v>0</v>
      </c>
      <c r="L1738" s="59">
        <f>'Inventory Ref Sheet'!AM1738</f>
        <v>0</v>
      </c>
      <c r="M1738" s="59">
        <f>'Inventory Ref Sheet'!AP1738</f>
        <v>0</v>
      </c>
      <c r="N1738" s="59">
        <f>'Inventory Ref Sheet'!AQ1738</f>
        <v>0</v>
      </c>
      <c r="O1738" s="100" t="str">
        <f ca="1">IF('Inventory Ref Sheet'!AS1738&gt;0,YEAR(TODAY())-'Inventory Ref Sheet'!AS1738,"")</f>
        <v/>
      </c>
      <c r="P1738" s="95">
        <f>'Inventory Ref Sheet'!AU1738</f>
        <v>0</v>
      </c>
      <c r="Q1738" s="60">
        <f>'Inventory Ref Sheet'!AV1738</f>
        <v>0</v>
      </c>
      <c r="R1738" s="61"/>
      <c r="S1738" s="100" t="str">
        <f t="shared" si="99"/>
        <v/>
      </c>
      <c r="T1738" s="59">
        <f>'Inventory Ref Sheet'!M1738</f>
        <v>0</v>
      </c>
      <c r="U1738" s="102">
        <f>'Inventory Ref Sheet'!N1738</f>
        <v>0</v>
      </c>
      <c r="V1738" s="59">
        <f>'Inventory Ref Sheet'!O1738</f>
        <v>0</v>
      </c>
      <c r="W1738" s="59">
        <f>'Inventory Ref Sheet'!R1738</f>
        <v>0</v>
      </c>
      <c r="X1738" s="59">
        <f>'Inventory Ref Sheet'!S1738</f>
        <v>0</v>
      </c>
      <c r="Y1738" s="100" t="str">
        <f ca="1">IF('Inventory Ref Sheet'!U1738&gt;0,YEAR(TODAY())-'Inventory Ref Sheet'!U1738,"")</f>
        <v/>
      </c>
      <c r="Z1738" s="95">
        <f>'Inventory Ref Sheet'!W1738</f>
        <v>0</v>
      </c>
      <c r="AA1738" s="60">
        <f>'Inventory Ref Sheet'!X1738</f>
        <v>0</v>
      </c>
      <c r="AB1738" s="61"/>
      <c r="AC1738" s="97" t="str">
        <f t="shared" si="97"/>
        <v/>
      </c>
      <c r="AD1738" s="59">
        <f>'Inventory Ref Sheet'!Y1738</f>
        <v>0</v>
      </c>
      <c r="AE1738" s="59">
        <f>'Inventory Ref Sheet'!Z1738</f>
        <v>0</v>
      </c>
      <c r="AF1738" s="102">
        <f>'Inventory Ref Sheet'!AA1738</f>
        <v>0</v>
      </c>
      <c r="AG1738" s="59">
        <f>'Inventory Ref Sheet'!AD1738</f>
        <v>0</v>
      </c>
      <c r="AH1738" s="59">
        <f>'Inventory Ref Sheet'!AE1738</f>
        <v>0</v>
      </c>
      <c r="AI1738" s="100" t="str">
        <f ca="1">IF('Inventory Ref Sheet'!AG1738&gt;0,YEAR(TODAY())-'Inventory Ref Sheet'!AG1738,"")</f>
        <v/>
      </c>
      <c r="AJ1738" s="99"/>
      <c r="AK1738" s="60">
        <f>'Inventory Ref Sheet'!AJ1738</f>
        <v>0</v>
      </c>
      <c r="AL1738" s="99"/>
      <c r="AM1738" s="97" t="str">
        <f t="shared" si="98"/>
        <v/>
      </c>
    </row>
    <row r="1739" spans="10:39" x14ac:dyDescent="0.25">
      <c r="J1739" s="59">
        <f>'Inventory Ref Sheet'!AK1739</f>
        <v>0</v>
      </c>
      <c r="K1739" s="59">
        <f>'Inventory Ref Sheet'!AL1739</f>
        <v>0</v>
      </c>
      <c r="L1739" s="59">
        <f>'Inventory Ref Sheet'!AM1739</f>
        <v>0</v>
      </c>
      <c r="M1739" s="59">
        <f>'Inventory Ref Sheet'!AP1739</f>
        <v>0</v>
      </c>
      <c r="N1739" s="59">
        <f>'Inventory Ref Sheet'!AQ1739</f>
        <v>0</v>
      </c>
      <c r="O1739" s="100" t="str">
        <f ca="1">IF('Inventory Ref Sheet'!AS1739&gt;0,YEAR(TODAY())-'Inventory Ref Sheet'!AS1739,"")</f>
        <v/>
      </c>
      <c r="P1739" s="95">
        <f>'Inventory Ref Sheet'!AU1739</f>
        <v>0</v>
      </c>
      <c r="Q1739" s="60">
        <f>'Inventory Ref Sheet'!AV1739</f>
        <v>0</v>
      </c>
      <c r="R1739" s="61"/>
      <c r="S1739" s="100" t="str">
        <f t="shared" si="99"/>
        <v/>
      </c>
      <c r="T1739" s="59">
        <f>'Inventory Ref Sheet'!M1739</f>
        <v>0</v>
      </c>
      <c r="U1739" s="102">
        <f>'Inventory Ref Sheet'!N1739</f>
        <v>0</v>
      </c>
      <c r="V1739" s="59">
        <f>'Inventory Ref Sheet'!O1739</f>
        <v>0</v>
      </c>
      <c r="W1739" s="59">
        <f>'Inventory Ref Sheet'!R1739</f>
        <v>0</v>
      </c>
      <c r="X1739" s="59">
        <f>'Inventory Ref Sheet'!S1739</f>
        <v>0</v>
      </c>
      <c r="Y1739" s="100" t="str">
        <f ca="1">IF('Inventory Ref Sheet'!U1739&gt;0,YEAR(TODAY())-'Inventory Ref Sheet'!U1739,"")</f>
        <v/>
      </c>
      <c r="Z1739" s="95">
        <f>'Inventory Ref Sheet'!W1739</f>
        <v>0</v>
      </c>
      <c r="AA1739" s="60">
        <f>'Inventory Ref Sheet'!X1739</f>
        <v>0</v>
      </c>
      <c r="AB1739" s="61"/>
      <c r="AC1739" s="97" t="str">
        <f t="shared" ref="AC1739:AC1802" si="100">IF(ISTEXT(T1739),IF(Y1739&gt;=AB1739,"Yes","No"),"")</f>
        <v/>
      </c>
      <c r="AD1739" s="59">
        <f>'Inventory Ref Sheet'!Y1739</f>
        <v>0</v>
      </c>
      <c r="AE1739" s="59">
        <f>'Inventory Ref Sheet'!Z1739</f>
        <v>0</v>
      </c>
      <c r="AF1739" s="102">
        <f>'Inventory Ref Sheet'!AA1739</f>
        <v>0</v>
      </c>
      <c r="AG1739" s="59">
        <f>'Inventory Ref Sheet'!AD1739</f>
        <v>0</v>
      </c>
      <c r="AH1739" s="59">
        <f>'Inventory Ref Sheet'!AE1739</f>
        <v>0</v>
      </c>
      <c r="AI1739" s="100" t="str">
        <f ca="1">IF('Inventory Ref Sheet'!AG1739&gt;0,YEAR(TODAY())-'Inventory Ref Sheet'!AG1739,"")</f>
        <v/>
      </c>
      <c r="AJ1739" s="99"/>
      <c r="AK1739" s="60">
        <f>'Inventory Ref Sheet'!AJ1739</f>
        <v>0</v>
      </c>
      <c r="AL1739" s="99"/>
      <c r="AM1739" s="97" t="str">
        <f t="shared" ref="AM1739:AM1802" si="101">IF(ISTEXT(AD1739),IF(AI1739&gt;=AL1739,"Yes","No"),"")</f>
        <v/>
      </c>
    </row>
    <row r="1740" spans="10:39" x14ac:dyDescent="0.25">
      <c r="J1740" s="59">
        <f>'Inventory Ref Sheet'!AK1740</f>
        <v>0</v>
      </c>
      <c r="K1740" s="59">
        <f>'Inventory Ref Sheet'!AL1740</f>
        <v>0</v>
      </c>
      <c r="L1740" s="59">
        <f>'Inventory Ref Sheet'!AM1740</f>
        <v>0</v>
      </c>
      <c r="M1740" s="59">
        <f>'Inventory Ref Sheet'!AP1740</f>
        <v>0</v>
      </c>
      <c r="N1740" s="59">
        <f>'Inventory Ref Sheet'!AQ1740</f>
        <v>0</v>
      </c>
      <c r="O1740" s="100" t="str">
        <f ca="1">IF('Inventory Ref Sheet'!AS1740&gt;0,YEAR(TODAY())-'Inventory Ref Sheet'!AS1740,"")</f>
        <v/>
      </c>
      <c r="P1740" s="95">
        <f>'Inventory Ref Sheet'!AU1740</f>
        <v>0</v>
      </c>
      <c r="Q1740" s="60">
        <f>'Inventory Ref Sheet'!AV1740</f>
        <v>0</v>
      </c>
      <c r="R1740" s="61"/>
      <c r="S1740" s="100" t="str">
        <f t="shared" si="99"/>
        <v/>
      </c>
      <c r="T1740" s="59">
        <f>'Inventory Ref Sheet'!M1740</f>
        <v>0</v>
      </c>
      <c r="U1740" s="102">
        <f>'Inventory Ref Sheet'!N1740</f>
        <v>0</v>
      </c>
      <c r="V1740" s="59">
        <f>'Inventory Ref Sheet'!O1740</f>
        <v>0</v>
      </c>
      <c r="W1740" s="59">
        <f>'Inventory Ref Sheet'!R1740</f>
        <v>0</v>
      </c>
      <c r="X1740" s="59">
        <f>'Inventory Ref Sheet'!S1740</f>
        <v>0</v>
      </c>
      <c r="Y1740" s="100" t="str">
        <f ca="1">IF('Inventory Ref Sheet'!U1740&gt;0,YEAR(TODAY())-'Inventory Ref Sheet'!U1740,"")</f>
        <v/>
      </c>
      <c r="Z1740" s="95">
        <f>'Inventory Ref Sheet'!W1740</f>
        <v>0</v>
      </c>
      <c r="AA1740" s="60">
        <f>'Inventory Ref Sheet'!X1740</f>
        <v>0</v>
      </c>
      <c r="AB1740" s="61"/>
      <c r="AC1740" s="97" t="str">
        <f t="shared" si="100"/>
        <v/>
      </c>
      <c r="AD1740" s="59">
        <f>'Inventory Ref Sheet'!Y1740</f>
        <v>0</v>
      </c>
      <c r="AE1740" s="59">
        <f>'Inventory Ref Sheet'!Z1740</f>
        <v>0</v>
      </c>
      <c r="AF1740" s="102">
        <f>'Inventory Ref Sheet'!AA1740</f>
        <v>0</v>
      </c>
      <c r="AG1740" s="59">
        <f>'Inventory Ref Sheet'!AD1740</f>
        <v>0</v>
      </c>
      <c r="AH1740" s="59">
        <f>'Inventory Ref Sheet'!AE1740</f>
        <v>0</v>
      </c>
      <c r="AI1740" s="100" t="str">
        <f ca="1">IF('Inventory Ref Sheet'!AG1740&gt;0,YEAR(TODAY())-'Inventory Ref Sheet'!AG1740,"")</f>
        <v/>
      </c>
      <c r="AJ1740" s="99"/>
      <c r="AK1740" s="60">
        <f>'Inventory Ref Sheet'!AJ1740</f>
        <v>0</v>
      </c>
      <c r="AL1740" s="99"/>
      <c r="AM1740" s="97" t="str">
        <f t="shared" si="101"/>
        <v/>
      </c>
    </row>
    <row r="1741" spans="10:39" x14ac:dyDescent="0.25">
      <c r="J1741" s="59">
        <f>'Inventory Ref Sheet'!AK1741</f>
        <v>0</v>
      </c>
      <c r="K1741" s="59">
        <f>'Inventory Ref Sheet'!AL1741</f>
        <v>0</v>
      </c>
      <c r="L1741" s="59">
        <f>'Inventory Ref Sheet'!AM1741</f>
        <v>0</v>
      </c>
      <c r="M1741" s="59">
        <f>'Inventory Ref Sheet'!AP1741</f>
        <v>0</v>
      </c>
      <c r="N1741" s="59">
        <f>'Inventory Ref Sheet'!AQ1741</f>
        <v>0</v>
      </c>
      <c r="O1741" s="100" t="str">
        <f ca="1">IF('Inventory Ref Sheet'!AS1741&gt;0,YEAR(TODAY())-'Inventory Ref Sheet'!AS1741,"")</f>
        <v/>
      </c>
      <c r="P1741" s="95">
        <f>'Inventory Ref Sheet'!AU1741</f>
        <v>0</v>
      </c>
      <c r="Q1741" s="60">
        <f>'Inventory Ref Sheet'!AV1741</f>
        <v>0</v>
      </c>
      <c r="R1741" s="61"/>
      <c r="S1741" s="100" t="str">
        <f t="shared" si="99"/>
        <v/>
      </c>
      <c r="T1741" s="59">
        <f>'Inventory Ref Sheet'!M1741</f>
        <v>0</v>
      </c>
      <c r="U1741" s="102">
        <f>'Inventory Ref Sheet'!N1741</f>
        <v>0</v>
      </c>
      <c r="V1741" s="59">
        <f>'Inventory Ref Sheet'!O1741</f>
        <v>0</v>
      </c>
      <c r="W1741" s="59">
        <f>'Inventory Ref Sheet'!R1741</f>
        <v>0</v>
      </c>
      <c r="X1741" s="59">
        <f>'Inventory Ref Sheet'!S1741</f>
        <v>0</v>
      </c>
      <c r="Y1741" s="100" t="str">
        <f ca="1">IF('Inventory Ref Sheet'!U1741&gt;0,YEAR(TODAY())-'Inventory Ref Sheet'!U1741,"")</f>
        <v/>
      </c>
      <c r="Z1741" s="95">
        <f>'Inventory Ref Sheet'!W1741</f>
        <v>0</v>
      </c>
      <c r="AA1741" s="60">
        <f>'Inventory Ref Sheet'!X1741</f>
        <v>0</v>
      </c>
      <c r="AB1741" s="61"/>
      <c r="AC1741" s="97" t="str">
        <f t="shared" si="100"/>
        <v/>
      </c>
      <c r="AD1741" s="59">
        <f>'Inventory Ref Sheet'!Y1741</f>
        <v>0</v>
      </c>
      <c r="AE1741" s="59">
        <f>'Inventory Ref Sheet'!Z1741</f>
        <v>0</v>
      </c>
      <c r="AF1741" s="102">
        <f>'Inventory Ref Sheet'!AA1741</f>
        <v>0</v>
      </c>
      <c r="AG1741" s="59">
        <f>'Inventory Ref Sheet'!AD1741</f>
        <v>0</v>
      </c>
      <c r="AH1741" s="59">
        <f>'Inventory Ref Sheet'!AE1741</f>
        <v>0</v>
      </c>
      <c r="AI1741" s="100" t="str">
        <f ca="1">IF('Inventory Ref Sheet'!AG1741&gt;0,YEAR(TODAY())-'Inventory Ref Sheet'!AG1741,"")</f>
        <v/>
      </c>
      <c r="AJ1741" s="99"/>
      <c r="AK1741" s="60">
        <f>'Inventory Ref Sheet'!AJ1741</f>
        <v>0</v>
      </c>
      <c r="AL1741" s="99"/>
      <c r="AM1741" s="97" t="str">
        <f t="shared" si="101"/>
        <v/>
      </c>
    </row>
    <row r="1742" spans="10:39" x14ac:dyDescent="0.25">
      <c r="J1742" s="59">
        <f>'Inventory Ref Sheet'!AK1742</f>
        <v>0</v>
      </c>
      <c r="K1742" s="59">
        <f>'Inventory Ref Sheet'!AL1742</f>
        <v>0</v>
      </c>
      <c r="L1742" s="59">
        <f>'Inventory Ref Sheet'!AM1742</f>
        <v>0</v>
      </c>
      <c r="M1742" s="59">
        <f>'Inventory Ref Sheet'!AP1742</f>
        <v>0</v>
      </c>
      <c r="N1742" s="59">
        <f>'Inventory Ref Sheet'!AQ1742</f>
        <v>0</v>
      </c>
      <c r="O1742" s="100" t="str">
        <f ca="1">IF('Inventory Ref Sheet'!AS1742&gt;0,YEAR(TODAY())-'Inventory Ref Sheet'!AS1742,"")</f>
        <v/>
      </c>
      <c r="P1742" s="95">
        <f>'Inventory Ref Sheet'!AU1742</f>
        <v>0</v>
      </c>
      <c r="Q1742" s="60">
        <f>'Inventory Ref Sheet'!AV1742</f>
        <v>0</v>
      </c>
      <c r="R1742" s="61"/>
      <c r="S1742" s="100" t="str">
        <f t="shared" si="99"/>
        <v/>
      </c>
      <c r="T1742" s="59">
        <f>'Inventory Ref Sheet'!M1742</f>
        <v>0</v>
      </c>
      <c r="U1742" s="102">
        <f>'Inventory Ref Sheet'!N1742</f>
        <v>0</v>
      </c>
      <c r="V1742" s="59">
        <f>'Inventory Ref Sheet'!O1742</f>
        <v>0</v>
      </c>
      <c r="W1742" s="59">
        <f>'Inventory Ref Sheet'!R1742</f>
        <v>0</v>
      </c>
      <c r="X1742" s="59">
        <f>'Inventory Ref Sheet'!S1742</f>
        <v>0</v>
      </c>
      <c r="Y1742" s="100" t="str">
        <f ca="1">IF('Inventory Ref Sheet'!U1742&gt;0,YEAR(TODAY())-'Inventory Ref Sheet'!U1742,"")</f>
        <v/>
      </c>
      <c r="Z1742" s="95">
        <f>'Inventory Ref Sheet'!W1742</f>
        <v>0</v>
      </c>
      <c r="AA1742" s="60">
        <f>'Inventory Ref Sheet'!X1742</f>
        <v>0</v>
      </c>
      <c r="AB1742" s="61"/>
      <c r="AC1742" s="97" t="str">
        <f t="shared" si="100"/>
        <v/>
      </c>
      <c r="AD1742" s="59">
        <f>'Inventory Ref Sheet'!Y1742</f>
        <v>0</v>
      </c>
      <c r="AE1742" s="59">
        <f>'Inventory Ref Sheet'!Z1742</f>
        <v>0</v>
      </c>
      <c r="AF1742" s="102">
        <f>'Inventory Ref Sheet'!AA1742</f>
        <v>0</v>
      </c>
      <c r="AG1742" s="59">
        <f>'Inventory Ref Sheet'!AD1742</f>
        <v>0</v>
      </c>
      <c r="AH1742" s="59">
        <f>'Inventory Ref Sheet'!AE1742</f>
        <v>0</v>
      </c>
      <c r="AI1742" s="100" t="str">
        <f ca="1">IF('Inventory Ref Sheet'!AG1742&gt;0,YEAR(TODAY())-'Inventory Ref Sheet'!AG1742,"")</f>
        <v/>
      </c>
      <c r="AJ1742" s="99"/>
      <c r="AK1742" s="60">
        <f>'Inventory Ref Sheet'!AJ1742</f>
        <v>0</v>
      </c>
      <c r="AL1742" s="99"/>
      <c r="AM1742" s="97" t="str">
        <f t="shared" si="101"/>
        <v/>
      </c>
    </row>
    <row r="1743" spans="10:39" x14ac:dyDescent="0.25">
      <c r="J1743" s="59">
        <f>'Inventory Ref Sheet'!AK1743</f>
        <v>0</v>
      </c>
      <c r="K1743" s="59">
        <f>'Inventory Ref Sheet'!AL1743</f>
        <v>0</v>
      </c>
      <c r="L1743" s="59">
        <f>'Inventory Ref Sheet'!AM1743</f>
        <v>0</v>
      </c>
      <c r="M1743" s="59">
        <f>'Inventory Ref Sheet'!AP1743</f>
        <v>0</v>
      </c>
      <c r="N1743" s="59">
        <f>'Inventory Ref Sheet'!AQ1743</f>
        <v>0</v>
      </c>
      <c r="O1743" s="100" t="str">
        <f ca="1">IF('Inventory Ref Sheet'!AS1743&gt;0,YEAR(TODAY())-'Inventory Ref Sheet'!AS1743,"")</f>
        <v/>
      </c>
      <c r="P1743" s="95">
        <f>'Inventory Ref Sheet'!AU1743</f>
        <v>0</v>
      </c>
      <c r="Q1743" s="60">
        <f>'Inventory Ref Sheet'!AV1743</f>
        <v>0</v>
      </c>
      <c r="R1743" s="61"/>
      <c r="S1743" s="100" t="str">
        <f t="shared" si="99"/>
        <v/>
      </c>
      <c r="T1743" s="59">
        <f>'Inventory Ref Sheet'!M1743</f>
        <v>0</v>
      </c>
      <c r="U1743" s="102">
        <f>'Inventory Ref Sheet'!N1743</f>
        <v>0</v>
      </c>
      <c r="V1743" s="59">
        <f>'Inventory Ref Sheet'!O1743</f>
        <v>0</v>
      </c>
      <c r="W1743" s="59">
        <f>'Inventory Ref Sheet'!R1743</f>
        <v>0</v>
      </c>
      <c r="X1743" s="59">
        <f>'Inventory Ref Sheet'!S1743</f>
        <v>0</v>
      </c>
      <c r="Y1743" s="100" t="str">
        <f ca="1">IF('Inventory Ref Sheet'!U1743&gt;0,YEAR(TODAY())-'Inventory Ref Sheet'!U1743,"")</f>
        <v/>
      </c>
      <c r="Z1743" s="95">
        <f>'Inventory Ref Sheet'!W1743</f>
        <v>0</v>
      </c>
      <c r="AA1743" s="60">
        <f>'Inventory Ref Sheet'!X1743</f>
        <v>0</v>
      </c>
      <c r="AB1743" s="61"/>
      <c r="AC1743" s="97" t="str">
        <f t="shared" si="100"/>
        <v/>
      </c>
      <c r="AD1743" s="59">
        <f>'Inventory Ref Sheet'!Y1743</f>
        <v>0</v>
      </c>
      <c r="AE1743" s="59">
        <f>'Inventory Ref Sheet'!Z1743</f>
        <v>0</v>
      </c>
      <c r="AF1743" s="102">
        <f>'Inventory Ref Sheet'!AA1743</f>
        <v>0</v>
      </c>
      <c r="AG1743" s="59">
        <f>'Inventory Ref Sheet'!AD1743</f>
        <v>0</v>
      </c>
      <c r="AH1743" s="59">
        <f>'Inventory Ref Sheet'!AE1743</f>
        <v>0</v>
      </c>
      <c r="AI1743" s="100" t="str">
        <f ca="1">IF('Inventory Ref Sheet'!AG1743&gt;0,YEAR(TODAY())-'Inventory Ref Sheet'!AG1743,"")</f>
        <v/>
      </c>
      <c r="AJ1743" s="99"/>
      <c r="AK1743" s="60">
        <f>'Inventory Ref Sheet'!AJ1743</f>
        <v>0</v>
      </c>
      <c r="AL1743" s="99"/>
      <c r="AM1743" s="97" t="str">
        <f t="shared" si="101"/>
        <v/>
      </c>
    </row>
    <row r="1744" spans="10:39" x14ac:dyDescent="0.25">
      <c r="J1744" s="59">
        <f>'Inventory Ref Sheet'!AK1744</f>
        <v>0</v>
      </c>
      <c r="K1744" s="59">
        <f>'Inventory Ref Sheet'!AL1744</f>
        <v>0</v>
      </c>
      <c r="L1744" s="59">
        <f>'Inventory Ref Sheet'!AM1744</f>
        <v>0</v>
      </c>
      <c r="M1744" s="59">
        <f>'Inventory Ref Sheet'!AP1744</f>
        <v>0</v>
      </c>
      <c r="N1744" s="59">
        <f>'Inventory Ref Sheet'!AQ1744</f>
        <v>0</v>
      </c>
      <c r="O1744" s="100" t="str">
        <f ca="1">IF('Inventory Ref Sheet'!AS1744&gt;0,YEAR(TODAY())-'Inventory Ref Sheet'!AS1744,"")</f>
        <v/>
      </c>
      <c r="P1744" s="95">
        <f>'Inventory Ref Sheet'!AU1744</f>
        <v>0</v>
      </c>
      <c r="Q1744" s="60">
        <f>'Inventory Ref Sheet'!AV1744</f>
        <v>0</v>
      </c>
      <c r="R1744" s="61"/>
      <c r="S1744" s="100" t="str">
        <f t="shared" si="99"/>
        <v/>
      </c>
      <c r="T1744" s="59">
        <f>'Inventory Ref Sheet'!M1744</f>
        <v>0</v>
      </c>
      <c r="U1744" s="102">
        <f>'Inventory Ref Sheet'!N1744</f>
        <v>0</v>
      </c>
      <c r="V1744" s="59">
        <f>'Inventory Ref Sheet'!O1744</f>
        <v>0</v>
      </c>
      <c r="W1744" s="59">
        <f>'Inventory Ref Sheet'!R1744</f>
        <v>0</v>
      </c>
      <c r="X1744" s="59">
        <f>'Inventory Ref Sheet'!S1744</f>
        <v>0</v>
      </c>
      <c r="Y1744" s="100" t="str">
        <f ca="1">IF('Inventory Ref Sheet'!U1744&gt;0,YEAR(TODAY())-'Inventory Ref Sheet'!U1744,"")</f>
        <v/>
      </c>
      <c r="Z1744" s="95">
        <f>'Inventory Ref Sheet'!W1744</f>
        <v>0</v>
      </c>
      <c r="AA1744" s="60">
        <f>'Inventory Ref Sheet'!X1744</f>
        <v>0</v>
      </c>
      <c r="AB1744" s="61"/>
      <c r="AC1744" s="97" t="str">
        <f t="shared" si="100"/>
        <v/>
      </c>
      <c r="AD1744" s="59">
        <f>'Inventory Ref Sheet'!Y1744</f>
        <v>0</v>
      </c>
      <c r="AE1744" s="59">
        <f>'Inventory Ref Sheet'!Z1744</f>
        <v>0</v>
      </c>
      <c r="AF1744" s="102">
        <f>'Inventory Ref Sheet'!AA1744</f>
        <v>0</v>
      </c>
      <c r="AG1744" s="59">
        <f>'Inventory Ref Sheet'!AD1744</f>
        <v>0</v>
      </c>
      <c r="AH1744" s="59">
        <f>'Inventory Ref Sheet'!AE1744</f>
        <v>0</v>
      </c>
      <c r="AI1744" s="100" t="str">
        <f ca="1">IF('Inventory Ref Sheet'!AG1744&gt;0,YEAR(TODAY())-'Inventory Ref Sheet'!AG1744,"")</f>
        <v/>
      </c>
      <c r="AJ1744" s="99"/>
      <c r="AK1744" s="60">
        <f>'Inventory Ref Sheet'!AJ1744</f>
        <v>0</v>
      </c>
      <c r="AL1744" s="99"/>
      <c r="AM1744" s="97" t="str">
        <f t="shared" si="101"/>
        <v/>
      </c>
    </row>
    <row r="1745" spans="10:39" x14ac:dyDescent="0.25">
      <c r="J1745" s="59">
        <f>'Inventory Ref Sheet'!AK1745</f>
        <v>0</v>
      </c>
      <c r="K1745" s="59">
        <f>'Inventory Ref Sheet'!AL1745</f>
        <v>0</v>
      </c>
      <c r="L1745" s="59">
        <f>'Inventory Ref Sheet'!AM1745</f>
        <v>0</v>
      </c>
      <c r="M1745" s="59">
        <f>'Inventory Ref Sheet'!AP1745</f>
        <v>0</v>
      </c>
      <c r="N1745" s="59">
        <f>'Inventory Ref Sheet'!AQ1745</f>
        <v>0</v>
      </c>
      <c r="O1745" s="100" t="str">
        <f ca="1">IF('Inventory Ref Sheet'!AS1745&gt;0,YEAR(TODAY())-'Inventory Ref Sheet'!AS1745,"")</f>
        <v/>
      </c>
      <c r="P1745" s="95">
        <f>'Inventory Ref Sheet'!AU1745</f>
        <v>0</v>
      </c>
      <c r="Q1745" s="60">
        <f>'Inventory Ref Sheet'!AV1745</f>
        <v>0</v>
      </c>
      <c r="R1745" s="61"/>
      <c r="S1745" s="100" t="str">
        <f t="shared" si="99"/>
        <v/>
      </c>
      <c r="T1745" s="59">
        <f>'Inventory Ref Sheet'!M1745</f>
        <v>0</v>
      </c>
      <c r="U1745" s="102">
        <f>'Inventory Ref Sheet'!N1745</f>
        <v>0</v>
      </c>
      <c r="V1745" s="59">
        <f>'Inventory Ref Sheet'!O1745</f>
        <v>0</v>
      </c>
      <c r="W1745" s="59">
        <f>'Inventory Ref Sheet'!R1745</f>
        <v>0</v>
      </c>
      <c r="X1745" s="59">
        <f>'Inventory Ref Sheet'!S1745</f>
        <v>0</v>
      </c>
      <c r="Y1745" s="100" t="str">
        <f ca="1">IF('Inventory Ref Sheet'!U1745&gt;0,YEAR(TODAY())-'Inventory Ref Sheet'!U1745,"")</f>
        <v/>
      </c>
      <c r="Z1745" s="95">
        <f>'Inventory Ref Sheet'!W1745</f>
        <v>0</v>
      </c>
      <c r="AA1745" s="60">
        <f>'Inventory Ref Sheet'!X1745</f>
        <v>0</v>
      </c>
      <c r="AB1745" s="61"/>
      <c r="AC1745" s="97" t="str">
        <f t="shared" si="100"/>
        <v/>
      </c>
      <c r="AD1745" s="59">
        <f>'Inventory Ref Sheet'!Y1745</f>
        <v>0</v>
      </c>
      <c r="AE1745" s="59">
        <f>'Inventory Ref Sheet'!Z1745</f>
        <v>0</v>
      </c>
      <c r="AF1745" s="102">
        <f>'Inventory Ref Sheet'!AA1745</f>
        <v>0</v>
      </c>
      <c r="AG1745" s="59">
        <f>'Inventory Ref Sheet'!AD1745</f>
        <v>0</v>
      </c>
      <c r="AH1745" s="59">
        <f>'Inventory Ref Sheet'!AE1745</f>
        <v>0</v>
      </c>
      <c r="AI1745" s="100" t="str">
        <f ca="1">IF('Inventory Ref Sheet'!AG1745&gt;0,YEAR(TODAY())-'Inventory Ref Sheet'!AG1745,"")</f>
        <v/>
      </c>
      <c r="AJ1745" s="99"/>
      <c r="AK1745" s="60">
        <f>'Inventory Ref Sheet'!AJ1745</f>
        <v>0</v>
      </c>
      <c r="AL1745" s="99"/>
      <c r="AM1745" s="97" t="str">
        <f t="shared" si="101"/>
        <v/>
      </c>
    </row>
    <row r="1746" spans="10:39" x14ac:dyDescent="0.25">
      <c r="J1746" s="59">
        <f>'Inventory Ref Sheet'!AK1746</f>
        <v>0</v>
      </c>
      <c r="K1746" s="59">
        <f>'Inventory Ref Sheet'!AL1746</f>
        <v>0</v>
      </c>
      <c r="L1746" s="59">
        <f>'Inventory Ref Sheet'!AM1746</f>
        <v>0</v>
      </c>
      <c r="M1746" s="59">
        <f>'Inventory Ref Sheet'!AP1746</f>
        <v>0</v>
      </c>
      <c r="N1746" s="59">
        <f>'Inventory Ref Sheet'!AQ1746</f>
        <v>0</v>
      </c>
      <c r="O1746" s="100" t="str">
        <f ca="1">IF('Inventory Ref Sheet'!AS1746&gt;0,YEAR(TODAY())-'Inventory Ref Sheet'!AS1746,"")</f>
        <v/>
      </c>
      <c r="P1746" s="95">
        <f>'Inventory Ref Sheet'!AU1746</f>
        <v>0</v>
      </c>
      <c r="Q1746" s="60">
        <f>'Inventory Ref Sheet'!AV1746</f>
        <v>0</v>
      </c>
      <c r="R1746" s="61"/>
      <c r="S1746" s="100" t="str">
        <f t="shared" si="99"/>
        <v/>
      </c>
      <c r="T1746" s="59">
        <f>'Inventory Ref Sheet'!M1746</f>
        <v>0</v>
      </c>
      <c r="U1746" s="102">
        <f>'Inventory Ref Sheet'!N1746</f>
        <v>0</v>
      </c>
      <c r="V1746" s="59">
        <f>'Inventory Ref Sheet'!O1746</f>
        <v>0</v>
      </c>
      <c r="W1746" s="59">
        <f>'Inventory Ref Sheet'!R1746</f>
        <v>0</v>
      </c>
      <c r="X1746" s="59">
        <f>'Inventory Ref Sheet'!S1746</f>
        <v>0</v>
      </c>
      <c r="Y1746" s="100" t="str">
        <f ca="1">IF('Inventory Ref Sheet'!U1746&gt;0,YEAR(TODAY())-'Inventory Ref Sheet'!U1746,"")</f>
        <v/>
      </c>
      <c r="Z1746" s="95">
        <f>'Inventory Ref Sheet'!W1746</f>
        <v>0</v>
      </c>
      <c r="AA1746" s="60">
        <f>'Inventory Ref Sheet'!X1746</f>
        <v>0</v>
      </c>
      <c r="AB1746" s="61"/>
      <c r="AC1746" s="97" t="str">
        <f t="shared" si="100"/>
        <v/>
      </c>
      <c r="AD1746" s="59">
        <f>'Inventory Ref Sheet'!Y1746</f>
        <v>0</v>
      </c>
      <c r="AE1746" s="59">
        <f>'Inventory Ref Sheet'!Z1746</f>
        <v>0</v>
      </c>
      <c r="AF1746" s="102">
        <f>'Inventory Ref Sheet'!AA1746</f>
        <v>0</v>
      </c>
      <c r="AG1746" s="59">
        <f>'Inventory Ref Sheet'!AD1746</f>
        <v>0</v>
      </c>
      <c r="AH1746" s="59">
        <f>'Inventory Ref Sheet'!AE1746</f>
        <v>0</v>
      </c>
      <c r="AI1746" s="100" t="str">
        <f ca="1">IF('Inventory Ref Sheet'!AG1746&gt;0,YEAR(TODAY())-'Inventory Ref Sheet'!AG1746,"")</f>
        <v/>
      </c>
      <c r="AJ1746" s="99"/>
      <c r="AK1746" s="60">
        <f>'Inventory Ref Sheet'!AJ1746</f>
        <v>0</v>
      </c>
      <c r="AL1746" s="99"/>
      <c r="AM1746" s="97" t="str">
        <f t="shared" si="101"/>
        <v/>
      </c>
    </row>
    <row r="1747" spans="10:39" x14ac:dyDescent="0.25">
      <c r="J1747" s="59">
        <f>'Inventory Ref Sheet'!AK1747</f>
        <v>0</v>
      </c>
      <c r="K1747" s="59">
        <f>'Inventory Ref Sheet'!AL1747</f>
        <v>0</v>
      </c>
      <c r="L1747" s="59">
        <f>'Inventory Ref Sheet'!AM1747</f>
        <v>0</v>
      </c>
      <c r="M1747" s="59">
        <f>'Inventory Ref Sheet'!AP1747</f>
        <v>0</v>
      </c>
      <c r="N1747" s="59">
        <f>'Inventory Ref Sheet'!AQ1747</f>
        <v>0</v>
      </c>
      <c r="O1747" s="100" t="str">
        <f ca="1">IF('Inventory Ref Sheet'!AS1747&gt;0,YEAR(TODAY())-'Inventory Ref Sheet'!AS1747,"")</f>
        <v/>
      </c>
      <c r="P1747" s="95">
        <f>'Inventory Ref Sheet'!AU1747</f>
        <v>0</v>
      </c>
      <c r="Q1747" s="60">
        <f>'Inventory Ref Sheet'!AV1747</f>
        <v>0</v>
      </c>
      <c r="R1747" s="61"/>
      <c r="S1747" s="100" t="str">
        <f t="shared" si="99"/>
        <v/>
      </c>
      <c r="T1747" s="59">
        <f>'Inventory Ref Sheet'!M1747</f>
        <v>0</v>
      </c>
      <c r="U1747" s="102">
        <f>'Inventory Ref Sheet'!N1747</f>
        <v>0</v>
      </c>
      <c r="V1747" s="59">
        <f>'Inventory Ref Sheet'!O1747</f>
        <v>0</v>
      </c>
      <c r="W1747" s="59">
        <f>'Inventory Ref Sheet'!R1747</f>
        <v>0</v>
      </c>
      <c r="X1747" s="59">
        <f>'Inventory Ref Sheet'!S1747</f>
        <v>0</v>
      </c>
      <c r="Y1747" s="100" t="str">
        <f ca="1">IF('Inventory Ref Sheet'!U1747&gt;0,YEAR(TODAY())-'Inventory Ref Sheet'!U1747,"")</f>
        <v/>
      </c>
      <c r="Z1747" s="95">
        <f>'Inventory Ref Sheet'!W1747</f>
        <v>0</v>
      </c>
      <c r="AA1747" s="60">
        <f>'Inventory Ref Sheet'!X1747</f>
        <v>0</v>
      </c>
      <c r="AB1747" s="61"/>
      <c r="AC1747" s="97" t="str">
        <f t="shared" si="100"/>
        <v/>
      </c>
      <c r="AD1747" s="59">
        <f>'Inventory Ref Sheet'!Y1747</f>
        <v>0</v>
      </c>
      <c r="AE1747" s="59">
        <f>'Inventory Ref Sheet'!Z1747</f>
        <v>0</v>
      </c>
      <c r="AF1747" s="102">
        <f>'Inventory Ref Sheet'!AA1747</f>
        <v>0</v>
      </c>
      <c r="AG1747" s="59">
        <f>'Inventory Ref Sheet'!AD1747</f>
        <v>0</v>
      </c>
      <c r="AH1747" s="59">
        <f>'Inventory Ref Sheet'!AE1747</f>
        <v>0</v>
      </c>
      <c r="AI1747" s="100" t="str">
        <f ca="1">IF('Inventory Ref Sheet'!AG1747&gt;0,YEAR(TODAY())-'Inventory Ref Sheet'!AG1747,"")</f>
        <v/>
      </c>
      <c r="AJ1747" s="99"/>
      <c r="AK1747" s="60">
        <f>'Inventory Ref Sheet'!AJ1747</f>
        <v>0</v>
      </c>
      <c r="AL1747" s="99"/>
      <c r="AM1747" s="97" t="str">
        <f t="shared" si="101"/>
        <v/>
      </c>
    </row>
    <row r="1748" spans="10:39" x14ac:dyDescent="0.25">
      <c r="J1748" s="59">
        <f>'Inventory Ref Sheet'!AK1748</f>
        <v>0</v>
      </c>
      <c r="K1748" s="59">
        <f>'Inventory Ref Sheet'!AL1748</f>
        <v>0</v>
      </c>
      <c r="L1748" s="59">
        <f>'Inventory Ref Sheet'!AM1748</f>
        <v>0</v>
      </c>
      <c r="M1748" s="59">
        <f>'Inventory Ref Sheet'!AP1748</f>
        <v>0</v>
      </c>
      <c r="N1748" s="59">
        <f>'Inventory Ref Sheet'!AQ1748</f>
        <v>0</v>
      </c>
      <c r="O1748" s="100" t="str">
        <f ca="1">IF('Inventory Ref Sheet'!AS1748&gt;0,YEAR(TODAY())-'Inventory Ref Sheet'!AS1748,"")</f>
        <v/>
      </c>
      <c r="P1748" s="95">
        <f>'Inventory Ref Sheet'!AU1748</f>
        <v>0</v>
      </c>
      <c r="Q1748" s="60">
        <f>'Inventory Ref Sheet'!AV1748</f>
        <v>0</v>
      </c>
      <c r="R1748" s="61"/>
      <c r="S1748" s="100" t="str">
        <f t="shared" si="99"/>
        <v/>
      </c>
      <c r="T1748" s="59">
        <f>'Inventory Ref Sheet'!M1748</f>
        <v>0</v>
      </c>
      <c r="U1748" s="102">
        <f>'Inventory Ref Sheet'!N1748</f>
        <v>0</v>
      </c>
      <c r="V1748" s="59">
        <f>'Inventory Ref Sheet'!O1748</f>
        <v>0</v>
      </c>
      <c r="W1748" s="59">
        <f>'Inventory Ref Sheet'!R1748</f>
        <v>0</v>
      </c>
      <c r="X1748" s="59">
        <f>'Inventory Ref Sheet'!S1748</f>
        <v>0</v>
      </c>
      <c r="Y1748" s="100" t="str">
        <f ca="1">IF('Inventory Ref Sheet'!U1748&gt;0,YEAR(TODAY())-'Inventory Ref Sheet'!U1748,"")</f>
        <v/>
      </c>
      <c r="Z1748" s="95">
        <f>'Inventory Ref Sheet'!W1748</f>
        <v>0</v>
      </c>
      <c r="AA1748" s="60">
        <f>'Inventory Ref Sheet'!X1748</f>
        <v>0</v>
      </c>
      <c r="AB1748" s="61"/>
      <c r="AC1748" s="97" t="str">
        <f t="shared" si="100"/>
        <v/>
      </c>
      <c r="AD1748" s="59">
        <f>'Inventory Ref Sheet'!Y1748</f>
        <v>0</v>
      </c>
      <c r="AE1748" s="59">
        <f>'Inventory Ref Sheet'!Z1748</f>
        <v>0</v>
      </c>
      <c r="AF1748" s="102">
        <f>'Inventory Ref Sheet'!AA1748</f>
        <v>0</v>
      </c>
      <c r="AG1748" s="59">
        <f>'Inventory Ref Sheet'!AD1748</f>
        <v>0</v>
      </c>
      <c r="AH1748" s="59">
        <f>'Inventory Ref Sheet'!AE1748</f>
        <v>0</v>
      </c>
      <c r="AI1748" s="100" t="str">
        <f ca="1">IF('Inventory Ref Sheet'!AG1748&gt;0,YEAR(TODAY())-'Inventory Ref Sheet'!AG1748,"")</f>
        <v/>
      </c>
      <c r="AJ1748" s="99"/>
      <c r="AK1748" s="60">
        <f>'Inventory Ref Sheet'!AJ1748</f>
        <v>0</v>
      </c>
      <c r="AL1748" s="99"/>
      <c r="AM1748" s="97" t="str">
        <f t="shared" si="101"/>
        <v/>
      </c>
    </row>
    <row r="1749" spans="10:39" x14ac:dyDescent="0.25">
      <c r="J1749" s="59">
        <f>'Inventory Ref Sheet'!AK1749</f>
        <v>0</v>
      </c>
      <c r="K1749" s="59">
        <f>'Inventory Ref Sheet'!AL1749</f>
        <v>0</v>
      </c>
      <c r="L1749" s="59">
        <f>'Inventory Ref Sheet'!AM1749</f>
        <v>0</v>
      </c>
      <c r="M1749" s="59">
        <f>'Inventory Ref Sheet'!AP1749</f>
        <v>0</v>
      </c>
      <c r="N1749" s="59">
        <f>'Inventory Ref Sheet'!AQ1749</f>
        <v>0</v>
      </c>
      <c r="O1749" s="100" t="str">
        <f ca="1">IF('Inventory Ref Sheet'!AS1749&gt;0,YEAR(TODAY())-'Inventory Ref Sheet'!AS1749,"")</f>
        <v/>
      </c>
      <c r="P1749" s="95">
        <f>'Inventory Ref Sheet'!AU1749</f>
        <v>0</v>
      </c>
      <c r="Q1749" s="60">
        <f>'Inventory Ref Sheet'!AV1749</f>
        <v>0</v>
      </c>
      <c r="R1749" s="61"/>
      <c r="S1749" s="100" t="str">
        <f t="shared" si="99"/>
        <v/>
      </c>
      <c r="T1749" s="59">
        <f>'Inventory Ref Sheet'!M1749</f>
        <v>0</v>
      </c>
      <c r="U1749" s="102">
        <f>'Inventory Ref Sheet'!N1749</f>
        <v>0</v>
      </c>
      <c r="V1749" s="59">
        <f>'Inventory Ref Sheet'!O1749</f>
        <v>0</v>
      </c>
      <c r="W1749" s="59">
        <f>'Inventory Ref Sheet'!R1749</f>
        <v>0</v>
      </c>
      <c r="X1749" s="59">
        <f>'Inventory Ref Sheet'!S1749</f>
        <v>0</v>
      </c>
      <c r="Y1749" s="100" t="str">
        <f ca="1">IF('Inventory Ref Sheet'!U1749&gt;0,YEAR(TODAY())-'Inventory Ref Sheet'!U1749,"")</f>
        <v/>
      </c>
      <c r="Z1749" s="95">
        <f>'Inventory Ref Sheet'!W1749</f>
        <v>0</v>
      </c>
      <c r="AA1749" s="60">
        <f>'Inventory Ref Sheet'!X1749</f>
        <v>0</v>
      </c>
      <c r="AB1749" s="61"/>
      <c r="AC1749" s="97" t="str">
        <f t="shared" si="100"/>
        <v/>
      </c>
      <c r="AD1749" s="59">
        <f>'Inventory Ref Sheet'!Y1749</f>
        <v>0</v>
      </c>
      <c r="AE1749" s="59">
        <f>'Inventory Ref Sheet'!Z1749</f>
        <v>0</v>
      </c>
      <c r="AF1749" s="102">
        <f>'Inventory Ref Sheet'!AA1749</f>
        <v>0</v>
      </c>
      <c r="AG1749" s="59">
        <f>'Inventory Ref Sheet'!AD1749</f>
        <v>0</v>
      </c>
      <c r="AH1749" s="59">
        <f>'Inventory Ref Sheet'!AE1749</f>
        <v>0</v>
      </c>
      <c r="AI1749" s="100" t="str">
        <f ca="1">IF('Inventory Ref Sheet'!AG1749&gt;0,YEAR(TODAY())-'Inventory Ref Sheet'!AG1749,"")</f>
        <v/>
      </c>
      <c r="AJ1749" s="99"/>
      <c r="AK1749" s="60">
        <f>'Inventory Ref Sheet'!AJ1749</f>
        <v>0</v>
      </c>
      <c r="AL1749" s="99"/>
      <c r="AM1749" s="97" t="str">
        <f t="shared" si="101"/>
        <v/>
      </c>
    </row>
    <row r="1750" spans="10:39" x14ac:dyDescent="0.25">
      <c r="J1750" s="59">
        <f>'Inventory Ref Sheet'!AK1750</f>
        <v>0</v>
      </c>
      <c r="K1750" s="59">
        <f>'Inventory Ref Sheet'!AL1750</f>
        <v>0</v>
      </c>
      <c r="L1750" s="59">
        <f>'Inventory Ref Sheet'!AM1750</f>
        <v>0</v>
      </c>
      <c r="M1750" s="59">
        <f>'Inventory Ref Sheet'!AP1750</f>
        <v>0</v>
      </c>
      <c r="N1750" s="59">
        <f>'Inventory Ref Sheet'!AQ1750</f>
        <v>0</v>
      </c>
      <c r="O1750" s="100" t="str">
        <f ca="1">IF('Inventory Ref Sheet'!AS1750&gt;0,YEAR(TODAY())-'Inventory Ref Sheet'!AS1750,"")</f>
        <v/>
      </c>
      <c r="P1750" s="95">
        <f>'Inventory Ref Sheet'!AU1750</f>
        <v>0</v>
      </c>
      <c r="Q1750" s="60">
        <f>'Inventory Ref Sheet'!AV1750</f>
        <v>0</v>
      </c>
      <c r="R1750" s="61"/>
      <c r="S1750" s="100" t="str">
        <f t="shared" si="99"/>
        <v/>
      </c>
      <c r="T1750" s="59">
        <f>'Inventory Ref Sheet'!M1750</f>
        <v>0</v>
      </c>
      <c r="U1750" s="102">
        <f>'Inventory Ref Sheet'!N1750</f>
        <v>0</v>
      </c>
      <c r="V1750" s="59">
        <f>'Inventory Ref Sheet'!O1750</f>
        <v>0</v>
      </c>
      <c r="W1750" s="59">
        <f>'Inventory Ref Sheet'!R1750</f>
        <v>0</v>
      </c>
      <c r="X1750" s="59">
        <f>'Inventory Ref Sheet'!S1750</f>
        <v>0</v>
      </c>
      <c r="Y1750" s="100" t="str">
        <f ca="1">IF('Inventory Ref Sheet'!U1750&gt;0,YEAR(TODAY())-'Inventory Ref Sheet'!U1750,"")</f>
        <v/>
      </c>
      <c r="Z1750" s="95">
        <f>'Inventory Ref Sheet'!W1750</f>
        <v>0</v>
      </c>
      <c r="AA1750" s="60">
        <f>'Inventory Ref Sheet'!X1750</f>
        <v>0</v>
      </c>
      <c r="AB1750" s="61"/>
      <c r="AC1750" s="97" t="str">
        <f t="shared" si="100"/>
        <v/>
      </c>
      <c r="AD1750" s="59">
        <f>'Inventory Ref Sheet'!Y1750</f>
        <v>0</v>
      </c>
      <c r="AE1750" s="59">
        <f>'Inventory Ref Sheet'!Z1750</f>
        <v>0</v>
      </c>
      <c r="AF1750" s="102">
        <f>'Inventory Ref Sheet'!AA1750</f>
        <v>0</v>
      </c>
      <c r="AG1750" s="59">
        <f>'Inventory Ref Sheet'!AD1750</f>
        <v>0</v>
      </c>
      <c r="AH1750" s="59">
        <f>'Inventory Ref Sheet'!AE1750</f>
        <v>0</v>
      </c>
      <c r="AI1750" s="100" t="str">
        <f ca="1">IF('Inventory Ref Sheet'!AG1750&gt;0,YEAR(TODAY())-'Inventory Ref Sheet'!AG1750,"")</f>
        <v/>
      </c>
      <c r="AJ1750" s="99"/>
      <c r="AK1750" s="60">
        <f>'Inventory Ref Sheet'!AJ1750</f>
        <v>0</v>
      </c>
      <c r="AL1750" s="99"/>
      <c r="AM1750" s="97" t="str">
        <f t="shared" si="101"/>
        <v/>
      </c>
    </row>
    <row r="1751" spans="10:39" x14ac:dyDescent="0.25">
      <c r="J1751" s="59">
        <f>'Inventory Ref Sheet'!AK1751</f>
        <v>0</v>
      </c>
      <c r="K1751" s="59">
        <f>'Inventory Ref Sheet'!AL1751</f>
        <v>0</v>
      </c>
      <c r="L1751" s="59">
        <f>'Inventory Ref Sheet'!AM1751</f>
        <v>0</v>
      </c>
      <c r="M1751" s="59">
        <f>'Inventory Ref Sheet'!AP1751</f>
        <v>0</v>
      </c>
      <c r="N1751" s="59">
        <f>'Inventory Ref Sheet'!AQ1751</f>
        <v>0</v>
      </c>
      <c r="O1751" s="100" t="str">
        <f ca="1">IF('Inventory Ref Sheet'!AS1751&gt;0,YEAR(TODAY())-'Inventory Ref Sheet'!AS1751,"")</f>
        <v/>
      </c>
      <c r="P1751" s="95">
        <f>'Inventory Ref Sheet'!AU1751</f>
        <v>0</v>
      </c>
      <c r="Q1751" s="60">
        <f>'Inventory Ref Sheet'!AV1751</f>
        <v>0</v>
      </c>
      <c r="R1751" s="61"/>
      <c r="S1751" s="100" t="str">
        <f t="shared" si="99"/>
        <v/>
      </c>
      <c r="T1751" s="59">
        <f>'Inventory Ref Sheet'!M1751</f>
        <v>0</v>
      </c>
      <c r="U1751" s="102">
        <f>'Inventory Ref Sheet'!N1751</f>
        <v>0</v>
      </c>
      <c r="V1751" s="59">
        <f>'Inventory Ref Sheet'!O1751</f>
        <v>0</v>
      </c>
      <c r="W1751" s="59">
        <f>'Inventory Ref Sheet'!R1751</f>
        <v>0</v>
      </c>
      <c r="X1751" s="59">
        <f>'Inventory Ref Sheet'!S1751</f>
        <v>0</v>
      </c>
      <c r="Y1751" s="100" t="str">
        <f ca="1">IF('Inventory Ref Sheet'!U1751&gt;0,YEAR(TODAY())-'Inventory Ref Sheet'!U1751,"")</f>
        <v/>
      </c>
      <c r="Z1751" s="95">
        <f>'Inventory Ref Sheet'!W1751</f>
        <v>0</v>
      </c>
      <c r="AA1751" s="60">
        <f>'Inventory Ref Sheet'!X1751</f>
        <v>0</v>
      </c>
      <c r="AB1751" s="61"/>
      <c r="AC1751" s="97" t="str">
        <f t="shared" si="100"/>
        <v/>
      </c>
      <c r="AD1751" s="59">
        <f>'Inventory Ref Sheet'!Y1751</f>
        <v>0</v>
      </c>
      <c r="AE1751" s="59">
        <f>'Inventory Ref Sheet'!Z1751</f>
        <v>0</v>
      </c>
      <c r="AF1751" s="102">
        <f>'Inventory Ref Sheet'!AA1751</f>
        <v>0</v>
      </c>
      <c r="AG1751" s="59">
        <f>'Inventory Ref Sheet'!AD1751</f>
        <v>0</v>
      </c>
      <c r="AH1751" s="59">
        <f>'Inventory Ref Sheet'!AE1751</f>
        <v>0</v>
      </c>
      <c r="AI1751" s="100" t="str">
        <f ca="1">IF('Inventory Ref Sheet'!AG1751&gt;0,YEAR(TODAY())-'Inventory Ref Sheet'!AG1751,"")</f>
        <v/>
      </c>
      <c r="AJ1751" s="99"/>
      <c r="AK1751" s="60">
        <f>'Inventory Ref Sheet'!AJ1751</f>
        <v>0</v>
      </c>
      <c r="AL1751" s="99"/>
      <c r="AM1751" s="97" t="str">
        <f t="shared" si="101"/>
        <v/>
      </c>
    </row>
    <row r="1752" spans="10:39" x14ac:dyDescent="0.25">
      <c r="J1752" s="59">
        <f>'Inventory Ref Sheet'!AK1752</f>
        <v>0</v>
      </c>
      <c r="K1752" s="59">
        <f>'Inventory Ref Sheet'!AL1752</f>
        <v>0</v>
      </c>
      <c r="L1752" s="59">
        <f>'Inventory Ref Sheet'!AM1752</f>
        <v>0</v>
      </c>
      <c r="M1752" s="59">
        <f>'Inventory Ref Sheet'!AP1752</f>
        <v>0</v>
      </c>
      <c r="N1752" s="59">
        <f>'Inventory Ref Sheet'!AQ1752</f>
        <v>0</v>
      </c>
      <c r="O1752" s="100" t="str">
        <f ca="1">IF('Inventory Ref Sheet'!AS1752&gt;0,YEAR(TODAY())-'Inventory Ref Sheet'!AS1752,"")</f>
        <v/>
      </c>
      <c r="P1752" s="95">
        <f>'Inventory Ref Sheet'!AU1752</f>
        <v>0</v>
      </c>
      <c r="Q1752" s="60">
        <f>'Inventory Ref Sheet'!AV1752</f>
        <v>0</v>
      </c>
      <c r="R1752" s="61"/>
      <c r="S1752" s="100" t="str">
        <f t="shared" si="99"/>
        <v/>
      </c>
      <c r="T1752" s="59">
        <f>'Inventory Ref Sheet'!M1752</f>
        <v>0</v>
      </c>
      <c r="U1752" s="102">
        <f>'Inventory Ref Sheet'!N1752</f>
        <v>0</v>
      </c>
      <c r="V1752" s="59">
        <f>'Inventory Ref Sheet'!O1752</f>
        <v>0</v>
      </c>
      <c r="W1752" s="59">
        <f>'Inventory Ref Sheet'!R1752</f>
        <v>0</v>
      </c>
      <c r="X1752" s="59">
        <f>'Inventory Ref Sheet'!S1752</f>
        <v>0</v>
      </c>
      <c r="Y1752" s="100" t="str">
        <f ca="1">IF('Inventory Ref Sheet'!U1752&gt;0,YEAR(TODAY())-'Inventory Ref Sheet'!U1752,"")</f>
        <v/>
      </c>
      <c r="Z1752" s="95">
        <f>'Inventory Ref Sheet'!W1752</f>
        <v>0</v>
      </c>
      <c r="AA1752" s="60">
        <f>'Inventory Ref Sheet'!X1752</f>
        <v>0</v>
      </c>
      <c r="AB1752" s="61"/>
      <c r="AC1752" s="97" t="str">
        <f t="shared" si="100"/>
        <v/>
      </c>
      <c r="AD1752" s="59">
        <f>'Inventory Ref Sheet'!Y1752</f>
        <v>0</v>
      </c>
      <c r="AE1752" s="59">
        <f>'Inventory Ref Sheet'!Z1752</f>
        <v>0</v>
      </c>
      <c r="AF1752" s="102">
        <f>'Inventory Ref Sheet'!AA1752</f>
        <v>0</v>
      </c>
      <c r="AG1752" s="59">
        <f>'Inventory Ref Sheet'!AD1752</f>
        <v>0</v>
      </c>
      <c r="AH1752" s="59">
        <f>'Inventory Ref Sheet'!AE1752</f>
        <v>0</v>
      </c>
      <c r="AI1752" s="100" t="str">
        <f ca="1">IF('Inventory Ref Sheet'!AG1752&gt;0,YEAR(TODAY())-'Inventory Ref Sheet'!AG1752,"")</f>
        <v/>
      </c>
      <c r="AJ1752" s="99"/>
      <c r="AK1752" s="60">
        <f>'Inventory Ref Sheet'!AJ1752</f>
        <v>0</v>
      </c>
      <c r="AL1752" s="99"/>
      <c r="AM1752" s="97" t="str">
        <f t="shared" si="101"/>
        <v/>
      </c>
    </row>
    <row r="1753" spans="10:39" x14ac:dyDescent="0.25">
      <c r="J1753" s="59">
        <f>'Inventory Ref Sheet'!AK1753</f>
        <v>0</v>
      </c>
      <c r="K1753" s="59">
        <f>'Inventory Ref Sheet'!AL1753</f>
        <v>0</v>
      </c>
      <c r="L1753" s="59">
        <f>'Inventory Ref Sheet'!AM1753</f>
        <v>0</v>
      </c>
      <c r="M1753" s="59">
        <f>'Inventory Ref Sheet'!AP1753</f>
        <v>0</v>
      </c>
      <c r="N1753" s="59">
        <f>'Inventory Ref Sheet'!AQ1753</f>
        <v>0</v>
      </c>
      <c r="O1753" s="100" t="str">
        <f ca="1">IF('Inventory Ref Sheet'!AS1753&gt;0,YEAR(TODAY())-'Inventory Ref Sheet'!AS1753,"")</f>
        <v/>
      </c>
      <c r="P1753" s="95">
        <f>'Inventory Ref Sheet'!AU1753</f>
        <v>0</v>
      </c>
      <c r="Q1753" s="60">
        <f>'Inventory Ref Sheet'!AV1753</f>
        <v>0</v>
      </c>
      <c r="R1753" s="61"/>
      <c r="S1753" s="100" t="str">
        <f t="shared" si="99"/>
        <v/>
      </c>
      <c r="T1753" s="59">
        <f>'Inventory Ref Sheet'!M1753</f>
        <v>0</v>
      </c>
      <c r="U1753" s="102">
        <f>'Inventory Ref Sheet'!N1753</f>
        <v>0</v>
      </c>
      <c r="V1753" s="59">
        <f>'Inventory Ref Sheet'!O1753</f>
        <v>0</v>
      </c>
      <c r="W1753" s="59">
        <f>'Inventory Ref Sheet'!R1753</f>
        <v>0</v>
      </c>
      <c r="X1753" s="59">
        <f>'Inventory Ref Sheet'!S1753</f>
        <v>0</v>
      </c>
      <c r="Y1753" s="100" t="str">
        <f ca="1">IF('Inventory Ref Sheet'!U1753&gt;0,YEAR(TODAY())-'Inventory Ref Sheet'!U1753,"")</f>
        <v/>
      </c>
      <c r="Z1753" s="95">
        <f>'Inventory Ref Sheet'!W1753</f>
        <v>0</v>
      </c>
      <c r="AA1753" s="60">
        <f>'Inventory Ref Sheet'!X1753</f>
        <v>0</v>
      </c>
      <c r="AB1753" s="61"/>
      <c r="AC1753" s="97" t="str">
        <f t="shared" si="100"/>
        <v/>
      </c>
      <c r="AD1753" s="59">
        <f>'Inventory Ref Sheet'!Y1753</f>
        <v>0</v>
      </c>
      <c r="AE1753" s="59">
        <f>'Inventory Ref Sheet'!Z1753</f>
        <v>0</v>
      </c>
      <c r="AF1753" s="102">
        <f>'Inventory Ref Sheet'!AA1753</f>
        <v>0</v>
      </c>
      <c r="AG1753" s="59">
        <f>'Inventory Ref Sheet'!AD1753</f>
        <v>0</v>
      </c>
      <c r="AH1753" s="59">
        <f>'Inventory Ref Sheet'!AE1753</f>
        <v>0</v>
      </c>
      <c r="AI1753" s="100" t="str">
        <f ca="1">IF('Inventory Ref Sheet'!AG1753&gt;0,YEAR(TODAY())-'Inventory Ref Sheet'!AG1753,"")</f>
        <v/>
      </c>
      <c r="AJ1753" s="99"/>
      <c r="AK1753" s="60">
        <f>'Inventory Ref Sheet'!AJ1753</f>
        <v>0</v>
      </c>
      <c r="AL1753" s="99"/>
      <c r="AM1753" s="97" t="str">
        <f t="shared" si="101"/>
        <v/>
      </c>
    </row>
    <row r="1754" spans="10:39" x14ac:dyDescent="0.25">
      <c r="J1754" s="59">
        <f>'Inventory Ref Sheet'!AK1754</f>
        <v>0</v>
      </c>
      <c r="K1754" s="59">
        <f>'Inventory Ref Sheet'!AL1754</f>
        <v>0</v>
      </c>
      <c r="L1754" s="59">
        <f>'Inventory Ref Sheet'!AM1754</f>
        <v>0</v>
      </c>
      <c r="M1754" s="59">
        <f>'Inventory Ref Sheet'!AP1754</f>
        <v>0</v>
      </c>
      <c r="N1754" s="59">
        <f>'Inventory Ref Sheet'!AQ1754</f>
        <v>0</v>
      </c>
      <c r="O1754" s="100" t="str">
        <f ca="1">IF('Inventory Ref Sheet'!AS1754&gt;0,YEAR(TODAY())-'Inventory Ref Sheet'!AS1754,"")</f>
        <v/>
      </c>
      <c r="P1754" s="95">
        <f>'Inventory Ref Sheet'!AU1754</f>
        <v>0</v>
      </c>
      <c r="Q1754" s="60">
        <f>'Inventory Ref Sheet'!AV1754</f>
        <v>0</v>
      </c>
      <c r="R1754" s="61"/>
      <c r="S1754" s="100" t="str">
        <f t="shared" si="99"/>
        <v/>
      </c>
      <c r="T1754" s="59">
        <f>'Inventory Ref Sheet'!M1754</f>
        <v>0</v>
      </c>
      <c r="U1754" s="102">
        <f>'Inventory Ref Sheet'!N1754</f>
        <v>0</v>
      </c>
      <c r="V1754" s="59">
        <f>'Inventory Ref Sheet'!O1754</f>
        <v>0</v>
      </c>
      <c r="W1754" s="59">
        <f>'Inventory Ref Sheet'!R1754</f>
        <v>0</v>
      </c>
      <c r="X1754" s="59">
        <f>'Inventory Ref Sheet'!S1754</f>
        <v>0</v>
      </c>
      <c r="Y1754" s="100" t="str">
        <f ca="1">IF('Inventory Ref Sheet'!U1754&gt;0,YEAR(TODAY())-'Inventory Ref Sheet'!U1754,"")</f>
        <v/>
      </c>
      <c r="Z1754" s="95">
        <f>'Inventory Ref Sheet'!W1754</f>
        <v>0</v>
      </c>
      <c r="AA1754" s="60">
        <f>'Inventory Ref Sheet'!X1754</f>
        <v>0</v>
      </c>
      <c r="AB1754" s="61"/>
      <c r="AC1754" s="97" t="str">
        <f t="shared" si="100"/>
        <v/>
      </c>
      <c r="AD1754" s="59">
        <f>'Inventory Ref Sheet'!Y1754</f>
        <v>0</v>
      </c>
      <c r="AE1754" s="59">
        <f>'Inventory Ref Sheet'!Z1754</f>
        <v>0</v>
      </c>
      <c r="AF1754" s="102">
        <f>'Inventory Ref Sheet'!AA1754</f>
        <v>0</v>
      </c>
      <c r="AG1754" s="59">
        <f>'Inventory Ref Sheet'!AD1754</f>
        <v>0</v>
      </c>
      <c r="AH1754" s="59">
        <f>'Inventory Ref Sheet'!AE1754</f>
        <v>0</v>
      </c>
      <c r="AI1754" s="100" t="str">
        <f ca="1">IF('Inventory Ref Sheet'!AG1754&gt;0,YEAR(TODAY())-'Inventory Ref Sheet'!AG1754,"")</f>
        <v/>
      </c>
      <c r="AJ1754" s="99"/>
      <c r="AK1754" s="60">
        <f>'Inventory Ref Sheet'!AJ1754</f>
        <v>0</v>
      </c>
      <c r="AL1754" s="99"/>
      <c r="AM1754" s="97" t="str">
        <f t="shared" si="101"/>
        <v/>
      </c>
    </row>
    <row r="1755" spans="10:39" x14ac:dyDescent="0.25">
      <c r="J1755" s="59">
        <f>'Inventory Ref Sheet'!AK1755</f>
        <v>0</v>
      </c>
      <c r="K1755" s="59">
        <f>'Inventory Ref Sheet'!AL1755</f>
        <v>0</v>
      </c>
      <c r="L1755" s="59">
        <f>'Inventory Ref Sheet'!AM1755</f>
        <v>0</v>
      </c>
      <c r="M1755" s="59">
        <f>'Inventory Ref Sheet'!AP1755</f>
        <v>0</v>
      </c>
      <c r="N1755" s="59">
        <f>'Inventory Ref Sheet'!AQ1755</f>
        <v>0</v>
      </c>
      <c r="O1755" s="100" t="str">
        <f ca="1">IF('Inventory Ref Sheet'!AS1755&gt;0,YEAR(TODAY())-'Inventory Ref Sheet'!AS1755,"")</f>
        <v/>
      </c>
      <c r="P1755" s="95">
        <f>'Inventory Ref Sheet'!AU1755</f>
        <v>0</v>
      </c>
      <c r="Q1755" s="60">
        <f>'Inventory Ref Sheet'!AV1755</f>
        <v>0</v>
      </c>
      <c r="R1755" s="61"/>
      <c r="S1755" s="100" t="str">
        <f t="shared" si="99"/>
        <v/>
      </c>
      <c r="T1755" s="59">
        <f>'Inventory Ref Sheet'!M1755</f>
        <v>0</v>
      </c>
      <c r="U1755" s="102">
        <f>'Inventory Ref Sheet'!N1755</f>
        <v>0</v>
      </c>
      <c r="V1755" s="59">
        <f>'Inventory Ref Sheet'!O1755</f>
        <v>0</v>
      </c>
      <c r="W1755" s="59">
        <f>'Inventory Ref Sheet'!R1755</f>
        <v>0</v>
      </c>
      <c r="X1755" s="59">
        <f>'Inventory Ref Sheet'!S1755</f>
        <v>0</v>
      </c>
      <c r="Y1755" s="100" t="str">
        <f ca="1">IF('Inventory Ref Sheet'!U1755&gt;0,YEAR(TODAY())-'Inventory Ref Sheet'!U1755,"")</f>
        <v/>
      </c>
      <c r="Z1755" s="95">
        <f>'Inventory Ref Sheet'!W1755</f>
        <v>0</v>
      </c>
      <c r="AA1755" s="60">
        <f>'Inventory Ref Sheet'!X1755</f>
        <v>0</v>
      </c>
      <c r="AB1755" s="61"/>
      <c r="AC1755" s="97" t="str">
        <f t="shared" si="100"/>
        <v/>
      </c>
      <c r="AD1755" s="59">
        <f>'Inventory Ref Sheet'!Y1755</f>
        <v>0</v>
      </c>
      <c r="AE1755" s="59">
        <f>'Inventory Ref Sheet'!Z1755</f>
        <v>0</v>
      </c>
      <c r="AF1755" s="102">
        <f>'Inventory Ref Sheet'!AA1755</f>
        <v>0</v>
      </c>
      <c r="AG1755" s="59">
        <f>'Inventory Ref Sheet'!AD1755</f>
        <v>0</v>
      </c>
      <c r="AH1755" s="59">
        <f>'Inventory Ref Sheet'!AE1755</f>
        <v>0</v>
      </c>
      <c r="AI1755" s="100" t="str">
        <f ca="1">IF('Inventory Ref Sheet'!AG1755&gt;0,YEAR(TODAY())-'Inventory Ref Sheet'!AG1755,"")</f>
        <v/>
      </c>
      <c r="AJ1755" s="99"/>
      <c r="AK1755" s="60">
        <f>'Inventory Ref Sheet'!AJ1755</f>
        <v>0</v>
      </c>
      <c r="AL1755" s="99"/>
      <c r="AM1755" s="97" t="str">
        <f t="shared" si="101"/>
        <v/>
      </c>
    </row>
    <row r="1756" spans="10:39" x14ac:dyDescent="0.25">
      <c r="J1756" s="59">
        <f>'Inventory Ref Sheet'!AK1756</f>
        <v>0</v>
      </c>
      <c r="K1756" s="59">
        <f>'Inventory Ref Sheet'!AL1756</f>
        <v>0</v>
      </c>
      <c r="L1756" s="59">
        <f>'Inventory Ref Sheet'!AM1756</f>
        <v>0</v>
      </c>
      <c r="M1756" s="59">
        <f>'Inventory Ref Sheet'!AP1756</f>
        <v>0</v>
      </c>
      <c r="N1756" s="59">
        <f>'Inventory Ref Sheet'!AQ1756</f>
        <v>0</v>
      </c>
      <c r="O1756" s="100" t="str">
        <f ca="1">IF('Inventory Ref Sheet'!AS1756&gt;0,YEAR(TODAY())-'Inventory Ref Sheet'!AS1756,"")</f>
        <v/>
      </c>
      <c r="P1756" s="95">
        <f>'Inventory Ref Sheet'!AU1756</f>
        <v>0</v>
      </c>
      <c r="Q1756" s="60">
        <f>'Inventory Ref Sheet'!AV1756</f>
        <v>0</v>
      </c>
      <c r="R1756" s="61"/>
      <c r="S1756" s="100" t="str">
        <f t="shared" si="99"/>
        <v/>
      </c>
      <c r="T1756" s="59">
        <f>'Inventory Ref Sheet'!M1756</f>
        <v>0</v>
      </c>
      <c r="U1756" s="102">
        <f>'Inventory Ref Sheet'!N1756</f>
        <v>0</v>
      </c>
      <c r="V1756" s="59">
        <f>'Inventory Ref Sheet'!O1756</f>
        <v>0</v>
      </c>
      <c r="W1756" s="59">
        <f>'Inventory Ref Sheet'!R1756</f>
        <v>0</v>
      </c>
      <c r="X1756" s="59">
        <f>'Inventory Ref Sheet'!S1756</f>
        <v>0</v>
      </c>
      <c r="Y1756" s="100" t="str">
        <f ca="1">IF('Inventory Ref Sheet'!U1756&gt;0,YEAR(TODAY())-'Inventory Ref Sheet'!U1756,"")</f>
        <v/>
      </c>
      <c r="Z1756" s="95">
        <f>'Inventory Ref Sheet'!W1756</f>
        <v>0</v>
      </c>
      <c r="AA1756" s="60">
        <f>'Inventory Ref Sheet'!X1756</f>
        <v>0</v>
      </c>
      <c r="AB1756" s="61"/>
      <c r="AC1756" s="97" t="str">
        <f t="shared" si="100"/>
        <v/>
      </c>
      <c r="AD1756" s="59">
        <f>'Inventory Ref Sheet'!Y1756</f>
        <v>0</v>
      </c>
      <c r="AE1756" s="59">
        <f>'Inventory Ref Sheet'!Z1756</f>
        <v>0</v>
      </c>
      <c r="AF1756" s="102">
        <f>'Inventory Ref Sheet'!AA1756</f>
        <v>0</v>
      </c>
      <c r="AG1756" s="59">
        <f>'Inventory Ref Sheet'!AD1756</f>
        <v>0</v>
      </c>
      <c r="AH1756" s="59">
        <f>'Inventory Ref Sheet'!AE1756</f>
        <v>0</v>
      </c>
      <c r="AI1756" s="100" t="str">
        <f ca="1">IF('Inventory Ref Sheet'!AG1756&gt;0,YEAR(TODAY())-'Inventory Ref Sheet'!AG1756,"")</f>
        <v/>
      </c>
      <c r="AJ1756" s="99"/>
      <c r="AK1756" s="60">
        <f>'Inventory Ref Sheet'!AJ1756</f>
        <v>0</v>
      </c>
      <c r="AL1756" s="99"/>
      <c r="AM1756" s="97" t="str">
        <f t="shared" si="101"/>
        <v/>
      </c>
    </row>
    <row r="1757" spans="10:39" x14ac:dyDescent="0.25">
      <c r="J1757" s="59">
        <f>'Inventory Ref Sheet'!AK1757</f>
        <v>0</v>
      </c>
      <c r="K1757" s="59">
        <f>'Inventory Ref Sheet'!AL1757</f>
        <v>0</v>
      </c>
      <c r="L1757" s="59">
        <f>'Inventory Ref Sheet'!AM1757</f>
        <v>0</v>
      </c>
      <c r="M1757" s="59">
        <f>'Inventory Ref Sheet'!AP1757</f>
        <v>0</v>
      </c>
      <c r="N1757" s="59">
        <f>'Inventory Ref Sheet'!AQ1757</f>
        <v>0</v>
      </c>
      <c r="O1757" s="100" t="str">
        <f ca="1">IF('Inventory Ref Sheet'!AS1757&gt;0,YEAR(TODAY())-'Inventory Ref Sheet'!AS1757,"")</f>
        <v/>
      </c>
      <c r="P1757" s="95">
        <f>'Inventory Ref Sheet'!AU1757</f>
        <v>0</v>
      </c>
      <c r="Q1757" s="60">
        <f>'Inventory Ref Sheet'!AV1757</f>
        <v>0</v>
      </c>
      <c r="R1757" s="61"/>
      <c r="S1757" s="100" t="str">
        <f t="shared" si="99"/>
        <v/>
      </c>
      <c r="T1757" s="59">
        <f>'Inventory Ref Sheet'!M1757</f>
        <v>0</v>
      </c>
      <c r="U1757" s="102">
        <f>'Inventory Ref Sheet'!N1757</f>
        <v>0</v>
      </c>
      <c r="V1757" s="59">
        <f>'Inventory Ref Sheet'!O1757</f>
        <v>0</v>
      </c>
      <c r="W1757" s="59">
        <f>'Inventory Ref Sheet'!R1757</f>
        <v>0</v>
      </c>
      <c r="X1757" s="59">
        <f>'Inventory Ref Sheet'!S1757</f>
        <v>0</v>
      </c>
      <c r="Y1757" s="100" t="str">
        <f ca="1">IF('Inventory Ref Sheet'!U1757&gt;0,YEAR(TODAY())-'Inventory Ref Sheet'!U1757,"")</f>
        <v/>
      </c>
      <c r="Z1757" s="95">
        <f>'Inventory Ref Sheet'!W1757</f>
        <v>0</v>
      </c>
      <c r="AA1757" s="60">
        <f>'Inventory Ref Sheet'!X1757</f>
        <v>0</v>
      </c>
      <c r="AB1757" s="61"/>
      <c r="AC1757" s="97" t="str">
        <f t="shared" si="100"/>
        <v/>
      </c>
      <c r="AD1757" s="59">
        <f>'Inventory Ref Sheet'!Y1757</f>
        <v>0</v>
      </c>
      <c r="AE1757" s="59">
        <f>'Inventory Ref Sheet'!Z1757</f>
        <v>0</v>
      </c>
      <c r="AF1757" s="102">
        <f>'Inventory Ref Sheet'!AA1757</f>
        <v>0</v>
      </c>
      <c r="AG1757" s="59">
        <f>'Inventory Ref Sheet'!AD1757</f>
        <v>0</v>
      </c>
      <c r="AH1757" s="59">
        <f>'Inventory Ref Sheet'!AE1757</f>
        <v>0</v>
      </c>
      <c r="AI1757" s="100" t="str">
        <f ca="1">IF('Inventory Ref Sheet'!AG1757&gt;0,YEAR(TODAY())-'Inventory Ref Sheet'!AG1757,"")</f>
        <v/>
      </c>
      <c r="AJ1757" s="99"/>
      <c r="AK1757" s="60">
        <f>'Inventory Ref Sheet'!AJ1757</f>
        <v>0</v>
      </c>
      <c r="AL1757" s="99"/>
      <c r="AM1757" s="97" t="str">
        <f t="shared" si="101"/>
        <v/>
      </c>
    </row>
    <row r="1758" spans="10:39" x14ac:dyDescent="0.25">
      <c r="J1758" s="59">
        <f>'Inventory Ref Sheet'!AK1758</f>
        <v>0</v>
      </c>
      <c r="K1758" s="59">
        <f>'Inventory Ref Sheet'!AL1758</f>
        <v>0</v>
      </c>
      <c r="L1758" s="59">
        <f>'Inventory Ref Sheet'!AM1758</f>
        <v>0</v>
      </c>
      <c r="M1758" s="59">
        <f>'Inventory Ref Sheet'!AP1758</f>
        <v>0</v>
      </c>
      <c r="N1758" s="59">
        <f>'Inventory Ref Sheet'!AQ1758</f>
        <v>0</v>
      </c>
      <c r="O1758" s="100" t="str">
        <f ca="1">IF('Inventory Ref Sheet'!AS1758&gt;0,YEAR(TODAY())-'Inventory Ref Sheet'!AS1758,"")</f>
        <v/>
      </c>
      <c r="P1758" s="95">
        <f>'Inventory Ref Sheet'!AU1758</f>
        <v>0</v>
      </c>
      <c r="Q1758" s="60">
        <f>'Inventory Ref Sheet'!AV1758</f>
        <v>0</v>
      </c>
      <c r="R1758" s="61"/>
      <c r="S1758" s="100" t="str">
        <f t="shared" si="99"/>
        <v/>
      </c>
      <c r="T1758" s="59">
        <f>'Inventory Ref Sheet'!M1758</f>
        <v>0</v>
      </c>
      <c r="U1758" s="102">
        <f>'Inventory Ref Sheet'!N1758</f>
        <v>0</v>
      </c>
      <c r="V1758" s="59">
        <f>'Inventory Ref Sheet'!O1758</f>
        <v>0</v>
      </c>
      <c r="W1758" s="59">
        <f>'Inventory Ref Sheet'!R1758</f>
        <v>0</v>
      </c>
      <c r="X1758" s="59">
        <f>'Inventory Ref Sheet'!S1758</f>
        <v>0</v>
      </c>
      <c r="Y1758" s="100" t="str">
        <f ca="1">IF('Inventory Ref Sheet'!U1758&gt;0,YEAR(TODAY())-'Inventory Ref Sheet'!U1758,"")</f>
        <v/>
      </c>
      <c r="Z1758" s="95">
        <f>'Inventory Ref Sheet'!W1758</f>
        <v>0</v>
      </c>
      <c r="AA1758" s="60">
        <f>'Inventory Ref Sheet'!X1758</f>
        <v>0</v>
      </c>
      <c r="AB1758" s="61"/>
      <c r="AC1758" s="97" t="str">
        <f t="shared" si="100"/>
        <v/>
      </c>
      <c r="AD1758" s="59">
        <f>'Inventory Ref Sheet'!Y1758</f>
        <v>0</v>
      </c>
      <c r="AE1758" s="59">
        <f>'Inventory Ref Sheet'!Z1758</f>
        <v>0</v>
      </c>
      <c r="AF1758" s="102">
        <f>'Inventory Ref Sheet'!AA1758</f>
        <v>0</v>
      </c>
      <c r="AG1758" s="59">
        <f>'Inventory Ref Sheet'!AD1758</f>
        <v>0</v>
      </c>
      <c r="AH1758" s="59">
        <f>'Inventory Ref Sheet'!AE1758</f>
        <v>0</v>
      </c>
      <c r="AI1758" s="100" t="str">
        <f ca="1">IF('Inventory Ref Sheet'!AG1758&gt;0,YEAR(TODAY())-'Inventory Ref Sheet'!AG1758,"")</f>
        <v/>
      </c>
      <c r="AJ1758" s="99"/>
      <c r="AK1758" s="60">
        <f>'Inventory Ref Sheet'!AJ1758</f>
        <v>0</v>
      </c>
      <c r="AL1758" s="99"/>
      <c r="AM1758" s="97" t="str">
        <f t="shared" si="101"/>
        <v/>
      </c>
    </row>
    <row r="1759" spans="10:39" x14ac:dyDescent="0.25">
      <c r="J1759" s="59">
        <f>'Inventory Ref Sheet'!AK1759</f>
        <v>0</v>
      </c>
      <c r="K1759" s="59">
        <f>'Inventory Ref Sheet'!AL1759</f>
        <v>0</v>
      </c>
      <c r="L1759" s="59">
        <f>'Inventory Ref Sheet'!AM1759</f>
        <v>0</v>
      </c>
      <c r="M1759" s="59">
        <f>'Inventory Ref Sheet'!AP1759</f>
        <v>0</v>
      </c>
      <c r="N1759" s="59">
        <f>'Inventory Ref Sheet'!AQ1759</f>
        <v>0</v>
      </c>
      <c r="O1759" s="100" t="str">
        <f ca="1">IF('Inventory Ref Sheet'!AS1759&gt;0,YEAR(TODAY())-'Inventory Ref Sheet'!AS1759,"")</f>
        <v/>
      </c>
      <c r="P1759" s="95">
        <f>'Inventory Ref Sheet'!AU1759</f>
        <v>0</v>
      </c>
      <c r="Q1759" s="60">
        <f>'Inventory Ref Sheet'!AV1759</f>
        <v>0</v>
      </c>
      <c r="R1759" s="61"/>
      <c r="S1759" s="100" t="str">
        <f t="shared" si="99"/>
        <v/>
      </c>
      <c r="T1759" s="59">
        <f>'Inventory Ref Sheet'!M1759</f>
        <v>0</v>
      </c>
      <c r="U1759" s="102">
        <f>'Inventory Ref Sheet'!N1759</f>
        <v>0</v>
      </c>
      <c r="V1759" s="59">
        <f>'Inventory Ref Sheet'!O1759</f>
        <v>0</v>
      </c>
      <c r="W1759" s="59">
        <f>'Inventory Ref Sheet'!R1759</f>
        <v>0</v>
      </c>
      <c r="X1759" s="59">
        <f>'Inventory Ref Sheet'!S1759</f>
        <v>0</v>
      </c>
      <c r="Y1759" s="100" t="str">
        <f ca="1">IF('Inventory Ref Sheet'!U1759&gt;0,YEAR(TODAY())-'Inventory Ref Sheet'!U1759,"")</f>
        <v/>
      </c>
      <c r="Z1759" s="95">
        <f>'Inventory Ref Sheet'!W1759</f>
        <v>0</v>
      </c>
      <c r="AA1759" s="60">
        <f>'Inventory Ref Sheet'!X1759</f>
        <v>0</v>
      </c>
      <c r="AB1759" s="61"/>
      <c r="AC1759" s="97" t="str">
        <f t="shared" si="100"/>
        <v/>
      </c>
      <c r="AD1759" s="59">
        <f>'Inventory Ref Sheet'!Y1759</f>
        <v>0</v>
      </c>
      <c r="AE1759" s="59">
        <f>'Inventory Ref Sheet'!Z1759</f>
        <v>0</v>
      </c>
      <c r="AF1759" s="102">
        <f>'Inventory Ref Sheet'!AA1759</f>
        <v>0</v>
      </c>
      <c r="AG1759" s="59">
        <f>'Inventory Ref Sheet'!AD1759</f>
        <v>0</v>
      </c>
      <c r="AH1759" s="59">
        <f>'Inventory Ref Sheet'!AE1759</f>
        <v>0</v>
      </c>
      <c r="AI1759" s="100" t="str">
        <f ca="1">IF('Inventory Ref Sheet'!AG1759&gt;0,YEAR(TODAY())-'Inventory Ref Sheet'!AG1759,"")</f>
        <v/>
      </c>
      <c r="AJ1759" s="99"/>
      <c r="AK1759" s="60">
        <f>'Inventory Ref Sheet'!AJ1759</f>
        <v>0</v>
      </c>
      <c r="AL1759" s="99"/>
      <c r="AM1759" s="97" t="str">
        <f t="shared" si="101"/>
        <v/>
      </c>
    </row>
    <row r="1760" spans="10:39" x14ac:dyDescent="0.25">
      <c r="J1760" s="59">
        <f>'Inventory Ref Sheet'!AK1760</f>
        <v>0</v>
      </c>
      <c r="K1760" s="59">
        <f>'Inventory Ref Sheet'!AL1760</f>
        <v>0</v>
      </c>
      <c r="L1760" s="59">
        <f>'Inventory Ref Sheet'!AM1760</f>
        <v>0</v>
      </c>
      <c r="M1760" s="59">
        <f>'Inventory Ref Sheet'!AP1760</f>
        <v>0</v>
      </c>
      <c r="N1760" s="59">
        <f>'Inventory Ref Sheet'!AQ1760</f>
        <v>0</v>
      </c>
      <c r="O1760" s="100" t="str">
        <f ca="1">IF('Inventory Ref Sheet'!AS1760&gt;0,YEAR(TODAY())-'Inventory Ref Sheet'!AS1760,"")</f>
        <v/>
      </c>
      <c r="P1760" s="95">
        <f>'Inventory Ref Sheet'!AU1760</f>
        <v>0</v>
      </c>
      <c r="Q1760" s="60">
        <f>'Inventory Ref Sheet'!AV1760</f>
        <v>0</v>
      </c>
      <c r="R1760" s="61"/>
      <c r="S1760" s="100" t="str">
        <f t="shared" si="99"/>
        <v/>
      </c>
      <c r="T1760" s="59">
        <f>'Inventory Ref Sheet'!M1760</f>
        <v>0</v>
      </c>
      <c r="U1760" s="102">
        <f>'Inventory Ref Sheet'!N1760</f>
        <v>0</v>
      </c>
      <c r="V1760" s="59">
        <f>'Inventory Ref Sheet'!O1760</f>
        <v>0</v>
      </c>
      <c r="W1760" s="59">
        <f>'Inventory Ref Sheet'!R1760</f>
        <v>0</v>
      </c>
      <c r="X1760" s="59">
        <f>'Inventory Ref Sheet'!S1760</f>
        <v>0</v>
      </c>
      <c r="Y1760" s="100" t="str">
        <f ca="1">IF('Inventory Ref Sheet'!U1760&gt;0,YEAR(TODAY())-'Inventory Ref Sheet'!U1760,"")</f>
        <v/>
      </c>
      <c r="Z1760" s="95">
        <f>'Inventory Ref Sheet'!W1760</f>
        <v>0</v>
      </c>
      <c r="AA1760" s="60">
        <f>'Inventory Ref Sheet'!X1760</f>
        <v>0</v>
      </c>
      <c r="AB1760" s="61"/>
      <c r="AC1760" s="97" t="str">
        <f t="shared" si="100"/>
        <v/>
      </c>
      <c r="AD1760" s="59">
        <f>'Inventory Ref Sheet'!Y1760</f>
        <v>0</v>
      </c>
      <c r="AE1760" s="59">
        <f>'Inventory Ref Sheet'!Z1760</f>
        <v>0</v>
      </c>
      <c r="AF1760" s="102">
        <f>'Inventory Ref Sheet'!AA1760</f>
        <v>0</v>
      </c>
      <c r="AG1760" s="59">
        <f>'Inventory Ref Sheet'!AD1760</f>
        <v>0</v>
      </c>
      <c r="AH1760" s="59">
        <f>'Inventory Ref Sheet'!AE1760</f>
        <v>0</v>
      </c>
      <c r="AI1760" s="100" t="str">
        <f ca="1">IF('Inventory Ref Sheet'!AG1760&gt;0,YEAR(TODAY())-'Inventory Ref Sheet'!AG1760,"")</f>
        <v/>
      </c>
      <c r="AJ1760" s="99"/>
      <c r="AK1760" s="60">
        <f>'Inventory Ref Sheet'!AJ1760</f>
        <v>0</v>
      </c>
      <c r="AL1760" s="99"/>
      <c r="AM1760" s="97" t="str">
        <f t="shared" si="101"/>
        <v/>
      </c>
    </row>
    <row r="1761" spans="10:39" x14ac:dyDescent="0.25">
      <c r="J1761" s="59">
        <f>'Inventory Ref Sheet'!AK1761</f>
        <v>0</v>
      </c>
      <c r="K1761" s="59">
        <f>'Inventory Ref Sheet'!AL1761</f>
        <v>0</v>
      </c>
      <c r="L1761" s="59">
        <f>'Inventory Ref Sheet'!AM1761</f>
        <v>0</v>
      </c>
      <c r="M1761" s="59">
        <f>'Inventory Ref Sheet'!AP1761</f>
        <v>0</v>
      </c>
      <c r="N1761" s="59">
        <f>'Inventory Ref Sheet'!AQ1761</f>
        <v>0</v>
      </c>
      <c r="O1761" s="100" t="str">
        <f ca="1">IF('Inventory Ref Sheet'!AS1761&gt;0,YEAR(TODAY())-'Inventory Ref Sheet'!AS1761,"")</f>
        <v/>
      </c>
      <c r="P1761" s="95">
        <f>'Inventory Ref Sheet'!AU1761</f>
        <v>0</v>
      </c>
      <c r="Q1761" s="60">
        <f>'Inventory Ref Sheet'!AV1761</f>
        <v>0</v>
      </c>
      <c r="R1761" s="61"/>
      <c r="S1761" s="100" t="str">
        <f t="shared" si="99"/>
        <v/>
      </c>
      <c r="T1761" s="59">
        <f>'Inventory Ref Sheet'!M1761</f>
        <v>0</v>
      </c>
      <c r="U1761" s="102">
        <f>'Inventory Ref Sheet'!N1761</f>
        <v>0</v>
      </c>
      <c r="V1761" s="59">
        <f>'Inventory Ref Sheet'!O1761</f>
        <v>0</v>
      </c>
      <c r="W1761" s="59">
        <f>'Inventory Ref Sheet'!R1761</f>
        <v>0</v>
      </c>
      <c r="X1761" s="59">
        <f>'Inventory Ref Sheet'!S1761</f>
        <v>0</v>
      </c>
      <c r="Y1761" s="100" t="str">
        <f ca="1">IF('Inventory Ref Sheet'!U1761&gt;0,YEAR(TODAY())-'Inventory Ref Sheet'!U1761,"")</f>
        <v/>
      </c>
      <c r="Z1761" s="95">
        <f>'Inventory Ref Sheet'!W1761</f>
        <v>0</v>
      </c>
      <c r="AA1761" s="60">
        <f>'Inventory Ref Sheet'!X1761</f>
        <v>0</v>
      </c>
      <c r="AB1761" s="61"/>
      <c r="AC1761" s="97" t="str">
        <f t="shared" si="100"/>
        <v/>
      </c>
      <c r="AD1761" s="59">
        <f>'Inventory Ref Sheet'!Y1761</f>
        <v>0</v>
      </c>
      <c r="AE1761" s="59">
        <f>'Inventory Ref Sheet'!Z1761</f>
        <v>0</v>
      </c>
      <c r="AF1761" s="102">
        <f>'Inventory Ref Sheet'!AA1761</f>
        <v>0</v>
      </c>
      <c r="AG1761" s="59">
        <f>'Inventory Ref Sheet'!AD1761</f>
        <v>0</v>
      </c>
      <c r="AH1761" s="59">
        <f>'Inventory Ref Sheet'!AE1761</f>
        <v>0</v>
      </c>
      <c r="AI1761" s="100" t="str">
        <f ca="1">IF('Inventory Ref Sheet'!AG1761&gt;0,YEAR(TODAY())-'Inventory Ref Sheet'!AG1761,"")</f>
        <v/>
      </c>
      <c r="AJ1761" s="99"/>
      <c r="AK1761" s="60">
        <f>'Inventory Ref Sheet'!AJ1761</f>
        <v>0</v>
      </c>
      <c r="AL1761" s="99"/>
      <c r="AM1761" s="97" t="str">
        <f t="shared" si="101"/>
        <v/>
      </c>
    </row>
    <row r="1762" spans="10:39" x14ac:dyDescent="0.25">
      <c r="J1762" s="59">
        <f>'Inventory Ref Sheet'!AK1762</f>
        <v>0</v>
      </c>
      <c r="K1762" s="59">
        <f>'Inventory Ref Sheet'!AL1762</f>
        <v>0</v>
      </c>
      <c r="L1762" s="59">
        <f>'Inventory Ref Sheet'!AM1762</f>
        <v>0</v>
      </c>
      <c r="M1762" s="59">
        <f>'Inventory Ref Sheet'!AP1762</f>
        <v>0</v>
      </c>
      <c r="N1762" s="59">
        <f>'Inventory Ref Sheet'!AQ1762</f>
        <v>0</v>
      </c>
      <c r="O1762" s="100" t="str">
        <f ca="1">IF('Inventory Ref Sheet'!AS1762&gt;0,YEAR(TODAY())-'Inventory Ref Sheet'!AS1762,"")</f>
        <v/>
      </c>
      <c r="P1762" s="95">
        <f>'Inventory Ref Sheet'!AU1762</f>
        <v>0</v>
      </c>
      <c r="Q1762" s="60">
        <f>'Inventory Ref Sheet'!AV1762</f>
        <v>0</v>
      </c>
      <c r="R1762" s="61"/>
      <c r="S1762" s="100" t="str">
        <f t="shared" si="99"/>
        <v/>
      </c>
      <c r="T1762" s="59">
        <f>'Inventory Ref Sheet'!M1762</f>
        <v>0</v>
      </c>
      <c r="U1762" s="102">
        <f>'Inventory Ref Sheet'!N1762</f>
        <v>0</v>
      </c>
      <c r="V1762" s="59">
        <f>'Inventory Ref Sheet'!O1762</f>
        <v>0</v>
      </c>
      <c r="W1762" s="59">
        <f>'Inventory Ref Sheet'!R1762</f>
        <v>0</v>
      </c>
      <c r="X1762" s="59">
        <f>'Inventory Ref Sheet'!S1762</f>
        <v>0</v>
      </c>
      <c r="Y1762" s="100" t="str">
        <f ca="1">IF('Inventory Ref Sheet'!U1762&gt;0,YEAR(TODAY())-'Inventory Ref Sheet'!U1762,"")</f>
        <v/>
      </c>
      <c r="Z1762" s="95">
        <f>'Inventory Ref Sheet'!W1762</f>
        <v>0</v>
      </c>
      <c r="AA1762" s="60">
        <f>'Inventory Ref Sheet'!X1762</f>
        <v>0</v>
      </c>
      <c r="AB1762" s="61"/>
      <c r="AC1762" s="97" t="str">
        <f t="shared" si="100"/>
        <v/>
      </c>
      <c r="AD1762" s="59">
        <f>'Inventory Ref Sheet'!Y1762</f>
        <v>0</v>
      </c>
      <c r="AE1762" s="59">
        <f>'Inventory Ref Sheet'!Z1762</f>
        <v>0</v>
      </c>
      <c r="AF1762" s="102">
        <f>'Inventory Ref Sheet'!AA1762</f>
        <v>0</v>
      </c>
      <c r="AG1762" s="59">
        <f>'Inventory Ref Sheet'!AD1762</f>
        <v>0</v>
      </c>
      <c r="AH1762" s="59">
        <f>'Inventory Ref Sheet'!AE1762</f>
        <v>0</v>
      </c>
      <c r="AI1762" s="100" t="str">
        <f ca="1">IF('Inventory Ref Sheet'!AG1762&gt;0,YEAR(TODAY())-'Inventory Ref Sheet'!AG1762,"")</f>
        <v/>
      </c>
      <c r="AJ1762" s="99"/>
      <c r="AK1762" s="60">
        <f>'Inventory Ref Sheet'!AJ1762</f>
        <v>0</v>
      </c>
      <c r="AL1762" s="99"/>
      <c r="AM1762" s="97" t="str">
        <f t="shared" si="101"/>
        <v/>
      </c>
    </row>
    <row r="1763" spans="10:39" x14ac:dyDescent="0.25">
      <c r="J1763" s="59">
        <f>'Inventory Ref Sheet'!AK1763</f>
        <v>0</v>
      </c>
      <c r="K1763" s="59">
        <f>'Inventory Ref Sheet'!AL1763</f>
        <v>0</v>
      </c>
      <c r="L1763" s="59">
        <f>'Inventory Ref Sheet'!AM1763</f>
        <v>0</v>
      </c>
      <c r="M1763" s="59">
        <f>'Inventory Ref Sheet'!AP1763</f>
        <v>0</v>
      </c>
      <c r="N1763" s="59">
        <f>'Inventory Ref Sheet'!AQ1763</f>
        <v>0</v>
      </c>
      <c r="O1763" s="100" t="str">
        <f ca="1">IF('Inventory Ref Sheet'!AS1763&gt;0,YEAR(TODAY())-'Inventory Ref Sheet'!AS1763,"")</f>
        <v/>
      </c>
      <c r="P1763" s="95">
        <f>'Inventory Ref Sheet'!AU1763</f>
        <v>0</v>
      </c>
      <c r="Q1763" s="60">
        <f>'Inventory Ref Sheet'!AV1763</f>
        <v>0</v>
      </c>
      <c r="R1763" s="61"/>
      <c r="S1763" s="100" t="str">
        <f t="shared" si="99"/>
        <v/>
      </c>
      <c r="T1763" s="59">
        <f>'Inventory Ref Sheet'!M1763</f>
        <v>0</v>
      </c>
      <c r="U1763" s="102">
        <f>'Inventory Ref Sheet'!N1763</f>
        <v>0</v>
      </c>
      <c r="V1763" s="59">
        <f>'Inventory Ref Sheet'!O1763</f>
        <v>0</v>
      </c>
      <c r="W1763" s="59">
        <f>'Inventory Ref Sheet'!R1763</f>
        <v>0</v>
      </c>
      <c r="X1763" s="59">
        <f>'Inventory Ref Sheet'!S1763</f>
        <v>0</v>
      </c>
      <c r="Y1763" s="100" t="str">
        <f ca="1">IF('Inventory Ref Sheet'!U1763&gt;0,YEAR(TODAY())-'Inventory Ref Sheet'!U1763,"")</f>
        <v/>
      </c>
      <c r="Z1763" s="95">
        <f>'Inventory Ref Sheet'!W1763</f>
        <v>0</v>
      </c>
      <c r="AA1763" s="60">
        <f>'Inventory Ref Sheet'!X1763</f>
        <v>0</v>
      </c>
      <c r="AB1763" s="61"/>
      <c r="AC1763" s="97" t="str">
        <f t="shared" si="100"/>
        <v/>
      </c>
      <c r="AD1763" s="59">
        <f>'Inventory Ref Sheet'!Y1763</f>
        <v>0</v>
      </c>
      <c r="AE1763" s="59">
        <f>'Inventory Ref Sheet'!Z1763</f>
        <v>0</v>
      </c>
      <c r="AF1763" s="102">
        <f>'Inventory Ref Sheet'!AA1763</f>
        <v>0</v>
      </c>
      <c r="AG1763" s="59">
        <f>'Inventory Ref Sheet'!AD1763</f>
        <v>0</v>
      </c>
      <c r="AH1763" s="59">
        <f>'Inventory Ref Sheet'!AE1763</f>
        <v>0</v>
      </c>
      <c r="AI1763" s="100" t="str">
        <f ca="1">IF('Inventory Ref Sheet'!AG1763&gt;0,YEAR(TODAY())-'Inventory Ref Sheet'!AG1763,"")</f>
        <v/>
      </c>
      <c r="AJ1763" s="99"/>
      <c r="AK1763" s="60">
        <f>'Inventory Ref Sheet'!AJ1763</f>
        <v>0</v>
      </c>
      <c r="AL1763" s="99"/>
      <c r="AM1763" s="97" t="str">
        <f t="shared" si="101"/>
        <v/>
      </c>
    </row>
    <row r="1764" spans="10:39" x14ac:dyDescent="0.25">
      <c r="J1764" s="59">
        <f>'Inventory Ref Sheet'!AK1764</f>
        <v>0</v>
      </c>
      <c r="K1764" s="59">
        <f>'Inventory Ref Sheet'!AL1764</f>
        <v>0</v>
      </c>
      <c r="L1764" s="59">
        <f>'Inventory Ref Sheet'!AM1764</f>
        <v>0</v>
      </c>
      <c r="M1764" s="59">
        <f>'Inventory Ref Sheet'!AP1764</f>
        <v>0</v>
      </c>
      <c r="N1764" s="59">
        <f>'Inventory Ref Sheet'!AQ1764</f>
        <v>0</v>
      </c>
      <c r="O1764" s="100" t="str">
        <f ca="1">IF('Inventory Ref Sheet'!AS1764&gt;0,YEAR(TODAY())-'Inventory Ref Sheet'!AS1764,"")</f>
        <v/>
      </c>
      <c r="P1764" s="95">
        <f>'Inventory Ref Sheet'!AU1764</f>
        <v>0</v>
      </c>
      <c r="Q1764" s="60">
        <f>'Inventory Ref Sheet'!AV1764</f>
        <v>0</v>
      </c>
      <c r="R1764" s="61"/>
      <c r="S1764" s="100" t="str">
        <f t="shared" si="99"/>
        <v/>
      </c>
      <c r="T1764" s="59">
        <f>'Inventory Ref Sheet'!M1764</f>
        <v>0</v>
      </c>
      <c r="U1764" s="102">
        <f>'Inventory Ref Sheet'!N1764</f>
        <v>0</v>
      </c>
      <c r="V1764" s="59">
        <f>'Inventory Ref Sheet'!O1764</f>
        <v>0</v>
      </c>
      <c r="W1764" s="59">
        <f>'Inventory Ref Sheet'!R1764</f>
        <v>0</v>
      </c>
      <c r="X1764" s="59">
        <f>'Inventory Ref Sheet'!S1764</f>
        <v>0</v>
      </c>
      <c r="Y1764" s="100" t="str">
        <f ca="1">IF('Inventory Ref Sheet'!U1764&gt;0,YEAR(TODAY())-'Inventory Ref Sheet'!U1764,"")</f>
        <v/>
      </c>
      <c r="Z1764" s="95">
        <f>'Inventory Ref Sheet'!W1764</f>
        <v>0</v>
      </c>
      <c r="AA1764" s="60">
        <f>'Inventory Ref Sheet'!X1764</f>
        <v>0</v>
      </c>
      <c r="AB1764" s="61"/>
      <c r="AC1764" s="97" t="str">
        <f t="shared" si="100"/>
        <v/>
      </c>
      <c r="AD1764" s="59">
        <f>'Inventory Ref Sheet'!Y1764</f>
        <v>0</v>
      </c>
      <c r="AE1764" s="59">
        <f>'Inventory Ref Sheet'!Z1764</f>
        <v>0</v>
      </c>
      <c r="AF1764" s="102">
        <f>'Inventory Ref Sheet'!AA1764</f>
        <v>0</v>
      </c>
      <c r="AG1764" s="59">
        <f>'Inventory Ref Sheet'!AD1764</f>
        <v>0</v>
      </c>
      <c r="AH1764" s="59">
        <f>'Inventory Ref Sheet'!AE1764</f>
        <v>0</v>
      </c>
      <c r="AI1764" s="100" t="str">
        <f ca="1">IF('Inventory Ref Sheet'!AG1764&gt;0,YEAR(TODAY())-'Inventory Ref Sheet'!AG1764,"")</f>
        <v/>
      </c>
      <c r="AJ1764" s="99"/>
      <c r="AK1764" s="60">
        <f>'Inventory Ref Sheet'!AJ1764</f>
        <v>0</v>
      </c>
      <c r="AL1764" s="99"/>
      <c r="AM1764" s="97" t="str">
        <f t="shared" si="101"/>
        <v/>
      </c>
    </row>
    <row r="1765" spans="10:39" x14ac:dyDescent="0.25">
      <c r="J1765" s="59">
        <f>'Inventory Ref Sheet'!AK1765</f>
        <v>0</v>
      </c>
      <c r="K1765" s="59">
        <f>'Inventory Ref Sheet'!AL1765</f>
        <v>0</v>
      </c>
      <c r="L1765" s="59">
        <f>'Inventory Ref Sheet'!AM1765</f>
        <v>0</v>
      </c>
      <c r="M1765" s="59">
        <f>'Inventory Ref Sheet'!AP1765</f>
        <v>0</v>
      </c>
      <c r="N1765" s="59">
        <f>'Inventory Ref Sheet'!AQ1765</f>
        <v>0</v>
      </c>
      <c r="O1765" s="100" t="str">
        <f ca="1">IF('Inventory Ref Sheet'!AS1765&gt;0,YEAR(TODAY())-'Inventory Ref Sheet'!AS1765,"")</f>
        <v/>
      </c>
      <c r="P1765" s="95">
        <f>'Inventory Ref Sheet'!AU1765</f>
        <v>0</v>
      </c>
      <c r="Q1765" s="60">
        <f>'Inventory Ref Sheet'!AV1765</f>
        <v>0</v>
      </c>
      <c r="R1765" s="61"/>
      <c r="S1765" s="100" t="str">
        <f t="shared" si="99"/>
        <v/>
      </c>
      <c r="T1765" s="59">
        <f>'Inventory Ref Sheet'!M1765</f>
        <v>0</v>
      </c>
      <c r="U1765" s="102">
        <f>'Inventory Ref Sheet'!N1765</f>
        <v>0</v>
      </c>
      <c r="V1765" s="59">
        <f>'Inventory Ref Sheet'!O1765</f>
        <v>0</v>
      </c>
      <c r="W1765" s="59">
        <f>'Inventory Ref Sheet'!R1765</f>
        <v>0</v>
      </c>
      <c r="X1765" s="59">
        <f>'Inventory Ref Sheet'!S1765</f>
        <v>0</v>
      </c>
      <c r="Y1765" s="100" t="str">
        <f ca="1">IF('Inventory Ref Sheet'!U1765&gt;0,YEAR(TODAY())-'Inventory Ref Sheet'!U1765,"")</f>
        <v/>
      </c>
      <c r="Z1765" s="95">
        <f>'Inventory Ref Sheet'!W1765</f>
        <v>0</v>
      </c>
      <c r="AA1765" s="60">
        <f>'Inventory Ref Sheet'!X1765</f>
        <v>0</v>
      </c>
      <c r="AB1765" s="61"/>
      <c r="AC1765" s="97" t="str">
        <f t="shared" si="100"/>
        <v/>
      </c>
      <c r="AD1765" s="59">
        <f>'Inventory Ref Sheet'!Y1765</f>
        <v>0</v>
      </c>
      <c r="AE1765" s="59">
        <f>'Inventory Ref Sheet'!Z1765</f>
        <v>0</v>
      </c>
      <c r="AF1765" s="102">
        <f>'Inventory Ref Sheet'!AA1765</f>
        <v>0</v>
      </c>
      <c r="AG1765" s="59">
        <f>'Inventory Ref Sheet'!AD1765</f>
        <v>0</v>
      </c>
      <c r="AH1765" s="59">
        <f>'Inventory Ref Sheet'!AE1765</f>
        <v>0</v>
      </c>
      <c r="AI1765" s="100" t="str">
        <f ca="1">IF('Inventory Ref Sheet'!AG1765&gt;0,YEAR(TODAY())-'Inventory Ref Sheet'!AG1765,"")</f>
        <v/>
      </c>
      <c r="AJ1765" s="99"/>
      <c r="AK1765" s="60">
        <f>'Inventory Ref Sheet'!AJ1765</f>
        <v>0</v>
      </c>
      <c r="AL1765" s="99"/>
      <c r="AM1765" s="97" t="str">
        <f t="shared" si="101"/>
        <v/>
      </c>
    </row>
    <row r="1766" spans="10:39" x14ac:dyDescent="0.25">
      <c r="J1766" s="59">
        <f>'Inventory Ref Sheet'!AK1766</f>
        <v>0</v>
      </c>
      <c r="K1766" s="59">
        <f>'Inventory Ref Sheet'!AL1766</f>
        <v>0</v>
      </c>
      <c r="L1766" s="59">
        <f>'Inventory Ref Sheet'!AM1766</f>
        <v>0</v>
      </c>
      <c r="M1766" s="59">
        <f>'Inventory Ref Sheet'!AP1766</f>
        <v>0</v>
      </c>
      <c r="N1766" s="59">
        <f>'Inventory Ref Sheet'!AQ1766</f>
        <v>0</v>
      </c>
      <c r="O1766" s="100" t="str">
        <f ca="1">IF('Inventory Ref Sheet'!AS1766&gt;0,YEAR(TODAY())-'Inventory Ref Sheet'!AS1766,"")</f>
        <v/>
      </c>
      <c r="P1766" s="95">
        <f>'Inventory Ref Sheet'!AU1766</f>
        <v>0</v>
      </c>
      <c r="Q1766" s="60">
        <f>'Inventory Ref Sheet'!AV1766</f>
        <v>0</v>
      </c>
      <c r="R1766" s="61"/>
      <c r="S1766" s="100" t="str">
        <f t="shared" si="99"/>
        <v/>
      </c>
      <c r="T1766" s="59">
        <f>'Inventory Ref Sheet'!M1766</f>
        <v>0</v>
      </c>
      <c r="U1766" s="102">
        <f>'Inventory Ref Sheet'!N1766</f>
        <v>0</v>
      </c>
      <c r="V1766" s="59">
        <f>'Inventory Ref Sheet'!O1766</f>
        <v>0</v>
      </c>
      <c r="W1766" s="59">
        <f>'Inventory Ref Sheet'!R1766</f>
        <v>0</v>
      </c>
      <c r="X1766" s="59">
        <f>'Inventory Ref Sheet'!S1766</f>
        <v>0</v>
      </c>
      <c r="Y1766" s="100" t="str">
        <f ca="1">IF('Inventory Ref Sheet'!U1766&gt;0,YEAR(TODAY())-'Inventory Ref Sheet'!U1766,"")</f>
        <v/>
      </c>
      <c r="Z1766" s="95">
        <f>'Inventory Ref Sheet'!W1766</f>
        <v>0</v>
      </c>
      <c r="AA1766" s="60">
        <f>'Inventory Ref Sheet'!X1766</f>
        <v>0</v>
      </c>
      <c r="AB1766" s="61"/>
      <c r="AC1766" s="97" t="str">
        <f t="shared" si="100"/>
        <v/>
      </c>
      <c r="AD1766" s="59">
        <f>'Inventory Ref Sheet'!Y1766</f>
        <v>0</v>
      </c>
      <c r="AE1766" s="59">
        <f>'Inventory Ref Sheet'!Z1766</f>
        <v>0</v>
      </c>
      <c r="AF1766" s="102">
        <f>'Inventory Ref Sheet'!AA1766</f>
        <v>0</v>
      </c>
      <c r="AG1766" s="59">
        <f>'Inventory Ref Sheet'!AD1766</f>
        <v>0</v>
      </c>
      <c r="AH1766" s="59">
        <f>'Inventory Ref Sheet'!AE1766</f>
        <v>0</v>
      </c>
      <c r="AI1766" s="100" t="str">
        <f ca="1">IF('Inventory Ref Sheet'!AG1766&gt;0,YEAR(TODAY())-'Inventory Ref Sheet'!AG1766,"")</f>
        <v/>
      </c>
      <c r="AJ1766" s="99"/>
      <c r="AK1766" s="60">
        <f>'Inventory Ref Sheet'!AJ1766</f>
        <v>0</v>
      </c>
      <c r="AL1766" s="99"/>
      <c r="AM1766" s="97" t="str">
        <f t="shared" si="101"/>
        <v/>
      </c>
    </row>
    <row r="1767" spans="10:39" x14ac:dyDescent="0.25">
      <c r="J1767" s="59">
        <f>'Inventory Ref Sheet'!AK1767</f>
        <v>0</v>
      </c>
      <c r="K1767" s="59">
        <f>'Inventory Ref Sheet'!AL1767</f>
        <v>0</v>
      </c>
      <c r="L1767" s="59">
        <f>'Inventory Ref Sheet'!AM1767</f>
        <v>0</v>
      </c>
      <c r="M1767" s="59">
        <f>'Inventory Ref Sheet'!AP1767</f>
        <v>0</v>
      </c>
      <c r="N1767" s="59">
        <f>'Inventory Ref Sheet'!AQ1767</f>
        <v>0</v>
      </c>
      <c r="O1767" s="100" t="str">
        <f ca="1">IF('Inventory Ref Sheet'!AS1767&gt;0,YEAR(TODAY())-'Inventory Ref Sheet'!AS1767,"")</f>
        <v/>
      </c>
      <c r="P1767" s="95">
        <f>'Inventory Ref Sheet'!AU1767</f>
        <v>0</v>
      </c>
      <c r="Q1767" s="60">
        <f>'Inventory Ref Sheet'!AV1767</f>
        <v>0</v>
      </c>
      <c r="R1767" s="61"/>
      <c r="S1767" s="100" t="str">
        <f t="shared" si="99"/>
        <v/>
      </c>
      <c r="T1767" s="59">
        <f>'Inventory Ref Sheet'!M1767</f>
        <v>0</v>
      </c>
      <c r="U1767" s="102">
        <f>'Inventory Ref Sheet'!N1767</f>
        <v>0</v>
      </c>
      <c r="V1767" s="59">
        <f>'Inventory Ref Sheet'!O1767</f>
        <v>0</v>
      </c>
      <c r="W1767" s="59">
        <f>'Inventory Ref Sheet'!R1767</f>
        <v>0</v>
      </c>
      <c r="X1767" s="59">
        <f>'Inventory Ref Sheet'!S1767</f>
        <v>0</v>
      </c>
      <c r="Y1767" s="100" t="str">
        <f ca="1">IF('Inventory Ref Sheet'!U1767&gt;0,YEAR(TODAY())-'Inventory Ref Sheet'!U1767,"")</f>
        <v/>
      </c>
      <c r="Z1767" s="95">
        <f>'Inventory Ref Sheet'!W1767</f>
        <v>0</v>
      </c>
      <c r="AA1767" s="60">
        <f>'Inventory Ref Sheet'!X1767</f>
        <v>0</v>
      </c>
      <c r="AB1767" s="61"/>
      <c r="AC1767" s="97" t="str">
        <f t="shared" si="100"/>
        <v/>
      </c>
      <c r="AD1767" s="59">
        <f>'Inventory Ref Sheet'!Y1767</f>
        <v>0</v>
      </c>
      <c r="AE1767" s="59">
        <f>'Inventory Ref Sheet'!Z1767</f>
        <v>0</v>
      </c>
      <c r="AF1767" s="102">
        <f>'Inventory Ref Sheet'!AA1767</f>
        <v>0</v>
      </c>
      <c r="AG1767" s="59">
        <f>'Inventory Ref Sheet'!AD1767</f>
        <v>0</v>
      </c>
      <c r="AH1767" s="59">
        <f>'Inventory Ref Sheet'!AE1767</f>
        <v>0</v>
      </c>
      <c r="AI1767" s="100" t="str">
        <f ca="1">IF('Inventory Ref Sheet'!AG1767&gt;0,YEAR(TODAY())-'Inventory Ref Sheet'!AG1767,"")</f>
        <v/>
      </c>
      <c r="AJ1767" s="99"/>
      <c r="AK1767" s="60">
        <f>'Inventory Ref Sheet'!AJ1767</f>
        <v>0</v>
      </c>
      <c r="AL1767" s="99"/>
      <c r="AM1767" s="97" t="str">
        <f t="shared" si="101"/>
        <v/>
      </c>
    </row>
    <row r="1768" spans="10:39" x14ac:dyDescent="0.25">
      <c r="J1768" s="59">
        <f>'Inventory Ref Sheet'!AK1768</f>
        <v>0</v>
      </c>
      <c r="K1768" s="59">
        <f>'Inventory Ref Sheet'!AL1768</f>
        <v>0</v>
      </c>
      <c r="L1768" s="59">
        <f>'Inventory Ref Sheet'!AM1768</f>
        <v>0</v>
      </c>
      <c r="M1768" s="59">
        <f>'Inventory Ref Sheet'!AP1768</f>
        <v>0</v>
      </c>
      <c r="N1768" s="59">
        <f>'Inventory Ref Sheet'!AQ1768</f>
        <v>0</v>
      </c>
      <c r="O1768" s="100" t="str">
        <f ca="1">IF('Inventory Ref Sheet'!AS1768&gt;0,YEAR(TODAY())-'Inventory Ref Sheet'!AS1768,"")</f>
        <v/>
      </c>
      <c r="P1768" s="95">
        <f>'Inventory Ref Sheet'!AU1768</f>
        <v>0</v>
      </c>
      <c r="Q1768" s="60">
        <f>'Inventory Ref Sheet'!AV1768</f>
        <v>0</v>
      </c>
      <c r="R1768" s="61"/>
      <c r="S1768" s="100" t="str">
        <f t="shared" si="99"/>
        <v/>
      </c>
      <c r="T1768" s="59">
        <f>'Inventory Ref Sheet'!M1768</f>
        <v>0</v>
      </c>
      <c r="U1768" s="102">
        <f>'Inventory Ref Sheet'!N1768</f>
        <v>0</v>
      </c>
      <c r="V1768" s="59">
        <f>'Inventory Ref Sheet'!O1768</f>
        <v>0</v>
      </c>
      <c r="W1768" s="59">
        <f>'Inventory Ref Sheet'!R1768</f>
        <v>0</v>
      </c>
      <c r="X1768" s="59">
        <f>'Inventory Ref Sheet'!S1768</f>
        <v>0</v>
      </c>
      <c r="Y1768" s="100" t="str">
        <f ca="1">IF('Inventory Ref Sheet'!U1768&gt;0,YEAR(TODAY())-'Inventory Ref Sheet'!U1768,"")</f>
        <v/>
      </c>
      <c r="Z1768" s="95">
        <f>'Inventory Ref Sheet'!W1768</f>
        <v>0</v>
      </c>
      <c r="AA1768" s="60">
        <f>'Inventory Ref Sheet'!X1768</f>
        <v>0</v>
      </c>
      <c r="AB1768" s="61"/>
      <c r="AC1768" s="97" t="str">
        <f t="shared" si="100"/>
        <v/>
      </c>
      <c r="AD1768" s="59">
        <f>'Inventory Ref Sheet'!Y1768</f>
        <v>0</v>
      </c>
      <c r="AE1768" s="59">
        <f>'Inventory Ref Sheet'!Z1768</f>
        <v>0</v>
      </c>
      <c r="AF1768" s="102">
        <f>'Inventory Ref Sheet'!AA1768</f>
        <v>0</v>
      </c>
      <c r="AG1768" s="59">
        <f>'Inventory Ref Sheet'!AD1768</f>
        <v>0</v>
      </c>
      <c r="AH1768" s="59">
        <f>'Inventory Ref Sheet'!AE1768</f>
        <v>0</v>
      </c>
      <c r="AI1768" s="100" t="str">
        <f ca="1">IF('Inventory Ref Sheet'!AG1768&gt;0,YEAR(TODAY())-'Inventory Ref Sheet'!AG1768,"")</f>
        <v/>
      </c>
      <c r="AJ1768" s="99"/>
      <c r="AK1768" s="60">
        <f>'Inventory Ref Sheet'!AJ1768</f>
        <v>0</v>
      </c>
      <c r="AL1768" s="99"/>
      <c r="AM1768" s="97" t="str">
        <f t="shared" si="101"/>
        <v/>
      </c>
    </row>
    <row r="1769" spans="10:39" x14ac:dyDescent="0.25">
      <c r="J1769" s="59">
        <f>'Inventory Ref Sheet'!AK1769</f>
        <v>0</v>
      </c>
      <c r="K1769" s="59">
        <f>'Inventory Ref Sheet'!AL1769</f>
        <v>0</v>
      </c>
      <c r="L1769" s="59">
        <f>'Inventory Ref Sheet'!AM1769</f>
        <v>0</v>
      </c>
      <c r="M1769" s="59">
        <f>'Inventory Ref Sheet'!AP1769</f>
        <v>0</v>
      </c>
      <c r="N1769" s="59">
        <f>'Inventory Ref Sheet'!AQ1769</f>
        <v>0</v>
      </c>
      <c r="O1769" s="100" t="str">
        <f ca="1">IF('Inventory Ref Sheet'!AS1769&gt;0,YEAR(TODAY())-'Inventory Ref Sheet'!AS1769,"")</f>
        <v/>
      </c>
      <c r="P1769" s="95">
        <f>'Inventory Ref Sheet'!AU1769</f>
        <v>0</v>
      </c>
      <c r="Q1769" s="60">
        <f>'Inventory Ref Sheet'!AV1769</f>
        <v>0</v>
      </c>
      <c r="R1769" s="61"/>
      <c r="S1769" s="100" t="str">
        <f t="shared" si="99"/>
        <v/>
      </c>
      <c r="T1769" s="59">
        <f>'Inventory Ref Sheet'!M1769</f>
        <v>0</v>
      </c>
      <c r="U1769" s="102">
        <f>'Inventory Ref Sheet'!N1769</f>
        <v>0</v>
      </c>
      <c r="V1769" s="59">
        <f>'Inventory Ref Sheet'!O1769</f>
        <v>0</v>
      </c>
      <c r="W1769" s="59">
        <f>'Inventory Ref Sheet'!R1769</f>
        <v>0</v>
      </c>
      <c r="X1769" s="59">
        <f>'Inventory Ref Sheet'!S1769</f>
        <v>0</v>
      </c>
      <c r="Y1769" s="100" t="str">
        <f ca="1">IF('Inventory Ref Sheet'!U1769&gt;0,YEAR(TODAY())-'Inventory Ref Sheet'!U1769,"")</f>
        <v/>
      </c>
      <c r="Z1769" s="95">
        <f>'Inventory Ref Sheet'!W1769</f>
        <v>0</v>
      </c>
      <c r="AA1769" s="60">
        <f>'Inventory Ref Sheet'!X1769</f>
        <v>0</v>
      </c>
      <c r="AB1769" s="61"/>
      <c r="AC1769" s="97" t="str">
        <f t="shared" si="100"/>
        <v/>
      </c>
      <c r="AD1769" s="59">
        <f>'Inventory Ref Sheet'!Y1769</f>
        <v>0</v>
      </c>
      <c r="AE1769" s="59">
        <f>'Inventory Ref Sheet'!Z1769</f>
        <v>0</v>
      </c>
      <c r="AF1769" s="102">
        <f>'Inventory Ref Sheet'!AA1769</f>
        <v>0</v>
      </c>
      <c r="AG1769" s="59">
        <f>'Inventory Ref Sheet'!AD1769</f>
        <v>0</v>
      </c>
      <c r="AH1769" s="59">
        <f>'Inventory Ref Sheet'!AE1769</f>
        <v>0</v>
      </c>
      <c r="AI1769" s="100" t="str">
        <f ca="1">IF('Inventory Ref Sheet'!AG1769&gt;0,YEAR(TODAY())-'Inventory Ref Sheet'!AG1769,"")</f>
        <v/>
      </c>
      <c r="AJ1769" s="99"/>
      <c r="AK1769" s="60">
        <f>'Inventory Ref Sheet'!AJ1769</f>
        <v>0</v>
      </c>
      <c r="AL1769" s="99"/>
      <c r="AM1769" s="97" t="str">
        <f t="shared" si="101"/>
        <v/>
      </c>
    </row>
    <row r="1770" spans="10:39" x14ac:dyDescent="0.25">
      <c r="J1770" s="59">
        <f>'Inventory Ref Sheet'!AK1770</f>
        <v>0</v>
      </c>
      <c r="K1770" s="59">
        <f>'Inventory Ref Sheet'!AL1770</f>
        <v>0</v>
      </c>
      <c r="L1770" s="59">
        <f>'Inventory Ref Sheet'!AM1770</f>
        <v>0</v>
      </c>
      <c r="M1770" s="59">
        <f>'Inventory Ref Sheet'!AP1770</f>
        <v>0</v>
      </c>
      <c r="N1770" s="59">
        <f>'Inventory Ref Sheet'!AQ1770</f>
        <v>0</v>
      </c>
      <c r="O1770" s="100" t="str">
        <f ca="1">IF('Inventory Ref Sheet'!AS1770&gt;0,YEAR(TODAY())-'Inventory Ref Sheet'!AS1770,"")</f>
        <v/>
      </c>
      <c r="P1770" s="95">
        <f>'Inventory Ref Sheet'!AU1770</f>
        <v>0</v>
      </c>
      <c r="Q1770" s="60">
        <f>'Inventory Ref Sheet'!AV1770</f>
        <v>0</v>
      </c>
      <c r="R1770" s="61"/>
      <c r="S1770" s="100" t="str">
        <f t="shared" si="99"/>
        <v/>
      </c>
      <c r="T1770" s="59">
        <f>'Inventory Ref Sheet'!M1770</f>
        <v>0</v>
      </c>
      <c r="U1770" s="102">
        <f>'Inventory Ref Sheet'!N1770</f>
        <v>0</v>
      </c>
      <c r="V1770" s="59">
        <f>'Inventory Ref Sheet'!O1770</f>
        <v>0</v>
      </c>
      <c r="W1770" s="59">
        <f>'Inventory Ref Sheet'!R1770</f>
        <v>0</v>
      </c>
      <c r="X1770" s="59">
        <f>'Inventory Ref Sheet'!S1770</f>
        <v>0</v>
      </c>
      <c r="Y1770" s="100" t="str">
        <f ca="1">IF('Inventory Ref Sheet'!U1770&gt;0,YEAR(TODAY())-'Inventory Ref Sheet'!U1770,"")</f>
        <v/>
      </c>
      <c r="Z1770" s="95">
        <f>'Inventory Ref Sheet'!W1770</f>
        <v>0</v>
      </c>
      <c r="AA1770" s="60">
        <f>'Inventory Ref Sheet'!X1770</f>
        <v>0</v>
      </c>
      <c r="AB1770" s="61"/>
      <c r="AC1770" s="97" t="str">
        <f t="shared" si="100"/>
        <v/>
      </c>
      <c r="AD1770" s="59">
        <f>'Inventory Ref Sheet'!Y1770</f>
        <v>0</v>
      </c>
      <c r="AE1770" s="59">
        <f>'Inventory Ref Sheet'!Z1770</f>
        <v>0</v>
      </c>
      <c r="AF1770" s="102">
        <f>'Inventory Ref Sheet'!AA1770</f>
        <v>0</v>
      </c>
      <c r="AG1770" s="59">
        <f>'Inventory Ref Sheet'!AD1770</f>
        <v>0</v>
      </c>
      <c r="AH1770" s="59">
        <f>'Inventory Ref Sheet'!AE1770</f>
        <v>0</v>
      </c>
      <c r="AI1770" s="100" t="str">
        <f ca="1">IF('Inventory Ref Sheet'!AG1770&gt;0,YEAR(TODAY())-'Inventory Ref Sheet'!AG1770,"")</f>
        <v/>
      </c>
      <c r="AJ1770" s="99"/>
      <c r="AK1770" s="60">
        <f>'Inventory Ref Sheet'!AJ1770</f>
        <v>0</v>
      </c>
      <c r="AL1770" s="99"/>
      <c r="AM1770" s="97" t="str">
        <f t="shared" si="101"/>
        <v/>
      </c>
    </row>
    <row r="1771" spans="10:39" x14ac:dyDescent="0.25">
      <c r="J1771" s="59">
        <f>'Inventory Ref Sheet'!AK1771</f>
        <v>0</v>
      </c>
      <c r="K1771" s="59">
        <f>'Inventory Ref Sheet'!AL1771</f>
        <v>0</v>
      </c>
      <c r="L1771" s="59">
        <f>'Inventory Ref Sheet'!AM1771</f>
        <v>0</v>
      </c>
      <c r="M1771" s="59">
        <f>'Inventory Ref Sheet'!AP1771</f>
        <v>0</v>
      </c>
      <c r="N1771" s="59">
        <f>'Inventory Ref Sheet'!AQ1771</f>
        <v>0</v>
      </c>
      <c r="O1771" s="100" t="str">
        <f ca="1">IF('Inventory Ref Sheet'!AS1771&gt;0,YEAR(TODAY())-'Inventory Ref Sheet'!AS1771,"")</f>
        <v/>
      </c>
      <c r="P1771" s="95">
        <f>'Inventory Ref Sheet'!AU1771</f>
        <v>0</v>
      </c>
      <c r="Q1771" s="60">
        <f>'Inventory Ref Sheet'!AV1771</f>
        <v>0</v>
      </c>
      <c r="R1771" s="61"/>
      <c r="S1771" s="100" t="str">
        <f t="shared" si="99"/>
        <v/>
      </c>
      <c r="T1771" s="59">
        <f>'Inventory Ref Sheet'!M1771</f>
        <v>0</v>
      </c>
      <c r="U1771" s="102">
        <f>'Inventory Ref Sheet'!N1771</f>
        <v>0</v>
      </c>
      <c r="V1771" s="59">
        <f>'Inventory Ref Sheet'!O1771</f>
        <v>0</v>
      </c>
      <c r="W1771" s="59">
        <f>'Inventory Ref Sheet'!R1771</f>
        <v>0</v>
      </c>
      <c r="X1771" s="59">
        <f>'Inventory Ref Sheet'!S1771</f>
        <v>0</v>
      </c>
      <c r="Y1771" s="100" t="str">
        <f ca="1">IF('Inventory Ref Sheet'!U1771&gt;0,YEAR(TODAY())-'Inventory Ref Sheet'!U1771,"")</f>
        <v/>
      </c>
      <c r="Z1771" s="95">
        <f>'Inventory Ref Sheet'!W1771</f>
        <v>0</v>
      </c>
      <c r="AA1771" s="60">
        <f>'Inventory Ref Sheet'!X1771</f>
        <v>0</v>
      </c>
      <c r="AB1771" s="61"/>
      <c r="AC1771" s="97" t="str">
        <f t="shared" si="100"/>
        <v/>
      </c>
      <c r="AD1771" s="59">
        <f>'Inventory Ref Sheet'!Y1771</f>
        <v>0</v>
      </c>
      <c r="AE1771" s="59">
        <f>'Inventory Ref Sheet'!Z1771</f>
        <v>0</v>
      </c>
      <c r="AF1771" s="102">
        <f>'Inventory Ref Sheet'!AA1771</f>
        <v>0</v>
      </c>
      <c r="AG1771" s="59">
        <f>'Inventory Ref Sheet'!AD1771</f>
        <v>0</v>
      </c>
      <c r="AH1771" s="59">
        <f>'Inventory Ref Sheet'!AE1771</f>
        <v>0</v>
      </c>
      <c r="AI1771" s="100" t="str">
        <f ca="1">IF('Inventory Ref Sheet'!AG1771&gt;0,YEAR(TODAY())-'Inventory Ref Sheet'!AG1771,"")</f>
        <v/>
      </c>
      <c r="AJ1771" s="99"/>
      <c r="AK1771" s="60">
        <f>'Inventory Ref Sheet'!AJ1771</f>
        <v>0</v>
      </c>
      <c r="AL1771" s="99"/>
      <c r="AM1771" s="97" t="str">
        <f t="shared" si="101"/>
        <v/>
      </c>
    </row>
    <row r="1772" spans="10:39" x14ac:dyDescent="0.25">
      <c r="J1772" s="59">
        <f>'Inventory Ref Sheet'!AK1772</f>
        <v>0</v>
      </c>
      <c r="K1772" s="59">
        <f>'Inventory Ref Sheet'!AL1772</f>
        <v>0</v>
      </c>
      <c r="L1772" s="59">
        <f>'Inventory Ref Sheet'!AM1772</f>
        <v>0</v>
      </c>
      <c r="M1772" s="59">
        <f>'Inventory Ref Sheet'!AP1772</f>
        <v>0</v>
      </c>
      <c r="N1772" s="59">
        <f>'Inventory Ref Sheet'!AQ1772</f>
        <v>0</v>
      </c>
      <c r="O1772" s="100" t="str">
        <f ca="1">IF('Inventory Ref Sheet'!AS1772&gt;0,YEAR(TODAY())-'Inventory Ref Sheet'!AS1772,"")</f>
        <v/>
      </c>
      <c r="P1772" s="95">
        <f>'Inventory Ref Sheet'!AU1772</f>
        <v>0</v>
      </c>
      <c r="Q1772" s="60">
        <f>'Inventory Ref Sheet'!AV1772</f>
        <v>0</v>
      </c>
      <c r="R1772" s="61"/>
      <c r="S1772" s="100" t="str">
        <f t="shared" si="99"/>
        <v/>
      </c>
      <c r="T1772" s="59">
        <f>'Inventory Ref Sheet'!M1772</f>
        <v>0</v>
      </c>
      <c r="U1772" s="102">
        <f>'Inventory Ref Sheet'!N1772</f>
        <v>0</v>
      </c>
      <c r="V1772" s="59">
        <f>'Inventory Ref Sheet'!O1772</f>
        <v>0</v>
      </c>
      <c r="W1772" s="59">
        <f>'Inventory Ref Sheet'!R1772</f>
        <v>0</v>
      </c>
      <c r="X1772" s="59">
        <f>'Inventory Ref Sheet'!S1772</f>
        <v>0</v>
      </c>
      <c r="Y1772" s="100" t="str">
        <f ca="1">IF('Inventory Ref Sheet'!U1772&gt;0,YEAR(TODAY())-'Inventory Ref Sheet'!U1772,"")</f>
        <v/>
      </c>
      <c r="Z1772" s="95">
        <f>'Inventory Ref Sheet'!W1772</f>
        <v>0</v>
      </c>
      <c r="AA1772" s="60">
        <f>'Inventory Ref Sheet'!X1772</f>
        <v>0</v>
      </c>
      <c r="AB1772" s="61"/>
      <c r="AC1772" s="97" t="str">
        <f t="shared" si="100"/>
        <v/>
      </c>
      <c r="AD1772" s="59">
        <f>'Inventory Ref Sheet'!Y1772</f>
        <v>0</v>
      </c>
      <c r="AE1772" s="59">
        <f>'Inventory Ref Sheet'!Z1772</f>
        <v>0</v>
      </c>
      <c r="AF1772" s="102">
        <f>'Inventory Ref Sheet'!AA1772</f>
        <v>0</v>
      </c>
      <c r="AG1772" s="59">
        <f>'Inventory Ref Sheet'!AD1772</f>
        <v>0</v>
      </c>
      <c r="AH1772" s="59">
        <f>'Inventory Ref Sheet'!AE1772</f>
        <v>0</v>
      </c>
      <c r="AI1772" s="100" t="str">
        <f ca="1">IF('Inventory Ref Sheet'!AG1772&gt;0,YEAR(TODAY())-'Inventory Ref Sheet'!AG1772,"")</f>
        <v/>
      </c>
      <c r="AJ1772" s="99"/>
      <c r="AK1772" s="60">
        <f>'Inventory Ref Sheet'!AJ1772</f>
        <v>0</v>
      </c>
      <c r="AL1772" s="99"/>
      <c r="AM1772" s="97" t="str">
        <f t="shared" si="101"/>
        <v/>
      </c>
    </row>
    <row r="1773" spans="10:39" x14ac:dyDescent="0.25">
      <c r="J1773" s="59">
        <f>'Inventory Ref Sheet'!AK1773</f>
        <v>0</v>
      </c>
      <c r="K1773" s="59">
        <f>'Inventory Ref Sheet'!AL1773</f>
        <v>0</v>
      </c>
      <c r="L1773" s="59">
        <f>'Inventory Ref Sheet'!AM1773</f>
        <v>0</v>
      </c>
      <c r="M1773" s="59">
        <f>'Inventory Ref Sheet'!AP1773</f>
        <v>0</v>
      </c>
      <c r="N1773" s="59">
        <f>'Inventory Ref Sheet'!AQ1773</f>
        <v>0</v>
      </c>
      <c r="O1773" s="100" t="str">
        <f ca="1">IF('Inventory Ref Sheet'!AS1773&gt;0,YEAR(TODAY())-'Inventory Ref Sheet'!AS1773,"")</f>
        <v/>
      </c>
      <c r="P1773" s="95">
        <f>'Inventory Ref Sheet'!AU1773</f>
        <v>0</v>
      </c>
      <c r="Q1773" s="60">
        <f>'Inventory Ref Sheet'!AV1773</f>
        <v>0</v>
      </c>
      <c r="R1773" s="61"/>
      <c r="S1773" s="100" t="str">
        <f t="shared" si="99"/>
        <v/>
      </c>
      <c r="T1773" s="59">
        <f>'Inventory Ref Sheet'!M1773</f>
        <v>0</v>
      </c>
      <c r="U1773" s="102">
        <f>'Inventory Ref Sheet'!N1773</f>
        <v>0</v>
      </c>
      <c r="V1773" s="59">
        <f>'Inventory Ref Sheet'!O1773</f>
        <v>0</v>
      </c>
      <c r="W1773" s="59">
        <f>'Inventory Ref Sheet'!R1773</f>
        <v>0</v>
      </c>
      <c r="X1773" s="59">
        <f>'Inventory Ref Sheet'!S1773</f>
        <v>0</v>
      </c>
      <c r="Y1773" s="100" t="str">
        <f ca="1">IF('Inventory Ref Sheet'!U1773&gt;0,YEAR(TODAY())-'Inventory Ref Sheet'!U1773,"")</f>
        <v/>
      </c>
      <c r="Z1773" s="95">
        <f>'Inventory Ref Sheet'!W1773</f>
        <v>0</v>
      </c>
      <c r="AA1773" s="60">
        <f>'Inventory Ref Sheet'!X1773</f>
        <v>0</v>
      </c>
      <c r="AB1773" s="61"/>
      <c r="AC1773" s="97" t="str">
        <f t="shared" si="100"/>
        <v/>
      </c>
      <c r="AD1773" s="59">
        <f>'Inventory Ref Sheet'!Y1773</f>
        <v>0</v>
      </c>
      <c r="AE1773" s="59">
        <f>'Inventory Ref Sheet'!Z1773</f>
        <v>0</v>
      </c>
      <c r="AF1773" s="102">
        <f>'Inventory Ref Sheet'!AA1773</f>
        <v>0</v>
      </c>
      <c r="AG1773" s="59">
        <f>'Inventory Ref Sheet'!AD1773</f>
        <v>0</v>
      </c>
      <c r="AH1773" s="59">
        <f>'Inventory Ref Sheet'!AE1773</f>
        <v>0</v>
      </c>
      <c r="AI1773" s="100" t="str">
        <f ca="1">IF('Inventory Ref Sheet'!AG1773&gt;0,YEAR(TODAY())-'Inventory Ref Sheet'!AG1773,"")</f>
        <v/>
      </c>
      <c r="AJ1773" s="99"/>
      <c r="AK1773" s="60">
        <f>'Inventory Ref Sheet'!AJ1773</f>
        <v>0</v>
      </c>
      <c r="AL1773" s="99"/>
      <c r="AM1773" s="97" t="str">
        <f t="shared" si="101"/>
        <v/>
      </c>
    </row>
    <row r="1774" spans="10:39" x14ac:dyDescent="0.25">
      <c r="J1774" s="59">
        <f>'Inventory Ref Sheet'!AK1774</f>
        <v>0</v>
      </c>
      <c r="K1774" s="59">
        <f>'Inventory Ref Sheet'!AL1774</f>
        <v>0</v>
      </c>
      <c r="L1774" s="59">
        <f>'Inventory Ref Sheet'!AM1774</f>
        <v>0</v>
      </c>
      <c r="M1774" s="59">
        <f>'Inventory Ref Sheet'!AP1774</f>
        <v>0</v>
      </c>
      <c r="N1774" s="59">
        <f>'Inventory Ref Sheet'!AQ1774</f>
        <v>0</v>
      </c>
      <c r="O1774" s="100" t="str">
        <f ca="1">IF('Inventory Ref Sheet'!AS1774&gt;0,YEAR(TODAY())-'Inventory Ref Sheet'!AS1774,"")</f>
        <v/>
      </c>
      <c r="P1774" s="95">
        <f>'Inventory Ref Sheet'!AU1774</f>
        <v>0</v>
      </c>
      <c r="Q1774" s="60">
        <f>'Inventory Ref Sheet'!AV1774</f>
        <v>0</v>
      </c>
      <c r="R1774" s="61"/>
      <c r="S1774" s="100" t="str">
        <f t="shared" si="99"/>
        <v/>
      </c>
      <c r="T1774" s="59">
        <f>'Inventory Ref Sheet'!M1774</f>
        <v>0</v>
      </c>
      <c r="U1774" s="102">
        <f>'Inventory Ref Sheet'!N1774</f>
        <v>0</v>
      </c>
      <c r="V1774" s="59">
        <f>'Inventory Ref Sheet'!O1774</f>
        <v>0</v>
      </c>
      <c r="W1774" s="59">
        <f>'Inventory Ref Sheet'!R1774</f>
        <v>0</v>
      </c>
      <c r="X1774" s="59">
        <f>'Inventory Ref Sheet'!S1774</f>
        <v>0</v>
      </c>
      <c r="Y1774" s="100" t="str">
        <f ca="1">IF('Inventory Ref Sheet'!U1774&gt;0,YEAR(TODAY())-'Inventory Ref Sheet'!U1774,"")</f>
        <v/>
      </c>
      <c r="Z1774" s="95">
        <f>'Inventory Ref Sheet'!W1774</f>
        <v>0</v>
      </c>
      <c r="AA1774" s="60">
        <f>'Inventory Ref Sheet'!X1774</f>
        <v>0</v>
      </c>
      <c r="AB1774" s="61"/>
      <c r="AC1774" s="97" t="str">
        <f t="shared" si="100"/>
        <v/>
      </c>
      <c r="AD1774" s="59">
        <f>'Inventory Ref Sheet'!Y1774</f>
        <v>0</v>
      </c>
      <c r="AE1774" s="59">
        <f>'Inventory Ref Sheet'!Z1774</f>
        <v>0</v>
      </c>
      <c r="AF1774" s="102">
        <f>'Inventory Ref Sheet'!AA1774</f>
        <v>0</v>
      </c>
      <c r="AG1774" s="59">
        <f>'Inventory Ref Sheet'!AD1774</f>
        <v>0</v>
      </c>
      <c r="AH1774" s="59">
        <f>'Inventory Ref Sheet'!AE1774</f>
        <v>0</v>
      </c>
      <c r="AI1774" s="100" t="str">
        <f ca="1">IF('Inventory Ref Sheet'!AG1774&gt;0,YEAR(TODAY())-'Inventory Ref Sheet'!AG1774,"")</f>
        <v/>
      </c>
      <c r="AJ1774" s="99"/>
      <c r="AK1774" s="60">
        <f>'Inventory Ref Sheet'!AJ1774</f>
        <v>0</v>
      </c>
      <c r="AL1774" s="99"/>
      <c r="AM1774" s="97" t="str">
        <f t="shared" si="101"/>
        <v/>
      </c>
    </row>
    <row r="1775" spans="10:39" x14ac:dyDescent="0.25">
      <c r="J1775" s="59">
        <f>'Inventory Ref Sheet'!AK1775</f>
        <v>0</v>
      </c>
      <c r="K1775" s="59">
        <f>'Inventory Ref Sheet'!AL1775</f>
        <v>0</v>
      </c>
      <c r="L1775" s="59">
        <f>'Inventory Ref Sheet'!AM1775</f>
        <v>0</v>
      </c>
      <c r="M1775" s="59">
        <f>'Inventory Ref Sheet'!AP1775</f>
        <v>0</v>
      </c>
      <c r="N1775" s="59">
        <f>'Inventory Ref Sheet'!AQ1775</f>
        <v>0</v>
      </c>
      <c r="O1775" s="100" t="str">
        <f ca="1">IF('Inventory Ref Sheet'!AS1775&gt;0,YEAR(TODAY())-'Inventory Ref Sheet'!AS1775,"")</f>
        <v/>
      </c>
      <c r="P1775" s="95">
        <f>'Inventory Ref Sheet'!AU1775</f>
        <v>0</v>
      </c>
      <c r="Q1775" s="60">
        <f>'Inventory Ref Sheet'!AV1775</f>
        <v>0</v>
      </c>
      <c r="R1775" s="61"/>
      <c r="S1775" s="100" t="str">
        <f t="shared" si="99"/>
        <v/>
      </c>
      <c r="T1775" s="59">
        <f>'Inventory Ref Sheet'!M1775</f>
        <v>0</v>
      </c>
      <c r="U1775" s="102">
        <f>'Inventory Ref Sheet'!N1775</f>
        <v>0</v>
      </c>
      <c r="V1775" s="59">
        <f>'Inventory Ref Sheet'!O1775</f>
        <v>0</v>
      </c>
      <c r="W1775" s="59">
        <f>'Inventory Ref Sheet'!R1775</f>
        <v>0</v>
      </c>
      <c r="X1775" s="59">
        <f>'Inventory Ref Sheet'!S1775</f>
        <v>0</v>
      </c>
      <c r="Y1775" s="100" t="str">
        <f ca="1">IF('Inventory Ref Sheet'!U1775&gt;0,YEAR(TODAY())-'Inventory Ref Sheet'!U1775,"")</f>
        <v/>
      </c>
      <c r="Z1775" s="95">
        <f>'Inventory Ref Sheet'!W1775</f>
        <v>0</v>
      </c>
      <c r="AA1775" s="60">
        <f>'Inventory Ref Sheet'!X1775</f>
        <v>0</v>
      </c>
      <c r="AB1775" s="61"/>
      <c r="AC1775" s="97" t="str">
        <f t="shared" si="100"/>
        <v/>
      </c>
      <c r="AD1775" s="59">
        <f>'Inventory Ref Sheet'!Y1775</f>
        <v>0</v>
      </c>
      <c r="AE1775" s="59">
        <f>'Inventory Ref Sheet'!Z1775</f>
        <v>0</v>
      </c>
      <c r="AF1775" s="102">
        <f>'Inventory Ref Sheet'!AA1775</f>
        <v>0</v>
      </c>
      <c r="AG1775" s="59">
        <f>'Inventory Ref Sheet'!AD1775</f>
        <v>0</v>
      </c>
      <c r="AH1775" s="59">
        <f>'Inventory Ref Sheet'!AE1775</f>
        <v>0</v>
      </c>
      <c r="AI1775" s="100" t="str">
        <f ca="1">IF('Inventory Ref Sheet'!AG1775&gt;0,YEAR(TODAY())-'Inventory Ref Sheet'!AG1775,"")</f>
        <v/>
      </c>
      <c r="AJ1775" s="99"/>
      <c r="AK1775" s="60">
        <f>'Inventory Ref Sheet'!AJ1775</f>
        <v>0</v>
      </c>
      <c r="AL1775" s="99"/>
      <c r="AM1775" s="97" t="str">
        <f t="shared" si="101"/>
        <v/>
      </c>
    </row>
    <row r="1776" spans="10:39" x14ac:dyDescent="0.25">
      <c r="J1776" s="59">
        <f>'Inventory Ref Sheet'!AK1776</f>
        <v>0</v>
      </c>
      <c r="K1776" s="59">
        <f>'Inventory Ref Sheet'!AL1776</f>
        <v>0</v>
      </c>
      <c r="L1776" s="59">
        <f>'Inventory Ref Sheet'!AM1776</f>
        <v>0</v>
      </c>
      <c r="M1776" s="59">
        <f>'Inventory Ref Sheet'!AP1776</f>
        <v>0</v>
      </c>
      <c r="N1776" s="59">
        <f>'Inventory Ref Sheet'!AQ1776</f>
        <v>0</v>
      </c>
      <c r="O1776" s="100" t="str">
        <f ca="1">IF('Inventory Ref Sheet'!AS1776&gt;0,YEAR(TODAY())-'Inventory Ref Sheet'!AS1776,"")</f>
        <v/>
      </c>
      <c r="P1776" s="95">
        <f>'Inventory Ref Sheet'!AU1776</f>
        <v>0</v>
      </c>
      <c r="Q1776" s="60">
        <f>'Inventory Ref Sheet'!AV1776</f>
        <v>0</v>
      </c>
      <c r="R1776" s="61"/>
      <c r="S1776" s="100" t="str">
        <f t="shared" si="99"/>
        <v/>
      </c>
      <c r="T1776" s="59">
        <f>'Inventory Ref Sheet'!M1776</f>
        <v>0</v>
      </c>
      <c r="U1776" s="102">
        <f>'Inventory Ref Sheet'!N1776</f>
        <v>0</v>
      </c>
      <c r="V1776" s="59">
        <f>'Inventory Ref Sheet'!O1776</f>
        <v>0</v>
      </c>
      <c r="W1776" s="59">
        <f>'Inventory Ref Sheet'!R1776</f>
        <v>0</v>
      </c>
      <c r="X1776" s="59">
        <f>'Inventory Ref Sheet'!S1776</f>
        <v>0</v>
      </c>
      <c r="Y1776" s="100" t="str">
        <f ca="1">IF('Inventory Ref Sheet'!U1776&gt;0,YEAR(TODAY())-'Inventory Ref Sheet'!U1776,"")</f>
        <v/>
      </c>
      <c r="Z1776" s="95">
        <f>'Inventory Ref Sheet'!W1776</f>
        <v>0</v>
      </c>
      <c r="AA1776" s="60">
        <f>'Inventory Ref Sheet'!X1776</f>
        <v>0</v>
      </c>
      <c r="AB1776" s="61"/>
      <c r="AC1776" s="97" t="str">
        <f t="shared" si="100"/>
        <v/>
      </c>
      <c r="AD1776" s="59">
        <f>'Inventory Ref Sheet'!Y1776</f>
        <v>0</v>
      </c>
      <c r="AE1776" s="59">
        <f>'Inventory Ref Sheet'!Z1776</f>
        <v>0</v>
      </c>
      <c r="AF1776" s="102">
        <f>'Inventory Ref Sheet'!AA1776</f>
        <v>0</v>
      </c>
      <c r="AG1776" s="59">
        <f>'Inventory Ref Sheet'!AD1776</f>
        <v>0</v>
      </c>
      <c r="AH1776" s="59">
        <f>'Inventory Ref Sheet'!AE1776</f>
        <v>0</v>
      </c>
      <c r="AI1776" s="100" t="str">
        <f ca="1">IF('Inventory Ref Sheet'!AG1776&gt;0,YEAR(TODAY())-'Inventory Ref Sheet'!AG1776,"")</f>
        <v/>
      </c>
      <c r="AJ1776" s="99"/>
      <c r="AK1776" s="60">
        <f>'Inventory Ref Sheet'!AJ1776</f>
        <v>0</v>
      </c>
      <c r="AL1776" s="99"/>
      <c r="AM1776" s="97" t="str">
        <f t="shared" si="101"/>
        <v/>
      </c>
    </row>
    <row r="1777" spans="10:39" x14ac:dyDescent="0.25">
      <c r="J1777" s="59">
        <f>'Inventory Ref Sheet'!AK1777</f>
        <v>0</v>
      </c>
      <c r="K1777" s="59">
        <f>'Inventory Ref Sheet'!AL1777</f>
        <v>0</v>
      </c>
      <c r="L1777" s="59">
        <f>'Inventory Ref Sheet'!AM1777</f>
        <v>0</v>
      </c>
      <c r="M1777" s="59">
        <f>'Inventory Ref Sheet'!AP1777</f>
        <v>0</v>
      </c>
      <c r="N1777" s="59">
        <f>'Inventory Ref Sheet'!AQ1777</f>
        <v>0</v>
      </c>
      <c r="O1777" s="100" t="str">
        <f ca="1">IF('Inventory Ref Sheet'!AS1777&gt;0,YEAR(TODAY())-'Inventory Ref Sheet'!AS1777,"")</f>
        <v/>
      </c>
      <c r="P1777" s="95">
        <f>'Inventory Ref Sheet'!AU1777</f>
        <v>0</v>
      </c>
      <c r="Q1777" s="60">
        <f>'Inventory Ref Sheet'!AV1777</f>
        <v>0</v>
      </c>
      <c r="R1777" s="61"/>
      <c r="S1777" s="100" t="str">
        <f t="shared" si="99"/>
        <v/>
      </c>
      <c r="T1777" s="59">
        <f>'Inventory Ref Sheet'!M1777</f>
        <v>0</v>
      </c>
      <c r="U1777" s="102">
        <f>'Inventory Ref Sheet'!N1777</f>
        <v>0</v>
      </c>
      <c r="V1777" s="59">
        <f>'Inventory Ref Sheet'!O1777</f>
        <v>0</v>
      </c>
      <c r="W1777" s="59">
        <f>'Inventory Ref Sheet'!R1777</f>
        <v>0</v>
      </c>
      <c r="X1777" s="59">
        <f>'Inventory Ref Sheet'!S1777</f>
        <v>0</v>
      </c>
      <c r="Y1777" s="100" t="str">
        <f ca="1">IF('Inventory Ref Sheet'!U1777&gt;0,YEAR(TODAY())-'Inventory Ref Sheet'!U1777,"")</f>
        <v/>
      </c>
      <c r="Z1777" s="95">
        <f>'Inventory Ref Sheet'!W1777</f>
        <v>0</v>
      </c>
      <c r="AA1777" s="60">
        <f>'Inventory Ref Sheet'!X1777</f>
        <v>0</v>
      </c>
      <c r="AB1777" s="61"/>
      <c r="AC1777" s="97" t="str">
        <f t="shared" si="100"/>
        <v/>
      </c>
      <c r="AD1777" s="59">
        <f>'Inventory Ref Sheet'!Y1777</f>
        <v>0</v>
      </c>
      <c r="AE1777" s="59">
        <f>'Inventory Ref Sheet'!Z1777</f>
        <v>0</v>
      </c>
      <c r="AF1777" s="102">
        <f>'Inventory Ref Sheet'!AA1777</f>
        <v>0</v>
      </c>
      <c r="AG1777" s="59">
        <f>'Inventory Ref Sheet'!AD1777</f>
        <v>0</v>
      </c>
      <c r="AH1777" s="59">
        <f>'Inventory Ref Sheet'!AE1777</f>
        <v>0</v>
      </c>
      <c r="AI1777" s="100" t="str">
        <f ca="1">IF('Inventory Ref Sheet'!AG1777&gt;0,YEAR(TODAY())-'Inventory Ref Sheet'!AG1777,"")</f>
        <v/>
      </c>
      <c r="AJ1777" s="99"/>
      <c r="AK1777" s="60">
        <f>'Inventory Ref Sheet'!AJ1777</f>
        <v>0</v>
      </c>
      <c r="AL1777" s="99"/>
      <c r="AM1777" s="97" t="str">
        <f t="shared" si="101"/>
        <v/>
      </c>
    </row>
    <row r="1778" spans="10:39" x14ac:dyDescent="0.25">
      <c r="J1778" s="59">
        <f>'Inventory Ref Sheet'!AK1778</f>
        <v>0</v>
      </c>
      <c r="K1778" s="59">
        <f>'Inventory Ref Sheet'!AL1778</f>
        <v>0</v>
      </c>
      <c r="L1778" s="59">
        <f>'Inventory Ref Sheet'!AM1778</f>
        <v>0</v>
      </c>
      <c r="M1778" s="59">
        <f>'Inventory Ref Sheet'!AP1778</f>
        <v>0</v>
      </c>
      <c r="N1778" s="59">
        <f>'Inventory Ref Sheet'!AQ1778</f>
        <v>0</v>
      </c>
      <c r="O1778" s="100" t="str">
        <f ca="1">IF('Inventory Ref Sheet'!AS1778&gt;0,YEAR(TODAY())-'Inventory Ref Sheet'!AS1778,"")</f>
        <v/>
      </c>
      <c r="P1778" s="95">
        <f>'Inventory Ref Sheet'!AU1778</f>
        <v>0</v>
      </c>
      <c r="Q1778" s="60">
        <f>'Inventory Ref Sheet'!AV1778</f>
        <v>0</v>
      </c>
      <c r="R1778" s="61"/>
      <c r="S1778" s="100" t="str">
        <f t="shared" si="99"/>
        <v/>
      </c>
      <c r="T1778" s="59">
        <f>'Inventory Ref Sheet'!M1778</f>
        <v>0</v>
      </c>
      <c r="U1778" s="102">
        <f>'Inventory Ref Sheet'!N1778</f>
        <v>0</v>
      </c>
      <c r="V1778" s="59">
        <f>'Inventory Ref Sheet'!O1778</f>
        <v>0</v>
      </c>
      <c r="W1778" s="59">
        <f>'Inventory Ref Sheet'!R1778</f>
        <v>0</v>
      </c>
      <c r="X1778" s="59">
        <f>'Inventory Ref Sheet'!S1778</f>
        <v>0</v>
      </c>
      <c r="Y1778" s="100" t="str">
        <f ca="1">IF('Inventory Ref Sheet'!U1778&gt;0,YEAR(TODAY())-'Inventory Ref Sheet'!U1778,"")</f>
        <v/>
      </c>
      <c r="Z1778" s="95">
        <f>'Inventory Ref Sheet'!W1778</f>
        <v>0</v>
      </c>
      <c r="AA1778" s="60">
        <f>'Inventory Ref Sheet'!X1778</f>
        <v>0</v>
      </c>
      <c r="AB1778" s="61"/>
      <c r="AC1778" s="97" t="str">
        <f t="shared" si="100"/>
        <v/>
      </c>
      <c r="AD1778" s="59">
        <f>'Inventory Ref Sheet'!Y1778</f>
        <v>0</v>
      </c>
      <c r="AE1778" s="59">
        <f>'Inventory Ref Sheet'!Z1778</f>
        <v>0</v>
      </c>
      <c r="AF1778" s="102">
        <f>'Inventory Ref Sheet'!AA1778</f>
        <v>0</v>
      </c>
      <c r="AG1778" s="59">
        <f>'Inventory Ref Sheet'!AD1778</f>
        <v>0</v>
      </c>
      <c r="AH1778" s="59">
        <f>'Inventory Ref Sheet'!AE1778</f>
        <v>0</v>
      </c>
      <c r="AI1778" s="100" t="str">
        <f ca="1">IF('Inventory Ref Sheet'!AG1778&gt;0,YEAR(TODAY())-'Inventory Ref Sheet'!AG1778,"")</f>
        <v/>
      </c>
      <c r="AJ1778" s="99"/>
      <c r="AK1778" s="60">
        <f>'Inventory Ref Sheet'!AJ1778</f>
        <v>0</v>
      </c>
      <c r="AL1778" s="99"/>
      <c r="AM1778" s="97" t="str">
        <f t="shared" si="101"/>
        <v/>
      </c>
    </row>
    <row r="1779" spans="10:39" x14ac:dyDescent="0.25">
      <c r="J1779" s="59">
        <f>'Inventory Ref Sheet'!AK1779</f>
        <v>0</v>
      </c>
      <c r="K1779" s="59">
        <f>'Inventory Ref Sheet'!AL1779</f>
        <v>0</v>
      </c>
      <c r="L1779" s="59">
        <f>'Inventory Ref Sheet'!AM1779</f>
        <v>0</v>
      </c>
      <c r="M1779" s="59">
        <f>'Inventory Ref Sheet'!AP1779</f>
        <v>0</v>
      </c>
      <c r="N1779" s="59">
        <f>'Inventory Ref Sheet'!AQ1779</f>
        <v>0</v>
      </c>
      <c r="O1779" s="100" t="str">
        <f ca="1">IF('Inventory Ref Sheet'!AS1779&gt;0,YEAR(TODAY())-'Inventory Ref Sheet'!AS1779,"")</f>
        <v/>
      </c>
      <c r="P1779" s="95">
        <f>'Inventory Ref Sheet'!AU1779</f>
        <v>0</v>
      </c>
      <c r="Q1779" s="60">
        <f>'Inventory Ref Sheet'!AV1779</f>
        <v>0</v>
      </c>
      <c r="R1779" s="61"/>
      <c r="S1779" s="100" t="str">
        <f t="shared" si="99"/>
        <v/>
      </c>
      <c r="T1779" s="59">
        <f>'Inventory Ref Sheet'!M1779</f>
        <v>0</v>
      </c>
      <c r="U1779" s="102">
        <f>'Inventory Ref Sheet'!N1779</f>
        <v>0</v>
      </c>
      <c r="V1779" s="59">
        <f>'Inventory Ref Sheet'!O1779</f>
        <v>0</v>
      </c>
      <c r="W1779" s="59">
        <f>'Inventory Ref Sheet'!R1779</f>
        <v>0</v>
      </c>
      <c r="X1779" s="59">
        <f>'Inventory Ref Sheet'!S1779</f>
        <v>0</v>
      </c>
      <c r="Y1779" s="100" t="str">
        <f ca="1">IF('Inventory Ref Sheet'!U1779&gt;0,YEAR(TODAY())-'Inventory Ref Sheet'!U1779,"")</f>
        <v/>
      </c>
      <c r="Z1779" s="95">
        <f>'Inventory Ref Sheet'!W1779</f>
        <v>0</v>
      </c>
      <c r="AA1779" s="60">
        <f>'Inventory Ref Sheet'!X1779</f>
        <v>0</v>
      </c>
      <c r="AB1779" s="61"/>
      <c r="AC1779" s="97" t="str">
        <f t="shared" si="100"/>
        <v/>
      </c>
      <c r="AD1779" s="59">
        <f>'Inventory Ref Sheet'!Y1779</f>
        <v>0</v>
      </c>
      <c r="AE1779" s="59">
        <f>'Inventory Ref Sheet'!Z1779</f>
        <v>0</v>
      </c>
      <c r="AF1779" s="102">
        <f>'Inventory Ref Sheet'!AA1779</f>
        <v>0</v>
      </c>
      <c r="AG1779" s="59">
        <f>'Inventory Ref Sheet'!AD1779</f>
        <v>0</v>
      </c>
      <c r="AH1779" s="59">
        <f>'Inventory Ref Sheet'!AE1779</f>
        <v>0</v>
      </c>
      <c r="AI1779" s="100" t="str">
        <f ca="1">IF('Inventory Ref Sheet'!AG1779&gt;0,YEAR(TODAY())-'Inventory Ref Sheet'!AG1779,"")</f>
        <v/>
      </c>
      <c r="AJ1779" s="99"/>
      <c r="AK1779" s="60">
        <f>'Inventory Ref Sheet'!AJ1779</f>
        <v>0</v>
      </c>
      <c r="AL1779" s="99"/>
      <c r="AM1779" s="97" t="str">
        <f t="shared" si="101"/>
        <v/>
      </c>
    </row>
    <row r="1780" spans="10:39" x14ac:dyDescent="0.25">
      <c r="J1780" s="59">
        <f>'Inventory Ref Sheet'!AK1780</f>
        <v>0</v>
      </c>
      <c r="K1780" s="59">
        <f>'Inventory Ref Sheet'!AL1780</f>
        <v>0</v>
      </c>
      <c r="L1780" s="59">
        <f>'Inventory Ref Sheet'!AM1780</f>
        <v>0</v>
      </c>
      <c r="M1780" s="59">
        <f>'Inventory Ref Sheet'!AP1780</f>
        <v>0</v>
      </c>
      <c r="N1780" s="59">
        <f>'Inventory Ref Sheet'!AQ1780</f>
        <v>0</v>
      </c>
      <c r="O1780" s="100" t="str">
        <f ca="1">IF('Inventory Ref Sheet'!AS1780&gt;0,YEAR(TODAY())-'Inventory Ref Sheet'!AS1780,"")</f>
        <v/>
      </c>
      <c r="P1780" s="95">
        <f>'Inventory Ref Sheet'!AU1780</f>
        <v>0</v>
      </c>
      <c r="Q1780" s="60">
        <f>'Inventory Ref Sheet'!AV1780</f>
        <v>0</v>
      </c>
      <c r="R1780" s="61"/>
      <c r="S1780" s="100" t="str">
        <f t="shared" si="99"/>
        <v/>
      </c>
      <c r="T1780" s="59">
        <f>'Inventory Ref Sheet'!M1780</f>
        <v>0</v>
      </c>
      <c r="U1780" s="102">
        <f>'Inventory Ref Sheet'!N1780</f>
        <v>0</v>
      </c>
      <c r="V1780" s="59">
        <f>'Inventory Ref Sheet'!O1780</f>
        <v>0</v>
      </c>
      <c r="W1780" s="59">
        <f>'Inventory Ref Sheet'!R1780</f>
        <v>0</v>
      </c>
      <c r="X1780" s="59">
        <f>'Inventory Ref Sheet'!S1780</f>
        <v>0</v>
      </c>
      <c r="Y1780" s="100" t="str">
        <f ca="1">IF('Inventory Ref Sheet'!U1780&gt;0,YEAR(TODAY())-'Inventory Ref Sheet'!U1780,"")</f>
        <v/>
      </c>
      <c r="Z1780" s="95">
        <f>'Inventory Ref Sheet'!W1780</f>
        <v>0</v>
      </c>
      <c r="AA1780" s="60">
        <f>'Inventory Ref Sheet'!X1780</f>
        <v>0</v>
      </c>
      <c r="AB1780" s="61"/>
      <c r="AC1780" s="97" t="str">
        <f t="shared" si="100"/>
        <v/>
      </c>
      <c r="AD1780" s="59">
        <f>'Inventory Ref Sheet'!Y1780</f>
        <v>0</v>
      </c>
      <c r="AE1780" s="59">
        <f>'Inventory Ref Sheet'!Z1780</f>
        <v>0</v>
      </c>
      <c r="AF1780" s="102">
        <f>'Inventory Ref Sheet'!AA1780</f>
        <v>0</v>
      </c>
      <c r="AG1780" s="59">
        <f>'Inventory Ref Sheet'!AD1780</f>
        <v>0</v>
      </c>
      <c r="AH1780" s="59">
        <f>'Inventory Ref Sheet'!AE1780</f>
        <v>0</v>
      </c>
      <c r="AI1780" s="100" t="str">
        <f ca="1">IF('Inventory Ref Sheet'!AG1780&gt;0,YEAR(TODAY())-'Inventory Ref Sheet'!AG1780,"")</f>
        <v/>
      </c>
      <c r="AJ1780" s="99"/>
      <c r="AK1780" s="60">
        <f>'Inventory Ref Sheet'!AJ1780</f>
        <v>0</v>
      </c>
      <c r="AL1780" s="99"/>
      <c r="AM1780" s="97" t="str">
        <f t="shared" si="101"/>
        <v/>
      </c>
    </row>
    <row r="1781" spans="10:39" x14ac:dyDescent="0.25">
      <c r="J1781" s="59">
        <f>'Inventory Ref Sheet'!AK1781</f>
        <v>0</v>
      </c>
      <c r="K1781" s="59">
        <f>'Inventory Ref Sheet'!AL1781</f>
        <v>0</v>
      </c>
      <c r="L1781" s="59">
        <f>'Inventory Ref Sheet'!AM1781</f>
        <v>0</v>
      </c>
      <c r="M1781" s="59">
        <f>'Inventory Ref Sheet'!AP1781</f>
        <v>0</v>
      </c>
      <c r="N1781" s="59">
        <f>'Inventory Ref Sheet'!AQ1781</f>
        <v>0</v>
      </c>
      <c r="O1781" s="100" t="str">
        <f ca="1">IF('Inventory Ref Sheet'!AS1781&gt;0,YEAR(TODAY())-'Inventory Ref Sheet'!AS1781,"")</f>
        <v/>
      </c>
      <c r="P1781" s="95">
        <f>'Inventory Ref Sheet'!AU1781</f>
        <v>0</v>
      </c>
      <c r="Q1781" s="60">
        <f>'Inventory Ref Sheet'!AV1781</f>
        <v>0</v>
      </c>
      <c r="R1781" s="61"/>
      <c r="S1781" s="100" t="str">
        <f t="shared" si="99"/>
        <v/>
      </c>
      <c r="T1781" s="59">
        <f>'Inventory Ref Sheet'!M1781</f>
        <v>0</v>
      </c>
      <c r="U1781" s="102">
        <f>'Inventory Ref Sheet'!N1781</f>
        <v>0</v>
      </c>
      <c r="V1781" s="59">
        <f>'Inventory Ref Sheet'!O1781</f>
        <v>0</v>
      </c>
      <c r="W1781" s="59">
        <f>'Inventory Ref Sheet'!R1781</f>
        <v>0</v>
      </c>
      <c r="X1781" s="59">
        <f>'Inventory Ref Sheet'!S1781</f>
        <v>0</v>
      </c>
      <c r="Y1781" s="100" t="str">
        <f ca="1">IF('Inventory Ref Sheet'!U1781&gt;0,YEAR(TODAY())-'Inventory Ref Sheet'!U1781,"")</f>
        <v/>
      </c>
      <c r="Z1781" s="95">
        <f>'Inventory Ref Sheet'!W1781</f>
        <v>0</v>
      </c>
      <c r="AA1781" s="60">
        <f>'Inventory Ref Sheet'!X1781</f>
        <v>0</v>
      </c>
      <c r="AB1781" s="61"/>
      <c r="AC1781" s="97" t="str">
        <f t="shared" si="100"/>
        <v/>
      </c>
      <c r="AD1781" s="59">
        <f>'Inventory Ref Sheet'!Y1781</f>
        <v>0</v>
      </c>
      <c r="AE1781" s="59">
        <f>'Inventory Ref Sheet'!Z1781</f>
        <v>0</v>
      </c>
      <c r="AF1781" s="102">
        <f>'Inventory Ref Sheet'!AA1781</f>
        <v>0</v>
      </c>
      <c r="AG1781" s="59">
        <f>'Inventory Ref Sheet'!AD1781</f>
        <v>0</v>
      </c>
      <c r="AH1781" s="59">
        <f>'Inventory Ref Sheet'!AE1781</f>
        <v>0</v>
      </c>
      <c r="AI1781" s="100" t="str">
        <f ca="1">IF('Inventory Ref Sheet'!AG1781&gt;0,YEAR(TODAY())-'Inventory Ref Sheet'!AG1781,"")</f>
        <v/>
      </c>
      <c r="AJ1781" s="99"/>
      <c r="AK1781" s="60">
        <f>'Inventory Ref Sheet'!AJ1781</f>
        <v>0</v>
      </c>
      <c r="AL1781" s="99"/>
      <c r="AM1781" s="97" t="str">
        <f t="shared" si="101"/>
        <v/>
      </c>
    </row>
    <row r="1782" spans="10:39" x14ac:dyDescent="0.25">
      <c r="J1782" s="59">
        <f>'Inventory Ref Sheet'!AK1782</f>
        <v>0</v>
      </c>
      <c r="K1782" s="59">
        <f>'Inventory Ref Sheet'!AL1782</f>
        <v>0</v>
      </c>
      <c r="L1782" s="59">
        <f>'Inventory Ref Sheet'!AM1782</f>
        <v>0</v>
      </c>
      <c r="M1782" s="59">
        <f>'Inventory Ref Sheet'!AP1782</f>
        <v>0</v>
      </c>
      <c r="N1782" s="59">
        <f>'Inventory Ref Sheet'!AQ1782</f>
        <v>0</v>
      </c>
      <c r="O1782" s="100" t="str">
        <f ca="1">IF('Inventory Ref Sheet'!AS1782&gt;0,YEAR(TODAY())-'Inventory Ref Sheet'!AS1782,"")</f>
        <v/>
      </c>
      <c r="P1782" s="95">
        <f>'Inventory Ref Sheet'!AU1782</f>
        <v>0</v>
      </c>
      <c r="Q1782" s="60">
        <f>'Inventory Ref Sheet'!AV1782</f>
        <v>0</v>
      </c>
      <c r="R1782" s="61"/>
      <c r="S1782" s="100" t="str">
        <f t="shared" si="99"/>
        <v/>
      </c>
      <c r="T1782" s="59">
        <f>'Inventory Ref Sheet'!M1782</f>
        <v>0</v>
      </c>
      <c r="U1782" s="102">
        <f>'Inventory Ref Sheet'!N1782</f>
        <v>0</v>
      </c>
      <c r="V1782" s="59">
        <f>'Inventory Ref Sheet'!O1782</f>
        <v>0</v>
      </c>
      <c r="W1782" s="59">
        <f>'Inventory Ref Sheet'!R1782</f>
        <v>0</v>
      </c>
      <c r="X1782" s="59">
        <f>'Inventory Ref Sheet'!S1782</f>
        <v>0</v>
      </c>
      <c r="Y1782" s="100" t="str">
        <f ca="1">IF('Inventory Ref Sheet'!U1782&gt;0,YEAR(TODAY())-'Inventory Ref Sheet'!U1782,"")</f>
        <v/>
      </c>
      <c r="Z1782" s="95">
        <f>'Inventory Ref Sheet'!W1782</f>
        <v>0</v>
      </c>
      <c r="AA1782" s="60">
        <f>'Inventory Ref Sheet'!X1782</f>
        <v>0</v>
      </c>
      <c r="AB1782" s="61"/>
      <c r="AC1782" s="97" t="str">
        <f t="shared" si="100"/>
        <v/>
      </c>
      <c r="AD1782" s="59">
        <f>'Inventory Ref Sheet'!Y1782</f>
        <v>0</v>
      </c>
      <c r="AE1782" s="59">
        <f>'Inventory Ref Sheet'!Z1782</f>
        <v>0</v>
      </c>
      <c r="AF1782" s="102">
        <f>'Inventory Ref Sheet'!AA1782</f>
        <v>0</v>
      </c>
      <c r="AG1782" s="59">
        <f>'Inventory Ref Sheet'!AD1782</f>
        <v>0</v>
      </c>
      <c r="AH1782" s="59">
        <f>'Inventory Ref Sheet'!AE1782</f>
        <v>0</v>
      </c>
      <c r="AI1782" s="100" t="str">
        <f ca="1">IF('Inventory Ref Sheet'!AG1782&gt;0,YEAR(TODAY())-'Inventory Ref Sheet'!AG1782,"")</f>
        <v/>
      </c>
      <c r="AJ1782" s="99"/>
      <c r="AK1782" s="60">
        <f>'Inventory Ref Sheet'!AJ1782</f>
        <v>0</v>
      </c>
      <c r="AL1782" s="99"/>
      <c r="AM1782" s="97" t="str">
        <f t="shared" si="101"/>
        <v/>
      </c>
    </row>
    <row r="1783" spans="10:39" x14ac:dyDescent="0.25">
      <c r="J1783" s="59">
        <f>'Inventory Ref Sheet'!AK1783</f>
        <v>0</v>
      </c>
      <c r="K1783" s="59">
        <f>'Inventory Ref Sheet'!AL1783</f>
        <v>0</v>
      </c>
      <c r="L1783" s="59">
        <f>'Inventory Ref Sheet'!AM1783</f>
        <v>0</v>
      </c>
      <c r="M1783" s="59">
        <f>'Inventory Ref Sheet'!AP1783</f>
        <v>0</v>
      </c>
      <c r="N1783" s="59">
        <f>'Inventory Ref Sheet'!AQ1783</f>
        <v>0</v>
      </c>
      <c r="O1783" s="100" t="str">
        <f ca="1">IF('Inventory Ref Sheet'!AS1783&gt;0,YEAR(TODAY())-'Inventory Ref Sheet'!AS1783,"")</f>
        <v/>
      </c>
      <c r="P1783" s="95">
        <f>'Inventory Ref Sheet'!AU1783</f>
        <v>0</v>
      </c>
      <c r="Q1783" s="60">
        <f>'Inventory Ref Sheet'!AV1783</f>
        <v>0</v>
      </c>
      <c r="R1783" s="61"/>
      <c r="S1783" s="100" t="str">
        <f t="shared" si="99"/>
        <v/>
      </c>
      <c r="T1783" s="59">
        <f>'Inventory Ref Sheet'!M1783</f>
        <v>0</v>
      </c>
      <c r="U1783" s="102">
        <f>'Inventory Ref Sheet'!N1783</f>
        <v>0</v>
      </c>
      <c r="V1783" s="59">
        <f>'Inventory Ref Sheet'!O1783</f>
        <v>0</v>
      </c>
      <c r="W1783" s="59">
        <f>'Inventory Ref Sheet'!R1783</f>
        <v>0</v>
      </c>
      <c r="X1783" s="59">
        <f>'Inventory Ref Sheet'!S1783</f>
        <v>0</v>
      </c>
      <c r="Y1783" s="100" t="str">
        <f ca="1">IF('Inventory Ref Sheet'!U1783&gt;0,YEAR(TODAY())-'Inventory Ref Sheet'!U1783,"")</f>
        <v/>
      </c>
      <c r="Z1783" s="95">
        <f>'Inventory Ref Sheet'!W1783</f>
        <v>0</v>
      </c>
      <c r="AA1783" s="60">
        <f>'Inventory Ref Sheet'!X1783</f>
        <v>0</v>
      </c>
      <c r="AB1783" s="61"/>
      <c r="AC1783" s="97" t="str">
        <f t="shared" si="100"/>
        <v/>
      </c>
      <c r="AD1783" s="59">
        <f>'Inventory Ref Sheet'!Y1783</f>
        <v>0</v>
      </c>
      <c r="AE1783" s="59">
        <f>'Inventory Ref Sheet'!Z1783</f>
        <v>0</v>
      </c>
      <c r="AF1783" s="102">
        <f>'Inventory Ref Sheet'!AA1783</f>
        <v>0</v>
      </c>
      <c r="AG1783" s="59">
        <f>'Inventory Ref Sheet'!AD1783</f>
        <v>0</v>
      </c>
      <c r="AH1783" s="59">
        <f>'Inventory Ref Sheet'!AE1783</f>
        <v>0</v>
      </c>
      <c r="AI1783" s="100" t="str">
        <f ca="1">IF('Inventory Ref Sheet'!AG1783&gt;0,YEAR(TODAY())-'Inventory Ref Sheet'!AG1783,"")</f>
        <v/>
      </c>
      <c r="AJ1783" s="99"/>
      <c r="AK1783" s="60">
        <f>'Inventory Ref Sheet'!AJ1783</f>
        <v>0</v>
      </c>
      <c r="AL1783" s="99"/>
      <c r="AM1783" s="97" t="str">
        <f t="shared" si="101"/>
        <v/>
      </c>
    </row>
    <row r="1784" spans="10:39" x14ac:dyDescent="0.25">
      <c r="J1784" s="59">
        <f>'Inventory Ref Sheet'!AK1784</f>
        <v>0</v>
      </c>
      <c r="K1784" s="59">
        <f>'Inventory Ref Sheet'!AL1784</f>
        <v>0</v>
      </c>
      <c r="L1784" s="59">
        <f>'Inventory Ref Sheet'!AM1784</f>
        <v>0</v>
      </c>
      <c r="M1784" s="59">
        <f>'Inventory Ref Sheet'!AP1784</f>
        <v>0</v>
      </c>
      <c r="N1784" s="59">
        <f>'Inventory Ref Sheet'!AQ1784</f>
        <v>0</v>
      </c>
      <c r="O1784" s="100" t="str">
        <f ca="1">IF('Inventory Ref Sheet'!AS1784&gt;0,YEAR(TODAY())-'Inventory Ref Sheet'!AS1784,"")</f>
        <v/>
      </c>
      <c r="P1784" s="95">
        <f>'Inventory Ref Sheet'!AU1784</f>
        <v>0</v>
      </c>
      <c r="Q1784" s="60">
        <f>'Inventory Ref Sheet'!AV1784</f>
        <v>0</v>
      </c>
      <c r="R1784" s="61"/>
      <c r="S1784" s="100" t="str">
        <f t="shared" si="99"/>
        <v/>
      </c>
      <c r="T1784" s="59">
        <f>'Inventory Ref Sheet'!M1784</f>
        <v>0</v>
      </c>
      <c r="U1784" s="102">
        <f>'Inventory Ref Sheet'!N1784</f>
        <v>0</v>
      </c>
      <c r="V1784" s="59">
        <f>'Inventory Ref Sheet'!O1784</f>
        <v>0</v>
      </c>
      <c r="W1784" s="59">
        <f>'Inventory Ref Sheet'!R1784</f>
        <v>0</v>
      </c>
      <c r="X1784" s="59">
        <f>'Inventory Ref Sheet'!S1784</f>
        <v>0</v>
      </c>
      <c r="Y1784" s="100" t="str">
        <f ca="1">IF('Inventory Ref Sheet'!U1784&gt;0,YEAR(TODAY())-'Inventory Ref Sheet'!U1784,"")</f>
        <v/>
      </c>
      <c r="Z1784" s="95">
        <f>'Inventory Ref Sheet'!W1784</f>
        <v>0</v>
      </c>
      <c r="AA1784" s="60">
        <f>'Inventory Ref Sheet'!X1784</f>
        <v>0</v>
      </c>
      <c r="AB1784" s="61"/>
      <c r="AC1784" s="97" t="str">
        <f t="shared" si="100"/>
        <v/>
      </c>
      <c r="AD1784" s="59">
        <f>'Inventory Ref Sheet'!Y1784</f>
        <v>0</v>
      </c>
      <c r="AE1784" s="59">
        <f>'Inventory Ref Sheet'!Z1784</f>
        <v>0</v>
      </c>
      <c r="AF1784" s="102">
        <f>'Inventory Ref Sheet'!AA1784</f>
        <v>0</v>
      </c>
      <c r="AG1784" s="59">
        <f>'Inventory Ref Sheet'!AD1784</f>
        <v>0</v>
      </c>
      <c r="AH1784" s="59">
        <f>'Inventory Ref Sheet'!AE1784</f>
        <v>0</v>
      </c>
      <c r="AI1784" s="100" t="str">
        <f ca="1">IF('Inventory Ref Sheet'!AG1784&gt;0,YEAR(TODAY())-'Inventory Ref Sheet'!AG1784,"")</f>
        <v/>
      </c>
      <c r="AJ1784" s="99"/>
      <c r="AK1784" s="60">
        <f>'Inventory Ref Sheet'!AJ1784</f>
        <v>0</v>
      </c>
      <c r="AL1784" s="99"/>
      <c r="AM1784" s="97" t="str">
        <f t="shared" si="101"/>
        <v/>
      </c>
    </row>
    <row r="1785" spans="10:39" x14ac:dyDescent="0.25">
      <c r="J1785" s="59">
        <f>'Inventory Ref Sheet'!AK1785</f>
        <v>0</v>
      </c>
      <c r="K1785" s="59">
        <f>'Inventory Ref Sheet'!AL1785</f>
        <v>0</v>
      </c>
      <c r="L1785" s="59">
        <f>'Inventory Ref Sheet'!AM1785</f>
        <v>0</v>
      </c>
      <c r="M1785" s="59">
        <f>'Inventory Ref Sheet'!AP1785</f>
        <v>0</v>
      </c>
      <c r="N1785" s="59">
        <f>'Inventory Ref Sheet'!AQ1785</f>
        <v>0</v>
      </c>
      <c r="O1785" s="100" t="str">
        <f ca="1">IF('Inventory Ref Sheet'!AS1785&gt;0,YEAR(TODAY())-'Inventory Ref Sheet'!AS1785,"")</f>
        <v/>
      </c>
      <c r="P1785" s="95">
        <f>'Inventory Ref Sheet'!AU1785</f>
        <v>0</v>
      </c>
      <c r="Q1785" s="60">
        <f>'Inventory Ref Sheet'!AV1785</f>
        <v>0</v>
      </c>
      <c r="R1785" s="61"/>
      <c r="S1785" s="100" t="str">
        <f t="shared" si="99"/>
        <v/>
      </c>
      <c r="T1785" s="59">
        <f>'Inventory Ref Sheet'!M1785</f>
        <v>0</v>
      </c>
      <c r="U1785" s="102">
        <f>'Inventory Ref Sheet'!N1785</f>
        <v>0</v>
      </c>
      <c r="V1785" s="59">
        <f>'Inventory Ref Sheet'!O1785</f>
        <v>0</v>
      </c>
      <c r="W1785" s="59">
        <f>'Inventory Ref Sheet'!R1785</f>
        <v>0</v>
      </c>
      <c r="X1785" s="59">
        <f>'Inventory Ref Sheet'!S1785</f>
        <v>0</v>
      </c>
      <c r="Y1785" s="100" t="str">
        <f ca="1">IF('Inventory Ref Sheet'!U1785&gt;0,YEAR(TODAY())-'Inventory Ref Sheet'!U1785,"")</f>
        <v/>
      </c>
      <c r="Z1785" s="95">
        <f>'Inventory Ref Sheet'!W1785</f>
        <v>0</v>
      </c>
      <c r="AA1785" s="60">
        <f>'Inventory Ref Sheet'!X1785</f>
        <v>0</v>
      </c>
      <c r="AB1785" s="61"/>
      <c r="AC1785" s="97" t="str">
        <f t="shared" si="100"/>
        <v/>
      </c>
      <c r="AD1785" s="59">
        <f>'Inventory Ref Sheet'!Y1785</f>
        <v>0</v>
      </c>
      <c r="AE1785" s="59">
        <f>'Inventory Ref Sheet'!Z1785</f>
        <v>0</v>
      </c>
      <c r="AF1785" s="102">
        <f>'Inventory Ref Sheet'!AA1785</f>
        <v>0</v>
      </c>
      <c r="AG1785" s="59">
        <f>'Inventory Ref Sheet'!AD1785</f>
        <v>0</v>
      </c>
      <c r="AH1785" s="59">
        <f>'Inventory Ref Sheet'!AE1785</f>
        <v>0</v>
      </c>
      <c r="AI1785" s="100" t="str">
        <f ca="1">IF('Inventory Ref Sheet'!AG1785&gt;0,YEAR(TODAY())-'Inventory Ref Sheet'!AG1785,"")</f>
        <v/>
      </c>
      <c r="AJ1785" s="99"/>
      <c r="AK1785" s="60">
        <f>'Inventory Ref Sheet'!AJ1785</f>
        <v>0</v>
      </c>
      <c r="AL1785" s="99"/>
      <c r="AM1785" s="97" t="str">
        <f t="shared" si="101"/>
        <v/>
      </c>
    </row>
    <row r="1786" spans="10:39" x14ac:dyDescent="0.25">
      <c r="J1786" s="59">
        <f>'Inventory Ref Sheet'!AK1786</f>
        <v>0</v>
      </c>
      <c r="K1786" s="59">
        <f>'Inventory Ref Sheet'!AL1786</f>
        <v>0</v>
      </c>
      <c r="L1786" s="59">
        <f>'Inventory Ref Sheet'!AM1786</f>
        <v>0</v>
      </c>
      <c r="M1786" s="59">
        <f>'Inventory Ref Sheet'!AP1786</f>
        <v>0</v>
      </c>
      <c r="N1786" s="59">
        <f>'Inventory Ref Sheet'!AQ1786</f>
        <v>0</v>
      </c>
      <c r="O1786" s="100" t="str">
        <f ca="1">IF('Inventory Ref Sheet'!AS1786&gt;0,YEAR(TODAY())-'Inventory Ref Sheet'!AS1786,"")</f>
        <v/>
      </c>
      <c r="P1786" s="95">
        <f>'Inventory Ref Sheet'!AU1786</f>
        <v>0</v>
      </c>
      <c r="Q1786" s="60">
        <f>'Inventory Ref Sheet'!AV1786</f>
        <v>0</v>
      </c>
      <c r="R1786" s="61"/>
      <c r="S1786" s="100" t="str">
        <f t="shared" si="99"/>
        <v/>
      </c>
      <c r="T1786" s="59">
        <f>'Inventory Ref Sheet'!M1786</f>
        <v>0</v>
      </c>
      <c r="U1786" s="102">
        <f>'Inventory Ref Sheet'!N1786</f>
        <v>0</v>
      </c>
      <c r="V1786" s="59">
        <f>'Inventory Ref Sheet'!O1786</f>
        <v>0</v>
      </c>
      <c r="W1786" s="59">
        <f>'Inventory Ref Sheet'!R1786</f>
        <v>0</v>
      </c>
      <c r="X1786" s="59">
        <f>'Inventory Ref Sheet'!S1786</f>
        <v>0</v>
      </c>
      <c r="Y1786" s="100" t="str">
        <f ca="1">IF('Inventory Ref Sheet'!U1786&gt;0,YEAR(TODAY())-'Inventory Ref Sheet'!U1786,"")</f>
        <v/>
      </c>
      <c r="Z1786" s="95">
        <f>'Inventory Ref Sheet'!W1786</f>
        <v>0</v>
      </c>
      <c r="AA1786" s="60">
        <f>'Inventory Ref Sheet'!X1786</f>
        <v>0</v>
      </c>
      <c r="AB1786" s="61"/>
      <c r="AC1786" s="97" t="str">
        <f t="shared" si="100"/>
        <v/>
      </c>
      <c r="AD1786" s="59">
        <f>'Inventory Ref Sheet'!Y1786</f>
        <v>0</v>
      </c>
      <c r="AE1786" s="59">
        <f>'Inventory Ref Sheet'!Z1786</f>
        <v>0</v>
      </c>
      <c r="AF1786" s="102">
        <f>'Inventory Ref Sheet'!AA1786</f>
        <v>0</v>
      </c>
      <c r="AG1786" s="59">
        <f>'Inventory Ref Sheet'!AD1786</f>
        <v>0</v>
      </c>
      <c r="AH1786" s="59">
        <f>'Inventory Ref Sheet'!AE1786</f>
        <v>0</v>
      </c>
      <c r="AI1786" s="100" t="str">
        <f ca="1">IF('Inventory Ref Sheet'!AG1786&gt;0,YEAR(TODAY())-'Inventory Ref Sheet'!AG1786,"")</f>
        <v/>
      </c>
      <c r="AJ1786" s="99"/>
      <c r="AK1786" s="60">
        <f>'Inventory Ref Sheet'!AJ1786</f>
        <v>0</v>
      </c>
      <c r="AL1786" s="99"/>
      <c r="AM1786" s="97" t="str">
        <f t="shared" si="101"/>
        <v/>
      </c>
    </row>
    <row r="1787" spans="10:39" x14ac:dyDescent="0.25">
      <c r="J1787" s="59">
        <f>'Inventory Ref Sheet'!AK1787</f>
        <v>0</v>
      </c>
      <c r="K1787" s="59">
        <f>'Inventory Ref Sheet'!AL1787</f>
        <v>0</v>
      </c>
      <c r="L1787" s="59">
        <f>'Inventory Ref Sheet'!AM1787</f>
        <v>0</v>
      </c>
      <c r="M1787" s="59">
        <f>'Inventory Ref Sheet'!AP1787</f>
        <v>0</v>
      </c>
      <c r="N1787" s="59">
        <f>'Inventory Ref Sheet'!AQ1787</f>
        <v>0</v>
      </c>
      <c r="O1787" s="100" t="str">
        <f ca="1">IF('Inventory Ref Sheet'!AS1787&gt;0,YEAR(TODAY())-'Inventory Ref Sheet'!AS1787,"")</f>
        <v/>
      </c>
      <c r="P1787" s="95">
        <f>'Inventory Ref Sheet'!AU1787</f>
        <v>0</v>
      </c>
      <c r="Q1787" s="60">
        <f>'Inventory Ref Sheet'!AV1787</f>
        <v>0</v>
      </c>
      <c r="R1787" s="61"/>
      <c r="S1787" s="100" t="str">
        <f t="shared" si="99"/>
        <v/>
      </c>
      <c r="T1787" s="59">
        <f>'Inventory Ref Sheet'!M1787</f>
        <v>0</v>
      </c>
      <c r="U1787" s="102">
        <f>'Inventory Ref Sheet'!N1787</f>
        <v>0</v>
      </c>
      <c r="V1787" s="59">
        <f>'Inventory Ref Sheet'!O1787</f>
        <v>0</v>
      </c>
      <c r="W1787" s="59">
        <f>'Inventory Ref Sheet'!R1787</f>
        <v>0</v>
      </c>
      <c r="X1787" s="59">
        <f>'Inventory Ref Sheet'!S1787</f>
        <v>0</v>
      </c>
      <c r="Y1787" s="100" t="str">
        <f ca="1">IF('Inventory Ref Sheet'!U1787&gt;0,YEAR(TODAY())-'Inventory Ref Sheet'!U1787,"")</f>
        <v/>
      </c>
      <c r="Z1787" s="95">
        <f>'Inventory Ref Sheet'!W1787</f>
        <v>0</v>
      </c>
      <c r="AA1787" s="60">
        <f>'Inventory Ref Sheet'!X1787</f>
        <v>0</v>
      </c>
      <c r="AB1787" s="61"/>
      <c r="AC1787" s="97" t="str">
        <f t="shared" si="100"/>
        <v/>
      </c>
      <c r="AD1787" s="59">
        <f>'Inventory Ref Sheet'!Y1787</f>
        <v>0</v>
      </c>
      <c r="AE1787" s="59">
        <f>'Inventory Ref Sheet'!Z1787</f>
        <v>0</v>
      </c>
      <c r="AF1787" s="102">
        <f>'Inventory Ref Sheet'!AA1787</f>
        <v>0</v>
      </c>
      <c r="AG1787" s="59">
        <f>'Inventory Ref Sheet'!AD1787</f>
        <v>0</v>
      </c>
      <c r="AH1787" s="59">
        <f>'Inventory Ref Sheet'!AE1787</f>
        <v>0</v>
      </c>
      <c r="AI1787" s="100" t="str">
        <f ca="1">IF('Inventory Ref Sheet'!AG1787&gt;0,YEAR(TODAY())-'Inventory Ref Sheet'!AG1787,"")</f>
        <v/>
      </c>
      <c r="AJ1787" s="99"/>
      <c r="AK1787" s="60">
        <f>'Inventory Ref Sheet'!AJ1787</f>
        <v>0</v>
      </c>
      <c r="AL1787" s="99"/>
      <c r="AM1787" s="97" t="str">
        <f t="shared" si="101"/>
        <v/>
      </c>
    </row>
    <row r="1788" spans="10:39" x14ac:dyDescent="0.25">
      <c r="J1788" s="59">
        <f>'Inventory Ref Sheet'!AK1788</f>
        <v>0</v>
      </c>
      <c r="K1788" s="59">
        <f>'Inventory Ref Sheet'!AL1788</f>
        <v>0</v>
      </c>
      <c r="L1788" s="59">
        <f>'Inventory Ref Sheet'!AM1788</f>
        <v>0</v>
      </c>
      <c r="M1788" s="59">
        <f>'Inventory Ref Sheet'!AP1788</f>
        <v>0</v>
      </c>
      <c r="N1788" s="59">
        <f>'Inventory Ref Sheet'!AQ1788</f>
        <v>0</v>
      </c>
      <c r="O1788" s="100" t="str">
        <f ca="1">IF('Inventory Ref Sheet'!AS1788&gt;0,YEAR(TODAY())-'Inventory Ref Sheet'!AS1788,"")</f>
        <v/>
      </c>
      <c r="P1788" s="95">
        <f>'Inventory Ref Sheet'!AU1788</f>
        <v>0</v>
      </c>
      <c r="Q1788" s="60">
        <f>'Inventory Ref Sheet'!AV1788</f>
        <v>0</v>
      </c>
      <c r="R1788" s="61"/>
      <c r="S1788" s="100" t="str">
        <f t="shared" si="99"/>
        <v/>
      </c>
      <c r="T1788" s="59">
        <f>'Inventory Ref Sheet'!M1788</f>
        <v>0</v>
      </c>
      <c r="U1788" s="102">
        <f>'Inventory Ref Sheet'!N1788</f>
        <v>0</v>
      </c>
      <c r="V1788" s="59">
        <f>'Inventory Ref Sheet'!O1788</f>
        <v>0</v>
      </c>
      <c r="W1788" s="59">
        <f>'Inventory Ref Sheet'!R1788</f>
        <v>0</v>
      </c>
      <c r="X1788" s="59">
        <f>'Inventory Ref Sheet'!S1788</f>
        <v>0</v>
      </c>
      <c r="Y1788" s="100" t="str">
        <f ca="1">IF('Inventory Ref Sheet'!U1788&gt;0,YEAR(TODAY())-'Inventory Ref Sheet'!U1788,"")</f>
        <v/>
      </c>
      <c r="Z1788" s="95">
        <f>'Inventory Ref Sheet'!W1788</f>
        <v>0</v>
      </c>
      <c r="AA1788" s="60">
        <f>'Inventory Ref Sheet'!X1788</f>
        <v>0</v>
      </c>
      <c r="AB1788" s="61"/>
      <c r="AC1788" s="97" t="str">
        <f t="shared" si="100"/>
        <v/>
      </c>
      <c r="AD1788" s="59">
        <f>'Inventory Ref Sheet'!Y1788</f>
        <v>0</v>
      </c>
      <c r="AE1788" s="59">
        <f>'Inventory Ref Sheet'!Z1788</f>
        <v>0</v>
      </c>
      <c r="AF1788" s="102">
        <f>'Inventory Ref Sheet'!AA1788</f>
        <v>0</v>
      </c>
      <c r="AG1788" s="59">
        <f>'Inventory Ref Sheet'!AD1788</f>
        <v>0</v>
      </c>
      <c r="AH1788" s="59">
        <f>'Inventory Ref Sheet'!AE1788</f>
        <v>0</v>
      </c>
      <c r="AI1788" s="100" t="str">
        <f ca="1">IF('Inventory Ref Sheet'!AG1788&gt;0,YEAR(TODAY())-'Inventory Ref Sheet'!AG1788,"")</f>
        <v/>
      </c>
      <c r="AJ1788" s="99"/>
      <c r="AK1788" s="60">
        <f>'Inventory Ref Sheet'!AJ1788</f>
        <v>0</v>
      </c>
      <c r="AL1788" s="99"/>
      <c r="AM1788" s="97" t="str">
        <f t="shared" si="101"/>
        <v/>
      </c>
    </row>
    <row r="1789" spans="10:39" x14ac:dyDescent="0.25">
      <c r="J1789" s="59">
        <f>'Inventory Ref Sheet'!AK1789</f>
        <v>0</v>
      </c>
      <c r="K1789" s="59">
        <f>'Inventory Ref Sheet'!AL1789</f>
        <v>0</v>
      </c>
      <c r="L1789" s="59">
        <f>'Inventory Ref Sheet'!AM1789</f>
        <v>0</v>
      </c>
      <c r="M1789" s="59">
        <f>'Inventory Ref Sheet'!AP1789</f>
        <v>0</v>
      </c>
      <c r="N1789" s="59">
        <f>'Inventory Ref Sheet'!AQ1789</f>
        <v>0</v>
      </c>
      <c r="O1789" s="100" t="str">
        <f ca="1">IF('Inventory Ref Sheet'!AS1789&gt;0,YEAR(TODAY())-'Inventory Ref Sheet'!AS1789,"")</f>
        <v/>
      </c>
      <c r="P1789" s="95">
        <f>'Inventory Ref Sheet'!AU1789</f>
        <v>0</v>
      </c>
      <c r="Q1789" s="60">
        <f>'Inventory Ref Sheet'!AV1789</f>
        <v>0</v>
      </c>
      <c r="R1789" s="61"/>
      <c r="S1789" s="100" t="str">
        <f t="shared" si="99"/>
        <v/>
      </c>
      <c r="T1789" s="59">
        <f>'Inventory Ref Sheet'!M1789</f>
        <v>0</v>
      </c>
      <c r="U1789" s="102">
        <f>'Inventory Ref Sheet'!N1789</f>
        <v>0</v>
      </c>
      <c r="V1789" s="59">
        <f>'Inventory Ref Sheet'!O1789</f>
        <v>0</v>
      </c>
      <c r="W1789" s="59">
        <f>'Inventory Ref Sheet'!R1789</f>
        <v>0</v>
      </c>
      <c r="X1789" s="59">
        <f>'Inventory Ref Sheet'!S1789</f>
        <v>0</v>
      </c>
      <c r="Y1789" s="100" t="str">
        <f ca="1">IF('Inventory Ref Sheet'!U1789&gt;0,YEAR(TODAY())-'Inventory Ref Sheet'!U1789,"")</f>
        <v/>
      </c>
      <c r="Z1789" s="95">
        <f>'Inventory Ref Sheet'!W1789</f>
        <v>0</v>
      </c>
      <c r="AA1789" s="60">
        <f>'Inventory Ref Sheet'!X1789</f>
        <v>0</v>
      </c>
      <c r="AB1789" s="61"/>
      <c r="AC1789" s="97" t="str">
        <f t="shared" si="100"/>
        <v/>
      </c>
      <c r="AD1789" s="59">
        <f>'Inventory Ref Sheet'!Y1789</f>
        <v>0</v>
      </c>
      <c r="AE1789" s="59">
        <f>'Inventory Ref Sheet'!Z1789</f>
        <v>0</v>
      </c>
      <c r="AF1789" s="102">
        <f>'Inventory Ref Sheet'!AA1789</f>
        <v>0</v>
      </c>
      <c r="AG1789" s="59">
        <f>'Inventory Ref Sheet'!AD1789</f>
        <v>0</v>
      </c>
      <c r="AH1789" s="59">
        <f>'Inventory Ref Sheet'!AE1789</f>
        <v>0</v>
      </c>
      <c r="AI1789" s="100" t="str">
        <f ca="1">IF('Inventory Ref Sheet'!AG1789&gt;0,YEAR(TODAY())-'Inventory Ref Sheet'!AG1789,"")</f>
        <v/>
      </c>
      <c r="AJ1789" s="99"/>
      <c r="AK1789" s="60">
        <f>'Inventory Ref Sheet'!AJ1789</f>
        <v>0</v>
      </c>
      <c r="AL1789" s="99"/>
      <c r="AM1789" s="97" t="str">
        <f t="shared" si="101"/>
        <v/>
      </c>
    </row>
    <row r="1790" spans="10:39" x14ac:dyDescent="0.25">
      <c r="J1790" s="59">
        <f>'Inventory Ref Sheet'!AK1790</f>
        <v>0</v>
      </c>
      <c r="K1790" s="59">
        <f>'Inventory Ref Sheet'!AL1790</f>
        <v>0</v>
      </c>
      <c r="L1790" s="59">
        <f>'Inventory Ref Sheet'!AM1790</f>
        <v>0</v>
      </c>
      <c r="M1790" s="59">
        <f>'Inventory Ref Sheet'!AP1790</f>
        <v>0</v>
      </c>
      <c r="N1790" s="59">
        <f>'Inventory Ref Sheet'!AQ1790</f>
        <v>0</v>
      </c>
      <c r="O1790" s="100" t="str">
        <f ca="1">IF('Inventory Ref Sheet'!AS1790&gt;0,YEAR(TODAY())-'Inventory Ref Sheet'!AS1790,"")</f>
        <v/>
      </c>
      <c r="P1790" s="95">
        <f>'Inventory Ref Sheet'!AU1790</f>
        <v>0</v>
      </c>
      <c r="Q1790" s="60">
        <f>'Inventory Ref Sheet'!AV1790</f>
        <v>0</v>
      </c>
      <c r="R1790" s="61"/>
      <c r="S1790" s="100" t="str">
        <f t="shared" si="99"/>
        <v/>
      </c>
      <c r="T1790" s="59">
        <f>'Inventory Ref Sheet'!M1790</f>
        <v>0</v>
      </c>
      <c r="U1790" s="102">
        <f>'Inventory Ref Sheet'!N1790</f>
        <v>0</v>
      </c>
      <c r="V1790" s="59">
        <f>'Inventory Ref Sheet'!O1790</f>
        <v>0</v>
      </c>
      <c r="W1790" s="59">
        <f>'Inventory Ref Sheet'!R1790</f>
        <v>0</v>
      </c>
      <c r="X1790" s="59">
        <f>'Inventory Ref Sheet'!S1790</f>
        <v>0</v>
      </c>
      <c r="Y1790" s="100" t="str">
        <f ca="1">IF('Inventory Ref Sheet'!U1790&gt;0,YEAR(TODAY())-'Inventory Ref Sheet'!U1790,"")</f>
        <v/>
      </c>
      <c r="Z1790" s="95">
        <f>'Inventory Ref Sheet'!W1790</f>
        <v>0</v>
      </c>
      <c r="AA1790" s="60">
        <f>'Inventory Ref Sheet'!X1790</f>
        <v>0</v>
      </c>
      <c r="AB1790" s="61"/>
      <c r="AC1790" s="97" t="str">
        <f t="shared" si="100"/>
        <v/>
      </c>
      <c r="AD1790" s="59">
        <f>'Inventory Ref Sheet'!Y1790</f>
        <v>0</v>
      </c>
      <c r="AE1790" s="59">
        <f>'Inventory Ref Sheet'!Z1790</f>
        <v>0</v>
      </c>
      <c r="AF1790" s="102">
        <f>'Inventory Ref Sheet'!AA1790</f>
        <v>0</v>
      </c>
      <c r="AG1790" s="59">
        <f>'Inventory Ref Sheet'!AD1790</f>
        <v>0</v>
      </c>
      <c r="AH1790" s="59">
        <f>'Inventory Ref Sheet'!AE1790</f>
        <v>0</v>
      </c>
      <c r="AI1790" s="100" t="str">
        <f ca="1">IF('Inventory Ref Sheet'!AG1790&gt;0,YEAR(TODAY())-'Inventory Ref Sheet'!AG1790,"")</f>
        <v/>
      </c>
      <c r="AJ1790" s="99"/>
      <c r="AK1790" s="60">
        <f>'Inventory Ref Sheet'!AJ1790</f>
        <v>0</v>
      </c>
      <c r="AL1790" s="99"/>
      <c r="AM1790" s="97" t="str">
        <f t="shared" si="101"/>
        <v/>
      </c>
    </row>
    <row r="1791" spans="10:39" x14ac:dyDescent="0.25">
      <c r="J1791" s="59">
        <f>'Inventory Ref Sheet'!AK1791</f>
        <v>0</v>
      </c>
      <c r="K1791" s="59">
        <f>'Inventory Ref Sheet'!AL1791</f>
        <v>0</v>
      </c>
      <c r="L1791" s="59">
        <f>'Inventory Ref Sheet'!AM1791</f>
        <v>0</v>
      </c>
      <c r="M1791" s="59">
        <f>'Inventory Ref Sheet'!AP1791</f>
        <v>0</v>
      </c>
      <c r="N1791" s="59">
        <f>'Inventory Ref Sheet'!AQ1791</f>
        <v>0</v>
      </c>
      <c r="O1791" s="100" t="str">
        <f ca="1">IF('Inventory Ref Sheet'!AS1791&gt;0,YEAR(TODAY())-'Inventory Ref Sheet'!AS1791,"")</f>
        <v/>
      </c>
      <c r="P1791" s="95">
        <f>'Inventory Ref Sheet'!AU1791</f>
        <v>0</v>
      </c>
      <c r="Q1791" s="60">
        <f>'Inventory Ref Sheet'!AV1791</f>
        <v>0</v>
      </c>
      <c r="R1791" s="61"/>
      <c r="S1791" s="100" t="str">
        <f t="shared" si="99"/>
        <v/>
      </c>
      <c r="T1791" s="59">
        <f>'Inventory Ref Sheet'!M1791</f>
        <v>0</v>
      </c>
      <c r="U1791" s="102">
        <f>'Inventory Ref Sheet'!N1791</f>
        <v>0</v>
      </c>
      <c r="V1791" s="59">
        <f>'Inventory Ref Sheet'!O1791</f>
        <v>0</v>
      </c>
      <c r="W1791" s="59">
        <f>'Inventory Ref Sheet'!R1791</f>
        <v>0</v>
      </c>
      <c r="X1791" s="59">
        <f>'Inventory Ref Sheet'!S1791</f>
        <v>0</v>
      </c>
      <c r="Y1791" s="100" t="str">
        <f ca="1">IF('Inventory Ref Sheet'!U1791&gt;0,YEAR(TODAY())-'Inventory Ref Sheet'!U1791,"")</f>
        <v/>
      </c>
      <c r="Z1791" s="95">
        <f>'Inventory Ref Sheet'!W1791</f>
        <v>0</v>
      </c>
      <c r="AA1791" s="60">
        <f>'Inventory Ref Sheet'!X1791</f>
        <v>0</v>
      </c>
      <c r="AB1791" s="61"/>
      <c r="AC1791" s="97" t="str">
        <f t="shared" si="100"/>
        <v/>
      </c>
      <c r="AD1791" s="59">
        <f>'Inventory Ref Sheet'!Y1791</f>
        <v>0</v>
      </c>
      <c r="AE1791" s="59">
        <f>'Inventory Ref Sheet'!Z1791</f>
        <v>0</v>
      </c>
      <c r="AF1791" s="102">
        <f>'Inventory Ref Sheet'!AA1791</f>
        <v>0</v>
      </c>
      <c r="AG1791" s="59">
        <f>'Inventory Ref Sheet'!AD1791</f>
        <v>0</v>
      </c>
      <c r="AH1791" s="59">
        <f>'Inventory Ref Sheet'!AE1791</f>
        <v>0</v>
      </c>
      <c r="AI1791" s="100" t="str">
        <f ca="1">IF('Inventory Ref Sheet'!AG1791&gt;0,YEAR(TODAY())-'Inventory Ref Sheet'!AG1791,"")</f>
        <v/>
      </c>
      <c r="AJ1791" s="99"/>
      <c r="AK1791" s="60">
        <f>'Inventory Ref Sheet'!AJ1791</f>
        <v>0</v>
      </c>
      <c r="AL1791" s="99"/>
      <c r="AM1791" s="97" t="str">
        <f t="shared" si="101"/>
        <v/>
      </c>
    </row>
    <row r="1792" spans="10:39" x14ac:dyDescent="0.25">
      <c r="J1792" s="59">
        <f>'Inventory Ref Sheet'!AK1792</f>
        <v>0</v>
      </c>
      <c r="K1792" s="59">
        <f>'Inventory Ref Sheet'!AL1792</f>
        <v>0</v>
      </c>
      <c r="L1792" s="59">
        <f>'Inventory Ref Sheet'!AM1792</f>
        <v>0</v>
      </c>
      <c r="M1792" s="59">
        <f>'Inventory Ref Sheet'!AP1792</f>
        <v>0</v>
      </c>
      <c r="N1792" s="59">
        <f>'Inventory Ref Sheet'!AQ1792</f>
        <v>0</v>
      </c>
      <c r="O1792" s="100" t="str">
        <f ca="1">IF('Inventory Ref Sheet'!AS1792&gt;0,YEAR(TODAY())-'Inventory Ref Sheet'!AS1792,"")</f>
        <v/>
      </c>
      <c r="P1792" s="95">
        <f>'Inventory Ref Sheet'!AU1792</f>
        <v>0</v>
      </c>
      <c r="Q1792" s="60">
        <f>'Inventory Ref Sheet'!AV1792</f>
        <v>0</v>
      </c>
      <c r="R1792" s="61"/>
      <c r="S1792" s="100" t="str">
        <f t="shared" si="99"/>
        <v/>
      </c>
      <c r="T1792" s="59">
        <f>'Inventory Ref Sheet'!M1792</f>
        <v>0</v>
      </c>
      <c r="U1792" s="102">
        <f>'Inventory Ref Sheet'!N1792</f>
        <v>0</v>
      </c>
      <c r="V1792" s="59">
        <f>'Inventory Ref Sheet'!O1792</f>
        <v>0</v>
      </c>
      <c r="W1792" s="59">
        <f>'Inventory Ref Sheet'!R1792</f>
        <v>0</v>
      </c>
      <c r="X1792" s="59">
        <f>'Inventory Ref Sheet'!S1792</f>
        <v>0</v>
      </c>
      <c r="Y1792" s="100" t="str">
        <f ca="1">IF('Inventory Ref Sheet'!U1792&gt;0,YEAR(TODAY())-'Inventory Ref Sheet'!U1792,"")</f>
        <v/>
      </c>
      <c r="Z1792" s="95">
        <f>'Inventory Ref Sheet'!W1792</f>
        <v>0</v>
      </c>
      <c r="AA1792" s="60">
        <f>'Inventory Ref Sheet'!X1792</f>
        <v>0</v>
      </c>
      <c r="AB1792" s="61"/>
      <c r="AC1792" s="97" t="str">
        <f t="shared" si="100"/>
        <v/>
      </c>
      <c r="AD1792" s="59">
        <f>'Inventory Ref Sheet'!Y1792</f>
        <v>0</v>
      </c>
      <c r="AE1792" s="59">
        <f>'Inventory Ref Sheet'!Z1792</f>
        <v>0</v>
      </c>
      <c r="AF1792" s="102">
        <f>'Inventory Ref Sheet'!AA1792</f>
        <v>0</v>
      </c>
      <c r="AG1792" s="59">
        <f>'Inventory Ref Sheet'!AD1792</f>
        <v>0</v>
      </c>
      <c r="AH1792" s="59">
        <f>'Inventory Ref Sheet'!AE1792</f>
        <v>0</v>
      </c>
      <c r="AI1792" s="100" t="str">
        <f ca="1">IF('Inventory Ref Sheet'!AG1792&gt;0,YEAR(TODAY())-'Inventory Ref Sheet'!AG1792,"")</f>
        <v/>
      </c>
      <c r="AJ1792" s="99"/>
      <c r="AK1792" s="60">
        <f>'Inventory Ref Sheet'!AJ1792</f>
        <v>0</v>
      </c>
      <c r="AL1792" s="99"/>
      <c r="AM1792" s="97" t="str">
        <f t="shared" si="101"/>
        <v/>
      </c>
    </row>
    <row r="1793" spans="10:39" x14ac:dyDescent="0.25">
      <c r="J1793" s="59">
        <f>'Inventory Ref Sheet'!AK1793</f>
        <v>0</v>
      </c>
      <c r="K1793" s="59">
        <f>'Inventory Ref Sheet'!AL1793</f>
        <v>0</v>
      </c>
      <c r="L1793" s="59">
        <f>'Inventory Ref Sheet'!AM1793</f>
        <v>0</v>
      </c>
      <c r="M1793" s="59">
        <f>'Inventory Ref Sheet'!AP1793</f>
        <v>0</v>
      </c>
      <c r="N1793" s="59">
        <f>'Inventory Ref Sheet'!AQ1793</f>
        <v>0</v>
      </c>
      <c r="O1793" s="100" t="str">
        <f ca="1">IF('Inventory Ref Sheet'!AS1793&gt;0,YEAR(TODAY())-'Inventory Ref Sheet'!AS1793,"")</f>
        <v/>
      </c>
      <c r="P1793" s="95">
        <f>'Inventory Ref Sheet'!AU1793</f>
        <v>0</v>
      </c>
      <c r="Q1793" s="60">
        <f>'Inventory Ref Sheet'!AV1793</f>
        <v>0</v>
      </c>
      <c r="R1793" s="61"/>
      <c r="S1793" s="100" t="str">
        <f t="shared" si="99"/>
        <v/>
      </c>
      <c r="T1793" s="59">
        <f>'Inventory Ref Sheet'!M1793</f>
        <v>0</v>
      </c>
      <c r="U1793" s="102">
        <f>'Inventory Ref Sheet'!N1793</f>
        <v>0</v>
      </c>
      <c r="V1793" s="59">
        <f>'Inventory Ref Sheet'!O1793</f>
        <v>0</v>
      </c>
      <c r="W1793" s="59">
        <f>'Inventory Ref Sheet'!R1793</f>
        <v>0</v>
      </c>
      <c r="X1793" s="59">
        <f>'Inventory Ref Sheet'!S1793</f>
        <v>0</v>
      </c>
      <c r="Y1793" s="100" t="str">
        <f ca="1">IF('Inventory Ref Sheet'!U1793&gt;0,YEAR(TODAY())-'Inventory Ref Sheet'!U1793,"")</f>
        <v/>
      </c>
      <c r="Z1793" s="95">
        <f>'Inventory Ref Sheet'!W1793</f>
        <v>0</v>
      </c>
      <c r="AA1793" s="60">
        <f>'Inventory Ref Sheet'!X1793</f>
        <v>0</v>
      </c>
      <c r="AB1793" s="61"/>
      <c r="AC1793" s="97" t="str">
        <f t="shared" si="100"/>
        <v/>
      </c>
      <c r="AD1793" s="59">
        <f>'Inventory Ref Sheet'!Y1793</f>
        <v>0</v>
      </c>
      <c r="AE1793" s="59">
        <f>'Inventory Ref Sheet'!Z1793</f>
        <v>0</v>
      </c>
      <c r="AF1793" s="102">
        <f>'Inventory Ref Sheet'!AA1793</f>
        <v>0</v>
      </c>
      <c r="AG1793" s="59">
        <f>'Inventory Ref Sheet'!AD1793</f>
        <v>0</v>
      </c>
      <c r="AH1793" s="59">
        <f>'Inventory Ref Sheet'!AE1793</f>
        <v>0</v>
      </c>
      <c r="AI1793" s="100" t="str">
        <f ca="1">IF('Inventory Ref Sheet'!AG1793&gt;0,YEAR(TODAY())-'Inventory Ref Sheet'!AG1793,"")</f>
        <v/>
      </c>
      <c r="AJ1793" s="99"/>
      <c r="AK1793" s="60">
        <f>'Inventory Ref Sheet'!AJ1793</f>
        <v>0</v>
      </c>
      <c r="AL1793" s="99"/>
      <c r="AM1793" s="97" t="str">
        <f t="shared" si="101"/>
        <v/>
      </c>
    </row>
    <row r="1794" spans="10:39" x14ac:dyDescent="0.25">
      <c r="J1794" s="59">
        <f>'Inventory Ref Sheet'!AK1794</f>
        <v>0</v>
      </c>
      <c r="K1794" s="59">
        <f>'Inventory Ref Sheet'!AL1794</f>
        <v>0</v>
      </c>
      <c r="L1794" s="59">
        <f>'Inventory Ref Sheet'!AM1794</f>
        <v>0</v>
      </c>
      <c r="M1794" s="59">
        <f>'Inventory Ref Sheet'!AP1794</f>
        <v>0</v>
      </c>
      <c r="N1794" s="59">
        <f>'Inventory Ref Sheet'!AQ1794</f>
        <v>0</v>
      </c>
      <c r="O1794" s="100" t="str">
        <f ca="1">IF('Inventory Ref Sheet'!AS1794&gt;0,YEAR(TODAY())-'Inventory Ref Sheet'!AS1794,"")</f>
        <v/>
      </c>
      <c r="P1794" s="95">
        <f>'Inventory Ref Sheet'!AU1794</f>
        <v>0</v>
      </c>
      <c r="Q1794" s="60">
        <f>'Inventory Ref Sheet'!AV1794</f>
        <v>0</v>
      </c>
      <c r="R1794" s="61"/>
      <c r="S1794" s="100" t="str">
        <f t="shared" si="99"/>
        <v/>
      </c>
      <c r="T1794" s="59">
        <f>'Inventory Ref Sheet'!M1794</f>
        <v>0</v>
      </c>
      <c r="U1794" s="102">
        <f>'Inventory Ref Sheet'!N1794</f>
        <v>0</v>
      </c>
      <c r="V1794" s="59">
        <f>'Inventory Ref Sheet'!O1794</f>
        <v>0</v>
      </c>
      <c r="W1794" s="59">
        <f>'Inventory Ref Sheet'!R1794</f>
        <v>0</v>
      </c>
      <c r="X1794" s="59">
        <f>'Inventory Ref Sheet'!S1794</f>
        <v>0</v>
      </c>
      <c r="Y1794" s="100" t="str">
        <f ca="1">IF('Inventory Ref Sheet'!U1794&gt;0,YEAR(TODAY())-'Inventory Ref Sheet'!U1794,"")</f>
        <v/>
      </c>
      <c r="Z1794" s="95">
        <f>'Inventory Ref Sheet'!W1794</f>
        <v>0</v>
      </c>
      <c r="AA1794" s="60">
        <f>'Inventory Ref Sheet'!X1794</f>
        <v>0</v>
      </c>
      <c r="AB1794" s="61"/>
      <c r="AC1794" s="97" t="str">
        <f t="shared" si="100"/>
        <v/>
      </c>
      <c r="AD1794" s="59">
        <f>'Inventory Ref Sheet'!Y1794</f>
        <v>0</v>
      </c>
      <c r="AE1794" s="59">
        <f>'Inventory Ref Sheet'!Z1794</f>
        <v>0</v>
      </c>
      <c r="AF1794" s="102">
        <f>'Inventory Ref Sheet'!AA1794</f>
        <v>0</v>
      </c>
      <c r="AG1794" s="59">
        <f>'Inventory Ref Sheet'!AD1794</f>
        <v>0</v>
      </c>
      <c r="AH1794" s="59">
        <f>'Inventory Ref Sheet'!AE1794</f>
        <v>0</v>
      </c>
      <c r="AI1794" s="100" t="str">
        <f ca="1">IF('Inventory Ref Sheet'!AG1794&gt;0,YEAR(TODAY())-'Inventory Ref Sheet'!AG1794,"")</f>
        <v/>
      </c>
      <c r="AJ1794" s="99"/>
      <c r="AK1794" s="60">
        <f>'Inventory Ref Sheet'!AJ1794</f>
        <v>0</v>
      </c>
      <c r="AL1794" s="99"/>
      <c r="AM1794" s="97" t="str">
        <f t="shared" si="101"/>
        <v/>
      </c>
    </row>
    <row r="1795" spans="10:39" x14ac:dyDescent="0.25">
      <c r="J1795" s="59">
        <f>'Inventory Ref Sheet'!AK1795</f>
        <v>0</v>
      </c>
      <c r="K1795" s="59">
        <f>'Inventory Ref Sheet'!AL1795</f>
        <v>0</v>
      </c>
      <c r="L1795" s="59">
        <f>'Inventory Ref Sheet'!AM1795</f>
        <v>0</v>
      </c>
      <c r="M1795" s="59">
        <f>'Inventory Ref Sheet'!AP1795</f>
        <v>0</v>
      </c>
      <c r="N1795" s="59">
        <f>'Inventory Ref Sheet'!AQ1795</f>
        <v>0</v>
      </c>
      <c r="O1795" s="100" t="str">
        <f ca="1">IF('Inventory Ref Sheet'!AS1795&gt;0,YEAR(TODAY())-'Inventory Ref Sheet'!AS1795,"")</f>
        <v/>
      </c>
      <c r="P1795" s="95">
        <f>'Inventory Ref Sheet'!AU1795</f>
        <v>0</v>
      </c>
      <c r="Q1795" s="60">
        <f>'Inventory Ref Sheet'!AV1795</f>
        <v>0</v>
      </c>
      <c r="R1795" s="61"/>
      <c r="S1795" s="100" t="str">
        <f t="shared" si="99"/>
        <v/>
      </c>
      <c r="T1795" s="59">
        <f>'Inventory Ref Sheet'!M1795</f>
        <v>0</v>
      </c>
      <c r="U1795" s="102">
        <f>'Inventory Ref Sheet'!N1795</f>
        <v>0</v>
      </c>
      <c r="V1795" s="59">
        <f>'Inventory Ref Sheet'!O1795</f>
        <v>0</v>
      </c>
      <c r="W1795" s="59">
        <f>'Inventory Ref Sheet'!R1795</f>
        <v>0</v>
      </c>
      <c r="X1795" s="59">
        <f>'Inventory Ref Sheet'!S1795</f>
        <v>0</v>
      </c>
      <c r="Y1795" s="100" t="str">
        <f ca="1">IF('Inventory Ref Sheet'!U1795&gt;0,YEAR(TODAY())-'Inventory Ref Sheet'!U1795,"")</f>
        <v/>
      </c>
      <c r="Z1795" s="95">
        <f>'Inventory Ref Sheet'!W1795</f>
        <v>0</v>
      </c>
      <c r="AA1795" s="60">
        <f>'Inventory Ref Sheet'!X1795</f>
        <v>0</v>
      </c>
      <c r="AB1795" s="61"/>
      <c r="AC1795" s="97" t="str">
        <f t="shared" si="100"/>
        <v/>
      </c>
      <c r="AD1795" s="59">
        <f>'Inventory Ref Sheet'!Y1795</f>
        <v>0</v>
      </c>
      <c r="AE1795" s="59">
        <f>'Inventory Ref Sheet'!Z1795</f>
        <v>0</v>
      </c>
      <c r="AF1795" s="102">
        <f>'Inventory Ref Sheet'!AA1795</f>
        <v>0</v>
      </c>
      <c r="AG1795" s="59">
        <f>'Inventory Ref Sheet'!AD1795</f>
        <v>0</v>
      </c>
      <c r="AH1795" s="59">
        <f>'Inventory Ref Sheet'!AE1795</f>
        <v>0</v>
      </c>
      <c r="AI1795" s="100" t="str">
        <f ca="1">IF('Inventory Ref Sheet'!AG1795&gt;0,YEAR(TODAY())-'Inventory Ref Sheet'!AG1795,"")</f>
        <v/>
      </c>
      <c r="AJ1795" s="99"/>
      <c r="AK1795" s="60">
        <f>'Inventory Ref Sheet'!AJ1795</f>
        <v>0</v>
      </c>
      <c r="AL1795" s="99"/>
      <c r="AM1795" s="97" t="str">
        <f t="shared" si="101"/>
        <v/>
      </c>
    </row>
    <row r="1796" spans="10:39" x14ac:dyDescent="0.25">
      <c r="J1796" s="59">
        <f>'Inventory Ref Sheet'!AK1796</f>
        <v>0</v>
      </c>
      <c r="K1796" s="59">
        <f>'Inventory Ref Sheet'!AL1796</f>
        <v>0</v>
      </c>
      <c r="L1796" s="59">
        <f>'Inventory Ref Sheet'!AM1796</f>
        <v>0</v>
      </c>
      <c r="M1796" s="59">
        <f>'Inventory Ref Sheet'!AP1796</f>
        <v>0</v>
      </c>
      <c r="N1796" s="59">
        <f>'Inventory Ref Sheet'!AQ1796</f>
        <v>0</v>
      </c>
      <c r="O1796" s="100" t="str">
        <f ca="1">IF('Inventory Ref Sheet'!AS1796&gt;0,YEAR(TODAY())-'Inventory Ref Sheet'!AS1796,"")</f>
        <v/>
      </c>
      <c r="P1796" s="95">
        <f>'Inventory Ref Sheet'!AU1796</f>
        <v>0</v>
      </c>
      <c r="Q1796" s="60">
        <f>'Inventory Ref Sheet'!AV1796</f>
        <v>0</v>
      </c>
      <c r="R1796" s="61"/>
      <c r="S1796" s="100" t="str">
        <f t="shared" si="99"/>
        <v/>
      </c>
      <c r="T1796" s="59">
        <f>'Inventory Ref Sheet'!M1796</f>
        <v>0</v>
      </c>
      <c r="U1796" s="102">
        <f>'Inventory Ref Sheet'!N1796</f>
        <v>0</v>
      </c>
      <c r="V1796" s="59">
        <f>'Inventory Ref Sheet'!O1796</f>
        <v>0</v>
      </c>
      <c r="W1796" s="59">
        <f>'Inventory Ref Sheet'!R1796</f>
        <v>0</v>
      </c>
      <c r="X1796" s="59">
        <f>'Inventory Ref Sheet'!S1796</f>
        <v>0</v>
      </c>
      <c r="Y1796" s="100" t="str">
        <f ca="1">IF('Inventory Ref Sheet'!U1796&gt;0,YEAR(TODAY())-'Inventory Ref Sheet'!U1796,"")</f>
        <v/>
      </c>
      <c r="Z1796" s="95">
        <f>'Inventory Ref Sheet'!W1796</f>
        <v>0</v>
      </c>
      <c r="AA1796" s="60">
        <f>'Inventory Ref Sheet'!X1796</f>
        <v>0</v>
      </c>
      <c r="AB1796" s="61"/>
      <c r="AC1796" s="97" t="str">
        <f t="shared" si="100"/>
        <v/>
      </c>
      <c r="AD1796" s="59">
        <f>'Inventory Ref Sheet'!Y1796</f>
        <v>0</v>
      </c>
      <c r="AE1796" s="59">
        <f>'Inventory Ref Sheet'!Z1796</f>
        <v>0</v>
      </c>
      <c r="AF1796" s="102">
        <f>'Inventory Ref Sheet'!AA1796</f>
        <v>0</v>
      </c>
      <c r="AG1796" s="59">
        <f>'Inventory Ref Sheet'!AD1796</f>
        <v>0</v>
      </c>
      <c r="AH1796" s="59">
        <f>'Inventory Ref Sheet'!AE1796</f>
        <v>0</v>
      </c>
      <c r="AI1796" s="100" t="str">
        <f ca="1">IF('Inventory Ref Sheet'!AG1796&gt;0,YEAR(TODAY())-'Inventory Ref Sheet'!AG1796,"")</f>
        <v/>
      </c>
      <c r="AJ1796" s="99"/>
      <c r="AK1796" s="60">
        <f>'Inventory Ref Sheet'!AJ1796</f>
        <v>0</v>
      </c>
      <c r="AL1796" s="99"/>
      <c r="AM1796" s="97" t="str">
        <f t="shared" si="101"/>
        <v/>
      </c>
    </row>
    <row r="1797" spans="10:39" x14ac:dyDescent="0.25">
      <c r="J1797" s="59">
        <f>'Inventory Ref Sheet'!AK1797</f>
        <v>0</v>
      </c>
      <c r="K1797" s="59">
        <f>'Inventory Ref Sheet'!AL1797</f>
        <v>0</v>
      </c>
      <c r="L1797" s="59">
        <f>'Inventory Ref Sheet'!AM1797</f>
        <v>0</v>
      </c>
      <c r="M1797" s="59">
        <f>'Inventory Ref Sheet'!AP1797</f>
        <v>0</v>
      </c>
      <c r="N1797" s="59">
        <f>'Inventory Ref Sheet'!AQ1797</f>
        <v>0</v>
      </c>
      <c r="O1797" s="100" t="str">
        <f ca="1">IF('Inventory Ref Sheet'!AS1797&gt;0,YEAR(TODAY())-'Inventory Ref Sheet'!AS1797,"")</f>
        <v/>
      </c>
      <c r="P1797" s="95">
        <f>'Inventory Ref Sheet'!AU1797</f>
        <v>0</v>
      </c>
      <c r="Q1797" s="60">
        <f>'Inventory Ref Sheet'!AV1797</f>
        <v>0</v>
      </c>
      <c r="R1797" s="61"/>
      <c r="S1797" s="100" t="str">
        <f t="shared" si="99"/>
        <v/>
      </c>
      <c r="T1797" s="59">
        <f>'Inventory Ref Sheet'!M1797</f>
        <v>0</v>
      </c>
      <c r="U1797" s="102">
        <f>'Inventory Ref Sheet'!N1797</f>
        <v>0</v>
      </c>
      <c r="V1797" s="59">
        <f>'Inventory Ref Sheet'!O1797</f>
        <v>0</v>
      </c>
      <c r="W1797" s="59">
        <f>'Inventory Ref Sheet'!R1797</f>
        <v>0</v>
      </c>
      <c r="X1797" s="59">
        <f>'Inventory Ref Sheet'!S1797</f>
        <v>0</v>
      </c>
      <c r="Y1797" s="100" t="str">
        <f ca="1">IF('Inventory Ref Sheet'!U1797&gt;0,YEAR(TODAY())-'Inventory Ref Sheet'!U1797,"")</f>
        <v/>
      </c>
      <c r="Z1797" s="95">
        <f>'Inventory Ref Sheet'!W1797</f>
        <v>0</v>
      </c>
      <c r="AA1797" s="60">
        <f>'Inventory Ref Sheet'!X1797</f>
        <v>0</v>
      </c>
      <c r="AB1797" s="61"/>
      <c r="AC1797" s="97" t="str">
        <f t="shared" si="100"/>
        <v/>
      </c>
      <c r="AD1797" s="59">
        <f>'Inventory Ref Sheet'!Y1797</f>
        <v>0</v>
      </c>
      <c r="AE1797" s="59">
        <f>'Inventory Ref Sheet'!Z1797</f>
        <v>0</v>
      </c>
      <c r="AF1797" s="102">
        <f>'Inventory Ref Sheet'!AA1797</f>
        <v>0</v>
      </c>
      <c r="AG1797" s="59">
        <f>'Inventory Ref Sheet'!AD1797</f>
        <v>0</v>
      </c>
      <c r="AH1797" s="59">
        <f>'Inventory Ref Sheet'!AE1797</f>
        <v>0</v>
      </c>
      <c r="AI1797" s="100" t="str">
        <f ca="1">IF('Inventory Ref Sheet'!AG1797&gt;0,YEAR(TODAY())-'Inventory Ref Sheet'!AG1797,"")</f>
        <v/>
      </c>
      <c r="AJ1797" s="99"/>
      <c r="AK1797" s="60">
        <f>'Inventory Ref Sheet'!AJ1797</f>
        <v>0</v>
      </c>
      <c r="AL1797" s="99"/>
      <c r="AM1797" s="97" t="str">
        <f t="shared" si="101"/>
        <v/>
      </c>
    </row>
    <row r="1798" spans="10:39" x14ac:dyDescent="0.25">
      <c r="J1798" s="59">
        <f>'Inventory Ref Sheet'!AK1798</f>
        <v>0</v>
      </c>
      <c r="K1798" s="59">
        <f>'Inventory Ref Sheet'!AL1798</f>
        <v>0</v>
      </c>
      <c r="L1798" s="59">
        <f>'Inventory Ref Sheet'!AM1798</f>
        <v>0</v>
      </c>
      <c r="M1798" s="59">
        <f>'Inventory Ref Sheet'!AP1798</f>
        <v>0</v>
      </c>
      <c r="N1798" s="59">
        <f>'Inventory Ref Sheet'!AQ1798</f>
        <v>0</v>
      </c>
      <c r="O1798" s="100" t="str">
        <f ca="1">IF('Inventory Ref Sheet'!AS1798&gt;0,YEAR(TODAY())-'Inventory Ref Sheet'!AS1798,"")</f>
        <v/>
      </c>
      <c r="P1798" s="95">
        <f>'Inventory Ref Sheet'!AU1798</f>
        <v>0</v>
      </c>
      <c r="Q1798" s="60">
        <f>'Inventory Ref Sheet'!AV1798</f>
        <v>0</v>
      </c>
      <c r="R1798" s="61"/>
      <c r="S1798" s="100" t="str">
        <f t="shared" ref="S1798:S1861" si="102">IF(ISTEXT(J1798),IF(O1798&gt;=R1798,"Yes","No"),"")</f>
        <v/>
      </c>
      <c r="T1798" s="59">
        <f>'Inventory Ref Sheet'!M1798</f>
        <v>0</v>
      </c>
      <c r="U1798" s="102">
        <f>'Inventory Ref Sheet'!N1798</f>
        <v>0</v>
      </c>
      <c r="V1798" s="59">
        <f>'Inventory Ref Sheet'!O1798</f>
        <v>0</v>
      </c>
      <c r="W1798" s="59">
        <f>'Inventory Ref Sheet'!R1798</f>
        <v>0</v>
      </c>
      <c r="X1798" s="59">
        <f>'Inventory Ref Sheet'!S1798</f>
        <v>0</v>
      </c>
      <c r="Y1798" s="100" t="str">
        <f ca="1">IF('Inventory Ref Sheet'!U1798&gt;0,YEAR(TODAY())-'Inventory Ref Sheet'!U1798,"")</f>
        <v/>
      </c>
      <c r="Z1798" s="95">
        <f>'Inventory Ref Sheet'!W1798</f>
        <v>0</v>
      </c>
      <c r="AA1798" s="60">
        <f>'Inventory Ref Sheet'!X1798</f>
        <v>0</v>
      </c>
      <c r="AB1798" s="61"/>
      <c r="AC1798" s="97" t="str">
        <f t="shared" si="100"/>
        <v/>
      </c>
      <c r="AD1798" s="59">
        <f>'Inventory Ref Sheet'!Y1798</f>
        <v>0</v>
      </c>
      <c r="AE1798" s="59">
        <f>'Inventory Ref Sheet'!Z1798</f>
        <v>0</v>
      </c>
      <c r="AF1798" s="102">
        <f>'Inventory Ref Sheet'!AA1798</f>
        <v>0</v>
      </c>
      <c r="AG1798" s="59">
        <f>'Inventory Ref Sheet'!AD1798</f>
        <v>0</v>
      </c>
      <c r="AH1798" s="59">
        <f>'Inventory Ref Sheet'!AE1798</f>
        <v>0</v>
      </c>
      <c r="AI1798" s="100" t="str">
        <f ca="1">IF('Inventory Ref Sheet'!AG1798&gt;0,YEAR(TODAY())-'Inventory Ref Sheet'!AG1798,"")</f>
        <v/>
      </c>
      <c r="AJ1798" s="99"/>
      <c r="AK1798" s="60">
        <f>'Inventory Ref Sheet'!AJ1798</f>
        <v>0</v>
      </c>
      <c r="AL1798" s="99"/>
      <c r="AM1798" s="97" t="str">
        <f t="shared" si="101"/>
        <v/>
      </c>
    </row>
    <row r="1799" spans="10:39" x14ac:dyDescent="0.25">
      <c r="J1799" s="59">
        <f>'Inventory Ref Sheet'!AK1799</f>
        <v>0</v>
      </c>
      <c r="K1799" s="59">
        <f>'Inventory Ref Sheet'!AL1799</f>
        <v>0</v>
      </c>
      <c r="L1799" s="59">
        <f>'Inventory Ref Sheet'!AM1799</f>
        <v>0</v>
      </c>
      <c r="M1799" s="59">
        <f>'Inventory Ref Sheet'!AP1799</f>
        <v>0</v>
      </c>
      <c r="N1799" s="59">
        <f>'Inventory Ref Sheet'!AQ1799</f>
        <v>0</v>
      </c>
      <c r="O1799" s="100" t="str">
        <f ca="1">IF('Inventory Ref Sheet'!AS1799&gt;0,YEAR(TODAY())-'Inventory Ref Sheet'!AS1799,"")</f>
        <v/>
      </c>
      <c r="P1799" s="95">
        <f>'Inventory Ref Sheet'!AU1799</f>
        <v>0</v>
      </c>
      <c r="Q1799" s="60">
        <f>'Inventory Ref Sheet'!AV1799</f>
        <v>0</v>
      </c>
      <c r="R1799" s="61"/>
      <c r="S1799" s="100" t="str">
        <f t="shared" si="102"/>
        <v/>
      </c>
      <c r="T1799" s="59">
        <f>'Inventory Ref Sheet'!M1799</f>
        <v>0</v>
      </c>
      <c r="U1799" s="102">
        <f>'Inventory Ref Sheet'!N1799</f>
        <v>0</v>
      </c>
      <c r="V1799" s="59">
        <f>'Inventory Ref Sheet'!O1799</f>
        <v>0</v>
      </c>
      <c r="W1799" s="59">
        <f>'Inventory Ref Sheet'!R1799</f>
        <v>0</v>
      </c>
      <c r="X1799" s="59">
        <f>'Inventory Ref Sheet'!S1799</f>
        <v>0</v>
      </c>
      <c r="Y1799" s="100" t="str">
        <f ca="1">IF('Inventory Ref Sheet'!U1799&gt;0,YEAR(TODAY())-'Inventory Ref Sheet'!U1799,"")</f>
        <v/>
      </c>
      <c r="Z1799" s="95">
        <f>'Inventory Ref Sheet'!W1799</f>
        <v>0</v>
      </c>
      <c r="AA1799" s="60">
        <f>'Inventory Ref Sheet'!X1799</f>
        <v>0</v>
      </c>
      <c r="AB1799" s="61"/>
      <c r="AC1799" s="97" t="str">
        <f t="shared" si="100"/>
        <v/>
      </c>
      <c r="AD1799" s="59">
        <f>'Inventory Ref Sheet'!Y1799</f>
        <v>0</v>
      </c>
      <c r="AE1799" s="59">
        <f>'Inventory Ref Sheet'!Z1799</f>
        <v>0</v>
      </c>
      <c r="AF1799" s="102">
        <f>'Inventory Ref Sheet'!AA1799</f>
        <v>0</v>
      </c>
      <c r="AG1799" s="59">
        <f>'Inventory Ref Sheet'!AD1799</f>
        <v>0</v>
      </c>
      <c r="AH1799" s="59">
        <f>'Inventory Ref Sheet'!AE1799</f>
        <v>0</v>
      </c>
      <c r="AI1799" s="100" t="str">
        <f ca="1">IF('Inventory Ref Sheet'!AG1799&gt;0,YEAR(TODAY())-'Inventory Ref Sheet'!AG1799,"")</f>
        <v/>
      </c>
      <c r="AJ1799" s="99"/>
      <c r="AK1799" s="60">
        <f>'Inventory Ref Sheet'!AJ1799</f>
        <v>0</v>
      </c>
      <c r="AL1799" s="99"/>
      <c r="AM1799" s="97" t="str">
        <f t="shared" si="101"/>
        <v/>
      </c>
    </row>
    <row r="1800" spans="10:39" x14ac:dyDescent="0.25">
      <c r="J1800" s="59">
        <f>'Inventory Ref Sheet'!AK1800</f>
        <v>0</v>
      </c>
      <c r="K1800" s="59">
        <f>'Inventory Ref Sheet'!AL1800</f>
        <v>0</v>
      </c>
      <c r="L1800" s="59">
        <f>'Inventory Ref Sheet'!AM1800</f>
        <v>0</v>
      </c>
      <c r="M1800" s="59">
        <f>'Inventory Ref Sheet'!AP1800</f>
        <v>0</v>
      </c>
      <c r="N1800" s="59">
        <f>'Inventory Ref Sheet'!AQ1800</f>
        <v>0</v>
      </c>
      <c r="O1800" s="100" t="str">
        <f ca="1">IF('Inventory Ref Sheet'!AS1800&gt;0,YEAR(TODAY())-'Inventory Ref Sheet'!AS1800,"")</f>
        <v/>
      </c>
      <c r="P1800" s="95">
        <f>'Inventory Ref Sheet'!AU1800</f>
        <v>0</v>
      </c>
      <c r="Q1800" s="60">
        <f>'Inventory Ref Sheet'!AV1800</f>
        <v>0</v>
      </c>
      <c r="R1800" s="61"/>
      <c r="S1800" s="100" t="str">
        <f t="shared" si="102"/>
        <v/>
      </c>
      <c r="T1800" s="59">
        <f>'Inventory Ref Sheet'!M1800</f>
        <v>0</v>
      </c>
      <c r="U1800" s="102">
        <f>'Inventory Ref Sheet'!N1800</f>
        <v>0</v>
      </c>
      <c r="V1800" s="59">
        <f>'Inventory Ref Sheet'!O1800</f>
        <v>0</v>
      </c>
      <c r="W1800" s="59">
        <f>'Inventory Ref Sheet'!R1800</f>
        <v>0</v>
      </c>
      <c r="X1800" s="59">
        <f>'Inventory Ref Sheet'!S1800</f>
        <v>0</v>
      </c>
      <c r="Y1800" s="100" t="str">
        <f ca="1">IF('Inventory Ref Sheet'!U1800&gt;0,YEAR(TODAY())-'Inventory Ref Sheet'!U1800,"")</f>
        <v/>
      </c>
      <c r="Z1800" s="95">
        <f>'Inventory Ref Sheet'!W1800</f>
        <v>0</v>
      </c>
      <c r="AA1800" s="60">
        <f>'Inventory Ref Sheet'!X1800</f>
        <v>0</v>
      </c>
      <c r="AB1800" s="61"/>
      <c r="AC1800" s="97" t="str">
        <f t="shared" si="100"/>
        <v/>
      </c>
      <c r="AD1800" s="59">
        <f>'Inventory Ref Sheet'!Y1800</f>
        <v>0</v>
      </c>
      <c r="AE1800" s="59">
        <f>'Inventory Ref Sheet'!Z1800</f>
        <v>0</v>
      </c>
      <c r="AF1800" s="102">
        <f>'Inventory Ref Sheet'!AA1800</f>
        <v>0</v>
      </c>
      <c r="AG1800" s="59">
        <f>'Inventory Ref Sheet'!AD1800</f>
        <v>0</v>
      </c>
      <c r="AH1800" s="59">
        <f>'Inventory Ref Sheet'!AE1800</f>
        <v>0</v>
      </c>
      <c r="AI1800" s="100" t="str">
        <f ca="1">IF('Inventory Ref Sheet'!AG1800&gt;0,YEAR(TODAY())-'Inventory Ref Sheet'!AG1800,"")</f>
        <v/>
      </c>
      <c r="AJ1800" s="99"/>
      <c r="AK1800" s="60">
        <f>'Inventory Ref Sheet'!AJ1800</f>
        <v>0</v>
      </c>
      <c r="AL1800" s="99"/>
      <c r="AM1800" s="97" t="str">
        <f t="shared" si="101"/>
        <v/>
      </c>
    </row>
    <row r="1801" spans="10:39" x14ac:dyDescent="0.25">
      <c r="J1801" s="59">
        <f>'Inventory Ref Sheet'!AK1801</f>
        <v>0</v>
      </c>
      <c r="K1801" s="59">
        <f>'Inventory Ref Sheet'!AL1801</f>
        <v>0</v>
      </c>
      <c r="L1801" s="59">
        <f>'Inventory Ref Sheet'!AM1801</f>
        <v>0</v>
      </c>
      <c r="M1801" s="59">
        <f>'Inventory Ref Sheet'!AP1801</f>
        <v>0</v>
      </c>
      <c r="N1801" s="59">
        <f>'Inventory Ref Sheet'!AQ1801</f>
        <v>0</v>
      </c>
      <c r="O1801" s="100" t="str">
        <f ca="1">IF('Inventory Ref Sheet'!AS1801&gt;0,YEAR(TODAY())-'Inventory Ref Sheet'!AS1801,"")</f>
        <v/>
      </c>
      <c r="P1801" s="95">
        <f>'Inventory Ref Sheet'!AU1801</f>
        <v>0</v>
      </c>
      <c r="Q1801" s="60">
        <f>'Inventory Ref Sheet'!AV1801</f>
        <v>0</v>
      </c>
      <c r="R1801" s="61"/>
      <c r="S1801" s="100" t="str">
        <f t="shared" si="102"/>
        <v/>
      </c>
      <c r="T1801" s="59">
        <f>'Inventory Ref Sheet'!M1801</f>
        <v>0</v>
      </c>
      <c r="U1801" s="102">
        <f>'Inventory Ref Sheet'!N1801</f>
        <v>0</v>
      </c>
      <c r="V1801" s="59">
        <f>'Inventory Ref Sheet'!O1801</f>
        <v>0</v>
      </c>
      <c r="W1801" s="59">
        <f>'Inventory Ref Sheet'!R1801</f>
        <v>0</v>
      </c>
      <c r="X1801" s="59">
        <f>'Inventory Ref Sheet'!S1801</f>
        <v>0</v>
      </c>
      <c r="Y1801" s="100" t="str">
        <f ca="1">IF('Inventory Ref Sheet'!U1801&gt;0,YEAR(TODAY())-'Inventory Ref Sheet'!U1801,"")</f>
        <v/>
      </c>
      <c r="Z1801" s="95">
        <f>'Inventory Ref Sheet'!W1801</f>
        <v>0</v>
      </c>
      <c r="AA1801" s="60">
        <f>'Inventory Ref Sheet'!X1801</f>
        <v>0</v>
      </c>
      <c r="AB1801" s="61"/>
      <c r="AC1801" s="97" t="str">
        <f t="shared" si="100"/>
        <v/>
      </c>
      <c r="AD1801" s="59">
        <f>'Inventory Ref Sheet'!Y1801</f>
        <v>0</v>
      </c>
      <c r="AE1801" s="59">
        <f>'Inventory Ref Sheet'!Z1801</f>
        <v>0</v>
      </c>
      <c r="AF1801" s="102">
        <f>'Inventory Ref Sheet'!AA1801</f>
        <v>0</v>
      </c>
      <c r="AG1801" s="59">
        <f>'Inventory Ref Sheet'!AD1801</f>
        <v>0</v>
      </c>
      <c r="AH1801" s="59">
        <f>'Inventory Ref Sheet'!AE1801</f>
        <v>0</v>
      </c>
      <c r="AI1801" s="100" t="str">
        <f ca="1">IF('Inventory Ref Sheet'!AG1801&gt;0,YEAR(TODAY())-'Inventory Ref Sheet'!AG1801,"")</f>
        <v/>
      </c>
      <c r="AJ1801" s="99"/>
      <c r="AK1801" s="60">
        <f>'Inventory Ref Sheet'!AJ1801</f>
        <v>0</v>
      </c>
      <c r="AL1801" s="99"/>
      <c r="AM1801" s="97" t="str">
        <f t="shared" si="101"/>
        <v/>
      </c>
    </row>
    <row r="1802" spans="10:39" x14ac:dyDescent="0.25">
      <c r="J1802" s="59">
        <f>'Inventory Ref Sheet'!AK1802</f>
        <v>0</v>
      </c>
      <c r="K1802" s="59">
        <f>'Inventory Ref Sheet'!AL1802</f>
        <v>0</v>
      </c>
      <c r="L1802" s="59">
        <f>'Inventory Ref Sheet'!AM1802</f>
        <v>0</v>
      </c>
      <c r="M1802" s="59">
        <f>'Inventory Ref Sheet'!AP1802</f>
        <v>0</v>
      </c>
      <c r="N1802" s="59">
        <f>'Inventory Ref Sheet'!AQ1802</f>
        <v>0</v>
      </c>
      <c r="O1802" s="100" t="str">
        <f ca="1">IF('Inventory Ref Sheet'!AS1802&gt;0,YEAR(TODAY())-'Inventory Ref Sheet'!AS1802,"")</f>
        <v/>
      </c>
      <c r="P1802" s="95">
        <f>'Inventory Ref Sheet'!AU1802</f>
        <v>0</v>
      </c>
      <c r="Q1802" s="60">
        <f>'Inventory Ref Sheet'!AV1802</f>
        <v>0</v>
      </c>
      <c r="R1802" s="61"/>
      <c r="S1802" s="100" t="str">
        <f t="shared" si="102"/>
        <v/>
      </c>
      <c r="T1802" s="59">
        <f>'Inventory Ref Sheet'!M1802</f>
        <v>0</v>
      </c>
      <c r="U1802" s="102">
        <f>'Inventory Ref Sheet'!N1802</f>
        <v>0</v>
      </c>
      <c r="V1802" s="59">
        <f>'Inventory Ref Sheet'!O1802</f>
        <v>0</v>
      </c>
      <c r="W1802" s="59">
        <f>'Inventory Ref Sheet'!R1802</f>
        <v>0</v>
      </c>
      <c r="X1802" s="59">
        <f>'Inventory Ref Sheet'!S1802</f>
        <v>0</v>
      </c>
      <c r="Y1802" s="100" t="str">
        <f ca="1">IF('Inventory Ref Sheet'!U1802&gt;0,YEAR(TODAY())-'Inventory Ref Sheet'!U1802,"")</f>
        <v/>
      </c>
      <c r="Z1802" s="95">
        <f>'Inventory Ref Sheet'!W1802</f>
        <v>0</v>
      </c>
      <c r="AA1802" s="60">
        <f>'Inventory Ref Sheet'!X1802</f>
        <v>0</v>
      </c>
      <c r="AB1802" s="61"/>
      <c r="AC1802" s="97" t="str">
        <f t="shared" si="100"/>
        <v/>
      </c>
      <c r="AD1802" s="59">
        <f>'Inventory Ref Sheet'!Y1802</f>
        <v>0</v>
      </c>
      <c r="AE1802" s="59">
        <f>'Inventory Ref Sheet'!Z1802</f>
        <v>0</v>
      </c>
      <c r="AF1802" s="102">
        <f>'Inventory Ref Sheet'!AA1802</f>
        <v>0</v>
      </c>
      <c r="AG1802" s="59">
        <f>'Inventory Ref Sheet'!AD1802</f>
        <v>0</v>
      </c>
      <c r="AH1802" s="59">
        <f>'Inventory Ref Sheet'!AE1802</f>
        <v>0</v>
      </c>
      <c r="AI1802" s="100" t="str">
        <f ca="1">IF('Inventory Ref Sheet'!AG1802&gt;0,YEAR(TODAY())-'Inventory Ref Sheet'!AG1802,"")</f>
        <v/>
      </c>
      <c r="AJ1802" s="99"/>
      <c r="AK1802" s="60">
        <f>'Inventory Ref Sheet'!AJ1802</f>
        <v>0</v>
      </c>
      <c r="AL1802" s="99"/>
      <c r="AM1802" s="97" t="str">
        <f t="shared" si="101"/>
        <v/>
      </c>
    </row>
    <row r="1803" spans="10:39" x14ac:dyDescent="0.25">
      <c r="J1803" s="59">
        <f>'Inventory Ref Sheet'!AK1803</f>
        <v>0</v>
      </c>
      <c r="K1803" s="59">
        <f>'Inventory Ref Sheet'!AL1803</f>
        <v>0</v>
      </c>
      <c r="L1803" s="59">
        <f>'Inventory Ref Sheet'!AM1803</f>
        <v>0</v>
      </c>
      <c r="M1803" s="59">
        <f>'Inventory Ref Sheet'!AP1803</f>
        <v>0</v>
      </c>
      <c r="N1803" s="59">
        <f>'Inventory Ref Sheet'!AQ1803</f>
        <v>0</v>
      </c>
      <c r="O1803" s="100" t="str">
        <f ca="1">IF('Inventory Ref Sheet'!AS1803&gt;0,YEAR(TODAY())-'Inventory Ref Sheet'!AS1803,"")</f>
        <v/>
      </c>
      <c r="P1803" s="95">
        <f>'Inventory Ref Sheet'!AU1803</f>
        <v>0</v>
      </c>
      <c r="Q1803" s="60">
        <f>'Inventory Ref Sheet'!AV1803</f>
        <v>0</v>
      </c>
      <c r="R1803" s="61"/>
      <c r="S1803" s="100" t="str">
        <f t="shared" si="102"/>
        <v/>
      </c>
      <c r="T1803" s="59">
        <f>'Inventory Ref Sheet'!M1803</f>
        <v>0</v>
      </c>
      <c r="U1803" s="102">
        <f>'Inventory Ref Sheet'!N1803</f>
        <v>0</v>
      </c>
      <c r="V1803" s="59">
        <f>'Inventory Ref Sheet'!O1803</f>
        <v>0</v>
      </c>
      <c r="W1803" s="59">
        <f>'Inventory Ref Sheet'!R1803</f>
        <v>0</v>
      </c>
      <c r="X1803" s="59">
        <f>'Inventory Ref Sheet'!S1803</f>
        <v>0</v>
      </c>
      <c r="Y1803" s="100" t="str">
        <f ca="1">IF('Inventory Ref Sheet'!U1803&gt;0,YEAR(TODAY())-'Inventory Ref Sheet'!U1803,"")</f>
        <v/>
      </c>
      <c r="Z1803" s="95">
        <f>'Inventory Ref Sheet'!W1803</f>
        <v>0</v>
      </c>
      <c r="AA1803" s="60">
        <f>'Inventory Ref Sheet'!X1803</f>
        <v>0</v>
      </c>
      <c r="AB1803" s="61"/>
      <c r="AC1803" s="97" t="str">
        <f t="shared" ref="AC1803:AC1866" si="103">IF(ISTEXT(T1803),IF(Y1803&gt;=AB1803,"Yes","No"),"")</f>
        <v/>
      </c>
      <c r="AD1803" s="59">
        <f>'Inventory Ref Sheet'!Y1803</f>
        <v>0</v>
      </c>
      <c r="AE1803" s="59">
        <f>'Inventory Ref Sheet'!Z1803</f>
        <v>0</v>
      </c>
      <c r="AF1803" s="102">
        <f>'Inventory Ref Sheet'!AA1803</f>
        <v>0</v>
      </c>
      <c r="AG1803" s="59">
        <f>'Inventory Ref Sheet'!AD1803</f>
        <v>0</v>
      </c>
      <c r="AH1803" s="59">
        <f>'Inventory Ref Sheet'!AE1803</f>
        <v>0</v>
      </c>
      <c r="AI1803" s="100" t="str">
        <f ca="1">IF('Inventory Ref Sheet'!AG1803&gt;0,YEAR(TODAY())-'Inventory Ref Sheet'!AG1803,"")</f>
        <v/>
      </c>
      <c r="AJ1803" s="99"/>
      <c r="AK1803" s="60">
        <f>'Inventory Ref Sheet'!AJ1803</f>
        <v>0</v>
      </c>
      <c r="AL1803" s="99"/>
      <c r="AM1803" s="97" t="str">
        <f t="shared" ref="AM1803:AM1866" si="104">IF(ISTEXT(AD1803),IF(AI1803&gt;=AL1803,"Yes","No"),"")</f>
        <v/>
      </c>
    </row>
    <row r="1804" spans="10:39" x14ac:dyDescent="0.25">
      <c r="J1804" s="59">
        <f>'Inventory Ref Sheet'!AK1804</f>
        <v>0</v>
      </c>
      <c r="K1804" s="59">
        <f>'Inventory Ref Sheet'!AL1804</f>
        <v>0</v>
      </c>
      <c r="L1804" s="59">
        <f>'Inventory Ref Sheet'!AM1804</f>
        <v>0</v>
      </c>
      <c r="M1804" s="59">
        <f>'Inventory Ref Sheet'!AP1804</f>
        <v>0</v>
      </c>
      <c r="N1804" s="59">
        <f>'Inventory Ref Sheet'!AQ1804</f>
        <v>0</v>
      </c>
      <c r="O1804" s="100" t="str">
        <f ca="1">IF('Inventory Ref Sheet'!AS1804&gt;0,YEAR(TODAY())-'Inventory Ref Sheet'!AS1804,"")</f>
        <v/>
      </c>
      <c r="P1804" s="95">
        <f>'Inventory Ref Sheet'!AU1804</f>
        <v>0</v>
      </c>
      <c r="Q1804" s="60">
        <f>'Inventory Ref Sheet'!AV1804</f>
        <v>0</v>
      </c>
      <c r="R1804" s="61"/>
      <c r="S1804" s="100" t="str">
        <f t="shared" si="102"/>
        <v/>
      </c>
      <c r="T1804" s="59">
        <f>'Inventory Ref Sheet'!M1804</f>
        <v>0</v>
      </c>
      <c r="U1804" s="102">
        <f>'Inventory Ref Sheet'!N1804</f>
        <v>0</v>
      </c>
      <c r="V1804" s="59">
        <f>'Inventory Ref Sheet'!O1804</f>
        <v>0</v>
      </c>
      <c r="W1804" s="59">
        <f>'Inventory Ref Sheet'!R1804</f>
        <v>0</v>
      </c>
      <c r="X1804" s="59">
        <f>'Inventory Ref Sheet'!S1804</f>
        <v>0</v>
      </c>
      <c r="Y1804" s="100" t="str">
        <f ca="1">IF('Inventory Ref Sheet'!U1804&gt;0,YEAR(TODAY())-'Inventory Ref Sheet'!U1804,"")</f>
        <v/>
      </c>
      <c r="Z1804" s="95">
        <f>'Inventory Ref Sheet'!W1804</f>
        <v>0</v>
      </c>
      <c r="AA1804" s="60">
        <f>'Inventory Ref Sheet'!X1804</f>
        <v>0</v>
      </c>
      <c r="AB1804" s="61"/>
      <c r="AC1804" s="97" t="str">
        <f t="shared" si="103"/>
        <v/>
      </c>
      <c r="AD1804" s="59">
        <f>'Inventory Ref Sheet'!Y1804</f>
        <v>0</v>
      </c>
      <c r="AE1804" s="59">
        <f>'Inventory Ref Sheet'!Z1804</f>
        <v>0</v>
      </c>
      <c r="AF1804" s="102">
        <f>'Inventory Ref Sheet'!AA1804</f>
        <v>0</v>
      </c>
      <c r="AG1804" s="59">
        <f>'Inventory Ref Sheet'!AD1804</f>
        <v>0</v>
      </c>
      <c r="AH1804" s="59">
        <f>'Inventory Ref Sheet'!AE1804</f>
        <v>0</v>
      </c>
      <c r="AI1804" s="100" t="str">
        <f ca="1">IF('Inventory Ref Sheet'!AG1804&gt;0,YEAR(TODAY())-'Inventory Ref Sheet'!AG1804,"")</f>
        <v/>
      </c>
      <c r="AJ1804" s="99"/>
      <c r="AK1804" s="60">
        <f>'Inventory Ref Sheet'!AJ1804</f>
        <v>0</v>
      </c>
      <c r="AL1804" s="99"/>
      <c r="AM1804" s="97" t="str">
        <f t="shared" si="104"/>
        <v/>
      </c>
    </row>
    <row r="1805" spans="10:39" x14ac:dyDescent="0.25">
      <c r="J1805" s="59">
        <f>'Inventory Ref Sheet'!AK1805</f>
        <v>0</v>
      </c>
      <c r="K1805" s="59">
        <f>'Inventory Ref Sheet'!AL1805</f>
        <v>0</v>
      </c>
      <c r="L1805" s="59">
        <f>'Inventory Ref Sheet'!AM1805</f>
        <v>0</v>
      </c>
      <c r="M1805" s="59">
        <f>'Inventory Ref Sheet'!AP1805</f>
        <v>0</v>
      </c>
      <c r="N1805" s="59">
        <f>'Inventory Ref Sheet'!AQ1805</f>
        <v>0</v>
      </c>
      <c r="O1805" s="100" t="str">
        <f ca="1">IF('Inventory Ref Sheet'!AS1805&gt;0,YEAR(TODAY())-'Inventory Ref Sheet'!AS1805,"")</f>
        <v/>
      </c>
      <c r="P1805" s="95">
        <f>'Inventory Ref Sheet'!AU1805</f>
        <v>0</v>
      </c>
      <c r="Q1805" s="60">
        <f>'Inventory Ref Sheet'!AV1805</f>
        <v>0</v>
      </c>
      <c r="R1805" s="61"/>
      <c r="S1805" s="100" t="str">
        <f t="shared" si="102"/>
        <v/>
      </c>
      <c r="T1805" s="59">
        <f>'Inventory Ref Sheet'!M1805</f>
        <v>0</v>
      </c>
      <c r="U1805" s="102">
        <f>'Inventory Ref Sheet'!N1805</f>
        <v>0</v>
      </c>
      <c r="V1805" s="59">
        <f>'Inventory Ref Sheet'!O1805</f>
        <v>0</v>
      </c>
      <c r="W1805" s="59">
        <f>'Inventory Ref Sheet'!R1805</f>
        <v>0</v>
      </c>
      <c r="X1805" s="59">
        <f>'Inventory Ref Sheet'!S1805</f>
        <v>0</v>
      </c>
      <c r="Y1805" s="100" t="str">
        <f ca="1">IF('Inventory Ref Sheet'!U1805&gt;0,YEAR(TODAY())-'Inventory Ref Sheet'!U1805,"")</f>
        <v/>
      </c>
      <c r="Z1805" s="95">
        <f>'Inventory Ref Sheet'!W1805</f>
        <v>0</v>
      </c>
      <c r="AA1805" s="60">
        <f>'Inventory Ref Sheet'!X1805</f>
        <v>0</v>
      </c>
      <c r="AB1805" s="61"/>
      <c r="AC1805" s="97" t="str">
        <f t="shared" si="103"/>
        <v/>
      </c>
      <c r="AD1805" s="59">
        <f>'Inventory Ref Sheet'!Y1805</f>
        <v>0</v>
      </c>
      <c r="AE1805" s="59">
        <f>'Inventory Ref Sheet'!Z1805</f>
        <v>0</v>
      </c>
      <c r="AF1805" s="102">
        <f>'Inventory Ref Sheet'!AA1805</f>
        <v>0</v>
      </c>
      <c r="AG1805" s="59">
        <f>'Inventory Ref Sheet'!AD1805</f>
        <v>0</v>
      </c>
      <c r="AH1805" s="59">
        <f>'Inventory Ref Sheet'!AE1805</f>
        <v>0</v>
      </c>
      <c r="AI1805" s="100" t="str">
        <f ca="1">IF('Inventory Ref Sheet'!AG1805&gt;0,YEAR(TODAY())-'Inventory Ref Sheet'!AG1805,"")</f>
        <v/>
      </c>
      <c r="AJ1805" s="99"/>
      <c r="AK1805" s="60">
        <f>'Inventory Ref Sheet'!AJ1805</f>
        <v>0</v>
      </c>
      <c r="AL1805" s="99"/>
      <c r="AM1805" s="97" t="str">
        <f t="shared" si="104"/>
        <v/>
      </c>
    </row>
    <row r="1806" spans="10:39" x14ac:dyDescent="0.25">
      <c r="J1806" s="59">
        <f>'Inventory Ref Sheet'!AK1806</f>
        <v>0</v>
      </c>
      <c r="K1806" s="59">
        <f>'Inventory Ref Sheet'!AL1806</f>
        <v>0</v>
      </c>
      <c r="L1806" s="59">
        <f>'Inventory Ref Sheet'!AM1806</f>
        <v>0</v>
      </c>
      <c r="M1806" s="59">
        <f>'Inventory Ref Sheet'!AP1806</f>
        <v>0</v>
      </c>
      <c r="N1806" s="59">
        <f>'Inventory Ref Sheet'!AQ1806</f>
        <v>0</v>
      </c>
      <c r="O1806" s="100" t="str">
        <f ca="1">IF('Inventory Ref Sheet'!AS1806&gt;0,YEAR(TODAY())-'Inventory Ref Sheet'!AS1806,"")</f>
        <v/>
      </c>
      <c r="P1806" s="95">
        <f>'Inventory Ref Sheet'!AU1806</f>
        <v>0</v>
      </c>
      <c r="Q1806" s="60">
        <f>'Inventory Ref Sheet'!AV1806</f>
        <v>0</v>
      </c>
      <c r="R1806" s="61"/>
      <c r="S1806" s="100" t="str">
        <f t="shared" si="102"/>
        <v/>
      </c>
      <c r="T1806" s="59">
        <f>'Inventory Ref Sheet'!M1806</f>
        <v>0</v>
      </c>
      <c r="U1806" s="102">
        <f>'Inventory Ref Sheet'!N1806</f>
        <v>0</v>
      </c>
      <c r="V1806" s="59">
        <f>'Inventory Ref Sheet'!O1806</f>
        <v>0</v>
      </c>
      <c r="W1806" s="59">
        <f>'Inventory Ref Sheet'!R1806</f>
        <v>0</v>
      </c>
      <c r="X1806" s="59">
        <f>'Inventory Ref Sheet'!S1806</f>
        <v>0</v>
      </c>
      <c r="Y1806" s="100" t="str">
        <f ca="1">IF('Inventory Ref Sheet'!U1806&gt;0,YEAR(TODAY())-'Inventory Ref Sheet'!U1806,"")</f>
        <v/>
      </c>
      <c r="Z1806" s="95">
        <f>'Inventory Ref Sheet'!W1806</f>
        <v>0</v>
      </c>
      <c r="AA1806" s="60">
        <f>'Inventory Ref Sheet'!X1806</f>
        <v>0</v>
      </c>
      <c r="AB1806" s="61"/>
      <c r="AC1806" s="97" t="str">
        <f t="shared" si="103"/>
        <v/>
      </c>
      <c r="AD1806" s="59">
        <f>'Inventory Ref Sheet'!Y1806</f>
        <v>0</v>
      </c>
      <c r="AE1806" s="59">
        <f>'Inventory Ref Sheet'!Z1806</f>
        <v>0</v>
      </c>
      <c r="AF1806" s="102">
        <f>'Inventory Ref Sheet'!AA1806</f>
        <v>0</v>
      </c>
      <c r="AG1806" s="59">
        <f>'Inventory Ref Sheet'!AD1806</f>
        <v>0</v>
      </c>
      <c r="AH1806" s="59">
        <f>'Inventory Ref Sheet'!AE1806</f>
        <v>0</v>
      </c>
      <c r="AI1806" s="100" t="str">
        <f ca="1">IF('Inventory Ref Sheet'!AG1806&gt;0,YEAR(TODAY())-'Inventory Ref Sheet'!AG1806,"")</f>
        <v/>
      </c>
      <c r="AJ1806" s="99"/>
      <c r="AK1806" s="60">
        <f>'Inventory Ref Sheet'!AJ1806</f>
        <v>0</v>
      </c>
      <c r="AL1806" s="99"/>
      <c r="AM1806" s="97" t="str">
        <f t="shared" si="104"/>
        <v/>
      </c>
    </row>
    <row r="1807" spans="10:39" x14ac:dyDescent="0.25">
      <c r="J1807" s="59">
        <f>'Inventory Ref Sheet'!AK1807</f>
        <v>0</v>
      </c>
      <c r="K1807" s="59">
        <f>'Inventory Ref Sheet'!AL1807</f>
        <v>0</v>
      </c>
      <c r="L1807" s="59">
        <f>'Inventory Ref Sheet'!AM1807</f>
        <v>0</v>
      </c>
      <c r="M1807" s="59">
        <f>'Inventory Ref Sheet'!AP1807</f>
        <v>0</v>
      </c>
      <c r="N1807" s="59">
        <f>'Inventory Ref Sheet'!AQ1807</f>
        <v>0</v>
      </c>
      <c r="O1807" s="100" t="str">
        <f ca="1">IF('Inventory Ref Sheet'!AS1807&gt;0,YEAR(TODAY())-'Inventory Ref Sheet'!AS1807,"")</f>
        <v/>
      </c>
      <c r="P1807" s="95">
        <f>'Inventory Ref Sheet'!AU1807</f>
        <v>0</v>
      </c>
      <c r="Q1807" s="60">
        <f>'Inventory Ref Sheet'!AV1807</f>
        <v>0</v>
      </c>
      <c r="R1807" s="61"/>
      <c r="S1807" s="100" t="str">
        <f t="shared" si="102"/>
        <v/>
      </c>
      <c r="T1807" s="59">
        <f>'Inventory Ref Sheet'!M1807</f>
        <v>0</v>
      </c>
      <c r="U1807" s="102">
        <f>'Inventory Ref Sheet'!N1807</f>
        <v>0</v>
      </c>
      <c r="V1807" s="59">
        <f>'Inventory Ref Sheet'!O1807</f>
        <v>0</v>
      </c>
      <c r="W1807" s="59">
        <f>'Inventory Ref Sheet'!R1807</f>
        <v>0</v>
      </c>
      <c r="X1807" s="59">
        <f>'Inventory Ref Sheet'!S1807</f>
        <v>0</v>
      </c>
      <c r="Y1807" s="100" t="str">
        <f ca="1">IF('Inventory Ref Sheet'!U1807&gt;0,YEAR(TODAY())-'Inventory Ref Sheet'!U1807,"")</f>
        <v/>
      </c>
      <c r="Z1807" s="95">
        <f>'Inventory Ref Sheet'!W1807</f>
        <v>0</v>
      </c>
      <c r="AA1807" s="60">
        <f>'Inventory Ref Sheet'!X1807</f>
        <v>0</v>
      </c>
      <c r="AB1807" s="61"/>
      <c r="AC1807" s="97" t="str">
        <f t="shared" si="103"/>
        <v/>
      </c>
      <c r="AD1807" s="59">
        <f>'Inventory Ref Sheet'!Y1807</f>
        <v>0</v>
      </c>
      <c r="AE1807" s="59">
        <f>'Inventory Ref Sheet'!Z1807</f>
        <v>0</v>
      </c>
      <c r="AF1807" s="102">
        <f>'Inventory Ref Sheet'!AA1807</f>
        <v>0</v>
      </c>
      <c r="AG1807" s="59">
        <f>'Inventory Ref Sheet'!AD1807</f>
        <v>0</v>
      </c>
      <c r="AH1807" s="59">
        <f>'Inventory Ref Sheet'!AE1807</f>
        <v>0</v>
      </c>
      <c r="AI1807" s="100" t="str">
        <f ca="1">IF('Inventory Ref Sheet'!AG1807&gt;0,YEAR(TODAY())-'Inventory Ref Sheet'!AG1807,"")</f>
        <v/>
      </c>
      <c r="AJ1807" s="99"/>
      <c r="AK1807" s="60">
        <f>'Inventory Ref Sheet'!AJ1807</f>
        <v>0</v>
      </c>
      <c r="AL1807" s="99"/>
      <c r="AM1807" s="97" t="str">
        <f t="shared" si="104"/>
        <v/>
      </c>
    </row>
    <row r="1808" spans="10:39" x14ac:dyDescent="0.25">
      <c r="J1808" s="59">
        <f>'Inventory Ref Sheet'!AK1808</f>
        <v>0</v>
      </c>
      <c r="K1808" s="59">
        <f>'Inventory Ref Sheet'!AL1808</f>
        <v>0</v>
      </c>
      <c r="L1808" s="59">
        <f>'Inventory Ref Sheet'!AM1808</f>
        <v>0</v>
      </c>
      <c r="M1808" s="59">
        <f>'Inventory Ref Sheet'!AP1808</f>
        <v>0</v>
      </c>
      <c r="N1808" s="59">
        <f>'Inventory Ref Sheet'!AQ1808</f>
        <v>0</v>
      </c>
      <c r="O1808" s="100" t="str">
        <f ca="1">IF('Inventory Ref Sheet'!AS1808&gt;0,YEAR(TODAY())-'Inventory Ref Sheet'!AS1808,"")</f>
        <v/>
      </c>
      <c r="P1808" s="95">
        <f>'Inventory Ref Sheet'!AU1808</f>
        <v>0</v>
      </c>
      <c r="Q1808" s="60">
        <f>'Inventory Ref Sheet'!AV1808</f>
        <v>0</v>
      </c>
      <c r="R1808" s="61"/>
      <c r="S1808" s="100" t="str">
        <f t="shared" si="102"/>
        <v/>
      </c>
      <c r="T1808" s="59">
        <f>'Inventory Ref Sheet'!M1808</f>
        <v>0</v>
      </c>
      <c r="U1808" s="102">
        <f>'Inventory Ref Sheet'!N1808</f>
        <v>0</v>
      </c>
      <c r="V1808" s="59">
        <f>'Inventory Ref Sheet'!O1808</f>
        <v>0</v>
      </c>
      <c r="W1808" s="59">
        <f>'Inventory Ref Sheet'!R1808</f>
        <v>0</v>
      </c>
      <c r="X1808" s="59">
        <f>'Inventory Ref Sheet'!S1808</f>
        <v>0</v>
      </c>
      <c r="Y1808" s="100" t="str">
        <f ca="1">IF('Inventory Ref Sheet'!U1808&gt;0,YEAR(TODAY())-'Inventory Ref Sheet'!U1808,"")</f>
        <v/>
      </c>
      <c r="Z1808" s="95">
        <f>'Inventory Ref Sheet'!W1808</f>
        <v>0</v>
      </c>
      <c r="AA1808" s="60">
        <f>'Inventory Ref Sheet'!X1808</f>
        <v>0</v>
      </c>
      <c r="AB1808" s="61"/>
      <c r="AC1808" s="97" t="str">
        <f t="shared" si="103"/>
        <v/>
      </c>
      <c r="AD1808" s="59">
        <f>'Inventory Ref Sheet'!Y1808</f>
        <v>0</v>
      </c>
      <c r="AE1808" s="59">
        <f>'Inventory Ref Sheet'!Z1808</f>
        <v>0</v>
      </c>
      <c r="AF1808" s="102">
        <f>'Inventory Ref Sheet'!AA1808</f>
        <v>0</v>
      </c>
      <c r="AG1808" s="59">
        <f>'Inventory Ref Sheet'!AD1808</f>
        <v>0</v>
      </c>
      <c r="AH1808" s="59">
        <f>'Inventory Ref Sheet'!AE1808</f>
        <v>0</v>
      </c>
      <c r="AI1808" s="100" t="str">
        <f ca="1">IF('Inventory Ref Sheet'!AG1808&gt;0,YEAR(TODAY())-'Inventory Ref Sheet'!AG1808,"")</f>
        <v/>
      </c>
      <c r="AJ1808" s="99"/>
      <c r="AK1808" s="60">
        <f>'Inventory Ref Sheet'!AJ1808</f>
        <v>0</v>
      </c>
      <c r="AL1808" s="99"/>
      <c r="AM1808" s="97" t="str">
        <f t="shared" si="104"/>
        <v/>
      </c>
    </row>
    <row r="1809" spans="10:39" x14ac:dyDescent="0.25">
      <c r="J1809" s="59">
        <f>'Inventory Ref Sheet'!AK1809</f>
        <v>0</v>
      </c>
      <c r="K1809" s="59">
        <f>'Inventory Ref Sheet'!AL1809</f>
        <v>0</v>
      </c>
      <c r="L1809" s="59">
        <f>'Inventory Ref Sheet'!AM1809</f>
        <v>0</v>
      </c>
      <c r="M1809" s="59">
        <f>'Inventory Ref Sheet'!AP1809</f>
        <v>0</v>
      </c>
      <c r="N1809" s="59">
        <f>'Inventory Ref Sheet'!AQ1809</f>
        <v>0</v>
      </c>
      <c r="O1809" s="100" t="str">
        <f ca="1">IF('Inventory Ref Sheet'!AS1809&gt;0,YEAR(TODAY())-'Inventory Ref Sheet'!AS1809,"")</f>
        <v/>
      </c>
      <c r="P1809" s="95">
        <f>'Inventory Ref Sheet'!AU1809</f>
        <v>0</v>
      </c>
      <c r="Q1809" s="60">
        <f>'Inventory Ref Sheet'!AV1809</f>
        <v>0</v>
      </c>
      <c r="R1809" s="61"/>
      <c r="S1809" s="100" t="str">
        <f t="shared" si="102"/>
        <v/>
      </c>
      <c r="T1809" s="59">
        <f>'Inventory Ref Sheet'!M1809</f>
        <v>0</v>
      </c>
      <c r="U1809" s="102">
        <f>'Inventory Ref Sheet'!N1809</f>
        <v>0</v>
      </c>
      <c r="V1809" s="59">
        <f>'Inventory Ref Sheet'!O1809</f>
        <v>0</v>
      </c>
      <c r="W1809" s="59">
        <f>'Inventory Ref Sheet'!R1809</f>
        <v>0</v>
      </c>
      <c r="X1809" s="59">
        <f>'Inventory Ref Sheet'!S1809</f>
        <v>0</v>
      </c>
      <c r="Y1809" s="100" t="str">
        <f ca="1">IF('Inventory Ref Sheet'!U1809&gt;0,YEAR(TODAY())-'Inventory Ref Sheet'!U1809,"")</f>
        <v/>
      </c>
      <c r="Z1809" s="95">
        <f>'Inventory Ref Sheet'!W1809</f>
        <v>0</v>
      </c>
      <c r="AA1809" s="60">
        <f>'Inventory Ref Sheet'!X1809</f>
        <v>0</v>
      </c>
      <c r="AB1809" s="61"/>
      <c r="AC1809" s="97" t="str">
        <f t="shared" si="103"/>
        <v/>
      </c>
      <c r="AD1809" s="59">
        <f>'Inventory Ref Sheet'!Y1809</f>
        <v>0</v>
      </c>
      <c r="AE1809" s="59">
        <f>'Inventory Ref Sheet'!Z1809</f>
        <v>0</v>
      </c>
      <c r="AF1809" s="102">
        <f>'Inventory Ref Sheet'!AA1809</f>
        <v>0</v>
      </c>
      <c r="AG1809" s="59">
        <f>'Inventory Ref Sheet'!AD1809</f>
        <v>0</v>
      </c>
      <c r="AH1809" s="59">
        <f>'Inventory Ref Sheet'!AE1809</f>
        <v>0</v>
      </c>
      <c r="AI1809" s="100" t="str">
        <f ca="1">IF('Inventory Ref Sheet'!AG1809&gt;0,YEAR(TODAY())-'Inventory Ref Sheet'!AG1809,"")</f>
        <v/>
      </c>
      <c r="AJ1809" s="99"/>
      <c r="AK1809" s="60">
        <f>'Inventory Ref Sheet'!AJ1809</f>
        <v>0</v>
      </c>
      <c r="AL1809" s="99"/>
      <c r="AM1809" s="97" t="str">
        <f t="shared" si="104"/>
        <v/>
      </c>
    </row>
    <row r="1810" spans="10:39" x14ac:dyDescent="0.25">
      <c r="J1810" s="59">
        <f>'Inventory Ref Sheet'!AK1810</f>
        <v>0</v>
      </c>
      <c r="K1810" s="59">
        <f>'Inventory Ref Sheet'!AL1810</f>
        <v>0</v>
      </c>
      <c r="L1810" s="59">
        <f>'Inventory Ref Sheet'!AM1810</f>
        <v>0</v>
      </c>
      <c r="M1810" s="59">
        <f>'Inventory Ref Sheet'!AP1810</f>
        <v>0</v>
      </c>
      <c r="N1810" s="59">
        <f>'Inventory Ref Sheet'!AQ1810</f>
        <v>0</v>
      </c>
      <c r="O1810" s="100" t="str">
        <f ca="1">IF('Inventory Ref Sheet'!AS1810&gt;0,YEAR(TODAY())-'Inventory Ref Sheet'!AS1810,"")</f>
        <v/>
      </c>
      <c r="P1810" s="95">
        <f>'Inventory Ref Sheet'!AU1810</f>
        <v>0</v>
      </c>
      <c r="Q1810" s="60">
        <f>'Inventory Ref Sheet'!AV1810</f>
        <v>0</v>
      </c>
      <c r="R1810" s="61"/>
      <c r="S1810" s="100" t="str">
        <f t="shared" si="102"/>
        <v/>
      </c>
      <c r="T1810" s="59">
        <f>'Inventory Ref Sheet'!M1810</f>
        <v>0</v>
      </c>
      <c r="U1810" s="102">
        <f>'Inventory Ref Sheet'!N1810</f>
        <v>0</v>
      </c>
      <c r="V1810" s="59">
        <f>'Inventory Ref Sheet'!O1810</f>
        <v>0</v>
      </c>
      <c r="W1810" s="59">
        <f>'Inventory Ref Sheet'!R1810</f>
        <v>0</v>
      </c>
      <c r="X1810" s="59">
        <f>'Inventory Ref Sheet'!S1810</f>
        <v>0</v>
      </c>
      <c r="Y1810" s="100" t="str">
        <f ca="1">IF('Inventory Ref Sheet'!U1810&gt;0,YEAR(TODAY())-'Inventory Ref Sheet'!U1810,"")</f>
        <v/>
      </c>
      <c r="Z1810" s="95">
        <f>'Inventory Ref Sheet'!W1810</f>
        <v>0</v>
      </c>
      <c r="AA1810" s="60">
        <f>'Inventory Ref Sheet'!X1810</f>
        <v>0</v>
      </c>
      <c r="AB1810" s="61"/>
      <c r="AC1810" s="97" t="str">
        <f t="shared" si="103"/>
        <v/>
      </c>
      <c r="AD1810" s="59">
        <f>'Inventory Ref Sheet'!Y1810</f>
        <v>0</v>
      </c>
      <c r="AE1810" s="59">
        <f>'Inventory Ref Sheet'!Z1810</f>
        <v>0</v>
      </c>
      <c r="AF1810" s="102">
        <f>'Inventory Ref Sheet'!AA1810</f>
        <v>0</v>
      </c>
      <c r="AG1810" s="59">
        <f>'Inventory Ref Sheet'!AD1810</f>
        <v>0</v>
      </c>
      <c r="AH1810" s="59">
        <f>'Inventory Ref Sheet'!AE1810</f>
        <v>0</v>
      </c>
      <c r="AI1810" s="100" t="str">
        <f ca="1">IF('Inventory Ref Sheet'!AG1810&gt;0,YEAR(TODAY())-'Inventory Ref Sheet'!AG1810,"")</f>
        <v/>
      </c>
      <c r="AJ1810" s="99"/>
      <c r="AK1810" s="60">
        <f>'Inventory Ref Sheet'!AJ1810</f>
        <v>0</v>
      </c>
      <c r="AL1810" s="99"/>
      <c r="AM1810" s="97" t="str">
        <f t="shared" si="104"/>
        <v/>
      </c>
    </row>
    <row r="1811" spans="10:39" x14ac:dyDescent="0.25">
      <c r="J1811" s="59">
        <f>'Inventory Ref Sheet'!AK1811</f>
        <v>0</v>
      </c>
      <c r="K1811" s="59">
        <f>'Inventory Ref Sheet'!AL1811</f>
        <v>0</v>
      </c>
      <c r="L1811" s="59">
        <f>'Inventory Ref Sheet'!AM1811</f>
        <v>0</v>
      </c>
      <c r="M1811" s="59">
        <f>'Inventory Ref Sheet'!AP1811</f>
        <v>0</v>
      </c>
      <c r="N1811" s="59">
        <f>'Inventory Ref Sheet'!AQ1811</f>
        <v>0</v>
      </c>
      <c r="O1811" s="100" t="str">
        <f ca="1">IF('Inventory Ref Sheet'!AS1811&gt;0,YEAR(TODAY())-'Inventory Ref Sheet'!AS1811,"")</f>
        <v/>
      </c>
      <c r="P1811" s="95">
        <f>'Inventory Ref Sheet'!AU1811</f>
        <v>0</v>
      </c>
      <c r="Q1811" s="60">
        <f>'Inventory Ref Sheet'!AV1811</f>
        <v>0</v>
      </c>
      <c r="R1811" s="61"/>
      <c r="S1811" s="100" t="str">
        <f t="shared" si="102"/>
        <v/>
      </c>
      <c r="T1811" s="59">
        <f>'Inventory Ref Sheet'!M1811</f>
        <v>0</v>
      </c>
      <c r="U1811" s="102">
        <f>'Inventory Ref Sheet'!N1811</f>
        <v>0</v>
      </c>
      <c r="V1811" s="59">
        <f>'Inventory Ref Sheet'!O1811</f>
        <v>0</v>
      </c>
      <c r="W1811" s="59">
        <f>'Inventory Ref Sheet'!R1811</f>
        <v>0</v>
      </c>
      <c r="X1811" s="59">
        <f>'Inventory Ref Sheet'!S1811</f>
        <v>0</v>
      </c>
      <c r="Y1811" s="100" t="str">
        <f ca="1">IF('Inventory Ref Sheet'!U1811&gt;0,YEAR(TODAY())-'Inventory Ref Sheet'!U1811,"")</f>
        <v/>
      </c>
      <c r="Z1811" s="95">
        <f>'Inventory Ref Sheet'!W1811</f>
        <v>0</v>
      </c>
      <c r="AA1811" s="60">
        <f>'Inventory Ref Sheet'!X1811</f>
        <v>0</v>
      </c>
      <c r="AB1811" s="61"/>
      <c r="AC1811" s="97" t="str">
        <f t="shared" si="103"/>
        <v/>
      </c>
      <c r="AD1811" s="59">
        <f>'Inventory Ref Sheet'!Y1811</f>
        <v>0</v>
      </c>
      <c r="AE1811" s="59">
        <f>'Inventory Ref Sheet'!Z1811</f>
        <v>0</v>
      </c>
      <c r="AF1811" s="102">
        <f>'Inventory Ref Sheet'!AA1811</f>
        <v>0</v>
      </c>
      <c r="AG1811" s="59">
        <f>'Inventory Ref Sheet'!AD1811</f>
        <v>0</v>
      </c>
      <c r="AH1811" s="59">
        <f>'Inventory Ref Sheet'!AE1811</f>
        <v>0</v>
      </c>
      <c r="AI1811" s="100" t="str">
        <f ca="1">IF('Inventory Ref Sheet'!AG1811&gt;0,YEAR(TODAY())-'Inventory Ref Sheet'!AG1811,"")</f>
        <v/>
      </c>
      <c r="AJ1811" s="99"/>
      <c r="AK1811" s="60">
        <f>'Inventory Ref Sheet'!AJ1811</f>
        <v>0</v>
      </c>
      <c r="AL1811" s="99"/>
      <c r="AM1811" s="97" t="str">
        <f t="shared" si="104"/>
        <v/>
      </c>
    </row>
    <row r="1812" spans="10:39" x14ac:dyDescent="0.25">
      <c r="J1812" s="59">
        <f>'Inventory Ref Sheet'!AK1812</f>
        <v>0</v>
      </c>
      <c r="K1812" s="59">
        <f>'Inventory Ref Sheet'!AL1812</f>
        <v>0</v>
      </c>
      <c r="L1812" s="59">
        <f>'Inventory Ref Sheet'!AM1812</f>
        <v>0</v>
      </c>
      <c r="M1812" s="59">
        <f>'Inventory Ref Sheet'!AP1812</f>
        <v>0</v>
      </c>
      <c r="N1812" s="59">
        <f>'Inventory Ref Sheet'!AQ1812</f>
        <v>0</v>
      </c>
      <c r="O1812" s="100" t="str">
        <f ca="1">IF('Inventory Ref Sheet'!AS1812&gt;0,YEAR(TODAY())-'Inventory Ref Sheet'!AS1812,"")</f>
        <v/>
      </c>
      <c r="P1812" s="95">
        <f>'Inventory Ref Sheet'!AU1812</f>
        <v>0</v>
      </c>
      <c r="Q1812" s="60">
        <f>'Inventory Ref Sheet'!AV1812</f>
        <v>0</v>
      </c>
      <c r="R1812" s="61"/>
      <c r="S1812" s="100" t="str">
        <f t="shared" si="102"/>
        <v/>
      </c>
      <c r="T1812" s="59">
        <f>'Inventory Ref Sheet'!M1812</f>
        <v>0</v>
      </c>
      <c r="U1812" s="102">
        <f>'Inventory Ref Sheet'!N1812</f>
        <v>0</v>
      </c>
      <c r="V1812" s="59">
        <f>'Inventory Ref Sheet'!O1812</f>
        <v>0</v>
      </c>
      <c r="W1812" s="59">
        <f>'Inventory Ref Sheet'!R1812</f>
        <v>0</v>
      </c>
      <c r="X1812" s="59">
        <f>'Inventory Ref Sheet'!S1812</f>
        <v>0</v>
      </c>
      <c r="Y1812" s="100" t="str">
        <f ca="1">IF('Inventory Ref Sheet'!U1812&gt;0,YEAR(TODAY())-'Inventory Ref Sheet'!U1812,"")</f>
        <v/>
      </c>
      <c r="Z1812" s="95">
        <f>'Inventory Ref Sheet'!W1812</f>
        <v>0</v>
      </c>
      <c r="AA1812" s="60">
        <f>'Inventory Ref Sheet'!X1812</f>
        <v>0</v>
      </c>
      <c r="AB1812" s="61"/>
      <c r="AC1812" s="97" t="str">
        <f t="shared" si="103"/>
        <v/>
      </c>
      <c r="AD1812" s="59">
        <f>'Inventory Ref Sheet'!Y1812</f>
        <v>0</v>
      </c>
      <c r="AE1812" s="59">
        <f>'Inventory Ref Sheet'!Z1812</f>
        <v>0</v>
      </c>
      <c r="AF1812" s="102">
        <f>'Inventory Ref Sheet'!AA1812</f>
        <v>0</v>
      </c>
      <c r="AG1812" s="59">
        <f>'Inventory Ref Sheet'!AD1812</f>
        <v>0</v>
      </c>
      <c r="AH1812" s="59">
        <f>'Inventory Ref Sheet'!AE1812</f>
        <v>0</v>
      </c>
      <c r="AI1812" s="100" t="str">
        <f ca="1">IF('Inventory Ref Sheet'!AG1812&gt;0,YEAR(TODAY())-'Inventory Ref Sheet'!AG1812,"")</f>
        <v/>
      </c>
      <c r="AJ1812" s="99"/>
      <c r="AK1812" s="60">
        <f>'Inventory Ref Sheet'!AJ1812</f>
        <v>0</v>
      </c>
      <c r="AL1812" s="99"/>
      <c r="AM1812" s="97" t="str">
        <f t="shared" si="104"/>
        <v/>
      </c>
    </row>
    <row r="1813" spans="10:39" x14ac:dyDescent="0.25">
      <c r="J1813" s="59">
        <f>'Inventory Ref Sheet'!AK1813</f>
        <v>0</v>
      </c>
      <c r="K1813" s="59">
        <f>'Inventory Ref Sheet'!AL1813</f>
        <v>0</v>
      </c>
      <c r="L1813" s="59">
        <f>'Inventory Ref Sheet'!AM1813</f>
        <v>0</v>
      </c>
      <c r="M1813" s="59">
        <f>'Inventory Ref Sheet'!AP1813</f>
        <v>0</v>
      </c>
      <c r="N1813" s="59">
        <f>'Inventory Ref Sheet'!AQ1813</f>
        <v>0</v>
      </c>
      <c r="O1813" s="100" t="str">
        <f ca="1">IF('Inventory Ref Sheet'!AS1813&gt;0,YEAR(TODAY())-'Inventory Ref Sheet'!AS1813,"")</f>
        <v/>
      </c>
      <c r="P1813" s="95">
        <f>'Inventory Ref Sheet'!AU1813</f>
        <v>0</v>
      </c>
      <c r="Q1813" s="60">
        <f>'Inventory Ref Sheet'!AV1813</f>
        <v>0</v>
      </c>
      <c r="R1813" s="61"/>
      <c r="S1813" s="100" t="str">
        <f t="shared" si="102"/>
        <v/>
      </c>
      <c r="T1813" s="59">
        <f>'Inventory Ref Sheet'!M1813</f>
        <v>0</v>
      </c>
      <c r="U1813" s="102">
        <f>'Inventory Ref Sheet'!N1813</f>
        <v>0</v>
      </c>
      <c r="V1813" s="59">
        <f>'Inventory Ref Sheet'!O1813</f>
        <v>0</v>
      </c>
      <c r="W1813" s="59">
        <f>'Inventory Ref Sheet'!R1813</f>
        <v>0</v>
      </c>
      <c r="X1813" s="59">
        <f>'Inventory Ref Sheet'!S1813</f>
        <v>0</v>
      </c>
      <c r="Y1813" s="100" t="str">
        <f ca="1">IF('Inventory Ref Sheet'!U1813&gt;0,YEAR(TODAY())-'Inventory Ref Sheet'!U1813,"")</f>
        <v/>
      </c>
      <c r="Z1813" s="95">
        <f>'Inventory Ref Sheet'!W1813</f>
        <v>0</v>
      </c>
      <c r="AA1813" s="60">
        <f>'Inventory Ref Sheet'!X1813</f>
        <v>0</v>
      </c>
      <c r="AB1813" s="61"/>
      <c r="AC1813" s="97" t="str">
        <f t="shared" si="103"/>
        <v/>
      </c>
      <c r="AD1813" s="59">
        <f>'Inventory Ref Sheet'!Y1813</f>
        <v>0</v>
      </c>
      <c r="AE1813" s="59">
        <f>'Inventory Ref Sheet'!Z1813</f>
        <v>0</v>
      </c>
      <c r="AF1813" s="102">
        <f>'Inventory Ref Sheet'!AA1813</f>
        <v>0</v>
      </c>
      <c r="AG1813" s="59">
        <f>'Inventory Ref Sheet'!AD1813</f>
        <v>0</v>
      </c>
      <c r="AH1813" s="59">
        <f>'Inventory Ref Sheet'!AE1813</f>
        <v>0</v>
      </c>
      <c r="AI1813" s="100" t="str">
        <f ca="1">IF('Inventory Ref Sheet'!AG1813&gt;0,YEAR(TODAY())-'Inventory Ref Sheet'!AG1813,"")</f>
        <v/>
      </c>
      <c r="AJ1813" s="99"/>
      <c r="AK1813" s="60">
        <f>'Inventory Ref Sheet'!AJ1813</f>
        <v>0</v>
      </c>
      <c r="AL1813" s="99"/>
      <c r="AM1813" s="97" t="str">
        <f t="shared" si="104"/>
        <v/>
      </c>
    </row>
    <row r="1814" spans="10:39" x14ac:dyDescent="0.25">
      <c r="J1814" s="59">
        <f>'Inventory Ref Sheet'!AK1814</f>
        <v>0</v>
      </c>
      <c r="K1814" s="59">
        <f>'Inventory Ref Sheet'!AL1814</f>
        <v>0</v>
      </c>
      <c r="L1814" s="59">
        <f>'Inventory Ref Sheet'!AM1814</f>
        <v>0</v>
      </c>
      <c r="M1814" s="59">
        <f>'Inventory Ref Sheet'!AP1814</f>
        <v>0</v>
      </c>
      <c r="N1814" s="59">
        <f>'Inventory Ref Sheet'!AQ1814</f>
        <v>0</v>
      </c>
      <c r="O1814" s="100" t="str">
        <f ca="1">IF('Inventory Ref Sheet'!AS1814&gt;0,YEAR(TODAY())-'Inventory Ref Sheet'!AS1814,"")</f>
        <v/>
      </c>
      <c r="P1814" s="95">
        <f>'Inventory Ref Sheet'!AU1814</f>
        <v>0</v>
      </c>
      <c r="Q1814" s="60">
        <f>'Inventory Ref Sheet'!AV1814</f>
        <v>0</v>
      </c>
      <c r="R1814" s="61"/>
      <c r="S1814" s="100" t="str">
        <f t="shared" si="102"/>
        <v/>
      </c>
      <c r="T1814" s="59">
        <f>'Inventory Ref Sheet'!M1814</f>
        <v>0</v>
      </c>
      <c r="U1814" s="102">
        <f>'Inventory Ref Sheet'!N1814</f>
        <v>0</v>
      </c>
      <c r="V1814" s="59">
        <f>'Inventory Ref Sheet'!O1814</f>
        <v>0</v>
      </c>
      <c r="W1814" s="59">
        <f>'Inventory Ref Sheet'!R1814</f>
        <v>0</v>
      </c>
      <c r="X1814" s="59">
        <f>'Inventory Ref Sheet'!S1814</f>
        <v>0</v>
      </c>
      <c r="Y1814" s="100" t="str">
        <f ca="1">IF('Inventory Ref Sheet'!U1814&gt;0,YEAR(TODAY())-'Inventory Ref Sheet'!U1814,"")</f>
        <v/>
      </c>
      <c r="Z1814" s="95">
        <f>'Inventory Ref Sheet'!W1814</f>
        <v>0</v>
      </c>
      <c r="AA1814" s="60">
        <f>'Inventory Ref Sheet'!X1814</f>
        <v>0</v>
      </c>
      <c r="AB1814" s="61"/>
      <c r="AC1814" s="97" t="str">
        <f t="shared" si="103"/>
        <v/>
      </c>
      <c r="AD1814" s="59">
        <f>'Inventory Ref Sheet'!Y1814</f>
        <v>0</v>
      </c>
      <c r="AE1814" s="59">
        <f>'Inventory Ref Sheet'!Z1814</f>
        <v>0</v>
      </c>
      <c r="AF1814" s="102">
        <f>'Inventory Ref Sheet'!AA1814</f>
        <v>0</v>
      </c>
      <c r="AG1814" s="59">
        <f>'Inventory Ref Sheet'!AD1814</f>
        <v>0</v>
      </c>
      <c r="AH1814" s="59">
        <f>'Inventory Ref Sheet'!AE1814</f>
        <v>0</v>
      </c>
      <c r="AI1814" s="100" t="str">
        <f ca="1">IF('Inventory Ref Sheet'!AG1814&gt;0,YEAR(TODAY())-'Inventory Ref Sheet'!AG1814,"")</f>
        <v/>
      </c>
      <c r="AJ1814" s="99"/>
      <c r="AK1814" s="60">
        <f>'Inventory Ref Sheet'!AJ1814</f>
        <v>0</v>
      </c>
      <c r="AL1814" s="99"/>
      <c r="AM1814" s="97" t="str">
        <f t="shared" si="104"/>
        <v/>
      </c>
    </row>
    <row r="1815" spans="10:39" x14ac:dyDescent="0.25">
      <c r="J1815" s="59">
        <f>'Inventory Ref Sheet'!AK1815</f>
        <v>0</v>
      </c>
      <c r="K1815" s="59">
        <f>'Inventory Ref Sheet'!AL1815</f>
        <v>0</v>
      </c>
      <c r="L1815" s="59">
        <f>'Inventory Ref Sheet'!AM1815</f>
        <v>0</v>
      </c>
      <c r="M1815" s="59">
        <f>'Inventory Ref Sheet'!AP1815</f>
        <v>0</v>
      </c>
      <c r="N1815" s="59">
        <f>'Inventory Ref Sheet'!AQ1815</f>
        <v>0</v>
      </c>
      <c r="O1815" s="100" t="str">
        <f ca="1">IF('Inventory Ref Sheet'!AS1815&gt;0,YEAR(TODAY())-'Inventory Ref Sheet'!AS1815,"")</f>
        <v/>
      </c>
      <c r="P1815" s="95">
        <f>'Inventory Ref Sheet'!AU1815</f>
        <v>0</v>
      </c>
      <c r="Q1815" s="60">
        <f>'Inventory Ref Sheet'!AV1815</f>
        <v>0</v>
      </c>
      <c r="R1815" s="61"/>
      <c r="S1815" s="100" t="str">
        <f t="shared" si="102"/>
        <v/>
      </c>
      <c r="T1815" s="59">
        <f>'Inventory Ref Sheet'!M1815</f>
        <v>0</v>
      </c>
      <c r="U1815" s="102">
        <f>'Inventory Ref Sheet'!N1815</f>
        <v>0</v>
      </c>
      <c r="V1815" s="59">
        <f>'Inventory Ref Sheet'!O1815</f>
        <v>0</v>
      </c>
      <c r="W1815" s="59">
        <f>'Inventory Ref Sheet'!R1815</f>
        <v>0</v>
      </c>
      <c r="X1815" s="59">
        <f>'Inventory Ref Sheet'!S1815</f>
        <v>0</v>
      </c>
      <c r="Y1815" s="100" t="str">
        <f ca="1">IF('Inventory Ref Sheet'!U1815&gt;0,YEAR(TODAY())-'Inventory Ref Sheet'!U1815,"")</f>
        <v/>
      </c>
      <c r="Z1815" s="95">
        <f>'Inventory Ref Sheet'!W1815</f>
        <v>0</v>
      </c>
      <c r="AA1815" s="60">
        <f>'Inventory Ref Sheet'!X1815</f>
        <v>0</v>
      </c>
      <c r="AB1815" s="61"/>
      <c r="AC1815" s="97" t="str">
        <f t="shared" si="103"/>
        <v/>
      </c>
      <c r="AD1815" s="59">
        <f>'Inventory Ref Sheet'!Y1815</f>
        <v>0</v>
      </c>
      <c r="AE1815" s="59">
        <f>'Inventory Ref Sheet'!Z1815</f>
        <v>0</v>
      </c>
      <c r="AF1815" s="102">
        <f>'Inventory Ref Sheet'!AA1815</f>
        <v>0</v>
      </c>
      <c r="AG1815" s="59">
        <f>'Inventory Ref Sheet'!AD1815</f>
        <v>0</v>
      </c>
      <c r="AH1815" s="59">
        <f>'Inventory Ref Sheet'!AE1815</f>
        <v>0</v>
      </c>
      <c r="AI1815" s="100" t="str">
        <f ca="1">IF('Inventory Ref Sheet'!AG1815&gt;0,YEAR(TODAY())-'Inventory Ref Sheet'!AG1815,"")</f>
        <v/>
      </c>
      <c r="AJ1815" s="99"/>
      <c r="AK1815" s="60">
        <f>'Inventory Ref Sheet'!AJ1815</f>
        <v>0</v>
      </c>
      <c r="AL1815" s="99"/>
      <c r="AM1815" s="97" t="str">
        <f t="shared" si="104"/>
        <v/>
      </c>
    </row>
    <row r="1816" spans="10:39" x14ac:dyDescent="0.25">
      <c r="J1816" s="59">
        <f>'Inventory Ref Sheet'!AK1816</f>
        <v>0</v>
      </c>
      <c r="K1816" s="59">
        <f>'Inventory Ref Sheet'!AL1816</f>
        <v>0</v>
      </c>
      <c r="L1816" s="59">
        <f>'Inventory Ref Sheet'!AM1816</f>
        <v>0</v>
      </c>
      <c r="M1816" s="59">
        <f>'Inventory Ref Sheet'!AP1816</f>
        <v>0</v>
      </c>
      <c r="N1816" s="59">
        <f>'Inventory Ref Sheet'!AQ1816</f>
        <v>0</v>
      </c>
      <c r="O1816" s="100" t="str">
        <f ca="1">IF('Inventory Ref Sheet'!AS1816&gt;0,YEAR(TODAY())-'Inventory Ref Sheet'!AS1816,"")</f>
        <v/>
      </c>
      <c r="P1816" s="95">
        <f>'Inventory Ref Sheet'!AU1816</f>
        <v>0</v>
      </c>
      <c r="Q1816" s="60">
        <f>'Inventory Ref Sheet'!AV1816</f>
        <v>0</v>
      </c>
      <c r="R1816" s="61"/>
      <c r="S1816" s="100" t="str">
        <f t="shared" si="102"/>
        <v/>
      </c>
      <c r="T1816" s="59">
        <f>'Inventory Ref Sheet'!M1816</f>
        <v>0</v>
      </c>
      <c r="U1816" s="102">
        <f>'Inventory Ref Sheet'!N1816</f>
        <v>0</v>
      </c>
      <c r="V1816" s="59">
        <f>'Inventory Ref Sheet'!O1816</f>
        <v>0</v>
      </c>
      <c r="W1816" s="59">
        <f>'Inventory Ref Sheet'!R1816</f>
        <v>0</v>
      </c>
      <c r="X1816" s="59">
        <f>'Inventory Ref Sheet'!S1816</f>
        <v>0</v>
      </c>
      <c r="Y1816" s="100" t="str">
        <f ca="1">IF('Inventory Ref Sheet'!U1816&gt;0,YEAR(TODAY())-'Inventory Ref Sheet'!U1816,"")</f>
        <v/>
      </c>
      <c r="Z1816" s="95">
        <f>'Inventory Ref Sheet'!W1816</f>
        <v>0</v>
      </c>
      <c r="AA1816" s="60">
        <f>'Inventory Ref Sheet'!X1816</f>
        <v>0</v>
      </c>
      <c r="AB1816" s="61"/>
      <c r="AC1816" s="97" t="str">
        <f t="shared" si="103"/>
        <v/>
      </c>
      <c r="AD1816" s="59">
        <f>'Inventory Ref Sheet'!Y1816</f>
        <v>0</v>
      </c>
      <c r="AE1816" s="59">
        <f>'Inventory Ref Sheet'!Z1816</f>
        <v>0</v>
      </c>
      <c r="AF1816" s="102">
        <f>'Inventory Ref Sheet'!AA1816</f>
        <v>0</v>
      </c>
      <c r="AG1816" s="59">
        <f>'Inventory Ref Sheet'!AD1816</f>
        <v>0</v>
      </c>
      <c r="AH1816" s="59">
        <f>'Inventory Ref Sheet'!AE1816</f>
        <v>0</v>
      </c>
      <c r="AI1816" s="100" t="str">
        <f ca="1">IF('Inventory Ref Sheet'!AG1816&gt;0,YEAR(TODAY())-'Inventory Ref Sheet'!AG1816,"")</f>
        <v/>
      </c>
      <c r="AJ1816" s="99"/>
      <c r="AK1816" s="60">
        <f>'Inventory Ref Sheet'!AJ1816</f>
        <v>0</v>
      </c>
      <c r="AL1816" s="99"/>
      <c r="AM1816" s="97" t="str">
        <f t="shared" si="104"/>
        <v/>
      </c>
    </row>
    <row r="1817" spans="10:39" x14ac:dyDescent="0.25">
      <c r="J1817" s="59">
        <f>'Inventory Ref Sheet'!AK1817</f>
        <v>0</v>
      </c>
      <c r="K1817" s="59">
        <f>'Inventory Ref Sheet'!AL1817</f>
        <v>0</v>
      </c>
      <c r="L1817" s="59">
        <f>'Inventory Ref Sheet'!AM1817</f>
        <v>0</v>
      </c>
      <c r="M1817" s="59">
        <f>'Inventory Ref Sheet'!AP1817</f>
        <v>0</v>
      </c>
      <c r="N1817" s="59">
        <f>'Inventory Ref Sheet'!AQ1817</f>
        <v>0</v>
      </c>
      <c r="O1817" s="100" t="str">
        <f ca="1">IF('Inventory Ref Sheet'!AS1817&gt;0,YEAR(TODAY())-'Inventory Ref Sheet'!AS1817,"")</f>
        <v/>
      </c>
      <c r="P1817" s="95">
        <f>'Inventory Ref Sheet'!AU1817</f>
        <v>0</v>
      </c>
      <c r="Q1817" s="60">
        <f>'Inventory Ref Sheet'!AV1817</f>
        <v>0</v>
      </c>
      <c r="R1817" s="61"/>
      <c r="S1817" s="100" t="str">
        <f t="shared" si="102"/>
        <v/>
      </c>
      <c r="T1817" s="59">
        <f>'Inventory Ref Sheet'!M1817</f>
        <v>0</v>
      </c>
      <c r="U1817" s="102">
        <f>'Inventory Ref Sheet'!N1817</f>
        <v>0</v>
      </c>
      <c r="V1817" s="59">
        <f>'Inventory Ref Sheet'!O1817</f>
        <v>0</v>
      </c>
      <c r="W1817" s="59">
        <f>'Inventory Ref Sheet'!R1817</f>
        <v>0</v>
      </c>
      <c r="X1817" s="59">
        <f>'Inventory Ref Sheet'!S1817</f>
        <v>0</v>
      </c>
      <c r="Y1817" s="100" t="str">
        <f ca="1">IF('Inventory Ref Sheet'!U1817&gt;0,YEAR(TODAY())-'Inventory Ref Sheet'!U1817,"")</f>
        <v/>
      </c>
      <c r="Z1817" s="95">
        <f>'Inventory Ref Sheet'!W1817</f>
        <v>0</v>
      </c>
      <c r="AA1817" s="60">
        <f>'Inventory Ref Sheet'!X1817</f>
        <v>0</v>
      </c>
      <c r="AB1817" s="61"/>
      <c r="AC1817" s="97" t="str">
        <f t="shared" si="103"/>
        <v/>
      </c>
      <c r="AD1817" s="59">
        <f>'Inventory Ref Sheet'!Y1817</f>
        <v>0</v>
      </c>
      <c r="AE1817" s="59">
        <f>'Inventory Ref Sheet'!Z1817</f>
        <v>0</v>
      </c>
      <c r="AF1817" s="102">
        <f>'Inventory Ref Sheet'!AA1817</f>
        <v>0</v>
      </c>
      <c r="AG1817" s="59">
        <f>'Inventory Ref Sheet'!AD1817</f>
        <v>0</v>
      </c>
      <c r="AH1817" s="59">
        <f>'Inventory Ref Sheet'!AE1817</f>
        <v>0</v>
      </c>
      <c r="AI1817" s="100" t="str">
        <f ca="1">IF('Inventory Ref Sheet'!AG1817&gt;0,YEAR(TODAY())-'Inventory Ref Sheet'!AG1817,"")</f>
        <v/>
      </c>
      <c r="AJ1817" s="99"/>
      <c r="AK1817" s="60">
        <f>'Inventory Ref Sheet'!AJ1817</f>
        <v>0</v>
      </c>
      <c r="AL1817" s="99"/>
      <c r="AM1817" s="97" t="str">
        <f t="shared" si="104"/>
        <v/>
      </c>
    </row>
    <row r="1818" spans="10:39" x14ac:dyDescent="0.25">
      <c r="J1818" s="59">
        <f>'Inventory Ref Sheet'!AK1818</f>
        <v>0</v>
      </c>
      <c r="K1818" s="59">
        <f>'Inventory Ref Sheet'!AL1818</f>
        <v>0</v>
      </c>
      <c r="L1818" s="59">
        <f>'Inventory Ref Sheet'!AM1818</f>
        <v>0</v>
      </c>
      <c r="M1818" s="59">
        <f>'Inventory Ref Sheet'!AP1818</f>
        <v>0</v>
      </c>
      <c r="N1818" s="59">
        <f>'Inventory Ref Sheet'!AQ1818</f>
        <v>0</v>
      </c>
      <c r="O1818" s="100" t="str">
        <f ca="1">IF('Inventory Ref Sheet'!AS1818&gt;0,YEAR(TODAY())-'Inventory Ref Sheet'!AS1818,"")</f>
        <v/>
      </c>
      <c r="P1818" s="95">
        <f>'Inventory Ref Sheet'!AU1818</f>
        <v>0</v>
      </c>
      <c r="Q1818" s="60">
        <f>'Inventory Ref Sheet'!AV1818</f>
        <v>0</v>
      </c>
      <c r="R1818" s="61"/>
      <c r="S1818" s="100" t="str">
        <f t="shared" si="102"/>
        <v/>
      </c>
      <c r="T1818" s="59">
        <f>'Inventory Ref Sheet'!M1818</f>
        <v>0</v>
      </c>
      <c r="U1818" s="102">
        <f>'Inventory Ref Sheet'!N1818</f>
        <v>0</v>
      </c>
      <c r="V1818" s="59">
        <f>'Inventory Ref Sheet'!O1818</f>
        <v>0</v>
      </c>
      <c r="W1818" s="59">
        <f>'Inventory Ref Sheet'!R1818</f>
        <v>0</v>
      </c>
      <c r="X1818" s="59">
        <f>'Inventory Ref Sheet'!S1818</f>
        <v>0</v>
      </c>
      <c r="Y1818" s="100" t="str">
        <f ca="1">IF('Inventory Ref Sheet'!U1818&gt;0,YEAR(TODAY())-'Inventory Ref Sheet'!U1818,"")</f>
        <v/>
      </c>
      <c r="Z1818" s="95">
        <f>'Inventory Ref Sheet'!W1818</f>
        <v>0</v>
      </c>
      <c r="AA1818" s="60">
        <f>'Inventory Ref Sheet'!X1818</f>
        <v>0</v>
      </c>
      <c r="AB1818" s="61"/>
      <c r="AC1818" s="97" t="str">
        <f t="shared" si="103"/>
        <v/>
      </c>
      <c r="AD1818" s="59">
        <f>'Inventory Ref Sheet'!Y1818</f>
        <v>0</v>
      </c>
      <c r="AE1818" s="59">
        <f>'Inventory Ref Sheet'!Z1818</f>
        <v>0</v>
      </c>
      <c r="AF1818" s="102">
        <f>'Inventory Ref Sheet'!AA1818</f>
        <v>0</v>
      </c>
      <c r="AG1818" s="59">
        <f>'Inventory Ref Sheet'!AD1818</f>
        <v>0</v>
      </c>
      <c r="AH1818" s="59">
        <f>'Inventory Ref Sheet'!AE1818</f>
        <v>0</v>
      </c>
      <c r="AI1818" s="100" t="str">
        <f ca="1">IF('Inventory Ref Sheet'!AG1818&gt;0,YEAR(TODAY())-'Inventory Ref Sheet'!AG1818,"")</f>
        <v/>
      </c>
      <c r="AJ1818" s="99"/>
      <c r="AK1818" s="60">
        <f>'Inventory Ref Sheet'!AJ1818</f>
        <v>0</v>
      </c>
      <c r="AL1818" s="99"/>
      <c r="AM1818" s="97" t="str">
        <f t="shared" si="104"/>
        <v/>
      </c>
    </row>
    <row r="1819" spans="10:39" x14ac:dyDescent="0.25">
      <c r="J1819" s="59">
        <f>'Inventory Ref Sheet'!AK1819</f>
        <v>0</v>
      </c>
      <c r="K1819" s="59">
        <f>'Inventory Ref Sheet'!AL1819</f>
        <v>0</v>
      </c>
      <c r="L1819" s="59">
        <f>'Inventory Ref Sheet'!AM1819</f>
        <v>0</v>
      </c>
      <c r="M1819" s="59">
        <f>'Inventory Ref Sheet'!AP1819</f>
        <v>0</v>
      </c>
      <c r="N1819" s="59">
        <f>'Inventory Ref Sheet'!AQ1819</f>
        <v>0</v>
      </c>
      <c r="O1819" s="100" t="str">
        <f ca="1">IF('Inventory Ref Sheet'!AS1819&gt;0,YEAR(TODAY())-'Inventory Ref Sheet'!AS1819,"")</f>
        <v/>
      </c>
      <c r="P1819" s="95">
        <f>'Inventory Ref Sheet'!AU1819</f>
        <v>0</v>
      </c>
      <c r="Q1819" s="60">
        <f>'Inventory Ref Sheet'!AV1819</f>
        <v>0</v>
      </c>
      <c r="R1819" s="61"/>
      <c r="S1819" s="100" t="str">
        <f t="shared" si="102"/>
        <v/>
      </c>
      <c r="T1819" s="59">
        <f>'Inventory Ref Sheet'!M1819</f>
        <v>0</v>
      </c>
      <c r="U1819" s="102">
        <f>'Inventory Ref Sheet'!N1819</f>
        <v>0</v>
      </c>
      <c r="V1819" s="59">
        <f>'Inventory Ref Sheet'!O1819</f>
        <v>0</v>
      </c>
      <c r="W1819" s="59">
        <f>'Inventory Ref Sheet'!R1819</f>
        <v>0</v>
      </c>
      <c r="X1819" s="59">
        <f>'Inventory Ref Sheet'!S1819</f>
        <v>0</v>
      </c>
      <c r="Y1819" s="100" t="str">
        <f ca="1">IF('Inventory Ref Sheet'!U1819&gt;0,YEAR(TODAY())-'Inventory Ref Sheet'!U1819,"")</f>
        <v/>
      </c>
      <c r="Z1819" s="95">
        <f>'Inventory Ref Sheet'!W1819</f>
        <v>0</v>
      </c>
      <c r="AA1819" s="60">
        <f>'Inventory Ref Sheet'!X1819</f>
        <v>0</v>
      </c>
      <c r="AB1819" s="61"/>
      <c r="AC1819" s="97" t="str">
        <f t="shared" si="103"/>
        <v/>
      </c>
      <c r="AD1819" s="59">
        <f>'Inventory Ref Sheet'!Y1819</f>
        <v>0</v>
      </c>
      <c r="AE1819" s="59">
        <f>'Inventory Ref Sheet'!Z1819</f>
        <v>0</v>
      </c>
      <c r="AF1819" s="102">
        <f>'Inventory Ref Sheet'!AA1819</f>
        <v>0</v>
      </c>
      <c r="AG1819" s="59">
        <f>'Inventory Ref Sheet'!AD1819</f>
        <v>0</v>
      </c>
      <c r="AH1819" s="59">
        <f>'Inventory Ref Sheet'!AE1819</f>
        <v>0</v>
      </c>
      <c r="AI1819" s="100" t="str">
        <f ca="1">IF('Inventory Ref Sheet'!AG1819&gt;0,YEAR(TODAY())-'Inventory Ref Sheet'!AG1819,"")</f>
        <v/>
      </c>
      <c r="AJ1819" s="99"/>
      <c r="AK1819" s="60">
        <f>'Inventory Ref Sheet'!AJ1819</f>
        <v>0</v>
      </c>
      <c r="AL1819" s="99"/>
      <c r="AM1819" s="97" t="str">
        <f t="shared" si="104"/>
        <v/>
      </c>
    </row>
    <row r="1820" spans="10:39" x14ac:dyDescent="0.25">
      <c r="J1820" s="59">
        <f>'Inventory Ref Sheet'!AK1820</f>
        <v>0</v>
      </c>
      <c r="K1820" s="59">
        <f>'Inventory Ref Sheet'!AL1820</f>
        <v>0</v>
      </c>
      <c r="L1820" s="59">
        <f>'Inventory Ref Sheet'!AM1820</f>
        <v>0</v>
      </c>
      <c r="M1820" s="59">
        <f>'Inventory Ref Sheet'!AP1820</f>
        <v>0</v>
      </c>
      <c r="N1820" s="59">
        <f>'Inventory Ref Sheet'!AQ1820</f>
        <v>0</v>
      </c>
      <c r="O1820" s="100" t="str">
        <f ca="1">IF('Inventory Ref Sheet'!AS1820&gt;0,YEAR(TODAY())-'Inventory Ref Sheet'!AS1820,"")</f>
        <v/>
      </c>
      <c r="P1820" s="95">
        <f>'Inventory Ref Sheet'!AU1820</f>
        <v>0</v>
      </c>
      <c r="Q1820" s="60">
        <f>'Inventory Ref Sheet'!AV1820</f>
        <v>0</v>
      </c>
      <c r="R1820" s="61"/>
      <c r="S1820" s="100" t="str">
        <f t="shared" si="102"/>
        <v/>
      </c>
      <c r="T1820" s="59">
        <f>'Inventory Ref Sheet'!M1820</f>
        <v>0</v>
      </c>
      <c r="U1820" s="102">
        <f>'Inventory Ref Sheet'!N1820</f>
        <v>0</v>
      </c>
      <c r="V1820" s="59">
        <f>'Inventory Ref Sheet'!O1820</f>
        <v>0</v>
      </c>
      <c r="W1820" s="59">
        <f>'Inventory Ref Sheet'!R1820</f>
        <v>0</v>
      </c>
      <c r="X1820" s="59">
        <f>'Inventory Ref Sheet'!S1820</f>
        <v>0</v>
      </c>
      <c r="Y1820" s="100" t="str">
        <f ca="1">IF('Inventory Ref Sheet'!U1820&gt;0,YEAR(TODAY())-'Inventory Ref Sheet'!U1820,"")</f>
        <v/>
      </c>
      <c r="Z1820" s="95">
        <f>'Inventory Ref Sheet'!W1820</f>
        <v>0</v>
      </c>
      <c r="AA1820" s="60">
        <f>'Inventory Ref Sheet'!X1820</f>
        <v>0</v>
      </c>
      <c r="AB1820" s="61"/>
      <c r="AC1820" s="97" t="str">
        <f t="shared" si="103"/>
        <v/>
      </c>
      <c r="AD1820" s="59">
        <f>'Inventory Ref Sheet'!Y1820</f>
        <v>0</v>
      </c>
      <c r="AE1820" s="59">
        <f>'Inventory Ref Sheet'!Z1820</f>
        <v>0</v>
      </c>
      <c r="AF1820" s="102">
        <f>'Inventory Ref Sheet'!AA1820</f>
        <v>0</v>
      </c>
      <c r="AG1820" s="59">
        <f>'Inventory Ref Sheet'!AD1820</f>
        <v>0</v>
      </c>
      <c r="AH1820" s="59">
        <f>'Inventory Ref Sheet'!AE1820</f>
        <v>0</v>
      </c>
      <c r="AI1820" s="100" t="str">
        <f ca="1">IF('Inventory Ref Sheet'!AG1820&gt;0,YEAR(TODAY())-'Inventory Ref Sheet'!AG1820,"")</f>
        <v/>
      </c>
      <c r="AJ1820" s="99"/>
      <c r="AK1820" s="60">
        <f>'Inventory Ref Sheet'!AJ1820</f>
        <v>0</v>
      </c>
      <c r="AL1820" s="99"/>
      <c r="AM1820" s="97" t="str">
        <f t="shared" si="104"/>
        <v/>
      </c>
    </row>
    <row r="1821" spans="10:39" x14ac:dyDescent="0.25">
      <c r="J1821" s="59">
        <f>'Inventory Ref Sheet'!AK1821</f>
        <v>0</v>
      </c>
      <c r="K1821" s="59">
        <f>'Inventory Ref Sheet'!AL1821</f>
        <v>0</v>
      </c>
      <c r="L1821" s="59">
        <f>'Inventory Ref Sheet'!AM1821</f>
        <v>0</v>
      </c>
      <c r="M1821" s="59">
        <f>'Inventory Ref Sheet'!AP1821</f>
        <v>0</v>
      </c>
      <c r="N1821" s="59">
        <f>'Inventory Ref Sheet'!AQ1821</f>
        <v>0</v>
      </c>
      <c r="O1821" s="100" t="str">
        <f ca="1">IF('Inventory Ref Sheet'!AS1821&gt;0,YEAR(TODAY())-'Inventory Ref Sheet'!AS1821,"")</f>
        <v/>
      </c>
      <c r="P1821" s="95">
        <f>'Inventory Ref Sheet'!AU1821</f>
        <v>0</v>
      </c>
      <c r="Q1821" s="60">
        <f>'Inventory Ref Sheet'!AV1821</f>
        <v>0</v>
      </c>
      <c r="R1821" s="61"/>
      <c r="S1821" s="100" t="str">
        <f t="shared" si="102"/>
        <v/>
      </c>
      <c r="T1821" s="59">
        <f>'Inventory Ref Sheet'!M1821</f>
        <v>0</v>
      </c>
      <c r="U1821" s="102">
        <f>'Inventory Ref Sheet'!N1821</f>
        <v>0</v>
      </c>
      <c r="V1821" s="59">
        <f>'Inventory Ref Sheet'!O1821</f>
        <v>0</v>
      </c>
      <c r="W1821" s="59">
        <f>'Inventory Ref Sheet'!R1821</f>
        <v>0</v>
      </c>
      <c r="X1821" s="59">
        <f>'Inventory Ref Sheet'!S1821</f>
        <v>0</v>
      </c>
      <c r="Y1821" s="100" t="str">
        <f ca="1">IF('Inventory Ref Sheet'!U1821&gt;0,YEAR(TODAY())-'Inventory Ref Sheet'!U1821,"")</f>
        <v/>
      </c>
      <c r="Z1821" s="95">
        <f>'Inventory Ref Sheet'!W1821</f>
        <v>0</v>
      </c>
      <c r="AA1821" s="60">
        <f>'Inventory Ref Sheet'!X1821</f>
        <v>0</v>
      </c>
      <c r="AB1821" s="61"/>
      <c r="AC1821" s="97" t="str">
        <f t="shared" si="103"/>
        <v/>
      </c>
      <c r="AD1821" s="59">
        <f>'Inventory Ref Sheet'!Y1821</f>
        <v>0</v>
      </c>
      <c r="AE1821" s="59">
        <f>'Inventory Ref Sheet'!Z1821</f>
        <v>0</v>
      </c>
      <c r="AF1821" s="102">
        <f>'Inventory Ref Sheet'!AA1821</f>
        <v>0</v>
      </c>
      <c r="AG1821" s="59">
        <f>'Inventory Ref Sheet'!AD1821</f>
        <v>0</v>
      </c>
      <c r="AH1821" s="59">
        <f>'Inventory Ref Sheet'!AE1821</f>
        <v>0</v>
      </c>
      <c r="AI1821" s="100" t="str">
        <f ca="1">IF('Inventory Ref Sheet'!AG1821&gt;0,YEAR(TODAY())-'Inventory Ref Sheet'!AG1821,"")</f>
        <v/>
      </c>
      <c r="AJ1821" s="99"/>
      <c r="AK1821" s="60">
        <f>'Inventory Ref Sheet'!AJ1821</f>
        <v>0</v>
      </c>
      <c r="AL1821" s="99"/>
      <c r="AM1821" s="97" t="str">
        <f t="shared" si="104"/>
        <v/>
      </c>
    </row>
    <row r="1822" spans="10:39" x14ac:dyDescent="0.25">
      <c r="J1822" s="59">
        <f>'Inventory Ref Sheet'!AK1822</f>
        <v>0</v>
      </c>
      <c r="K1822" s="59">
        <f>'Inventory Ref Sheet'!AL1822</f>
        <v>0</v>
      </c>
      <c r="L1822" s="59">
        <f>'Inventory Ref Sheet'!AM1822</f>
        <v>0</v>
      </c>
      <c r="M1822" s="59">
        <f>'Inventory Ref Sheet'!AP1822</f>
        <v>0</v>
      </c>
      <c r="N1822" s="59">
        <f>'Inventory Ref Sheet'!AQ1822</f>
        <v>0</v>
      </c>
      <c r="O1822" s="100" t="str">
        <f ca="1">IF('Inventory Ref Sheet'!AS1822&gt;0,YEAR(TODAY())-'Inventory Ref Sheet'!AS1822,"")</f>
        <v/>
      </c>
      <c r="P1822" s="95">
        <f>'Inventory Ref Sheet'!AU1822</f>
        <v>0</v>
      </c>
      <c r="Q1822" s="60">
        <f>'Inventory Ref Sheet'!AV1822</f>
        <v>0</v>
      </c>
      <c r="R1822" s="61"/>
      <c r="S1822" s="100" t="str">
        <f t="shared" si="102"/>
        <v/>
      </c>
      <c r="T1822" s="59">
        <f>'Inventory Ref Sheet'!M1822</f>
        <v>0</v>
      </c>
      <c r="U1822" s="102">
        <f>'Inventory Ref Sheet'!N1822</f>
        <v>0</v>
      </c>
      <c r="V1822" s="59">
        <f>'Inventory Ref Sheet'!O1822</f>
        <v>0</v>
      </c>
      <c r="W1822" s="59">
        <f>'Inventory Ref Sheet'!R1822</f>
        <v>0</v>
      </c>
      <c r="X1822" s="59">
        <f>'Inventory Ref Sheet'!S1822</f>
        <v>0</v>
      </c>
      <c r="Y1822" s="100" t="str">
        <f ca="1">IF('Inventory Ref Sheet'!U1822&gt;0,YEAR(TODAY())-'Inventory Ref Sheet'!U1822,"")</f>
        <v/>
      </c>
      <c r="Z1822" s="95">
        <f>'Inventory Ref Sheet'!W1822</f>
        <v>0</v>
      </c>
      <c r="AA1822" s="60">
        <f>'Inventory Ref Sheet'!X1822</f>
        <v>0</v>
      </c>
      <c r="AB1822" s="61"/>
      <c r="AC1822" s="97" t="str">
        <f t="shared" si="103"/>
        <v/>
      </c>
      <c r="AD1822" s="59">
        <f>'Inventory Ref Sheet'!Y1822</f>
        <v>0</v>
      </c>
      <c r="AE1822" s="59">
        <f>'Inventory Ref Sheet'!Z1822</f>
        <v>0</v>
      </c>
      <c r="AF1822" s="102">
        <f>'Inventory Ref Sheet'!AA1822</f>
        <v>0</v>
      </c>
      <c r="AG1822" s="59">
        <f>'Inventory Ref Sheet'!AD1822</f>
        <v>0</v>
      </c>
      <c r="AH1822" s="59">
        <f>'Inventory Ref Sheet'!AE1822</f>
        <v>0</v>
      </c>
      <c r="AI1822" s="100" t="str">
        <f ca="1">IF('Inventory Ref Sheet'!AG1822&gt;0,YEAR(TODAY())-'Inventory Ref Sheet'!AG1822,"")</f>
        <v/>
      </c>
      <c r="AJ1822" s="99"/>
      <c r="AK1822" s="60">
        <f>'Inventory Ref Sheet'!AJ1822</f>
        <v>0</v>
      </c>
      <c r="AL1822" s="99"/>
      <c r="AM1822" s="97" t="str">
        <f t="shared" si="104"/>
        <v/>
      </c>
    </row>
    <row r="1823" spans="10:39" x14ac:dyDescent="0.25">
      <c r="J1823" s="59">
        <f>'Inventory Ref Sheet'!AK1823</f>
        <v>0</v>
      </c>
      <c r="K1823" s="59">
        <f>'Inventory Ref Sheet'!AL1823</f>
        <v>0</v>
      </c>
      <c r="L1823" s="59">
        <f>'Inventory Ref Sheet'!AM1823</f>
        <v>0</v>
      </c>
      <c r="M1823" s="59">
        <f>'Inventory Ref Sheet'!AP1823</f>
        <v>0</v>
      </c>
      <c r="N1823" s="59">
        <f>'Inventory Ref Sheet'!AQ1823</f>
        <v>0</v>
      </c>
      <c r="O1823" s="100" t="str">
        <f ca="1">IF('Inventory Ref Sheet'!AS1823&gt;0,YEAR(TODAY())-'Inventory Ref Sheet'!AS1823,"")</f>
        <v/>
      </c>
      <c r="P1823" s="95">
        <f>'Inventory Ref Sheet'!AU1823</f>
        <v>0</v>
      </c>
      <c r="Q1823" s="60">
        <f>'Inventory Ref Sheet'!AV1823</f>
        <v>0</v>
      </c>
      <c r="R1823" s="61"/>
      <c r="S1823" s="100" t="str">
        <f t="shared" si="102"/>
        <v/>
      </c>
      <c r="T1823" s="59">
        <f>'Inventory Ref Sheet'!M1823</f>
        <v>0</v>
      </c>
      <c r="U1823" s="102">
        <f>'Inventory Ref Sheet'!N1823</f>
        <v>0</v>
      </c>
      <c r="V1823" s="59">
        <f>'Inventory Ref Sheet'!O1823</f>
        <v>0</v>
      </c>
      <c r="W1823" s="59">
        <f>'Inventory Ref Sheet'!R1823</f>
        <v>0</v>
      </c>
      <c r="X1823" s="59">
        <f>'Inventory Ref Sheet'!S1823</f>
        <v>0</v>
      </c>
      <c r="Y1823" s="100" t="str">
        <f ca="1">IF('Inventory Ref Sheet'!U1823&gt;0,YEAR(TODAY())-'Inventory Ref Sheet'!U1823,"")</f>
        <v/>
      </c>
      <c r="Z1823" s="95">
        <f>'Inventory Ref Sheet'!W1823</f>
        <v>0</v>
      </c>
      <c r="AA1823" s="60">
        <f>'Inventory Ref Sheet'!X1823</f>
        <v>0</v>
      </c>
      <c r="AB1823" s="61"/>
      <c r="AC1823" s="97" t="str">
        <f t="shared" si="103"/>
        <v/>
      </c>
      <c r="AD1823" s="59">
        <f>'Inventory Ref Sheet'!Y1823</f>
        <v>0</v>
      </c>
      <c r="AE1823" s="59">
        <f>'Inventory Ref Sheet'!Z1823</f>
        <v>0</v>
      </c>
      <c r="AF1823" s="102">
        <f>'Inventory Ref Sheet'!AA1823</f>
        <v>0</v>
      </c>
      <c r="AG1823" s="59">
        <f>'Inventory Ref Sheet'!AD1823</f>
        <v>0</v>
      </c>
      <c r="AH1823" s="59">
        <f>'Inventory Ref Sheet'!AE1823</f>
        <v>0</v>
      </c>
      <c r="AI1823" s="100" t="str">
        <f ca="1">IF('Inventory Ref Sheet'!AG1823&gt;0,YEAR(TODAY())-'Inventory Ref Sheet'!AG1823,"")</f>
        <v/>
      </c>
      <c r="AJ1823" s="99"/>
      <c r="AK1823" s="60">
        <f>'Inventory Ref Sheet'!AJ1823</f>
        <v>0</v>
      </c>
      <c r="AL1823" s="99"/>
      <c r="AM1823" s="97" t="str">
        <f t="shared" si="104"/>
        <v/>
      </c>
    </row>
    <row r="1824" spans="10:39" x14ac:dyDescent="0.25">
      <c r="J1824" s="59">
        <f>'Inventory Ref Sheet'!AK1824</f>
        <v>0</v>
      </c>
      <c r="K1824" s="59">
        <f>'Inventory Ref Sheet'!AL1824</f>
        <v>0</v>
      </c>
      <c r="L1824" s="59">
        <f>'Inventory Ref Sheet'!AM1824</f>
        <v>0</v>
      </c>
      <c r="M1824" s="59">
        <f>'Inventory Ref Sheet'!AP1824</f>
        <v>0</v>
      </c>
      <c r="N1824" s="59">
        <f>'Inventory Ref Sheet'!AQ1824</f>
        <v>0</v>
      </c>
      <c r="O1824" s="100" t="str">
        <f ca="1">IF('Inventory Ref Sheet'!AS1824&gt;0,YEAR(TODAY())-'Inventory Ref Sheet'!AS1824,"")</f>
        <v/>
      </c>
      <c r="P1824" s="95">
        <f>'Inventory Ref Sheet'!AU1824</f>
        <v>0</v>
      </c>
      <c r="Q1824" s="60">
        <f>'Inventory Ref Sheet'!AV1824</f>
        <v>0</v>
      </c>
      <c r="R1824" s="61"/>
      <c r="S1824" s="100" t="str">
        <f t="shared" si="102"/>
        <v/>
      </c>
      <c r="T1824" s="59">
        <f>'Inventory Ref Sheet'!M1824</f>
        <v>0</v>
      </c>
      <c r="U1824" s="102">
        <f>'Inventory Ref Sheet'!N1824</f>
        <v>0</v>
      </c>
      <c r="V1824" s="59">
        <f>'Inventory Ref Sheet'!O1824</f>
        <v>0</v>
      </c>
      <c r="W1824" s="59">
        <f>'Inventory Ref Sheet'!R1824</f>
        <v>0</v>
      </c>
      <c r="X1824" s="59">
        <f>'Inventory Ref Sheet'!S1824</f>
        <v>0</v>
      </c>
      <c r="Y1824" s="100" t="str">
        <f ca="1">IF('Inventory Ref Sheet'!U1824&gt;0,YEAR(TODAY())-'Inventory Ref Sheet'!U1824,"")</f>
        <v/>
      </c>
      <c r="Z1824" s="95">
        <f>'Inventory Ref Sheet'!W1824</f>
        <v>0</v>
      </c>
      <c r="AA1824" s="60">
        <f>'Inventory Ref Sheet'!X1824</f>
        <v>0</v>
      </c>
      <c r="AB1824" s="61"/>
      <c r="AC1824" s="97" t="str">
        <f t="shared" si="103"/>
        <v/>
      </c>
      <c r="AD1824" s="59">
        <f>'Inventory Ref Sheet'!Y1824</f>
        <v>0</v>
      </c>
      <c r="AE1824" s="59">
        <f>'Inventory Ref Sheet'!Z1824</f>
        <v>0</v>
      </c>
      <c r="AF1824" s="102">
        <f>'Inventory Ref Sheet'!AA1824</f>
        <v>0</v>
      </c>
      <c r="AG1824" s="59">
        <f>'Inventory Ref Sheet'!AD1824</f>
        <v>0</v>
      </c>
      <c r="AH1824" s="59">
        <f>'Inventory Ref Sheet'!AE1824</f>
        <v>0</v>
      </c>
      <c r="AI1824" s="100" t="str">
        <f ca="1">IF('Inventory Ref Sheet'!AG1824&gt;0,YEAR(TODAY())-'Inventory Ref Sheet'!AG1824,"")</f>
        <v/>
      </c>
      <c r="AJ1824" s="99"/>
      <c r="AK1824" s="60">
        <f>'Inventory Ref Sheet'!AJ1824</f>
        <v>0</v>
      </c>
      <c r="AL1824" s="99"/>
      <c r="AM1824" s="97" t="str">
        <f t="shared" si="104"/>
        <v/>
      </c>
    </row>
    <row r="1825" spans="10:39" x14ac:dyDescent="0.25">
      <c r="J1825" s="59">
        <f>'Inventory Ref Sheet'!AK1825</f>
        <v>0</v>
      </c>
      <c r="K1825" s="59">
        <f>'Inventory Ref Sheet'!AL1825</f>
        <v>0</v>
      </c>
      <c r="L1825" s="59">
        <f>'Inventory Ref Sheet'!AM1825</f>
        <v>0</v>
      </c>
      <c r="M1825" s="59">
        <f>'Inventory Ref Sheet'!AP1825</f>
        <v>0</v>
      </c>
      <c r="N1825" s="59">
        <f>'Inventory Ref Sheet'!AQ1825</f>
        <v>0</v>
      </c>
      <c r="O1825" s="100" t="str">
        <f ca="1">IF('Inventory Ref Sheet'!AS1825&gt;0,YEAR(TODAY())-'Inventory Ref Sheet'!AS1825,"")</f>
        <v/>
      </c>
      <c r="P1825" s="95">
        <f>'Inventory Ref Sheet'!AU1825</f>
        <v>0</v>
      </c>
      <c r="Q1825" s="60">
        <f>'Inventory Ref Sheet'!AV1825</f>
        <v>0</v>
      </c>
      <c r="R1825" s="61"/>
      <c r="S1825" s="100" t="str">
        <f t="shared" si="102"/>
        <v/>
      </c>
      <c r="T1825" s="59">
        <f>'Inventory Ref Sheet'!M1825</f>
        <v>0</v>
      </c>
      <c r="U1825" s="102">
        <f>'Inventory Ref Sheet'!N1825</f>
        <v>0</v>
      </c>
      <c r="V1825" s="59">
        <f>'Inventory Ref Sheet'!O1825</f>
        <v>0</v>
      </c>
      <c r="W1825" s="59">
        <f>'Inventory Ref Sheet'!R1825</f>
        <v>0</v>
      </c>
      <c r="X1825" s="59">
        <f>'Inventory Ref Sheet'!S1825</f>
        <v>0</v>
      </c>
      <c r="Y1825" s="100" t="str">
        <f ca="1">IF('Inventory Ref Sheet'!U1825&gt;0,YEAR(TODAY())-'Inventory Ref Sheet'!U1825,"")</f>
        <v/>
      </c>
      <c r="Z1825" s="95">
        <f>'Inventory Ref Sheet'!W1825</f>
        <v>0</v>
      </c>
      <c r="AA1825" s="60">
        <f>'Inventory Ref Sheet'!X1825</f>
        <v>0</v>
      </c>
      <c r="AB1825" s="61"/>
      <c r="AC1825" s="97" t="str">
        <f t="shared" si="103"/>
        <v/>
      </c>
      <c r="AD1825" s="59">
        <f>'Inventory Ref Sheet'!Y1825</f>
        <v>0</v>
      </c>
      <c r="AE1825" s="59">
        <f>'Inventory Ref Sheet'!Z1825</f>
        <v>0</v>
      </c>
      <c r="AF1825" s="102">
        <f>'Inventory Ref Sheet'!AA1825</f>
        <v>0</v>
      </c>
      <c r="AG1825" s="59">
        <f>'Inventory Ref Sheet'!AD1825</f>
        <v>0</v>
      </c>
      <c r="AH1825" s="59">
        <f>'Inventory Ref Sheet'!AE1825</f>
        <v>0</v>
      </c>
      <c r="AI1825" s="100" t="str">
        <f ca="1">IF('Inventory Ref Sheet'!AG1825&gt;0,YEAR(TODAY())-'Inventory Ref Sheet'!AG1825,"")</f>
        <v/>
      </c>
      <c r="AJ1825" s="99"/>
      <c r="AK1825" s="60">
        <f>'Inventory Ref Sheet'!AJ1825</f>
        <v>0</v>
      </c>
      <c r="AL1825" s="99"/>
      <c r="AM1825" s="97" t="str">
        <f t="shared" si="104"/>
        <v/>
      </c>
    </row>
    <row r="1826" spans="10:39" x14ac:dyDescent="0.25">
      <c r="J1826" s="59">
        <f>'Inventory Ref Sheet'!AK1826</f>
        <v>0</v>
      </c>
      <c r="K1826" s="59">
        <f>'Inventory Ref Sheet'!AL1826</f>
        <v>0</v>
      </c>
      <c r="L1826" s="59">
        <f>'Inventory Ref Sheet'!AM1826</f>
        <v>0</v>
      </c>
      <c r="M1826" s="59">
        <f>'Inventory Ref Sheet'!AP1826</f>
        <v>0</v>
      </c>
      <c r="N1826" s="59">
        <f>'Inventory Ref Sheet'!AQ1826</f>
        <v>0</v>
      </c>
      <c r="O1826" s="100" t="str">
        <f ca="1">IF('Inventory Ref Sheet'!AS1826&gt;0,YEAR(TODAY())-'Inventory Ref Sheet'!AS1826,"")</f>
        <v/>
      </c>
      <c r="P1826" s="95">
        <f>'Inventory Ref Sheet'!AU1826</f>
        <v>0</v>
      </c>
      <c r="Q1826" s="60">
        <f>'Inventory Ref Sheet'!AV1826</f>
        <v>0</v>
      </c>
      <c r="R1826" s="61"/>
      <c r="S1826" s="100" t="str">
        <f t="shared" si="102"/>
        <v/>
      </c>
      <c r="T1826" s="59">
        <f>'Inventory Ref Sheet'!M1826</f>
        <v>0</v>
      </c>
      <c r="U1826" s="102">
        <f>'Inventory Ref Sheet'!N1826</f>
        <v>0</v>
      </c>
      <c r="V1826" s="59">
        <f>'Inventory Ref Sheet'!O1826</f>
        <v>0</v>
      </c>
      <c r="W1826" s="59">
        <f>'Inventory Ref Sheet'!R1826</f>
        <v>0</v>
      </c>
      <c r="X1826" s="59">
        <f>'Inventory Ref Sheet'!S1826</f>
        <v>0</v>
      </c>
      <c r="Y1826" s="100" t="str">
        <f ca="1">IF('Inventory Ref Sheet'!U1826&gt;0,YEAR(TODAY())-'Inventory Ref Sheet'!U1826,"")</f>
        <v/>
      </c>
      <c r="Z1826" s="95">
        <f>'Inventory Ref Sheet'!W1826</f>
        <v>0</v>
      </c>
      <c r="AA1826" s="60">
        <f>'Inventory Ref Sheet'!X1826</f>
        <v>0</v>
      </c>
      <c r="AB1826" s="61"/>
      <c r="AC1826" s="97" t="str">
        <f t="shared" si="103"/>
        <v/>
      </c>
      <c r="AD1826" s="59">
        <f>'Inventory Ref Sheet'!Y1826</f>
        <v>0</v>
      </c>
      <c r="AE1826" s="59">
        <f>'Inventory Ref Sheet'!Z1826</f>
        <v>0</v>
      </c>
      <c r="AF1826" s="102">
        <f>'Inventory Ref Sheet'!AA1826</f>
        <v>0</v>
      </c>
      <c r="AG1826" s="59">
        <f>'Inventory Ref Sheet'!AD1826</f>
        <v>0</v>
      </c>
      <c r="AH1826" s="59">
        <f>'Inventory Ref Sheet'!AE1826</f>
        <v>0</v>
      </c>
      <c r="AI1826" s="100" t="str">
        <f ca="1">IF('Inventory Ref Sheet'!AG1826&gt;0,YEAR(TODAY())-'Inventory Ref Sheet'!AG1826,"")</f>
        <v/>
      </c>
      <c r="AJ1826" s="99"/>
      <c r="AK1826" s="60">
        <f>'Inventory Ref Sheet'!AJ1826</f>
        <v>0</v>
      </c>
      <c r="AL1826" s="99"/>
      <c r="AM1826" s="97" t="str">
        <f t="shared" si="104"/>
        <v/>
      </c>
    </row>
    <row r="1827" spans="10:39" x14ac:dyDescent="0.25">
      <c r="J1827" s="59">
        <f>'Inventory Ref Sheet'!AK1827</f>
        <v>0</v>
      </c>
      <c r="K1827" s="59">
        <f>'Inventory Ref Sheet'!AL1827</f>
        <v>0</v>
      </c>
      <c r="L1827" s="59">
        <f>'Inventory Ref Sheet'!AM1827</f>
        <v>0</v>
      </c>
      <c r="M1827" s="59">
        <f>'Inventory Ref Sheet'!AP1827</f>
        <v>0</v>
      </c>
      <c r="N1827" s="59">
        <f>'Inventory Ref Sheet'!AQ1827</f>
        <v>0</v>
      </c>
      <c r="O1827" s="100" t="str">
        <f ca="1">IF('Inventory Ref Sheet'!AS1827&gt;0,YEAR(TODAY())-'Inventory Ref Sheet'!AS1827,"")</f>
        <v/>
      </c>
      <c r="P1827" s="95">
        <f>'Inventory Ref Sheet'!AU1827</f>
        <v>0</v>
      </c>
      <c r="Q1827" s="60">
        <f>'Inventory Ref Sheet'!AV1827</f>
        <v>0</v>
      </c>
      <c r="R1827" s="61"/>
      <c r="S1827" s="100" t="str">
        <f t="shared" si="102"/>
        <v/>
      </c>
      <c r="T1827" s="59">
        <f>'Inventory Ref Sheet'!M1827</f>
        <v>0</v>
      </c>
      <c r="U1827" s="102">
        <f>'Inventory Ref Sheet'!N1827</f>
        <v>0</v>
      </c>
      <c r="V1827" s="59">
        <f>'Inventory Ref Sheet'!O1827</f>
        <v>0</v>
      </c>
      <c r="W1827" s="59">
        <f>'Inventory Ref Sheet'!R1827</f>
        <v>0</v>
      </c>
      <c r="X1827" s="59">
        <f>'Inventory Ref Sheet'!S1827</f>
        <v>0</v>
      </c>
      <c r="Y1827" s="100" t="str">
        <f ca="1">IF('Inventory Ref Sheet'!U1827&gt;0,YEAR(TODAY())-'Inventory Ref Sheet'!U1827,"")</f>
        <v/>
      </c>
      <c r="Z1827" s="95">
        <f>'Inventory Ref Sheet'!W1827</f>
        <v>0</v>
      </c>
      <c r="AA1827" s="60">
        <f>'Inventory Ref Sheet'!X1827</f>
        <v>0</v>
      </c>
      <c r="AB1827" s="61"/>
      <c r="AC1827" s="97" t="str">
        <f t="shared" si="103"/>
        <v/>
      </c>
      <c r="AD1827" s="59">
        <f>'Inventory Ref Sheet'!Y1827</f>
        <v>0</v>
      </c>
      <c r="AE1827" s="59">
        <f>'Inventory Ref Sheet'!Z1827</f>
        <v>0</v>
      </c>
      <c r="AF1827" s="102">
        <f>'Inventory Ref Sheet'!AA1827</f>
        <v>0</v>
      </c>
      <c r="AG1827" s="59">
        <f>'Inventory Ref Sheet'!AD1827</f>
        <v>0</v>
      </c>
      <c r="AH1827" s="59">
        <f>'Inventory Ref Sheet'!AE1827</f>
        <v>0</v>
      </c>
      <c r="AI1827" s="100" t="str">
        <f ca="1">IF('Inventory Ref Sheet'!AG1827&gt;0,YEAR(TODAY())-'Inventory Ref Sheet'!AG1827,"")</f>
        <v/>
      </c>
      <c r="AJ1827" s="99"/>
      <c r="AK1827" s="60">
        <f>'Inventory Ref Sheet'!AJ1827</f>
        <v>0</v>
      </c>
      <c r="AL1827" s="99"/>
      <c r="AM1827" s="97" t="str">
        <f t="shared" si="104"/>
        <v/>
      </c>
    </row>
    <row r="1828" spans="10:39" x14ac:dyDescent="0.25">
      <c r="J1828" s="59">
        <f>'Inventory Ref Sheet'!AK1828</f>
        <v>0</v>
      </c>
      <c r="K1828" s="59">
        <f>'Inventory Ref Sheet'!AL1828</f>
        <v>0</v>
      </c>
      <c r="L1828" s="59">
        <f>'Inventory Ref Sheet'!AM1828</f>
        <v>0</v>
      </c>
      <c r="M1828" s="59">
        <f>'Inventory Ref Sheet'!AP1828</f>
        <v>0</v>
      </c>
      <c r="N1828" s="59">
        <f>'Inventory Ref Sheet'!AQ1828</f>
        <v>0</v>
      </c>
      <c r="O1828" s="100" t="str">
        <f ca="1">IF('Inventory Ref Sheet'!AS1828&gt;0,YEAR(TODAY())-'Inventory Ref Sheet'!AS1828,"")</f>
        <v/>
      </c>
      <c r="P1828" s="95">
        <f>'Inventory Ref Sheet'!AU1828</f>
        <v>0</v>
      </c>
      <c r="Q1828" s="60">
        <f>'Inventory Ref Sheet'!AV1828</f>
        <v>0</v>
      </c>
      <c r="R1828" s="61"/>
      <c r="S1828" s="100" t="str">
        <f t="shared" si="102"/>
        <v/>
      </c>
      <c r="T1828" s="59">
        <f>'Inventory Ref Sheet'!M1828</f>
        <v>0</v>
      </c>
      <c r="U1828" s="102">
        <f>'Inventory Ref Sheet'!N1828</f>
        <v>0</v>
      </c>
      <c r="V1828" s="59">
        <f>'Inventory Ref Sheet'!O1828</f>
        <v>0</v>
      </c>
      <c r="W1828" s="59">
        <f>'Inventory Ref Sheet'!R1828</f>
        <v>0</v>
      </c>
      <c r="X1828" s="59">
        <f>'Inventory Ref Sheet'!S1828</f>
        <v>0</v>
      </c>
      <c r="Y1828" s="100" t="str">
        <f ca="1">IF('Inventory Ref Sheet'!U1828&gt;0,YEAR(TODAY())-'Inventory Ref Sheet'!U1828,"")</f>
        <v/>
      </c>
      <c r="Z1828" s="95">
        <f>'Inventory Ref Sheet'!W1828</f>
        <v>0</v>
      </c>
      <c r="AA1828" s="60">
        <f>'Inventory Ref Sheet'!X1828</f>
        <v>0</v>
      </c>
      <c r="AB1828" s="61"/>
      <c r="AC1828" s="97" t="str">
        <f t="shared" si="103"/>
        <v/>
      </c>
      <c r="AD1828" s="59">
        <f>'Inventory Ref Sheet'!Y1828</f>
        <v>0</v>
      </c>
      <c r="AE1828" s="59">
        <f>'Inventory Ref Sheet'!Z1828</f>
        <v>0</v>
      </c>
      <c r="AF1828" s="102">
        <f>'Inventory Ref Sheet'!AA1828</f>
        <v>0</v>
      </c>
      <c r="AG1828" s="59">
        <f>'Inventory Ref Sheet'!AD1828</f>
        <v>0</v>
      </c>
      <c r="AH1828" s="59">
        <f>'Inventory Ref Sheet'!AE1828</f>
        <v>0</v>
      </c>
      <c r="AI1828" s="100" t="str">
        <f ca="1">IF('Inventory Ref Sheet'!AG1828&gt;0,YEAR(TODAY())-'Inventory Ref Sheet'!AG1828,"")</f>
        <v/>
      </c>
      <c r="AJ1828" s="99"/>
      <c r="AK1828" s="60">
        <f>'Inventory Ref Sheet'!AJ1828</f>
        <v>0</v>
      </c>
      <c r="AL1828" s="99"/>
      <c r="AM1828" s="97" t="str">
        <f t="shared" si="104"/>
        <v/>
      </c>
    </row>
    <row r="1829" spans="10:39" x14ac:dyDescent="0.25">
      <c r="J1829" s="59">
        <f>'Inventory Ref Sheet'!AK1829</f>
        <v>0</v>
      </c>
      <c r="K1829" s="59">
        <f>'Inventory Ref Sheet'!AL1829</f>
        <v>0</v>
      </c>
      <c r="L1829" s="59">
        <f>'Inventory Ref Sheet'!AM1829</f>
        <v>0</v>
      </c>
      <c r="M1829" s="59">
        <f>'Inventory Ref Sheet'!AP1829</f>
        <v>0</v>
      </c>
      <c r="N1829" s="59">
        <f>'Inventory Ref Sheet'!AQ1829</f>
        <v>0</v>
      </c>
      <c r="O1829" s="100" t="str">
        <f ca="1">IF('Inventory Ref Sheet'!AS1829&gt;0,YEAR(TODAY())-'Inventory Ref Sheet'!AS1829,"")</f>
        <v/>
      </c>
      <c r="P1829" s="95">
        <f>'Inventory Ref Sheet'!AU1829</f>
        <v>0</v>
      </c>
      <c r="Q1829" s="60">
        <f>'Inventory Ref Sheet'!AV1829</f>
        <v>0</v>
      </c>
      <c r="R1829" s="61"/>
      <c r="S1829" s="100" t="str">
        <f t="shared" si="102"/>
        <v/>
      </c>
      <c r="T1829" s="59">
        <f>'Inventory Ref Sheet'!M1829</f>
        <v>0</v>
      </c>
      <c r="U1829" s="102">
        <f>'Inventory Ref Sheet'!N1829</f>
        <v>0</v>
      </c>
      <c r="V1829" s="59">
        <f>'Inventory Ref Sheet'!O1829</f>
        <v>0</v>
      </c>
      <c r="W1829" s="59">
        <f>'Inventory Ref Sheet'!R1829</f>
        <v>0</v>
      </c>
      <c r="X1829" s="59">
        <f>'Inventory Ref Sheet'!S1829</f>
        <v>0</v>
      </c>
      <c r="Y1829" s="100" t="str">
        <f ca="1">IF('Inventory Ref Sheet'!U1829&gt;0,YEAR(TODAY())-'Inventory Ref Sheet'!U1829,"")</f>
        <v/>
      </c>
      <c r="Z1829" s="95">
        <f>'Inventory Ref Sheet'!W1829</f>
        <v>0</v>
      </c>
      <c r="AA1829" s="60">
        <f>'Inventory Ref Sheet'!X1829</f>
        <v>0</v>
      </c>
      <c r="AB1829" s="61"/>
      <c r="AC1829" s="97" t="str">
        <f t="shared" si="103"/>
        <v/>
      </c>
      <c r="AD1829" s="59">
        <f>'Inventory Ref Sheet'!Y1829</f>
        <v>0</v>
      </c>
      <c r="AE1829" s="59">
        <f>'Inventory Ref Sheet'!Z1829</f>
        <v>0</v>
      </c>
      <c r="AF1829" s="102">
        <f>'Inventory Ref Sheet'!AA1829</f>
        <v>0</v>
      </c>
      <c r="AG1829" s="59">
        <f>'Inventory Ref Sheet'!AD1829</f>
        <v>0</v>
      </c>
      <c r="AH1829" s="59">
        <f>'Inventory Ref Sheet'!AE1829</f>
        <v>0</v>
      </c>
      <c r="AI1829" s="100" t="str">
        <f ca="1">IF('Inventory Ref Sheet'!AG1829&gt;0,YEAR(TODAY())-'Inventory Ref Sheet'!AG1829,"")</f>
        <v/>
      </c>
      <c r="AJ1829" s="99"/>
      <c r="AK1829" s="60">
        <f>'Inventory Ref Sheet'!AJ1829</f>
        <v>0</v>
      </c>
      <c r="AL1829" s="99"/>
      <c r="AM1829" s="97" t="str">
        <f t="shared" si="104"/>
        <v/>
      </c>
    </row>
    <row r="1830" spans="10:39" x14ac:dyDescent="0.25">
      <c r="J1830" s="59">
        <f>'Inventory Ref Sheet'!AK1830</f>
        <v>0</v>
      </c>
      <c r="K1830" s="59">
        <f>'Inventory Ref Sheet'!AL1830</f>
        <v>0</v>
      </c>
      <c r="L1830" s="59">
        <f>'Inventory Ref Sheet'!AM1830</f>
        <v>0</v>
      </c>
      <c r="M1830" s="59">
        <f>'Inventory Ref Sheet'!AP1830</f>
        <v>0</v>
      </c>
      <c r="N1830" s="59">
        <f>'Inventory Ref Sheet'!AQ1830</f>
        <v>0</v>
      </c>
      <c r="O1830" s="100" t="str">
        <f ca="1">IF('Inventory Ref Sheet'!AS1830&gt;0,YEAR(TODAY())-'Inventory Ref Sheet'!AS1830,"")</f>
        <v/>
      </c>
      <c r="P1830" s="95">
        <f>'Inventory Ref Sheet'!AU1830</f>
        <v>0</v>
      </c>
      <c r="Q1830" s="60">
        <f>'Inventory Ref Sheet'!AV1830</f>
        <v>0</v>
      </c>
      <c r="R1830" s="61"/>
      <c r="S1830" s="100" t="str">
        <f t="shared" si="102"/>
        <v/>
      </c>
      <c r="T1830" s="59">
        <f>'Inventory Ref Sheet'!M1830</f>
        <v>0</v>
      </c>
      <c r="U1830" s="102">
        <f>'Inventory Ref Sheet'!N1830</f>
        <v>0</v>
      </c>
      <c r="V1830" s="59">
        <f>'Inventory Ref Sheet'!O1830</f>
        <v>0</v>
      </c>
      <c r="W1830" s="59">
        <f>'Inventory Ref Sheet'!R1830</f>
        <v>0</v>
      </c>
      <c r="X1830" s="59">
        <f>'Inventory Ref Sheet'!S1830</f>
        <v>0</v>
      </c>
      <c r="Y1830" s="100" t="str">
        <f ca="1">IF('Inventory Ref Sheet'!U1830&gt;0,YEAR(TODAY())-'Inventory Ref Sheet'!U1830,"")</f>
        <v/>
      </c>
      <c r="Z1830" s="95">
        <f>'Inventory Ref Sheet'!W1830</f>
        <v>0</v>
      </c>
      <c r="AA1830" s="60">
        <f>'Inventory Ref Sheet'!X1830</f>
        <v>0</v>
      </c>
      <c r="AB1830" s="61"/>
      <c r="AC1830" s="97" t="str">
        <f t="shared" si="103"/>
        <v/>
      </c>
      <c r="AD1830" s="59">
        <f>'Inventory Ref Sheet'!Y1830</f>
        <v>0</v>
      </c>
      <c r="AE1830" s="59">
        <f>'Inventory Ref Sheet'!Z1830</f>
        <v>0</v>
      </c>
      <c r="AF1830" s="102">
        <f>'Inventory Ref Sheet'!AA1830</f>
        <v>0</v>
      </c>
      <c r="AG1830" s="59">
        <f>'Inventory Ref Sheet'!AD1830</f>
        <v>0</v>
      </c>
      <c r="AH1830" s="59">
        <f>'Inventory Ref Sheet'!AE1830</f>
        <v>0</v>
      </c>
      <c r="AI1830" s="100" t="str">
        <f ca="1">IF('Inventory Ref Sheet'!AG1830&gt;0,YEAR(TODAY())-'Inventory Ref Sheet'!AG1830,"")</f>
        <v/>
      </c>
      <c r="AJ1830" s="99"/>
      <c r="AK1830" s="60">
        <f>'Inventory Ref Sheet'!AJ1830</f>
        <v>0</v>
      </c>
      <c r="AL1830" s="99"/>
      <c r="AM1830" s="97" t="str">
        <f t="shared" si="104"/>
        <v/>
      </c>
    </row>
    <row r="1831" spans="10:39" x14ac:dyDescent="0.25">
      <c r="J1831" s="59">
        <f>'Inventory Ref Sheet'!AK1831</f>
        <v>0</v>
      </c>
      <c r="K1831" s="59">
        <f>'Inventory Ref Sheet'!AL1831</f>
        <v>0</v>
      </c>
      <c r="L1831" s="59">
        <f>'Inventory Ref Sheet'!AM1831</f>
        <v>0</v>
      </c>
      <c r="M1831" s="59">
        <f>'Inventory Ref Sheet'!AP1831</f>
        <v>0</v>
      </c>
      <c r="N1831" s="59">
        <f>'Inventory Ref Sheet'!AQ1831</f>
        <v>0</v>
      </c>
      <c r="O1831" s="100" t="str">
        <f ca="1">IF('Inventory Ref Sheet'!AS1831&gt;0,YEAR(TODAY())-'Inventory Ref Sheet'!AS1831,"")</f>
        <v/>
      </c>
      <c r="P1831" s="95">
        <f>'Inventory Ref Sheet'!AU1831</f>
        <v>0</v>
      </c>
      <c r="Q1831" s="60">
        <f>'Inventory Ref Sheet'!AV1831</f>
        <v>0</v>
      </c>
      <c r="R1831" s="61"/>
      <c r="S1831" s="100" t="str">
        <f t="shared" si="102"/>
        <v/>
      </c>
      <c r="T1831" s="59">
        <f>'Inventory Ref Sheet'!M1831</f>
        <v>0</v>
      </c>
      <c r="U1831" s="102">
        <f>'Inventory Ref Sheet'!N1831</f>
        <v>0</v>
      </c>
      <c r="V1831" s="59">
        <f>'Inventory Ref Sheet'!O1831</f>
        <v>0</v>
      </c>
      <c r="W1831" s="59">
        <f>'Inventory Ref Sheet'!R1831</f>
        <v>0</v>
      </c>
      <c r="X1831" s="59">
        <f>'Inventory Ref Sheet'!S1831</f>
        <v>0</v>
      </c>
      <c r="Y1831" s="100" t="str">
        <f ca="1">IF('Inventory Ref Sheet'!U1831&gt;0,YEAR(TODAY())-'Inventory Ref Sheet'!U1831,"")</f>
        <v/>
      </c>
      <c r="Z1831" s="95">
        <f>'Inventory Ref Sheet'!W1831</f>
        <v>0</v>
      </c>
      <c r="AA1831" s="60">
        <f>'Inventory Ref Sheet'!X1831</f>
        <v>0</v>
      </c>
      <c r="AB1831" s="61"/>
      <c r="AC1831" s="97" t="str">
        <f t="shared" si="103"/>
        <v/>
      </c>
      <c r="AD1831" s="59">
        <f>'Inventory Ref Sheet'!Y1831</f>
        <v>0</v>
      </c>
      <c r="AE1831" s="59">
        <f>'Inventory Ref Sheet'!Z1831</f>
        <v>0</v>
      </c>
      <c r="AF1831" s="102">
        <f>'Inventory Ref Sheet'!AA1831</f>
        <v>0</v>
      </c>
      <c r="AG1831" s="59">
        <f>'Inventory Ref Sheet'!AD1831</f>
        <v>0</v>
      </c>
      <c r="AH1831" s="59">
        <f>'Inventory Ref Sheet'!AE1831</f>
        <v>0</v>
      </c>
      <c r="AI1831" s="100" t="str">
        <f ca="1">IF('Inventory Ref Sheet'!AG1831&gt;0,YEAR(TODAY())-'Inventory Ref Sheet'!AG1831,"")</f>
        <v/>
      </c>
      <c r="AJ1831" s="99"/>
      <c r="AK1831" s="60">
        <f>'Inventory Ref Sheet'!AJ1831</f>
        <v>0</v>
      </c>
      <c r="AL1831" s="99"/>
      <c r="AM1831" s="97" t="str">
        <f t="shared" si="104"/>
        <v/>
      </c>
    </row>
    <row r="1832" spans="10:39" x14ac:dyDescent="0.25">
      <c r="J1832" s="59">
        <f>'Inventory Ref Sheet'!AK1832</f>
        <v>0</v>
      </c>
      <c r="K1832" s="59">
        <f>'Inventory Ref Sheet'!AL1832</f>
        <v>0</v>
      </c>
      <c r="L1832" s="59">
        <f>'Inventory Ref Sheet'!AM1832</f>
        <v>0</v>
      </c>
      <c r="M1832" s="59">
        <f>'Inventory Ref Sheet'!AP1832</f>
        <v>0</v>
      </c>
      <c r="N1832" s="59">
        <f>'Inventory Ref Sheet'!AQ1832</f>
        <v>0</v>
      </c>
      <c r="O1832" s="100" t="str">
        <f ca="1">IF('Inventory Ref Sheet'!AS1832&gt;0,YEAR(TODAY())-'Inventory Ref Sheet'!AS1832,"")</f>
        <v/>
      </c>
      <c r="P1832" s="95">
        <f>'Inventory Ref Sheet'!AU1832</f>
        <v>0</v>
      </c>
      <c r="Q1832" s="60">
        <f>'Inventory Ref Sheet'!AV1832</f>
        <v>0</v>
      </c>
      <c r="R1832" s="61"/>
      <c r="S1832" s="100" t="str">
        <f t="shared" si="102"/>
        <v/>
      </c>
      <c r="T1832" s="59">
        <f>'Inventory Ref Sheet'!M1832</f>
        <v>0</v>
      </c>
      <c r="U1832" s="102">
        <f>'Inventory Ref Sheet'!N1832</f>
        <v>0</v>
      </c>
      <c r="V1832" s="59">
        <f>'Inventory Ref Sheet'!O1832</f>
        <v>0</v>
      </c>
      <c r="W1832" s="59">
        <f>'Inventory Ref Sheet'!R1832</f>
        <v>0</v>
      </c>
      <c r="X1832" s="59">
        <f>'Inventory Ref Sheet'!S1832</f>
        <v>0</v>
      </c>
      <c r="Y1832" s="100" t="str">
        <f ca="1">IF('Inventory Ref Sheet'!U1832&gt;0,YEAR(TODAY())-'Inventory Ref Sheet'!U1832,"")</f>
        <v/>
      </c>
      <c r="Z1832" s="95">
        <f>'Inventory Ref Sheet'!W1832</f>
        <v>0</v>
      </c>
      <c r="AA1832" s="60">
        <f>'Inventory Ref Sheet'!X1832</f>
        <v>0</v>
      </c>
      <c r="AB1832" s="61"/>
      <c r="AC1832" s="97" t="str">
        <f t="shared" si="103"/>
        <v/>
      </c>
      <c r="AD1832" s="59">
        <f>'Inventory Ref Sheet'!Y1832</f>
        <v>0</v>
      </c>
      <c r="AE1832" s="59">
        <f>'Inventory Ref Sheet'!Z1832</f>
        <v>0</v>
      </c>
      <c r="AF1832" s="102">
        <f>'Inventory Ref Sheet'!AA1832</f>
        <v>0</v>
      </c>
      <c r="AG1832" s="59">
        <f>'Inventory Ref Sheet'!AD1832</f>
        <v>0</v>
      </c>
      <c r="AH1832" s="59">
        <f>'Inventory Ref Sheet'!AE1832</f>
        <v>0</v>
      </c>
      <c r="AI1832" s="100" t="str">
        <f ca="1">IF('Inventory Ref Sheet'!AG1832&gt;0,YEAR(TODAY())-'Inventory Ref Sheet'!AG1832,"")</f>
        <v/>
      </c>
      <c r="AJ1832" s="99"/>
      <c r="AK1832" s="60">
        <f>'Inventory Ref Sheet'!AJ1832</f>
        <v>0</v>
      </c>
      <c r="AL1832" s="99"/>
      <c r="AM1832" s="97" t="str">
        <f t="shared" si="104"/>
        <v/>
      </c>
    </row>
    <row r="1833" spans="10:39" x14ac:dyDescent="0.25">
      <c r="J1833" s="59">
        <f>'Inventory Ref Sheet'!AK1833</f>
        <v>0</v>
      </c>
      <c r="K1833" s="59">
        <f>'Inventory Ref Sheet'!AL1833</f>
        <v>0</v>
      </c>
      <c r="L1833" s="59">
        <f>'Inventory Ref Sheet'!AM1833</f>
        <v>0</v>
      </c>
      <c r="M1833" s="59">
        <f>'Inventory Ref Sheet'!AP1833</f>
        <v>0</v>
      </c>
      <c r="N1833" s="59">
        <f>'Inventory Ref Sheet'!AQ1833</f>
        <v>0</v>
      </c>
      <c r="O1833" s="100" t="str">
        <f ca="1">IF('Inventory Ref Sheet'!AS1833&gt;0,YEAR(TODAY())-'Inventory Ref Sheet'!AS1833,"")</f>
        <v/>
      </c>
      <c r="P1833" s="95">
        <f>'Inventory Ref Sheet'!AU1833</f>
        <v>0</v>
      </c>
      <c r="Q1833" s="60">
        <f>'Inventory Ref Sheet'!AV1833</f>
        <v>0</v>
      </c>
      <c r="R1833" s="61"/>
      <c r="S1833" s="100" t="str">
        <f t="shared" si="102"/>
        <v/>
      </c>
      <c r="T1833" s="59">
        <f>'Inventory Ref Sheet'!M1833</f>
        <v>0</v>
      </c>
      <c r="U1833" s="102">
        <f>'Inventory Ref Sheet'!N1833</f>
        <v>0</v>
      </c>
      <c r="V1833" s="59">
        <f>'Inventory Ref Sheet'!O1833</f>
        <v>0</v>
      </c>
      <c r="W1833" s="59">
        <f>'Inventory Ref Sheet'!R1833</f>
        <v>0</v>
      </c>
      <c r="X1833" s="59">
        <f>'Inventory Ref Sheet'!S1833</f>
        <v>0</v>
      </c>
      <c r="Y1833" s="100" t="str">
        <f ca="1">IF('Inventory Ref Sheet'!U1833&gt;0,YEAR(TODAY())-'Inventory Ref Sheet'!U1833,"")</f>
        <v/>
      </c>
      <c r="Z1833" s="95">
        <f>'Inventory Ref Sheet'!W1833</f>
        <v>0</v>
      </c>
      <c r="AA1833" s="60">
        <f>'Inventory Ref Sheet'!X1833</f>
        <v>0</v>
      </c>
      <c r="AB1833" s="61"/>
      <c r="AC1833" s="97" t="str">
        <f t="shared" si="103"/>
        <v/>
      </c>
      <c r="AD1833" s="59">
        <f>'Inventory Ref Sheet'!Y1833</f>
        <v>0</v>
      </c>
      <c r="AE1833" s="59">
        <f>'Inventory Ref Sheet'!Z1833</f>
        <v>0</v>
      </c>
      <c r="AF1833" s="102">
        <f>'Inventory Ref Sheet'!AA1833</f>
        <v>0</v>
      </c>
      <c r="AG1833" s="59">
        <f>'Inventory Ref Sheet'!AD1833</f>
        <v>0</v>
      </c>
      <c r="AH1833" s="59">
        <f>'Inventory Ref Sheet'!AE1833</f>
        <v>0</v>
      </c>
      <c r="AI1833" s="100" t="str">
        <f ca="1">IF('Inventory Ref Sheet'!AG1833&gt;0,YEAR(TODAY())-'Inventory Ref Sheet'!AG1833,"")</f>
        <v/>
      </c>
      <c r="AJ1833" s="99"/>
      <c r="AK1833" s="60">
        <f>'Inventory Ref Sheet'!AJ1833</f>
        <v>0</v>
      </c>
      <c r="AL1833" s="99"/>
      <c r="AM1833" s="97" t="str">
        <f t="shared" si="104"/>
        <v/>
      </c>
    </row>
    <row r="1834" spans="10:39" x14ac:dyDescent="0.25">
      <c r="J1834" s="59">
        <f>'Inventory Ref Sheet'!AK1834</f>
        <v>0</v>
      </c>
      <c r="K1834" s="59">
        <f>'Inventory Ref Sheet'!AL1834</f>
        <v>0</v>
      </c>
      <c r="L1834" s="59">
        <f>'Inventory Ref Sheet'!AM1834</f>
        <v>0</v>
      </c>
      <c r="M1834" s="59">
        <f>'Inventory Ref Sheet'!AP1834</f>
        <v>0</v>
      </c>
      <c r="N1834" s="59">
        <f>'Inventory Ref Sheet'!AQ1834</f>
        <v>0</v>
      </c>
      <c r="O1834" s="100" t="str">
        <f ca="1">IF('Inventory Ref Sheet'!AS1834&gt;0,YEAR(TODAY())-'Inventory Ref Sheet'!AS1834,"")</f>
        <v/>
      </c>
      <c r="P1834" s="95">
        <f>'Inventory Ref Sheet'!AU1834</f>
        <v>0</v>
      </c>
      <c r="Q1834" s="60">
        <f>'Inventory Ref Sheet'!AV1834</f>
        <v>0</v>
      </c>
      <c r="R1834" s="61"/>
      <c r="S1834" s="100" t="str">
        <f t="shared" si="102"/>
        <v/>
      </c>
      <c r="T1834" s="59">
        <f>'Inventory Ref Sheet'!M1834</f>
        <v>0</v>
      </c>
      <c r="U1834" s="102">
        <f>'Inventory Ref Sheet'!N1834</f>
        <v>0</v>
      </c>
      <c r="V1834" s="59">
        <f>'Inventory Ref Sheet'!O1834</f>
        <v>0</v>
      </c>
      <c r="W1834" s="59">
        <f>'Inventory Ref Sheet'!R1834</f>
        <v>0</v>
      </c>
      <c r="X1834" s="59">
        <f>'Inventory Ref Sheet'!S1834</f>
        <v>0</v>
      </c>
      <c r="Y1834" s="100" t="str">
        <f ca="1">IF('Inventory Ref Sheet'!U1834&gt;0,YEAR(TODAY())-'Inventory Ref Sheet'!U1834,"")</f>
        <v/>
      </c>
      <c r="Z1834" s="95">
        <f>'Inventory Ref Sheet'!W1834</f>
        <v>0</v>
      </c>
      <c r="AA1834" s="60">
        <f>'Inventory Ref Sheet'!X1834</f>
        <v>0</v>
      </c>
      <c r="AB1834" s="61"/>
      <c r="AC1834" s="97" t="str">
        <f t="shared" si="103"/>
        <v/>
      </c>
      <c r="AD1834" s="59">
        <f>'Inventory Ref Sheet'!Y1834</f>
        <v>0</v>
      </c>
      <c r="AE1834" s="59">
        <f>'Inventory Ref Sheet'!Z1834</f>
        <v>0</v>
      </c>
      <c r="AF1834" s="102">
        <f>'Inventory Ref Sheet'!AA1834</f>
        <v>0</v>
      </c>
      <c r="AG1834" s="59">
        <f>'Inventory Ref Sheet'!AD1834</f>
        <v>0</v>
      </c>
      <c r="AH1834" s="59">
        <f>'Inventory Ref Sheet'!AE1834</f>
        <v>0</v>
      </c>
      <c r="AI1834" s="100" t="str">
        <f ca="1">IF('Inventory Ref Sheet'!AG1834&gt;0,YEAR(TODAY())-'Inventory Ref Sheet'!AG1834,"")</f>
        <v/>
      </c>
      <c r="AJ1834" s="99"/>
      <c r="AK1834" s="60">
        <f>'Inventory Ref Sheet'!AJ1834</f>
        <v>0</v>
      </c>
      <c r="AL1834" s="99"/>
      <c r="AM1834" s="97" t="str">
        <f t="shared" si="104"/>
        <v/>
      </c>
    </row>
    <row r="1835" spans="10:39" x14ac:dyDescent="0.25">
      <c r="J1835" s="59">
        <f>'Inventory Ref Sheet'!AK1835</f>
        <v>0</v>
      </c>
      <c r="K1835" s="59">
        <f>'Inventory Ref Sheet'!AL1835</f>
        <v>0</v>
      </c>
      <c r="L1835" s="59">
        <f>'Inventory Ref Sheet'!AM1835</f>
        <v>0</v>
      </c>
      <c r="M1835" s="59">
        <f>'Inventory Ref Sheet'!AP1835</f>
        <v>0</v>
      </c>
      <c r="N1835" s="59">
        <f>'Inventory Ref Sheet'!AQ1835</f>
        <v>0</v>
      </c>
      <c r="O1835" s="100" t="str">
        <f ca="1">IF('Inventory Ref Sheet'!AS1835&gt;0,YEAR(TODAY())-'Inventory Ref Sheet'!AS1835,"")</f>
        <v/>
      </c>
      <c r="P1835" s="95">
        <f>'Inventory Ref Sheet'!AU1835</f>
        <v>0</v>
      </c>
      <c r="Q1835" s="60">
        <f>'Inventory Ref Sheet'!AV1835</f>
        <v>0</v>
      </c>
      <c r="R1835" s="61"/>
      <c r="S1835" s="100" t="str">
        <f t="shared" si="102"/>
        <v/>
      </c>
      <c r="T1835" s="59">
        <f>'Inventory Ref Sheet'!M1835</f>
        <v>0</v>
      </c>
      <c r="U1835" s="102">
        <f>'Inventory Ref Sheet'!N1835</f>
        <v>0</v>
      </c>
      <c r="V1835" s="59">
        <f>'Inventory Ref Sheet'!O1835</f>
        <v>0</v>
      </c>
      <c r="W1835" s="59">
        <f>'Inventory Ref Sheet'!R1835</f>
        <v>0</v>
      </c>
      <c r="X1835" s="59">
        <f>'Inventory Ref Sheet'!S1835</f>
        <v>0</v>
      </c>
      <c r="Y1835" s="100" t="str">
        <f ca="1">IF('Inventory Ref Sheet'!U1835&gt;0,YEAR(TODAY())-'Inventory Ref Sheet'!U1835,"")</f>
        <v/>
      </c>
      <c r="Z1835" s="95">
        <f>'Inventory Ref Sheet'!W1835</f>
        <v>0</v>
      </c>
      <c r="AA1835" s="60">
        <f>'Inventory Ref Sheet'!X1835</f>
        <v>0</v>
      </c>
      <c r="AB1835" s="61"/>
      <c r="AC1835" s="97" t="str">
        <f t="shared" si="103"/>
        <v/>
      </c>
      <c r="AD1835" s="59">
        <f>'Inventory Ref Sheet'!Y1835</f>
        <v>0</v>
      </c>
      <c r="AE1835" s="59">
        <f>'Inventory Ref Sheet'!Z1835</f>
        <v>0</v>
      </c>
      <c r="AF1835" s="102">
        <f>'Inventory Ref Sheet'!AA1835</f>
        <v>0</v>
      </c>
      <c r="AG1835" s="59">
        <f>'Inventory Ref Sheet'!AD1835</f>
        <v>0</v>
      </c>
      <c r="AH1835" s="59">
        <f>'Inventory Ref Sheet'!AE1835</f>
        <v>0</v>
      </c>
      <c r="AI1835" s="100" t="str">
        <f ca="1">IF('Inventory Ref Sheet'!AG1835&gt;0,YEAR(TODAY())-'Inventory Ref Sheet'!AG1835,"")</f>
        <v/>
      </c>
      <c r="AJ1835" s="99"/>
      <c r="AK1835" s="60">
        <f>'Inventory Ref Sheet'!AJ1835</f>
        <v>0</v>
      </c>
      <c r="AL1835" s="99"/>
      <c r="AM1835" s="97" t="str">
        <f t="shared" si="104"/>
        <v/>
      </c>
    </row>
    <row r="1836" spans="10:39" x14ac:dyDescent="0.25">
      <c r="J1836" s="59">
        <f>'Inventory Ref Sheet'!AK1836</f>
        <v>0</v>
      </c>
      <c r="K1836" s="59">
        <f>'Inventory Ref Sheet'!AL1836</f>
        <v>0</v>
      </c>
      <c r="L1836" s="59">
        <f>'Inventory Ref Sheet'!AM1836</f>
        <v>0</v>
      </c>
      <c r="M1836" s="59">
        <f>'Inventory Ref Sheet'!AP1836</f>
        <v>0</v>
      </c>
      <c r="N1836" s="59">
        <f>'Inventory Ref Sheet'!AQ1836</f>
        <v>0</v>
      </c>
      <c r="O1836" s="100" t="str">
        <f ca="1">IF('Inventory Ref Sheet'!AS1836&gt;0,YEAR(TODAY())-'Inventory Ref Sheet'!AS1836,"")</f>
        <v/>
      </c>
      <c r="P1836" s="95">
        <f>'Inventory Ref Sheet'!AU1836</f>
        <v>0</v>
      </c>
      <c r="Q1836" s="60">
        <f>'Inventory Ref Sheet'!AV1836</f>
        <v>0</v>
      </c>
      <c r="R1836" s="61"/>
      <c r="S1836" s="100" t="str">
        <f t="shared" si="102"/>
        <v/>
      </c>
      <c r="T1836" s="59">
        <f>'Inventory Ref Sheet'!M1836</f>
        <v>0</v>
      </c>
      <c r="U1836" s="102">
        <f>'Inventory Ref Sheet'!N1836</f>
        <v>0</v>
      </c>
      <c r="V1836" s="59">
        <f>'Inventory Ref Sheet'!O1836</f>
        <v>0</v>
      </c>
      <c r="W1836" s="59">
        <f>'Inventory Ref Sheet'!R1836</f>
        <v>0</v>
      </c>
      <c r="X1836" s="59">
        <f>'Inventory Ref Sheet'!S1836</f>
        <v>0</v>
      </c>
      <c r="Y1836" s="100" t="str">
        <f ca="1">IF('Inventory Ref Sheet'!U1836&gt;0,YEAR(TODAY())-'Inventory Ref Sheet'!U1836,"")</f>
        <v/>
      </c>
      <c r="Z1836" s="95">
        <f>'Inventory Ref Sheet'!W1836</f>
        <v>0</v>
      </c>
      <c r="AA1836" s="60">
        <f>'Inventory Ref Sheet'!X1836</f>
        <v>0</v>
      </c>
      <c r="AB1836" s="61"/>
      <c r="AC1836" s="97" t="str">
        <f t="shared" si="103"/>
        <v/>
      </c>
      <c r="AD1836" s="59">
        <f>'Inventory Ref Sheet'!Y1836</f>
        <v>0</v>
      </c>
      <c r="AE1836" s="59">
        <f>'Inventory Ref Sheet'!Z1836</f>
        <v>0</v>
      </c>
      <c r="AF1836" s="102">
        <f>'Inventory Ref Sheet'!AA1836</f>
        <v>0</v>
      </c>
      <c r="AG1836" s="59">
        <f>'Inventory Ref Sheet'!AD1836</f>
        <v>0</v>
      </c>
      <c r="AH1836" s="59">
        <f>'Inventory Ref Sheet'!AE1836</f>
        <v>0</v>
      </c>
      <c r="AI1836" s="100" t="str">
        <f ca="1">IF('Inventory Ref Sheet'!AG1836&gt;0,YEAR(TODAY())-'Inventory Ref Sheet'!AG1836,"")</f>
        <v/>
      </c>
      <c r="AJ1836" s="99"/>
      <c r="AK1836" s="60">
        <f>'Inventory Ref Sheet'!AJ1836</f>
        <v>0</v>
      </c>
      <c r="AL1836" s="99"/>
      <c r="AM1836" s="97" t="str">
        <f t="shared" si="104"/>
        <v/>
      </c>
    </row>
    <row r="1837" spans="10:39" x14ac:dyDescent="0.25">
      <c r="J1837" s="59">
        <f>'Inventory Ref Sheet'!AK1837</f>
        <v>0</v>
      </c>
      <c r="K1837" s="59">
        <f>'Inventory Ref Sheet'!AL1837</f>
        <v>0</v>
      </c>
      <c r="L1837" s="59">
        <f>'Inventory Ref Sheet'!AM1837</f>
        <v>0</v>
      </c>
      <c r="M1837" s="59">
        <f>'Inventory Ref Sheet'!AP1837</f>
        <v>0</v>
      </c>
      <c r="N1837" s="59">
        <f>'Inventory Ref Sheet'!AQ1837</f>
        <v>0</v>
      </c>
      <c r="O1837" s="100" t="str">
        <f ca="1">IF('Inventory Ref Sheet'!AS1837&gt;0,YEAR(TODAY())-'Inventory Ref Sheet'!AS1837,"")</f>
        <v/>
      </c>
      <c r="P1837" s="95">
        <f>'Inventory Ref Sheet'!AU1837</f>
        <v>0</v>
      </c>
      <c r="Q1837" s="60">
        <f>'Inventory Ref Sheet'!AV1837</f>
        <v>0</v>
      </c>
      <c r="R1837" s="61"/>
      <c r="S1837" s="100" t="str">
        <f t="shared" si="102"/>
        <v/>
      </c>
      <c r="T1837" s="59">
        <f>'Inventory Ref Sheet'!M1837</f>
        <v>0</v>
      </c>
      <c r="U1837" s="102">
        <f>'Inventory Ref Sheet'!N1837</f>
        <v>0</v>
      </c>
      <c r="V1837" s="59">
        <f>'Inventory Ref Sheet'!O1837</f>
        <v>0</v>
      </c>
      <c r="W1837" s="59">
        <f>'Inventory Ref Sheet'!R1837</f>
        <v>0</v>
      </c>
      <c r="X1837" s="59">
        <f>'Inventory Ref Sheet'!S1837</f>
        <v>0</v>
      </c>
      <c r="Y1837" s="100" t="str">
        <f ca="1">IF('Inventory Ref Sheet'!U1837&gt;0,YEAR(TODAY())-'Inventory Ref Sheet'!U1837,"")</f>
        <v/>
      </c>
      <c r="Z1837" s="95">
        <f>'Inventory Ref Sheet'!W1837</f>
        <v>0</v>
      </c>
      <c r="AA1837" s="60">
        <f>'Inventory Ref Sheet'!X1837</f>
        <v>0</v>
      </c>
      <c r="AB1837" s="61"/>
      <c r="AC1837" s="97" t="str">
        <f t="shared" si="103"/>
        <v/>
      </c>
      <c r="AD1837" s="59">
        <f>'Inventory Ref Sheet'!Y1837</f>
        <v>0</v>
      </c>
      <c r="AE1837" s="59">
        <f>'Inventory Ref Sheet'!Z1837</f>
        <v>0</v>
      </c>
      <c r="AF1837" s="102">
        <f>'Inventory Ref Sheet'!AA1837</f>
        <v>0</v>
      </c>
      <c r="AG1837" s="59">
        <f>'Inventory Ref Sheet'!AD1837</f>
        <v>0</v>
      </c>
      <c r="AH1837" s="59">
        <f>'Inventory Ref Sheet'!AE1837</f>
        <v>0</v>
      </c>
      <c r="AI1837" s="100" t="str">
        <f ca="1">IF('Inventory Ref Sheet'!AG1837&gt;0,YEAR(TODAY())-'Inventory Ref Sheet'!AG1837,"")</f>
        <v/>
      </c>
      <c r="AJ1837" s="99"/>
      <c r="AK1837" s="60">
        <f>'Inventory Ref Sheet'!AJ1837</f>
        <v>0</v>
      </c>
      <c r="AL1837" s="99"/>
      <c r="AM1837" s="97" t="str">
        <f t="shared" si="104"/>
        <v/>
      </c>
    </row>
    <row r="1838" spans="10:39" x14ac:dyDescent="0.25">
      <c r="J1838" s="59">
        <f>'Inventory Ref Sheet'!AK1838</f>
        <v>0</v>
      </c>
      <c r="K1838" s="59">
        <f>'Inventory Ref Sheet'!AL1838</f>
        <v>0</v>
      </c>
      <c r="L1838" s="59">
        <f>'Inventory Ref Sheet'!AM1838</f>
        <v>0</v>
      </c>
      <c r="M1838" s="59">
        <f>'Inventory Ref Sheet'!AP1838</f>
        <v>0</v>
      </c>
      <c r="N1838" s="59">
        <f>'Inventory Ref Sheet'!AQ1838</f>
        <v>0</v>
      </c>
      <c r="O1838" s="100" t="str">
        <f ca="1">IF('Inventory Ref Sheet'!AS1838&gt;0,YEAR(TODAY())-'Inventory Ref Sheet'!AS1838,"")</f>
        <v/>
      </c>
      <c r="P1838" s="95">
        <f>'Inventory Ref Sheet'!AU1838</f>
        <v>0</v>
      </c>
      <c r="Q1838" s="60">
        <f>'Inventory Ref Sheet'!AV1838</f>
        <v>0</v>
      </c>
      <c r="R1838" s="61"/>
      <c r="S1838" s="100" t="str">
        <f t="shared" si="102"/>
        <v/>
      </c>
      <c r="T1838" s="59">
        <f>'Inventory Ref Sheet'!M1838</f>
        <v>0</v>
      </c>
      <c r="U1838" s="102">
        <f>'Inventory Ref Sheet'!N1838</f>
        <v>0</v>
      </c>
      <c r="V1838" s="59">
        <f>'Inventory Ref Sheet'!O1838</f>
        <v>0</v>
      </c>
      <c r="W1838" s="59">
        <f>'Inventory Ref Sheet'!R1838</f>
        <v>0</v>
      </c>
      <c r="X1838" s="59">
        <f>'Inventory Ref Sheet'!S1838</f>
        <v>0</v>
      </c>
      <c r="Y1838" s="100" t="str">
        <f ca="1">IF('Inventory Ref Sheet'!U1838&gt;0,YEAR(TODAY())-'Inventory Ref Sheet'!U1838,"")</f>
        <v/>
      </c>
      <c r="Z1838" s="95">
        <f>'Inventory Ref Sheet'!W1838</f>
        <v>0</v>
      </c>
      <c r="AA1838" s="60">
        <f>'Inventory Ref Sheet'!X1838</f>
        <v>0</v>
      </c>
      <c r="AB1838" s="61"/>
      <c r="AC1838" s="97" t="str">
        <f t="shared" si="103"/>
        <v/>
      </c>
      <c r="AD1838" s="59">
        <f>'Inventory Ref Sheet'!Y1838</f>
        <v>0</v>
      </c>
      <c r="AE1838" s="59">
        <f>'Inventory Ref Sheet'!Z1838</f>
        <v>0</v>
      </c>
      <c r="AF1838" s="102">
        <f>'Inventory Ref Sheet'!AA1838</f>
        <v>0</v>
      </c>
      <c r="AG1838" s="59">
        <f>'Inventory Ref Sheet'!AD1838</f>
        <v>0</v>
      </c>
      <c r="AH1838" s="59">
        <f>'Inventory Ref Sheet'!AE1838</f>
        <v>0</v>
      </c>
      <c r="AI1838" s="100" t="str">
        <f ca="1">IF('Inventory Ref Sheet'!AG1838&gt;0,YEAR(TODAY())-'Inventory Ref Sheet'!AG1838,"")</f>
        <v/>
      </c>
      <c r="AJ1838" s="99"/>
      <c r="AK1838" s="60">
        <f>'Inventory Ref Sheet'!AJ1838</f>
        <v>0</v>
      </c>
      <c r="AL1838" s="99"/>
      <c r="AM1838" s="97" t="str">
        <f t="shared" si="104"/>
        <v/>
      </c>
    </row>
    <row r="1839" spans="10:39" x14ac:dyDescent="0.25">
      <c r="J1839" s="59">
        <f>'Inventory Ref Sheet'!AK1839</f>
        <v>0</v>
      </c>
      <c r="K1839" s="59">
        <f>'Inventory Ref Sheet'!AL1839</f>
        <v>0</v>
      </c>
      <c r="L1839" s="59">
        <f>'Inventory Ref Sheet'!AM1839</f>
        <v>0</v>
      </c>
      <c r="M1839" s="59">
        <f>'Inventory Ref Sheet'!AP1839</f>
        <v>0</v>
      </c>
      <c r="N1839" s="59">
        <f>'Inventory Ref Sheet'!AQ1839</f>
        <v>0</v>
      </c>
      <c r="O1839" s="100" t="str">
        <f ca="1">IF('Inventory Ref Sheet'!AS1839&gt;0,YEAR(TODAY())-'Inventory Ref Sheet'!AS1839,"")</f>
        <v/>
      </c>
      <c r="P1839" s="95">
        <f>'Inventory Ref Sheet'!AU1839</f>
        <v>0</v>
      </c>
      <c r="Q1839" s="60">
        <f>'Inventory Ref Sheet'!AV1839</f>
        <v>0</v>
      </c>
      <c r="R1839" s="61"/>
      <c r="S1839" s="100" t="str">
        <f t="shared" si="102"/>
        <v/>
      </c>
      <c r="T1839" s="59">
        <f>'Inventory Ref Sheet'!M1839</f>
        <v>0</v>
      </c>
      <c r="U1839" s="102">
        <f>'Inventory Ref Sheet'!N1839</f>
        <v>0</v>
      </c>
      <c r="V1839" s="59">
        <f>'Inventory Ref Sheet'!O1839</f>
        <v>0</v>
      </c>
      <c r="W1839" s="59">
        <f>'Inventory Ref Sheet'!R1839</f>
        <v>0</v>
      </c>
      <c r="X1839" s="59">
        <f>'Inventory Ref Sheet'!S1839</f>
        <v>0</v>
      </c>
      <c r="Y1839" s="100" t="str">
        <f ca="1">IF('Inventory Ref Sheet'!U1839&gt;0,YEAR(TODAY())-'Inventory Ref Sheet'!U1839,"")</f>
        <v/>
      </c>
      <c r="Z1839" s="95">
        <f>'Inventory Ref Sheet'!W1839</f>
        <v>0</v>
      </c>
      <c r="AA1839" s="60">
        <f>'Inventory Ref Sheet'!X1839</f>
        <v>0</v>
      </c>
      <c r="AB1839" s="61"/>
      <c r="AC1839" s="97" t="str">
        <f t="shared" si="103"/>
        <v/>
      </c>
      <c r="AD1839" s="59">
        <f>'Inventory Ref Sheet'!Y1839</f>
        <v>0</v>
      </c>
      <c r="AE1839" s="59">
        <f>'Inventory Ref Sheet'!Z1839</f>
        <v>0</v>
      </c>
      <c r="AF1839" s="102">
        <f>'Inventory Ref Sheet'!AA1839</f>
        <v>0</v>
      </c>
      <c r="AG1839" s="59">
        <f>'Inventory Ref Sheet'!AD1839</f>
        <v>0</v>
      </c>
      <c r="AH1839" s="59">
        <f>'Inventory Ref Sheet'!AE1839</f>
        <v>0</v>
      </c>
      <c r="AI1839" s="100" t="str">
        <f ca="1">IF('Inventory Ref Sheet'!AG1839&gt;0,YEAR(TODAY())-'Inventory Ref Sheet'!AG1839,"")</f>
        <v/>
      </c>
      <c r="AJ1839" s="99"/>
      <c r="AK1839" s="60">
        <f>'Inventory Ref Sheet'!AJ1839</f>
        <v>0</v>
      </c>
      <c r="AL1839" s="99"/>
      <c r="AM1839" s="97" t="str">
        <f t="shared" si="104"/>
        <v/>
      </c>
    </row>
    <row r="1840" spans="10:39" x14ac:dyDescent="0.25">
      <c r="J1840" s="59">
        <f>'Inventory Ref Sheet'!AK1840</f>
        <v>0</v>
      </c>
      <c r="K1840" s="59">
        <f>'Inventory Ref Sheet'!AL1840</f>
        <v>0</v>
      </c>
      <c r="L1840" s="59">
        <f>'Inventory Ref Sheet'!AM1840</f>
        <v>0</v>
      </c>
      <c r="M1840" s="59">
        <f>'Inventory Ref Sheet'!AP1840</f>
        <v>0</v>
      </c>
      <c r="N1840" s="59">
        <f>'Inventory Ref Sheet'!AQ1840</f>
        <v>0</v>
      </c>
      <c r="O1840" s="100" t="str">
        <f ca="1">IF('Inventory Ref Sheet'!AS1840&gt;0,YEAR(TODAY())-'Inventory Ref Sheet'!AS1840,"")</f>
        <v/>
      </c>
      <c r="P1840" s="95">
        <f>'Inventory Ref Sheet'!AU1840</f>
        <v>0</v>
      </c>
      <c r="Q1840" s="60">
        <f>'Inventory Ref Sheet'!AV1840</f>
        <v>0</v>
      </c>
      <c r="R1840" s="61"/>
      <c r="S1840" s="100" t="str">
        <f t="shared" si="102"/>
        <v/>
      </c>
      <c r="T1840" s="59">
        <f>'Inventory Ref Sheet'!M1840</f>
        <v>0</v>
      </c>
      <c r="U1840" s="102">
        <f>'Inventory Ref Sheet'!N1840</f>
        <v>0</v>
      </c>
      <c r="V1840" s="59">
        <f>'Inventory Ref Sheet'!O1840</f>
        <v>0</v>
      </c>
      <c r="W1840" s="59">
        <f>'Inventory Ref Sheet'!R1840</f>
        <v>0</v>
      </c>
      <c r="X1840" s="59">
        <f>'Inventory Ref Sheet'!S1840</f>
        <v>0</v>
      </c>
      <c r="Y1840" s="100" t="str">
        <f ca="1">IF('Inventory Ref Sheet'!U1840&gt;0,YEAR(TODAY())-'Inventory Ref Sheet'!U1840,"")</f>
        <v/>
      </c>
      <c r="Z1840" s="95">
        <f>'Inventory Ref Sheet'!W1840</f>
        <v>0</v>
      </c>
      <c r="AA1840" s="60">
        <f>'Inventory Ref Sheet'!X1840</f>
        <v>0</v>
      </c>
      <c r="AB1840" s="61"/>
      <c r="AC1840" s="97" t="str">
        <f t="shared" si="103"/>
        <v/>
      </c>
      <c r="AD1840" s="59">
        <f>'Inventory Ref Sheet'!Y1840</f>
        <v>0</v>
      </c>
      <c r="AE1840" s="59">
        <f>'Inventory Ref Sheet'!Z1840</f>
        <v>0</v>
      </c>
      <c r="AF1840" s="102">
        <f>'Inventory Ref Sheet'!AA1840</f>
        <v>0</v>
      </c>
      <c r="AG1840" s="59">
        <f>'Inventory Ref Sheet'!AD1840</f>
        <v>0</v>
      </c>
      <c r="AH1840" s="59">
        <f>'Inventory Ref Sheet'!AE1840</f>
        <v>0</v>
      </c>
      <c r="AI1840" s="100" t="str">
        <f ca="1">IF('Inventory Ref Sheet'!AG1840&gt;0,YEAR(TODAY())-'Inventory Ref Sheet'!AG1840,"")</f>
        <v/>
      </c>
      <c r="AJ1840" s="99"/>
      <c r="AK1840" s="60">
        <f>'Inventory Ref Sheet'!AJ1840</f>
        <v>0</v>
      </c>
      <c r="AL1840" s="99"/>
      <c r="AM1840" s="97" t="str">
        <f t="shared" si="104"/>
        <v/>
      </c>
    </row>
    <row r="1841" spans="10:39" x14ac:dyDescent="0.25">
      <c r="J1841" s="59">
        <f>'Inventory Ref Sheet'!AK1841</f>
        <v>0</v>
      </c>
      <c r="K1841" s="59">
        <f>'Inventory Ref Sheet'!AL1841</f>
        <v>0</v>
      </c>
      <c r="L1841" s="59">
        <f>'Inventory Ref Sheet'!AM1841</f>
        <v>0</v>
      </c>
      <c r="M1841" s="59">
        <f>'Inventory Ref Sheet'!AP1841</f>
        <v>0</v>
      </c>
      <c r="N1841" s="59">
        <f>'Inventory Ref Sheet'!AQ1841</f>
        <v>0</v>
      </c>
      <c r="O1841" s="100" t="str">
        <f ca="1">IF('Inventory Ref Sheet'!AS1841&gt;0,YEAR(TODAY())-'Inventory Ref Sheet'!AS1841,"")</f>
        <v/>
      </c>
      <c r="P1841" s="95">
        <f>'Inventory Ref Sheet'!AU1841</f>
        <v>0</v>
      </c>
      <c r="Q1841" s="60">
        <f>'Inventory Ref Sheet'!AV1841</f>
        <v>0</v>
      </c>
      <c r="R1841" s="61"/>
      <c r="S1841" s="100" t="str">
        <f t="shared" si="102"/>
        <v/>
      </c>
      <c r="T1841" s="59">
        <f>'Inventory Ref Sheet'!M1841</f>
        <v>0</v>
      </c>
      <c r="U1841" s="102">
        <f>'Inventory Ref Sheet'!N1841</f>
        <v>0</v>
      </c>
      <c r="V1841" s="59">
        <f>'Inventory Ref Sheet'!O1841</f>
        <v>0</v>
      </c>
      <c r="W1841" s="59">
        <f>'Inventory Ref Sheet'!R1841</f>
        <v>0</v>
      </c>
      <c r="X1841" s="59">
        <f>'Inventory Ref Sheet'!S1841</f>
        <v>0</v>
      </c>
      <c r="Y1841" s="100" t="str">
        <f ca="1">IF('Inventory Ref Sheet'!U1841&gt;0,YEAR(TODAY())-'Inventory Ref Sheet'!U1841,"")</f>
        <v/>
      </c>
      <c r="Z1841" s="95">
        <f>'Inventory Ref Sheet'!W1841</f>
        <v>0</v>
      </c>
      <c r="AA1841" s="60">
        <f>'Inventory Ref Sheet'!X1841</f>
        <v>0</v>
      </c>
      <c r="AB1841" s="61"/>
      <c r="AC1841" s="97" t="str">
        <f t="shared" si="103"/>
        <v/>
      </c>
      <c r="AD1841" s="59">
        <f>'Inventory Ref Sheet'!Y1841</f>
        <v>0</v>
      </c>
      <c r="AE1841" s="59">
        <f>'Inventory Ref Sheet'!Z1841</f>
        <v>0</v>
      </c>
      <c r="AF1841" s="102">
        <f>'Inventory Ref Sheet'!AA1841</f>
        <v>0</v>
      </c>
      <c r="AG1841" s="59">
        <f>'Inventory Ref Sheet'!AD1841</f>
        <v>0</v>
      </c>
      <c r="AH1841" s="59">
        <f>'Inventory Ref Sheet'!AE1841</f>
        <v>0</v>
      </c>
      <c r="AI1841" s="100" t="str">
        <f ca="1">IF('Inventory Ref Sheet'!AG1841&gt;0,YEAR(TODAY())-'Inventory Ref Sheet'!AG1841,"")</f>
        <v/>
      </c>
      <c r="AJ1841" s="99"/>
      <c r="AK1841" s="60">
        <f>'Inventory Ref Sheet'!AJ1841</f>
        <v>0</v>
      </c>
      <c r="AL1841" s="99"/>
      <c r="AM1841" s="97" t="str">
        <f t="shared" si="104"/>
        <v/>
      </c>
    </row>
    <row r="1842" spans="10:39" x14ac:dyDescent="0.25">
      <c r="J1842" s="59">
        <f>'Inventory Ref Sheet'!AK1842</f>
        <v>0</v>
      </c>
      <c r="K1842" s="59">
        <f>'Inventory Ref Sheet'!AL1842</f>
        <v>0</v>
      </c>
      <c r="L1842" s="59">
        <f>'Inventory Ref Sheet'!AM1842</f>
        <v>0</v>
      </c>
      <c r="M1842" s="59">
        <f>'Inventory Ref Sheet'!AP1842</f>
        <v>0</v>
      </c>
      <c r="N1842" s="59">
        <f>'Inventory Ref Sheet'!AQ1842</f>
        <v>0</v>
      </c>
      <c r="O1842" s="100" t="str">
        <f ca="1">IF('Inventory Ref Sheet'!AS1842&gt;0,YEAR(TODAY())-'Inventory Ref Sheet'!AS1842,"")</f>
        <v/>
      </c>
      <c r="P1842" s="95">
        <f>'Inventory Ref Sheet'!AU1842</f>
        <v>0</v>
      </c>
      <c r="Q1842" s="60">
        <f>'Inventory Ref Sheet'!AV1842</f>
        <v>0</v>
      </c>
      <c r="R1842" s="61"/>
      <c r="S1842" s="100" t="str">
        <f t="shared" si="102"/>
        <v/>
      </c>
      <c r="T1842" s="59">
        <f>'Inventory Ref Sheet'!M1842</f>
        <v>0</v>
      </c>
      <c r="U1842" s="102">
        <f>'Inventory Ref Sheet'!N1842</f>
        <v>0</v>
      </c>
      <c r="V1842" s="59">
        <f>'Inventory Ref Sheet'!O1842</f>
        <v>0</v>
      </c>
      <c r="W1842" s="59">
        <f>'Inventory Ref Sheet'!R1842</f>
        <v>0</v>
      </c>
      <c r="X1842" s="59">
        <f>'Inventory Ref Sheet'!S1842</f>
        <v>0</v>
      </c>
      <c r="Y1842" s="100" t="str">
        <f ca="1">IF('Inventory Ref Sheet'!U1842&gt;0,YEAR(TODAY())-'Inventory Ref Sheet'!U1842,"")</f>
        <v/>
      </c>
      <c r="Z1842" s="95">
        <f>'Inventory Ref Sheet'!W1842</f>
        <v>0</v>
      </c>
      <c r="AA1842" s="60">
        <f>'Inventory Ref Sheet'!X1842</f>
        <v>0</v>
      </c>
      <c r="AB1842" s="61"/>
      <c r="AC1842" s="97" t="str">
        <f t="shared" si="103"/>
        <v/>
      </c>
      <c r="AD1842" s="59">
        <f>'Inventory Ref Sheet'!Y1842</f>
        <v>0</v>
      </c>
      <c r="AE1842" s="59">
        <f>'Inventory Ref Sheet'!Z1842</f>
        <v>0</v>
      </c>
      <c r="AF1842" s="102">
        <f>'Inventory Ref Sheet'!AA1842</f>
        <v>0</v>
      </c>
      <c r="AG1842" s="59">
        <f>'Inventory Ref Sheet'!AD1842</f>
        <v>0</v>
      </c>
      <c r="AH1842" s="59">
        <f>'Inventory Ref Sheet'!AE1842</f>
        <v>0</v>
      </c>
      <c r="AI1842" s="100" t="str">
        <f ca="1">IF('Inventory Ref Sheet'!AG1842&gt;0,YEAR(TODAY())-'Inventory Ref Sheet'!AG1842,"")</f>
        <v/>
      </c>
      <c r="AJ1842" s="99"/>
      <c r="AK1842" s="60">
        <f>'Inventory Ref Sheet'!AJ1842</f>
        <v>0</v>
      </c>
      <c r="AL1842" s="99"/>
      <c r="AM1842" s="97" t="str">
        <f t="shared" si="104"/>
        <v/>
      </c>
    </row>
    <row r="1843" spans="10:39" x14ac:dyDescent="0.25">
      <c r="J1843" s="59">
        <f>'Inventory Ref Sheet'!AK1843</f>
        <v>0</v>
      </c>
      <c r="K1843" s="59">
        <f>'Inventory Ref Sheet'!AL1843</f>
        <v>0</v>
      </c>
      <c r="L1843" s="59">
        <f>'Inventory Ref Sheet'!AM1843</f>
        <v>0</v>
      </c>
      <c r="M1843" s="59">
        <f>'Inventory Ref Sheet'!AP1843</f>
        <v>0</v>
      </c>
      <c r="N1843" s="59">
        <f>'Inventory Ref Sheet'!AQ1843</f>
        <v>0</v>
      </c>
      <c r="O1843" s="100" t="str">
        <f ca="1">IF('Inventory Ref Sheet'!AS1843&gt;0,YEAR(TODAY())-'Inventory Ref Sheet'!AS1843,"")</f>
        <v/>
      </c>
      <c r="P1843" s="95">
        <f>'Inventory Ref Sheet'!AU1843</f>
        <v>0</v>
      </c>
      <c r="Q1843" s="60">
        <f>'Inventory Ref Sheet'!AV1843</f>
        <v>0</v>
      </c>
      <c r="R1843" s="61"/>
      <c r="S1843" s="100" t="str">
        <f t="shared" si="102"/>
        <v/>
      </c>
      <c r="T1843" s="59">
        <f>'Inventory Ref Sheet'!M1843</f>
        <v>0</v>
      </c>
      <c r="U1843" s="102">
        <f>'Inventory Ref Sheet'!N1843</f>
        <v>0</v>
      </c>
      <c r="V1843" s="59">
        <f>'Inventory Ref Sheet'!O1843</f>
        <v>0</v>
      </c>
      <c r="W1843" s="59">
        <f>'Inventory Ref Sheet'!R1843</f>
        <v>0</v>
      </c>
      <c r="X1843" s="59">
        <f>'Inventory Ref Sheet'!S1843</f>
        <v>0</v>
      </c>
      <c r="Y1843" s="100" t="str">
        <f ca="1">IF('Inventory Ref Sheet'!U1843&gt;0,YEAR(TODAY())-'Inventory Ref Sheet'!U1843,"")</f>
        <v/>
      </c>
      <c r="Z1843" s="95">
        <f>'Inventory Ref Sheet'!W1843</f>
        <v>0</v>
      </c>
      <c r="AA1843" s="60">
        <f>'Inventory Ref Sheet'!X1843</f>
        <v>0</v>
      </c>
      <c r="AB1843" s="61"/>
      <c r="AC1843" s="97" t="str">
        <f t="shared" si="103"/>
        <v/>
      </c>
      <c r="AD1843" s="59">
        <f>'Inventory Ref Sheet'!Y1843</f>
        <v>0</v>
      </c>
      <c r="AE1843" s="59">
        <f>'Inventory Ref Sheet'!Z1843</f>
        <v>0</v>
      </c>
      <c r="AF1843" s="102">
        <f>'Inventory Ref Sheet'!AA1843</f>
        <v>0</v>
      </c>
      <c r="AG1843" s="59">
        <f>'Inventory Ref Sheet'!AD1843</f>
        <v>0</v>
      </c>
      <c r="AH1843" s="59">
        <f>'Inventory Ref Sheet'!AE1843</f>
        <v>0</v>
      </c>
      <c r="AI1843" s="100" t="str">
        <f ca="1">IF('Inventory Ref Sheet'!AG1843&gt;0,YEAR(TODAY())-'Inventory Ref Sheet'!AG1843,"")</f>
        <v/>
      </c>
      <c r="AJ1843" s="99"/>
      <c r="AK1843" s="60">
        <f>'Inventory Ref Sheet'!AJ1843</f>
        <v>0</v>
      </c>
      <c r="AL1843" s="99"/>
      <c r="AM1843" s="97" t="str">
        <f t="shared" si="104"/>
        <v/>
      </c>
    </row>
    <row r="1844" spans="10:39" x14ac:dyDescent="0.25">
      <c r="J1844" s="59">
        <f>'Inventory Ref Sheet'!AK1844</f>
        <v>0</v>
      </c>
      <c r="K1844" s="59">
        <f>'Inventory Ref Sheet'!AL1844</f>
        <v>0</v>
      </c>
      <c r="L1844" s="59">
        <f>'Inventory Ref Sheet'!AM1844</f>
        <v>0</v>
      </c>
      <c r="M1844" s="59">
        <f>'Inventory Ref Sheet'!AP1844</f>
        <v>0</v>
      </c>
      <c r="N1844" s="59">
        <f>'Inventory Ref Sheet'!AQ1844</f>
        <v>0</v>
      </c>
      <c r="O1844" s="100" t="str">
        <f ca="1">IF('Inventory Ref Sheet'!AS1844&gt;0,YEAR(TODAY())-'Inventory Ref Sheet'!AS1844,"")</f>
        <v/>
      </c>
      <c r="P1844" s="95">
        <f>'Inventory Ref Sheet'!AU1844</f>
        <v>0</v>
      </c>
      <c r="Q1844" s="60">
        <f>'Inventory Ref Sheet'!AV1844</f>
        <v>0</v>
      </c>
      <c r="R1844" s="61"/>
      <c r="S1844" s="100" t="str">
        <f t="shared" si="102"/>
        <v/>
      </c>
      <c r="T1844" s="59">
        <f>'Inventory Ref Sheet'!M1844</f>
        <v>0</v>
      </c>
      <c r="U1844" s="102">
        <f>'Inventory Ref Sheet'!N1844</f>
        <v>0</v>
      </c>
      <c r="V1844" s="59">
        <f>'Inventory Ref Sheet'!O1844</f>
        <v>0</v>
      </c>
      <c r="W1844" s="59">
        <f>'Inventory Ref Sheet'!R1844</f>
        <v>0</v>
      </c>
      <c r="X1844" s="59">
        <f>'Inventory Ref Sheet'!S1844</f>
        <v>0</v>
      </c>
      <c r="Y1844" s="100" t="str">
        <f ca="1">IF('Inventory Ref Sheet'!U1844&gt;0,YEAR(TODAY())-'Inventory Ref Sheet'!U1844,"")</f>
        <v/>
      </c>
      <c r="Z1844" s="95">
        <f>'Inventory Ref Sheet'!W1844</f>
        <v>0</v>
      </c>
      <c r="AA1844" s="60">
        <f>'Inventory Ref Sheet'!X1844</f>
        <v>0</v>
      </c>
      <c r="AB1844" s="61"/>
      <c r="AC1844" s="97" t="str">
        <f t="shared" si="103"/>
        <v/>
      </c>
      <c r="AD1844" s="59">
        <f>'Inventory Ref Sheet'!Y1844</f>
        <v>0</v>
      </c>
      <c r="AE1844" s="59">
        <f>'Inventory Ref Sheet'!Z1844</f>
        <v>0</v>
      </c>
      <c r="AF1844" s="102">
        <f>'Inventory Ref Sheet'!AA1844</f>
        <v>0</v>
      </c>
      <c r="AG1844" s="59">
        <f>'Inventory Ref Sheet'!AD1844</f>
        <v>0</v>
      </c>
      <c r="AH1844" s="59">
        <f>'Inventory Ref Sheet'!AE1844</f>
        <v>0</v>
      </c>
      <c r="AI1844" s="100" t="str">
        <f ca="1">IF('Inventory Ref Sheet'!AG1844&gt;0,YEAR(TODAY())-'Inventory Ref Sheet'!AG1844,"")</f>
        <v/>
      </c>
      <c r="AJ1844" s="99"/>
      <c r="AK1844" s="60">
        <f>'Inventory Ref Sheet'!AJ1844</f>
        <v>0</v>
      </c>
      <c r="AL1844" s="99"/>
      <c r="AM1844" s="97" t="str">
        <f t="shared" si="104"/>
        <v/>
      </c>
    </row>
    <row r="1845" spans="10:39" x14ac:dyDescent="0.25">
      <c r="J1845" s="59">
        <f>'Inventory Ref Sheet'!AK1845</f>
        <v>0</v>
      </c>
      <c r="K1845" s="59">
        <f>'Inventory Ref Sheet'!AL1845</f>
        <v>0</v>
      </c>
      <c r="L1845" s="59">
        <f>'Inventory Ref Sheet'!AM1845</f>
        <v>0</v>
      </c>
      <c r="M1845" s="59">
        <f>'Inventory Ref Sheet'!AP1845</f>
        <v>0</v>
      </c>
      <c r="N1845" s="59">
        <f>'Inventory Ref Sheet'!AQ1845</f>
        <v>0</v>
      </c>
      <c r="O1845" s="100" t="str">
        <f ca="1">IF('Inventory Ref Sheet'!AS1845&gt;0,YEAR(TODAY())-'Inventory Ref Sheet'!AS1845,"")</f>
        <v/>
      </c>
      <c r="P1845" s="95">
        <f>'Inventory Ref Sheet'!AU1845</f>
        <v>0</v>
      </c>
      <c r="Q1845" s="60">
        <f>'Inventory Ref Sheet'!AV1845</f>
        <v>0</v>
      </c>
      <c r="R1845" s="61"/>
      <c r="S1845" s="100" t="str">
        <f t="shared" si="102"/>
        <v/>
      </c>
      <c r="T1845" s="59">
        <f>'Inventory Ref Sheet'!M1845</f>
        <v>0</v>
      </c>
      <c r="U1845" s="102">
        <f>'Inventory Ref Sheet'!N1845</f>
        <v>0</v>
      </c>
      <c r="V1845" s="59">
        <f>'Inventory Ref Sheet'!O1845</f>
        <v>0</v>
      </c>
      <c r="W1845" s="59">
        <f>'Inventory Ref Sheet'!R1845</f>
        <v>0</v>
      </c>
      <c r="X1845" s="59">
        <f>'Inventory Ref Sheet'!S1845</f>
        <v>0</v>
      </c>
      <c r="Y1845" s="100" t="str">
        <f ca="1">IF('Inventory Ref Sheet'!U1845&gt;0,YEAR(TODAY())-'Inventory Ref Sheet'!U1845,"")</f>
        <v/>
      </c>
      <c r="Z1845" s="95">
        <f>'Inventory Ref Sheet'!W1845</f>
        <v>0</v>
      </c>
      <c r="AA1845" s="60">
        <f>'Inventory Ref Sheet'!X1845</f>
        <v>0</v>
      </c>
      <c r="AB1845" s="61"/>
      <c r="AC1845" s="97" t="str">
        <f t="shared" si="103"/>
        <v/>
      </c>
      <c r="AD1845" s="59">
        <f>'Inventory Ref Sheet'!Y1845</f>
        <v>0</v>
      </c>
      <c r="AE1845" s="59">
        <f>'Inventory Ref Sheet'!Z1845</f>
        <v>0</v>
      </c>
      <c r="AF1845" s="102">
        <f>'Inventory Ref Sheet'!AA1845</f>
        <v>0</v>
      </c>
      <c r="AG1845" s="59">
        <f>'Inventory Ref Sheet'!AD1845</f>
        <v>0</v>
      </c>
      <c r="AH1845" s="59">
        <f>'Inventory Ref Sheet'!AE1845</f>
        <v>0</v>
      </c>
      <c r="AI1845" s="100" t="str">
        <f ca="1">IF('Inventory Ref Sheet'!AG1845&gt;0,YEAR(TODAY())-'Inventory Ref Sheet'!AG1845,"")</f>
        <v/>
      </c>
      <c r="AJ1845" s="99"/>
      <c r="AK1845" s="60">
        <f>'Inventory Ref Sheet'!AJ1845</f>
        <v>0</v>
      </c>
      <c r="AL1845" s="99"/>
      <c r="AM1845" s="97" t="str">
        <f t="shared" si="104"/>
        <v/>
      </c>
    </row>
    <row r="1846" spans="10:39" x14ac:dyDescent="0.25">
      <c r="J1846" s="59">
        <f>'Inventory Ref Sheet'!AK1846</f>
        <v>0</v>
      </c>
      <c r="K1846" s="59">
        <f>'Inventory Ref Sheet'!AL1846</f>
        <v>0</v>
      </c>
      <c r="L1846" s="59">
        <f>'Inventory Ref Sheet'!AM1846</f>
        <v>0</v>
      </c>
      <c r="M1846" s="59">
        <f>'Inventory Ref Sheet'!AP1846</f>
        <v>0</v>
      </c>
      <c r="N1846" s="59">
        <f>'Inventory Ref Sheet'!AQ1846</f>
        <v>0</v>
      </c>
      <c r="O1846" s="100" t="str">
        <f ca="1">IF('Inventory Ref Sheet'!AS1846&gt;0,YEAR(TODAY())-'Inventory Ref Sheet'!AS1846,"")</f>
        <v/>
      </c>
      <c r="P1846" s="95">
        <f>'Inventory Ref Sheet'!AU1846</f>
        <v>0</v>
      </c>
      <c r="Q1846" s="60">
        <f>'Inventory Ref Sheet'!AV1846</f>
        <v>0</v>
      </c>
      <c r="R1846" s="61"/>
      <c r="S1846" s="100" t="str">
        <f t="shared" si="102"/>
        <v/>
      </c>
      <c r="T1846" s="59">
        <f>'Inventory Ref Sheet'!M1846</f>
        <v>0</v>
      </c>
      <c r="U1846" s="102">
        <f>'Inventory Ref Sheet'!N1846</f>
        <v>0</v>
      </c>
      <c r="V1846" s="59">
        <f>'Inventory Ref Sheet'!O1846</f>
        <v>0</v>
      </c>
      <c r="W1846" s="59">
        <f>'Inventory Ref Sheet'!R1846</f>
        <v>0</v>
      </c>
      <c r="X1846" s="59">
        <f>'Inventory Ref Sheet'!S1846</f>
        <v>0</v>
      </c>
      <c r="Y1846" s="100" t="str">
        <f ca="1">IF('Inventory Ref Sheet'!U1846&gt;0,YEAR(TODAY())-'Inventory Ref Sheet'!U1846,"")</f>
        <v/>
      </c>
      <c r="Z1846" s="95">
        <f>'Inventory Ref Sheet'!W1846</f>
        <v>0</v>
      </c>
      <c r="AA1846" s="60">
        <f>'Inventory Ref Sheet'!X1846</f>
        <v>0</v>
      </c>
      <c r="AB1846" s="61"/>
      <c r="AC1846" s="97" t="str">
        <f t="shared" si="103"/>
        <v/>
      </c>
      <c r="AD1846" s="59">
        <f>'Inventory Ref Sheet'!Y1846</f>
        <v>0</v>
      </c>
      <c r="AE1846" s="59">
        <f>'Inventory Ref Sheet'!Z1846</f>
        <v>0</v>
      </c>
      <c r="AF1846" s="102">
        <f>'Inventory Ref Sheet'!AA1846</f>
        <v>0</v>
      </c>
      <c r="AG1846" s="59">
        <f>'Inventory Ref Sheet'!AD1846</f>
        <v>0</v>
      </c>
      <c r="AH1846" s="59">
        <f>'Inventory Ref Sheet'!AE1846</f>
        <v>0</v>
      </c>
      <c r="AI1846" s="100" t="str">
        <f ca="1">IF('Inventory Ref Sheet'!AG1846&gt;0,YEAR(TODAY())-'Inventory Ref Sheet'!AG1846,"")</f>
        <v/>
      </c>
      <c r="AJ1846" s="99"/>
      <c r="AK1846" s="60">
        <f>'Inventory Ref Sheet'!AJ1846</f>
        <v>0</v>
      </c>
      <c r="AL1846" s="99"/>
      <c r="AM1846" s="97" t="str">
        <f t="shared" si="104"/>
        <v/>
      </c>
    </row>
    <row r="1847" spans="10:39" x14ac:dyDescent="0.25">
      <c r="J1847" s="59">
        <f>'Inventory Ref Sheet'!AK1847</f>
        <v>0</v>
      </c>
      <c r="K1847" s="59">
        <f>'Inventory Ref Sheet'!AL1847</f>
        <v>0</v>
      </c>
      <c r="L1847" s="59">
        <f>'Inventory Ref Sheet'!AM1847</f>
        <v>0</v>
      </c>
      <c r="M1847" s="59">
        <f>'Inventory Ref Sheet'!AP1847</f>
        <v>0</v>
      </c>
      <c r="N1847" s="59">
        <f>'Inventory Ref Sheet'!AQ1847</f>
        <v>0</v>
      </c>
      <c r="O1847" s="100" t="str">
        <f ca="1">IF('Inventory Ref Sheet'!AS1847&gt;0,YEAR(TODAY())-'Inventory Ref Sheet'!AS1847,"")</f>
        <v/>
      </c>
      <c r="P1847" s="95">
        <f>'Inventory Ref Sheet'!AU1847</f>
        <v>0</v>
      </c>
      <c r="Q1847" s="60">
        <f>'Inventory Ref Sheet'!AV1847</f>
        <v>0</v>
      </c>
      <c r="R1847" s="61"/>
      <c r="S1847" s="100" t="str">
        <f t="shared" si="102"/>
        <v/>
      </c>
      <c r="T1847" s="59">
        <f>'Inventory Ref Sheet'!M1847</f>
        <v>0</v>
      </c>
      <c r="U1847" s="102">
        <f>'Inventory Ref Sheet'!N1847</f>
        <v>0</v>
      </c>
      <c r="V1847" s="59">
        <f>'Inventory Ref Sheet'!O1847</f>
        <v>0</v>
      </c>
      <c r="W1847" s="59">
        <f>'Inventory Ref Sheet'!R1847</f>
        <v>0</v>
      </c>
      <c r="X1847" s="59">
        <f>'Inventory Ref Sheet'!S1847</f>
        <v>0</v>
      </c>
      <c r="Y1847" s="100" t="str">
        <f ca="1">IF('Inventory Ref Sheet'!U1847&gt;0,YEAR(TODAY())-'Inventory Ref Sheet'!U1847,"")</f>
        <v/>
      </c>
      <c r="Z1847" s="95">
        <f>'Inventory Ref Sheet'!W1847</f>
        <v>0</v>
      </c>
      <c r="AA1847" s="60">
        <f>'Inventory Ref Sheet'!X1847</f>
        <v>0</v>
      </c>
      <c r="AB1847" s="61"/>
      <c r="AC1847" s="97" t="str">
        <f t="shared" si="103"/>
        <v/>
      </c>
      <c r="AD1847" s="59">
        <f>'Inventory Ref Sheet'!Y1847</f>
        <v>0</v>
      </c>
      <c r="AE1847" s="59">
        <f>'Inventory Ref Sheet'!Z1847</f>
        <v>0</v>
      </c>
      <c r="AF1847" s="102">
        <f>'Inventory Ref Sheet'!AA1847</f>
        <v>0</v>
      </c>
      <c r="AG1847" s="59">
        <f>'Inventory Ref Sheet'!AD1847</f>
        <v>0</v>
      </c>
      <c r="AH1847" s="59">
        <f>'Inventory Ref Sheet'!AE1847</f>
        <v>0</v>
      </c>
      <c r="AI1847" s="100" t="str">
        <f ca="1">IF('Inventory Ref Sheet'!AG1847&gt;0,YEAR(TODAY())-'Inventory Ref Sheet'!AG1847,"")</f>
        <v/>
      </c>
      <c r="AJ1847" s="99"/>
      <c r="AK1847" s="60">
        <f>'Inventory Ref Sheet'!AJ1847</f>
        <v>0</v>
      </c>
      <c r="AL1847" s="99"/>
      <c r="AM1847" s="97" t="str">
        <f t="shared" si="104"/>
        <v/>
      </c>
    </row>
    <row r="1848" spans="10:39" x14ac:dyDescent="0.25">
      <c r="J1848" s="59">
        <f>'Inventory Ref Sheet'!AK1848</f>
        <v>0</v>
      </c>
      <c r="K1848" s="59">
        <f>'Inventory Ref Sheet'!AL1848</f>
        <v>0</v>
      </c>
      <c r="L1848" s="59">
        <f>'Inventory Ref Sheet'!AM1848</f>
        <v>0</v>
      </c>
      <c r="M1848" s="59">
        <f>'Inventory Ref Sheet'!AP1848</f>
        <v>0</v>
      </c>
      <c r="N1848" s="59">
        <f>'Inventory Ref Sheet'!AQ1848</f>
        <v>0</v>
      </c>
      <c r="O1848" s="100" t="str">
        <f ca="1">IF('Inventory Ref Sheet'!AS1848&gt;0,YEAR(TODAY())-'Inventory Ref Sheet'!AS1848,"")</f>
        <v/>
      </c>
      <c r="P1848" s="95">
        <f>'Inventory Ref Sheet'!AU1848</f>
        <v>0</v>
      </c>
      <c r="Q1848" s="60">
        <f>'Inventory Ref Sheet'!AV1848</f>
        <v>0</v>
      </c>
      <c r="R1848" s="61"/>
      <c r="S1848" s="100" t="str">
        <f t="shared" si="102"/>
        <v/>
      </c>
      <c r="T1848" s="59">
        <f>'Inventory Ref Sheet'!M1848</f>
        <v>0</v>
      </c>
      <c r="U1848" s="102">
        <f>'Inventory Ref Sheet'!N1848</f>
        <v>0</v>
      </c>
      <c r="V1848" s="59">
        <f>'Inventory Ref Sheet'!O1848</f>
        <v>0</v>
      </c>
      <c r="W1848" s="59">
        <f>'Inventory Ref Sheet'!R1848</f>
        <v>0</v>
      </c>
      <c r="X1848" s="59">
        <f>'Inventory Ref Sheet'!S1848</f>
        <v>0</v>
      </c>
      <c r="Y1848" s="100" t="str">
        <f ca="1">IF('Inventory Ref Sheet'!U1848&gt;0,YEAR(TODAY())-'Inventory Ref Sheet'!U1848,"")</f>
        <v/>
      </c>
      <c r="Z1848" s="95">
        <f>'Inventory Ref Sheet'!W1848</f>
        <v>0</v>
      </c>
      <c r="AA1848" s="60">
        <f>'Inventory Ref Sheet'!X1848</f>
        <v>0</v>
      </c>
      <c r="AB1848" s="61"/>
      <c r="AC1848" s="97" t="str">
        <f t="shared" si="103"/>
        <v/>
      </c>
      <c r="AD1848" s="59">
        <f>'Inventory Ref Sheet'!Y1848</f>
        <v>0</v>
      </c>
      <c r="AE1848" s="59">
        <f>'Inventory Ref Sheet'!Z1848</f>
        <v>0</v>
      </c>
      <c r="AF1848" s="102">
        <f>'Inventory Ref Sheet'!AA1848</f>
        <v>0</v>
      </c>
      <c r="AG1848" s="59">
        <f>'Inventory Ref Sheet'!AD1848</f>
        <v>0</v>
      </c>
      <c r="AH1848" s="59">
        <f>'Inventory Ref Sheet'!AE1848</f>
        <v>0</v>
      </c>
      <c r="AI1848" s="100" t="str">
        <f ca="1">IF('Inventory Ref Sheet'!AG1848&gt;0,YEAR(TODAY())-'Inventory Ref Sheet'!AG1848,"")</f>
        <v/>
      </c>
      <c r="AJ1848" s="99"/>
      <c r="AK1848" s="60">
        <f>'Inventory Ref Sheet'!AJ1848</f>
        <v>0</v>
      </c>
      <c r="AL1848" s="99"/>
      <c r="AM1848" s="97" t="str">
        <f t="shared" si="104"/>
        <v/>
      </c>
    </row>
    <row r="1849" spans="10:39" x14ac:dyDescent="0.25">
      <c r="J1849" s="59">
        <f>'Inventory Ref Sheet'!AK1849</f>
        <v>0</v>
      </c>
      <c r="K1849" s="59">
        <f>'Inventory Ref Sheet'!AL1849</f>
        <v>0</v>
      </c>
      <c r="L1849" s="59">
        <f>'Inventory Ref Sheet'!AM1849</f>
        <v>0</v>
      </c>
      <c r="M1849" s="59">
        <f>'Inventory Ref Sheet'!AP1849</f>
        <v>0</v>
      </c>
      <c r="N1849" s="59">
        <f>'Inventory Ref Sheet'!AQ1849</f>
        <v>0</v>
      </c>
      <c r="O1849" s="100" t="str">
        <f ca="1">IF('Inventory Ref Sheet'!AS1849&gt;0,YEAR(TODAY())-'Inventory Ref Sheet'!AS1849,"")</f>
        <v/>
      </c>
      <c r="P1849" s="95">
        <f>'Inventory Ref Sheet'!AU1849</f>
        <v>0</v>
      </c>
      <c r="Q1849" s="60">
        <f>'Inventory Ref Sheet'!AV1849</f>
        <v>0</v>
      </c>
      <c r="R1849" s="61"/>
      <c r="S1849" s="100" t="str">
        <f t="shared" si="102"/>
        <v/>
      </c>
      <c r="T1849" s="59">
        <f>'Inventory Ref Sheet'!M1849</f>
        <v>0</v>
      </c>
      <c r="U1849" s="102">
        <f>'Inventory Ref Sheet'!N1849</f>
        <v>0</v>
      </c>
      <c r="V1849" s="59">
        <f>'Inventory Ref Sheet'!O1849</f>
        <v>0</v>
      </c>
      <c r="W1849" s="59">
        <f>'Inventory Ref Sheet'!R1849</f>
        <v>0</v>
      </c>
      <c r="X1849" s="59">
        <f>'Inventory Ref Sheet'!S1849</f>
        <v>0</v>
      </c>
      <c r="Y1849" s="100" t="str">
        <f ca="1">IF('Inventory Ref Sheet'!U1849&gt;0,YEAR(TODAY())-'Inventory Ref Sheet'!U1849,"")</f>
        <v/>
      </c>
      <c r="Z1849" s="95">
        <f>'Inventory Ref Sheet'!W1849</f>
        <v>0</v>
      </c>
      <c r="AA1849" s="60">
        <f>'Inventory Ref Sheet'!X1849</f>
        <v>0</v>
      </c>
      <c r="AB1849" s="61"/>
      <c r="AC1849" s="97" t="str">
        <f t="shared" si="103"/>
        <v/>
      </c>
      <c r="AD1849" s="59">
        <f>'Inventory Ref Sheet'!Y1849</f>
        <v>0</v>
      </c>
      <c r="AE1849" s="59">
        <f>'Inventory Ref Sheet'!Z1849</f>
        <v>0</v>
      </c>
      <c r="AF1849" s="102">
        <f>'Inventory Ref Sheet'!AA1849</f>
        <v>0</v>
      </c>
      <c r="AG1849" s="59">
        <f>'Inventory Ref Sheet'!AD1849</f>
        <v>0</v>
      </c>
      <c r="AH1849" s="59">
        <f>'Inventory Ref Sheet'!AE1849</f>
        <v>0</v>
      </c>
      <c r="AI1849" s="100" t="str">
        <f ca="1">IF('Inventory Ref Sheet'!AG1849&gt;0,YEAR(TODAY())-'Inventory Ref Sheet'!AG1849,"")</f>
        <v/>
      </c>
      <c r="AJ1849" s="99"/>
      <c r="AK1849" s="60">
        <f>'Inventory Ref Sheet'!AJ1849</f>
        <v>0</v>
      </c>
      <c r="AL1849" s="99"/>
      <c r="AM1849" s="97" t="str">
        <f t="shared" si="104"/>
        <v/>
      </c>
    </row>
    <row r="1850" spans="10:39" x14ac:dyDescent="0.25">
      <c r="J1850" s="59">
        <f>'Inventory Ref Sheet'!AK1850</f>
        <v>0</v>
      </c>
      <c r="K1850" s="59">
        <f>'Inventory Ref Sheet'!AL1850</f>
        <v>0</v>
      </c>
      <c r="L1850" s="59">
        <f>'Inventory Ref Sheet'!AM1850</f>
        <v>0</v>
      </c>
      <c r="M1850" s="59">
        <f>'Inventory Ref Sheet'!AP1850</f>
        <v>0</v>
      </c>
      <c r="N1850" s="59">
        <f>'Inventory Ref Sheet'!AQ1850</f>
        <v>0</v>
      </c>
      <c r="O1850" s="100" t="str">
        <f ca="1">IF('Inventory Ref Sheet'!AS1850&gt;0,YEAR(TODAY())-'Inventory Ref Sheet'!AS1850,"")</f>
        <v/>
      </c>
      <c r="P1850" s="95">
        <f>'Inventory Ref Sheet'!AU1850</f>
        <v>0</v>
      </c>
      <c r="Q1850" s="60">
        <f>'Inventory Ref Sheet'!AV1850</f>
        <v>0</v>
      </c>
      <c r="R1850" s="61"/>
      <c r="S1850" s="100" t="str">
        <f t="shared" si="102"/>
        <v/>
      </c>
      <c r="T1850" s="59">
        <f>'Inventory Ref Sheet'!M1850</f>
        <v>0</v>
      </c>
      <c r="U1850" s="102">
        <f>'Inventory Ref Sheet'!N1850</f>
        <v>0</v>
      </c>
      <c r="V1850" s="59">
        <f>'Inventory Ref Sheet'!O1850</f>
        <v>0</v>
      </c>
      <c r="W1850" s="59">
        <f>'Inventory Ref Sheet'!R1850</f>
        <v>0</v>
      </c>
      <c r="X1850" s="59">
        <f>'Inventory Ref Sheet'!S1850</f>
        <v>0</v>
      </c>
      <c r="Y1850" s="100" t="str">
        <f ca="1">IF('Inventory Ref Sheet'!U1850&gt;0,YEAR(TODAY())-'Inventory Ref Sheet'!U1850,"")</f>
        <v/>
      </c>
      <c r="Z1850" s="95">
        <f>'Inventory Ref Sheet'!W1850</f>
        <v>0</v>
      </c>
      <c r="AA1850" s="60">
        <f>'Inventory Ref Sheet'!X1850</f>
        <v>0</v>
      </c>
      <c r="AB1850" s="61"/>
      <c r="AC1850" s="97" t="str">
        <f t="shared" si="103"/>
        <v/>
      </c>
      <c r="AD1850" s="59">
        <f>'Inventory Ref Sheet'!Y1850</f>
        <v>0</v>
      </c>
      <c r="AE1850" s="59">
        <f>'Inventory Ref Sheet'!Z1850</f>
        <v>0</v>
      </c>
      <c r="AF1850" s="102">
        <f>'Inventory Ref Sheet'!AA1850</f>
        <v>0</v>
      </c>
      <c r="AG1850" s="59">
        <f>'Inventory Ref Sheet'!AD1850</f>
        <v>0</v>
      </c>
      <c r="AH1850" s="59">
        <f>'Inventory Ref Sheet'!AE1850</f>
        <v>0</v>
      </c>
      <c r="AI1850" s="100" t="str">
        <f ca="1">IF('Inventory Ref Sheet'!AG1850&gt;0,YEAR(TODAY())-'Inventory Ref Sheet'!AG1850,"")</f>
        <v/>
      </c>
      <c r="AJ1850" s="99"/>
      <c r="AK1850" s="60">
        <f>'Inventory Ref Sheet'!AJ1850</f>
        <v>0</v>
      </c>
      <c r="AL1850" s="99"/>
      <c r="AM1850" s="97" t="str">
        <f t="shared" si="104"/>
        <v/>
      </c>
    </row>
    <row r="1851" spans="10:39" x14ac:dyDescent="0.25">
      <c r="J1851" s="59">
        <f>'Inventory Ref Sheet'!AK1851</f>
        <v>0</v>
      </c>
      <c r="K1851" s="59">
        <f>'Inventory Ref Sheet'!AL1851</f>
        <v>0</v>
      </c>
      <c r="L1851" s="59">
        <f>'Inventory Ref Sheet'!AM1851</f>
        <v>0</v>
      </c>
      <c r="M1851" s="59">
        <f>'Inventory Ref Sheet'!AP1851</f>
        <v>0</v>
      </c>
      <c r="N1851" s="59">
        <f>'Inventory Ref Sheet'!AQ1851</f>
        <v>0</v>
      </c>
      <c r="O1851" s="100" t="str">
        <f ca="1">IF('Inventory Ref Sheet'!AS1851&gt;0,YEAR(TODAY())-'Inventory Ref Sheet'!AS1851,"")</f>
        <v/>
      </c>
      <c r="P1851" s="95">
        <f>'Inventory Ref Sheet'!AU1851</f>
        <v>0</v>
      </c>
      <c r="Q1851" s="60">
        <f>'Inventory Ref Sheet'!AV1851</f>
        <v>0</v>
      </c>
      <c r="R1851" s="61"/>
      <c r="S1851" s="100" t="str">
        <f t="shared" si="102"/>
        <v/>
      </c>
      <c r="T1851" s="59">
        <f>'Inventory Ref Sheet'!M1851</f>
        <v>0</v>
      </c>
      <c r="U1851" s="102">
        <f>'Inventory Ref Sheet'!N1851</f>
        <v>0</v>
      </c>
      <c r="V1851" s="59">
        <f>'Inventory Ref Sheet'!O1851</f>
        <v>0</v>
      </c>
      <c r="W1851" s="59">
        <f>'Inventory Ref Sheet'!R1851</f>
        <v>0</v>
      </c>
      <c r="X1851" s="59">
        <f>'Inventory Ref Sheet'!S1851</f>
        <v>0</v>
      </c>
      <c r="Y1851" s="100" t="str">
        <f ca="1">IF('Inventory Ref Sheet'!U1851&gt;0,YEAR(TODAY())-'Inventory Ref Sheet'!U1851,"")</f>
        <v/>
      </c>
      <c r="Z1851" s="95">
        <f>'Inventory Ref Sheet'!W1851</f>
        <v>0</v>
      </c>
      <c r="AA1851" s="60">
        <f>'Inventory Ref Sheet'!X1851</f>
        <v>0</v>
      </c>
      <c r="AB1851" s="61"/>
      <c r="AC1851" s="97" t="str">
        <f t="shared" si="103"/>
        <v/>
      </c>
      <c r="AD1851" s="59">
        <f>'Inventory Ref Sheet'!Y1851</f>
        <v>0</v>
      </c>
      <c r="AE1851" s="59">
        <f>'Inventory Ref Sheet'!Z1851</f>
        <v>0</v>
      </c>
      <c r="AF1851" s="102">
        <f>'Inventory Ref Sheet'!AA1851</f>
        <v>0</v>
      </c>
      <c r="AG1851" s="59">
        <f>'Inventory Ref Sheet'!AD1851</f>
        <v>0</v>
      </c>
      <c r="AH1851" s="59">
        <f>'Inventory Ref Sheet'!AE1851</f>
        <v>0</v>
      </c>
      <c r="AI1851" s="100" t="str">
        <f ca="1">IF('Inventory Ref Sheet'!AG1851&gt;0,YEAR(TODAY())-'Inventory Ref Sheet'!AG1851,"")</f>
        <v/>
      </c>
      <c r="AJ1851" s="99"/>
      <c r="AK1851" s="60">
        <f>'Inventory Ref Sheet'!AJ1851</f>
        <v>0</v>
      </c>
      <c r="AL1851" s="99"/>
      <c r="AM1851" s="97" t="str">
        <f t="shared" si="104"/>
        <v/>
      </c>
    </row>
    <row r="1852" spans="10:39" x14ac:dyDescent="0.25">
      <c r="J1852" s="59">
        <f>'Inventory Ref Sheet'!AK1852</f>
        <v>0</v>
      </c>
      <c r="K1852" s="59">
        <f>'Inventory Ref Sheet'!AL1852</f>
        <v>0</v>
      </c>
      <c r="L1852" s="59">
        <f>'Inventory Ref Sheet'!AM1852</f>
        <v>0</v>
      </c>
      <c r="M1852" s="59">
        <f>'Inventory Ref Sheet'!AP1852</f>
        <v>0</v>
      </c>
      <c r="N1852" s="59">
        <f>'Inventory Ref Sheet'!AQ1852</f>
        <v>0</v>
      </c>
      <c r="O1852" s="100" t="str">
        <f ca="1">IF('Inventory Ref Sheet'!AS1852&gt;0,YEAR(TODAY())-'Inventory Ref Sheet'!AS1852,"")</f>
        <v/>
      </c>
      <c r="P1852" s="95">
        <f>'Inventory Ref Sheet'!AU1852</f>
        <v>0</v>
      </c>
      <c r="Q1852" s="60">
        <f>'Inventory Ref Sheet'!AV1852</f>
        <v>0</v>
      </c>
      <c r="R1852" s="61"/>
      <c r="S1852" s="100" t="str">
        <f t="shared" si="102"/>
        <v/>
      </c>
      <c r="T1852" s="59">
        <f>'Inventory Ref Sheet'!M1852</f>
        <v>0</v>
      </c>
      <c r="U1852" s="102">
        <f>'Inventory Ref Sheet'!N1852</f>
        <v>0</v>
      </c>
      <c r="V1852" s="59">
        <f>'Inventory Ref Sheet'!O1852</f>
        <v>0</v>
      </c>
      <c r="W1852" s="59">
        <f>'Inventory Ref Sheet'!R1852</f>
        <v>0</v>
      </c>
      <c r="X1852" s="59">
        <f>'Inventory Ref Sheet'!S1852</f>
        <v>0</v>
      </c>
      <c r="Y1852" s="100" t="str">
        <f ca="1">IF('Inventory Ref Sheet'!U1852&gt;0,YEAR(TODAY())-'Inventory Ref Sheet'!U1852,"")</f>
        <v/>
      </c>
      <c r="Z1852" s="95">
        <f>'Inventory Ref Sheet'!W1852</f>
        <v>0</v>
      </c>
      <c r="AA1852" s="60">
        <f>'Inventory Ref Sheet'!X1852</f>
        <v>0</v>
      </c>
      <c r="AB1852" s="61"/>
      <c r="AC1852" s="97" t="str">
        <f t="shared" si="103"/>
        <v/>
      </c>
      <c r="AD1852" s="59">
        <f>'Inventory Ref Sheet'!Y1852</f>
        <v>0</v>
      </c>
      <c r="AE1852" s="59">
        <f>'Inventory Ref Sheet'!Z1852</f>
        <v>0</v>
      </c>
      <c r="AF1852" s="102">
        <f>'Inventory Ref Sheet'!AA1852</f>
        <v>0</v>
      </c>
      <c r="AG1852" s="59">
        <f>'Inventory Ref Sheet'!AD1852</f>
        <v>0</v>
      </c>
      <c r="AH1852" s="59">
        <f>'Inventory Ref Sheet'!AE1852</f>
        <v>0</v>
      </c>
      <c r="AI1852" s="100" t="str">
        <f ca="1">IF('Inventory Ref Sheet'!AG1852&gt;0,YEAR(TODAY())-'Inventory Ref Sheet'!AG1852,"")</f>
        <v/>
      </c>
      <c r="AJ1852" s="99"/>
      <c r="AK1852" s="60">
        <f>'Inventory Ref Sheet'!AJ1852</f>
        <v>0</v>
      </c>
      <c r="AL1852" s="99"/>
      <c r="AM1852" s="97" t="str">
        <f t="shared" si="104"/>
        <v/>
      </c>
    </row>
    <row r="1853" spans="10:39" x14ac:dyDescent="0.25">
      <c r="J1853" s="59">
        <f>'Inventory Ref Sheet'!AK1853</f>
        <v>0</v>
      </c>
      <c r="K1853" s="59">
        <f>'Inventory Ref Sheet'!AL1853</f>
        <v>0</v>
      </c>
      <c r="L1853" s="59">
        <f>'Inventory Ref Sheet'!AM1853</f>
        <v>0</v>
      </c>
      <c r="M1853" s="59">
        <f>'Inventory Ref Sheet'!AP1853</f>
        <v>0</v>
      </c>
      <c r="N1853" s="59">
        <f>'Inventory Ref Sheet'!AQ1853</f>
        <v>0</v>
      </c>
      <c r="O1853" s="100" t="str">
        <f ca="1">IF('Inventory Ref Sheet'!AS1853&gt;0,YEAR(TODAY())-'Inventory Ref Sheet'!AS1853,"")</f>
        <v/>
      </c>
      <c r="P1853" s="95">
        <f>'Inventory Ref Sheet'!AU1853</f>
        <v>0</v>
      </c>
      <c r="Q1853" s="60">
        <f>'Inventory Ref Sheet'!AV1853</f>
        <v>0</v>
      </c>
      <c r="R1853" s="61"/>
      <c r="S1853" s="100" t="str">
        <f t="shared" si="102"/>
        <v/>
      </c>
      <c r="T1853" s="59">
        <f>'Inventory Ref Sheet'!M1853</f>
        <v>0</v>
      </c>
      <c r="U1853" s="102">
        <f>'Inventory Ref Sheet'!N1853</f>
        <v>0</v>
      </c>
      <c r="V1853" s="59">
        <f>'Inventory Ref Sheet'!O1853</f>
        <v>0</v>
      </c>
      <c r="W1853" s="59">
        <f>'Inventory Ref Sheet'!R1853</f>
        <v>0</v>
      </c>
      <c r="X1853" s="59">
        <f>'Inventory Ref Sheet'!S1853</f>
        <v>0</v>
      </c>
      <c r="Y1853" s="100" t="str">
        <f ca="1">IF('Inventory Ref Sheet'!U1853&gt;0,YEAR(TODAY())-'Inventory Ref Sheet'!U1853,"")</f>
        <v/>
      </c>
      <c r="Z1853" s="95">
        <f>'Inventory Ref Sheet'!W1853</f>
        <v>0</v>
      </c>
      <c r="AA1853" s="60">
        <f>'Inventory Ref Sheet'!X1853</f>
        <v>0</v>
      </c>
      <c r="AB1853" s="61"/>
      <c r="AC1853" s="97" t="str">
        <f t="shared" si="103"/>
        <v/>
      </c>
      <c r="AD1853" s="59">
        <f>'Inventory Ref Sheet'!Y1853</f>
        <v>0</v>
      </c>
      <c r="AE1853" s="59">
        <f>'Inventory Ref Sheet'!Z1853</f>
        <v>0</v>
      </c>
      <c r="AF1853" s="102">
        <f>'Inventory Ref Sheet'!AA1853</f>
        <v>0</v>
      </c>
      <c r="AG1853" s="59">
        <f>'Inventory Ref Sheet'!AD1853</f>
        <v>0</v>
      </c>
      <c r="AH1853" s="59">
        <f>'Inventory Ref Sheet'!AE1853</f>
        <v>0</v>
      </c>
      <c r="AI1853" s="100" t="str">
        <f ca="1">IF('Inventory Ref Sheet'!AG1853&gt;0,YEAR(TODAY())-'Inventory Ref Sheet'!AG1853,"")</f>
        <v/>
      </c>
      <c r="AJ1853" s="99"/>
      <c r="AK1853" s="60">
        <f>'Inventory Ref Sheet'!AJ1853</f>
        <v>0</v>
      </c>
      <c r="AL1853" s="99"/>
      <c r="AM1853" s="97" t="str">
        <f t="shared" si="104"/>
        <v/>
      </c>
    </row>
    <row r="1854" spans="10:39" x14ac:dyDescent="0.25">
      <c r="J1854" s="59">
        <f>'Inventory Ref Sheet'!AK1854</f>
        <v>0</v>
      </c>
      <c r="K1854" s="59">
        <f>'Inventory Ref Sheet'!AL1854</f>
        <v>0</v>
      </c>
      <c r="L1854" s="59">
        <f>'Inventory Ref Sheet'!AM1854</f>
        <v>0</v>
      </c>
      <c r="M1854" s="59">
        <f>'Inventory Ref Sheet'!AP1854</f>
        <v>0</v>
      </c>
      <c r="N1854" s="59">
        <f>'Inventory Ref Sheet'!AQ1854</f>
        <v>0</v>
      </c>
      <c r="O1854" s="100" t="str">
        <f ca="1">IF('Inventory Ref Sheet'!AS1854&gt;0,YEAR(TODAY())-'Inventory Ref Sheet'!AS1854,"")</f>
        <v/>
      </c>
      <c r="P1854" s="95">
        <f>'Inventory Ref Sheet'!AU1854</f>
        <v>0</v>
      </c>
      <c r="Q1854" s="60">
        <f>'Inventory Ref Sheet'!AV1854</f>
        <v>0</v>
      </c>
      <c r="R1854" s="61"/>
      <c r="S1854" s="100" t="str">
        <f t="shared" si="102"/>
        <v/>
      </c>
      <c r="T1854" s="59">
        <f>'Inventory Ref Sheet'!M1854</f>
        <v>0</v>
      </c>
      <c r="U1854" s="102">
        <f>'Inventory Ref Sheet'!N1854</f>
        <v>0</v>
      </c>
      <c r="V1854" s="59">
        <f>'Inventory Ref Sheet'!O1854</f>
        <v>0</v>
      </c>
      <c r="W1854" s="59">
        <f>'Inventory Ref Sheet'!R1854</f>
        <v>0</v>
      </c>
      <c r="X1854" s="59">
        <f>'Inventory Ref Sheet'!S1854</f>
        <v>0</v>
      </c>
      <c r="Y1854" s="100" t="str">
        <f ca="1">IF('Inventory Ref Sheet'!U1854&gt;0,YEAR(TODAY())-'Inventory Ref Sheet'!U1854,"")</f>
        <v/>
      </c>
      <c r="Z1854" s="95">
        <f>'Inventory Ref Sheet'!W1854</f>
        <v>0</v>
      </c>
      <c r="AA1854" s="60">
        <f>'Inventory Ref Sheet'!X1854</f>
        <v>0</v>
      </c>
      <c r="AB1854" s="61"/>
      <c r="AC1854" s="97" t="str">
        <f t="shared" si="103"/>
        <v/>
      </c>
      <c r="AD1854" s="59">
        <f>'Inventory Ref Sheet'!Y1854</f>
        <v>0</v>
      </c>
      <c r="AE1854" s="59">
        <f>'Inventory Ref Sheet'!Z1854</f>
        <v>0</v>
      </c>
      <c r="AF1854" s="102">
        <f>'Inventory Ref Sheet'!AA1854</f>
        <v>0</v>
      </c>
      <c r="AG1854" s="59">
        <f>'Inventory Ref Sheet'!AD1854</f>
        <v>0</v>
      </c>
      <c r="AH1854" s="59">
        <f>'Inventory Ref Sheet'!AE1854</f>
        <v>0</v>
      </c>
      <c r="AI1854" s="100" t="str">
        <f ca="1">IF('Inventory Ref Sheet'!AG1854&gt;0,YEAR(TODAY())-'Inventory Ref Sheet'!AG1854,"")</f>
        <v/>
      </c>
      <c r="AJ1854" s="99"/>
      <c r="AK1854" s="60">
        <f>'Inventory Ref Sheet'!AJ1854</f>
        <v>0</v>
      </c>
      <c r="AL1854" s="99"/>
      <c r="AM1854" s="97" t="str">
        <f t="shared" si="104"/>
        <v/>
      </c>
    </row>
    <row r="1855" spans="10:39" x14ac:dyDescent="0.25">
      <c r="J1855" s="59">
        <f>'Inventory Ref Sheet'!AK1855</f>
        <v>0</v>
      </c>
      <c r="K1855" s="59">
        <f>'Inventory Ref Sheet'!AL1855</f>
        <v>0</v>
      </c>
      <c r="L1855" s="59">
        <f>'Inventory Ref Sheet'!AM1855</f>
        <v>0</v>
      </c>
      <c r="M1855" s="59">
        <f>'Inventory Ref Sheet'!AP1855</f>
        <v>0</v>
      </c>
      <c r="N1855" s="59">
        <f>'Inventory Ref Sheet'!AQ1855</f>
        <v>0</v>
      </c>
      <c r="O1855" s="100" t="str">
        <f ca="1">IF('Inventory Ref Sheet'!AS1855&gt;0,YEAR(TODAY())-'Inventory Ref Sheet'!AS1855,"")</f>
        <v/>
      </c>
      <c r="P1855" s="95">
        <f>'Inventory Ref Sheet'!AU1855</f>
        <v>0</v>
      </c>
      <c r="Q1855" s="60">
        <f>'Inventory Ref Sheet'!AV1855</f>
        <v>0</v>
      </c>
      <c r="R1855" s="61"/>
      <c r="S1855" s="100" t="str">
        <f t="shared" si="102"/>
        <v/>
      </c>
      <c r="T1855" s="59">
        <f>'Inventory Ref Sheet'!M1855</f>
        <v>0</v>
      </c>
      <c r="U1855" s="102">
        <f>'Inventory Ref Sheet'!N1855</f>
        <v>0</v>
      </c>
      <c r="V1855" s="59">
        <f>'Inventory Ref Sheet'!O1855</f>
        <v>0</v>
      </c>
      <c r="W1855" s="59">
        <f>'Inventory Ref Sheet'!R1855</f>
        <v>0</v>
      </c>
      <c r="X1855" s="59">
        <f>'Inventory Ref Sheet'!S1855</f>
        <v>0</v>
      </c>
      <c r="Y1855" s="100" t="str">
        <f ca="1">IF('Inventory Ref Sheet'!U1855&gt;0,YEAR(TODAY())-'Inventory Ref Sheet'!U1855,"")</f>
        <v/>
      </c>
      <c r="Z1855" s="95">
        <f>'Inventory Ref Sheet'!W1855</f>
        <v>0</v>
      </c>
      <c r="AA1855" s="60">
        <f>'Inventory Ref Sheet'!X1855</f>
        <v>0</v>
      </c>
      <c r="AB1855" s="61"/>
      <c r="AC1855" s="97" t="str">
        <f t="shared" si="103"/>
        <v/>
      </c>
      <c r="AD1855" s="59">
        <f>'Inventory Ref Sheet'!Y1855</f>
        <v>0</v>
      </c>
      <c r="AE1855" s="59">
        <f>'Inventory Ref Sheet'!Z1855</f>
        <v>0</v>
      </c>
      <c r="AF1855" s="102">
        <f>'Inventory Ref Sheet'!AA1855</f>
        <v>0</v>
      </c>
      <c r="AG1855" s="59">
        <f>'Inventory Ref Sheet'!AD1855</f>
        <v>0</v>
      </c>
      <c r="AH1855" s="59">
        <f>'Inventory Ref Sheet'!AE1855</f>
        <v>0</v>
      </c>
      <c r="AI1855" s="100" t="str">
        <f ca="1">IF('Inventory Ref Sheet'!AG1855&gt;0,YEAR(TODAY())-'Inventory Ref Sheet'!AG1855,"")</f>
        <v/>
      </c>
      <c r="AJ1855" s="99"/>
      <c r="AK1855" s="60">
        <f>'Inventory Ref Sheet'!AJ1855</f>
        <v>0</v>
      </c>
      <c r="AL1855" s="99"/>
      <c r="AM1855" s="97" t="str">
        <f t="shared" si="104"/>
        <v/>
      </c>
    </row>
    <row r="1856" spans="10:39" x14ac:dyDescent="0.25">
      <c r="J1856" s="59">
        <f>'Inventory Ref Sheet'!AK1856</f>
        <v>0</v>
      </c>
      <c r="K1856" s="59">
        <f>'Inventory Ref Sheet'!AL1856</f>
        <v>0</v>
      </c>
      <c r="L1856" s="59">
        <f>'Inventory Ref Sheet'!AM1856</f>
        <v>0</v>
      </c>
      <c r="M1856" s="59">
        <f>'Inventory Ref Sheet'!AP1856</f>
        <v>0</v>
      </c>
      <c r="N1856" s="59">
        <f>'Inventory Ref Sheet'!AQ1856</f>
        <v>0</v>
      </c>
      <c r="O1856" s="100" t="str">
        <f ca="1">IF('Inventory Ref Sheet'!AS1856&gt;0,YEAR(TODAY())-'Inventory Ref Sheet'!AS1856,"")</f>
        <v/>
      </c>
      <c r="P1856" s="95">
        <f>'Inventory Ref Sheet'!AU1856</f>
        <v>0</v>
      </c>
      <c r="Q1856" s="60">
        <f>'Inventory Ref Sheet'!AV1856</f>
        <v>0</v>
      </c>
      <c r="R1856" s="61"/>
      <c r="S1856" s="100" t="str">
        <f t="shared" si="102"/>
        <v/>
      </c>
      <c r="T1856" s="59">
        <f>'Inventory Ref Sheet'!M1856</f>
        <v>0</v>
      </c>
      <c r="U1856" s="102">
        <f>'Inventory Ref Sheet'!N1856</f>
        <v>0</v>
      </c>
      <c r="V1856" s="59">
        <f>'Inventory Ref Sheet'!O1856</f>
        <v>0</v>
      </c>
      <c r="W1856" s="59">
        <f>'Inventory Ref Sheet'!R1856</f>
        <v>0</v>
      </c>
      <c r="X1856" s="59">
        <f>'Inventory Ref Sheet'!S1856</f>
        <v>0</v>
      </c>
      <c r="Y1856" s="100" t="str">
        <f ca="1">IF('Inventory Ref Sheet'!U1856&gt;0,YEAR(TODAY())-'Inventory Ref Sheet'!U1856,"")</f>
        <v/>
      </c>
      <c r="Z1856" s="95">
        <f>'Inventory Ref Sheet'!W1856</f>
        <v>0</v>
      </c>
      <c r="AA1856" s="60">
        <f>'Inventory Ref Sheet'!X1856</f>
        <v>0</v>
      </c>
      <c r="AB1856" s="61"/>
      <c r="AC1856" s="97" t="str">
        <f t="shared" si="103"/>
        <v/>
      </c>
      <c r="AD1856" s="59">
        <f>'Inventory Ref Sheet'!Y1856</f>
        <v>0</v>
      </c>
      <c r="AE1856" s="59">
        <f>'Inventory Ref Sheet'!Z1856</f>
        <v>0</v>
      </c>
      <c r="AF1856" s="102">
        <f>'Inventory Ref Sheet'!AA1856</f>
        <v>0</v>
      </c>
      <c r="AG1856" s="59">
        <f>'Inventory Ref Sheet'!AD1856</f>
        <v>0</v>
      </c>
      <c r="AH1856" s="59">
        <f>'Inventory Ref Sheet'!AE1856</f>
        <v>0</v>
      </c>
      <c r="AI1856" s="100" t="str">
        <f ca="1">IF('Inventory Ref Sheet'!AG1856&gt;0,YEAR(TODAY())-'Inventory Ref Sheet'!AG1856,"")</f>
        <v/>
      </c>
      <c r="AJ1856" s="99"/>
      <c r="AK1856" s="60">
        <f>'Inventory Ref Sheet'!AJ1856</f>
        <v>0</v>
      </c>
      <c r="AL1856" s="99"/>
      <c r="AM1856" s="97" t="str">
        <f t="shared" si="104"/>
        <v/>
      </c>
    </row>
    <row r="1857" spans="10:39" x14ac:dyDescent="0.25">
      <c r="J1857" s="59">
        <f>'Inventory Ref Sheet'!AK1857</f>
        <v>0</v>
      </c>
      <c r="K1857" s="59">
        <f>'Inventory Ref Sheet'!AL1857</f>
        <v>0</v>
      </c>
      <c r="L1857" s="59">
        <f>'Inventory Ref Sheet'!AM1857</f>
        <v>0</v>
      </c>
      <c r="M1857" s="59">
        <f>'Inventory Ref Sheet'!AP1857</f>
        <v>0</v>
      </c>
      <c r="N1857" s="59">
        <f>'Inventory Ref Sheet'!AQ1857</f>
        <v>0</v>
      </c>
      <c r="O1857" s="100" t="str">
        <f ca="1">IF('Inventory Ref Sheet'!AS1857&gt;0,YEAR(TODAY())-'Inventory Ref Sheet'!AS1857,"")</f>
        <v/>
      </c>
      <c r="P1857" s="95">
        <f>'Inventory Ref Sheet'!AU1857</f>
        <v>0</v>
      </c>
      <c r="Q1857" s="60">
        <f>'Inventory Ref Sheet'!AV1857</f>
        <v>0</v>
      </c>
      <c r="R1857" s="61"/>
      <c r="S1857" s="100" t="str">
        <f t="shared" si="102"/>
        <v/>
      </c>
      <c r="T1857" s="59">
        <f>'Inventory Ref Sheet'!M1857</f>
        <v>0</v>
      </c>
      <c r="U1857" s="102">
        <f>'Inventory Ref Sheet'!N1857</f>
        <v>0</v>
      </c>
      <c r="V1857" s="59">
        <f>'Inventory Ref Sheet'!O1857</f>
        <v>0</v>
      </c>
      <c r="W1857" s="59">
        <f>'Inventory Ref Sheet'!R1857</f>
        <v>0</v>
      </c>
      <c r="X1857" s="59">
        <f>'Inventory Ref Sheet'!S1857</f>
        <v>0</v>
      </c>
      <c r="Y1857" s="100" t="str">
        <f ca="1">IF('Inventory Ref Sheet'!U1857&gt;0,YEAR(TODAY())-'Inventory Ref Sheet'!U1857,"")</f>
        <v/>
      </c>
      <c r="Z1857" s="95">
        <f>'Inventory Ref Sheet'!W1857</f>
        <v>0</v>
      </c>
      <c r="AA1857" s="60">
        <f>'Inventory Ref Sheet'!X1857</f>
        <v>0</v>
      </c>
      <c r="AB1857" s="61"/>
      <c r="AC1857" s="97" t="str">
        <f t="shared" si="103"/>
        <v/>
      </c>
      <c r="AD1857" s="59">
        <f>'Inventory Ref Sheet'!Y1857</f>
        <v>0</v>
      </c>
      <c r="AE1857" s="59">
        <f>'Inventory Ref Sheet'!Z1857</f>
        <v>0</v>
      </c>
      <c r="AF1857" s="102">
        <f>'Inventory Ref Sheet'!AA1857</f>
        <v>0</v>
      </c>
      <c r="AG1857" s="59">
        <f>'Inventory Ref Sheet'!AD1857</f>
        <v>0</v>
      </c>
      <c r="AH1857" s="59">
        <f>'Inventory Ref Sheet'!AE1857</f>
        <v>0</v>
      </c>
      <c r="AI1857" s="100" t="str">
        <f ca="1">IF('Inventory Ref Sheet'!AG1857&gt;0,YEAR(TODAY())-'Inventory Ref Sheet'!AG1857,"")</f>
        <v/>
      </c>
      <c r="AJ1857" s="99"/>
      <c r="AK1857" s="60">
        <f>'Inventory Ref Sheet'!AJ1857</f>
        <v>0</v>
      </c>
      <c r="AL1857" s="99"/>
      <c r="AM1857" s="97" t="str">
        <f t="shared" si="104"/>
        <v/>
      </c>
    </row>
    <row r="1858" spans="10:39" x14ac:dyDescent="0.25">
      <c r="J1858" s="59">
        <f>'Inventory Ref Sheet'!AK1858</f>
        <v>0</v>
      </c>
      <c r="K1858" s="59">
        <f>'Inventory Ref Sheet'!AL1858</f>
        <v>0</v>
      </c>
      <c r="L1858" s="59">
        <f>'Inventory Ref Sheet'!AM1858</f>
        <v>0</v>
      </c>
      <c r="M1858" s="59">
        <f>'Inventory Ref Sheet'!AP1858</f>
        <v>0</v>
      </c>
      <c r="N1858" s="59">
        <f>'Inventory Ref Sheet'!AQ1858</f>
        <v>0</v>
      </c>
      <c r="O1858" s="100" t="str">
        <f ca="1">IF('Inventory Ref Sheet'!AS1858&gt;0,YEAR(TODAY())-'Inventory Ref Sheet'!AS1858,"")</f>
        <v/>
      </c>
      <c r="P1858" s="95">
        <f>'Inventory Ref Sheet'!AU1858</f>
        <v>0</v>
      </c>
      <c r="Q1858" s="60">
        <f>'Inventory Ref Sheet'!AV1858</f>
        <v>0</v>
      </c>
      <c r="R1858" s="61"/>
      <c r="S1858" s="100" t="str">
        <f t="shared" si="102"/>
        <v/>
      </c>
      <c r="T1858" s="59">
        <f>'Inventory Ref Sheet'!M1858</f>
        <v>0</v>
      </c>
      <c r="U1858" s="102">
        <f>'Inventory Ref Sheet'!N1858</f>
        <v>0</v>
      </c>
      <c r="V1858" s="59">
        <f>'Inventory Ref Sheet'!O1858</f>
        <v>0</v>
      </c>
      <c r="W1858" s="59">
        <f>'Inventory Ref Sheet'!R1858</f>
        <v>0</v>
      </c>
      <c r="X1858" s="59">
        <f>'Inventory Ref Sheet'!S1858</f>
        <v>0</v>
      </c>
      <c r="Y1858" s="100" t="str">
        <f ca="1">IF('Inventory Ref Sheet'!U1858&gt;0,YEAR(TODAY())-'Inventory Ref Sheet'!U1858,"")</f>
        <v/>
      </c>
      <c r="Z1858" s="95">
        <f>'Inventory Ref Sheet'!W1858</f>
        <v>0</v>
      </c>
      <c r="AA1858" s="60">
        <f>'Inventory Ref Sheet'!X1858</f>
        <v>0</v>
      </c>
      <c r="AB1858" s="61"/>
      <c r="AC1858" s="97" t="str">
        <f t="shared" si="103"/>
        <v/>
      </c>
      <c r="AD1858" s="59">
        <f>'Inventory Ref Sheet'!Y1858</f>
        <v>0</v>
      </c>
      <c r="AE1858" s="59">
        <f>'Inventory Ref Sheet'!Z1858</f>
        <v>0</v>
      </c>
      <c r="AF1858" s="102">
        <f>'Inventory Ref Sheet'!AA1858</f>
        <v>0</v>
      </c>
      <c r="AG1858" s="59">
        <f>'Inventory Ref Sheet'!AD1858</f>
        <v>0</v>
      </c>
      <c r="AH1858" s="59">
        <f>'Inventory Ref Sheet'!AE1858</f>
        <v>0</v>
      </c>
      <c r="AI1858" s="100" t="str">
        <f ca="1">IF('Inventory Ref Sheet'!AG1858&gt;0,YEAR(TODAY())-'Inventory Ref Sheet'!AG1858,"")</f>
        <v/>
      </c>
      <c r="AJ1858" s="99"/>
      <c r="AK1858" s="60">
        <f>'Inventory Ref Sheet'!AJ1858</f>
        <v>0</v>
      </c>
      <c r="AL1858" s="99"/>
      <c r="AM1858" s="97" t="str">
        <f t="shared" si="104"/>
        <v/>
      </c>
    </row>
    <row r="1859" spans="10:39" x14ac:dyDescent="0.25">
      <c r="J1859" s="59">
        <f>'Inventory Ref Sheet'!AK1859</f>
        <v>0</v>
      </c>
      <c r="K1859" s="59">
        <f>'Inventory Ref Sheet'!AL1859</f>
        <v>0</v>
      </c>
      <c r="L1859" s="59">
        <f>'Inventory Ref Sheet'!AM1859</f>
        <v>0</v>
      </c>
      <c r="M1859" s="59">
        <f>'Inventory Ref Sheet'!AP1859</f>
        <v>0</v>
      </c>
      <c r="N1859" s="59">
        <f>'Inventory Ref Sheet'!AQ1859</f>
        <v>0</v>
      </c>
      <c r="O1859" s="100" t="str">
        <f ca="1">IF('Inventory Ref Sheet'!AS1859&gt;0,YEAR(TODAY())-'Inventory Ref Sheet'!AS1859,"")</f>
        <v/>
      </c>
      <c r="P1859" s="95">
        <f>'Inventory Ref Sheet'!AU1859</f>
        <v>0</v>
      </c>
      <c r="Q1859" s="60">
        <f>'Inventory Ref Sheet'!AV1859</f>
        <v>0</v>
      </c>
      <c r="R1859" s="61"/>
      <c r="S1859" s="100" t="str">
        <f t="shared" si="102"/>
        <v/>
      </c>
      <c r="T1859" s="59">
        <f>'Inventory Ref Sheet'!M1859</f>
        <v>0</v>
      </c>
      <c r="U1859" s="102">
        <f>'Inventory Ref Sheet'!N1859</f>
        <v>0</v>
      </c>
      <c r="V1859" s="59">
        <f>'Inventory Ref Sheet'!O1859</f>
        <v>0</v>
      </c>
      <c r="W1859" s="59">
        <f>'Inventory Ref Sheet'!R1859</f>
        <v>0</v>
      </c>
      <c r="X1859" s="59">
        <f>'Inventory Ref Sheet'!S1859</f>
        <v>0</v>
      </c>
      <c r="Y1859" s="100" t="str">
        <f ca="1">IF('Inventory Ref Sheet'!U1859&gt;0,YEAR(TODAY())-'Inventory Ref Sheet'!U1859,"")</f>
        <v/>
      </c>
      <c r="Z1859" s="95">
        <f>'Inventory Ref Sheet'!W1859</f>
        <v>0</v>
      </c>
      <c r="AA1859" s="60">
        <f>'Inventory Ref Sheet'!X1859</f>
        <v>0</v>
      </c>
      <c r="AB1859" s="61"/>
      <c r="AC1859" s="97" t="str">
        <f t="shared" si="103"/>
        <v/>
      </c>
      <c r="AD1859" s="59">
        <f>'Inventory Ref Sheet'!Y1859</f>
        <v>0</v>
      </c>
      <c r="AE1859" s="59">
        <f>'Inventory Ref Sheet'!Z1859</f>
        <v>0</v>
      </c>
      <c r="AF1859" s="102">
        <f>'Inventory Ref Sheet'!AA1859</f>
        <v>0</v>
      </c>
      <c r="AG1859" s="59">
        <f>'Inventory Ref Sheet'!AD1859</f>
        <v>0</v>
      </c>
      <c r="AH1859" s="59">
        <f>'Inventory Ref Sheet'!AE1859</f>
        <v>0</v>
      </c>
      <c r="AI1859" s="100" t="str">
        <f ca="1">IF('Inventory Ref Sheet'!AG1859&gt;0,YEAR(TODAY())-'Inventory Ref Sheet'!AG1859,"")</f>
        <v/>
      </c>
      <c r="AJ1859" s="99"/>
      <c r="AK1859" s="60">
        <f>'Inventory Ref Sheet'!AJ1859</f>
        <v>0</v>
      </c>
      <c r="AL1859" s="99"/>
      <c r="AM1859" s="97" t="str">
        <f t="shared" si="104"/>
        <v/>
      </c>
    </row>
    <row r="1860" spans="10:39" x14ac:dyDescent="0.25">
      <c r="J1860" s="59">
        <f>'Inventory Ref Sheet'!AK1860</f>
        <v>0</v>
      </c>
      <c r="K1860" s="59">
        <f>'Inventory Ref Sheet'!AL1860</f>
        <v>0</v>
      </c>
      <c r="L1860" s="59">
        <f>'Inventory Ref Sheet'!AM1860</f>
        <v>0</v>
      </c>
      <c r="M1860" s="59">
        <f>'Inventory Ref Sheet'!AP1860</f>
        <v>0</v>
      </c>
      <c r="N1860" s="59">
        <f>'Inventory Ref Sheet'!AQ1860</f>
        <v>0</v>
      </c>
      <c r="O1860" s="100" t="str">
        <f ca="1">IF('Inventory Ref Sheet'!AS1860&gt;0,YEAR(TODAY())-'Inventory Ref Sheet'!AS1860,"")</f>
        <v/>
      </c>
      <c r="P1860" s="95">
        <f>'Inventory Ref Sheet'!AU1860</f>
        <v>0</v>
      </c>
      <c r="Q1860" s="60">
        <f>'Inventory Ref Sheet'!AV1860</f>
        <v>0</v>
      </c>
      <c r="R1860" s="61"/>
      <c r="S1860" s="100" t="str">
        <f t="shared" si="102"/>
        <v/>
      </c>
      <c r="T1860" s="59">
        <f>'Inventory Ref Sheet'!M1860</f>
        <v>0</v>
      </c>
      <c r="U1860" s="102">
        <f>'Inventory Ref Sheet'!N1860</f>
        <v>0</v>
      </c>
      <c r="V1860" s="59">
        <f>'Inventory Ref Sheet'!O1860</f>
        <v>0</v>
      </c>
      <c r="W1860" s="59">
        <f>'Inventory Ref Sheet'!R1860</f>
        <v>0</v>
      </c>
      <c r="X1860" s="59">
        <f>'Inventory Ref Sheet'!S1860</f>
        <v>0</v>
      </c>
      <c r="Y1860" s="100" t="str">
        <f ca="1">IF('Inventory Ref Sheet'!U1860&gt;0,YEAR(TODAY())-'Inventory Ref Sheet'!U1860,"")</f>
        <v/>
      </c>
      <c r="Z1860" s="95">
        <f>'Inventory Ref Sheet'!W1860</f>
        <v>0</v>
      </c>
      <c r="AA1860" s="60">
        <f>'Inventory Ref Sheet'!X1860</f>
        <v>0</v>
      </c>
      <c r="AB1860" s="61"/>
      <c r="AC1860" s="97" t="str">
        <f t="shared" si="103"/>
        <v/>
      </c>
      <c r="AD1860" s="59">
        <f>'Inventory Ref Sheet'!Y1860</f>
        <v>0</v>
      </c>
      <c r="AE1860" s="59">
        <f>'Inventory Ref Sheet'!Z1860</f>
        <v>0</v>
      </c>
      <c r="AF1860" s="102">
        <f>'Inventory Ref Sheet'!AA1860</f>
        <v>0</v>
      </c>
      <c r="AG1860" s="59">
        <f>'Inventory Ref Sheet'!AD1860</f>
        <v>0</v>
      </c>
      <c r="AH1860" s="59">
        <f>'Inventory Ref Sheet'!AE1860</f>
        <v>0</v>
      </c>
      <c r="AI1860" s="100" t="str">
        <f ca="1">IF('Inventory Ref Sheet'!AG1860&gt;0,YEAR(TODAY())-'Inventory Ref Sheet'!AG1860,"")</f>
        <v/>
      </c>
      <c r="AJ1860" s="99"/>
      <c r="AK1860" s="60">
        <f>'Inventory Ref Sheet'!AJ1860</f>
        <v>0</v>
      </c>
      <c r="AL1860" s="99"/>
      <c r="AM1860" s="97" t="str">
        <f t="shared" si="104"/>
        <v/>
      </c>
    </row>
    <row r="1861" spans="10:39" x14ac:dyDescent="0.25">
      <c r="J1861" s="59">
        <f>'Inventory Ref Sheet'!AK1861</f>
        <v>0</v>
      </c>
      <c r="K1861" s="59">
        <f>'Inventory Ref Sheet'!AL1861</f>
        <v>0</v>
      </c>
      <c r="L1861" s="59">
        <f>'Inventory Ref Sheet'!AM1861</f>
        <v>0</v>
      </c>
      <c r="M1861" s="59">
        <f>'Inventory Ref Sheet'!AP1861</f>
        <v>0</v>
      </c>
      <c r="N1861" s="59">
        <f>'Inventory Ref Sheet'!AQ1861</f>
        <v>0</v>
      </c>
      <c r="O1861" s="100" t="str">
        <f ca="1">IF('Inventory Ref Sheet'!AS1861&gt;0,YEAR(TODAY())-'Inventory Ref Sheet'!AS1861,"")</f>
        <v/>
      </c>
      <c r="P1861" s="95">
        <f>'Inventory Ref Sheet'!AU1861</f>
        <v>0</v>
      </c>
      <c r="Q1861" s="60">
        <f>'Inventory Ref Sheet'!AV1861</f>
        <v>0</v>
      </c>
      <c r="R1861" s="61"/>
      <c r="S1861" s="100" t="str">
        <f t="shared" si="102"/>
        <v/>
      </c>
      <c r="T1861" s="59">
        <f>'Inventory Ref Sheet'!M1861</f>
        <v>0</v>
      </c>
      <c r="U1861" s="102">
        <f>'Inventory Ref Sheet'!N1861</f>
        <v>0</v>
      </c>
      <c r="V1861" s="59">
        <f>'Inventory Ref Sheet'!O1861</f>
        <v>0</v>
      </c>
      <c r="W1861" s="59">
        <f>'Inventory Ref Sheet'!R1861</f>
        <v>0</v>
      </c>
      <c r="X1861" s="59">
        <f>'Inventory Ref Sheet'!S1861</f>
        <v>0</v>
      </c>
      <c r="Y1861" s="100" t="str">
        <f ca="1">IF('Inventory Ref Sheet'!U1861&gt;0,YEAR(TODAY())-'Inventory Ref Sheet'!U1861,"")</f>
        <v/>
      </c>
      <c r="Z1861" s="95">
        <f>'Inventory Ref Sheet'!W1861</f>
        <v>0</v>
      </c>
      <c r="AA1861" s="60">
        <f>'Inventory Ref Sheet'!X1861</f>
        <v>0</v>
      </c>
      <c r="AB1861" s="61"/>
      <c r="AC1861" s="97" t="str">
        <f t="shared" si="103"/>
        <v/>
      </c>
      <c r="AD1861" s="59">
        <f>'Inventory Ref Sheet'!Y1861</f>
        <v>0</v>
      </c>
      <c r="AE1861" s="59">
        <f>'Inventory Ref Sheet'!Z1861</f>
        <v>0</v>
      </c>
      <c r="AF1861" s="102">
        <f>'Inventory Ref Sheet'!AA1861</f>
        <v>0</v>
      </c>
      <c r="AG1861" s="59">
        <f>'Inventory Ref Sheet'!AD1861</f>
        <v>0</v>
      </c>
      <c r="AH1861" s="59">
        <f>'Inventory Ref Sheet'!AE1861</f>
        <v>0</v>
      </c>
      <c r="AI1861" s="100" t="str">
        <f ca="1">IF('Inventory Ref Sheet'!AG1861&gt;0,YEAR(TODAY())-'Inventory Ref Sheet'!AG1861,"")</f>
        <v/>
      </c>
      <c r="AJ1861" s="99"/>
      <c r="AK1861" s="60">
        <f>'Inventory Ref Sheet'!AJ1861</f>
        <v>0</v>
      </c>
      <c r="AL1861" s="99"/>
      <c r="AM1861" s="97" t="str">
        <f t="shared" si="104"/>
        <v/>
      </c>
    </row>
    <row r="1862" spans="10:39" x14ac:dyDescent="0.25">
      <c r="J1862" s="59">
        <f>'Inventory Ref Sheet'!AK1862</f>
        <v>0</v>
      </c>
      <c r="K1862" s="59">
        <f>'Inventory Ref Sheet'!AL1862</f>
        <v>0</v>
      </c>
      <c r="L1862" s="59">
        <f>'Inventory Ref Sheet'!AM1862</f>
        <v>0</v>
      </c>
      <c r="M1862" s="59">
        <f>'Inventory Ref Sheet'!AP1862</f>
        <v>0</v>
      </c>
      <c r="N1862" s="59">
        <f>'Inventory Ref Sheet'!AQ1862</f>
        <v>0</v>
      </c>
      <c r="O1862" s="100" t="str">
        <f ca="1">IF('Inventory Ref Sheet'!AS1862&gt;0,YEAR(TODAY())-'Inventory Ref Sheet'!AS1862,"")</f>
        <v/>
      </c>
      <c r="P1862" s="95">
        <f>'Inventory Ref Sheet'!AU1862</f>
        <v>0</v>
      </c>
      <c r="Q1862" s="60">
        <f>'Inventory Ref Sheet'!AV1862</f>
        <v>0</v>
      </c>
      <c r="R1862" s="61"/>
      <c r="S1862" s="100" t="str">
        <f t="shared" ref="S1862:S1925" si="105">IF(ISTEXT(J1862),IF(O1862&gt;=R1862,"Yes","No"),"")</f>
        <v/>
      </c>
      <c r="T1862" s="59">
        <f>'Inventory Ref Sheet'!M1862</f>
        <v>0</v>
      </c>
      <c r="U1862" s="102">
        <f>'Inventory Ref Sheet'!N1862</f>
        <v>0</v>
      </c>
      <c r="V1862" s="59">
        <f>'Inventory Ref Sheet'!O1862</f>
        <v>0</v>
      </c>
      <c r="W1862" s="59">
        <f>'Inventory Ref Sheet'!R1862</f>
        <v>0</v>
      </c>
      <c r="X1862" s="59">
        <f>'Inventory Ref Sheet'!S1862</f>
        <v>0</v>
      </c>
      <c r="Y1862" s="100" t="str">
        <f ca="1">IF('Inventory Ref Sheet'!U1862&gt;0,YEAR(TODAY())-'Inventory Ref Sheet'!U1862,"")</f>
        <v/>
      </c>
      <c r="Z1862" s="95">
        <f>'Inventory Ref Sheet'!W1862</f>
        <v>0</v>
      </c>
      <c r="AA1862" s="60">
        <f>'Inventory Ref Sheet'!X1862</f>
        <v>0</v>
      </c>
      <c r="AB1862" s="61"/>
      <c r="AC1862" s="97" t="str">
        <f t="shared" si="103"/>
        <v/>
      </c>
      <c r="AD1862" s="59">
        <f>'Inventory Ref Sheet'!Y1862</f>
        <v>0</v>
      </c>
      <c r="AE1862" s="59">
        <f>'Inventory Ref Sheet'!Z1862</f>
        <v>0</v>
      </c>
      <c r="AF1862" s="102">
        <f>'Inventory Ref Sheet'!AA1862</f>
        <v>0</v>
      </c>
      <c r="AG1862" s="59">
        <f>'Inventory Ref Sheet'!AD1862</f>
        <v>0</v>
      </c>
      <c r="AH1862" s="59">
        <f>'Inventory Ref Sheet'!AE1862</f>
        <v>0</v>
      </c>
      <c r="AI1862" s="100" t="str">
        <f ca="1">IF('Inventory Ref Sheet'!AG1862&gt;0,YEAR(TODAY())-'Inventory Ref Sheet'!AG1862,"")</f>
        <v/>
      </c>
      <c r="AJ1862" s="99"/>
      <c r="AK1862" s="60">
        <f>'Inventory Ref Sheet'!AJ1862</f>
        <v>0</v>
      </c>
      <c r="AL1862" s="99"/>
      <c r="AM1862" s="97" t="str">
        <f t="shared" si="104"/>
        <v/>
      </c>
    </row>
    <row r="1863" spans="10:39" x14ac:dyDescent="0.25">
      <c r="J1863" s="59">
        <f>'Inventory Ref Sheet'!AK1863</f>
        <v>0</v>
      </c>
      <c r="K1863" s="59">
        <f>'Inventory Ref Sheet'!AL1863</f>
        <v>0</v>
      </c>
      <c r="L1863" s="59">
        <f>'Inventory Ref Sheet'!AM1863</f>
        <v>0</v>
      </c>
      <c r="M1863" s="59">
        <f>'Inventory Ref Sheet'!AP1863</f>
        <v>0</v>
      </c>
      <c r="N1863" s="59">
        <f>'Inventory Ref Sheet'!AQ1863</f>
        <v>0</v>
      </c>
      <c r="O1863" s="100" t="str">
        <f ca="1">IF('Inventory Ref Sheet'!AS1863&gt;0,YEAR(TODAY())-'Inventory Ref Sheet'!AS1863,"")</f>
        <v/>
      </c>
      <c r="P1863" s="95">
        <f>'Inventory Ref Sheet'!AU1863</f>
        <v>0</v>
      </c>
      <c r="Q1863" s="60">
        <f>'Inventory Ref Sheet'!AV1863</f>
        <v>0</v>
      </c>
      <c r="R1863" s="61"/>
      <c r="S1863" s="100" t="str">
        <f t="shared" si="105"/>
        <v/>
      </c>
      <c r="T1863" s="59">
        <f>'Inventory Ref Sheet'!M1863</f>
        <v>0</v>
      </c>
      <c r="U1863" s="102">
        <f>'Inventory Ref Sheet'!N1863</f>
        <v>0</v>
      </c>
      <c r="V1863" s="59">
        <f>'Inventory Ref Sheet'!O1863</f>
        <v>0</v>
      </c>
      <c r="W1863" s="59">
        <f>'Inventory Ref Sheet'!R1863</f>
        <v>0</v>
      </c>
      <c r="X1863" s="59">
        <f>'Inventory Ref Sheet'!S1863</f>
        <v>0</v>
      </c>
      <c r="Y1863" s="100" t="str">
        <f ca="1">IF('Inventory Ref Sheet'!U1863&gt;0,YEAR(TODAY())-'Inventory Ref Sheet'!U1863,"")</f>
        <v/>
      </c>
      <c r="Z1863" s="95">
        <f>'Inventory Ref Sheet'!W1863</f>
        <v>0</v>
      </c>
      <c r="AA1863" s="60">
        <f>'Inventory Ref Sheet'!X1863</f>
        <v>0</v>
      </c>
      <c r="AB1863" s="61"/>
      <c r="AC1863" s="97" t="str">
        <f t="shared" si="103"/>
        <v/>
      </c>
      <c r="AD1863" s="59">
        <f>'Inventory Ref Sheet'!Y1863</f>
        <v>0</v>
      </c>
      <c r="AE1863" s="59">
        <f>'Inventory Ref Sheet'!Z1863</f>
        <v>0</v>
      </c>
      <c r="AF1863" s="102">
        <f>'Inventory Ref Sheet'!AA1863</f>
        <v>0</v>
      </c>
      <c r="AG1863" s="59">
        <f>'Inventory Ref Sheet'!AD1863</f>
        <v>0</v>
      </c>
      <c r="AH1863" s="59">
        <f>'Inventory Ref Sheet'!AE1863</f>
        <v>0</v>
      </c>
      <c r="AI1863" s="100" t="str">
        <f ca="1">IF('Inventory Ref Sheet'!AG1863&gt;0,YEAR(TODAY())-'Inventory Ref Sheet'!AG1863,"")</f>
        <v/>
      </c>
      <c r="AJ1863" s="99"/>
      <c r="AK1863" s="60">
        <f>'Inventory Ref Sheet'!AJ1863</f>
        <v>0</v>
      </c>
      <c r="AL1863" s="99"/>
      <c r="AM1863" s="97" t="str">
        <f t="shared" si="104"/>
        <v/>
      </c>
    </row>
    <row r="1864" spans="10:39" x14ac:dyDescent="0.25">
      <c r="J1864" s="59">
        <f>'Inventory Ref Sheet'!AK1864</f>
        <v>0</v>
      </c>
      <c r="K1864" s="59">
        <f>'Inventory Ref Sheet'!AL1864</f>
        <v>0</v>
      </c>
      <c r="L1864" s="59">
        <f>'Inventory Ref Sheet'!AM1864</f>
        <v>0</v>
      </c>
      <c r="M1864" s="59">
        <f>'Inventory Ref Sheet'!AP1864</f>
        <v>0</v>
      </c>
      <c r="N1864" s="59">
        <f>'Inventory Ref Sheet'!AQ1864</f>
        <v>0</v>
      </c>
      <c r="O1864" s="100" t="str">
        <f ca="1">IF('Inventory Ref Sheet'!AS1864&gt;0,YEAR(TODAY())-'Inventory Ref Sheet'!AS1864,"")</f>
        <v/>
      </c>
      <c r="P1864" s="95">
        <f>'Inventory Ref Sheet'!AU1864</f>
        <v>0</v>
      </c>
      <c r="Q1864" s="60">
        <f>'Inventory Ref Sheet'!AV1864</f>
        <v>0</v>
      </c>
      <c r="R1864" s="61"/>
      <c r="S1864" s="100" t="str">
        <f t="shared" si="105"/>
        <v/>
      </c>
      <c r="T1864" s="59">
        <f>'Inventory Ref Sheet'!M1864</f>
        <v>0</v>
      </c>
      <c r="U1864" s="102">
        <f>'Inventory Ref Sheet'!N1864</f>
        <v>0</v>
      </c>
      <c r="V1864" s="59">
        <f>'Inventory Ref Sheet'!O1864</f>
        <v>0</v>
      </c>
      <c r="W1864" s="59">
        <f>'Inventory Ref Sheet'!R1864</f>
        <v>0</v>
      </c>
      <c r="X1864" s="59">
        <f>'Inventory Ref Sheet'!S1864</f>
        <v>0</v>
      </c>
      <c r="Y1864" s="100" t="str">
        <f ca="1">IF('Inventory Ref Sheet'!U1864&gt;0,YEAR(TODAY())-'Inventory Ref Sheet'!U1864,"")</f>
        <v/>
      </c>
      <c r="Z1864" s="95">
        <f>'Inventory Ref Sheet'!W1864</f>
        <v>0</v>
      </c>
      <c r="AA1864" s="60">
        <f>'Inventory Ref Sheet'!X1864</f>
        <v>0</v>
      </c>
      <c r="AB1864" s="61"/>
      <c r="AC1864" s="97" t="str">
        <f t="shared" si="103"/>
        <v/>
      </c>
      <c r="AD1864" s="59">
        <f>'Inventory Ref Sheet'!Y1864</f>
        <v>0</v>
      </c>
      <c r="AE1864" s="59">
        <f>'Inventory Ref Sheet'!Z1864</f>
        <v>0</v>
      </c>
      <c r="AF1864" s="102">
        <f>'Inventory Ref Sheet'!AA1864</f>
        <v>0</v>
      </c>
      <c r="AG1864" s="59">
        <f>'Inventory Ref Sheet'!AD1864</f>
        <v>0</v>
      </c>
      <c r="AH1864" s="59">
        <f>'Inventory Ref Sheet'!AE1864</f>
        <v>0</v>
      </c>
      <c r="AI1864" s="100" t="str">
        <f ca="1">IF('Inventory Ref Sheet'!AG1864&gt;0,YEAR(TODAY())-'Inventory Ref Sheet'!AG1864,"")</f>
        <v/>
      </c>
      <c r="AJ1864" s="99"/>
      <c r="AK1864" s="60">
        <f>'Inventory Ref Sheet'!AJ1864</f>
        <v>0</v>
      </c>
      <c r="AL1864" s="99"/>
      <c r="AM1864" s="97" t="str">
        <f t="shared" si="104"/>
        <v/>
      </c>
    </row>
    <row r="1865" spans="10:39" x14ac:dyDescent="0.25">
      <c r="J1865" s="59">
        <f>'Inventory Ref Sheet'!AK1865</f>
        <v>0</v>
      </c>
      <c r="K1865" s="59">
        <f>'Inventory Ref Sheet'!AL1865</f>
        <v>0</v>
      </c>
      <c r="L1865" s="59">
        <f>'Inventory Ref Sheet'!AM1865</f>
        <v>0</v>
      </c>
      <c r="M1865" s="59">
        <f>'Inventory Ref Sheet'!AP1865</f>
        <v>0</v>
      </c>
      <c r="N1865" s="59">
        <f>'Inventory Ref Sheet'!AQ1865</f>
        <v>0</v>
      </c>
      <c r="O1865" s="100" t="str">
        <f ca="1">IF('Inventory Ref Sheet'!AS1865&gt;0,YEAR(TODAY())-'Inventory Ref Sheet'!AS1865,"")</f>
        <v/>
      </c>
      <c r="P1865" s="95">
        <f>'Inventory Ref Sheet'!AU1865</f>
        <v>0</v>
      </c>
      <c r="Q1865" s="60">
        <f>'Inventory Ref Sheet'!AV1865</f>
        <v>0</v>
      </c>
      <c r="R1865" s="61"/>
      <c r="S1865" s="100" t="str">
        <f t="shared" si="105"/>
        <v/>
      </c>
      <c r="T1865" s="59">
        <f>'Inventory Ref Sheet'!M1865</f>
        <v>0</v>
      </c>
      <c r="U1865" s="102">
        <f>'Inventory Ref Sheet'!N1865</f>
        <v>0</v>
      </c>
      <c r="V1865" s="59">
        <f>'Inventory Ref Sheet'!O1865</f>
        <v>0</v>
      </c>
      <c r="W1865" s="59">
        <f>'Inventory Ref Sheet'!R1865</f>
        <v>0</v>
      </c>
      <c r="X1865" s="59">
        <f>'Inventory Ref Sheet'!S1865</f>
        <v>0</v>
      </c>
      <c r="Y1865" s="100" t="str">
        <f ca="1">IF('Inventory Ref Sheet'!U1865&gt;0,YEAR(TODAY())-'Inventory Ref Sheet'!U1865,"")</f>
        <v/>
      </c>
      <c r="Z1865" s="95">
        <f>'Inventory Ref Sheet'!W1865</f>
        <v>0</v>
      </c>
      <c r="AA1865" s="60">
        <f>'Inventory Ref Sheet'!X1865</f>
        <v>0</v>
      </c>
      <c r="AB1865" s="61"/>
      <c r="AC1865" s="97" t="str">
        <f t="shared" si="103"/>
        <v/>
      </c>
      <c r="AD1865" s="59">
        <f>'Inventory Ref Sheet'!Y1865</f>
        <v>0</v>
      </c>
      <c r="AE1865" s="59">
        <f>'Inventory Ref Sheet'!Z1865</f>
        <v>0</v>
      </c>
      <c r="AF1865" s="102">
        <f>'Inventory Ref Sheet'!AA1865</f>
        <v>0</v>
      </c>
      <c r="AG1865" s="59">
        <f>'Inventory Ref Sheet'!AD1865</f>
        <v>0</v>
      </c>
      <c r="AH1865" s="59">
        <f>'Inventory Ref Sheet'!AE1865</f>
        <v>0</v>
      </c>
      <c r="AI1865" s="100" t="str">
        <f ca="1">IF('Inventory Ref Sheet'!AG1865&gt;0,YEAR(TODAY())-'Inventory Ref Sheet'!AG1865,"")</f>
        <v/>
      </c>
      <c r="AJ1865" s="99"/>
      <c r="AK1865" s="60">
        <f>'Inventory Ref Sheet'!AJ1865</f>
        <v>0</v>
      </c>
      <c r="AL1865" s="99"/>
      <c r="AM1865" s="97" t="str">
        <f t="shared" si="104"/>
        <v/>
      </c>
    </row>
    <row r="1866" spans="10:39" x14ac:dyDescent="0.25">
      <c r="J1866" s="59">
        <f>'Inventory Ref Sheet'!AK1866</f>
        <v>0</v>
      </c>
      <c r="K1866" s="59">
        <f>'Inventory Ref Sheet'!AL1866</f>
        <v>0</v>
      </c>
      <c r="L1866" s="59">
        <f>'Inventory Ref Sheet'!AM1866</f>
        <v>0</v>
      </c>
      <c r="M1866" s="59">
        <f>'Inventory Ref Sheet'!AP1866</f>
        <v>0</v>
      </c>
      <c r="N1866" s="59">
        <f>'Inventory Ref Sheet'!AQ1866</f>
        <v>0</v>
      </c>
      <c r="O1866" s="100" t="str">
        <f ca="1">IF('Inventory Ref Sheet'!AS1866&gt;0,YEAR(TODAY())-'Inventory Ref Sheet'!AS1866,"")</f>
        <v/>
      </c>
      <c r="P1866" s="95">
        <f>'Inventory Ref Sheet'!AU1866</f>
        <v>0</v>
      </c>
      <c r="Q1866" s="60">
        <f>'Inventory Ref Sheet'!AV1866</f>
        <v>0</v>
      </c>
      <c r="R1866" s="61"/>
      <c r="S1866" s="100" t="str">
        <f t="shared" si="105"/>
        <v/>
      </c>
      <c r="T1866" s="59">
        <f>'Inventory Ref Sheet'!M1866</f>
        <v>0</v>
      </c>
      <c r="U1866" s="102">
        <f>'Inventory Ref Sheet'!N1866</f>
        <v>0</v>
      </c>
      <c r="V1866" s="59">
        <f>'Inventory Ref Sheet'!O1866</f>
        <v>0</v>
      </c>
      <c r="W1866" s="59">
        <f>'Inventory Ref Sheet'!R1866</f>
        <v>0</v>
      </c>
      <c r="X1866" s="59">
        <f>'Inventory Ref Sheet'!S1866</f>
        <v>0</v>
      </c>
      <c r="Y1866" s="100" t="str">
        <f ca="1">IF('Inventory Ref Sheet'!U1866&gt;0,YEAR(TODAY())-'Inventory Ref Sheet'!U1866,"")</f>
        <v/>
      </c>
      <c r="Z1866" s="95">
        <f>'Inventory Ref Sheet'!W1866</f>
        <v>0</v>
      </c>
      <c r="AA1866" s="60">
        <f>'Inventory Ref Sheet'!X1866</f>
        <v>0</v>
      </c>
      <c r="AB1866" s="61"/>
      <c r="AC1866" s="97" t="str">
        <f t="shared" si="103"/>
        <v/>
      </c>
      <c r="AD1866" s="59">
        <f>'Inventory Ref Sheet'!Y1866</f>
        <v>0</v>
      </c>
      <c r="AE1866" s="59">
        <f>'Inventory Ref Sheet'!Z1866</f>
        <v>0</v>
      </c>
      <c r="AF1866" s="102">
        <f>'Inventory Ref Sheet'!AA1866</f>
        <v>0</v>
      </c>
      <c r="AG1866" s="59">
        <f>'Inventory Ref Sheet'!AD1866</f>
        <v>0</v>
      </c>
      <c r="AH1866" s="59">
        <f>'Inventory Ref Sheet'!AE1866</f>
        <v>0</v>
      </c>
      <c r="AI1866" s="100" t="str">
        <f ca="1">IF('Inventory Ref Sheet'!AG1866&gt;0,YEAR(TODAY())-'Inventory Ref Sheet'!AG1866,"")</f>
        <v/>
      </c>
      <c r="AJ1866" s="99"/>
      <c r="AK1866" s="60">
        <f>'Inventory Ref Sheet'!AJ1866</f>
        <v>0</v>
      </c>
      <c r="AL1866" s="99"/>
      <c r="AM1866" s="97" t="str">
        <f t="shared" si="104"/>
        <v/>
      </c>
    </row>
    <row r="1867" spans="10:39" x14ac:dyDescent="0.25">
      <c r="J1867" s="59">
        <f>'Inventory Ref Sheet'!AK1867</f>
        <v>0</v>
      </c>
      <c r="K1867" s="59">
        <f>'Inventory Ref Sheet'!AL1867</f>
        <v>0</v>
      </c>
      <c r="L1867" s="59">
        <f>'Inventory Ref Sheet'!AM1867</f>
        <v>0</v>
      </c>
      <c r="M1867" s="59">
        <f>'Inventory Ref Sheet'!AP1867</f>
        <v>0</v>
      </c>
      <c r="N1867" s="59">
        <f>'Inventory Ref Sheet'!AQ1867</f>
        <v>0</v>
      </c>
      <c r="O1867" s="100" t="str">
        <f ca="1">IF('Inventory Ref Sheet'!AS1867&gt;0,YEAR(TODAY())-'Inventory Ref Sheet'!AS1867,"")</f>
        <v/>
      </c>
      <c r="P1867" s="95">
        <f>'Inventory Ref Sheet'!AU1867</f>
        <v>0</v>
      </c>
      <c r="Q1867" s="60">
        <f>'Inventory Ref Sheet'!AV1867</f>
        <v>0</v>
      </c>
      <c r="R1867" s="61"/>
      <c r="S1867" s="100" t="str">
        <f t="shared" si="105"/>
        <v/>
      </c>
      <c r="T1867" s="59">
        <f>'Inventory Ref Sheet'!M1867</f>
        <v>0</v>
      </c>
      <c r="U1867" s="102">
        <f>'Inventory Ref Sheet'!N1867</f>
        <v>0</v>
      </c>
      <c r="V1867" s="59">
        <f>'Inventory Ref Sheet'!O1867</f>
        <v>0</v>
      </c>
      <c r="W1867" s="59">
        <f>'Inventory Ref Sheet'!R1867</f>
        <v>0</v>
      </c>
      <c r="X1867" s="59">
        <f>'Inventory Ref Sheet'!S1867</f>
        <v>0</v>
      </c>
      <c r="Y1867" s="100" t="str">
        <f ca="1">IF('Inventory Ref Sheet'!U1867&gt;0,YEAR(TODAY())-'Inventory Ref Sheet'!U1867,"")</f>
        <v/>
      </c>
      <c r="Z1867" s="95">
        <f>'Inventory Ref Sheet'!W1867</f>
        <v>0</v>
      </c>
      <c r="AA1867" s="60">
        <f>'Inventory Ref Sheet'!X1867</f>
        <v>0</v>
      </c>
      <c r="AB1867" s="61"/>
      <c r="AC1867" s="97" t="str">
        <f t="shared" ref="AC1867:AC1930" si="106">IF(ISTEXT(T1867),IF(Y1867&gt;=AB1867,"Yes","No"),"")</f>
        <v/>
      </c>
      <c r="AD1867" s="59">
        <f>'Inventory Ref Sheet'!Y1867</f>
        <v>0</v>
      </c>
      <c r="AE1867" s="59">
        <f>'Inventory Ref Sheet'!Z1867</f>
        <v>0</v>
      </c>
      <c r="AF1867" s="102">
        <f>'Inventory Ref Sheet'!AA1867</f>
        <v>0</v>
      </c>
      <c r="AG1867" s="59">
        <f>'Inventory Ref Sheet'!AD1867</f>
        <v>0</v>
      </c>
      <c r="AH1867" s="59">
        <f>'Inventory Ref Sheet'!AE1867</f>
        <v>0</v>
      </c>
      <c r="AI1867" s="100" t="str">
        <f ca="1">IF('Inventory Ref Sheet'!AG1867&gt;0,YEAR(TODAY())-'Inventory Ref Sheet'!AG1867,"")</f>
        <v/>
      </c>
      <c r="AJ1867" s="99"/>
      <c r="AK1867" s="60">
        <f>'Inventory Ref Sheet'!AJ1867</f>
        <v>0</v>
      </c>
      <c r="AL1867" s="99"/>
      <c r="AM1867" s="97" t="str">
        <f t="shared" ref="AM1867:AM1930" si="107">IF(ISTEXT(AD1867),IF(AI1867&gt;=AL1867,"Yes","No"),"")</f>
        <v/>
      </c>
    </row>
    <row r="1868" spans="10:39" x14ac:dyDescent="0.25">
      <c r="J1868" s="59">
        <f>'Inventory Ref Sheet'!AK1868</f>
        <v>0</v>
      </c>
      <c r="K1868" s="59">
        <f>'Inventory Ref Sheet'!AL1868</f>
        <v>0</v>
      </c>
      <c r="L1868" s="59">
        <f>'Inventory Ref Sheet'!AM1868</f>
        <v>0</v>
      </c>
      <c r="M1868" s="59">
        <f>'Inventory Ref Sheet'!AP1868</f>
        <v>0</v>
      </c>
      <c r="N1868" s="59">
        <f>'Inventory Ref Sheet'!AQ1868</f>
        <v>0</v>
      </c>
      <c r="O1868" s="100" t="str">
        <f ca="1">IF('Inventory Ref Sheet'!AS1868&gt;0,YEAR(TODAY())-'Inventory Ref Sheet'!AS1868,"")</f>
        <v/>
      </c>
      <c r="P1868" s="95">
        <f>'Inventory Ref Sheet'!AU1868</f>
        <v>0</v>
      </c>
      <c r="Q1868" s="60">
        <f>'Inventory Ref Sheet'!AV1868</f>
        <v>0</v>
      </c>
      <c r="R1868" s="61"/>
      <c r="S1868" s="100" t="str">
        <f t="shared" si="105"/>
        <v/>
      </c>
      <c r="T1868" s="59">
        <f>'Inventory Ref Sheet'!M1868</f>
        <v>0</v>
      </c>
      <c r="U1868" s="102">
        <f>'Inventory Ref Sheet'!N1868</f>
        <v>0</v>
      </c>
      <c r="V1868" s="59">
        <f>'Inventory Ref Sheet'!O1868</f>
        <v>0</v>
      </c>
      <c r="W1868" s="59">
        <f>'Inventory Ref Sheet'!R1868</f>
        <v>0</v>
      </c>
      <c r="X1868" s="59">
        <f>'Inventory Ref Sheet'!S1868</f>
        <v>0</v>
      </c>
      <c r="Y1868" s="100" t="str">
        <f ca="1">IF('Inventory Ref Sheet'!U1868&gt;0,YEAR(TODAY())-'Inventory Ref Sheet'!U1868,"")</f>
        <v/>
      </c>
      <c r="Z1868" s="95">
        <f>'Inventory Ref Sheet'!W1868</f>
        <v>0</v>
      </c>
      <c r="AA1868" s="60">
        <f>'Inventory Ref Sheet'!X1868</f>
        <v>0</v>
      </c>
      <c r="AB1868" s="61"/>
      <c r="AC1868" s="97" t="str">
        <f t="shared" si="106"/>
        <v/>
      </c>
      <c r="AD1868" s="59">
        <f>'Inventory Ref Sheet'!Y1868</f>
        <v>0</v>
      </c>
      <c r="AE1868" s="59">
        <f>'Inventory Ref Sheet'!Z1868</f>
        <v>0</v>
      </c>
      <c r="AF1868" s="102">
        <f>'Inventory Ref Sheet'!AA1868</f>
        <v>0</v>
      </c>
      <c r="AG1868" s="59">
        <f>'Inventory Ref Sheet'!AD1868</f>
        <v>0</v>
      </c>
      <c r="AH1868" s="59">
        <f>'Inventory Ref Sheet'!AE1868</f>
        <v>0</v>
      </c>
      <c r="AI1868" s="100" t="str">
        <f ca="1">IF('Inventory Ref Sheet'!AG1868&gt;0,YEAR(TODAY())-'Inventory Ref Sheet'!AG1868,"")</f>
        <v/>
      </c>
      <c r="AJ1868" s="99"/>
      <c r="AK1868" s="60">
        <f>'Inventory Ref Sheet'!AJ1868</f>
        <v>0</v>
      </c>
      <c r="AL1868" s="99"/>
      <c r="AM1868" s="97" t="str">
        <f t="shared" si="107"/>
        <v/>
      </c>
    </row>
    <row r="1869" spans="10:39" x14ac:dyDescent="0.25">
      <c r="J1869" s="59">
        <f>'Inventory Ref Sheet'!AK1869</f>
        <v>0</v>
      </c>
      <c r="K1869" s="59">
        <f>'Inventory Ref Sheet'!AL1869</f>
        <v>0</v>
      </c>
      <c r="L1869" s="59">
        <f>'Inventory Ref Sheet'!AM1869</f>
        <v>0</v>
      </c>
      <c r="M1869" s="59">
        <f>'Inventory Ref Sheet'!AP1869</f>
        <v>0</v>
      </c>
      <c r="N1869" s="59">
        <f>'Inventory Ref Sheet'!AQ1869</f>
        <v>0</v>
      </c>
      <c r="O1869" s="100" t="str">
        <f ca="1">IF('Inventory Ref Sheet'!AS1869&gt;0,YEAR(TODAY())-'Inventory Ref Sheet'!AS1869,"")</f>
        <v/>
      </c>
      <c r="P1869" s="95">
        <f>'Inventory Ref Sheet'!AU1869</f>
        <v>0</v>
      </c>
      <c r="Q1869" s="60">
        <f>'Inventory Ref Sheet'!AV1869</f>
        <v>0</v>
      </c>
      <c r="R1869" s="61"/>
      <c r="S1869" s="100" t="str">
        <f t="shared" si="105"/>
        <v/>
      </c>
      <c r="T1869" s="59">
        <f>'Inventory Ref Sheet'!M1869</f>
        <v>0</v>
      </c>
      <c r="U1869" s="102">
        <f>'Inventory Ref Sheet'!N1869</f>
        <v>0</v>
      </c>
      <c r="V1869" s="59">
        <f>'Inventory Ref Sheet'!O1869</f>
        <v>0</v>
      </c>
      <c r="W1869" s="59">
        <f>'Inventory Ref Sheet'!R1869</f>
        <v>0</v>
      </c>
      <c r="X1869" s="59">
        <f>'Inventory Ref Sheet'!S1869</f>
        <v>0</v>
      </c>
      <c r="Y1869" s="100" t="str">
        <f ca="1">IF('Inventory Ref Sheet'!U1869&gt;0,YEAR(TODAY())-'Inventory Ref Sheet'!U1869,"")</f>
        <v/>
      </c>
      <c r="Z1869" s="95">
        <f>'Inventory Ref Sheet'!W1869</f>
        <v>0</v>
      </c>
      <c r="AA1869" s="60">
        <f>'Inventory Ref Sheet'!X1869</f>
        <v>0</v>
      </c>
      <c r="AB1869" s="61"/>
      <c r="AC1869" s="97" t="str">
        <f t="shared" si="106"/>
        <v/>
      </c>
      <c r="AD1869" s="59">
        <f>'Inventory Ref Sheet'!Y1869</f>
        <v>0</v>
      </c>
      <c r="AE1869" s="59">
        <f>'Inventory Ref Sheet'!Z1869</f>
        <v>0</v>
      </c>
      <c r="AF1869" s="102">
        <f>'Inventory Ref Sheet'!AA1869</f>
        <v>0</v>
      </c>
      <c r="AG1869" s="59">
        <f>'Inventory Ref Sheet'!AD1869</f>
        <v>0</v>
      </c>
      <c r="AH1869" s="59">
        <f>'Inventory Ref Sheet'!AE1869</f>
        <v>0</v>
      </c>
      <c r="AI1869" s="100" t="str">
        <f ca="1">IF('Inventory Ref Sheet'!AG1869&gt;0,YEAR(TODAY())-'Inventory Ref Sheet'!AG1869,"")</f>
        <v/>
      </c>
      <c r="AJ1869" s="99"/>
      <c r="AK1869" s="60">
        <f>'Inventory Ref Sheet'!AJ1869</f>
        <v>0</v>
      </c>
      <c r="AL1869" s="99"/>
      <c r="AM1869" s="97" t="str">
        <f t="shared" si="107"/>
        <v/>
      </c>
    </row>
    <row r="1870" spans="10:39" x14ac:dyDescent="0.25">
      <c r="J1870" s="59">
        <f>'Inventory Ref Sheet'!AK1870</f>
        <v>0</v>
      </c>
      <c r="K1870" s="59">
        <f>'Inventory Ref Sheet'!AL1870</f>
        <v>0</v>
      </c>
      <c r="L1870" s="59">
        <f>'Inventory Ref Sheet'!AM1870</f>
        <v>0</v>
      </c>
      <c r="M1870" s="59">
        <f>'Inventory Ref Sheet'!AP1870</f>
        <v>0</v>
      </c>
      <c r="N1870" s="59">
        <f>'Inventory Ref Sheet'!AQ1870</f>
        <v>0</v>
      </c>
      <c r="O1870" s="100" t="str">
        <f ca="1">IF('Inventory Ref Sheet'!AS1870&gt;0,YEAR(TODAY())-'Inventory Ref Sheet'!AS1870,"")</f>
        <v/>
      </c>
      <c r="P1870" s="95">
        <f>'Inventory Ref Sheet'!AU1870</f>
        <v>0</v>
      </c>
      <c r="Q1870" s="60">
        <f>'Inventory Ref Sheet'!AV1870</f>
        <v>0</v>
      </c>
      <c r="R1870" s="61"/>
      <c r="S1870" s="100" t="str">
        <f t="shared" si="105"/>
        <v/>
      </c>
      <c r="T1870" s="59">
        <f>'Inventory Ref Sheet'!M1870</f>
        <v>0</v>
      </c>
      <c r="U1870" s="102">
        <f>'Inventory Ref Sheet'!N1870</f>
        <v>0</v>
      </c>
      <c r="V1870" s="59">
        <f>'Inventory Ref Sheet'!O1870</f>
        <v>0</v>
      </c>
      <c r="W1870" s="59">
        <f>'Inventory Ref Sheet'!R1870</f>
        <v>0</v>
      </c>
      <c r="X1870" s="59">
        <f>'Inventory Ref Sheet'!S1870</f>
        <v>0</v>
      </c>
      <c r="Y1870" s="100" t="str">
        <f ca="1">IF('Inventory Ref Sheet'!U1870&gt;0,YEAR(TODAY())-'Inventory Ref Sheet'!U1870,"")</f>
        <v/>
      </c>
      <c r="Z1870" s="95">
        <f>'Inventory Ref Sheet'!W1870</f>
        <v>0</v>
      </c>
      <c r="AA1870" s="60">
        <f>'Inventory Ref Sheet'!X1870</f>
        <v>0</v>
      </c>
      <c r="AB1870" s="61"/>
      <c r="AC1870" s="97" t="str">
        <f t="shared" si="106"/>
        <v/>
      </c>
      <c r="AD1870" s="59">
        <f>'Inventory Ref Sheet'!Y1870</f>
        <v>0</v>
      </c>
      <c r="AE1870" s="59">
        <f>'Inventory Ref Sheet'!Z1870</f>
        <v>0</v>
      </c>
      <c r="AF1870" s="102">
        <f>'Inventory Ref Sheet'!AA1870</f>
        <v>0</v>
      </c>
      <c r="AG1870" s="59">
        <f>'Inventory Ref Sheet'!AD1870</f>
        <v>0</v>
      </c>
      <c r="AH1870" s="59">
        <f>'Inventory Ref Sheet'!AE1870</f>
        <v>0</v>
      </c>
      <c r="AI1870" s="100" t="str">
        <f ca="1">IF('Inventory Ref Sheet'!AG1870&gt;0,YEAR(TODAY())-'Inventory Ref Sheet'!AG1870,"")</f>
        <v/>
      </c>
      <c r="AJ1870" s="99"/>
      <c r="AK1870" s="60">
        <f>'Inventory Ref Sheet'!AJ1870</f>
        <v>0</v>
      </c>
      <c r="AL1870" s="99"/>
      <c r="AM1870" s="97" t="str">
        <f t="shared" si="107"/>
        <v/>
      </c>
    </row>
    <row r="1871" spans="10:39" x14ac:dyDescent="0.25">
      <c r="J1871" s="59">
        <f>'Inventory Ref Sheet'!AK1871</f>
        <v>0</v>
      </c>
      <c r="K1871" s="59">
        <f>'Inventory Ref Sheet'!AL1871</f>
        <v>0</v>
      </c>
      <c r="L1871" s="59">
        <f>'Inventory Ref Sheet'!AM1871</f>
        <v>0</v>
      </c>
      <c r="M1871" s="59">
        <f>'Inventory Ref Sheet'!AP1871</f>
        <v>0</v>
      </c>
      <c r="N1871" s="59">
        <f>'Inventory Ref Sheet'!AQ1871</f>
        <v>0</v>
      </c>
      <c r="O1871" s="100" t="str">
        <f ca="1">IF('Inventory Ref Sheet'!AS1871&gt;0,YEAR(TODAY())-'Inventory Ref Sheet'!AS1871,"")</f>
        <v/>
      </c>
      <c r="P1871" s="95">
        <f>'Inventory Ref Sheet'!AU1871</f>
        <v>0</v>
      </c>
      <c r="Q1871" s="60">
        <f>'Inventory Ref Sheet'!AV1871</f>
        <v>0</v>
      </c>
      <c r="R1871" s="61"/>
      <c r="S1871" s="100" t="str">
        <f t="shared" si="105"/>
        <v/>
      </c>
      <c r="T1871" s="59">
        <f>'Inventory Ref Sheet'!M1871</f>
        <v>0</v>
      </c>
      <c r="U1871" s="102">
        <f>'Inventory Ref Sheet'!N1871</f>
        <v>0</v>
      </c>
      <c r="V1871" s="59">
        <f>'Inventory Ref Sheet'!O1871</f>
        <v>0</v>
      </c>
      <c r="W1871" s="59">
        <f>'Inventory Ref Sheet'!R1871</f>
        <v>0</v>
      </c>
      <c r="X1871" s="59">
        <f>'Inventory Ref Sheet'!S1871</f>
        <v>0</v>
      </c>
      <c r="Y1871" s="100" t="str">
        <f ca="1">IF('Inventory Ref Sheet'!U1871&gt;0,YEAR(TODAY())-'Inventory Ref Sheet'!U1871,"")</f>
        <v/>
      </c>
      <c r="Z1871" s="95">
        <f>'Inventory Ref Sheet'!W1871</f>
        <v>0</v>
      </c>
      <c r="AA1871" s="60">
        <f>'Inventory Ref Sheet'!X1871</f>
        <v>0</v>
      </c>
      <c r="AB1871" s="61"/>
      <c r="AC1871" s="97" t="str">
        <f t="shared" si="106"/>
        <v/>
      </c>
      <c r="AD1871" s="59">
        <f>'Inventory Ref Sheet'!Y1871</f>
        <v>0</v>
      </c>
      <c r="AE1871" s="59">
        <f>'Inventory Ref Sheet'!Z1871</f>
        <v>0</v>
      </c>
      <c r="AF1871" s="102">
        <f>'Inventory Ref Sheet'!AA1871</f>
        <v>0</v>
      </c>
      <c r="AG1871" s="59">
        <f>'Inventory Ref Sheet'!AD1871</f>
        <v>0</v>
      </c>
      <c r="AH1871" s="59">
        <f>'Inventory Ref Sheet'!AE1871</f>
        <v>0</v>
      </c>
      <c r="AI1871" s="100" t="str">
        <f ca="1">IF('Inventory Ref Sheet'!AG1871&gt;0,YEAR(TODAY())-'Inventory Ref Sheet'!AG1871,"")</f>
        <v/>
      </c>
      <c r="AJ1871" s="99"/>
      <c r="AK1871" s="60">
        <f>'Inventory Ref Sheet'!AJ1871</f>
        <v>0</v>
      </c>
      <c r="AL1871" s="99"/>
      <c r="AM1871" s="97" t="str">
        <f t="shared" si="107"/>
        <v/>
      </c>
    </row>
    <row r="1872" spans="10:39" x14ac:dyDescent="0.25">
      <c r="J1872" s="59">
        <f>'Inventory Ref Sheet'!AK1872</f>
        <v>0</v>
      </c>
      <c r="K1872" s="59">
        <f>'Inventory Ref Sheet'!AL1872</f>
        <v>0</v>
      </c>
      <c r="L1872" s="59">
        <f>'Inventory Ref Sheet'!AM1872</f>
        <v>0</v>
      </c>
      <c r="M1872" s="59">
        <f>'Inventory Ref Sheet'!AP1872</f>
        <v>0</v>
      </c>
      <c r="N1872" s="59">
        <f>'Inventory Ref Sheet'!AQ1872</f>
        <v>0</v>
      </c>
      <c r="O1872" s="100" t="str">
        <f ca="1">IF('Inventory Ref Sheet'!AS1872&gt;0,YEAR(TODAY())-'Inventory Ref Sheet'!AS1872,"")</f>
        <v/>
      </c>
      <c r="P1872" s="95">
        <f>'Inventory Ref Sheet'!AU1872</f>
        <v>0</v>
      </c>
      <c r="Q1872" s="60">
        <f>'Inventory Ref Sheet'!AV1872</f>
        <v>0</v>
      </c>
      <c r="R1872" s="61"/>
      <c r="S1872" s="100" t="str">
        <f t="shared" si="105"/>
        <v/>
      </c>
      <c r="T1872" s="59">
        <f>'Inventory Ref Sheet'!M1872</f>
        <v>0</v>
      </c>
      <c r="U1872" s="102">
        <f>'Inventory Ref Sheet'!N1872</f>
        <v>0</v>
      </c>
      <c r="V1872" s="59">
        <f>'Inventory Ref Sheet'!O1872</f>
        <v>0</v>
      </c>
      <c r="W1872" s="59">
        <f>'Inventory Ref Sheet'!R1872</f>
        <v>0</v>
      </c>
      <c r="X1872" s="59">
        <f>'Inventory Ref Sheet'!S1872</f>
        <v>0</v>
      </c>
      <c r="Y1872" s="100" t="str">
        <f ca="1">IF('Inventory Ref Sheet'!U1872&gt;0,YEAR(TODAY())-'Inventory Ref Sheet'!U1872,"")</f>
        <v/>
      </c>
      <c r="Z1872" s="95">
        <f>'Inventory Ref Sheet'!W1872</f>
        <v>0</v>
      </c>
      <c r="AA1872" s="60">
        <f>'Inventory Ref Sheet'!X1872</f>
        <v>0</v>
      </c>
      <c r="AB1872" s="61"/>
      <c r="AC1872" s="97" t="str">
        <f t="shared" si="106"/>
        <v/>
      </c>
      <c r="AD1872" s="59">
        <f>'Inventory Ref Sheet'!Y1872</f>
        <v>0</v>
      </c>
      <c r="AE1872" s="59">
        <f>'Inventory Ref Sheet'!Z1872</f>
        <v>0</v>
      </c>
      <c r="AF1872" s="102">
        <f>'Inventory Ref Sheet'!AA1872</f>
        <v>0</v>
      </c>
      <c r="AG1872" s="59">
        <f>'Inventory Ref Sheet'!AD1872</f>
        <v>0</v>
      </c>
      <c r="AH1872" s="59">
        <f>'Inventory Ref Sheet'!AE1872</f>
        <v>0</v>
      </c>
      <c r="AI1872" s="100" t="str">
        <f ca="1">IF('Inventory Ref Sheet'!AG1872&gt;0,YEAR(TODAY())-'Inventory Ref Sheet'!AG1872,"")</f>
        <v/>
      </c>
      <c r="AJ1872" s="99"/>
      <c r="AK1872" s="60">
        <f>'Inventory Ref Sheet'!AJ1872</f>
        <v>0</v>
      </c>
      <c r="AL1872" s="99"/>
      <c r="AM1872" s="97" t="str">
        <f t="shared" si="107"/>
        <v/>
      </c>
    </row>
    <row r="1873" spans="10:39" x14ac:dyDescent="0.25">
      <c r="J1873" s="59">
        <f>'Inventory Ref Sheet'!AK1873</f>
        <v>0</v>
      </c>
      <c r="K1873" s="59">
        <f>'Inventory Ref Sheet'!AL1873</f>
        <v>0</v>
      </c>
      <c r="L1873" s="59">
        <f>'Inventory Ref Sheet'!AM1873</f>
        <v>0</v>
      </c>
      <c r="M1873" s="59">
        <f>'Inventory Ref Sheet'!AP1873</f>
        <v>0</v>
      </c>
      <c r="N1873" s="59">
        <f>'Inventory Ref Sheet'!AQ1873</f>
        <v>0</v>
      </c>
      <c r="O1873" s="100" t="str">
        <f ca="1">IF('Inventory Ref Sheet'!AS1873&gt;0,YEAR(TODAY())-'Inventory Ref Sheet'!AS1873,"")</f>
        <v/>
      </c>
      <c r="P1873" s="95">
        <f>'Inventory Ref Sheet'!AU1873</f>
        <v>0</v>
      </c>
      <c r="Q1873" s="60">
        <f>'Inventory Ref Sheet'!AV1873</f>
        <v>0</v>
      </c>
      <c r="R1873" s="61"/>
      <c r="S1873" s="100" t="str">
        <f t="shared" si="105"/>
        <v/>
      </c>
      <c r="T1873" s="59">
        <f>'Inventory Ref Sheet'!M1873</f>
        <v>0</v>
      </c>
      <c r="U1873" s="102">
        <f>'Inventory Ref Sheet'!N1873</f>
        <v>0</v>
      </c>
      <c r="V1873" s="59">
        <f>'Inventory Ref Sheet'!O1873</f>
        <v>0</v>
      </c>
      <c r="W1873" s="59">
        <f>'Inventory Ref Sheet'!R1873</f>
        <v>0</v>
      </c>
      <c r="X1873" s="59">
        <f>'Inventory Ref Sheet'!S1873</f>
        <v>0</v>
      </c>
      <c r="Y1873" s="100" t="str">
        <f ca="1">IF('Inventory Ref Sheet'!U1873&gt;0,YEAR(TODAY())-'Inventory Ref Sheet'!U1873,"")</f>
        <v/>
      </c>
      <c r="Z1873" s="95">
        <f>'Inventory Ref Sheet'!W1873</f>
        <v>0</v>
      </c>
      <c r="AA1873" s="60">
        <f>'Inventory Ref Sheet'!X1873</f>
        <v>0</v>
      </c>
      <c r="AB1873" s="61"/>
      <c r="AC1873" s="97" t="str">
        <f t="shared" si="106"/>
        <v/>
      </c>
      <c r="AD1873" s="59">
        <f>'Inventory Ref Sheet'!Y1873</f>
        <v>0</v>
      </c>
      <c r="AE1873" s="59">
        <f>'Inventory Ref Sheet'!Z1873</f>
        <v>0</v>
      </c>
      <c r="AF1873" s="102">
        <f>'Inventory Ref Sheet'!AA1873</f>
        <v>0</v>
      </c>
      <c r="AG1873" s="59">
        <f>'Inventory Ref Sheet'!AD1873</f>
        <v>0</v>
      </c>
      <c r="AH1873" s="59">
        <f>'Inventory Ref Sheet'!AE1873</f>
        <v>0</v>
      </c>
      <c r="AI1873" s="100" t="str">
        <f ca="1">IF('Inventory Ref Sheet'!AG1873&gt;0,YEAR(TODAY())-'Inventory Ref Sheet'!AG1873,"")</f>
        <v/>
      </c>
      <c r="AJ1873" s="99"/>
      <c r="AK1873" s="60">
        <f>'Inventory Ref Sheet'!AJ1873</f>
        <v>0</v>
      </c>
      <c r="AL1873" s="99"/>
      <c r="AM1873" s="97" t="str">
        <f t="shared" si="107"/>
        <v/>
      </c>
    </row>
    <row r="1874" spans="10:39" x14ac:dyDescent="0.25">
      <c r="J1874" s="59">
        <f>'Inventory Ref Sheet'!AK1874</f>
        <v>0</v>
      </c>
      <c r="K1874" s="59">
        <f>'Inventory Ref Sheet'!AL1874</f>
        <v>0</v>
      </c>
      <c r="L1874" s="59">
        <f>'Inventory Ref Sheet'!AM1874</f>
        <v>0</v>
      </c>
      <c r="M1874" s="59">
        <f>'Inventory Ref Sheet'!AP1874</f>
        <v>0</v>
      </c>
      <c r="N1874" s="59">
        <f>'Inventory Ref Sheet'!AQ1874</f>
        <v>0</v>
      </c>
      <c r="O1874" s="100" t="str">
        <f ca="1">IF('Inventory Ref Sheet'!AS1874&gt;0,YEAR(TODAY())-'Inventory Ref Sheet'!AS1874,"")</f>
        <v/>
      </c>
      <c r="P1874" s="95">
        <f>'Inventory Ref Sheet'!AU1874</f>
        <v>0</v>
      </c>
      <c r="Q1874" s="60">
        <f>'Inventory Ref Sheet'!AV1874</f>
        <v>0</v>
      </c>
      <c r="R1874" s="61"/>
      <c r="S1874" s="100" t="str">
        <f t="shared" si="105"/>
        <v/>
      </c>
      <c r="T1874" s="59">
        <f>'Inventory Ref Sheet'!M1874</f>
        <v>0</v>
      </c>
      <c r="U1874" s="102">
        <f>'Inventory Ref Sheet'!N1874</f>
        <v>0</v>
      </c>
      <c r="V1874" s="59">
        <f>'Inventory Ref Sheet'!O1874</f>
        <v>0</v>
      </c>
      <c r="W1874" s="59">
        <f>'Inventory Ref Sheet'!R1874</f>
        <v>0</v>
      </c>
      <c r="X1874" s="59">
        <f>'Inventory Ref Sheet'!S1874</f>
        <v>0</v>
      </c>
      <c r="Y1874" s="100" t="str">
        <f ca="1">IF('Inventory Ref Sheet'!U1874&gt;0,YEAR(TODAY())-'Inventory Ref Sheet'!U1874,"")</f>
        <v/>
      </c>
      <c r="Z1874" s="95">
        <f>'Inventory Ref Sheet'!W1874</f>
        <v>0</v>
      </c>
      <c r="AA1874" s="60">
        <f>'Inventory Ref Sheet'!X1874</f>
        <v>0</v>
      </c>
      <c r="AB1874" s="61"/>
      <c r="AC1874" s="97" t="str">
        <f t="shared" si="106"/>
        <v/>
      </c>
      <c r="AD1874" s="59">
        <f>'Inventory Ref Sheet'!Y1874</f>
        <v>0</v>
      </c>
      <c r="AE1874" s="59">
        <f>'Inventory Ref Sheet'!Z1874</f>
        <v>0</v>
      </c>
      <c r="AF1874" s="102">
        <f>'Inventory Ref Sheet'!AA1874</f>
        <v>0</v>
      </c>
      <c r="AG1874" s="59">
        <f>'Inventory Ref Sheet'!AD1874</f>
        <v>0</v>
      </c>
      <c r="AH1874" s="59">
        <f>'Inventory Ref Sheet'!AE1874</f>
        <v>0</v>
      </c>
      <c r="AI1874" s="100" t="str">
        <f ca="1">IF('Inventory Ref Sheet'!AG1874&gt;0,YEAR(TODAY())-'Inventory Ref Sheet'!AG1874,"")</f>
        <v/>
      </c>
      <c r="AJ1874" s="99"/>
      <c r="AK1874" s="60">
        <f>'Inventory Ref Sheet'!AJ1874</f>
        <v>0</v>
      </c>
      <c r="AL1874" s="99"/>
      <c r="AM1874" s="97" t="str">
        <f t="shared" si="107"/>
        <v/>
      </c>
    </row>
    <row r="1875" spans="10:39" x14ac:dyDescent="0.25">
      <c r="J1875" s="59">
        <f>'Inventory Ref Sheet'!AK1875</f>
        <v>0</v>
      </c>
      <c r="K1875" s="59">
        <f>'Inventory Ref Sheet'!AL1875</f>
        <v>0</v>
      </c>
      <c r="L1875" s="59">
        <f>'Inventory Ref Sheet'!AM1875</f>
        <v>0</v>
      </c>
      <c r="M1875" s="59">
        <f>'Inventory Ref Sheet'!AP1875</f>
        <v>0</v>
      </c>
      <c r="N1875" s="59">
        <f>'Inventory Ref Sheet'!AQ1875</f>
        <v>0</v>
      </c>
      <c r="O1875" s="100" t="str">
        <f ca="1">IF('Inventory Ref Sheet'!AS1875&gt;0,YEAR(TODAY())-'Inventory Ref Sheet'!AS1875,"")</f>
        <v/>
      </c>
      <c r="P1875" s="95">
        <f>'Inventory Ref Sheet'!AU1875</f>
        <v>0</v>
      </c>
      <c r="Q1875" s="60">
        <f>'Inventory Ref Sheet'!AV1875</f>
        <v>0</v>
      </c>
      <c r="R1875" s="61"/>
      <c r="S1875" s="100" t="str">
        <f t="shared" si="105"/>
        <v/>
      </c>
      <c r="T1875" s="59">
        <f>'Inventory Ref Sheet'!M1875</f>
        <v>0</v>
      </c>
      <c r="U1875" s="102">
        <f>'Inventory Ref Sheet'!N1875</f>
        <v>0</v>
      </c>
      <c r="V1875" s="59">
        <f>'Inventory Ref Sheet'!O1875</f>
        <v>0</v>
      </c>
      <c r="W1875" s="59">
        <f>'Inventory Ref Sheet'!R1875</f>
        <v>0</v>
      </c>
      <c r="X1875" s="59">
        <f>'Inventory Ref Sheet'!S1875</f>
        <v>0</v>
      </c>
      <c r="Y1875" s="100" t="str">
        <f ca="1">IF('Inventory Ref Sheet'!U1875&gt;0,YEAR(TODAY())-'Inventory Ref Sheet'!U1875,"")</f>
        <v/>
      </c>
      <c r="Z1875" s="95">
        <f>'Inventory Ref Sheet'!W1875</f>
        <v>0</v>
      </c>
      <c r="AA1875" s="60">
        <f>'Inventory Ref Sheet'!X1875</f>
        <v>0</v>
      </c>
      <c r="AB1875" s="61"/>
      <c r="AC1875" s="97" t="str">
        <f t="shared" si="106"/>
        <v/>
      </c>
      <c r="AD1875" s="59">
        <f>'Inventory Ref Sheet'!Y1875</f>
        <v>0</v>
      </c>
      <c r="AE1875" s="59">
        <f>'Inventory Ref Sheet'!Z1875</f>
        <v>0</v>
      </c>
      <c r="AF1875" s="102">
        <f>'Inventory Ref Sheet'!AA1875</f>
        <v>0</v>
      </c>
      <c r="AG1875" s="59">
        <f>'Inventory Ref Sheet'!AD1875</f>
        <v>0</v>
      </c>
      <c r="AH1875" s="59">
        <f>'Inventory Ref Sheet'!AE1875</f>
        <v>0</v>
      </c>
      <c r="AI1875" s="100" t="str">
        <f ca="1">IF('Inventory Ref Sheet'!AG1875&gt;0,YEAR(TODAY())-'Inventory Ref Sheet'!AG1875,"")</f>
        <v/>
      </c>
      <c r="AJ1875" s="99"/>
      <c r="AK1875" s="60">
        <f>'Inventory Ref Sheet'!AJ1875</f>
        <v>0</v>
      </c>
      <c r="AL1875" s="99"/>
      <c r="AM1875" s="97" t="str">
        <f t="shared" si="107"/>
        <v/>
      </c>
    </row>
    <row r="1876" spans="10:39" x14ac:dyDescent="0.25">
      <c r="J1876" s="59">
        <f>'Inventory Ref Sheet'!AK1876</f>
        <v>0</v>
      </c>
      <c r="K1876" s="59">
        <f>'Inventory Ref Sheet'!AL1876</f>
        <v>0</v>
      </c>
      <c r="L1876" s="59">
        <f>'Inventory Ref Sheet'!AM1876</f>
        <v>0</v>
      </c>
      <c r="M1876" s="59">
        <f>'Inventory Ref Sheet'!AP1876</f>
        <v>0</v>
      </c>
      <c r="N1876" s="59">
        <f>'Inventory Ref Sheet'!AQ1876</f>
        <v>0</v>
      </c>
      <c r="O1876" s="100" t="str">
        <f ca="1">IF('Inventory Ref Sheet'!AS1876&gt;0,YEAR(TODAY())-'Inventory Ref Sheet'!AS1876,"")</f>
        <v/>
      </c>
      <c r="P1876" s="95">
        <f>'Inventory Ref Sheet'!AU1876</f>
        <v>0</v>
      </c>
      <c r="Q1876" s="60">
        <f>'Inventory Ref Sheet'!AV1876</f>
        <v>0</v>
      </c>
      <c r="R1876" s="61"/>
      <c r="S1876" s="100" t="str">
        <f t="shared" si="105"/>
        <v/>
      </c>
      <c r="T1876" s="59">
        <f>'Inventory Ref Sheet'!M1876</f>
        <v>0</v>
      </c>
      <c r="U1876" s="102">
        <f>'Inventory Ref Sheet'!N1876</f>
        <v>0</v>
      </c>
      <c r="V1876" s="59">
        <f>'Inventory Ref Sheet'!O1876</f>
        <v>0</v>
      </c>
      <c r="W1876" s="59">
        <f>'Inventory Ref Sheet'!R1876</f>
        <v>0</v>
      </c>
      <c r="X1876" s="59">
        <f>'Inventory Ref Sheet'!S1876</f>
        <v>0</v>
      </c>
      <c r="Y1876" s="100" t="str">
        <f ca="1">IF('Inventory Ref Sheet'!U1876&gt;0,YEAR(TODAY())-'Inventory Ref Sheet'!U1876,"")</f>
        <v/>
      </c>
      <c r="Z1876" s="95">
        <f>'Inventory Ref Sheet'!W1876</f>
        <v>0</v>
      </c>
      <c r="AA1876" s="60">
        <f>'Inventory Ref Sheet'!X1876</f>
        <v>0</v>
      </c>
      <c r="AB1876" s="61"/>
      <c r="AC1876" s="97" t="str">
        <f t="shared" si="106"/>
        <v/>
      </c>
      <c r="AD1876" s="59">
        <f>'Inventory Ref Sheet'!Y1876</f>
        <v>0</v>
      </c>
      <c r="AE1876" s="59">
        <f>'Inventory Ref Sheet'!Z1876</f>
        <v>0</v>
      </c>
      <c r="AF1876" s="102">
        <f>'Inventory Ref Sheet'!AA1876</f>
        <v>0</v>
      </c>
      <c r="AG1876" s="59">
        <f>'Inventory Ref Sheet'!AD1876</f>
        <v>0</v>
      </c>
      <c r="AH1876" s="59">
        <f>'Inventory Ref Sheet'!AE1876</f>
        <v>0</v>
      </c>
      <c r="AI1876" s="100" t="str">
        <f ca="1">IF('Inventory Ref Sheet'!AG1876&gt;0,YEAR(TODAY())-'Inventory Ref Sheet'!AG1876,"")</f>
        <v/>
      </c>
      <c r="AJ1876" s="99"/>
      <c r="AK1876" s="60">
        <f>'Inventory Ref Sheet'!AJ1876</f>
        <v>0</v>
      </c>
      <c r="AL1876" s="99"/>
      <c r="AM1876" s="97" t="str">
        <f t="shared" si="107"/>
        <v/>
      </c>
    </row>
    <row r="1877" spans="10:39" x14ac:dyDescent="0.25">
      <c r="J1877" s="59">
        <f>'Inventory Ref Sheet'!AK1877</f>
        <v>0</v>
      </c>
      <c r="K1877" s="59">
        <f>'Inventory Ref Sheet'!AL1877</f>
        <v>0</v>
      </c>
      <c r="L1877" s="59">
        <f>'Inventory Ref Sheet'!AM1877</f>
        <v>0</v>
      </c>
      <c r="M1877" s="59">
        <f>'Inventory Ref Sheet'!AP1877</f>
        <v>0</v>
      </c>
      <c r="N1877" s="59">
        <f>'Inventory Ref Sheet'!AQ1877</f>
        <v>0</v>
      </c>
      <c r="O1877" s="100" t="str">
        <f ca="1">IF('Inventory Ref Sheet'!AS1877&gt;0,YEAR(TODAY())-'Inventory Ref Sheet'!AS1877,"")</f>
        <v/>
      </c>
      <c r="P1877" s="95">
        <f>'Inventory Ref Sheet'!AU1877</f>
        <v>0</v>
      </c>
      <c r="Q1877" s="60">
        <f>'Inventory Ref Sheet'!AV1877</f>
        <v>0</v>
      </c>
      <c r="R1877" s="61"/>
      <c r="S1877" s="100" t="str">
        <f t="shared" si="105"/>
        <v/>
      </c>
      <c r="T1877" s="59">
        <f>'Inventory Ref Sheet'!M1877</f>
        <v>0</v>
      </c>
      <c r="U1877" s="102">
        <f>'Inventory Ref Sheet'!N1877</f>
        <v>0</v>
      </c>
      <c r="V1877" s="59">
        <f>'Inventory Ref Sheet'!O1877</f>
        <v>0</v>
      </c>
      <c r="W1877" s="59">
        <f>'Inventory Ref Sheet'!R1877</f>
        <v>0</v>
      </c>
      <c r="X1877" s="59">
        <f>'Inventory Ref Sheet'!S1877</f>
        <v>0</v>
      </c>
      <c r="Y1877" s="100" t="str">
        <f ca="1">IF('Inventory Ref Sheet'!U1877&gt;0,YEAR(TODAY())-'Inventory Ref Sheet'!U1877,"")</f>
        <v/>
      </c>
      <c r="Z1877" s="95">
        <f>'Inventory Ref Sheet'!W1877</f>
        <v>0</v>
      </c>
      <c r="AA1877" s="60">
        <f>'Inventory Ref Sheet'!X1877</f>
        <v>0</v>
      </c>
      <c r="AB1877" s="61"/>
      <c r="AC1877" s="97" t="str">
        <f t="shared" si="106"/>
        <v/>
      </c>
      <c r="AD1877" s="59">
        <f>'Inventory Ref Sheet'!Y1877</f>
        <v>0</v>
      </c>
      <c r="AE1877" s="59">
        <f>'Inventory Ref Sheet'!Z1877</f>
        <v>0</v>
      </c>
      <c r="AF1877" s="102">
        <f>'Inventory Ref Sheet'!AA1877</f>
        <v>0</v>
      </c>
      <c r="AG1877" s="59">
        <f>'Inventory Ref Sheet'!AD1877</f>
        <v>0</v>
      </c>
      <c r="AH1877" s="59">
        <f>'Inventory Ref Sheet'!AE1877</f>
        <v>0</v>
      </c>
      <c r="AI1877" s="100" t="str">
        <f ca="1">IF('Inventory Ref Sheet'!AG1877&gt;0,YEAR(TODAY())-'Inventory Ref Sheet'!AG1877,"")</f>
        <v/>
      </c>
      <c r="AJ1877" s="99"/>
      <c r="AK1877" s="60">
        <f>'Inventory Ref Sheet'!AJ1877</f>
        <v>0</v>
      </c>
      <c r="AL1877" s="99"/>
      <c r="AM1877" s="97" t="str">
        <f t="shared" si="107"/>
        <v/>
      </c>
    </row>
    <row r="1878" spans="10:39" x14ac:dyDescent="0.25">
      <c r="J1878" s="59">
        <f>'Inventory Ref Sheet'!AK1878</f>
        <v>0</v>
      </c>
      <c r="K1878" s="59">
        <f>'Inventory Ref Sheet'!AL1878</f>
        <v>0</v>
      </c>
      <c r="L1878" s="59">
        <f>'Inventory Ref Sheet'!AM1878</f>
        <v>0</v>
      </c>
      <c r="M1878" s="59">
        <f>'Inventory Ref Sheet'!AP1878</f>
        <v>0</v>
      </c>
      <c r="N1878" s="59">
        <f>'Inventory Ref Sheet'!AQ1878</f>
        <v>0</v>
      </c>
      <c r="O1878" s="100" t="str">
        <f ca="1">IF('Inventory Ref Sheet'!AS1878&gt;0,YEAR(TODAY())-'Inventory Ref Sheet'!AS1878,"")</f>
        <v/>
      </c>
      <c r="P1878" s="95">
        <f>'Inventory Ref Sheet'!AU1878</f>
        <v>0</v>
      </c>
      <c r="Q1878" s="60">
        <f>'Inventory Ref Sheet'!AV1878</f>
        <v>0</v>
      </c>
      <c r="R1878" s="61"/>
      <c r="S1878" s="100" t="str">
        <f t="shared" si="105"/>
        <v/>
      </c>
      <c r="T1878" s="59">
        <f>'Inventory Ref Sheet'!M1878</f>
        <v>0</v>
      </c>
      <c r="U1878" s="102">
        <f>'Inventory Ref Sheet'!N1878</f>
        <v>0</v>
      </c>
      <c r="V1878" s="59">
        <f>'Inventory Ref Sheet'!O1878</f>
        <v>0</v>
      </c>
      <c r="W1878" s="59">
        <f>'Inventory Ref Sheet'!R1878</f>
        <v>0</v>
      </c>
      <c r="X1878" s="59">
        <f>'Inventory Ref Sheet'!S1878</f>
        <v>0</v>
      </c>
      <c r="Y1878" s="100" t="str">
        <f ca="1">IF('Inventory Ref Sheet'!U1878&gt;0,YEAR(TODAY())-'Inventory Ref Sheet'!U1878,"")</f>
        <v/>
      </c>
      <c r="Z1878" s="95">
        <f>'Inventory Ref Sheet'!W1878</f>
        <v>0</v>
      </c>
      <c r="AA1878" s="60">
        <f>'Inventory Ref Sheet'!X1878</f>
        <v>0</v>
      </c>
      <c r="AB1878" s="61"/>
      <c r="AC1878" s="97" t="str">
        <f t="shared" si="106"/>
        <v/>
      </c>
      <c r="AD1878" s="59">
        <f>'Inventory Ref Sheet'!Y1878</f>
        <v>0</v>
      </c>
      <c r="AE1878" s="59">
        <f>'Inventory Ref Sheet'!Z1878</f>
        <v>0</v>
      </c>
      <c r="AF1878" s="102">
        <f>'Inventory Ref Sheet'!AA1878</f>
        <v>0</v>
      </c>
      <c r="AG1878" s="59">
        <f>'Inventory Ref Sheet'!AD1878</f>
        <v>0</v>
      </c>
      <c r="AH1878" s="59">
        <f>'Inventory Ref Sheet'!AE1878</f>
        <v>0</v>
      </c>
      <c r="AI1878" s="100" t="str">
        <f ca="1">IF('Inventory Ref Sheet'!AG1878&gt;0,YEAR(TODAY())-'Inventory Ref Sheet'!AG1878,"")</f>
        <v/>
      </c>
      <c r="AJ1878" s="99"/>
      <c r="AK1878" s="60">
        <f>'Inventory Ref Sheet'!AJ1878</f>
        <v>0</v>
      </c>
      <c r="AL1878" s="99"/>
      <c r="AM1878" s="97" t="str">
        <f t="shared" si="107"/>
        <v/>
      </c>
    </row>
    <row r="1879" spans="10:39" x14ac:dyDescent="0.25">
      <c r="J1879" s="59">
        <f>'Inventory Ref Sheet'!AK1879</f>
        <v>0</v>
      </c>
      <c r="K1879" s="59">
        <f>'Inventory Ref Sheet'!AL1879</f>
        <v>0</v>
      </c>
      <c r="L1879" s="59">
        <f>'Inventory Ref Sheet'!AM1879</f>
        <v>0</v>
      </c>
      <c r="M1879" s="59">
        <f>'Inventory Ref Sheet'!AP1879</f>
        <v>0</v>
      </c>
      <c r="N1879" s="59">
        <f>'Inventory Ref Sheet'!AQ1879</f>
        <v>0</v>
      </c>
      <c r="O1879" s="100" t="str">
        <f ca="1">IF('Inventory Ref Sheet'!AS1879&gt;0,YEAR(TODAY())-'Inventory Ref Sheet'!AS1879,"")</f>
        <v/>
      </c>
      <c r="P1879" s="95">
        <f>'Inventory Ref Sheet'!AU1879</f>
        <v>0</v>
      </c>
      <c r="Q1879" s="60">
        <f>'Inventory Ref Sheet'!AV1879</f>
        <v>0</v>
      </c>
      <c r="R1879" s="61"/>
      <c r="S1879" s="100" t="str">
        <f t="shared" si="105"/>
        <v/>
      </c>
      <c r="T1879" s="59">
        <f>'Inventory Ref Sheet'!M1879</f>
        <v>0</v>
      </c>
      <c r="U1879" s="102">
        <f>'Inventory Ref Sheet'!N1879</f>
        <v>0</v>
      </c>
      <c r="V1879" s="59">
        <f>'Inventory Ref Sheet'!O1879</f>
        <v>0</v>
      </c>
      <c r="W1879" s="59">
        <f>'Inventory Ref Sheet'!R1879</f>
        <v>0</v>
      </c>
      <c r="X1879" s="59">
        <f>'Inventory Ref Sheet'!S1879</f>
        <v>0</v>
      </c>
      <c r="Y1879" s="100" t="str">
        <f ca="1">IF('Inventory Ref Sheet'!U1879&gt;0,YEAR(TODAY())-'Inventory Ref Sheet'!U1879,"")</f>
        <v/>
      </c>
      <c r="Z1879" s="95">
        <f>'Inventory Ref Sheet'!W1879</f>
        <v>0</v>
      </c>
      <c r="AA1879" s="60">
        <f>'Inventory Ref Sheet'!X1879</f>
        <v>0</v>
      </c>
      <c r="AB1879" s="61"/>
      <c r="AC1879" s="97" t="str">
        <f t="shared" si="106"/>
        <v/>
      </c>
      <c r="AD1879" s="59">
        <f>'Inventory Ref Sheet'!Y1879</f>
        <v>0</v>
      </c>
      <c r="AE1879" s="59">
        <f>'Inventory Ref Sheet'!Z1879</f>
        <v>0</v>
      </c>
      <c r="AF1879" s="102">
        <f>'Inventory Ref Sheet'!AA1879</f>
        <v>0</v>
      </c>
      <c r="AG1879" s="59">
        <f>'Inventory Ref Sheet'!AD1879</f>
        <v>0</v>
      </c>
      <c r="AH1879" s="59">
        <f>'Inventory Ref Sheet'!AE1879</f>
        <v>0</v>
      </c>
      <c r="AI1879" s="100" t="str">
        <f ca="1">IF('Inventory Ref Sheet'!AG1879&gt;0,YEAR(TODAY())-'Inventory Ref Sheet'!AG1879,"")</f>
        <v/>
      </c>
      <c r="AJ1879" s="99"/>
      <c r="AK1879" s="60">
        <f>'Inventory Ref Sheet'!AJ1879</f>
        <v>0</v>
      </c>
      <c r="AL1879" s="99"/>
      <c r="AM1879" s="97" t="str">
        <f t="shared" si="107"/>
        <v/>
      </c>
    </row>
    <row r="1880" spans="10:39" x14ac:dyDescent="0.25">
      <c r="J1880" s="59">
        <f>'Inventory Ref Sheet'!AK1880</f>
        <v>0</v>
      </c>
      <c r="K1880" s="59">
        <f>'Inventory Ref Sheet'!AL1880</f>
        <v>0</v>
      </c>
      <c r="L1880" s="59">
        <f>'Inventory Ref Sheet'!AM1880</f>
        <v>0</v>
      </c>
      <c r="M1880" s="59">
        <f>'Inventory Ref Sheet'!AP1880</f>
        <v>0</v>
      </c>
      <c r="N1880" s="59">
        <f>'Inventory Ref Sheet'!AQ1880</f>
        <v>0</v>
      </c>
      <c r="O1880" s="100" t="str">
        <f ca="1">IF('Inventory Ref Sheet'!AS1880&gt;0,YEAR(TODAY())-'Inventory Ref Sheet'!AS1880,"")</f>
        <v/>
      </c>
      <c r="P1880" s="95">
        <f>'Inventory Ref Sheet'!AU1880</f>
        <v>0</v>
      </c>
      <c r="Q1880" s="60">
        <f>'Inventory Ref Sheet'!AV1880</f>
        <v>0</v>
      </c>
      <c r="R1880" s="61"/>
      <c r="S1880" s="100" t="str">
        <f t="shared" si="105"/>
        <v/>
      </c>
      <c r="T1880" s="59">
        <f>'Inventory Ref Sheet'!M1880</f>
        <v>0</v>
      </c>
      <c r="U1880" s="102">
        <f>'Inventory Ref Sheet'!N1880</f>
        <v>0</v>
      </c>
      <c r="V1880" s="59">
        <f>'Inventory Ref Sheet'!O1880</f>
        <v>0</v>
      </c>
      <c r="W1880" s="59">
        <f>'Inventory Ref Sheet'!R1880</f>
        <v>0</v>
      </c>
      <c r="X1880" s="59">
        <f>'Inventory Ref Sheet'!S1880</f>
        <v>0</v>
      </c>
      <c r="Y1880" s="100" t="str">
        <f ca="1">IF('Inventory Ref Sheet'!U1880&gt;0,YEAR(TODAY())-'Inventory Ref Sheet'!U1880,"")</f>
        <v/>
      </c>
      <c r="Z1880" s="95">
        <f>'Inventory Ref Sheet'!W1880</f>
        <v>0</v>
      </c>
      <c r="AA1880" s="60">
        <f>'Inventory Ref Sheet'!X1880</f>
        <v>0</v>
      </c>
      <c r="AB1880" s="61"/>
      <c r="AC1880" s="97" t="str">
        <f t="shared" si="106"/>
        <v/>
      </c>
      <c r="AD1880" s="59">
        <f>'Inventory Ref Sheet'!Y1880</f>
        <v>0</v>
      </c>
      <c r="AE1880" s="59">
        <f>'Inventory Ref Sheet'!Z1880</f>
        <v>0</v>
      </c>
      <c r="AF1880" s="102">
        <f>'Inventory Ref Sheet'!AA1880</f>
        <v>0</v>
      </c>
      <c r="AG1880" s="59">
        <f>'Inventory Ref Sheet'!AD1880</f>
        <v>0</v>
      </c>
      <c r="AH1880" s="59">
        <f>'Inventory Ref Sheet'!AE1880</f>
        <v>0</v>
      </c>
      <c r="AI1880" s="100" t="str">
        <f ca="1">IF('Inventory Ref Sheet'!AG1880&gt;0,YEAR(TODAY())-'Inventory Ref Sheet'!AG1880,"")</f>
        <v/>
      </c>
      <c r="AJ1880" s="99"/>
      <c r="AK1880" s="60">
        <f>'Inventory Ref Sheet'!AJ1880</f>
        <v>0</v>
      </c>
      <c r="AL1880" s="99"/>
      <c r="AM1880" s="97" t="str">
        <f t="shared" si="107"/>
        <v/>
      </c>
    </row>
    <row r="1881" spans="10:39" x14ac:dyDescent="0.25">
      <c r="J1881" s="59">
        <f>'Inventory Ref Sheet'!AK1881</f>
        <v>0</v>
      </c>
      <c r="K1881" s="59">
        <f>'Inventory Ref Sheet'!AL1881</f>
        <v>0</v>
      </c>
      <c r="L1881" s="59">
        <f>'Inventory Ref Sheet'!AM1881</f>
        <v>0</v>
      </c>
      <c r="M1881" s="59">
        <f>'Inventory Ref Sheet'!AP1881</f>
        <v>0</v>
      </c>
      <c r="N1881" s="59">
        <f>'Inventory Ref Sheet'!AQ1881</f>
        <v>0</v>
      </c>
      <c r="O1881" s="100" t="str">
        <f ca="1">IF('Inventory Ref Sheet'!AS1881&gt;0,YEAR(TODAY())-'Inventory Ref Sheet'!AS1881,"")</f>
        <v/>
      </c>
      <c r="P1881" s="95">
        <f>'Inventory Ref Sheet'!AU1881</f>
        <v>0</v>
      </c>
      <c r="Q1881" s="60">
        <f>'Inventory Ref Sheet'!AV1881</f>
        <v>0</v>
      </c>
      <c r="R1881" s="61"/>
      <c r="S1881" s="100" t="str">
        <f t="shared" si="105"/>
        <v/>
      </c>
      <c r="T1881" s="59">
        <f>'Inventory Ref Sheet'!M1881</f>
        <v>0</v>
      </c>
      <c r="U1881" s="102">
        <f>'Inventory Ref Sheet'!N1881</f>
        <v>0</v>
      </c>
      <c r="V1881" s="59">
        <f>'Inventory Ref Sheet'!O1881</f>
        <v>0</v>
      </c>
      <c r="W1881" s="59">
        <f>'Inventory Ref Sheet'!R1881</f>
        <v>0</v>
      </c>
      <c r="X1881" s="59">
        <f>'Inventory Ref Sheet'!S1881</f>
        <v>0</v>
      </c>
      <c r="Y1881" s="100" t="str">
        <f ca="1">IF('Inventory Ref Sheet'!U1881&gt;0,YEAR(TODAY())-'Inventory Ref Sheet'!U1881,"")</f>
        <v/>
      </c>
      <c r="Z1881" s="95">
        <f>'Inventory Ref Sheet'!W1881</f>
        <v>0</v>
      </c>
      <c r="AA1881" s="60">
        <f>'Inventory Ref Sheet'!X1881</f>
        <v>0</v>
      </c>
      <c r="AB1881" s="61"/>
      <c r="AC1881" s="97" t="str">
        <f t="shared" si="106"/>
        <v/>
      </c>
      <c r="AD1881" s="59">
        <f>'Inventory Ref Sheet'!Y1881</f>
        <v>0</v>
      </c>
      <c r="AE1881" s="59">
        <f>'Inventory Ref Sheet'!Z1881</f>
        <v>0</v>
      </c>
      <c r="AF1881" s="102">
        <f>'Inventory Ref Sheet'!AA1881</f>
        <v>0</v>
      </c>
      <c r="AG1881" s="59">
        <f>'Inventory Ref Sheet'!AD1881</f>
        <v>0</v>
      </c>
      <c r="AH1881" s="59">
        <f>'Inventory Ref Sheet'!AE1881</f>
        <v>0</v>
      </c>
      <c r="AI1881" s="100" t="str">
        <f ca="1">IF('Inventory Ref Sheet'!AG1881&gt;0,YEAR(TODAY())-'Inventory Ref Sheet'!AG1881,"")</f>
        <v/>
      </c>
      <c r="AJ1881" s="99"/>
      <c r="AK1881" s="60">
        <f>'Inventory Ref Sheet'!AJ1881</f>
        <v>0</v>
      </c>
      <c r="AL1881" s="99"/>
      <c r="AM1881" s="97" t="str">
        <f t="shared" si="107"/>
        <v/>
      </c>
    </row>
    <row r="1882" spans="10:39" x14ac:dyDescent="0.25">
      <c r="J1882" s="59">
        <f>'Inventory Ref Sheet'!AK1882</f>
        <v>0</v>
      </c>
      <c r="K1882" s="59">
        <f>'Inventory Ref Sheet'!AL1882</f>
        <v>0</v>
      </c>
      <c r="L1882" s="59">
        <f>'Inventory Ref Sheet'!AM1882</f>
        <v>0</v>
      </c>
      <c r="M1882" s="59">
        <f>'Inventory Ref Sheet'!AP1882</f>
        <v>0</v>
      </c>
      <c r="N1882" s="59">
        <f>'Inventory Ref Sheet'!AQ1882</f>
        <v>0</v>
      </c>
      <c r="O1882" s="100" t="str">
        <f ca="1">IF('Inventory Ref Sheet'!AS1882&gt;0,YEAR(TODAY())-'Inventory Ref Sheet'!AS1882,"")</f>
        <v/>
      </c>
      <c r="P1882" s="95">
        <f>'Inventory Ref Sheet'!AU1882</f>
        <v>0</v>
      </c>
      <c r="Q1882" s="60">
        <f>'Inventory Ref Sheet'!AV1882</f>
        <v>0</v>
      </c>
      <c r="R1882" s="61"/>
      <c r="S1882" s="100" t="str">
        <f t="shared" si="105"/>
        <v/>
      </c>
      <c r="T1882" s="59">
        <f>'Inventory Ref Sheet'!M1882</f>
        <v>0</v>
      </c>
      <c r="U1882" s="102">
        <f>'Inventory Ref Sheet'!N1882</f>
        <v>0</v>
      </c>
      <c r="V1882" s="59">
        <f>'Inventory Ref Sheet'!O1882</f>
        <v>0</v>
      </c>
      <c r="W1882" s="59">
        <f>'Inventory Ref Sheet'!R1882</f>
        <v>0</v>
      </c>
      <c r="X1882" s="59">
        <f>'Inventory Ref Sheet'!S1882</f>
        <v>0</v>
      </c>
      <c r="Y1882" s="100" t="str">
        <f ca="1">IF('Inventory Ref Sheet'!U1882&gt;0,YEAR(TODAY())-'Inventory Ref Sheet'!U1882,"")</f>
        <v/>
      </c>
      <c r="Z1882" s="95">
        <f>'Inventory Ref Sheet'!W1882</f>
        <v>0</v>
      </c>
      <c r="AA1882" s="60">
        <f>'Inventory Ref Sheet'!X1882</f>
        <v>0</v>
      </c>
      <c r="AB1882" s="61"/>
      <c r="AC1882" s="97" t="str">
        <f t="shared" si="106"/>
        <v/>
      </c>
      <c r="AD1882" s="59">
        <f>'Inventory Ref Sheet'!Y1882</f>
        <v>0</v>
      </c>
      <c r="AE1882" s="59">
        <f>'Inventory Ref Sheet'!Z1882</f>
        <v>0</v>
      </c>
      <c r="AF1882" s="102">
        <f>'Inventory Ref Sheet'!AA1882</f>
        <v>0</v>
      </c>
      <c r="AG1882" s="59">
        <f>'Inventory Ref Sheet'!AD1882</f>
        <v>0</v>
      </c>
      <c r="AH1882" s="59">
        <f>'Inventory Ref Sheet'!AE1882</f>
        <v>0</v>
      </c>
      <c r="AI1882" s="100" t="str">
        <f ca="1">IF('Inventory Ref Sheet'!AG1882&gt;0,YEAR(TODAY())-'Inventory Ref Sheet'!AG1882,"")</f>
        <v/>
      </c>
      <c r="AJ1882" s="99"/>
      <c r="AK1882" s="60">
        <f>'Inventory Ref Sheet'!AJ1882</f>
        <v>0</v>
      </c>
      <c r="AL1882" s="99"/>
      <c r="AM1882" s="97" t="str">
        <f t="shared" si="107"/>
        <v/>
      </c>
    </row>
    <row r="1883" spans="10:39" x14ac:dyDescent="0.25">
      <c r="J1883" s="59">
        <f>'Inventory Ref Sheet'!AK1883</f>
        <v>0</v>
      </c>
      <c r="K1883" s="59">
        <f>'Inventory Ref Sheet'!AL1883</f>
        <v>0</v>
      </c>
      <c r="L1883" s="59">
        <f>'Inventory Ref Sheet'!AM1883</f>
        <v>0</v>
      </c>
      <c r="M1883" s="59">
        <f>'Inventory Ref Sheet'!AP1883</f>
        <v>0</v>
      </c>
      <c r="N1883" s="59">
        <f>'Inventory Ref Sheet'!AQ1883</f>
        <v>0</v>
      </c>
      <c r="O1883" s="100" t="str">
        <f ca="1">IF('Inventory Ref Sheet'!AS1883&gt;0,YEAR(TODAY())-'Inventory Ref Sheet'!AS1883,"")</f>
        <v/>
      </c>
      <c r="P1883" s="95">
        <f>'Inventory Ref Sheet'!AU1883</f>
        <v>0</v>
      </c>
      <c r="Q1883" s="60">
        <f>'Inventory Ref Sheet'!AV1883</f>
        <v>0</v>
      </c>
      <c r="R1883" s="61"/>
      <c r="S1883" s="100" t="str">
        <f t="shared" si="105"/>
        <v/>
      </c>
      <c r="T1883" s="59">
        <f>'Inventory Ref Sheet'!M1883</f>
        <v>0</v>
      </c>
      <c r="U1883" s="102">
        <f>'Inventory Ref Sheet'!N1883</f>
        <v>0</v>
      </c>
      <c r="V1883" s="59">
        <f>'Inventory Ref Sheet'!O1883</f>
        <v>0</v>
      </c>
      <c r="W1883" s="59">
        <f>'Inventory Ref Sheet'!R1883</f>
        <v>0</v>
      </c>
      <c r="X1883" s="59">
        <f>'Inventory Ref Sheet'!S1883</f>
        <v>0</v>
      </c>
      <c r="Y1883" s="100" t="str">
        <f ca="1">IF('Inventory Ref Sheet'!U1883&gt;0,YEAR(TODAY())-'Inventory Ref Sheet'!U1883,"")</f>
        <v/>
      </c>
      <c r="Z1883" s="95">
        <f>'Inventory Ref Sheet'!W1883</f>
        <v>0</v>
      </c>
      <c r="AA1883" s="60">
        <f>'Inventory Ref Sheet'!X1883</f>
        <v>0</v>
      </c>
      <c r="AB1883" s="61"/>
      <c r="AC1883" s="97" t="str">
        <f t="shared" si="106"/>
        <v/>
      </c>
      <c r="AD1883" s="59">
        <f>'Inventory Ref Sheet'!Y1883</f>
        <v>0</v>
      </c>
      <c r="AE1883" s="59">
        <f>'Inventory Ref Sheet'!Z1883</f>
        <v>0</v>
      </c>
      <c r="AF1883" s="102">
        <f>'Inventory Ref Sheet'!AA1883</f>
        <v>0</v>
      </c>
      <c r="AG1883" s="59">
        <f>'Inventory Ref Sheet'!AD1883</f>
        <v>0</v>
      </c>
      <c r="AH1883" s="59">
        <f>'Inventory Ref Sheet'!AE1883</f>
        <v>0</v>
      </c>
      <c r="AI1883" s="100" t="str">
        <f ca="1">IF('Inventory Ref Sheet'!AG1883&gt;0,YEAR(TODAY())-'Inventory Ref Sheet'!AG1883,"")</f>
        <v/>
      </c>
      <c r="AJ1883" s="99"/>
      <c r="AK1883" s="60">
        <f>'Inventory Ref Sheet'!AJ1883</f>
        <v>0</v>
      </c>
      <c r="AL1883" s="99"/>
      <c r="AM1883" s="97" t="str">
        <f t="shared" si="107"/>
        <v/>
      </c>
    </row>
    <row r="1884" spans="10:39" x14ac:dyDescent="0.25">
      <c r="J1884" s="59">
        <f>'Inventory Ref Sheet'!AK1884</f>
        <v>0</v>
      </c>
      <c r="K1884" s="59">
        <f>'Inventory Ref Sheet'!AL1884</f>
        <v>0</v>
      </c>
      <c r="L1884" s="59">
        <f>'Inventory Ref Sheet'!AM1884</f>
        <v>0</v>
      </c>
      <c r="M1884" s="59">
        <f>'Inventory Ref Sheet'!AP1884</f>
        <v>0</v>
      </c>
      <c r="N1884" s="59">
        <f>'Inventory Ref Sheet'!AQ1884</f>
        <v>0</v>
      </c>
      <c r="O1884" s="100" t="str">
        <f ca="1">IF('Inventory Ref Sheet'!AS1884&gt;0,YEAR(TODAY())-'Inventory Ref Sheet'!AS1884,"")</f>
        <v/>
      </c>
      <c r="P1884" s="95">
        <f>'Inventory Ref Sheet'!AU1884</f>
        <v>0</v>
      </c>
      <c r="Q1884" s="60">
        <f>'Inventory Ref Sheet'!AV1884</f>
        <v>0</v>
      </c>
      <c r="R1884" s="61"/>
      <c r="S1884" s="100" t="str">
        <f t="shared" si="105"/>
        <v/>
      </c>
      <c r="T1884" s="59">
        <f>'Inventory Ref Sheet'!M1884</f>
        <v>0</v>
      </c>
      <c r="U1884" s="102">
        <f>'Inventory Ref Sheet'!N1884</f>
        <v>0</v>
      </c>
      <c r="V1884" s="59">
        <f>'Inventory Ref Sheet'!O1884</f>
        <v>0</v>
      </c>
      <c r="W1884" s="59">
        <f>'Inventory Ref Sheet'!R1884</f>
        <v>0</v>
      </c>
      <c r="X1884" s="59">
        <f>'Inventory Ref Sheet'!S1884</f>
        <v>0</v>
      </c>
      <c r="Y1884" s="100" t="str">
        <f ca="1">IF('Inventory Ref Sheet'!U1884&gt;0,YEAR(TODAY())-'Inventory Ref Sheet'!U1884,"")</f>
        <v/>
      </c>
      <c r="Z1884" s="95">
        <f>'Inventory Ref Sheet'!W1884</f>
        <v>0</v>
      </c>
      <c r="AA1884" s="60">
        <f>'Inventory Ref Sheet'!X1884</f>
        <v>0</v>
      </c>
      <c r="AB1884" s="61"/>
      <c r="AC1884" s="97" t="str">
        <f t="shared" si="106"/>
        <v/>
      </c>
      <c r="AD1884" s="59">
        <f>'Inventory Ref Sheet'!Y1884</f>
        <v>0</v>
      </c>
      <c r="AE1884" s="59">
        <f>'Inventory Ref Sheet'!Z1884</f>
        <v>0</v>
      </c>
      <c r="AF1884" s="102">
        <f>'Inventory Ref Sheet'!AA1884</f>
        <v>0</v>
      </c>
      <c r="AG1884" s="59">
        <f>'Inventory Ref Sheet'!AD1884</f>
        <v>0</v>
      </c>
      <c r="AH1884" s="59">
        <f>'Inventory Ref Sheet'!AE1884</f>
        <v>0</v>
      </c>
      <c r="AI1884" s="100" t="str">
        <f ca="1">IF('Inventory Ref Sheet'!AG1884&gt;0,YEAR(TODAY())-'Inventory Ref Sheet'!AG1884,"")</f>
        <v/>
      </c>
      <c r="AJ1884" s="99"/>
      <c r="AK1884" s="60">
        <f>'Inventory Ref Sheet'!AJ1884</f>
        <v>0</v>
      </c>
      <c r="AL1884" s="99"/>
      <c r="AM1884" s="97" t="str">
        <f t="shared" si="107"/>
        <v/>
      </c>
    </row>
    <row r="1885" spans="10:39" x14ac:dyDescent="0.25">
      <c r="J1885" s="59">
        <f>'Inventory Ref Sheet'!AK1885</f>
        <v>0</v>
      </c>
      <c r="K1885" s="59">
        <f>'Inventory Ref Sheet'!AL1885</f>
        <v>0</v>
      </c>
      <c r="L1885" s="59">
        <f>'Inventory Ref Sheet'!AM1885</f>
        <v>0</v>
      </c>
      <c r="M1885" s="59">
        <f>'Inventory Ref Sheet'!AP1885</f>
        <v>0</v>
      </c>
      <c r="N1885" s="59">
        <f>'Inventory Ref Sheet'!AQ1885</f>
        <v>0</v>
      </c>
      <c r="O1885" s="100" t="str">
        <f ca="1">IF('Inventory Ref Sheet'!AS1885&gt;0,YEAR(TODAY())-'Inventory Ref Sheet'!AS1885,"")</f>
        <v/>
      </c>
      <c r="P1885" s="95">
        <f>'Inventory Ref Sheet'!AU1885</f>
        <v>0</v>
      </c>
      <c r="Q1885" s="60">
        <f>'Inventory Ref Sheet'!AV1885</f>
        <v>0</v>
      </c>
      <c r="R1885" s="61"/>
      <c r="S1885" s="100" t="str">
        <f t="shared" si="105"/>
        <v/>
      </c>
      <c r="T1885" s="59">
        <f>'Inventory Ref Sheet'!M1885</f>
        <v>0</v>
      </c>
      <c r="U1885" s="102">
        <f>'Inventory Ref Sheet'!N1885</f>
        <v>0</v>
      </c>
      <c r="V1885" s="59">
        <f>'Inventory Ref Sheet'!O1885</f>
        <v>0</v>
      </c>
      <c r="W1885" s="59">
        <f>'Inventory Ref Sheet'!R1885</f>
        <v>0</v>
      </c>
      <c r="X1885" s="59">
        <f>'Inventory Ref Sheet'!S1885</f>
        <v>0</v>
      </c>
      <c r="Y1885" s="100" t="str">
        <f ca="1">IF('Inventory Ref Sheet'!U1885&gt;0,YEAR(TODAY())-'Inventory Ref Sheet'!U1885,"")</f>
        <v/>
      </c>
      <c r="Z1885" s="95">
        <f>'Inventory Ref Sheet'!W1885</f>
        <v>0</v>
      </c>
      <c r="AA1885" s="60">
        <f>'Inventory Ref Sheet'!X1885</f>
        <v>0</v>
      </c>
      <c r="AB1885" s="61"/>
      <c r="AC1885" s="97" t="str">
        <f t="shared" si="106"/>
        <v/>
      </c>
      <c r="AD1885" s="59">
        <f>'Inventory Ref Sheet'!Y1885</f>
        <v>0</v>
      </c>
      <c r="AE1885" s="59">
        <f>'Inventory Ref Sheet'!Z1885</f>
        <v>0</v>
      </c>
      <c r="AF1885" s="102">
        <f>'Inventory Ref Sheet'!AA1885</f>
        <v>0</v>
      </c>
      <c r="AG1885" s="59">
        <f>'Inventory Ref Sheet'!AD1885</f>
        <v>0</v>
      </c>
      <c r="AH1885" s="59">
        <f>'Inventory Ref Sheet'!AE1885</f>
        <v>0</v>
      </c>
      <c r="AI1885" s="100" t="str">
        <f ca="1">IF('Inventory Ref Sheet'!AG1885&gt;0,YEAR(TODAY())-'Inventory Ref Sheet'!AG1885,"")</f>
        <v/>
      </c>
      <c r="AJ1885" s="99"/>
      <c r="AK1885" s="60">
        <f>'Inventory Ref Sheet'!AJ1885</f>
        <v>0</v>
      </c>
      <c r="AL1885" s="99"/>
      <c r="AM1885" s="97" t="str">
        <f t="shared" si="107"/>
        <v/>
      </c>
    </row>
    <row r="1886" spans="10:39" x14ac:dyDescent="0.25">
      <c r="J1886" s="59">
        <f>'Inventory Ref Sheet'!AK1886</f>
        <v>0</v>
      </c>
      <c r="K1886" s="59">
        <f>'Inventory Ref Sheet'!AL1886</f>
        <v>0</v>
      </c>
      <c r="L1886" s="59">
        <f>'Inventory Ref Sheet'!AM1886</f>
        <v>0</v>
      </c>
      <c r="M1886" s="59">
        <f>'Inventory Ref Sheet'!AP1886</f>
        <v>0</v>
      </c>
      <c r="N1886" s="59">
        <f>'Inventory Ref Sheet'!AQ1886</f>
        <v>0</v>
      </c>
      <c r="O1886" s="100" t="str">
        <f ca="1">IF('Inventory Ref Sheet'!AS1886&gt;0,YEAR(TODAY())-'Inventory Ref Sheet'!AS1886,"")</f>
        <v/>
      </c>
      <c r="P1886" s="95">
        <f>'Inventory Ref Sheet'!AU1886</f>
        <v>0</v>
      </c>
      <c r="Q1886" s="60">
        <f>'Inventory Ref Sheet'!AV1886</f>
        <v>0</v>
      </c>
      <c r="R1886" s="61"/>
      <c r="S1886" s="100" t="str">
        <f t="shared" si="105"/>
        <v/>
      </c>
      <c r="T1886" s="59">
        <f>'Inventory Ref Sheet'!M1886</f>
        <v>0</v>
      </c>
      <c r="U1886" s="102">
        <f>'Inventory Ref Sheet'!N1886</f>
        <v>0</v>
      </c>
      <c r="V1886" s="59">
        <f>'Inventory Ref Sheet'!O1886</f>
        <v>0</v>
      </c>
      <c r="W1886" s="59">
        <f>'Inventory Ref Sheet'!R1886</f>
        <v>0</v>
      </c>
      <c r="X1886" s="59">
        <f>'Inventory Ref Sheet'!S1886</f>
        <v>0</v>
      </c>
      <c r="Y1886" s="100" t="str">
        <f ca="1">IF('Inventory Ref Sheet'!U1886&gt;0,YEAR(TODAY())-'Inventory Ref Sheet'!U1886,"")</f>
        <v/>
      </c>
      <c r="Z1886" s="95">
        <f>'Inventory Ref Sheet'!W1886</f>
        <v>0</v>
      </c>
      <c r="AA1886" s="60">
        <f>'Inventory Ref Sheet'!X1886</f>
        <v>0</v>
      </c>
      <c r="AB1886" s="61"/>
      <c r="AC1886" s="97" t="str">
        <f t="shared" si="106"/>
        <v/>
      </c>
      <c r="AD1886" s="59">
        <f>'Inventory Ref Sheet'!Y1886</f>
        <v>0</v>
      </c>
      <c r="AE1886" s="59">
        <f>'Inventory Ref Sheet'!Z1886</f>
        <v>0</v>
      </c>
      <c r="AF1886" s="102">
        <f>'Inventory Ref Sheet'!AA1886</f>
        <v>0</v>
      </c>
      <c r="AG1886" s="59">
        <f>'Inventory Ref Sheet'!AD1886</f>
        <v>0</v>
      </c>
      <c r="AH1886" s="59">
        <f>'Inventory Ref Sheet'!AE1886</f>
        <v>0</v>
      </c>
      <c r="AI1886" s="100" t="str">
        <f ca="1">IF('Inventory Ref Sheet'!AG1886&gt;0,YEAR(TODAY())-'Inventory Ref Sheet'!AG1886,"")</f>
        <v/>
      </c>
      <c r="AJ1886" s="99"/>
      <c r="AK1886" s="60">
        <f>'Inventory Ref Sheet'!AJ1886</f>
        <v>0</v>
      </c>
      <c r="AL1886" s="99"/>
      <c r="AM1886" s="97" t="str">
        <f t="shared" si="107"/>
        <v/>
      </c>
    </row>
    <row r="1887" spans="10:39" x14ac:dyDescent="0.25">
      <c r="J1887" s="59">
        <f>'Inventory Ref Sheet'!AK1887</f>
        <v>0</v>
      </c>
      <c r="K1887" s="59">
        <f>'Inventory Ref Sheet'!AL1887</f>
        <v>0</v>
      </c>
      <c r="L1887" s="59">
        <f>'Inventory Ref Sheet'!AM1887</f>
        <v>0</v>
      </c>
      <c r="M1887" s="59">
        <f>'Inventory Ref Sheet'!AP1887</f>
        <v>0</v>
      </c>
      <c r="N1887" s="59">
        <f>'Inventory Ref Sheet'!AQ1887</f>
        <v>0</v>
      </c>
      <c r="O1887" s="100" t="str">
        <f ca="1">IF('Inventory Ref Sheet'!AS1887&gt;0,YEAR(TODAY())-'Inventory Ref Sheet'!AS1887,"")</f>
        <v/>
      </c>
      <c r="P1887" s="95">
        <f>'Inventory Ref Sheet'!AU1887</f>
        <v>0</v>
      </c>
      <c r="Q1887" s="60">
        <f>'Inventory Ref Sheet'!AV1887</f>
        <v>0</v>
      </c>
      <c r="R1887" s="61"/>
      <c r="S1887" s="100" t="str">
        <f t="shared" si="105"/>
        <v/>
      </c>
      <c r="T1887" s="59">
        <f>'Inventory Ref Sheet'!M1887</f>
        <v>0</v>
      </c>
      <c r="U1887" s="102">
        <f>'Inventory Ref Sheet'!N1887</f>
        <v>0</v>
      </c>
      <c r="V1887" s="59">
        <f>'Inventory Ref Sheet'!O1887</f>
        <v>0</v>
      </c>
      <c r="W1887" s="59">
        <f>'Inventory Ref Sheet'!R1887</f>
        <v>0</v>
      </c>
      <c r="X1887" s="59">
        <f>'Inventory Ref Sheet'!S1887</f>
        <v>0</v>
      </c>
      <c r="Y1887" s="100" t="str">
        <f ca="1">IF('Inventory Ref Sheet'!U1887&gt;0,YEAR(TODAY())-'Inventory Ref Sheet'!U1887,"")</f>
        <v/>
      </c>
      <c r="Z1887" s="95">
        <f>'Inventory Ref Sheet'!W1887</f>
        <v>0</v>
      </c>
      <c r="AA1887" s="60">
        <f>'Inventory Ref Sheet'!X1887</f>
        <v>0</v>
      </c>
      <c r="AB1887" s="61"/>
      <c r="AC1887" s="97" t="str">
        <f t="shared" si="106"/>
        <v/>
      </c>
      <c r="AD1887" s="59">
        <f>'Inventory Ref Sheet'!Y1887</f>
        <v>0</v>
      </c>
      <c r="AE1887" s="59">
        <f>'Inventory Ref Sheet'!Z1887</f>
        <v>0</v>
      </c>
      <c r="AF1887" s="102">
        <f>'Inventory Ref Sheet'!AA1887</f>
        <v>0</v>
      </c>
      <c r="AG1887" s="59">
        <f>'Inventory Ref Sheet'!AD1887</f>
        <v>0</v>
      </c>
      <c r="AH1887" s="59">
        <f>'Inventory Ref Sheet'!AE1887</f>
        <v>0</v>
      </c>
      <c r="AI1887" s="100" t="str">
        <f ca="1">IF('Inventory Ref Sheet'!AG1887&gt;0,YEAR(TODAY())-'Inventory Ref Sheet'!AG1887,"")</f>
        <v/>
      </c>
      <c r="AJ1887" s="99"/>
      <c r="AK1887" s="60">
        <f>'Inventory Ref Sheet'!AJ1887</f>
        <v>0</v>
      </c>
      <c r="AL1887" s="99"/>
      <c r="AM1887" s="97" t="str">
        <f t="shared" si="107"/>
        <v/>
      </c>
    </row>
    <row r="1888" spans="10:39" x14ac:dyDescent="0.25">
      <c r="J1888" s="59">
        <f>'Inventory Ref Sheet'!AK1888</f>
        <v>0</v>
      </c>
      <c r="K1888" s="59">
        <f>'Inventory Ref Sheet'!AL1888</f>
        <v>0</v>
      </c>
      <c r="L1888" s="59">
        <f>'Inventory Ref Sheet'!AM1888</f>
        <v>0</v>
      </c>
      <c r="M1888" s="59">
        <f>'Inventory Ref Sheet'!AP1888</f>
        <v>0</v>
      </c>
      <c r="N1888" s="59">
        <f>'Inventory Ref Sheet'!AQ1888</f>
        <v>0</v>
      </c>
      <c r="O1888" s="100" t="str">
        <f ca="1">IF('Inventory Ref Sheet'!AS1888&gt;0,YEAR(TODAY())-'Inventory Ref Sheet'!AS1888,"")</f>
        <v/>
      </c>
      <c r="P1888" s="95">
        <f>'Inventory Ref Sheet'!AU1888</f>
        <v>0</v>
      </c>
      <c r="Q1888" s="60">
        <f>'Inventory Ref Sheet'!AV1888</f>
        <v>0</v>
      </c>
      <c r="R1888" s="61"/>
      <c r="S1888" s="100" t="str">
        <f t="shared" si="105"/>
        <v/>
      </c>
      <c r="T1888" s="59">
        <f>'Inventory Ref Sheet'!M1888</f>
        <v>0</v>
      </c>
      <c r="U1888" s="102">
        <f>'Inventory Ref Sheet'!N1888</f>
        <v>0</v>
      </c>
      <c r="V1888" s="59">
        <f>'Inventory Ref Sheet'!O1888</f>
        <v>0</v>
      </c>
      <c r="W1888" s="59">
        <f>'Inventory Ref Sheet'!R1888</f>
        <v>0</v>
      </c>
      <c r="X1888" s="59">
        <f>'Inventory Ref Sheet'!S1888</f>
        <v>0</v>
      </c>
      <c r="Y1888" s="100" t="str">
        <f ca="1">IF('Inventory Ref Sheet'!U1888&gt;0,YEAR(TODAY())-'Inventory Ref Sheet'!U1888,"")</f>
        <v/>
      </c>
      <c r="Z1888" s="95">
        <f>'Inventory Ref Sheet'!W1888</f>
        <v>0</v>
      </c>
      <c r="AA1888" s="60">
        <f>'Inventory Ref Sheet'!X1888</f>
        <v>0</v>
      </c>
      <c r="AB1888" s="61"/>
      <c r="AC1888" s="97" t="str">
        <f t="shared" si="106"/>
        <v/>
      </c>
      <c r="AD1888" s="59">
        <f>'Inventory Ref Sheet'!Y1888</f>
        <v>0</v>
      </c>
      <c r="AE1888" s="59">
        <f>'Inventory Ref Sheet'!Z1888</f>
        <v>0</v>
      </c>
      <c r="AF1888" s="102">
        <f>'Inventory Ref Sheet'!AA1888</f>
        <v>0</v>
      </c>
      <c r="AG1888" s="59">
        <f>'Inventory Ref Sheet'!AD1888</f>
        <v>0</v>
      </c>
      <c r="AH1888" s="59">
        <f>'Inventory Ref Sheet'!AE1888</f>
        <v>0</v>
      </c>
      <c r="AI1888" s="100" t="str">
        <f ca="1">IF('Inventory Ref Sheet'!AG1888&gt;0,YEAR(TODAY())-'Inventory Ref Sheet'!AG1888,"")</f>
        <v/>
      </c>
      <c r="AJ1888" s="99"/>
      <c r="AK1888" s="60">
        <f>'Inventory Ref Sheet'!AJ1888</f>
        <v>0</v>
      </c>
      <c r="AL1888" s="99"/>
      <c r="AM1888" s="97" t="str">
        <f t="shared" si="107"/>
        <v/>
      </c>
    </row>
    <row r="1889" spans="10:39" x14ac:dyDescent="0.25">
      <c r="J1889" s="59">
        <f>'Inventory Ref Sheet'!AK1889</f>
        <v>0</v>
      </c>
      <c r="K1889" s="59">
        <f>'Inventory Ref Sheet'!AL1889</f>
        <v>0</v>
      </c>
      <c r="L1889" s="59">
        <f>'Inventory Ref Sheet'!AM1889</f>
        <v>0</v>
      </c>
      <c r="M1889" s="59">
        <f>'Inventory Ref Sheet'!AP1889</f>
        <v>0</v>
      </c>
      <c r="N1889" s="59">
        <f>'Inventory Ref Sheet'!AQ1889</f>
        <v>0</v>
      </c>
      <c r="O1889" s="100" t="str">
        <f ca="1">IF('Inventory Ref Sheet'!AS1889&gt;0,YEAR(TODAY())-'Inventory Ref Sheet'!AS1889,"")</f>
        <v/>
      </c>
      <c r="P1889" s="95">
        <f>'Inventory Ref Sheet'!AU1889</f>
        <v>0</v>
      </c>
      <c r="Q1889" s="60">
        <f>'Inventory Ref Sheet'!AV1889</f>
        <v>0</v>
      </c>
      <c r="R1889" s="61"/>
      <c r="S1889" s="100" t="str">
        <f t="shared" si="105"/>
        <v/>
      </c>
      <c r="T1889" s="59">
        <f>'Inventory Ref Sheet'!M1889</f>
        <v>0</v>
      </c>
      <c r="U1889" s="102">
        <f>'Inventory Ref Sheet'!N1889</f>
        <v>0</v>
      </c>
      <c r="V1889" s="59">
        <f>'Inventory Ref Sheet'!O1889</f>
        <v>0</v>
      </c>
      <c r="W1889" s="59">
        <f>'Inventory Ref Sheet'!R1889</f>
        <v>0</v>
      </c>
      <c r="X1889" s="59">
        <f>'Inventory Ref Sheet'!S1889</f>
        <v>0</v>
      </c>
      <c r="Y1889" s="100" t="str">
        <f ca="1">IF('Inventory Ref Sheet'!U1889&gt;0,YEAR(TODAY())-'Inventory Ref Sheet'!U1889,"")</f>
        <v/>
      </c>
      <c r="Z1889" s="95">
        <f>'Inventory Ref Sheet'!W1889</f>
        <v>0</v>
      </c>
      <c r="AA1889" s="60">
        <f>'Inventory Ref Sheet'!X1889</f>
        <v>0</v>
      </c>
      <c r="AB1889" s="61"/>
      <c r="AC1889" s="97" t="str">
        <f t="shared" si="106"/>
        <v/>
      </c>
      <c r="AD1889" s="59">
        <f>'Inventory Ref Sheet'!Y1889</f>
        <v>0</v>
      </c>
      <c r="AE1889" s="59">
        <f>'Inventory Ref Sheet'!Z1889</f>
        <v>0</v>
      </c>
      <c r="AF1889" s="102">
        <f>'Inventory Ref Sheet'!AA1889</f>
        <v>0</v>
      </c>
      <c r="AG1889" s="59">
        <f>'Inventory Ref Sheet'!AD1889</f>
        <v>0</v>
      </c>
      <c r="AH1889" s="59">
        <f>'Inventory Ref Sheet'!AE1889</f>
        <v>0</v>
      </c>
      <c r="AI1889" s="100" t="str">
        <f ca="1">IF('Inventory Ref Sheet'!AG1889&gt;0,YEAR(TODAY())-'Inventory Ref Sheet'!AG1889,"")</f>
        <v/>
      </c>
      <c r="AJ1889" s="99"/>
      <c r="AK1889" s="60">
        <f>'Inventory Ref Sheet'!AJ1889</f>
        <v>0</v>
      </c>
      <c r="AL1889" s="99"/>
      <c r="AM1889" s="97" t="str">
        <f t="shared" si="107"/>
        <v/>
      </c>
    </row>
    <row r="1890" spans="10:39" x14ac:dyDescent="0.25">
      <c r="J1890" s="59">
        <f>'Inventory Ref Sheet'!AK1890</f>
        <v>0</v>
      </c>
      <c r="K1890" s="59">
        <f>'Inventory Ref Sheet'!AL1890</f>
        <v>0</v>
      </c>
      <c r="L1890" s="59">
        <f>'Inventory Ref Sheet'!AM1890</f>
        <v>0</v>
      </c>
      <c r="M1890" s="59">
        <f>'Inventory Ref Sheet'!AP1890</f>
        <v>0</v>
      </c>
      <c r="N1890" s="59">
        <f>'Inventory Ref Sheet'!AQ1890</f>
        <v>0</v>
      </c>
      <c r="O1890" s="100" t="str">
        <f ca="1">IF('Inventory Ref Sheet'!AS1890&gt;0,YEAR(TODAY())-'Inventory Ref Sheet'!AS1890,"")</f>
        <v/>
      </c>
      <c r="P1890" s="95">
        <f>'Inventory Ref Sheet'!AU1890</f>
        <v>0</v>
      </c>
      <c r="Q1890" s="60">
        <f>'Inventory Ref Sheet'!AV1890</f>
        <v>0</v>
      </c>
      <c r="R1890" s="61"/>
      <c r="S1890" s="100" t="str">
        <f t="shared" si="105"/>
        <v/>
      </c>
      <c r="T1890" s="59">
        <f>'Inventory Ref Sheet'!M1890</f>
        <v>0</v>
      </c>
      <c r="U1890" s="102">
        <f>'Inventory Ref Sheet'!N1890</f>
        <v>0</v>
      </c>
      <c r="V1890" s="59">
        <f>'Inventory Ref Sheet'!O1890</f>
        <v>0</v>
      </c>
      <c r="W1890" s="59">
        <f>'Inventory Ref Sheet'!R1890</f>
        <v>0</v>
      </c>
      <c r="X1890" s="59">
        <f>'Inventory Ref Sheet'!S1890</f>
        <v>0</v>
      </c>
      <c r="Y1890" s="100" t="str">
        <f ca="1">IF('Inventory Ref Sheet'!U1890&gt;0,YEAR(TODAY())-'Inventory Ref Sheet'!U1890,"")</f>
        <v/>
      </c>
      <c r="Z1890" s="95">
        <f>'Inventory Ref Sheet'!W1890</f>
        <v>0</v>
      </c>
      <c r="AA1890" s="60">
        <f>'Inventory Ref Sheet'!X1890</f>
        <v>0</v>
      </c>
      <c r="AB1890" s="61"/>
      <c r="AC1890" s="97" t="str">
        <f t="shared" si="106"/>
        <v/>
      </c>
      <c r="AD1890" s="59">
        <f>'Inventory Ref Sheet'!Y1890</f>
        <v>0</v>
      </c>
      <c r="AE1890" s="59">
        <f>'Inventory Ref Sheet'!Z1890</f>
        <v>0</v>
      </c>
      <c r="AF1890" s="102">
        <f>'Inventory Ref Sheet'!AA1890</f>
        <v>0</v>
      </c>
      <c r="AG1890" s="59">
        <f>'Inventory Ref Sheet'!AD1890</f>
        <v>0</v>
      </c>
      <c r="AH1890" s="59">
        <f>'Inventory Ref Sheet'!AE1890</f>
        <v>0</v>
      </c>
      <c r="AI1890" s="100" t="str">
        <f ca="1">IF('Inventory Ref Sheet'!AG1890&gt;0,YEAR(TODAY())-'Inventory Ref Sheet'!AG1890,"")</f>
        <v/>
      </c>
      <c r="AJ1890" s="99"/>
      <c r="AK1890" s="60">
        <f>'Inventory Ref Sheet'!AJ1890</f>
        <v>0</v>
      </c>
      <c r="AL1890" s="99"/>
      <c r="AM1890" s="97" t="str">
        <f t="shared" si="107"/>
        <v/>
      </c>
    </row>
    <row r="1891" spans="10:39" x14ac:dyDescent="0.25">
      <c r="J1891" s="59">
        <f>'Inventory Ref Sheet'!AK1891</f>
        <v>0</v>
      </c>
      <c r="K1891" s="59">
        <f>'Inventory Ref Sheet'!AL1891</f>
        <v>0</v>
      </c>
      <c r="L1891" s="59">
        <f>'Inventory Ref Sheet'!AM1891</f>
        <v>0</v>
      </c>
      <c r="M1891" s="59">
        <f>'Inventory Ref Sheet'!AP1891</f>
        <v>0</v>
      </c>
      <c r="N1891" s="59">
        <f>'Inventory Ref Sheet'!AQ1891</f>
        <v>0</v>
      </c>
      <c r="O1891" s="100" t="str">
        <f ca="1">IF('Inventory Ref Sheet'!AS1891&gt;0,YEAR(TODAY())-'Inventory Ref Sheet'!AS1891,"")</f>
        <v/>
      </c>
      <c r="P1891" s="95">
        <f>'Inventory Ref Sheet'!AU1891</f>
        <v>0</v>
      </c>
      <c r="Q1891" s="60">
        <f>'Inventory Ref Sheet'!AV1891</f>
        <v>0</v>
      </c>
      <c r="R1891" s="61"/>
      <c r="S1891" s="100" t="str">
        <f t="shared" si="105"/>
        <v/>
      </c>
      <c r="T1891" s="59">
        <f>'Inventory Ref Sheet'!M1891</f>
        <v>0</v>
      </c>
      <c r="U1891" s="102">
        <f>'Inventory Ref Sheet'!N1891</f>
        <v>0</v>
      </c>
      <c r="V1891" s="59">
        <f>'Inventory Ref Sheet'!O1891</f>
        <v>0</v>
      </c>
      <c r="W1891" s="59">
        <f>'Inventory Ref Sheet'!R1891</f>
        <v>0</v>
      </c>
      <c r="X1891" s="59">
        <f>'Inventory Ref Sheet'!S1891</f>
        <v>0</v>
      </c>
      <c r="Y1891" s="100" t="str">
        <f ca="1">IF('Inventory Ref Sheet'!U1891&gt;0,YEAR(TODAY())-'Inventory Ref Sheet'!U1891,"")</f>
        <v/>
      </c>
      <c r="Z1891" s="95">
        <f>'Inventory Ref Sheet'!W1891</f>
        <v>0</v>
      </c>
      <c r="AA1891" s="60">
        <f>'Inventory Ref Sheet'!X1891</f>
        <v>0</v>
      </c>
      <c r="AB1891" s="61"/>
      <c r="AC1891" s="97" t="str">
        <f t="shared" si="106"/>
        <v/>
      </c>
      <c r="AD1891" s="59">
        <f>'Inventory Ref Sheet'!Y1891</f>
        <v>0</v>
      </c>
      <c r="AE1891" s="59">
        <f>'Inventory Ref Sheet'!Z1891</f>
        <v>0</v>
      </c>
      <c r="AF1891" s="102">
        <f>'Inventory Ref Sheet'!AA1891</f>
        <v>0</v>
      </c>
      <c r="AG1891" s="59">
        <f>'Inventory Ref Sheet'!AD1891</f>
        <v>0</v>
      </c>
      <c r="AH1891" s="59">
        <f>'Inventory Ref Sheet'!AE1891</f>
        <v>0</v>
      </c>
      <c r="AI1891" s="100" t="str">
        <f ca="1">IF('Inventory Ref Sheet'!AG1891&gt;0,YEAR(TODAY())-'Inventory Ref Sheet'!AG1891,"")</f>
        <v/>
      </c>
      <c r="AJ1891" s="99"/>
      <c r="AK1891" s="60">
        <f>'Inventory Ref Sheet'!AJ1891</f>
        <v>0</v>
      </c>
      <c r="AL1891" s="99"/>
      <c r="AM1891" s="97" t="str">
        <f t="shared" si="107"/>
        <v/>
      </c>
    </row>
    <row r="1892" spans="10:39" x14ac:dyDescent="0.25">
      <c r="J1892" s="59">
        <f>'Inventory Ref Sheet'!AK1892</f>
        <v>0</v>
      </c>
      <c r="K1892" s="59">
        <f>'Inventory Ref Sheet'!AL1892</f>
        <v>0</v>
      </c>
      <c r="L1892" s="59">
        <f>'Inventory Ref Sheet'!AM1892</f>
        <v>0</v>
      </c>
      <c r="M1892" s="59">
        <f>'Inventory Ref Sheet'!AP1892</f>
        <v>0</v>
      </c>
      <c r="N1892" s="59">
        <f>'Inventory Ref Sheet'!AQ1892</f>
        <v>0</v>
      </c>
      <c r="O1892" s="100" t="str">
        <f ca="1">IF('Inventory Ref Sheet'!AS1892&gt;0,YEAR(TODAY())-'Inventory Ref Sheet'!AS1892,"")</f>
        <v/>
      </c>
      <c r="P1892" s="95">
        <f>'Inventory Ref Sheet'!AU1892</f>
        <v>0</v>
      </c>
      <c r="Q1892" s="60">
        <f>'Inventory Ref Sheet'!AV1892</f>
        <v>0</v>
      </c>
      <c r="R1892" s="61"/>
      <c r="S1892" s="100" t="str">
        <f t="shared" si="105"/>
        <v/>
      </c>
      <c r="T1892" s="59">
        <f>'Inventory Ref Sheet'!M1892</f>
        <v>0</v>
      </c>
      <c r="U1892" s="102">
        <f>'Inventory Ref Sheet'!N1892</f>
        <v>0</v>
      </c>
      <c r="V1892" s="59">
        <f>'Inventory Ref Sheet'!O1892</f>
        <v>0</v>
      </c>
      <c r="W1892" s="59">
        <f>'Inventory Ref Sheet'!R1892</f>
        <v>0</v>
      </c>
      <c r="X1892" s="59">
        <f>'Inventory Ref Sheet'!S1892</f>
        <v>0</v>
      </c>
      <c r="Y1892" s="100" t="str">
        <f ca="1">IF('Inventory Ref Sheet'!U1892&gt;0,YEAR(TODAY())-'Inventory Ref Sheet'!U1892,"")</f>
        <v/>
      </c>
      <c r="Z1892" s="95">
        <f>'Inventory Ref Sheet'!W1892</f>
        <v>0</v>
      </c>
      <c r="AA1892" s="60">
        <f>'Inventory Ref Sheet'!X1892</f>
        <v>0</v>
      </c>
      <c r="AB1892" s="61"/>
      <c r="AC1892" s="97" t="str">
        <f t="shared" si="106"/>
        <v/>
      </c>
      <c r="AD1892" s="59">
        <f>'Inventory Ref Sheet'!Y1892</f>
        <v>0</v>
      </c>
      <c r="AE1892" s="59">
        <f>'Inventory Ref Sheet'!Z1892</f>
        <v>0</v>
      </c>
      <c r="AF1892" s="102">
        <f>'Inventory Ref Sheet'!AA1892</f>
        <v>0</v>
      </c>
      <c r="AG1892" s="59">
        <f>'Inventory Ref Sheet'!AD1892</f>
        <v>0</v>
      </c>
      <c r="AH1892" s="59">
        <f>'Inventory Ref Sheet'!AE1892</f>
        <v>0</v>
      </c>
      <c r="AI1892" s="100" t="str">
        <f ca="1">IF('Inventory Ref Sheet'!AG1892&gt;0,YEAR(TODAY())-'Inventory Ref Sheet'!AG1892,"")</f>
        <v/>
      </c>
      <c r="AJ1892" s="99"/>
      <c r="AK1892" s="60">
        <f>'Inventory Ref Sheet'!AJ1892</f>
        <v>0</v>
      </c>
      <c r="AL1892" s="99"/>
      <c r="AM1892" s="97" t="str">
        <f t="shared" si="107"/>
        <v/>
      </c>
    </row>
    <row r="1893" spans="10:39" x14ac:dyDescent="0.25">
      <c r="J1893" s="59">
        <f>'Inventory Ref Sheet'!AK1893</f>
        <v>0</v>
      </c>
      <c r="K1893" s="59">
        <f>'Inventory Ref Sheet'!AL1893</f>
        <v>0</v>
      </c>
      <c r="L1893" s="59">
        <f>'Inventory Ref Sheet'!AM1893</f>
        <v>0</v>
      </c>
      <c r="M1893" s="59">
        <f>'Inventory Ref Sheet'!AP1893</f>
        <v>0</v>
      </c>
      <c r="N1893" s="59">
        <f>'Inventory Ref Sheet'!AQ1893</f>
        <v>0</v>
      </c>
      <c r="O1893" s="100" t="str">
        <f ca="1">IF('Inventory Ref Sheet'!AS1893&gt;0,YEAR(TODAY())-'Inventory Ref Sheet'!AS1893,"")</f>
        <v/>
      </c>
      <c r="P1893" s="95">
        <f>'Inventory Ref Sheet'!AU1893</f>
        <v>0</v>
      </c>
      <c r="Q1893" s="60">
        <f>'Inventory Ref Sheet'!AV1893</f>
        <v>0</v>
      </c>
      <c r="R1893" s="61"/>
      <c r="S1893" s="100" t="str">
        <f t="shared" si="105"/>
        <v/>
      </c>
      <c r="T1893" s="59">
        <f>'Inventory Ref Sheet'!M1893</f>
        <v>0</v>
      </c>
      <c r="U1893" s="102">
        <f>'Inventory Ref Sheet'!N1893</f>
        <v>0</v>
      </c>
      <c r="V1893" s="59">
        <f>'Inventory Ref Sheet'!O1893</f>
        <v>0</v>
      </c>
      <c r="W1893" s="59">
        <f>'Inventory Ref Sheet'!R1893</f>
        <v>0</v>
      </c>
      <c r="X1893" s="59">
        <f>'Inventory Ref Sheet'!S1893</f>
        <v>0</v>
      </c>
      <c r="Y1893" s="100" t="str">
        <f ca="1">IF('Inventory Ref Sheet'!U1893&gt;0,YEAR(TODAY())-'Inventory Ref Sheet'!U1893,"")</f>
        <v/>
      </c>
      <c r="Z1893" s="95">
        <f>'Inventory Ref Sheet'!W1893</f>
        <v>0</v>
      </c>
      <c r="AA1893" s="60">
        <f>'Inventory Ref Sheet'!X1893</f>
        <v>0</v>
      </c>
      <c r="AB1893" s="61"/>
      <c r="AC1893" s="97" t="str">
        <f t="shared" si="106"/>
        <v/>
      </c>
      <c r="AD1893" s="59">
        <f>'Inventory Ref Sheet'!Y1893</f>
        <v>0</v>
      </c>
      <c r="AE1893" s="59">
        <f>'Inventory Ref Sheet'!Z1893</f>
        <v>0</v>
      </c>
      <c r="AF1893" s="102">
        <f>'Inventory Ref Sheet'!AA1893</f>
        <v>0</v>
      </c>
      <c r="AG1893" s="59">
        <f>'Inventory Ref Sheet'!AD1893</f>
        <v>0</v>
      </c>
      <c r="AH1893" s="59">
        <f>'Inventory Ref Sheet'!AE1893</f>
        <v>0</v>
      </c>
      <c r="AI1893" s="100" t="str">
        <f ca="1">IF('Inventory Ref Sheet'!AG1893&gt;0,YEAR(TODAY())-'Inventory Ref Sheet'!AG1893,"")</f>
        <v/>
      </c>
      <c r="AJ1893" s="99"/>
      <c r="AK1893" s="60">
        <f>'Inventory Ref Sheet'!AJ1893</f>
        <v>0</v>
      </c>
      <c r="AL1893" s="99"/>
      <c r="AM1893" s="97" t="str">
        <f t="shared" si="107"/>
        <v/>
      </c>
    </row>
    <row r="1894" spans="10:39" x14ac:dyDescent="0.25">
      <c r="J1894" s="59">
        <f>'Inventory Ref Sheet'!AK1894</f>
        <v>0</v>
      </c>
      <c r="K1894" s="59">
        <f>'Inventory Ref Sheet'!AL1894</f>
        <v>0</v>
      </c>
      <c r="L1894" s="59">
        <f>'Inventory Ref Sheet'!AM1894</f>
        <v>0</v>
      </c>
      <c r="M1894" s="59">
        <f>'Inventory Ref Sheet'!AP1894</f>
        <v>0</v>
      </c>
      <c r="N1894" s="59">
        <f>'Inventory Ref Sheet'!AQ1894</f>
        <v>0</v>
      </c>
      <c r="O1894" s="100" t="str">
        <f ca="1">IF('Inventory Ref Sheet'!AS1894&gt;0,YEAR(TODAY())-'Inventory Ref Sheet'!AS1894,"")</f>
        <v/>
      </c>
      <c r="P1894" s="95">
        <f>'Inventory Ref Sheet'!AU1894</f>
        <v>0</v>
      </c>
      <c r="Q1894" s="60">
        <f>'Inventory Ref Sheet'!AV1894</f>
        <v>0</v>
      </c>
      <c r="R1894" s="61"/>
      <c r="S1894" s="100" t="str">
        <f t="shared" si="105"/>
        <v/>
      </c>
      <c r="T1894" s="59">
        <f>'Inventory Ref Sheet'!M1894</f>
        <v>0</v>
      </c>
      <c r="U1894" s="102">
        <f>'Inventory Ref Sheet'!N1894</f>
        <v>0</v>
      </c>
      <c r="V1894" s="59">
        <f>'Inventory Ref Sheet'!O1894</f>
        <v>0</v>
      </c>
      <c r="W1894" s="59">
        <f>'Inventory Ref Sheet'!R1894</f>
        <v>0</v>
      </c>
      <c r="X1894" s="59">
        <f>'Inventory Ref Sheet'!S1894</f>
        <v>0</v>
      </c>
      <c r="Y1894" s="100" t="str">
        <f ca="1">IF('Inventory Ref Sheet'!U1894&gt;0,YEAR(TODAY())-'Inventory Ref Sheet'!U1894,"")</f>
        <v/>
      </c>
      <c r="Z1894" s="95">
        <f>'Inventory Ref Sheet'!W1894</f>
        <v>0</v>
      </c>
      <c r="AA1894" s="60">
        <f>'Inventory Ref Sheet'!X1894</f>
        <v>0</v>
      </c>
      <c r="AB1894" s="61"/>
      <c r="AC1894" s="97" t="str">
        <f t="shared" si="106"/>
        <v/>
      </c>
      <c r="AD1894" s="59">
        <f>'Inventory Ref Sheet'!Y1894</f>
        <v>0</v>
      </c>
      <c r="AE1894" s="59">
        <f>'Inventory Ref Sheet'!Z1894</f>
        <v>0</v>
      </c>
      <c r="AF1894" s="102">
        <f>'Inventory Ref Sheet'!AA1894</f>
        <v>0</v>
      </c>
      <c r="AG1894" s="59">
        <f>'Inventory Ref Sheet'!AD1894</f>
        <v>0</v>
      </c>
      <c r="AH1894" s="59">
        <f>'Inventory Ref Sheet'!AE1894</f>
        <v>0</v>
      </c>
      <c r="AI1894" s="100" t="str">
        <f ca="1">IF('Inventory Ref Sheet'!AG1894&gt;0,YEAR(TODAY())-'Inventory Ref Sheet'!AG1894,"")</f>
        <v/>
      </c>
      <c r="AJ1894" s="99"/>
      <c r="AK1894" s="60">
        <f>'Inventory Ref Sheet'!AJ1894</f>
        <v>0</v>
      </c>
      <c r="AL1894" s="99"/>
      <c r="AM1894" s="97" t="str">
        <f t="shared" si="107"/>
        <v/>
      </c>
    </row>
    <row r="1895" spans="10:39" x14ac:dyDescent="0.25">
      <c r="J1895" s="59">
        <f>'Inventory Ref Sheet'!AK1895</f>
        <v>0</v>
      </c>
      <c r="K1895" s="59">
        <f>'Inventory Ref Sheet'!AL1895</f>
        <v>0</v>
      </c>
      <c r="L1895" s="59">
        <f>'Inventory Ref Sheet'!AM1895</f>
        <v>0</v>
      </c>
      <c r="M1895" s="59">
        <f>'Inventory Ref Sheet'!AP1895</f>
        <v>0</v>
      </c>
      <c r="N1895" s="59">
        <f>'Inventory Ref Sheet'!AQ1895</f>
        <v>0</v>
      </c>
      <c r="O1895" s="100" t="str">
        <f ca="1">IF('Inventory Ref Sheet'!AS1895&gt;0,YEAR(TODAY())-'Inventory Ref Sheet'!AS1895,"")</f>
        <v/>
      </c>
      <c r="P1895" s="95">
        <f>'Inventory Ref Sheet'!AU1895</f>
        <v>0</v>
      </c>
      <c r="Q1895" s="60">
        <f>'Inventory Ref Sheet'!AV1895</f>
        <v>0</v>
      </c>
      <c r="R1895" s="61"/>
      <c r="S1895" s="100" t="str">
        <f t="shared" si="105"/>
        <v/>
      </c>
      <c r="T1895" s="59">
        <f>'Inventory Ref Sheet'!M1895</f>
        <v>0</v>
      </c>
      <c r="U1895" s="102">
        <f>'Inventory Ref Sheet'!N1895</f>
        <v>0</v>
      </c>
      <c r="V1895" s="59">
        <f>'Inventory Ref Sheet'!O1895</f>
        <v>0</v>
      </c>
      <c r="W1895" s="59">
        <f>'Inventory Ref Sheet'!R1895</f>
        <v>0</v>
      </c>
      <c r="X1895" s="59">
        <f>'Inventory Ref Sheet'!S1895</f>
        <v>0</v>
      </c>
      <c r="Y1895" s="100" t="str">
        <f ca="1">IF('Inventory Ref Sheet'!U1895&gt;0,YEAR(TODAY())-'Inventory Ref Sheet'!U1895,"")</f>
        <v/>
      </c>
      <c r="Z1895" s="95">
        <f>'Inventory Ref Sheet'!W1895</f>
        <v>0</v>
      </c>
      <c r="AA1895" s="60">
        <f>'Inventory Ref Sheet'!X1895</f>
        <v>0</v>
      </c>
      <c r="AB1895" s="61"/>
      <c r="AC1895" s="97" t="str">
        <f t="shared" si="106"/>
        <v/>
      </c>
      <c r="AD1895" s="59">
        <f>'Inventory Ref Sheet'!Y1895</f>
        <v>0</v>
      </c>
      <c r="AE1895" s="59">
        <f>'Inventory Ref Sheet'!Z1895</f>
        <v>0</v>
      </c>
      <c r="AF1895" s="102">
        <f>'Inventory Ref Sheet'!AA1895</f>
        <v>0</v>
      </c>
      <c r="AG1895" s="59">
        <f>'Inventory Ref Sheet'!AD1895</f>
        <v>0</v>
      </c>
      <c r="AH1895" s="59">
        <f>'Inventory Ref Sheet'!AE1895</f>
        <v>0</v>
      </c>
      <c r="AI1895" s="100" t="str">
        <f ca="1">IF('Inventory Ref Sheet'!AG1895&gt;0,YEAR(TODAY())-'Inventory Ref Sheet'!AG1895,"")</f>
        <v/>
      </c>
      <c r="AJ1895" s="99"/>
      <c r="AK1895" s="60">
        <f>'Inventory Ref Sheet'!AJ1895</f>
        <v>0</v>
      </c>
      <c r="AL1895" s="99"/>
      <c r="AM1895" s="97" t="str">
        <f t="shared" si="107"/>
        <v/>
      </c>
    </row>
    <row r="1896" spans="10:39" x14ac:dyDescent="0.25">
      <c r="J1896" s="59">
        <f>'Inventory Ref Sheet'!AK1896</f>
        <v>0</v>
      </c>
      <c r="K1896" s="59">
        <f>'Inventory Ref Sheet'!AL1896</f>
        <v>0</v>
      </c>
      <c r="L1896" s="59">
        <f>'Inventory Ref Sheet'!AM1896</f>
        <v>0</v>
      </c>
      <c r="M1896" s="59">
        <f>'Inventory Ref Sheet'!AP1896</f>
        <v>0</v>
      </c>
      <c r="N1896" s="59">
        <f>'Inventory Ref Sheet'!AQ1896</f>
        <v>0</v>
      </c>
      <c r="O1896" s="100" t="str">
        <f ca="1">IF('Inventory Ref Sheet'!AS1896&gt;0,YEAR(TODAY())-'Inventory Ref Sheet'!AS1896,"")</f>
        <v/>
      </c>
      <c r="P1896" s="95">
        <f>'Inventory Ref Sheet'!AU1896</f>
        <v>0</v>
      </c>
      <c r="Q1896" s="60">
        <f>'Inventory Ref Sheet'!AV1896</f>
        <v>0</v>
      </c>
      <c r="R1896" s="61"/>
      <c r="S1896" s="100" t="str">
        <f t="shared" si="105"/>
        <v/>
      </c>
      <c r="T1896" s="59">
        <f>'Inventory Ref Sheet'!M1896</f>
        <v>0</v>
      </c>
      <c r="U1896" s="102">
        <f>'Inventory Ref Sheet'!N1896</f>
        <v>0</v>
      </c>
      <c r="V1896" s="59">
        <f>'Inventory Ref Sheet'!O1896</f>
        <v>0</v>
      </c>
      <c r="W1896" s="59">
        <f>'Inventory Ref Sheet'!R1896</f>
        <v>0</v>
      </c>
      <c r="X1896" s="59">
        <f>'Inventory Ref Sheet'!S1896</f>
        <v>0</v>
      </c>
      <c r="Y1896" s="100" t="str">
        <f ca="1">IF('Inventory Ref Sheet'!U1896&gt;0,YEAR(TODAY())-'Inventory Ref Sheet'!U1896,"")</f>
        <v/>
      </c>
      <c r="Z1896" s="95">
        <f>'Inventory Ref Sheet'!W1896</f>
        <v>0</v>
      </c>
      <c r="AA1896" s="60">
        <f>'Inventory Ref Sheet'!X1896</f>
        <v>0</v>
      </c>
      <c r="AB1896" s="61"/>
      <c r="AC1896" s="97" t="str">
        <f t="shared" si="106"/>
        <v/>
      </c>
      <c r="AD1896" s="59">
        <f>'Inventory Ref Sheet'!Y1896</f>
        <v>0</v>
      </c>
      <c r="AE1896" s="59">
        <f>'Inventory Ref Sheet'!Z1896</f>
        <v>0</v>
      </c>
      <c r="AF1896" s="102">
        <f>'Inventory Ref Sheet'!AA1896</f>
        <v>0</v>
      </c>
      <c r="AG1896" s="59">
        <f>'Inventory Ref Sheet'!AD1896</f>
        <v>0</v>
      </c>
      <c r="AH1896" s="59">
        <f>'Inventory Ref Sheet'!AE1896</f>
        <v>0</v>
      </c>
      <c r="AI1896" s="100" t="str">
        <f ca="1">IF('Inventory Ref Sheet'!AG1896&gt;0,YEAR(TODAY())-'Inventory Ref Sheet'!AG1896,"")</f>
        <v/>
      </c>
      <c r="AJ1896" s="99"/>
      <c r="AK1896" s="60">
        <f>'Inventory Ref Sheet'!AJ1896</f>
        <v>0</v>
      </c>
      <c r="AL1896" s="99"/>
      <c r="AM1896" s="97" t="str">
        <f t="shared" si="107"/>
        <v/>
      </c>
    </row>
    <row r="1897" spans="10:39" x14ac:dyDescent="0.25">
      <c r="J1897" s="59">
        <f>'Inventory Ref Sheet'!AK1897</f>
        <v>0</v>
      </c>
      <c r="K1897" s="59">
        <f>'Inventory Ref Sheet'!AL1897</f>
        <v>0</v>
      </c>
      <c r="L1897" s="59">
        <f>'Inventory Ref Sheet'!AM1897</f>
        <v>0</v>
      </c>
      <c r="M1897" s="59">
        <f>'Inventory Ref Sheet'!AP1897</f>
        <v>0</v>
      </c>
      <c r="N1897" s="59">
        <f>'Inventory Ref Sheet'!AQ1897</f>
        <v>0</v>
      </c>
      <c r="O1897" s="100" t="str">
        <f ca="1">IF('Inventory Ref Sheet'!AS1897&gt;0,YEAR(TODAY())-'Inventory Ref Sheet'!AS1897,"")</f>
        <v/>
      </c>
      <c r="P1897" s="95">
        <f>'Inventory Ref Sheet'!AU1897</f>
        <v>0</v>
      </c>
      <c r="Q1897" s="60">
        <f>'Inventory Ref Sheet'!AV1897</f>
        <v>0</v>
      </c>
      <c r="R1897" s="61"/>
      <c r="S1897" s="100" t="str">
        <f t="shared" si="105"/>
        <v/>
      </c>
      <c r="T1897" s="59">
        <f>'Inventory Ref Sheet'!M1897</f>
        <v>0</v>
      </c>
      <c r="U1897" s="102">
        <f>'Inventory Ref Sheet'!N1897</f>
        <v>0</v>
      </c>
      <c r="V1897" s="59">
        <f>'Inventory Ref Sheet'!O1897</f>
        <v>0</v>
      </c>
      <c r="W1897" s="59">
        <f>'Inventory Ref Sheet'!R1897</f>
        <v>0</v>
      </c>
      <c r="X1897" s="59">
        <f>'Inventory Ref Sheet'!S1897</f>
        <v>0</v>
      </c>
      <c r="Y1897" s="100" t="str">
        <f ca="1">IF('Inventory Ref Sheet'!U1897&gt;0,YEAR(TODAY())-'Inventory Ref Sheet'!U1897,"")</f>
        <v/>
      </c>
      <c r="Z1897" s="95">
        <f>'Inventory Ref Sheet'!W1897</f>
        <v>0</v>
      </c>
      <c r="AA1897" s="60">
        <f>'Inventory Ref Sheet'!X1897</f>
        <v>0</v>
      </c>
      <c r="AB1897" s="61"/>
      <c r="AC1897" s="97" t="str">
        <f t="shared" si="106"/>
        <v/>
      </c>
      <c r="AD1897" s="59">
        <f>'Inventory Ref Sheet'!Y1897</f>
        <v>0</v>
      </c>
      <c r="AE1897" s="59">
        <f>'Inventory Ref Sheet'!Z1897</f>
        <v>0</v>
      </c>
      <c r="AF1897" s="102">
        <f>'Inventory Ref Sheet'!AA1897</f>
        <v>0</v>
      </c>
      <c r="AG1897" s="59">
        <f>'Inventory Ref Sheet'!AD1897</f>
        <v>0</v>
      </c>
      <c r="AH1897" s="59">
        <f>'Inventory Ref Sheet'!AE1897</f>
        <v>0</v>
      </c>
      <c r="AI1897" s="100" t="str">
        <f ca="1">IF('Inventory Ref Sheet'!AG1897&gt;0,YEAR(TODAY())-'Inventory Ref Sheet'!AG1897,"")</f>
        <v/>
      </c>
      <c r="AJ1897" s="99"/>
      <c r="AK1897" s="60">
        <f>'Inventory Ref Sheet'!AJ1897</f>
        <v>0</v>
      </c>
      <c r="AL1897" s="99"/>
      <c r="AM1897" s="97" t="str">
        <f t="shared" si="107"/>
        <v/>
      </c>
    </row>
    <row r="1898" spans="10:39" x14ac:dyDescent="0.25">
      <c r="J1898" s="59">
        <f>'Inventory Ref Sheet'!AK1898</f>
        <v>0</v>
      </c>
      <c r="K1898" s="59">
        <f>'Inventory Ref Sheet'!AL1898</f>
        <v>0</v>
      </c>
      <c r="L1898" s="59">
        <f>'Inventory Ref Sheet'!AM1898</f>
        <v>0</v>
      </c>
      <c r="M1898" s="59">
        <f>'Inventory Ref Sheet'!AP1898</f>
        <v>0</v>
      </c>
      <c r="N1898" s="59">
        <f>'Inventory Ref Sheet'!AQ1898</f>
        <v>0</v>
      </c>
      <c r="O1898" s="100" t="str">
        <f ca="1">IF('Inventory Ref Sheet'!AS1898&gt;0,YEAR(TODAY())-'Inventory Ref Sheet'!AS1898,"")</f>
        <v/>
      </c>
      <c r="P1898" s="95">
        <f>'Inventory Ref Sheet'!AU1898</f>
        <v>0</v>
      </c>
      <c r="Q1898" s="60">
        <f>'Inventory Ref Sheet'!AV1898</f>
        <v>0</v>
      </c>
      <c r="R1898" s="61"/>
      <c r="S1898" s="100" t="str">
        <f t="shared" si="105"/>
        <v/>
      </c>
      <c r="T1898" s="59">
        <f>'Inventory Ref Sheet'!M1898</f>
        <v>0</v>
      </c>
      <c r="U1898" s="102">
        <f>'Inventory Ref Sheet'!N1898</f>
        <v>0</v>
      </c>
      <c r="V1898" s="59">
        <f>'Inventory Ref Sheet'!O1898</f>
        <v>0</v>
      </c>
      <c r="W1898" s="59">
        <f>'Inventory Ref Sheet'!R1898</f>
        <v>0</v>
      </c>
      <c r="X1898" s="59">
        <f>'Inventory Ref Sheet'!S1898</f>
        <v>0</v>
      </c>
      <c r="Y1898" s="100" t="str">
        <f ca="1">IF('Inventory Ref Sheet'!U1898&gt;0,YEAR(TODAY())-'Inventory Ref Sheet'!U1898,"")</f>
        <v/>
      </c>
      <c r="Z1898" s="95">
        <f>'Inventory Ref Sheet'!W1898</f>
        <v>0</v>
      </c>
      <c r="AA1898" s="60">
        <f>'Inventory Ref Sheet'!X1898</f>
        <v>0</v>
      </c>
      <c r="AB1898" s="61"/>
      <c r="AC1898" s="97" t="str">
        <f t="shared" si="106"/>
        <v/>
      </c>
      <c r="AD1898" s="59">
        <f>'Inventory Ref Sheet'!Y1898</f>
        <v>0</v>
      </c>
      <c r="AE1898" s="59">
        <f>'Inventory Ref Sheet'!Z1898</f>
        <v>0</v>
      </c>
      <c r="AF1898" s="102">
        <f>'Inventory Ref Sheet'!AA1898</f>
        <v>0</v>
      </c>
      <c r="AG1898" s="59">
        <f>'Inventory Ref Sheet'!AD1898</f>
        <v>0</v>
      </c>
      <c r="AH1898" s="59">
        <f>'Inventory Ref Sheet'!AE1898</f>
        <v>0</v>
      </c>
      <c r="AI1898" s="100" t="str">
        <f ca="1">IF('Inventory Ref Sheet'!AG1898&gt;0,YEAR(TODAY())-'Inventory Ref Sheet'!AG1898,"")</f>
        <v/>
      </c>
      <c r="AJ1898" s="99"/>
      <c r="AK1898" s="60">
        <f>'Inventory Ref Sheet'!AJ1898</f>
        <v>0</v>
      </c>
      <c r="AL1898" s="99"/>
      <c r="AM1898" s="97" t="str">
        <f t="shared" si="107"/>
        <v/>
      </c>
    </row>
    <row r="1899" spans="10:39" x14ac:dyDescent="0.25">
      <c r="J1899" s="59">
        <f>'Inventory Ref Sheet'!AK1899</f>
        <v>0</v>
      </c>
      <c r="K1899" s="59">
        <f>'Inventory Ref Sheet'!AL1899</f>
        <v>0</v>
      </c>
      <c r="L1899" s="59">
        <f>'Inventory Ref Sheet'!AM1899</f>
        <v>0</v>
      </c>
      <c r="M1899" s="59">
        <f>'Inventory Ref Sheet'!AP1899</f>
        <v>0</v>
      </c>
      <c r="N1899" s="59">
        <f>'Inventory Ref Sheet'!AQ1899</f>
        <v>0</v>
      </c>
      <c r="O1899" s="100" t="str">
        <f ca="1">IF('Inventory Ref Sheet'!AS1899&gt;0,YEAR(TODAY())-'Inventory Ref Sheet'!AS1899,"")</f>
        <v/>
      </c>
      <c r="P1899" s="95">
        <f>'Inventory Ref Sheet'!AU1899</f>
        <v>0</v>
      </c>
      <c r="Q1899" s="60">
        <f>'Inventory Ref Sheet'!AV1899</f>
        <v>0</v>
      </c>
      <c r="R1899" s="61"/>
      <c r="S1899" s="100" t="str">
        <f t="shared" si="105"/>
        <v/>
      </c>
      <c r="T1899" s="59">
        <f>'Inventory Ref Sheet'!M1899</f>
        <v>0</v>
      </c>
      <c r="U1899" s="102">
        <f>'Inventory Ref Sheet'!N1899</f>
        <v>0</v>
      </c>
      <c r="V1899" s="59">
        <f>'Inventory Ref Sheet'!O1899</f>
        <v>0</v>
      </c>
      <c r="W1899" s="59">
        <f>'Inventory Ref Sheet'!R1899</f>
        <v>0</v>
      </c>
      <c r="X1899" s="59">
        <f>'Inventory Ref Sheet'!S1899</f>
        <v>0</v>
      </c>
      <c r="Y1899" s="100" t="str">
        <f ca="1">IF('Inventory Ref Sheet'!U1899&gt;0,YEAR(TODAY())-'Inventory Ref Sheet'!U1899,"")</f>
        <v/>
      </c>
      <c r="Z1899" s="95">
        <f>'Inventory Ref Sheet'!W1899</f>
        <v>0</v>
      </c>
      <c r="AA1899" s="60">
        <f>'Inventory Ref Sheet'!X1899</f>
        <v>0</v>
      </c>
      <c r="AB1899" s="61"/>
      <c r="AC1899" s="97" t="str">
        <f t="shared" si="106"/>
        <v/>
      </c>
      <c r="AD1899" s="59">
        <f>'Inventory Ref Sheet'!Y1899</f>
        <v>0</v>
      </c>
      <c r="AE1899" s="59">
        <f>'Inventory Ref Sheet'!Z1899</f>
        <v>0</v>
      </c>
      <c r="AF1899" s="102">
        <f>'Inventory Ref Sheet'!AA1899</f>
        <v>0</v>
      </c>
      <c r="AG1899" s="59">
        <f>'Inventory Ref Sheet'!AD1899</f>
        <v>0</v>
      </c>
      <c r="AH1899" s="59">
        <f>'Inventory Ref Sheet'!AE1899</f>
        <v>0</v>
      </c>
      <c r="AI1899" s="100" t="str">
        <f ca="1">IF('Inventory Ref Sheet'!AG1899&gt;0,YEAR(TODAY())-'Inventory Ref Sheet'!AG1899,"")</f>
        <v/>
      </c>
      <c r="AJ1899" s="99"/>
      <c r="AK1899" s="60">
        <f>'Inventory Ref Sheet'!AJ1899</f>
        <v>0</v>
      </c>
      <c r="AL1899" s="99"/>
      <c r="AM1899" s="97" t="str">
        <f t="shared" si="107"/>
        <v/>
      </c>
    </row>
    <row r="1900" spans="10:39" x14ac:dyDescent="0.25">
      <c r="J1900" s="59">
        <f>'Inventory Ref Sheet'!AK1900</f>
        <v>0</v>
      </c>
      <c r="K1900" s="59">
        <f>'Inventory Ref Sheet'!AL1900</f>
        <v>0</v>
      </c>
      <c r="L1900" s="59">
        <f>'Inventory Ref Sheet'!AM1900</f>
        <v>0</v>
      </c>
      <c r="M1900" s="59">
        <f>'Inventory Ref Sheet'!AP1900</f>
        <v>0</v>
      </c>
      <c r="N1900" s="59">
        <f>'Inventory Ref Sheet'!AQ1900</f>
        <v>0</v>
      </c>
      <c r="O1900" s="100" t="str">
        <f ca="1">IF('Inventory Ref Sheet'!AS1900&gt;0,YEAR(TODAY())-'Inventory Ref Sheet'!AS1900,"")</f>
        <v/>
      </c>
      <c r="P1900" s="95">
        <f>'Inventory Ref Sheet'!AU1900</f>
        <v>0</v>
      </c>
      <c r="Q1900" s="60">
        <f>'Inventory Ref Sheet'!AV1900</f>
        <v>0</v>
      </c>
      <c r="R1900" s="61"/>
      <c r="S1900" s="100" t="str">
        <f t="shared" si="105"/>
        <v/>
      </c>
      <c r="T1900" s="59">
        <f>'Inventory Ref Sheet'!M1900</f>
        <v>0</v>
      </c>
      <c r="U1900" s="102">
        <f>'Inventory Ref Sheet'!N1900</f>
        <v>0</v>
      </c>
      <c r="V1900" s="59">
        <f>'Inventory Ref Sheet'!O1900</f>
        <v>0</v>
      </c>
      <c r="W1900" s="59">
        <f>'Inventory Ref Sheet'!R1900</f>
        <v>0</v>
      </c>
      <c r="X1900" s="59">
        <f>'Inventory Ref Sheet'!S1900</f>
        <v>0</v>
      </c>
      <c r="Y1900" s="100" t="str">
        <f ca="1">IF('Inventory Ref Sheet'!U1900&gt;0,YEAR(TODAY())-'Inventory Ref Sheet'!U1900,"")</f>
        <v/>
      </c>
      <c r="Z1900" s="95">
        <f>'Inventory Ref Sheet'!W1900</f>
        <v>0</v>
      </c>
      <c r="AA1900" s="60">
        <f>'Inventory Ref Sheet'!X1900</f>
        <v>0</v>
      </c>
      <c r="AB1900" s="61"/>
      <c r="AC1900" s="97" t="str">
        <f t="shared" si="106"/>
        <v/>
      </c>
      <c r="AD1900" s="59">
        <f>'Inventory Ref Sheet'!Y1900</f>
        <v>0</v>
      </c>
      <c r="AE1900" s="59">
        <f>'Inventory Ref Sheet'!Z1900</f>
        <v>0</v>
      </c>
      <c r="AF1900" s="102">
        <f>'Inventory Ref Sheet'!AA1900</f>
        <v>0</v>
      </c>
      <c r="AG1900" s="59">
        <f>'Inventory Ref Sheet'!AD1900</f>
        <v>0</v>
      </c>
      <c r="AH1900" s="59">
        <f>'Inventory Ref Sheet'!AE1900</f>
        <v>0</v>
      </c>
      <c r="AI1900" s="100" t="str">
        <f ca="1">IF('Inventory Ref Sheet'!AG1900&gt;0,YEAR(TODAY())-'Inventory Ref Sheet'!AG1900,"")</f>
        <v/>
      </c>
      <c r="AJ1900" s="99"/>
      <c r="AK1900" s="60">
        <f>'Inventory Ref Sheet'!AJ1900</f>
        <v>0</v>
      </c>
      <c r="AL1900" s="99"/>
      <c r="AM1900" s="97" t="str">
        <f t="shared" si="107"/>
        <v/>
      </c>
    </row>
    <row r="1901" spans="10:39" x14ac:dyDescent="0.25">
      <c r="J1901" s="59">
        <f>'Inventory Ref Sheet'!AK1901</f>
        <v>0</v>
      </c>
      <c r="K1901" s="59">
        <f>'Inventory Ref Sheet'!AL1901</f>
        <v>0</v>
      </c>
      <c r="L1901" s="59">
        <f>'Inventory Ref Sheet'!AM1901</f>
        <v>0</v>
      </c>
      <c r="M1901" s="59">
        <f>'Inventory Ref Sheet'!AP1901</f>
        <v>0</v>
      </c>
      <c r="N1901" s="59">
        <f>'Inventory Ref Sheet'!AQ1901</f>
        <v>0</v>
      </c>
      <c r="O1901" s="100" t="str">
        <f ca="1">IF('Inventory Ref Sheet'!AS1901&gt;0,YEAR(TODAY())-'Inventory Ref Sheet'!AS1901,"")</f>
        <v/>
      </c>
      <c r="P1901" s="95">
        <f>'Inventory Ref Sheet'!AU1901</f>
        <v>0</v>
      </c>
      <c r="Q1901" s="60">
        <f>'Inventory Ref Sheet'!AV1901</f>
        <v>0</v>
      </c>
      <c r="R1901" s="61"/>
      <c r="S1901" s="100" t="str">
        <f t="shared" si="105"/>
        <v/>
      </c>
      <c r="T1901" s="59">
        <f>'Inventory Ref Sheet'!M1901</f>
        <v>0</v>
      </c>
      <c r="U1901" s="102">
        <f>'Inventory Ref Sheet'!N1901</f>
        <v>0</v>
      </c>
      <c r="V1901" s="59">
        <f>'Inventory Ref Sheet'!O1901</f>
        <v>0</v>
      </c>
      <c r="W1901" s="59">
        <f>'Inventory Ref Sheet'!R1901</f>
        <v>0</v>
      </c>
      <c r="X1901" s="59">
        <f>'Inventory Ref Sheet'!S1901</f>
        <v>0</v>
      </c>
      <c r="Y1901" s="100" t="str">
        <f ca="1">IF('Inventory Ref Sheet'!U1901&gt;0,YEAR(TODAY())-'Inventory Ref Sheet'!U1901,"")</f>
        <v/>
      </c>
      <c r="Z1901" s="95">
        <f>'Inventory Ref Sheet'!W1901</f>
        <v>0</v>
      </c>
      <c r="AA1901" s="60">
        <f>'Inventory Ref Sheet'!X1901</f>
        <v>0</v>
      </c>
      <c r="AB1901" s="61"/>
      <c r="AC1901" s="97" t="str">
        <f t="shared" si="106"/>
        <v/>
      </c>
      <c r="AD1901" s="59">
        <f>'Inventory Ref Sheet'!Y1901</f>
        <v>0</v>
      </c>
      <c r="AE1901" s="59">
        <f>'Inventory Ref Sheet'!Z1901</f>
        <v>0</v>
      </c>
      <c r="AF1901" s="102">
        <f>'Inventory Ref Sheet'!AA1901</f>
        <v>0</v>
      </c>
      <c r="AG1901" s="59">
        <f>'Inventory Ref Sheet'!AD1901</f>
        <v>0</v>
      </c>
      <c r="AH1901" s="59">
        <f>'Inventory Ref Sheet'!AE1901</f>
        <v>0</v>
      </c>
      <c r="AI1901" s="100" t="str">
        <f ca="1">IF('Inventory Ref Sheet'!AG1901&gt;0,YEAR(TODAY())-'Inventory Ref Sheet'!AG1901,"")</f>
        <v/>
      </c>
      <c r="AJ1901" s="99"/>
      <c r="AK1901" s="60">
        <f>'Inventory Ref Sheet'!AJ1901</f>
        <v>0</v>
      </c>
      <c r="AL1901" s="99"/>
      <c r="AM1901" s="97" t="str">
        <f t="shared" si="107"/>
        <v/>
      </c>
    </row>
    <row r="1902" spans="10:39" x14ac:dyDescent="0.25">
      <c r="J1902" s="59">
        <f>'Inventory Ref Sheet'!AK1902</f>
        <v>0</v>
      </c>
      <c r="K1902" s="59">
        <f>'Inventory Ref Sheet'!AL1902</f>
        <v>0</v>
      </c>
      <c r="L1902" s="59">
        <f>'Inventory Ref Sheet'!AM1902</f>
        <v>0</v>
      </c>
      <c r="M1902" s="59">
        <f>'Inventory Ref Sheet'!AP1902</f>
        <v>0</v>
      </c>
      <c r="N1902" s="59">
        <f>'Inventory Ref Sheet'!AQ1902</f>
        <v>0</v>
      </c>
      <c r="O1902" s="100" t="str">
        <f ca="1">IF('Inventory Ref Sheet'!AS1902&gt;0,YEAR(TODAY())-'Inventory Ref Sheet'!AS1902,"")</f>
        <v/>
      </c>
      <c r="P1902" s="95">
        <f>'Inventory Ref Sheet'!AU1902</f>
        <v>0</v>
      </c>
      <c r="Q1902" s="60">
        <f>'Inventory Ref Sheet'!AV1902</f>
        <v>0</v>
      </c>
      <c r="R1902" s="61"/>
      <c r="S1902" s="100" t="str">
        <f t="shared" si="105"/>
        <v/>
      </c>
      <c r="T1902" s="59">
        <f>'Inventory Ref Sheet'!M1902</f>
        <v>0</v>
      </c>
      <c r="U1902" s="102">
        <f>'Inventory Ref Sheet'!N1902</f>
        <v>0</v>
      </c>
      <c r="V1902" s="59">
        <f>'Inventory Ref Sheet'!O1902</f>
        <v>0</v>
      </c>
      <c r="W1902" s="59">
        <f>'Inventory Ref Sheet'!R1902</f>
        <v>0</v>
      </c>
      <c r="X1902" s="59">
        <f>'Inventory Ref Sheet'!S1902</f>
        <v>0</v>
      </c>
      <c r="Y1902" s="100" t="str">
        <f ca="1">IF('Inventory Ref Sheet'!U1902&gt;0,YEAR(TODAY())-'Inventory Ref Sheet'!U1902,"")</f>
        <v/>
      </c>
      <c r="Z1902" s="95">
        <f>'Inventory Ref Sheet'!W1902</f>
        <v>0</v>
      </c>
      <c r="AA1902" s="60">
        <f>'Inventory Ref Sheet'!X1902</f>
        <v>0</v>
      </c>
      <c r="AB1902" s="61"/>
      <c r="AC1902" s="97" t="str">
        <f t="shared" si="106"/>
        <v/>
      </c>
      <c r="AD1902" s="59">
        <f>'Inventory Ref Sheet'!Y1902</f>
        <v>0</v>
      </c>
      <c r="AE1902" s="59">
        <f>'Inventory Ref Sheet'!Z1902</f>
        <v>0</v>
      </c>
      <c r="AF1902" s="102">
        <f>'Inventory Ref Sheet'!AA1902</f>
        <v>0</v>
      </c>
      <c r="AG1902" s="59">
        <f>'Inventory Ref Sheet'!AD1902</f>
        <v>0</v>
      </c>
      <c r="AH1902" s="59">
        <f>'Inventory Ref Sheet'!AE1902</f>
        <v>0</v>
      </c>
      <c r="AI1902" s="100" t="str">
        <f ca="1">IF('Inventory Ref Sheet'!AG1902&gt;0,YEAR(TODAY())-'Inventory Ref Sheet'!AG1902,"")</f>
        <v/>
      </c>
      <c r="AJ1902" s="99"/>
      <c r="AK1902" s="60">
        <f>'Inventory Ref Sheet'!AJ1902</f>
        <v>0</v>
      </c>
      <c r="AL1902" s="99"/>
      <c r="AM1902" s="97" t="str">
        <f t="shared" si="107"/>
        <v/>
      </c>
    </row>
    <row r="1903" spans="10:39" x14ac:dyDescent="0.25">
      <c r="J1903" s="59">
        <f>'Inventory Ref Sheet'!AK1903</f>
        <v>0</v>
      </c>
      <c r="K1903" s="59">
        <f>'Inventory Ref Sheet'!AL1903</f>
        <v>0</v>
      </c>
      <c r="L1903" s="59">
        <f>'Inventory Ref Sheet'!AM1903</f>
        <v>0</v>
      </c>
      <c r="M1903" s="59">
        <f>'Inventory Ref Sheet'!AP1903</f>
        <v>0</v>
      </c>
      <c r="N1903" s="59">
        <f>'Inventory Ref Sheet'!AQ1903</f>
        <v>0</v>
      </c>
      <c r="O1903" s="100" t="str">
        <f ca="1">IF('Inventory Ref Sheet'!AS1903&gt;0,YEAR(TODAY())-'Inventory Ref Sheet'!AS1903,"")</f>
        <v/>
      </c>
      <c r="P1903" s="95">
        <f>'Inventory Ref Sheet'!AU1903</f>
        <v>0</v>
      </c>
      <c r="Q1903" s="60">
        <f>'Inventory Ref Sheet'!AV1903</f>
        <v>0</v>
      </c>
      <c r="R1903" s="61"/>
      <c r="S1903" s="100" t="str">
        <f t="shared" si="105"/>
        <v/>
      </c>
      <c r="T1903" s="59">
        <f>'Inventory Ref Sheet'!M1903</f>
        <v>0</v>
      </c>
      <c r="U1903" s="102">
        <f>'Inventory Ref Sheet'!N1903</f>
        <v>0</v>
      </c>
      <c r="V1903" s="59">
        <f>'Inventory Ref Sheet'!O1903</f>
        <v>0</v>
      </c>
      <c r="W1903" s="59">
        <f>'Inventory Ref Sheet'!R1903</f>
        <v>0</v>
      </c>
      <c r="X1903" s="59">
        <f>'Inventory Ref Sheet'!S1903</f>
        <v>0</v>
      </c>
      <c r="Y1903" s="100" t="str">
        <f ca="1">IF('Inventory Ref Sheet'!U1903&gt;0,YEAR(TODAY())-'Inventory Ref Sheet'!U1903,"")</f>
        <v/>
      </c>
      <c r="Z1903" s="95">
        <f>'Inventory Ref Sheet'!W1903</f>
        <v>0</v>
      </c>
      <c r="AA1903" s="60">
        <f>'Inventory Ref Sheet'!X1903</f>
        <v>0</v>
      </c>
      <c r="AB1903" s="61"/>
      <c r="AC1903" s="97" t="str">
        <f t="shared" si="106"/>
        <v/>
      </c>
      <c r="AD1903" s="59">
        <f>'Inventory Ref Sheet'!Y1903</f>
        <v>0</v>
      </c>
      <c r="AE1903" s="59">
        <f>'Inventory Ref Sheet'!Z1903</f>
        <v>0</v>
      </c>
      <c r="AF1903" s="102">
        <f>'Inventory Ref Sheet'!AA1903</f>
        <v>0</v>
      </c>
      <c r="AG1903" s="59">
        <f>'Inventory Ref Sheet'!AD1903</f>
        <v>0</v>
      </c>
      <c r="AH1903" s="59">
        <f>'Inventory Ref Sheet'!AE1903</f>
        <v>0</v>
      </c>
      <c r="AI1903" s="100" t="str">
        <f ca="1">IF('Inventory Ref Sheet'!AG1903&gt;0,YEAR(TODAY())-'Inventory Ref Sheet'!AG1903,"")</f>
        <v/>
      </c>
      <c r="AJ1903" s="99"/>
      <c r="AK1903" s="60">
        <f>'Inventory Ref Sheet'!AJ1903</f>
        <v>0</v>
      </c>
      <c r="AL1903" s="99"/>
      <c r="AM1903" s="97" t="str">
        <f t="shared" si="107"/>
        <v/>
      </c>
    </row>
    <row r="1904" spans="10:39" x14ac:dyDescent="0.25">
      <c r="J1904" s="59">
        <f>'Inventory Ref Sheet'!AK1904</f>
        <v>0</v>
      </c>
      <c r="K1904" s="59">
        <f>'Inventory Ref Sheet'!AL1904</f>
        <v>0</v>
      </c>
      <c r="L1904" s="59">
        <f>'Inventory Ref Sheet'!AM1904</f>
        <v>0</v>
      </c>
      <c r="M1904" s="59">
        <f>'Inventory Ref Sheet'!AP1904</f>
        <v>0</v>
      </c>
      <c r="N1904" s="59">
        <f>'Inventory Ref Sheet'!AQ1904</f>
        <v>0</v>
      </c>
      <c r="O1904" s="100" t="str">
        <f ca="1">IF('Inventory Ref Sheet'!AS1904&gt;0,YEAR(TODAY())-'Inventory Ref Sheet'!AS1904,"")</f>
        <v/>
      </c>
      <c r="P1904" s="95">
        <f>'Inventory Ref Sheet'!AU1904</f>
        <v>0</v>
      </c>
      <c r="Q1904" s="60">
        <f>'Inventory Ref Sheet'!AV1904</f>
        <v>0</v>
      </c>
      <c r="R1904" s="61"/>
      <c r="S1904" s="100" t="str">
        <f t="shared" si="105"/>
        <v/>
      </c>
      <c r="T1904" s="59">
        <f>'Inventory Ref Sheet'!M1904</f>
        <v>0</v>
      </c>
      <c r="U1904" s="102">
        <f>'Inventory Ref Sheet'!N1904</f>
        <v>0</v>
      </c>
      <c r="V1904" s="59">
        <f>'Inventory Ref Sheet'!O1904</f>
        <v>0</v>
      </c>
      <c r="W1904" s="59">
        <f>'Inventory Ref Sheet'!R1904</f>
        <v>0</v>
      </c>
      <c r="X1904" s="59">
        <f>'Inventory Ref Sheet'!S1904</f>
        <v>0</v>
      </c>
      <c r="Y1904" s="100" t="str">
        <f ca="1">IF('Inventory Ref Sheet'!U1904&gt;0,YEAR(TODAY())-'Inventory Ref Sheet'!U1904,"")</f>
        <v/>
      </c>
      <c r="Z1904" s="95">
        <f>'Inventory Ref Sheet'!W1904</f>
        <v>0</v>
      </c>
      <c r="AA1904" s="60">
        <f>'Inventory Ref Sheet'!X1904</f>
        <v>0</v>
      </c>
      <c r="AB1904" s="61"/>
      <c r="AC1904" s="97" t="str">
        <f t="shared" si="106"/>
        <v/>
      </c>
      <c r="AD1904" s="59">
        <f>'Inventory Ref Sheet'!Y1904</f>
        <v>0</v>
      </c>
      <c r="AE1904" s="59">
        <f>'Inventory Ref Sheet'!Z1904</f>
        <v>0</v>
      </c>
      <c r="AF1904" s="102">
        <f>'Inventory Ref Sheet'!AA1904</f>
        <v>0</v>
      </c>
      <c r="AG1904" s="59">
        <f>'Inventory Ref Sheet'!AD1904</f>
        <v>0</v>
      </c>
      <c r="AH1904" s="59">
        <f>'Inventory Ref Sheet'!AE1904</f>
        <v>0</v>
      </c>
      <c r="AI1904" s="100" t="str">
        <f ca="1">IF('Inventory Ref Sheet'!AG1904&gt;0,YEAR(TODAY())-'Inventory Ref Sheet'!AG1904,"")</f>
        <v/>
      </c>
      <c r="AJ1904" s="99"/>
      <c r="AK1904" s="60">
        <f>'Inventory Ref Sheet'!AJ1904</f>
        <v>0</v>
      </c>
      <c r="AL1904" s="99"/>
      <c r="AM1904" s="97" t="str">
        <f t="shared" si="107"/>
        <v/>
      </c>
    </row>
    <row r="1905" spans="10:39" x14ac:dyDescent="0.25">
      <c r="J1905" s="59">
        <f>'Inventory Ref Sheet'!AK1905</f>
        <v>0</v>
      </c>
      <c r="K1905" s="59">
        <f>'Inventory Ref Sheet'!AL1905</f>
        <v>0</v>
      </c>
      <c r="L1905" s="59">
        <f>'Inventory Ref Sheet'!AM1905</f>
        <v>0</v>
      </c>
      <c r="M1905" s="59">
        <f>'Inventory Ref Sheet'!AP1905</f>
        <v>0</v>
      </c>
      <c r="N1905" s="59">
        <f>'Inventory Ref Sheet'!AQ1905</f>
        <v>0</v>
      </c>
      <c r="O1905" s="100" t="str">
        <f ca="1">IF('Inventory Ref Sheet'!AS1905&gt;0,YEAR(TODAY())-'Inventory Ref Sheet'!AS1905,"")</f>
        <v/>
      </c>
      <c r="P1905" s="95">
        <f>'Inventory Ref Sheet'!AU1905</f>
        <v>0</v>
      </c>
      <c r="Q1905" s="60">
        <f>'Inventory Ref Sheet'!AV1905</f>
        <v>0</v>
      </c>
      <c r="R1905" s="61"/>
      <c r="S1905" s="100" t="str">
        <f t="shared" si="105"/>
        <v/>
      </c>
      <c r="T1905" s="59">
        <f>'Inventory Ref Sheet'!M1905</f>
        <v>0</v>
      </c>
      <c r="U1905" s="102">
        <f>'Inventory Ref Sheet'!N1905</f>
        <v>0</v>
      </c>
      <c r="V1905" s="59">
        <f>'Inventory Ref Sheet'!O1905</f>
        <v>0</v>
      </c>
      <c r="W1905" s="59">
        <f>'Inventory Ref Sheet'!R1905</f>
        <v>0</v>
      </c>
      <c r="X1905" s="59">
        <f>'Inventory Ref Sheet'!S1905</f>
        <v>0</v>
      </c>
      <c r="Y1905" s="100" t="str">
        <f ca="1">IF('Inventory Ref Sheet'!U1905&gt;0,YEAR(TODAY())-'Inventory Ref Sheet'!U1905,"")</f>
        <v/>
      </c>
      <c r="Z1905" s="95">
        <f>'Inventory Ref Sheet'!W1905</f>
        <v>0</v>
      </c>
      <c r="AA1905" s="60">
        <f>'Inventory Ref Sheet'!X1905</f>
        <v>0</v>
      </c>
      <c r="AB1905" s="61"/>
      <c r="AC1905" s="97" t="str">
        <f t="shared" si="106"/>
        <v/>
      </c>
      <c r="AD1905" s="59">
        <f>'Inventory Ref Sheet'!Y1905</f>
        <v>0</v>
      </c>
      <c r="AE1905" s="59">
        <f>'Inventory Ref Sheet'!Z1905</f>
        <v>0</v>
      </c>
      <c r="AF1905" s="102">
        <f>'Inventory Ref Sheet'!AA1905</f>
        <v>0</v>
      </c>
      <c r="AG1905" s="59">
        <f>'Inventory Ref Sheet'!AD1905</f>
        <v>0</v>
      </c>
      <c r="AH1905" s="59">
        <f>'Inventory Ref Sheet'!AE1905</f>
        <v>0</v>
      </c>
      <c r="AI1905" s="100" t="str">
        <f ca="1">IF('Inventory Ref Sheet'!AG1905&gt;0,YEAR(TODAY())-'Inventory Ref Sheet'!AG1905,"")</f>
        <v/>
      </c>
      <c r="AJ1905" s="99"/>
      <c r="AK1905" s="60">
        <f>'Inventory Ref Sheet'!AJ1905</f>
        <v>0</v>
      </c>
      <c r="AL1905" s="99"/>
      <c r="AM1905" s="97" t="str">
        <f t="shared" si="107"/>
        <v/>
      </c>
    </row>
    <row r="1906" spans="10:39" x14ac:dyDescent="0.25">
      <c r="J1906" s="59">
        <f>'Inventory Ref Sheet'!AK1906</f>
        <v>0</v>
      </c>
      <c r="K1906" s="59">
        <f>'Inventory Ref Sheet'!AL1906</f>
        <v>0</v>
      </c>
      <c r="L1906" s="59">
        <f>'Inventory Ref Sheet'!AM1906</f>
        <v>0</v>
      </c>
      <c r="M1906" s="59">
        <f>'Inventory Ref Sheet'!AP1906</f>
        <v>0</v>
      </c>
      <c r="N1906" s="59">
        <f>'Inventory Ref Sheet'!AQ1906</f>
        <v>0</v>
      </c>
      <c r="O1906" s="100" t="str">
        <f ca="1">IF('Inventory Ref Sheet'!AS1906&gt;0,YEAR(TODAY())-'Inventory Ref Sheet'!AS1906,"")</f>
        <v/>
      </c>
      <c r="P1906" s="95">
        <f>'Inventory Ref Sheet'!AU1906</f>
        <v>0</v>
      </c>
      <c r="Q1906" s="60">
        <f>'Inventory Ref Sheet'!AV1906</f>
        <v>0</v>
      </c>
      <c r="R1906" s="61"/>
      <c r="S1906" s="100" t="str">
        <f t="shared" si="105"/>
        <v/>
      </c>
      <c r="T1906" s="59">
        <f>'Inventory Ref Sheet'!M1906</f>
        <v>0</v>
      </c>
      <c r="U1906" s="102">
        <f>'Inventory Ref Sheet'!N1906</f>
        <v>0</v>
      </c>
      <c r="V1906" s="59">
        <f>'Inventory Ref Sheet'!O1906</f>
        <v>0</v>
      </c>
      <c r="W1906" s="59">
        <f>'Inventory Ref Sheet'!R1906</f>
        <v>0</v>
      </c>
      <c r="X1906" s="59">
        <f>'Inventory Ref Sheet'!S1906</f>
        <v>0</v>
      </c>
      <c r="Y1906" s="100" t="str">
        <f ca="1">IF('Inventory Ref Sheet'!U1906&gt;0,YEAR(TODAY())-'Inventory Ref Sheet'!U1906,"")</f>
        <v/>
      </c>
      <c r="Z1906" s="95">
        <f>'Inventory Ref Sheet'!W1906</f>
        <v>0</v>
      </c>
      <c r="AA1906" s="60">
        <f>'Inventory Ref Sheet'!X1906</f>
        <v>0</v>
      </c>
      <c r="AB1906" s="61"/>
      <c r="AC1906" s="97" t="str">
        <f t="shared" si="106"/>
        <v/>
      </c>
      <c r="AD1906" s="59">
        <f>'Inventory Ref Sheet'!Y1906</f>
        <v>0</v>
      </c>
      <c r="AE1906" s="59">
        <f>'Inventory Ref Sheet'!Z1906</f>
        <v>0</v>
      </c>
      <c r="AF1906" s="102">
        <f>'Inventory Ref Sheet'!AA1906</f>
        <v>0</v>
      </c>
      <c r="AG1906" s="59">
        <f>'Inventory Ref Sheet'!AD1906</f>
        <v>0</v>
      </c>
      <c r="AH1906" s="59">
        <f>'Inventory Ref Sheet'!AE1906</f>
        <v>0</v>
      </c>
      <c r="AI1906" s="100" t="str">
        <f ca="1">IF('Inventory Ref Sheet'!AG1906&gt;0,YEAR(TODAY())-'Inventory Ref Sheet'!AG1906,"")</f>
        <v/>
      </c>
      <c r="AJ1906" s="99"/>
      <c r="AK1906" s="60">
        <f>'Inventory Ref Sheet'!AJ1906</f>
        <v>0</v>
      </c>
      <c r="AL1906" s="99"/>
      <c r="AM1906" s="97" t="str">
        <f t="shared" si="107"/>
        <v/>
      </c>
    </row>
    <row r="1907" spans="10:39" x14ac:dyDescent="0.25">
      <c r="J1907" s="59">
        <f>'Inventory Ref Sheet'!AK1907</f>
        <v>0</v>
      </c>
      <c r="K1907" s="59">
        <f>'Inventory Ref Sheet'!AL1907</f>
        <v>0</v>
      </c>
      <c r="L1907" s="59">
        <f>'Inventory Ref Sheet'!AM1907</f>
        <v>0</v>
      </c>
      <c r="M1907" s="59">
        <f>'Inventory Ref Sheet'!AP1907</f>
        <v>0</v>
      </c>
      <c r="N1907" s="59">
        <f>'Inventory Ref Sheet'!AQ1907</f>
        <v>0</v>
      </c>
      <c r="O1907" s="100" t="str">
        <f ca="1">IF('Inventory Ref Sheet'!AS1907&gt;0,YEAR(TODAY())-'Inventory Ref Sheet'!AS1907,"")</f>
        <v/>
      </c>
      <c r="P1907" s="95">
        <f>'Inventory Ref Sheet'!AU1907</f>
        <v>0</v>
      </c>
      <c r="Q1907" s="60">
        <f>'Inventory Ref Sheet'!AV1907</f>
        <v>0</v>
      </c>
      <c r="R1907" s="61"/>
      <c r="S1907" s="100" t="str">
        <f t="shared" si="105"/>
        <v/>
      </c>
      <c r="T1907" s="59">
        <f>'Inventory Ref Sheet'!M1907</f>
        <v>0</v>
      </c>
      <c r="U1907" s="102">
        <f>'Inventory Ref Sheet'!N1907</f>
        <v>0</v>
      </c>
      <c r="V1907" s="59">
        <f>'Inventory Ref Sheet'!O1907</f>
        <v>0</v>
      </c>
      <c r="W1907" s="59">
        <f>'Inventory Ref Sheet'!R1907</f>
        <v>0</v>
      </c>
      <c r="X1907" s="59">
        <f>'Inventory Ref Sheet'!S1907</f>
        <v>0</v>
      </c>
      <c r="Y1907" s="100" t="str">
        <f ca="1">IF('Inventory Ref Sheet'!U1907&gt;0,YEAR(TODAY())-'Inventory Ref Sheet'!U1907,"")</f>
        <v/>
      </c>
      <c r="Z1907" s="95">
        <f>'Inventory Ref Sheet'!W1907</f>
        <v>0</v>
      </c>
      <c r="AA1907" s="60">
        <f>'Inventory Ref Sheet'!X1907</f>
        <v>0</v>
      </c>
      <c r="AB1907" s="61"/>
      <c r="AC1907" s="97" t="str">
        <f t="shared" si="106"/>
        <v/>
      </c>
      <c r="AD1907" s="59">
        <f>'Inventory Ref Sheet'!Y1907</f>
        <v>0</v>
      </c>
      <c r="AE1907" s="59">
        <f>'Inventory Ref Sheet'!Z1907</f>
        <v>0</v>
      </c>
      <c r="AF1907" s="102">
        <f>'Inventory Ref Sheet'!AA1907</f>
        <v>0</v>
      </c>
      <c r="AG1907" s="59">
        <f>'Inventory Ref Sheet'!AD1907</f>
        <v>0</v>
      </c>
      <c r="AH1907" s="59">
        <f>'Inventory Ref Sheet'!AE1907</f>
        <v>0</v>
      </c>
      <c r="AI1907" s="100" t="str">
        <f ca="1">IF('Inventory Ref Sheet'!AG1907&gt;0,YEAR(TODAY())-'Inventory Ref Sheet'!AG1907,"")</f>
        <v/>
      </c>
      <c r="AJ1907" s="99"/>
      <c r="AK1907" s="60">
        <f>'Inventory Ref Sheet'!AJ1907</f>
        <v>0</v>
      </c>
      <c r="AL1907" s="99"/>
      <c r="AM1907" s="97" t="str">
        <f t="shared" si="107"/>
        <v/>
      </c>
    </row>
    <row r="1908" spans="10:39" x14ac:dyDescent="0.25">
      <c r="J1908" s="59">
        <f>'Inventory Ref Sheet'!AK1908</f>
        <v>0</v>
      </c>
      <c r="K1908" s="59">
        <f>'Inventory Ref Sheet'!AL1908</f>
        <v>0</v>
      </c>
      <c r="L1908" s="59">
        <f>'Inventory Ref Sheet'!AM1908</f>
        <v>0</v>
      </c>
      <c r="M1908" s="59">
        <f>'Inventory Ref Sheet'!AP1908</f>
        <v>0</v>
      </c>
      <c r="N1908" s="59">
        <f>'Inventory Ref Sheet'!AQ1908</f>
        <v>0</v>
      </c>
      <c r="O1908" s="100" t="str">
        <f ca="1">IF('Inventory Ref Sheet'!AS1908&gt;0,YEAR(TODAY())-'Inventory Ref Sheet'!AS1908,"")</f>
        <v/>
      </c>
      <c r="P1908" s="95">
        <f>'Inventory Ref Sheet'!AU1908</f>
        <v>0</v>
      </c>
      <c r="Q1908" s="60">
        <f>'Inventory Ref Sheet'!AV1908</f>
        <v>0</v>
      </c>
      <c r="R1908" s="61"/>
      <c r="S1908" s="100" t="str">
        <f t="shared" si="105"/>
        <v/>
      </c>
      <c r="T1908" s="59">
        <f>'Inventory Ref Sheet'!M1908</f>
        <v>0</v>
      </c>
      <c r="U1908" s="102">
        <f>'Inventory Ref Sheet'!N1908</f>
        <v>0</v>
      </c>
      <c r="V1908" s="59">
        <f>'Inventory Ref Sheet'!O1908</f>
        <v>0</v>
      </c>
      <c r="W1908" s="59">
        <f>'Inventory Ref Sheet'!R1908</f>
        <v>0</v>
      </c>
      <c r="X1908" s="59">
        <f>'Inventory Ref Sheet'!S1908</f>
        <v>0</v>
      </c>
      <c r="Y1908" s="100" t="str">
        <f ca="1">IF('Inventory Ref Sheet'!U1908&gt;0,YEAR(TODAY())-'Inventory Ref Sheet'!U1908,"")</f>
        <v/>
      </c>
      <c r="Z1908" s="95">
        <f>'Inventory Ref Sheet'!W1908</f>
        <v>0</v>
      </c>
      <c r="AA1908" s="60">
        <f>'Inventory Ref Sheet'!X1908</f>
        <v>0</v>
      </c>
      <c r="AB1908" s="61"/>
      <c r="AC1908" s="97" t="str">
        <f t="shared" si="106"/>
        <v/>
      </c>
      <c r="AD1908" s="59">
        <f>'Inventory Ref Sheet'!Y1908</f>
        <v>0</v>
      </c>
      <c r="AE1908" s="59">
        <f>'Inventory Ref Sheet'!Z1908</f>
        <v>0</v>
      </c>
      <c r="AF1908" s="102">
        <f>'Inventory Ref Sheet'!AA1908</f>
        <v>0</v>
      </c>
      <c r="AG1908" s="59">
        <f>'Inventory Ref Sheet'!AD1908</f>
        <v>0</v>
      </c>
      <c r="AH1908" s="59">
        <f>'Inventory Ref Sheet'!AE1908</f>
        <v>0</v>
      </c>
      <c r="AI1908" s="100" t="str">
        <f ca="1">IF('Inventory Ref Sheet'!AG1908&gt;0,YEAR(TODAY())-'Inventory Ref Sheet'!AG1908,"")</f>
        <v/>
      </c>
      <c r="AJ1908" s="99"/>
      <c r="AK1908" s="60">
        <f>'Inventory Ref Sheet'!AJ1908</f>
        <v>0</v>
      </c>
      <c r="AL1908" s="99"/>
      <c r="AM1908" s="97" t="str">
        <f t="shared" si="107"/>
        <v/>
      </c>
    </row>
    <row r="1909" spans="10:39" x14ac:dyDescent="0.25">
      <c r="J1909" s="59">
        <f>'Inventory Ref Sheet'!AK1909</f>
        <v>0</v>
      </c>
      <c r="K1909" s="59">
        <f>'Inventory Ref Sheet'!AL1909</f>
        <v>0</v>
      </c>
      <c r="L1909" s="59">
        <f>'Inventory Ref Sheet'!AM1909</f>
        <v>0</v>
      </c>
      <c r="M1909" s="59">
        <f>'Inventory Ref Sheet'!AP1909</f>
        <v>0</v>
      </c>
      <c r="N1909" s="59">
        <f>'Inventory Ref Sheet'!AQ1909</f>
        <v>0</v>
      </c>
      <c r="O1909" s="100" t="str">
        <f ca="1">IF('Inventory Ref Sheet'!AS1909&gt;0,YEAR(TODAY())-'Inventory Ref Sheet'!AS1909,"")</f>
        <v/>
      </c>
      <c r="P1909" s="95">
        <f>'Inventory Ref Sheet'!AU1909</f>
        <v>0</v>
      </c>
      <c r="Q1909" s="60">
        <f>'Inventory Ref Sheet'!AV1909</f>
        <v>0</v>
      </c>
      <c r="R1909" s="61"/>
      <c r="S1909" s="100" t="str">
        <f t="shared" si="105"/>
        <v/>
      </c>
      <c r="T1909" s="59">
        <f>'Inventory Ref Sheet'!M1909</f>
        <v>0</v>
      </c>
      <c r="U1909" s="102">
        <f>'Inventory Ref Sheet'!N1909</f>
        <v>0</v>
      </c>
      <c r="V1909" s="59">
        <f>'Inventory Ref Sheet'!O1909</f>
        <v>0</v>
      </c>
      <c r="W1909" s="59">
        <f>'Inventory Ref Sheet'!R1909</f>
        <v>0</v>
      </c>
      <c r="X1909" s="59">
        <f>'Inventory Ref Sheet'!S1909</f>
        <v>0</v>
      </c>
      <c r="Y1909" s="100" t="str">
        <f ca="1">IF('Inventory Ref Sheet'!U1909&gt;0,YEAR(TODAY())-'Inventory Ref Sheet'!U1909,"")</f>
        <v/>
      </c>
      <c r="Z1909" s="95">
        <f>'Inventory Ref Sheet'!W1909</f>
        <v>0</v>
      </c>
      <c r="AA1909" s="60">
        <f>'Inventory Ref Sheet'!X1909</f>
        <v>0</v>
      </c>
      <c r="AB1909" s="61"/>
      <c r="AC1909" s="97" t="str">
        <f t="shared" si="106"/>
        <v/>
      </c>
      <c r="AD1909" s="59">
        <f>'Inventory Ref Sheet'!Y1909</f>
        <v>0</v>
      </c>
      <c r="AE1909" s="59">
        <f>'Inventory Ref Sheet'!Z1909</f>
        <v>0</v>
      </c>
      <c r="AF1909" s="102">
        <f>'Inventory Ref Sheet'!AA1909</f>
        <v>0</v>
      </c>
      <c r="AG1909" s="59">
        <f>'Inventory Ref Sheet'!AD1909</f>
        <v>0</v>
      </c>
      <c r="AH1909" s="59">
        <f>'Inventory Ref Sheet'!AE1909</f>
        <v>0</v>
      </c>
      <c r="AI1909" s="100" t="str">
        <f ca="1">IF('Inventory Ref Sheet'!AG1909&gt;0,YEAR(TODAY())-'Inventory Ref Sheet'!AG1909,"")</f>
        <v/>
      </c>
      <c r="AJ1909" s="99"/>
      <c r="AK1909" s="60">
        <f>'Inventory Ref Sheet'!AJ1909</f>
        <v>0</v>
      </c>
      <c r="AL1909" s="99"/>
      <c r="AM1909" s="97" t="str">
        <f t="shared" si="107"/>
        <v/>
      </c>
    </row>
    <row r="1910" spans="10:39" x14ac:dyDescent="0.25">
      <c r="J1910" s="59">
        <f>'Inventory Ref Sheet'!AK1910</f>
        <v>0</v>
      </c>
      <c r="K1910" s="59">
        <f>'Inventory Ref Sheet'!AL1910</f>
        <v>0</v>
      </c>
      <c r="L1910" s="59">
        <f>'Inventory Ref Sheet'!AM1910</f>
        <v>0</v>
      </c>
      <c r="M1910" s="59">
        <f>'Inventory Ref Sheet'!AP1910</f>
        <v>0</v>
      </c>
      <c r="N1910" s="59">
        <f>'Inventory Ref Sheet'!AQ1910</f>
        <v>0</v>
      </c>
      <c r="O1910" s="100" t="str">
        <f ca="1">IF('Inventory Ref Sheet'!AS1910&gt;0,YEAR(TODAY())-'Inventory Ref Sheet'!AS1910,"")</f>
        <v/>
      </c>
      <c r="P1910" s="95">
        <f>'Inventory Ref Sheet'!AU1910</f>
        <v>0</v>
      </c>
      <c r="Q1910" s="60">
        <f>'Inventory Ref Sheet'!AV1910</f>
        <v>0</v>
      </c>
      <c r="R1910" s="61"/>
      <c r="S1910" s="100" t="str">
        <f t="shared" si="105"/>
        <v/>
      </c>
      <c r="T1910" s="59">
        <f>'Inventory Ref Sheet'!M1910</f>
        <v>0</v>
      </c>
      <c r="U1910" s="102">
        <f>'Inventory Ref Sheet'!N1910</f>
        <v>0</v>
      </c>
      <c r="V1910" s="59">
        <f>'Inventory Ref Sheet'!O1910</f>
        <v>0</v>
      </c>
      <c r="W1910" s="59">
        <f>'Inventory Ref Sheet'!R1910</f>
        <v>0</v>
      </c>
      <c r="X1910" s="59">
        <f>'Inventory Ref Sheet'!S1910</f>
        <v>0</v>
      </c>
      <c r="Y1910" s="100" t="str">
        <f ca="1">IF('Inventory Ref Sheet'!U1910&gt;0,YEAR(TODAY())-'Inventory Ref Sheet'!U1910,"")</f>
        <v/>
      </c>
      <c r="Z1910" s="95">
        <f>'Inventory Ref Sheet'!W1910</f>
        <v>0</v>
      </c>
      <c r="AA1910" s="60">
        <f>'Inventory Ref Sheet'!X1910</f>
        <v>0</v>
      </c>
      <c r="AB1910" s="61"/>
      <c r="AC1910" s="97" t="str">
        <f t="shared" si="106"/>
        <v/>
      </c>
      <c r="AD1910" s="59">
        <f>'Inventory Ref Sheet'!Y1910</f>
        <v>0</v>
      </c>
      <c r="AE1910" s="59">
        <f>'Inventory Ref Sheet'!Z1910</f>
        <v>0</v>
      </c>
      <c r="AF1910" s="102">
        <f>'Inventory Ref Sheet'!AA1910</f>
        <v>0</v>
      </c>
      <c r="AG1910" s="59">
        <f>'Inventory Ref Sheet'!AD1910</f>
        <v>0</v>
      </c>
      <c r="AH1910" s="59">
        <f>'Inventory Ref Sheet'!AE1910</f>
        <v>0</v>
      </c>
      <c r="AI1910" s="100" t="str">
        <f ca="1">IF('Inventory Ref Sheet'!AG1910&gt;0,YEAR(TODAY())-'Inventory Ref Sheet'!AG1910,"")</f>
        <v/>
      </c>
      <c r="AJ1910" s="99"/>
      <c r="AK1910" s="60">
        <f>'Inventory Ref Sheet'!AJ1910</f>
        <v>0</v>
      </c>
      <c r="AL1910" s="99"/>
      <c r="AM1910" s="97" t="str">
        <f t="shared" si="107"/>
        <v/>
      </c>
    </row>
    <row r="1911" spans="10:39" x14ac:dyDescent="0.25">
      <c r="J1911" s="59">
        <f>'Inventory Ref Sheet'!AK1911</f>
        <v>0</v>
      </c>
      <c r="K1911" s="59">
        <f>'Inventory Ref Sheet'!AL1911</f>
        <v>0</v>
      </c>
      <c r="L1911" s="59">
        <f>'Inventory Ref Sheet'!AM1911</f>
        <v>0</v>
      </c>
      <c r="M1911" s="59">
        <f>'Inventory Ref Sheet'!AP1911</f>
        <v>0</v>
      </c>
      <c r="N1911" s="59">
        <f>'Inventory Ref Sheet'!AQ1911</f>
        <v>0</v>
      </c>
      <c r="O1911" s="100" t="str">
        <f ca="1">IF('Inventory Ref Sheet'!AS1911&gt;0,YEAR(TODAY())-'Inventory Ref Sheet'!AS1911,"")</f>
        <v/>
      </c>
      <c r="P1911" s="95">
        <f>'Inventory Ref Sheet'!AU1911</f>
        <v>0</v>
      </c>
      <c r="Q1911" s="60">
        <f>'Inventory Ref Sheet'!AV1911</f>
        <v>0</v>
      </c>
      <c r="R1911" s="61"/>
      <c r="S1911" s="100" t="str">
        <f t="shared" si="105"/>
        <v/>
      </c>
      <c r="T1911" s="59">
        <f>'Inventory Ref Sheet'!M1911</f>
        <v>0</v>
      </c>
      <c r="U1911" s="102">
        <f>'Inventory Ref Sheet'!N1911</f>
        <v>0</v>
      </c>
      <c r="V1911" s="59">
        <f>'Inventory Ref Sheet'!O1911</f>
        <v>0</v>
      </c>
      <c r="W1911" s="59">
        <f>'Inventory Ref Sheet'!R1911</f>
        <v>0</v>
      </c>
      <c r="X1911" s="59">
        <f>'Inventory Ref Sheet'!S1911</f>
        <v>0</v>
      </c>
      <c r="Y1911" s="100" t="str">
        <f ca="1">IF('Inventory Ref Sheet'!U1911&gt;0,YEAR(TODAY())-'Inventory Ref Sheet'!U1911,"")</f>
        <v/>
      </c>
      <c r="Z1911" s="95">
        <f>'Inventory Ref Sheet'!W1911</f>
        <v>0</v>
      </c>
      <c r="AA1911" s="60">
        <f>'Inventory Ref Sheet'!X1911</f>
        <v>0</v>
      </c>
      <c r="AB1911" s="61"/>
      <c r="AC1911" s="97" t="str">
        <f t="shared" si="106"/>
        <v/>
      </c>
      <c r="AD1911" s="59">
        <f>'Inventory Ref Sheet'!Y1911</f>
        <v>0</v>
      </c>
      <c r="AE1911" s="59">
        <f>'Inventory Ref Sheet'!Z1911</f>
        <v>0</v>
      </c>
      <c r="AF1911" s="102">
        <f>'Inventory Ref Sheet'!AA1911</f>
        <v>0</v>
      </c>
      <c r="AG1911" s="59">
        <f>'Inventory Ref Sheet'!AD1911</f>
        <v>0</v>
      </c>
      <c r="AH1911" s="59">
        <f>'Inventory Ref Sheet'!AE1911</f>
        <v>0</v>
      </c>
      <c r="AI1911" s="100" t="str">
        <f ca="1">IF('Inventory Ref Sheet'!AG1911&gt;0,YEAR(TODAY())-'Inventory Ref Sheet'!AG1911,"")</f>
        <v/>
      </c>
      <c r="AJ1911" s="99"/>
      <c r="AK1911" s="60">
        <f>'Inventory Ref Sheet'!AJ1911</f>
        <v>0</v>
      </c>
      <c r="AL1911" s="99"/>
      <c r="AM1911" s="97" t="str">
        <f t="shared" si="107"/>
        <v/>
      </c>
    </row>
    <row r="1912" spans="10:39" x14ac:dyDescent="0.25">
      <c r="J1912" s="59">
        <f>'Inventory Ref Sheet'!AK1912</f>
        <v>0</v>
      </c>
      <c r="K1912" s="59">
        <f>'Inventory Ref Sheet'!AL1912</f>
        <v>0</v>
      </c>
      <c r="L1912" s="59">
        <f>'Inventory Ref Sheet'!AM1912</f>
        <v>0</v>
      </c>
      <c r="M1912" s="59">
        <f>'Inventory Ref Sheet'!AP1912</f>
        <v>0</v>
      </c>
      <c r="N1912" s="59">
        <f>'Inventory Ref Sheet'!AQ1912</f>
        <v>0</v>
      </c>
      <c r="O1912" s="100" t="str">
        <f ca="1">IF('Inventory Ref Sheet'!AS1912&gt;0,YEAR(TODAY())-'Inventory Ref Sheet'!AS1912,"")</f>
        <v/>
      </c>
      <c r="P1912" s="95">
        <f>'Inventory Ref Sheet'!AU1912</f>
        <v>0</v>
      </c>
      <c r="Q1912" s="60">
        <f>'Inventory Ref Sheet'!AV1912</f>
        <v>0</v>
      </c>
      <c r="R1912" s="61"/>
      <c r="S1912" s="100" t="str">
        <f t="shared" si="105"/>
        <v/>
      </c>
      <c r="T1912" s="59">
        <f>'Inventory Ref Sheet'!M1912</f>
        <v>0</v>
      </c>
      <c r="U1912" s="102">
        <f>'Inventory Ref Sheet'!N1912</f>
        <v>0</v>
      </c>
      <c r="V1912" s="59">
        <f>'Inventory Ref Sheet'!O1912</f>
        <v>0</v>
      </c>
      <c r="W1912" s="59">
        <f>'Inventory Ref Sheet'!R1912</f>
        <v>0</v>
      </c>
      <c r="X1912" s="59">
        <f>'Inventory Ref Sheet'!S1912</f>
        <v>0</v>
      </c>
      <c r="Y1912" s="100" t="str">
        <f ca="1">IF('Inventory Ref Sheet'!U1912&gt;0,YEAR(TODAY())-'Inventory Ref Sheet'!U1912,"")</f>
        <v/>
      </c>
      <c r="Z1912" s="95">
        <f>'Inventory Ref Sheet'!W1912</f>
        <v>0</v>
      </c>
      <c r="AA1912" s="60">
        <f>'Inventory Ref Sheet'!X1912</f>
        <v>0</v>
      </c>
      <c r="AB1912" s="61"/>
      <c r="AC1912" s="97" t="str">
        <f t="shared" si="106"/>
        <v/>
      </c>
      <c r="AD1912" s="59">
        <f>'Inventory Ref Sheet'!Y1912</f>
        <v>0</v>
      </c>
      <c r="AE1912" s="59">
        <f>'Inventory Ref Sheet'!Z1912</f>
        <v>0</v>
      </c>
      <c r="AF1912" s="102">
        <f>'Inventory Ref Sheet'!AA1912</f>
        <v>0</v>
      </c>
      <c r="AG1912" s="59">
        <f>'Inventory Ref Sheet'!AD1912</f>
        <v>0</v>
      </c>
      <c r="AH1912" s="59">
        <f>'Inventory Ref Sheet'!AE1912</f>
        <v>0</v>
      </c>
      <c r="AI1912" s="100" t="str">
        <f ca="1">IF('Inventory Ref Sheet'!AG1912&gt;0,YEAR(TODAY())-'Inventory Ref Sheet'!AG1912,"")</f>
        <v/>
      </c>
      <c r="AJ1912" s="99"/>
      <c r="AK1912" s="60">
        <f>'Inventory Ref Sheet'!AJ1912</f>
        <v>0</v>
      </c>
      <c r="AL1912" s="99"/>
      <c r="AM1912" s="97" t="str">
        <f t="shared" si="107"/>
        <v/>
      </c>
    </row>
    <row r="1913" spans="10:39" x14ac:dyDescent="0.25">
      <c r="J1913" s="59">
        <f>'Inventory Ref Sheet'!AK1913</f>
        <v>0</v>
      </c>
      <c r="K1913" s="59">
        <f>'Inventory Ref Sheet'!AL1913</f>
        <v>0</v>
      </c>
      <c r="L1913" s="59">
        <f>'Inventory Ref Sheet'!AM1913</f>
        <v>0</v>
      </c>
      <c r="M1913" s="59">
        <f>'Inventory Ref Sheet'!AP1913</f>
        <v>0</v>
      </c>
      <c r="N1913" s="59">
        <f>'Inventory Ref Sheet'!AQ1913</f>
        <v>0</v>
      </c>
      <c r="O1913" s="100" t="str">
        <f ca="1">IF('Inventory Ref Sheet'!AS1913&gt;0,YEAR(TODAY())-'Inventory Ref Sheet'!AS1913,"")</f>
        <v/>
      </c>
      <c r="P1913" s="95">
        <f>'Inventory Ref Sheet'!AU1913</f>
        <v>0</v>
      </c>
      <c r="Q1913" s="60">
        <f>'Inventory Ref Sheet'!AV1913</f>
        <v>0</v>
      </c>
      <c r="R1913" s="61"/>
      <c r="S1913" s="100" t="str">
        <f t="shared" si="105"/>
        <v/>
      </c>
      <c r="T1913" s="59">
        <f>'Inventory Ref Sheet'!M1913</f>
        <v>0</v>
      </c>
      <c r="U1913" s="102">
        <f>'Inventory Ref Sheet'!N1913</f>
        <v>0</v>
      </c>
      <c r="V1913" s="59">
        <f>'Inventory Ref Sheet'!O1913</f>
        <v>0</v>
      </c>
      <c r="W1913" s="59">
        <f>'Inventory Ref Sheet'!R1913</f>
        <v>0</v>
      </c>
      <c r="X1913" s="59">
        <f>'Inventory Ref Sheet'!S1913</f>
        <v>0</v>
      </c>
      <c r="Y1913" s="100" t="str">
        <f ca="1">IF('Inventory Ref Sheet'!U1913&gt;0,YEAR(TODAY())-'Inventory Ref Sheet'!U1913,"")</f>
        <v/>
      </c>
      <c r="Z1913" s="95">
        <f>'Inventory Ref Sheet'!W1913</f>
        <v>0</v>
      </c>
      <c r="AA1913" s="60">
        <f>'Inventory Ref Sheet'!X1913</f>
        <v>0</v>
      </c>
      <c r="AB1913" s="61"/>
      <c r="AC1913" s="97" t="str">
        <f t="shared" si="106"/>
        <v/>
      </c>
      <c r="AD1913" s="59">
        <f>'Inventory Ref Sheet'!Y1913</f>
        <v>0</v>
      </c>
      <c r="AE1913" s="59">
        <f>'Inventory Ref Sheet'!Z1913</f>
        <v>0</v>
      </c>
      <c r="AF1913" s="102">
        <f>'Inventory Ref Sheet'!AA1913</f>
        <v>0</v>
      </c>
      <c r="AG1913" s="59">
        <f>'Inventory Ref Sheet'!AD1913</f>
        <v>0</v>
      </c>
      <c r="AH1913" s="59">
        <f>'Inventory Ref Sheet'!AE1913</f>
        <v>0</v>
      </c>
      <c r="AI1913" s="100" t="str">
        <f ca="1">IF('Inventory Ref Sheet'!AG1913&gt;0,YEAR(TODAY())-'Inventory Ref Sheet'!AG1913,"")</f>
        <v/>
      </c>
      <c r="AJ1913" s="99"/>
      <c r="AK1913" s="60">
        <f>'Inventory Ref Sheet'!AJ1913</f>
        <v>0</v>
      </c>
      <c r="AL1913" s="99"/>
      <c r="AM1913" s="97" t="str">
        <f t="shared" si="107"/>
        <v/>
      </c>
    </row>
    <row r="1914" spans="10:39" x14ac:dyDescent="0.25">
      <c r="J1914" s="59">
        <f>'Inventory Ref Sheet'!AK1914</f>
        <v>0</v>
      </c>
      <c r="K1914" s="59">
        <f>'Inventory Ref Sheet'!AL1914</f>
        <v>0</v>
      </c>
      <c r="L1914" s="59">
        <f>'Inventory Ref Sheet'!AM1914</f>
        <v>0</v>
      </c>
      <c r="M1914" s="59">
        <f>'Inventory Ref Sheet'!AP1914</f>
        <v>0</v>
      </c>
      <c r="N1914" s="59">
        <f>'Inventory Ref Sheet'!AQ1914</f>
        <v>0</v>
      </c>
      <c r="O1914" s="100" t="str">
        <f ca="1">IF('Inventory Ref Sheet'!AS1914&gt;0,YEAR(TODAY())-'Inventory Ref Sheet'!AS1914,"")</f>
        <v/>
      </c>
      <c r="P1914" s="95">
        <f>'Inventory Ref Sheet'!AU1914</f>
        <v>0</v>
      </c>
      <c r="Q1914" s="60">
        <f>'Inventory Ref Sheet'!AV1914</f>
        <v>0</v>
      </c>
      <c r="R1914" s="61"/>
      <c r="S1914" s="100" t="str">
        <f t="shared" si="105"/>
        <v/>
      </c>
      <c r="T1914" s="59">
        <f>'Inventory Ref Sheet'!M1914</f>
        <v>0</v>
      </c>
      <c r="U1914" s="102">
        <f>'Inventory Ref Sheet'!N1914</f>
        <v>0</v>
      </c>
      <c r="V1914" s="59">
        <f>'Inventory Ref Sheet'!O1914</f>
        <v>0</v>
      </c>
      <c r="W1914" s="59">
        <f>'Inventory Ref Sheet'!R1914</f>
        <v>0</v>
      </c>
      <c r="X1914" s="59">
        <f>'Inventory Ref Sheet'!S1914</f>
        <v>0</v>
      </c>
      <c r="Y1914" s="100" t="str">
        <f ca="1">IF('Inventory Ref Sheet'!U1914&gt;0,YEAR(TODAY())-'Inventory Ref Sheet'!U1914,"")</f>
        <v/>
      </c>
      <c r="Z1914" s="95">
        <f>'Inventory Ref Sheet'!W1914</f>
        <v>0</v>
      </c>
      <c r="AA1914" s="60">
        <f>'Inventory Ref Sheet'!X1914</f>
        <v>0</v>
      </c>
      <c r="AB1914" s="61"/>
      <c r="AC1914" s="97" t="str">
        <f t="shared" si="106"/>
        <v/>
      </c>
      <c r="AD1914" s="59">
        <f>'Inventory Ref Sheet'!Y1914</f>
        <v>0</v>
      </c>
      <c r="AE1914" s="59">
        <f>'Inventory Ref Sheet'!Z1914</f>
        <v>0</v>
      </c>
      <c r="AF1914" s="102">
        <f>'Inventory Ref Sheet'!AA1914</f>
        <v>0</v>
      </c>
      <c r="AG1914" s="59">
        <f>'Inventory Ref Sheet'!AD1914</f>
        <v>0</v>
      </c>
      <c r="AH1914" s="59">
        <f>'Inventory Ref Sheet'!AE1914</f>
        <v>0</v>
      </c>
      <c r="AI1914" s="100" t="str">
        <f ca="1">IF('Inventory Ref Sheet'!AG1914&gt;0,YEAR(TODAY())-'Inventory Ref Sheet'!AG1914,"")</f>
        <v/>
      </c>
      <c r="AJ1914" s="99"/>
      <c r="AK1914" s="60">
        <f>'Inventory Ref Sheet'!AJ1914</f>
        <v>0</v>
      </c>
      <c r="AL1914" s="99"/>
      <c r="AM1914" s="97" t="str">
        <f t="shared" si="107"/>
        <v/>
      </c>
    </row>
    <row r="1915" spans="10:39" x14ac:dyDescent="0.25">
      <c r="J1915" s="59">
        <f>'Inventory Ref Sheet'!AK1915</f>
        <v>0</v>
      </c>
      <c r="K1915" s="59">
        <f>'Inventory Ref Sheet'!AL1915</f>
        <v>0</v>
      </c>
      <c r="L1915" s="59">
        <f>'Inventory Ref Sheet'!AM1915</f>
        <v>0</v>
      </c>
      <c r="M1915" s="59">
        <f>'Inventory Ref Sheet'!AP1915</f>
        <v>0</v>
      </c>
      <c r="N1915" s="59">
        <f>'Inventory Ref Sheet'!AQ1915</f>
        <v>0</v>
      </c>
      <c r="O1915" s="100" t="str">
        <f ca="1">IF('Inventory Ref Sheet'!AS1915&gt;0,YEAR(TODAY())-'Inventory Ref Sheet'!AS1915,"")</f>
        <v/>
      </c>
      <c r="P1915" s="95">
        <f>'Inventory Ref Sheet'!AU1915</f>
        <v>0</v>
      </c>
      <c r="Q1915" s="60">
        <f>'Inventory Ref Sheet'!AV1915</f>
        <v>0</v>
      </c>
      <c r="R1915" s="61"/>
      <c r="S1915" s="100" t="str">
        <f t="shared" si="105"/>
        <v/>
      </c>
      <c r="T1915" s="59">
        <f>'Inventory Ref Sheet'!M1915</f>
        <v>0</v>
      </c>
      <c r="U1915" s="102">
        <f>'Inventory Ref Sheet'!N1915</f>
        <v>0</v>
      </c>
      <c r="V1915" s="59">
        <f>'Inventory Ref Sheet'!O1915</f>
        <v>0</v>
      </c>
      <c r="W1915" s="59">
        <f>'Inventory Ref Sheet'!R1915</f>
        <v>0</v>
      </c>
      <c r="X1915" s="59">
        <f>'Inventory Ref Sheet'!S1915</f>
        <v>0</v>
      </c>
      <c r="Y1915" s="100" t="str">
        <f ca="1">IF('Inventory Ref Sheet'!U1915&gt;0,YEAR(TODAY())-'Inventory Ref Sheet'!U1915,"")</f>
        <v/>
      </c>
      <c r="Z1915" s="95">
        <f>'Inventory Ref Sheet'!W1915</f>
        <v>0</v>
      </c>
      <c r="AA1915" s="60">
        <f>'Inventory Ref Sheet'!X1915</f>
        <v>0</v>
      </c>
      <c r="AB1915" s="61"/>
      <c r="AC1915" s="97" t="str">
        <f t="shared" si="106"/>
        <v/>
      </c>
      <c r="AD1915" s="59">
        <f>'Inventory Ref Sheet'!Y1915</f>
        <v>0</v>
      </c>
      <c r="AE1915" s="59">
        <f>'Inventory Ref Sheet'!Z1915</f>
        <v>0</v>
      </c>
      <c r="AF1915" s="102">
        <f>'Inventory Ref Sheet'!AA1915</f>
        <v>0</v>
      </c>
      <c r="AG1915" s="59">
        <f>'Inventory Ref Sheet'!AD1915</f>
        <v>0</v>
      </c>
      <c r="AH1915" s="59">
        <f>'Inventory Ref Sheet'!AE1915</f>
        <v>0</v>
      </c>
      <c r="AI1915" s="100" t="str">
        <f ca="1">IF('Inventory Ref Sheet'!AG1915&gt;0,YEAR(TODAY())-'Inventory Ref Sheet'!AG1915,"")</f>
        <v/>
      </c>
      <c r="AJ1915" s="99"/>
      <c r="AK1915" s="60">
        <f>'Inventory Ref Sheet'!AJ1915</f>
        <v>0</v>
      </c>
      <c r="AL1915" s="99"/>
      <c r="AM1915" s="97" t="str">
        <f t="shared" si="107"/>
        <v/>
      </c>
    </row>
    <row r="1916" spans="10:39" x14ac:dyDescent="0.25">
      <c r="J1916" s="59">
        <f>'Inventory Ref Sheet'!AK1916</f>
        <v>0</v>
      </c>
      <c r="K1916" s="59">
        <f>'Inventory Ref Sheet'!AL1916</f>
        <v>0</v>
      </c>
      <c r="L1916" s="59">
        <f>'Inventory Ref Sheet'!AM1916</f>
        <v>0</v>
      </c>
      <c r="M1916" s="59">
        <f>'Inventory Ref Sheet'!AP1916</f>
        <v>0</v>
      </c>
      <c r="N1916" s="59">
        <f>'Inventory Ref Sheet'!AQ1916</f>
        <v>0</v>
      </c>
      <c r="O1916" s="100" t="str">
        <f ca="1">IF('Inventory Ref Sheet'!AS1916&gt;0,YEAR(TODAY())-'Inventory Ref Sheet'!AS1916,"")</f>
        <v/>
      </c>
      <c r="P1916" s="95">
        <f>'Inventory Ref Sheet'!AU1916</f>
        <v>0</v>
      </c>
      <c r="Q1916" s="60">
        <f>'Inventory Ref Sheet'!AV1916</f>
        <v>0</v>
      </c>
      <c r="R1916" s="61"/>
      <c r="S1916" s="100" t="str">
        <f t="shared" si="105"/>
        <v/>
      </c>
      <c r="T1916" s="59">
        <f>'Inventory Ref Sheet'!M1916</f>
        <v>0</v>
      </c>
      <c r="U1916" s="102">
        <f>'Inventory Ref Sheet'!N1916</f>
        <v>0</v>
      </c>
      <c r="V1916" s="59">
        <f>'Inventory Ref Sheet'!O1916</f>
        <v>0</v>
      </c>
      <c r="W1916" s="59">
        <f>'Inventory Ref Sheet'!R1916</f>
        <v>0</v>
      </c>
      <c r="X1916" s="59">
        <f>'Inventory Ref Sheet'!S1916</f>
        <v>0</v>
      </c>
      <c r="Y1916" s="100" t="str">
        <f ca="1">IF('Inventory Ref Sheet'!U1916&gt;0,YEAR(TODAY())-'Inventory Ref Sheet'!U1916,"")</f>
        <v/>
      </c>
      <c r="Z1916" s="95">
        <f>'Inventory Ref Sheet'!W1916</f>
        <v>0</v>
      </c>
      <c r="AA1916" s="60">
        <f>'Inventory Ref Sheet'!X1916</f>
        <v>0</v>
      </c>
      <c r="AB1916" s="61"/>
      <c r="AC1916" s="97" t="str">
        <f t="shared" si="106"/>
        <v/>
      </c>
      <c r="AD1916" s="59">
        <f>'Inventory Ref Sheet'!Y1916</f>
        <v>0</v>
      </c>
      <c r="AE1916" s="59">
        <f>'Inventory Ref Sheet'!Z1916</f>
        <v>0</v>
      </c>
      <c r="AF1916" s="102">
        <f>'Inventory Ref Sheet'!AA1916</f>
        <v>0</v>
      </c>
      <c r="AG1916" s="59">
        <f>'Inventory Ref Sheet'!AD1916</f>
        <v>0</v>
      </c>
      <c r="AH1916" s="59">
        <f>'Inventory Ref Sheet'!AE1916</f>
        <v>0</v>
      </c>
      <c r="AI1916" s="100" t="str">
        <f ca="1">IF('Inventory Ref Sheet'!AG1916&gt;0,YEAR(TODAY())-'Inventory Ref Sheet'!AG1916,"")</f>
        <v/>
      </c>
      <c r="AJ1916" s="99"/>
      <c r="AK1916" s="60">
        <f>'Inventory Ref Sheet'!AJ1916</f>
        <v>0</v>
      </c>
      <c r="AL1916" s="99"/>
      <c r="AM1916" s="97" t="str">
        <f t="shared" si="107"/>
        <v/>
      </c>
    </row>
    <row r="1917" spans="10:39" x14ac:dyDescent="0.25">
      <c r="J1917" s="59">
        <f>'Inventory Ref Sheet'!AK1917</f>
        <v>0</v>
      </c>
      <c r="K1917" s="59">
        <f>'Inventory Ref Sheet'!AL1917</f>
        <v>0</v>
      </c>
      <c r="L1917" s="59">
        <f>'Inventory Ref Sheet'!AM1917</f>
        <v>0</v>
      </c>
      <c r="M1917" s="59">
        <f>'Inventory Ref Sheet'!AP1917</f>
        <v>0</v>
      </c>
      <c r="N1917" s="59">
        <f>'Inventory Ref Sheet'!AQ1917</f>
        <v>0</v>
      </c>
      <c r="O1917" s="100" t="str">
        <f ca="1">IF('Inventory Ref Sheet'!AS1917&gt;0,YEAR(TODAY())-'Inventory Ref Sheet'!AS1917,"")</f>
        <v/>
      </c>
      <c r="P1917" s="95">
        <f>'Inventory Ref Sheet'!AU1917</f>
        <v>0</v>
      </c>
      <c r="Q1917" s="60">
        <f>'Inventory Ref Sheet'!AV1917</f>
        <v>0</v>
      </c>
      <c r="R1917" s="61"/>
      <c r="S1917" s="100" t="str">
        <f t="shared" si="105"/>
        <v/>
      </c>
      <c r="T1917" s="59">
        <f>'Inventory Ref Sheet'!M1917</f>
        <v>0</v>
      </c>
      <c r="U1917" s="102">
        <f>'Inventory Ref Sheet'!N1917</f>
        <v>0</v>
      </c>
      <c r="V1917" s="59">
        <f>'Inventory Ref Sheet'!O1917</f>
        <v>0</v>
      </c>
      <c r="W1917" s="59">
        <f>'Inventory Ref Sheet'!R1917</f>
        <v>0</v>
      </c>
      <c r="X1917" s="59">
        <f>'Inventory Ref Sheet'!S1917</f>
        <v>0</v>
      </c>
      <c r="Y1917" s="100" t="str">
        <f ca="1">IF('Inventory Ref Sheet'!U1917&gt;0,YEAR(TODAY())-'Inventory Ref Sheet'!U1917,"")</f>
        <v/>
      </c>
      <c r="Z1917" s="95">
        <f>'Inventory Ref Sheet'!W1917</f>
        <v>0</v>
      </c>
      <c r="AA1917" s="60">
        <f>'Inventory Ref Sheet'!X1917</f>
        <v>0</v>
      </c>
      <c r="AB1917" s="61"/>
      <c r="AC1917" s="97" t="str">
        <f t="shared" si="106"/>
        <v/>
      </c>
      <c r="AD1917" s="59">
        <f>'Inventory Ref Sheet'!Y1917</f>
        <v>0</v>
      </c>
      <c r="AE1917" s="59">
        <f>'Inventory Ref Sheet'!Z1917</f>
        <v>0</v>
      </c>
      <c r="AF1917" s="102">
        <f>'Inventory Ref Sheet'!AA1917</f>
        <v>0</v>
      </c>
      <c r="AG1917" s="59">
        <f>'Inventory Ref Sheet'!AD1917</f>
        <v>0</v>
      </c>
      <c r="AH1917" s="59">
        <f>'Inventory Ref Sheet'!AE1917</f>
        <v>0</v>
      </c>
      <c r="AI1917" s="100" t="str">
        <f ca="1">IF('Inventory Ref Sheet'!AG1917&gt;0,YEAR(TODAY())-'Inventory Ref Sheet'!AG1917,"")</f>
        <v/>
      </c>
      <c r="AJ1917" s="99"/>
      <c r="AK1917" s="60">
        <f>'Inventory Ref Sheet'!AJ1917</f>
        <v>0</v>
      </c>
      <c r="AL1917" s="99"/>
      <c r="AM1917" s="97" t="str">
        <f t="shared" si="107"/>
        <v/>
      </c>
    </row>
    <row r="1918" spans="10:39" x14ac:dyDescent="0.25">
      <c r="J1918" s="59">
        <f>'Inventory Ref Sheet'!AK1918</f>
        <v>0</v>
      </c>
      <c r="K1918" s="59">
        <f>'Inventory Ref Sheet'!AL1918</f>
        <v>0</v>
      </c>
      <c r="L1918" s="59">
        <f>'Inventory Ref Sheet'!AM1918</f>
        <v>0</v>
      </c>
      <c r="M1918" s="59">
        <f>'Inventory Ref Sheet'!AP1918</f>
        <v>0</v>
      </c>
      <c r="N1918" s="59">
        <f>'Inventory Ref Sheet'!AQ1918</f>
        <v>0</v>
      </c>
      <c r="O1918" s="100" t="str">
        <f ca="1">IF('Inventory Ref Sheet'!AS1918&gt;0,YEAR(TODAY())-'Inventory Ref Sheet'!AS1918,"")</f>
        <v/>
      </c>
      <c r="P1918" s="95">
        <f>'Inventory Ref Sheet'!AU1918</f>
        <v>0</v>
      </c>
      <c r="Q1918" s="60">
        <f>'Inventory Ref Sheet'!AV1918</f>
        <v>0</v>
      </c>
      <c r="R1918" s="61"/>
      <c r="S1918" s="100" t="str">
        <f t="shared" si="105"/>
        <v/>
      </c>
      <c r="T1918" s="59">
        <f>'Inventory Ref Sheet'!M1918</f>
        <v>0</v>
      </c>
      <c r="U1918" s="102">
        <f>'Inventory Ref Sheet'!N1918</f>
        <v>0</v>
      </c>
      <c r="V1918" s="59">
        <f>'Inventory Ref Sheet'!O1918</f>
        <v>0</v>
      </c>
      <c r="W1918" s="59">
        <f>'Inventory Ref Sheet'!R1918</f>
        <v>0</v>
      </c>
      <c r="X1918" s="59">
        <f>'Inventory Ref Sheet'!S1918</f>
        <v>0</v>
      </c>
      <c r="Y1918" s="100" t="str">
        <f ca="1">IF('Inventory Ref Sheet'!U1918&gt;0,YEAR(TODAY())-'Inventory Ref Sheet'!U1918,"")</f>
        <v/>
      </c>
      <c r="Z1918" s="95">
        <f>'Inventory Ref Sheet'!W1918</f>
        <v>0</v>
      </c>
      <c r="AA1918" s="60">
        <f>'Inventory Ref Sheet'!X1918</f>
        <v>0</v>
      </c>
      <c r="AB1918" s="61"/>
      <c r="AC1918" s="97" t="str">
        <f t="shared" si="106"/>
        <v/>
      </c>
      <c r="AD1918" s="59">
        <f>'Inventory Ref Sheet'!Y1918</f>
        <v>0</v>
      </c>
      <c r="AE1918" s="59">
        <f>'Inventory Ref Sheet'!Z1918</f>
        <v>0</v>
      </c>
      <c r="AF1918" s="102">
        <f>'Inventory Ref Sheet'!AA1918</f>
        <v>0</v>
      </c>
      <c r="AG1918" s="59">
        <f>'Inventory Ref Sheet'!AD1918</f>
        <v>0</v>
      </c>
      <c r="AH1918" s="59">
        <f>'Inventory Ref Sheet'!AE1918</f>
        <v>0</v>
      </c>
      <c r="AI1918" s="100" t="str">
        <f ca="1">IF('Inventory Ref Sheet'!AG1918&gt;0,YEAR(TODAY())-'Inventory Ref Sheet'!AG1918,"")</f>
        <v/>
      </c>
      <c r="AJ1918" s="99"/>
      <c r="AK1918" s="60">
        <f>'Inventory Ref Sheet'!AJ1918</f>
        <v>0</v>
      </c>
      <c r="AL1918" s="99"/>
      <c r="AM1918" s="97" t="str">
        <f t="shared" si="107"/>
        <v/>
      </c>
    </row>
    <row r="1919" spans="10:39" x14ac:dyDescent="0.25">
      <c r="J1919" s="59">
        <f>'Inventory Ref Sheet'!AK1919</f>
        <v>0</v>
      </c>
      <c r="K1919" s="59">
        <f>'Inventory Ref Sheet'!AL1919</f>
        <v>0</v>
      </c>
      <c r="L1919" s="59">
        <f>'Inventory Ref Sheet'!AM1919</f>
        <v>0</v>
      </c>
      <c r="M1919" s="59">
        <f>'Inventory Ref Sheet'!AP1919</f>
        <v>0</v>
      </c>
      <c r="N1919" s="59">
        <f>'Inventory Ref Sheet'!AQ1919</f>
        <v>0</v>
      </c>
      <c r="O1919" s="100" t="str">
        <f ca="1">IF('Inventory Ref Sheet'!AS1919&gt;0,YEAR(TODAY())-'Inventory Ref Sheet'!AS1919,"")</f>
        <v/>
      </c>
      <c r="P1919" s="95">
        <f>'Inventory Ref Sheet'!AU1919</f>
        <v>0</v>
      </c>
      <c r="Q1919" s="60">
        <f>'Inventory Ref Sheet'!AV1919</f>
        <v>0</v>
      </c>
      <c r="R1919" s="61"/>
      <c r="S1919" s="100" t="str">
        <f t="shared" si="105"/>
        <v/>
      </c>
      <c r="T1919" s="59">
        <f>'Inventory Ref Sheet'!M1919</f>
        <v>0</v>
      </c>
      <c r="U1919" s="102">
        <f>'Inventory Ref Sheet'!N1919</f>
        <v>0</v>
      </c>
      <c r="V1919" s="59">
        <f>'Inventory Ref Sheet'!O1919</f>
        <v>0</v>
      </c>
      <c r="W1919" s="59">
        <f>'Inventory Ref Sheet'!R1919</f>
        <v>0</v>
      </c>
      <c r="X1919" s="59">
        <f>'Inventory Ref Sheet'!S1919</f>
        <v>0</v>
      </c>
      <c r="Y1919" s="100" t="str">
        <f ca="1">IF('Inventory Ref Sheet'!U1919&gt;0,YEAR(TODAY())-'Inventory Ref Sheet'!U1919,"")</f>
        <v/>
      </c>
      <c r="Z1919" s="95">
        <f>'Inventory Ref Sheet'!W1919</f>
        <v>0</v>
      </c>
      <c r="AA1919" s="60">
        <f>'Inventory Ref Sheet'!X1919</f>
        <v>0</v>
      </c>
      <c r="AB1919" s="61"/>
      <c r="AC1919" s="97" t="str">
        <f t="shared" si="106"/>
        <v/>
      </c>
      <c r="AD1919" s="59">
        <f>'Inventory Ref Sheet'!Y1919</f>
        <v>0</v>
      </c>
      <c r="AE1919" s="59">
        <f>'Inventory Ref Sheet'!Z1919</f>
        <v>0</v>
      </c>
      <c r="AF1919" s="102">
        <f>'Inventory Ref Sheet'!AA1919</f>
        <v>0</v>
      </c>
      <c r="AG1919" s="59">
        <f>'Inventory Ref Sheet'!AD1919</f>
        <v>0</v>
      </c>
      <c r="AH1919" s="59">
        <f>'Inventory Ref Sheet'!AE1919</f>
        <v>0</v>
      </c>
      <c r="AI1919" s="100" t="str">
        <f ca="1">IF('Inventory Ref Sheet'!AG1919&gt;0,YEAR(TODAY())-'Inventory Ref Sheet'!AG1919,"")</f>
        <v/>
      </c>
      <c r="AJ1919" s="99"/>
      <c r="AK1919" s="60">
        <f>'Inventory Ref Sheet'!AJ1919</f>
        <v>0</v>
      </c>
      <c r="AL1919" s="99"/>
      <c r="AM1919" s="97" t="str">
        <f t="shared" si="107"/>
        <v/>
      </c>
    </row>
    <row r="1920" spans="10:39" x14ac:dyDescent="0.25">
      <c r="J1920" s="59">
        <f>'Inventory Ref Sheet'!AK1920</f>
        <v>0</v>
      </c>
      <c r="K1920" s="59">
        <f>'Inventory Ref Sheet'!AL1920</f>
        <v>0</v>
      </c>
      <c r="L1920" s="59">
        <f>'Inventory Ref Sheet'!AM1920</f>
        <v>0</v>
      </c>
      <c r="M1920" s="59">
        <f>'Inventory Ref Sheet'!AP1920</f>
        <v>0</v>
      </c>
      <c r="N1920" s="59">
        <f>'Inventory Ref Sheet'!AQ1920</f>
        <v>0</v>
      </c>
      <c r="O1920" s="100" t="str">
        <f ca="1">IF('Inventory Ref Sheet'!AS1920&gt;0,YEAR(TODAY())-'Inventory Ref Sheet'!AS1920,"")</f>
        <v/>
      </c>
      <c r="P1920" s="95">
        <f>'Inventory Ref Sheet'!AU1920</f>
        <v>0</v>
      </c>
      <c r="Q1920" s="60">
        <f>'Inventory Ref Sheet'!AV1920</f>
        <v>0</v>
      </c>
      <c r="R1920" s="61"/>
      <c r="S1920" s="100" t="str">
        <f t="shared" si="105"/>
        <v/>
      </c>
      <c r="T1920" s="59">
        <f>'Inventory Ref Sheet'!M1920</f>
        <v>0</v>
      </c>
      <c r="U1920" s="102">
        <f>'Inventory Ref Sheet'!N1920</f>
        <v>0</v>
      </c>
      <c r="V1920" s="59">
        <f>'Inventory Ref Sheet'!O1920</f>
        <v>0</v>
      </c>
      <c r="W1920" s="59">
        <f>'Inventory Ref Sheet'!R1920</f>
        <v>0</v>
      </c>
      <c r="X1920" s="59">
        <f>'Inventory Ref Sheet'!S1920</f>
        <v>0</v>
      </c>
      <c r="Y1920" s="100" t="str">
        <f ca="1">IF('Inventory Ref Sheet'!U1920&gt;0,YEAR(TODAY())-'Inventory Ref Sheet'!U1920,"")</f>
        <v/>
      </c>
      <c r="Z1920" s="95">
        <f>'Inventory Ref Sheet'!W1920</f>
        <v>0</v>
      </c>
      <c r="AA1920" s="60">
        <f>'Inventory Ref Sheet'!X1920</f>
        <v>0</v>
      </c>
      <c r="AB1920" s="61"/>
      <c r="AC1920" s="97" t="str">
        <f t="shared" si="106"/>
        <v/>
      </c>
      <c r="AD1920" s="59">
        <f>'Inventory Ref Sheet'!Y1920</f>
        <v>0</v>
      </c>
      <c r="AE1920" s="59">
        <f>'Inventory Ref Sheet'!Z1920</f>
        <v>0</v>
      </c>
      <c r="AF1920" s="102">
        <f>'Inventory Ref Sheet'!AA1920</f>
        <v>0</v>
      </c>
      <c r="AG1920" s="59">
        <f>'Inventory Ref Sheet'!AD1920</f>
        <v>0</v>
      </c>
      <c r="AH1920" s="59">
        <f>'Inventory Ref Sheet'!AE1920</f>
        <v>0</v>
      </c>
      <c r="AI1920" s="100" t="str">
        <f ca="1">IF('Inventory Ref Sheet'!AG1920&gt;0,YEAR(TODAY())-'Inventory Ref Sheet'!AG1920,"")</f>
        <v/>
      </c>
      <c r="AJ1920" s="99"/>
      <c r="AK1920" s="60">
        <f>'Inventory Ref Sheet'!AJ1920</f>
        <v>0</v>
      </c>
      <c r="AL1920" s="99"/>
      <c r="AM1920" s="97" t="str">
        <f t="shared" si="107"/>
        <v/>
      </c>
    </row>
    <row r="1921" spans="10:39" x14ac:dyDescent="0.25">
      <c r="J1921" s="59">
        <f>'Inventory Ref Sheet'!AK1921</f>
        <v>0</v>
      </c>
      <c r="K1921" s="59">
        <f>'Inventory Ref Sheet'!AL1921</f>
        <v>0</v>
      </c>
      <c r="L1921" s="59">
        <f>'Inventory Ref Sheet'!AM1921</f>
        <v>0</v>
      </c>
      <c r="M1921" s="59">
        <f>'Inventory Ref Sheet'!AP1921</f>
        <v>0</v>
      </c>
      <c r="N1921" s="59">
        <f>'Inventory Ref Sheet'!AQ1921</f>
        <v>0</v>
      </c>
      <c r="O1921" s="100" t="str">
        <f ca="1">IF('Inventory Ref Sheet'!AS1921&gt;0,YEAR(TODAY())-'Inventory Ref Sheet'!AS1921,"")</f>
        <v/>
      </c>
      <c r="P1921" s="95">
        <f>'Inventory Ref Sheet'!AU1921</f>
        <v>0</v>
      </c>
      <c r="Q1921" s="60">
        <f>'Inventory Ref Sheet'!AV1921</f>
        <v>0</v>
      </c>
      <c r="R1921" s="61"/>
      <c r="S1921" s="100" t="str">
        <f t="shared" si="105"/>
        <v/>
      </c>
      <c r="T1921" s="59">
        <f>'Inventory Ref Sheet'!M1921</f>
        <v>0</v>
      </c>
      <c r="U1921" s="102">
        <f>'Inventory Ref Sheet'!N1921</f>
        <v>0</v>
      </c>
      <c r="V1921" s="59">
        <f>'Inventory Ref Sheet'!O1921</f>
        <v>0</v>
      </c>
      <c r="W1921" s="59">
        <f>'Inventory Ref Sheet'!R1921</f>
        <v>0</v>
      </c>
      <c r="X1921" s="59">
        <f>'Inventory Ref Sheet'!S1921</f>
        <v>0</v>
      </c>
      <c r="Y1921" s="100" t="str">
        <f ca="1">IF('Inventory Ref Sheet'!U1921&gt;0,YEAR(TODAY())-'Inventory Ref Sheet'!U1921,"")</f>
        <v/>
      </c>
      <c r="Z1921" s="95">
        <f>'Inventory Ref Sheet'!W1921</f>
        <v>0</v>
      </c>
      <c r="AA1921" s="60">
        <f>'Inventory Ref Sheet'!X1921</f>
        <v>0</v>
      </c>
      <c r="AB1921" s="61"/>
      <c r="AC1921" s="97" t="str">
        <f t="shared" si="106"/>
        <v/>
      </c>
      <c r="AD1921" s="59">
        <f>'Inventory Ref Sheet'!Y1921</f>
        <v>0</v>
      </c>
      <c r="AE1921" s="59">
        <f>'Inventory Ref Sheet'!Z1921</f>
        <v>0</v>
      </c>
      <c r="AF1921" s="102">
        <f>'Inventory Ref Sheet'!AA1921</f>
        <v>0</v>
      </c>
      <c r="AG1921" s="59">
        <f>'Inventory Ref Sheet'!AD1921</f>
        <v>0</v>
      </c>
      <c r="AH1921" s="59">
        <f>'Inventory Ref Sheet'!AE1921</f>
        <v>0</v>
      </c>
      <c r="AI1921" s="100" t="str">
        <f ca="1">IF('Inventory Ref Sheet'!AG1921&gt;0,YEAR(TODAY())-'Inventory Ref Sheet'!AG1921,"")</f>
        <v/>
      </c>
      <c r="AJ1921" s="99"/>
      <c r="AK1921" s="60">
        <f>'Inventory Ref Sheet'!AJ1921</f>
        <v>0</v>
      </c>
      <c r="AL1921" s="99"/>
      <c r="AM1921" s="97" t="str">
        <f t="shared" si="107"/>
        <v/>
      </c>
    </row>
    <row r="1922" spans="10:39" x14ac:dyDescent="0.25">
      <c r="J1922" s="59">
        <f>'Inventory Ref Sheet'!AK1922</f>
        <v>0</v>
      </c>
      <c r="K1922" s="59">
        <f>'Inventory Ref Sheet'!AL1922</f>
        <v>0</v>
      </c>
      <c r="L1922" s="59">
        <f>'Inventory Ref Sheet'!AM1922</f>
        <v>0</v>
      </c>
      <c r="M1922" s="59">
        <f>'Inventory Ref Sheet'!AP1922</f>
        <v>0</v>
      </c>
      <c r="N1922" s="59">
        <f>'Inventory Ref Sheet'!AQ1922</f>
        <v>0</v>
      </c>
      <c r="O1922" s="100" t="str">
        <f ca="1">IF('Inventory Ref Sheet'!AS1922&gt;0,YEAR(TODAY())-'Inventory Ref Sheet'!AS1922,"")</f>
        <v/>
      </c>
      <c r="P1922" s="95">
        <f>'Inventory Ref Sheet'!AU1922</f>
        <v>0</v>
      </c>
      <c r="Q1922" s="60">
        <f>'Inventory Ref Sheet'!AV1922</f>
        <v>0</v>
      </c>
      <c r="R1922" s="61"/>
      <c r="S1922" s="100" t="str">
        <f t="shared" si="105"/>
        <v/>
      </c>
      <c r="T1922" s="59">
        <f>'Inventory Ref Sheet'!M1922</f>
        <v>0</v>
      </c>
      <c r="U1922" s="102">
        <f>'Inventory Ref Sheet'!N1922</f>
        <v>0</v>
      </c>
      <c r="V1922" s="59">
        <f>'Inventory Ref Sheet'!O1922</f>
        <v>0</v>
      </c>
      <c r="W1922" s="59">
        <f>'Inventory Ref Sheet'!R1922</f>
        <v>0</v>
      </c>
      <c r="X1922" s="59">
        <f>'Inventory Ref Sheet'!S1922</f>
        <v>0</v>
      </c>
      <c r="Y1922" s="100" t="str">
        <f ca="1">IF('Inventory Ref Sheet'!U1922&gt;0,YEAR(TODAY())-'Inventory Ref Sheet'!U1922,"")</f>
        <v/>
      </c>
      <c r="Z1922" s="95">
        <f>'Inventory Ref Sheet'!W1922</f>
        <v>0</v>
      </c>
      <c r="AA1922" s="60">
        <f>'Inventory Ref Sheet'!X1922</f>
        <v>0</v>
      </c>
      <c r="AB1922" s="61"/>
      <c r="AC1922" s="97" t="str">
        <f t="shared" si="106"/>
        <v/>
      </c>
      <c r="AD1922" s="59">
        <f>'Inventory Ref Sheet'!Y1922</f>
        <v>0</v>
      </c>
      <c r="AE1922" s="59">
        <f>'Inventory Ref Sheet'!Z1922</f>
        <v>0</v>
      </c>
      <c r="AF1922" s="102">
        <f>'Inventory Ref Sheet'!AA1922</f>
        <v>0</v>
      </c>
      <c r="AG1922" s="59">
        <f>'Inventory Ref Sheet'!AD1922</f>
        <v>0</v>
      </c>
      <c r="AH1922" s="59">
        <f>'Inventory Ref Sheet'!AE1922</f>
        <v>0</v>
      </c>
      <c r="AI1922" s="100" t="str">
        <f ca="1">IF('Inventory Ref Sheet'!AG1922&gt;0,YEAR(TODAY())-'Inventory Ref Sheet'!AG1922,"")</f>
        <v/>
      </c>
      <c r="AJ1922" s="99"/>
      <c r="AK1922" s="60">
        <f>'Inventory Ref Sheet'!AJ1922</f>
        <v>0</v>
      </c>
      <c r="AL1922" s="99"/>
      <c r="AM1922" s="97" t="str">
        <f t="shared" si="107"/>
        <v/>
      </c>
    </row>
    <row r="1923" spans="10:39" x14ac:dyDescent="0.25">
      <c r="J1923" s="59">
        <f>'Inventory Ref Sheet'!AK1923</f>
        <v>0</v>
      </c>
      <c r="K1923" s="59">
        <f>'Inventory Ref Sheet'!AL1923</f>
        <v>0</v>
      </c>
      <c r="L1923" s="59">
        <f>'Inventory Ref Sheet'!AM1923</f>
        <v>0</v>
      </c>
      <c r="M1923" s="59">
        <f>'Inventory Ref Sheet'!AP1923</f>
        <v>0</v>
      </c>
      <c r="N1923" s="59">
        <f>'Inventory Ref Sheet'!AQ1923</f>
        <v>0</v>
      </c>
      <c r="O1923" s="100" t="str">
        <f ca="1">IF('Inventory Ref Sheet'!AS1923&gt;0,YEAR(TODAY())-'Inventory Ref Sheet'!AS1923,"")</f>
        <v/>
      </c>
      <c r="P1923" s="95">
        <f>'Inventory Ref Sheet'!AU1923</f>
        <v>0</v>
      </c>
      <c r="Q1923" s="60">
        <f>'Inventory Ref Sheet'!AV1923</f>
        <v>0</v>
      </c>
      <c r="R1923" s="61"/>
      <c r="S1923" s="100" t="str">
        <f t="shared" si="105"/>
        <v/>
      </c>
      <c r="T1923" s="59">
        <f>'Inventory Ref Sheet'!M1923</f>
        <v>0</v>
      </c>
      <c r="U1923" s="102">
        <f>'Inventory Ref Sheet'!N1923</f>
        <v>0</v>
      </c>
      <c r="V1923" s="59">
        <f>'Inventory Ref Sheet'!O1923</f>
        <v>0</v>
      </c>
      <c r="W1923" s="59">
        <f>'Inventory Ref Sheet'!R1923</f>
        <v>0</v>
      </c>
      <c r="X1923" s="59">
        <f>'Inventory Ref Sheet'!S1923</f>
        <v>0</v>
      </c>
      <c r="Y1923" s="100" t="str">
        <f ca="1">IF('Inventory Ref Sheet'!U1923&gt;0,YEAR(TODAY())-'Inventory Ref Sheet'!U1923,"")</f>
        <v/>
      </c>
      <c r="Z1923" s="95">
        <f>'Inventory Ref Sheet'!W1923</f>
        <v>0</v>
      </c>
      <c r="AA1923" s="60">
        <f>'Inventory Ref Sheet'!X1923</f>
        <v>0</v>
      </c>
      <c r="AB1923" s="61"/>
      <c r="AC1923" s="97" t="str">
        <f t="shared" si="106"/>
        <v/>
      </c>
      <c r="AD1923" s="59">
        <f>'Inventory Ref Sheet'!Y1923</f>
        <v>0</v>
      </c>
      <c r="AE1923" s="59">
        <f>'Inventory Ref Sheet'!Z1923</f>
        <v>0</v>
      </c>
      <c r="AF1923" s="102">
        <f>'Inventory Ref Sheet'!AA1923</f>
        <v>0</v>
      </c>
      <c r="AG1923" s="59">
        <f>'Inventory Ref Sheet'!AD1923</f>
        <v>0</v>
      </c>
      <c r="AH1923" s="59">
        <f>'Inventory Ref Sheet'!AE1923</f>
        <v>0</v>
      </c>
      <c r="AI1923" s="100" t="str">
        <f ca="1">IF('Inventory Ref Sheet'!AG1923&gt;0,YEAR(TODAY())-'Inventory Ref Sheet'!AG1923,"")</f>
        <v/>
      </c>
      <c r="AJ1923" s="99"/>
      <c r="AK1923" s="60">
        <f>'Inventory Ref Sheet'!AJ1923</f>
        <v>0</v>
      </c>
      <c r="AL1923" s="99"/>
      <c r="AM1923" s="97" t="str">
        <f t="shared" si="107"/>
        <v/>
      </c>
    </row>
    <row r="1924" spans="10:39" x14ac:dyDescent="0.25">
      <c r="J1924" s="59">
        <f>'Inventory Ref Sheet'!AK1924</f>
        <v>0</v>
      </c>
      <c r="K1924" s="59">
        <f>'Inventory Ref Sheet'!AL1924</f>
        <v>0</v>
      </c>
      <c r="L1924" s="59">
        <f>'Inventory Ref Sheet'!AM1924</f>
        <v>0</v>
      </c>
      <c r="M1924" s="59">
        <f>'Inventory Ref Sheet'!AP1924</f>
        <v>0</v>
      </c>
      <c r="N1924" s="59">
        <f>'Inventory Ref Sheet'!AQ1924</f>
        <v>0</v>
      </c>
      <c r="O1924" s="100" t="str">
        <f ca="1">IF('Inventory Ref Sheet'!AS1924&gt;0,YEAR(TODAY())-'Inventory Ref Sheet'!AS1924,"")</f>
        <v/>
      </c>
      <c r="P1924" s="95">
        <f>'Inventory Ref Sheet'!AU1924</f>
        <v>0</v>
      </c>
      <c r="Q1924" s="60">
        <f>'Inventory Ref Sheet'!AV1924</f>
        <v>0</v>
      </c>
      <c r="R1924" s="61"/>
      <c r="S1924" s="100" t="str">
        <f t="shared" si="105"/>
        <v/>
      </c>
      <c r="T1924" s="59">
        <f>'Inventory Ref Sheet'!M1924</f>
        <v>0</v>
      </c>
      <c r="U1924" s="102">
        <f>'Inventory Ref Sheet'!N1924</f>
        <v>0</v>
      </c>
      <c r="V1924" s="59">
        <f>'Inventory Ref Sheet'!O1924</f>
        <v>0</v>
      </c>
      <c r="W1924" s="59">
        <f>'Inventory Ref Sheet'!R1924</f>
        <v>0</v>
      </c>
      <c r="X1924" s="59">
        <f>'Inventory Ref Sheet'!S1924</f>
        <v>0</v>
      </c>
      <c r="Y1924" s="100" t="str">
        <f ca="1">IF('Inventory Ref Sheet'!U1924&gt;0,YEAR(TODAY())-'Inventory Ref Sheet'!U1924,"")</f>
        <v/>
      </c>
      <c r="Z1924" s="95">
        <f>'Inventory Ref Sheet'!W1924</f>
        <v>0</v>
      </c>
      <c r="AA1924" s="60">
        <f>'Inventory Ref Sheet'!X1924</f>
        <v>0</v>
      </c>
      <c r="AB1924" s="61"/>
      <c r="AC1924" s="97" t="str">
        <f t="shared" si="106"/>
        <v/>
      </c>
      <c r="AD1924" s="59">
        <f>'Inventory Ref Sheet'!Y1924</f>
        <v>0</v>
      </c>
      <c r="AE1924" s="59">
        <f>'Inventory Ref Sheet'!Z1924</f>
        <v>0</v>
      </c>
      <c r="AF1924" s="102">
        <f>'Inventory Ref Sheet'!AA1924</f>
        <v>0</v>
      </c>
      <c r="AG1924" s="59">
        <f>'Inventory Ref Sheet'!AD1924</f>
        <v>0</v>
      </c>
      <c r="AH1924" s="59">
        <f>'Inventory Ref Sheet'!AE1924</f>
        <v>0</v>
      </c>
      <c r="AI1924" s="100" t="str">
        <f ca="1">IF('Inventory Ref Sheet'!AG1924&gt;0,YEAR(TODAY())-'Inventory Ref Sheet'!AG1924,"")</f>
        <v/>
      </c>
      <c r="AJ1924" s="99"/>
      <c r="AK1924" s="60">
        <f>'Inventory Ref Sheet'!AJ1924</f>
        <v>0</v>
      </c>
      <c r="AL1924" s="99"/>
      <c r="AM1924" s="97" t="str">
        <f t="shared" si="107"/>
        <v/>
      </c>
    </row>
    <row r="1925" spans="10:39" x14ac:dyDescent="0.25">
      <c r="J1925" s="59">
        <f>'Inventory Ref Sheet'!AK1925</f>
        <v>0</v>
      </c>
      <c r="K1925" s="59">
        <f>'Inventory Ref Sheet'!AL1925</f>
        <v>0</v>
      </c>
      <c r="L1925" s="59">
        <f>'Inventory Ref Sheet'!AM1925</f>
        <v>0</v>
      </c>
      <c r="M1925" s="59">
        <f>'Inventory Ref Sheet'!AP1925</f>
        <v>0</v>
      </c>
      <c r="N1925" s="59">
        <f>'Inventory Ref Sheet'!AQ1925</f>
        <v>0</v>
      </c>
      <c r="O1925" s="100" t="str">
        <f ca="1">IF('Inventory Ref Sheet'!AS1925&gt;0,YEAR(TODAY())-'Inventory Ref Sheet'!AS1925,"")</f>
        <v/>
      </c>
      <c r="P1925" s="95">
        <f>'Inventory Ref Sheet'!AU1925</f>
        <v>0</v>
      </c>
      <c r="Q1925" s="60">
        <f>'Inventory Ref Sheet'!AV1925</f>
        <v>0</v>
      </c>
      <c r="R1925" s="61"/>
      <c r="S1925" s="100" t="str">
        <f t="shared" si="105"/>
        <v/>
      </c>
      <c r="T1925" s="59">
        <f>'Inventory Ref Sheet'!M1925</f>
        <v>0</v>
      </c>
      <c r="U1925" s="102">
        <f>'Inventory Ref Sheet'!N1925</f>
        <v>0</v>
      </c>
      <c r="V1925" s="59">
        <f>'Inventory Ref Sheet'!O1925</f>
        <v>0</v>
      </c>
      <c r="W1925" s="59">
        <f>'Inventory Ref Sheet'!R1925</f>
        <v>0</v>
      </c>
      <c r="X1925" s="59">
        <f>'Inventory Ref Sheet'!S1925</f>
        <v>0</v>
      </c>
      <c r="Y1925" s="100" t="str">
        <f ca="1">IF('Inventory Ref Sheet'!U1925&gt;0,YEAR(TODAY())-'Inventory Ref Sheet'!U1925,"")</f>
        <v/>
      </c>
      <c r="Z1925" s="95">
        <f>'Inventory Ref Sheet'!W1925</f>
        <v>0</v>
      </c>
      <c r="AA1925" s="60">
        <f>'Inventory Ref Sheet'!X1925</f>
        <v>0</v>
      </c>
      <c r="AB1925" s="61"/>
      <c r="AC1925" s="97" t="str">
        <f t="shared" si="106"/>
        <v/>
      </c>
      <c r="AD1925" s="59">
        <f>'Inventory Ref Sheet'!Y1925</f>
        <v>0</v>
      </c>
      <c r="AE1925" s="59">
        <f>'Inventory Ref Sheet'!Z1925</f>
        <v>0</v>
      </c>
      <c r="AF1925" s="102">
        <f>'Inventory Ref Sheet'!AA1925</f>
        <v>0</v>
      </c>
      <c r="AG1925" s="59">
        <f>'Inventory Ref Sheet'!AD1925</f>
        <v>0</v>
      </c>
      <c r="AH1925" s="59">
        <f>'Inventory Ref Sheet'!AE1925</f>
        <v>0</v>
      </c>
      <c r="AI1925" s="100" t="str">
        <f ca="1">IF('Inventory Ref Sheet'!AG1925&gt;0,YEAR(TODAY())-'Inventory Ref Sheet'!AG1925,"")</f>
        <v/>
      </c>
      <c r="AJ1925" s="99"/>
      <c r="AK1925" s="60">
        <f>'Inventory Ref Sheet'!AJ1925</f>
        <v>0</v>
      </c>
      <c r="AL1925" s="99"/>
      <c r="AM1925" s="97" t="str">
        <f t="shared" si="107"/>
        <v/>
      </c>
    </row>
    <row r="1926" spans="10:39" x14ac:dyDescent="0.25">
      <c r="J1926" s="59">
        <f>'Inventory Ref Sheet'!AK1926</f>
        <v>0</v>
      </c>
      <c r="K1926" s="59">
        <f>'Inventory Ref Sheet'!AL1926</f>
        <v>0</v>
      </c>
      <c r="L1926" s="59">
        <f>'Inventory Ref Sheet'!AM1926</f>
        <v>0</v>
      </c>
      <c r="M1926" s="59">
        <f>'Inventory Ref Sheet'!AP1926</f>
        <v>0</v>
      </c>
      <c r="N1926" s="59">
        <f>'Inventory Ref Sheet'!AQ1926</f>
        <v>0</v>
      </c>
      <c r="O1926" s="100" t="str">
        <f ca="1">IF('Inventory Ref Sheet'!AS1926&gt;0,YEAR(TODAY())-'Inventory Ref Sheet'!AS1926,"")</f>
        <v/>
      </c>
      <c r="P1926" s="95">
        <f>'Inventory Ref Sheet'!AU1926</f>
        <v>0</v>
      </c>
      <c r="Q1926" s="60">
        <f>'Inventory Ref Sheet'!AV1926</f>
        <v>0</v>
      </c>
      <c r="R1926" s="61"/>
      <c r="S1926" s="100" t="str">
        <f t="shared" ref="S1926:S1989" si="108">IF(ISTEXT(J1926),IF(O1926&gt;=R1926,"Yes","No"),"")</f>
        <v/>
      </c>
      <c r="T1926" s="59">
        <f>'Inventory Ref Sheet'!M1926</f>
        <v>0</v>
      </c>
      <c r="U1926" s="102">
        <f>'Inventory Ref Sheet'!N1926</f>
        <v>0</v>
      </c>
      <c r="V1926" s="59">
        <f>'Inventory Ref Sheet'!O1926</f>
        <v>0</v>
      </c>
      <c r="W1926" s="59">
        <f>'Inventory Ref Sheet'!R1926</f>
        <v>0</v>
      </c>
      <c r="X1926" s="59">
        <f>'Inventory Ref Sheet'!S1926</f>
        <v>0</v>
      </c>
      <c r="Y1926" s="100" t="str">
        <f ca="1">IF('Inventory Ref Sheet'!U1926&gt;0,YEAR(TODAY())-'Inventory Ref Sheet'!U1926,"")</f>
        <v/>
      </c>
      <c r="Z1926" s="95">
        <f>'Inventory Ref Sheet'!W1926</f>
        <v>0</v>
      </c>
      <c r="AA1926" s="60">
        <f>'Inventory Ref Sheet'!X1926</f>
        <v>0</v>
      </c>
      <c r="AB1926" s="61"/>
      <c r="AC1926" s="97" t="str">
        <f t="shared" si="106"/>
        <v/>
      </c>
      <c r="AD1926" s="59">
        <f>'Inventory Ref Sheet'!Y1926</f>
        <v>0</v>
      </c>
      <c r="AE1926" s="59">
        <f>'Inventory Ref Sheet'!Z1926</f>
        <v>0</v>
      </c>
      <c r="AF1926" s="102">
        <f>'Inventory Ref Sheet'!AA1926</f>
        <v>0</v>
      </c>
      <c r="AG1926" s="59">
        <f>'Inventory Ref Sheet'!AD1926</f>
        <v>0</v>
      </c>
      <c r="AH1926" s="59">
        <f>'Inventory Ref Sheet'!AE1926</f>
        <v>0</v>
      </c>
      <c r="AI1926" s="100" t="str">
        <f ca="1">IF('Inventory Ref Sheet'!AG1926&gt;0,YEAR(TODAY())-'Inventory Ref Sheet'!AG1926,"")</f>
        <v/>
      </c>
      <c r="AJ1926" s="99"/>
      <c r="AK1926" s="60">
        <f>'Inventory Ref Sheet'!AJ1926</f>
        <v>0</v>
      </c>
      <c r="AL1926" s="99"/>
      <c r="AM1926" s="97" t="str">
        <f t="shared" si="107"/>
        <v/>
      </c>
    </row>
    <row r="1927" spans="10:39" x14ac:dyDescent="0.25">
      <c r="J1927" s="59">
        <f>'Inventory Ref Sheet'!AK1927</f>
        <v>0</v>
      </c>
      <c r="K1927" s="59">
        <f>'Inventory Ref Sheet'!AL1927</f>
        <v>0</v>
      </c>
      <c r="L1927" s="59">
        <f>'Inventory Ref Sheet'!AM1927</f>
        <v>0</v>
      </c>
      <c r="M1927" s="59">
        <f>'Inventory Ref Sheet'!AP1927</f>
        <v>0</v>
      </c>
      <c r="N1927" s="59">
        <f>'Inventory Ref Sheet'!AQ1927</f>
        <v>0</v>
      </c>
      <c r="O1927" s="100" t="str">
        <f ca="1">IF('Inventory Ref Sheet'!AS1927&gt;0,YEAR(TODAY())-'Inventory Ref Sheet'!AS1927,"")</f>
        <v/>
      </c>
      <c r="P1927" s="95">
        <f>'Inventory Ref Sheet'!AU1927</f>
        <v>0</v>
      </c>
      <c r="Q1927" s="60">
        <f>'Inventory Ref Sheet'!AV1927</f>
        <v>0</v>
      </c>
      <c r="R1927" s="61"/>
      <c r="S1927" s="100" t="str">
        <f t="shared" si="108"/>
        <v/>
      </c>
      <c r="T1927" s="59">
        <f>'Inventory Ref Sheet'!M1927</f>
        <v>0</v>
      </c>
      <c r="U1927" s="102">
        <f>'Inventory Ref Sheet'!N1927</f>
        <v>0</v>
      </c>
      <c r="V1927" s="59">
        <f>'Inventory Ref Sheet'!O1927</f>
        <v>0</v>
      </c>
      <c r="W1927" s="59">
        <f>'Inventory Ref Sheet'!R1927</f>
        <v>0</v>
      </c>
      <c r="X1927" s="59">
        <f>'Inventory Ref Sheet'!S1927</f>
        <v>0</v>
      </c>
      <c r="Y1927" s="100" t="str">
        <f ca="1">IF('Inventory Ref Sheet'!U1927&gt;0,YEAR(TODAY())-'Inventory Ref Sheet'!U1927,"")</f>
        <v/>
      </c>
      <c r="Z1927" s="95">
        <f>'Inventory Ref Sheet'!W1927</f>
        <v>0</v>
      </c>
      <c r="AA1927" s="60">
        <f>'Inventory Ref Sheet'!X1927</f>
        <v>0</v>
      </c>
      <c r="AB1927" s="61"/>
      <c r="AC1927" s="97" t="str">
        <f t="shared" si="106"/>
        <v/>
      </c>
      <c r="AD1927" s="59">
        <f>'Inventory Ref Sheet'!Y1927</f>
        <v>0</v>
      </c>
      <c r="AE1927" s="59">
        <f>'Inventory Ref Sheet'!Z1927</f>
        <v>0</v>
      </c>
      <c r="AF1927" s="102">
        <f>'Inventory Ref Sheet'!AA1927</f>
        <v>0</v>
      </c>
      <c r="AG1927" s="59">
        <f>'Inventory Ref Sheet'!AD1927</f>
        <v>0</v>
      </c>
      <c r="AH1927" s="59">
        <f>'Inventory Ref Sheet'!AE1927</f>
        <v>0</v>
      </c>
      <c r="AI1927" s="100" t="str">
        <f ca="1">IF('Inventory Ref Sheet'!AG1927&gt;0,YEAR(TODAY())-'Inventory Ref Sheet'!AG1927,"")</f>
        <v/>
      </c>
      <c r="AJ1927" s="99"/>
      <c r="AK1927" s="60">
        <f>'Inventory Ref Sheet'!AJ1927</f>
        <v>0</v>
      </c>
      <c r="AL1927" s="99"/>
      <c r="AM1927" s="97" t="str">
        <f t="shared" si="107"/>
        <v/>
      </c>
    </row>
    <row r="1928" spans="10:39" x14ac:dyDescent="0.25">
      <c r="J1928" s="59">
        <f>'Inventory Ref Sheet'!AK1928</f>
        <v>0</v>
      </c>
      <c r="K1928" s="59">
        <f>'Inventory Ref Sheet'!AL1928</f>
        <v>0</v>
      </c>
      <c r="L1928" s="59">
        <f>'Inventory Ref Sheet'!AM1928</f>
        <v>0</v>
      </c>
      <c r="M1928" s="59">
        <f>'Inventory Ref Sheet'!AP1928</f>
        <v>0</v>
      </c>
      <c r="N1928" s="59">
        <f>'Inventory Ref Sheet'!AQ1928</f>
        <v>0</v>
      </c>
      <c r="O1928" s="100" t="str">
        <f ca="1">IF('Inventory Ref Sheet'!AS1928&gt;0,YEAR(TODAY())-'Inventory Ref Sheet'!AS1928,"")</f>
        <v/>
      </c>
      <c r="P1928" s="95">
        <f>'Inventory Ref Sheet'!AU1928</f>
        <v>0</v>
      </c>
      <c r="Q1928" s="60">
        <f>'Inventory Ref Sheet'!AV1928</f>
        <v>0</v>
      </c>
      <c r="R1928" s="61"/>
      <c r="S1928" s="100" t="str">
        <f t="shared" si="108"/>
        <v/>
      </c>
      <c r="T1928" s="59">
        <f>'Inventory Ref Sheet'!M1928</f>
        <v>0</v>
      </c>
      <c r="U1928" s="102">
        <f>'Inventory Ref Sheet'!N1928</f>
        <v>0</v>
      </c>
      <c r="V1928" s="59">
        <f>'Inventory Ref Sheet'!O1928</f>
        <v>0</v>
      </c>
      <c r="W1928" s="59">
        <f>'Inventory Ref Sheet'!R1928</f>
        <v>0</v>
      </c>
      <c r="X1928" s="59">
        <f>'Inventory Ref Sheet'!S1928</f>
        <v>0</v>
      </c>
      <c r="Y1928" s="100" t="str">
        <f ca="1">IF('Inventory Ref Sheet'!U1928&gt;0,YEAR(TODAY())-'Inventory Ref Sheet'!U1928,"")</f>
        <v/>
      </c>
      <c r="Z1928" s="95">
        <f>'Inventory Ref Sheet'!W1928</f>
        <v>0</v>
      </c>
      <c r="AA1928" s="60">
        <f>'Inventory Ref Sheet'!X1928</f>
        <v>0</v>
      </c>
      <c r="AB1928" s="61"/>
      <c r="AC1928" s="97" t="str">
        <f t="shared" si="106"/>
        <v/>
      </c>
      <c r="AD1928" s="59">
        <f>'Inventory Ref Sheet'!Y1928</f>
        <v>0</v>
      </c>
      <c r="AE1928" s="59">
        <f>'Inventory Ref Sheet'!Z1928</f>
        <v>0</v>
      </c>
      <c r="AF1928" s="102">
        <f>'Inventory Ref Sheet'!AA1928</f>
        <v>0</v>
      </c>
      <c r="AG1928" s="59">
        <f>'Inventory Ref Sheet'!AD1928</f>
        <v>0</v>
      </c>
      <c r="AH1928" s="59">
        <f>'Inventory Ref Sheet'!AE1928</f>
        <v>0</v>
      </c>
      <c r="AI1928" s="100" t="str">
        <f ca="1">IF('Inventory Ref Sheet'!AG1928&gt;0,YEAR(TODAY())-'Inventory Ref Sheet'!AG1928,"")</f>
        <v/>
      </c>
      <c r="AJ1928" s="99"/>
      <c r="AK1928" s="60">
        <f>'Inventory Ref Sheet'!AJ1928</f>
        <v>0</v>
      </c>
      <c r="AL1928" s="99"/>
      <c r="AM1928" s="97" t="str">
        <f t="shared" si="107"/>
        <v/>
      </c>
    </row>
    <row r="1929" spans="10:39" x14ac:dyDescent="0.25">
      <c r="J1929" s="59">
        <f>'Inventory Ref Sheet'!AK1929</f>
        <v>0</v>
      </c>
      <c r="K1929" s="59">
        <f>'Inventory Ref Sheet'!AL1929</f>
        <v>0</v>
      </c>
      <c r="L1929" s="59">
        <f>'Inventory Ref Sheet'!AM1929</f>
        <v>0</v>
      </c>
      <c r="M1929" s="59">
        <f>'Inventory Ref Sheet'!AP1929</f>
        <v>0</v>
      </c>
      <c r="N1929" s="59">
        <f>'Inventory Ref Sheet'!AQ1929</f>
        <v>0</v>
      </c>
      <c r="O1929" s="100" t="str">
        <f ca="1">IF('Inventory Ref Sheet'!AS1929&gt;0,YEAR(TODAY())-'Inventory Ref Sheet'!AS1929,"")</f>
        <v/>
      </c>
      <c r="P1929" s="95">
        <f>'Inventory Ref Sheet'!AU1929</f>
        <v>0</v>
      </c>
      <c r="Q1929" s="60">
        <f>'Inventory Ref Sheet'!AV1929</f>
        <v>0</v>
      </c>
      <c r="R1929" s="61"/>
      <c r="S1929" s="100" t="str">
        <f t="shared" si="108"/>
        <v/>
      </c>
      <c r="T1929" s="59">
        <f>'Inventory Ref Sheet'!M1929</f>
        <v>0</v>
      </c>
      <c r="U1929" s="102">
        <f>'Inventory Ref Sheet'!N1929</f>
        <v>0</v>
      </c>
      <c r="V1929" s="59">
        <f>'Inventory Ref Sheet'!O1929</f>
        <v>0</v>
      </c>
      <c r="W1929" s="59">
        <f>'Inventory Ref Sheet'!R1929</f>
        <v>0</v>
      </c>
      <c r="X1929" s="59">
        <f>'Inventory Ref Sheet'!S1929</f>
        <v>0</v>
      </c>
      <c r="Y1929" s="100" t="str">
        <f ca="1">IF('Inventory Ref Sheet'!U1929&gt;0,YEAR(TODAY())-'Inventory Ref Sheet'!U1929,"")</f>
        <v/>
      </c>
      <c r="Z1929" s="95">
        <f>'Inventory Ref Sheet'!W1929</f>
        <v>0</v>
      </c>
      <c r="AA1929" s="60">
        <f>'Inventory Ref Sheet'!X1929</f>
        <v>0</v>
      </c>
      <c r="AB1929" s="61"/>
      <c r="AC1929" s="97" t="str">
        <f t="shared" si="106"/>
        <v/>
      </c>
      <c r="AD1929" s="59">
        <f>'Inventory Ref Sheet'!Y1929</f>
        <v>0</v>
      </c>
      <c r="AE1929" s="59">
        <f>'Inventory Ref Sheet'!Z1929</f>
        <v>0</v>
      </c>
      <c r="AF1929" s="102">
        <f>'Inventory Ref Sheet'!AA1929</f>
        <v>0</v>
      </c>
      <c r="AG1929" s="59">
        <f>'Inventory Ref Sheet'!AD1929</f>
        <v>0</v>
      </c>
      <c r="AH1929" s="59">
        <f>'Inventory Ref Sheet'!AE1929</f>
        <v>0</v>
      </c>
      <c r="AI1929" s="100" t="str">
        <f ca="1">IF('Inventory Ref Sheet'!AG1929&gt;0,YEAR(TODAY())-'Inventory Ref Sheet'!AG1929,"")</f>
        <v/>
      </c>
      <c r="AJ1929" s="99"/>
      <c r="AK1929" s="60">
        <f>'Inventory Ref Sheet'!AJ1929</f>
        <v>0</v>
      </c>
      <c r="AL1929" s="99"/>
      <c r="AM1929" s="97" t="str">
        <f t="shared" si="107"/>
        <v/>
      </c>
    </row>
    <row r="1930" spans="10:39" x14ac:dyDescent="0.25">
      <c r="J1930" s="59">
        <f>'Inventory Ref Sheet'!AK1930</f>
        <v>0</v>
      </c>
      <c r="K1930" s="59">
        <f>'Inventory Ref Sheet'!AL1930</f>
        <v>0</v>
      </c>
      <c r="L1930" s="59">
        <f>'Inventory Ref Sheet'!AM1930</f>
        <v>0</v>
      </c>
      <c r="M1930" s="59">
        <f>'Inventory Ref Sheet'!AP1930</f>
        <v>0</v>
      </c>
      <c r="N1930" s="59">
        <f>'Inventory Ref Sheet'!AQ1930</f>
        <v>0</v>
      </c>
      <c r="O1930" s="100" t="str">
        <f ca="1">IF('Inventory Ref Sheet'!AS1930&gt;0,YEAR(TODAY())-'Inventory Ref Sheet'!AS1930,"")</f>
        <v/>
      </c>
      <c r="P1930" s="95">
        <f>'Inventory Ref Sheet'!AU1930</f>
        <v>0</v>
      </c>
      <c r="Q1930" s="60">
        <f>'Inventory Ref Sheet'!AV1930</f>
        <v>0</v>
      </c>
      <c r="R1930" s="61"/>
      <c r="S1930" s="100" t="str">
        <f t="shared" si="108"/>
        <v/>
      </c>
      <c r="T1930" s="59">
        <f>'Inventory Ref Sheet'!M1930</f>
        <v>0</v>
      </c>
      <c r="U1930" s="102">
        <f>'Inventory Ref Sheet'!N1930</f>
        <v>0</v>
      </c>
      <c r="V1930" s="59">
        <f>'Inventory Ref Sheet'!O1930</f>
        <v>0</v>
      </c>
      <c r="W1930" s="59">
        <f>'Inventory Ref Sheet'!R1930</f>
        <v>0</v>
      </c>
      <c r="X1930" s="59">
        <f>'Inventory Ref Sheet'!S1930</f>
        <v>0</v>
      </c>
      <c r="Y1930" s="100" t="str">
        <f ca="1">IF('Inventory Ref Sheet'!U1930&gt;0,YEAR(TODAY())-'Inventory Ref Sheet'!U1930,"")</f>
        <v/>
      </c>
      <c r="Z1930" s="95">
        <f>'Inventory Ref Sheet'!W1930</f>
        <v>0</v>
      </c>
      <c r="AA1930" s="60">
        <f>'Inventory Ref Sheet'!X1930</f>
        <v>0</v>
      </c>
      <c r="AB1930" s="61"/>
      <c r="AC1930" s="97" t="str">
        <f t="shared" si="106"/>
        <v/>
      </c>
      <c r="AD1930" s="59">
        <f>'Inventory Ref Sheet'!Y1930</f>
        <v>0</v>
      </c>
      <c r="AE1930" s="59">
        <f>'Inventory Ref Sheet'!Z1930</f>
        <v>0</v>
      </c>
      <c r="AF1930" s="102">
        <f>'Inventory Ref Sheet'!AA1930</f>
        <v>0</v>
      </c>
      <c r="AG1930" s="59">
        <f>'Inventory Ref Sheet'!AD1930</f>
        <v>0</v>
      </c>
      <c r="AH1930" s="59">
        <f>'Inventory Ref Sheet'!AE1930</f>
        <v>0</v>
      </c>
      <c r="AI1930" s="100" t="str">
        <f ca="1">IF('Inventory Ref Sheet'!AG1930&gt;0,YEAR(TODAY())-'Inventory Ref Sheet'!AG1930,"")</f>
        <v/>
      </c>
      <c r="AJ1930" s="99"/>
      <c r="AK1930" s="60">
        <f>'Inventory Ref Sheet'!AJ1930</f>
        <v>0</v>
      </c>
      <c r="AL1930" s="99"/>
      <c r="AM1930" s="97" t="str">
        <f t="shared" si="107"/>
        <v/>
      </c>
    </row>
    <row r="1931" spans="10:39" x14ac:dyDescent="0.25">
      <c r="J1931" s="59">
        <f>'Inventory Ref Sheet'!AK1931</f>
        <v>0</v>
      </c>
      <c r="K1931" s="59">
        <f>'Inventory Ref Sheet'!AL1931</f>
        <v>0</v>
      </c>
      <c r="L1931" s="59">
        <f>'Inventory Ref Sheet'!AM1931</f>
        <v>0</v>
      </c>
      <c r="M1931" s="59">
        <f>'Inventory Ref Sheet'!AP1931</f>
        <v>0</v>
      </c>
      <c r="N1931" s="59">
        <f>'Inventory Ref Sheet'!AQ1931</f>
        <v>0</v>
      </c>
      <c r="O1931" s="100" t="str">
        <f ca="1">IF('Inventory Ref Sheet'!AS1931&gt;0,YEAR(TODAY())-'Inventory Ref Sheet'!AS1931,"")</f>
        <v/>
      </c>
      <c r="P1931" s="95">
        <f>'Inventory Ref Sheet'!AU1931</f>
        <v>0</v>
      </c>
      <c r="Q1931" s="60">
        <f>'Inventory Ref Sheet'!AV1931</f>
        <v>0</v>
      </c>
      <c r="R1931" s="61"/>
      <c r="S1931" s="100" t="str">
        <f t="shared" si="108"/>
        <v/>
      </c>
      <c r="T1931" s="59">
        <f>'Inventory Ref Sheet'!M1931</f>
        <v>0</v>
      </c>
      <c r="U1931" s="102">
        <f>'Inventory Ref Sheet'!N1931</f>
        <v>0</v>
      </c>
      <c r="V1931" s="59">
        <f>'Inventory Ref Sheet'!O1931</f>
        <v>0</v>
      </c>
      <c r="W1931" s="59">
        <f>'Inventory Ref Sheet'!R1931</f>
        <v>0</v>
      </c>
      <c r="X1931" s="59">
        <f>'Inventory Ref Sheet'!S1931</f>
        <v>0</v>
      </c>
      <c r="Y1931" s="100" t="str">
        <f ca="1">IF('Inventory Ref Sheet'!U1931&gt;0,YEAR(TODAY())-'Inventory Ref Sheet'!U1931,"")</f>
        <v/>
      </c>
      <c r="Z1931" s="95">
        <f>'Inventory Ref Sheet'!W1931</f>
        <v>0</v>
      </c>
      <c r="AA1931" s="60">
        <f>'Inventory Ref Sheet'!X1931</f>
        <v>0</v>
      </c>
      <c r="AB1931" s="61"/>
      <c r="AC1931" s="97" t="str">
        <f t="shared" ref="AC1931:AC1994" si="109">IF(ISTEXT(T1931),IF(Y1931&gt;=AB1931,"Yes","No"),"")</f>
        <v/>
      </c>
      <c r="AD1931" s="59">
        <f>'Inventory Ref Sheet'!Y1931</f>
        <v>0</v>
      </c>
      <c r="AE1931" s="59">
        <f>'Inventory Ref Sheet'!Z1931</f>
        <v>0</v>
      </c>
      <c r="AF1931" s="102">
        <f>'Inventory Ref Sheet'!AA1931</f>
        <v>0</v>
      </c>
      <c r="AG1931" s="59">
        <f>'Inventory Ref Sheet'!AD1931</f>
        <v>0</v>
      </c>
      <c r="AH1931" s="59">
        <f>'Inventory Ref Sheet'!AE1931</f>
        <v>0</v>
      </c>
      <c r="AI1931" s="100" t="str">
        <f ca="1">IF('Inventory Ref Sheet'!AG1931&gt;0,YEAR(TODAY())-'Inventory Ref Sheet'!AG1931,"")</f>
        <v/>
      </c>
      <c r="AJ1931" s="99"/>
      <c r="AK1931" s="60">
        <f>'Inventory Ref Sheet'!AJ1931</f>
        <v>0</v>
      </c>
      <c r="AL1931" s="99"/>
      <c r="AM1931" s="97" t="str">
        <f t="shared" ref="AM1931:AM1994" si="110">IF(ISTEXT(AD1931),IF(AI1931&gt;=AL1931,"Yes","No"),"")</f>
        <v/>
      </c>
    </row>
    <row r="1932" spans="10:39" x14ac:dyDescent="0.25">
      <c r="J1932" s="59">
        <f>'Inventory Ref Sheet'!AK1932</f>
        <v>0</v>
      </c>
      <c r="K1932" s="59">
        <f>'Inventory Ref Sheet'!AL1932</f>
        <v>0</v>
      </c>
      <c r="L1932" s="59">
        <f>'Inventory Ref Sheet'!AM1932</f>
        <v>0</v>
      </c>
      <c r="M1932" s="59">
        <f>'Inventory Ref Sheet'!AP1932</f>
        <v>0</v>
      </c>
      <c r="N1932" s="59">
        <f>'Inventory Ref Sheet'!AQ1932</f>
        <v>0</v>
      </c>
      <c r="O1932" s="100" t="str">
        <f ca="1">IF('Inventory Ref Sheet'!AS1932&gt;0,YEAR(TODAY())-'Inventory Ref Sheet'!AS1932,"")</f>
        <v/>
      </c>
      <c r="P1932" s="95">
        <f>'Inventory Ref Sheet'!AU1932</f>
        <v>0</v>
      </c>
      <c r="Q1932" s="60">
        <f>'Inventory Ref Sheet'!AV1932</f>
        <v>0</v>
      </c>
      <c r="R1932" s="61"/>
      <c r="S1932" s="100" t="str">
        <f t="shared" si="108"/>
        <v/>
      </c>
      <c r="T1932" s="59">
        <f>'Inventory Ref Sheet'!M1932</f>
        <v>0</v>
      </c>
      <c r="U1932" s="102">
        <f>'Inventory Ref Sheet'!N1932</f>
        <v>0</v>
      </c>
      <c r="V1932" s="59">
        <f>'Inventory Ref Sheet'!O1932</f>
        <v>0</v>
      </c>
      <c r="W1932" s="59">
        <f>'Inventory Ref Sheet'!R1932</f>
        <v>0</v>
      </c>
      <c r="X1932" s="59">
        <f>'Inventory Ref Sheet'!S1932</f>
        <v>0</v>
      </c>
      <c r="Y1932" s="100" t="str">
        <f ca="1">IF('Inventory Ref Sheet'!U1932&gt;0,YEAR(TODAY())-'Inventory Ref Sheet'!U1932,"")</f>
        <v/>
      </c>
      <c r="Z1932" s="95">
        <f>'Inventory Ref Sheet'!W1932</f>
        <v>0</v>
      </c>
      <c r="AA1932" s="60">
        <f>'Inventory Ref Sheet'!X1932</f>
        <v>0</v>
      </c>
      <c r="AB1932" s="61"/>
      <c r="AC1932" s="97" t="str">
        <f t="shared" si="109"/>
        <v/>
      </c>
      <c r="AD1932" s="59">
        <f>'Inventory Ref Sheet'!Y1932</f>
        <v>0</v>
      </c>
      <c r="AE1932" s="59">
        <f>'Inventory Ref Sheet'!Z1932</f>
        <v>0</v>
      </c>
      <c r="AF1932" s="102">
        <f>'Inventory Ref Sheet'!AA1932</f>
        <v>0</v>
      </c>
      <c r="AG1932" s="59">
        <f>'Inventory Ref Sheet'!AD1932</f>
        <v>0</v>
      </c>
      <c r="AH1932" s="59">
        <f>'Inventory Ref Sheet'!AE1932</f>
        <v>0</v>
      </c>
      <c r="AI1932" s="100" t="str">
        <f ca="1">IF('Inventory Ref Sheet'!AG1932&gt;0,YEAR(TODAY())-'Inventory Ref Sheet'!AG1932,"")</f>
        <v/>
      </c>
      <c r="AJ1932" s="99"/>
      <c r="AK1932" s="60">
        <f>'Inventory Ref Sheet'!AJ1932</f>
        <v>0</v>
      </c>
      <c r="AL1932" s="99"/>
      <c r="AM1932" s="97" t="str">
        <f t="shared" si="110"/>
        <v/>
      </c>
    </row>
    <row r="1933" spans="10:39" x14ac:dyDescent="0.25">
      <c r="J1933" s="59">
        <f>'Inventory Ref Sheet'!AK1933</f>
        <v>0</v>
      </c>
      <c r="K1933" s="59">
        <f>'Inventory Ref Sheet'!AL1933</f>
        <v>0</v>
      </c>
      <c r="L1933" s="59">
        <f>'Inventory Ref Sheet'!AM1933</f>
        <v>0</v>
      </c>
      <c r="M1933" s="59">
        <f>'Inventory Ref Sheet'!AP1933</f>
        <v>0</v>
      </c>
      <c r="N1933" s="59">
        <f>'Inventory Ref Sheet'!AQ1933</f>
        <v>0</v>
      </c>
      <c r="O1933" s="100" t="str">
        <f ca="1">IF('Inventory Ref Sheet'!AS1933&gt;0,YEAR(TODAY())-'Inventory Ref Sheet'!AS1933,"")</f>
        <v/>
      </c>
      <c r="P1933" s="95">
        <f>'Inventory Ref Sheet'!AU1933</f>
        <v>0</v>
      </c>
      <c r="Q1933" s="60">
        <f>'Inventory Ref Sheet'!AV1933</f>
        <v>0</v>
      </c>
      <c r="R1933" s="61"/>
      <c r="S1933" s="100" t="str">
        <f t="shared" si="108"/>
        <v/>
      </c>
      <c r="T1933" s="59">
        <f>'Inventory Ref Sheet'!M1933</f>
        <v>0</v>
      </c>
      <c r="U1933" s="102">
        <f>'Inventory Ref Sheet'!N1933</f>
        <v>0</v>
      </c>
      <c r="V1933" s="59">
        <f>'Inventory Ref Sheet'!O1933</f>
        <v>0</v>
      </c>
      <c r="W1933" s="59">
        <f>'Inventory Ref Sheet'!R1933</f>
        <v>0</v>
      </c>
      <c r="X1933" s="59">
        <f>'Inventory Ref Sheet'!S1933</f>
        <v>0</v>
      </c>
      <c r="Y1933" s="100" t="str">
        <f ca="1">IF('Inventory Ref Sheet'!U1933&gt;0,YEAR(TODAY())-'Inventory Ref Sheet'!U1933,"")</f>
        <v/>
      </c>
      <c r="Z1933" s="95">
        <f>'Inventory Ref Sheet'!W1933</f>
        <v>0</v>
      </c>
      <c r="AA1933" s="60">
        <f>'Inventory Ref Sheet'!X1933</f>
        <v>0</v>
      </c>
      <c r="AB1933" s="61"/>
      <c r="AC1933" s="97" t="str">
        <f t="shared" si="109"/>
        <v/>
      </c>
      <c r="AD1933" s="59">
        <f>'Inventory Ref Sheet'!Y1933</f>
        <v>0</v>
      </c>
      <c r="AE1933" s="59">
        <f>'Inventory Ref Sheet'!Z1933</f>
        <v>0</v>
      </c>
      <c r="AF1933" s="102">
        <f>'Inventory Ref Sheet'!AA1933</f>
        <v>0</v>
      </c>
      <c r="AG1933" s="59">
        <f>'Inventory Ref Sheet'!AD1933</f>
        <v>0</v>
      </c>
      <c r="AH1933" s="59">
        <f>'Inventory Ref Sheet'!AE1933</f>
        <v>0</v>
      </c>
      <c r="AI1933" s="100" t="str">
        <f ca="1">IF('Inventory Ref Sheet'!AG1933&gt;0,YEAR(TODAY())-'Inventory Ref Sheet'!AG1933,"")</f>
        <v/>
      </c>
      <c r="AJ1933" s="99"/>
      <c r="AK1933" s="60">
        <f>'Inventory Ref Sheet'!AJ1933</f>
        <v>0</v>
      </c>
      <c r="AL1933" s="99"/>
      <c r="AM1933" s="97" t="str">
        <f t="shared" si="110"/>
        <v/>
      </c>
    </row>
    <row r="1934" spans="10:39" x14ac:dyDescent="0.25">
      <c r="J1934" s="59">
        <f>'Inventory Ref Sheet'!AK1934</f>
        <v>0</v>
      </c>
      <c r="K1934" s="59">
        <f>'Inventory Ref Sheet'!AL1934</f>
        <v>0</v>
      </c>
      <c r="L1934" s="59">
        <f>'Inventory Ref Sheet'!AM1934</f>
        <v>0</v>
      </c>
      <c r="M1934" s="59">
        <f>'Inventory Ref Sheet'!AP1934</f>
        <v>0</v>
      </c>
      <c r="N1934" s="59">
        <f>'Inventory Ref Sheet'!AQ1934</f>
        <v>0</v>
      </c>
      <c r="O1934" s="100" t="str">
        <f ca="1">IF('Inventory Ref Sheet'!AS1934&gt;0,YEAR(TODAY())-'Inventory Ref Sheet'!AS1934,"")</f>
        <v/>
      </c>
      <c r="P1934" s="95">
        <f>'Inventory Ref Sheet'!AU1934</f>
        <v>0</v>
      </c>
      <c r="Q1934" s="60">
        <f>'Inventory Ref Sheet'!AV1934</f>
        <v>0</v>
      </c>
      <c r="R1934" s="61"/>
      <c r="S1934" s="100" t="str">
        <f t="shared" si="108"/>
        <v/>
      </c>
      <c r="T1934" s="59">
        <f>'Inventory Ref Sheet'!M1934</f>
        <v>0</v>
      </c>
      <c r="U1934" s="102">
        <f>'Inventory Ref Sheet'!N1934</f>
        <v>0</v>
      </c>
      <c r="V1934" s="59">
        <f>'Inventory Ref Sheet'!O1934</f>
        <v>0</v>
      </c>
      <c r="W1934" s="59">
        <f>'Inventory Ref Sheet'!R1934</f>
        <v>0</v>
      </c>
      <c r="X1934" s="59">
        <f>'Inventory Ref Sheet'!S1934</f>
        <v>0</v>
      </c>
      <c r="Y1934" s="100" t="str">
        <f ca="1">IF('Inventory Ref Sheet'!U1934&gt;0,YEAR(TODAY())-'Inventory Ref Sheet'!U1934,"")</f>
        <v/>
      </c>
      <c r="Z1934" s="95">
        <f>'Inventory Ref Sheet'!W1934</f>
        <v>0</v>
      </c>
      <c r="AA1934" s="60">
        <f>'Inventory Ref Sheet'!X1934</f>
        <v>0</v>
      </c>
      <c r="AB1934" s="61"/>
      <c r="AC1934" s="97" t="str">
        <f t="shared" si="109"/>
        <v/>
      </c>
      <c r="AD1934" s="59">
        <f>'Inventory Ref Sheet'!Y1934</f>
        <v>0</v>
      </c>
      <c r="AE1934" s="59">
        <f>'Inventory Ref Sheet'!Z1934</f>
        <v>0</v>
      </c>
      <c r="AF1934" s="102">
        <f>'Inventory Ref Sheet'!AA1934</f>
        <v>0</v>
      </c>
      <c r="AG1934" s="59">
        <f>'Inventory Ref Sheet'!AD1934</f>
        <v>0</v>
      </c>
      <c r="AH1934" s="59">
        <f>'Inventory Ref Sheet'!AE1934</f>
        <v>0</v>
      </c>
      <c r="AI1934" s="100" t="str">
        <f ca="1">IF('Inventory Ref Sheet'!AG1934&gt;0,YEAR(TODAY())-'Inventory Ref Sheet'!AG1934,"")</f>
        <v/>
      </c>
      <c r="AJ1934" s="99"/>
      <c r="AK1934" s="60">
        <f>'Inventory Ref Sheet'!AJ1934</f>
        <v>0</v>
      </c>
      <c r="AL1934" s="99"/>
      <c r="AM1934" s="97" t="str">
        <f t="shared" si="110"/>
        <v/>
      </c>
    </row>
    <row r="1935" spans="10:39" x14ac:dyDescent="0.25">
      <c r="J1935" s="59">
        <f>'Inventory Ref Sheet'!AK1935</f>
        <v>0</v>
      </c>
      <c r="K1935" s="59">
        <f>'Inventory Ref Sheet'!AL1935</f>
        <v>0</v>
      </c>
      <c r="L1935" s="59">
        <f>'Inventory Ref Sheet'!AM1935</f>
        <v>0</v>
      </c>
      <c r="M1935" s="59">
        <f>'Inventory Ref Sheet'!AP1935</f>
        <v>0</v>
      </c>
      <c r="N1935" s="59">
        <f>'Inventory Ref Sheet'!AQ1935</f>
        <v>0</v>
      </c>
      <c r="O1935" s="100" t="str">
        <f ca="1">IF('Inventory Ref Sheet'!AS1935&gt;0,YEAR(TODAY())-'Inventory Ref Sheet'!AS1935,"")</f>
        <v/>
      </c>
      <c r="P1935" s="95">
        <f>'Inventory Ref Sheet'!AU1935</f>
        <v>0</v>
      </c>
      <c r="Q1935" s="60">
        <f>'Inventory Ref Sheet'!AV1935</f>
        <v>0</v>
      </c>
      <c r="R1935" s="61"/>
      <c r="S1935" s="100" t="str">
        <f t="shared" si="108"/>
        <v/>
      </c>
      <c r="T1935" s="59">
        <f>'Inventory Ref Sheet'!M1935</f>
        <v>0</v>
      </c>
      <c r="U1935" s="102">
        <f>'Inventory Ref Sheet'!N1935</f>
        <v>0</v>
      </c>
      <c r="V1935" s="59">
        <f>'Inventory Ref Sheet'!O1935</f>
        <v>0</v>
      </c>
      <c r="W1935" s="59">
        <f>'Inventory Ref Sheet'!R1935</f>
        <v>0</v>
      </c>
      <c r="X1935" s="59">
        <f>'Inventory Ref Sheet'!S1935</f>
        <v>0</v>
      </c>
      <c r="Y1935" s="100" t="str">
        <f ca="1">IF('Inventory Ref Sheet'!U1935&gt;0,YEAR(TODAY())-'Inventory Ref Sheet'!U1935,"")</f>
        <v/>
      </c>
      <c r="Z1935" s="95">
        <f>'Inventory Ref Sheet'!W1935</f>
        <v>0</v>
      </c>
      <c r="AA1935" s="60">
        <f>'Inventory Ref Sheet'!X1935</f>
        <v>0</v>
      </c>
      <c r="AB1935" s="61"/>
      <c r="AC1935" s="97" t="str">
        <f t="shared" si="109"/>
        <v/>
      </c>
      <c r="AD1935" s="59">
        <f>'Inventory Ref Sheet'!Y1935</f>
        <v>0</v>
      </c>
      <c r="AE1935" s="59">
        <f>'Inventory Ref Sheet'!Z1935</f>
        <v>0</v>
      </c>
      <c r="AF1935" s="102">
        <f>'Inventory Ref Sheet'!AA1935</f>
        <v>0</v>
      </c>
      <c r="AG1935" s="59">
        <f>'Inventory Ref Sheet'!AD1935</f>
        <v>0</v>
      </c>
      <c r="AH1935" s="59">
        <f>'Inventory Ref Sheet'!AE1935</f>
        <v>0</v>
      </c>
      <c r="AI1935" s="100" t="str">
        <f ca="1">IF('Inventory Ref Sheet'!AG1935&gt;0,YEAR(TODAY())-'Inventory Ref Sheet'!AG1935,"")</f>
        <v/>
      </c>
      <c r="AJ1935" s="99"/>
      <c r="AK1935" s="60">
        <f>'Inventory Ref Sheet'!AJ1935</f>
        <v>0</v>
      </c>
      <c r="AL1935" s="99"/>
      <c r="AM1935" s="97" t="str">
        <f t="shared" si="110"/>
        <v/>
      </c>
    </row>
    <row r="1936" spans="10:39" x14ac:dyDescent="0.25">
      <c r="J1936" s="59">
        <f>'Inventory Ref Sheet'!AK1936</f>
        <v>0</v>
      </c>
      <c r="K1936" s="59">
        <f>'Inventory Ref Sheet'!AL1936</f>
        <v>0</v>
      </c>
      <c r="L1936" s="59">
        <f>'Inventory Ref Sheet'!AM1936</f>
        <v>0</v>
      </c>
      <c r="M1936" s="59">
        <f>'Inventory Ref Sheet'!AP1936</f>
        <v>0</v>
      </c>
      <c r="N1936" s="59">
        <f>'Inventory Ref Sheet'!AQ1936</f>
        <v>0</v>
      </c>
      <c r="O1936" s="100" t="str">
        <f ca="1">IF('Inventory Ref Sheet'!AS1936&gt;0,YEAR(TODAY())-'Inventory Ref Sheet'!AS1936,"")</f>
        <v/>
      </c>
      <c r="P1936" s="95">
        <f>'Inventory Ref Sheet'!AU1936</f>
        <v>0</v>
      </c>
      <c r="Q1936" s="60">
        <f>'Inventory Ref Sheet'!AV1936</f>
        <v>0</v>
      </c>
      <c r="R1936" s="61"/>
      <c r="S1936" s="100" t="str">
        <f t="shared" si="108"/>
        <v/>
      </c>
      <c r="T1936" s="59">
        <f>'Inventory Ref Sheet'!M1936</f>
        <v>0</v>
      </c>
      <c r="U1936" s="102">
        <f>'Inventory Ref Sheet'!N1936</f>
        <v>0</v>
      </c>
      <c r="V1936" s="59">
        <f>'Inventory Ref Sheet'!O1936</f>
        <v>0</v>
      </c>
      <c r="W1936" s="59">
        <f>'Inventory Ref Sheet'!R1936</f>
        <v>0</v>
      </c>
      <c r="X1936" s="59">
        <f>'Inventory Ref Sheet'!S1936</f>
        <v>0</v>
      </c>
      <c r="Y1936" s="100" t="str">
        <f ca="1">IF('Inventory Ref Sheet'!U1936&gt;0,YEAR(TODAY())-'Inventory Ref Sheet'!U1936,"")</f>
        <v/>
      </c>
      <c r="Z1936" s="95">
        <f>'Inventory Ref Sheet'!W1936</f>
        <v>0</v>
      </c>
      <c r="AA1936" s="60">
        <f>'Inventory Ref Sheet'!X1936</f>
        <v>0</v>
      </c>
      <c r="AB1936" s="61"/>
      <c r="AC1936" s="97" t="str">
        <f t="shared" si="109"/>
        <v/>
      </c>
      <c r="AD1936" s="59">
        <f>'Inventory Ref Sheet'!Y1936</f>
        <v>0</v>
      </c>
      <c r="AE1936" s="59">
        <f>'Inventory Ref Sheet'!Z1936</f>
        <v>0</v>
      </c>
      <c r="AF1936" s="102">
        <f>'Inventory Ref Sheet'!AA1936</f>
        <v>0</v>
      </c>
      <c r="AG1936" s="59">
        <f>'Inventory Ref Sheet'!AD1936</f>
        <v>0</v>
      </c>
      <c r="AH1936" s="59">
        <f>'Inventory Ref Sheet'!AE1936</f>
        <v>0</v>
      </c>
      <c r="AI1936" s="100" t="str">
        <f ca="1">IF('Inventory Ref Sheet'!AG1936&gt;0,YEAR(TODAY())-'Inventory Ref Sheet'!AG1936,"")</f>
        <v/>
      </c>
      <c r="AJ1936" s="99"/>
      <c r="AK1936" s="60">
        <f>'Inventory Ref Sheet'!AJ1936</f>
        <v>0</v>
      </c>
      <c r="AL1936" s="99"/>
      <c r="AM1936" s="97" t="str">
        <f t="shared" si="110"/>
        <v/>
      </c>
    </row>
    <row r="1937" spans="10:39" x14ac:dyDescent="0.25">
      <c r="J1937" s="59">
        <f>'Inventory Ref Sheet'!AK1937</f>
        <v>0</v>
      </c>
      <c r="K1937" s="59">
        <f>'Inventory Ref Sheet'!AL1937</f>
        <v>0</v>
      </c>
      <c r="L1937" s="59">
        <f>'Inventory Ref Sheet'!AM1937</f>
        <v>0</v>
      </c>
      <c r="M1937" s="59">
        <f>'Inventory Ref Sheet'!AP1937</f>
        <v>0</v>
      </c>
      <c r="N1937" s="59">
        <f>'Inventory Ref Sheet'!AQ1937</f>
        <v>0</v>
      </c>
      <c r="O1937" s="100" t="str">
        <f ca="1">IF('Inventory Ref Sheet'!AS1937&gt;0,YEAR(TODAY())-'Inventory Ref Sheet'!AS1937,"")</f>
        <v/>
      </c>
      <c r="P1937" s="95">
        <f>'Inventory Ref Sheet'!AU1937</f>
        <v>0</v>
      </c>
      <c r="Q1937" s="60">
        <f>'Inventory Ref Sheet'!AV1937</f>
        <v>0</v>
      </c>
      <c r="R1937" s="61"/>
      <c r="S1937" s="100" t="str">
        <f t="shared" si="108"/>
        <v/>
      </c>
      <c r="T1937" s="59">
        <f>'Inventory Ref Sheet'!M1937</f>
        <v>0</v>
      </c>
      <c r="U1937" s="102">
        <f>'Inventory Ref Sheet'!N1937</f>
        <v>0</v>
      </c>
      <c r="V1937" s="59">
        <f>'Inventory Ref Sheet'!O1937</f>
        <v>0</v>
      </c>
      <c r="W1937" s="59">
        <f>'Inventory Ref Sheet'!R1937</f>
        <v>0</v>
      </c>
      <c r="X1937" s="59">
        <f>'Inventory Ref Sheet'!S1937</f>
        <v>0</v>
      </c>
      <c r="Y1937" s="100" t="str">
        <f ca="1">IF('Inventory Ref Sheet'!U1937&gt;0,YEAR(TODAY())-'Inventory Ref Sheet'!U1937,"")</f>
        <v/>
      </c>
      <c r="Z1937" s="95">
        <f>'Inventory Ref Sheet'!W1937</f>
        <v>0</v>
      </c>
      <c r="AA1937" s="60">
        <f>'Inventory Ref Sheet'!X1937</f>
        <v>0</v>
      </c>
      <c r="AB1937" s="61"/>
      <c r="AC1937" s="97" t="str">
        <f t="shared" si="109"/>
        <v/>
      </c>
      <c r="AD1937" s="59">
        <f>'Inventory Ref Sheet'!Y1937</f>
        <v>0</v>
      </c>
      <c r="AE1937" s="59">
        <f>'Inventory Ref Sheet'!Z1937</f>
        <v>0</v>
      </c>
      <c r="AF1937" s="102">
        <f>'Inventory Ref Sheet'!AA1937</f>
        <v>0</v>
      </c>
      <c r="AG1937" s="59">
        <f>'Inventory Ref Sheet'!AD1937</f>
        <v>0</v>
      </c>
      <c r="AH1937" s="59">
        <f>'Inventory Ref Sheet'!AE1937</f>
        <v>0</v>
      </c>
      <c r="AI1937" s="100" t="str">
        <f ca="1">IF('Inventory Ref Sheet'!AG1937&gt;0,YEAR(TODAY())-'Inventory Ref Sheet'!AG1937,"")</f>
        <v/>
      </c>
      <c r="AJ1937" s="99"/>
      <c r="AK1937" s="60">
        <f>'Inventory Ref Sheet'!AJ1937</f>
        <v>0</v>
      </c>
      <c r="AL1937" s="99"/>
      <c r="AM1937" s="97" t="str">
        <f t="shared" si="110"/>
        <v/>
      </c>
    </row>
    <row r="1938" spans="10:39" x14ac:dyDescent="0.25">
      <c r="J1938" s="59">
        <f>'Inventory Ref Sheet'!AK1938</f>
        <v>0</v>
      </c>
      <c r="K1938" s="59">
        <f>'Inventory Ref Sheet'!AL1938</f>
        <v>0</v>
      </c>
      <c r="L1938" s="59">
        <f>'Inventory Ref Sheet'!AM1938</f>
        <v>0</v>
      </c>
      <c r="M1938" s="59">
        <f>'Inventory Ref Sheet'!AP1938</f>
        <v>0</v>
      </c>
      <c r="N1938" s="59">
        <f>'Inventory Ref Sheet'!AQ1938</f>
        <v>0</v>
      </c>
      <c r="O1938" s="100" t="str">
        <f ca="1">IF('Inventory Ref Sheet'!AS1938&gt;0,YEAR(TODAY())-'Inventory Ref Sheet'!AS1938,"")</f>
        <v/>
      </c>
      <c r="P1938" s="95">
        <f>'Inventory Ref Sheet'!AU1938</f>
        <v>0</v>
      </c>
      <c r="Q1938" s="60">
        <f>'Inventory Ref Sheet'!AV1938</f>
        <v>0</v>
      </c>
      <c r="R1938" s="61"/>
      <c r="S1938" s="100" t="str">
        <f t="shared" si="108"/>
        <v/>
      </c>
      <c r="T1938" s="59">
        <f>'Inventory Ref Sheet'!M1938</f>
        <v>0</v>
      </c>
      <c r="U1938" s="102">
        <f>'Inventory Ref Sheet'!N1938</f>
        <v>0</v>
      </c>
      <c r="V1938" s="59">
        <f>'Inventory Ref Sheet'!O1938</f>
        <v>0</v>
      </c>
      <c r="W1938" s="59">
        <f>'Inventory Ref Sheet'!R1938</f>
        <v>0</v>
      </c>
      <c r="X1938" s="59">
        <f>'Inventory Ref Sheet'!S1938</f>
        <v>0</v>
      </c>
      <c r="Y1938" s="100" t="str">
        <f ca="1">IF('Inventory Ref Sheet'!U1938&gt;0,YEAR(TODAY())-'Inventory Ref Sheet'!U1938,"")</f>
        <v/>
      </c>
      <c r="Z1938" s="95">
        <f>'Inventory Ref Sheet'!W1938</f>
        <v>0</v>
      </c>
      <c r="AA1938" s="60">
        <f>'Inventory Ref Sheet'!X1938</f>
        <v>0</v>
      </c>
      <c r="AB1938" s="61"/>
      <c r="AC1938" s="97" t="str">
        <f t="shared" si="109"/>
        <v/>
      </c>
      <c r="AD1938" s="59">
        <f>'Inventory Ref Sheet'!Y1938</f>
        <v>0</v>
      </c>
      <c r="AE1938" s="59">
        <f>'Inventory Ref Sheet'!Z1938</f>
        <v>0</v>
      </c>
      <c r="AF1938" s="102">
        <f>'Inventory Ref Sheet'!AA1938</f>
        <v>0</v>
      </c>
      <c r="AG1938" s="59">
        <f>'Inventory Ref Sheet'!AD1938</f>
        <v>0</v>
      </c>
      <c r="AH1938" s="59">
        <f>'Inventory Ref Sheet'!AE1938</f>
        <v>0</v>
      </c>
      <c r="AI1938" s="100" t="str">
        <f ca="1">IF('Inventory Ref Sheet'!AG1938&gt;0,YEAR(TODAY())-'Inventory Ref Sheet'!AG1938,"")</f>
        <v/>
      </c>
      <c r="AJ1938" s="99"/>
      <c r="AK1938" s="60">
        <f>'Inventory Ref Sheet'!AJ1938</f>
        <v>0</v>
      </c>
      <c r="AL1938" s="99"/>
      <c r="AM1938" s="97" t="str">
        <f t="shared" si="110"/>
        <v/>
      </c>
    </row>
    <row r="1939" spans="10:39" x14ac:dyDescent="0.25">
      <c r="J1939" s="59">
        <f>'Inventory Ref Sheet'!AK1939</f>
        <v>0</v>
      </c>
      <c r="K1939" s="59">
        <f>'Inventory Ref Sheet'!AL1939</f>
        <v>0</v>
      </c>
      <c r="L1939" s="59">
        <f>'Inventory Ref Sheet'!AM1939</f>
        <v>0</v>
      </c>
      <c r="M1939" s="59">
        <f>'Inventory Ref Sheet'!AP1939</f>
        <v>0</v>
      </c>
      <c r="N1939" s="59">
        <f>'Inventory Ref Sheet'!AQ1939</f>
        <v>0</v>
      </c>
      <c r="O1939" s="100" t="str">
        <f ca="1">IF('Inventory Ref Sheet'!AS1939&gt;0,YEAR(TODAY())-'Inventory Ref Sheet'!AS1939,"")</f>
        <v/>
      </c>
      <c r="P1939" s="95">
        <f>'Inventory Ref Sheet'!AU1939</f>
        <v>0</v>
      </c>
      <c r="Q1939" s="60">
        <f>'Inventory Ref Sheet'!AV1939</f>
        <v>0</v>
      </c>
      <c r="R1939" s="61"/>
      <c r="S1939" s="100" t="str">
        <f t="shared" si="108"/>
        <v/>
      </c>
      <c r="T1939" s="59">
        <f>'Inventory Ref Sheet'!M1939</f>
        <v>0</v>
      </c>
      <c r="U1939" s="102">
        <f>'Inventory Ref Sheet'!N1939</f>
        <v>0</v>
      </c>
      <c r="V1939" s="59">
        <f>'Inventory Ref Sheet'!O1939</f>
        <v>0</v>
      </c>
      <c r="W1939" s="59">
        <f>'Inventory Ref Sheet'!R1939</f>
        <v>0</v>
      </c>
      <c r="X1939" s="59">
        <f>'Inventory Ref Sheet'!S1939</f>
        <v>0</v>
      </c>
      <c r="Y1939" s="100" t="str">
        <f ca="1">IF('Inventory Ref Sheet'!U1939&gt;0,YEAR(TODAY())-'Inventory Ref Sheet'!U1939,"")</f>
        <v/>
      </c>
      <c r="Z1939" s="95">
        <f>'Inventory Ref Sheet'!W1939</f>
        <v>0</v>
      </c>
      <c r="AA1939" s="60">
        <f>'Inventory Ref Sheet'!X1939</f>
        <v>0</v>
      </c>
      <c r="AB1939" s="61"/>
      <c r="AC1939" s="97" t="str">
        <f t="shared" si="109"/>
        <v/>
      </c>
      <c r="AD1939" s="59">
        <f>'Inventory Ref Sheet'!Y1939</f>
        <v>0</v>
      </c>
      <c r="AE1939" s="59">
        <f>'Inventory Ref Sheet'!Z1939</f>
        <v>0</v>
      </c>
      <c r="AF1939" s="102">
        <f>'Inventory Ref Sheet'!AA1939</f>
        <v>0</v>
      </c>
      <c r="AG1939" s="59">
        <f>'Inventory Ref Sheet'!AD1939</f>
        <v>0</v>
      </c>
      <c r="AH1939" s="59">
        <f>'Inventory Ref Sheet'!AE1939</f>
        <v>0</v>
      </c>
      <c r="AI1939" s="100" t="str">
        <f ca="1">IF('Inventory Ref Sheet'!AG1939&gt;0,YEAR(TODAY())-'Inventory Ref Sheet'!AG1939,"")</f>
        <v/>
      </c>
      <c r="AJ1939" s="99"/>
      <c r="AK1939" s="60">
        <f>'Inventory Ref Sheet'!AJ1939</f>
        <v>0</v>
      </c>
      <c r="AL1939" s="99"/>
      <c r="AM1939" s="97" t="str">
        <f t="shared" si="110"/>
        <v/>
      </c>
    </row>
    <row r="1940" spans="10:39" x14ac:dyDescent="0.25">
      <c r="J1940" s="59">
        <f>'Inventory Ref Sheet'!AK1940</f>
        <v>0</v>
      </c>
      <c r="K1940" s="59">
        <f>'Inventory Ref Sheet'!AL1940</f>
        <v>0</v>
      </c>
      <c r="L1940" s="59">
        <f>'Inventory Ref Sheet'!AM1940</f>
        <v>0</v>
      </c>
      <c r="M1940" s="59">
        <f>'Inventory Ref Sheet'!AP1940</f>
        <v>0</v>
      </c>
      <c r="N1940" s="59">
        <f>'Inventory Ref Sheet'!AQ1940</f>
        <v>0</v>
      </c>
      <c r="O1940" s="100" t="str">
        <f ca="1">IF('Inventory Ref Sheet'!AS1940&gt;0,YEAR(TODAY())-'Inventory Ref Sheet'!AS1940,"")</f>
        <v/>
      </c>
      <c r="P1940" s="95">
        <f>'Inventory Ref Sheet'!AU1940</f>
        <v>0</v>
      </c>
      <c r="Q1940" s="60">
        <f>'Inventory Ref Sheet'!AV1940</f>
        <v>0</v>
      </c>
      <c r="R1940" s="61"/>
      <c r="S1940" s="100" t="str">
        <f t="shared" si="108"/>
        <v/>
      </c>
      <c r="T1940" s="59">
        <f>'Inventory Ref Sheet'!M1940</f>
        <v>0</v>
      </c>
      <c r="U1940" s="102">
        <f>'Inventory Ref Sheet'!N1940</f>
        <v>0</v>
      </c>
      <c r="V1940" s="59">
        <f>'Inventory Ref Sheet'!O1940</f>
        <v>0</v>
      </c>
      <c r="W1940" s="59">
        <f>'Inventory Ref Sheet'!R1940</f>
        <v>0</v>
      </c>
      <c r="X1940" s="59">
        <f>'Inventory Ref Sheet'!S1940</f>
        <v>0</v>
      </c>
      <c r="Y1940" s="100" t="str">
        <f ca="1">IF('Inventory Ref Sheet'!U1940&gt;0,YEAR(TODAY())-'Inventory Ref Sheet'!U1940,"")</f>
        <v/>
      </c>
      <c r="Z1940" s="95">
        <f>'Inventory Ref Sheet'!W1940</f>
        <v>0</v>
      </c>
      <c r="AA1940" s="60">
        <f>'Inventory Ref Sheet'!X1940</f>
        <v>0</v>
      </c>
      <c r="AB1940" s="61"/>
      <c r="AC1940" s="97" t="str">
        <f t="shared" si="109"/>
        <v/>
      </c>
      <c r="AD1940" s="59">
        <f>'Inventory Ref Sheet'!Y1940</f>
        <v>0</v>
      </c>
      <c r="AE1940" s="59">
        <f>'Inventory Ref Sheet'!Z1940</f>
        <v>0</v>
      </c>
      <c r="AF1940" s="102">
        <f>'Inventory Ref Sheet'!AA1940</f>
        <v>0</v>
      </c>
      <c r="AG1940" s="59">
        <f>'Inventory Ref Sheet'!AD1940</f>
        <v>0</v>
      </c>
      <c r="AH1940" s="59">
        <f>'Inventory Ref Sheet'!AE1940</f>
        <v>0</v>
      </c>
      <c r="AI1940" s="100" t="str">
        <f ca="1">IF('Inventory Ref Sheet'!AG1940&gt;0,YEAR(TODAY())-'Inventory Ref Sheet'!AG1940,"")</f>
        <v/>
      </c>
      <c r="AJ1940" s="99"/>
      <c r="AK1940" s="60">
        <f>'Inventory Ref Sheet'!AJ1940</f>
        <v>0</v>
      </c>
      <c r="AL1940" s="99"/>
      <c r="AM1940" s="97" t="str">
        <f t="shared" si="110"/>
        <v/>
      </c>
    </row>
    <row r="1941" spans="10:39" x14ac:dyDescent="0.25">
      <c r="J1941" s="59">
        <f>'Inventory Ref Sheet'!AK1941</f>
        <v>0</v>
      </c>
      <c r="K1941" s="59">
        <f>'Inventory Ref Sheet'!AL1941</f>
        <v>0</v>
      </c>
      <c r="L1941" s="59">
        <f>'Inventory Ref Sheet'!AM1941</f>
        <v>0</v>
      </c>
      <c r="M1941" s="59">
        <f>'Inventory Ref Sheet'!AP1941</f>
        <v>0</v>
      </c>
      <c r="N1941" s="59">
        <f>'Inventory Ref Sheet'!AQ1941</f>
        <v>0</v>
      </c>
      <c r="O1941" s="100" t="str">
        <f ca="1">IF('Inventory Ref Sheet'!AS1941&gt;0,YEAR(TODAY())-'Inventory Ref Sheet'!AS1941,"")</f>
        <v/>
      </c>
      <c r="P1941" s="95">
        <f>'Inventory Ref Sheet'!AU1941</f>
        <v>0</v>
      </c>
      <c r="Q1941" s="60">
        <f>'Inventory Ref Sheet'!AV1941</f>
        <v>0</v>
      </c>
      <c r="R1941" s="61"/>
      <c r="S1941" s="100" t="str">
        <f t="shared" si="108"/>
        <v/>
      </c>
      <c r="T1941" s="59">
        <f>'Inventory Ref Sheet'!M1941</f>
        <v>0</v>
      </c>
      <c r="U1941" s="102">
        <f>'Inventory Ref Sheet'!N1941</f>
        <v>0</v>
      </c>
      <c r="V1941" s="59">
        <f>'Inventory Ref Sheet'!O1941</f>
        <v>0</v>
      </c>
      <c r="W1941" s="59">
        <f>'Inventory Ref Sheet'!R1941</f>
        <v>0</v>
      </c>
      <c r="X1941" s="59">
        <f>'Inventory Ref Sheet'!S1941</f>
        <v>0</v>
      </c>
      <c r="Y1941" s="100" t="str">
        <f ca="1">IF('Inventory Ref Sheet'!U1941&gt;0,YEAR(TODAY())-'Inventory Ref Sheet'!U1941,"")</f>
        <v/>
      </c>
      <c r="Z1941" s="95">
        <f>'Inventory Ref Sheet'!W1941</f>
        <v>0</v>
      </c>
      <c r="AA1941" s="60">
        <f>'Inventory Ref Sheet'!X1941</f>
        <v>0</v>
      </c>
      <c r="AB1941" s="61"/>
      <c r="AC1941" s="97" t="str">
        <f t="shared" si="109"/>
        <v/>
      </c>
      <c r="AD1941" s="59">
        <f>'Inventory Ref Sheet'!Y1941</f>
        <v>0</v>
      </c>
      <c r="AE1941" s="59">
        <f>'Inventory Ref Sheet'!Z1941</f>
        <v>0</v>
      </c>
      <c r="AF1941" s="102">
        <f>'Inventory Ref Sheet'!AA1941</f>
        <v>0</v>
      </c>
      <c r="AG1941" s="59">
        <f>'Inventory Ref Sheet'!AD1941</f>
        <v>0</v>
      </c>
      <c r="AH1941" s="59">
        <f>'Inventory Ref Sheet'!AE1941</f>
        <v>0</v>
      </c>
      <c r="AI1941" s="100" t="str">
        <f ca="1">IF('Inventory Ref Sheet'!AG1941&gt;0,YEAR(TODAY())-'Inventory Ref Sheet'!AG1941,"")</f>
        <v/>
      </c>
      <c r="AJ1941" s="99"/>
      <c r="AK1941" s="60">
        <f>'Inventory Ref Sheet'!AJ1941</f>
        <v>0</v>
      </c>
      <c r="AL1941" s="99"/>
      <c r="AM1941" s="97" t="str">
        <f t="shared" si="110"/>
        <v/>
      </c>
    </row>
    <row r="1942" spans="10:39" x14ac:dyDescent="0.25">
      <c r="J1942" s="59">
        <f>'Inventory Ref Sheet'!AK1942</f>
        <v>0</v>
      </c>
      <c r="K1942" s="59">
        <f>'Inventory Ref Sheet'!AL1942</f>
        <v>0</v>
      </c>
      <c r="L1942" s="59">
        <f>'Inventory Ref Sheet'!AM1942</f>
        <v>0</v>
      </c>
      <c r="M1942" s="59">
        <f>'Inventory Ref Sheet'!AP1942</f>
        <v>0</v>
      </c>
      <c r="N1942" s="59">
        <f>'Inventory Ref Sheet'!AQ1942</f>
        <v>0</v>
      </c>
      <c r="O1942" s="100" t="str">
        <f ca="1">IF('Inventory Ref Sheet'!AS1942&gt;0,YEAR(TODAY())-'Inventory Ref Sheet'!AS1942,"")</f>
        <v/>
      </c>
      <c r="P1942" s="95">
        <f>'Inventory Ref Sheet'!AU1942</f>
        <v>0</v>
      </c>
      <c r="Q1942" s="60">
        <f>'Inventory Ref Sheet'!AV1942</f>
        <v>0</v>
      </c>
      <c r="R1942" s="61"/>
      <c r="S1942" s="100" t="str">
        <f t="shared" si="108"/>
        <v/>
      </c>
      <c r="T1942" s="59">
        <f>'Inventory Ref Sheet'!M1942</f>
        <v>0</v>
      </c>
      <c r="U1942" s="102">
        <f>'Inventory Ref Sheet'!N1942</f>
        <v>0</v>
      </c>
      <c r="V1942" s="59">
        <f>'Inventory Ref Sheet'!O1942</f>
        <v>0</v>
      </c>
      <c r="W1942" s="59">
        <f>'Inventory Ref Sheet'!R1942</f>
        <v>0</v>
      </c>
      <c r="X1942" s="59">
        <f>'Inventory Ref Sheet'!S1942</f>
        <v>0</v>
      </c>
      <c r="Y1942" s="100" t="str">
        <f ca="1">IF('Inventory Ref Sheet'!U1942&gt;0,YEAR(TODAY())-'Inventory Ref Sheet'!U1942,"")</f>
        <v/>
      </c>
      <c r="Z1942" s="95">
        <f>'Inventory Ref Sheet'!W1942</f>
        <v>0</v>
      </c>
      <c r="AA1942" s="60">
        <f>'Inventory Ref Sheet'!X1942</f>
        <v>0</v>
      </c>
      <c r="AB1942" s="61"/>
      <c r="AC1942" s="97" t="str">
        <f t="shared" si="109"/>
        <v/>
      </c>
      <c r="AD1942" s="59">
        <f>'Inventory Ref Sheet'!Y1942</f>
        <v>0</v>
      </c>
      <c r="AE1942" s="59">
        <f>'Inventory Ref Sheet'!Z1942</f>
        <v>0</v>
      </c>
      <c r="AF1942" s="102">
        <f>'Inventory Ref Sheet'!AA1942</f>
        <v>0</v>
      </c>
      <c r="AG1942" s="59">
        <f>'Inventory Ref Sheet'!AD1942</f>
        <v>0</v>
      </c>
      <c r="AH1942" s="59">
        <f>'Inventory Ref Sheet'!AE1942</f>
        <v>0</v>
      </c>
      <c r="AI1942" s="100" t="str">
        <f ca="1">IF('Inventory Ref Sheet'!AG1942&gt;0,YEAR(TODAY())-'Inventory Ref Sheet'!AG1942,"")</f>
        <v/>
      </c>
      <c r="AJ1942" s="99"/>
      <c r="AK1942" s="60">
        <f>'Inventory Ref Sheet'!AJ1942</f>
        <v>0</v>
      </c>
      <c r="AL1942" s="99"/>
      <c r="AM1942" s="97" t="str">
        <f t="shared" si="110"/>
        <v/>
      </c>
    </row>
    <row r="1943" spans="10:39" x14ac:dyDescent="0.25">
      <c r="J1943" s="59">
        <f>'Inventory Ref Sheet'!AK1943</f>
        <v>0</v>
      </c>
      <c r="K1943" s="59">
        <f>'Inventory Ref Sheet'!AL1943</f>
        <v>0</v>
      </c>
      <c r="L1943" s="59">
        <f>'Inventory Ref Sheet'!AM1943</f>
        <v>0</v>
      </c>
      <c r="M1943" s="59">
        <f>'Inventory Ref Sheet'!AP1943</f>
        <v>0</v>
      </c>
      <c r="N1943" s="59">
        <f>'Inventory Ref Sheet'!AQ1943</f>
        <v>0</v>
      </c>
      <c r="O1943" s="100" t="str">
        <f ca="1">IF('Inventory Ref Sheet'!AS1943&gt;0,YEAR(TODAY())-'Inventory Ref Sheet'!AS1943,"")</f>
        <v/>
      </c>
      <c r="P1943" s="95">
        <f>'Inventory Ref Sheet'!AU1943</f>
        <v>0</v>
      </c>
      <c r="Q1943" s="60">
        <f>'Inventory Ref Sheet'!AV1943</f>
        <v>0</v>
      </c>
      <c r="R1943" s="61"/>
      <c r="S1943" s="100" t="str">
        <f t="shared" si="108"/>
        <v/>
      </c>
      <c r="T1943" s="59">
        <f>'Inventory Ref Sheet'!M1943</f>
        <v>0</v>
      </c>
      <c r="U1943" s="102">
        <f>'Inventory Ref Sheet'!N1943</f>
        <v>0</v>
      </c>
      <c r="V1943" s="59">
        <f>'Inventory Ref Sheet'!O1943</f>
        <v>0</v>
      </c>
      <c r="W1943" s="59">
        <f>'Inventory Ref Sheet'!R1943</f>
        <v>0</v>
      </c>
      <c r="X1943" s="59">
        <f>'Inventory Ref Sheet'!S1943</f>
        <v>0</v>
      </c>
      <c r="Y1943" s="100" t="str">
        <f ca="1">IF('Inventory Ref Sheet'!U1943&gt;0,YEAR(TODAY())-'Inventory Ref Sheet'!U1943,"")</f>
        <v/>
      </c>
      <c r="Z1943" s="95">
        <f>'Inventory Ref Sheet'!W1943</f>
        <v>0</v>
      </c>
      <c r="AA1943" s="60">
        <f>'Inventory Ref Sheet'!X1943</f>
        <v>0</v>
      </c>
      <c r="AB1943" s="61"/>
      <c r="AC1943" s="97" t="str">
        <f t="shared" si="109"/>
        <v/>
      </c>
      <c r="AD1943" s="59">
        <f>'Inventory Ref Sheet'!Y1943</f>
        <v>0</v>
      </c>
      <c r="AE1943" s="59">
        <f>'Inventory Ref Sheet'!Z1943</f>
        <v>0</v>
      </c>
      <c r="AF1943" s="102">
        <f>'Inventory Ref Sheet'!AA1943</f>
        <v>0</v>
      </c>
      <c r="AG1943" s="59">
        <f>'Inventory Ref Sheet'!AD1943</f>
        <v>0</v>
      </c>
      <c r="AH1943" s="59">
        <f>'Inventory Ref Sheet'!AE1943</f>
        <v>0</v>
      </c>
      <c r="AI1943" s="100" t="str">
        <f ca="1">IF('Inventory Ref Sheet'!AG1943&gt;0,YEAR(TODAY())-'Inventory Ref Sheet'!AG1943,"")</f>
        <v/>
      </c>
      <c r="AJ1943" s="99"/>
      <c r="AK1943" s="60">
        <f>'Inventory Ref Sheet'!AJ1943</f>
        <v>0</v>
      </c>
      <c r="AL1943" s="99"/>
      <c r="AM1943" s="97" t="str">
        <f t="shared" si="110"/>
        <v/>
      </c>
    </row>
    <row r="1944" spans="10:39" x14ac:dyDescent="0.25">
      <c r="J1944" s="59">
        <f>'Inventory Ref Sheet'!AK1944</f>
        <v>0</v>
      </c>
      <c r="K1944" s="59">
        <f>'Inventory Ref Sheet'!AL1944</f>
        <v>0</v>
      </c>
      <c r="L1944" s="59">
        <f>'Inventory Ref Sheet'!AM1944</f>
        <v>0</v>
      </c>
      <c r="M1944" s="59">
        <f>'Inventory Ref Sheet'!AP1944</f>
        <v>0</v>
      </c>
      <c r="N1944" s="59">
        <f>'Inventory Ref Sheet'!AQ1944</f>
        <v>0</v>
      </c>
      <c r="O1944" s="100" t="str">
        <f ca="1">IF('Inventory Ref Sheet'!AS1944&gt;0,YEAR(TODAY())-'Inventory Ref Sheet'!AS1944,"")</f>
        <v/>
      </c>
      <c r="P1944" s="95">
        <f>'Inventory Ref Sheet'!AU1944</f>
        <v>0</v>
      </c>
      <c r="Q1944" s="60">
        <f>'Inventory Ref Sheet'!AV1944</f>
        <v>0</v>
      </c>
      <c r="R1944" s="61"/>
      <c r="S1944" s="100" t="str">
        <f t="shared" si="108"/>
        <v/>
      </c>
      <c r="T1944" s="59">
        <f>'Inventory Ref Sheet'!M1944</f>
        <v>0</v>
      </c>
      <c r="U1944" s="102">
        <f>'Inventory Ref Sheet'!N1944</f>
        <v>0</v>
      </c>
      <c r="V1944" s="59">
        <f>'Inventory Ref Sheet'!O1944</f>
        <v>0</v>
      </c>
      <c r="W1944" s="59">
        <f>'Inventory Ref Sheet'!R1944</f>
        <v>0</v>
      </c>
      <c r="X1944" s="59">
        <f>'Inventory Ref Sheet'!S1944</f>
        <v>0</v>
      </c>
      <c r="Y1944" s="100" t="str">
        <f ca="1">IF('Inventory Ref Sheet'!U1944&gt;0,YEAR(TODAY())-'Inventory Ref Sheet'!U1944,"")</f>
        <v/>
      </c>
      <c r="Z1944" s="95">
        <f>'Inventory Ref Sheet'!W1944</f>
        <v>0</v>
      </c>
      <c r="AA1944" s="60">
        <f>'Inventory Ref Sheet'!X1944</f>
        <v>0</v>
      </c>
      <c r="AB1944" s="61"/>
      <c r="AC1944" s="97" t="str">
        <f t="shared" si="109"/>
        <v/>
      </c>
      <c r="AD1944" s="59">
        <f>'Inventory Ref Sheet'!Y1944</f>
        <v>0</v>
      </c>
      <c r="AE1944" s="59">
        <f>'Inventory Ref Sheet'!Z1944</f>
        <v>0</v>
      </c>
      <c r="AF1944" s="102">
        <f>'Inventory Ref Sheet'!AA1944</f>
        <v>0</v>
      </c>
      <c r="AG1944" s="59">
        <f>'Inventory Ref Sheet'!AD1944</f>
        <v>0</v>
      </c>
      <c r="AH1944" s="59">
        <f>'Inventory Ref Sheet'!AE1944</f>
        <v>0</v>
      </c>
      <c r="AI1944" s="100" t="str">
        <f ca="1">IF('Inventory Ref Sheet'!AG1944&gt;0,YEAR(TODAY())-'Inventory Ref Sheet'!AG1944,"")</f>
        <v/>
      </c>
      <c r="AJ1944" s="99"/>
      <c r="AK1944" s="60">
        <f>'Inventory Ref Sheet'!AJ1944</f>
        <v>0</v>
      </c>
      <c r="AL1944" s="99"/>
      <c r="AM1944" s="97" t="str">
        <f t="shared" si="110"/>
        <v/>
      </c>
    </row>
    <row r="1945" spans="10:39" x14ac:dyDescent="0.25">
      <c r="J1945" s="59">
        <f>'Inventory Ref Sheet'!AK1945</f>
        <v>0</v>
      </c>
      <c r="K1945" s="59">
        <f>'Inventory Ref Sheet'!AL1945</f>
        <v>0</v>
      </c>
      <c r="L1945" s="59">
        <f>'Inventory Ref Sheet'!AM1945</f>
        <v>0</v>
      </c>
      <c r="M1945" s="59">
        <f>'Inventory Ref Sheet'!AP1945</f>
        <v>0</v>
      </c>
      <c r="N1945" s="59">
        <f>'Inventory Ref Sheet'!AQ1945</f>
        <v>0</v>
      </c>
      <c r="O1945" s="100" t="str">
        <f ca="1">IF('Inventory Ref Sheet'!AS1945&gt;0,YEAR(TODAY())-'Inventory Ref Sheet'!AS1945,"")</f>
        <v/>
      </c>
      <c r="P1945" s="95">
        <f>'Inventory Ref Sheet'!AU1945</f>
        <v>0</v>
      </c>
      <c r="Q1945" s="60">
        <f>'Inventory Ref Sheet'!AV1945</f>
        <v>0</v>
      </c>
      <c r="R1945" s="61"/>
      <c r="S1945" s="100" t="str">
        <f t="shared" si="108"/>
        <v/>
      </c>
      <c r="T1945" s="59">
        <f>'Inventory Ref Sheet'!M1945</f>
        <v>0</v>
      </c>
      <c r="U1945" s="102">
        <f>'Inventory Ref Sheet'!N1945</f>
        <v>0</v>
      </c>
      <c r="V1945" s="59">
        <f>'Inventory Ref Sheet'!O1945</f>
        <v>0</v>
      </c>
      <c r="W1945" s="59">
        <f>'Inventory Ref Sheet'!R1945</f>
        <v>0</v>
      </c>
      <c r="X1945" s="59">
        <f>'Inventory Ref Sheet'!S1945</f>
        <v>0</v>
      </c>
      <c r="Y1945" s="100" t="str">
        <f ca="1">IF('Inventory Ref Sheet'!U1945&gt;0,YEAR(TODAY())-'Inventory Ref Sheet'!U1945,"")</f>
        <v/>
      </c>
      <c r="Z1945" s="95">
        <f>'Inventory Ref Sheet'!W1945</f>
        <v>0</v>
      </c>
      <c r="AA1945" s="60">
        <f>'Inventory Ref Sheet'!X1945</f>
        <v>0</v>
      </c>
      <c r="AB1945" s="61"/>
      <c r="AC1945" s="97" t="str">
        <f t="shared" si="109"/>
        <v/>
      </c>
      <c r="AD1945" s="59">
        <f>'Inventory Ref Sheet'!Y1945</f>
        <v>0</v>
      </c>
      <c r="AE1945" s="59">
        <f>'Inventory Ref Sheet'!Z1945</f>
        <v>0</v>
      </c>
      <c r="AF1945" s="102">
        <f>'Inventory Ref Sheet'!AA1945</f>
        <v>0</v>
      </c>
      <c r="AG1945" s="59">
        <f>'Inventory Ref Sheet'!AD1945</f>
        <v>0</v>
      </c>
      <c r="AH1945" s="59">
        <f>'Inventory Ref Sheet'!AE1945</f>
        <v>0</v>
      </c>
      <c r="AI1945" s="100" t="str">
        <f ca="1">IF('Inventory Ref Sheet'!AG1945&gt;0,YEAR(TODAY())-'Inventory Ref Sheet'!AG1945,"")</f>
        <v/>
      </c>
      <c r="AJ1945" s="99"/>
      <c r="AK1945" s="60">
        <f>'Inventory Ref Sheet'!AJ1945</f>
        <v>0</v>
      </c>
      <c r="AL1945" s="99"/>
      <c r="AM1945" s="97" t="str">
        <f t="shared" si="110"/>
        <v/>
      </c>
    </row>
    <row r="1946" spans="10:39" x14ac:dyDescent="0.25">
      <c r="J1946" s="59">
        <f>'Inventory Ref Sheet'!AK1946</f>
        <v>0</v>
      </c>
      <c r="K1946" s="59">
        <f>'Inventory Ref Sheet'!AL1946</f>
        <v>0</v>
      </c>
      <c r="L1946" s="59">
        <f>'Inventory Ref Sheet'!AM1946</f>
        <v>0</v>
      </c>
      <c r="M1946" s="59">
        <f>'Inventory Ref Sheet'!AP1946</f>
        <v>0</v>
      </c>
      <c r="N1946" s="59">
        <f>'Inventory Ref Sheet'!AQ1946</f>
        <v>0</v>
      </c>
      <c r="O1946" s="100" t="str">
        <f ca="1">IF('Inventory Ref Sheet'!AS1946&gt;0,YEAR(TODAY())-'Inventory Ref Sheet'!AS1946,"")</f>
        <v/>
      </c>
      <c r="P1946" s="95">
        <f>'Inventory Ref Sheet'!AU1946</f>
        <v>0</v>
      </c>
      <c r="Q1946" s="60">
        <f>'Inventory Ref Sheet'!AV1946</f>
        <v>0</v>
      </c>
      <c r="R1946" s="61"/>
      <c r="S1946" s="100" t="str">
        <f t="shared" si="108"/>
        <v/>
      </c>
      <c r="T1946" s="59">
        <f>'Inventory Ref Sheet'!M1946</f>
        <v>0</v>
      </c>
      <c r="U1946" s="102">
        <f>'Inventory Ref Sheet'!N1946</f>
        <v>0</v>
      </c>
      <c r="V1946" s="59">
        <f>'Inventory Ref Sheet'!O1946</f>
        <v>0</v>
      </c>
      <c r="W1946" s="59">
        <f>'Inventory Ref Sheet'!R1946</f>
        <v>0</v>
      </c>
      <c r="X1946" s="59">
        <f>'Inventory Ref Sheet'!S1946</f>
        <v>0</v>
      </c>
      <c r="Y1946" s="100" t="str">
        <f ca="1">IF('Inventory Ref Sheet'!U1946&gt;0,YEAR(TODAY())-'Inventory Ref Sheet'!U1946,"")</f>
        <v/>
      </c>
      <c r="Z1946" s="95">
        <f>'Inventory Ref Sheet'!W1946</f>
        <v>0</v>
      </c>
      <c r="AA1946" s="60">
        <f>'Inventory Ref Sheet'!X1946</f>
        <v>0</v>
      </c>
      <c r="AB1946" s="61"/>
      <c r="AC1946" s="97" t="str">
        <f t="shared" si="109"/>
        <v/>
      </c>
      <c r="AD1946" s="59">
        <f>'Inventory Ref Sheet'!Y1946</f>
        <v>0</v>
      </c>
      <c r="AE1946" s="59">
        <f>'Inventory Ref Sheet'!Z1946</f>
        <v>0</v>
      </c>
      <c r="AF1946" s="102">
        <f>'Inventory Ref Sheet'!AA1946</f>
        <v>0</v>
      </c>
      <c r="AG1946" s="59">
        <f>'Inventory Ref Sheet'!AD1946</f>
        <v>0</v>
      </c>
      <c r="AH1946" s="59">
        <f>'Inventory Ref Sheet'!AE1946</f>
        <v>0</v>
      </c>
      <c r="AI1946" s="100" t="str">
        <f ca="1">IF('Inventory Ref Sheet'!AG1946&gt;0,YEAR(TODAY())-'Inventory Ref Sheet'!AG1946,"")</f>
        <v/>
      </c>
      <c r="AJ1946" s="99"/>
      <c r="AK1946" s="60">
        <f>'Inventory Ref Sheet'!AJ1946</f>
        <v>0</v>
      </c>
      <c r="AL1946" s="99"/>
      <c r="AM1946" s="97" t="str">
        <f t="shared" si="110"/>
        <v/>
      </c>
    </row>
    <row r="1947" spans="10:39" x14ac:dyDescent="0.25">
      <c r="J1947" s="59">
        <f>'Inventory Ref Sheet'!AK1947</f>
        <v>0</v>
      </c>
      <c r="K1947" s="59">
        <f>'Inventory Ref Sheet'!AL1947</f>
        <v>0</v>
      </c>
      <c r="L1947" s="59">
        <f>'Inventory Ref Sheet'!AM1947</f>
        <v>0</v>
      </c>
      <c r="M1947" s="59">
        <f>'Inventory Ref Sheet'!AP1947</f>
        <v>0</v>
      </c>
      <c r="N1947" s="59">
        <f>'Inventory Ref Sheet'!AQ1947</f>
        <v>0</v>
      </c>
      <c r="O1947" s="100" t="str">
        <f ca="1">IF('Inventory Ref Sheet'!AS1947&gt;0,YEAR(TODAY())-'Inventory Ref Sheet'!AS1947,"")</f>
        <v/>
      </c>
      <c r="P1947" s="95">
        <f>'Inventory Ref Sheet'!AU1947</f>
        <v>0</v>
      </c>
      <c r="Q1947" s="60">
        <f>'Inventory Ref Sheet'!AV1947</f>
        <v>0</v>
      </c>
      <c r="R1947" s="61"/>
      <c r="S1947" s="100" t="str">
        <f t="shared" si="108"/>
        <v/>
      </c>
      <c r="T1947" s="59">
        <f>'Inventory Ref Sheet'!M1947</f>
        <v>0</v>
      </c>
      <c r="U1947" s="102">
        <f>'Inventory Ref Sheet'!N1947</f>
        <v>0</v>
      </c>
      <c r="V1947" s="59">
        <f>'Inventory Ref Sheet'!O1947</f>
        <v>0</v>
      </c>
      <c r="W1947" s="59">
        <f>'Inventory Ref Sheet'!R1947</f>
        <v>0</v>
      </c>
      <c r="X1947" s="59">
        <f>'Inventory Ref Sheet'!S1947</f>
        <v>0</v>
      </c>
      <c r="Y1947" s="100" t="str">
        <f ca="1">IF('Inventory Ref Sheet'!U1947&gt;0,YEAR(TODAY())-'Inventory Ref Sheet'!U1947,"")</f>
        <v/>
      </c>
      <c r="Z1947" s="95">
        <f>'Inventory Ref Sheet'!W1947</f>
        <v>0</v>
      </c>
      <c r="AA1947" s="60">
        <f>'Inventory Ref Sheet'!X1947</f>
        <v>0</v>
      </c>
      <c r="AB1947" s="61"/>
      <c r="AC1947" s="97" t="str">
        <f t="shared" si="109"/>
        <v/>
      </c>
      <c r="AD1947" s="59">
        <f>'Inventory Ref Sheet'!Y1947</f>
        <v>0</v>
      </c>
      <c r="AE1947" s="59">
        <f>'Inventory Ref Sheet'!Z1947</f>
        <v>0</v>
      </c>
      <c r="AF1947" s="102">
        <f>'Inventory Ref Sheet'!AA1947</f>
        <v>0</v>
      </c>
      <c r="AG1947" s="59">
        <f>'Inventory Ref Sheet'!AD1947</f>
        <v>0</v>
      </c>
      <c r="AH1947" s="59">
        <f>'Inventory Ref Sheet'!AE1947</f>
        <v>0</v>
      </c>
      <c r="AI1947" s="100" t="str">
        <f ca="1">IF('Inventory Ref Sheet'!AG1947&gt;0,YEAR(TODAY())-'Inventory Ref Sheet'!AG1947,"")</f>
        <v/>
      </c>
      <c r="AJ1947" s="99"/>
      <c r="AK1947" s="60">
        <f>'Inventory Ref Sheet'!AJ1947</f>
        <v>0</v>
      </c>
      <c r="AL1947" s="99"/>
      <c r="AM1947" s="97" t="str">
        <f t="shared" si="110"/>
        <v/>
      </c>
    </row>
    <row r="1948" spans="10:39" x14ac:dyDescent="0.25">
      <c r="J1948" s="59">
        <f>'Inventory Ref Sheet'!AK1948</f>
        <v>0</v>
      </c>
      <c r="K1948" s="59">
        <f>'Inventory Ref Sheet'!AL1948</f>
        <v>0</v>
      </c>
      <c r="L1948" s="59">
        <f>'Inventory Ref Sheet'!AM1948</f>
        <v>0</v>
      </c>
      <c r="M1948" s="59">
        <f>'Inventory Ref Sheet'!AP1948</f>
        <v>0</v>
      </c>
      <c r="N1948" s="59">
        <f>'Inventory Ref Sheet'!AQ1948</f>
        <v>0</v>
      </c>
      <c r="O1948" s="100" t="str">
        <f ca="1">IF('Inventory Ref Sheet'!AS1948&gt;0,YEAR(TODAY())-'Inventory Ref Sheet'!AS1948,"")</f>
        <v/>
      </c>
      <c r="P1948" s="95">
        <f>'Inventory Ref Sheet'!AU1948</f>
        <v>0</v>
      </c>
      <c r="Q1948" s="60">
        <f>'Inventory Ref Sheet'!AV1948</f>
        <v>0</v>
      </c>
      <c r="R1948" s="61"/>
      <c r="S1948" s="100" t="str">
        <f t="shared" si="108"/>
        <v/>
      </c>
      <c r="T1948" s="59">
        <f>'Inventory Ref Sheet'!M1948</f>
        <v>0</v>
      </c>
      <c r="U1948" s="102">
        <f>'Inventory Ref Sheet'!N1948</f>
        <v>0</v>
      </c>
      <c r="V1948" s="59">
        <f>'Inventory Ref Sheet'!O1948</f>
        <v>0</v>
      </c>
      <c r="W1948" s="59">
        <f>'Inventory Ref Sheet'!R1948</f>
        <v>0</v>
      </c>
      <c r="X1948" s="59">
        <f>'Inventory Ref Sheet'!S1948</f>
        <v>0</v>
      </c>
      <c r="Y1948" s="100" t="str">
        <f ca="1">IF('Inventory Ref Sheet'!U1948&gt;0,YEAR(TODAY())-'Inventory Ref Sheet'!U1948,"")</f>
        <v/>
      </c>
      <c r="Z1948" s="95">
        <f>'Inventory Ref Sheet'!W1948</f>
        <v>0</v>
      </c>
      <c r="AA1948" s="60">
        <f>'Inventory Ref Sheet'!X1948</f>
        <v>0</v>
      </c>
      <c r="AB1948" s="61"/>
      <c r="AC1948" s="97" t="str">
        <f t="shared" si="109"/>
        <v/>
      </c>
      <c r="AD1948" s="59">
        <f>'Inventory Ref Sheet'!Y1948</f>
        <v>0</v>
      </c>
      <c r="AE1948" s="59">
        <f>'Inventory Ref Sheet'!Z1948</f>
        <v>0</v>
      </c>
      <c r="AF1948" s="102">
        <f>'Inventory Ref Sheet'!AA1948</f>
        <v>0</v>
      </c>
      <c r="AG1948" s="59">
        <f>'Inventory Ref Sheet'!AD1948</f>
        <v>0</v>
      </c>
      <c r="AH1948" s="59">
        <f>'Inventory Ref Sheet'!AE1948</f>
        <v>0</v>
      </c>
      <c r="AI1948" s="100" t="str">
        <f ca="1">IF('Inventory Ref Sheet'!AG1948&gt;0,YEAR(TODAY())-'Inventory Ref Sheet'!AG1948,"")</f>
        <v/>
      </c>
      <c r="AJ1948" s="99"/>
      <c r="AK1948" s="60">
        <f>'Inventory Ref Sheet'!AJ1948</f>
        <v>0</v>
      </c>
      <c r="AL1948" s="99"/>
      <c r="AM1948" s="97" t="str">
        <f t="shared" si="110"/>
        <v/>
      </c>
    </row>
    <row r="1949" spans="10:39" x14ac:dyDescent="0.25">
      <c r="J1949" s="59">
        <f>'Inventory Ref Sheet'!AK1949</f>
        <v>0</v>
      </c>
      <c r="K1949" s="59">
        <f>'Inventory Ref Sheet'!AL1949</f>
        <v>0</v>
      </c>
      <c r="L1949" s="59">
        <f>'Inventory Ref Sheet'!AM1949</f>
        <v>0</v>
      </c>
      <c r="M1949" s="59">
        <f>'Inventory Ref Sheet'!AP1949</f>
        <v>0</v>
      </c>
      <c r="N1949" s="59">
        <f>'Inventory Ref Sheet'!AQ1949</f>
        <v>0</v>
      </c>
      <c r="O1949" s="100" t="str">
        <f ca="1">IF('Inventory Ref Sheet'!AS1949&gt;0,YEAR(TODAY())-'Inventory Ref Sheet'!AS1949,"")</f>
        <v/>
      </c>
      <c r="P1949" s="95">
        <f>'Inventory Ref Sheet'!AU1949</f>
        <v>0</v>
      </c>
      <c r="Q1949" s="60">
        <f>'Inventory Ref Sheet'!AV1949</f>
        <v>0</v>
      </c>
      <c r="R1949" s="61"/>
      <c r="S1949" s="100" t="str">
        <f t="shared" si="108"/>
        <v/>
      </c>
      <c r="T1949" s="59">
        <f>'Inventory Ref Sheet'!M1949</f>
        <v>0</v>
      </c>
      <c r="U1949" s="102">
        <f>'Inventory Ref Sheet'!N1949</f>
        <v>0</v>
      </c>
      <c r="V1949" s="59">
        <f>'Inventory Ref Sheet'!O1949</f>
        <v>0</v>
      </c>
      <c r="W1949" s="59">
        <f>'Inventory Ref Sheet'!R1949</f>
        <v>0</v>
      </c>
      <c r="X1949" s="59">
        <f>'Inventory Ref Sheet'!S1949</f>
        <v>0</v>
      </c>
      <c r="Y1949" s="100" t="str">
        <f ca="1">IF('Inventory Ref Sheet'!U1949&gt;0,YEAR(TODAY())-'Inventory Ref Sheet'!U1949,"")</f>
        <v/>
      </c>
      <c r="Z1949" s="95">
        <f>'Inventory Ref Sheet'!W1949</f>
        <v>0</v>
      </c>
      <c r="AA1949" s="60">
        <f>'Inventory Ref Sheet'!X1949</f>
        <v>0</v>
      </c>
      <c r="AB1949" s="61"/>
      <c r="AC1949" s="97" t="str">
        <f t="shared" si="109"/>
        <v/>
      </c>
      <c r="AD1949" s="59">
        <f>'Inventory Ref Sheet'!Y1949</f>
        <v>0</v>
      </c>
      <c r="AE1949" s="59">
        <f>'Inventory Ref Sheet'!Z1949</f>
        <v>0</v>
      </c>
      <c r="AF1949" s="102">
        <f>'Inventory Ref Sheet'!AA1949</f>
        <v>0</v>
      </c>
      <c r="AG1949" s="59">
        <f>'Inventory Ref Sheet'!AD1949</f>
        <v>0</v>
      </c>
      <c r="AH1949" s="59">
        <f>'Inventory Ref Sheet'!AE1949</f>
        <v>0</v>
      </c>
      <c r="AI1949" s="100" t="str">
        <f ca="1">IF('Inventory Ref Sheet'!AG1949&gt;0,YEAR(TODAY())-'Inventory Ref Sheet'!AG1949,"")</f>
        <v/>
      </c>
      <c r="AJ1949" s="99"/>
      <c r="AK1949" s="60">
        <f>'Inventory Ref Sheet'!AJ1949</f>
        <v>0</v>
      </c>
      <c r="AL1949" s="99"/>
      <c r="AM1949" s="97" t="str">
        <f t="shared" si="110"/>
        <v/>
      </c>
    </row>
    <row r="1950" spans="10:39" x14ac:dyDescent="0.25">
      <c r="J1950" s="59">
        <f>'Inventory Ref Sheet'!AK1950</f>
        <v>0</v>
      </c>
      <c r="K1950" s="59">
        <f>'Inventory Ref Sheet'!AL1950</f>
        <v>0</v>
      </c>
      <c r="L1950" s="59">
        <f>'Inventory Ref Sheet'!AM1950</f>
        <v>0</v>
      </c>
      <c r="M1950" s="59">
        <f>'Inventory Ref Sheet'!AP1950</f>
        <v>0</v>
      </c>
      <c r="N1950" s="59">
        <f>'Inventory Ref Sheet'!AQ1950</f>
        <v>0</v>
      </c>
      <c r="O1950" s="100" t="str">
        <f ca="1">IF('Inventory Ref Sheet'!AS1950&gt;0,YEAR(TODAY())-'Inventory Ref Sheet'!AS1950,"")</f>
        <v/>
      </c>
      <c r="P1950" s="95">
        <f>'Inventory Ref Sheet'!AU1950</f>
        <v>0</v>
      </c>
      <c r="Q1950" s="60">
        <f>'Inventory Ref Sheet'!AV1950</f>
        <v>0</v>
      </c>
      <c r="R1950" s="61"/>
      <c r="S1950" s="100" t="str">
        <f t="shared" si="108"/>
        <v/>
      </c>
      <c r="T1950" s="59">
        <f>'Inventory Ref Sheet'!M1950</f>
        <v>0</v>
      </c>
      <c r="U1950" s="102">
        <f>'Inventory Ref Sheet'!N1950</f>
        <v>0</v>
      </c>
      <c r="V1950" s="59">
        <f>'Inventory Ref Sheet'!O1950</f>
        <v>0</v>
      </c>
      <c r="W1950" s="59">
        <f>'Inventory Ref Sheet'!R1950</f>
        <v>0</v>
      </c>
      <c r="X1950" s="59">
        <f>'Inventory Ref Sheet'!S1950</f>
        <v>0</v>
      </c>
      <c r="Y1950" s="100" t="str">
        <f ca="1">IF('Inventory Ref Sheet'!U1950&gt;0,YEAR(TODAY())-'Inventory Ref Sheet'!U1950,"")</f>
        <v/>
      </c>
      <c r="Z1950" s="95">
        <f>'Inventory Ref Sheet'!W1950</f>
        <v>0</v>
      </c>
      <c r="AA1950" s="60">
        <f>'Inventory Ref Sheet'!X1950</f>
        <v>0</v>
      </c>
      <c r="AB1950" s="61"/>
      <c r="AC1950" s="97" t="str">
        <f t="shared" si="109"/>
        <v/>
      </c>
      <c r="AD1950" s="59">
        <f>'Inventory Ref Sheet'!Y1950</f>
        <v>0</v>
      </c>
      <c r="AE1950" s="59">
        <f>'Inventory Ref Sheet'!Z1950</f>
        <v>0</v>
      </c>
      <c r="AF1950" s="102">
        <f>'Inventory Ref Sheet'!AA1950</f>
        <v>0</v>
      </c>
      <c r="AG1950" s="59">
        <f>'Inventory Ref Sheet'!AD1950</f>
        <v>0</v>
      </c>
      <c r="AH1950" s="59">
        <f>'Inventory Ref Sheet'!AE1950</f>
        <v>0</v>
      </c>
      <c r="AI1950" s="100" t="str">
        <f ca="1">IF('Inventory Ref Sheet'!AG1950&gt;0,YEAR(TODAY())-'Inventory Ref Sheet'!AG1950,"")</f>
        <v/>
      </c>
      <c r="AJ1950" s="99"/>
      <c r="AK1950" s="60">
        <f>'Inventory Ref Sheet'!AJ1950</f>
        <v>0</v>
      </c>
      <c r="AL1950" s="99"/>
      <c r="AM1950" s="97" t="str">
        <f t="shared" si="110"/>
        <v/>
      </c>
    </row>
    <row r="1951" spans="10:39" x14ac:dyDescent="0.25">
      <c r="J1951" s="59">
        <f>'Inventory Ref Sheet'!AK1951</f>
        <v>0</v>
      </c>
      <c r="K1951" s="59">
        <f>'Inventory Ref Sheet'!AL1951</f>
        <v>0</v>
      </c>
      <c r="L1951" s="59">
        <f>'Inventory Ref Sheet'!AM1951</f>
        <v>0</v>
      </c>
      <c r="M1951" s="59">
        <f>'Inventory Ref Sheet'!AP1951</f>
        <v>0</v>
      </c>
      <c r="N1951" s="59">
        <f>'Inventory Ref Sheet'!AQ1951</f>
        <v>0</v>
      </c>
      <c r="O1951" s="100" t="str">
        <f ca="1">IF('Inventory Ref Sheet'!AS1951&gt;0,YEAR(TODAY())-'Inventory Ref Sheet'!AS1951,"")</f>
        <v/>
      </c>
      <c r="P1951" s="95">
        <f>'Inventory Ref Sheet'!AU1951</f>
        <v>0</v>
      </c>
      <c r="Q1951" s="60">
        <f>'Inventory Ref Sheet'!AV1951</f>
        <v>0</v>
      </c>
      <c r="R1951" s="61"/>
      <c r="S1951" s="100" t="str">
        <f t="shared" si="108"/>
        <v/>
      </c>
      <c r="T1951" s="59">
        <f>'Inventory Ref Sheet'!M1951</f>
        <v>0</v>
      </c>
      <c r="U1951" s="102">
        <f>'Inventory Ref Sheet'!N1951</f>
        <v>0</v>
      </c>
      <c r="V1951" s="59">
        <f>'Inventory Ref Sheet'!O1951</f>
        <v>0</v>
      </c>
      <c r="W1951" s="59">
        <f>'Inventory Ref Sheet'!R1951</f>
        <v>0</v>
      </c>
      <c r="X1951" s="59">
        <f>'Inventory Ref Sheet'!S1951</f>
        <v>0</v>
      </c>
      <c r="Y1951" s="100" t="str">
        <f ca="1">IF('Inventory Ref Sheet'!U1951&gt;0,YEAR(TODAY())-'Inventory Ref Sheet'!U1951,"")</f>
        <v/>
      </c>
      <c r="Z1951" s="95">
        <f>'Inventory Ref Sheet'!W1951</f>
        <v>0</v>
      </c>
      <c r="AA1951" s="60">
        <f>'Inventory Ref Sheet'!X1951</f>
        <v>0</v>
      </c>
      <c r="AB1951" s="61"/>
      <c r="AC1951" s="97" t="str">
        <f t="shared" si="109"/>
        <v/>
      </c>
      <c r="AD1951" s="59">
        <f>'Inventory Ref Sheet'!Y1951</f>
        <v>0</v>
      </c>
      <c r="AE1951" s="59">
        <f>'Inventory Ref Sheet'!Z1951</f>
        <v>0</v>
      </c>
      <c r="AF1951" s="102">
        <f>'Inventory Ref Sheet'!AA1951</f>
        <v>0</v>
      </c>
      <c r="AG1951" s="59">
        <f>'Inventory Ref Sheet'!AD1951</f>
        <v>0</v>
      </c>
      <c r="AH1951" s="59">
        <f>'Inventory Ref Sheet'!AE1951</f>
        <v>0</v>
      </c>
      <c r="AI1951" s="100" t="str">
        <f ca="1">IF('Inventory Ref Sheet'!AG1951&gt;0,YEAR(TODAY())-'Inventory Ref Sheet'!AG1951,"")</f>
        <v/>
      </c>
      <c r="AJ1951" s="99"/>
      <c r="AK1951" s="60">
        <f>'Inventory Ref Sheet'!AJ1951</f>
        <v>0</v>
      </c>
      <c r="AL1951" s="99"/>
      <c r="AM1951" s="97" t="str">
        <f t="shared" si="110"/>
        <v/>
      </c>
    </row>
    <row r="1952" spans="10:39" x14ac:dyDescent="0.25">
      <c r="J1952" s="59">
        <f>'Inventory Ref Sheet'!AK1952</f>
        <v>0</v>
      </c>
      <c r="K1952" s="59">
        <f>'Inventory Ref Sheet'!AL1952</f>
        <v>0</v>
      </c>
      <c r="L1952" s="59">
        <f>'Inventory Ref Sheet'!AM1952</f>
        <v>0</v>
      </c>
      <c r="M1952" s="59">
        <f>'Inventory Ref Sheet'!AP1952</f>
        <v>0</v>
      </c>
      <c r="N1952" s="59">
        <f>'Inventory Ref Sheet'!AQ1952</f>
        <v>0</v>
      </c>
      <c r="O1952" s="100" t="str">
        <f ca="1">IF('Inventory Ref Sheet'!AS1952&gt;0,YEAR(TODAY())-'Inventory Ref Sheet'!AS1952,"")</f>
        <v/>
      </c>
      <c r="P1952" s="95">
        <f>'Inventory Ref Sheet'!AU1952</f>
        <v>0</v>
      </c>
      <c r="Q1952" s="60">
        <f>'Inventory Ref Sheet'!AV1952</f>
        <v>0</v>
      </c>
      <c r="R1952" s="61"/>
      <c r="S1952" s="100" t="str">
        <f t="shared" si="108"/>
        <v/>
      </c>
      <c r="T1952" s="59">
        <f>'Inventory Ref Sheet'!M1952</f>
        <v>0</v>
      </c>
      <c r="U1952" s="102">
        <f>'Inventory Ref Sheet'!N1952</f>
        <v>0</v>
      </c>
      <c r="V1952" s="59">
        <f>'Inventory Ref Sheet'!O1952</f>
        <v>0</v>
      </c>
      <c r="W1952" s="59">
        <f>'Inventory Ref Sheet'!R1952</f>
        <v>0</v>
      </c>
      <c r="X1952" s="59">
        <f>'Inventory Ref Sheet'!S1952</f>
        <v>0</v>
      </c>
      <c r="Y1952" s="100" t="str">
        <f ca="1">IF('Inventory Ref Sheet'!U1952&gt;0,YEAR(TODAY())-'Inventory Ref Sheet'!U1952,"")</f>
        <v/>
      </c>
      <c r="Z1952" s="95">
        <f>'Inventory Ref Sheet'!W1952</f>
        <v>0</v>
      </c>
      <c r="AA1952" s="60">
        <f>'Inventory Ref Sheet'!X1952</f>
        <v>0</v>
      </c>
      <c r="AB1952" s="61"/>
      <c r="AC1952" s="97" t="str">
        <f t="shared" si="109"/>
        <v/>
      </c>
      <c r="AD1952" s="59">
        <f>'Inventory Ref Sheet'!Y1952</f>
        <v>0</v>
      </c>
      <c r="AE1952" s="59">
        <f>'Inventory Ref Sheet'!Z1952</f>
        <v>0</v>
      </c>
      <c r="AF1952" s="102">
        <f>'Inventory Ref Sheet'!AA1952</f>
        <v>0</v>
      </c>
      <c r="AG1952" s="59">
        <f>'Inventory Ref Sheet'!AD1952</f>
        <v>0</v>
      </c>
      <c r="AH1952" s="59">
        <f>'Inventory Ref Sheet'!AE1952</f>
        <v>0</v>
      </c>
      <c r="AI1952" s="100" t="str">
        <f ca="1">IF('Inventory Ref Sheet'!AG1952&gt;0,YEAR(TODAY())-'Inventory Ref Sheet'!AG1952,"")</f>
        <v/>
      </c>
      <c r="AJ1952" s="99"/>
      <c r="AK1952" s="60">
        <f>'Inventory Ref Sheet'!AJ1952</f>
        <v>0</v>
      </c>
      <c r="AL1952" s="99"/>
      <c r="AM1952" s="97" t="str">
        <f t="shared" si="110"/>
        <v/>
      </c>
    </row>
    <row r="1953" spans="10:39" x14ac:dyDescent="0.25">
      <c r="J1953" s="59">
        <f>'Inventory Ref Sheet'!AK1953</f>
        <v>0</v>
      </c>
      <c r="K1953" s="59">
        <f>'Inventory Ref Sheet'!AL1953</f>
        <v>0</v>
      </c>
      <c r="L1953" s="59">
        <f>'Inventory Ref Sheet'!AM1953</f>
        <v>0</v>
      </c>
      <c r="M1953" s="59">
        <f>'Inventory Ref Sheet'!AP1953</f>
        <v>0</v>
      </c>
      <c r="N1953" s="59">
        <f>'Inventory Ref Sheet'!AQ1953</f>
        <v>0</v>
      </c>
      <c r="O1953" s="100" t="str">
        <f ca="1">IF('Inventory Ref Sheet'!AS1953&gt;0,YEAR(TODAY())-'Inventory Ref Sheet'!AS1953,"")</f>
        <v/>
      </c>
      <c r="P1953" s="95">
        <f>'Inventory Ref Sheet'!AU1953</f>
        <v>0</v>
      </c>
      <c r="Q1953" s="60">
        <f>'Inventory Ref Sheet'!AV1953</f>
        <v>0</v>
      </c>
      <c r="R1953" s="61"/>
      <c r="S1953" s="100" t="str">
        <f t="shared" si="108"/>
        <v/>
      </c>
      <c r="T1953" s="59">
        <f>'Inventory Ref Sheet'!M1953</f>
        <v>0</v>
      </c>
      <c r="U1953" s="102">
        <f>'Inventory Ref Sheet'!N1953</f>
        <v>0</v>
      </c>
      <c r="V1953" s="59">
        <f>'Inventory Ref Sheet'!O1953</f>
        <v>0</v>
      </c>
      <c r="W1953" s="59">
        <f>'Inventory Ref Sheet'!R1953</f>
        <v>0</v>
      </c>
      <c r="X1953" s="59">
        <f>'Inventory Ref Sheet'!S1953</f>
        <v>0</v>
      </c>
      <c r="Y1953" s="100" t="str">
        <f ca="1">IF('Inventory Ref Sheet'!U1953&gt;0,YEAR(TODAY())-'Inventory Ref Sheet'!U1953,"")</f>
        <v/>
      </c>
      <c r="Z1953" s="95">
        <f>'Inventory Ref Sheet'!W1953</f>
        <v>0</v>
      </c>
      <c r="AA1953" s="60">
        <f>'Inventory Ref Sheet'!X1953</f>
        <v>0</v>
      </c>
      <c r="AB1953" s="61"/>
      <c r="AC1953" s="97" t="str">
        <f t="shared" si="109"/>
        <v/>
      </c>
      <c r="AD1953" s="59">
        <f>'Inventory Ref Sheet'!Y1953</f>
        <v>0</v>
      </c>
      <c r="AE1953" s="59">
        <f>'Inventory Ref Sheet'!Z1953</f>
        <v>0</v>
      </c>
      <c r="AF1953" s="102">
        <f>'Inventory Ref Sheet'!AA1953</f>
        <v>0</v>
      </c>
      <c r="AG1953" s="59">
        <f>'Inventory Ref Sheet'!AD1953</f>
        <v>0</v>
      </c>
      <c r="AH1953" s="59">
        <f>'Inventory Ref Sheet'!AE1953</f>
        <v>0</v>
      </c>
      <c r="AI1953" s="100" t="str">
        <f ca="1">IF('Inventory Ref Sheet'!AG1953&gt;0,YEAR(TODAY())-'Inventory Ref Sheet'!AG1953,"")</f>
        <v/>
      </c>
      <c r="AJ1953" s="99"/>
      <c r="AK1953" s="60">
        <f>'Inventory Ref Sheet'!AJ1953</f>
        <v>0</v>
      </c>
      <c r="AL1953" s="99"/>
      <c r="AM1953" s="97" t="str">
        <f t="shared" si="110"/>
        <v/>
      </c>
    </row>
    <row r="1954" spans="10:39" x14ac:dyDescent="0.25">
      <c r="J1954" s="59">
        <f>'Inventory Ref Sheet'!AK1954</f>
        <v>0</v>
      </c>
      <c r="K1954" s="59">
        <f>'Inventory Ref Sheet'!AL1954</f>
        <v>0</v>
      </c>
      <c r="L1954" s="59">
        <f>'Inventory Ref Sheet'!AM1954</f>
        <v>0</v>
      </c>
      <c r="M1954" s="59">
        <f>'Inventory Ref Sheet'!AP1954</f>
        <v>0</v>
      </c>
      <c r="N1954" s="59">
        <f>'Inventory Ref Sheet'!AQ1954</f>
        <v>0</v>
      </c>
      <c r="O1954" s="100" t="str">
        <f ca="1">IF('Inventory Ref Sheet'!AS1954&gt;0,YEAR(TODAY())-'Inventory Ref Sheet'!AS1954,"")</f>
        <v/>
      </c>
      <c r="P1954" s="95">
        <f>'Inventory Ref Sheet'!AU1954</f>
        <v>0</v>
      </c>
      <c r="Q1954" s="60">
        <f>'Inventory Ref Sheet'!AV1954</f>
        <v>0</v>
      </c>
      <c r="R1954" s="61"/>
      <c r="S1954" s="100" t="str">
        <f t="shared" si="108"/>
        <v/>
      </c>
      <c r="T1954" s="59">
        <f>'Inventory Ref Sheet'!M1954</f>
        <v>0</v>
      </c>
      <c r="U1954" s="102">
        <f>'Inventory Ref Sheet'!N1954</f>
        <v>0</v>
      </c>
      <c r="V1954" s="59">
        <f>'Inventory Ref Sheet'!O1954</f>
        <v>0</v>
      </c>
      <c r="W1954" s="59">
        <f>'Inventory Ref Sheet'!R1954</f>
        <v>0</v>
      </c>
      <c r="X1954" s="59">
        <f>'Inventory Ref Sheet'!S1954</f>
        <v>0</v>
      </c>
      <c r="Y1954" s="100" t="str">
        <f ca="1">IF('Inventory Ref Sheet'!U1954&gt;0,YEAR(TODAY())-'Inventory Ref Sheet'!U1954,"")</f>
        <v/>
      </c>
      <c r="Z1954" s="95">
        <f>'Inventory Ref Sheet'!W1954</f>
        <v>0</v>
      </c>
      <c r="AA1954" s="60">
        <f>'Inventory Ref Sheet'!X1954</f>
        <v>0</v>
      </c>
      <c r="AB1954" s="61"/>
      <c r="AC1954" s="97" t="str">
        <f t="shared" si="109"/>
        <v/>
      </c>
      <c r="AD1954" s="59">
        <f>'Inventory Ref Sheet'!Y1954</f>
        <v>0</v>
      </c>
      <c r="AE1954" s="59">
        <f>'Inventory Ref Sheet'!Z1954</f>
        <v>0</v>
      </c>
      <c r="AF1954" s="102">
        <f>'Inventory Ref Sheet'!AA1954</f>
        <v>0</v>
      </c>
      <c r="AG1954" s="59">
        <f>'Inventory Ref Sheet'!AD1954</f>
        <v>0</v>
      </c>
      <c r="AH1954" s="59">
        <f>'Inventory Ref Sheet'!AE1954</f>
        <v>0</v>
      </c>
      <c r="AI1954" s="100" t="str">
        <f ca="1">IF('Inventory Ref Sheet'!AG1954&gt;0,YEAR(TODAY())-'Inventory Ref Sheet'!AG1954,"")</f>
        <v/>
      </c>
      <c r="AJ1954" s="99"/>
      <c r="AK1954" s="60">
        <f>'Inventory Ref Sheet'!AJ1954</f>
        <v>0</v>
      </c>
      <c r="AL1954" s="99"/>
      <c r="AM1954" s="97" t="str">
        <f t="shared" si="110"/>
        <v/>
      </c>
    </row>
    <row r="1955" spans="10:39" x14ac:dyDescent="0.25">
      <c r="J1955" s="59">
        <f>'Inventory Ref Sheet'!AK1955</f>
        <v>0</v>
      </c>
      <c r="K1955" s="59">
        <f>'Inventory Ref Sheet'!AL1955</f>
        <v>0</v>
      </c>
      <c r="L1955" s="59">
        <f>'Inventory Ref Sheet'!AM1955</f>
        <v>0</v>
      </c>
      <c r="M1955" s="59">
        <f>'Inventory Ref Sheet'!AP1955</f>
        <v>0</v>
      </c>
      <c r="N1955" s="59">
        <f>'Inventory Ref Sheet'!AQ1955</f>
        <v>0</v>
      </c>
      <c r="O1955" s="100" t="str">
        <f ca="1">IF('Inventory Ref Sheet'!AS1955&gt;0,YEAR(TODAY())-'Inventory Ref Sheet'!AS1955,"")</f>
        <v/>
      </c>
      <c r="P1955" s="95">
        <f>'Inventory Ref Sheet'!AU1955</f>
        <v>0</v>
      </c>
      <c r="Q1955" s="60">
        <f>'Inventory Ref Sheet'!AV1955</f>
        <v>0</v>
      </c>
      <c r="R1955" s="61"/>
      <c r="S1955" s="100" t="str">
        <f t="shared" si="108"/>
        <v/>
      </c>
      <c r="T1955" s="59">
        <f>'Inventory Ref Sheet'!M1955</f>
        <v>0</v>
      </c>
      <c r="U1955" s="102">
        <f>'Inventory Ref Sheet'!N1955</f>
        <v>0</v>
      </c>
      <c r="V1955" s="59">
        <f>'Inventory Ref Sheet'!O1955</f>
        <v>0</v>
      </c>
      <c r="W1955" s="59">
        <f>'Inventory Ref Sheet'!R1955</f>
        <v>0</v>
      </c>
      <c r="X1955" s="59">
        <f>'Inventory Ref Sheet'!S1955</f>
        <v>0</v>
      </c>
      <c r="Y1955" s="100" t="str">
        <f ca="1">IF('Inventory Ref Sheet'!U1955&gt;0,YEAR(TODAY())-'Inventory Ref Sheet'!U1955,"")</f>
        <v/>
      </c>
      <c r="Z1955" s="95">
        <f>'Inventory Ref Sheet'!W1955</f>
        <v>0</v>
      </c>
      <c r="AA1955" s="60">
        <f>'Inventory Ref Sheet'!X1955</f>
        <v>0</v>
      </c>
      <c r="AB1955" s="61"/>
      <c r="AC1955" s="97" t="str">
        <f t="shared" si="109"/>
        <v/>
      </c>
      <c r="AD1955" s="59">
        <f>'Inventory Ref Sheet'!Y1955</f>
        <v>0</v>
      </c>
      <c r="AE1955" s="59">
        <f>'Inventory Ref Sheet'!Z1955</f>
        <v>0</v>
      </c>
      <c r="AF1955" s="102">
        <f>'Inventory Ref Sheet'!AA1955</f>
        <v>0</v>
      </c>
      <c r="AG1955" s="59">
        <f>'Inventory Ref Sheet'!AD1955</f>
        <v>0</v>
      </c>
      <c r="AH1955" s="59">
        <f>'Inventory Ref Sheet'!AE1955</f>
        <v>0</v>
      </c>
      <c r="AI1955" s="100" t="str">
        <f ca="1">IF('Inventory Ref Sheet'!AG1955&gt;0,YEAR(TODAY())-'Inventory Ref Sheet'!AG1955,"")</f>
        <v/>
      </c>
      <c r="AJ1955" s="99"/>
      <c r="AK1955" s="60">
        <f>'Inventory Ref Sheet'!AJ1955</f>
        <v>0</v>
      </c>
      <c r="AL1955" s="99"/>
      <c r="AM1955" s="97" t="str">
        <f t="shared" si="110"/>
        <v/>
      </c>
    </row>
    <row r="1956" spans="10:39" x14ac:dyDescent="0.25">
      <c r="J1956" s="59">
        <f>'Inventory Ref Sheet'!AK1956</f>
        <v>0</v>
      </c>
      <c r="K1956" s="59">
        <f>'Inventory Ref Sheet'!AL1956</f>
        <v>0</v>
      </c>
      <c r="L1956" s="59">
        <f>'Inventory Ref Sheet'!AM1956</f>
        <v>0</v>
      </c>
      <c r="M1956" s="59">
        <f>'Inventory Ref Sheet'!AP1956</f>
        <v>0</v>
      </c>
      <c r="N1956" s="59">
        <f>'Inventory Ref Sheet'!AQ1956</f>
        <v>0</v>
      </c>
      <c r="O1956" s="100" t="str">
        <f ca="1">IF('Inventory Ref Sheet'!AS1956&gt;0,YEAR(TODAY())-'Inventory Ref Sheet'!AS1956,"")</f>
        <v/>
      </c>
      <c r="P1956" s="95">
        <f>'Inventory Ref Sheet'!AU1956</f>
        <v>0</v>
      </c>
      <c r="Q1956" s="60">
        <f>'Inventory Ref Sheet'!AV1956</f>
        <v>0</v>
      </c>
      <c r="R1956" s="61"/>
      <c r="S1956" s="100" t="str">
        <f t="shared" si="108"/>
        <v/>
      </c>
      <c r="T1956" s="59">
        <f>'Inventory Ref Sheet'!M1956</f>
        <v>0</v>
      </c>
      <c r="U1956" s="102">
        <f>'Inventory Ref Sheet'!N1956</f>
        <v>0</v>
      </c>
      <c r="V1956" s="59">
        <f>'Inventory Ref Sheet'!O1956</f>
        <v>0</v>
      </c>
      <c r="W1956" s="59">
        <f>'Inventory Ref Sheet'!R1956</f>
        <v>0</v>
      </c>
      <c r="X1956" s="59">
        <f>'Inventory Ref Sheet'!S1956</f>
        <v>0</v>
      </c>
      <c r="Y1956" s="100" t="str">
        <f ca="1">IF('Inventory Ref Sheet'!U1956&gt;0,YEAR(TODAY())-'Inventory Ref Sheet'!U1956,"")</f>
        <v/>
      </c>
      <c r="Z1956" s="95">
        <f>'Inventory Ref Sheet'!W1956</f>
        <v>0</v>
      </c>
      <c r="AA1956" s="60">
        <f>'Inventory Ref Sheet'!X1956</f>
        <v>0</v>
      </c>
      <c r="AB1956" s="61"/>
      <c r="AC1956" s="97" t="str">
        <f t="shared" si="109"/>
        <v/>
      </c>
      <c r="AD1956" s="59">
        <f>'Inventory Ref Sheet'!Y1956</f>
        <v>0</v>
      </c>
      <c r="AE1956" s="59">
        <f>'Inventory Ref Sheet'!Z1956</f>
        <v>0</v>
      </c>
      <c r="AF1956" s="102">
        <f>'Inventory Ref Sheet'!AA1956</f>
        <v>0</v>
      </c>
      <c r="AG1956" s="59">
        <f>'Inventory Ref Sheet'!AD1956</f>
        <v>0</v>
      </c>
      <c r="AH1956" s="59">
        <f>'Inventory Ref Sheet'!AE1956</f>
        <v>0</v>
      </c>
      <c r="AI1956" s="100" t="str">
        <f ca="1">IF('Inventory Ref Sheet'!AG1956&gt;0,YEAR(TODAY())-'Inventory Ref Sheet'!AG1956,"")</f>
        <v/>
      </c>
      <c r="AJ1956" s="99"/>
      <c r="AK1956" s="60">
        <f>'Inventory Ref Sheet'!AJ1956</f>
        <v>0</v>
      </c>
      <c r="AL1956" s="99"/>
      <c r="AM1956" s="97" t="str">
        <f t="shared" si="110"/>
        <v/>
      </c>
    </row>
    <row r="1957" spans="10:39" x14ac:dyDescent="0.25">
      <c r="J1957" s="59">
        <f>'Inventory Ref Sheet'!AK1957</f>
        <v>0</v>
      </c>
      <c r="K1957" s="59">
        <f>'Inventory Ref Sheet'!AL1957</f>
        <v>0</v>
      </c>
      <c r="L1957" s="59">
        <f>'Inventory Ref Sheet'!AM1957</f>
        <v>0</v>
      </c>
      <c r="M1957" s="59">
        <f>'Inventory Ref Sheet'!AP1957</f>
        <v>0</v>
      </c>
      <c r="N1957" s="59">
        <f>'Inventory Ref Sheet'!AQ1957</f>
        <v>0</v>
      </c>
      <c r="O1957" s="100" t="str">
        <f ca="1">IF('Inventory Ref Sheet'!AS1957&gt;0,YEAR(TODAY())-'Inventory Ref Sheet'!AS1957,"")</f>
        <v/>
      </c>
      <c r="P1957" s="95">
        <f>'Inventory Ref Sheet'!AU1957</f>
        <v>0</v>
      </c>
      <c r="Q1957" s="60">
        <f>'Inventory Ref Sheet'!AV1957</f>
        <v>0</v>
      </c>
      <c r="R1957" s="61"/>
      <c r="S1957" s="100" t="str">
        <f t="shared" si="108"/>
        <v/>
      </c>
      <c r="T1957" s="59">
        <f>'Inventory Ref Sheet'!M1957</f>
        <v>0</v>
      </c>
      <c r="U1957" s="102">
        <f>'Inventory Ref Sheet'!N1957</f>
        <v>0</v>
      </c>
      <c r="V1957" s="59">
        <f>'Inventory Ref Sheet'!O1957</f>
        <v>0</v>
      </c>
      <c r="W1957" s="59">
        <f>'Inventory Ref Sheet'!R1957</f>
        <v>0</v>
      </c>
      <c r="X1957" s="59">
        <f>'Inventory Ref Sheet'!S1957</f>
        <v>0</v>
      </c>
      <c r="Y1957" s="100" t="str">
        <f ca="1">IF('Inventory Ref Sheet'!U1957&gt;0,YEAR(TODAY())-'Inventory Ref Sheet'!U1957,"")</f>
        <v/>
      </c>
      <c r="Z1957" s="95">
        <f>'Inventory Ref Sheet'!W1957</f>
        <v>0</v>
      </c>
      <c r="AA1957" s="60">
        <f>'Inventory Ref Sheet'!X1957</f>
        <v>0</v>
      </c>
      <c r="AB1957" s="61"/>
      <c r="AC1957" s="97" t="str">
        <f t="shared" si="109"/>
        <v/>
      </c>
      <c r="AD1957" s="59">
        <f>'Inventory Ref Sheet'!Y1957</f>
        <v>0</v>
      </c>
      <c r="AE1957" s="59">
        <f>'Inventory Ref Sheet'!Z1957</f>
        <v>0</v>
      </c>
      <c r="AF1957" s="102">
        <f>'Inventory Ref Sheet'!AA1957</f>
        <v>0</v>
      </c>
      <c r="AG1957" s="59">
        <f>'Inventory Ref Sheet'!AD1957</f>
        <v>0</v>
      </c>
      <c r="AH1957" s="59">
        <f>'Inventory Ref Sheet'!AE1957</f>
        <v>0</v>
      </c>
      <c r="AI1957" s="100" t="str">
        <f ca="1">IF('Inventory Ref Sheet'!AG1957&gt;0,YEAR(TODAY())-'Inventory Ref Sheet'!AG1957,"")</f>
        <v/>
      </c>
      <c r="AJ1957" s="99"/>
      <c r="AK1957" s="60">
        <f>'Inventory Ref Sheet'!AJ1957</f>
        <v>0</v>
      </c>
      <c r="AL1957" s="99"/>
      <c r="AM1957" s="97" t="str">
        <f t="shared" si="110"/>
        <v/>
      </c>
    </row>
    <row r="1958" spans="10:39" x14ac:dyDescent="0.25">
      <c r="J1958" s="59">
        <f>'Inventory Ref Sheet'!AK1958</f>
        <v>0</v>
      </c>
      <c r="K1958" s="59">
        <f>'Inventory Ref Sheet'!AL1958</f>
        <v>0</v>
      </c>
      <c r="L1958" s="59">
        <f>'Inventory Ref Sheet'!AM1958</f>
        <v>0</v>
      </c>
      <c r="M1958" s="59">
        <f>'Inventory Ref Sheet'!AP1958</f>
        <v>0</v>
      </c>
      <c r="N1958" s="59">
        <f>'Inventory Ref Sheet'!AQ1958</f>
        <v>0</v>
      </c>
      <c r="O1958" s="100" t="str">
        <f ca="1">IF('Inventory Ref Sheet'!AS1958&gt;0,YEAR(TODAY())-'Inventory Ref Sheet'!AS1958,"")</f>
        <v/>
      </c>
      <c r="P1958" s="95">
        <f>'Inventory Ref Sheet'!AU1958</f>
        <v>0</v>
      </c>
      <c r="Q1958" s="60">
        <f>'Inventory Ref Sheet'!AV1958</f>
        <v>0</v>
      </c>
      <c r="R1958" s="61"/>
      <c r="S1958" s="100" t="str">
        <f t="shared" si="108"/>
        <v/>
      </c>
      <c r="T1958" s="59">
        <f>'Inventory Ref Sheet'!M1958</f>
        <v>0</v>
      </c>
      <c r="U1958" s="102">
        <f>'Inventory Ref Sheet'!N1958</f>
        <v>0</v>
      </c>
      <c r="V1958" s="59">
        <f>'Inventory Ref Sheet'!O1958</f>
        <v>0</v>
      </c>
      <c r="W1958" s="59">
        <f>'Inventory Ref Sheet'!R1958</f>
        <v>0</v>
      </c>
      <c r="X1958" s="59">
        <f>'Inventory Ref Sheet'!S1958</f>
        <v>0</v>
      </c>
      <c r="Y1958" s="100" t="str">
        <f ca="1">IF('Inventory Ref Sheet'!U1958&gt;0,YEAR(TODAY())-'Inventory Ref Sheet'!U1958,"")</f>
        <v/>
      </c>
      <c r="Z1958" s="95">
        <f>'Inventory Ref Sheet'!W1958</f>
        <v>0</v>
      </c>
      <c r="AA1958" s="60">
        <f>'Inventory Ref Sheet'!X1958</f>
        <v>0</v>
      </c>
      <c r="AB1958" s="61"/>
      <c r="AC1958" s="97" t="str">
        <f t="shared" si="109"/>
        <v/>
      </c>
      <c r="AD1958" s="59">
        <f>'Inventory Ref Sheet'!Y1958</f>
        <v>0</v>
      </c>
      <c r="AE1958" s="59">
        <f>'Inventory Ref Sheet'!Z1958</f>
        <v>0</v>
      </c>
      <c r="AF1958" s="102">
        <f>'Inventory Ref Sheet'!AA1958</f>
        <v>0</v>
      </c>
      <c r="AG1958" s="59">
        <f>'Inventory Ref Sheet'!AD1958</f>
        <v>0</v>
      </c>
      <c r="AH1958" s="59">
        <f>'Inventory Ref Sheet'!AE1958</f>
        <v>0</v>
      </c>
      <c r="AI1958" s="100" t="str">
        <f ca="1">IF('Inventory Ref Sheet'!AG1958&gt;0,YEAR(TODAY())-'Inventory Ref Sheet'!AG1958,"")</f>
        <v/>
      </c>
      <c r="AJ1958" s="99"/>
      <c r="AK1958" s="60">
        <f>'Inventory Ref Sheet'!AJ1958</f>
        <v>0</v>
      </c>
      <c r="AL1958" s="99"/>
      <c r="AM1958" s="97" t="str">
        <f t="shared" si="110"/>
        <v/>
      </c>
    </row>
    <row r="1959" spans="10:39" x14ac:dyDescent="0.25">
      <c r="J1959" s="59">
        <f>'Inventory Ref Sheet'!AK1959</f>
        <v>0</v>
      </c>
      <c r="K1959" s="59">
        <f>'Inventory Ref Sheet'!AL1959</f>
        <v>0</v>
      </c>
      <c r="L1959" s="59">
        <f>'Inventory Ref Sheet'!AM1959</f>
        <v>0</v>
      </c>
      <c r="M1959" s="59">
        <f>'Inventory Ref Sheet'!AP1959</f>
        <v>0</v>
      </c>
      <c r="N1959" s="59">
        <f>'Inventory Ref Sheet'!AQ1959</f>
        <v>0</v>
      </c>
      <c r="O1959" s="100" t="str">
        <f ca="1">IF('Inventory Ref Sheet'!AS1959&gt;0,YEAR(TODAY())-'Inventory Ref Sheet'!AS1959,"")</f>
        <v/>
      </c>
      <c r="P1959" s="95">
        <f>'Inventory Ref Sheet'!AU1959</f>
        <v>0</v>
      </c>
      <c r="Q1959" s="60">
        <f>'Inventory Ref Sheet'!AV1959</f>
        <v>0</v>
      </c>
      <c r="R1959" s="61"/>
      <c r="S1959" s="100" t="str">
        <f t="shared" si="108"/>
        <v/>
      </c>
      <c r="T1959" s="59">
        <f>'Inventory Ref Sheet'!M1959</f>
        <v>0</v>
      </c>
      <c r="U1959" s="102">
        <f>'Inventory Ref Sheet'!N1959</f>
        <v>0</v>
      </c>
      <c r="V1959" s="59">
        <f>'Inventory Ref Sheet'!O1959</f>
        <v>0</v>
      </c>
      <c r="W1959" s="59">
        <f>'Inventory Ref Sheet'!R1959</f>
        <v>0</v>
      </c>
      <c r="X1959" s="59">
        <f>'Inventory Ref Sheet'!S1959</f>
        <v>0</v>
      </c>
      <c r="Y1959" s="100" t="str">
        <f ca="1">IF('Inventory Ref Sheet'!U1959&gt;0,YEAR(TODAY())-'Inventory Ref Sheet'!U1959,"")</f>
        <v/>
      </c>
      <c r="Z1959" s="95">
        <f>'Inventory Ref Sheet'!W1959</f>
        <v>0</v>
      </c>
      <c r="AA1959" s="60">
        <f>'Inventory Ref Sheet'!X1959</f>
        <v>0</v>
      </c>
      <c r="AB1959" s="61"/>
      <c r="AC1959" s="97" t="str">
        <f t="shared" si="109"/>
        <v/>
      </c>
      <c r="AD1959" s="59">
        <f>'Inventory Ref Sheet'!Y1959</f>
        <v>0</v>
      </c>
      <c r="AE1959" s="59">
        <f>'Inventory Ref Sheet'!Z1959</f>
        <v>0</v>
      </c>
      <c r="AF1959" s="102">
        <f>'Inventory Ref Sheet'!AA1959</f>
        <v>0</v>
      </c>
      <c r="AG1959" s="59">
        <f>'Inventory Ref Sheet'!AD1959</f>
        <v>0</v>
      </c>
      <c r="AH1959" s="59">
        <f>'Inventory Ref Sheet'!AE1959</f>
        <v>0</v>
      </c>
      <c r="AI1959" s="100" t="str">
        <f ca="1">IF('Inventory Ref Sheet'!AG1959&gt;0,YEAR(TODAY())-'Inventory Ref Sheet'!AG1959,"")</f>
        <v/>
      </c>
      <c r="AJ1959" s="99"/>
      <c r="AK1959" s="60">
        <f>'Inventory Ref Sheet'!AJ1959</f>
        <v>0</v>
      </c>
      <c r="AL1959" s="99"/>
      <c r="AM1959" s="97" t="str">
        <f t="shared" si="110"/>
        <v/>
      </c>
    </row>
    <row r="1960" spans="10:39" x14ac:dyDescent="0.25">
      <c r="J1960" s="59">
        <f>'Inventory Ref Sheet'!AK1960</f>
        <v>0</v>
      </c>
      <c r="K1960" s="59">
        <f>'Inventory Ref Sheet'!AL1960</f>
        <v>0</v>
      </c>
      <c r="L1960" s="59">
        <f>'Inventory Ref Sheet'!AM1960</f>
        <v>0</v>
      </c>
      <c r="M1960" s="59">
        <f>'Inventory Ref Sheet'!AP1960</f>
        <v>0</v>
      </c>
      <c r="N1960" s="59">
        <f>'Inventory Ref Sheet'!AQ1960</f>
        <v>0</v>
      </c>
      <c r="O1960" s="100" t="str">
        <f ca="1">IF('Inventory Ref Sheet'!AS1960&gt;0,YEAR(TODAY())-'Inventory Ref Sheet'!AS1960,"")</f>
        <v/>
      </c>
      <c r="P1960" s="95">
        <f>'Inventory Ref Sheet'!AU1960</f>
        <v>0</v>
      </c>
      <c r="Q1960" s="60">
        <f>'Inventory Ref Sheet'!AV1960</f>
        <v>0</v>
      </c>
      <c r="R1960" s="61"/>
      <c r="S1960" s="100" t="str">
        <f t="shared" si="108"/>
        <v/>
      </c>
      <c r="T1960" s="59">
        <f>'Inventory Ref Sheet'!M1960</f>
        <v>0</v>
      </c>
      <c r="U1960" s="102">
        <f>'Inventory Ref Sheet'!N1960</f>
        <v>0</v>
      </c>
      <c r="V1960" s="59">
        <f>'Inventory Ref Sheet'!O1960</f>
        <v>0</v>
      </c>
      <c r="W1960" s="59">
        <f>'Inventory Ref Sheet'!R1960</f>
        <v>0</v>
      </c>
      <c r="X1960" s="59">
        <f>'Inventory Ref Sheet'!S1960</f>
        <v>0</v>
      </c>
      <c r="Y1960" s="100" t="str">
        <f ca="1">IF('Inventory Ref Sheet'!U1960&gt;0,YEAR(TODAY())-'Inventory Ref Sheet'!U1960,"")</f>
        <v/>
      </c>
      <c r="Z1960" s="95">
        <f>'Inventory Ref Sheet'!W1960</f>
        <v>0</v>
      </c>
      <c r="AA1960" s="60">
        <f>'Inventory Ref Sheet'!X1960</f>
        <v>0</v>
      </c>
      <c r="AB1960" s="61"/>
      <c r="AC1960" s="97" t="str">
        <f t="shared" si="109"/>
        <v/>
      </c>
      <c r="AD1960" s="59">
        <f>'Inventory Ref Sheet'!Y1960</f>
        <v>0</v>
      </c>
      <c r="AE1960" s="59">
        <f>'Inventory Ref Sheet'!Z1960</f>
        <v>0</v>
      </c>
      <c r="AF1960" s="102">
        <f>'Inventory Ref Sheet'!AA1960</f>
        <v>0</v>
      </c>
      <c r="AG1960" s="59">
        <f>'Inventory Ref Sheet'!AD1960</f>
        <v>0</v>
      </c>
      <c r="AH1960" s="59">
        <f>'Inventory Ref Sheet'!AE1960</f>
        <v>0</v>
      </c>
      <c r="AI1960" s="100" t="str">
        <f ca="1">IF('Inventory Ref Sheet'!AG1960&gt;0,YEAR(TODAY())-'Inventory Ref Sheet'!AG1960,"")</f>
        <v/>
      </c>
      <c r="AJ1960" s="99"/>
      <c r="AK1960" s="60">
        <f>'Inventory Ref Sheet'!AJ1960</f>
        <v>0</v>
      </c>
      <c r="AL1960" s="99"/>
      <c r="AM1960" s="97" t="str">
        <f t="shared" si="110"/>
        <v/>
      </c>
    </row>
    <row r="1961" spans="10:39" x14ac:dyDescent="0.25">
      <c r="J1961" s="59">
        <f>'Inventory Ref Sheet'!AK1961</f>
        <v>0</v>
      </c>
      <c r="K1961" s="59">
        <f>'Inventory Ref Sheet'!AL1961</f>
        <v>0</v>
      </c>
      <c r="L1961" s="59">
        <f>'Inventory Ref Sheet'!AM1961</f>
        <v>0</v>
      </c>
      <c r="M1961" s="59">
        <f>'Inventory Ref Sheet'!AP1961</f>
        <v>0</v>
      </c>
      <c r="N1961" s="59">
        <f>'Inventory Ref Sheet'!AQ1961</f>
        <v>0</v>
      </c>
      <c r="O1961" s="100" t="str">
        <f ca="1">IF('Inventory Ref Sheet'!AS1961&gt;0,YEAR(TODAY())-'Inventory Ref Sheet'!AS1961,"")</f>
        <v/>
      </c>
      <c r="P1961" s="95">
        <f>'Inventory Ref Sheet'!AU1961</f>
        <v>0</v>
      </c>
      <c r="Q1961" s="60">
        <f>'Inventory Ref Sheet'!AV1961</f>
        <v>0</v>
      </c>
      <c r="R1961" s="61"/>
      <c r="S1961" s="100" t="str">
        <f t="shared" si="108"/>
        <v/>
      </c>
      <c r="T1961" s="59">
        <f>'Inventory Ref Sheet'!M1961</f>
        <v>0</v>
      </c>
      <c r="U1961" s="102">
        <f>'Inventory Ref Sheet'!N1961</f>
        <v>0</v>
      </c>
      <c r="V1961" s="59">
        <f>'Inventory Ref Sheet'!O1961</f>
        <v>0</v>
      </c>
      <c r="W1961" s="59">
        <f>'Inventory Ref Sheet'!R1961</f>
        <v>0</v>
      </c>
      <c r="X1961" s="59">
        <f>'Inventory Ref Sheet'!S1961</f>
        <v>0</v>
      </c>
      <c r="Y1961" s="100" t="str">
        <f ca="1">IF('Inventory Ref Sheet'!U1961&gt;0,YEAR(TODAY())-'Inventory Ref Sheet'!U1961,"")</f>
        <v/>
      </c>
      <c r="Z1961" s="95">
        <f>'Inventory Ref Sheet'!W1961</f>
        <v>0</v>
      </c>
      <c r="AA1961" s="60">
        <f>'Inventory Ref Sheet'!X1961</f>
        <v>0</v>
      </c>
      <c r="AB1961" s="61"/>
      <c r="AC1961" s="97" t="str">
        <f t="shared" si="109"/>
        <v/>
      </c>
      <c r="AD1961" s="59">
        <f>'Inventory Ref Sheet'!Y1961</f>
        <v>0</v>
      </c>
      <c r="AE1961" s="59">
        <f>'Inventory Ref Sheet'!Z1961</f>
        <v>0</v>
      </c>
      <c r="AF1961" s="102">
        <f>'Inventory Ref Sheet'!AA1961</f>
        <v>0</v>
      </c>
      <c r="AG1961" s="59">
        <f>'Inventory Ref Sheet'!AD1961</f>
        <v>0</v>
      </c>
      <c r="AH1961" s="59">
        <f>'Inventory Ref Sheet'!AE1961</f>
        <v>0</v>
      </c>
      <c r="AI1961" s="100" t="str">
        <f ca="1">IF('Inventory Ref Sheet'!AG1961&gt;0,YEAR(TODAY())-'Inventory Ref Sheet'!AG1961,"")</f>
        <v/>
      </c>
      <c r="AJ1961" s="99"/>
      <c r="AK1961" s="60">
        <f>'Inventory Ref Sheet'!AJ1961</f>
        <v>0</v>
      </c>
      <c r="AL1961" s="99"/>
      <c r="AM1961" s="97" t="str">
        <f t="shared" si="110"/>
        <v/>
      </c>
    </row>
    <row r="1962" spans="10:39" x14ac:dyDescent="0.25">
      <c r="J1962" s="59">
        <f>'Inventory Ref Sheet'!AK1962</f>
        <v>0</v>
      </c>
      <c r="K1962" s="59">
        <f>'Inventory Ref Sheet'!AL1962</f>
        <v>0</v>
      </c>
      <c r="L1962" s="59">
        <f>'Inventory Ref Sheet'!AM1962</f>
        <v>0</v>
      </c>
      <c r="M1962" s="59">
        <f>'Inventory Ref Sheet'!AP1962</f>
        <v>0</v>
      </c>
      <c r="N1962" s="59">
        <f>'Inventory Ref Sheet'!AQ1962</f>
        <v>0</v>
      </c>
      <c r="O1962" s="100" t="str">
        <f ca="1">IF('Inventory Ref Sheet'!AS1962&gt;0,YEAR(TODAY())-'Inventory Ref Sheet'!AS1962,"")</f>
        <v/>
      </c>
      <c r="P1962" s="95">
        <f>'Inventory Ref Sheet'!AU1962</f>
        <v>0</v>
      </c>
      <c r="Q1962" s="60">
        <f>'Inventory Ref Sheet'!AV1962</f>
        <v>0</v>
      </c>
      <c r="R1962" s="61"/>
      <c r="S1962" s="100" t="str">
        <f t="shared" si="108"/>
        <v/>
      </c>
      <c r="T1962" s="59">
        <f>'Inventory Ref Sheet'!M1962</f>
        <v>0</v>
      </c>
      <c r="U1962" s="102">
        <f>'Inventory Ref Sheet'!N1962</f>
        <v>0</v>
      </c>
      <c r="V1962" s="59">
        <f>'Inventory Ref Sheet'!O1962</f>
        <v>0</v>
      </c>
      <c r="W1962" s="59">
        <f>'Inventory Ref Sheet'!R1962</f>
        <v>0</v>
      </c>
      <c r="X1962" s="59">
        <f>'Inventory Ref Sheet'!S1962</f>
        <v>0</v>
      </c>
      <c r="Y1962" s="100" t="str">
        <f ca="1">IF('Inventory Ref Sheet'!U1962&gt;0,YEAR(TODAY())-'Inventory Ref Sheet'!U1962,"")</f>
        <v/>
      </c>
      <c r="Z1962" s="95">
        <f>'Inventory Ref Sheet'!W1962</f>
        <v>0</v>
      </c>
      <c r="AA1962" s="60">
        <f>'Inventory Ref Sheet'!X1962</f>
        <v>0</v>
      </c>
      <c r="AB1962" s="61"/>
      <c r="AC1962" s="97" t="str">
        <f t="shared" si="109"/>
        <v/>
      </c>
      <c r="AD1962" s="59">
        <f>'Inventory Ref Sheet'!Y1962</f>
        <v>0</v>
      </c>
      <c r="AE1962" s="59">
        <f>'Inventory Ref Sheet'!Z1962</f>
        <v>0</v>
      </c>
      <c r="AF1962" s="102">
        <f>'Inventory Ref Sheet'!AA1962</f>
        <v>0</v>
      </c>
      <c r="AG1962" s="59">
        <f>'Inventory Ref Sheet'!AD1962</f>
        <v>0</v>
      </c>
      <c r="AH1962" s="59">
        <f>'Inventory Ref Sheet'!AE1962</f>
        <v>0</v>
      </c>
      <c r="AI1962" s="100" t="str">
        <f ca="1">IF('Inventory Ref Sheet'!AG1962&gt;0,YEAR(TODAY())-'Inventory Ref Sheet'!AG1962,"")</f>
        <v/>
      </c>
      <c r="AJ1962" s="99"/>
      <c r="AK1962" s="60">
        <f>'Inventory Ref Sheet'!AJ1962</f>
        <v>0</v>
      </c>
      <c r="AL1962" s="99"/>
      <c r="AM1962" s="97" t="str">
        <f t="shared" si="110"/>
        <v/>
      </c>
    </row>
    <row r="1963" spans="10:39" x14ac:dyDescent="0.25">
      <c r="J1963" s="59">
        <f>'Inventory Ref Sheet'!AK1963</f>
        <v>0</v>
      </c>
      <c r="K1963" s="59">
        <f>'Inventory Ref Sheet'!AL1963</f>
        <v>0</v>
      </c>
      <c r="L1963" s="59">
        <f>'Inventory Ref Sheet'!AM1963</f>
        <v>0</v>
      </c>
      <c r="M1963" s="59">
        <f>'Inventory Ref Sheet'!AP1963</f>
        <v>0</v>
      </c>
      <c r="N1963" s="59">
        <f>'Inventory Ref Sheet'!AQ1963</f>
        <v>0</v>
      </c>
      <c r="O1963" s="100" t="str">
        <f ca="1">IF('Inventory Ref Sheet'!AS1963&gt;0,YEAR(TODAY())-'Inventory Ref Sheet'!AS1963,"")</f>
        <v/>
      </c>
      <c r="P1963" s="95">
        <f>'Inventory Ref Sheet'!AU1963</f>
        <v>0</v>
      </c>
      <c r="Q1963" s="60">
        <f>'Inventory Ref Sheet'!AV1963</f>
        <v>0</v>
      </c>
      <c r="R1963" s="61"/>
      <c r="S1963" s="100" t="str">
        <f t="shared" si="108"/>
        <v/>
      </c>
      <c r="T1963" s="59">
        <f>'Inventory Ref Sheet'!M1963</f>
        <v>0</v>
      </c>
      <c r="U1963" s="102">
        <f>'Inventory Ref Sheet'!N1963</f>
        <v>0</v>
      </c>
      <c r="V1963" s="59">
        <f>'Inventory Ref Sheet'!O1963</f>
        <v>0</v>
      </c>
      <c r="W1963" s="59">
        <f>'Inventory Ref Sheet'!R1963</f>
        <v>0</v>
      </c>
      <c r="X1963" s="59">
        <f>'Inventory Ref Sheet'!S1963</f>
        <v>0</v>
      </c>
      <c r="Y1963" s="100" t="str">
        <f ca="1">IF('Inventory Ref Sheet'!U1963&gt;0,YEAR(TODAY())-'Inventory Ref Sheet'!U1963,"")</f>
        <v/>
      </c>
      <c r="Z1963" s="95">
        <f>'Inventory Ref Sheet'!W1963</f>
        <v>0</v>
      </c>
      <c r="AA1963" s="60">
        <f>'Inventory Ref Sheet'!X1963</f>
        <v>0</v>
      </c>
      <c r="AB1963" s="61"/>
      <c r="AC1963" s="97" t="str">
        <f t="shared" si="109"/>
        <v/>
      </c>
      <c r="AD1963" s="59">
        <f>'Inventory Ref Sheet'!Y1963</f>
        <v>0</v>
      </c>
      <c r="AE1963" s="59">
        <f>'Inventory Ref Sheet'!Z1963</f>
        <v>0</v>
      </c>
      <c r="AF1963" s="102">
        <f>'Inventory Ref Sheet'!AA1963</f>
        <v>0</v>
      </c>
      <c r="AG1963" s="59">
        <f>'Inventory Ref Sheet'!AD1963</f>
        <v>0</v>
      </c>
      <c r="AH1963" s="59">
        <f>'Inventory Ref Sheet'!AE1963</f>
        <v>0</v>
      </c>
      <c r="AI1963" s="100" t="str">
        <f ca="1">IF('Inventory Ref Sheet'!AG1963&gt;0,YEAR(TODAY())-'Inventory Ref Sheet'!AG1963,"")</f>
        <v/>
      </c>
      <c r="AJ1963" s="99"/>
      <c r="AK1963" s="60">
        <f>'Inventory Ref Sheet'!AJ1963</f>
        <v>0</v>
      </c>
      <c r="AL1963" s="99"/>
      <c r="AM1963" s="97" t="str">
        <f t="shared" si="110"/>
        <v/>
      </c>
    </row>
    <row r="1964" spans="10:39" x14ac:dyDescent="0.25">
      <c r="J1964" s="59">
        <f>'Inventory Ref Sheet'!AK1964</f>
        <v>0</v>
      </c>
      <c r="K1964" s="59">
        <f>'Inventory Ref Sheet'!AL1964</f>
        <v>0</v>
      </c>
      <c r="L1964" s="59">
        <f>'Inventory Ref Sheet'!AM1964</f>
        <v>0</v>
      </c>
      <c r="M1964" s="59">
        <f>'Inventory Ref Sheet'!AP1964</f>
        <v>0</v>
      </c>
      <c r="N1964" s="59">
        <f>'Inventory Ref Sheet'!AQ1964</f>
        <v>0</v>
      </c>
      <c r="O1964" s="100" t="str">
        <f ca="1">IF('Inventory Ref Sheet'!AS1964&gt;0,YEAR(TODAY())-'Inventory Ref Sheet'!AS1964,"")</f>
        <v/>
      </c>
      <c r="P1964" s="95">
        <f>'Inventory Ref Sheet'!AU1964</f>
        <v>0</v>
      </c>
      <c r="Q1964" s="60">
        <f>'Inventory Ref Sheet'!AV1964</f>
        <v>0</v>
      </c>
      <c r="R1964" s="61"/>
      <c r="S1964" s="100" t="str">
        <f t="shared" si="108"/>
        <v/>
      </c>
      <c r="T1964" s="59">
        <f>'Inventory Ref Sheet'!M1964</f>
        <v>0</v>
      </c>
      <c r="U1964" s="102">
        <f>'Inventory Ref Sheet'!N1964</f>
        <v>0</v>
      </c>
      <c r="V1964" s="59">
        <f>'Inventory Ref Sheet'!O1964</f>
        <v>0</v>
      </c>
      <c r="W1964" s="59">
        <f>'Inventory Ref Sheet'!R1964</f>
        <v>0</v>
      </c>
      <c r="X1964" s="59">
        <f>'Inventory Ref Sheet'!S1964</f>
        <v>0</v>
      </c>
      <c r="Y1964" s="100" t="str">
        <f ca="1">IF('Inventory Ref Sheet'!U1964&gt;0,YEAR(TODAY())-'Inventory Ref Sheet'!U1964,"")</f>
        <v/>
      </c>
      <c r="Z1964" s="95">
        <f>'Inventory Ref Sheet'!W1964</f>
        <v>0</v>
      </c>
      <c r="AA1964" s="60">
        <f>'Inventory Ref Sheet'!X1964</f>
        <v>0</v>
      </c>
      <c r="AB1964" s="61"/>
      <c r="AC1964" s="97" t="str">
        <f t="shared" si="109"/>
        <v/>
      </c>
      <c r="AD1964" s="59">
        <f>'Inventory Ref Sheet'!Y1964</f>
        <v>0</v>
      </c>
      <c r="AE1964" s="59">
        <f>'Inventory Ref Sheet'!Z1964</f>
        <v>0</v>
      </c>
      <c r="AF1964" s="102">
        <f>'Inventory Ref Sheet'!AA1964</f>
        <v>0</v>
      </c>
      <c r="AG1964" s="59">
        <f>'Inventory Ref Sheet'!AD1964</f>
        <v>0</v>
      </c>
      <c r="AH1964" s="59">
        <f>'Inventory Ref Sheet'!AE1964</f>
        <v>0</v>
      </c>
      <c r="AI1964" s="100" t="str">
        <f ca="1">IF('Inventory Ref Sheet'!AG1964&gt;0,YEAR(TODAY())-'Inventory Ref Sheet'!AG1964,"")</f>
        <v/>
      </c>
      <c r="AJ1964" s="99"/>
      <c r="AK1964" s="60">
        <f>'Inventory Ref Sheet'!AJ1964</f>
        <v>0</v>
      </c>
      <c r="AL1964" s="99"/>
      <c r="AM1964" s="97" t="str">
        <f t="shared" si="110"/>
        <v/>
      </c>
    </row>
    <row r="1965" spans="10:39" x14ac:dyDescent="0.25">
      <c r="J1965" s="59">
        <f>'Inventory Ref Sheet'!AK1965</f>
        <v>0</v>
      </c>
      <c r="K1965" s="59">
        <f>'Inventory Ref Sheet'!AL1965</f>
        <v>0</v>
      </c>
      <c r="L1965" s="59">
        <f>'Inventory Ref Sheet'!AM1965</f>
        <v>0</v>
      </c>
      <c r="M1965" s="59">
        <f>'Inventory Ref Sheet'!AP1965</f>
        <v>0</v>
      </c>
      <c r="N1965" s="59">
        <f>'Inventory Ref Sheet'!AQ1965</f>
        <v>0</v>
      </c>
      <c r="O1965" s="100" t="str">
        <f ca="1">IF('Inventory Ref Sheet'!AS1965&gt;0,YEAR(TODAY())-'Inventory Ref Sheet'!AS1965,"")</f>
        <v/>
      </c>
      <c r="P1965" s="95">
        <f>'Inventory Ref Sheet'!AU1965</f>
        <v>0</v>
      </c>
      <c r="Q1965" s="60">
        <f>'Inventory Ref Sheet'!AV1965</f>
        <v>0</v>
      </c>
      <c r="R1965" s="61"/>
      <c r="S1965" s="100" t="str">
        <f t="shared" si="108"/>
        <v/>
      </c>
      <c r="T1965" s="59">
        <f>'Inventory Ref Sheet'!M1965</f>
        <v>0</v>
      </c>
      <c r="U1965" s="102">
        <f>'Inventory Ref Sheet'!N1965</f>
        <v>0</v>
      </c>
      <c r="V1965" s="59">
        <f>'Inventory Ref Sheet'!O1965</f>
        <v>0</v>
      </c>
      <c r="W1965" s="59">
        <f>'Inventory Ref Sheet'!R1965</f>
        <v>0</v>
      </c>
      <c r="X1965" s="59">
        <f>'Inventory Ref Sheet'!S1965</f>
        <v>0</v>
      </c>
      <c r="Y1965" s="100" t="str">
        <f ca="1">IF('Inventory Ref Sheet'!U1965&gt;0,YEAR(TODAY())-'Inventory Ref Sheet'!U1965,"")</f>
        <v/>
      </c>
      <c r="Z1965" s="95">
        <f>'Inventory Ref Sheet'!W1965</f>
        <v>0</v>
      </c>
      <c r="AA1965" s="60">
        <f>'Inventory Ref Sheet'!X1965</f>
        <v>0</v>
      </c>
      <c r="AB1965" s="61"/>
      <c r="AC1965" s="97" t="str">
        <f t="shared" si="109"/>
        <v/>
      </c>
      <c r="AD1965" s="59">
        <f>'Inventory Ref Sheet'!Y1965</f>
        <v>0</v>
      </c>
      <c r="AE1965" s="59">
        <f>'Inventory Ref Sheet'!Z1965</f>
        <v>0</v>
      </c>
      <c r="AF1965" s="102">
        <f>'Inventory Ref Sheet'!AA1965</f>
        <v>0</v>
      </c>
      <c r="AG1965" s="59">
        <f>'Inventory Ref Sheet'!AD1965</f>
        <v>0</v>
      </c>
      <c r="AH1965" s="59">
        <f>'Inventory Ref Sheet'!AE1965</f>
        <v>0</v>
      </c>
      <c r="AI1965" s="100" t="str">
        <f ca="1">IF('Inventory Ref Sheet'!AG1965&gt;0,YEAR(TODAY())-'Inventory Ref Sheet'!AG1965,"")</f>
        <v/>
      </c>
      <c r="AJ1965" s="99"/>
      <c r="AK1965" s="60">
        <f>'Inventory Ref Sheet'!AJ1965</f>
        <v>0</v>
      </c>
      <c r="AL1965" s="99"/>
      <c r="AM1965" s="97" t="str">
        <f t="shared" si="110"/>
        <v/>
      </c>
    </row>
    <row r="1966" spans="10:39" x14ac:dyDescent="0.25">
      <c r="J1966" s="59">
        <f>'Inventory Ref Sheet'!AK1966</f>
        <v>0</v>
      </c>
      <c r="K1966" s="59">
        <f>'Inventory Ref Sheet'!AL1966</f>
        <v>0</v>
      </c>
      <c r="L1966" s="59">
        <f>'Inventory Ref Sheet'!AM1966</f>
        <v>0</v>
      </c>
      <c r="M1966" s="59">
        <f>'Inventory Ref Sheet'!AP1966</f>
        <v>0</v>
      </c>
      <c r="N1966" s="59">
        <f>'Inventory Ref Sheet'!AQ1966</f>
        <v>0</v>
      </c>
      <c r="O1966" s="100" t="str">
        <f ca="1">IF('Inventory Ref Sheet'!AS1966&gt;0,YEAR(TODAY())-'Inventory Ref Sheet'!AS1966,"")</f>
        <v/>
      </c>
      <c r="P1966" s="95">
        <f>'Inventory Ref Sheet'!AU1966</f>
        <v>0</v>
      </c>
      <c r="Q1966" s="60">
        <f>'Inventory Ref Sheet'!AV1966</f>
        <v>0</v>
      </c>
      <c r="R1966" s="61"/>
      <c r="S1966" s="100" t="str">
        <f t="shared" si="108"/>
        <v/>
      </c>
      <c r="T1966" s="59">
        <f>'Inventory Ref Sheet'!M1966</f>
        <v>0</v>
      </c>
      <c r="U1966" s="102">
        <f>'Inventory Ref Sheet'!N1966</f>
        <v>0</v>
      </c>
      <c r="V1966" s="59">
        <f>'Inventory Ref Sheet'!O1966</f>
        <v>0</v>
      </c>
      <c r="W1966" s="59">
        <f>'Inventory Ref Sheet'!R1966</f>
        <v>0</v>
      </c>
      <c r="X1966" s="59">
        <f>'Inventory Ref Sheet'!S1966</f>
        <v>0</v>
      </c>
      <c r="Y1966" s="100" t="str">
        <f ca="1">IF('Inventory Ref Sheet'!U1966&gt;0,YEAR(TODAY())-'Inventory Ref Sheet'!U1966,"")</f>
        <v/>
      </c>
      <c r="Z1966" s="95">
        <f>'Inventory Ref Sheet'!W1966</f>
        <v>0</v>
      </c>
      <c r="AA1966" s="60">
        <f>'Inventory Ref Sheet'!X1966</f>
        <v>0</v>
      </c>
      <c r="AB1966" s="61"/>
      <c r="AC1966" s="97" t="str">
        <f t="shared" si="109"/>
        <v/>
      </c>
      <c r="AD1966" s="59">
        <f>'Inventory Ref Sheet'!Y1966</f>
        <v>0</v>
      </c>
      <c r="AE1966" s="59">
        <f>'Inventory Ref Sheet'!Z1966</f>
        <v>0</v>
      </c>
      <c r="AF1966" s="102">
        <f>'Inventory Ref Sheet'!AA1966</f>
        <v>0</v>
      </c>
      <c r="AG1966" s="59">
        <f>'Inventory Ref Sheet'!AD1966</f>
        <v>0</v>
      </c>
      <c r="AH1966" s="59">
        <f>'Inventory Ref Sheet'!AE1966</f>
        <v>0</v>
      </c>
      <c r="AI1966" s="100" t="str">
        <f ca="1">IF('Inventory Ref Sheet'!AG1966&gt;0,YEAR(TODAY())-'Inventory Ref Sheet'!AG1966,"")</f>
        <v/>
      </c>
      <c r="AJ1966" s="99"/>
      <c r="AK1966" s="60">
        <f>'Inventory Ref Sheet'!AJ1966</f>
        <v>0</v>
      </c>
      <c r="AL1966" s="99"/>
      <c r="AM1966" s="97" t="str">
        <f t="shared" si="110"/>
        <v/>
      </c>
    </row>
    <row r="1967" spans="10:39" x14ac:dyDescent="0.25">
      <c r="J1967" s="59">
        <f>'Inventory Ref Sheet'!AK1967</f>
        <v>0</v>
      </c>
      <c r="K1967" s="59">
        <f>'Inventory Ref Sheet'!AL1967</f>
        <v>0</v>
      </c>
      <c r="L1967" s="59">
        <f>'Inventory Ref Sheet'!AM1967</f>
        <v>0</v>
      </c>
      <c r="M1967" s="59">
        <f>'Inventory Ref Sheet'!AP1967</f>
        <v>0</v>
      </c>
      <c r="N1967" s="59">
        <f>'Inventory Ref Sheet'!AQ1967</f>
        <v>0</v>
      </c>
      <c r="O1967" s="100" t="str">
        <f ca="1">IF('Inventory Ref Sheet'!AS1967&gt;0,YEAR(TODAY())-'Inventory Ref Sheet'!AS1967,"")</f>
        <v/>
      </c>
      <c r="P1967" s="95">
        <f>'Inventory Ref Sheet'!AU1967</f>
        <v>0</v>
      </c>
      <c r="Q1967" s="60">
        <f>'Inventory Ref Sheet'!AV1967</f>
        <v>0</v>
      </c>
      <c r="R1967" s="61"/>
      <c r="S1967" s="100" t="str">
        <f t="shared" si="108"/>
        <v/>
      </c>
      <c r="T1967" s="59">
        <f>'Inventory Ref Sheet'!M1967</f>
        <v>0</v>
      </c>
      <c r="U1967" s="102">
        <f>'Inventory Ref Sheet'!N1967</f>
        <v>0</v>
      </c>
      <c r="V1967" s="59">
        <f>'Inventory Ref Sheet'!O1967</f>
        <v>0</v>
      </c>
      <c r="W1967" s="59">
        <f>'Inventory Ref Sheet'!R1967</f>
        <v>0</v>
      </c>
      <c r="X1967" s="59">
        <f>'Inventory Ref Sheet'!S1967</f>
        <v>0</v>
      </c>
      <c r="Y1967" s="100" t="str">
        <f ca="1">IF('Inventory Ref Sheet'!U1967&gt;0,YEAR(TODAY())-'Inventory Ref Sheet'!U1967,"")</f>
        <v/>
      </c>
      <c r="Z1967" s="95">
        <f>'Inventory Ref Sheet'!W1967</f>
        <v>0</v>
      </c>
      <c r="AA1967" s="60">
        <f>'Inventory Ref Sheet'!X1967</f>
        <v>0</v>
      </c>
      <c r="AB1967" s="61"/>
      <c r="AC1967" s="97" t="str">
        <f t="shared" si="109"/>
        <v/>
      </c>
      <c r="AD1967" s="59">
        <f>'Inventory Ref Sheet'!Y1967</f>
        <v>0</v>
      </c>
      <c r="AE1967" s="59">
        <f>'Inventory Ref Sheet'!Z1967</f>
        <v>0</v>
      </c>
      <c r="AF1967" s="102">
        <f>'Inventory Ref Sheet'!AA1967</f>
        <v>0</v>
      </c>
      <c r="AG1967" s="59">
        <f>'Inventory Ref Sheet'!AD1967</f>
        <v>0</v>
      </c>
      <c r="AH1967" s="59">
        <f>'Inventory Ref Sheet'!AE1967</f>
        <v>0</v>
      </c>
      <c r="AI1967" s="100" t="str">
        <f ca="1">IF('Inventory Ref Sheet'!AG1967&gt;0,YEAR(TODAY())-'Inventory Ref Sheet'!AG1967,"")</f>
        <v/>
      </c>
      <c r="AJ1967" s="99"/>
      <c r="AK1967" s="60">
        <f>'Inventory Ref Sheet'!AJ1967</f>
        <v>0</v>
      </c>
      <c r="AL1967" s="99"/>
      <c r="AM1967" s="97" t="str">
        <f t="shared" si="110"/>
        <v/>
      </c>
    </row>
    <row r="1968" spans="10:39" x14ac:dyDescent="0.25">
      <c r="J1968" s="59">
        <f>'Inventory Ref Sheet'!AK1968</f>
        <v>0</v>
      </c>
      <c r="K1968" s="59">
        <f>'Inventory Ref Sheet'!AL1968</f>
        <v>0</v>
      </c>
      <c r="L1968" s="59">
        <f>'Inventory Ref Sheet'!AM1968</f>
        <v>0</v>
      </c>
      <c r="M1968" s="59">
        <f>'Inventory Ref Sheet'!AP1968</f>
        <v>0</v>
      </c>
      <c r="N1968" s="59">
        <f>'Inventory Ref Sheet'!AQ1968</f>
        <v>0</v>
      </c>
      <c r="O1968" s="100" t="str">
        <f ca="1">IF('Inventory Ref Sheet'!AS1968&gt;0,YEAR(TODAY())-'Inventory Ref Sheet'!AS1968,"")</f>
        <v/>
      </c>
      <c r="P1968" s="95">
        <f>'Inventory Ref Sheet'!AU1968</f>
        <v>0</v>
      </c>
      <c r="Q1968" s="60">
        <f>'Inventory Ref Sheet'!AV1968</f>
        <v>0</v>
      </c>
      <c r="R1968" s="61"/>
      <c r="S1968" s="100" t="str">
        <f t="shared" si="108"/>
        <v/>
      </c>
      <c r="T1968" s="59">
        <f>'Inventory Ref Sheet'!M1968</f>
        <v>0</v>
      </c>
      <c r="U1968" s="102">
        <f>'Inventory Ref Sheet'!N1968</f>
        <v>0</v>
      </c>
      <c r="V1968" s="59">
        <f>'Inventory Ref Sheet'!O1968</f>
        <v>0</v>
      </c>
      <c r="W1968" s="59">
        <f>'Inventory Ref Sheet'!R1968</f>
        <v>0</v>
      </c>
      <c r="X1968" s="59">
        <f>'Inventory Ref Sheet'!S1968</f>
        <v>0</v>
      </c>
      <c r="Y1968" s="100" t="str">
        <f ca="1">IF('Inventory Ref Sheet'!U1968&gt;0,YEAR(TODAY())-'Inventory Ref Sheet'!U1968,"")</f>
        <v/>
      </c>
      <c r="Z1968" s="95">
        <f>'Inventory Ref Sheet'!W1968</f>
        <v>0</v>
      </c>
      <c r="AA1968" s="60">
        <f>'Inventory Ref Sheet'!X1968</f>
        <v>0</v>
      </c>
      <c r="AB1968" s="61"/>
      <c r="AC1968" s="97" t="str">
        <f t="shared" si="109"/>
        <v/>
      </c>
      <c r="AD1968" s="59">
        <f>'Inventory Ref Sheet'!Y1968</f>
        <v>0</v>
      </c>
      <c r="AE1968" s="59">
        <f>'Inventory Ref Sheet'!Z1968</f>
        <v>0</v>
      </c>
      <c r="AF1968" s="102">
        <f>'Inventory Ref Sheet'!AA1968</f>
        <v>0</v>
      </c>
      <c r="AG1968" s="59">
        <f>'Inventory Ref Sheet'!AD1968</f>
        <v>0</v>
      </c>
      <c r="AH1968" s="59">
        <f>'Inventory Ref Sheet'!AE1968</f>
        <v>0</v>
      </c>
      <c r="AI1968" s="100" t="str">
        <f ca="1">IF('Inventory Ref Sheet'!AG1968&gt;0,YEAR(TODAY())-'Inventory Ref Sheet'!AG1968,"")</f>
        <v/>
      </c>
      <c r="AJ1968" s="99"/>
      <c r="AK1968" s="60">
        <f>'Inventory Ref Sheet'!AJ1968</f>
        <v>0</v>
      </c>
      <c r="AL1968" s="99"/>
      <c r="AM1968" s="97" t="str">
        <f t="shared" si="110"/>
        <v/>
      </c>
    </row>
    <row r="1969" spans="10:39" x14ac:dyDescent="0.25">
      <c r="J1969" s="59">
        <f>'Inventory Ref Sheet'!AK1969</f>
        <v>0</v>
      </c>
      <c r="K1969" s="59">
        <f>'Inventory Ref Sheet'!AL1969</f>
        <v>0</v>
      </c>
      <c r="L1969" s="59">
        <f>'Inventory Ref Sheet'!AM1969</f>
        <v>0</v>
      </c>
      <c r="M1969" s="59">
        <f>'Inventory Ref Sheet'!AP1969</f>
        <v>0</v>
      </c>
      <c r="N1969" s="59">
        <f>'Inventory Ref Sheet'!AQ1969</f>
        <v>0</v>
      </c>
      <c r="O1969" s="100" t="str">
        <f ca="1">IF('Inventory Ref Sheet'!AS1969&gt;0,YEAR(TODAY())-'Inventory Ref Sheet'!AS1969,"")</f>
        <v/>
      </c>
      <c r="P1969" s="95">
        <f>'Inventory Ref Sheet'!AU1969</f>
        <v>0</v>
      </c>
      <c r="Q1969" s="60">
        <f>'Inventory Ref Sheet'!AV1969</f>
        <v>0</v>
      </c>
      <c r="R1969" s="61"/>
      <c r="S1969" s="100" t="str">
        <f t="shared" si="108"/>
        <v/>
      </c>
      <c r="T1969" s="59">
        <f>'Inventory Ref Sheet'!M1969</f>
        <v>0</v>
      </c>
      <c r="U1969" s="102">
        <f>'Inventory Ref Sheet'!N1969</f>
        <v>0</v>
      </c>
      <c r="V1969" s="59">
        <f>'Inventory Ref Sheet'!O1969</f>
        <v>0</v>
      </c>
      <c r="W1969" s="59">
        <f>'Inventory Ref Sheet'!R1969</f>
        <v>0</v>
      </c>
      <c r="X1969" s="59">
        <f>'Inventory Ref Sheet'!S1969</f>
        <v>0</v>
      </c>
      <c r="Y1969" s="100" t="str">
        <f ca="1">IF('Inventory Ref Sheet'!U1969&gt;0,YEAR(TODAY())-'Inventory Ref Sheet'!U1969,"")</f>
        <v/>
      </c>
      <c r="Z1969" s="95">
        <f>'Inventory Ref Sheet'!W1969</f>
        <v>0</v>
      </c>
      <c r="AA1969" s="60">
        <f>'Inventory Ref Sheet'!X1969</f>
        <v>0</v>
      </c>
      <c r="AB1969" s="61"/>
      <c r="AC1969" s="97" t="str">
        <f t="shared" si="109"/>
        <v/>
      </c>
      <c r="AD1969" s="59">
        <f>'Inventory Ref Sheet'!Y1969</f>
        <v>0</v>
      </c>
      <c r="AE1969" s="59">
        <f>'Inventory Ref Sheet'!Z1969</f>
        <v>0</v>
      </c>
      <c r="AF1969" s="102">
        <f>'Inventory Ref Sheet'!AA1969</f>
        <v>0</v>
      </c>
      <c r="AG1969" s="59">
        <f>'Inventory Ref Sheet'!AD1969</f>
        <v>0</v>
      </c>
      <c r="AH1969" s="59">
        <f>'Inventory Ref Sheet'!AE1969</f>
        <v>0</v>
      </c>
      <c r="AI1969" s="100" t="str">
        <f ca="1">IF('Inventory Ref Sheet'!AG1969&gt;0,YEAR(TODAY())-'Inventory Ref Sheet'!AG1969,"")</f>
        <v/>
      </c>
      <c r="AJ1969" s="99"/>
      <c r="AK1969" s="60">
        <f>'Inventory Ref Sheet'!AJ1969</f>
        <v>0</v>
      </c>
      <c r="AL1969" s="99"/>
      <c r="AM1969" s="97" t="str">
        <f t="shared" si="110"/>
        <v/>
      </c>
    </row>
    <row r="1970" spans="10:39" x14ac:dyDescent="0.25">
      <c r="J1970" s="59">
        <f>'Inventory Ref Sheet'!AK1970</f>
        <v>0</v>
      </c>
      <c r="K1970" s="59">
        <f>'Inventory Ref Sheet'!AL1970</f>
        <v>0</v>
      </c>
      <c r="L1970" s="59">
        <f>'Inventory Ref Sheet'!AM1970</f>
        <v>0</v>
      </c>
      <c r="M1970" s="59">
        <f>'Inventory Ref Sheet'!AP1970</f>
        <v>0</v>
      </c>
      <c r="N1970" s="59">
        <f>'Inventory Ref Sheet'!AQ1970</f>
        <v>0</v>
      </c>
      <c r="O1970" s="100" t="str">
        <f ca="1">IF('Inventory Ref Sheet'!AS1970&gt;0,YEAR(TODAY())-'Inventory Ref Sheet'!AS1970,"")</f>
        <v/>
      </c>
      <c r="P1970" s="95">
        <f>'Inventory Ref Sheet'!AU1970</f>
        <v>0</v>
      </c>
      <c r="Q1970" s="60">
        <f>'Inventory Ref Sheet'!AV1970</f>
        <v>0</v>
      </c>
      <c r="R1970" s="61"/>
      <c r="S1970" s="100" t="str">
        <f t="shared" si="108"/>
        <v/>
      </c>
      <c r="T1970" s="59">
        <f>'Inventory Ref Sheet'!M1970</f>
        <v>0</v>
      </c>
      <c r="U1970" s="102">
        <f>'Inventory Ref Sheet'!N1970</f>
        <v>0</v>
      </c>
      <c r="V1970" s="59">
        <f>'Inventory Ref Sheet'!O1970</f>
        <v>0</v>
      </c>
      <c r="W1970" s="59">
        <f>'Inventory Ref Sheet'!R1970</f>
        <v>0</v>
      </c>
      <c r="X1970" s="59">
        <f>'Inventory Ref Sheet'!S1970</f>
        <v>0</v>
      </c>
      <c r="Y1970" s="100" t="str">
        <f ca="1">IF('Inventory Ref Sheet'!U1970&gt;0,YEAR(TODAY())-'Inventory Ref Sheet'!U1970,"")</f>
        <v/>
      </c>
      <c r="Z1970" s="95">
        <f>'Inventory Ref Sheet'!W1970</f>
        <v>0</v>
      </c>
      <c r="AA1970" s="60">
        <f>'Inventory Ref Sheet'!X1970</f>
        <v>0</v>
      </c>
      <c r="AB1970" s="61"/>
      <c r="AC1970" s="97" t="str">
        <f t="shared" si="109"/>
        <v/>
      </c>
      <c r="AD1970" s="59">
        <f>'Inventory Ref Sheet'!Y1970</f>
        <v>0</v>
      </c>
      <c r="AE1970" s="59">
        <f>'Inventory Ref Sheet'!Z1970</f>
        <v>0</v>
      </c>
      <c r="AF1970" s="102">
        <f>'Inventory Ref Sheet'!AA1970</f>
        <v>0</v>
      </c>
      <c r="AG1970" s="59">
        <f>'Inventory Ref Sheet'!AD1970</f>
        <v>0</v>
      </c>
      <c r="AH1970" s="59">
        <f>'Inventory Ref Sheet'!AE1970</f>
        <v>0</v>
      </c>
      <c r="AI1970" s="100" t="str">
        <f ca="1">IF('Inventory Ref Sheet'!AG1970&gt;0,YEAR(TODAY())-'Inventory Ref Sheet'!AG1970,"")</f>
        <v/>
      </c>
      <c r="AJ1970" s="99"/>
      <c r="AK1970" s="60">
        <f>'Inventory Ref Sheet'!AJ1970</f>
        <v>0</v>
      </c>
      <c r="AL1970" s="99"/>
      <c r="AM1970" s="97" t="str">
        <f t="shared" si="110"/>
        <v/>
      </c>
    </row>
    <row r="1971" spans="10:39" x14ac:dyDescent="0.25">
      <c r="J1971" s="59">
        <f>'Inventory Ref Sheet'!AK1971</f>
        <v>0</v>
      </c>
      <c r="K1971" s="59">
        <f>'Inventory Ref Sheet'!AL1971</f>
        <v>0</v>
      </c>
      <c r="L1971" s="59">
        <f>'Inventory Ref Sheet'!AM1971</f>
        <v>0</v>
      </c>
      <c r="M1971" s="59">
        <f>'Inventory Ref Sheet'!AP1971</f>
        <v>0</v>
      </c>
      <c r="N1971" s="59">
        <f>'Inventory Ref Sheet'!AQ1971</f>
        <v>0</v>
      </c>
      <c r="O1971" s="100" t="str">
        <f ca="1">IF('Inventory Ref Sheet'!AS1971&gt;0,YEAR(TODAY())-'Inventory Ref Sheet'!AS1971,"")</f>
        <v/>
      </c>
      <c r="P1971" s="95">
        <f>'Inventory Ref Sheet'!AU1971</f>
        <v>0</v>
      </c>
      <c r="Q1971" s="60">
        <f>'Inventory Ref Sheet'!AV1971</f>
        <v>0</v>
      </c>
      <c r="R1971" s="61"/>
      <c r="S1971" s="100" t="str">
        <f t="shared" si="108"/>
        <v/>
      </c>
      <c r="T1971" s="59">
        <f>'Inventory Ref Sheet'!M1971</f>
        <v>0</v>
      </c>
      <c r="U1971" s="102">
        <f>'Inventory Ref Sheet'!N1971</f>
        <v>0</v>
      </c>
      <c r="V1971" s="59">
        <f>'Inventory Ref Sheet'!O1971</f>
        <v>0</v>
      </c>
      <c r="W1971" s="59">
        <f>'Inventory Ref Sheet'!R1971</f>
        <v>0</v>
      </c>
      <c r="X1971" s="59">
        <f>'Inventory Ref Sheet'!S1971</f>
        <v>0</v>
      </c>
      <c r="Y1971" s="100" t="str">
        <f ca="1">IF('Inventory Ref Sheet'!U1971&gt;0,YEAR(TODAY())-'Inventory Ref Sheet'!U1971,"")</f>
        <v/>
      </c>
      <c r="Z1971" s="95">
        <f>'Inventory Ref Sheet'!W1971</f>
        <v>0</v>
      </c>
      <c r="AA1971" s="60">
        <f>'Inventory Ref Sheet'!X1971</f>
        <v>0</v>
      </c>
      <c r="AB1971" s="61"/>
      <c r="AC1971" s="97" t="str">
        <f t="shared" si="109"/>
        <v/>
      </c>
      <c r="AD1971" s="59">
        <f>'Inventory Ref Sheet'!Y1971</f>
        <v>0</v>
      </c>
      <c r="AE1971" s="59">
        <f>'Inventory Ref Sheet'!Z1971</f>
        <v>0</v>
      </c>
      <c r="AF1971" s="102">
        <f>'Inventory Ref Sheet'!AA1971</f>
        <v>0</v>
      </c>
      <c r="AG1971" s="59">
        <f>'Inventory Ref Sheet'!AD1971</f>
        <v>0</v>
      </c>
      <c r="AH1971" s="59">
        <f>'Inventory Ref Sheet'!AE1971</f>
        <v>0</v>
      </c>
      <c r="AI1971" s="100" t="str">
        <f ca="1">IF('Inventory Ref Sheet'!AG1971&gt;0,YEAR(TODAY())-'Inventory Ref Sheet'!AG1971,"")</f>
        <v/>
      </c>
      <c r="AJ1971" s="99"/>
      <c r="AK1971" s="60">
        <f>'Inventory Ref Sheet'!AJ1971</f>
        <v>0</v>
      </c>
      <c r="AL1971" s="99"/>
      <c r="AM1971" s="97" t="str">
        <f t="shared" si="110"/>
        <v/>
      </c>
    </row>
    <row r="1972" spans="10:39" x14ac:dyDescent="0.25">
      <c r="J1972" s="59">
        <f>'Inventory Ref Sheet'!AK1972</f>
        <v>0</v>
      </c>
      <c r="K1972" s="59">
        <f>'Inventory Ref Sheet'!AL1972</f>
        <v>0</v>
      </c>
      <c r="L1972" s="59">
        <f>'Inventory Ref Sheet'!AM1972</f>
        <v>0</v>
      </c>
      <c r="M1972" s="59">
        <f>'Inventory Ref Sheet'!AP1972</f>
        <v>0</v>
      </c>
      <c r="N1972" s="59">
        <f>'Inventory Ref Sheet'!AQ1972</f>
        <v>0</v>
      </c>
      <c r="O1972" s="100" t="str">
        <f ca="1">IF('Inventory Ref Sheet'!AS1972&gt;0,YEAR(TODAY())-'Inventory Ref Sheet'!AS1972,"")</f>
        <v/>
      </c>
      <c r="P1972" s="95">
        <f>'Inventory Ref Sheet'!AU1972</f>
        <v>0</v>
      </c>
      <c r="Q1972" s="60">
        <f>'Inventory Ref Sheet'!AV1972</f>
        <v>0</v>
      </c>
      <c r="R1972" s="61"/>
      <c r="S1972" s="100" t="str">
        <f t="shared" si="108"/>
        <v/>
      </c>
      <c r="T1972" s="59">
        <f>'Inventory Ref Sheet'!M1972</f>
        <v>0</v>
      </c>
      <c r="U1972" s="102">
        <f>'Inventory Ref Sheet'!N1972</f>
        <v>0</v>
      </c>
      <c r="V1972" s="59">
        <f>'Inventory Ref Sheet'!O1972</f>
        <v>0</v>
      </c>
      <c r="W1972" s="59">
        <f>'Inventory Ref Sheet'!R1972</f>
        <v>0</v>
      </c>
      <c r="X1972" s="59">
        <f>'Inventory Ref Sheet'!S1972</f>
        <v>0</v>
      </c>
      <c r="Y1972" s="100" t="str">
        <f ca="1">IF('Inventory Ref Sheet'!U1972&gt;0,YEAR(TODAY())-'Inventory Ref Sheet'!U1972,"")</f>
        <v/>
      </c>
      <c r="Z1972" s="95">
        <f>'Inventory Ref Sheet'!W1972</f>
        <v>0</v>
      </c>
      <c r="AA1972" s="60">
        <f>'Inventory Ref Sheet'!X1972</f>
        <v>0</v>
      </c>
      <c r="AB1972" s="61"/>
      <c r="AC1972" s="97" t="str">
        <f t="shared" si="109"/>
        <v/>
      </c>
      <c r="AD1972" s="59">
        <f>'Inventory Ref Sheet'!Y1972</f>
        <v>0</v>
      </c>
      <c r="AE1972" s="59">
        <f>'Inventory Ref Sheet'!Z1972</f>
        <v>0</v>
      </c>
      <c r="AF1972" s="102">
        <f>'Inventory Ref Sheet'!AA1972</f>
        <v>0</v>
      </c>
      <c r="AG1972" s="59">
        <f>'Inventory Ref Sheet'!AD1972</f>
        <v>0</v>
      </c>
      <c r="AH1972" s="59">
        <f>'Inventory Ref Sheet'!AE1972</f>
        <v>0</v>
      </c>
      <c r="AI1972" s="100" t="str">
        <f ca="1">IF('Inventory Ref Sheet'!AG1972&gt;0,YEAR(TODAY())-'Inventory Ref Sheet'!AG1972,"")</f>
        <v/>
      </c>
      <c r="AJ1972" s="99"/>
      <c r="AK1972" s="60">
        <f>'Inventory Ref Sheet'!AJ1972</f>
        <v>0</v>
      </c>
      <c r="AL1972" s="99"/>
      <c r="AM1972" s="97" t="str">
        <f t="shared" si="110"/>
        <v/>
      </c>
    </row>
    <row r="1973" spans="10:39" x14ac:dyDescent="0.25">
      <c r="J1973" s="59">
        <f>'Inventory Ref Sheet'!AK1973</f>
        <v>0</v>
      </c>
      <c r="K1973" s="59">
        <f>'Inventory Ref Sheet'!AL1973</f>
        <v>0</v>
      </c>
      <c r="L1973" s="59">
        <f>'Inventory Ref Sheet'!AM1973</f>
        <v>0</v>
      </c>
      <c r="M1973" s="59">
        <f>'Inventory Ref Sheet'!AP1973</f>
        <v>0</v>
      </c>
      <c r="N1973" s="59">
        <f>'Inventory Ref Sheet'!AQ1973</f>
        <v>0</v>
      </c>
      <c r="O1973" s="100" t="str">
        <f ca="1">IF('Inventory Ref Sheet'!AS1973&gt;0,YEAR(TODAY())-'Inventory Ref Sheet'!AS1973,"")</f>
        <v/>
      </c>
      <c r="P1973" s="95">
        <f>'Inventory Ref Sheet'!AU1973</f>
        <v>0</v>
      </c>
      <c r="Q1973" s="60">
        <f>'Inventory Ref Sheet'!AV1973</f>
        <v>0</v>
      </c>
      <c r="R1973" s="61"/>
      <c r="S1973" s="100" t="str">
        <f t="shared" si="108"/>
        <v/>
      </c>
      <c r="T1973" s="59">
        <f>'Inventory Ref Sheet'!M1973</f>
        <v>0</v>
      </c>
      <c r="U1973" s="102">
        <f>'Inventory Ref Sheet'!N1973</f>
        <v>0</v>
      </c>
      <c r="V1973" s="59">
        <f>'Inventory Ref Sheet'!O1973</f>
        <v>0</v>
      </c>
      <c r="W1973" s="59">
        <f>'Inventory Ref Sheet'!R1973</f>
        <v>0</v>
      </c>
      <c r="X1973" s="59">
        <f>'Inventory Ref Sheet'!S1973</f>
        <v>0</v>
      </c>
      <c r="Y1973" s="100" t="str">
        <f ca="1">IF('Inventory Ref Sheet'!U1973&gt;0,YEAR(TODAY())-'Inventory Ref Sheet'!U1973,"")</f>
        <v/>
      </c>
      <c r="Z1973" s="95">
        <f>'Inventory Ref Sheet'!W1973</f>
        <v>0</v>
      </c>
      <c r="AA1973" s="60">
        <f>'Inventory Ref Sheet'!X1973</f>
        <v>0</v>
      </c>
      <c r="AB1973" s="61"/>
      <c r="AC1973" s="97" t="str">
        <f t="shared" si="109"/>
        <v/>
      </c>
      <c r="AD1973" s="59">
        <f>'Inventory Ref Sheet'!Y1973</f>
        <v>0</v>
      </c>
      <c r="AE1973" s="59">
        <f>'Inventory Ref Sheet'!Z1973</f>
        <v>0</v>
      </c>
      <c r="AF1973" s="102">
        <f>'Inventory Ref Sheet'!AA1973</f>
        <v>0</v>
      </c>
      <c r="AG1973" s="59">
        <f>'Inventory Ref Sheet'!AD1973</f>
        <v>0</v>
      </c>
      <c r="AH1973" s="59">
        <f>'Inventory Ref Sheet'!AE1973</f>
        <v>0</v>
      </c>
      <c r="AI1973" s="100" t="str">
        <f ca="1">IF('Inventory Ref Sheet'!AG1973&gt;0,YEAR(TODAY())-'Inventory Ref Sheet'!AG1973,"")</f>
        <v/>
      </c>
      <c r="AJ1973" s="99"/>
      <c r="AK1973" s="60">
        <f>'Inventory Ref Sheet'!AJ1973</f>
        <v>0</v>
      </c>
      <c r="AL1973" s="99"/>
      <c r="AM1973" s="97" t="str">
        <f t="shared" si="110"/>
        <v/>
      </c>
    </row>
    <row r="1974" spans="10:39" x14ac:dyDescent="0.25">
      <c r="J1974" s="59">
        <f>'Inventory Ref Sheet'!AK1974</f>
        <v>0</v>
      </c>
      <c r="K1974" s="59">
        <f>'Inventory Ref Sheet'!AL1974</f>
        <v>0</v>
      </c>
      <c r="L1974" s="59">
        <f>'Inventory Ref Sheet'!AM1974</f>
        <v>0</v>
      </c>
      <c r="M1974" s="59">
        <f>'Inventory Ref Sheet'!AP1974</f>
        <v>0</v>
      </c>
      <c r="N1974" s="59">
        <f>'Inventory Ref Sheet'!AQ1974</f>
        <v>0</v>
      </c>
      <c r="O1974" s="100" t="str">
        <f ca="1">IF('Inventory Ref Sheet'!AS1974&gt;0,YEAR(TODAY())-'Inventory Ref Sheet'!AS1974,"")</f>
        <v/>
      </c>
      <c r="P1974" s="95">
        <f>'Inventory Ref Sheet'!AU1974</f>
        <v>0</v>
      </c>
      <c r="Q1974" s="60">
        <f>'Inventory Ref Sheet'!AV1974</f>
        <v>0</v>
      </c>
      <c r="R1974" s="61"/>
      <c r="S1974" s="100" t="str">
        <f t="shared" si="108"/>
        <v/>
      </c>
      <c r="T1974" s="59">
        <f>'Inventory Ref Sheet'!M1974</f>
        <v>0</v>
      </c>
      <c r="U1974" s="102">
        <f>'Inventory Ref Sheet'!N1974</f>
        <v>0</v>
      </c>
      <c r="V1974" s="59">
        <f>'Inventory Ref Sheet'!O1974</f>
        <v>0</v>
      </c>
      <c r="W1974" s="59">
        <f>'Inventory Ref Sheet'!R1974</f>
        <v>0</v>
      </c>
      <c r="X1974" s="59">
        <f>'Inventory Ref Sheet'!S1974</f>
        <v>0</v>
      </c>
      <c r="Y1974" s="100" t="str">
        <f ca="1">IF('Inventory Ref Sheet'!U1974&gt;0,YEAR(TODAY())-'Inventory Ref Sheet'!U1974,"")</f>
        <v/>
      </c>
      <c r="Z1974" s="95">
        <f>'Inventory Ref Sheet'!W1974</f>
        <v>0</v>
      </c>
      <c r="AA1974" s="60">
        <f>'Inventory Ref Sheet'!X1974</f>
        <v>0</v>
      </c>
      <c r="AB1974" s="61"/>
      <c r="AC1974" s="97" t="str">
        <f t="shared" si="109"/>
        <v/>
      </c>
      <c r="AD1974" s="59">
        <f>'Inventory Ref Sheet'!Y1974</f>
        <v>0</v>
      </c>
      <c r="AE1974" s="59">
        <f>'Inventory Ref Sheet'!Z1974</f>
        <v>0</v>
      </c>
      <c r="AF1974" s="102">
        <f>'Inventory Ref Sheet'!AA1974</f>
        <v>0</v>
      </c>
      <c r="AG1974" s="59">
        <f>'Inventory Ref Sheet'!AD1974</f>
        <v>0</v>
      </c>
      <c r="AH1974" s="59">
        <f>'Inventory Ref Sheet'!AE1974</f>
        <v>0</v>
      </c>
      <c r="AI1974" s="100" t="str">
        <f ca="1">IF('Inventory Ref Sheet'!AG1974&gt;0,YEAR(TODAY())-'Inventory Ref Sheet'!AG1974,"")</f>
        <v/>
      </c>
      <c r="AJ1974" s="99"/>
      <c r="AK1974" s="60">
        <f>'Inventory Ref Sheet'!AJ1974</f>
        <v>0</v>
      </c>
      <c r="AL1974" s="99"/>
      <c r="AM1974" s="97" t="str">
        <f t="shared" si="110"/>
        <v/>
      </c>
    </row>
    <row r="1975" spans="10:39" x14ac:dyDescent="0.25">
      <c r="J1975" s="59">
        <f>'Inventory Ref Sheet'!AK1975</f>
        <v>0</v>
      </c>
      <c r="K1975" s="59">
        <f>'Inventory Ref Sheet'!AL1975</f>
        <v>0</v>
      </c>
      <c r="L1975" s="59">
        <f>'Inventory Ref Sheet'!AM1975</f>
        <v>0</v>
      </c>
      <c r="M1975" s="59">
        <f>'Inventory Ref Sheet'!AP1975</f>
        <v>0</v>
      </c>
      <c r="N1975" s="59">
        <f>'Inventory Ref Sheet'!AQ1975</f>
        <v>0</v>
      </c>
      <c r="O1975" s="100" t="str">
        <f ca="1">IF('Inventory Ref Sheet'!AS1975&gt;0,YEAR(TODAY())-'Inventory Ref Sheet'!AS1975,"")</f>
        <v/>
      </c>
      <c r="P1975" s="95">
        <f>'Inventory Ref Sheet'!AU1975</f>
        <v>0</v>
      </c>
      <c r="Q1975" s="60">
        <f>'Inventory Ref Sheet'!AV1975</f>
        <v>0</v>
      </c>
      <c r="R1975" s="61"/>
      <c r="S1975" s="100" t="str">
        <f t="shared" si="108"/>
        <v/>
      </c>
      <c r="T1975" s="59">
        <f>'Inventory Ref Sheet'!M1975</f>
        <v>0</v>
      </c>
      <c r="U1975" s="102">
        <f>'Inventory Ref Sheet'!N1975</f>
        <v>0</v>
      </c>
      <c r="V1975" s="59">
        <f>'Inventory Ref Sheet'!O1975</f>
        <v>0</v>
      </c>
      <c r="W1975" s="59">
        <f>'Inventory Ref Sheet'!R1975</f>
        <v>0</v>
      </c>
      <c r="X1975" s="59">
        <f>'Inventory Ref Sheet'!S1975</f>
        <v>0</v>
      </c>
      <c r="Y1975" s="100" t="str">
        <f ca="1">IF('Inventory Ref Sheet'!U1975&gt;0,YEAR(TODAY())-'Inventory Ref Sheet'!U1975,"")</f>
        <v/>
      </c>
      <c r="Z1975" s="95">
        <f>'Inventory Ref Sheet'!W1975</f>
        <v>0</v>
      </c>
      <c r="AA1975" s="60">
        <f>'Inventory Ref Sheet'!X1975</f>
        <v>0</v>
      </c>
      <c r="AB1975" s="61"/>
      <c r="AC1975" s="97" t="str">
        <f t="shared" si="109"/>
        <v/>
      </c>
      <c r="AD1975" s="59">
        <f>'Inventory Ref Sheet'!Y1975</f>
        <v>0</v>
      </c>
      <c r="AE1975" s="59">
        <f>'Inventory Ref Sheet'!Z1975</f>
        <v>0</v>
      </c>
      <c r="AF1975" s="102">
        <f>'Inventory Ref Sheet'!AA1975</f>
        <v>0</v>
      </c>
      <c r="AG1975" s="59">
        <f>'Inventory Ref Sheet'!AD1975</f>
        <v>0</v>
      </c>
      <c r="AH1975" s="59">
        <f>'Inventory Ref Sheet'!AE1975</f>
        <v>0</v>
      </c>
      <c r="AI1975" s="100" t="str">
        <f ca="1">IF('Inventory Ref Sheet'!AG1975&gt;0,YEAR(TODAY())-'Inventory Ref Sheet'!AG1975,"")</f>
        <v/>
      </c>
      <c r="AJ1975" s="99"/>
      <c r="AK1975" s="60">
        <f>'Inventory Ref Sheet'!AJ1975</f>
        <v>0</v>
      </c>
      <c r="AL1975" s="99"/>
      <c r="AM1975" s="97" t="str">
        <f t="shared" si="110"/>
        <v/>
      </c>
    </row>
    <row r="1976" spans="10:39" x14ac:dyDescent="0.25">
      <c r="J1976" s="59">
        <f>'Inventory Ref Sheet'!AK1976</f>
        <v>0</v>
      </c>
      <c r="K1976" s="59">
        <f>'Inventory Ref Sheet'!AL1976</f>
        <v>0</v>
      </c>
      <c r="L1976" s="59">
        <f>'Inventory Ref Sheet'!AM1976</f>
        <v>0</v>
      </c>
      <c r="M1976" s="59">
        <f>'Inventory Ref Sheet'!AP1976</f>
        <v>0</v>
      </c>
      <c r="N1976" s="59">
        <f>'Inventory Ref Sheet'!AQ1976</f>
        <v>0</v>
      </c>
      <c r="O1976" s="100" t="str">
        <f ca="1">IF('Inventory Ref Sheet'!AS1976&gt;0,YEAR(TODAY())-'Inventory Ref Sheet'!AS1976,"")</f>
        <v/>
      </c>
      <c r="P1976" s="95">
        <f>'Inventory Ref Sheet'!AU1976</f>
        <v>0</v>
      </c>
      <c r="Q1976" s="60">
        <f>'Inventory Ref Sheet'!AV1976</f>
        <v>0</v>
      </c>
      <c r="R1976" s="61"/>
      <c r="S1976" s="100" t="str">
        <f t="shared" si="108"/>
        <v/>
      </c>
      <c r="T1976" s="59">
        <f>'Inventory Ref Sheet'!M1976</f>
        <v>0</v>
      </c>
      <c r="U1976" s="102">
        <f>'Inventory Ref Sheet'!N1976</f>
        <v>0</v>
      </c>
      <c r="V1976" s="59">
        <f>'Inventory Ref Sheet'!O1976</f>
        <v>0</v>
      </c>
      <c r="W1976" s="59">
        <f>'Inventory Ref Sheet'!R1976</f>
        <v>0</v>
      </c>
      <c r="X1976" s="59">
        <f>'Inventory Ref Sheet'!S1976</f>
        <v>0</v>
      </c>
      <c r="Y1976" s="100" t="str">
        <f ca="1">IF('Inventory Ref Sheet'!U1976&gt;0,YEAR(TODAY())-'Inventory Ref Sheet'!U1976,"")</f>
        <v/>
      </c>
      <c r="Z1976" s="95">
        <f>'Inventory Ref Sheet'!W1976</f>
        <v>0</v>
      </c>
      <c r="AA1976" s="60">
        <f>'Inventory Ref Sheet'!X1976</f>
        <v>0</v>
      </c>
      <c r="AB1976" s="61"/>
      <c r="AC1976" s="97" t="str">
        <f t="shared" si="109"/>
        <v/>
      </c>
      <c r="AD1976" s="59">
        <f>'Inventory Ref Sheet'!Y1976</f>
        <v>0</v>
      </c>
      <c r="AE1976" s="59">
        <f>'Inventory Ref Sheet'!Z1976</f>
        <v>0</v>
      </c>
      <c r="AF1976" s="102">
        <f>'Inventory Ref Sheet'!AA1976</f>
        <v>0</v>
      </c>
      <c r="AG1976" s="59">
        <f>'Inventory Ref Sheet'!AD1976</f>
        <v>0</v>
      </c>
      <c r="AH1976" s="59">
        <f>'Inventory Ref Sheet'!AE1976</f>
        <v>0</v>
      </c>
      <c r="AI1976" s="100" t="str">
        <f ca="1">IF('Inventory Ref Sheet'!AG1976&gt;0,YEAR(TODAY())-'Inventory Ref Sheet'!AG1976,"")</f>
        <v/>
      </c>
      <c r="AJ1976" s="99"/>
      <c r="AK1976" s="60">
        <f>'Inventory Ref Sheet'!AJ1976</f>
        <v>0</v>
      </c>
      <c r="AL1976" s="99"/>
      <c r="AM1976" s="97" t="str">
        <f t="shared" si="110"/>
        <v/>
      </c>
    </row>
    <row r="1977" spans="10:39" x14ac:dyDescent="0.25">
      <c r="J1977" s="59">
        <f>'Inventory Ref Sheet'!AK1977</f>
        <v>0</v>
      </c>
      <c r="K1977" s="59">
        <f>'Inventory Ref Sheet'!AL1977</f>
        <v>0</v>
      </c>
      <c r="L1977" s="59">
        <f>'Inventory Ref Sheet'!AM1977</f>
        <v>0</v>
      </c>
      <c r="M1977" s="59">
        <f>'Inventory Ref Sheet'!AP1977</f>
        <v>0</v>
      </c>
      <c r="N1977" s="59">
        <f>'Inventory Ref Sheet'!AQ1977</f>
        <v>0</v>
      </c>
      <c r="O1977" s="100" t="str">
        <f ca="1">IF('Inventory Ref Sheet'!AS1977&gt;0,YEAR(TODAY())-'Inventory Ref Sheet'!AS1977,"")</f>
        <v/>
      </c>
      <c r="P1977" s="95">
        <f>'Inventory Ref Sheet'!AU1977</f>
        <v>0</v>
      </c>
      <c r="Q1977" s="60">
        <f>'Inventory Ref Sheet'!AV1977</f>
        <v>0</v>
      </c>
      <c r="R1977" s="61"/>
      <c r="S1977" s="100" t="str">
        <f t="shared" si="108"/>
        <v/>
      </c>
      <c r="T1977" s="59">
        <f>'Inventory Ref Sheet'!M1977</f>
        <v>0</v>
      </c>
      <c r="U1977" s="102">
        <f>'Inventory Ref Sheet'!N1977</f>
        <v>0</v>
      </c>
      <c r="V1977" s="59">
        <f>'Inventory Ref Sheet'!O1977</f>
        <v>0</v>
      </c>
      <c r="W1977" s="59">
        <f>'Inventory Ref Sheet'!R1977</f>
        <v>0</v>
      </c>
      <c r="X1977" s="59">
        <f>'Inventory Ref Sheet'!S1977</f>
        <v>0</v>
      </c>
      <c r="Y1977" s="100" t="str">
        <f ca="1">IF('Inventory Ref Sheet'!U1977&gt;0,YEAR(TODAY())-'Inventory Ref Sheet'!U1977,"")</f>
        <v/>
      </c>
      <c r="Z1977" s="95">
        <f>'Inventory Ref Sheet'!W1977</f>
        <v>0</v>
      </c>
      <c r="AA1977" s="60">
        <f>'Inventory Ref Sheet'!X1977</f>
        <v>0</v>
      </c>
      <c r="AB1977" s="61"/>
      <c r="AC1977" s="97" t="str">
        <f t="shared" si="109"/>
        <v/>
      </c>
      <c r="AD1977" s="59">
        <f>'Inventory Ref Sheet'!Y1977</f>
        <v>0</v>
      </c>
      <c r="AE1977" s="59">
        <f>'Inventory Ref Sheet'!Z1977</f>
        <v>0</v>
      </c>
      <c r="AF1977" s="102">
        <f>'Inventory Ref Sheet'!AA1977</f>
        <v>0</v>
      </c>
      <c r="AG1977" s="59">
        <f>'Inventory Ref Sheet'!AD1977</f>
        <v>0</v>
      </c>
      <c r="AH1977" s="59">
        <f>'Inventory Ref Sheet'!AE1977</f>
        <v>0</v>
      </c>
      <c r="AI1977" s="100" t="str">
        <f ca="1">IF('Inventory Ref Sheet'!AG1977&gt;0,YEAR(TODAY())-'Inventory Ref Sheet'!AG1977,"")</f>
        <v/>
      </c>
      <c r="AJ1977" s="99"/>
      <c r="AK1977" s="60">
        <f>'Inventory Ref Sheet'!AJ1977</f>
        <v>0</v>
      </c>
      <c r="AL1977" s="99"/>
      <c r="AM1977" s="97" t="str">
        <f t="shared" si="110"/>
        <v/>
      </c>
    </row>
    <row r="1978" spans="10:39" x14ac:dyDescent="0.25">
      <c r="J1978" s="59">
        <f>'Inventory Ref Sheet'!AK1978</f>
        <v>0</v>
      </c>
      <c r="K1978" s="59">
        <f>'Inventory Ref Sheet'!AL1978</f>
        <v>0</v>
      </c>
      <c r="L1978" s="59">
        <f>'Inventory Ref Sheet'!AM1978</f>
        <v>0</v>
      </c>
      <c r="M1978" s="59">
        <f>'Inventory Ref Sheet'!AP1978</f>
        <v>0</v>
      </c>
      <c r="N1978" s="59">
        <f>'Inventory Ref Sheet'!AQ1978</f>
        <v>0</v>
      </c>
      <c r="O1978" s="100" t="str">
        <f ca="1">IF('Inventory Ref Sheet'!AS1978&gt;0,YEAR(TODAY())-'Inventory Ref Sheet'!AS1978,"")</f>
        <v/>
      </c>
      <c r="P1978" s="95">
        <f>'Inventory Ref Sheet'!AU1978</f>
        <v>0</v>
      </c>
      <c r="Q1978" s="60">
        <f>'Inventory Ref Sheet'!AV1978</f>
        <v>0</v>
      </c>
      <c r="R1978" s="61"/>
      <c r="S1978" s="100" t="str">
        <f t="shared" si="108"/>
        <v/>
      </c>
      <c r="T1978" s="59">
        <f>'Inventory Ref Sheet'!M1978</f>
        <v>0</v>
      </c>
      <c r="U1978" s="102">
        <f>'Inventory Ref Sheet'!N1978</f>
        <v>0</v>
      </c>
      <c r="V1978" s="59">
        <f>'Inventory Ref Sheet'!O1978</f>
        <v>0</v>
      </c>
      <c r="W1978" s="59">
        <f>'Inventory Ref Sheet'!R1978</f>
        <v>0</v>
      </c>
      <c r="X1978" s="59">
        <f>'Inventory Ref Sheet'!S1978</f>
        <v>0</v>
      </c>
      <c r="Y1978" s="100" t="str">
        <f ca="1">IF('Inventory Ref Sheet'!U1978&gt;0,YEAR(TODAY())-'Inventory Ref Sheet'!U1978,"")</f>
        <v/>
      </c>
      <c r="Z1978" s="95">
        <f>'Inventory Ref Sheet'!W1978</f>
        <v>0</v>
      </c>
      <c r="AA1978" s="60">
        <f>'Inventory Ref Sheet'!X1978</f>
        <v>0</v>
      </c>
      <c r="AB1978" s="61"/>
      <c r="AC1978" s="97" t="str">
        <f t="shared" si="109"/>
        <v/>
      </c>
      <c r="AD1978" s="59">
        <f>'Inventory Ref Sheet'!Y1978</f>
        <v>0</v>
      </c>
      <c r="AE1978" s="59">
        <f>'Inventory Ref Sheet'!Z1978</f>
        <v>0</v>
      </c>
      <c r="AF1978" s="102">
        <f>'Inventory Ref Sheet'!AA1978</f>
        <v>0</v>
      </c>
      <c r="AG1978" s="59">
        <f>'Inventory Ref Sheet'!AD1978</f>
        <v>0</v>
      </c>
      <c r="AH1978" s="59">
        <f>'Inventory Ref Sheet'!AE1978</f>
        <v>0</v>
      </c>
      <c r="AI1978" s="100" t="str">
        <f ca="1">IF('Inventory Ref Sheet'!AG1978&gt;0,YEAR(TODAY())-'Inventory Ref Sheet'!AG1978,"")</f>
        <v/>
      </c>
      <c r="AJ1978" s="99"/>
      <c r="AK1978" s="60">
        <f>'Inventory Ref Sheet'!AJ1978</f>
        <v>0</v>
      </c>
      <c r="AL1978" s="99"/>
      <c r="AM1978" s="97" t="str">
        <f t="shared" si="110"/>
        <v/>
      </c>
    </row>
    <row r="1979" spans="10:39" x14ac:dyDescent="0.25">
      <c r="J1979" s="59">
        <f>'Inventory Ref Sheet'!AK1979</f>
        <v>0</v>
      </c>
      <c r="K1979" s="59">
        <f>'Inventory Ref Sheet'!AL1979</f>
        <v>0</v>
      </c>
      <c r="L1979" s="59">
        <f>'Inventory Ref Sheet'!AM1979</f>
        <v>0</v>
      </c>
      <c r="M1979" s="59">
        <f>'Inventory Ref Sheet'!AP1979</f>
        <v>0</v>
      </c>
      <c r="N1979" s="59">
        <f>'Inventory Ref Sheet'!AQ1979</f>
        <v>0</v>
      </c>
      <c r="O1979" s="100" t="str">
        <f ca="1">IF('Inventory Ref Sheet'!AS1979&gt;0,YEAR(TODAY())-'Inventory Ref Sheet'!AS1979,"")</f>
        <v/>
      </c>
      <c r="P1979" s="95">
        <f>'Inventory Ref Sheet'!AU1979</f>
        <v>0</v>
      </c>
      <c r="Q1979" s="60">
        <f>'Inventory Ref Sheet'!AV1979</f>
        <v>0</v>
      </c>
      <c r="R1979" s="61"/>
      <c r="S1979" s="100" t="str">
        <f t="shared" si="108"/>
        <v/>
      </c>
      <c r="T1979" s="59">
        <f>'Inventory Ref Sheet'!M1979</f>
        <v>0</v>
      </c>
      <c r="U1979" s="102">
        <f>'Inventory Ref Sheet'!N1979</f>
        <v>0</v>
      </c>
      <c r="V1979" s="59">
        <f>'Inventory Ref Sheet'!O1979</f>
        <v>0</v>
      </c>
      <c r="W1979" s="59">
        <f>'Inventory Ref Sheet'!R1979</f>
        <v>0</v>
      </c>
      <c r="X1979" s="59">
        <f>'Inventory Ref Sheet'!S1979</f>
        <v>0</v>
      </c>
      <c r="Y1979" s="100" t="str">
        <f ca="1">IF('Inventory Ref Sheet'!U1979&gt;0,YEAR(TODAY())-'Inventory Ref Sheet'!U1979,"")</f>
        <v/>
      </c>
      <c r="Z1979" s="95">
        <f>'Inventory Ref Sheet'!W1979</f>
        <v>0</v>
      </c>
      <c r="AA1979" s="60">
        <f>'Inventory Ref Sheet'!X1979</f>
        <v>0</v>
      </c>
      <c r="AB1979" s="61"/>
      <c r="AC1979" s="97" t="str">
        <f t="shared" si="109"/>
        <v/>
      </c>
      <c r="AD1979" s="59">
        <f>'Inventory Ref Sheet'!Y1979</f>
        <v>0</v>
      </c>
      <c r="AE1979" s="59">
        <f>'Inventory Ref Sheet'!Z1979</f>
        <v>0</v>
      </c>
      <c r="AF1979" s="102">
        <f>'Inventory Ref Sheet'!AA1979</f>
        <v>0</v>
      </c>
      <c r="AG1979" s="59">
        <f>'Inventory Ref Sheet'!AD1979</f>
        <v>0</v>
      </c>
      <c r="AH1979" s="59">
        <f>'Inventory Ref Sheet'!AE1979</f>
        <v>0</v>
      </c>
      <c r="AI1979" s="100" t="str">
        <f ca="1">IF('Inventory Ref Sheet'!AG1979&gt;0,YEAR(TODAY())-'Inventory Ref Sheet'!AG1979,"")</f>
        <v/>
      </c>
      <c r="AJ1979" s="99"/>
      <c r="AK1979" s="60">
        <f>'Inventory Ref Sheet'!AJ1979</f>
        <v>0</v>
      </c>
      <c r="AL1979" s="99"/>
      <c r="AM1979" s="97" t="str">
        <f t="shared" si="110"/>
        <v/>
      </c>
    </row>
    <row r="1980" spans="10:39" x14ac:dyDescent="0.25">
      <c r="J1980" s="59">
        <f>'Inventory Ref Sheet'!AK1980</f>
        <v>0</v>
      </c>
      <c r="K1980" s="59">
        <f>'Inventory Ref Sheet'!AL1980</f>
        <v>0</v>
      </c>
      <c r="L1980" s="59">
        <f>'Inventory Ref Sheet'!AM1980</f>
        <v>0</v>
      </c>
      <c r="M1980" s="59">
        <f>'Inventory Ref Sheet'!AP1980</f>
        <v>0</v>
      </c>
      <c r="N1980" s="59">
        <f>'Inventory Ref Sheet'!AQ1980</f>
        <v>0</v>
      </c>
      <c r="O1980" s="100" t="str">
        <f ca="1">IF('Inventory Ref Sheet'!AS1980&gt;0,YEAR(TODAY())-'Inventory Ref Sheet'!AS1980,"")</f>
        <v/>
      </c>
      <c r="P1980" s="95">
        <f>'Inventory Ref Sheet'!AU1980</f>
        <v>0</v>
      </c>
      <c r="Q1980" s="60">
        <f>'Inventory Ref Sheet'!AV1980</f>
        <v>0</v>
      </c>
      <c r="R1980" s="61"/>
      <c r="S1980" s="100" t="str">
        <f t="shared" si="108"/>
        <v/>
      </c>
      <c r="T1980" s="59">
        <f>'Inventory Ref Sheet'!M1980</f>
        <v>0</v>
      </c>
      <c r="U1980" s="102">
        <f>'Inventory Ref Sheet'!N1980</f>
        <v>0</v>
      </c>
      <c r="V1980" s="59">
        <f>'Inventory Ref Sheet'!O1980</f>
        <v>0</v>
      </c>
      <c r="W1980" s="59">
        <f>'Inventory Ref Sheet'!R1980</f>
        <v>0</v>
      </c>
      <c r="X1980" s="59">
        <f>'Inventory Ref Sheet'!S1980</f>
        <v>0</v>
      </c>
      <c r="Y1980" s="100" t="str">
        <f ca="1">IF('Inventory Ref Sheet'!U1980&gt;0,YEAR(TODAY())-'Inventory Ref Sheet'!U1980,"")</f>
        <v/>
      </c>
      <c r="Z1980" s="95">
        <f>'Inventory Ref Sheet'!W1980</f>
        <v>0</v>
      </c>
      <c r="AA1980" s="60">
        <f>'Inventory Ref Sheet'!X1980</f>
        <v>0</v>
      </c>
      <c r="AB1980" s="61"/>
      <c r="AC1980" s="97" t="str">
        <f t="shared" si="109"/>
        <v/>
      </c>
      <c r="AD1980" s="59">
        <f>'Inventory Ref Sheet'!Y1980</f>
        <v>0</v>
      </c>
      <c r="AE1980" s="59">
        <f>'Inventory Ref Sheet'!Z1980</f>
        <v>0</v>
      </c>
      <c r="AF1980" s="102">
        <f>'Inventory Ref Sheet'!AA1980</f>
        <v>0</v>
      </c>
      <c r="AG1980" s="59">
        <f>'Inventory Ref Sheet'!AD1980</f>
        <v>0</v>
      </c>
      <c r="AH1980" s="59">
        <f>'Inventory Ref Sheet'!AE1980</f>
        <v>0</v>
      </c>
      <c r="AI1980" s="100" t="str">
        <f ca="1">IF('Inventory Ref Sheet'!AG1980&gt;0,YEAR(TODAY())-'Inventory Ref Sheet'!AG1980,"")</f>
        <v/>
      </c>
      <c r="AJ1980" s="99"/>
      <c r="AK1980" s="60">
        <f>'Inventory Ref Sheet'!AJ1980</f>
        <v>0</v>
      </c>
      <c r="AL1980" s="99"/>
      <c r="AM1980" s="97" t="str">
        <f t="shared" si="110"/>
        <v/>
      </c>
    </row>
    <row r="1981" spans="10:39" x14ac:dyDescent="0.25">
      <c r="J1981" s="59">
        <f>'Inventory Ref Sheet'!AK1981</f>
        <v>0</v>
      </c>
      <c r="K1981" s="59">
        <f>'Inventory Ref Sheet'!AL1981</f>
        <v>0</v>
      </c>
      <c r="L1981" s="59">
        <f>'Inventory Ref Sheet'!AM1981</f>
        <v>0</v>
      </c>
      <c r="M1981" s="59">
        <f>'Inventory Ref Sheet'!AP1981</f>
        <v>0</v>
      </c>
      <c r="N1981" s="59">
        <f>'Inventory Ref Sheet'!AQ1981</f>
        <v>0</v>
      </c>
      <c r="O1981" s="100" t="str">
        <f ca="1">IF('Inventory Ref Sheet'!AS1981&gt;0,YEAR(TODAY())-'Inventory Ref Sheet'!AS1981,"")</f>
        <v/>
      </c>
      <c r="P1981" s="95">
        <f>'Inventory Ref Sheet'!AU1981</f>
        <v>0</v>
      </c>
      <c r="Q1981" s="60">
        <f>'Inventory Ref Sheet'!AV1981</f>
        <v>0</v>
      </c>
      <c r="R1981" s="61"/>
      <c r="S1981" s="100" t="str">
        <f t="shared" si="108"/>
        <v/>
      </c>
      <c r="T1981" s="59">
        <f>'Inventory Ref Sheet'!M1981</f>
        <v>0</v>
      </c>
      <c r="U1981" s="102">
        <f>'Inventory Ref Sheet'!N1981</f>
        <v>0</v>
      </c>
      <c r="V1981" s="59">
        <f>'Inventory Ref Sheet'!O1981</f>
        <v>0</v>
      </c>
      <c r="W1981" s="59">
        <f>'Inventory Ref Sheet'!R1981</f>
        <v>0</v>
      </c>
      <c r="X1981" s="59">
        <f>'Inventory Ref Sheet'!S1981</f>
        <v>0</v>
      </c>
      <c r="Y1981" s="100" t="str">
        <f ca="1">IF('Inventory Ref Sheet'!U1981&gt;0,YEAR(TODAY())-'Inventory Ref Sheet'!U1981,"")</f>
        <v/>
      </c>
      <c r="Z1981" s="95">
        <f>'Inventory Ref Sheet'!W1981</f>
        <v>0</v>
      </c>
      <c r="AA1981" s="60">
        <f>'Inventory Ref Sheet'!X1981</f>
        <v>0</v>
      </c>
      <c r="AB1981" s="61"/>
      <c r="AC1981" s="97" t="str">
        <f t="shared" si="109"/>
        <v/>
      </c>
      <c r="AD1981" s="59">
        <f>'Inventory Ref Sheet'!Y1981</f>
        <v>0</v>
      </c>
      <c r="AE1981" s="59">
        <f>'Inventory Ref Sheet'!Z1981</f>
        <v>0</v>
      </c>
      <c r="AF1981" s="102">
        <f>'Inventory Ref Sheet'!AA1981</f>
        <v>0</v>
      </c>
      <c r="AG1981" s="59">
        <f>'Inventory Ref Sheet'!AD1981</f>
        <v>0</v>
      </c>
      <c r="AH1981" s="59">
        <f>'Inventory Ref Sheet'!AE1981</f>
        <v>0</v>
      </c>
      <c r="AI1981" s="100" t="str">
        <f ca="1">IF('Inventory Ref Sheet'!AG1981&gt;0,YEAR(TODAY())-'Inventory Ref Sheet'!AG1981,"")</f>
        <v/>
      </c>
      <c r="AJ1981" s="99"/>
      <c r="AK1981" s="60">
        <f>'Inventory Ref Sheet'!AJ1981</f>
        <v>0</v>
      </c>
      <c r="AL1981" s="99"/>
      <c r="AM1981" s="97" t="str">
        <f t="shared" si="110"/>
        <v/>
      </c>
    </row>
    <row r="1982" spans="10:39" x14ac:dyDescent="0.25">
      <c r="J1982" s="59">
        <f>'Inventory Ref Sheet'!AK1982</f>
        <v>0</v>
      </c>
      <c r="K1982" s="59">
        <f>'Inventory Ref Sheet'!AL1982</f>
        <v>0</v>
      </c>
      <c r="L1982" s="59">
        <f>'Inventory Ref Sheet'!AM1982</f>
        <v>0</v>
      </c>
      <c r="M1982" s="59">
        <f>'Inventory Ref Sheet'!AP1982</f>
        <v>0</v>
      </c>
      <c r="N1982" s="59">
        <f>'Inventory Ref Sheet'!AQ1982</f>
        <v>0</v>
      </c>
      <c r="O1982" s="100" t="str">
        <f ca="1">IF('Inventory Ref Sheet'!AS1982&gt;0,YEAR(TODAY())-'Inventory Ref Sheet'!AS1982,"")</f>
        <v/>
      </c>
      <c r="P1982" s="95">
        <f>'Inventory Ref Sheet'!AU1982</f>
        <v>0</v>
      </c>
      <c r="Q1982" s="60">
        <f>'Inventory Ref Sheet'!AV1982</f>
        <v>0</v>
      </c>
      <c r="R1982" s="61"/>
      <c r="S1982" s="100" t="str">
        <f t="shared" si="108"/>
        <v/>
      </c>
      <c r="T1982" s="59">
        <f>'Inventory Ref Sheet'!M1982</f>
        <v>0</v>
      </c>
      <c r="U1982" s="102">
        <f>'Inventory Ref Sheet'!N1982</f>
        <v>0</v>
      </c>
      <c r="V1982" s="59">
        <f>'Inventory Ref Sheet'!O1982</f>
        <v>0</v>
      </c>
      <c r="W1982" s="59">
        <f>'Inventory Ref Sheet'!R1982</f>
        <v>0</v>
      </c>
      <c r="X1982" s="59">
        <f>'Inventory Ref Sheet'!S1982</f>
        <v>0</v>
      </c>
      <c r="Y1982" s="100" t="str">
        <f ca="1">IF('Inventory Ref Sheet'!U1982&gt;0,YEAR(TODAY())-'Inventory Ref Sheet'!U1982,"")</f>
        <v/>
      </c>
      <c r="Z1982" s="95">
        <f>'Inventory Ref Sheet'!W1982</f>
        <v>0</v>
      </c>
      <c r="AA1982" s="60">
        <f>'Inventory Ref Sheet'!X1982</f>
        <v>0</v>
      </c>
      <c r="AB1982" s="61"/>
      <c r="AC1982" s="97" t="str">
        <f t="shared" si="109"/>
        <v/>
      </c>
      <c r="AD1982" s="59">
        <f>'Inventory Ref Sheet'!Y1982</f>
        <v>0</v>
      </c>
      <c r="AE1982" s="59">
        <f>'Inventory Ref Sheet'!Z1982</f>
        <v>0</v>
      </c>
      <c r="AF1982" s="102">
        <f>'Inventory Ref Sheet'!AA1982</f>
        <v>0</v>
      </c>
      <c r="AG1982" s="59">
        <f>'Inventory Ref Sheet'!AD1982</f>
        <v>0</v>
      </c>
      <c r="AH1982" s="59">
        <f>'Inventory Ref Sheet'!AE1982</f>
        <v>0</v>
      </c>
      <c r="AI1982" s="100" t="str">
        <f ca="1">IF('Inventory Ref Sheet'!AG1982&gt;0,YEAR(TODAY())-'Inventory Ref Sheet'!AG1982,"")</f>
        <v/>
      </c>
      <c r="AJ1982" s="99"/>
      <c r="AK1982" s="60">
        <f>'Inventory Ref Sheet'!AJ1982</f>
        <v>0</v>
      </c>
      <c r="AL1982" s="99"/>
      <c r="AM1982" s="97" t="str">
        <f t="shared" si="110"/>
        <v/>
      </c>
    </row>
    <row r="1983" spans="10:39" x14ac:dyDescent="0.25">
      <c r="J1983" s="59">
        <f>'Inventory Ref Sheet'!AK1983</f>
        <v>0</v>
      </c>
      <c r="K1983" s="59">
        <f>'Inventory Ref Sheet'!AL1983</f>
        <v>0</v>
      </c>
      <c r="L1983" s="59">
        <f>'Inventory Ref Sheet'!AM1983</f>
        <v>0</v>
      </c>
      <c r="M1983" s="59">
        <f>'Inventory Ref Sheet'!AP1983</f>
        <v>0</v>
      </c>
      <c r="N1983" s="59">
        <f>'Inventory Ref Sheet'!AQ1983</f>
        <v>0</v>
      </c>
      <c r="O1983" s="100" t="str">
        <f ca="1">IF('Inventory Ref Sheet'!AS1983&gt;0,YEAR(TODAY())-'Inventory Ref Sheet'!AS1983,"")</f>
        <v/>
      </c>
      <c r="P1983" s="95">
        <f>'Inventory Ref Sheet'!AU1983</f>
        <v>0</v>
      </c>
      <c r="Q1983" s="60">
        <f>'Inventory Ref Sheet'!AV1983</f>
        <v>0</v>
      </c>
      <c r="R1983" s="61"/>
      <c r="S1983" s="100" t="str">
        <f t="shared" si="108"/>
        <v/>
      </c>
      <c r="T1983" s="59">
        <f>'Inventory Ref Sheet'!M1983</f>
        <v>0</v>
      </c>
      <c r="U1983" s="102">
        <f>'Inventory Ref Sheet'!N1983</f>
        <v>0</v>
      </c>
      <c r="V1983" s="59">
        <f>'Inventory Ref Sheet'!O1983</f>
        <v>0</v>
      </c>
      <c r="W1983" s="59">
        <f>'Inventory Ref Sheet'!R1983</f>
        <v>0</v>
      </c>
      <c r="X1983" s="59">
        <f>'Inventory Ref Sheet'!S1983</f>
        <v>0</v>
      </c>
      <c r="Y1983" s="100" t="str">
        <f ca="1">IF('Inventory Ref Sheet'!U1983&gt;0,YEAR(TODAY())-'Inventory Ref Sheet'!U1983,"")</f>
        <v/>
      </c>
      <c r="Z1983" s="95">
        <f>'Inventory Ref Sheet'!W1983</f>
        <v>0</v>
      </c>
      <c r="AA1983" s="60">
        <f>'Inventory Ref Sheet'!X1983</f>
        <v>0</v>
      </c>
      <c r="AB1983" s="61"/>
      <c r="AC1983" s="97" t="str">
        <f t="shared" si="109"/>
        <v/>
      </c>
      <c r="AD1983" s="59">
        <f>'Inventory Ref Sheet'!Y1983</f>
        <v>0</v>
      </c>
      <c r="AE1983" s="59">
        <f>'Inventory Ref Sheet'!Z1983</f>
        <v>0</v>
      </c>
      <c r="AF1983" s="102">
        <f>'Inventory Ref Sheet'!AA1983</f>
        <v>0</v>
      </c>
      <c r="AG1983" s="59">
        <f>'Inventory Ref Sheet'!AD1983</f>
        <v>0</v>
      </c>
      <c r="AH1983" s="59">
        <f>'Inventory Ref Sheet'!AE1983</f>
        <v>0</v>
      </c>
      <c r="AI1983" s="100" t="str">
        <f ca="1">IF('Inventory Ref Sheet'!AG1983&gt;0,YEAR(TODAY())-'Inventory Ref Sheet'!AG1983,"")</f>
        <v/>
      </c>
      <c r="AJ1983" s="99"/>
      <c r="AK1983" s="60">
        <f>'Inventory Ref Sheet'!AJ1983</f>
        <v>0</v>
      </c>
      <c r="AL1983" s="99"/>
      <c r="AM1983" s="97" t="str">
        <f t="shared" si="110"/>
        <v/>
      </c>
    </row>
    <row r="1984" spans="10:39" x14ac:dyDescent="0.25">
      <c r="J1984" s="59">
        <f>'Inventory Ref Sheet'!AK1984</f>
        <v>0</v>
      </c>
      <c r="K1984" s="59">
        <f>'Inventory Ref Sheet'!AL1984</f>
        <v>0</v>
      </c>
      <c r="L1984" s="59">
        <f>'Inventory Ref Sheet'!AM1984</f>
        <v>0</v>
      </c>
      <c r="M1984" s="59">
        <f>'Inventory Ref Sheet'!AP1984</f>
        <v>0</v>
      </c>
      <c r="N1984" s="59">
        <f>'Inventory Ref Sheet'!AQ1984</f>
        <v>0</v>
      </c>
      <c r="O1984" s="100" t="str">
        <f ca="1">IF('Inventory Ref Sheet'!AS1984&gt;0,YEAR(TODAY())-'Inventory Ref Sheet'!AS1984,"")</f>
        <v/>
      </c>
      <c r="P1984" s="95">
        <f>'Inventory Ref Sheet'!AU1984</f>
        <v>0</v>
      </c>
      <c r="Q1984" s="60">
        <f>'Inventory Ref Sheet'!AV1984</f>
        <v>0</v>
      </c>
      <c r="R1984" s="61"/>
      <c r="S1984" s="100" t="str">
        <f t="shared" si="108"/>
        <v/>
      </c>
      <c r="T1984" s="59">
        <f>'Inventory Ref Sheet'!M1984</f>
        <v>0</v>
      </c>
      <c r="U1984" s="102">
        <f>'Inventory Ref Sheet'!N1984</f>
        <v>0</v>
      </c>
      <c r="V1984" s="59">
        <f>'Inventory Ref Sheet'!O1984</f>
        <v>0</v>
      </c>
      <c r="W1984" s="59">
        <f>'Inventory Ref Sheet'!R1984</f>
        <v>0</v>
      </c>
      <c r="X1984" s="59">
        <f>'Inventory Ref Sheet'!S1984</f>
        <v>0</v>
      </c>
      <c r="Y1984" s="100" t="str">
        <f ca="1">IF('Inventory Ref Sheet'!U1984&gt;0,YEAR(TODAY())-'Inventory Ref Sheet'!U1984,"")</f>
        <v/>
      </c>
      <c r="Z1984" s="95">
        <f>'Inventory Ref Sheet'!W1984</f>
        <v>0</v>
      </c>
      <c r="AA1984" s="60">
        <f>'Inventory Ref Sheet'!X1984</f>
        <v>0</v>
      </c>
      <c r="AB1984" s="61"/>
      <c r="AC1984" s="97" t="str">
        <f t="shared" si="109"/>
        <v/>
      </c>
      <c r="AD1984" s="59">
        <f>'Inventory Ref Sheet'!Y1984</f>
        <v>0</v>
      </c>
      <c r="AE1984" s="59">
        <f>'Inventory Ref Sheet'!Z1984</f>
        <v>0</v>
      </c>
      <c r="AF1984" s="102">
        <f>'Inventory Ref Sheet'!AA1984</f>
        <v>0</v>
      </c>
      <c r="AG1984" s="59">
        <f>'Inventory Ref Sheet'!AD1984</f>
        <v>0</v>
      </c>
      <c r="AH1984" s="59">
        <f>'Inventory Ref Sheet'!AE1984</f>
        <v>0</v>
      </c>
      <c r="AI1984" s="100" t="str">
        <f ca="1">IF('Inventory Ref Sheet'!AG1984&gt;0,YEAR(TODAY())-'Inventory Ref Sheet'!AG1984,"")</f>
        <v/>
      </c>
      <c r="AJ1984" s="99"/>
      <c r="AK1984" s="60">
        <f>'Inventory Ref Sheet'!AJ1984</f>
        <v>0</v>
      </c>
      <c r="AL1984" s="99"/>
      <c r="AM1984" s="97" t="str">
        <f t="shared" si="110"/>
        <v/>
      </c>
    </row>
    <row r="1985" spans="10:39" x14ac:dyDescent="0.25">
      <c r="J1985" s="59">
        <f>'Inventory Ref Sheet'!AK1985</f>
        <v>0</v>
      </c>
      <c r="K1985" s="59">
        <f>'Inventory Ref Sheet'!AL1985</f>
        <v>0</v>
      </c>
      <c r="L1985" s="59">
        <f>'Inventory Ref Sheet'!AM1985</f>
        <v>0</v>
      </c>
      <c r="M1985" s="59">
        <f>'Inventory Ref Sheet'!AP1985</f>
        <v>0</v>
      </c>
      <c r="N1985" s="59">
        <f>'Inventory Ref Sheet'!AQ1985</f>
        <v>0</v>
      </c>
      <c r="O1985" s="100" t="str">
        <f ca="1">IF('Inventory Ref Sheet'!AS1985&gt;0,YEAR(TODAY())-'Inventory Ref Sheet'!AS1985,"")</f>
        <v/>
      </c>
      <c r="P1985" s="95">
        <f>'Inventory Ref Sheet'!AU1985</f>
        <v>0</v>
      </c>
      <c r="Q1985" s="60">
        <f>'Inventory Ref Sheet'!AV1985</f>
        <v>0</v>
      </c>
      <c r="R1985" s="61"/>
      <c r="S1985" s="100" t="str">
        <f t="shared" si="108"/>
        <v/>
      </c>
      <c r="T1985" s="59">
        <f>'Inventory Ref Sheet'!M1985</f>
        <v>0</v>
      </c>
      <c r="U1985" s="102">
        <f>'Inventory Ref Sheet'!N1985</f>
        <v>0</v>
      </c>
      <c r="V1985" s="59">
        <f>'Inventory Ref Sheet'!O1985</f>
        <v>0</v>
      </c>
      <c r="W1985" s="59">
        <f>'Inventory Ref Sheet'!R1985</f>
        <v>0</v>
      </c>
      <c r="X1985" s="59">
        <f>'Inventory Ref Sheet'!S1985</f>
        <v>0</v>
      </c>
      <c r="Y1985" s="100" t="str">
        <f ca="1">IF('Inventory Ref Sheet'!U1985&gt;0,YEAR(TODAY())-'Inventory Ref Sheet'!U1985,"")</f>
        <v/>
      </c>
      <c r="Z1985" s="95">
        <f>'Inventory Ref Sheet'!W1985</f>
        <v>0</v>
      </c>
      <c r="AA1985" s="60">
        <f>'Inventory Ref Sheet'!X1985</f>
        <v>0</v>
      </c>
      <c r="AB1985" s="61"/>
      <c r="AC1985" s="97" t="str">
        <f t="shared" si="109"/>
        <v/>
      </c>
      <c r="AD1985" s="59">
        <f>'Inventory Ref Sheet'!Y1985</f>
        <v>0</v>
      </c>
      <c r="AE1985" s="59">
        <f>'Inventory Ref Sheet'!Z1985</f>
        <v>0</v>
      </c>
      <c r="AF1985" s="102">
        <f>'Inventory Ref Sheet'!AA1985</f>
        <v>0</v>
      </c>
      <c r="AG1985" s="59">
        <f>'Inventory Ref Sheet'!AD1985</f>
        <v>0</v>
      </c>
      <c r="AH1985" s="59">
        <f>'Inventory Ref Sheet'!AE1985</f>
        <v>0</v>
      </c>
      <c r="AI1985" s="100" t="str">
        <f ca="1">IF('Inventory Ref Sheet'!AG1985&gt;0,YEAR(TODAY())-'Inventory Ref Sheet'!AG1985,"")</f>
        <v/>
      </c>
      <c r="AJ1985" s="99"/>
      <c r="AK1985" s="60">
        <f>'Inventory Ref Sheet'!AJ1985</f>
        <v>0</v>
      </c>
      <c r="AL1985" s="99"/>
      <c r="AM1985" s="97" t="str">
        <f t="shared" si="110"/>
        <v/>
      </c>
    </row>
    <row r="1986" spans="10:39" x14ac:dyDescent="0.25">
      <c r="J1986" s="59">
        <f>'Inventory Ref Sheet'!AK1986</f>
        <v>0</v>
      </c>
      <c r="K1986" s="59">
        <f>'Inventory Ref Sheet'!AL1986</f>
        <v>0</v>
      </c>
      <c r="L1986" s="59">
        <f>'Inventory Ref Sheet'!AM1986</f>
        <v>0</v>
      </c>
      <c r="M1986" s="59">
        <f>'Inventory Ref Sheet'!AP1986</f>
        <v>0</v>
      </c>
      <c r="N1986" s="59">
        <f>'Inventory Ref Sheet'!AQ1986</f>
        <v>0</v>
      </c>
      <c r="O1986" s="100" t="str">
        <f ca="1">IF('Inventory Ref Sheet'!AS1986&gt;0,YEAR(TODAY())-'Inventory Ref Sheet'!AS1986,"")</f>
        <v/>
      </c>
      <c r="P1986" s="95">
        <f>'Inventory Ref Sheet'!AU1986</f>
        <v>0</v>
      </c>
      <c r="Q1986" s="60">
        <f>'Inventory Ref Sheet'!AV1986</f>
        <v>0</v>
      </c>
      <c r="R1986" s="61"/>
      <c r="S1986" s="100" t="str">
        <f t="shared" si="108"/>
        <v/>
      </c>
      <c r="T1986" s="59">
        <f>'Inventory Ref Sheet'!M1986</f>
        <v>0</v>
      </c>
      <c r="U1986" s="102">
        <f>'Inventory Ref Sheet'!N1986</f>
        <v>0</v>
      </c>
      <c r="V1986" s="59">
        <f>'Inventory Ref Sheet'!O1986</f>
        <v>0</v>
      </c>
      <c r="W1986" s="59">
        <f>'Inventory Ref Sheet'!R1986</f>
        <v>0</v>
      </c>
      <c r="X1986" s="59">
        <f>'Inventory Ref Sheet'!S1986</f>
        <v>0</v>
      </c>
      <c r="Y1986" s="100" t="str">
        <f ca="1">IF('Inventory Ref Sheet'!U1986&gt;0,YEAR(TODAY())-'Inventory Ref Sheet'!U1986,"")</f>
        <v/>
      </c>
      <c r="Z1986" s="95">
        <f>'Inventory Ref Sheet'!W1986</f>
        <v>0</v>
      </c>
      <c r="AA1986" s="60">
        <f>'Inventory Ref Sheet'!X1986</f>
        <v>0</v>
      </c>
      <c r="AB1986" s="61"/>
      <c r="AC1986" s="97" t="str">
        <f t="shared" si="109"/>
        <v/>
      </c>
      <c r="AD1986" s="59">
        <f>'Inventory Ref Sheet'!Y1986</f>
        <v>0</v>
      </c>
      <c r="AE1986" s="59">
        <f>'Inventory Ref Sheet'!Z1986</f>
        <v>0</v>
      </c>
      <c r="AF1986" s="102">
        <f>'Inventory Ref Sheet'!AA1986</f>
        <v>0</v>
      </c>
      <c r="AG1986" s="59">
        <f>'Inventory Ref Sheet'!AD1986</f>
        <v>0</v>
      </c>
      <c r="AH1986" s="59">
        <f>'Inventory Ref Sheet'!AE1986</f>
        <v>0</v>
      </c>
      <c r="AI1986" s="100" t="str">
        <f ca="1">IF('Inventory Ref Sheet'!AG1986&gt;0,YEAR(TODAY())-'Inventory Ref Sheet'!AG1986,"")</f>
        <v/>
      </c>
      <c r="AJ1986" s="99"/>
      <c r="AK1986" s="60">
        <f>'Inventory Ref Sheet'!AJ1986</f>
        <v>0</v>
      </c>
      <c r="AL1986" s="99"/>
      <c r="AM1986" s="97" t="str">
        <f t="shared" si="110"/>
        <v/>
      </c>
    </row>
    <row r="1987" spans="10:39" x14ac:dyDescent="0.25">
      <c r="J1987" s="59">
        <f>'Inventory Ref Sheet'!AK1987</f>
        <v>0</v>
      </c>
      <c r="K1987" s="59">
        <f>'Inventory Ref Sheet'!AL1987</f>
        <v>0</v>
      </c>
      <c r="L1987" s="59">
        <f>'Inventory Ref Sheet'!AM1987</f>
        <v>0</v>
      </c>
      <c r="M1987" s="59">
        <f>'Inventory Ref Sheet'!AP1987</f>
        <v>0</v>
      </c>
      <c r="N1987" s="59">
        <f>'Inventory Ref Sheet'!AQ1987</f>
        <v>0</v>
      </c>
      <c r="O1987" s="100" t="str">
        <f ca="1">IF('Inventory Ref Sheet'!AS1987&gt;0,YEAR(TODAY())-'Inventory Ref Sheet'!AS1987,"")</f>
        <v/>
      </c>
      <c r="P1987" s="95">
        <f>'Inventory Ref Sheet'!AU1987</f>
        <v>0</v>
      </c>
      <c r="Q1987" s="60">
        <f>'Inventory Ref Sheet'!AV1987</f>
        <v>0</v>
      </c>
      <c r="R1987" s="61"/>
      <c r="S1987" s="100" t="str">
        <f t="shared" si="108"/>
        <v/>
      </c>
      <c r="T1987" s="59">
        <f>'Inventory Ref Sheet'!M1987</f>
        <v>0</v>
      </c>
      <c r="U1987" s="102">
        <f>'Inventory Ref Sheet'!N1987</f>
        <v>0</v>
      </c>
      <c r="V1987" s="59">
        <f>'Inventory Ref Sheet'!O1987</f>
        <v>0</v>
      </c>
      <c r="W1987" s="59">
        <f>'Inventory Ref Sheet'!R1987</f>
        <v>0</v>
      </c>
      <c r="X1987" s="59">
        <f>'Inventory Ref Sheet'!S1987</f>
        <v>0</v>
      </c>
      <c r="Y1987" s="100" t="str">
        <f ca="1">IF('Inventory Ref Sheet'!U1987&gt;0,YEAR(TODAY())-'Inventory Ref Sheet'!U1987,"")</f>
        <v/>
      </c>
      <c r="Z1987" s="95">
        <f>'Inventory Ref Sheet'!W1987</f>
        <v>0</v>
      </c>
      <c r="AA1987" s="60">
        <f>'Inventory Ref Sheet'!X1987</f>
        <v>0</v>
      </c>
      <c r="AB1987" s="61"/>
      <c r="AC1987" s="97" t="str">
        <f t="shared" si="109"/>
        <v/>
      </c>
      <c r="AD1987" s="59">
        <f>'Inventory Ref Sheet'!Y1987</f>
        <v>0</v>
      </c>
      <c r="AE1987" s="59">
        <f>'Inventory Ref Sheet'!Z1987</f>
        <v>0</v>
      </c>
      <c r="AF1987" s="102">
        <f>'Inventory Ref Sheet'!AA1987</f>
        <v>0</v>
      </c>
      <c r="AG1987" s="59">
        <f>'Inventory Ref Sheet'!AD1987</f>
        <v>0</v>
      </c>
      <c r="AH1987" s="59">
        <f>'Inventory Ref Sheet'!AE1987</f>
        <v>0</v>
      </c>
      <c r="AI1987" s="100" t="str">
        <f ca="1">IF('Inventory Ref Sheet'!AG1987&gt;0,YEAR(TODAY())-'Inventory Ref Sheet'!AG1987,"")</f>
        <v/>
      </c>
      <c r="AJ1987" s="99"/>
      <c r="AK1987" s="60">
        <f>'Inventory Ref Sheet'!AJ1987</f>
        <v>0</v>
      </c>
      <c r="AL1987" s="99"/>
      <c r="AM1987" s="97" t="str">
        <f t="shared" si="110"/>
        <v/>
      </c>
    </row>
    <row r="1988" spans="10:39" x14ac:dyDescent="0.25">
      <c r="J1988" s="59">
        <f>'Inventory Ref Sheet'!AK1988</f>
        <v>0</v>
      </c>
      <c r="K1988" s="59">
        <f>'Inventory Ref Sheet'!AL1988</f>
        <v>0</v>
      </c>
      <c r="L1988" s="59">
        <f>'Inventory Ref Sheet'!AM1988</f>
        <v>0</v>
      </c>
      <c r="M1988" s="59">
        <f>'Inventory Ref Sheet'!AP1988</f>
        <v>0</v>
      </c>
      <c r="N1988" s="59">
        <f>'Inventory Ref Sheet'!AQ1988</f>
        <v>0</v>
      </c>
      <c r="O1988" s="100" t="str">
        <f ca="1">IF('Inventory Ref Sheet'!AS1988&gt;0,YEAR(TODAY())-'Inventory Ref Sheet'!AS1988,"")</f>
        <v/>
      </c>
      <c r="P1988" s="95">
        <f>'Inventory Ref Sheet'!AU1988</f>
        <v>0</v>
      </c>
      <c r="Q1988" s="60">
        <f>'Inventory Ref Sheet'!AV1988</f>
        <v>0</v>
      </c>
      <c r="R1988" s="61"/>
      <c r="S1988" s="100" t="str">
        <f t="shared" si="108"/>
        <v/>
      </c>
      <c r="T1988" s="59">
        <f>'Inventory Ref Sheet'!M1988</f>
        <v>0</v>
      </c>
      <c r="U1988" s="102">
        <f>'Inventory Ref Sheet'!N1988</f>
        <v>0</v>
      </c>
      <c r="V1988" s="59">
        <f>'Inventory Ref Sheet'!O1988</f>
        <v>0</v>
      </c>
      <c r="W1988" s="59">
        <f>'Inventory Ref Sheet'!R1988</f>
        <v>0</v>
      </c>
      <c r="X1988" s="59">
        <f>'Inventory Ref Sheet'!S1988</f>
        <v>0</v>
      </c>
      <c r="Y1988" s="100" t="str">
        <f ca="1">IF('Inventory Ref Sheet'!U1988&gt;0,YEAR(TODAY())-'Inventory Ref Sheet'!U1988,"")</f>
        <v/>
      </c>
      <c r="Z1988" s="95">
        <f>'Inventory Ref Sheet'!W1988</f>
        <v>0</v>
      </c>
      <c r="AA1988" s="60">
        <f>'Inventory Ref Sheet'!X1988</f>
        <v>0</v>
      </c>
      <c r="AB1988" s="61"/>
      <c r="AC1988" s="97" t="str">
        <f t="shared" si="109"/>
        <v/>
      </c>
      <c r="AD1988" s="59">
        <f>'Inventory Ref Sheet'!Y1988</f>
        <v>0</v>
      </c>
      <c r="AE1988" s="59">
        <f>'Inventory Ref Sheet'!Z1988</f>
        <v>0</v>
      </c>
      <c r="AF1988" s="102">
        <f>'Inventory Ref Sheet'!AA1988</f>
        <v>0</v>
      </c>
      <c r="AG1988" s="59">
        <f>'Inventory Ref Sheet'!AD1988</f>
        <v>0</v>
      </c>
      <c r="AH1988" s="59">
        <f>'Inventory Ref Sheet'!AE1988</f>
        <v>0</v>
      </c>
      <c r="AI1988" s="100" t="str">
        <f ca="1">IF('Inventory Ref Sheet'!AG1988&gt;0,YEAR(TODAY())-'Inventory Ref Sheet'!AG1988,"")</f>
        <v/>
      </c>
      <c r="AJ1988" s="99"/>
      <c r="AK1988" s="60">
        <f>'Inventory Ref Sheet'!AJ1988</f>
        <v>0</v>
      </c>
      <c r="AL1988" s="99"/>
      <c r="AM1988" s="97" t="str">
        <f t="shared" si="110"/>
        <v/>
      </c>
    </row>
    <row r="1989" spans="10:39" x14ac:dyDescent="0.25">
      <c r="J1989" s="59">
        <f>'Inventory Ref Sheet'!AK1989</f>
        <v>0</v>
      </c>
      <c r="K1989" s="59">
        <f>'Inventory Ref Sheet'!AL1989</f>
        <v>0</v>
      </c>
      <c r="L1989" s="59">
        <f>'Inventory Ref Sheet'!AM1989</f>
        <v>0</v>
      </c>
      <c r="M1989" s="59">
        <f>'Inventory Ref Sheet'!AP1989</f>
        <v>0</v>
      </c>
      <c r="N1989" s="59">
        <f>'Inventory Ref Sheet'!AQ1989</f>
        <v>0</v>
      </c>
      <c r="O1989" s="100" t="str">
        <f ca="1">IF('Inventory Ref Sheet'!AS1989&gt;0,YEAR(TODAY())-'Inventory Ref Sheet'!AS1989,"")</f>
        <v/>
      </c>
      <c r="P1989" s="95">
        <f>'Inventory Ref Sheet'!AU1989</f>
        <v>0</v>
      </c>
      <c r="Q1989" s="60">
        <f>'Inventory Ref Sheet'!AV1989</f>
        <v>0</v>
      </c>
      <c r="R1989" s="61"/>
      <c r="S1989" s="100" t="str">
        <f t="shared" si="108"/>
        <v/>
      </c>
      <c r="T1989" s="59">
        <f>'Inventory Ref Sheet'!M1989</f>
        <v>0</v>
      </c>
      <c r="U1989" s="102">
        <f>'Inventory Ref Sheet'!N1989</f>
        <v>0</v>
      </c>
      <c r="V1989" s="59">
        <f>'Inventory Ref Sheet'!O1989</f>
        <v>0</v>
      </c>
      <c r="W1989" s="59">
        <f>'Inventory Ref Sheet'!R1989</f>
        <v>0</v>
      </c>
      <c r="X1989" s="59">
        <f>'Inventory Ref Sheet'!S1989</f>
        <v>0</v>
      </c>
      <c r="Y1989" s="100" t="str">
        <f ca="1">IF('Inventory Ref Sheet'!U1989&gt;0,YEAR(TODAY())-'Inventory Ref Sheet'!U1989,"")</f>
        <v/>
      </c>
      <c r="Z1989" s="95">
        <f>'Inventory Ref Sheet'!W1989</f>
        <v>0</v>
      </c>
      <c r="AA1989" s="60">
        <f>'Inventory Ref Sheet'!X1989</f>
        <v>0</v>
      </c>
      <c r="AB1989" s="61"/>
      <c r="AC1989" s="97" t="str">
        <f t="shared" si="109"/>
        <v/>
      </c>
      <c r="AD1989" s="59">
        <f>'Inventory Ref Sheet'!Y1989</f>
        <v>0</v>
      </c>
      <c r="AE1989" s="59">
        <f>'Inventory Ref Sheet'!Z1989</f>
        <v>0</v>
      </c>
      <c r="AF1989" s="102">
        <f>'Inventory Ref Sheet'!AA1989</f>
        <v>0</v>
      </c>
      <c r="AG1989" s="59">
        <f>'Inventory Ref Sheet'!AD1989</f>
        <v>0</v>
      </c>
      <c r="AH1989" s="59">
        <f>'Inventory Ref Sheet'!AE1989</f>
        <v>0</v>
      </c>
      <c r="AI1989" s="100" t="str">
        <f ca="1">IF('Inventory Ref Sheet'!AG1989&gt;0,YEAR(TODAY())-'Inventory Ref Sheet'!AG1989,"")</f>
        <v/>
      </c>
      <c r="AJ1989" s="99"/>
      <c r="AK1989" s="60">
        <f>'Inventory Ref Sheet'!AJ1989</f>
        <v>0</v>
      </c>
      <c r="AL1989" s="99"/>
      <c r="AM1989" s="97" t="str">
        <f t="shared" si="110"/>
        <v/>
      </c>
    </row>
    <row r="1990" spans="10:39" x14ac:dyDescent="0.25">
      <c r="J1990" s="59">
        <f>'Inventory Ref Sheet'!AK1990</f>
        <v>0</v>
      </c>
      <c r="K1990" s="59">
        <f>'Inventory Ref Sheet'!AL1990</f>
        <v>0</v>
      </c>
      <c r="L1990" s="59">
        <f>'Inventory Ref Sheet'!AM1990</f>
        <v>0</v>
      </c>
      <c r="M1990" s="59">
        <f>'Inventory Ref Sheet'!AP1990</f>
        <v>0</v>
      </c>
      <c r="N1990" s="59">
        <f>'Inventory Ref Sheet'!AQ1990</f>
        <v>0</v>
      </c>
      <c r="O1990" s="100" t="str">
        <f ca="1">IF('Inventory Ref Sheet'!AS1990&gt;0,YEAR(TODAY())-'Inventory Ref Sheet'!AS1990,"")</f>
        <v/>
      </c>
      <c r="P1990" s="95">
        <f>'Inventory Ref Sheet'!AU1990</f>
        <v>0</v>
      </c>
      <c r="Q1990" s="60">
        <f>'Inventory Ref Sheet'!AV1990</f>
        <v>0</v>
      </c>
      <c r="R1990" s="61"/>
      <c r="S1990" s="100" t="str">
        <f t="shared" ref="S1990:S2053" si="111">IF(ISTEXT(J1990),IF(O1990&gt;=R1990,"Yes","No"),"")</f>
        <v/>
      </c>
      <c r="T1990" s="59">
        <f>'Inventory Ref Sheet'!M1990</f>
        <v>0</v>
      </c>
      <c r="U1990" s="102">
        <f>'Inventory Ref Sheet'!N1990</f>
        <v>0</v>
      </c>
      <c r="V1990" s="59">
        <f>'Inventory Ref Sheet'!O1990</f>
        <v>0</v>
      </c>
      <c r="W1990" s="59">
        <f>'Inventory Ref Sheet'!R1990</f>
        <v>0</v>
      </c>
      <c r="X1990" s="59">
        <f>'Inventory Ref Sheet'!S1990</f>
        <v>0</v>
      </c>
      <c r="Y1990" s="100" t="str">
        <f ca="1">IF('Inventory Ref Sheet'!U1990&gt;0,YEAR(TODAY())-'Inventory Ref Sheet'!U1990,"")</f>
        <v/>
      </c>
      <c r="Z1990" s="95">
        <f>'Inventory Ref Sheet'!W1990</f>
        <v>0</v>
      </c>
      <c r="AA1990" s="60">
        <f>'Inventory Ref Sheet'!X1990</f>
        <v>0</v>
      </c>
      <c r="AB1990" s="61"/>
      <c r="AC1990" s="97" t="str">
        <f t="shared" si="109"/>
        <v/>
      </c>
      <c r="AD1990" s="59">
        <f>'Inventory Ref Sheet'!Y1990</f>
        <v>0</v>
      </c>
      <c r="AE1990" s="59">
        <f>'Inventory Ref Sheet'!Z1990</f>
        <v>0</v>
      </c>
      <c r="AF1990" s="102">
        <f>'Inventory Ref Sheet'!AA1990</f>
        <v>0</v>
      </c>
      <c r="AG1990" s="59">
        <f>'Inventory Ref Sheet'!AD1990</f>
        <v>0</v>
      </c>
      <c r="AH1990" s="59">
        <f>'Inventory Ref Sheet'!AE1990</f>
        <v>0</v>
      </c>
      <c r="AI1990" s="100" t="str">
        <f ca="1">IF('Inventory Ref Sheet'!AG1990&gt;0,YEAR(TODAY())-'Inventory Ref Sheet'!AG1990,"")</f>
        <v/>
      </c>
      <c r="AJ1990" s="99"/>
      <c r="AK1990" s="60">
        <f>'Inventory Ref Sheet'!AJ1990</f>
        <v>0</v>
      </c>
      <c r="AL1990" s="99"/>
      <c r="AM1990" s="97" t="str">
        <f t="shared" si="110"/>
        <v/>
      </c>
    </row>
    <row r="1991" spans="10:39" x14ac:dyDescent="0.25">
      <c r="J1991" s="59">
        <f>'Inventory Ref Sheet'!AK1991</f>
        <v>0</v>
      </c>
      <c r="K1991" s="59">
        <f>'Inventory Ref Sheet'!AL1991</f>
        <v>0</v>
      </c>
      <c r="L1991" s="59">
        <f>'Inventory Ref Sheet'!AM1991</f>
        <v>0</v>
      </c>
      <c r="M1991" s="59">
        <f>'Inventory Ref Sheet'!AP1991</f>
        <v>0</v>
      </c>
      <c r="N1991" s="59">
        <f>'Inventory Ref Sheet'!AQ1991</f>
        <v>0</v>
      </c>
      <c r="O1991" s="100" t="str">
        <f ca="1">IF('Inventory Ref Sheet'!AS1991&gt;0,YEAR(TODAY())-'Inventory Ref Sheet'!AS1991,"")</f>
        <v/>
      </c>
      <c r="P1991" s="95">
        <f>'Inventory Ref Sheet'!AU1991</f>
        <v>0</v>
      </c>
      <c r="Q1991" s="60">
        <f>'Inventory Ref Sheet'!AV1991</f>
        <v>0</v>
      </c>
      <c r="R1991" s="61"/>
      <c r="S1991" s="100" t="str">
        <f t="shared" si="111"/>
        <v/>
      </c>
      <c r="T1991" s="59">
        <f>'Inventory Ref Sheet'!M1991</f>
        <v>0</v>
      </c>
      <c r="U1991" s="102">
        <f>'Inventory Ref Sheet'!N1991</f>
        <v>0</v>
      </c>
      <c r="V1991" s="59">
        <f>'Inventory Ref Sheet'!O1991</f>
        <v>0</v>
      </c>
      <c r="W1991" s="59">
        <f>'Inventory Ref Sheet'!R1991</f>
        <v>0</v>
      </c>
      <c r="X1991" s="59">
        <f>'Inventory Ref Sheet'!S1991</f>
        <v>0</v>
      </c>
      <c r="Y1991" s="100" t="str">
        <f ca="1">IF('Inventory Ref Sheet'!U1991&gt;0,YEAR(TODAY())-'Inventory Ref Sheet'!U1991,"")</f>
        <v/>
      </c>
      <c r="Z1991" s="95">
        <f>'Inventory Ref Sheet'!W1991</f>
        <v>0</v>
      </c>
      <c r="AA1991" s="60">
        <f>'Inventory Ref Sheet'!X1991</f>
        <v>0</v>
      </c>
      <c r="AB1991" s="61"/>
      <c r="AC1991" s="97" t="str">
        <f t="shared" si="109"/>
        <v/>
      </c>
      <c r="AD1991" s="59">
        <f>'Inventory Ref Sheet'!Y1991</f>
        <v>0</v>
      </c>
      <c r="AE1991" s="59">
        <f>'Inventory Ref Sheet'!Z1991</f>
        <v>0</v>
      </c>
      <c r="AF1991" s="102">
        <f>'Inventory Ref Sheet'!AA1991</f>
        <v>0</v>
      </c>
      <c r="AG1991" s="59">
        <f>'Inventory Ref Sheet'!AD1991</f>
        <v>0</v>
      </c>
      <c r="AH1991" s="59">
        <f>'Inventory Ref Sheet'!AE1991</f>
        <v>0</v>
      </c>
      <c r="AI1991" s="100" t="str">
        <f ca="1">IF('Inventory Ref Sheet'!AG1991&gt;0,YEAR(TODAY())-'Inventory Ref Sheet'!AG1991,"")</f>
        <v/>
      </c>
      <c r="AJ1991" s="99"/>
      <c r="AK1991" s="60">
        <f>'Inventory Ref Sheet'!AJ1991</f>
        <v>0</v>
      </c>
      <c r="AL1991" s="99"/>
      <c r="AM1991" s="97" t="str">
        <f t="shared" si="110"/>
        <v/>
      </c>
    </row>
    <row r="1992" spans="10:39" x14ac:dyDescent="0.25">
      <c r="J1992" s="59">
        <f>'Inventory Ref Sheet'!AK1992</f>
        <v>0</v>
      </c>
      <c r="K1992" s="59">
        <f>'Inventory Ref Sheet'!AL1992</f>
        <v>0</v>
      </c>
      <c r="L1992" s="59">
        <f>'Inventory Ref Sheet'!AM1992</f>
        <v>0</v>
      </c>
      <c r="M1992" s="59">
        <f>'Inventory Ref Sheet'!AP1992</f>
        <v>0</v>
      </c>
      <c r="N1992" s="59">
        <f>'Inventory Ref Sheet'!AQ1992</f>
        <v>0</v>
      </c>
      <c r="O1992" s="100" t="str">
        <f ca="1">IF('Inventory Ref Sheet'!AS1992&gt;0,YEAR(TODAY())-'Inventory Ref Sheet'!AS1992,"")</f>
        <v/>
      </c>
      <c r="P1992" s="95">
        <f>'Inventory Ref Sheet'!AU1992</f>
        <v>0</v>
      </c>
      <c r="Q1992" s="60">
        <f>'Inventory Ref Sheet'!AV1992</f>
        <v>0</v>
      </c>
      <c r="R1992" s="61"/>
      <c r="S1992" s="100" t="str">
        <f t="shared" si="111"/>
        <v/>
      </c>
      <c r="T1992" s="59">
        <f>'Inventory Ref Sheet'!M1992</f>
        <v>0</v>
      </c>
      <c r="U1992" s="102">
        <f>'Inventory Ref Sheet'!N1992</f>
        <v>0</v>
      </c>
      <c r="V1992" s="59">
        <f>'Inventory Ref Sheet'!O1992</f>
        <v>0</v>
      </c>
      <c r="W1992" s="59">
        <f>'Inventory Ref Sheet'!R1992</f>
        <v>0</v>
      </c>
      <c r="X1992" s="59">
        <f>'Inventory Ref Sheet'!S1992</f>
        <v>0</v>
      </c>
      <c r="Y1992" s="100" t="str">
        <f ca="1">IF('Inventory Ref Sheet'!U1992&gt;0,YEAR(TODAY())-'Inventory Ref Sheet'!U1992,"")</f>
        <v/>
      </c>
      <c r="Z1992" s="95">
        <f>'Inventory Ref Sheet'!W1992</f>
        <v>0</v>
      </c>
      <c r="AA1992" s="60">
        <f>'Inventory Ref Sheet'!X1992</f>
        <v>0</v>
      </c>
      <c r="AB1992" s="61"/>
      <c r="AC1992" s="97" t="str">
        <f t="shared" si="109"/>
        <v/>
      </c>
      <c r="AD1992" s="59">
        <f>'Inventory Ref Sheet'!Y1992</f>
        <v>0</v>
      </c>
      <c r="AE1992" s="59">
        <f>'Inventory Ref Sheet'!Z1992</f>
        <v>0</v>
      </c>
      <c r="AF1992" s="102">
        <f>'Inventory Ref Sheet'!AA1992</f>
        <v>0</v>
      </c>
      <c r="AG1992" s="59">
        <f>'Inventory Ref Sheet'!AD1992</f>
        <v>0</v>
      </c>
      <c r="AH1992" s="59">
        <f>'Inventory Ref Sheet'!AE1992</f>
        <v>0</v>
      </c>
      <c r="AI1992" s="100" t="str">
        <f ca="1">IF('Inventory Ref Sheet'!AG1992&gt;0,YEAR(TODAY())-'Inventory Ref Sheet'!AG1992,"")</f>
        <v/>
      </c>
      <c r="AJ1992" s="99"/>
      <c r="AK1992" s="60">
        <f>'Inventory Ref Sheet'!AJ1992</f>
        <v>0</v>
      </c>
      <c r="AL1992" s="99"/>
      <c r="AM1992" s="97" t="str">
        <f t="shared" si="110"/>
        <v/>
      </c>
    </row>
    <row r="1993" spans="10:39" x14ac:dyDescent="0.25">
      <c r="J1993" s="59">
        <f>'Inventory Ref Sheet'!AK1993</f>
        <v>0</v>
      </c>
      <c r="K1993" s="59">
        <f>'Inventory Ref Sheet'!AL1993</f>
        <v>0</v>
      </c>
      <c r="L1993" s="59">
        <f>'Inventory Ref Sheet'!AM1993</f>
        <v>0</v>
      </c>
      <c r="M1993" s="59">
        <f>'Inventory Ref Sheet'!AP1993</f>
        <v>0</v>
      </c>
      <c r="N1993" s="59">
        <f>'Inventory Ref Sheet'!AQ1993</f>
        <v>0</v>
      </c>
      <c r="O1993" s="100" t="str">
        <f ca="1">IF('Inventory Ref Sheet'!AS1993&gt;0,YEAR(TODAY())-'Inventory Ref Sheet'!AS1993,"")</f>
        <v/>
      </c>
      <c r="P1993" s="95">
        <f>'Inventory Ref Sheet'!AU1993</f>
        <v>0</v>
      </c>
      <c r="Q1993" s="60">
        <f>'Inventory Ref Sheet'!AV1993</f>
        <v>0</v>
      </c>
      <c r="R1993" s="61"/>
      <c r="S1993" s="100" t="str">
        <f t="shared" si="111"/>
        <v/>
      </c>
      <c r="T1993" s="59">
        <f>'Inventory Ref Sheet'!M1993</f>
        <v>0</v>
      </c>
      <c r="U1993" s="102">
        <f>'Inventory Ref Sheet'!N1993</f>
        <v>0</v>
      </c>
      <c r="V1993" s="59">
        <f>'Inventory Ref Sheet'!O1993</f>
        <v>0</v>
      </c>
      <c r="W1993" s="59">
        <f>'Inventory Ref Sheet'!R1993</f>
        <v>0</v>
      </c>
      <c r="X1993" s="59">
        <f>'Inventory Ref Sheet'!S1993</f>
        <v>0</v>
      </c>
      <c r="Y1993" s="100" t="str">
        <f ca="1">IF('Inventory Ref Sheet'!U1993&gt;0,YEAR(TODAY())-'Inventory Ref Sheet'!U1993,"")</f>
        <v/>
      </c>
      <c r="Z1993" s="95">
        <f>'Inventory Ref Sheet'!W1993</f>
        <v>0</v>
      </c>
      <c r="AA1993" s="60">
        <f>'Inventory Ref Sheet'!X1993</f>
        <v>0</v>
      </c>
      <c r="AB1993" s="61"/>
      <c r="AC1993" s="97" t="str">
        <f t="shared" si="109"/>
        <v/>
      </c>
      <c r="AD1993" s="59">
        <f>'Inventory Ref Sheet'!Y1993</f>
        <v>0</v>
      </c>
      <c r="AE1993" s="59">
        <f>'Inventory Ref Sheet'!Z1993</f>
        <v>0</v>
      </c>
      <c r="AF1993" s="102">
        <f>'Inventory Ref Sheet'!AA1993</f>
        <v>0</v>
      </c>
      <c r="AG1993" s="59">
        <f>'Inventory Ref Sheet'!AD1993</f>
        <v>0</v>
      </c>
      <c r="AH1993" s="59">
        <f>'Inventory Ref Sheet'!AE1993</f>
        <v>0</v>
      </c>
      <c r="AI1993" s="100" t="str">
        <f ca="1">IF('Inventory Ref Sheet'!AG1993&gt;0,YEAR(TODAY())-'Inventory Ref Sheet'!AG1993,"")</f>
        <v/>
      </c>
      <c r="AJ1993" s="99"/>
      <c r="AK1993" s="60">
        <f>'Inventory Ref Sheet'!AJ1993</f>
        <v>0</v>
      </c>
      <c r="AL1993" s="99"/>
      <c r="AM1993" s="97" t="str">
        <f t="shared" si="110"/>
        <v/>
      </c>
    </row>
    <row r="1994" spans="10:39" x14ac:dyDescent="0.25">
      <c r="J1994" s="59">
        <f>'Inventory Ref Sheet'!AK1994</f>
        <v>0</v>
      </c>
      <c r="K1994" s="59">
        <f>'Inventory Ref Sheet'!AL1994</f>
        <v>0</v>
      </c>
      <c r="L1994" s="59">
        <f>'Inventory Ref Sheet'!AM1994</f>
        <v>0</v>
      </c>
      <c r="M1994" s="59">
        <f>'Inventory Ref Sheet'!AP1994</f>
        <v>0</v>
      </c>
      <c r="N1994" s="59">
        <f>'Inventory Ref Sheet'!AQ1994</f>
        <v>0</v>
      </c>
      <c r="O1994" s="100" t="str">
        <f ca="1">IF('Inventory Ref Sheet'!AS1994&gt;0,YEAR(TODAY())-'Inventory Ref Sheet'!AS1994,"")</f>
        <v/>
      </c>
      <c r="P1994" s="95">
        <f>'Inventory Ref Sheet'!AU1994</f>
        <v>0</v>
      </c>
      <c r="Q1994" s="60">
        <f>'Inventory Ref Sheet'!AV1994</f>
        <v>0</v>
      </c>
      <c r="R1994" s="61"/>
      <c r="S1994" s="100" t="str">
        <f t="shared" si="111"/>
        <v/>
      </c>
      <c r="T1994" s="59">
        <f>'Inventory Ref Sheet'!M1994</f>
        <v>0</v>
      </c>
      <c r="U1994" s="102">
        <f>'Inventory Ref Sheet'!N1994</f>
        <v>0</v>
      </c>
      <c r="V1994" s="59">
        <f>'Inventory Ref Sheet'!O1994</f>
        <v>0</v>
      </c>
      <c r="W1994" s="59">
        <f>'Inventory Ref Sheet'!R1994</f>
        <v>0</v>
      </c>
      <c r="X1994" s="59">
        <f>'Inventory Ref Sheet'!S1994</f>
        <v>0</v>
      </c>
      <c r="Y1994" s="100" t="str">
        <f ca="1">IF('Inventory Ref Sheet'!U1994&gt;0,YEAR(TODAY())-'Inventory Ref Sheet'!U1994,"")</f>
        <v/>
      </c>
      <c r="Z1994" s="95">
        <f>'Inventory Ref Sheet'!W1994</f>
        <v>0</v>
      </c>
      <c r="AA1994" s="60">
        <f>'Inventory Ref Sheet'!X1994</f>
        <v>0</v>
      </c>
      <c r="AB1994" s="61"/>
      <c r="AC1994" s="97" t="str">
        <f t="shared" si="109"/>
        <v/>
      </c>
      <c r="AD1994" s="59">
        <f>'Inventory Ref Sheet'!Y1994</f>
        <v>0</v>
      </c>
      <c r="AE1994" s="59">
        <f>'Inventory Ref Sheet'!Z1994</f>
        <v>0</v>
      </c>
      <c r="AF1994" s="102">
        <f>'Inventory Ref Sheet'!AA1994</f>
        <v>0</v>
      </c>
      <c r="AG1994" s="59">
        <f>'Inventory Ref Sheet'!AD1994</f>
        <v>0</v>
      </c>
      <c r="AH1994" s="59">
        <f>'Inventory Ref Sheet'!AE1994</f>
        <v>0</v>
      </c>
      <c r="AI1994" s="100" t="str">
        <f ca="1">IF('Inventory Ref Sheet'!AG1994&gt;0,YEAR(TODAY())-'Inventory Ref Sheet'!AG1994,"")</f>
        <v/>
      </c>
      <c r="AJ1994" s="99"/>
      <c r="AK1994" s="60">
        <f>'Inventory Ref Sheet'!AJ1994</f>
        <v>0</v>
      </c>
      <c r="AL1994" s="99"/>
      <c r="AM1994" s="97" t="str">
        <f t="shared" si="110"/>
        <v/>
      </c>
    </row>
    <row r="1995" spans="10:39" x14ac:dyDescent="0.25">
      <c r="J1995" s="59">
        <f>'Inventory Ref Sheet'!AK1995</f>
        <v>0</v>
      </c>
      <c r="K1995" s="59">
        <f>'Inventory Ref Sheet'!AL1995</f>
        <v>0</v>
      </c>
      <c r="L1995" s="59">
        <f>'Inventory Ref Sheet'!AM1995</f>
        <v>0</v>
      </c>
      <c r="M1995" s="59">
        <f>'Inventory Ref Sheet'!AP1995</f>
        <v>0</v>
      </c>
      <c r="N1995" s="59">
        <f>'Inventory Ref Sheet'!AQ1995</f>
        <v>0</v>
      </c>
      <c r="O1995" s="100" t="str">
        <f ca="1">IF('Inventory Ref Sheet'!AS1995&gt;0,YEAR(TODAY())-'Inventory Ref Sheet'!AS1995,"")</f>
        <v/>
      </c>
      <c r="P1995" s="95">
        <f>'Inventory Ref Sheet'!AU1995</f>
        <v>0</v>
      </c>
      <c r="Q1995" s="60">
        <f>'Inventory Ref Sheet'!AV1995</f>
        <v>0</v>
      </c>
      <c r="R1995" s="61"/>
      <c r="S1995" s="100" t="str">
        <f t="shared" si="111"/>
        <v/>
      </c>
      <c r="T1995" s="59">
        <f>'Inventory Ref Sheet'!M1995</f>
        <v>0</v>
      </c>
      <c r="U1995" s="102">
        <f>'Inventory Ref Sheet'!N1995</f>
        <v>0</v>
      </c>
      <c r="V1995" s="59">
        <f>'Inventory Ref Sheet'!O1995</f>
        <v>0</v>
      </c>
      <c r="W1995" s="59">
        <f>'Inventory Ref Sheet'!R1995</f>
        <v>0</v>
      </c>
      <c r="X1995" s="59">
        <f>'Inventory Ref Sheet'!S1995</f>
        <v>0</v>
      </c>
      <c r="Y1995" s="100" t="str">
        <f ca="1">IF('Inventory Ref Sheet'!U1995&gt;0,YEAR(TODAY())-'Inventory Ref Sheet'!U1995,"")</f>
        <v/>
      </c>
      <c r="Z1995" s="95">
        <f>'Inventory Ref Sheet'!W1995</f>
        <v>0</v>
      </c>
      <c r="AA1995" s="60">
        <f>'Inventory Ref Sheet'!X1995</f>
        <v>0</v>
      </c>
      <c r="AB1995" s="61"/>
      <c r="AC1995" s="97" t="str">
        <f t="shared" ref="AC1995:AC2058" si="112">IF(ISTEXT(T1995),IF(Y1995&gt;=AB1995,"Yes","No"),"")</f>
        <v/>
      </c>
      <c r="AD1995" s="59">
        <f>'Inventory Ref Sheet'!Y1995</f>
        <v>0</v>
      </c>
      <c r="AE1995" s="59">
        <f>'Inventory Ref Sheet'!Z1995</f>
        <v>0</v>
      </c>
      <c r="AF1995" s="102">
        <f>'Inventory Ref Sheet'!AA1995</f>
        <v>0</v>
      </c>
      <c r="AG1995" s="59">
        <f>'Inventory Ref Sheet'!AD1995</f>
        <v>0</v>
      </c>
      <c r="AH1995" s="59">
        <f>'Inventory Ref Sheet'!AE1995</f>
        <v>0</v>
      </c>
      <c r="AI1995" s="100" t="str">
        <f ca="1">IF('Inventory Ref Sheet'!AG1995&gt;0,YEAR(TODAY())-'Inventory Ref Sheet'!AG1995,"")</f>
        <v/>
      </c>
      <c r="AJ1995" s="99"/>
      <c r="AK1995" s="60">
        <f>'Inventory Ref Sheet'!AJ1995</f>
        <v>0</v>
      </c>
      <c r="AL1995" s="99"/>
      <c r="AM1995" s="97" t="str">
        <f t="shared" ref="AM1995:AM2058" si="113">IF(ISTEXT(AD1995),IF(AI1995&gt;=AL1995,"Yes","No"),"")</f>
        <v/>
      </c>
    </row>
    <row r="1996" spans="10:39" x14ac:dyDescent="0.25">
      <c r="J1996" s="59">
        <f>'Inventory Ref Sheet'!AK1996</f>
        <v>0</v>
      </c>
      <c r="K1996" s="59">
        <f>'Inventory Ref Sheet'!AL1996</f>
        <v>0</v>
      </c>
      <c r="L1996" s="59">
        <f>'Inventory Ref Sheet'!AM1996</f>
        <v>0</v>
      </c>
      <c r="M1996" s="59">
        <f>'Inventory Ref Sheet'!AP1996</f>
        <v>0</v>
      </c>
      <c r="N1996" s="59">
        <f>'Inventory Ref Sheet'!AQ1996</f>
        <v>0</v>
      </c>
      <c r="O1996" s="100" t="str">
        <f ca="1">IF('Inventory Ref Sheet'!AS1996&gt;0,YEAR(TODAY())-'Inventory Ref Sheet'!AS1996,"")</f>
        <v/>
      </c>
      <c r="P1996" s="95">
        <f>'Inventory Ref Sheet'!AU1996</f>
        <v>0</v>
      </c>
      <c r="Q1996" s="60">
        <f>'Inventory Ref Sheet'!AV1996</f>
        <v>0</v>
      </c>
      <c r="R1996" s="61"/>
      <c r="S1996" s="100" t="str">
        <f t="shared" si="111"/>
        <v/>
      </c>
      <c r="T1996" s="59">
        <f>'Inventory Ref Sheet'!M1996</f>
        <v>0</v>
      </c>
      <c r="U1996" s="102">
        <f>'Inventory Ref Sheet'!N1996</f>
        <v>0</v>
      </c>
      <c r="V1996" s="59">
        <f>'Inventory Ref Sheet'!O1996</f>
        <v>0</v>
      </c>
      <c r="W1996" s="59">
        <f>'Inventory Ref Sheet'!R1996</f>
        <v>0</v>
      </c>
      <c r="X1996" s="59">
        <f>'Inventory Ref Sheet'!S1996</f>
        <v>0</v>
      </c>
      <c r="Y1996" s="100" t="str">
        <f ca="1">IF('Inventory Ref Sheet'!U1996&gt;0,YEAR(TODAY())-'Inventory Ref Sheet'!U1996,"")</f>
        <v/>
      </c>
      <c r="Z1996" s="95">
        <f>'Inventory Ref Sheet'!W1996</f>
        <v>0</v>
      </c>
      <c r="AA1996" s="60">
        <f>'Inventory Ref Sheet'!X1996</f>
        <v>0</v>
      </c>
      <c r="AB1996" s="61"/>
      <c r="AC1996" s="97" t="str">
        <f t="shared" si="112"/>
        <v/>
      </c>
      <c r="AD1996" s="59">
        <f>'Inventory Ref Sheet'!Y1996</f>
        <v>0</v>
      </c>
      <c r="AE1996" s="59">
        <f>'Inventory Ref Sheet'!Z1996</f>
        <v>0</v>
      </c>
      <c r="AF1996" s="102">
        <f>'Inventory Ref Sheet'!AA1996</f>
        <v>0</v>
      </c>
      <c r="AG1996" s="59">
        <f>'Inventory Ref Sheet'!AD1996</f>
        <v>0</v>
      </c>
      <c r="AH1996" s="59">
        <f>'Inventory Ref Sheet'!AE1996</f>
        <v>0</v>
      </c>
      <c r="AI1996" s="100" t="str">
        <f ca="1">IF('Inventory Ref Sheet'!AG1996&gt;0,YEAR(TODAY())-'Inventory Ref Sheet'!AG1996,"")</f>
        <v/>
      </c>
      <c r="AJ1996" s="99"/>
      <c r="AK1996" s="60">
        <f>'Inventory Ref Sheet'!AJ1996</f>
        <v>0</v>
      </c>
      <c r="AL1996" s="99"/>
      <c r="AM1996" s="97" t="str">
        <f t="shared" si="113"/>
        <v/>
      </c>
    </row>
    <row r="1997" spans="10:39" x14ac:dyDescent="0.25">
      <c r="J1997" s="59">
        <f>'Inventory Ref Sheet'!AK1997</f>
        <v>0</v>
      </c>
      <c r="K1997" s="59">
        <f>'Inventory Ref Sheet'!AL1997</f>
        <v>0</v>
      </c>
      <c r="L1997" s="59">
        <f>'Inventory Ref Sheet'!AM1997</f>
        <v>0</v>
      </c>
      <c r="M1997" s="59">
        <f>'Inventory Ref Sheet'!AP1997</f>
        <v>0</v>
      </c>
      <c r="N1997" s="59">
        <f>'Inventory Ref Sheet'!AQ1997</f>
        <v>0</v>
      </c>
      <c r="O1997" s="100" t="str">
        <f ca="1">IF('Inventory Ref Sheet'!AS1997&gt;0,YEAR(TODAY())-'Inventory Ref Sheet'!AS1997,"")</f>
        <v/>
      </c>
      <c r="P1997" s="95">
        <f>'Inventory Ref Sheet'!AU1997</f>
        <v>0</v>
      </c>
      <c r="Q1997" s="60">
        <f>'Inventory Ref Sheet'!AV1997</f>
        <v>0</v>
      </c>
      <c r="R1997" s="61"/>
      <c r="S1997" s="100" t="str">
        <f t="shared" si="111"/>
        <v/>
      </c>
      <c r="T1997" s="59">
        <f>'Inventory Ref Sheet'!M1997</f>
        <v>0</v>
      </c>
      <c r="U1997" s="102">
        <f>'Inventory Ref Sheet'!N1997</f>
        <v>0</v>
      </c>
      <c r="V1997" s="59">
        <f>'Inventory Ref Sheet'!O1997</f>
        <v>0</v>
      </c>
      <c r="W1997" s="59">
        <f>'Inventory Ref Sheet'!R1997</f>
        <v>0</v>
      </c>
      <c r="X1997" s="59">
        <f>'Inventory Ref Sheet'!S1997</f>
        <v>0</v>
      </c>
      <c r="Y1997" s="100" t="str">
        <f ca="1">IF('Inventory Ref Sheet'!U1997&gt;0,YEAR(TODAY())-'Inventory Ref Sheet'!U1997,"")</f>
        <v/>
      </c>
      <c r="Z1997" s="95">
        <f>'Inventory Ref Sheet'!W1997</f>
        <v>0</v>
      </c>
      <c r="AA1997" s="60">
        <f>'Inventory Ref Sheet'!X1997</f>
        <v>0</v>
      </c>
      <c r="AB1997" s="61"/>
      <c r="AC1997" s="97" t="str">
        <f t="shared" si="112"/>
        <v/>
      </c>
      <c r="AD1997" s="59">
        <f>'Inventory Ref Sheet'!Y1997</f>
        <v>0</v>
      </c>
      <c r="AE1997" s="59">
        <f>'Inventory Ref Sheet'!Z1997</f>
        <v>0</v>
      </c>
      <c r="AF1997" s="102">
        <f>'Inventory Ref Sheet'!AA1997</f>
        <v>0</v>
      </c>
      <c r="AG1997" s="59">
        <f>'Inventory Ref Sheet'!AD1997</f>
        <v>0</v>
      </c>
      <c r="AH1997" s="59">
        <f>'Inventory Ref Sheet'!AE1997</f>
        <v>0</v>
      </c>
      <c r="AI1997" s="100" t="str">
        <f ca="1">IF('Inventory Ref Sheet'!AG1997&gt;0,YEAR(TODAY())-'Inventory Ref Sheet'!AG1997,"")</f>
        <v/>
      </c>
      <c r="AJ1997" s="99"/>
      <c r="AK1997" s="60">
        <f>'Inventory Ref Sheet'!AJ1997</f>
        <v>0</v>
      </c>
      <c r="AL1997" s="99"/>
      <c r="AM1997" s="97" t="str">
        <f t="shared" si="113"/>
        <v/>
      </c>
    </row>
    <row r="1998" spans="10:39" x14ac:dyDescent="0.25">
      <c r="J1998" s="59">
        <f>'Inventory Ref Sheet'!AK1998</f>
        <v>0</v>
      </c>
      <c r="K1998" s="59">
        <f>'Inventory Ref Sheet'!AL1998</f>
        <v>0</v>
      </c>
      <c r="L1998" s="59">
        <f>'Inventory Ref Sheet'!AM1998</f>
        <v>0</v>
      </c>
      <c r="M1998" s="59">
        <f>'Inventory Ref Sheet'!AP1998</f>
        <v>0</v>
      </c>
      <c r="N1998" s="59">
        <f>'Inventory Ref Sheet'!AQ1998</f>
        <v>0</v>
      </c>
      <c r="O1998" s="100" t="str">
        <f ca="1">IF('Inventory Ref Sheet'!AS1998&gt;0,YEAR(TODAY())-'Inventory Ref Sheet'!AS1998,"")</f>
        <v/>
      </c>
      <c r="P1998" s="95">
        <f>'Inventory Ref Sheet'!AU1998</f>
        <v>0</v>
      </c>
      <c r="Q1998" s="60">
        <f>'Inventory Ref Sheet'!AV1998</f>
        <v>0</v>
      </c>
      <c r="R1998" s="61"/>
      <c r="S1998" s="100" t="str">
        <f t="shared" si="111"/>
        <v/>
      </c>
      <c r="T1998" s="59">
        <f>'Inventory Ref Sheet'!M1998</f>
        <v>0</v>
      </c>
      <c r="U1998" s="102">
        <f>'Inventory Ref Sheet'!N1998</f>
        <v>0</v>
      </c>
      <c r="V1998" s="59">
        <f>'Inventory Ref Sheet'!O1998</f>
        <v>0</v>
      </c>
      <c r="W1998" s="59">
        <f>'Inventory Ref Sheet'!R1998</f>
        <v>0</v>
      </c>
      <c r="X1998" s="59">
        <f>'Inventory Ref Sheet'!S1998</f>
        <v>0</v>
      </c>
      <c r="Y1998" s="100" t="str">
        <f ca="1">IF('Inventory Ref Sheet'!U1998&gt;0,YEAR(TODAY())-'Inventory Ref Sheet'!U1998,"")</f>
        <v/>
      </c>
      <c r="Z1998" s="95">
        <f>'Inventory Ref Sheet'!W1998</f>
        <v>0</v>
      </c>
      <c r="AA1998" s="60">
        <f>'Inventory Ref Sheet'!X1998</f>
        <v>0</v>
      </c>
      <c r="AB1998" s="61"/>
      <c r="AC1998" s="97" t="str">
        <f t="shared" si="112"/>
        <v/>
      </c>
      <c r="AD1998" s="59">
        <f>'Inventory Ref Sheet'!Y1998</f>
        <v>0</v>
      </c>
      <c r="AE1998" s="59">
        <f>'Inventory Ref Sheet'!Z1998</f>
        <v>0</v>
      </c>
      <c r="AF1998" s="102">
        <f>'Inventory Ref Sheet'!AA1998</f>
        <v>0</v>
      </c>
      <c r="AG1998" s="59">
        <f>'Inventory Ref Sheet'!AD1998</f>
        <v>0</v>
      </c>
      <c r="AH1998" s="59">
        <f>'Inventory Ref Sheet'!AE1998</f>
        <v>0</v>
      </c>
      <c r="AI1998" s="100" t="str">
        <f ca="1">IF('Inventory Ref Sheet'!AG1998&gt;0,YEAR(TODAY())-'Inventory Ref Sheet'!AG1998,"")</f>
        <v/>
      </c>
      <c r="AJ1998" s="99"/>
      <c r="AK1998" s="60">
        <f>'Inventory Ref Sheet'!AJ1998</f>
        <v>0</v>
      </c>
      <c r="AL1998" s="99"/>
      <c r="AM1998" s="97" t="str">
        <f t="shared" si="113"/>
        <v/>
      </c>
    </row>
    <row r="1999" spans="10:39" x14ac:dyDescent="0.25">
      <c r="J1999" s="59">
        <f>'Inventory Ref Sheet'!AK1999</f>
        <v>0</v>
      </c>
      <c r="K1999" s="59">
        <f>'Inventory Ref Sheet'!AL1999</f>
        <v>0</v>
      </c>
      <c r="L1999" s="59">
        <f>'Inventory Ref Sheet'!AM1999</f>
        <v>0</v>
      </c>
      <c r="M1999" s="59">
        <f>'Inventory Ref Sheet'!AP1999</f>
        <v>0</v>
      </c>
      <c r="N1999" s="59">
        <f>'Inventory Ref Sheet'!AQ1999</f>
        <v>0</v>
      </c>
      <c r="O1999" s="100" t="str">
        <f ca="1">IF('Inventory Ref Sheet'!AS1999&gt;0,YEAR(TODAY())-'Inventory Ref Sheet'!AS1999,"")</f>
        <v/>
      </c>
      <c r="P1999" s="95">
        <f>'Inventory Ref Sheet'!AU1999</f>
        <v>0</v>
      </c>
      <c r="Q1999" s="60">
        <f>'Inventory Ref Sheet'!AV1999</f>
        <v>0</v>
      </c>
      <c r="R1999" s="61"/>
      <c r="S1999" s="100" t="str">
        <f t="shared" si="111"/>
        <v/>
      </c>
      <c r="T1999" s="59">
        <f>'Inventory Ref Sheet'!M1999</f>
        <v>0</v>
      </c>
      <c r="U1999" s="102">
        <f>'Inventory Ref Sheet'!N1999</f>
        <v>0</v>
      </c>
      <c r="V1999" s="59">
        <f>'Inventory Ref Sheet'!O1999</f>
        <v>0</v>
      </c>
      <c r="W1999" s="59">
        <f>'Inventory Ref Sheet'!R1999</f>
        <v>0</v>
      </c>
      <c r="X1999" s="59">
        <f>'Inventory Ref Sheet'!S1999</f>
        <v>0</v>
      </c>
      <c r="Y1999" s="100" t="str">
        <f ca="1">IF('Inventory Ref Sheet'!U1999&gt;0,YEAR(TODAY())-'Inventory Ref Sheet'!U1999,"")</f>
        <v/>
      </c>
      <c r="Z1999" s="95">
        <f>'Inventory Ref Sheet'!W1999</f>
        <v>0</v>
      </c>
      <c r="AA1999" s="60">
        <f>'Inventory Ref Sheet'!X1999</f>
        <v>0</v>
      </c>
      <c r="AB1999" s="61"/>
      <c r="AC1999" s="97" t="str">
        <f t="shared" si="112"/>
        <v/>
      </c>
      <c r="AD1999" s="59">
        <f>'Inventory Ref Sheet'!Y1999</f>
        <v>0</v>
      </c>
      <c r="AE1999" s="59">
        <f>'Inventory Ref Sheet'!Z1999</f>
        <v>0</v>
      </c>
      <c r="AF1999" s="102">
        <f>'Inventory Ref Sheet'!AA1999</f>
        <v>0</v>
      </c>
      <c r="AG1999" s="59">
        <f>'Inventory Ref Sheet'!AD1999</f>
        <v>0</v>
      </c>
      <c r="AH1999" s="59">
        <f>'Inventory Ref Sheet'!AE1999</f>
        <v>0</v>
      </c>
      <c r="AI1999" s="100" t="str">
        <f ca="1">IF('Inventory Ref Sheet'!AG1999&gt;0,YEAR(TODAY())-'Inventory Ref Sheet'!AG1999,"")</f>
        <v/>
      </c>
      <c r="AJ1999" s="99"/>
      <c r="AK1999" s="60">
        <f>'Inventory Ref Sheet'!AJ1999</f>
        <v>0</v>
      </c>
      <c r="AL1999" s="99"/>
      <c r="AM1999" s="97" t="str">
        <f t="shared" si="113"/>
        <v/>
      </c>
    </row>
    <row r="2000" spans="10:39" x14ac:dyDescent="0.25">
      <c r="J2000" s="59">
        <f>'Inventory Ref Sheet'!AK2000</f>
        <v>0</v>
      </c>
      <c r="K2000" s="59">
        <f>'Inventory Ref Sheet'!AL2000</f>
        <v>0</v>
      </c>
      <c r="L2000" s="59">
        <f>'Inventory Ref Sheet'!AM2000</f>
        <v>0</v>
      </c>
      <c r="M2000" s="59">
        <f>'Inventory Ref Sheet'!AP2000</f>
        <v>0</v>
      </c>
      <c r="N2000" s="59">
        <f>'Inventory Ref Sheet'!AQ2000</f>
        <v>0</v>
      </c>
      <c r="O2000" s="100" t="str">
        <f ca="1">IF('Inventory Ref Sheet'!AS2000&gt;0,YEAR(TODAY())-'Inventory Ref Sheet'!AS2000,"")</f>
        <v/>
      </c>
      <c r="P2000" s="95">
        <f>'Inventory Ref Sheet'!AU2000</f>
        <v>0</v>
      </c>
      <c r="Q2000" s="60">
        <f>'Inventory Ref Sheet'!AV2000</f>
        <v>0</v>
      </c>
      <c r="R2000" s="61"/>
      <c r="S2000" s="100" t="str">
        <f t="shared" si="111"/>
        <v/>
      </c>
      <c r="T2000" s="59">
        <f>'Inventory Ref Sheet'!M2000</f>
        <v>0</v>
      </c>
      <c r="U2000" s="102">
        <f>'Inventory Ref Sheet'!N2000</f>
        <v>0</v>
      </c>
      <c r="V2000" s="59">
        <f>'Inventory Ref Sheet'!O2000</f>
        <v>0</v>
      </c>
      <c r="W2000" s="59">
        <f>'Inventory Ref Sheet'!R2000</f>
        <v>0</v>
      </c>
      <c r="X2000" s="59">
        <f>'Inventory Ref Sheet'!S2000</f>
        <v>0</v>
      </c>
      <c r="Y2000" s="100" t="str">
        <f ca="1">IF('Inventory Ref Sheet'!U2000&gt;0,YEAR(TODAY())-'Inventory Ref Sheet'!U2000,"")</f>
        <v/>
      </c>
      <c r="Z2000" s="95">
        <f>'Inventory Ref Sheet'!W2000</f>
        <v>0</v>
      </c>
      <c r="AA2000" s="60">
        <f>'Inventory Ref Sheet'!X2000</f>
        <v>0</v>
      </c>
      <c r="AB2000" s="61"/>
      <c r="AC2000" s="97" t="str">
        <f t="shared" si="112"/>
        <v/>
      </c>
      <c r="AD2000" s="59">
        <f>'Inventory Ref Sheet'!Y2000</f>
        <v>0</v>
      </c>
      <c r="AE2000" s="59">
        <f>'Inventory Ref Sheet'!Z2000</f>
        <v>0</v>
      </c>
      <c r="AF2000" s="102">
        <f>'Inventory Ref Sheet'!AA2000</f>
        <v>0</v>
      </c>
      <c r="AG2000" s="59">
        <f>'Inventory Ref Sheet'!AD2000</f>
        <v>0</v>
      </c>
      <c r="AH2000" s="59">
        <f>'Inventory Ref Sheet'!AE2000</f>
        <v>0</v>
      </c>
      <c r="AI2000" s="100" t="str">
        <f ca="1">IF('Inventory Ref Sheet'!AG2000&gt;0,YEAR(TODAY())-'Inventory Ref Sheet'!AG2000,"")</f>
        <v/>
      </c>
      <c r="AJ2000" s="99"/>
      <c r="AK2000" s="60">
        <f>'Inventory Ref Sheet'!AJ2000</f>
        <v>0</v>
      </c>
      <c r="AL2000" s="99"/>
      <c r="AM2000" s="97" t="str">
        <f t="shared" si="113"/>
        <v/>
      </c>
    </row>
    <row r="2001" spans="10:39" x14ac:dyDescent="0.25">
      <c r="J2001" s="59">
        <f>'Inventory Ref Sheet'!AK2001</f>
        <v>0</v>
      </c>
      <c r="K2001" s="59">
        <f>'Inventory Ref Sheet'!AL2001</f>
        <v>0</v>
      </c>
      <c r="L2001" s="59">
        <f>'Inventory Ref Sheet'!AM2001</f>
        <v>0</v>
      </c>
      <c r="M2001" s="59">
        <f>'Inventory Ref Sheet'!AP2001</f>
        <v>0</v>
      </c>
      <c r="N2001" s="59">
        <f>'Inventory Ref Sheet'!AQ2001</f>
        <v>0</v>
      </c>
      <c r="O2001" s="100" t="str">
        <f ca="1">IF('Inventory Ref Sheet'!AS2001&gt;0,YEAR(TODAY())-'Inventory Ref Sheet'!AS2001,"")</f>
        <v/>
      </c>
      <c r="P2001" s="95">
        <f>'Inventory Ref Sheet'!AU2001</f>
        <v>0</v>
      </c>
      <c r="Q2001" s="60">
        <f>'Inventory Ref Sheet'!AV2001</f>
        <v>0</v>
      </c>
      <c r="R2001" s="61"/>
      <c r="S2001" s="100" t="str">
        <f t="shared" si="111"/>
        <v/>
      </c>
      <c r="T2001" s="59">
        <f>'Inventory Ref Sheet'!M2001</f>
        <v>0</v>
      </c>
      <c r="U2001" s="102">
        <f>'Inventory Ref Sheet'!N2001</f>
        <v>0</v>
      </c>
      <c r="V2001" s="59">
        <f>'Inventory Ref Sheet'!O2001</f>
        <v>0</v>
      </c>
      <c r="W2001" s="59">
        <f>'Inventory Ref Sheet'!R2001</f>
        <v>0</v>
      </c>
      <c r="X2001" s="59">
        <f>'Inventory Ref Sheet'!S2001</f>
        <v>0</v>
      </c>
      <c r="Y2001" s="100" t="str">
        <f ca="1">IF('Inventory Ref Sheet'!U2001&gt;0,YEAR(TODAY())-'Inventory Ref Sheet'!U2001,"")</f>
        <v/>
      </c>
      <c r="Z2001" s="95">
        <f>'Inventory Ref Sheet'!W2001</f>
        <v>0</v>
      </c>
      <c r="AA2001" s="60">
        <f>'Inventory Ref Sheet'!X2001</f>
        <v>0</v>
      </c>
      <c r="AB2001" s="61"/>
      <c r="AC2001" s="97" t="str">
        <f t="shared" si="112"/>
        <v/>
      </c>
      <c r="AD2001" s="59">
        <f>'Inventory Ref Sheet'!Y2001</f>
        <v>0</v>
      </c>
      <c r="AE2001" s="59">
        <f>'Inventory Ref Sheet'!Z2001</f>
        <v>0</v>
      </c>
      <c r="AF2001" s="102">
        <f>'Inventory Ref Sheet'!AA2001</f>
        <v>0</v>
      </c>
      <c r="AG2001" s="59">
        <f>'Inventory Ref Sheet'!AD2001</f>
        <v>0</v>
      </c>
      <c r="AH2001" s="59">
        <f>'Inventory Ref Sheet'!AE2001</f>
        <v>0</v>
      </c>
      <c r="AI2001" s="100" t="str">
        <f ca="1">IF('Inventory Ref Sheet'!AG2001&gt;0,YEAR(TODAY())-'Inventory Ref Sheet'!AG2001,"")</f>
        <v/>
      </c>
      <c r="AJ2001" s="99"/>
      <c r="AK2001" s="60">
        <f>'Inventory Ref Sheet'!AJ2001</f>
        <v>0</v>
      </c>
      <c r="AL2001" s="99"/>
      <c r="AM2001" s="97" t="str">
        <f t="shared" si="113"/>
        <v/>
      </c>
    </row>
    <row r="2002" spans="10:39" x14ac:dyDescent="0.25">
      <c r="J2002" s="59">
        <f>'Inventory Ref Sheet'!AK2002</f>
        <v>0</v>
      </c>
      <c r="K2002" s="59">
        <f>'Inventory Ref Sheet'!AL2002</f>
        <v>0</v>
      </c>
      <c r="L2002" s="59">
        <f>'Inventory Ref Sheet'!AM2002</f>
        <v>0</v>
      </c>
      <c r="M2002" s="59">
        <f>'Inventory Ref Sheet'!AP2002</f>
        <v>0</v>
      </c>
      <c r="N2002" s="59">
        <f>'Inventory Ref Sheet'!AQ2002</f>
        <v>0</v>
      </c>
      <c r="O2002" s="100" t="str">
        <f ca="1">IF('Inventory Ref Sheet'!AS2002&gt;0,YEAR(TODAY())-'Inventory Ref Sheet'!AS2002,"")</f>
        <v/>
      </c>
      <c r="P2002" s="95">
        <f>'Inventory Ref Sheet'!AU2002</f>
        <v>0</v>
      </c>
      <c r="Q2002" s="60">
        <f>'Inventory Ref Sheet'!AV2002</f>
        <v>0</v>
      </c>
      <c r="R2002" s="61"/>
      <c r="S2002" s="100" t="str">
        <f t="shared" si="111"/>
        <v/>
      </c>
      <c r="T2002" s="59">
        <f>'Inventory Ref Sheet'!M2002</f>
        <v>0</v>
      </c>
      <c r="U2002" s="102">
        <f>'Inventory Ref Sheet'!N2002</f>
        <v>0</v>
      </c>
      <c r="V2002" s="59">
        <f>'Inventory Ref Sheet'!O2002</f>
        <v>0</v>
      </c>
      <c r="W2002" s="59">
        <f>'Inventory Ref Sheet'!R2002</f>
        <v>0</v>
      </c>
      <c r="X2002" s="59">
        <f>'Inventory Ref Sheet'!S2002</f>
        <v>0</v>
      </c>
      <c r="Y2002" s="100" t="str">
        <f ca="1">IF('Inventory Ref Sheet'!U2002&gt;0,YEAR(TODAY())-'Inventory Ref Sheet'!U2002,"")</f>
        <v/>
      </c>
      <c r="Z2002" s="95">
        <f>'Inventory Ref Sheet'!W2002</f>
        <v>0</v>
      </c>
      <c r="AA2002" s="60">
        <f>'Inventory Ref Sheet'!X2002</f>
        <v>0</v>
      </c>
      <c r="AB2002" s="61"/>
      <c r="AC2002" s="97" t="str">
        <f t="shared" si="112"/>
        <v/>
      </c>
      <c r="AD2002" s="59">
        <f>'Inventory Ref Sheet'!Y2002</f>
        <v>0</v>
      </c>
      <c r="AE2002" s="59">
        <f>'Inventory Ref Sheet'!Z2002</f>
        <v>0</v>
      </c>
      <c r="AF2002" s="102">
        <f>'Inventory Ref Sheet'!AA2002</f>
        <v>0</v>
      </c>
      <c r="AG2002" s="59">
        <f>'Inventory Ref Sheet'!AD2002</f>
        <v>0</v>
      </c>
      <c r="AH2002" s="59">
        <f>'Inventory Ref Sheet'!AE2002</f>
        <v>0</v>
      </c>
      <c r="AI2002" s="100" t="str">
        <f ca="1">IF('Inventory Ref Sheet'!AG2002&gt;0,YEAR(TODAY())-'Inventory Ref Sheet'!AG2002,"")</f>
        <v/>
      </c>
      <c r="AJ2002" s="99"/>
      <c r="AK2002" s="60">
        <f>'Inventory Ref Sheet'!AJ2002</f>
        <v>0</v>
      </c>
      <c r="AL2002" s="99"/>
      <c r="AM2002" s="97" t="str">
        <f t="shared" si="113"/>
        <v/>
      </c>
    </row>
    <row r="2003" spans="10:39" x14ac:dyDescent="0.25">
      <c r="J2003" s="59">
        <f>'Inventory Ref Sheet'!AK2003</f>
        <v>0</v>
      </c>
      <c r="K2003" s="59">
        <f>'Inventory Ref Sheet'!AL2003</f>
        <v>0</v>
      </c>
      <c r="L2003" s="59">
        <f>'Inventory Ref Sheet'!AM2003</f>
        <v>0</v>
      </c>
      <c r="M2003" s="59">
        <f>'Inventory Ref Sheet'!AP2003</f>
        <v>0</v>
      </c>
      <c r="N2003" s="59">
        <f>'Inventory Ref Sheet'!AQ2003</f>
        <v>0</v>
      </c>
      <c r="O2003" s="100" t="str">
        <f ca="1">IF('Inventory Ref Sheet'!AS2003&gt;0,YEAR(TODAY())-'Inventory Ref Sheet'!AS2003,"")</f>
        <v/>
      </c>
      <c r="P2003" s="95">
        <f>'Inventory Ref Sheet'!AU2003</f>
        <v>0</v>
      </c>
      <c r="Q2003" s="60">
        <f>'Inventory Ref Sheet'!AV2003</f>
        <v>0</v>
      </c>
      <c r="R2003" s="61"/>
      <c r="S2003" s="100" t="str">
        <f t="shared" si="111"/>
        <v/>
      </c>
      <c r="T2003" s="59">
        <f>'Inventory Ref Sheet'!M2003</f>
        <v>0</v>
      </c>
      <c r="U2003" s="102">
        <f>'Inventory Ref Sheet'!N2003</f>
        <v>0</v>
      </c>
      <c r="V2003" s="59">
        <f>'Inventory Ref Sheet'!O2003</f>
        <v>0</v>
      </c>
      <c r="W2003" s="59">
        <f>'Inventory Ref Sheet'!R2003</f>
        <v>0</v>
      </c>
      <c r="X2003" s="59">
        <f>'Inventory Ref Sheet'!S2003</f>
        <v>0</v>
      </c>
      <c r="Y2003" s="100" t="str">
        <f ca="1">IF('Inventory Ref Sheet'!U2003&gt;0,YEAR(TODAY())-'Inventory Ref Sheet'!U2003,"")</f>
        <v/>
      </c>
      <c r="Z2003" s="95">
        <f>'Inventory Ref Sheet'!W2003</f>
        <v>0</v>
      </c>
      <c r="AA2003" s="60">
        <f>'Inventory Ref Sheet'!X2003</f>
        <v>0</v>
      </c>
      <c r="AB2003" s="61"/>
      <c r="AC2003" s="97" t="str">
        <f t="shared" si="112"/>
        <v/>
      </c>
      <c r="AD2003" s="59">
        <f>'Inventory Ref Sheet'!Y2003</f>
        <v>0</v>
      </c>
      <c r="AE2003" s="59">
        <f>'Inventory Ref Sheet'!Z2003</f>
        <v>0</v>
      </c>
      <c r="AF2003" s="102">
        <f>'Inventory Ref Sheet'!AA2003</f>
        <v>0</v>
      </c>
      <c r="AG2003" s="59">
        <f>'Inventory Ref Sheet'!AD2003</f>
        <v>0</v>
      </c>
      <c r="AH2003" s="59">
        <f>'Inventory Ref Sheet'!AE2003</f>
        <v>0</v>
      </c>
      <c r="AI2003" s="100" t="str">
        <f ca="1">IF('Inventory Ref Sheet'!AG2003&gt;0,YEAR(TODAY())-'Inventory Ref Sheet'!AG2003,"")</f>
        <v/>
      </c>
      <c r="AJ2003" s="99"/>
      <c r="AK2003" s="60">
        <f>'Inventory Ref Sheet'!AJ2003</f>
        <v>0</v>
      </c>
      <c r="AL2003" s="99"/>
      <c r="AM2003" s="97" t="str">
        <f t="shared" si="113"/>
        <v/>
      </c>
    </row>
    <row r="2004" spans="10:39" x14ac:dyDescent="0.25">
      <c r="J2004" s="59">
        <f>'Inventory Ref Sheet'!AK2004</f>
        <v>0</v>
      </c>
      <c r="K2004" s="59">
        <f>'Inventory Ref Sheet'!AL2004</f>
        <v>0</v>
      </c>
      <c r="L2004" s="59">
        <f>'Inventory Ref Sheet'!AM2004</f>
        <v>0</v>
      </c>
      <c r="M2004" s="59">
        <f>'Inventory Ref Sheet'!AP2004</f>
        <v>0</v>
      </c>
      <c r="N2004" s="59">
        <f>'Inventory Ref Sheet'!AQ2004</f>
        <v>0</v>
      </c>
      <c r="O2004" s="100" t="str">
        <f ca="1">IF('Inventory Ref Sheet'!AS2004&gt;0,YEAR(TODAY())-'Inventory Ref Sheet'!AS2004,"")</f>
        <v/>
      </c>
      <c r="P2004" s="95">
        <f>'Inventory Ref Sheet'!AU2004</f>
        <v>0</v>
      </c>
      <c r="Q2004" s="60">
        <f>'Inventory Ref Sheet'!AV2004</f>
        <v>0</v>
      </c>
      <c r="R2004" s="61"/>
      <c r="S2004" s="100" t="str">
        <f t="shared" si="111"/>
        <v/>
      </c>
      <c r="T2004" s="59">
        <f>'Inventory Ref Sheet'!M2004</f>
        <v>0</v>
      </c>
      <c r="U2004" s="102">
        <f>'Inventory Ref Sheet'!N2004</f>
        <v>0</v>
      </c>
      <c r="V2004" s="59">
        <f>'Inventory Ref Sheet'!O2004</f>
        <v>0</v>
      </c>
      <c r="W2004" s="59">
        <f>'Inventory Ref Sheet'!R2004</f>
        <v>0</v>
      </c>
      <c r="X2004" s="59">
        <f>'Inventory Ref Sheet'!S2004</f>
        <v>0</v>
      </c>
      <c r="Y2004" s="100" t="str">
        <f ca="1">IF('Inventory Ref Sheet'!U2004&gt;0,YEAR(TODAY())-'Inventory Ref Sheet'!U2004,"")</f>
        <v/>
      </c>
      <c r="Z2004" s="95">
        <f>'Inventory Ref Sheet'!W2004</f>
        <v>0</v>
      </c>
      <c r="AA2004" s="60">
        <f>'Inventory Ref Sheet'!X2004</f>
        <v>0</v>
      </c>
      <c r="AB2004" s="61"/>
      <c r="AC2004" s="97" t="str">
        <f t="shared" si="112"/>
        <v/>
      </c>
      <c r="AD2004" s="59">
        <f>'Inventory Ref Sheet'!Y2004</f>
        <v>0</v>
      </c>
      <c r="AE2004" s="59">
        <f>'Inventory Ref Sheet'!Z2004</f>
        <v>0</v>
      </c>
      <c r="AF2004" s="102">
        <f>'Inventory Ref Sheet'!AA2004</f>
        <v>0</v>
      </c>
      <c r="AG2004" s="59">
        <f>'Inventory Ref Sheet'!AD2004</f>
        <v>0</v>
      </c>
      <c r="AH2004" s="59">
        <f>'Inventory Ref Sheet'!AE2004</f>
        <v>0</v>
      </c>
      <c r="AI2004" s="100" t="str">
        <f ca="1">IF('Inventory Ref Sheet'!AG2004&gt;0,YEAR(TODAY())-'Inventory Ref Sheet'!AG2004,"")</f>
        <v/>
      </c>
      <c r="AJ2004" s="99"/>
      <c r="AK2004" s="60">
        <f>'Inventory Ref Sheet'!AJ2004</f>
        <v>0</v>
      </c>
      <c r="AL2004" s="99"/>
      <c r="AM2004" s="97" t="str">
        <f t="shared" si="113"/>
        <v/>
      </c>
    </row>
    <row r="2005" spans="10:39" x14ac:dyDescent="0.25">
      <c r="J2005" s="59">
        <f>'Inventory Ref Sheet'!AK2005</f>
        <v>0</v>
      </c>
      <c r="K2005" s="59">
        <f>'Inventory Ref Sheet'!AL2005</f>
        <v>0</v>
      </c>
      <c r="L2005" s="59">
        <f>'Inventory Ref Sheet'!AM2005</f>
        <v>0</v>
      </c>
      <c r="M2005" s="59">
        <f>'Inventory Ref Sheet'!AP2005</f>
        <v>0</v>
      </c>
      <c r="N2005" s="59">
        <f>'Inventory Ref Sheet'!AQ2005</f>
        <v>0</v>
      </c>
      <c r="O2005" s="100" t="str">
        <f ca="1">IF('Inventory Ref Sheet'!AS2005&gt;0,YEAR(TODAY())-'Inventory Ref Sheet'!AS2005,"")</f>
        <v/>
      </c>
      <c r="P2005" s="95">
        <f>'Inventory Ref Sheet'!AU2005</f>
        <v>0</v>
      </c>
      <c r="Q2005" s="60">
        <f>'Inventory Ref Sheet'!AV2005</f>
        <v>0</v>
      </c>
      <c r="R2005" s="61"/>
      <c r="S2005" s="100" t="str">
        <f t="shared" si="111"/>
        <v/>
      </c>
      <c r="T2005" s="59">
        <f>'Inventory Ref Sheet'!M2005</f>
        <v>0</v>
      </c>
      <c r="U2005" s="102">
        <f>'Inventory Ref Sheet'!N2005</f>
        <v>0</v>
      </c>
      <c r="V2005" s="59">
        <f>'Inventory Ref Sheet'!O2005</f>
        <v>0</v>
      </c>
      <c r="W2005" s="59">
        <f>'Inventory Ref Sheet'!R2005</f>
        <v>0</v>
      </c>
      <c r="X2005" s="59">
        <f>'Inventory Ref Sheet'!S2005</f>
        <v>0</v>
      </c>
      <c r="Y2005" s="100" t="str">
        <f ca="1">IF('Inventory Ref Sheet'!U2005&gt;0,YEAR(TODAY())-'Inventory Ref Sheet'!U2005,"")</f>
        <v/>
      </c>
      <c r="Z2005" s="95">
        <f>'Inventory Ref Sheet'!W2005</f>
        <v>0</v>
      </c>
      <c r="AA2005" s="60">
        <f>'Inventory Ref Sheet'!X2005</f>
        <v>0</v>
      </c>
      <c r="AB2005" s="61"/>
      <c r="AC2005" s="97" t="str">
        <f t="shared" si="112"/>
        <v/>
      </c>
      <c r="AD2005" s="59">
        <f>'Inventory Ref Sheet'!Y2005</f>
        <v>0</v>
      </c>
      <c r="AE2005" s="59">
        <f>'Inventory Ref Sheet'!Z2005</f>
        <v>0</v>
      </c>
      <c r="AF2005" s="102">
        <f>'Inventory Ref Sheet'!AA2005</f>
        <v>0</v>
      </c>
      <c r="AG2005" s="59">
        <f>'Inventory Ref Sheet'!AD2005</f>
        <v>0</v>
      </c>
      <c r="AH2005" s="59">
        <f>'Inventory Ref Sheet'!AE2005</f>
        <v>0</v>
      </c>
      <c r="AI2005" s="100" t="str">
        <f ca="1">IF('Inventory Ref Sheet'!AG2005&gt;0,YEAR(TODAY())-'Inventory Ref Sheet'!AG2005,"")</f>
        <v/>
      </c>
      <c r="AJ2005" s="99"/>
      <c r="AK2005" s="60">
        <f>'Inventory Ref Sheet'!AJ2005</f>
        <v>0</v>
      </c>
      <c r="AL2005" s="99"/>
      <c r="AM2005" s="97" t="str">
        <f t="shared" si="113"/>
        <v/>
      </c>
    </row>
    <row r="2006" spans="10:39" x14ac:dyDescent="0.25">
      <c r="J2006" s="59">
        <f>'Inventory Ref Sheet'!AK2006</f>
        <v>0</v>
      </c>
      <c r="K2006" s="59">
        <f>'Inventory Ref Sheet'!AL2006</f>
        <v>0</v>
      </c>
      <c r="L2006" s="59">
        <f>'Inventory Ref Sheet'!AM2006</f>
        <v>0</v>
      </c>
      <c r="M2006" s="59">
        <f>'Inventory Ref Sheet'!AP2006</f>
        <v>0</v>
      </c>
      <c r="N2006" s="59">
        <f>'Inventory Ref Sheet'!AQ2006</f>
        <v>0</v>
      </c>
      <c r="O2006" s="100" t="str">
        <f ca="1">IF('Inventory Ref Sheet'!AS2006&gt;0,YEAR(TODAY())-'Inventory Ref Sheet'!AS2006,"")</f>
        <v/>
      </c>
      <c r="P2006" s="95">
        <f>'Inventory Ref Sheet'!AU2006</f>
        <v>0</v>
      </c>
      <c r="Q2006" s="60">
        <f>'Inventory Ref Sheet'!AV2006</f>
        <v>0</v>
      </c>
      <c r="R2006" s="61"/>
      <c r="S2006" s="100" t="str">
        <f t="shared" si="111"/>
        <v/>
      </c>
      <c r="T2006" s="59">
        <f>'Inventory Ref Sheet'!M2006</f>
        <v>0</v>
      </c>
      <c r="U2006" s="102">
        <f>'Inventory Ref Sheet'!N2006</f>
        <v>0</v>
      </c>
      <c r="V2006" s="59">
        <f>'Inventory Ref Sheet'!O2006</f>
        <v>0</v>
      </c>
      <c r="W2006" s="59">
        <f>'Inventory Ref Sheet'!R2006</f>
        <v>0</v>
      </c>
      <c r="X2006" s="59">
        <f>'Inventory Ref Sheet'!S2006</f>
        <v>0</v>
      </c>
      <c r="Y2006" s="100" t="str">
        <f ca="1">IF('Inventory Ref Sheet'!U2006&gt;0,YEAR(TODAY())-'Inventory Ref Sheet'!U2006,"")</f>
        <v/>
      </c>
      <c r="Z2006" s="95">
        <f>'Inventory Ref Sheet'!W2006</f>
        <v>0</v>
      </c>
      <c r="AA2006" s="60">
        <f>'Inventory Ref Sheet'!X2006</f>
        <v>0</v>
      </c>
      <c r="AB2006" s="61"/>
      <c r="AC2006" s="97" t="str">
        <f t="shared" si="112"/>
        <v/>
      </c>
      <c r="AD2006" s="59">
        <f>'Inventory Ref Sheet'!Y2006</f>
        <v>0</v>
      </c>
      <c r="AE2006" s="59">
        <f>'Inventory Ref Sheet'!Z2006</f>
        <v>0</v>
      </c>
      <c r="AF2006" s="102">
        <f>'Inventory Ref Sheet'!AA2006</f>
        <v>0</v>
      </c>
      <c r="AG2006" s="59">
        <f>'Inventory Ref Sheet'!AD2006</f>
        <v>0</v>
      </c>
      <c r="AH2006" s="59">
        <f>'Inventory Ref Sheet'!AE2006</f>
        <v>0</v>
      </c>
      <c r="AI2006" s="100" t="str">
        <f ca="1">IF('Inventory Ref Sheet'!AG2006&gt;0,YEAR(TODAY())-'Inventory Ref Sheet'!AG2006,"")</f>
        <v/>
      </c>
      <c r="AJ2006" s="99"/>
      <c r="AK2006" s="60">
        <f>'Inventory Ref Sheet'!AJ2006</f>
        <v>0</v>
      </c>
      <c r="AL2006" s="99"/>
      <c r="AM2006" s="97" t="str">
        <f t="shared" si="113"/>
        <v/>
      </c>
    </row>
    <row r="2007" spans="10:39" x14ac:dyDescent="0.25">
      <c r="J2007" s="59">
        <f>'Inventory Ref Sheet'!AK2007</f>
        <v>0</v>
      </c>
      <c r="K2007" s="59">
        <f>'Inventory Ref Sheet'!AL2007</f>
        <v>0</v>
      </c>
      <c r="L2007" s="59">
        <f>'Inventory Ref Sheet'!AM2007</f>
        <v>0</v>
      </c>
      <c r="M2007" s="59">
        <f>'Inventory Ref Sheet'!AP2007</f>
        <v>0</v>
      </c>
      <c r="N2007" s="59">
        <f>'Inventory Ref Sheet'!AQ2007</f>
        <v>0</v>
      </c>
      <c r="O2007" s="100" t="str">
        <f ca="1">IF('Inventory Ref Sheet'!AS2007&gt;0,YEAR(TODAY())-'Inventory Ref Sheet'!AS2007,"")</f>
        <v/>
      </c>
      <c r="P2007" s="95">
        <f>'Inventory Ref Sheet'!AU2007</f>
        <v>0</v>
      </c>
      <c r="Q2007" s="60">
        <f>'Inventory Ref Sheet'!AV2007</f>
        <v>0</v>
      </c>
      <c r="R2007" s="61"/>
      <c r="S2007" s="100" t="str">
        <f t="shared" si="111"/>
        <v/>
      </c>
      <c r="T2007" s="59">
        <f>'Inventory Ref Sheet'!M2007</f>
        <v>0</v>
      </c>
      <c r="U2007" s="102">
        <f>'Inventory Ref Sheet'!N2007</f>
        <v>0</v>
      </c>
      <c r="V2007" s="59">
        <f>'Inventory Ref Sheet'!O2007</f>
        <v>0</v>
      </c>
      <c r="W2007" s="59">
        <f>'Inventory Ref Sheet'!R2007</f>
        <v>0</v>
      </c>
      <c r="X2007" s="59">
        <f>'Inventory Ref Sheet'!S2007</f>
        <v>0</v>
      </c>
      <c r="Y2007" s="100" t="str">
        <f ca="1">IF('Inventory Ref Sheet'!U2007&gt;0,YEAR(TODAY())-'Inventory Ref Sheet'!U2007,"")</f>
        <v/>
      </c>
      <c r="Z2007" s="95">
        <f>'Inventory Ref Sheet'!W2007</f>
        <v>0</v>
      </c>
      <c r="AA2007" s="60">
        <f>'Inventory Ref Sheet'!X2007</f>
        <v>0</v>
      </c>
      <c r="AB2007" s="61"/>
      <c r="AC2007" s="97" t="str">
        <f t="shared" si="112"/>
        <v/>
      </c>
      <c r="AD2007" s="59">
        <f>'Inventory Ref Sheet'!Y2007</f>
        <v>0</v>
      </c>
      <c r="AE2007" s="59">
        <f>'Inventory Ref Sheet'!Z2007</f>
        <v>0</v>
      </c>
      <c r="AF2007" s="102">
        <f>'Inventory Ref Sheet'!AA2007</f>
        <v>0</v>
      </c>
      <c r="AG2007" s="59">
        <f>'Inventory Ref Sheet'!AD2007</f>
        <v>0</v>
      </c>
      <c r="AH2007" s="59">
        <f>'Inventory Ref Sheet'!AE2007</f>
        <v>0</v>
      </c>
      <c r="AI2007" s="100" t="str">
        <f ca="1">IF('Inventory Ref Sheet'!AG2007&gt;0,YEAR(TODAY())-'Inventory Ref Sheet'!AG2007,"")</f>
        <v/>
      </c>
      <c r="AJ2007" s="99"/>
      <c r="AK2007" s="60">
        <f>'Inventory Ref Sheet'!AJ2007</f>
        <v>0</v>
      </c>
      <c r="AL2007" s="99"/>
      <c r="AM2007" s="97" t="str">
        <f t="shared" si="113"/>
        <v/>
      </c>
    </row>
    <row r="2008" spans="10:39" x14ac:dyDescent="0.25">
      <c r="J2008" s="59">
        <f>'Inventory Ref Sheet'!AK2008</f>
        <v>0</v>
      </c>
      <c r="K2008" s="59">
        <f>'Inventory Ref Sheet'!AL2008</f>
        <v>0</v>
      </c>
      <c r="L2008" s="59">
        <f>'Inventory Ref Sheet'!AM2008</f>
        <v>0</v>
      </c>
      <c r="M2008" s="59">
        <f>'Inventory Ref Sheet'!AP2008</f>
        <v>0</v>
      </c>
      <c r="N2008" s="59">
        <f>'Inventory Ref Sheet'!AQ2008</f>
        <v>0</v>
      </c>
      <c r="O2008" s="100" t="str">
        <f ca="1">IF('Inventory Ref Sheet'!AS2008&gt;0,YEAR(TODAY())-'Inventory Ref Sheet'!AS2008,"")</f>
        <v/>
      </c>
      <c r="P2008" s="95">
        <f>'Inventory Ref Sheet'!AU2008</f>
        <v>0</v>
      </c>
      <c r="Q2008" s="60">
        <f>'Inventory Ref Sheet'!AV2008</f>
        <v>0</v>
      </c>
      <c r="R2008" s="61"/>
      <c r="S2008" s="100" t="str">
        <f t="shared" si="111"/>
        <v/>
      </c>
      <c r="T2008" s="59">
        <f>'Inventory Ref Sheet'!M2008</f>
        <v>0</v>
      </c>
      <c r="U2008" s="102">
        <f>'Inventory Ref Sheet'!N2008</f>
        <v>0</v>
      </c>
      <c r="V2008" s="59">
        <f>'Inventory Ref Sheet'!O2008</f>
        <v>0</v>
      </c>
      <c r="W2008" s="59">
        <f>'Inventory Ref Sheet'!R2008</f>
        <v>0</v>
      </c>
      <c r="X2008" s="59">
        <f>'Inventory Ref Sheet'!S2008</f>
        <v>0</v>
      </c>
      <c r="Y2008" s="100" t="str">
        <f ca="1">IF('Inventory Ref Sheet'!U2008&gt;0,YEAR(TODAY())-'Inventory Ref Sheet'!U2008,"")</f>
        <v/>
      </c>
      <c r="Z2008" s="95">
        <f>'Inventory Ref Sheet'!W2008</f>
        <v>0</v>
      </c>
      <c r="AA2008" s="60">
        <f>'Inventory Ref Sheet'!X2008</f>
        <v>0</v>
      </c>
      <c r="AB2008" s="61"/>
      <c r="AC2008" s="97" t="str">
        <f t="shared" si="112"/>
        <v/>
      </c>
      <c r="AD2008" s="59">
        <f>'Inventory Ref Sheet'!Y2008</f>
        <v>0</v>
      </c>
      <c r="AE2008" s="59">
        <f>'Inventory Ref Sheet'!Z2008</f>
        <v>0</v>
      </c>
      <c r="AF2008" s="102">
        <f>'Inventory Ref Sheet'!AA2008</f>
        <v>0</v>
      </c>
      <c r="AG2008" s="59">
        <f>'Inventory Ref Sheet'!AD2008</f>
        <v>0</v>
      </c>
      <c r="AH2008" s="59">
        <f>'Inventory Ref Sheet'!AE2008</f>
        <v>0</v>
      </c>
      <c r="AI2008" s="100" t="str">
        <f ca="1">IF('Inventory Ref Sheet'!AG2008&gt;0,YEAR(TODAY())-'Inventory Ref Sheet'!AG2008,"")</f>
        <v/>
      </c>
      <c r="AJ2008" s="99"/>
      <c r="AK2008" s="60">
        <f>'Inventory Ref Sheet'!AJ2008</f>
        <v>0</v>
      </c>
      <c r="AL2008" s="99"/>
      <c r="AM2008" s="97" t="str">
        <f t="shared" si="113"/>
        <v/>
      </c>
    </row>
    <row r="2009" spans="10:39" x14ac:dyDescent="0.25">
      <c r="J2009" s="59">
        <f>'Inventory Ref Sheet'!AK2009</f>
        <v>0</v>
      </c>
      <c r="K2009" s="59">
        <f>'Inventory Ref Sheet'!AL2009</f>
        <v>0</v>
      </c>
      <c r="L2009" s="59">
        <f>'Inventory Ref Sheet'!AM2009</f>
        <v>0</v>
      </c>
      <c r="M2009" s="59">
        <f>'Inventory Ref Sheet'!AP2009</f>
        <v>0</v>
      </c>
      <c r="N2009" s="59">
        <f>'Inventory Ref Sheet'!AQ2009</f>
        <v>0</v>
      </c>
      <c r="O2009" s="100" t="str">
        <f ca="1">IF('Inventory Ref Sheet'!AS2009&gt;0,YEAR(TODAY())-'Inventory Ref Sheet'!AS2009,"")</f>
        <v/>
      </c>
      <c r="P2009" s="95">
        <f>'Inventory Ref Sheet'!AU2009</f>
        <v>0</v>
      </c>
      <c r="Q2009" s="60">
        <f>'Inventory Ref Sheet'!AV2009</f>
        <v>0</v>
      </c>
      <c r="R2009" s="61"/>
      <c r="S2009" s="100" t="str">
        <f t="shared" si="111"/>
        <v/>
      </c>
      <c r="T2009" s="59">
        <f>'Inventory Ref Sheet'!M2009</f>
        <v>0</v>
      </c>
      <c r="U2009" s="102">
        <f>'Inventory Ref Sheet'!N2009</f>
        <v>0</v>
      </c>
      <c r="V2009" s="59">
        <f>'Inventory Ref Sheet'!O2009</f>
        <v>0</v>
      </c>
      <c r="W2009" s="59">
        <f>'Inventory Ref Sheet'!R2009</f>
        <v>0</v>
      </c>
      <c r="X2009" s="59">
        <f>'Inventory Ref Sheet'!S2009</f>
        <v>0</v>
      </c>
      <c r="Y2009" s="100" t="str">
        <f ca="1">IF('Inventory Ref Sheet'!U2009&gt;0,YEAR(TODAY())-'Inventory Ref Sheet'!U2009,"")</f>
        <v/>
      </c>
      <c r="Z2009" s="95">
        <f>'Inventory Ref Sheet'!W2009</f>
        <v>0</v>
      </c>
      <c r="AA2009" s="60">
        <f>'Inventory Ref Sheet'!X2009</f>
        <v>0</v>
      </c>
      <c r="AB2009" s="61"/>
      <c r="AC2009" s="97" t="str">
        <f t="shared" si="112"/>
        <v/>
      </c>
      <c r="AD2009" s="59">
        <f>'Inventory Ref Sheet'!Y2009</f>
        <v>0</v>
      </c>
      <c r="AE2009" s="59">
        <f>'Inventory Ref Sheet'!Z2009</f>
        <v>0</v>
      </c>
      <c r="AF2009" s="102">
        <f>'Inventory Ref Sheet'!AA2009</f>
        <v>0</v>
      </c>
      <c r="AG2009" s="59">
        <f>'Inventory Ref Sheet'!AD2009</f>
        <v>0</v>
      </c>
      <c r="AH2009" s="59">
        <f>'Inventory Ref Sheet'!AE2009</f>
        <v>0</v>
      </c>
      <c r="AI2009" s="100" t="str">
        <f ca="1">IF('Inventory Ref Sheet'!AG2009&gt;0,YEAR(TODAY())-'Inventory Ref Sheet'!AG2009,"")</f>
        <v/>
      </c>
      <c r="AJ2009" s="99"/>
      <c r="AK2009" s="60">
        <f>'Inventory Ref Sheet'!AJ2009</f>
        <v>0</v>
      </c>
      <c r="AL2009" s="99"/>
      <c r="AM2009" s="97" t="str">
        <f t="shared" si="113"/>
        <v/>
      </c>
    </row>
    <row r="2010" spans="10:39" x14ac:dyDescent="0.25">
      <c r="J2010" s="59">
        <f>'Inventory Ref Sheet'!AK2010</f>
        <v>0</v>
      </c>
      <c r="K2010" s="59">
        <f>'Inventory Ref Sheet'!AL2010</f>
        <v>0</v>
      </c>
      <c r="L2010" s="59">
        <f>'Inventory Ref Sheet'!AM2010</f>
        <v>0</v>
      </c>
      <c r="M2010" s="59">
        <f>'Inventory Ref Sheet'!AP2010</f>
        <v>0</v>
      </c>
      <c r="N2010" s="59">
        <f>'Inventory Ref Sheet'!AQ2010</f>
        <v>0</v>
      </c>
      <c r="O2010" s="100" t="str">
        <f ca="1">IF('Inventory Ref Sheet'!AS2010&gt;0,YEAR(TODAY())-'Inventory Ref Sheet'!AS2010,"")</f>
        <v/>
      </c>
      <c r="P2010" s="95">
        <f>'Inventory Ref Sheet'!AU2010</f>
        <v>0</v>
      </c>
      <c r="Q2010" s="60">
        <f>'Inventory Ref Sheet'!AV2010</f>
        <v>0</v>
      </c>
      <c r="R2010" s="61"/>
      <c r="S2010" s="100" t="str">
        <f t="shared" si="111"/>
        <v/>
      </c>
      <c r="T2010" s="59">
        <f>'Inventory Ref Sheet'!M2010</f>
        <v>0</v>
      </c>
      <c r="U2010" s="102">
        <f>'Inventory Ref Sheet'!N2010</f>
        <v>0</v>
      </c>
      <c r="V2010" s="59">
        <f>'Inventory Ref Sheet'!O2010</f>
        <v>0</v>
      </c>
      <c r="W2010" s="59">
        <f>'Inventory Ref Sheet'!R2010</f>
        <v>0</v>
      </c>
      <c r="X2010" s="59">
        <f>'Inventory Ref Sheet'!S2010</f>
        <v>0</v>
      </c>
      <c r="Y2010" s="100" t="str">
        <f ca="1">IF('Inventory Ref Sheet'!U2010&gt;0,YEAR(TODAY())-'Inventory Ref Sheet'!U2010,"")</f>
        <v/>
      </c>
      <c r="Z2010" s="95">
        <f>'Inventory Ref Sheet'!W2010</f>
        <v>0</v>
      </c>
      <c r="AA2010" s="60">
        <f>'Inventory Ref Sheet'!X2010</f>
        <v>0</v>
      </c>
      <c r="AB2010" s="61"/>
      <c r="AC2010" s="97" t="str">
        <f t="shared" si="112"/>
        <v/>
      </c>
      <c r="AD2010" s="59">
        <f>'Inventory Ref Sheet'!Y2010</f>
        <v>0</v>
      </c>
      <c r="AE2010" s="59">
        <f>'Inventory Ref Sheet'!Z2010</f>
        <v>0</v>
      </c>
      <c r="AF2010" s="102">
        <f>'Inventory Ref Sheet'!AA2010</f>
        <v>0</v>
      </c>
      <c r="AG2010" s="59">
        <f>'Inventory Ref Sheet'!AD2010</f>
        <v>0</v>
      </c>
      <c r="AH2010" s="59">
        <f>'Inventory Ref Sheet'!AE2010</f>
        <v>0</v>
      </c>
      <c r="AI2010" s="100" t="str">
        <f ca="1">IF('Inventory Ref Sheet'!AG2010&gt;0,YEAR(TODAY())-'Inventory Ref Sheet'!AG2010,"")</f>
        <v/>
      </c>
      <c r="AJ2010" s="99"/>
      <c r="AK2010" s="60">
        <f>'Inventory Ref Sheet'!AJ2010</f>
        <v>0</v>
      </c>
      <c r="AL2010" s="99"/>
      <c r="AM2010" s="97" t="str">
        <f t="shared" si="113"/>
        <v/>
      </c>
    </row>
    <row r="2011" spans="10:39" x14ac:dyDescent="0.25">
      <c r="J2011" s="59">
        <f>'Inventory Ref Sheet'!AK2011</f>
        <v>0</v>
      </c>
      <c r="K2011" s="59">
        <f>'Inventory Ref Sheet'!AL2011</f>
        <v>0</v>
      </c>
      <c r="L2011" s="59">
        <f>'Inventory Ref Sheet'!AM2011</f>
        <v>0</v>
      </c>
      <c r="M2011" s="59">
        <f>'Inventory Ref Sheet'!AP2011</f>
        <v>0</v>
      </c>
      <c r="N2011" s="59">
        <f>'Inventory Ref Sheet'!AQ2011</f>
        <v>0</v>
      </c>
      <c r="O2011" s="100" t="str">
        <f ca="1">IF('Inventory Ref Sheet'!AS2011&gt;0,YEAR(TODAY())-'Inventory Ref Sheet'!AS2011,"")</f>
        <v/>
      </c>
      <c r="P2011" s="95">
        <f>'Inventory Ref Sheet'!AU2011</f>
        <v>0</v>
      </c>
      <c r="Q2011" s="60">
        <f>'Inventory Ref Sheet'!AV2011</f>
        <v>0</v>
      </c>
      <c r="R2011" s="61"/>
      <c r="S2011" s="100" t="str">
        <f t="shared" si="111"/>
        <v/>
      </c>
      <c r="T2011" s="59">
        <f>'Inventory Ref Sheet'!M2011</f>
        <v>0</v>
      </c>
      <c r="U2011" s="102">
        <f>'Inventory Ref Sheet'!N2011</f>
        <v>0</v>
      </c>
      <c r="V2011" s="59">
        <f>'Inventory Ref Sheet'!O2011</f>
        <v>0</v>
      </c>
      <c r="W2011" s="59">
        <f>'Inventory Ref Sheet'!R2011</f>
        <v>0</v>
      </c>
      <c r="X2011" s="59">
        <f>'Inventory Ref Sheet'!S2011</f>
        <v>0</v>
      </c>
      <c r="Y2011" s="100" t="str">
        <f ca="1">IF('Inventory Ref Sheet'!U2011&gt;0,YEAR(TODAY())-'Inventory Ref Sheet'!U2011,"")</f>
        <v/>
      </c>
      <c r="Z2011" s="95">
        <f>'Inventory Ref Sheet'!W2011</f>
        <v>0</v>
      </c>
      <c r="AA2011" s="60">
        <f>'Inventory Ref Sheet'!X2011</f>
        <v>0</v>
      </c>
      <c r="AB2011" s="61"/>
      <c r="AC2011" s="97" t="str">
        <f t="shared" si="112"/>
        <v/>
      </c>
      <c r="AD2011" s="59">
        <f>'Inventory Ref Sheet'!Y2011</f>
        <v>0</v>
      </c>
      <c r="AE2011" s="59">
        <f>'Inventory Ref Sheet'!Z2011</f>
        <v>0</v>
      </c>
      <c r="AF2011" s="102">
        <f>'Inventory Ref Sheet'!AA2011</f>
        <v>0</v>
      </c>
      <c r="AG2011" s="59">
        <f>'Inventory Ref Sheet'!AD2011</f>
        <v>0</v>
      </c>
      <c r="AH2011" s="59">
        <f>'Inventory Ref Sheet'!AE2011</f>
        <v>0</v>
      </c>
      <c r="AI2011" s="100" t="str">
        <f ca="1">IF('Inventory Ref Sheet'!AG2011&gt;0,YEAR(TODAY())-'Inventory Ref Sheet'!AG2011,"")</f>
        <v/>
      </c>
      <c r="AJ2011" s="99"/>
      <c r="AK2011" s="60">
        <f>'Inventory Ref Sheet'!AJ2011</f>
        <v>0</v>
      </c>
      <c r="AL2011" s="99"/>
      <c r="AM2011" s="97" t="str">
        <f t="shared" si="113"/>
        <v/>
      </c>
    </row>
    <row r="2012" spans="10:39" x14ac:dyDescent="0.25">
      <c r="J2012" s="59">
        <f>'Inventory Ref Sheet'!AK2012</f>
        <v>0</v>
      </c>
      <c r="K2012" s="59">
        <f>'Inventory Ref Sheet'!AL2012</f>
        <v>0</v>
      </c>
      <c r="L2012" s="59">
        <f>'Inventory Ref Sheet'!AM2012</f>
        <v>0</v>
      </c>
      <c r="M2012" s="59">
        <f>'Inventory Ref Sheet'!AP2012</f>
        <v>0</v>
      </c>
      <c r="N2012" s="59">
        <f>'Inventory Ref Sheet'!AQ2012</f>
        <v>0</v>
      </c>
      <c r="O2012" s="100" t="str">
        <f ca="1">IF('Inventory Ref Sheet'!AS2012&gt;0,YEAR(TODAY())-'Inventory Ref Sheet'!AS2012,"")</f>
        <v/>
      </c>
      <c r="P2012" s="95">
        <f>'Inventory Ref Sheet'!AU2012</f>
        <v>0</v>
      </c>
      <c r="Q2012" s="60">
        <f>'Inventory Ref Sheet'!AV2012</f>
        <v>0</v>
      </c>
      <c r="R2012" s="61"/>
      <c r="S2012" s="100" t="str">
        <f t="shared" si="111"/>
        <v/>
      </c>
      <c r="T2012" s="59">
        <f>'Inventory Ref Sheet'!M2012</f>
        <v>0</v>
      </c>
      <c r="U2012" s="102">
        <f>'Inventory Ref Sheet'!N2012</f>
        <v>0</v>
      </c>
      <c r="V2012" s="59">
        <f>'Inventory Ref Sheet'!O2012</f>
        <v>0</v>
      </c>
      <c r="W2012" s="59">
        <f>'Inventory Ref Sheet'!R2012</f>
        <v>0</v>
      </c>
      <c r="X2012" s="59">
        <f>'Inventory Ref Sheet'!S2012</f>
        <v>0</v>
      </c>
      <c r="Y2012" s="100" t="str">
        <f ca="1">IF('Inventory Ref Sheet'!U2012&gt;0,YEAR(TODAY())-'Inventory Ref Sheet'!U2012,"")</f>
        <v/>
      </c>
      <c r="Z2012" s="95">
        <f>'Inventory Ref Sheet'!W2012</f>
        <v>0</v>
      </c>
      <c r="AA2012" s="60">
        <f>'Inventory Ref Sheet'!X2012</f>
        <v>0</v>
      </c>
      <c r="AB2012" s="61"/>
      <c r="AC2012" s="97" t="str">
        <f t="shared" si="112"/>
        <v/>
      </c>
      <c r="AD2012" s="59">
        <f>'Inventory Ref Sheet'!Y2012</f>
        <v>0</v>
      </c>
      <c r="AE2012" s="59">
        <f>'Inventory Ref Sheet'!Z2012</f>
        <v>0</v>
      </c>
      <c r="AF2012" s="102">
        <f>'Inventory Ref Sheet'!AA2012</f>
        <v>0</v>
      </c>
      <c r="AG2012" s="59">
        <f>'Inventory Ref Sheet'!AD2012</f>
        <v>0</v>
      </c>
      <c r="AH2012" s="59">
        <f>'Inventory Ref Sheet'!AE2012</f>
        <v>0</v>
      </c>
      <c r="AI2012" s="100" t="str">
        <f ca="1">IF('Inventory Ref Sheet'!AG2012&gt;0,YEAR(TODAY())-'Inventory Ref Sheet'!AG2012,"")</f>
        <v/>
      </c>
      <c r="AJ2012" s="99"/>
      <c r="AK2012" s="60">
        <f>'Inventory Ref Sheet'!AJ2012</f>
        <v>0</v>
      </c>
      <c r="AL2012" s="99"/>
      <c r="AM2012" s="97" t="str">
        <f t="shared" si="113"/>
        <v/>
      </c>
    </row>
    <row r="2013" spans="10:39" x14ac:dyDescent="0.25">
      <c r="J2013" s="59">
        <f>'Inventory Ref Sheet'!AK2013</f>
        <v>0</v>
      </c>
      <c r="K2013" s="59">
        <f>'Inventory Ref Sheet'!AL2013</f>
        <v>0</v>
      </c>
      <c r="L2013" s="59">
        <f>'Inventory Ref Sheet'!AM2013</f>
        <v>0</v>
      </c>
      <c r="M2013" s="59">
        <f>'Inventory Ref Sheet'!AP2013</f>
        <v>0</v>
      </c>
      <c r="N2013" s="59">
        <f>'Inventory Ref Sheet'!AQ2013</f>
        <v>0</v>
      </c>
      <c r="O2013" s="100" t="str">
        <f ca="1">IF('Inventory Ref Sheet'!AS2013&gt;0,YEAR(TODAY())-'Inventory Ref Sheet'!AS2013,"")</f>
        <v/>
      </c>
      <c r="P2013" s="95">
        <f>'Inventory Ref Sheet'!AU2013</f>
        <v>0</v>
      </c>
      <c r="Q2013" s="60">
        <f>'Inventory Ref Sheet'!AV2013</f>
        <v>0</v>
      </c>
      <c r="R2013" s="61"/>
      <c r="S2013" s="100" t="str">
        <f t="shared" si="111"/>
        <v/>
      </c>
      <c r="T2013" s="59">
        <f>'Inventory Ref Sheet'!M2013</f>
        <v>0</v>
      </c>
      <c r="U2013" s="102">
        <f>'Inventory Ref Sheet'!N2013</f>
        <v>0</v>
      </c>
      <c r="V2013" s="59">
        <f>'Inventory Ref Sheet'!O2013</f>
        <v>0</v>
      </c>
      <c r="W2013" s="59">
        <f>'Inventory Ref Sheet'!R2013</f>
        <v>0</v>
      </c>
      <c r="X2013" s="59">
        <f>'Inventory Ref Sheet'!S2013</f>
        <v>0</v>
      </c>
      <c r="Y2013" s="100" t="str">
        <f ca="1">IF('Inventory Ref Sheet'!U2013&gt;0,YEAR(TODAY())-'Inventory Ref Sheet'!U2013,"")</f>
        <v/>
      </c>
      <c r="Z2013" s="95">
        <f>'Inventory Ref Sheet'!W2013</f>
        <v>0</v>
      </c>
      <c r="AA2013" s="60">
        <f>'Inventory Ref Sheet'!X2013</f>
        <v>0</v>
      </c>
      <c r="AB2013" s="61"/>
      <c r="AC2013" s="97" t="str">
        <f t="shared" si="112"/>
        <v/>
      </c>
      <c r="AD2013" s="59">
        <f>'Inventory Ref Sheet'!Y2013</f>
        <v>0</v>
      </c>
      <c r="AE2013" s="59">
        <f>'Inventory Ref Sheet'!Z2013</f>
        <v>0</v>
      </c>
      <c r="AF2013" s="102">
        <f>'Inventory Ref Sheet'!AA2013</f>
        <v>0</v>
      </c>
      <c r="AG2013" s="59">
        <f>'Inventory Ref Sheet'!AD2013</f>
        <v>0</v>
      </c>
      <c r="AH2013" s="59">
        <f>'Inventory Ref Sheet'!AE2013</f>
        <v>0</v>
      </c>
      <c r="AI2013" s="100" t="str">
        <f ca="1">IF('Inventory Ref Sheet'!AG2013&gt;0,YEAR(TODAY())-'Inventory Ref Sheet'!AG2013,"")</f>
        <v/>
      </c>
      <c r="AJ2013" s="99"/>
      <c r="AK2013" s="60">
        <f>'Inventory Ref Sheet'!AJ2013</f>
        <v>0</v>
      </c>
      <c r="AL2013" s="99"/>
      <c r="AM2013" s="97" t="str">
        <f t="shared" si="113"/>
        <v/>
      </c>
    </row>
    <row r="2014" spans="10:39" x14ac:dyDescent="0.25">
      <c r="J2014" s="59">
        <f>'Inventory Ref Sheet'!AK2014</f>
        <v>0</v>
      </c>
      <c r="K2014" s="59">
        <f>'Inventory Ref Sheet'!AL2014</f>
        <v>0</v>
      </c>
      <c r="L2014" s="59">
        <f>'Inventory Ref Sheet'!AM2014</f>
        <v>0</v>
      </c>
      <c r="M2014" s="59">
        <f>'Inventory Ref Sheet'!AP2014</f>
        <v>0</v>
      </c>
      <c r="N2014" s="59">
        <f>'Inventory Ref Sheet'!AQ2014</f>
        <v>0</v>
      </c>
      <c r="O2014" s="100" t="str">
        <f ca="1">IF('Inventory Ref Sheet'!AS2014&gt;0,YEAR(TODAY())-'Inventory Ref Sheet'!AS2014,"")</f>
        <v/>
      </c>
      <c r="P2014" s="95">
        <f>'Inventory Ref Sheet'!AU2014</f>
        <v>0</v>
      </c>
      <c r="Q2014" s="60">
        <f>'Inventory Ref Sheet'!AV2014</f>
        <v>0</v>
      </c>
      <c r="R2014" s="61"/>
      <c r="S2014" s="100" t="str">
        <f t="shared" si="111"/>
        <v/>
      </c>
      <c r="T2014" s="59">
        <f>'Inventory Ref Sheet'!M2014</f>
        <v>0</v>
      </c>
      <c r="U2014" s="102">
        <f>'Inventory Ref Sheet'!N2014</f>
        <v>0</v>
      </c>
      <c r="V2014" s="59">
        <f>'Inventory Ref Sheet'!O2014</f>
        <v>0</v>
      </c>
      <c r="W2014" s="59">
        <f>'Inventory Ref Sheet'!R2014</f>
        <v>0</v>
      </c>
      <c r="X2014" s="59">
        <f>'Inventory Ref Sheet'!S2014</f>
        <v>0</v>
      </c>
      <c r="Y2014" s="100" t="str">
        <f ca="1">IF('Inventory Ref Sheet'!U2014&gt;0,YEAR(TODAY())-'Inventory Ref Sheet'!U2014,"")</f>
        <v/>
      </c>
      <c r="Z2014" s="95">
        <f>'Inventory Ref Sheet'!W2014</f>
        <v>0</v>
      </c>
      <c r="AA2014" s="60">
        <f>'Inventory Ref Sheet'!X2014</f>
        <v>0</v>
      </c>
      <c r="AB2014" s="61"/>
      <c r="AC2014" s="97" t="str">
        <f t="shared" si="112"/>
        <v/>
      </c>
      <c r="AD2014" s="59">
        <f>'Inventory Ref Sheet'!Y2014</f>
        <v>0</v>
      </c>
      <c r="AE2014" s="59">
        <f>'Inventory Ref Sheet'!Z2014</f>
        <v>0</v>
      </c>
      <c r="AF2014" s="102">
        <f>'Inventory Ref Sheet'!AA2014</f>
        <v>0</v>
      </c>
      <c r="AG2014" s="59">
        <f>'Inventory Ref Sheet'!AD2014</f>
        <v>0</v>
      </c>
      <c r="AH2014" s="59">
        <f>'Inventory Ref Sheet'!AE2014</f>
        <v>0</v>
      </c>
      <c r="AI2014" s="100" t="str">
        <f ca="1">IF('Inventory Ref Sheet'!AG2014&gt;0,YEAR(TODAY())-'Inventory Ref Sheet'!AG2014,"")</f>
        <v/>
      </c>
      <c r="AJ2014" s="99"/>
      <c r="AK2014" s="60">
        <f>'Inventory Ref Sheet'!AJ2014</f>
        <v>0</v>
      </c>
      <c r="AL2014" s="99"/>
      <c r="AM2014" s="97" t="str">
        <f t="shared" si="113"/>
        <v/>
      </c>
    </row>
    <row r="2015" spans="10:39" x14ac:dyDescent="0.25">
      <c r="J2015" s="59">
        <f>'Inventory Ref Sheet'!AK2015</f>
        <v>0</v>
      </c>
      <c r="K2015" s="59">
        <f>'Inventory Ref Sheet'!AL2015</f>
        <v>0</v>
      </c>
      <c r="L2015" s="59">
        <f>'Inventory Ref Sheet'!AM2015</f>
        <v>0</v>
      </c>
      <c r="M2015" s="59">
        <f>'Inventory Ref Sheet'!AP2015</f>
        <v>0</v>
      </c>
      <c r="N2015" s="59">
        <f>'Inventory Ref Sheet'!AQ2015</f>
        <v>0</v>
      </c>
      <c r="O2015" s="100" t="str">
        <f ca="1">IF('Inventory Ref Sheet'!AS2015&gt;0,YEAR(TODAY())-'Inventory Ref Sheet'!AS2015,"")</f>
        <v/>
      </c>
      <c r="P2015" s="95">
        <f>'Inventory Ref Sheet'!AU2015</f>
        <v>0</v>
      </c>
      <c r="Q2015" s="60">
        <f>'Inventory Ref Sheet'!AV2015</f>
        <v>0</v>
      </c>
      <c r="R2015" s="61"/>
      <c r="S2015" s="100" t="str">
        <f t="shared" si="111"/>
        <v/>
      </c>
      <c r="T2015" s="59">
        <f>'Inventory Ref Sheet'!M2015</f>
        <v>0</v>
      </c>
      <c r="U2015" s="102">
        <f>'Inventory Ref Sheet'!N2015</f>
        <v>0</v>
      </c>
      <c r="V2015" s="59">
        <f>'Inventory Ref Sheet'!O2015</f>
        <v>0</v>
      </c>
      <c r="W2015" s="59">
        <f>'Inventory Ref Sheet'!R2015</f>
        <v>0</v>
      </c>
      <c r="X2015" s="59">
        <f>'Inventory Ref Sheet'!S2015</f>
        <v>0</v>
      </c>
      <c r="Y2015" s="100" t="str">
        <f ca="1">IF('Inventory Ref Sheet'!U2015&gt;0,YEAR(TODAY())-'Inventory Ref Sheet'!U2015,"")</f>
        <v/>
      </c>
      <c r="Z2015" s="95">
        <f>'Inventory Ref Sheet'!W2015</f>
        <v>0</v>
      </c>
      <c r="AA2015" s="60">
        <f>'Inventory Ref Sheet'!X2015</f>
        <v>0</v>
      </c>
      <c r="AB2015" s="61"/>
      <c r="AC2015" s="97" t="str">
        <f t="shared" si="112"/>
        <v/>
      </c>
      <c r="AD2015" s="59">
        <f>'Inventory Ref Sheet'!Y2015</f>
        <v>0</v>
      </c>
      <c r="AE2015" s="59">
        <f>'Inventory Ref Sheet'!Z2015</f>
        <v>0</v>
      </c>
      <c r="AF2015" s="102">
        <f>'Inventory Ref Sheet'!AA2015</f>
        <v>0</v>
      </c>
      <c r="AG2015" s="59">
        <f>'Inventory Ref Sheet'!AD2015</f>
        <v>0</v>
      </c>
      <c r="AH2015" s="59">
        <f>'Inventory Ref Sheet'!AE2015</f>
        <v>0</v>
      </c>
      <c r="AI2015" s="100" t="str">
        <f ca="1">IF('Inventory Ref Sheet'!AG2015&gt;0,YEAR(TODAY())-'Inventory Ref Sheet'!AG2015,"")</f>
        <v/>
      </c>
      <c r="AJ2015" s="99"/>
      <c r="AK2015" s="60">
        <f>'Inventory Ref Sheet'!AJ2015</f>
        <v>0</v>
      </c>
      <c r="AL2015" s="99"/>
      <c r="AM2015" s="97" t="str">
        <f t="shared" si="113"/>
        <v/>
      </c>
    </row>
    <row r="2016" spans="10:39" x14ac:dyDescent="0.25">
      <c r="J2016" s="59">
        <f>'Inventory Ref Sheet'!AK2016</f>
        <v>0</v>
      </c>
      <c r="K2016" s="59">
        <f>'Inventory Ref Sheet'!AL2016</f>
        <v>0</v>
      </c>
      <c r="L2016" s="59">
        <f>'Inventory Ref Sheet'!AM2016</f>
        <v>0</v>
      </c>
      <c r="M2016" s="59">
        <f>'Inventory Ref Sheet'!AP2016</f>
        <v>0</v>
      </c>
      <c r="N2016" s="59">
        <f>'Inventory Ref Sheet'!AQ2016</f>
        <v>0</v>
      </c>
      <c r="O2016" s="100" t="str">
        <f ca="1">IF('Inventory Ref Sheet'!AS2016&gt;0,YEAR(TODAY())-'Inventory Ref Sheet'!AS2016,"")</f>
        <v/>
      </c>
      <c r="P2016" s="95">
        <f>'Inventory Ref Sheet'!AU2016</f>
        <v>0</v>
      </c>
      <c r="Q2016" s="60">
        <f>'Inventory Ref Sheet'!AV2016</f>
        <v>0</v>
      </c>
      <c r="R2016" s="61"/>
      <c r="S2016" s="100" t="str">
        <f t="shared" si="111"/>
        <v/>
      </c>
      <c r="T2016" s="59">
        <f>'Inventory Ref Sheet'!M2016</f>
        <v>0</v>
      </c>
      <c r="U2016" s="102">
        <f>'Inventory Ref Sheet'!N2016</f>
        <v>0</v>
      </c>
      <c r="V2016" s="59">
        <f>'Inventory Ref Sheet'!O2016</f>
        <v>0</v>
      </c>
      <c r="W2016" s="59">
        <f>'Inventory Ref Sheet'!R2016</f>
        <v>0</v>
      </c>
      <c r="X2016" s="59">
        <f>'Inventory Ref Sheet'!S2016</f>
        <v>0</v>
      </c>
      <c r="Y2016" s="100" t="str">
        <f ca="1">IF('Inventory Ref Sheet'!U2016&gt;0,YEAR(TODAY())-'Inventory Ref Sheet'!U2016,"")</f>
        <v/>
      </c>
      <c r="Z2016" s="95">
        <f>'Inventory Ref Sheet'!W2016</f>
        <v>0</v>
      </c>
      <c r="AA2016" s="60">
        <f>'Inventory Ref Sheet'!X2016</f>
        <v>0</v>
      </c>
      <c r="AB2016" s="61"/>
      <c r="AC2016" s="97" t="str">
        <f t="shared" si="112"/>
        <v/>
      </c>
      <c r="AD2016" s="59">
        <f>'Inventory Ref Sheet'!Y2016</f>
        <v>0</v>
      </c>
      <c r="AE2016" s="59">
        <f>'Inventory Ref Sheet'!Z2016</f>
        <v>0</v>
      </c>
      <c r="AF2016" s="102">
        <f>'Inventory Ref Sheet'!AA2016</f>
        <v>0</v>
      </c>
      <c r="AG2016" s="59">
        <f>'Inventory Ref Sheet'!AD2016</f>
        <v>0</v>
      </c>
      <c r="AH2016" s="59">
        <f>'Inventory Ref Sheet'!AE2016</f>
        <v>0</v>
      </c>
      <c r="AI2016" s="100" t="str">
        <f ca="1">IF('Inventory Ref Sheet'!AG2016&gt;0,YEAR(TODAY())-'Inventory Ref Sheet'!AG2016,"")</f>
        <v/>
      </c>
      <c r="AJ2016" s="99"/>
      <c r="AK2016" s="60">
        <f>'Inventory Ref Sheet'!AJ2016</f>
        <v>0</v>
      </c>
      <c r="AL2016" s="99"/>
      <c r="AM2016" s="97" t="str">
        <f t="shared" si="113"/>
        <v/>
      </c>
    </row>
    <row r="2017" spans="10:39" x14ac:dyDescent="0.25">
      <c r="J2017" s="59">
        <f>'Inventory Ref Sheet'!AK2017</f>
        <v>0</v>
      </c>
      <c r="K2017" s="59">
        <f>'Inventory Ref Sheet'!AL2017</f>
        <v>0</v>
      </c>
      <c r="L2017" s="59">
        <f>'Inventory Ref Sheet'!AM2017</f>
        <v>0</v>
      </c>
      <c r="M2017" s="59">
        <f>'Inventory Ref Sheet'!AP2017</f>
        <v>0</v>
      </c>
      <c r="N2017" s="59">
        <f>'Inventory Ref Sheet'!AQ2017</f>
        <v>0</v>
      </c>
      <c r="O2017" s="100" t="str">
        <f ca="1">IF('Inventory Ref Sheet'!AS2017&gt;0,YEAR(TODAY())-'Inventory Ref Sheet'!AS2017,"")</f>
        <v/>
      </c>
      <c r="P2017" s="95">
        <f>'Inventory Ref Sheet'!AU2017</f>
        <v>0</v>
      </c>
      <c r="Q2017" s="60">
        <f>'Inventory Ref Sheet'!AV2017</f>
        <v>0</v>
      </c>
      <c r="R2017" s="61"/>
      <c r="S2017" s="100" t="str">
        <f t="shared" si="111"/>
        <v/>
      </c>
      <c r="T2017" s="59">
        <f>'Inventory Ref Sheet'!M2017</f>
        <v>0</v>
      </c>
      <c r="U2017" s="102">
        <f>'Inventory Ref Sheet'!N2017</f>
        <v>0</v>
      </c>
      <c r="V2017" s="59">
        <f>'Inventory Ref Sheet'!O2017</f>
        <v>0</v>
      </c>
      <c r="W2017" s="59">
        <f>'Inventory Ref Sheet'!R2017</f>
        <v>0</v>
      </c>
      <c r="X2017" s="59">
        <f>'Inventory Ref Sheet'!S2017</f>
        <v>0</v>
      </c>
      <c r="Y2017" s="100" t="str">
        <f ca="1">IF('Inventory Ref Sheet'!U2017&gt;0,YEAR(TODAY())-'Inventory Ref Sheet'!U2017,"")</f>
        <v/>
      </c>
      <c r="Z2017" s="95">
        <f>'Inventory Ref Sheet'!W2017</f>
        <v>0</v>
      </c>
      <c r="AA2017" s="60">
        <f>'Inventory Ref Sheet'!X2017</f>
        <v>0</v>
      </c>
      <c r="AB2017" s="61"/>
      <c r="AC2017" s="97" t="str">
        <f t="shared" si="112"/>
        <v/>
      </c>
      <c r="AD2017" s="59">
        <f>'Inventory Ref Sheet'!Y2017</f>
        <v>0</v>
      </c>
      <c r="AE2017" s="59">
        <f>'Inventory Ref Sheet'!Z2017</f>
        <v>0</v>
      </c>
      <c r="AF2017" s="102">
        <f>'Inventory Ref Sheet'!AA2017</f>
        <v>0</v>
      </c>
      <c r="AG2017" s="59">
        <f>'Inventory Ref Sheet'!AD2017</f>
        <v>0</v>
      </c>
      <c r="AH2017" s="59">
        <f>'Inventory Ref Sheet'!AE2017</f>
        <v>0</v>
      </c>
      <c r="AI2017" s="100" t="str">
        <f ca="1">IF('Inventory Ref Sheet'!AG2017&gt;0,YEAR(TODAY())-'Inventory Ref Sheet'!AG2017,"")</f>
        <v/>
      </c>
      <c r="AJ2017" s="99"/>
      <c r="AK2017" s="60">
        <f>'Inventory Ref Sheet'!AJ2017</f>
        <v>0</v>
      </c>
      <c r="AL2017" s="99"/>
      <c r="AM2017" s="97" t="str">
        <f t="shared" si="113"/>
        <v/>
      </c>
    </row>
    <row r="2018" spans="10:39" x14ac:dyDescent="0.25">
      <c r="J2018" s="59">
        <f>'Inventory Ref Sheet'!AK2018</f>
        <v>0</v>
      </c>
      <c r="K2018" s="59">
        <f>'Inventory Ref Sheet'!AL2018</f>
        <v>0</v>
      </c>
      <c r="L2018" s="59">
        <f>'Inventory Ref Sheet'!AM2018</f>
        <v>0</v>
      </c>
      <c r="M2018" s="59">
        <f>'Inventory Ref Sheet'!AP2018</f>
        <v>0</v>
      </c>
      <c r="N2018" s="59">
        <f>'Inventory Ref Sheet'!AQ2018</f>
        <v>0</v>
      </c>
      <c r="O2018" s="100" t="str">
        <f ca="1">IF('Inventory Ref Sheet'!AS2018&gt;0,YEAR(TODAY())-'Inventory Ref Sheet'!AS2018,"")</f>
        <v/>
      </c>
      <c r="P2018" s="95">
        <f>'Inventory Ref Sheet'!AU2018</f>
        <v>0</v>
      </c>
      <c r="Q2018" s="60">
        <f>'Inventory Ref Sheet'!AV2018</f>
        <v>0</v>
      </c>
      <c r="R2018" s="61"/>
      <c r="S2018" s="100" t="str">
        <f t="shared" si="111"/>
        <v/>
      </c>
      <c r="T2018" s="59">
        <f>'Inventory Ref Sheet'!M2018</f>
        <v>0</v>
      </c>
      <c r="U2018" s="102">
        <f>'Inventory Ref Sheet'!N2018</f>
        <v>0</v>
      </c>
      <c r="V2018" s="59">
        <f>'Inventory Ref Sheet'!O2018</f>
        <v>0</v>
      </c>
      <c r="W2018" s="59">
        <f>'Inventory Ref Sheet'!R2018</f>
        <v>0</v>
      </c>
      <c r="X2018" s="59">
        <f>'Inventory Ref Sheet'!S2018</f>
        <v>0</v>
      </c>
      <c r="Y2018" s="100" t="str">
        <f ca="1">IF('Inventory Ref Sheet'!U2018&gt;0,YEAR(TODAY())-'Inventory Ref Sheet'!U2018,"")</f>
        <v/>
      </c>
      <c r="Z2018" s="95">
        <f>'Inventory Ref Sheet'!W2018</f>
        <v>0</v>
      </c>
      <c r="AA2018" s="60">
        <f>'Inventory Ref Sheet'!X2018</f>
        <v>0</v>
      </c>
      <c r="AB2018" s="61"/>
      <c r="AC2018" s="97" t="str">
        <f t="shared" si="112"/>
        <v/>
      </c>
      <c r="AD2018" s="59">
        <f>'Inventory Ref Sheet'!Y2018</f>
        <v>0</v>
      </c>
      <c r="AE2018" s="59">
        <f>'Inventory Ref Sheet'!Z2018</f>
        <v>0</v>
      </c>
      <c r="AF2018" s="102">
        <f>'Inventory Ref Sheet'!AA2018</f>
        <v>0</v>
      </c>
      <c r="AG2018" s="59">
        <f>'Inventory Ref Sheet'!AD2018</f>
        <v>0</v>
      </c>
      <c r="AH2018" s="59">
        <f>'Inventory Ref Sheet'!AE2018</f>
        <v>0</v>
      </c>
      <c r="AI2018" s="100" t="str">
        <f ca="1">IF('Inventory Ref Sheet'!AG2018&gt;0,YEAR(TODAY())-'Inventory Ref Sheet'!AG2018,"")</f>
        <v/>
      </c>
      <c r="AJ2018" s="99"/>
      <c r="AK2018" s="60">
        <f>'Inventory Ref Sheet'!AJ2018</f>
        <v>0</v>
      </c>
      <c r="AL2018" s="99"/>
      <c r="AM2018" s="97" t="str">
        <f t="shared" si="113"/>
        <v/>
      </c>
    </row>
    <row r="2019" spans="10:39" x14ac:dyDescent="0.25">
      <c r="J2019" s="59">
        <f>'Inventory Ref Sheet'!AK2019</f>
        <v>0</v>
      </c>
      <c r="K2019" s="59">
        <f>'Inventory Ref Sheet'!AL2019</f>
        <v>0</v>
      </c>
      <c r="L2019" s="59">
        <f>'Inventory Ref Sheet'!AM2019</f>
        <v>0</v>
      </c>
      <c r="M2019" s="59">
        <f>'Inventory Ref Sheet'!AP2019</f>
        <v>0</v>
      </c>
      <c r="N2019" s="59">
        <f>'Inventory Ref Sheet'!AQ2019</f>
        <v>0</v>
      </c>
      <c r="O2019" s="100" t="str">
        <f ca="1">IF('Inventory Ref Sheet'!AS2019&gt;0,YEAR(TODAY())-'Inventory Ref Sheet'!AS2019,"")</f>
        <v/>
      </c>
      <c r="P2019" s="95">
        <f>'Inventory Ref Sheet'!AU2019</f>
        <v>0</v>
      </c>
      <c r="Q2019" s="60">
        <f>'Inventory Ref Sheet'!AV2019</f>
        <v>0</v>
      </c>
      <c r="R2019" s="61"/>
      <c r="S2019" s="100" t="str">
        <f t="shared" si="111"/>
        <v/>
      </c>
      <c r="T2019" s="59">
        <f>'Inventory Ref Sheet'!M2019</f>
        <v>0</v>
      </c>
      <c r="U2019" s="102">
        <f>'Inventory Ref Sheet'!N2019</f>
        <v>0</v>
      </c>
      <c r="V2019" s="59">
        <f>'Inventory Ref Sheet'!O2019</f>
        <v>0</v>
      </c>
      <c r="W2019" s="59">
        <f>'Inventory Ref Sheet'!R2019</f>
        <v>0</v>
      </c>
      <c r="X2019" s="59">
        <f>'Inventory Ref Sheet'!S2019</f>
        <v>0</v>
      </c>
      <c r="Y2019" s="100" t="str">
        <f ca="1">IF('Inventory Ref Sheet'!U2019&gt;0,YEAR(TODAY())-'Inventory Ref Sheet'!U2019,"")</f>
        <v/>
      </c>
      <c r="Z2019" s="95">
        <f>'Inventory Ref Sheet'!W2019</f>
        <v>0</v>
      </c>
      <c r="AA2019" s="60">
        <f>'Inventory Ref Sheet'!X2019</f>
        <v>0</v>
      </c>
      <c r="AB2019" s="61"/>
      <c r="AC2019" s="97" t="str">
        <f t="shared" si="112"/>
        <v/>
      </c>
      <c r="AD2019" s="59">
        <f>'Inventory Ref Sheet'!Y2019</f>
        <v>0</v>
      </c>
      <c r="AE2019" s="59">
        <f>'Inventory Ref Sheet'!Z2019</f>
        <v>0</v>
      </c>
      <c r="AF2019" s="102">
        <f>'Inventory Ref Sheet'!AA2019</f>
        <v>0</v>
      </c>
      <c r="AG2019" s="59">
        <f>'Inventory Ref Sheet'!AD2019</f>
        <v>0</v>
      </c>
      <c r="AH2019" s="59">
        <f>'Inventory Ref Sheet'!AE2019</f>
        <v>0</v>
      </c>
      <c r="AI2019" s="100" t="str">
        <f ca="1">IF('Inventory Ref Sheet'!AG2019&gt;0,YEAR(TODAY())-'Inventory Ref Sheet'!AG2019,"")</f>
        <v/>
      </c>
      <c r="AJ2019" s="99"/>
      <c r="AK2019" s="60">
        <f>'Inventory Ref Sheet'!AJ2019</f>
        <v>0</v>
      </c>
      <c r="AL2019" s="99"/>
      <c r="AM2019" s="97" t="str">
        <f t="shared" si="113"/>
        <v/>
      </c>
    </row>
    <row r="2020" spans="10:39" x14ac:dyDescent="0.25">
      <c r="J2020" s="59">
        <f>'Inventory Ref Sheet'!AK2020</f>
        <v>0</v>
      </c>
      <c r="K2020" s="59">
        <f>'Inventory Ref Sheet'!AL2020</f>
        <v>0</v>
      </c>
      <c r="L2020" s="59">
        <f>'Inventory Ref Sheet'!AM2020</f>
        <v>0</v>
      </c>
      <c r="M2020" s="59">
        <f>'Inventory Ref Sheet'!AP2020</f>
        <v>0</v>
      </c>
      <c r="N2020" s="59">
        <f>'Inventory Ref Sheet'!AQ2020</f>
        <v>0</v>
      </c>
      <c r="O2020" s="100" t="str">
        <f ca="1">IF('Inventory Ref Sheet'!AS2020&gt;0,YEAR(TODAY())-'Inventory Ref Sheet'!AS2020,"")</f>
        <v/>
      </c>
      <c r="P2020" s="95">
        <f>'Inventory Ref Sheet'!AU2020</f>
        <v>0</v>
      </c>
      <c r="Q2020" s="60">
        <f>'Inventory Ref Sheet'!AV2020</f>
        <v>0</v>
      </c>
      <c r="R2020" s="61"/>
      <c r="S2020" s="100" t="str">
        <f t="shared" si="111"/>
        <v/>
      </c>
      <c r="T2020" s="59">
        <f>'Inventory Ref Sheet'!M2020</f>
        <v>0</v>
      </c>
      <c r="U2020" s="102">
        <f>'Inventory Ref Sheet'!N2020</f>
        <v>0</v>
      </c>
      <c r="V2020" s="59">
        <f>'Inventory Ref Sheet'!O2020</f>
        <v>0</v>
      </c>
      <c r="W2020" s="59">
        <f>'Inventory Ref Sheet'!R2020</f>
        <v>0</v>
      </c>
      <c r="X2020" s="59">
        <f>'Inventory Ref Sheet'!S2020</f>
        <v>0</v>
      </c>
      <c r="Y2020" s="100" t="str">
        <f ca="1">IF('Inventory Ref Sheet'!U2020&gt;0,YEAR(TODAY())-'Inventory Ref Sheet'!U2020,"")</f>
        <v/>
      </c>
      <c r="Z2020" s="95">
        <f>'Inventory Ref Sheet'!W2020</f>
        <v>0</v>
      </c>
      <c r="AA2020" s="60">
        <f>'Inventory Ref Sheet'!X2020</f>
        <v>0</v>
      </c>
      <c r="AB2020" s="61"/>
      <c r="AC2020" s="97" t="str">
        <f t="shared" si="112"/>
        <v/>
      </c>
      <c r="AD2020" s="59">
        <f>'Inventory Ref Sheet'!Y2020</f>
        <v>0</v>
      </c>
      <c r="AE2020" s="59">
        <f>'Inventory Ref Sheet'!Z2020</f>
        <v>0</v>
      </c>
      <c r="AF2020" s="102">
        <f>'Inventory Ref Sheet'!AA2020</f>
        <v>0</v>
      </c>
      <c r="AG2020" s="59">
        <f>'Inventory Ref Sheet'!AD2020</f>
        <v>0</v>
      </c>
      <c r="AH2020" s="59">
        <f>'Inventory Ref Sheet'!AE2020</f>
        <v>0</v>
      </c>
      <c r="AI2020" s="100" t="str">
        <f ca="1">IF('Inventory Ref Sheet'!AG2020&gt;0,YEAR(TODAY())-'Inventory Ref Sheet'!AG2020,"")</f>
        <v/>
      </c>
      <c r="AJ2020" s="99"/>
      <c r="AK2020" s="60">
        <f>'Inventory Ref Sheet'!AJ2020</f>
        <v>0</v>
      </c>
      <c r="AL2020" s="99"/>
      <c r="AM2020" s="97" t="str">
        <f t="shared" si="113"/>
        <v/>
      </c>
    </row>
    <row r="2021" spans="10:39" x14ac:dyDescent="0.25">
      <c r="J2021" s="59">
        <f>'Inventory Ref Sheet'!AK2021</f>
        <v>0</v>
      </c>
      <c r="K2021" s="59">
        <f>'Inventory Ref Sheet'!AL2021</f>
        <v>0</v>
      </c>
      <c r="L2021" s="59">
        <f>'Inventory Ref Sheet'!AM2021</f>
        <v>0</v>
      </c>
      <c r="M2021" s="59">
        <f>'Inventory Ref Sheet'!AP2021</f>
        <v>0</v>
      </c>
      <c r="N2021" s="59">
        <f>'Inventory Ref Sheet'!AQ2021</f>
        <v>0</v>
      </c>
      <c r="O2021" s="100" t="str">
        <f ca="1">IF('Inventory Ref Sheet'!AS2021&gt;0,YEAR(TODAY())-'Inventory Ref Sheet'!AS2021,"")</f>
        <v/>
      </c>
      <c r="P2021" s="95">
        <f>'Inventory Ref Sheet'!AU2021</f>
        <v>0</v>
      </c>
      <c r="Q2021" s="60">
        <f>'Inventory Ref Sheet'!AV2021</f>
        <v>0</v>
      </c>
      <c r="R2021" s="61"/>
      <c r="S2021" s="100" t="str">
        <f t="shared" si="111"/>
        <v/>
      </c>
      <c r="T2021" s="59">
        <f>'Inventory Ref Sheet'!M2021</f>
        <v>0</v>
      </c>
      <c r="U2021" s="102">
        <f>'Inventory Ref Sheet'!N2021</f>
        <v>0</v>
      </c>
      <c r="V2021" s="59">
        <f>'Inventory Ref Sheet'!O2021</f>
        <v>0</v>
      </c>
      <c r="W2021" s="59">
        <f>'Inventory Ref Sheet'!R2021</f>
        <v>0</v>
      </c>
      <c r="X2021" s="59">
        <f>'Inventory Ref Sheet'!S2021</f>
        <v>0</v>
      </c>
      <c r="Y2021" s="100" t="str">
        <f ca="1">IF('Inventory Ref Sheet'!U2021&gt;0,YEAR(TODAY())-'Inventory Ref Sheet'!U2021,"")</f>
        <v/>
      </c>
      <c r="Z2021" s="95">
        <f>'Inventory Ref Sheet'!W2021</f>
        <v>0</v>
      </c>
      <c r="AA2021" s="60">
        <f>'Inventory Ref Sheet'!X2021</f>
        <v>0</v>
      </c>
      <c r="AB2021" s="61"/>
      <c r="AC2021" s="97" t="str">
        <f t="shared" si="112"/>
        <v/>
      </c>
      <c r="AD2021" s="59">
        <f>'Inventory Ref Sheet'!Y2021</f>
        <v>0</v>
      </c>
      <c r="AE2021" s="59">
        <f>'Inventory Ref Sheet'!Z2021</f>
        <v>0</v>
      </c>
      <c r="AF2021" s="102">
        <f>'Inventory Ref Sheet'!AA2021</f>
        <v>0</v>
      </c>
      <c r="AG2021" s="59">
        <f>'Inventory Ref Sheet'!AD2021</f>
        <v>0</v>
      </c>
      <c r="AH2021" s="59">
        <f>'Inventory Ref Sheet'!AE2021</f>
        <v>0</v>
      </c>
      <c r="AI2021" s="100" t="str">
        <f ca="1">IF('Inventory Ref Sheet'!AG2021&gt;0,YEAR(TODAY())-'Inventory Ref Sheet'!AG2021,"")</f>
        <v/>
      </c>
      <c r="AJ2021" s="99"/>
      <c r="AK2021" s="60">
        <f>'Inventory Ref Sheet'!AJ2021</f>
        <v>0</v>
      </c>
      <c r="AL2021" s="99"/>
      <c r="AM2021" s="97" t="str">
        <f t="shared" si="113"/>
        <v/>
      </c>
    </row>
    <row r="2022" spans="10:39" x14ac:dyDescent="0.25">
      <c r="J2022" s="59">
        <f>'Inventory Ref Sheet'!AK2022</f>
        <v>0</v>
      </c>
      <c r="K2022" s="59">
        <f>'Inventory Ref Sheet'!AL2022</f>
        <v>0</v>
      </c>
      <c r="L2022" s="59">
        <f>'Inventory Ref Sheet'!AM2022</f>
        <v>0</v>
      </c>
      <c r="M2022" s="59">
        <f>'Inventory Ref Sheet'!AP2022</f>
        <v>0</v>
      </c>
      <c r="N2022" s="59">
        <f>'Inventory Ref Sheet'!AQ2022</f>
        <v>0</v>
      </c>
      <c r="O2022" s="100" t="str">
        <f ca="1">IF('Inventory Ref Sheet'!AS2022&gt;0,YEAR(TODAY())-'Inventory Ref Sheet'!AS2022,"")</f>
        <v/>
      </c>
      <c r="P2022" s="95">
        <f>'Inventory Ref Sheet'!AU2022</f>
        <v>0</v>
      </c>
      <c r="Q2022" s="60">
        <f>'Inventory Ref Sheet'!AV2022</f>
        <v>0</v>
      </c>
      <c r="R2022" s="61"/>
      <c r="S2022" s="100" t="str">
        <f t="shared" si="111"/>
        <v/>
      </c>
      <c r="T2022" s="59">
        <f>'Inventory Ref Sheet'!M2022</f>
        <v>0</v>
      </c>
      <c r="U2022" s="102">
        <f>'Inventory Ref Sheet'!N2022</f>
        <v>0</v>
      </c>
      <c r="V2022" s="59">
        <f>'Inventory Ref Sheet'!O2022</f>
        <v>0</v>
      </c>
      <c r="W2022" s="59">
        <f>'Inventory Ref Sheet'!R2022</f>
        <v>0</v>
      </c>
      <c r="X2022" s="59">
        <f>'Inventory Ref Sheet'!S2022</f>
        <v>0</v>
      </c>
      <c r="Y2022" s="100" t="str">
        <f ca="1">IF('Inventory Ref Sheet'!U2022&gt;0,YEAR(TODAY())-'Inventory Ref Sheet'!U2022,"")</f>
        <v/>
      </c>
      <c r="Z2022" s="95">
        <f>'Inventory Ref Sheet'!W2022</f>
        <v>0</v>
      </c>
      <c r="AA2022" s="60">
        <f>'Inventory Ref Sheet'!X2022</f>
        <v>0</v>
      </c>
      <c r="AB2022" s="61"/>
      <c r="AC2022" s="97" t="str">
        <f t="shared" si="112"/>
        <v/>
      </c>
      <c r="AD2022" s="59">
        <f>'Inventory Ref Sheet'!Y2022</f>
        <v>0</v>
      </c>
      <c r="AE2022" s="59">
        <f>'Inventory Ref Sheet'!Z2022</f>
        <v>0</v>
      </c>
      <c r="AF2022" s="102">
        <f>'Inventory Ref Sheet'!AA2022</f>
        <v>0</v>
      </c>
      <c r="AG2022" s="59">
        <f>'Inventory Ref Sheet'!AD2022</f>
        <v>0</v>
      </c>
      <c r="AH2022" s="59">
        <f>'Inventory Ref Sheet'!AE2022</f>
        <v>0</v>
      </c>
      <c r="AI2022" s="100" t="str">
        <f ca="1">IF('Inventory Ref Sheet'!AG2022&gt;0,YEAR(TODAY())-'Inventory Ref Sheet'!AG2022,"")</f>
        <v/>
      </c>
      <c r="AJ2022" s="99"/>
      <c r="AK2022" s="60">
        <f>'Inventory Ref Sheet'!AJ2022</f>
        <v>0</v>
      </c>
      <c r="AL2022" s="99"/>
      <c r="AM2022" s="97" t="str">
        <f t="shared" si="113"/>
        <v/>
      </c>
    </row>
    <row r="2023" spans="10:39" x14ac:dyDescent="0.25">
      <c r="J2023" s="59">
        <f>'Inventory Ref Sheet'!AK2023</f>
        <v>0</v>
      </c>
      <c r="K2023" s="59">
        <f>'Inventory Ref Sheet'!AL2023</f>
        <v>0</v>
      </c>
      <c r="L2023" s="59">
        <f>'Inventory Ref Sheet'!AM2023</f>
        <v>0</v>
      </c>
      <c r="M2023" s="59">
        <f>'Inventory Ref Sheet'!AP2023</f>
        <v>0</v>
      </c>
      <c r="N2023" s="59">
        <f>'Inventory Ref Sheet'!AQ2023</f>
        <v>0</v>
      </c>
      <c r="O2023" s="100" t="str">
        <f ca="1">IF('Inventory Ref Sheet'!AS2023&gt;0,YEAR(TODAY())-'Inventory Ref Sheet'!AS2023,"")</f>
        <v/>
      </c>
      <c r="P2023" s="95">
        <f>'Inventory Ref Sheet'!AU2023</f>
        <v>0</v>
      </c>
      <c r="Q2023" s="60">
        <f>'Inventory Ref Sheet'!AV2023</f>
        <v>0</v>
      </c>
      <c r="R2023" s="61"/>
      <c r="S2023" s="100" t="str">
        <f t="shared" si="111"/>
        <v/>
      </c>
      <c r="T2023" s="59">
        <f>'Inventory Ref Sheet'!M2023</f>
        <v>0</v>
      </c>
      <c r="U2023" s="102">
        <f>'Inventory Ref Sheet'!N2023</f>
        <v>0</v>
      </c>
      <c r="V2023" s="59">
        <f>'Inventory Ref Sheet'!O2023</f>
        <v>0</v>
      </c>
      <c r="W2023" s="59">
        <f>'Inventory Ref Sheet'!R2023</f>
        <v>0</v>
      </c>
      <c r="X2023" s="59">
        <f>'Inventory Ref Sheet'!S2023</f>
        <v>0</v>
      </c>
      <c r="Y2023" s="100" t="str">
        <f ca="1">IF('Inventory Ref Sheet'!U2023&gt;0,YEAR(TODAY())-'Inventory Ref Sheet'!U2023,"")</f>
        <v/>
      </c>
      <c r="Z2023" s="95">
        <f>'Inventory Ref Sheet'!W2023</f>
        <v>0</v>
      </c>
      <c r="AA2023" s="60">
        <f>'Inventory Ref Sheet'!X2023</f>
        <v>0</v>
      </c>
      <c r="AB2023" s="61"/>
      <c r="AC2023" s="97" t="str">
        <f t="shared" si="112"/>
        <v/>
      </c>
      <c r="AD2023" s="59">
        <f>'Inventory Ref Sheet'!Y2023</f>
        <v>0</v>
      </c>
      <c r="AE2023" s="59">
        <f>'Inventory Ref Sheet'!Z2023</f>
        <v>0</v>
      </c>
      <c r="AF2023" s="102">
        <f>'Inventory Ref Sheet'!AA2023</f>
        <v>0</v>
      </c>
      <c r="AG2023" s="59">
        <f>'Inventory Ref Sheet'!AD2023</f>
        <v>0</v>
      </c>
      <c r="AH2023" s="59">
        <f>'Inventory Ref Sheet'!AE2023</f>
        <v>0</v>
      </c>
      <c r="AI2023" s="100" t="str">
        <f ca="1">IF('Inventory Ref Sheet'!AG2023&gt;0,YEAR(TODAY())-'Inventory Ref Sheet'!AG2023,"")</f>
        <v/>
      </c>
      <c r="AJ2023" s="99"/>
      <c r="AK2023" s="60">
        <f>'Inventory Ref Sheet'!AJ2023</f>
        <v>0</v>
      </c>
      <c r="AL2023" s="99"/>
      <c r="AM2023" s="97" t="str">
        <f t="shared" si="113"/>
        <v/>
      </c>
    </row>
    <row r="2024" spans="10:39" x14ac:dyDescent="0.25">
      <c r="J2024" s="59">
        <f>'Inventory Ref Sheet'!AK2024</f>
        <v>0</v>
      </c>
      <c r="K2024" s="59">
        <f>'Inventory Ref Sheet'!AL2024</f>
        <v>0</v>
      </c>
      <c r="L2024" s="59">
        <f>'Inventory Ref Sheet'!AM2024</f>
        <v>0</v>
      </c>
      <c r="M2024" s="59">
        <f>'Inventory Ref Sheet'!AP2024</f>
        <v>0</v>
      </c>
      <c r="N2024" s="59">
        <f>'Inventory Ref Sheet'!AQ2024</f>
        <v>0</v>
      </c>
      <c r="O2024" s="100" t="str">
        <f ca="1">IF('Inventory Ref Sheet'!AS2024&gt;0,YEAR(TODAY())-'Inventory Ref Sheet'!AS2024,"")</f>
        <v/>
      </c>
      <c r="P2024" s="95">
        <f>'Inventory Ref Sheet'!AU2024</f>
        <v>0</v>
      </c>
      <c r="Q2024" s="60">
        <f>'Inventory Ref Sheet'!AV2024</f>
        <v>0</v>
      </c>
      <c r="R2024" s="61"/>
      <c r="S2024" s="100" t="str">
        <f t="shared" si="111"/>
        <v/>
      </c>
      <c r="T2024" s="59">
        <f>'Inventory Ref Sheet'!M2024</f>
        <v>0</v>
      </c>
      <c r="U2024" s="102">
        <f>'Inventory Ref Sheet'!N2024</f>
        <v>0</v>
      </c>
      <c r="V2024" s="59">
        <f>'Inventory Ref Sheet'!O2024</f>
        <v>0</v>
      </c>
      <c r="W2024" s="59">
        <f>'Inventory Ref Sheet'!R2024</f>
        <v>0</v>
      </c>
      <c r="X2024" s="59">
        <f>'Inventory Ref Sheet'!S2024</f>
        <v>0</v>
      </c>
      <c r="Y2024" s="100" t="str">
        <f ca="1">IF('Inventory Ref Sheet'!U2024&gt;0,YEAR(TODAY())-'Inventory Ref Sheet'!U2024,"")</f>
        <v/>
      </c>
      <c r="Z2024" s="95">
        <f>'Inventory Ref Sheet'!W2024</f>
        <v>0</v>
      </c>
      <c r="AA2024" s="60">
        <f>'Inventory Ref Sheet'!X2024</f>
        <v>0</v>
      </c>
      <c r="AB2024" s="61"/>
      <c r="AC2024" s="97" t="str">
        <f t="shared" si="112"/>
        <v/>
      </c>
      <c r="AD2024" s="59">
        <f>'Inventory Ref Sheet'!Y2024</f>
        <v>0</v>
      </c>
      <c r="AE2024" s="59">
        <f>'Inventory Ref Sheet'!Z2024</f>
        <v>0</v>
      </c>
      <c r="AF2024" s="102">
        <f>'Inventory Ref Sheet'!AA2024</f>
        <v>0</v>
      </c>
      <c r="AG2024" s="59">
        <f>'Inventory Ref Sheet'!AD2024</f>
        <v>0</v>
      </c>
      <c r="AH2024" s="59">
        <f>'Inventory Ref Sheet'!AE2024</f>
        <v>0</v>
      </c>
      <c r="AI2024" s="100" t="str">
        <f ca="1">IF('Inventory Ref Sheet'!AG2024&gt;0,YEAR(TODAY())-'Inventory Ref Sheet'!AG2024,"")</f>
        <v/>
      </c>
      <c r="AJ2024" s="99"/>
      <c r="AK2024" s="60">
        <f>'Inventory Ref Sheet'!AJ2024</f>
        <v>0</v>
      </c>
      <c r="AL2024" s="99"/>
      <c r="AM2024" s="97" t="str">
        <f t="shared" si="113"/>
        <v/>
      </c>
    </row>
    <row r="2025" spans="10:39" x14ac:dyDescent="0.25">
      <c r="J2025" s="59">
        <f>'Inventory Ref Sheet'!AK2025</f>
        <v>0</v>
      </c>
      <c r="K2025" s="59">
        <f>'Inventory Ref Sheet'!AL2025</f>
        <v>0</v>
      </c>
      <c r="L2025" s="59">
        <f>'Inventory Ref Sheet'!AM2025</f>
        <v>0</v>
      </c>
      <c r="M2025" s="59">
        <f>'Inventory Ref Sheet'!AP2025</f>
        <v>0</v>
      </c>
      <c r="N2025" s="59">
        <f>'Inventory Ref Sheet'!AQ2025</f>
        <v>0</v>
      </c>
      <c r="O2025" s="100" t="str">
        <f ca="1">IF('Inventory Ref Sheet'!AS2025&gt;0,YEAR(TODAY())-'Inventory Ref Sheet'!AS2025,"")</f>
        <v/>
      </c>
      <c r="P2025" s="95">
        <f>'Inventory Ref Sheet'!AU2025</f>
        <v>0</v>
      </c>
      <c r="Q2025" s="60">
        <f>'Inventory Ref Sheet'!AV2025</f>
        <v>0</v>
      </c>
      <c r="R2025" s="61"/>
      <c r="S2025" s="100" t="str">
        <f t="shared" si="111"/>
        <v/>
      </c>
      <c r="T2025" s="59">
        <f>'Inventory Ref Sheet'!M2025</f>
        <v>0</v>
      </c>
      <c r="U2025" s="102">
        <f>'Inventory Ref Sheet'!N2025</f>
        <v>0</v>
      </c>
      <c r="V2025" s="59">
        <f>'Inventory Ref Sheet'!O2025</f>
        <v>0</v>
      </c>
      <c r="W2025" s="59">
        <f>'Inventory Ref Sheet'!R2025</f>
        <v>0</v>
      </c>
      <c r="X2025" s="59">
        <f>'Inventory Ref Sheet'!S2025</f>
        <v>0</v>
      </c>
      <c r="Y2025" s="100" t="str">
        <f ca="1">IF('Inventory Ref Sheet'!U2025&gt;0,YEAR(TODAY())-'Inventory Ref Sheet'!U2025,"")</f>
        <v/>
      </c>
      <c r="Z2025" s="95">
        <f>'Inventory Ref Sheet'!W2025</f>
        <v>0</v>
      </c>
      <c r="AA2025" s="60">
        <f>'Inventory Ref Sheet'!X2025</f>
        <v>0</v>
      </c>
      <c r="AB2025" s="61"/>
      <c r="AC2025" s="97" t="str">
        <f t="shared" si="112"/>
        <v/>
      </c>
      <c r="AD2025" s="59">
        <f>'Inventory Ref Sheet'!Y2025</f>
        <v>0</v>
      </c>
      <c r="AE2025" s="59">
        <f>'Inventory Ref Sheet'!Z2025</f>
        <v>0</v>
      </c>
      <c r="AF2025" s="102">
        <f>'Inventory Ref Sheet'!AA2025</f>
        <v>0</v>
      </c>
      <c r="AG2025" s="59">
        <f>'Inventory Ref Sheet'!AD2025</f>
        <v>0</v>
      </c>
      <c r="AH2025" s="59">
        <f>'Inventory Ref Sheet'!AE2025</f>
        <v>0</v>
      </c>
      <c r="AI2025" s="100" t="str">
        <f ca="1">IF('Inventory Ref Sheet'!AG2025&gt;0,YEAR(TODAY())-'Inventory Ref Sheet'!AG2025,"")</f>
        <v/>
      </c>
      <c r="AJ2025" s="99"/>
      <c r="AK2025" s="60">
        <f>'Inventory Ref Sheet'!AJ2025</f>
        <v>0</v>
      </c>
      <c r="AL2025" s="99"/>
      <c r="AM2025" s="97" t="str">
        <f t="shared" si="113"/>
        <v/>
      </c>
    </row>
    <row r="2026" spans="10:39" x14ac:dyDescent="0.25">
      <c r="J2026" s="59">
        <f>'Inventory Ref Sheet'!AK2026</f>
        <v>0</v>
      </c>
      <c r="K2026" s="59">
        <f>'Inventory Ref Sheet'!AL2026</f>
        <v>0</v>
      </c>
      <c r="L2026" s="59">
        <f>'Inventory Ref Sheet'!AM2026</f>
        <v>0</v>
      </c>
      <c r="M2026" s="59">
        <f>'Inventory Ref Sheet'!AP2026</f>
        <v>0</v>
      </c>
      <c r="N2026" s="59">
        <f>'Inventory Ref Sheet'!AQ2026</f>
        <v>0</v>
      </c>
      <c r="O2026" s="100" t="str">
        <f ca="1">IF('Inventory Ref Sheet'!AS2026&gt;0,YEAR(TODAY())-'Inventory Ref Sheet'!AS2026,"")</f>
        <v/>
      </c>
      <c r="P2026" s="95">
        <f>'Inventory Ref Sheet'!AU2026</f>
        <v>0</v>
      </c>
      <c r="Q2026" s="60">
        <f>'Inventory Ref Sheet'!AV2026</f>
        <v>0</v>
      </c>
      <c r="R2026" s="61"/>
      <c r="S2026" s="100" t="str">
        <f t="shared" si="111"/>
        <v/>
      </c>
      <c r="T2026" s="59">
        <f>'Inventory Ref Sheet'!M2026</f>
        <v>0</v>
      </c>
      <c r="U2026" s="102">
        <f>'Inventory Ref Sheet'!N2026</f>
        <v>0</v>
      </c>
      <c r="V2026" s="59">
        <f>'Inventory Ref Sheet'!O2026</f>
        <v>0</v>
      </c>
      <c r="W2026" s="59">
        <f>'Inventory Ref Sheet'!R2026</f>
        <v>0</v>
      </c>
      <c r="X2026" s="59">
        <f>'Inventory Ref Sheet'!S2026</f>
        <v>0</v>
      </c>
      <c r="Y2026" s="100" t="str">
        <f ca="1">IF('Inventory Ref Sheet'!U2026&gt;0,YEAR(TODAY())-'Inventory Ref Sheet'!U2026,"")</f>
        <v/>
      </c>
      <c r="Z2026" s="95">
        <f>'Inventory Ref Sheet'!W2026</f>
        <v>0</v>
      </c>
      <c r="AA2026" s="60">
        <f>'Inventory Ref Sheet'!X2026</f>
        <v>0</v>
      </c>
      <c r="AB2026" s="61"/>
      <c r="AC2026" s="97" t="str">
        <f t="shared" si="112"/>
        <v/>
      </c>
      <c r="AD2026" s="59">
        <f>'Inventory Ref Sheet'!Y2026</f>
        <v>0</v>
      </c>
      <c r="AE2026" s="59">
        <f>'Inventory Ref Sheet'!Z2026</f>
        <v>0</v>
      </c>
      <c r="AF2026" s="102">
        <f>'Inventory Ref Sheet'!AA2026</f>
        <v>0</v>
      </c>
      <c r="AG2026" s="59">
        <f>'Inventory Ref Sheet'!AD2026</f>
        <v>0</v>
      </c>
      <c r="AH2026" s="59">
        <f>'Inventory Ref Sheet'!AE2026</f>
        <v>0</v>
      </c>
      <c r="AI2026" s="100" t="str">
        <f ca="1">IF('Inventory Ref Sheet'!AG2026&gt;0,YEAR(TODAY())-'Inventory Ref Sheet'!AG2026,"")</f>
        <v/>
      </c>
      <c r="AJ2026" s="99"/>
      <c r="AK2026" s="60">
        <f>'Inventory Ref Sheet'!AJ2026</f>
        <v>0</v>
      </c>
      <c r="AL2026" s="99"/>
      <c r="AM2026" s="97" t="str">
        <f t="shared" si="113"/>
        <v/>
      </c>
    </row>
    <row r="2027" spans="10:39" x14ac:dyDescent="0.25">
      <c r="J2027" s="59">
        <f>'Inventory Ref Sheet'!AK2027</f>
        <v>0</v>
      </c>
      <c r="K2027" s="59">
        <f>'Inventory Ref Sheet'!AL2027</f>
        <v>0</v>
      </c>
      <c r="L2027" s="59">
        <f>'Inventory Ref Sheet'!AM2027</f>
        <v>0</v>
      </c>
      <c r="M2027" s="59">
        <f>'Inventory Ref Sheet'!AP2027</f>
        <v>0</v>
      </c>
      <c r="N2027" s="59">
        <f>'Inventory Ref Sheet'!AQ2027</f>
        <v>0</v>
      </c>
      <c r="O2027" s="100" t="str">
        <f ca="1">IF('Inventory Ref Sheet'!AS2027&gt;0,YEAR(TODAY())-'Inventory Ref Sheet'!AS2027,"")</f>
        <v/>
      </c>
      <c r="P2027" s="95">
        <f>'Inventory Ref Sheet'!AU2027</f>
        <v>0</v>
      </c>
      <c r="Q2027" s="60">
        <f>'Inventory Ref Sheet'!AV2027</f>
        <v>0</v>
      </c>
      <c r="R2027" s="61"/>
      <c r="S2027" s="100" t="str">
        <f t="shared" si="111"/>
        <v/>
      </c>
      <c r="T2027" s="59">
        <f>'Inventory Ref Sheet'!M2027</f>
        <v>0</v>
      </c>
      <c r="U2027" s="102">
        <f>'Inventory Ref Sheet'!N2027</f>
        <v>0</v>
      </c>
      <c r="V2027" s="59">
        <f>'Inventory Ref Sheet'!O2027</f>
        <v>0</v>
      </c>
      <c r="W2027" s="59">
        <f>'Inventory Ref Sheet'!R2027</f>
        <v>0</v>
      </c>
      <c r="X2027" s="59">
        <f>'Inventory Ref Sheet'!S2027</f>
        <v>0</v>
      </c>
      <c r="Y2027" s="100" t="str">
        <f ca="1">IF('Inventory Ref Sheet'!U2027&gt;0,YEAR(TODAY())-'Inventory Ref Sheet'!U2027,"")</f>
        <v/>
      </c>
      <c r="Z2027" s="95">
        <f>'Inventory Ref Sheet'!W2027</f>
        <v>0</v>
      </c>
      <c r="AA2027" s="60">
        <f>'Inventory Ref Sheet'!X2027</f>
        <v>0</v>
      </c>
      <c r="AB2027" s="61"/>
      <c r="AC2027" s="97" t="str">
        <f t="shared" si="112"/>
        <v/>
      </c>
      <c r="AD2027" s="59">
        <f>'Inventory Ref Sheet'!Y2027</f>
        <v>0</v>
      </c>
      <c r="AE2027" s="59">
        <f>'Inventory Ref Sheet'!Z2027</f>
        <v>0</v>
      </c>
      <c r="AF2027" s="102">
        <f>'Inventory Ref Sheet'!AA2027</f>
        <v>0</v>
      </c>
      <c r="AG2027" s="59">
        <f>'Inventory Ref Sheet'!AD2027</f>
        <v>0</v>
      </c>
      <c r="AH2027" s="59">
        <f>'Inventory Ref Sheet'!AE2027</f>
        <v>0</v>
      </c>
      <c r="AI2027" s="100" t="str">
        <f ca="1">IF('Inventory Ref Sheet'!AG2027&gt;0,YEAR(TODAY())-'Inventory Ref Sheet'!AG2027,"")</f>
        <v/>
      </c>
      <c r="AJ2027" s="99"/>
      <c r="AK2027" s="60">
        <f>'Inventory Ref Sheet'!AJ2027</f>
        <v>0</v>
      </c>
      <c r="AL2027" s="99"/>
      <c r="AM2027" s="97" t="str">
        <f t="shared" si="113"/>
        <v/>
      </c>
    </row>
    <row r="2028" spans="10:39" x14ac:dyDescent="0.25">
      <c r="J2028" s="59">
        <f>'Inventory Ref Sheet'!AK2028</f>
        <v>0</v>
      </c>
      <c r="K2028" s="59">
        <f>'Inventory Ref Sheet'!AL2028</f>
        <v>0</v>
      </c>
      <c r="L2028" s="59">
        <f>'Inventory Ref Sheet'!AM2028</f>
        <v>0</v>
      </c>
      <c r="M2028" s="59">
        <f>'Inventory Ref Sheet'!AP2028</f>
        <v>0</v>
      </c>
      <c r="N2028" s="59">
        <f>'Inventory Ref Sheet'!AQ2028</f>
        <v>0</v>
      </c>
      <c r="O2028" s="100" t="str">
        <f ca="1">IF('Inventory Ref Sheet'!AS2028&gt;0,YEAR(TODAY())-'Inventory Ref Sheet'!AS2028,"")</f>
        <v/>
      </c>
      <c r="P2028" s="95">
        <f>'Inventory Ref Sheet'!AU2028</f>
        <v>0</v>
      </c>
      <c r="Q2028" s="60">
        <f>'Inventory Ref Sheet'!AV2028</f>
        <v>0</v>
      </c>
      <c r="R2028" s="61"/>
      <c r="S2028" s="100" t="str">
        <f t="shared" si="111"/>
        <v/>
      </c>
      <c r="T2028" s="59">
        <f>'Inventory Ref Sheet'!M2028</f>
        <v>0</v>
      </c>
      <c r="U2028" s="102">
        <f>'Inventory Ref Sheet'!N2028</f>
        <v>0</v>
      </c>
      <c r="V2028" s="59">
        <f>'Inventory Ref Sheet'!O2028</f>
        <v>0</v>
      </c>
      <c r="W2028" s="59">
        <f>'Inventory Ref Sheet'!R2028</f>
        <v>0</v>
      </c>
      <c r="X2028" s="59">
        <f>'Inventory Ref Sheet'!S2028</f>
        <v>0</v>
      </c>
      <c r="Y2028" s="100" t="str">
        <f ca="1">IF('Inventory Ref Sheet'!U2028&gt;0,YEAR(TODAY())-'Inventory Ref Sheet'!U2028,"")</f>
        <v/>
      </c>
      <c r="Z2028" s="95">
        <f>'Inventory Ref Sheet'!W2028</f>
        <v>0</v>
      </c>
      <c r="AA2028" s="60">
        <f>'Inventory Ref Sheet'!X2028</f>
        <v>0</v>
      </c>
      <c r="AB2028" s="61"/>
      <c r="AC2028" s="97" t="str">
        <f t="shared" si="112"/>
        <v/>
      </c>
      <c r="AD2028" s="59">
        <f>'Inventory Ref Sheet'!Y2028</f>
        <v>0</v>
      </c>
      <c r="AE2028" s="59">
        <f>'Inventory Ref Sheet'!Z2028</f>
        <v>0</v>
      </c>
      <c r="AF2028" s="102">
        <f>'Inventory Ref Sheet'!AA2028</f>
        <v>0</v>
      </c>
      <c r="AG2028" s="59">
        <f>'Inventory Ref Sheet'!AD2028</f>
        <v>0</v>
      </c>
      <c r="AH2028" s="59">
        <f>'Inventory Ref Sheet'!AE2028</f>
        <v>0</v>
      </c>
      <c r="AI2028" s="100" t="str">
        <f ca="1">IF('Inventory Ref Sheet'!AG2028&gt;0,YEAR(TODAY())-'Inventory Ref Sheet'!AG2028,"")</f>
        <v/>
      </c>
      <c r="AJ2028" s="99"/>
      <c r="AK2028" s="60">
        <f>'Inventory Ref Sheet'!AJ2028</f>
        <v>0</v>
      </c>
      <c r="AL2028" s="99"/>
      <c r="AM2028" s="97" t="str">
        <f t="shared" si="113"/>
        <v/>
      </c>
    </row>
    <row r="2029" spans="10:39" x14ac:dyDescent="0.25">
      <c r="J2029" s="59">
        <f>'Inventory Ref Sheet'!AK2029</f>
        <v>0</v>
      </c>
      <c r="K2029" s="59">
        <f>'Inventory Ref Sheet'!AL2029</f>
        <v>0</v>
      </c>
      <c r="L2029" s="59">
        <f>'Inventory Ref Sheet'!AM2029</f>
        <v>0</v>
      </c>
      <c r="M2029" s="59">
        <f>'Inventory Ref Sheet'!AP2029</f>
        <v>0</v>
      </c>
      <c r="N2029" s="59">
        <f>'Inventory Ref Sheet'!AQ2029</f>
        <v>0</v>
      </c>
      <c r="O2029" s="100" t="str">
        <f ca="1">IF('Inventory Ref Sheet'!AS2029&gt;0,YEAR(TODAY())-'Inventory Ref Sheet'!AS2029,"")</f>
        <v/>
      </c>
      <c r="P2029" s="95">
        <f>'Inventory Ref Sheet'!AU2029</f>
        <v>0</v>
      </c>
      <c r="Q2029" s="60">
        <f>'Inventory Ref Sheet'!AV2029</f>
        <v>0</v>
      </c>
      <c r="R2029" s="61"/>
      <c r="S2029" s="100" t="str">
        <f t="shared" si="111"/>
        <v/>
      </c>
      <c r="T2029" s="59">
        <f>'Inventory Ref Sheet'!M2029</f>
        <v>0</v>
      </c>
      <c r="U2029" s="102">
        <f>'Inventory Ref Sheet'!N2029</f>
        <v>0</v>
      </c>
      <c r="V2029" s="59">
        <f>'Inventory Ref Sheet'!O2029</f>
        <v>0</v>
      </c>
      <c r="W2029" s="59">
        <f>'Inventory Ref Sheet'!R2029</f>
        <v>0</v>
      </c>
      <c r="X2029" s="59">
        <f>'Inventory Ref Sheet'!S2029</f>
        <v>0</v>
      </c>
      <c r="Y2029" s="100" t="str">
        <f ca="1">IF('Inventory Ref Sheet'!U2029&gt;0,YEAR(TODAY())-'Inventory Ref Sheet'!U2029,"")</f>
        <v/>
      </c>
      <c r="Z2029" s="95">
        <f>'Inventory Ref Sheet'!W2029</f>
        <v>0</v>
      </c>
      <c r="AA2029" s="60">
        <f>'Inventory Ref Sheet'!X2029</f>
        <v>0</v>
      </c>
      <c r="AB2029" s="61"/>
      <c r="AC2029" s="97" t="str">
        <f t="shared" si="112"/>
        <v/>
      </c>
      <c r="AD2029" s="59">
        <f>'Inventory Ref Sheet'!Y2029</f>
        <v>0</v>
      </c>
      <c r="AE2029" s="59">
        <f>'Inventory Ref Sheet'!Z2029</f>
        <v>0</v>
      </c>
      <c r="AF2029" s="102">
        <f>'Inventory Ref Sheet'!AA2029</f>
        <v>0</v>
      </c>
      <c r="AG2029" s="59">
        <f>'Inventory Ref Sheet'!AD2029</f>
        <v>0</v>
      </c>
      <c r="AH2029" s="59">
        <f>'Inventory Ref Sheet'!AE2029</f>
        <v>0</v>
      </c>
      <c r="AI2029" s="100" t="str">
        <f ca="1">IF('Inventory Ref Sheet'!AG2029&gt;0,YEAR(TODAY())-'Inventory Ref Sheet'!AG2029,"")</f>
        <v/>
      </c>
      <c r="AJ2029" s="99"/>
      <c r="AK2029" s="60">
        <f>'Inventory Ref Sheet'!AJ2029</f>
        <v>0</v>
      </c>
      <c r="AL2029" s="99"/>
      <c r="AM2029" s="97" t="str">
        <f t="shared" si="113"/>
        <v/>
      </c>
    </row>
    <row r="2030" spans="10:39" x14ac:dyDescent="0.25">
      <c r="J2030" s="59">
        <f>'Inventory Ref Sheet'!AK2030</f>
        <v>0</v>
      </c>
      <c r="K2030" s="59">
        <f>'Inventory Ref Sheet'!AL2030</f>
        <v>0</v>
      </c>
      <c r="L2030" s="59">
        <f>'Inventory Ref Sheet'!AM2030</f>
        <v>0</v>
      </c>
      <c r="M2030" s="59">
        <f>'Inventory Ref Sheet'!AP2030</f>
        <v>0</v>
      </c>
      <c r="N2030" s="59">
        <f>'Inventory Ref Sheet'!AQ2030</f>
        <v>0</v>
      </c>
      <c r="O2030" s="100" t="str">
        <f ca="1">IF('Inventory Ref Sheet'!AS2030&gt;0,YEAR(TODAY())-'Inventory Ref Sheet'!AS2030,"")</f>
        <v/>
      </c>
      <c r="P2030" s="95">
        <f>'Inventory Ref Sheet'!AU2030</f>
        <v>0</v>
      </c>
      <c r="Q2030" s="60">
        <f>'Inventory Ref Sheet'!AV2030</f>
        <v>0</v>
      </c>
      <c r="R2030" s="61"/>
      <c r="S2030" s="100" t="str">
        <f t="shared" si="111"/>
        <v/>
      </c>
      <c r="T2030" s="59">
        <f>'Inventory Ref Sheet'!M2030</f>
        <v>0</v>
      </c>
      <c r="U2030" s="102">
        <f>'Inventory Ref Sheet'!N2030</f>
        <v>0</v>
      </c>
      <c r="V2030" s="59">
        <f>'Inventory Ref Sheet'!O2030</f>
        <v>0</v>
      </c>
      <c r="W2030" s="59">
        <f>'Inventory Ref Sheet'!R2030</f>
        <v>0</v>
      </c>
      <c r="X2030" s="59">
        <f>'Inventory Ref Sheet'!S2030</f>
        <v>0</v>
      </c>
      <c r="Y2030" s="100" t="str">
        <f ca="1">IF('Inventory Ref Sheet'!U2030&gt;0,YEAR(TODAY())-'Inventory Ref Sheet'!U2030,"")</f>
        <v/>
      </c>
      <c r="Z2030" s="95">
        <f>'Inventory Ref Sheet'!W2030</f>
        <v>0</v>
      </c>
      <c r="AA2030" s="60">
        <f>'Inventory Ref Sheet'!X2030</f>
        <v>0</v>
      </c>
      <c r="AB2030" s="61"/>
      <c r="AC2030" s="97" t="str">
        <f t="shared" si="112"/>
        <v/>
      </c>
      <c r="AD2030" s="59">
        <f>'Inventory Ref Sheet'!Y2030</f>
        <v>0</v>
      </c>
      <c r="AE2030" s="59">
        <f>'Inventory Ref Sheet'!Z2030</f>
        <v>0</v>
      </c>
      <c r="AF2030" s="102">
        <f>'Inventory Ref Sheet'!AA2030</f>
        <v>0</v>
      </c>
      <c r="AG2030" s="59">
        <f>'Inventory Ref Sheet'!AD2030</f>
        <v>0</v>
      </c>
      <c r="AH2030" s="59">
        <f>'Inventory Ref Sheet'!AE2030</f>
        <v>0</v>
      </c>
      <c r="AI2030" s="100" t="str">
        <f ca="1">IF('Inventory Ref Sheet'!AG2030&gt;0,YEAR(TODAY())-'Inventory Ref Sheet'!AG2030,"")</f>
        <v/>
      </c>
      <c r="AJ2030" s="99"/>
      <c r="AK2030" s="60">
        <f>'Inventory Ref Sheet'!AJ2030</f>
        <v>0</v>
      </c>
      <c r="AL2030" s="99"/>
      <c r="AM2030" s="97" t="str">
        <f t="shared" si="113"/>
        <v/>
      </c>
    </row>
    <row r="2031" spans="10:39" x14ac:dyDescent="0.25">
      <c r="J2031" s="59">
        <f>'Inventory Ref Sheet'!AK2031</f>
        <v>0</v>
      </c>
      <c r="K2031" s="59">
        <f>'Inventory Ref Sheet'!AL2031</f>
        <v>0</v>
      </c>
      <c r="L2031" s="59">
        <f>'Inventory Ref Sheet'!AM2031</f>
        <v>0</v>
      </c>
      <c r="M2031" s="59">
        <f>'Inventory Ref Sheet'!AP2031</f>
        <v>0</v>
      </c>
      <c r="N2031" s="59">
        <f>'Inventory Ref Sheet'!AQ2031</f>
        <v>0</v>
      </c>
      <c r="O2031" s="100" t="str">
        <f ca="1">IF('Inventory Ref Sheet'!AS2031&gt;0,YEAR(TODAY())-'Inventory Ref Sheet'!AS2031,"")</f>
        <v/>
      </c>
      <c r="P2031" s="95">
        <f>'Inventory Ref Sheet'!AU2031</f>
        <v>0</v>
      </c>
      <c r="Q2031" s="60">
        <f>'Inventory Ref Sheet'!AV2031</f>
        <v>0</v>
      </c>
      <c r="R2031" s="61"/>
      <c r="S2031" s="100" t="str">
        <f t="shared" si="111"/>
        <v/>
      </c>
      <c r="T2031" s="59">
        <f>'Inventory Ref Sheet'!M2031</f>
        <v>0</v>
      </c>
      <c r="U2031" s="102">
        <f>'Inventory Ref Sheet'!N2031</f>
        <v>0</v>
      </c>
      <c r="V2031" s="59">
        <f>'Inventory Ref Sheet'!O2031</f>
        <v>0</v>
      </c>
      <c r="W2031" s="59">
        <f>'Inventory Ref Sheet'!R2031</f>
        <v>0</v>
      </c>
      <c r="X2031" s="59">
        <f>'Inventory Ref Sheet'!S2031</f>
        <v>0</v>
      </c>
      <c r="Y2031" s="100" t="str">
        <f ca="1">IF('Inventory Ref Sheet'!U2031&gt;0,YEAR(TODAY())-'Inventory Ref Sheet'!U2031,"")</f>
        <v/>
      </c>
      <c r="Z2031" s="95">
        <f>'Inventory Ref Sheet'!W2031</f>
        <v>0</v>
      </c>
      <c r="AA2031" s="60">
        <f>'Inventory Ref Sheet'!X2031</f>
        <v>0</v>
      </c>
      <c r="AB2031" s="61"/>
      <c r="AC2031" s="97" t="str">
        <f t="shared" si="112"/>
        <v/>
      </c>
      <c r="AD2031" s="59">
        <f>'Inventory Ref Sheet'!Y2031</f>
        <v>0</v>
      </c>
      <c r="AE2031" s="59">
        <f>'Inventory Ref Sheet'!Z2031</f>
        <v>0</v>
      </c>
      <c r="AF2031" s="102">
        <f>'Inventory Ref Sheet'!AA2031</f>
        <v>0</v>
      </c>
      <c r="AG2031" s="59">
        <f>'Inventory Ref Sheet'!AD2031</f>
        <v>0</v>
      </c>
      <c r="AH2031" s="59">
        <f>'Inventory Ref Sheet'!AE2031</f>
        <v>0</v>
      </c>
      <c r="AI2031" s="100" t="str">
        <f ca="1">IF('Inventory Ref Sheet'!AG2031&gt;0,YEAR(TODAY())-'Inventory Ref Sheet'!AG2031,"")</f>
        <v/>
      </c>
      <c r="AJ2031" s="99"/>
      <c r="AK2031" s="60">
        <f>'Inventory Ref Sheet'!AJ2031</f>
        <v>0</v>
      </c>
      <c r="AL2031" s="99"/>
      <c r="AM2031" s="97" t="str">
        <f t="shared" si="113"/>
        <v/>
      </c>
    </row>
    <row r="2032" spans="10:39" x14ac:dyDescent="0.25">
      <c r="J2032" s="59">
        <f>'Inventory Ref Sheet'!AK2032</f>
        <v>0</v>
      </c>
      <c r="K2032" s="59">
        <f>'Inventory Ref Sheet'!AL2032</f>
        <v>0</v>
      </c>
      <c r="L2032" s="59">
        <f>'Inventory Ref Sheet'!AM2032</f>
        <v>0</v>
      </c>
      <c r="M2032" s="59">
        <f>'Inventory Ref Sheet'!AP2032</f>
        <v>0</v>
      </c>
      <c r="N2032" s="59">
        <f>'Inventory Ref Sheet'!AQ2032</f>
        <v>0</v>
      </c>
      <c r="O2032" s="100" t="str">
        <f ca="1">IF('Inventory Ref Sheet'!AS2032&gt;0,YEAR(TODAY())-'Inventory Ref Sheet'!AS2032,"")</f>
        <v/>
      </c>
      <c r="P2032" s="95">
        <f>'Inventory Ref Sheet'!AU2032</f>
        <v>0</v>
      </c>
      <c r="Q2032" s="60">
        <f>'Inventory Ref Sheet'!AV2032</f>
        <v>0</v>
      </c>
      <c r="R2032" s="61"/>
      <c r="S2032" s="100" t="str">
        <f t="shared" si="111"/>
        <v/>
      </c>
      <c r="T2032" s="59">
        <f>'Inventory Ref Sheet'!M2032</f>
        <v>0</v>
      </c>
      <c r="U2032" s="102">
        <f>'Inventory Ref Sheet'!N2032</f>
        <v>0</v>
      </c>
      <c r="V2032" s="59">
        <f>'Inventory Ref Sheet'!O2032</f>
        <v>0</v>
      </c>
      <c r="W2032" s="59">
        <f>'Inventory Ref Sheet'!R2032</f>
        <v>0</v>
      </c>
      <c r="X2032" s="59">
        <f>'Inventory Ref Sheet'!S2032</f>
        <v>0</v>
      </c>
      <c r="Y2032" s="100" t="str">
        <f ca="1">IF('Inventory Ref Sheet'!U2032&gt;0,YEAR(TODAY())-'Inventory Ref Sheet'!U2032,"")</f>
        <v/>
      </c>
      <c r="Z2032" s="95">
        <f>'Inventory Ref Sheet'!W2032</f>
        <v>0</v>
      </c>
      <c r="AA2032" s="60">
        <f>'Inventory Ref Sheet'!X2032</f>
        <v>0</v>
      </c>
      <c r="AB2032" s="61"/>
      <c r="AC2032" s="97" t="str">
        <f t="shared" si="112"/>
        <v/>
      </c>
      <c r="AD2032" s="59">
        <f>'Inventory Ref Sheet'!Y2032</f>
        <v>0</v>
      </c>
      <c r="AE2032" s="59">
        <f>'Inventory Ref Sheet'!Z2032</f>
        <v>0</v>
      </c>
      <c r="AF2032" s="102">
        <f>'Inventory Ref Sheet'!AA2032</f>
        <v>0</v>
      </c>
      <c r="AG2032" s="59">
        <f>'Inventory Ref Sheet'!AD2032</f>
        <v>0</v>
      </c>
      <c r="AH2032" s="59">
        <f>'Inventory Ref Sheet'!AE2032</f>
        <v>0</v>
      </c>
      <c r="AI2032" s="100" t="str">
        <f ca="1">IF('Inventory Ref Sheet'!AG2032&gt;0,YEAR(TODAY())-'Inventory Ref Sheet'!AG2032,"")</f>
        <v/>
      </c>
      <c r="AJ2032" s="99"/>
      <c r="AK2032" s="60">
        <f>'Inventory Ref Sheet'!AJ2032</f>
        <v>0</v>
      </c>
      <c r="AL2032" s="99"/>
      <c r="AM2032" s="97" t="str">
        <f t="shared" si="113"/>
        <v/>
      </c>
    </row>
    <row r="2033" spans="10:39" x14ac:dyDescent="0.25">
      <c r="J2033" s="59">
        <f>'Inventory Ref Sheet'!AK2033</f>
        <v>0</v>
      </c>
      <c r="K2033" s="59">
        <f>'Inventory Ref Sheet'!AL2033</f>
        <v>0</v>
      </c>
      <c r="L2033" s="59">
        <f>'Inventory Ref Sheet'!AM2033</f>
        <v>0</v>
      </c>
      <c r="M2033" s="59">
        <f>'Inventory Ref Sheet'!AP2033</f>
        <v>0</v>
      </c>
      <c r="N2033" s="59">
        <f>'Inventory Ref Sheet'!AQ2033</f>
        <v>0</v>
      </c>
      <c r="O2033" s="100" t="str">
        <f ca="1">IF('Inventory Ref Sheet'!AS2033&gt;0,YEAR(TODAY())-'Inventory Ref Sheet'!AS2033,"")</f>
        <v/>
      </c>
      <c r="P2033" s="95">
        <f>'Inventory Ref Sheet'!AU2033</f>
        <v>0</v>
      </c>
      <c r="Q2033" s="60">
        <f>'Inventory Ref Sheet'!AV2033</f>
        <v>0</v>
      </c>
      <c r="R2033" s="61"/>
      <c r="S2033" s="100" t="str">
        <f t="shared" si="111"/>
        <v/>
      </c>
      <c r="T2033" s="59">
        <f>'Inventory Ref Sheet'!M2033</f>
        <v>0</v>
      </c>
      <c r="U2033" s="102">
        <f>'Inventory Ref Sheet'!N2033</f>
        <v>0</v>
      </c>
      <c r="V2033" s="59">
        <f>'Inventory Ref Sheet'!O2033</f>
        <v>0</v>
      </c>
      <c r="W2033" s="59">
        <f>'Inventory Ref Sheet'!R2033</f>
        <v>0</v>
      </c>
      <c r="X2033" s="59">
        <f>'Inventory Ref Sheet'!S2033</f>
        <v>0</v>
      </c>
      <c r="Y2033" s="100" t="str">
        <f ca="1">IF('Inventory Ref Sheet'!U2033&gt;0,YEAR(TODAY())-'Inventory Ref Sheet'!U2033,"")</f>
        <v/>
      </c>
      <c r="Z2033" s="95">
        <f>'Inventory Ref Sheet'!W2033</f>
        <v>0</v>
      </c>
      <c r="AA2033" s="60">
        <f>'Inventory Ref Sheet'!X2033</f>
        <v>0</v>
      </c>
      <c r="AB2033" s="61"/>
      <c r="AC2033" s="97" t="str">
        <f t="shared" si="112"/>
        <v/>
      </c>
      <c r="AD2033" s="59">
        <f>'Inventory Ref Sheet'!Y2033</f>
        <v>0</v>
      </c>
      <c r="AE2033" s="59">
        <f>'Inventory Ref Sheet'!Z2033</f>
        <v>0</v>
      </c>
      <c r="AF2033" s="102">
        <f>'Inventory Ref Sheet'!AA2033</f>
        <v>0</v>
      </c>
      <c r="AG2033" s="59">
        <f>'Inventory Ref Sheet'!AD2033</f>
        <v>0</v>
      </c>
      <c r="AH2033" s="59">
        <f>'Inventory Ref Sheet'!AE2033</f>
        <v>0</v>
      </c>
      <c r="AI2033" s="100" t="str">
        <f ca="1">IF('Inventory Ref Sheet'!AG2033&gt;0,YEAR(TODAY())-'Inventory Ref Sheet'!AG2033,"")</f>
        <v/>
      </c>
      <c r="AJ2033" s="99"/>
      <c r="AK2033" s="60">
        <f>'Inventory Ref Sheet'!AJ2033</f>
        <v>0</v>
      </c>
      <c r="AL2033" s="99"/>
      <c r="AM2033" s="97" t="str">
        <f t="shared" si="113"/>
        <v/>
      </c>
    </row>
    <row r="2034" spans="10:39" x14ac:dyDescent="0.25">
      <c r="J2034" s="59">
        <f>'Inventory Ref Sheet'!AK2034</f>
        <v>0</v>
      </c>
      <c r="K2034" s="59">
        <f>'Inventory Ref Sheet'!AL2034</f>
        <v>0</v>
      </c>
      <c r="L2034" s="59">
        <f>'Inventory Ref Sheet'!AM2034</f>
        <v>0</v>
      </c>
      <c r="M2034" s="59">
        <f>'Inventory Ref Sheet'!AP2034</f>
        <v>0</v>
      </c>
      <c r="N2034" s="59">
        <f>'Inventory Ref Sheet'!AQ2034</f>
        <v>0</v>
      </c>
      <c r="O2034" s="100" t="str">
        <f ca="1">IF('Inventory Ref Sheet'!AS2034&gt;0,YEAR(TODAY())-'Inventory Ref Sheet'!AS2034,"")</f>
        <v/>
      </c>
      <c r="P2034" s="95">
        <f>'Inventory Ref Sheet'!AU2034</f>
        <v>0</v>
      </c>
      <c r="Q2034" s="60">
        <f>'Inventory Ref Sheet'!AV2034</f>
        <v>0</v>
      </c>
      <c r="R2034" s="61"/>
      <c r="S2034" s="100" t="str">
        <f t="shared" si="111"/>
        <v/>
      </c>
      <c r="T2034" s="59">
        <f>'Inventory Ref Sheet'!M2034</f>
        <v>0</v>
      </c>
      <c r="U2034" s="102">
        <f>'Inventory Ref Sheet'!N2034</f>
        <v>0</v>
      </c>
      <c r="V2034" s="59">
        <f>'Inventory Ref Sheet'!O2034</f>
        <v>0</v>
      </c>
      <c r="W2034" s="59">
        <f>'Inventory Ref Sheet'!R2034</f>
        <v>0</v>
      </c>
      <c r="X2034" s="59">
        <f>'Inventory Ref Sheet'!S2034</f>
        <v>0</v>
      </c>
      <c r="Y2034" s="100" t="str">
        <f ca="1">IF('Inventory Ref Sheet'!U2034&gt;0,YEAR(TODAY())-'Inventory Ref Sheet'!U2034,"")</f>
        <v/>
      </c>
      <c r="Z2034" s="95">
        <f>'Inventory Ref Sheet'!W2034</f>
        <v>0</v>
      </c>
      <c r="AA2034" s="60">
        <f>'Inventory Ref Sheet'!X2034</f>
        <v>0</v>
      </c>
      <c r="AB2034" s="61"/>
      <c r="AC2034" s="97" t="str">
        <f t="shared" si="112"/>
        <v/>
      </c>
      <c r="AD2034" s="59">
        <f>'Inventory Ref Sheet'!Y2034</f>
        <v>0</v>
      </c>
      <c r="AE2034" s="59">
        <f>'Inventory Ref Sheet'!Z2034</f>
        <v>0</v>
      </c>
      <c r="AF2034" s="102">
        <f>'Inventory Ref Sheet'!AA2034</f>
        <v>0</v>
      </c>
      <c r="AG2034" s="59">
        <f>'Inventory Ref Sheet'!AD2034</f>
        <v>0</v>
      </c>
      <c r="AH2034" s="59">
        <f>'Inventory Ref Sheet'!AE2034</f>
        <v>0</v>
      </c>
      <c r="AI2034" s="100" t="str">
        <f ca="1">IF('Inventory Ref Sheet'!AG2034&gt;0,YEAR(TODAY())-'Inventory Ref Sheet'!AG2034,"")</f>
        <v/>
      </c>
      <c r="AJ2034" s="99"/>
      <c r="AK2034" s="60">
        <f>'Inventory Ref Sheet'!AJ2034</f>
        <v>0</v>
      </c>
      <c r="AL2034" s="99"/>
      <c r="AM2034" s="97" t="str">
        <f t="shared" si="113"/>
        <v/>
      </c>
    </row>
    <row r="2035" spans="10:39" x14ac:dyDescent="0.25">
      <c r="J2035" s="59">
        <f>'Inventory Ref Sheet'!AK2035</f>
        <v>0</v>
      </c>
      <c r="K2035" s="59">
        <f>'Inventory Ref Sheet'!AL2035</f>
        <v>0</v>
      </c>
      <c r="L2035" s="59">
        <f>'Inventory Ref Sheet'!AM2035</f>
        <v>0</v>
      </c>
      <c r="M2035" s="59">
        <f>'Inventory Ref Sheet'!AP2035</f>
        <v>0</v>
      </c>
      <c r="N2035" s="59">
        <f>'Inventory Ref Sheet'!AQ2035</f>
        <v>0</v>
      </c>
      <c r="O2035" s="100" t="str">
        <f ca="1">IF('Inventory Ref Sheet'!AS2035&gt;0,YEAR(TODAY())-'Inventory Ref Sheet'!AS2035,"")</f>
        <v/>
      </c>
      <c r="P2035" s="95">
        <f>'Inventory Ref Sheet'!AU2035</f>
        <v>0</v>
      </c>
      <c r="Q2035" s="60">
        <f>'Inventory Ref Sheet'!AV2035</f>
        <v>0</v>
      </c>
      <c r="R2035" s="61"/>
      <c r="S2035" s="100" t="str">
        <f t="shared" si="111"/>
        <v/>
      </c>
      <c r="T2035" s="59">
        <f>'Inventory Ref Sheet'!M2035</f>
        <v>0</v>
      </c>
      <c r="U2035" s="102">
        <f>'Inventory Ref Sheet'!N2035</f>
        <v>0</v>
      </c>
      <c r="V2035" s="59">
        <f>'Inventory Ref Sheet'!O2035</f>
        <v>0</v>
      </c>
      <c r="W2035" s="59">
        <f>'Inventory Ref Sheet'!R2035</f>
        <v>0</v>
      </c>
      <c r="X2035" s="59">
        <f>'Inventory Ref Sheet'!S2035</f>
        <v>0</v>
      </c>
      <c r="Y2035" s="100" t="str">
        <f ca="1">IF('Inventory Ref Sheet'!U2035&gt;0,YEAR(TODAY())-'Inventory Ref Sheet'!U2035,"")</f>
        <v/>
      </c>
      <c r="Z2035" s="95">
        <f>'Inventory Ref Sheet'!W2035</f>
        <v>0</v>
      </c>
      <c r="AA2035" s="60">
        <f>'Inventory Ref Sheet'!X2035</f>
        <v>0</v>
      </c>
      <c r="AB2035" s="61"/>
      <c r="AC2035" s="97" t="str">
        <f t="shared" si="112"/>
        <v/>
      </c>
      <c r="AD2035" s="59">
        <f>'Inventory Ref Sheet'!Y2035</f>
        <v>0</v>
      </c>
      <c r="AE2035" s="59">
        <f>'Inventory Ref Sheet'!Z2035</f>
        <v>0</v>
      </c>
      <c r="AF2035" s="102">
        <f>'Inventory Ref Sheet'!AA2035</f>
        <v>0</v>
      </c>
      <c r="AG2035" s="59">
        <f>'Inventory Ref Sheet'!AD2035</f>
        <v>0</v>
      </c>
      <c r="AH2035" s="59">
        <f>'Inventory Ref Sheet'!AE2035</f>
        <v>0</v>
      </c>
      <c r="AI2035" s="100" t="str">
        <f ca="1">IF('Inventory Ref Sheet'!AG2035&gt;0,YEAR(TODAY())-'Inventory Ref Sheet'!AG2035,"")</f>
        <v/>
      </c>
      <c r="AJ2035" s="99"/>
      <c r="AK2035" s="60">
        <f>'Inventory Ref Sheet'!AJ2035</f>
        <v>0</v>
      </c>
      <c r="AL2035" s="99"/>
      <c r="AM2035" s="97" t="str">
        <f t="shared" si="113"/>
        <v/>
      </c>
    </row>
    <row r="2036" spans="10:39" x14ac:dyDescent="0.25">
      <c r="J2036" s="59">
        <f>'Inventory Ref Sheet'!AK2036</f>
        <v>0</v>
      </c>
      <c r="K2036" s="59">
        <f>'Inventory Ref Sheet'!AL2036</f>
        <v>0</v>
      </c>
      <c r="L2036" s="59">
        <f>'Inventory Ref Sheet'!AM2036</f>
        <v>0</v>
      </c>
      <c r="M2036" s="59">
        <f>'Inventory Ref Sheet'!AP2036</f>
        <v>0</v>
      </c>
      <c r="N2036" s="59">
        <f>'Inventory Ref Sheet'!AQ2036</f>
        <v>0</v>
      </c>
      <c r="O2036" s="100" t="str">
        <f ca="1">IF('Inventory Ref Sheet'!AS2036&gt;0,YEAR(TODAY())-'Inventory Ref Sheet'!AS2036,"")</f>
        <v/>
      </c>
      <c r="P2036" s="95">
        <f>'Inventory Ref Sheet'!AU2036</f>
        <v>0</v>
      </c>
      <c r="Q2036" s="60">
        <f>'Inventory Ref Sheet'!AV2036</f>
        <v>0</v>
      </c>
      <c r="R2036" s="61"/>
      <c r="S2036" s="100" t="str">
        <f t="shared" si="111"/>
        <v/>
      </c>
      <c r="T2036" s="59">
        <f>'Inventory Ref Sheet'!M2036</f>
        <v>0</v>
      </c>
      <c r="U2036" s="102">
        <f>'Inventory Ref Sheet'!N2036</f>
        <v>0</v>
      </c>
      <c r="V2036" s="59">
        <f>'Inventory Ref Sheet'!O2036</f>
        <v>0</v>
      </c>
      <c r="W2036" s="59">
        <f>'Inventory Ref Sheet'!R2036</f>
        <v>0</v>
      </c>
      <c r="X2036" s="59">
        <f>'Inventory Ref Sheet'!S2036</f>
        <v>0</v>
      </c>
      <c r="Y2036" s="100" t="str">
        <f ca="1">IF('Inventory Ref Sheet'!U2036&gt;0,YEAR(TODAY())-'Inventory Ref Sheet'!U2036,"")</f>
        <v/>
      </c>
      <c r="Z2036" s="95">
        <f>'Inventory Ref Sheet'!W2036</f>
        <v>0</v>
      </c>
      <c r="AA2036" s="60">
        <f>'Inventory Ref Sheet'!X2036</f>
        <v>0</v>
      </c>
      <c r="AB2036" s="61"/>
      <c r="AC2036" s="97" t="str">
        <f t="shared" si="112"/>
        <v/>
      </c>
      <c r="AD2036" s="59">
        <f>'Inventory Ref Sheet'!Y2036</f>
        <v>0</v>
      </c>
      <c r="AE2036" s="59">
        <f>'Inventory Ref Sheet'!Z2036</f>
        <v>0</v>
      </c>
      <c r="AF2036" s="102">
        <f>'Inventory Ref Sheet'!AA2036</f>
        <v>0</v>
      </c>
      <c r="AG2036" s="59">
        <f>'Inventory Ref Sheet'!AD2036</f>
        <v>0</v>
      </c>
      <c r="AH2036" s="59">
        <f>'Inventory Ref Sheet'!AE2036</f>
        <v>0</v>
      </c>
      <c r="AI2036" s="100" t="str">
        <f ca="1">IF('Inventory Ref Sheet'!AG2036&gt;0,YEAR(TODAY())-'Inventory Ref Sheet'!AG2036,"")</f>
        <v/>
      </c>
      <c r="AJ2036" s="99"/>
      <c r="AK2036" s="60">
        <f>'Inventory Ref Sheet'!AJ2036</f>
        <v>0</v>
      </c>
      <c r="AL2036" s="99"/>
      <c r="AM2036" s="97" t="str">
        <f t="shared" si="113"/>
        <v/>
      </c>
    </row>
    <row r="2037" spans="10:39" x14ac:dyDescent="0.25">
      <c r="J2037" s="59">
        <f>'Inventory Ref Sheet'!AK2037</f>
        <v>0</v>
      </c>
      <c r="K2037" s="59">
        <f>'Inventory Ref Sheet'!AL2037</f>
        <v>0</v>
      </c>
      <c r="L2037" s="59">
        <f>'Inventory Ref Sheet'!AM2037</f>
        <v>0</v>
      </c>
      <c r="M2037" s="59">
        <f>'Inventory Ref Sheet'!AP2037</f>
        <v>0</v>
      </c>
      <c r="N2037" s="59">
        <f>'Inventory Ref Sheet'!AQ2037</f>
        <v>0</v>
      </c>
      <c r="O2037" s="100" t="str">
        <f ca="1">IF('Inventory Ref Sheet'!AS2037&gt;0,YEAR(TODAY())-'Inventory Ref Sheet'!AS2037,"")</f>
        <v/>
      </c>
      <c r="P2037" s="95">
        <f>'Inventory Ref Sheet'!AU2037</f>
        <v>0</v>
      </c>
      <c r="Q2037" s="60">
        <f>'Inventory Ref Sheet'!AV2037</f>
        <v>0</v>
      </c>
      <c r="R2037" s="61"/>
      <c r="S2037" s="100" t="str">
        <f t="shared" si="111"/>
        <v/>
      </c>
      <c r="T2037" s="59">
        <f>'Inventory Ref Sheet'!M2037</f>
        <v>0</v>
      </c>
      <c r="U2037" s="102">
        <f>'Inventory Ref Sheet'!N2037</f>
        <v>0</v>
      </c>
      <c r="V2037" s="59">
        <f>'Inventory Ref Sheet'!O2037</f>
        <v>0</v>
      </c>
      <c r="W2037" s="59">
        <f>'Inventory Ref Sheet'!R2037</f>
        <v>0</v>
      </c>
      <c r="X2037" s="59">
        <f>'Inventory Ref Sheet'!S2037</f>
        <v>0</v>
      </c>
      <c r="Y2037" s="100" t="str">
        <f ca="1">IF('Inventory Ref Sheet'!U2037&gt;0,YEAR(TODAY())-'Inventory Ref Sheet'!U2037,"")</f>
        <v/>
      </c>
      <c r="Z2037" s="95">
        <f>'Inventory Ref Sheet'!W2037</f>
        <v>0</v>
      </c>
      <c r="AA2037" s="60">
        <f>'Inventory Ref Sheet'!X2037</f>
        <v>0</v>
      </c>
      <c r="AB2037" s="61"/>
      <c r="AC2037" s="97" t="str">
        <f t="shared" si="112"/>
        <v/>
      </c>
      <c r="AD2037" s="59">
        <f>'Inventory Ref Sheet'!Y2037</f>
        <v>0</v>
      </c>
      <c r="AE2037" s="59">
        <f>'Inventory Ref Sheet'!Z2037</f>
        <v>0</v>
      </c>
      <c r="AF2037" s="102">
        <f>'Inventory Ref Sheet'!AA2037</f>
        <v>0</v>
      </c>
      <c r="AG2037" s="59">
        <f>'Inventory Ref Sheet'!AD2037</f>
        <v>0</v>
      </c>
      <c r="AH2037" s="59">
        <f>'Inventory Ref Sheet'!AE2037</f>
        <v>0</v>
      </c>
      <c r="AI2037" s="100" t="str">
        <f ca="1">IF('Inventory Ref Sheet'!AG2037&gt;0,YEAR(TODAY())-'Inventory Ref Sheet'!AG2037,"")</f>
        <v/>
      </c>
      <c r="AJ2037" s="99"/>
      <c r="AK2037" s="60">
        <f>'Inventory Ref Sheet'!AJ2037</f>
        <v>0</v>
      </c>
      <c r="AL2037" s="99"/>
      <c r="AM2037" s="97" t="str">
        <f t="shared" si="113"/>
        <v/>
      </c>
    </row>
    <row r="2038" spans="10:39" x14ac:dyDescent="0.25">
      <c r="J2038" s="59">
        <f>'Inventory Ref Sheet'!AK2038</f>
        <v>0</v>
      </c>
      <c r="K2038" s="59">
        <f>'Inventory Ref Sheet'!AL2038</f>
        <v>0</v>
      </c>
      <c r="L2038" s="59">
        <f>'Inventory Ref Sheet'!AM2038</f>
        <v>0</v>
      </c>
      <c r="M2038" s="59">
        <f>'Inventory Ref Sheet'!AP2038</f>
        <v>0</v>
      </c>
      <c r="N2038" s="59">
        <f>'Inventory Ref Sheet'!AQ2038</f>
        <v>0</v>
      </c>
      <c r="O2038" s="100" t="str">
        <f ca="1">IF('Inventory Ref Sheet'!AS2038&gt;0,YEAR(TODAY())-'Inventory Ref Sheet'!AS2038,"")</f>
        <v/>
      </c>
      <c r="P2038" s="95">
        <f>'Inventory Ref Sheet'!AU2038</f>
        <v>0</v>
      </c>
      <c r="Q2038" s="60">
        <f>'Inventory Ref Sheet'!AV2038</f>
        <v>0</v>
      </c>
      <c r="R2038" s="61"/>
      <c r="S2038" s="100" t="str">
        <f t="shared" si="111"/>
        <v/>
      </c>
      <c r="T2038" s="59">
        <f>'Inventory Ref Sheet'!M2038</f>
        <v>0</v>
      </c>
      <c r="U2038" s="102">
        <f>'Inventory Ref Sheet'!N2038</f>
        <v>0</v>
      </c>
      <c r="V2038" s="59">
        <f>'Inventory Ref Sheet'!O2038</f>
        <v>0</v>
      </c>
      <c r="W2038" s="59">
        <f>'Inventory Ref Sheet'!R2038</f>
        <v>0</v>
      </c>
      <c r="X2038" s="59">
        <f>'Inventory Ref Sheet'!S2038</f>
        <v>0</v>
      </c>
      <c r="Y2038" s="100" t="str">
        <f ca="1">IF('Inventory Ref Sheet'!U2038&gt;0,YEAR(TODAY())-'Inventory Ref Sheet'!U2038,"")</f>
        <v/>
      </c>
      <c r="Z2038" s="95">
        <f>'Inventory Ref Sheet'!W2038</f>
        <v>0</v>
      </c>
      <c r="AA2038" s="60">
        <f>'Inventory Ref Sheet'!X2038</f>
        <v>0</v>
      </c>
      <c r="AB2038" s="61"/>
      <c r="AC2038" s="97" t="str">
        <f t="shared" si="112"/>
        <v/>
      </c>
      <c r="AD2038" s="59">
        <f>'Inventory Ref Sheet'!Y2038</f>
        <v>0</v>
      </c>
      <c r="AE2038" s="59">
        <f>'Inventory Ref Sheet'!Z2038</f>
        <v>0</v>
      </c>
      <c r="AF2038" s="102">
        <f>'Inventory Ref Sheet'!AA2038</f>
        <v>0</v>
      </c>
      <c r="AG2038" s="59">
        <f>'Inventory Ref Sheet'!AD2038</f>
        <v>0</v>
      </c>
      <c r="AH2038" s="59">
        <f>'Inventory Ref Sheet'!AE2038</f>
        <v>0</v>
      </c>
      <c r="AI2038" s="100" t="str">
        <f ca="1">IF('Inventory Ref Sheet'!AG2038&gt;0,YEAR(TODAY())-'Inventory Ref Sheet'!AG2038,"")</f>
        <v/>
      </c>
      <c r="AJ2038" s="99"/>
      <c r="AK2038" s="60">
        <f>'Inventory Ref Sheet'!AJ2038</f>
        <v>0</v>
      </c>
      <c r="AL2038" s="99"/>
      <c r="AM2038" s="97" t="str">
        <f t="shared" si="113"/>
        <v/>
      </c>
    </row>
    <row r="2039" spans="10:39" x14ac:dyDescent="0.25">
      <c r="J2039" s="59">
        <f>'Inventory Ref Sheet'!AK2039</f>
        <v>0</v>
      </c>
      <c r="K2039" s="59">
        <f>'Inventory Ref Sheet'!AL2039</f>
        <v>0</v>
      </c>
      <c r="L2039" s="59">
        <f>'Inventory Ref Sheet'!AM2039</f>
        <v>0</v>
      </c>
      <c r="M2039" s="59">
        <f>'Inventory Ref Sheet'!AP2039</f>
        <v>0</v>
      </c>
      <c r="N2039" s="59">
        <f>'Inventory Ref Sheet'!AQ2039</f>
        <v>0</v>
      </c>
      <c r="O2039" s="100" t="str">
        <f ca="1">IF('Inventory Ref Sheet'!AS2039&gt;0,YEAR(TODAY())-'Inventory Ref Sheet'!AS2039,"")</f>
        <v/>
      </c>
      <c r="P2039" s="95">
        <f>'Inventory Ref Sheet'!AU2039</f>
        <v>0</v>
      </c>
      <c r="Q2039" s="60">
        <f>'Inventory Ref Sheet'!AV2039</f>
        <v>0</v>
      </c>
      <c r="R2039" s="61"/>
      <c r="S2039" s="100" t="str">
        <f t="shared" si="111"/>
        <v/>
      </c>
      <c r="T2039" s="59">
        <f>'Inventory Ref Sheet'!M2039</f>
        <v>0</v>
      </c>
      <c r="U2039" s="102">
        <f>'Inventory Ref Sheet'!N2039</f>
        <v>0</v>
      </c>
      <c r="V2039" s="59">
        <f>'Inventory Ref Sheet'!O2039</f>
        <v>0</v>
      </c>
      <c r="W2039" s="59">
        <f>'Inventory Ref Sheet'!R2039</f>
        <v>0</v>
      </c>
      <c r="X2039" s="59">
        <f>'Inventory Ref Sheet'!S2039</f>
        <v>0</v>
      </c>
      <c r="Y2039" s="100" t="str">
        <f ca="1">IF('Inventory Ref Sheet'!U2039&gt;0,YEAR(TODAY())-'Inventory Ref Sheet'!U2039,"")</f>
        <v/>
      </c>
      <c r="Z2039" s="95">
        <f>'Inventory Ref Sheet'!W2039</f>
        <v>0</v>
      </c>
      <c r="AA2039" s="60">
        <f>'Inventory Ref Sheet'!X2039</f>
        <v>0</v>
      </c>
      <c r="AB2039" s="61"/>
      <c r="AC2039" s="97" t="str">
        <f t="shared" si="112"/>
        <v/>
      </c>
      <c r="AD2039" s="59">
        <f>'Inventory Ref Sheet'!Y2039</f>
        <v>0</v>
      </c>
      <c r="AE2039" s="59">
        <f>'Inventory Ref Sheet'!Z2039</f>
        <v>0</v>
      </c>
      <c r="AF2039" s="102">
        <f>'Inventory Ref Sheet'!AA2039</f>
        <v>0</v>
      </c>
      <c r="AG2039" s="59">
        <f>'Inventory Ref Sheet'!AD2039</f>
        <v>0</v>
      </c>
      <c r="AH2039" s="59">
        <f>'Inventory Ref Sheet'!AE2039</f>
        <v>0</v>
      </c>
      <c r="AI2039" s="100" t="str">
        <f ca="1">IF('Inventory Ref Sheet'!AG2039&gt;0,YEAR(TODAY())-'Inventory Ref Sheet'!AG2039,"")</f>
        <v/>
      </c>
      <c r="AJ2039" s="99"/>
      <c r="AK2039" s="60">
        <f>'Inventory Ref Sheet'!AJ2039</f>
        <v>0</v>
      </c>
      <c r="AL2039" s="99"/>
      <c r="AM2039" s="97" t="str">
        <f t="shared" si="113"/>
        <v/>
      </c>
    </row>
    <row r="2040" spans="10:39" x14ac:dyDescent="0.25">
      <c r="J2040" s="59">
        <f>'Inventory Ref Sheet'!AK2040</f>
        <v>0</v>
      </c>
      <c r="K2040" s="59">
        <f>'Inventory Ref Sheet'!AL2040</f>
        <v>0</v>
      </c>
      <c r="L2040" s="59">
        <f>'Inventory Ref Sheet'!AM2040</f>
        <v>0</v>
      </c>
      <c r="M2040" s="59">
        <f>'Inventory Ref Sheet'!AP2040</f>
        <v>0</v>
      </c>
      <c r="N2040" s="59">
        <f>'Inventory Ref Sheet'!AQ2040</f>
        <v>0</v>
      </c>
      <c r="O2040" s="100" t="str">
        <f ca="1">IF('Inventory Ref Sheet'!AS2040&gt;0,YEAR(TODAY())-'Inventory Ref Sheet'!AS2040,"")</f>
        <v/>
      </c>
      <c r="P2040" s="95">
        <f>'Inventory Ref Sheet'!AU2040</f>
        <v>0</v>
      </c>
      <c r="Q2040" s="60">
        <f>'Inventory Ref Sheet'!AV2040</f>
        <v>0</v>
      </c>
      <c r="R2040" s="61"/>
      <c r="S2040" s="100" t="str">
        <f t="shared" si="111"/>
        <v/>
      </c>
      <c r="T2040" s="59">
        <f>'Inventory Ref Sheet'!M2040</f>
        <v>0</v>
      </c>
      <c r="U2040" s="102">
        <f>'Inventory Ref Sheet'!N2040</f>
        <v>0</v>
      </c>
      <c r="V2040" s="59">
        <f>'Inventory Ref Sheet'!O2040</f>
        <v>0</v>
      </c>
      <c r="W2040" s="59">
        <f>'Inventory Ref Sheet'!R2040</f>
        <v>0</v>
      </c>
      <c r="X2040" s="59">
        <f>'Inventory Ref Sheet'!S2040</f>
        <v>0</v>
      </c>
      <c r="Y2040" s="100" t="str">
        <f ca="1">IF('Inventory Ref Sheet'!U2040&gt;0,YEAR(TODAY())-'Inventory Ref Sheet'!U2040,"")</f>
        <v/>
      </c>
      <c r="Z2040" s="95">
        <f>'Inventory Ref Sheet'!W2040</f>
        <v>0</v>
      </c>
      <c r="AA2040" s="60">
        <f>'Inventory Ref Sheet'!X2040</f>
        <v>0</v>
      </c>
      <c r="AB2040" s="61"/>
      <c r="AC2040" s="97" t="str">
        <f t="shared" si="112"/>
        <v/>
      </c>
      <c r="AD2040" s="59">
        <f>'Inventory Ref Sheet'!Y2040</f>
        <v>0</v>
      </c>
      <c r="AE2040" s="59">
        <f>'Inventory Ref Sheet'!Z2040</f>
        <v>0</v>
      </c>
      <c r="AF2040" s="102">
        <f>'Inventory Ref Sheet'!AA2040</f>
        <v>0</v>
      </c>
      <c r="AG2040" s="59">
        <f>'Inventory Ref Sheet'!AD2040</f>
        <v>0</v>
      </c>
      <c r="AH2040" s="59">
        <f>'Inventory Ref Sheet'!AE2040</f>
        <v>0</v>
      </c>
      <c r="AI2040" s="100" t="str">
        <f ca="1">IF('Inventory Ref Sheet'!AG2040&gt;0,YEAR(TODAY())-'Inventory Ref Sheet'!AG2040,"")</f>
        <v/>
      </c>
      <c r="AJ2040" s="99"/>
      <c r="AK2040" s="60">
        <f>'Inventory Ref Sheet'!AJ2040</f>
        <v>0</v>
      </c>
      <c r="AL2040" s="99"/>
      <c r="AM2040" s="97" t="str">
        <f t="shared" si="113"/>
        <v/>
      </c>
    </row>
    <row r="2041" spans="10:39" x14ac:dyDescent="0.25">
      <c r="J2041" s="59">
        <f>'Inventory Ref Sheet'!AK2041</f>
        <v>0</v>
      </c>
      <c r="K2041" s="59">
        <f>'Inventory Ref Sheet'!AL2041</f>
        <v>0</v>
      </c>
      <c r="L2041" s="59">
        <f>'Inventory Ref Sheet'!AM2041</f>
        <v>0</v>
      </c>
      <c r="M2041" s="59">
        <f>'Inventory Ref Sheet'!AP2041</f>
        <v>0</v>
      </c>
      <c r="N2041" s="59">
        <f>'Inventory Ref Sheet'!AQ2041</f>
        <v>0</v>
      </c>
      <c r="O2041" s="100" t="str">
        <f ca="1">IF('Inventory Ref Sheet'!AS2041&gt;0,YEAR(TODAY())-'Inventory Ref Sheet'!AS2041,"")</f>
        <v/>
      </c>
      <c r="P2041" s="95">
        <f>'Inventory Ref Sheet'!AU2041</f>
        <v>0</v>
      </c>
      <c r="Q2041" s="60">
        <f>'Inventory Ref Sheet'!AV2041</f>
        <v>0</v>
      </c>
      <c r="R2041" s="61"/>
      <c r="S2041" s="100" t="str">
        <f t="shared" si="111"/>
        <v/>
      </c>
      <c r="T2041" s="59">
        <f>'Inventory Ref Sheet'!M2041</f>
        <v>0</v>
      </c>
      <c r="U2041" s="102">
        <f>'Inventory Ref Sheet'!N2041</f>
        <v>0</v>
      </c>
      <c r="V2041" s="59">
        <f>'Inventory Ref Sheet'!O2041</f>
        <v>0</v>
      </c>
      <c r="W2041" s="59">
        <f>'Inventory Ref Sheet'!R2041</f>
        <v>0</v>
      </c>
      <c r="X2041" s="59">
        <f>'Inventory Ref Sheet'!S2041</f>
        <v>0</v>
      </c>
      <c r="Y2041" s="100" t="str">
        <f ca="1">IF('Inventory Ref Sheet'!U2041&gt;0,YEAR(TODAY())-'Inventory Ref Sheet'!U2041,"")</f>
        <v/>
      </c>
      <c r="Z2041" s="95">
        <f>'Inventory Ref Sheet'!W2041</f>
        <v>0</v>
      </c>
      <c r="AA2041" s="60">
        <f>'Inventory Ref Sheet'!X2041</f>
        <v>0</v>
      </c>
      <c r="AB2041" s="61"/>
      <c r="AC2041" s="97" t="str">
        <f t="shared" si="112"/>
        <v/>
      </c>
      <c r="AD2041" s="59">
        <f>'Inventory Ref Sheet'!Y2041</f>
        <v>0</v>
      </c>
      <c r="AE2041" s="59">
        <f>'Inventory Ref Sheet'!Z2041</f>
        <v>0</v>
      </c>
      <c r="AF2041" s="102">
        <f>'Inventory Ref Sheet'!AA2041</f>
        <v>0</v>
      </c>
      <c r="AG2041" s="59">
        <f>'Inventory Ref Sheet'!AD2041</f>
        <v>0</v>
      </c>
      <c r="AH2041" s="59">
        <f>'Inventory Ref Sheet'!AE2041</f>
        <v>0</v>
      </c>
      <c r="AI2041" s="100" t="str">
        <f ca="1">IF('Inventory Ref Sheet'!AG2041&gt;0,YEAR(TODAY())-'Inventory Ref Sheet'!AG2041,"")</f>
        <v/>
      </c>
      <c r="AJ2041" s="99"/>
      <c r="AK2041" s="60">
        <f>'Inventory Ref Sheet'!AJ2041</f>
        <v>0</v>
      </c>
      <c r="AL2041" s="99"/>
      <c r="AM2041" s="97" t="str">
        <f t="shared" si="113"/>
        <v/>
      </c>
    </row>
    <row r="2042" spans="10:39" x14ac:dyDescent="0.25">
      <c r="J2042" s="59">
        <f>'Inventory Ref Sheet'!AK2042</f>
        <v>0</v>
      </c>
      <c r="K2042" s="59">
        <f>'Inventory Ref Sheet'!AL2042</f>
        <v>0</v>
      </c>
      <c r="L2042" s="59">
        <f>'Inventory Ref Sheet'!AM2042</f>
        <v>0</v>
      </c>
      <c r="M2042" s="59">
        <f>'Inventory Ref Sheet'!AP2042</f>
        <v>0</v>
      </c>
      <c r="N2042" s="59">
        <f>'Inventory Ref Sheet'!AQ2042</f>
        <v>0</v>
      </c>
      <c r="O2042" s="100" t="str">
        <f ca="1">IF('Inventory Ref Sheet'!AS2042&gt;0,YEAR(TODAY())-'Inventory Ref Sheet'!AS2042,"")</f>
        <v/>
      </c>
      <c r="P2042" s="95">
        <f>'Inventory Ref Sheet'!AU2042</f>
        <v>0</v>
      </c>
      <c r="Q2042" s="60">
        <f>'Inventory Ref Sheet'!AV2042</f>
        <v>0</v>
      </c>
      <c r="R2042" s="61"/>
      <c r="S2042" s="100" t="str">
        <f t="shared" si="111"/>
        <v/>
      </c>
      <c r="T2042" s="59">
        <f>'Inventory Ref Sheet'!M2042</f>
        <v>0</v>
      </c>
      <c r="U2042" s="102">
        <f>'Inventory Ref Sheet'!N2042</f>
        <v>0</v>
      </c>
      <c r="V2042" s="59">
        <f>'Inventory Ref Sheet'!O2042</f>
        <v>0</v>
      </c>
      <c r="W2042" s="59">
        <f>'Inventory Ref Sheet'!R2042</f>
        <v>0</v>
      </c>
      <c r="X2042" s="59">
        <f>'Inventory Ref Sheet'!S2042</f>
        <v>0</v>
      </c>
      <c r="Y2042" s="100" t="str">
        <f ca="1">IF('Inventory Ref Sheet'!U2042&gt;0,YEAR(TODAY())-'Inventory Ref Sheet'!U2042,"")</f>
        <v/>
      </c>
      <c r="Z2042" s="95">
        <f>'Inventory Ref Sheet'!W2042</f>
        <v>0</v>
      </c>
      <c r="AA2042" s="60">
        <f>'Inventory Ref Sheet'!X2042</f>
        <v>0</v>
      </c>
      <c r="AB2042" s="61"/>
      <c r="AC2042" s="97" t="str">
        <f t="shared" si="112"/>
        <v/>
      </c>
      <c r="AD2042" s="59">
        <f>'Inventory Ref Sheet'!Y2042</f>
        <v>0</v>
      </c>
      <c r="AE2042" s="59">
        <f>'Inventory Ref Sheet'!Z2042</f>
        <v>0</v>
      </c>
      <c r="AF2042" s="102">
        <f>'Inventory Ref Sheet'!AA2042</f>
        <v>0</v>
      </c>
      <c r="AG2042" s="59">
        <f>'Inventory Ref Sheet'!AD2042</f>
        <v>0</v>
      </c>
      <c r="AH2042" s="59">
        <f>'Inventory Ref Sheet'!AE2042</f>
        <v>0</v>
      </c>
      <c r="AI2042" s="100" t="str">
        <f ca="1">IF('Inventory Ref Sheet'!AG2042&gt;0,YEAR(TODAY())-'Inventory Ref Sheet'!AG2042,"")</f>
        <v/>
      </c>
      <c r="AJ2042" s="99"/>
      <c r="AK2042" s="60">
        <f>'Inventory Ref Sheet'!AJ2042</f>
        <v>0</v>
      </c>
      <c r="AL2042" s="99"/>
      <c r="AM2042" s="97" t="str">
        <f t="shared" si="113"/>
        <v/>
      </c>
    </row>
    <row r="2043" spans="10:39" x14ac:dyDescent="0.25">
      <c r="J2043" s="59">
        <f>'Inventory Ref Sheet'!AK2043</f>
        <v>0</v>
      </c>
      <c r="K2043" s="59">
        <f>'Inventory Ref Sheet'!AL2043</f>
        <v>0</v>
      </c>
      <c r="L2043" s="59">
        <f>'Inventory Ref Sheet'!AM2043</f>
        <v>0</v>
      </c>
      <c r="M2043" s="59">
        <f>'Inventory Ref Sheet'!AP2043</f>
        <v>0</v>
      </c>
      <c r="N2043" s="59">
        <f>'Inventory Ref Sheet'!AQ2043</f>
        <v>0</v>
      </c>
      <c r="O2043" s="100" t="str">
        <f ca="1">IF('Inventory Ref Sheet'!AS2043&gt;0,YEAR(TODAY())-'Inventory Ref Sheet'!AS2043,"")</f>
        <v/>
      </c>
      <c r="P2043" s="95">
        <f>'Inventory Ref Sheet'!AU2043</f>
        <v>0</v>
      </c>
      <c r="Q2043" s="60">
        <f>'Inventory Ref Sheet'!AV2043</f>
        <v>0</v>
      </c>
      <c r="R2043" s="61"/>
      <c r="S2043" s="100" t="str">
        <f t="shared" si="111"/>
        <v/>
      </c>
      <c r="T2043" s="59">
        <f>'Inventory Ref Sheet'!M2043</f>
        <v>0</v>
      </c>
      <c r="U2043" s="102">
        <f>'Inventory Ref Sheet'!N2043</f>
        <v>0</v>
      </c>
      <c r="V2043" s="59">
        <f>'Inventory Ref Sheet'!O2043</f>
        <v>0</v>
      </c>
      <c r="W2043" s="59">
        <f>'Inventory Ref Sheet'!R2043</f>
        <v>0</v>
      </c>
      <c r="X2043" s="59">
        <f>'Inventory Ref Sheet'!S2043</f>
        <v>0</v>
      </c>
      <c r="Y2043" s="100" t="str">
        <f ca="1">IF('Inventory Ref Sheet'!U2043&gt;0,YEAR(TODAY())-'Inventory Ref Sheet'!U2043,"")</f>
        <v/>
      </c>
      <c r="Z2043" s="95">
        <f>'Inventory Ref Sheet'!W2043</f>
        <v>0</v>
      </c>
      <c r="AA2043" s="60">
        <f>'Inventory Ref Sheet'!X2043</f>
        <v>0</v>
      </c>
      <c r="AB2043" s="61"/>
      <c r="AC2043" s="97" t="str">
        <f t="shared" si="112"/>
        <v/>
      </c>
      <c r="AD2043" s="59">
        <f>'Inventory Ref Sheet'!Y2043</f>
        <v>0</v>
      </c>
      <c r="AE2043" s="59">
        <f>'Inventory Ref Sheet'!Z2043</f>
        <v>0</v>
      </c>
      <c r="AF2043" s="102">
        <f>'Inventory Ref Sheet'!AA2043</f>
        <v>0</v>
      </c>
      <c r="AG2043" s="59">
        <f>'Inventory Ref Sheet'!AD2043</f>
        <v>0</v>
      </c>
      <c r="AH2043" s="59">
        <f>'Inventory Ref Sheet'!AE2043</f>
        <v>0</v>
      </c>
      <c r="AI2043" s="100" t="str">
        <f ca="1">IF('Inventory Ref Sheet'!AG2043&gt;0,YEAR(TODAY())-'Inventory Ref Sheet'!AG2043,"")</f>
        <v/>
      </c>
      <c r="AJ2043" s="99"/>
      <c r="AK2043" s="60">
        <f>'Inventory Ref Sheet'!AJ2043</f>
        <v>0</v>
      </c>
      <c r="AL2043" s="99"/>
      <c r="AM2043" s="97" t="str">
        <f t="shared" si="113"/>
        <v/>
      </c>
    </row>
    <row r="2044" spans="10:39" x14ac:dyDescent="0.25">
      <c r="J2044" s="59">
        <f>'Inventory Ref Sheet'!AK2044</f>
        <v>0</v>
      </c>
      <c r="K2044" s="59">
        <f>'Inventory Ref Sheet'!AL2044</f>
        <v>0</v>
      </c>
      <c r="L2044" s="59">
        <f>'Inventory Ref Sheet'!AM2044</f>
        <v>0</v>
      </c>
      <c r="M2044" s="59">
        <f>'Inventory Ref Sheet'!AP2044</f>
        <v>0</v>
      </c>
      <c r="N2044" s="59">
        <f>'Inventory Ref Sheet'!AQ2044</f>
        <v>0</v>
      </c>
      <c r="O2044" s="100" t="str">
        <f ca="1">IF('Inventory Ref Sheet'!AS2044&gt;0,YEAR(TODAY())-'Inventory Ref Sheet'!AS2044,"")</f>
        <v/>
      </c>
      <c r="P2044" s="95">
        <f>'Inventory Ref Sheet'!AU2044</f>
        <v>0</v>
      </c>
      <c r="Q2044" s="60">
        <f>'Inventory Ref Sheet'!AV2044</f>
        <v>0</v>
      </c>
      <c r="R2044" s="61"/>
      <c r="S2044" s="100" t="str">
        <f t="shared" si="111"/>
        <v/>
      </c>
      <c r="T2044" s="59">
        <f>'Inventory Ref Sheet'!M2044</f>
        <v>0</v>
      </c>
      <c r="U2044" s="102">
        <f>'Inventory Ref Sheet'!N2044</f>
        <v>0</v>
      </c>
      <c r="V2044" s="59">
        <f>'Inventory Ref Sheet'!O2044</f>
        <v>0</v>
      </c>
      <c r="W2044" s="59">
        <f>'Inventory Ref Sheet'!R2044</f>
        <v>0</v>
      </c>
      <c r="X2044" s="59">
        <f>'Inventory Ref Sheet'!S2044</f>
        <v>0</v>
      </c>
      <c r="Y2044" s="100" t="str">
        <f ca="1">IF('Inventory Ref Sheet'!U2044&gt;0,YEAR(TODAY())-'Inventory Ref Sheet'!U2044,"")</f>
        <v/>
      </c>
      <c r="Z2044" s="95">
        <f>'Inventory Ref Sheet'!W2044</f>
        <v>0</v>
      </c>
      <c r="AA2044" s="60">
        <f>'Inventory Ref Sheet'!X2044</f>
        <v>0</v>
      </c>
      <c r="AB2044" s="61"/>
      <c r="AC2044" s="97" t="str">
        <f t="shared" si="112"/>
        <v/>
      </c>
      <c r="AD2044" s="59">
        <f>'Inventory Ref Sheet'!Y2044</f>
        <v>0</v>
      </c>
      <c r="AE2044" s="59">
        <f>'Inventory Ref Sheet'!Z2044</f>
        <v>0</v>
      </c>
      <c r="AF2044" s="102">
        <f>'Inventory Ref Sheet'!AA2044</f>
        <v>0</v>
      </c>
      <c r="AG2044" s="59">
        <f>'Inventory Ref Sheet'!AD2044</f>
        <v>0</v>
      </c>
      <c r="AH2044" s="59">
        <f>'Inventory Ref Sheet'!AE2044</f>
        <v>0</v>
      </c>
      <c r="AI2044" s="100" t="str">
        <f ca="1">IF('Inventory Ref Sheet'!AG2044&gt;0,YEAR(TODAY())-'Inventory Ref Sheet'!AG2044,"")</f>
        <v/>
      </c>
      <c r="AJ2044" s="99"/>
      <c r="AK2044" s="60">
        <f>'Inventory Ref Sheet'!AJ2044</f>
        <v>0</v>
      </c>
      <c r="AL2044" s="99"/>
      <c r="AM2044" s="97" t="str">
        <f t="shared" si="113"/>
        <v/>
      </c>
    </row>
    <row r="2045" spans="10:39" x14ac:dyDescent="0.25">
      <c r="J2045" s="59">
        <f>'Inventory Ref Sheet'!AK2045</f>
        <v>0</v>
      </c>
      <c r="K2045" s="59">
        <f>'Inventory Ref Sheet'!AL2045</f>
        <v>0</v>
      </c>
      <c r="L2045" s="59">
        <f>'Inventory Ref Sheet'!AM2045</f>
        <v>0</v>
      </c>
      <c r="M2045" s="59">
        <f>'Inventory Ref Sheet'!AP2045</f>
        <v>0</v>
      </c>
      <c r="N2045" s="59">
        <f>'Inventory Ref Sheet'!AQ2045</f>
        <v>0</v>
      </c>
      <c r="O2045" s="100" t="str">
        <f ca="1">IF('Inventory Ref Sheet'!AS2045&gt;0,YEAR(TODAY())-'Inventory Ref Sheet'!AS2045,"")</f>
        <v/>
      </c>
      <c r="P2045" s="95">
        <f>'Inventory Ref Sheet'!AU2045</f>
        <v>0</v>
      </c>
      <c r="Q2045" s="60">
        <f>'Inventory Ref Sheet'!AV2045</f>
        <v>0</v>
      </c>
      <c r="R2045" s="61"/>
      <c r="S2045" s="100" t="str">
        <f t="shared" si="111"/>
        <v/>
      </c>
      <c r="T2045" s="59">
        <f>'Inventory Ref Sheet'!M2045</f>
        <v>0</v>
      </c>
      <c r="U2045" s="102">
        <f>'Inventory Ref Sheet'!N2045</f>
        <v>0</v>
      </c>
      <c r="V2045" s="59">
        <f>'Inventory Ref Sheet'!O2045</f>
        <v>0</v>
      </c>
      <c r="W2045" s="59">
        <f>'Inventory Ref Sheet'!R2045</f>
        <v>0</v>
      </c>
      <c r="X2045" s="59">
        <f>'Inventory Ref Sheet'!S2045</f>
        <v>0</v>
      </c>
      <c r="Y2045" s="100" t="str">
        <f ca="1">IF('Inventory Ref Sheet'!U2045&gt;0,YEAR(TODAY())-'Inventory Ref Sheet'!U2045,"")</f>
        <v/>
      </c>
      <c r="Z2045" s="95">
        <f>'Inventory Ref Sheet'!W2045</f>
        <v>0</v>
      </c>
      <c r="AA2045" s="60">
        <f>'Inventory Ref Sheet'!X2045</f>
        <v>0</v>
      </c>
      <c r="AB2045" s="61"/>
      <c r="AC2045" s="97" t="str">
        <f t="shared" si="112"/>
        <v/>
      </c>
      <c r="AD2045" s="59">
        <f>'Inventory Ref Sheet'!Y2045</f>
        <v>0</v>
      </c>
      <c r="AE2045" s="59">
        <f>'Inventory Ref Sheet'!Z2045</f>
        <v>0</v>
      </c>
      <c r="AF2045" s="102">
        <f>'Inventory Ref Sheet'!AA2045</f>
        <v>0</v>
      </c>
      <c r="AG2045" s="59">
        <f>'Inventory Ref Sheet'!AD2045</f>
        <v>0</v>
      </c>
      <c r="AH2045" s="59">
        <f>'Inventory Ref Sheet'!AE2045</f>
        <v>0</v>
      </c>
      <c r="AI2045" s="100" t="str">
        <f ca="1">IF('Inventory Ref Sheet'!AG2045&gt;0,YEAR(TODAY())-'Inventory Ref Sheet'!AG2045,"")</f>
        <v/>
      </c>
      <c r="AJ2045" s="99"/>
      <c r="AK2045" s="60">
        <f>'Inventory Ref Sheet'!AJ2045</f>
        <v>0</v>
      </c>
      <c r="AL2045" s="99"/>
      <c r="AM2045" s="97" t="str">
        <f t="shared" si="113"/>
        <v/>
      </c>
    </row>
    <row r="2046" spans="10:39" x14ac:dyDescent="0.25">
      <c r="J2046" s="59">
        <f>'Inventory Ref Sheet'!AK2046</f>
        <v>0</v>
      </c>
      <c r="K2046" s="59">
        <f>'Inventory Ref Sheet'!AL2046</f>
        <v>0</v>
      </c>
      <c r="L2046" s="59">
        <f>'Inventory Ref Sheet'!AM2046</f>
        <v>0</v>
      </c>
      <c r="M2046" s="59">
        <f>'Inventory Ref Sheet'!AP2046</f>
        <v>0</v>
      </c>
      <c r="N2046" s="59">
        <f>'Inventory Ref Sheet'!AQ2046</f>
        <v>0</v>
      </c>
      <c r="O2046" s="100" t="str">
        <f ca="1">IF('Inventory Ref Sheet'!AS2046&gt;0,YEAR(TODAY())-'Inventory Ref Sheet'!AS2046,"")</f>
        <v/>
      </c>
      <c r="P2046" s="95">
        <f>'Inventory Ref Sheet'!AU2046</f>
        <v>0</v>
      </c>
      <c r="Q2046" s="60">
        <f>'Inventory Ref Sheet'!AV2046</f>
        <v>0</v>
      </c>
      <c r="R2046" s="61"/>
      <c r="S2046" s="100" t="str">
        <f t="shared" si="111"/>
        <v/>
      </c>
      <c r="T2046" s="59">
        <f>'Inventory Ref Sheet'!M2046</f>
        <v>0</v>
      </c>
      <c r="U2046" s="102">
        <f>'Inventory Ref Sheet'!N2046</f>
        <v>0</v>
      </c>
      <c r="V2046" s="59">
        <f>'Inventory Ref Sheet'!O2046</f>
        <v>0</v>
      </c>
      <c r="W2046" s="59">
        <f>'Inventory Ref Sheet'!R2046</f>
        <v>0</v>
      </c>
      <c r="X2046" s="59">
        <f>'Inventory Ref Sheet'!S2046</f>
        <v>0</v>
      </c>
      <c r="Y2046" s="100" t="str">
        <f ca="1">IF('Inventory Ref Sheet'!U2046&gt;0,YEAR(TODAY())-'Inventory Ref Sheet'!U2046,"")</f>
        <v/>
      </c>
      <c r="Z2046" s="95">
        <f>'Inventory Ref Sheet'!W2046</f>
        <v>0</v>
      </c>
      <c r="AA2046" s="60">
        <f>'Inventory Ref Sheet'!X2046</f>
        <v>0</v>
      </c>
      <c r="AB2046" s="61"/>
      <c r="AC2046" s="97" t="str">
        <f t="shared" si="112"/>
        <v/>
      </c>
      <c r="AD2046" s="59">
        <f>'Inventory Ref Sheet'!Y2046</f>
        <v>0</v>
      </c>
      <c r="AE2046" s="59">
        <f>'Inventory Ref Sheet'!Z2046</f>
        <v>0</v>
      </c>
      <c r="AF2046" s="102">
        <f>'Inventory Ref Sheet'!AA2046</f>
        <v>0</v>
      </c>
      <c r="AG2046" s="59">
        <f>'Inventory Ref Sheet'!AD2046</f>
        <v>0</v>
      </c>
      <c r="AH2046" s="59">
        <f>'Inventory Ref Sheet'!AE2046</f>
        <v>0</v>
      </c>
      <c r="AI2046" s="100" t="str">
        <f ca="1">IF('Inventory Ref Sheet'!AG2046&gt;0,YEAR(TODAY())-'Inventory Ref Sheet'!AG2046,"")</f>
        <v/>
      </c>
      <c r="AJ2046" s="99"/>
      <c r="AK2046" s="60">
        <f>'Inventory Ref Sheet'!AJ2046</f>
        <v>0</v>
      </c>
      <c r="AL2046" s="99"/>
      <c r="AM2046" s="97" t="str">
        <f t="shared" si="113"/>
        <v/>
      </c>
    </row>
    <row r="2047" spans="10:39" x14ac:dyDescent="0.25">
      <c r="J2047" s="59">
        <f>'Inventory Ref Sheet'!AK2047</f>
        <v>0</v>
      </c>
      <c r="K2047" s="59">
        <f>'Inventory Ref Sheet'!AL2047</f>
        <v>0</v>
      </c>
      <c r="L2047" s="59">
        <f>'Inventory Ref Sheet'!AM2047</f>
        <v>0</v>
      </c>
      <c r="M2047" s="59">
        <f>'Inventory Ref Sheet'!AP2047</f>
        <v>0</v>
      </c>
      <c r="N2047" s="59">
        <f>'Inventory Ref Sheet'!AQ2047</f>
        <v>0</v>
      </c>
      <c r="O2047" s="100" t="str">
        <f ca="1">IF('Inventory Ref Sheet'!AS2047&gt;0,YEAR(TODAY())-'Inventory Ref Sheet'!AS2047,"")</f>
        <v/>
      </c>
      <c r="P2047" s="95">
        <f>'Inventory Ref Sheet'!AU2047</f>
        <v>0</v>
      </c>
      <c r="Q2047" s="60">
        <f>'Inventory Ref Sheet'!AV2047</f>
        <v>0</v>
      </c>
      <c r="R2047" s="61"/>
      <c r="S2047" s="100" t="str">
        <f t="shared" si="111"/>
        <v/>
      </c>
      <c r="T2047" s="59">
        <f>'Inventory Ref Sheet'!M2047</f>
        <v>0</v>
      </c>
      <c r="U2047" s="102">
        <f>'Inventory Ref Sheet'!N2047</f>
        <v>0</v>
      </c>
      <c r="V2047" s="59">
        <f>'Inventory Ref Sheet'!O2047</f>
        <v>0</v>
      </c>
      <c r="W2047" s="59">
        <f>'Inventory Ref Sheet'!R2047</f>
        <v>0</v>
      </c>
      <c r="X2047" s="59">
        <f>'Inventory Ref Sheet'!S2047</f>
        <v>0</v>
      </c>
      <c r="Y2047" s="100" t="str">
        <f ca="1">IF('Inventory Ref Sheet'!U2047&gt;0,YEAR(TODAY())-'Inventory Ref Sheet'!U2047,"")</f>
        <v/>
      </c>
      <c r="Z2047" s="95">
        <f>'Inventory Ref Sheet'!W2047</f>
        <v>0</v>
      </c>
      <c r="AA2047" s="60">
        <f>'Inventory Ref Sheet'!X2047</f>
        <v>0</v>
      </c>
      <c r="AB2047" s="61"/>
      <c r="AC2047" s="97" t="str">
        <f t="shared" si="112"/>
        <v/>
      </c>
      <c r="AD2047" s="59">
        <f>'Inventory Ref Sheet'!Y2047</f>
        <v>0</v>
      </c>
      <c r="AE2047" s="59">
        <f>'Inventory Ref Sheet'!Z2047</f>
        <v>0</v>
      </c>
      <c r="AF2047" s="102">
        <f>'Inventory Ref Sheet'!AA2047</f>
        <v>0</v>
      </c>
      <c r="AG2047" s="59">
        <f>'Inventory Ref Sheet'!AD2047</f>
        <v>0</v>
      </c>
      <c r="AH2047" s="59">
        <f>'Inventory Ref Sheet'!AE2047</f>
        <v>0</v>
      </c>
      <c r="AI2047" s="100" t="str">
        <f ca="1">IF('Inventory Ref Sheet'!AG2047&gt;0,YEAR(TODAY())-'Inventory Ref Sheet'!AG2047,"")</f>
        <v/>
      </c>
      <c r="AJ2047" s="99"/>
      <c r="AK2047" s="60">
        <f>'Inventory Ref Sheet'!AJ2047</f>
        <v>0</v>
      </c>
      <c r="AL2047" s="99"/>
      <c r="AM2047" s="97" t="str">
        <f t="shared" si="113"/>
        <v/>
      </c>
    </row>
    <row r="2048" spans="10:39" x14ac:dyDescent="0.25">
      <c r="J2048" s="59">
        <f>'Inventory Ref Sheet'!AK2048</f>
        <v>0</v>
      </c>
      <c r="K2048" s="59">
        <f>'Inventory Ref Sheet'!AL2048</f>
        <v>0</v>
      </c>
      <c r="L2048" s="59">
        <f>'Inventory Ref Sheet'!AM2048</f>
        <v>0</v>
      </c>
      <c r="M2048" s="59">
        <f>'Inventory Ref Sheet'!AP2048</f>
        <v>0</v>
      </c>
      <c r="N2048" s="59">
        <f>'Inventory Ref Sheet'!AQ2048</f>
        <v>0</v>
      </c>
      <c r="O2048" s="100" t="str">
        <f ca="1">IF('Inventory Ref Sheet'!AS2048&gt;0,YEAR(TODAY())-'Inventory Ref Sheet'!AS2048,"")</f>
        <v/>
      </c>
      <c r="P2048" s="95">
        <f>'Inventory Ref Sheet'!AU2048</f>
        <v>0</v>
      </c>
      <c r="Q2048" s="60">
        <f>'Inventory Ref Sheet'!AV2048</f>
        <v>0</v>
      </c>
      <c r="R2048" s="61"/>
      <c r="S2048" s="100" t="str">
        <f t="shared" si="111"/>
        <v/>
      </c>
      <c r="T2048" s="59">
        <f>'Inventory Ref Sheet'!M2048</f>
        <v>0</v>
      </c>
      <c r="U2048" s="102">
        <f>'Inventory Ref Sheet'!N2048</f>
        <v>0</v>
      </c>
      <c r="V2048" s="59">
        <f>'Inventory Ref Sheet'!O2048</f>
        <v>0</v>
      </c>
      <c r="W2048" s="59">
        <f>'Inventory Ref Sheet'!R2048</f>
        <v>0</v>
      </c>
      <c r="X2048" s="59">
        <f>'Inventory Ref Sheet'!S2048</f>
        <v>0</v>
      </c>
      <c r="Y2048" s="100" t="str">
        <f ca="1">IF('Inventory Ref Sheet'!U2048&gt;0,YEAR(TODAY())-'Inventory Ref Sheet'!U2048,"")</f>
        <v/>
      </c>
      <c r="Z2048" s="95">
        <f>'Inventory Ref Sheet'!W2048</f>
        <v>0</v>
      </c>
      <c r="AA2048" s="60">
        <f>'Inventory Ref Sheet'!X2048</f>
        <v>0</v>
      </c>
      <c r="AB2048" s="61"/>
      <c r="AC2048" s="97" t="str">
        <f t="shared" si="112"/>
        <v/>
      </c>
      <c r="AD2048" s="59">
        <f>'Inventory Ref Sheet'!Y2048</f>
        <v>0</v>
      </c>
      <c r="AE2048" s="59">
        <f>'Inventory Ref Sheet'!Z2048</f>
        <v>0</v>
      </c>
      <c r="AF2048" s="102">
        <f>'Inventory Ref Sheet'!AA2048</f>
        <v>0</v>
      </c>
      <c r="AG2048" s="59">
        <f>'Inventory Ref Sheet'!AD2048</f>
        <v>0</v>
      </c>
      <c r="AH2048" s="59">
        <f>'Inventory Ref Sheet'!AE2048</f>
        <v>0</v>
      </c>
      <c r="AI2048" s="100" t="str">
        <f ca="1">IF('Inventory Ref Sheet'!AG2048&gt;0,YEAR(TODAY())-'Inventory Ref Sheet'!AG2048,"")</f>
        <v/>
      </c>
      <c r="AJ2048" s="99"/>
      <c r="AK2048" s="60">
        <f>'Inventory Ref Sheet'!AJ2048</f>
        <v>0</v>
      </c>
      <c r="AL2048" s="99"/>
      <c r="AM2048" s="97" t="str">
        <f t="shared" si="113"/>
        <v/>
      </c>
    </row>
    <row r="2049" spans="10:39" x14ac:dyDescent="0.25">
      <c r="J2049" s="59">
        <f>'Inventory Ref Sheet'!AK2049</f>
        <v>0</v>
      </c>
      <c r="K2049" s="59">
        <f>'Inventory Ref Sheet'!AL2049</f>
        <v>0</v>
      </c>
      <c r="L2049" s="59">
        <f>'Inventory Ref Sheet'!AM2049</f>
        <v>0</v>
      </c>
      <c r="M2049" s="59">
        <f>'Inventory Ref Sheet'!AP2049</f>
        <v>0</v>
      </c>
      <c r="N2049" s="59">
        <f>'Inventory Ref Sheet'!AQ2049</f>
        <v>0</v>
      </c>
      <c r="O2049" s="100" t="str">
        <f ca="1">IF('Inventory Ref Sheet'!AS2049&gt;0,YEAR(TODAY())-'Inventory Ref Sheet'!AS2049,"")</f>
        <v/>
      </c>
      <c r="P2049" s="95">
        <f>'Inventory Ref Sheet'!AU2049</f>
        <v>0</v>
      </c>
      <c r="Q2049" s="60">
        <f>'Inventory Ref Sheet'!AV2049</f>
        <v>0</v>
      </c>
      <c r="R2049" s="61"/>
      <c r="S2049" s="100" t="str">
        <f t="shared" si="111"/>
        <v/>
      </c>
      <c r="T2049" s="59">
        <f>'Inventory Ref Sheet'!M2049</f>
        <v>0</v>
      </c>
      <c r="U2049" s="102">
        <f>'Inventory Ref Sheet'!N2049</f>
        <v>0</v>
      </c>
      <c r="V2049" s="59">
        <f>'Inventory Ref Sheet'!O2049</f>
        <v>0</v>
      </c>
      <c r="W2049" s="59">
        <f>'Inventory Ref Sheet'!R2049</f>
        <v>0</v>
      </c>
      <c r="X2049" s="59">
        <f>'Inventory Ref Sheet'!S2049</f>
        <v>0</v>
      </c>
      <c r="Y2049" s="100" t="str">
        <f ca="1">IF('Inventory Ref Sheet'!U2049&gt;0,YEAR(TODAY())-'Inventory Ref Sheet'!U2049,"")</f>
        <v/>
      </c>
      <c r="Z2049" s="95">
        <f>'Inventory Ref Sheet'!W2049</f>
        <v>0</v>
      </c>
      <c r="AA2049" s="60">
        <f>'Inventory Ref Sheet'!X2049</f>
        <v>0</v>
      </c>
      <c r="AB2049" s="61"/>
      <c r="AC2049" s="97" t="str">
        <f t="shared" si="112"/>
        <v/>
      </c>
      <c r="AD2049" s="59">
        <f>'Inventory Ref Sheet'!Y2049</f>
        <v>0</v>
      </c>
      <c r="AE2049" s="59">
        <f>'Inventory Ref Sheet'!Z2049</f>
        <v>0</v>
      </c>
      <c r="AF2049" s="102">
        <f>'Inventory Ref Sheet'!AA2049</f>
        <v>0</v>
      </c>
      <c r="AG2049" s="59">
        <f>'Inventory Ref Sheet'!AD2049</f>
        <v>0</v>
      </c>
      <c r="AH2049" s="59">
        <f>'Inventory Ref Sheet'!AE2049</f>
        <v>0</v>
      </c>
      <c r="AI2049" s="100" t="str">
        <f ca="1">IF('Inventory Ref Sheet'!AG2049&gt;0,YEAR(TODAY())-'Inventory Ref Sheet'!AG2049,"")</f>
        <v/>
      </c>
      <c r="AJ2049" s="99"/>
      <c r="AK2049" s="60">
        <f>'Inventory Ref Sheet'!AJ2049</f>
        <v>0</v>
      </c>
      <c r="AL2049" s="99"/>
      <c r="AM2049" s="97" t="str">
        <f t="shared" si="113"/>
        <v/>
      </c>
    </row>
    <row r="2050" spans="10:39" x14ac:dyDescent="0.25">
      <c r="J2050" s="59">
        <f>'Inventory Ref Sheet'!AK2050</f>
        <v>0</v>
      </c>
      <c r="K2050" s="59">
        <f>'Inventory Ref Sheet'!AL2050</f>
        <v>0</v>
      </c>
      <c r="L2050" s="59">
        <f>'Inventory Ref Sheet'!AM2050</f>
        <v>0</v>
      </c>
      <c r="M2050" s="59">
        <f>'Inventory Ref Sheet'!AP2050</f>
        <v>0</v>
      </c>
      <c r="N2050" s="59">
        <f>'Inventory Ref Sheet'!AQ2050</f>
        <v>0</v>
      </c>
      <c r="O2050" s="100" t="str">
        <f ca="1">IF('Inventory Ref Sheet'!AS2050&gt;0,YEAR(TODAY())-'Inventory Ref Sheet'!AS2050,"")</f>
        <v/>
      </c>
      <c r="P2050" s="95">
        <f>'Inventory Ref Sheet'!AU2050</f>
        <v>0</v>
      </c>
      <c r="Q2050" s="60">
        <f>'Inventory Ref Sheet'!AV2050</f>
        <v>0</v>
      </c>
      <c r="R2050" s="61"/>
      <c r="S2050" s="100" t="str">
        <f t="shared" si="111"/>
        <v/>
      </c>
      <c r="T2050" s="59">
        <f>'Inventory Ref Sheet'!M2050</f>
        <v>0</v>
      </c>
      <c r="U2050" s="102">
        <f>'Inventory Ref Sheet'!N2050</f>
        <v>0</v>
      </c>
      <c r="V2050" s="59">
        <f>'Inventory Ref Sheet'!O2050</f>
        <v>0</v>
      </c>
      <c r="W2050" s="59">
        <f>'Inventory Ref Sheet'!R2050</f>
        <v>0</v>
      </c>
      <c r="X2050" s="59">
        <f>'Inventory Ref Sheet'!S2050</f>
        <v>0</v>
      </c>
      <c r="Y2050" s="100" t="str">
        <f ca="1">IF('Inventory Ref Sheet'!U2050&gt;0,YEAR(TODAY())-'Inventory Ref Sheet'!U2050,"")</f>
        <v/>
      </c>
      <c r="Z2050" s="95">
        <f>'Inventory Ref Sheet'!W2050</f>
        <v>0</v>
      </c>
      <c r="AA2050" s="60">
        <f>'Inventory Ref Sheet'!X2050</f>
        <v>0</v>
      </c>
      <c r="AB2050" s="61"/>
      <c r="AC2050" s="97" t="str">
        <f t="shared" si="112"/>
        <v/>
      </c>
      <c r="AD2050" s="59">
        <f>'Inventory Ref Sheet'!Y2050</f>
        <v>0</v>
      </c>
      <c r="AE2050" s="59">
        <f>'Inventory Ref Sheet'!Z2050</f>
        <v>0</v>
      </c>
      <c r="AF2050" s="102">
        <f>'Inventory Ref Sheet'!AA2050</f>
        <v>0</v>
      </c>
      <c r="AG2050" s="59">
        <f>'Inventory Ref Sheet'!AD2050</f>
        <v>0</v>
      </c>
      <c r="AH2050" s="59">
        <f>'Inventory Ref Sheet'!AE2050</f>
        <v>0</v>
      </c>
      <c r="AI2050" s="100" t="str">
        <f ca="1">IF('Inventory Ref Sheet'!AG2050&gt;0,YEAR(TODAY())-'Inventory Ref Sheet'!AG2050,"")</f>
        <v/>
      </c>
      <c r="AJ2050" s="99"/>
      <c r="AK2050" s="60">
        <f>'Inventory Ref Sheet'!AJ2050</f>
        <v>0</v>
      </c>
      <c r="AL2050" s="99"/>
      <c r="AM2050" s="97" t="str">
        <f t="shared" si="113"/>
        <v/>
      </c>
    </row>
    <row r="2051" spans="10:39" x14ac:dyDescent="0.25">
      <c r="J2051" s="59">
        <f>'Inventory Ref Sheet'!AK2051</f>
        <v>0</v>
      </c>
      <c r="K2051" s="59">
        <f>'Inventory Ref Sheet'!AL2051</f>
        <v>0</v>
      </c>
      <c r="L2051" s="59">
        <f>'Inventory Ref Sheet'!AM2051</f>
        <v>0</v>
      </c>
      <c r="M2051" s="59">
        <f>'Inventory Ref Sheet'!AP2051</f>
        <v>0</v>
      </c>
      <c r="N2051" s="59">
        <f>'Inventory Ref Sheet'!AQ2051</f>
        <v>0</v>
      </c>
      <c r="O2051" s="100" t="str">
        <f ca="1">IF('Inventory Ref Sheet'!AS2051&gt;0,YEAR(TODAY())-'Inventory Ref Sheet'!AS2051,"")</f>
        <v/>
      </c>
      <c r="P2051" s="95">
        <f>'Inventory Ref Sheet'!AU2051</f>
        <v>0</v>
      </c>
      <c r="Q2051" s="60">
        <f>'Inventory Ref Sheet'!AV2051</f>
        <v>0</v>
      </c>
      <c r="R2051" s="61"/>
      <c r="S2051" s="100" t="str">
        <f t="shared" si="111"/>
        <v/>
      </c>
      <c r="T2051" s="59">
        <f>'Inventory Ref Sheet'!M2051</f>
        <v>0</v>
      </c>
      <c r="U2051" s="102">
        <f>'Inventory Ref Sheet'!N2051</f>
        <v>0</v>
      </c>
      <c r="V2051" s="59">
        <f>'Inventory Ref Sheet'!O2051</f>
        <v>0</v>
      </c>
      <c r="W2051" s="59">
        <f>'Inventory Ref Sheet'!R2051</f>
        <v>0</v>
      </c>
      <c r="X2051" s="59">
        <f>'Inventory Ref Sheet'!S2051</f>
        <v>0</v>
      </c>
      <c r="Y2051" s="100" t="str">
        <f ca="1">IF('Inventory Ref Sheet'!U2051&gt;0,YEAR(TODAY())-'Inventory Ref Sheet'!U2051,"")</f>
        <v/>
      </c>
      <c r="Z2051" s="95">
        <f>'Inventory Ref Sheet'!W2051</f>
        <v>0</v>
      </c>
      <c r="AA2051" s="60">
        <f>'Inventory Ref Sheet'!X2051</f>
        <v>0</v>
      </c>
      <c r="AB2051" s="61"/>
      <c r="AC2051" s="97" t="str">
        <f t="shared" si="112"/>
        <v/>
      </c>
      <c r="AD2051" s="59">
        <f>'Inventory Ref Sheet'!Y2051</f>
        <v>0</v>
      </c>
      <c r="AE2051" s="59">
        <f>'Inventory Ref Sheet'!Z2051</f>
        <v>0</v>
      </c>
      <c r="AF2051" s="102">
        <f>'Inventory Ref Sheet'!AA2051</f>
        <v>0</v>
      </c>
      <c r="AG2051" s="59">
        <f>'Inventory Ref Sheet'!AD2051</f>
        <v>0</v>
      </c>
      <c r="AH2051" s="59">
        <f>'Inventory Ref Sheet'!AE2051</f>
        <v>0</v>
      </c>
      <c r="AI2051" s="100" t="str">
        <f ca="1">IF('Inventory Ref Sheet'!AG2051&gt;0,YEAR(TODAY())-'Inventory Ref Sheet'!AG2051,"")</f>
        <v/>
      </c>
      <c r="AJ2051" s="99"/>
      <c r="AK2051" s="60">
        <f>'Inventory Ref Sheet'!AJ2051</f>
        <v>0</v>
      </c>
      <c r="AL2051" s="99"/>
      <c r="AM2051" s="97" t="str">
        <f t="shared" si="113"/>
        <v/>
      </c>
    </row>
    <row r="2052" spans="10:39" x14ac:dyDescent="0.25">
      <c r="J2052" s="59">
        <f>'Inventory Ref Sheet'!AK2052</f>
        <v>0</v>
      </c>
      <c r="K2052" s="59">
        <f>'Inventory Ref Sheet'!AL2052</f>
        <v>0</v>
      </c>
      <c r="L2052" s="59">
        <f>'Inventory Ref Sheet'!AM2052</f>
        <v>0</v>
      </c>
      <c r="M2052" s="59">
        <f>'Inventory Ref Sheet'!AP2052</f>
        <v>0</v>
      </c>
      <c r="N2052" s="59">
        <f>'Inventory Ref Sheet'!AQ2052</f>
        <v>0</v>
      </c>
      <c r="O2052" s="100" t="str">
        <f ca="1">IF('Inventory Ref Sheet'!AS2052&gt;0,YEAR(TODAY())-'Inventory Ref Sheet'!AS2052,"")</f>
        <v/>
      </c>
      <c r="P2052" s="95">
        <f>'Inventory Ref Sheet'!AU2052</f>
        <v>0</v>
      </c>
      <c r="Q2052" s="60">
        <f>'Inventory Ref Sheet'!AV2052</f>
        <v>0</v>
      </c>
      <c r="R2052" s="61"/>
      <c r="S2052" s="100" t="str">
        <f t="shared" si="111"/>
        <v/>
      </c>
      <c r="T2052" s="59">
        <f>'Inventory Ref Sheet'!M2052</f>
        <v>0</v>
      </c>
      <c r="U2052" s="102">
        <f>'Inventory Ref Sheet'!N2052</f>
        <v>0</v>
      </c>
      <c r="V2052" s="59">
        <f>'Inventory Ref Sheet'!O2052</f>
        <v>0</v>
      </c>
      <c r="W2052" s="59">
        <f>'Inventory Ref Sheet'!R2052</f>
        <v>0</v>
      </c>
      <c r="X2052" s="59">
        <f>'Inventory Ref Sheet'!S2052</f>
        <v>0</v>
      </c>
      <c r="Y2052" s="100" t="str">
        <f ca="1">IF('Inventory Ref Sheet'!U2052&gt;0,YEAR(TODAY())-'Inventory Ref Sheet'!U2052,"")</f>
        <v/>
      </c>
      <c r="Z2052" s="95">
        <f>'Inventory Ref Sheet'!W2052</f>
        <v>0</v>
      </c>
      <c r="AA2052" s="60">
        <f>'Inventory Ref Sheet'!X2052</f>
        <v>0</v>
      </c>
      <c r="AB2052" s="61"/>
      <c r="AC2052" s="97" t="str">
        <f t="shared" si="112"/>
        <v/>
      </c>
      <c r="AD2052" s="59">
        <f>'Inventory Ref Sheet'!Y2052</f>
        <v>0</v>
      </c>
      <c r="AE2052" s="59">
        <f>'Inventory Ref Sheet'!Z2052</f>
        <v>0</v>
      </c>
      <c r="AF2052" s="102">
        <f>'Inventory Ref Sheet'!AA2052</f>
        <v>0</v>
      </c>
      <c r="AG2052" s="59">
        <f>'Inventory Ref Sheet'!AD2052</f>
        <v>0</v>
      </c>
      <c r="AH2052" s="59">
        <f>'Inventory Ref Sheet'!AE2052</f>
        <v>0</v>
      </c>
      <c r="AI2052" s="100" t="str">
        <f ca="1">IF('Inventory Ref Sheet'!AG2052&gt;0,YEAR(TODAY())-'Inventory Ref Sheet'!AG2052,"")</f>
        <v/>
      </c>
      <c r="AJ2052" s="99"/>
      <c r="AK2052" s="60">
        <f>'Inventory Ref Sheet'!AJ2052</f>
        <v>0</v>
      </c>
      <c r="AL2052" s="99"/>
      <c r="AM2052" s="97" t="str">
        <f t="shared" si="113"/>
        <v/>
      </c>
    </row>
    <row r="2053" spans="10:39" x14ac:dyDescent="0.25">
      <c r="J2053" s="59">
        <f>'Inventory Ref Sheet'!AK2053</f>
        <v>0</v>
      </c>
      <c r="K2053" s="59">
        <f>'Inventory Ref Sheet'!AL2053</f>
        <v>0</v>
      </c>
      <c r="L2053" s="59">
        <f>'Inventory Ref Sheet'!AM2053</f>
        <v>0</v>
      </c>
      <c r="M2053" s="59">
        <f>'Inventory Ref Sheet'!AP2053</f>
        <v>0</v>
      </c>
      <c r="N2053" s="59">
        <f>'Inventory Ref Sheet'!AQ2053</f>
        <v>0</v>
      </c>
      <c r="O2053" s="100" t="str">
        <f ca="1">IF('Inventory Ref Sheet'!AS2053&gt;0,YEAR(TODAY())-'Inventory Ref Sheet'!AS2053,"")</f>
        <v/>
      </c>
      <c r="P2053" s="95">
        <f>'Inventory Ref Sheet'!AU2053</f>
        <v>0</v>
      </c>
      <c r="Q2053" s="60">
        <f>'Inventory Ref Sheet'!AV2053</f>
        <v>0</v>
      </c>
      <c r="R2053" s="61"/>
      <c r="S2053" s="100" t="str">
        <f t="shared" si="111"/>
        <v/>
      </c>
      <c r="T2053" s="59">
        <f>'Inventory Ref Sheet'!M2053</f>
        <v>0</v>
      </c>
      <c r="U2053" s="102">
        <f>'Inventory Ref Sheet'!N2053</f>
        <v>0</v>
      </c>
      <c r="V2053" s="59">
        <f>'Inventory Ref Sheet'!O2053</f>
        <v>0</v>
      </c>
      <c r="W2053" s="59">
        <f>'Inventory Ref Sheet'!R2053</f>
        <v>0</v>
      </c>
      <c r="X2053" s="59">
        <f>'Inventory Ref Sheet'!S2053</f>
        <v>0</v>
      </c>
      <c r="Y2053" s="100" t="str">
        <f ca="1">IF('Inventory Ref Sheet'!U2053&gt;0,YEAR(TODAY())-'Inventory Ref Sheet'!U2053,"")</f>
        <v/>
      </c>
      <c r="Z2053" s="95">
        <f>'Inventory Ref Sheet'!W2053</f>
        <v>0</v>
      </c>
      <c r="AA2053" s="60">
        <f>'Inventory Ref Sheet'!X2053</f>
        <v>0</v>
      </c>
      <c r="AB2053" s="61"/>
      <c r="AC2053" s="97" t="str">
        <f t="shared" si="112"/>
        <v/>
      </c>
      <c r="AD2053" s="59">
        <f>'Inventory Ref Sheet'!Y2053</f>
        <v>0</v>
      </c>
      <c r="AE2053" s="59">
        <f>'Inventory Ref Sheet'!Z2053</f>
        <v>0</v>
      </c>
      <c r="AF2053" s="102">
        <f>'Inventory Ref Sheet'!AA2053</f>
        <v>0</v>
      </c>
      <c r="AG2053" s="59">
        <f>'Inventory Ref Sheet'!AD2053</f>
        <v>0</v>
      </c>
      <c r="AH2053" s="59">
        <f>'Inventory Ref Sheet'!AE2053</f>
        <v>0</v>
      </c>
      <c r="AI2053" s="100" t="str">
        <f ca="1">IF('Inventory Ref Sheet'!AG2053&gt;0,YEAR(TODAY())-'Inventory Ref Sheet'!AG2053,"")</f>
        <v/>
      </c>
      <c r="AJ2053" s="99"/>
      <c r="AK2053" s="60">
        <f>'Inventory Ref Sheet'!AJ2053</f>
        <v>0</v>
      </c>
      <c r="AL2053" s="99"/>
      <c r="AM2053" s="97" t="str">
        <f t="shared" si="113"/>
        <v/>
      </c>
    </row>
    <row r="2054" spans="10:39" x14ac:dyDescent="0.25">
      <c r="J2054" s="59">
        <f>'Inventory Ref Sheet'!AK2054</f>
        <v>0</v>
      </c>
      <c r="K2054" s="59">
        <f>'Inventory Ref Sheet'!AL2054</f>
        <v>0</v>
      </c>
      <c r="L2054" s="59">
        <f>'Inventory Ref Sheet'!AM2054</f>
        <v>0</v>
      </c>
      <c r="M2054" s="59">
        <f>'Inventory Ref Sheet'!AP2054</f>
        <v>0</v>
      </c>
      <c r="N2054" s="59">
        <f>'Inventory Ref Sheet'!AQ2054</f>
        <v>0</v>
      </c>
      <c r="O2054" s="100" t="str">
        <f ca="1">IF('Inventory Ref Sheet'!AS2054&gt;0,YEAR(TODAY())-'Inventory Ref Sheet'!AS2054,"")</f>
        <v/>
      </c>
      <c r="P2054" s="95">
        <f>'Inventory Ref Sheet'!AU2054</f>
        <v>0</v>
      </c>
      <c r="Q2054" s="60">
        <f>'Inventory Ref Sheet'!AV2054</f>
        <v>0</v>
      </c>
      <c r="R2054" s="61"/>
      <c r="S2054" s="100" t="str">
        <f t="shared" ref="S2054:S2117" si="114">IF(ISTEXT(J2054),IF(O2054&gt;=R2054,"Yes","No"),"")</f>
        <v/>
      </c>
      <c r="T2054" s="59">
        <f>'Inventory Ref Sheet'!M2054</f>
        <v>0</v>
      </c>
      <c r="U2054" s="102">
        <f>'Inventory Ref Sheet'!N2054</f>
        <v>0</v>
      </c>
      <c r="V2054" s="59">
        <f>'Inventory Ref Sheet'!O2054</f>
        <v>0</v>
      </c>
      <c r="W2054" s="59">
        <f>'Inventory Ref Sheet'!R2054</f>
        <v>0</v>
      </c>
      <c r="X2054" s="59">
        <f>'Inventory Ref Sheet'!S2054</f>
        <v>0</v>
      </c>
      <c r="Y2054" s="100" t="str">
        <f ca="1">IF('Inventory Ref Sheet'!U2054&gt;0,YEAR(TODAY())-'Inventory Ref Sheet'!U2054,"")</f>
        <v/>
      </c>
      <c r="Z2054" s="95">
        <f>'Inventory Ref Sheet'!W2054</f>
        <v>0</v>
      </c>
      <c r="AA2054" s="60">
        <f>'Inventory Ref Sheet'!X2054</f>
        <v>0</v>
      </c>
      <c r="AB2054" s="61"/>
      <c r="AC2054" s="97" t="str">
        <f t="shared" si="112"/>
        <v/>
      </c>
      <c r="AD2054" s="59">
        <f>'Inventory Ref Sheet'!Y2054</f>
        <v>0</v>
      </c>
      <c r="AE2054" s="59">
        <f>'Inventory Ref Sheet'!Z2054</f>
        <v>0</v>
      </c>
      <c r="AF2054" s="102">
        <f>'Inventory Ref Sheet'!AA2054</f>
        <v>0</v>
      </c>
      <c r="AG2054" s="59">
        <f>'Inventory Ref Sheet'!AD2054</f>
        <v>0</v>
      </c>
      <c r="AH2054" s="59">
        <f>'Inventory Ref Sheet'!AE2054</f>
        <v>0</v>
      </c>
      <c r="AI2054" s="100" t="str">
        <f ca="1">IF('Inventory Ref Sheet'!AG2054&gt;0,YEAR(TODAY())-'Inventory Ref Sheet'!AG2054,"")</f>
        <v/>
      </c>
      <c r="AJ2054" s="99"/>
      <c r="AK2054" s="60">
        <f>'Inventory Ref Sheet'!AJ2054</f>
        <v>0</v>
      </c>
      <c r="AL2054" s="99"/>
      <c r="AM2054" s="97" t="str">
        <f t="shared" si="113"/>
        <v/>
      </c>
    </row>
    <row r="2055" spans="10:39" x14ac:dyDescent="0.25">
      <c r="J2055" s="59">
        <f>'Inventory Ref Sheet'!AK2055</f>
        <v>0</v>
      </c>
      <c r="K2055" s="59">
        <f>'Inventory Ref Sheet'!AL2055</f>
        <v>0</v>
      </c>
      <c r="L2055" s="59">
        <f>'Inventory Ref Sheet'!AM2055</f>
        <v>0</v>
      </c>
      <c r="M2055" s="59">
        <f>'Inventory Ref Sheet'!AP2055</f>
        <v>0</v>
      </c>
      <c r="N2055" s="59">
        <f>'Inventory Ref Sheet'!AQ2055</f>
        <v>0</v>
      </c>
      <c r="O2055" s="100" t="str">
        <f ca="1">IF('Inventory Ref Sheet'!AS2055&gt;0,YEAR(TODAY())-'Inventory Ref Sheet'!AS2055,"")</f>
        <v/>
      </c>
      <c r="P2055" s="95">
        <f>'Inventory Ref Sheet'!AU2055</f>
        <v>0</v>
      </c>
      <c r="Q2055" s="60">
        <f>'Inventory Ref Sheet'!AV2055</f>
        <v>0</v>
      </c>
      <c r="R2055" s="61"/>
      <c r="S2055" s="100" t="str">
        <f t="shared" si="114"/>
        <v/>
      </c>
      <c r="T2055" s="59">
        <f>'Inventory Ref Sheet'!M2055</f>
        <v>0</v>
      </c>
      <c r="U2055" s="102">
        <f>'Inventory Ref Sheet'!N2055</f>
        <v>0</v>
      </c>
      <c r="V2055" s="59">
        <f>'Inventory Ref Sheet'!O2055</f>
        <v>0</v>
      </c>
      <c r="W2055" s="59">
        <f>'Inventory Ref Sheet'!R2055</f>
        <v>0</v>
      </c>
      <c r="X2055" s="59">
        <f>'Inventory Ref Sheet'!S2055</f>
        <v>0</v>
      </c>
      <c r="Y2055" s="100" t="str">
        <f ca="1">IF('Inventory Ref Sheet'!U2055&gt;0,YEAR(TODAY())-'Inventory Ref Sheet'!U2055,"")</f>
        <v/>
      </c>
      <c r="Z2055" s="95">
        <f>'Inventory Ref Sheet'!W2055</f>
        <v>0</v>
      </c>
      <c r="AA2055" s="60">
        <f>'Inventory Ref Sheet'!X2055</f>
        <v>0</v>
      </c>
      <c r="AB2055" s="61"/>
      <c r="AC2055" s="97" t="str">
        <f t="shared" si="112"/>
        <v/>
      </c>
      <c r="AD2055" s="59">
        <f>'Inventory Ref Sheet'!Y2055</f>
        <v>0</v>
      </c>
      <c r="AE2055" s="59">
        <f>'Inventory Ref Sheet'!Z2055</f>
        <v>0</v>
      </c>
      <c r="AF2055" s="102">
        <f>'Inventory Ref Sheet'!AA2055</f>
        <v>0</v>
      </c>
      <c r="AG2055" s="59">
        <f>'Inventory Ref Sheet'!AD2055</f>
        <v>0</v>
      </c>
      <c r="AH2055" s="59">
        <f>'Inventory Ref Sheet'!AE2055</f>
        <v>0</v>
      </c>
      <c r="AI2055" s="100" t="str">
        <f ca="1">IF('Inventory Ref Sheet'!AG2055&gt;0,YEAR(TODAY())-'Inventory Ref Sheet'!AG2055,"")</f>
        <v/>
      </c>
      <c r="AJ2055" s="99"/>
      <c r="AK2055" s="60">
        <f>'Inventory Ref Sheet'!AJ2055</f>
        <v>0</v>
      </c>
      <c r="AL2055" s="99"/>
      <c r="AM2055" s="97" t="str">
        <f t="shared" si="113"/>
        <v/>
      </c>
    </row>
    <row r="2056" spans="10:39" x14ac:dyDescent="0.25">
      <c r="J2056" s="59">
        <f>'Inventory Ref Sheet'!AK2056</f>
        <v>0</v>
      </c>
      <c r="K2056" s="59">
        <f>'Inventory Ref Sheet'!AL2056</f>
        <v>0</v>
      </c>
      <c r="L2056" s="59">
        <f>'Inventory Ref Sheet'!AM2056</f>
        <v>0</v>
      </c>
      <c r="M2056" s="59">
        <f>'Inventory Ref Sheet'!AP2056</f>
        <v>0</v>
      </c>
      <c r="N2056" s="59">
        <f>'Inventory Ref Sheet'!AQ2056</f>
        <v>0</v>
      </c>
      <c r="O2056" s="100" t="str">
        <f ca="1">IF('Inventory Ref Sheet'!AS2056&gt;0,YEAR(TODAY())-'Inventory Ref Sheet'!AS2056,"")</f>
        <v/>
      </c>
      <c r="P2056" s="95">
        <f>'Inventory Ref Sheet'!AU2056</f>
        <v>0</v>
      </c>
      <c r="Q2056" s="60">
        <f>'Inventory Ref Sheet'!AV2056</f>
        <v>0</v>
      </c>
      <c r="R2056" s="61"/>
      <c r="S2056" s="100" t="str">
        <f t="shared" si="114"/>
        <v/>
      </c>
      <c r="T2056" s="59">
        <f>'Inventory Ref Sheet'!M2056</f>
        <v>0</v>
      </c>
      <c r="U2056" s="102">
        <f>'Inventory Ref Sheet'!N2056</f>
        <v>0</v>
      </c>
      <c r="V2056" s="59">
        <f>'Inventory Ref Sheet'!O2056</f>
        <v>0</v>
      </c>
      <c r="W2056" s="59">
        <f>'Inventory Ref Sheet'!R2056</f>
        <v>0</v>
      </c>
      <c r="X2056" s="59">
        <f>'Inventory Ref Sheet'!S2056</f>
        <v>0</v>
      </c>
      <c r="Y2056" s="100" t="str">
        <f ca="1">IF('Inventory Ref Sheet'!U2056&gt;0,YEAR(TODAY())-'Inventory Ref Sheet'!U2056,"")</f>
        <v/>
      </c>
      <c r="Z2056" s="95">
        <f>'Inventory Ref Sheet'!W2056</f>
        <v>0</v>
      </c>
      <c r="AA2056" s="60">
        <f>'Inventory Ref Sheet'!X2056</f>
        <v>0</v>
      </c>
      <c r="AB2056" s="61"/>
      <c r="AC2056" s="97" t="str">
        <f t="shared" si="112"/>
        <v/>
      </c>
      <c r="AD2056" s="59">
        <f>'Inventory Ref Sheet'!Y2056</f>
        <v>0</v>
      </c>
      <c r="AE2056" s="59">
        <f>'Inventory Ref Sheet'!Z2056</f>
        <v>0</v>
      </c>
      <c r="AF2056" s="102">
        <f>'Inventory Ref Sheet'!AA2056</f>
        <v>0</v>
      </c>
      <c r="AG2056" s="59">
        <f>'Inventory Ref Sheet'!AD2056</f>
        <v>0</v>
      </c>
      <c r="AH2056" s="59">
        <f>'Inventory Ref Sheet'!AE2056</f>
        <v>0</v>
      </c>
      <c r="AI2056" s="100" t="str">
        <f ca="1">IF('Inventory Ref Sheet'!AG2056&gt;0,YEAR(TODAY())-'Inventory Ref Sheet'!AG2056,"")</f>
        <v/>
      </c>
      <c r="AJ2056" s="99"/>
      <c r="AK2056" s="60">
        <f>'Inventory Ref Sheet'!AJ2056</f>
        <v>0</v>
      </c>
      <c r="AL2056" s="99"/>
      <c r="AM2056" s="97" t="str">
        <f t="shared" si="113"/>
        <v/>
      </c>
    </row>
    <row r="2057" spans="10:39" x14ac:dyDescent="0.25">
      <c r="J2057" s="59">
        <f>'Inventory Ref Sheet'!AK2057</f>
        <v>0</v>
      </c>
      <c r="K2057" s="59">
        <f>'Inventory Ref Sheet'!AL2057</f>
        <v>0</v>
      </c>
      <c r="L2057" s="59">
        <f>'Inventory Ref Sheet'!AM2057</f>
        <v>0</v>
      </c>
      <c r="M2057" s="59">
        <f>'Inventory Ref Sheet'!AP2057</f>
        <v>0</v>
      </c>
      <c r="N2057" s="59">
        <f>'Inventory Ref Sheet'!AQ2057</f>
        <v>0</v>
      </c>
      <c r="O2057" s="100" t="str">
        <f ca="1">IF('Inventory Ref Sheet'!AS2057&gt;0,YEAR(TODAY())-'Inventory Ref Sheet'!AS2057,"")</f>
        <v/>
      </c>
      <c r="P2057" s="95">
        <f>'Inventory Ref Sheet'!AU2057</f>
        <v>0</v>
      </c>
      <c r="Q2057" s="60">
        <f>'Inventory Ref Sheet'!AV2057</f>
        <v>0</v>
      </c>
      <c r="R2057" s="61"/>
      <c r="S2057" s="100" t="str">
        <f t="shared" si="114"/>
        <v/>
      </c>
      <c r="T2057" s="59">
        <f>'Inventory Ref Sheet'!M2057</f>
        <v>0</v>
      </c>
      <c r="U2057" s="102">
        <f>'Inventory Ref Sheet'!N2057</f>
        <v>0</v>
      </c>
      <c r="V2057" s="59">
        <f>'Inventory Ref Sheet'!O2057</f>
        <v>0</v>
      </c>
      <c r="W2057" s="59">
        <f>'Inventory Ref Sheet'!R2057</f>
        <v>0</v>
      </c>
      <c r="X2057" s="59">
        <f>'Inventory Ref Sheet'!S2057</f>
        <v>0</v>
      </c>
      <c r="Y2057" s="100" t="str">
        <f ca="1">IF('Inventory Ref Sheet'!U2057&gt;0,YEAR(TODAY())-'Inventory Ref Sheet'!U2057,"")</f>
        <v/>
      </c>
      <c r="Z2057" s="95">
        <f>'Inventory Ref Sheet'!W2057</f>
        <v>0</v>
      </c>
      <c r="AA2057" s="60">
        <f>'Inventory Ref Sheet'!X2057</f>
        <v>0</v>
      </c>
      <c r="AB2057" s="61"/>
      <c r="AC2057" s="97" t="str">
        <f t="shared" si="112"/>
        <v/>
      </c>
      <c r="AD2057" s="59">
        <f>'Inventory Ref Sheet'!Y2057</f>
        <v>0</v>
      </c>
      <c r="AE2057" s="59">
        <f>'Inventory Ref Sheet'!Z2057</f>
        <v>0</v>
      </c>
      <c r="AF2057" s="102">
        <f>'Inventory Ref Sheet'!AA2057</f>
        <v>0</v>
      </c>
      <c r="AG2057" s="59">
        <f>'Inventory Ref Sheet'!AD2057</f>
        <v>0</v>
      </c>
      <c r="AH2057" s="59">
        <f>'Inventory Ref Sheet'!AE2057</f>
        <v>0</v>
      </c>
      <c r="AI2057" s="100" t="str">
        <f ca="1">IF('Inventory Ref Sheet'!AG2057&gt;0,YEAR(TODAY())-'Inventory Ref Sheet'!AG2057,"")</f>
        <v/>
      </c>
      <c r="AJ2057" s="99"/>
      <c r="AK2057" s="60">
        <f>'Inventory Ref Sheet'!AJ2057</f>
        <v>0</v>
      </c>
      <c r="AL2057" s="99"/>
      <c r="AM2057" s="97" t="str">
        <f t="shared" si="113"/>
        <v/>
      </c>
    </row>
    <row r="2058" spans="10:39" x14ac:dyDescent="0.25">
      <c r="J2058" s="59">
        <f>'Inventory Ref Sheet'!AK2058</f>
        <v>0</v>
      </c>
      <c r="K2058" s="59">
        <f>'Inventory Ref Sheet'!AL2058</f>
        <v>0</v>
      </c>
      <c r="L2058" s="59">
        <f>'Inventory Ref Sheet'!AM2058</f>
        <v>0</v>
      </c>
      <c r="M2058" s="59">
        <f>'Inventory Ref Sheet'!AP2058</f>
        <v>0</v>
      </c>
      <c r="N2058" s="59">
        <f>'Inventory Ref Sheet'!AQ2058</f>
        <v>0</v>
      </c>
      <c r="O2058" s="100" t="str">
        <f ca="1">IF('Inventory Ref Sheet'!AS2058&gt;0,YEAR(TODAY())-'Inventory Ref Sheet'!AS2058,"")</f>
        <v/>
      </c>
      <c r="P2058" s="95">
        <f>'Inventory Ref Sheet'!AU2058</f>
        <v>0</v>
      </c>
      <c r="Q2058" s="60">
        <f>'Inventory Ref Sheet'!AV2058</f>
        <v>0</v>
      </c>
      <c r="R2058" s="61"/>
      <c r="S2058" s="100" t="str">
        <f t="shared" si="114"/>
        <v/>
      </c>
      <c r="T2058" s="59">
        <f>'Inventory Ref Sheet'!M2058</f>
        <v>0</v>
      </c>
      <c r="U2058" s="102">
        <f>'Inventory Ref Sheet'!N2058</f>
        <v>0</v>
      </c>
      <c r="V2058" s="59">
        <f>'Inventory Ref Sheet'!O2058</f>
        <v>0</v>
      </c>
      <c r="W2058" s="59">
        <f>'Inventory Ref Sheet'!R2058</f>
        <v>0</v>
      </c>
      <c r="X2058" s="59">
        <f>'Inventory Ref Sheet'!S2058</f>
        <v>0</v>
      </c>
      <c r="Y2058" s="100" t="str">
        <f ca="1">IF('Inventory Ref Sheet'!U2058&gt;0,YEAR(TODAY())-'Inventory Ref Sheet'!U2058,"")</f>
        <v/>
      </c>
      <c r="Z2058" s="95">
        <f>'Inventory Ref Sheet'!W2058</f>
        <v>0</v>
      </c>
      <c r="AA2058" s="60">
        <f>'Inventory Ref Sheet'!X2058</f>
        <v>0</v>
      </c>
      <c r="AB2058" s="61"/>
      <c r="AC2058" s="97" t="str">
        <f t="shared" si="112"/>
        <v/>
      </c>
      <c r="AD2058" s="59">
        <f>'Inventory Ref Sheet'!Y2058</f>
        <v>0</v>
      </c>
      <c r="AE2058" s="59">
        <f>'Inventory Ref Sheet'!Z2058</f>
        <v>0</v>
      </c>
      <c r="AF2058" s="102">
        <f>'Inventory Ref Sheet'!AA2058</f>
        <v>0</v>
      </c>
      <c r="AG2058" s="59">
        <f>'Inventory Ref Sheet'!AD2058</f>
        <v>0</v>
      </c>
      <c r="AH2058" s="59">
        <f>'Inventory Ref Sheet'!AE2058</f>
        <v>0</v>
      </c>
      <c r="AI2058" s="100" t="str">
        <f ca="1">IF('Inventory Ref Sheet'!AG2058&gt;0,YEAR(TODAY())-'Inventory Ref Sheet'!AG2058,"")</f>
        <v/>
      </c>
      <c r="AJ2058" s="99"/>
      <c r="AK2058" s="60">
        <f>'Inventory Ref Sheet'!AJ2058</f>
        <v>0</v>
      </c>
      <c r="AL2058" s="99"/>
      <c r="AM2058" s="97" t="str">
        <f t="shared" si="113"/>
        <v/>
      </c>
    </row>
    <row r="2059" spans="10:39" x14ac:dyDescent="0.25">
      <c r="J2059" s="59">
        <f>'Inventory Ref Sheet'!AK2059</f>
        <v>0</v>
      </c>
      <c r="K2059" s="59">
        <f>'Inventory Ref Sheet'!AL2059</f>
        <v>0</v>
      </c>
      <c r="L2059" s="59">
        <f>'Inventory Ref Sheet'!AM2059</f>
        <v>0</v>
      </c>
      <c r="M2059" s="59">
        <f>'Inventory Ref Sheet'!AP2059</f>
        <v>0</v>
      </c>
      <c r="N2059" s="59">
        <f>'Inventory Ref Sheet'!AQ2059</f>
        <v>0</v>
      </c>
      <c r="O2059" s="100" t="str">
        <f ca="1">IF('Inventory Ref Sheet'!AS2059&gt;0,YEAR(TODAY())-'Inventory Ref Sheet'!AS2059,"")</f>
        <v/>
      </c>
      <c r="P2059" s="95">
        <f>'Inventory Ref Sheet'!AU2059</f>
        <v>0</v>
      </c>
      <c r="Q2059" s="60">
        <f>'Inventory Ref Sheet'!AV2059</f>
        <v>0</v>
      </c>
      <c r="R2059" s="61"/>
      <c r="S2059" s="100" t="str">
        <f t="shared" si="114"/>
        <v/>
      </c>
      <c r="T2059" s="59">
        <f>'Inventory Ref Sheet'!M2059</f>
        <v>0</v>
      </c>
      <c r="U2059" s="102">
        <f>'Inventory Ref Sheet'!N2059</f>
        <v>0</v>
      </c>
      <c r="V2059" s="59">
        <f>'Inventory Ref Sheet'!O2059</f>
        <v>0</v>
      </c>
      <c r="W2059" s="59">
        <f>'Inventory Ref Sheet'!R2059</f>
        <v>0</v>
      </c>
      <c r="X2059" s="59">
        <f>'Inventory Ref Sheet'!S2059</f>
        <v>0</v>
      </c>
      <c r="Y2059" s="100" t="str">
        <f ca="1">IF('Inventory Ref Sheet'!U2059&gt;0,YEAR(TODAY())-'Inventory Ref Sheet'!U2059,"")</f>
        <v/>
      </c>
      <c r="Z2059" s="95">
        <f>'Inventory Ref Sheet'!W2059</f>
        <v>0</v>
      </c>
      <c r="AA2059" s="60">
        <f>'Inventory Ref Sheet'!X2059</f>
        <v>0</v>
      </c>
      <c r="AB2059" s="61"/>
      <c r="AC2059" s="97" t="str">
        <f t="shared" ref="AC2059:AC2122" si="115">IF(ISTEXT(T2059),IF(Y2059&gt;=AB2059,"Yes","No"),"")</f>
        <v/>
      </c>
      <c r="AD2059" s="59">
        <f>'Inventory Ref Sheet'!Y2059</f>
        <v>0</v>
      </c>
      <c r="AE2059" s="59">
        <f>'Inventory Ref Sheet'!Z2059</f>
        <v>0</v>
      </c>
      <c r="AF2059" s="102">
        <f>'Inventory Ref Sheet'!AA2059</f>
        <v>0</v>
      </c>
      <c r="AG2059" s="59">
        <f>'Inventory Ref Sheet'!AD2059</f>
        <v>0</v>
      </c>
      <c r="AH2059" s="59">
        <f>'Inventory Ref Sheet'!AE2059</f>
        <v>0</v>
      </c>
      <c r="AI2059" s="100" t="str">
        <f ca="1">IF('Inventory Ref Sheet'!AG2059&gt;0,YEAR(TODAY())-'Inventory Ref Sheet'!AG2059,"")</f>
        <v/>
      </c>
      <c r="AJ2059" s="99"/>
      <c r="AK2059" s="60">
        <f>'Inventory Ref Sheet'!AJ2059</f>
        <v>0</v>
      </c>
      <c r="AL2059" s="99"/>
      <c r="AM2059" s="97" t="str">
        <f t="shared" ref="AM2059:AM2122" si="116">IF(ISTEXT(AD2059),IF(AI2059&gt;=AL2059,"Yes","No"),"")</f>
        <v/>
      </c>
    </row>
    <row r="2060" spans="10:39" x14ac:dyDescent="0.25">
      <c r="J2060" s="59">
        <f>'Inventory Ref Sheet'!AK2060</f>
        <v>0</v>
      </c>
      <c r="K2060" s="59">
        <f>'Inventory Ref Sheet'!AL2060</f>
        <v>0</v>
      </c>
      <c r="L2060" s="59">
        <f>'Inventory Ref Sheet'!AM2060</f>
        <v>0</v>
      </c>
      <c r="M2060" s="59">
        <f>'Inventory Ref Sheet'!AP2060</f>
        <v>0</v>
      </c>
      <c r="N2060" s="59">
        <f>'Inventory Ref Sheet'!AQ2060</f>
        <v>0</v>
      </c>
      <c r="O2060" s="100" t="str">
        <f ca="1">IF('Inventory Ref Sheet'!AS2060&gt;0,YEAR(TODAY())-'Inventory Ref Sheet'!AS2060,"")</f>
        <v/>
      </c>
      <c r="P2060" s="95">
        <f>'Inventory Ref Sheet'!AU2060</f>
        <v>0</v>
      </c>
      <c r="Q2060" s="60">
        <f>'Inventory Ref Sheet'!AV2060</f>
        <v>0</v>
      </c>
      <c r="R2060" s="61"/>
      <c r="S2060" s="100" t="str">
        <f t="shared" si="114"/>
        <v/>
      </c>
      <c r="T2060" s="59">
        <f>'Inventory Ref Sheet'!M2060</f>
        <v>0</v>
      </c>
      <c r="U2060" s="102">
        <f>'Inventory Ref Sheet'!N2060</f>
        <v>0</v>
      </c>
      <c r="V2060" s="59">
        <f>'Inventory Ref Sheet'!O2060</f>
        <v>0</v>
      </c>
      <c r="W2060" s="59">
        <f>'Inventory Ref Sheet'!R2060</f>
        <v>0</v>
      </c>
      <c r="X2060" s="59">
        <f>'Inventory Ref Sheet'!S2060</f>
        <v>0</v>
      </c>
      <c r="Y2060" s="100" t="str">
        <f ca="1">IF('Inventory Ref Sheet'!U2060&gt;0,YEAR(TODAY())-'Inventory Ref Sheet'!U2060,"")</f>
        <v/>
      </c>
      <c r="Z2060" s="95">
        <f>'Inventory Ref Sheet'!W2060</f>
        <v>0</v>
      </c>
      <c r="AA2060" s="60">
        <f>'Inventory Ref Sheet'!X2060</f>
        <v>0</v>
      </c>
      <c r="AB2060" s="61"/>
      <c r="AC2060" s="97" t="str">
        <f t="shared" si="115"/>
        <v/>
      </c>
      <c r="AD2060" s="59">
        <f>'Inventory Ref Sheet'!Y2060</f>
        <v>0</v>
      </c>
      <c r="AE2060" s="59">
        <f>'Inventory Ref Sheet'!Z2060</f>
        <v>0</v>
      </c>
      <c r="AF2060" s="102">
        <f>'Inventory Ref Sheet'!AA2060</f>
        <v>0</v>
      </c>
      <c r="AG2060" s="59">
        <f>'Inventory Ref Sheet'!AD2060</f>
        <v>0</v>
      </c>
      <c r="AH2060" s="59">
        <f>'Inventory Ref Sheet'!AE2060</f>
        <v>0</v>
      </c>
      <c r="AI2060" s="100" t="str">
        <f ca="1">IF('Inventory Ref Sheet'!AG2060&gt;0,YEAR(TODAY())-'Inventory Ref Sheet'!AG2060,"")</f>
        <v/>
      </c>
      <c r="AJ2060" s="99"/>
      <c r="AK2060" s="60">
        <f>'Inventory Ref Sheet'!AJ2060</f>
        <v>0</v>
      </c>
      <c r="AL2060" s="99"/>
      <c r="AM2060" s="97" t="str">
        <f t="shared" si="116"/>
        <v/>
      </c>
    </row>
    <row r="2061" spans="10:39" x14ac:dyDescent="0.25">
      <c r="J2061" s="59">
        <f>'Inventory Ref Sheet'!AK2061</f>
        <v>0</v>
      </c>
      <c r="K2061" s="59">
        <f>'Inventory Ref Sheet'!AL2061</f>
        <v>0</v>
      </c>
      <c r="L2061" s="59">
        <f>'Inventory Ref Sheet'!AM2061</f>
        <v>0</v>
      </c>
      <c r="M2061" s="59">
        <f>'Inventory Ref Sheet'!AP2061</f>
        <v>0</v>
      </c>
      <c r="N2061" s="59">
        <f>'Inventory Ref Sheet'!AQ2061</f>
        <v>0</v>
      </c>
      <c r="O2061" s="100" t="str">
        <f ca="1">IF('Inventory Ref Sheet'!AS2061&gt;0,YEAR(TODAY())-'Inventory Ref Sheet'!AS2061,"")</f>
        <v/>
      </c>
      <c r="P2061" s="95">
        <f>'Inventory Ref Sheet'!AU2061</f>
        <v>0</v>
      </c>
      <c r="Q2061" s="60">
        <f>'Inventory Ref Sheet'!AV2061</f>
        <v>0</v>
      </c>
      <c r="R2061" s="61"/>
      <c r="S2061" s="100" t="str">
        <f t="shared" si="114"/>
        <v/>
      </c>
      <c r="T2061" s="59">
        <f>'Inventory Ref Sheet'!M2061</f>
        <v>0</v>
      </c>
      <c r="U2061" s="102">
        <f>'Inventory Ref Sheet'!N2061</f>
        <v>0</v>
      </c>
      <c r="V2061" s="59">
        <f>'Inventory Ref Sheet'!O2061</f>
        <v>0</v>
      </c>
      <c r="W2061" s="59">
        <f>'Inventory Ref Sheet'!R2061</f>
        <v>0</v>
      </c>
      <c r="X2061" s="59">
        <f>'Inventory Ref Sheet'!S2061</f>
        <v>0</v>
      </c>
      <c r="Y2061" s="100" t="str">
        <f ca="1">IF('Inventory Ref Sheet'!U2061&gt;0,YEAR(TODAY())-'Inventory Ref Sheet'!U2061,"")</f>
        <v/>
      </c>
      <c r="Z2061" s="95">
        <f>'Inventory Ref Sheet'!W2061</f>
        <v>0</v>
      </c>
      <c r="AA2061" s="60">
        <f>'Inventory Ref Sheet'!X2061</f>
        <v>0</v>
      </c>
      <c r="AB2061" s="61"/>
      <c r="AC2061" s="97" t="str">
        <f t="shared" si="115"/>
        <v/>
      </c>
      <c r="AD2061" s="59">
        <f>'Inventory Ref Sheet'!Y2061</f>
        <v>0</v>
      </c>
      <c r="AE2061" s="59">
        <f>'Inventory Ref Sheet'!Z2061</f>
        <v>0</v>
      </c>
      <c r="AF2061" s="102">
        <f>'Inventory Ref Sheet'!AA2061</f>
        <v>0</v>
      </c>
      <c r="AG2061" s="59">
        <f>'Inventory Ref Sheet'!AD2061</f>
        <v>0</v>
      </c>
      <c r="AH2061" s="59">
        <f>'Inventory Ref Sheet'!AE2061</f>
        <v>0</v>
      </c>
      <c r="AI2061" s="100" t="str">
        <f ca="1">IF('Inventory Ref Sheet'!AG2061&gt;0,YEAR(TODAY())-'Inventory Ref Sheet'!AG2061,"")</f>
        <v/>
      </c>
      <c r="AJ2061" s="99"/>
      <c r="AK2061" s="60">
        <f>'Inventory Ref Sheet'!AJ2061</f>
        <v>0</v>
      </c>
      <c r="AL2061" s="99"/>
      <c r="AM2061" s="97" t="str">
        <f t="shared" si="116"/>
        <v/>
      </c>
    </row>
    <row r="2062" spans="10:39" x14ac:dyDescent="0.25">
      <c r="J2062" s="59">
        <f>'Inventory Ref Sheet'!AK2062</f>
        <v>0</v>
      </c>
      <c r="K2062" s="59">
        <f>'Inventory Ref Sheet'!AL2062</f>
        <v>0</v>
      </c>
      <c r="L2062" s="59">
        <f>'Inventory Ref Sheet'!AM2062</f>
        <v>0</v>
      </c>
      <c r="M2062" s="59">
        <f>'Inventory Ref Sheet'!AP2062</f>
        <v>0</v>
      </c>
      <c r="N2062" s="59">
        <f>'Inventory Ref Sheet'!AQ2062</f>
        <v>0</v>
      </c>
      <c r="O2062" s="100" t="str">
        <f ca="1">IF('Inventory Ref Sheet'!AS2062&gt;0,YEAR(TODAY())-'Inventory Ref Sheet'!AS2062,"")</f>
        <v/>
      </c>
      <c r="P2062" s="95">
        <f>'Inventory Ref Sheet'!AU2062</f>
        <v>0</v>
      </c>
      <c r="Q2062" s="60">
        <f>'Inventory Ref Sheet'!AV2062</f>
        <v>0</v>
      </c>
      <c r="R2062" s="61"/>
      <c r="S2062" s="100" t="str">
        <f t="shared" si="114"/>
        <v/>
      </c>
      <c r="T2062" s="59">
        <f>'Inventory Ref Sheet'!M2062</f>
        <v>0</v>
      </c>
      <c r="U2062" s="102">
        <f>'Inventory Ref Sheet'!N2062</f>
        <v>0</v>
      </c>
      <c r="V2062" s="59">
        <f>'Inventory Ref Sheet'!O2062</f>
        <v>0</v>
      </c>
      <c r="W2062" s="59">
        <f>'Inventory Ref Sheet'!R2062</f>
        <v>0</v>
      </c>
      <c r="X2062" s="59">
        <f>'Inventory Ref Sheet'!S2062</f>
        <v>0</v>
      </c>
      <c r="Y2062" s="100" t="str">
        <f ca="1">IF('Inventory Ref Sheet'!U2062&gt;0,YEAR(TODAY())-'Inventory Ref Sheet'!U2062,"")</f>
        <v/>
      </c>
      <c r="Z2062" s="95">
        <f>'Inventory Ref Sheet'!W2062</f>
        <v>0</v>
      </c>
      <c r="AA2062" s="60">
        <f>'Inventory Ref Sheet'!X2062</f>
        <v>0</v>
      </c>
      <c r="AB2062" s="61"/>
      <c r="AC2062" s="97" t="str">
        <f t="shared" si="115"/>
        <v/>
      </c>
      <c r="AD2062" s="59">
        <f>'Inventory Ref Sheet'!Y2062</f>
        <v>0</v>
      </c>
      <c r="AE2062" s="59">
        <f>'Inventory Ref Sheet'!Z2062</f>
        <v>0</v>
      </c>
      <c r="AF2062" s="102">
        <f>'Inventory Ref Sheet'!AA2062</f>
        <v>0</v>
      </c>
      <c r="AG2062" s="59">
        <f>'Inventory Ref Sheet'!AD2062</f>
        <v>0</v>
      </c>
      <c r="AH2062" s="59">
        <f>'Inventory Ref Sheet'!AE2062</f>
        <v>0</v>
      </c>
      <c r="AI2062" s="100" t="str">
        <f ca="1">IF('Inventory Ref Sheet'!AG2062&gt;0,YEAR(TODAY())-'Inventory Ref Sheet'!AG2062,"")</f>
        <v/>
      </c>
      <c r="AJ2062" s="99"/>
      <c r="AK2062" s="60">
        <f>'Inventory Ref Sheet'!AJ2062</f>
        <v>0</v>
      </c>
      <c r="AL2062" s="99"/>
      <c r="AM2062" s="97" t="str">
        <f t="shared" si="116"/>
        <v/>
      </c>
    </row>
    <row r="2063" spans="10:39" x14ac:dyDescent="0.25">
      <c r="J2063" s="59">
        <f>'Inventory Ref Sheet'!AK2063</f>
        <v>0</v>
      </c>
      <c r="K2063" s="59">
        <f>'Inventory Ref Sheet'!AL2063</f>
        <v>0</v>
      </c>
      <c r="L2063" s="59">
        <f>'Inventory Ref Sheet'!AM2063</f>
        <v>0</v>
      </c>
      <c r="M2063" s="59">
        <f>'Inventory Ref Sheet'!AP2063</f>
        <v>0</v>
      </c>
      <c r="N2063" s="59">
        <f>'Inventory Ref Sheet'!AQ2063</f>
        <v>0</v>
      </c>
      <c r="O2063" s="100" t="str">
        <f ca="1">IF('Inventory Ref Sheet'!AS2063&gt;0,YEAR(TODAY())-'Inventory Ref Sheet'!AS2063,"")</f>
        <v/>
      </c>
      <c r="P2063" s="95">
        <f>'Inventory Ref Sheet'!AU2063</f>
        <v>0</v>
      </c>
      <c r="Q2063" s="60">
        <f>'Inventory Ref Sheet'!AV2063</f>
        <v>0</v>
      </c>
      <c r="R2063" s="61"/>
      <c r="S2063" s="100" t="str">
        <f t="shared" si="114"/>
        <v/>
      </c>
      <c r="T2063" s="59">
        <f>'Inventory Ref Sheet'!M2063</f>
        <v>0</v>
      </c>
      <c r="U2063" s="102">
        <f>'Inventory Ref Sheet'!N2063</f>
        <v>0</v>
      </c>
      <c r="V2063" s="59">
        <f>'Inventory Ref Sheet'!O2063</f>
        <v>0</v>
      </c>
      <c r="W2063" s="59">
        <f>'Inventory Ref Sheet'!R2063</f>
        <v>0</v>
      </c>
      <c r="X2063" s="59">
        <f>'Inventory Ref Sheet'!S2063</f>
        <v>0</v>
      </c>
      <c r="Y2063" s="100" t="str">
        <f ca="1">IF('Inventory Ref Sheet'!U2063&gt;0,YEAR(TODAY())-'Inventory Ref Sheet'!U2063,"")</f>
        <v/>
      </c>
      <c r="Z2063" s="95">
        <f>'Inventory Ref Sheet'!W2063</f>
        <v>0</v>
      </c>
      <c r="AA2063" s="60">
        <f>'Inventory Ref Sheet'!X2063</f>
        <v>0</v>
      </c>
      <c r="AB2063" s="61"/>
      <c r="AC2063" s="97" t="str">
        <f t="shared" si="115"/>
        <v/>
      </c>
      <c r="AD2063" s="59">
        <f>'Inventory Ref Sheet'!Y2063</f>
        <v>0</v>
      </c>
      <c r="AE2063" s="59">
        <f>'Inventory Ref Sheet'!Z2063</f>
        <v>0</v>
      </c>
      <c r="AF2063" s="102">
        <f>'Inventory Ref Sheet'!AA2063</f>
        <v>0</v>
      </c>
      <c r="AG2063" s="59">
        <f>'Inventory Ref Sheet'!AD2063</f>
        <v>0</v>
      </c>
      <c r="AH2063" s="59">
        <f>'Inventory Ref Sheet'!AE2063</f>
        <v>0</v>
      </c>
      <c r="AI2063" s="100" t="str">
        <f ca="1">IF('Inventory Ref Sheet'!AG2063&gt;0,YEAR(TODAY())-'Inventory Ref Sheet'!AG2063,"")</f>
        <v/>
      </c>
      <c r="AJ2063" s="99"/>
      <c r="AK2063" s="60">
        <f>'Inventory Ref Sheet'!AJ2063</f>
        <v>0</v>
      </c>
      <c r="AL2063" s="99"/>
      <c r="AM2063" s="97" t="str">
        <f t="shared" si="116"/>
        <v/>
      </c>
    </row>
    <row r="2064" spans="10:39" x14ac:dyDescent="0.25">
      <c r="J2064" s="59">
        <f>'Inventory Ref Sheet'!AK2064</f>
        <v>0</v>
      </c>
      <c r="K2064" s="59">
        <f>'Inventory Ref Sheet'!AL2064</f>
        <v>0</v>
      </c>
      <c r="L2064" s="59">
        <f>'Inventory Ref Sheet'!AM2064</f>
        <v>0</v>
      </c>
      <c r="M2064" s="59">
        <f>'Inventory Ref Sheet'!AP2064</f>
        <v>0</v>
      </c>
      <c r="N2064" s="59">
        <f>'Inventory Ref Sheet'!AQ2064</f>
        <v>0</v>
      </c>
      <c r="O2064" s="100" t="str">
        <f ca="1">IF('Inventory Ref Sheet'!AS2064&gt;0,YEAR(TODAY())-'Inventory Ref Sheet'!AS2064,"")</f>
        <v/>
      </c>
      <c r="P2064" s="95">
        <f>'Inventory Ref Sheet'!AU2064</f>
        <v>0</v>
      </c>
      <c r="Q2064" s="60">
        <f>'Inventory Ref Sheet'!AV2064</f>
        <v>0</v>
      </c>
      <c r="R2064" s="61"/>
      <c r="S2064" s="100" t="str">
        <f t="shared" si="114"/>
        <v/>
      </c>
      <c r="T2064" s="59">
        <f>'Inventory Ref Sheet'!M2064</f>
        <v>0</v>
      </c>
      <c r="U2064" s="102">
        <f>'Inventory Ref Sheet'!N2064</f>
        <v>0</v>
      </c>
      <c r="V2064" s="59">
        <f>'Inventory Ref Sheet'!O2064</f>
        <v>0</v>
      </c>
      <c r="W2064" s="59">
        <f>'Inventory Ref Sheet'!R2064</f>
        <v>0</v>
      </c>
      <c r="X2064" s="59">
        <f>'Inventory Ref Sheet'!S2064</f>
        <v>0</v>
      </c>
      <c r="Y2064" s="100" t="str">
        <f ca="1">IF('Inventory Ref Sheet'!U2064&gt;0,YEAR(TODAY())-'Inventory Ref Sheet'!U2064,"")</f>
        <v/>
      </c>
      <c r="Z2064" s="95">
        <f>'Inventory Ref Sheet'!W2064</f>
        <v>0</v>
      </c>
      <c r="AA2064" s="60">
        <f>'Inventory Ref Sheet'!X2064</f>
        <v>0</v>
      </c>
      <c r="AB2064" s="61"/>
      <c r="AC2064" s="97" t="str">
        <f t="shared" si="115"/>
        <v/>
      </c>
      <c r="AD2064" s="59">
        <f>'Inventory Ref Sheet'!Y2064</f>
        <v>0</v>
      </c>
      <c r="AE2064" s="59">
        <f>'Inventory Ref Sheet'!Z2064</f>
        <v>0</v>
      </c>
      <c r="AF2064" s="102">
        <f>'Inventory Ref Sheet'!AA2064</f>
        <v>0</v>
      </c>
      <c r="AG2064" s="59">
        <f>'Inventory Ref Sheet'!AD2064</f>
        <v>0</v>
      </c>
      <c r="AH2064" s="59">
        <f>'Inventory Ref Sheet'!AE2064</f>
        <v>0</v>
      </c>
      <c r="AI2064" s="100" t="str">
        <f ca="1">IF('Inventory Ref Sheet'!AG2064&gt;0,YEAR(TODAY())-'Inventory Ref Sheet'!AG2064,"")</f>
        <v/>
      </c>
      <c r="AJ2064" s="99"/>
      <c r="AK2064" s="60">
        <f>'Inventory Ref Sheet'!AJ2064</f>
        <v>0</v>
      </c>
      <c r="AL2064" s="99"/>
      <c r="AM2064" s="97" t="str">
        <f t="shared" si="116"/>
        <v/>
      </c>
    </row>
    <row r="2065" spans="10:39" x14ac:dyDescent="0.25">
      <c r="J2065" s="59">
        <f>'Inventory Ref Sheet'!AK2065</f>
        <v>0</v>
      </c>
      <c r="K2065" s="59">
        <f>'Inventory Ref Sheet'!AL2065</f>
        <v>0</v>
      </c>
      <c r="L2065" s="59">
        <f>'Inventory Ref Sheet'!AM2065</f>
        <v>0</v>
      </c>
      <c r="M2065" s="59">
        <f>'Inventory Ref Sheet'!AP2065</f>
        <v>0</v>
      </c>
      <c r="N2065" s="59">
        <f>'Inventory Ref Sheet'!AQ2065</f>
        <v>0</v>
      </c>
      <c r="O2065" s="100" t="str">
        <f ca="1">IF('Inventory Ref Sheet'!AS2065&gt;0,YEAR(TODAY())-'Inventory Ref Sheet'!AS2065,"")</f>
        <v/>
      </c>
      <c r="P2065" s="95">
        <f>'Inventory Ref Sheet'!AU2065</f>
        <v>0</v>
      </c>
      <c r="Q2065" s="60">
        <f>'Inventory Ref Sheet'!AV2065</f>
        <v>0</v>
      </c>
      <c r="R2065" s="61"/>
      <c r="S2065" s="100" t="str">
        <f t="shared" si="114"/>
        <v/>
      </c>
      <c r="T2065" s="59">
        <f>'Inventory Ref Sheet'!M2065</f>
        <v>0</v>
      </c>
      <c r="U2065" s="102">
        <f>'Inventory Ref Sheet'!N2065</f>
        <v>0</v>
      </c>
      <c r="V2065" s="59">
        <f>'Inventory Ref Sheet'!O2065</f>
        <v>0</v>
      </c>
      <c r="W2065" s="59">
        <f>'Inventory Ref Sheet'!R2065</f>
        <v>0</v>
      </c>
      <c r="X2065" s="59">
        <f>'Inventory Ref Sheet'!S2065</f>
        <v>0</v>
      </c>
      <c r="Y2065" s="100" t="str">
        <f ca="1">IF('Inventory Ref Sheet'!U2065&gt;0,YEAR(TODAY())-'Inventory Ref Sheet'!U2065,"")</f>
        <v/>
      </c>
      <c r="Z2065" s="95">
        <f>'Inventory Ref Sheet'!W2065</f>
        <v>0</v>
      </c>
      <c r="AA2065" s="60">
        <f>'Inventory Ref Sheet'!X2065</f>
        <v>0</v>
      </c>
      <c r="AB2065" s="61"/>
      <c r="AC2065" s="97" t="str">
        <f t="shared" si="115"/>
        <v/>
      </c>
      <c r="AD2065" s="59">
        <f>'Inventory Ref Sheet'!Y2065</f>
        <v>0</v>
      </c>
      <c r="AE2065" s="59">
        <f>'Inventory Ref Sheet'!Z2065</f>
        <v>0</v>
      </c>
      <c r="AF2065" s="102">
        <f>'Inventory Ref Sheet'!AA2065</f>
        <v>0</v>
      </c>
      <c r="AG2065" s="59">
        <f>'Inventory Ref Sheet'!AD2065</f>
        <v>0</v>
      </c>
      <c r="AH2065" s="59">
        <f>'Inventory Ref Sheet'!AE2065</f>
        <v>0</v>
      </c>
      <c r="AI2065" s="100" t="str">
        <f ca="1">IF('Inventory Ref Sheet'!AG2065&gt;0,YEAR(TODAY())-'Inventory Ref Sheet'!AG2065,"")</f>
        <v/>
      </c>
      <c r="AJ2065" s="99"/>
      <c r="AK2065" s="60">
        <f>'Inventory Ref Sheet'!AJ2065</f>
        <v>0</v>
      </c>
      <c r="AL2065" s="99"/>
      <c r="AM2065" s="97" t="str">
        <f t="shared" si="116"/>
        <v/>
      </c>
    </row>
    <row r="2066" spans="10:39" x14ac:dyDescent="0.25">
      <c r="J2066" s="59">
        <f>'Inventory Ref Sheet'!AK2066</f>
        <v>0</v>
      </c>
      <c r="K2066" s="59">
        <f>'Inventory Ref Sheet'!AL2066</f>
        <v>0</v>
      </c>
      <c r="L2066" s="59">
        <f>'Inventory Ref Sheet'!AM2066</f>
        <v>0</v>
      </c>
      <c r="M2066" s="59">
        <f>'Inventory Ref Sheet'!AP2066</f>
        <v>0</v>
      </c>
      <c r="N2066" s="59">
        <f>'Inventory Ref Sheet'!AQ2066</f>
        <v>0</v>
      </c>
      <c r="O2066" s="100" t="str">
        <f ca="1">IF('Inventory Ref Sheet'!AS2066&gt;0,YEAR(TODAY())-'Inventory Ref Sheet'!AS2066,"")</f>
        <v/>
      </c>
      <c r="P2066" s="95">
        <f>'Inventory Ref Sheet'!AU2066</f>
        <v>0</v>
      </c>
      <c r="Q2066" s="60">
        <f>'Inventory Ref Sheet'!AV2066</f>
        <v>0</v>
      </c>
      <c r="R2066" s="61"/>
      <c r="S2066" s="100" t="str">
        <f t="shared" si="114"/>
        <v/>
      </c>
      <c r="T2066" s="59">
        <f>'Inventory Ref Sheet'!M2066</f>
        <v>0</v>
      </c>
      <c r="U2066" s="102">
        <f>'Inventory Ref Sheet'!N2066</f>
        <v>0</v>
      </c>
      <c r="V2066" s="59">
        <f>'Inventory Ref Sheet'!O2066</f>
        <v>0</v>
      </c>
      <c r="W2066" s="59">
        <f>'Inventory Ref Sheet'!R2066</f>
        <v>0</v>
      </c>
      <c r="X2066" s="59">
        <f>'Inventory Ref Sheet'!S2066</f>
        <v>0</v>
      </c>
      <c r="Y2066" s="100" t="str">
        <f ca="1">IF('Inventory Ref Sheet'!U2066&gt;0,YEAR(TODAY())-'Inventory Ref Sheet'!U2066,"")</f>
        <v/>
      </c>
      <c r="Z2066" s="95">
        <f>'Inventory Ref Sheet'!W2066</f>
        <v>0</v>
      </c>
      <c r="AA2066" s="60">
        <f>'Inventory Ref Sheet'!X2066</f>
        <v>0</v>
      </c>
      <c r="AB2066" s="61"/>
      <c r="AC2066" s="97" t="str">
        <f t="shared" si="115"/>
        <v/>
      </c>
      <c r="AD2066" s="59">
        <f>'Inventory Ref Sheet'!Y2066</f>
        <v>0</v>
      </c>
      <c r="AE2066" s="59">
        <f>'Inventory Ref Sheet'!Z2066</f>
        <v>0</v>
      </c>
      <c r="AF2066" s="102">
        <f>'Inventory Ref Sheet'!AA2066</f>
        <v>0</v>
      </c>
      <c r="AG2066" s="59">
        <f>'Inventory Ref Sheet'!AD2066</f>
        <v>0</v>
      </c>
      <c r="AH2066" s="59">
        <f>'Inventory Ref Sheet'!AE2066</f>
        <v>0</v>
      </c>
      <c r="AI2066" s="100" t="str">
        <f ca="1">IF('Inventory Ref Sheet'!AG2066&gt;0,YEAR(TODAY())-'Inventory Ref Sheet'!AG2066,"")</f>
        <v/>
      </c>
      <c r="AJ2066" s="99"/>
      <c r="AK2066" s="60">
        <f>'Inventory Ref Sheet'!AJ2066</f>
        <v>0</v>
      </c>
      <c r="AL2066" s="99"/>
      <c r="AM2066" s="97" t="str">
        <f t="shared" si="116"/>
        <v/>
      </c>
    </row>
    <row r="2067" spans="10:39" x14ac:dyDescent="0.25">
      <c r="J2067" s="59">
        <f>'Inventory Ref Sheet'!AK2067</f>
        <v>0</v>
      </c>
      <c r="K2067" s="59">
        <f>'Inventory Ref Sheet'!AL2067</f>
        <v>0</v>
      </c>
      <c r="L2067" s="59">
        <f>'Inventory Ref Sheet'!AM2067</f>
        <v>0</v>
      </c>
      <c r="M2067" s="59">
        <f>'Inventory Ref Sheet'!AP2067</f>
        <v>0</v>
      </c>
      <c r="N2067" s="59">
        <f>'Inventory Ref Sheet'!AQ2067</f>
        <v>0</v>
      </c>
      <c r="O2067" s="100" t="str">
        <f ca="1">IF('Inventory Ref Sheet'!AS2067&gt;0,YEAR(TODAY())-'Inventory Ref Sheet'!AS2067,"")</f>
        <v/>
      </c>
      <c r="P2067" s="95">
        <f>'Inventory Ref Sheet'!AU2067</f>
        <v>0</v>
      </c>
      <c r="Q2067" s="60">
        <f>'Inventory Ref Sheet'!AV2067</f>
        <v>0</v>
      </c>
      <c r="R2067" s="61"/>
      <c r="S2067" s="100" t="str">
        <f t="shared" si="114"/>
        <v/>
      </c>
      <c r="T2067" s="59">
        <f>'Inventory Ref Sheet'!M2067</f>
        <v>0</v>
      </c>
      <c r="U2067" s="102">
        <f>'Inventory Ref Sheet'!N2067</f>
        <v>0</v>
      </c>
      <c r="V2067" s="59">
        <f>'Inventory Ref Sheet'!O2067</f>
        <v>0</v>
      </c>
      <c r="W2067" s="59">
        <f>'Inventory Ref Sheet'!R2067</f>
        <v>0</v>
      </c>
      <c r="X2067" s="59">
        <f>'Inventory Ref Sheet'!S2067</f>
        <v>0</v>
      </c>
      <c r="Y2067" s="100" t="str">
        <f ca="1">IF('Inventory Ref Sheet'!U2067&gt;0,YEAR(TODAY())-'Inventory Ref Sheet'!U2067,"")</f>
        <v/>
      </c>
      <c r="Z2067" s="95">
        <f>'Inventory Ref Sheet'!W2067</f>
        <v>0</v>
      </c>
      <c r="AA2067" s="60">
        <f>'Inventory Ref Sheet'!X2067</f>
        <v>0</v>
      </c>
      <c r="AB2067" s="61"/>
      <c r="AC2067" s="97" t="str">
        <f t="shared" si="115"/>
        <v/>
      </c>
      <c r="AD2067" s="59">
        <f>'Inventory Ref Sheet'!Y2067</f>
        <v>0</v>
      </c>
      <c r="AE2067" s="59">
        <f>'Inventory Ref Sheet'!Z2067</f>
        <v>0</v>
      </c>
      <c r="AF2067" s="102">
        <f>'Inventory Ref Sheet'!AA2067</f>
        <v>0</v>
      </c>
      <c r="AG2067" s="59">
        <f>'Inventory Ref Sheet'!AD2067</f>
        <v>0</v>
      </c>
      <c r="AH2067" s="59">
        <f>'Inventory Ref Sheet'!AE2067</f>
        <v>0</v>
      </c>
      <c r="AI2067" s="100" t="str">
        <f ca="1">IF('Inventory Ref Sheet'!AG2067&gt;0,YEAR(TODAY())-'Inventory Ref Sheet'!AG2067,"")</f>
        <v/>
      </c>
      <c r="AJ2067" s="99"/>
      <c r="AK2067" s="60">
        <f>'Inventory Ref Sheet'!AJ2067</f>
        <v>0</v>
      </c>
      <c r="AL2067" s="99"/>
      <c r="AM2067" s="97" t="str">
        <f t="shared" si="116"/>
        <v/>
      </c>
    </row>
    <row r="2068" spans="10:39" x14ac:dyDescent="0.25">
      <c r="J2068" s="59">
        <f>'Inventory Ref Sheet'!AK2068</f>
        <v>0</v>
      </c>
      <c r="K2068" s="59">
        <f>'Inventory Ref Sheet'!AL2068</f>
        <v>0</v>
      </c>
      <c r="L2068" s="59">
        <f>'Inventory Ref Sheet'!AM2068</f>
        <v>0</v>
      </c>
      <c r="M2068" s="59">
        <f>'Inventory Ref Sheet'!AP2068</f>
        <v>0</v>
      </c>
      <c r="N2068" s="59">
        <f>'Inventory Ref Sheet'!AQ2068</f>
        <v>0</v>
      </c>
      <c r="O2068" s="100" t="str">
        <f ca="1">IF('Inventory Ref Sheet'!AS2068&gt;0,YEAR(TODAY())-'Inventory Ref Sheet'!AS2068,"")</f>
        <v/>
      </c>
      <c r="P2068" s="95">
        <f>'Inventory Ref Sheet'!AU2068</f>
        <v>0</v>
      </c>
      <c r="Q2068" s="60">
        <f>'Inventory Ref Sheet'!AV2068</f>
        <v>0</v>
      </c>
      <c r="R2068" s="61"/>
      <c r="S2068" s="100" t="str">
        <f t="shared" si="114"/>
        <v/>
      </c>
      <c r="T2068" s="59">
        <f>'Inventory Ref Sheet'!M2068</f>
        <v>0</v>
      </c>
      <c r="U2068" s="102">
        <f>'Inventory Ref Sheet'!N2068</f>
        <v>0</v>
      </c>
      <c r="V2068" s="59">
        <f>'Inventory Ref Sheet'!O2068</f>
        <v>0</v>
      </c>
      <c r="W2068" s="59">
        <f>'Inventory Ref Sheet'!R2068</f>
        <v>0</v>
      </c>
      <c r="X2068" s="59">
        <f>'Inventory Ref Sheet'!S2068</f>
        <v>0</v>
      </c>
      <c r="Y2068" s="100" t="str">
        <f ca="1">IF('Inventory Ref Sheet'!U2068&gt;0,YEAR(TODAY())-'Inventory Ref Sheet'!U2068,"")</f>
        <v/>
      </c>
      <c r="Z2068" s="95">
        <f>'Inventory Ref Sheet'!W2068</f>
        <v>0</v>
      </c>
      <c r="AA2068" s="60">
        <f>'Inventory Ref Sheet'!X2068</f>
        <v>0</v>
      </c>
      <c r="AB2068" s="61"/>
      <c r="AC2068" s="97" t="str">
        <f t="shared" si="115"/>
        <v/>
      </c>
      <c r="AD2068" s="59">
        <f>'Inventory Ref Sheet'!Y2068</f>
        <v>0</v>
      </c>
      <c r="AE2068" s="59">
        <f>'Inventory Ref Sheet'!Z2068</f>
        <v>0</v>
      </c>
      <c r="AF2068" s="102">
        <f>'Inventory Ref Sheet'!AA2068</f>
        <v>0</v>
      </c>
      <c r="AG2068" s="59">
        <f>'Inventory Ref Sheet'!AD2068</f>
        <v>0</v>
      </c>
      <c r="AH2068" s="59">
        <f>'Inventory Ref Sheet'!AE2068</f>
        <v>0</v>
      </c>
      <c r="AI2068" s="100" t="str">
        <f ca="1">IF('Inventory Ref Sheet'!AG2068&gt;0,YEAR(TODAY())-'Inventory Ref Sheet'!AG2068,"")</f>
        <v/>
      </c>
      <c r="AJ2068" s="99"/>
      <c r="AK2068" s="60">
        <f>'Inventory Ref Sheet'!AJ2068</f>
        <v>0</v>
      </c>
      <c r="AL2068" s="99"/>
      <c r="AM2068" s="97" t="str">
        <f t="shared" si="116"/>
        <v/>
      </c>
    </row>
    <row r="2069" spans="10:39" x14ac:dyDescent="0.25">
      <c r="J2069" s="59">
        <f>'Inventory Ref Sheet'!AK2069</f>
        <v>0</v>
      </c>
      <c r="K2069" s="59">
        <f>'Inventory Ref Sheet'!AL2069</f>
        <v>0</v>
      </c>
      <c r="L2069" s="59">
        <f>'Inventory Ref Sheet'!AM2069</f>
        <v>0</v>
      </c>
      <c r="M2069" s="59">
        <f>'Inventory Ref Sheet'!AP2069</f>
        <v>0</v>
      </c>
      <c r="N2069" s="59">
        <f>'Inventory Ref Sheet'!AQ2069</f>
        <v>0</v>
      </c>
      <c r="O2069" s="100" t="str">
        <f ca="1">IF('Inventory Ref Sheet'!AS2069&gt;0,YEAR(TODAY())-'Inventory Ref Sheet'!AS2069,"")</f>
        <v/>
      </c>
      <c r="P2069" s="95">
        <f>'Inventory Ref Sheet'!AU2069</f>
        <v>0</v>
      </c>
      <c r="Q2069" s="60">
        <f>'Inventory Ref Sheet'!AV2069</f>
        <v>0</v>
      </c>
      <c r="R2069" s="61"/>
      <c r="S2069" s="100" t="str">
        <f t="shared" si="114"/>
        <v/>
      </c>
      <c r="T2069" s="59">
        <f>'Inventory Ref Sheet'!M2069</f>
        <v>0</v>
      </c>
      <c r="U2069" s="102">
        <f>'Inventory Ref Sheet'!N2069</f>
        <v>0</v>
      </c>
      <c r="V2069" s="59">
        <f>'Inventory Ref Sheet'!O2069</f>
        <v>0</v>
      </c>
      <c r="W2069" s="59">
        <f>'Inventory Ref Sheet'!R2069</f>
        <v>0</v>
      </c>
      <c r="X2069" s="59">
        <f>'Inventory Ref Sheet'!S2069</f>
        <v>0</v>
      </c>
      <c r="Y2069" s="100" t="str">
        <f ca="1">IF('Inventory Ref Sheet'!U2069&gt;0,YEAR(TODAY())-'Inventory Ref Sheet'!U2069,"")</f>
        <v/>
      </c>
      <c r="Z2069" s="95">
        <f>'Inventory Ref Sheet'!W2069</f>
        <v>0</v>
      </c>
      <c r="AA2069" s="60">
        <f>'Inventory Ref Sheet'!X2069</f>
        <v>0</v>
      </c>
      <c r="AB2069" s="61"/>
      <c r="AC2069" s="97" t="str">
        <f t="shared" si="115"/>
        <v/>
      </c>
      <c r="AD2069" s="59">
        <f>'Inventory Ref Sheet'!Y2069</f>
        <v>0</v>
      </c>
      <c r="AE2069" s="59">
        <f>'Inventory Ref Sheet'!Z2069</f>
        <v>0</v>
      </c>
      <c r="AF2069" s="102">
        <f>'Inventory Ref Sheet'!AA2069</f>
        <v>0</v>
      </c>
      <c r="AG2069" s="59">
        <f>'Inventory Ref Sheet'!AD2069</f>
        <v>0</v>
      </c>
      <c r="AH2069" s="59">
        <f>'Inventory Ref Sheet'!AE2069</f>
        <v>0</v>
      </c>
      <c r="AI2069" s="100" t="str">
        <f ca="1">IF('Inventory Ref Sheet'!AG2069&gt;0,YEAR(TODAY())-'Inventory Ref Sheet'!AG2069,"")</f>
        <v/>
      </c>
      <c r="AJ2069" s="99"/>
      <c r="AK2069" s="60">
        <f>'Inventory Ref Sheet'!AJ2069</f>
        <v>0</v>
      </c>
      <c r="AL2069" s="99"/>
      <c r="AM2069" s="97" t="str">
        <f t="shared" si="116"/>
        <v/>
      </c>
    </row>
    <row r="2070" spans="10:39" x14ac:dyDescent="0.25">
      <c r="J2070" s="59">
        <f>'Inventory Ref Sheet'!AK2070</f>
        <v>0</v>
      </c>
      <c r="K2070" s="59">
        <f>'Inventory Ref Sheet'!AL2070</f>
        <v>0</v>
      </c>
      <c r="L2070" s="59">
        <f>'Inventory Ref Sheet'!AM2070</f>
        <v>0</v>
      </c>
      <c r="M2070" s="59">
        <f>'Inventory Ref Sheet'!AP2070</f>
        <v>0</v>
      </c>
      <c r="N2070" s="59">
        <f>'Inventory Ref Sheet'!AQ2070</f>
        <v>0</v>
      </c>
      <c r="O2070" s="100" t="str">
        <f ca="1">IF('Inventory Ref Sheet'!AS2070&gt;0,YEAR(TODAY())-'Inventory Ref Sheet'!AS2070,"")</f>
        <v/>
      </c>
      <c r="P2070" s="95">
        <f>'Inventory Ref Sheet'!AU2070</f>
        <v>0</v>
      </c>
      <c r="Q2070" s="60">
        <f>'Inventory Ref Sheet'!AV2070</f>
        <v>0</v>
      </c>
      <c r="R2070" s="61"/>
      <c r="S2070" s="100" t="str">
        <f t="shared" si="114"/>
        <v/>
      </c>
      <c r="T2070" s="59">
        <f>'Inventory Ref Sheet'!M2070</f>
        <v>0</v>
      </c>
      <c r="U2070" s="102">
        <f>'Inventory Ref Sheet'!N2070</f>
        <v>0</v>
      </c>
      <c r="V2070" s="59">
        <f>'Inventory Ref Sheet'!O2070</f>
        <v>0</v>
      </c>
      <c r="W2070" s="59">
        <f>'Inventory Ref Sheet'!R2070</f>
        <v>0</v>
      </c>
      <c r="X2070" s="59">
        <f>'Inventory Ref Sheet'!S2070</f>
        <v>0</v>
      </c>
      <c r="Y2070" s="100" t="str">
        <f ca="1">IF('Inventory Ref Sheet'!U2070&gt;0,YEAR(TODAY())-'Inventory Ref Sheet'!U2070,"")</f>
        <v/>
      </c>
      <c r="Z2070" s="95">
        <f>'Inventory Ref Sheet'!W2070</f>
        <v>0</v>
      </c>
      <c r="AA2070" s="60">
        <f>'Inventory Ref Sheet'!X2070</f>
        <v>0</v>
      </c>
      <c r="AB2070" s="61"/>
      <c r="AC2070" s="97" t="str">
        <f t="shared" si="115"/>
        <v/>
      </c>
      <c r="AD2070" s="59">
        <f>'Inventory Ref Sheet'!Y2070</f>
        <v>0</v>
      </c>
      <c r="AE2070" s="59">
        <f>'Inventory Ref Sheet'!Z2070</f>
        <v>0</v>
      </c>
      <c r="AF2070" s="102">
        <f>'Inventory Ref Sheet'!AA2070</f>
        <v>0</v>
      </c>
      <c r="AG2070" s="59">
        <f>'Inventory Ref Sheet'!AD2070</f>
        <v>0</v>
      </c>
      <c r="AH2070" s="59">
        <f>'Inventory Ref Sheet'!AE2070</f>
        <v>0</v>
      </c>
      <c r="AI2070" s="100" t="str">
        <f ca="1">IF('Inventory Ref Sheet'!AG2070&gt;0,YEAR(TODAY())-'Inventory Ref Sheet'!AG2070,"")</f>
        <v/>
      </c>
      <c r="AJ2070" s="99"/>
      <c r="AK2070" s="60">
        <f>'Inventory Ref Sheet'!AJ2070</f>
        <v>0</v>
      </c>
      <c r="AL2070" s="99"/>
      <c r="AM2070" s="97" t="str">
        <f t="shared" si="116"/>
        <v/>
      </c>
    </row>
    <row r="2071" spans="10:39" x14ac:dyDescent="0.25">
      <c r="J2071" s="59">
        <f>'Inventory Ref Sheet'!AK2071</f>
        <v>0</v>
      </c>
      <c r="K2071" s="59">
        <f>'Inventory Ref Sheet'!AL2071</f>
        <v>0</v>
      </c>
      <c r="L2071" s="59">
        <f>'Inventory Ref Sheet'!AM2071</f>
        <v>0</v>
      </c>
      <c r="M2071" s="59">
        <f>'Inventory Ref Sheet'!AP2071</f>
        <v>0</v>
      </c>
      <c r="N2071" s="59">
        <f>'Inventory Ref Sheet'!AQ2071</f>
        <v>0</v>
      </c>
      <c r="O2071" s="100" t="str">
        <f ca="1">IF('Inventory Ref Sheet'!AS2071&gt;0,YEAR(TODAY())-'Inventory Ref Sheet'!AS2071,"")</f>
        <v/>
      </c>
      <c r="P2071" s="95">
        <f>'Inventory Ref Sheet'!AU2071</f>
        <v>0</v>
      </c>
      <c r="Q2071" s="60">
        <f>'Inventory Ref Sheet'!AV2071</f>
        <v>0</v>
      </c>
      <c r="R2071" s="61"/>
      <c r="S2071" s="100" t="str">
        <f t="shared" si="114"/>
        <v/>
      </c>
      <c r="T2071" s="59">
        <f>'Inventory Ref Sheet'!M2071</f>
        <v>0</v>
      </c>
      <c r="U2071" s="102">
        <f>'Inventory Ref Sheet'!N2071</f>
        <v>0</v>
      </c>
      <c r="V2071" s="59">
        <f>'Inventory Ref Sheet'!O2071</f>
        <v>0</v>
      </c>
      <c r="W2071" s="59">
        <f>'Inventory Ref Sheet'!R2071</f>
        <v>0</v>
      </c>
      <c r="X2071" s="59">
        <f>'Inventory Ref Sheet'!S2071</f>
        <v>0</v>
      </c>
      <c r="Y2071" s="100" t="str">
        <f ca="1">IF('Inventory Ref Sheet'!U2071&gt;0,YEAR(TODAY())-'Inventory Ref Sheet'!U2071,"")</f>
        <v/>
      </c>
      <c r="Z2071" s="95">
        <f>'Inventory Ref Sheet'!W2071</f>
        <v>0</v>
      </c>
      <c r="AA2071" s="60">
        <f>'Inventory Ref Sheet'!X2071</f>
        <v>0</v>
      </c>
      <c r="AB2071" s="61"/>
      <c r="AC2071" s="97" t="str">
        <f t="shared" si="115"/>
        <v/>
      </c>
      <c r="AD2071" s="59">
        <f>'Inventory Ref Sheet'!Y2071</f>
        <v>0</v>
      </c>
      <c r="AE2071" s="59">
        <f>'Inventory Ref Sheet'!Z2071</f>
        <v>0</v>
      </c>
      <c r="AF2071" s="102">
        <f>'Inventory Ref Sheet'!AA2071</f>
        <v>0</v>
      </c>
      <c r="AG2071" s="59">
        <f>'Inventory Ref Sheet'!AD2071</f>
        <v>0</v>
      </c>
      <c r="AH2071" s="59">
        <f>'Inventory Ref Sheet'!AE2071</f>
        <v>0</v>
      </c>
      <c r="AI2071" s="100" t="str">
        <f ca="1">IF('Inventory Ref Sheet'!AG2071&gt;0,YEAR(TODAY())-'Inventory Ref Sheet'!AG2071,"")</f>
        <v/>
      </c>
      <c r="AJ2071" s="99"/>
      <c r="AK2071" s="60">
        <f>'Inventory Ref Sheet'!AJ2071</f>
        <v>0</v>
      </c>
      <c r="AL2071" s="99"/>
      <c r="AM2071" s="97" t="str">
        <f t="shared" si="116"/>
        <v/>
      </c>
    </row>
    <row r="2072" spans="10:39" x14ac:dyDescent="0.25">
      <c r="J2072" s="59">
        <f>'Inventory Ref Sheet'!AK2072</f>
        <v>0</v>
      </c>
      <c r="K2072" s="59">
        <f>'Inventory Ref Sheet'!AL2072</f>
        <v>0</v>
      </c>
      <c r="L2072" s="59">
        <f>'Inventory Ref Sheet'!AM2072</f>
        <v>0</v>
      </c>
      <c r="M2072" s="59">
        <f>'Inventory Ref Sheet'!AP2072</f>
        <v>0</v>
      </c>
      <c r="N2072" s="59">
        <f>'Inventory Ref Sheet'!AQ2072</f>
        <v>0</v>
      </c>
      <c r="O2072" s="100" t="str">
        <f ca="1">IF('Inventory Ref Sheet'!AS2072&gt;0,YEAR(TODAY())-'Inventory Ref Sheet'!AS2072,"")</f>
        <v/>
      </c>
      <c r="P2072" s="95">
        <f>'Inventory Ref Sheet'!AU2072</f>
        <v>0</v>
      </c>
      <c r="Q2072" s="60">
        <f>'Inventory Ref Sheet'!AV2072</f>
        <v>0</v>
      </c>
      <c r="R2072" s="61"/>
      <c r="S2072" s="100" t="str">
        <f t="shared" si="114"/>
        <v/>
      </c>
      <c r="T2072" s="59">
        <f>'Inventory Ref Sheet'!M2072</f>
        <v>0</v>
      </c>
      <c r="U2072" s="102">
        <f>'Inventory Ref Sheet'!N2072</f>
        <v>0</v>
      </c>
      <c r="V2072" s="59">
        <f>'Inventory Ref Sheet'!O2072</f>
        <v>0</v>
      </c>
      <c r="W2072" s="59">
        <f>'Inventory Ref Sheet'!R2072</f>
        <v>0</v>
      </c>
      <c r="X2072" s="59">
        <f>'Inventory Ref Sheet'!S2072</f>
        <v>0</v>
      </c>
      <c r="Y2072" s="100" t="str">
        <f ca="1">IF('Inventory Ref Sheet'!U2072&gt;0,YEAR(TODAY())-'Inventory Ref Sheet'!U2072,"")</f>
        <v/>
      </c>
      <c r="Z2072" s="95">
        <f>'Inventory Ref Sheet'!W2072</f>
        <v>0</v>
      </c>
      <c r="AA2072" s="60">
        <f>'Inventory Ref Sheet'!X2072</f>
        <v>0</v>
      </c>
      <c r="AB2072" s="61"/>
      <c r="AC2072" s="97" t="str">
        <f t="shared" si="115"/>
        <v/>
      </c>
      <c r="AD2072" s="59">
        <f>'Inventory Ref Sheet'!Y2072</f>
        <v>0</v>
      </c>
      <c r="AE2072" s="59">
        <f>'Inventory Ref Sheet'!Z2072</f>
        <v>0</v>
      </c>
      <c r="AF2072" s="102">
        <f>'Inventory Ref Sheet'!AA2072</f>
        <v>0</v>
      </c>
      <c r="AG2072" s="59">
        <f>'Inventory Ref Sheet'!AD2072</f>
        <v>0</v>
      </c>
      <c r="AH2072" s="59">
        <f>'Inventory Ref Sheet'!AE2072</f>
        <v>0</v>
      </c>
      <c r="AI2072" s="100" t="str">
        <f ca="1">IF('Inventory Ref Sheet'!AG2072&gt;0,YEAR(TODAY())-'Inventory Ref Sheet'!AG2072,"")</f>
        <v/>
      </c>
      <c r="AJ2072" s="99"/>
      <c r="AK2072" s="60">
        <f>'Inventory Ref Sheet'!AJ2072</f>
        <v>0</v>
      </c>
      <c r="AL2072" s="99"/>
      <c r="AM2072" s="97" t="str">
        <f t="shared" si="116"/>
        <v/>
      </c>
    </row>
    <row r="2073" spans="10:39" x14ac:dyDescent="0.25">
      <c r="J2073" s="59">
        <f>'Inventory Ref Sheet'!AK2073</f>
        <v>0</v>
      </c>
      <c r="K2073" s="59">
        <f>'Inventory Ref Sheet'!AL2073</f>
        <v>0</v>
      </c>
      <c r="L2073" s="59">
        <f>'Inventory Ref Sheet'!AM2073</f>
        <v>0</v>
      </c>
      <c r="M2073" s="59">
        <f>'Inventory Ref Sheet'!AP2073</f>
        <v>0</v>
      </c>
      <c r="N2073" s="59">
        <f>'Inventory Ref Sheet'!AQ2073</f>
        <v>0</v>
      </c>
      <c r="O2073" s="100" t="str">
        <f ca="1">IF('Inventory Ref Sheet'!AS2073&gt;0,YEAR(TODAY())-'Inventory Ref Sheet'!AS2073,"")</f>
        <v/>
      </c>
      <c r="P2073" s="95">
        <f>'Inventory Ref Sheet'!AU2073</f>
        <v>0</v>
      </c>
      <c r="Q2073" s="60">
        <f>'Inventory Ref Sheet'!AV2073</f>
        <v>0</v>
      </c>
      <c r="R2073" s="61"/>
      <c r="S2073" s="100" t="str">
        <f t="shared" si="114"/>
        <v/>
      </c>
      <c r="T2073" s="59">
        <f>'Inventory Ref Sheet'!M2073</f>
        <v>0</v>
      </c>
      <c r="U2073" s="102">
        <f>'Inventory Ref Sheet'!N2073</f>
        <v>0</v>
      </c>
      <c r="V2073" s="59">
        <f>'Inventory Ref Sheet'!O2073</f>
        <v>0</v>
      </c>
      <c r="W2073" s="59">
        <f>'Inventory Ref Sheet'!R2073</f>
        <v>0</v>
      </c>
      <c r="X2073" s="59">
        <f>'Inventory Ref Sheet'!S2073</f>
        <v>0</v>
      </c>
      <c r="Y2073" s="100" t="str">
        <f ca="1">IF('Inventory Ref Sheet'!U2073&gt;0,YEAR(TODAY())-'Inventory Ref Sheet'!U2073,"")</f>
        <v/>
      </c>
      <c r="Z2073" s="95">
        <f>'Inventory Ref Sheet'!W2073</f>
        <v>0</v>
      </c>
      <c r="AA2073" s="60">
        <f>'Inventory Ref Sheet'!X2073</f>
        <v>0</v>
      </c>
      <c r="AB2073" s="61"/>
      <c r="AC2073" s="97" t="str">
        <f t="shared" si="115"/>
        <v/>
      </c>
      <c r="AD2073" s="59">
        <f>'Inventory Ref Sheet'!Y2073</f>
        <v>0</v>
      </c>
      <c r="AE2073" s="59">
        <f>'Inventory Ref Sheet'!Z2073</f>
        <v>0</v>
      </c>
      <c r="AF2073" s="102">
        <f>'Inventory Ref Sheet'!AA2073</f>
        <v>0</v>
      </c>
      <c r="AG2073" s="59">
        <f>'Inventory Ref Sheet'!AD2073</f>
        <v>0</v>
      </c>
      <c r="AH2073" s="59">
        <f>'Inventory Ref Sheet'!AE2073</f>
        <v>0</v>
      </c>
      <c r="AI2073" s="100" t="str">
        <f ca="1">IF('Inventory Ref Sheet'!AG2073&gt;0,YEAR(TODAY())-'Inventory Ref Sheet'!AG2073,"")</f>
        <v/>
      </c>
      <c r="AJ2073" s="99"/>
      <c r="AK2073" s="60">
        <f>'Inventory Ref Sheet'!AJ2073</f>
        <v>0</v>
      </c>
      <c r="AL2073" s="99"/>
      <c r="AM2073" s="97" t="str">
        <f t="shared" si="116"/>
        <v/>
      </c>
    </row>
    <row r="2074" spans="10:39" x14ac:dyDescent="0.25">
      <c r="J2074" s="59">
        <f>'Inventory Ref Sheet'!AK2074</f>
        <v>0</v>
      </c>
      <c r="K2074" s="59">
        <f>'Inventory Ref Sheet'!AL2074</f>
        <v>0</v>
      </c>
      <c r="L2074" s="59">
        <f>'Inventory Ref Sheet'!AM2074</f>
        <v>0</v>
      </c>
      <c r="M2074" s="59">
        <f>'Inventory Ref Sheet'!AP2074</f>
        <v>0</v>
      </c>
      <c r="N2074" s="59">
        <f>'Inventory Ref Sheet'!AQ2074</f>
        <v>0</v>
      </c>
      <c r="O2074" s="100" t="str">
        <f ca="1">IF('Inventory Ref Sheet'!AS2074&gt;0,YEAR(TODAY())-'Inventory Ref Sheet'!AS2074,"")</f>
        <v/>
      </c>
      <c r="P2074" s="95">
        <f>'Inventory Ref Sheet'!AU2074</f>
        <v>0</v>
      </c>
      <c r="Q2074" s="60">
        <f>'Inventory Ref Sheet'!AV2074</f>
        <v>0</v>
      </c>
      <c r="R2074" s="61"/>
      <c r="S2074" s="100" t="str">
        <f t="shared" si="114"/>
        <v/>
      </c>
      <c r="T2074" s="59">
        <f>'Inventory Ref Sheet'!M2074</f>
        <v>0</v>
      </c>
      <c r="U2074" s="102">
        <f>'Inventory Ref Sheet'!N2074</f>
        <v>0</v>
      </c>
      <c r="V2074" s="59">
        <f>'Inventory Ref Sheet'!O2074</f>
        <v>0</v>
      </c>
      <c r="W2074" s="59">
        <f>'Inventory Ref Sheet'!R2074</f>
        <v>0</v>
      </c>
      <c r="X2074" s="59">
        <f>'Inventory Ref Sheet'!S2074</f>
        <v>0</v>
      </c>
      <c r="Y2074" s="100" t="str">
        <f ca="1">IF('Inventory Ref Sheet'!U2074&gt;0,YEAR(TODAY())-'Inventory Ref Sheet'!U2074,"")</f>
        <v/>
      </c>
      <c r="Z2074" s="95">
        <f>'Inventory Ref Sheet'!W2074</f>
        <v>0</v>
      </c>
      <c r="AA2074" s="60">
        <f>'Inventory Ref Sheet'!X2074</f>
        <v>0</v>
      </c>
      <c r="AB2074" s="61"/>
      <c r="AC2074" s="97" t="str">
        <f t="shared" si="115"/>
        <v/>
      </c>
      <c r="AD2074" s="59">
        <f>'Inventory Ref Sheet'!Y2074</f>
        <v>0</v>
      </c>
      <c r="AE2074" s="59">
        <f>'Inventory Ref Sheet'!Z2074</f>
        <v>0</v>
      </c>
      <c r="AF2074" s="102">
        <f>'Inventory Ref Sheet'!AA2074</f>
        <v>0</v>
      </c>
      <c r="AG2074" s="59">
        <f>'Inventory Ref Sheet'!AD2074</f>
        <v>0</v>
      </c>
      <c r="AH2074" s="59">
        <f>'Inventory Ref Sheet'!AE2074</f>
        <v>0</v>
      </c>
      <c r="AI2074" s="100" t="str">
        <f ca="1">IF('Inventory Ref Sheet'!AG2074&gt;0,YEAR(TODAY())-'Inventory Ref Sheet'!AG2074,"")</f>
        <v/>
      </c>
      <c r="AJ2074" s="99"/>
      <c r="AK2074" s="60">
        <f>'Inventory Ref Sheet'!AJ2074</f>
        <v>0</v>
      </c>
      <c r="AL2074" s="99"/>
      <c r="AM2074" s="97" t="str">
        <f t="shared" si="116"/>
        <v/>
      </c>
    </row>
    <row r="2075" spans="10:39" x14ac:dyDescent="0.25">
      <c r="J2075" s="59">
        <f>'Inventory Ref Sheet'!AK2075</f>
        <v>0</v>
      </c>
      <c r="K2075" s="59">
        <f>'Inventory Ref Sheet'!AL2075</f>
        <v>0</v>
      </c>
      <c r="L2075" s="59">
        <f>'Inventory Ref Sheet'!AM2075</f>
        <v>0</v>
      </c>
      <c r="M2075" s="59">
        <f>'Inventory Ref Sheet'!AP2075</f>
        <v>0</v>
      </c>
      <c r="N2075" s="59">
        <f>'Inventory Ref Sheet'!AQ2075</f>
        <v>0</v>
      </c>
      <c r="O2075" s="100" t="str">
        <f ca="1">IF('Inventory Ref Sheet'!AS2075&gt;0,YEAR(TODAY())-'Inventory Ref Sheet'!AS2075,"")</f>
        <v/>
      </c>
      <c r="P2075" s="95">
        <f>'Inventory Ref Sheet'!AU2075</f>
        <v>0</v>
      </c>
      <c r="Q2075" s="60">
        <f>'Inventory Ref Sheet'!AV2075</f>
        <v>0</v>
      </c>
      <c r="R2075" s="61"/>
      <c r="S2075" s="100" t="str">
        <f t="shared" si="114"/>
        <v/>
      </c>
      <c r="T2075" s="59">
        <f>'Inventory Ref Sheet'!M2075</f>
        <v>0</v>
      </c>
      <c r="U2075" s="102">
        <f>'Inventory Ref Sheet'!N2075</f>
        <v>0</v>
      </c>
      <c r="V2075" s="59">
        <f>'Inventory Ref Sheet'!O2075</f>
        <v>0</v>
      </c>
      <c r="W2075" s="59">
        <f>'Inventory Ref Sheet'!R2075</f>
        <v>0</v>
      </c>
      <c r="X2075" s="59">
        <f>'Inventory Ref Sheet'!S2075</f>
        <v>0</v>
      </c>
      <c r="Y2075" s="100" t="str">
        <f ca="1">IF('Inventory Ref Sheet'!U2075&gt;0,YEAR(TODAY())-'Inventory Ref Sheet'!U2075,"")</f>
        <v/>
      </c>
      <c r="Z2075" s="95">
        <f>'Inventory Ref Sheet'!W2075</f>
        <v>0</v>
      </c>
      <c r="AA2075" s="60">
        <f>'Inventory Ref Sheet'!X2075</f>
        <v>0</v>
      </c>
      <c r="AB2075" s="61"/>
      <c r="AC2075" s="97" t="str">
        <f t="shared" si="115"/>
        <v/>
      </c>
      <c r="AD2075" s="59">
        <f>'Inventory Ref Sheet'!Y2075</f>
        <v>0</v>
      </c>
      <c r="AE2075" s="59">
        <f>'Inventory Ref Sheet'!Z2075</f>
        <v>0</v>
      </c>
      <c r="AF2075" s="102">
        <f>'Inventory Ref Sheet'!AA2075</f>
        <v>0</v>
      </c>
      <c r="AG2075" s="59">
        <f>'Inventory Ref Sheet'!AD2075</f>
        <v>0</v>
      </c>
      <c r="AH2075" s="59">
        <f>'Inventory Ref Sheet'!AE2075</f>
        <v>0</v>
      </c>
      <c r="AI2075" s="100" t="str">
        <f ca="1">IF('Inventory Ref Sheet'!AG2075&gt;0,YEAR(TODAY())-'Inventory Ref Sheet'!AG2075,"")</f>
        <v/>
      </c>
      <c r="AJ2075" s="99"/>
      <c r="AK2075" s="60">
        <f>'Inventory Ref Sheet'!AJ2075</f>
        <v>0</v>
      </c>
      <c r="AL2075" s="99"/>
      <c r="AM2075" s="97" t="str">
        <f t="shared" si="116"/>
        <v/>
      </c>
    </row>
    <row r="2076" spans="10:39" x14ac:dyDescent="0.25">
      <c r="J2076" s="59">
        <f>'Inventory Ref Sheet'!AK2076</f>
        <v>0</v>
      </c>
      <c r="K2076" s="59">
        <f>'Inventory Ref Sheet'!AL2076</f>
        <v>0</v>
      </c>
      <c r="L2076" s="59">
        <f>'Inventory Ref Sheet'!AM2076</f>
        <v>0</v>
      </c>
      <c r="M2076" s="59">
        <f>'Inventory Ref Sheet'!AP2076</f>
        <v>0</v>
      </c>
      <c r="N2076" s="59">
        <f>'Inventory Ref Sheet'!AQ2076</f>
        <v>0</v>
      </c>
      <c r="O2076" s="100" t="str">
        <f ca="1">IF('Inventory Ref Sheet'!AS2076&gt;0,YEAR(TODAY())-'Inventory Ref Sheet'!AS2076,"")</f>
        <v/>
      </c>
      <c r="P2076" s="95">
        <f>'Inventory Ref Sheet'!AU2076</f>
        <v>0</v>
      </c>
      <c r="Q2076" s="60">
        <f>'Inventory Ref Sheet'!AV2076</f>
        <v>0</v>
      </c>
      <c r="R2076" s="61"/>
      <c r="S2076" s="100" t="str">
        <f t="shared" si="114"/>
        <v/>
      </c>
      <c r="T2076" s="59">
        <f>'Inventory Ref Sheet'!M2076</f>
        <v>0</v>
      </c>
      <c r="U2076" s="102">
        <f>'Inventory Ref Sheet'!N2076</f>
        <v>0</v>
      </c>
      <c r="V2076" s="59">
        <f>'Inventory Ref Sheet'!O2076</f>
        <v>0</v>
      </c>
      <c r="W2076" s="59">
        <f>'Inventory Ref Sheet'!R2076</f>
        <v>0</v>
      </c>
      <c r="X2076" s="59">
        <f>'Inventory Ref Sheet'!S2076</f>
        <v>0</v>
      </c>
      <c r="Y2076" s="100" t="str">
        <f ca="1">IF('Inventory Ref Sheet'!U2076&gt;0,YEAR(TODAY())-'Inventory Ref Sheet'!U2076,"")</f>
        <v/>
      </c>
      <c r="Z2076" s="95">
        <f>'Inventory Ref Sheet'!W2076</f>
        <v>0</v>
      </c>
      <c r="AA2076" s="60">
        <f>'Inventory Ref Sheet'!X2076</f>
        <v>0</v>
      </c>
      <c r="AB2076" s="61"/>
      <c r="AC2076" s="97" t="str">
        <f t="shared" si="115"/>
        <v/>
      </c>
      <c r="AD2076" s="59">
        <f>'Inventory Ref Sheet'!Y2076</f>
        <v>0</v>
      </c>
      <c r="AE2076" s="59">
        <f>'Inventory Ref Sheet'!Z2076</f>
        <v>0</v>
      </c>
      <c r="AF2076" s="102">
        <f>'Inventory Ref Sheet'!AA2076</f>
        <v>0</v>
      </c>
      <c r="AG2076" s="59">
        <f>'Inventory Ref Sheet'!AD2076</f>
        <v>0</v>
      </c>
      <c r="AH2076" s="59">
        <f>'Inventory Ref Sheet'!AE2076</f>
        <v>0</v>
      </c>
      <c r="AI2076" s="100" t="str">
        <f ca="1">IF('Inventory Ref Sheet'!AG2076&gt;0,YEAR(TODAY())-'Inventory Ref Sheet'!AG2076,"")</f>
        <v/>
      </c>
      <c r="AJ2076" s="99"/>
      <c r="AK2076" s="60">
        <f>'Inventory Ref Sheet'!AJ2076</f>
        <v>0</v>
      </c>
      <c r="AL2076" s="99"/>
      <c r="AM2076" s="97" t="str">
        <f t="shared" si="116"/>
        <v/>
      </c>
    </row>
    <row r="2077" spans="10:39" x14ac:dyDescent="0.25">
      <c r="J2077" s="59">
        <f>'Inventory Ref Sheet'!AK2077</f>
        <v>0</v>
      </c>
      <c r="K2077" s="59">
        <f>'Inventory Ref Sheet'!AL2077</f>
        <v>0</v>
      </c>
      <c r="L2077" s="59">
        <f>'Inventory Ref Sheet'!AM2077</f>
        <v>0</v>
      </c>
      <c r="M2077" s="59">
        <f>'Inventory Ref Sheet'!AP2077</f>
        <v>0</v>
      </c>
      <c r="N2077" s="59">
        <f>'Inventory Ref Sheet'!AQ2077</f>
        <v>0</v>
      </c>
      <c r="O2077" s="100" t="str">
        <f ca="1">IF('Inventory Ref Sheet'!AS2077&gt;0,YEAR(TODAY())-'Inventory Ref Sheet'!AS2077,"")</f>
        <v/>
      </c>
      <c r="P2077" s="95">
        <f>'Inventory Ref Sheet'!AU2077</f>
        <v>0</v>
      </c>
      <c r="Q2077" s="60">
        <f>'Inventory Ref Sheet'!AV2077</f>
        <v>0</v>
      </c>
      <c r="R2077" s="61"/>
      <c r="S2077" s="100" t="str">
        <f t="shared" si="114"/>
        <v/>
      </c>
      <c r="T2077" s="59">
        <f>'Inventory Ref Sheet'!M2077</f>
        <v>0</v>
      </c>
      <c r="U2077" s="102">
        <f>'Inventory Ref Sheet'!N2077</f>
        <v>0</v>
      </c>
      <c r="V2077" s="59">
        <f>'Inventory Ref Sheet'!O2077</f>
        <v>0</v>
      </c>
      <c r="W2077" s="59">
        <f>'Inventory Ref Sheet'!R2077</f>
        <v>0</v>
      </c>
      <c r="X2077" s="59">
        <f>'Inventory Ref Sheet'!S2077</f>
        <v>0</v>
      </c>
      <c r="Y2077" s="100" t="str">
        <f ca="1">IF('Inventory Ref Sheet'!U2077&gt;0,YEAR(TODAY())-'Inventory Ref Sheet'!U2077,"")</f>
        <v/>
      </c>
      <c r="Z2077" s="95">
        <f>'Inventory Ref Sheet'!W2077</f>
        <v>0</v>
      </c>
      <c r="AA2077" s="60">
        <f>'Inventory Ref Sheet'!X2077</f>
        <v>0</v>
      </c>
      <c r="AB2077" s="61"/>
      <c r="AC2077" s="97" t="str">
        <f t="shared" si="115"/>
        <v/>
      </c>
      <c r="AD2077" s="59">
        <f>'Inventory Ref Sheet'!Y2077</f>
        <v>0</v>
      </c>
      <c r="AE2077" s="59">
        <f>'Inventory Ref Sheet'!Z2077</f>
        <v>0</v>
      </c>
      <c r="AF2077" s="102">
        <f>'Inventory Ref Sheet'!AA2077</f>
        <v>0</v>
      </c>
      <c r="AG2077" s="59">
        <f>'Inventory Ref Sheet'!AD2077</f>
        <v>0</v>
      </c>
      <c r="AH2077" s="59">
        <f>'Inventory Ref Sheet'!AE2077</f>
        <v>0</v>
      </c>
      <c r="AI2077" s="100" t="str">
        <f ca="1">IF('Inventory Ref Sheet'!AG2077&gt;0,YEAR(TODAY())-'Inventory Ref Sheet'!AG2077,"")</f>
        <v/>
      </c>
      <c r="AJ2077" s="99"/>
      <c r="AK2077" s="60">
        <f>'Inventory Ref Sheet'!AJ2077</f>
        <v>0</v>
      </c>
      <c r="AL2077" s="99"/>
      <c r="AM2077" s="97" t="str">
        <f t="shared" si="116"/>
        <v/>
      </c>
    </row>
    <row r="2078" spans="10:39" x14ac:dyDescent="0.25">
      <c r="J2078" s="59">
        <f>'Inventory Ref Sheet'!AK2078</f>
        <v>0</v>
      </c>
      <c r="K2078" s="59">
        <f>'Inventory Ref Sheet'!AL2078</f>
        <v>0</v>
      </c>
      <c r="L2078" s="59">
        <f>'Inventory Ref Sheet'!AM2078</f>
        <v>0</v>
      </c>
      <c r="M2078" s="59">
        <f>'Inventory Ref Sheet'!AP2078</f>
        <v>0</v>
      </c>
      <c r="N2078" s="59">
        <f>'Inventory Ref Sheet'!AQ2078</f>
        <v>0</v>
      </c>
      <c r="O2078" s="100" t="str">
        <f ca="1">IF('Inventory Ref Sheet'!AS2078&gt;0,YEAR(TODAY())-'Inventory Ref Sheet'!AS2078,"")</f>
        <v/>
      </c>
      <c r="P2078" s="95">
        <f>'Inventory Ref Sheet'!AU2078</f>
        <v>0</v>
      </c>
      <c r="Q2078" s="60">
        <f>'Inventory Ref Sheet'!AV2078</f>
        <v>0</v>
      </c>
      <c r="R2078" s="61"/>
      <c r="S2078" s="100" t="str">
        <f t="shared" si="114"/>
        <v/>
      </c>
      <c r="T2078" s="59">
        <f>'Inventory Ref Sheet'!M2078</f>
        <v>0</v>
      </c>
      <c r="U2078" s="102">
        <f>'Inventory Ref Sheet'!N2078</f>
        <v>0</v>
      </c>
      <c r="V2078" s="59">
        <f>'Inventory Ref Sheet'!O2078</f>
        <v>0</v>
      </c>
      <c r="W2078" s="59">
        <f>'Inventory Ref Sheet'!R2078</f>
        <v>0</v>
      </c>
      <c r="X2078" s="59">
        <f>'Inventory Ref Sheet'!S2078</f>
        <v>0</v>
      </c>
      <c r="Y2078" s="100" t="str">
        <f ca="1">IF('Inventory Ref Sheet'!U2078&gt;0,YEAR(TODAY())-'Inventory Ref Sheet'!U2078,"")</f>
        <v/>
      </c>
      <c r="Z2078" s="95">
        <f>'Inventory Ref Sheet'!W2078</f>
        <v>0</v>
      </c>
      <c r="AA2078" s="60">
        <f>'Inventory Ref Sheet'!X2078</f>
        <v>0</v>
      </c>
      <c r="AB2078" s="61"/>
      <c r="AC2078" s="97" t="str">
        <f t="shared" si="115"/>
        <v/>
      </c>
      <c r="AD2078" s="59">
        <f>'Inventory Ref Sheet'!Y2078</f>
        <v>0</v>
      </c>
      <c r="AE2078" s="59">
        <f>'Inventory Ref Sheet'!Z2078</f>
        <v>0</v>
      </c>
      <c r="AF2078" s="102">
        <f>'Inventory Ref Sheet'!AA2078</f>
        <v>0</v>
      </c>
      <c r="AG2078" s="59">
        <f>'Inventory Ref Sheet'!AD2078</f>
        <v>0</v>
      </c>
      <c r="AH2078" s="59">
        <f>'Inventory Ref Sheet'!AE2078</f>
        <v>0</v>
      </c>
      <c r="AI2078" s="100" t="str">
        <f ca="1">IF('Inventory Ref Sheet'!AG2078&gt;0,YEAR(TODAY())-'Inventory Ref Sheet'!AG2078,"")</f>
        <v/>
      </c>
      <c r="AJ2078" s="99"/>
      <c r="AK2078" s="60">
        <f>'Inventory Ref Sheet'!AJ2078</f>
        <v>0</v>
      </c>
      <c r="AL2078" s="99"/>
      <c r="AM2078" s="97" t="str">
        <f t="shared" si="116"/>
        <v/>
      </c>
    </row>
    <row r="2079" spans="10:39" x14ac:dyDescent="0.25">
      <c r="J2079" s="59">
        <f>'Inventory Ref Sheet'!AK2079</f>
        <v>0</v>
      </c>
      <c r="K2079" s="59">
        <f>'Inventory Ref Sheet'!AL2079</f>
        <v>0</v>
      </c>
      <c r="L2079" s="59">
        <f>'Inventory Ref Sheet'!AM2079</f>
        <v>0</v>
      </c>
      <c r="M2079" s="59">
        <f>'Inventory Ref Sheet'!AP2079</f>
        <v>0</v>
      </c>
      <c r="N2079" s="59">
        <f>'Inventory Ref Sheet'!AQ2079</f>
        <v>0</v>
      </c>
      <c r="O2079" s="100" t="str">
        <f ca="1">IF('Inventory Ref Sheet'!AS2079&gt;0,YEAR(TODAY())-'Inventory Ref Sheet'!AS2079,"")</f>
        <v/>
      </c>
      <c r="P2079" s="95">
        <f>'Inventory Ref Sheet'!AU2079</f>
        <v>0</v>
      </c>
      <c r="Q2079" s="60">
        <f>'Inventory Ref Sheet'!AV2079</f>
        <v>0</v>
      </c>
      <c r="R2079" s="61"/>
      <c r="S2079" s="100" t="str">
        <f t="shared" si="114"/>
        <v/>
      </c>
      <c r="T2079" s="59">
        <f>'Inventory Ref Sheet'!M2079</f>
        <v>0</v>
      </c>
      <c r="U2079" s="102">
        <f>'Inventory Ref Sheet'!N2079</f>
        <v>0</v>
      </c>
      <c r="V2079" s="59">
        <f>'Inventory Ref Sheet'!O2079</f>
        <v>0</v>
      </c>
      <c r="W2079" s="59">
        <f>'Inventory Ref Sheet'!R2079</f>
        <v>0</v>
      </c>
      <c r="X2079" s="59">
        <f>'Inventory Ref Sheet'!S2079</f>
        <v>0</v>
      </c>
      <c r="Y2079" s="100" t="str">
        <f ca="1">IF('Inventory Ref Sheet'!U2079&gt;0,YEAR(TODAY())-'Inventory Ref Sheet'!U2079,"")</f>
        <v/>
      </c>
      <c r="Z2079" s="95">
        <f>'Inventory Ref Sheet'!W2079</f>
        <v>0</v>
      </c>
      <c r="AA2079" s="60">
        <f>'Inventory Ref Sheet'!X2079</f>
        <v>0</v>
      </c>
      <c r="AB2079" s="61"/>
      <c r="AC2079" s="97" t="str">
        <f t="shared" si="115"/>
        <v/>
      </c>
      <c r="AD2079" s="59">
        <f>'Inventory Ref Sheet'!Y2079</f>
        <v>0</v>
      </c>
      <c r="AE2079" s="59">
        <f>'Inventory Ref Sheet'!Z2079</f>
        <v>0</v>
      </c>
      <c r="AF2079" s="102">
        <f>'Inventory Ref Sheet'!AA2079</f>
        <v>0</v>
      </c>
      <c r="AG2079" s="59">
        <f>'Inventory Ref Sheet'!AD2079</f>
        <v>0</v>
      </c>
      <c r="AH2079" s="59">
        <f>'Inventory Ref Sheet'!AE2079</f>
        <v>0</v>
      </c>
      <c r="AI2079" s="100" t="str">
        <f ca="1">IF('Inventory Ref Sheet'!AG2079&gt;0,YEAR(TODAY())-'Inventory Ref Sheet'!AG2079,"")</f>
        <v/>
      </c>
      <c r="AJ2079" s="99"/>
      <c r="AK2079" s="60">
        <f>'Inventory Ref Sheet'!AJ2079</f>
        <v>0</v>
      </c>
      <c r="AL2079" s="99"/>
      <c r="AM2079" s="97" t="str">
        <f t="shared" si="116"/>
        <v/>
      </c>
    </row>
    <row r="2080" spans="10:39" x14ac:dyDescent="0.25">
      <c r="J2080" s="59">
        <f>'Inventory Ref Sheet'!AK2080</f>
        <v>0</v>
      </c>
      <c r="K2080" s="59">
        <f>'Inventory Ref Sheet'!AL2080</f>
        <v>0</v>
      </c>
      <c r="L2080" s="59">
        <f>'Inventory Ref Sheet'!AM2080</f>
        <v>0</v>
      </c>
      <c r="M2080" s="59">
        <f>'Inventory Ref Sheet'!AP2080</f>
        <v>0</v>
      </c>
      <c r="N2080" s="59">
        <f>'Inventory Ref Sheet'!AQ2080</f>
        <v>0</v>
      </c>
      <c r="O2080" s="100" t="str">
        <f ca="1">IF('Inventory Ref Sheet'!AS2080&gt;0,YEAR(TODAY())-'Inventory Ref Sheet'!AS2080,"")</f>
        <v/>
      </c>
      <c r="P2080" s="95">
        <f>'Inventory Ref Sheet'!AU2080</f>
        <v>0</v>
      </c>
      <c r="Q2080" s="60">
        <f>'Inventory Ref Sheet'!AV2080</f>
        <v>0</v>
      </c>
      <c r="R2080" s="61"/>
      <c r="S2080" s="100" t="str">
        <f t="shared" si="114"/>
        <v/>
      </c>
      <c r="T2080" s="59">
        <f>'Inventory Ref Sheet'!M2080</f>
        <v>0</v>
      </c>
      <c r="U2080" s="102">
        <f>'Inventory Ref Sheet'!N2080</f>
        <v>0</v>
      </c>
      <c r="V2080" s="59">
        <f>'Inventory Ref Sheet'!O2080</f>
        <v>0</v>
      </c>
      <c r="W2080" s="59">
        <f>'Inventory Ref Sheet'!R2080</f>
        <v>0</v>
      </c>
      <c r="X2080" s="59">
        <f>'Inventory Ref Sheet'!S2080</f>
        <v>0</v>
      </c>
      <c r="Y2080" s="100" t="str">
        <f ca="1">IF('Inventory Ref Sheet'!U2080&gt;0,YEAR(TODAY())-'Inventory Ref Sheet'!U2080,"")</f>
        <v/>
      </c>
      <c r="Z2080" s="95">
        <f>'Inventory Ref Sheet'!W2080</f>
        <v>0</v>
      </c>
      <c r="AA2080" s="60">
        <f>'Inventory Ref Sheet'!X2080</f>
        <v>0</v>
      </c>
      <c r="AB2080" s="61"/>
      <c r="AC2080" s="97" t="str">
        <f t="shared" si="115"/>
        <v/>
      </c>
      <c r="AD2080" s="59">
        <f>'Inventory Ref Sheet'!Y2080</f>
        <v>0</v>
      </c>
      <c r="AE2080" s="59">
        <f>'Inventory Ref Sheet'!Z2080</f>
        <v>0</v>
      </c>
      <c r="AF2080" s="102">
        <f>'Inventory Ref Sheet'!AA2080</f>
        <v>0</v>
      </c>
      <c r="AG2080" s="59">
        <f>'Inventory Ref Sheet'!AD2080</f>
        <v>0</v>
      </c>
      <c r="AH2080" s="59">
        <f>'Inventory Ref Sheet'!AE2080</f>
        <v>0</v>
      </c>
      <c r="AI2080" s="100" t="str">
        <f ca="1">IF('Inventory Ref Sheet'!AG2080&gt;0,YEAR(TODAY())-'Inventory Ref Sheet'!AG2080,"")</f>
        <v/>
      </c>
      <c r="AJ2080" s="99"/>
      <c r="AK2080" s="60">
        <f>'Inventory Ref Sheet'!AJ2080</f>
        <v>0</v>
      </c>
      <c r="AL2080" s="99"/>
      <c r="AM2080" s="97" t="str">
        <f t="shared" si="116"/>
        <v/>
      </c>
    </row>
    <row r="2081" spans="10:39" x14ac:dyDescent="0.25">
      <c r="J2081" s="59">
        <f>'Inventory Ref Sheet'!AK2081</f>
        <v>0</v>
      </c>
      <c r="K2081" s="59">
        <f>'Inventory Ref Sheet'!AL2081</f>
        <v>0</v>
      </c>
      <c r="L2081" s="59">
        <f>'Inventory Ref Sheet'!AM2081</f>
        <v>0</v>
      </c>
      <c r="M2081" s="59">
        <f>'Inventory Ref Sheet'!AP2081</f>
        <v>0</v>
      </c>
      <c r="N2081" s="59">
        <f>'Inventory Ref Sheet'!AQ2081</f>
        <v>0</v>
      </c>
      <c r="O2081" s="100" t="str">
        <f ca="1">IF('Inventory Ref Sheet'!AS2081&gt;0,YEAR(TODAY())-'Inventory Ref Sheet'!AS2081,"")</f>
        <v/>
      </c>
      <c r="P2081" s="95">
        <f>'Inventory Ref Sheet'!AU2081</f>
        <v>0</v>
      </c>
      <c r="Q2081" s="60">
        <f>'Inventory Ref Sheet'!AV2081</f>
        <v>0</v>
      </c>
      <c r="R2081" s="61"/>
      <c r="S2081" s="100" t="str">
        <f t="shared" si="114"/>
        <v/>
      </c>
      <c r="T2081" s="59">
        <f>'Inventory Ref Sheet'!M2081</f>
        <v>0</v>
      </c>
      <c r="U2081" s="102">
        <f>'Inventory Ref Sheet'!N2081</f>
        <v>0</v>
      </c>
      <c r="V2081" s="59">
        <f>'Inventory Ref Sheet'!O2081</f>
        <v>0</v>
      </c>
      <c r="W2081" s="59">
        <f>'Inventory Ref Sheet'!R2081</f>
        <v>0</v>
      </c>
      <c r="X2081" s="59">
        <f>'Inventory Ref Sheet'!S2081</f>
        <v>0</v>
      </c>
      <c r="Y2081" s="100" t="str">
        <f ca="1">IF('Inventory Ref Sheet'!U2081&gt;0,YEAR(TODAY())-'Inventory Ref Sheet'!U2081,"")</f>
        <v/>
      </c>
      <c r="Z2081" s="95">
        <f>'Inventory Ref Sheet'!W2081</f>
        <v>0</v>
      </c>
      <c r="AA2081" s="60">
        <f>'Inventory Ref Sheet'!X2081</f>
        <v>0</v>
      </c>
      <c r="AB2081" s="61"/>
      <c r="AC2081" s="97" t="str">
        <f t="shared" si="115"/>
        <v/>
      </c>
      <c r="AD2081" s="59">
        <f>'Inventory Ref Sheet'!Y2081</f>
        <v>0</v>
      </c>
      <c r="AE2081" s="59">
        <f>'Inventory Ref Sheet'!Z2081</f>
        <v>0</v>
      </c>
      <c r="AF2081" s="102">
        <f>'Inventory Ref Sheet'!AA2081</f>
        <v>0</v>
      </c>
      <c r="AG2081" s="59">
        <f>'Inventory Ref Sheet'!AD2081</f>
        <v>0</v>
      </c>
      <c r="AH2081" s="59">
        <f>'Inventory Ref Sheet'!AE2081</f>
        <v>0</v>
      </c>
      <c r="AI2081" s="100" t="str">
        <f ca="1">IF('Inventory Ref Sheet'!AG2081&gt;0,YEAR(TODAY())-'Inventory Ref Sheet'!AG2081,"")</f>
        <v/>
      </c>
      <c r="AJ2081" s="99"/>
      <c r="AK2081" s="60">
        <f>'Inventory Ref Sheet'!AJ2081</f>
        <v>0</v>
      </c>
      <c r="AL2081" s="99"/>
      <c r="AM2081" s="97" t="str">
        <f t="shared" si="116"/>
        <v/>
      </c>
    </row>
    <row r="2082" spans="10:39" x14ac:dyDescent="0.25">
      <c r="J2082" s="59">
        <f>'Inventory Ref Sheet'!AK2082</f>
        <v>0</v>
      </c>
      <c r="K2082" s="59">
        <f>'Inventory Ref Sheet'!AL2082</f>
        <v>0</v>
      </c>
      <c r="L2082" s="59">
        <f>'Inventory Ref Sheet'!AM2082</f>
        <v>0</v>
      </c>
      <c r="M2082" s="59">
        <f>'Inventory Ref Sheet'!AP2082</f>
        <v>0</v>
      </c>
      <c r="N2082" s="59">
        <f>'Inventory Ref Sheet'!AQ2082</f>
        <v>0</v>
      </c>
      <c r="O2082" s="100" t="str">
        <f ca="1">IF('Inventory Ref Sheet'!AS2082&gt;0,YEAR(TODAY())-'Inventory Ref Sheet'!AS2082,"")</f>
        <v/>
      </c>
      <c r="P2082" s="95">
        <f>'Inventory Ref Sheet'!AU2082</f>
        <v>0</v>
      </c>
      <c r="Q2082" s="60">
        <f>'Inventory Ref Sheet'!AV2082</f>
        <v>0</v>
      </c>
      <c r="R2082" s="61"/>
      <c r="S2082" s="100" t="str">
        <f t="shared" si="114"/>
        <v/>
      </c>
      <c r="T2082" s="59">
        <f>'Inventory Ref Sheet'!M2082</f>
        <v>0</v>
      </c>
      <c r="U2082" s="102">
        <f>'Inventory Ref Sheet'!N2082</f>
        <v>0</v>
      </c>
      <c r="V2082" s="59">
        <f>'Inventory Ref Sheet'!O2082</f>
        <v>0</v>
      </c>
      <c r="W2082" s="59">
        <f>'Inventory Ref Sheet'!R2082</f>
        <v>0</v>
      </c>
      <c r="X2082" s="59">
        <f>'Inventory Ref Sheet'!S2082</f>
        <v>0</v>
      </c>
      <c r="Y2082" s="100" t="str">
        <f ca="1">IF('Inventory Ref Sheet'!U2082&gt;0,YEAR(TODAY())-'Inventory Ref Sheet'!U2082,"")</f>
        <v/>
      </c>
      <c r="Z2082" s="95">
        <f>'Inventory Ref Sheet'!W2082</f>
        <v>0</v>
      </c>
      <c r="AA2082" s="60">
        <f>'Inventory Ref Sheet'!X2082</f>
        <v>0</v>
      </c>
      <c r="AB2082" s="61"/>
      <c r="AC2082" s="97" t="str">
        <f t="shared" si="115"/>
        <v/>
      </c>
      <c r="AD2082" s="59">
        <f>'Inventory Ref Sheet'!Y2082</f>
        <v>0</v>
      </c>
      <c r="AE2082" s="59">
        <f>'Inventory Ref Sheet'!Z2082</f>
        <v>0</v>
      </c>
      <c r="AF2082" s="102">
        <f>'Inventory Ref Sheet'!AA2082</f>
        <v>0</v>
      </c>
      <c r="AG2082" s="59">
        <f>'Inventory Ref Sheet'!AD2082</f>
        <v>0</v>
      </c>
      <c r="AH2082" s="59">
        <f>'Inventory Ref Sheet'!AE2082</f>
        <v>0</v>
      </c>
      <c r="AI2082" s="100" t="str">
        <f ca="1">IF('Inventory Ref Sheet'!AG2082&gt;0,YEAR(TODAY())-'Inventory Ref Sheet'!AG2082,"")</f>
        <v/>
      </c>
      <c r="AJ2082" s="99"/>
      <c r="AK2082" s="60">
        <f>'Inventory Ref Sheet'!AJ2082</f>
        <v>0</v>
      </c>
      <c r="AL2082" s="99"/>
      <c r="AM2082" s="97" t="str">
        <f t="shared" si="116"/>
        <v/>
      </c>
    </row>
    <row r="2083" spans="10:39" x14ac:dyDescent="0.25">
      <c r="J2083" s="59">
        <f>'Inventory Ref Sheet'!AK2083</f>
        <v>0</v>
      </c>
      <c r="K2083" s="59">
        <f>'Inventory Ref Sheet'!AL2083</f>
        <v>0</v>
      </c>
      <c r="L2083" s="59">
        <f>'Inventory Ref Sheet'!AM2083</f>
        <v>0</v>
      </c>
      <c r="M2083" s="59">
        <f>'Inventory Ref Sheet'!AP2083</f>
        <v>0</v>
      </c>
      <c r="N2083" s="59">
        <f>'Inventory Ref Sheet'!AQ2083</f>
        <v>0</v>
      </c>
      <c r="O2083" s="100" t="str">
        <f ca="1">IF('Inventory Ref Sheet'!AS2083&gt;0,YEAR(TODAY())-'Inventory Ref Sheet'!AS2083,"")</f>
        <v/>
      </c>
      <c r="P2083" s="95">
        <f>'Inventory Ref Sheet'!AU2083</f>
        <v>0</v>
      </c>
      <c r="Q2083" s="60">
        <f>'Inventory Ref Sheet'!AV2083</f>
        <v>0</v>
      </c>
      <c r="R2083" s="61"/>
      <c r="S2083" s="100" t="str">
        <f t="shared" si="114"/>
        <v/>
      </c>
      <c r="T2083" s="59">
        <f>'Inventory Ref Sheet'!M2083</f>
        <v>0</v>
      </c>
      <c r="U2083" s="102">
        <f>'Inventory Ref Sheet'!N2083</f>
        <v>0</v>
      </c>
      <c r="V2083" s="59">
        <f>'Inventory Ref Sheet'!O2083</f>
        <v>0</v>
      </c>
      <c r="W2083" s="59">
        <f>'Inventory Ref Sheet'!R2083</f>
        <v>0</v>
      </c>
      <c r="X2083" s="59">
        <f>'Inventory Ref Sheet'!S2083</f>
        <v>0</v>
      </c>
      <c r="Y2083" s="100" t="str">
        <f ca="1">IF('Inventory Ref Sheet'!U2083&gt;0,YEAR(TODAY())-'Inventory Ref Sheet'!U2083,"")</f>
        <v/>
      </c>
      <c r="Z2083" s="95">
        <f>'Inventory Ref Sheet'!W2083</f>
        <v>0</v>
      </c>
      <c r="AA2083" s="60">
        <f>'Inventory Ref Sheet'!X2083</f>
        <v>0</v>
      </c>
      <c r="AB2083" s="61"/>
      <c r="AC2083" s="97" t="str">
        <f t="shared" si="115"/>
        <v/>
      </c>
      <c r="AD2083" s="59">
        <f>'Inventory Ref Sheet'!Y2083</f>
        <v>0</v>
      </c>
      <c r="AE2083" s="59">
        <f>'Inventory Ref Sheet'!Z2083</f>
        <v>0</v>
      </c>
      <c r="AF2083" s="102">
        <f>'Inventory Ref Sheet'!AA2083</f>
        <v>0</v>
      </c>
      <c r="AG2083" s="59">
        <f>'Inventory Ref Sheet'!AD2083</f>
        <v>0</v>
      </c>
      <c r="AH2083" s="59">
        <f>'Inventory Ref Sheet'!AE2083</f>
        <v>0</v>
      </c>
      <c r="AI2083" s="100" t="str">
        <f ca="1">IF('Inventory Ref Sheet'!AG2083&gt;0,YEAR(TODAY())-'Inventory Ref Sheet'!AG2083,"")</f>
        <v/>
      </c>
      <c r="AJ2083" s="99"/>
      <c r="AK2083" s="60">
        <f>'Inventory Ref Sheet'!AJ2083</f>
        <v>0</v>
      </c>
      <c r="AL2083" s="99"/>
      <c r="AM2083" s="97" t="str">
        <f t="shared" si="116"/>
        <v/>
      </c>
    </row>
    <row r="2084" spans="10:39" x14ac:dyDescent="0.25">
      <c r="J2084" s="59">
        <f>'Inventory Ref Sheet'!AK2084</f>
        <v>0</v>
      </c>
      <c r="K2084" s="59">
        <f>'Inventory Ref Sheet'!AL2084</f>
        <v>0</v>
      </c>
      <c r="L2084" s="59">
        <f>'Inventory Ref Sheet'!AM2084</f>
        <v>0</v>
      </c>
      <c r="M2084" s="59">
        <f>'Inventory Ref Sheet'!AP2084</f>
        <v>0</v>
      </c>
      <c r="N2084" s="59">
        <f>'Inventory Ref Sheet'!AQ2084</f>
        <v>0</v>
      </c>
      <c r="O2084" s="100" t="str">
        <f ca="1">IF('Inventory Ref Sheet'!AS2084&gt;0,YEAR(TODAY())-'Inventory Ref Sheet'!AS2084,"")</f>
        <v/>
      </c>
      <c r="P2084" s="95">
        <f>'Inventory Ref Sheet'!AU2084</f>
        <v>0</v>
      </c>
      <c r="Q2084" s="60">
        <f>'Inventory Ref Sheet'!AV2084</f>
        <v>0</v>
      </c>
      <c r="R2084" s="61"/>
      <c r="S2084" s="100" t="str">
        <f t="shared" si="114"/>
        <v/>
      </c>
      <c r="T2084" s="59">
        <f>'Inventory Ref Sheet'!M2084</f>
        <v>0</v>
      </c>
      <c r="U2084" s="102">
        <f>'Inventory Ref Sheet'!N2084</f>
        <v>0</v>
      </c>
      <c r="V2084" s="59">
        <f>'Inventory Ref Sheet'!O2084</f>
        <v>0</v>
      </c>
      <c r="W2084" s="59">
        <f>'Inventory Ref Sheet'!R2084</f>
        <v>0</v>
      </c>
      <c r="X2084" s="59">
        <f>'Inventory Ref Sheet'!S2084</f>
        <v>0</v>
      </c>
      <c r="Y2084" s="100" t="str">
        <f ca="1">IF('Inventory Ref Sheet'!U2084&gt;0,YEAR(TODAY())-'Inventory Ref Sheet'!U2084,"")</f>
        <v/>
      </c>
      <c r="Z2084" s="95">
        <f>'Inventory Ref Sheet'!W2084</f>
        <v>0</v>
      </c>
      <c r="AA2084" s="60">
        <f>'Inventory Ref Sheet'!X2084</f>
        <v>0</v>
      </c>
      <c r="AB2084" s="61"/>
      <c r="AC2084" s="97" t="str">
        <f t="shared" si="115"/>
        <v/>
      </c>
      <c r="AD2084" s="59">
        <f>'Inventory Ref Sheet'!Y2084</f>
        <v>0</v>
      </c>
      <c r="AE2084" s="59">
        <f>'Inventory Ref Sheet'!Z2084</f>
        <v>0</v>
      </c>
      <c r="AF2084" s="102">
        <f>'Inventory Ref Sheet'!AA2084</f>
        <v>0</v>
      </c>
      <c r="AG2084" s="59">
        <f>'Inventory Ref Sheet'!AD2084</f>
        <v>0</v>
      </c>
      <c r="AH2084" s="59">
        <f>'Inventory Ref Sheet'!AE2084</f>
        <v>0</v>
      </c>
      <c r="AI2084" s="100" t="str">
        <f ca="1">IF('Inventory Ref Sheet'!AG2084&gt;0,YEAR(TODAY())-'Inventory Ref Sheet'!AG2084,"")</f>
        <v/>
      </c>
      <c r="AJ2084" s="99"/>
      <c r="AK2084" s="60">
        <f>'Inventory Ref Sheet'!AJ2084</f>
        <v>0</v>
      </c>
      <c r="AL2084" s="99"/>
      <c r="AM2084" s="97" t="str">
        <f t="shared" si="116"/>
        <v/>
      </c>
    </row>
    <row r="2085" spans="10:39" x14ac:dyDescent="0.25">
      <c r="J2085" s="59">
        <f>'Inventory Ref Sheet'!AK2085</f>
        <v>0</v>
      </c>
      <c r="K2085" s="59">
        <f>'Inventory Ref Sheet'!AL2085</f>
        <v>0</v>
      </c>
      <c r="L2085" s="59">
        <f>'Inventory Ref Sheet'!AM2085</f>
        <v>0</v>
      </c>
      <c r="M2085" s="59">
        <f>'Inventory Ref Sheet'!AP2085</f>
        <v>0</v>
      </c>
      <c r="N2085" s="59">
        <f>'Inventory Ref Sheet'!AQ2085</f>
        <v>0</v>
      </c>
      <c r="O2085" s="100" t="str">
        <f ca="1">IF('Inventory Ref Sheet'!AS2085&gt;0,YEAR(TODAY())-'Inventory Ref Sheet'!AS2085,"")</f>
        <v/>
      </c>
      <c r="P2085" s="95">
        <f>'Inventory Ref Sheet'!AU2085</f>
        <v>0</v>
      </c>
      <c r="Q2085" s="60">
        <f>'Inventory Ref Sheet'!AV2085</f>
        <v>0</v>
      </c>
      <c r="R2085" s="61"/>
      <c r="S2085" s="100" t="str">
        <f t="shared" si="114"/>
        <v/>
      </c>
      <c r="T2085" s="59">
        <f>'Inventory Ref Sheet'!M2085</f>
        <v>0</v>
      </c>
      <c r="U2085" s="102">
        <f>'Inventory Ref Sheet'!N2085</f>
        <v>0</v>
      </c>
      <c r="V2085" s="59">
        <f>'Inventory Ref Sheet'!O2085</f>
        <v>0</v>
      </c>
      <c r="W2085" s="59">
        <f>'Inventory Ref Sheet'!R2085</f>
        <v>0</v>
      </c>
      <c r="X2085" s="59">
        <f>'Inventory Ref Sheet'!S2085</f>
        <v>0</v>
      </c>
      <c r="Y2085" s="100" t="str">
        <f ca="1">IF('Inventory Ref Sheet'!U2085&gt;0,YEAR(TODAY())-'Inventory Ref Sheet'!U2085,"")</f>
        <v/>
      </c>
      <c r="Z2085" s="95">
        <f>'Inventory Ref Sheet'!W2085</f>
        <v>0</v>
      </c>
      <c r="AA2085" s="60">
        <f>'Inventory Ref Sheet'!X2085</f>
        <v>0</v>
      </c>
      <c r="AB2085" s="61"/>
      <c r="AC2085" s="97" t="str">
        <f t="shared" si="115"/>
        <v/>
      </c>
      <c r="AD2085" s="59">
        <f>'Inventory Ref Sheet'!Y2085</f>
        <v>0</v>
      </c>
      <c r="AE2085" s="59">
        <f>'Inventory Ref Sheet'!Z2085</f>
        <v>0</v>
      </c>
      <c r="AF2085" s="102">
        <f>'Inventory Ref Sheet'!AA2085</f>
        <v>0</v>
      </c>
      <c r="AG2085" s="59">
        <f>'Inventory Ref Sheet'!AD2085</f>
        <v>0</v>
      </c>
      <c r="AH2085" s="59">
        <f>'Inventory Ref Sheet'!AE2085</f>
        <v>0</v>
      </c>
      <c r="AI2085" s="100" t="str">
        <f ca="1">IF('Inventory Ref Sheet'!AG2085&gt;0,YEAR(TODAY())-'Inventory Ref Sheet'!AG2085,"")</f>
        <v/>
      </c>
      <c r="AJ2085" s="99"/>
      <c r="AK2085" s="60">
        <f>'Inventory Ref Sheet'!AJ2085</f>
        <v>0</v>
      </c>
      <c r="AL2085" s="99"/>
      <c r="AM2085" s="97" t="str">
        <f t="shared" si="116"/>
        <v/>
      </c>
    </row>
    <row r="2086" spans="10:39" x14ac:dyDescent="0.25">
      <c r="J2086" s="59">
        <f>'Inventory Ref Sheet'!AK2086</f>
        <v>0</v>
      </c>
      <c r="K2086" s="59">
        <f>'Inventory Ref Sheet'!AL2086</f>
        <v>0</v>
      </c>
      <c r="L2086" s="59">
        <f>'Inventory Ref Sheet'!AM2086</f>
        <v>0</v>
      </c>
      <c r="M2086" s="59">
        <f>'Inventory Ref Sheet'!AP2086</f>
        <v>0</v>
      </c>
      <c r="N2086" s="59">
        <f>'Inventory Ref Sheet'!AQ2086</f>
        <v>0</v>
      </c>
      <c r="O2086" s="100" t="str">
        <f ca="1">IF('Inventory Ref Sheet'!AS2086&gt;0,YEAR(TODAY())-'Inventory Ref Sheet'!AS2086,"")</f>
        <v/>
      </c>
      <c r="P2086" s="95">
        <f>'Inventory Ref Sheet'!AU2086</f>
        <v>0</v>
      </c>
      <c r="Q2086" s="60">
        <f>'Inventory Ref Sheet'!AV2086</f>
        <v>0</v>
      </c>
      <c r="R2086" s="61"/>
      <c r="S2086" s="100" t="str">
        <f t="shared" si="114"/>
        <v/>
      </c>
      <c r="T2086" s="59">
        <f>'Inventory Ref Sheet'!M2086</f>
        <v>0</v>
      </c>
      <c r="U2086" s="102">
        <f>'Inventory Ref Sheet'!N2086</f>
        <v>0</v>
      </c>
      <c r="V2086" s="59">
        <f>'Inventory Ref Sheet'!O2086</f>
        <v>0</v>
      </c>
      <c r="W2086" s="59">
        <f>'Inventory Ref Sheet'!R2086</f>
        <v>0</v>
      </c>
      <c r="X2086" s="59">
        <f>'Inventory Ref Sheet'!S2086</f>
        <v>0</v>
      </c>
      <c r="Y2086" s="100" t="str">
        <f ca="1">IF('Inventory Ref Sheet'!U2086&gt;0,YEAR(TODAY())-'Inventory Ref Sheet'!U2086,"")</f>
        <v/>
      </c>
      <c r="Z2086" s="95">
        <f>'Inventory Ref Sheet'!W2086</f>
        <v>0</v>
      </c>
      <c r="AA2086" s="60">
        <f>'Inventory Ref Sheet'!X2086</f>
        <v>0</v>
      </c>
      <c r="AB2086" s="61"/>
      <c r="AC2086" s="97" t="str">
        <f t="shared" si="115"/>
        <v/>
      </c>
      <c r="AD2086" s="59">
        <f>'Inventory Ref Sheet'!Y2086</f>
        <v>0</v>
      </c>
      <c r="AE2086" s="59">
        <f>'Inventory Ref Sheet'!Z2086</f>
        <v>0</v>
      </c>
      <c r="AF2086" s="102">
        <f>'Inventory Ref Sheet'!AA2086</f>
        <v>0</v>
      </c>
      <c r="AG2086" s="59">
        <f>'Inventory Ref Sheet'!AD2086</f>
        <v>0</v>
      </c>
      <c r="AH2086" s="59">
        <f>'Inventory Ref Sheet'!AE2086</f>
        <v>0</v>
      </c>
      <c r="AI2086" s="100" t="str">
        <f ca="1">IF('Inventory Ref Sheet'!AG2086&gt;0,YEAR(TODAY())-'Inventory Ref Sheet'!AG2086,"")</f>
        <v/>
      </c>
      <c r="AJ2086" s="99"/>
      <c r="AK2086" s="60">
        <f>'Inventory Ref Sheet'!AJ2086</f>
        <v>0</v>
      </c>
      <c r="AL2086" s="99"/>
      <c r="AM2086" s="97" t="str">
        <f t="shared" si="116"/>
        <v/>
      </c>
    </row>
    <row r="2087" spans="10:39" x14ac:dyDescent="0.25">
      <c r="J2087" s="59">
        <f>'Inventory Ref Sheet'!AK2087</f>
        <v>0</v>
      </c>
      <c r="K2087" s="59">
        <f>'Inventory Ref Sheet'!AL2087</f>
        <v>0</v>
      </c>
      <c r="L2087" s="59">
        <f>'Inventory Ref Sheet'!AM2087</f>
        <v>0</v>
      </c>
      <c r="M2087" s="59">
        <f>'Inventory Ref Sheet'!AP2087</f>
        <v>0</v>
      </c>
      <c r="N2087" s="59">
        <f>'Inventory Ref Sheet'!AQ2087</f>
        <v>0</v>
      </c>
      <c r="O2087" s="100" t="str">
        <f ca="1">IF('Inventory Ref Sheet'!AS2087&gt;0,YEAR(TODAY())-'Inventory Ref Sheet'!AS2087,"")</f>
        <v/>
      </c>
      <c r="P2087" s="95">
        <f>'Inventory Ref Sheet'!AU2087</f>
        <v>0</v>
      </c>
      <c r="Q2087" s="60">
        <f>'Inventory Ref Sheet'!AV2087</f>
        <v>0</v>
      </c>
      <c r="R2087" s="61"/>
      <c r="S2087" s="100" t="str">
        <f t="shared" si="114"/>
        <v/>
      </c>
      <c r="T2087" s="59">
        <f>'Inventory Ref Sheet'!M2087</f>
        <v>0</v>
      </c>
      <c r="U2087" s="102">
        <f>'Inventory Ref Sheet'!N2087</f>
        <v>0</v>
      </c>
      <c r="V2087" s="59">
        <f>'Inventory Ref Sheet'!O2087</f>
        <v>0</v>
      </c>
      <c r="W2087" s="59">
        <f>'Inventory Ref Sheet'!R2087</f>
        <v>0</v>
      </c>
      <c r="X2087" s="59">
        <f>'Inventory Ref Sheet'!S2087</f>
        <v>0</v>
      </c>
      <c r="Y2087" s="100" t="str">
        <f ca="1">IF('Inventory Ref Sheet'!U2087&gt;0,YEAR(TODAY())-'Inventory Ref Sheet'!U2087,"")</f>
        <v/>
      </c>
      <c r="Z2087" s="95">
        <f>'Inventory Ref Sheet'!W2087</f>
        <v>0</v>
      </c>
      <c r="AA2087" s="60">
        <f>'Inventory Ref Sheet'!X2087</f>
        <v>0</v>
      </c>
      <c r="AB2087" s="61"/>
      <c r="AC2087" s="97" t="str">
        <f t="shared" si="115"/>
        <v/>
      </c>
      <c r="AD2087" s="59">
        <f>'Inventory Ref Sheet'!Y2087</f>
        <v>0</v>
      </c>
      <c r="AE2087" s="59">
        <f>'Inventory Ref Sheet'!Z2087</f>
        <v>0</v>
      </c>
      <c r="AF2087" s="102">
        <f>'Inventory Ref Sheet'!AA2087</f>
        <v>0</v>
      </c>
      <c r="AG2087" s="59">
        <f>'Inventory Ref Sheet'!AD2087</f>
        <v>0</v>
      </c>
      <c r="AH2087" s="59">
        <f>'Inventory Ref Sheet'!AE2087</f>
        <v>0</v>
      </c>
      <c r="AI2087" s="100" t="str">
        <f ca="1">IF('Inventory Ref Sheet'!AG2087&gt;0,YEAR(TODAY())-'Inventory Ref Sheet'!AG2087,"")</f>
        <v/>
      </c>
      <c r="AJ2087" s="99"/>
      <c r="AK2087" s="60">
        <f>'Inventory Ref Sheet'!AJ2087</f>
        <v>0</v>
      </c>
      <c r="AL2087" s="99"/>
      <c r="AM2087" s="97" t="str">
        <f t="shared" si="116"/>
        <v/>
      </c>
    </row>
    <row r="2088" spans="10:39" x14ac:dyDescent="0.25">
      <c r="J2088" s="59">
        <f>'Inventory Ref Sheet'!AK2088</f>
        <v>0</v>
      </c>
      <c r="K2088" s="59">
        <f>'Inventory Ref Sheet'!AL2088</f>
        <v>0</v>
      </c>
      <c r="L2088" s="59">
        <f>'Inventory Ref Sheet'!AM2088</f>
        <v>0</v>
      </c>
      <c r="M2088" s="59">
        <f>'Inventory Ref Sheet'!AP2088</f>
        <v>0</v>
      </c>
      <c r="N2088" s="59">
        <f>'Inventory Ref Sheet'!AQ2088</f>
        <v>0</v>
      </c>
      <c r="O2088" s="100" t="str">
        <f ca="1">IF('Inventory Ref Sheet'!AS2088&gt;0,YEAR(TODAY())-'Inventory Ref Sheet'!AS2088,"")</f>
        <v/>
      </c>
      <c r="P2088" s="95">
        <f>'Inventory Ref Sheet'!AU2088</f>
        <v>0</v>
      </c>
      <c r="Q2088" s="60">
        <f>'Inventory Ref Sheet'!AV2088</f>
        <v>0</v>
      </c>
      <c r="R2088" s="61"/>
      <c r="S2088" s="100" t="str">
        <f t="shared" si="114"/>
        <v/>
      </c>
      <c r="T2088" s="59">
        <f>'Inventory Ref Sheet'!M2088</f>
        <v>0</v>
      </c>
      <c r="U2088" s="102">
        <f>'Inventory Ref Sheet'!N2088</f>
        <v>0</v>
      </c>
      <c r="V2088" s="59">
        <f>'Inventory Ref Sheet'!O2088</f>
        <v>0</v>
      </c>
      <c r="W2088" s="59">
        <f>'Inventory Ref Sheet'!R2088</f>
        <v>0</v>
      </c>
      <c r="X2088" s="59">
        <f>'Inventory Ref Sheet'!S2088</f>
        <v>0</v>
      </c>
      <c r="Y2088" s="100" t="str">
        <f ca="1">IF('Inventory Ref Sheet'!U2088&gt;0,YEAR(TODAY())-'Inventory Ref Sheet'!U2088,"")</f>
        <v/>
      </c>
      <c r="Z2088" s="95">
        <f>'Inventory Ref Sheet'!W2088</f>
        <v>0</v>
      </c>
      <c r="AA2088" s="60">
        <f>'Inventory Ref Sheet'!X2088</f>
        <v>0</v>
      </c>
      <c r="AB2088" s="61"/>
      <c r="AC2088" s="97" t="str">
        <f t="shared" si="115"/>
        <v/>
      </c>
      <c r="AD2088" s="59">
        <f>'Inventory Ref Sheet'!Y2088</f>
        <v>0</v>
      </c>
      <c r="AE2088" s="59">
        <f>'Inventory Ref Sheet'!Z2088</f>
        <v>0</v>
      </c>
      <c r="AF2088" s="102">
        <f>'Inventory Ref Sheet'!AA2088</f>
        <v>0</v>
      </c>
      <c r="AG2088" s="59">
        <f>'Inventory Ref Sheet'!AD2088</f>
        <v>0</v>
      </c>
      <c r="AH2088" s="59">
        <f>'Inventory Ref Sheet'!AE2088</f>
        <v>0</v>
      </c>
      <c r="AI2088" s="100" t="str">
        <f ca="1">IF('Inventory Ref Sheet'!AG2088&gt;0,YEAR(TODAY())-'Inventory Ref Sheet'!AG2088,"")</f>
        <v/>
      </c>
      <c r="AJ2088" s="99"/>
      <c r="AK2088" s="60">
        <f>'Inventory Ref Sheet'!AJ2088</f>
        <v>0</v>
      </c>
      <c r="AL2088" s="99"/>
      <c r="AM2088" s="97" t="str">
        <f t="shared" si="116"/>
        <v/>
      </c>
    </row>
    <row r="2089" spans="10:39" x14ac:dyDescent="0.25">
      <c r="J2089" s="59">
        <f>'Inventory Ref Sheet'!AK2089</f>
        <v>0</v>
      </c>
      <c r="K2089" s="59">
        <f>'Inventory Ref Sheet'!AL2089</f>
        <v>0</v>
      </c>
      <c r="L2089" s="59">
        <f>'Inventory Ref Sheet'!AM2089</f>
        <v>0</v>
      </c>
      <c r="M2089" s="59">
        <f>'Inventory Ref Sheet'!AP2089</f>
        <v>0</v>
      </c>
      <c r="N2089" s="59">
        <f>'Inventory Ref Sheet'!AQ2089</f>
        <v>0</v>
      </c>
      <c r="O2089" s="100" t="str">
        <f ca="1">IF('Inventory Ref Sheet'!AS2089&gt;0,YEAR(TODAY())-'Inventory Ref Sheet'!AS2089,"")</f>
        <v/>
      </c>
      <c r="P2089" s="95">
        <f>'Inventory Ref Sheet'!AU2089</f>
        <v>0</v>
      </c>
      <c r="Q2089" s="60">
        <f>'Inventory Ref Sheet'!AV2089</f>
        <v>0</v>
      </c>
      <c r="R2089" s="61"/>
      <c r="S2089" s="100" t="str">
        <f t="shared" si="114"/>
        <v/>
      </c>
      <c r="T2089" s="59">
        <f>'Inventory Ref Sheet'!M2089</f>
        <v>0</v>
      </c>
      <c r="U2089" s="102">
        <f>'Inventory Ref Sheet'!N2089</f>
        <v>0</v>
      </c>
      <c r="V2089" s="59">
        <f>'Inventory Ref Sheet'!O2089</f>
        <v>0</v>
      </c>
      <c r="W2089" s="59">
        <f>'Inventory Ref Sheet'!R2089</f>
        <v>0</v>
      </c>
      <c r="X2089" s="59">
        <f>'Inventory Ref Sheet'!S2089</f>
        <v>0</v>
      </c>
      <c r="Y2089" s="100" t="str">
        <f ca="1">IF('Inventory Ref Sheet'!U2089&gt;0,YEAR(TODAY())-'Inventory Ref Sheet'!U2089,"")</f>
        <v/>
      </c>
      <c r="Z2089" s="95">
        <f>'Inventory Ref Sheet'!W2089</f>
        <v>0</v>
      </c>
      <c r="AA2089" s="60">
        <f>'Inventory Ref Sheet'!X2089</f>
        <v>0</v>
      </c>
      <c r="AB2089" s="61"/>
      <c r="AC2089" s="97" t="str">
        <f t="shared" si="115"/>
        <v/>
      </c>
      <c r="AD2089" s="59">
        <f>'Inventory Ref Sheet'!Y2089</f>
        <v>0</v>
      </c>
      <c r="AE2089" s="59">
        <f>'Inventory Ref Sheet'!Z2089</f>
        <v>0</v>
      </c>
      <c r="AF2089" s="102">
        <f>'Inventory Ref Sheet'!AA2089</f>
        <v>0</v>
      </c>
      <c r="AG2089" s="59">
        <f>'Inventory Ref Sheet'!AD2089</f>
        <v>0</v>
      </c>
      <c r="AH2089" s="59">
        <f>'Inventory Ref Sheet'!AE2089</f>
        <v>0</v>
      </c>
      <c r="AI2089" s="100" t="str">
        <f ca="1">IF('Inventory Ref Sheet'!AG2089&gt;0,YEAR(TODAY())-'Inventory Ref Sheet'!AG2089,"")</f>
        <v/>
      </c>
      <c r="AJ2089" s="99"/>
      <c r="AK2089" s="60">
        <f>'Inventory Ref Sheet'!AJ2089</f>
        <v>0</v>
      </c>
      <c r="AL2089" s="99"/>
      <c r="AM2089" s="97" t="str">
        <f t="shared" si="116"/>
        <v/>
      </c>
    </row>
    <row r="2090" spans="10:39" x14ac:dyDescent="0.25">
      <c r="J2090" s="59">
        <f>'Inventory Ref Sheet'!AK2090</f>
        <v>0</v>
      </c>
      <c r="K2090" s="59">
        <f>'Inventory Ref Sheet'!AL2090</f>
        <v>0</v>
      </c>
      <c r="L2090" s="59">
        <f>'Inventory Ref Sheet'!AM2090</f>
        <v>0</v>
      </c>
      <c r="M2090" s="59">
        <f>'Inventory Ref Sheet'!AP2090</f>
        <v>0</v>
      </c>
      <c r="N2090" s="59">
        <f>'Inventory Ref Sheet'!AQ2090</f>
        <v>0</v>
      </c>
      <c r="O2090" s="100" t="str">
        <f ca="1">IF('Inventory Ref Sheet'!AS2090&gt;0,YEAR(TODAY())-'Inventory Ref Sheet'!AS2090,"")</f>
        <v/>
      </c>
      <c r="P2090" s="95">
        <f>'Inventory Ref Sheet'!AU2090</f>
        <v>0</v>
      </c>
      <c r="Q2090" s="60">
        <f>'Inventory Ref Sheet'!AV2090</f>
        <v>0</v>
      </c>
      <c r="R2090" s="61"/>
      <c r="S2090" s="100" t="str">
        <f t="shared" si="114"/>
        <v/>
      </c>
      <c r="T2090" s="59">
        <f>'Inventory Ref Sheet'!M2090</f>
        <v>0</v>
      </c>
      <c r="U2090" s="102">
        <f>'Inventory Ref Sheet'!N2090</f>
        <v>0</v>
      </c>
      <c r="V2090" s="59">
        <f>'Inventory Ref Sheet'!O2090</f>
        <v>0</v>
      </c>
      <c r="W2090" s="59">
        <f>'Inventory Ref Sheet'!R2090</f>
        <v>0</v>
      </c>
      <c r="X2090" s="59">
        <f>'Inventory Ref Sheet'!S2090</f>
        <v>0</v>
      </c>
      <c r="Y2090" s="100" t="str">
        <f ca="1">IF('Inventory Ref Sheet'!U2090&gt;0,YEAR(TODAY())-'Inventory Ref Sheet'!U2090,"")</f>
        <v/>
      </c>
      <c r="Z2090" s="95">
        <f>'Inventory Ref Sheet'!W2090</f>
        <v>0</v>
      </c>
      <c r="AA2090" s="60">
        <f>'Inventory Ref Sheet'!X2090</f>
        <v>0</v>
      </c>
      <c r="AB2090" s="61"/>
      <c r="AC2090" s="97" t="str">
        <f t="shared" si="115"/>
        <v/>
      </c>
      <c r="AD2090" s="59">
        <f>'Inventory Ref Sheet'!Y2090</f>
        <v>0</v>
      </c>
      <c r="AE2090" s="59">
        <f>'Inventory Ref Sheet'!Z2090</f>
        <v>0</v>
      </c>
      <c r="AF2090" s="102">
        <f>'Inventory Ref Sheet'!AA2090</f>
        <v>0</v>
      </c>
      <c r="AG2090" s="59">
        <f>'Inventory Ref Sheet'!AD2090</f>
        <v>0</v>
      </c>
      <c r="AH2090" s="59">
        <f>'Inventory Ref Sheet'!AE2090</f>
        <v>0</v>
      </c>
      <c r="AI2090" s="100" t="str">
        <f ca="1">IF('Inventory Ref Sheet'!AG2090&gt;0,YEAR(TODAY())-'Inventory Ref Sheet'!AG2090,"")</f>
        <v/>
      </c>
      <c r="AJ2090" s="99"/>
      <c r="AK2090" s="60">
        <f>'Inventory Ref Sheet'!AJ2090</f>
        <v>0</v>
      </c>
      <c r="AL2090" s="99"/>
      <c r="AM2090" s="97" t="str">
        <f t="shared" si="116"/>
        <v/>
      </c>
    </row>
    <row r="2091" spans="10:39" x14ac:dyDescent="0.25">
      <c r="J2091" s="59">
        <f>'Inventory Ref Sheet'!AK2091</f>
        <v>0</v>
      </c>
      <c r="K2091" s="59">
        <f>'Inventory Ref Sheet'!AL2091</f>
        <v>0</v>
      </c>
      <c r="L2091" s="59">
        <f>'Inventory Ref Sheet'!AM2091</f>
        <v>0</v>
      </c>
      <c r="M2091" s="59">
        <f>'Inventory Ref Sheet'!AP2091</f>
        <v>0</v>
      </c>
      <c r="N2091" s="59">
        <f>'Inventory Ref Sheet'!AQ2091</f>
        <v>0</v>
      </c>
      <c r="O2091" s="100" t="str">
        <f ca="1">IF('Inventory Ref Sheet'!AS2091&gt;0,YEAR(TODAY())-'Inventory Ref Sheet'!AS2091,"")</f>
        <v/>
      </c>
      <c r="P2091" s="95">
        <f>'Inventory Ref Sheet'!AU2091</f>
        <v>0</v>
      </c>
      <c r="Q2091" s="60">
        <f>'Inventory Ref Sheet'!AV2091</f>
        <v>0</v>
      </c>
      <c r="R2091" s="61"/>
      <c r="S2091" s="100" t="str">
        <f t="shared" si="114"/>
        <v/>
      </c>
      <c r="T2091" s="59">
        <f>'Inventory Ref Sheet'!M2091</f>
        <v>0</v>
      </c>
      <c r="U2091" s="102">
        <f>'Inventory Ref Sheet'!N2091</f>
        <v>0</v>
      </c>
      <c r="V2091" s="59">
        <f>'Inventory Ref Sheet'!O2091</f>
        <v>0</v>
      </c>
      <c r="W2091" s="59">
        <f>'Inventory Ref Sheet'!R2091</f>
        <v>0</v>
      </c>
      <c r="X2091" s="59">
        <f>'Inventory Ref Sheet'!S2091</f>
        <v>0</v>
      </c>
      <c r="Y2091" s="100" t="str">
        <f ca="1">IF('Inventory Ref Sheet'!U2091&gt;0,YEAR(TODAY())-'Inventory Ref Sheet'!U2091,"")</f>
        <v/>
      </c>
      <c r="Z2091" s="95">
        <f>'Inventory Ref Sheet'!W2091</f>
        <v>0</v>
      </c>
      <c r="AA2091" s="60">
        <f>'Inventory Ref Sheet'!X2091</f>
        <v>0</v>
      </c>
      <c r="AB2091" s="61"/>
      <c r="AC2091" s="97" t="str">
        <f t="shared" si="115"/>
        <v/>
      </c>
      <c r="AD2091" s="59">
        <f>'Inventory Ref Sheet'!Y2091</f>
        <v>0</v>
      </c>
      <c r="AE2091" s="59">
        <f>'Inventory Ref Sheet'!Z2091</f>
        <v>0</v>
      </c>
      <c r="AF2091" s="102">
        <f>'Inventory Ref Sheet'!AA2091</f>
        <v>0</v>
      </c>
      <c r="AG2091" s="59">
        <f>'Inventory Ref Sheet'!AD2091</f>
        <v>0</v>
      </c>
      <c r="AH2091" s="59">
        <f>'Inventory Ref Sheet'!AE2091</f>
        <v>0</v>
      </c>
      <c r="AI2091" s="100" t="str">
        <f ca="1">IF('Inventory Ref Sheet'!AG2091&gt;0,YEAR(TODAY())-'Inventory Ref Sheet'!AG2091,"")</f>
        <v/>
      </c>
      <c r="AJ2091" s="99"/>
      <c r="AK2091" s="60">
        <f>'Inventory Ref Sheet'!AJ2091</f>
        <v>0</v>
      </c>
      <c r="AL2091" s="99"/>
      <c r="AM2091" s="97" t="str">
        <f t="shared" si="116"/>
        <v/>
      </c>
    </row>
    <row r="2092" spans="10:39" x14ac:dyDescent="0.25">
      <c r="J2092" s="59">
        <f>'Inventory Ref Sheet'!AK2092</f>
        <v>0</v>
      </c>
      <c r="K2092" s="59">
        <f>'Inventory Ref Sheet'!AL2092</f>
        <v>0</v>
      </c>
      <c r="L2092" s="59">
        <f>'Inventory Ref Sheet'!AM2092</f>
        <v>0</v>
      </c>
      <c r="M2092" s="59">
        <f>'Inventory Ref Sheet'!AP2092</f>
        <v>0</v>
      </c>
      <c r="N2092" s="59">
        <f>'Inventory Ref Sheet'!AQ2092</f>
        <v>0</v>
      </c>
      <c r="O2092" s="100" t="str">
        <f ca="1">IF('Inventory Ref Sheet'!AS2092&gt;0,YEAR(TODAY())-'Inventory Ref Sheet'!AS2092,"")</f>
        <v/>
      </c>
      <c r="P2092" s="95">
        <f>'Inventory Ref Sheet'!AU2092</f>
        <v>0</v>
      </c>
      <c r="Q2092" s="60">
        <f>'Inventory Ref Sheet'!AV2092</f>
        <v>0</v>
      </c>
      <c r="R2092" s="61"/>
      <c r="S2092" s="100" t="str">
        <f t="shared" si="114"/>
        <v/>
      </c>
      <c r="T2092" s="59">
        <f>'Inventory Ref Sheet'!M2092</f>
        <v>0</v>
      </c>
      <c r="U2092" s="102">
        <f>'Inventory Ref Sheet'!N2092</f>
        <v>0</v>
      </c>
      <c r="V2092" s="59">
        <f>'Inventory Ref Sheet'!O2092</f>
        <v>0</v>
      </c>
      <c r="W2092" s="59">
        <f>'Inventory Ref Sheet'!R2092</f>
        <v>0</v>
      </c>
      <c r="X2092" s="59">
        <f>'Inventory Ref Sheet'!S2092</f>
        <v>0</v>
      </c>
      <c r="Y2092" s="100" t="str">
        <f ca="1">IF('Inventory Ref Sheet'!U2092&gt;0,YEAR(TODAY())-'Inventory Ref Sheet'!U2092,"")</f>
        <v/>
      </c>
      <c r="Z2092" s="95">
        <f>'Inventory Ref Sheet'!W2092</f>
        <v>0</v>
      </c>
      <c r="AA2092" s="60">
        <f>'Inventory Ref Sheet'!X2092</f>
        <v>0</v>
      </c>
      <c r="AB2092" s="61"/>
      <c r="AC2092" s="97" t="str">
        <f t="shared" si="115"/>
        <v/>
      </c>
      <c r="AD2092" s="59">
        <f>'Inventory Ref Sheet'!Y2092</f>
        <v>0</v>
      </c>
      <c r="AE2092" s="59">
        <f>'Inventory Ref Sheet'!Z2092</f>
        <v>0</v>
      </c>
      <c r="AF2092" s="102">
        <f>'Inventory Ref Sheet'!AA2092</f>
        <v>0</v>
      </c>
      <c r="AG2092" s="59">
        <f>'Inventory Ref Sheet'!AD2092</f>
        <v>0</v>
      </c>
      <c r="AH2092" s="59">
        <f>'Inventory Ref Sheet'!AE2092</f>
        <v>0</v>
      </c>
      <c r="AI2092" s="100" t="str">
        <f ca="1">IF('Inventory Ref Sheet'!AG2092&gt;0,YEAR(TODAY())-'Inventory Ref Sheet'!AG2092,"")</f>
        <v/>
      </c>
      <c r="AJ2092" s="99"/>
      <c r="AK2092" s="60">
        <f>'Inventory Ref Sheet'!AJ2092</f>
        <v>0</v>
      </c>
      <c r="AL2092" s="99"/>
      <c r="AM2092" s="97" t="str">
        <f t="shared" si="116"/>
        <v/>
      </c>
    </row>
    <row r="2093" spans="10:39" x14ac:dyDescent="0.25">
      <c r="J2093" s="59">
        <f>'Inventory Ref Sheet'!AK2093</f>
        <v>0</v>
      </c>
      <c r="K2093" s="59">
        <f>'Inventory Ref Sheet'!AL2093</f>
        <v>0</v>
      </c>
      <c r="L2093" s="59">
        <f>'Inventory Ref Sheet'!AM2093</f>
        <v>0</v>
      </c>
      <c r="M2093" s="59">
        <f>'Inventory Ref Sheet'!AP2093</f>
        <v>0</v>
      </c>
      <c r="N2093" s="59">
        <f>'Inventory Ref Sheet'!AQ2093</f>
        <v>0</v>
      </c>
      <c r="O2093" s="100" t="str">
        <f ca="1">IF('Inventory Ref Sheet'!AS2093&gt;0,YEAR(TODAY())-'Inventory Ref Sheet'!AS2093,"")</f>
        <v/>
      </c>
      <c r="P2093" s="95">
        <f>'Inventory Ref Sheet'!AU2093</f>
        <v>0</v>
      </c>
      <c r="Q2093" s="60">
        <f>'Inventory Ref Sheet'!AV2093</f>
        <v>0</v>
      </c>
      <c r="R2093" s="61"/>
      <c r="S2093" s="100" t="str">
        <f t="shared" si="114"/>
        <v/>
      </c>
      <c r="T2093" s="59">
        <f>'Inventory Ref Sheet'!M2093</f>
        <v>0</v>
      </c>
      <c r="U2093" s="102">
        <f>'Inventory Ref Sheet'!N2093</f>
        <v>0</v>
      </c>
      <c r="V2093" s="59">
        <f>'Inventory Ref Sheet'!O2093</f>
        <v>0</v>
      </c>
      <c r="W2093" s="59">
        <f>'Inventory Ref Sheet'!R2093</f>
        <v>0</v>
      </c>
      <c r="X2093" s="59">
        <f>'Inventory Ref Sheet'!S2093</f>
        <v>0</v>
      </c>
      <c r="Y2093" s="100" t="str">
        <f ca="1">IF('Inventory Ref Sheet'!U2093&gt;0,YEAR(TODAY())-'Inventory Ref Sheet'!U2093,"")</f>
        <v/>
      </c>
      <c r="Z2093" s="95">
        <f>'Inventory Ref Sheet'!W2093</f>
        <v>0</v>
      </c>
      <c r="AA2093" s="60">
        <f>'Inventory Ref Sheet'!X2093</f>
        <v>0</v>
      </c>
      <c r="AB2093" s="61"/>
      <c r="AC2093" s="97" t="str">
        <f t="shared" si="115"/>
        <v/>
      </c>
      <c r="AD2093" s="59">
        <f>'Inventory Ref Sheet'!Y2093</f>
        <v>0</v>
      </c>
      <c r="AE2093" s="59">
        <f>'Inventory Ref Sheet'!Z2093</f>
        <v>0</v>
      </c>
      <c r="AF2093" s="102">
        <f>'Inventory Ref Sheet'!AA2093</f>
        <v>0</v>
      </c>
      <c r="AG2093" s="59">
        <f>'Inventory Ref Sheet'!AD2093</f>
        <v>0</v>
      </c>
      <c r="AH2093" s="59">
        <f>'Inventory Ref Sheet'!AE2093</f>
        <v>0</v>
      </c>
      <c r="AI2093" s="100" t="str">
        <f ca="1">IF('Inventory Ref Sheet'!AG2093&gt;0,YEAR(TODAY())-'Inventory Ref Sheet'!AG2093,"")</f>
        <v/>
      </c>
      <c r="AJ2093" s="99"/>
      <c r="AK2093" s="60">
        <f>'Inventory Ref Sheet'!AJ2093</f>
        <v>0</v>
      </c>
      <c r="AL2093" s="99"/>
      <c r="AM2093" s="97" t="str">
        <f t="shared" si="116"/>
        <v/>
      </c>
    </row>
    <row r="2094" spans="10:39" x14ac:dyDescent="0.25">
      <c r="J2094" s="59">
        <f>'Inventory Ref Sheet'!AK2094</f>
        <v>0</v>
      </c>
      <c r="K2094" s="59">
        <f>'Inventory Ref Sheet'!AL2094</f>
        <v>0</v>
      </c>
      <c r="L2094" s="59">
        <f>'Inventory Ref Sheet'!AM2094</f>
        <v>0</v>
      </c>
      <c r="M2094" s="59">
        <f>'Inventory Ref Sheet'!AP2094</f>
        <v>0</v>
      </c>
      <c r="N2094" s="59">
        <f>'Inventory Ref Sheet'!AQ2094</f>
        <v>0</v>
      </c>
      <c r="O2094" s="100" t="str">
        <f ca="1">IF('Inventory Ref Sheet'!AS2094&gt;0,YEAR(TODAY())-'Inventory Ref Sheet'!AS2094,"")</f>
        <v/>
      </c>
      <c r="P2094" s="95">
        <f>'Inventory Ref Sheet'!AU2094</f>
        <v>0</v>
      </c>
      <c r="Q2094" s="60">
        <f>'Inventory Ref Sheet'!AV2094</f>
        <v>0</v>
      </c>
      <c r="R2094" s="61"/>
      <c r="S2094" s="100" t="str">
        <f t="shared" si="114"/>
        <v/>
      </c>
      <c r="T2094" s="59">
        <f>'Inventory Ref Sheet'!M2094</f>
        <v>0</v>
      </c>
      <c r="U2094" s="102">
        <f>'Inventory Ref Sheet'!N2094</f>
        <v>0</v>
      </c>
      <c r="V2094" s="59">
        <f>'Inventory Ref Sheet'!O2094</f>
        <v>0</v>
      </c>
      <c r="W2094" s="59">
        <f>'Inventory Ref Sheet'!R2094</f>
        <v>0</v>
      </c>
      <c r="X2094" s="59">
        <f>'Inventory Ref Sheet'!S2094</f>
        <v>0</v>
      </c>
      <c r="Y2094" s="100" t="str">
        <f ca="1">IF('Inventory Ref Sheet'!U2094&gt;0,YEAR(TODAY())-'Inventory Ref Sheet'!U2094,"")</f>
        <v/>
      </c>
      <c r="Z2094" s="95">
        <f>'Inventory Ref Sheet'!W2094</f>
        <v>0</v>
      </c>
      <c r="AA2094" s="60">
        <f>'Inventory Ref Sheet'!X2094</f>
        <v>0</v>
      </c>
      <c r="AB2094" s="61"/>
      <c r="AC2094" s="97" t="str">
        <f t="shared" si="115"/>
        <v/>
      </c>
      <c r="AD2094" s="59">
        <f>'Inventory Ref Sheet'!Y2094</f>
        <v>0</v>
      </c>
      <c r="AE2094" s="59">
        <f>'Inventory Ref Sheet'!Z2094</f>
        <v>0</v>
      </c>
      <c r="AF2094" s="102">
        <f>'Inventory Ref Sheet'!AA2094</f>
        <v>0</v>
      </c>
      <c r="AG2094" s="59">
        <f>'Inventory Ref Sheet'!AD2094</f>
        <v>0</v>
      </c>
      <c r="AH2094" s="59">
        <f>'Inventory Ref Sheet'!AE2094</f>
        <v>0</v>
      </c>
      <c r="AI2094" s="100" t="str">
        <f ca="1">IF('Inventory Ref Sheet'!AG2094&gt;0,YEAR(TODAY())-'Inventory Ref Sheet'!AG2094,"")</f>
        <v/>
      </c>
      <c r="AJ2094" s="99"/>
      <c r="AK2094" s="60">
        <f>'Inventory Ref Sheet'!AJ2094</f>
        <v>0</v>
      </c>
      <c r="AL2094" s="99"/>
      <c r="AM2094" s="97" t="str">
        <f t="shared" si="116"/>
        <v/>
      </c>
    </row>
    <row r="2095" spans="10:39" x14ac:dyDescent="0.25">
      <c r="J2095" s="59">
        <f>'Inventory Ref Sheet'!AK2095</f>
        <v>0</v>
      </c>
      <c r="K2095" s="59">
        <f>'Inventory Ref Sheet'!AL2095</f>
        <v>0</v>
      </c>
      <c r="L2095" s="59">
        <f>'Inventory Ref Sheet'!AM2095</f>
        <v>0</v>
      </c>
      <c r="M2095" s="59">
        <f>'Inventory Ref Sheet'!AP2095</f>
        <v>0</v>
      </c>
      <c r="N2095" s="59">
        <f>'Inventory Ref Sheet'!AQ2095</f>
        <v>0</v>
      </c>
      <c r="O2095" s="100" t="str">
        <f ca="1">IF('Inventory Ref Sheet'!AS2095&gt;0,YEAR(TODAY())-'Inventory Ref Sheet'!AS2095,"")</f>
        <v/>
      </c>
      <c r="P2095" s="95">
        <f>'Inventory Ref Sheet'!AU2095</f>
        <v>0</v>
      </c>
      <c r="Q2095" s="60">
        <f>'Inventory Ref Sheet'!AV2095</f>
        <v>0</v>
      </c>
      <c r="R2095" s="61"/>
      <c r="S2095" s="100" t="str">
        <f t="shared" si="114"/>
        <v/>
      </c>
      <c r="T2095" s="59">
        <f>'Inventory Ref Sheet'!M2095</f>
        <v>0</v>
      </c>
      <c r="U2095" s="102">
        <f>'Inventory Ref Sheet'!N2095</f>
        <v>0</v>
      </c>
      <c r="V2095" s="59">
        <f>'Inventory Ref Sheet'!O2095</f>
        <v>0</v>
      </c>
      <c r="W2095" s="59">
        <f>'Inventory Ref Sheet'!R2095</f>
        <v>0</v>
      </c>
      <c r="X2095" s="59">
        <f>'Inventory Ref Sheet'!S2095</f>
        <v>0</v>
      </c>
      <c r="Y2095" s="100" t="str">
        <f ca="1">IF('Inventory Ref Sheet'!U2095&gt;0,YEAR(TODAY())-'Inventory Ref Sheet'!U2095,"")</f>
        <v/>
      </c>
      <c r="Z2095" s="95">
        <f>'Inventory Ref Sheet'!W2095</f>
        <v>0</v>
      </c>
      <c r="AA2095" s="60">
        <f>'Inventory Ref Sheet'!X2095</f>
        <v>0</v>
      </c>
      <c r="AB2095" s="61"/>
      <c r="AC2095" s="97" t="str">
        <f t="shared" si="115"/>
        <v/>
      </c>
      <c r="AD2095" s="59">
        <f>'Inventory Ref Sheet'!Y2095</f>
        <v>0</v>
      </c>
      <c r="AE2095" s="59">
        <f>'Inventory Ref Sheet'!Z2095</f>
        <v>0</v>
      </c>
      <c r="AF2095" s="102">
        <f>'Inventory Ref Sheet'!AA2095</f>
        <v>0</v>
      </c>
      <c r="AG2095" s="59">
        <f>'Inventory Ref Sheet'!AD2095</f>
        <v>0</v>
      </c>
      <c r="AH2095" s="59">
        <f>'Inventory Ref Sheet'!AE2095</f>
        <v>0</v>
      </c>
      <c r="AI2095" s="100" t="str">
        <f ca="1">IF('Inventory Ref Sheet'!AG2095&gt;0,YEAR(TODAY())-'Inventory Ref Sheet'!AG2095,"")</f>
        <v/>
      </c>
      <c r="AJ2095" s="99"/>
      <c r="AK2095" s="60">
        <f>'Inventory Ref Sheet'!AJ2095</f>
        <v>0</v>
      </c>
      <c r="AL2095" s="99"/>
      <c r="AM2095" s="97" t="str">
        <f t="shared" si="116"/>
        <v/>
      </c>
    </row>
    <row r="2096" spans="10:39" x14ac:dyDescent="0.25">
      <c r="J2096" s="59">
        <f>'Inventory Ref Sheet'!AK2096</f>
        <v>0</v>
      </c>
      <c r="K2096" s="59">
        <f>'Inventory Ref Sheet'!AL2096</f>
        <v>0</v>
      </c>
      <c r="L2096" s="59">
        <f>'Inventory Ref Sheet'!AM2096</f>
        <v>0</v>
      </c>
      <c r="M2096" s="59">
        <f>'Inventory Ref Sheet'!AP2096</f>
        <v>0</v>
      </c>
      <c r="N2096" s="59">
        <f>'Inventory Ref Sheet'!AQ2096</f>
        <v>0</v>
      </c>
      <c r="O2096" s="100" t="str">
        <f ca="1">IF('Inventory Ref Sheet'!AS2096&gt;0,YEAR(TODAY())-'Inventory Ref Sheet'!AS2096,"")</f>
        <v/>
      </c>
      <c r="P2096" s="95">
        <f>'Inventory Ref Sheet'!AU2096</f>
        <v>0</v>
      </c>
      <c r="Q2096" s="60">
        <f>'Inventory Ref Sheet'!AV2096</f>
        <v>0</v>
      </c>
      <c r="R2096" s="61"/>
      <c r="S2096" s="100" t="str">
        <f t="shared" si="114"/>
        <v/>
      </c>
      <c r="T2096" s="59">
        <f>'Inventory Ref Sheet'!M2096</f>
        <v>0</v>
      </c>
      <c r="U2096" s="102">
        <f>'Inventory Ref Sheet'!N2096</f>
        <v>0</v>
      </c>
      <c r="V2096" s="59">
        <f>'Inventory Ref Sheet'!O2096</f>
        <v>0</v>
      </c>
      <c r="W2096" s="59">
        <f>'Inventory Ref Sheet'!R2096</f>
        <v>0</v>
      </c>
      <c r="X2096" s="59">
        <f>'Inventory Ref Sheet'!S2096</f>
        <v>0</v>
      </c>
      <c r="Y2096" s="100" t="str">
        <f ca="1">IF('Inventory Ref Sheet'!U2096&gt;0,YEAR(TODAY())-'Inventory Ref Sheet'!U2096,"")</f>
        <v/>
      </c>
      <c r="Z2096" s="95">
        <f>'Inventory Ref Sheet'!W2096</f>
        <v>0</v>
      </c>
      <c r="AA2096" s="60">
        <f>'Inventory Ref Sheet'!X2096</f>
        <v>0</v>
      </c>
      <c r="AB2096" s="61"/>
      <c r="AC2096" s="97" t="str">
        <f t="shared" si="115"/>
        <v/>
      </c>
      <c r="AD2096" s="59">
        <f>'Inventory Ref Sheet'!Y2096</f>
        <v>0</v>
      </c>
      <c r="AE2096" s="59">
        <f>'Inventory Ref Sheet'!Z2096</f>
        <v>0</v>
      </c>
      <c r="AF2096" s="102">
        <f>'Inventory Ref Sheet'!AA2096</f>
        <v>0</v>
      </c>
      <c r="AG2096" s="59">
        <f>'Inventory Ref Sheet'!AD2096</f>
        <v>0</v>
      </c>
      <c r="AH2096" s="59">
        <f>'Inventory Ref Sheet'!AE2096</f>
        <v>0</v>
      </c>
      <c r="AI2096" s="100" t="str">
        <f ca="1">IF('Inventory Ref Sheet'!AG2096&gt;0,YEAR(TODAY())-'Inventory Ref Sheet'!AG2096,"")</f>
        <v/>
      </c>
      <c r="AJ2096" s="99"/>
      <c r="AK2096" s="60">
        <f>'Inventory Ref Sheet'!AJ2096</f>
        <v>0</v>
      </c>
      <c r="AL2096" s="99"/>
      <c r="AM2096" s="97" t="str">
        <f t="shared" si="116"/>
        <v/>
      </c>
    </row>
    <row r="2097" spans="10:39" x14ac:dyDescent="0.25">
      <c r="J2097" s="59">
        <f>'Inventory Ref Sheet'!AK2097</f>
        <v>0</v>
      </c>
      <c r="K2097" s="59">
        <f>'Inventory Ref Sheet'!AL2097</f>
        <v>0</v>
      </c>
      <c r="L2097" s="59">
        <f>'Inventory Ref Sheet'!AM2097</f>
        <v>0</v>
      </c>
      <c r="M2097" s="59">
        <f>'Inventory Ref Sheet'!AP2097</f>
        <v>0</v>
      </c>
      <c r="N2097" s="59">
        <f>'Inventory Ref Sheet'!AQ2097</f>
        <v>0</v>
      </c>
      <c r="O2097" s="100" t="str">
        <f ca="1">IF('Inventory Ref Sheet'!AS2097&gt;0,YEAR(TODAY())-'Inventory Ref Sheet'!AS2097,"")</f>
        <v/>
      </c>
      <c r="P2097" s="95">
        <f>'Inventory Ref Sheet'!AU2097</f>
        <v>0</v>
      </c>
      <c r="Q2097" s="60">
        <f>'Inventory Ref Sheet'!AV2097</f>
        <v>0</v>
      </c>
      <c r="R2097" s="61"/>
      <c r="S2097" s="100" t="str">
        <f t="shared" si="114"/>
        <v/>
      </c>
      <c r="T2097" s="59">
        <f>'Inventory Ref Sheet'!M2097</f>
        <v>0</v>
      </c>
      <c r="U2097" s="102">
        <f>'Inventory Ref Sheet'!N2097</f>
        <v>0</v>
      </c>
      <c r="V2097" s="59">
        <f>'Inventory Ref Sheet'!O2097</f>
        <v>0</v>
      </c>
      <c r="W2097" s="59">
        <f>'Inventory Ref Sheet'!R2097</f>
        <v>0</v>
      </c>
      <c r="X2097" s="59">
        <f>'Inventory Ref Sheet'!S2097</f>
        <v>0</v>
      </c>
      <c r="Y2097" s="100" t="str">
        <f ca="1">IF('Inventory Ref Sheet'!U2097&gt;0,YEAR(TODAY())-'Inventory Ref Sheet'!U2097,"")</f>
        <v/>
      </c>
      <c r="Z2097" s="95">
        <f>'Inventory Ref Sheet'!W2097</f>
        <v>0</v>
      </c>
      <c r="AA2097" s="60">
        <f>'Inventory Ref Sheet'!X2097</f>
        <v>0</v>
      </c>
      <c r="AB2097" s="61"/>
      <c r="AC2097" s="97" t="str">
        <f t="shared" si="115"/>
        <v/>
      </c>
      <c r="AD2097" s="59">
        <f>'Inventory Ref Sheet'!Y2097</f>
        <v>0</v>
      </c>
      <c r="AE2097" s="59">
        <f>'Inventory Ref Sheet'!Z2097</f>
        <v>0</v>
      </c>
      <c r="AF2097" s="102">
        <f>'Inventory Ref Sheet'!AA2097</f>
        <v>0</v>
      </c>
      <c r="AG2097" s="59">
        <f>'Inventory Ref Sheet'!AD2097</f>
        <v>0</v>
      </c>
      <c r="AH2097" s="59">
        <f>'Inventory Ref Sheet'!AE2097</f>
        <v>0</v>
      </c>
      <c r="AI2097" s="100" t="str">
        <f ca="1">IF('Inventory Ref Sheet'!AG2097&gt;0,YEAR(TODAY())-'Inventory Ref Sheet'!AG2097,"")</f>
        <v/>
      </c>
      <c r="AJ2097" s="99"/>
      <c r="AK2097" s="60">
        <f>'Inventory Ref Sheet'!AJ2097</f>
        <v>0</v>
      </c>
      <c r="AL2097" s="99"/>
      <c r="AM2097" s="97" t="str">
        <f t="shared" si="116"/>
        <v/>
      </c>
    </row>
    <row r="2098" spans="10:39" x14ac:dyDescent="0.25">
      <c r="J2098" s="59">
        <f>'Inventory Ref Sheet'!AK2098</f>
        <v>0</v>
      </c>
      <c r="K2098" s="59">
        <f>'Inventory Ref Sheet'!AL2098</f>
        <v>0</v>
      </c>
      <c r="L2098" s="59">
        <f>'Inventory Ref Sheet'!AM2098</f>
        <v>0</v>
      </c>
      <c r="M2098" s="59">
        <f>'Inventory Ref Sheet'!AP2098</f>
        <v>0</v>
      </c>
      <c r="N2098" s="59">
        <f>'Inventory Ref Sheet'!AQ2098</f>
        <v>0</v>
      </c>
      <c r="O2098" s="100" t="str">
        <f ca="1">IF('Inventory Ref Sheet'!AS2098&gt;0,YEAR(TODAY())-'Inventory Ref Sheet'!AS2098,"")</f>
        <v/>
      </c>
      <c r="P2098" s="95">
        <f>'Inventory Ref Sheet'!AU2098</f>
        <v>0</v>
      </c>
      <c r="Q2098" s="60">
        <f>'Inventory Ref Sheet'!AV2098</f>
        <v>0</v>
      </c>
      <c r="R2098" s="61"/>
      <c r="S2098" s="100" t="str">
        <f t="shared" si="114"/>
        <v/>
      </c>
      <c r="T2098" s="59">
        <f>'Inventory Ref Sheet'!M2098</f>
        <v>0</v>
      </c>
      <c r="U2098" s="102">
        <f>'Inventory Ref Sheet'!N2098</f>
        <v>0</v>
      </c>
      <c r="V2098" s="59">
        <f>'Inventory Ref Sheet'!O2098</f>
        <v>0</v>
      </c>
      <c r="W2098" s="59">
        <f>'Inventory Ref Sheet'!R2098</f>
        <v>0</v>
      </c>
      <c r="X2098" s="59">
        <f>'Inventory Ref Sheet'!S2098</f>
        <v>0</v>
      </c>
      <c r="Y2098" s="100" t="str">
        <f ca="1">IF('Inventory Ref Sheet'!U2098&gt;0,YEAR(TODAY())-'Inventory Ref Sheet'!U2098,"")</f>
        <v/>
      </c>
      <c r="Z2098" s="95">
        <f>'Inventory Ref Sheet'!W2098</f>
        <v>0</v>
      </c>
      <c r="AA2098" s="60">
        <f>'Inventory Ref Sheet'!X2098</f>
        <v>0</v>
      </c>
      <c r="AB2098" s="61"/>
      <c r="AC2098" s="97" t="str">
        <f t="shared" si="115"/>
        <v/>
      </c>
      <c r="AD2098" s="59">
        <f>'Inventory Ref Sheet'!Y2098</f>
        <v>0</v>
      </c>
      <c r="AE2098" s="59">
        <f>'Inventory Ref Sheet'!Z2098</f>
        <v>0</v>
      </c>
      <c r="AF2098" s="102">
        <f>'Inventory Ref Sheet'!AA2098</f>
        <v>0</v>
      </c>
      <c r="AG2098" s="59">
        <f>'Inventory Ref Sheet'!AD2098</f>
        <v>0</v>
      </c>
      <c r="AH2098" s="59">
        <f>'Inventory Ref Sheet'!AE2098</f>
        <v>0</v>
      </c>
      <c r="AI2098" s="100" t="str">
        <f ca="1">IF('Inventory Ref Sheet'!AG2098&gt;0,YEAR(TODAY())-'Inventory Ref Sheet'!AG2098,"")</f>
        <v/>
      </c>
      <c r="AJ2098" s="99"/>
      <c r="AK2098" s="60">
        <f>'Inventory Ref Sheet'!AJ2098</f>
        <v>0</v>
      </c>
      <c r="AL2098" s="99"/>
      <c r="AM2098" s="97" t="str">
        <f t="shared" si="116"/>
        <v/>
      </c>
    </row>
    <row r="2099" spans="10:39" x14ac:dyDescent="0.25">
      <c r="J2099" s="59">
        <f>'Inventory Ref Sheet'!AK2099</f>
        <v>0</v>
      </c>
      <c r="K2099" s="59">
        <f>'Inventory Ref Sheet'!AL2099</f>
        <v>0</v>
      </c>
      <c r="L2099" s="59">
        <f>'Inventory Ref Sheet'!AM2099</f>
        <v>0</v>
      </c>
      <c r="M2099" s="59">
        <f>'Inventory Ref Sheet'!AP2099</f>
        <v>0</v>
      </c>
      <c r="N2099" s="59">
        <f>'Inventory Ref Sheet'!AQ2099</f>
        <v>0</v>
      </c>
      <c r="O2099" s="100" t="str">
        <f ca="1">IF('Inventory Ref Sheet'!AS2099&gt;0,YEAR(TODAY())-'Inventory Ref Sheet'!AS2099,"")</f>
        <v/>
      </c>
      <c r="P2099" s="95">
        <f>'Inventory Ref Sheet'!AU2099</f>
        <v>0</v>
      </c>
      <c r="Q2099" s="60">
        <f>'Inventory Ref Sheet'!AV2099</f>
        <v>0</v>
      </c>
      <c r="R2099" s="61"/>
      <c r="S2099" s="100" t="str">
        <f t="shared" si="114"/>
        <v/>
      </c>
      <c r="T2099" s="59">
        <f>'Inventory Ref Sheet'!M2099</f>
        <v>0</v>
      </c>
      <c r="U2099" s="102">
        <f>'Inventory Ref Sheet'!N2099</f>
        <v>0</v>
      </c>
      <c r="V2099" s="59">
        <f>'Inventory Ref Sheet'!O2099</f>
        <v>0</v>
      </c>
      <c r="W2099" s="59">
        <f>'Inventory Ref Sheet'!R2099</f>
        <v>0</v>
      </c>
      <c r="X2099" s="59">
        <f>'Inventory Ref Sheet'!S2099</f>
        <v>0</v>
      </c>
      <c r="Y2099" s="100" t="str">
        <f ca="1">IF('Inventory Ref Sheet'!U2099&gt;0,YEAR(TODAY())-'Inventory Ref Sheet'!U2099,"")</f>
        <v/>
      </c>
      <c r="Z2099" s="95">
        <f>'Inventory Ref Sheet'!W2099</f>
        <v>0</v>
      </c>
      <c r="AA2099" s="60">
        <f>'Inventory Ref Sheet'!X2099</f>
        <v>0</v>
      </c>
      <c r="AB2099" s="61"/>
      <c r="AC2099" s="97" t="str">
        <f t="shared" si="115"/>
        <v/>
      </c>
      <c r="AD2099" s="59">
        <f>'Inventory Ref Sheet'!Y2099</f>
        <v>0</v>
      </c>
      <c r="AE2099" s="59">
        <f>'Inventory Ref Sheet'!Z2099</f>
        <v>0</v>
      </c>
      <c r="AF2099" s="102">
        <f>'Inventory Ref Sheet'!AA2099</f>
        <v>0</v>
      </c>
      <c r="AG2099" s="59">
        <f>'Inventory Ref Sheet'!AD2099</f>
        <v>0</v>
      </c>
      <c r="AH2099" s="59">
        <f>'Inventory Ref Sheet'!AE2099</f>
        <v>0</v>
      </c>
      <c r="AI2099" s="100" t="str">
        <f ca="1">IF('Inventory Ref Sheet'!AG2099&gt;0,YEAR(TODAY())-'Inventory Ref Sheet'!AG2099,"")</f>
        <v/>
      </c>
      <c r="AJ2099" s="99"/>
      <c r="AK2099" s="60">
        <f>'Inventory Ref Sheet'!AJ2099</f>
        <v>0</v>
      </c>
      <c r="AL2099" s="99"/>
      <c r="AM2099" s="97" t="str">
        <f t="shared" si="116"/>
        <v/>
      </c>
    </row>
    <row r="2100" spans="10:39" x14ac:dyDescent="0.25">
      <c r="J2100" s="59">
        <f>'Inventory Ref Sheet'!AK2100</f>
        <v>0</v>
      </c>
      <c r="K2100" s="59">
        <f>'Inventory Ref Sheet'!AL2100</f>
        <v>0</v>
      </c>
      <c r="L2100" s="59">
        <f>'Inventory Ref Sheet'!AM2100</f>
        <v>0</v>
      </c>
      <c r="M2100" s="59">
        <f>'Inventory Ref Sheet'!AP2100</f>
        <v>0</v>
      </c>
      <c r="N2100" s="59">
        <f>'Inventory Ref Sheet'!AQ2100</f>
        <v>0</v>
      </c>
      <c r="O2100" s="100" t="str">
        <f ca="1">IF('Inventory Ref Sheet'!AS2100&gt;0,YEAR(TODAY())-'Inventory Ref Sheet'!AS2100,"")</f>
        <v/>
      </c>
      <c r="P2100" s="95">
        <f>'Inventory Ref Sheet'!AU2100</f>
        <v>0</v>
      </c>
      <c r="Q2100" s="60">
        <f>'Inventory Ref Sheet'!AV2100</f>
        <v>0</v>
      </c>
      <c r="R2100" s="61"/>
      <c r="S2100" s="100" t="str">
        <f t="shared" si="114"/>
        <v/>
      </c>
      <c r="T2100" s="59">
        <f>'Inventory Ref Sheet'!M2100</f>
        <v>0</v>
      </c>
      <c r="U2100" s="102">
        <f>'Inventory Ref Sheet'!N2100</f>
        <v>0</v>
      </c>
      <c r="V2100" s="59">
        <f>'Inventory Ref Sheet'!O2100</f>
        <v>0</v>
      </c>
      <c r="W2100" s="59">
        <f>'Inventory Ref Sheet'!R2100</f>
        <v>0</v>
      </c>
      <c r="X2100" s="59">
        <f>'Inventory Ref Sheet'!S2100</f>
        <v>0</v>
      </c>
      <c r="Y2100" s="100" t="str">
        <f ca="1">IF('Inventory Ref Sheet'!U2100&gt;0,YEAR(TODAY())-'Inventory Ref Sheet'!U2100,"")</f>
        <v/>
      </c>
      <c r="Z2100" s="95">
        <f>'Inventory Ref Sheet'!W2100</f>
        <v>0</v>
      </c>
      <c r="AA2100" s="60">
        <f>'Inventory Ref Sheet'!X2100</f>
        <v>0</v>
      </c>
      <c r="AB2100" s="61"/>
      <c r="AC2100" s="97" t="str">
        <f t="shared" si="115"/>
        <v/>
      </c>
      <c r="AD2100" s="59">
        <f>'Inventory Ref Sheet'!Y2100</f>
        <v>0</v>
      </c>
      <c r="AE2100" s="59">
        <f>'Inventory Ref Sheet'!Z2100</f>
        <v>0</v>
      </c>
      <c r="AF2100" s="102">
        <f>'Inventory Ref Sheet'!AA2100</f>
        <v>0</v>
      </c>
      <c r="AG2100" s="59">
        <f>'Inventory Ref Sheet'!AD2100</f>
        <v>0</v>
      </c>
      <c r="AH2100" s="59">
        <f>'Inventory Ref Sheet'!AE2100</f>
        <v>0</v>
      </c>
      <c r="AI2100" s="100" t="str">
        <f ca="1">IF('Inventory Ref Sheet'!AG2100&gt;0,YEAR(TODAY())-'Inventory Ref Sheet'!AG2100,"")</f>
        <v/>
      </c>
      <c r="AJ2100" s="99"/>
      <c r="AK2100" s="60">
        <f>'Inventory Ref Sheet'!AJ2100</f>
        <v>0</v>
      </c>
      <c r="AL2100" s="99"/>
      <c r="AM2100" s="97" t="str">
        <f t="shared" si="116"/>
        <v/>
      </c>
    </row>
    <row r="2101" spans="10:39" x14ac:dyDescent="0.25">
      <c r="J2101" s="59">
        <f>'Inventory Ref Sheet'!AK2101</f>
        <v>0</v>
      </c>
      <c r="K2101" s="59">
        <f>'Inventory Ref Sheet'!AL2101</f>
        <v>0</v>
      </c>
      <c r="L2101" s="59">
        <f>'Inventory Ref Sheet'!AM2101</f>
        <v>0</v>
      </c>
      <c r="M2101" s="59">
        <f>'Inventory Ref Sheet'!AP2101</f>
        <v>0</v>
      </c>
      <c r="N2101" s="59">
        <f>'Inventory Ref Sheet'!AQ2101</f>
        <v>0</v>
      </c>
      <c r="O2101" s="100" t="str">
        <f ca="1">IF('Inventory Ref Sheet'!AS2101&gt;0,YEAR(TODAY())-'Inventory Ref Sheet'!AS2101,"")</f>
        <v/>
      </c>
      <c r="P2101" s="95">
        <f>'Inventory Ref Sheet'!AU2101</f>
        <v>0</v>
      </c>
      <c r="Q2101" s="60">
        <f>'Inventory Ref Sheet'!AV2101</f>
        <v>0</v>
      </c>
      <c r="R2101" s="61"/>
      <c r="S2101" s="100" t="str">
        <f t="shared" si="114"/>
        <v/>
      </c>
      <c r="T2101" s="59">
        <f>'Inventory Ref Sheet'!M2101</f>
        <v>0</v>
      </c>
      <c r="U2101" s="102">
        <f>'Inventory Ref Sheet'!N2101</f>
        <v>0</v>
      </c>
      <c r="V2101" s="59">
        <f>'Inventory Ref Sheet'!O2101</f>
        <v>0</v>
      </c>
      <c r="W2101" s="59">
        <f>'Inventory Ref Sheet'!R2101</f>
        <v>0</v>
      </c>
      <c r="X2101" s="59">
        <f>'Inventory Ref Sheet'!S2101</f>
        <v>0</v>
      </c>
      <c r="Y2101" s="100" t="str">
        <f ca="1">IF('Inventory Ref Sheet'!U2101&gt;0,YEAR(TODAY())-'Inventory Ref Sheet'!U2101,"")</f>
        <v/>
      </c>
      <c r="Z2101" s="95">
        <f>'Inventory Ref Sheet'!W2101</f>
        <v>0</v>
      </c>
      <c r="AA2101" s="60">
        <f>'Inventory Ref Sheet'!X2101</f>
        <v>0</v>
      </c>
      <c r="AB2101" s="61"/>
      <c r="AC2101" s="97" t="str">
        <f t="shared" si="115"/>
        <v/>
      </c>
      <c r="AD2101" s="59">
        <f>'Inventory Ref Sheet'!Y2101</f>
        <v>0</v>
      </c>
      <c r="AE2101" s="59">
        <f>'Inventory Ref Sheet'!Z2101</f>
        <v>0</v>
      </c>
      <c r="AF2101" s="102">
        <f>'Inventory Ref Sheet'!AA2101</f>
        <v>0</v>
      </c>
      <c r="AG2101" s="59">
        <f>'Inventory Ref Sheet'!AD2101</f>
        <v>0</v>
      </c>
      <c r="AH2101" s="59">
        <f>'Inventory Ref Sheet'!AE2101</f>
        <v>0</v>
      </c>
      <c r="AI2101" s="100" t="str">
        <f ca="1">IF('Inventory Ref Sheet'!AG2101&gt;0,YEAR(TODAY())-'Inventory Ref Sheet'!AG2101,"")</f>
        <v/>
      </c>
      <c r="AJ2101" s="99"/>
      <c r="AK2101" s="60">
        <f>'Inventory Ref Sheet'!AJ2101</f>
        <v>0</v>
      </c>
      <c r="AL2101" s="99"/>
      <c r="AM2101" s="97" t="str">
        <f t="shared" si="116"/>
        <v/>
      </c>
    </row>
    <row r="2102" spans="10:39" x14ac:dyDescent="0.25">
      <c r="J2102" s="59">
        <f>'Inventory Ref Sheet'!AK2102</f>
        <v>0</v>
      </c>
      <c r="K2102" s="59">
        <f>'Inventory Ref Sheet'!AL2102</f>
        <v>0</v>
      </c>
      <c r="L2102" s="59">
        <f>'Inventory Ref Sheet'!AM2102</f>
        <v>0</v>
      </c>
      <c r="M2102" s="59">
        <f>'Inventory Ref Sheet'!AP2102</f>
        <v>0</v>
      </c>
      <c r="N2102" s="59">
        <f>'Inventory Ref Sheet'!AQ2102</f>
        <v>0</v>
      </c>
      <c r="O2102" s="100" t="str">
        <f ca="1">IF('Inventory Ref Sheet'!AS2102&gt;0,YEAR(TODAY())-'Inventory Ref Sheet'!AS2102,"")</f>
        <v/>
      </c>
      <c r="P2102" s="95">
        <f>'Inventory Ref Sheet'!AU2102</f>
        <v>0</v>
      </c>
      <c r="Q2102" s="60">
        <f>'Inventory Ref Sheet'!AV2102</f>
        <v>0</v>
      </c>
      <c r="R2102" s="61"/>
      <c r="S2102" s="100" t="str">
        <f t="shared" si="114"/>
        <v/>
      </c>
      <c r="T2102" s="59">
        <f>'Inventory Ref Sheet'!M2102</f>
        <v>0</v>
      </c>
      <c r="U2102" s="102">
        <f>'Inventory Ref Sheet'!N2102</f>
        <v>0</v>
      </c>
      <c r="V2102" s="59">
        <f>'Inventory Ref Sheet'!O2102</f>
        <v>0</v>
      </c>
      <c r="W2102" s="59">
        <f>'Inventory Ref Sheet'!R2102</f>
        <v>0</v>
      </c>
      <c r="X2102" s="59">
        <f>'Inventory Ref Sheet'!S2102</f>
        <v>0</v>
      </c>
      <c r="Y2102" s="100" t="str">
        <f ca="1">IF('Inventory Ref Sheet'!U2102&gt;0,YEAR(TODAY())-'Inventory Ref Sheet'!U2102,"")</f>
        <v/>
      </c>
      <c r="Z2102" s="95">
        <f>'Inventory Ref Sheet'!W2102</f>
        <v>0</v>
      </c>
      <c r="AA2102" s="60">
        <f>'Inventory Ref Sheet'!X2102</f>
        <v>0</v>
      </c>
      <c r="AB2102" s="61"/>
      <c r="AC2102" s="97" t="str">
        <f t="shared" si="115"/>
        <v/>
      </c>
      <c r="AD2102" s="59">
        <f>'Inventory Ref Sheet'!Y2102</f>
        <v>0</v>
      </c>
      <c r="AE2102" s="59">
        <f>'Inventory Ref Sheet'!Z2102</f>
        <v>0</v>
      </c>
      <c r="AF2102" s="102">
        <f>'Inventory Ref Sheet'!AA2102</f>
        <v>0</v>
      </c>
      <c r="AG2102" s="59">
        <f>'Inventory Ref Sheet'!AD2102</f>
        <v>0</v>
      </c>
      <c r="AH2102" s="59">
        <f>'Inventory Ref Sheet'!AE2102</f>
        <v>0</v>
      </c>
      <c r="AI2102" s="100" t="str">
        <f ca="1">IF('Inventory Ref Sheet'!AG2102&gt;0,YEAR(TODAY())-'Inventory Ref Sheet'!AG2102,"")</f>
        <v/>
      </c>
      <c r="AJ2102" s="99"/>
      <c r="AK2102" s="60">
        <f>'Inventory Ref Sheet'!AJ2102</f>
        <v>0</v>
      </c>
      <c r="AL2102" s="99"/>
      <c r="AM2102" s="97" t="str">
        <f t="shared" si="116"/>
        <v/>
      </c>
    </row>
    <row r="2103" spans="10:39" x14ac:dyDescent="0.25">
      <c r="J2103" s="59">
        <f>'Inventory Ref Sheet'!AK2103</f>
        <v>0</v>
      </c>
      <c r="K2103" s="59">
        <f>'Inventory Ref Sheet'!AL2103</f>
        <v>0</v>
      </c>
      <c r="L2103" s="59">
        <f>'Inventory Ref Sheet'!AM2103</f>
        <v>0</v>
      </c>
      <c r="M2103" s="59">
        <f>'Inventory Ref Sheet'!AP2103</f>
        <v>0</v>
      </c>
      <c r="N2103" s="59">
        <f>'Inventory Ref Sheet'!AQ2103</f>
        <v>0</v>
      </c>
      <c r="O2103" s="100" t="str">
        <f ca="1">IF('Inventory Ref Sheet'!AS2103&gt;0,YEAR(TODAY())-'Inventory Ref Sheet'!AS2103,"")</f>
        <v/>
      </c>
      <c r="P2103" s="95">
        <f>'Inventory Ref Sheet'!AU2103</f>
        <v>0</v>
      </c>
      <c r="Q2103" s="60">
        <f>'Inventory Ref Sheet'!AV2103</f>
        <v>0</v>
      </c>
      <c r="R2103" s="61"/>
      <c r="S2103" s="100" t="str">
        <f t="shared" si="114"/>
        <v/>
      </c>
      <c r="T2103" s="59">
        <f>'Inventory Ref Sheet'!M2103</f>
        <v>0</v>
      </c>
      <c r="U2103" s="102">
        <f>'Inventory Ref Sheet'!N2103</f>
        <v>0</v>
      </c>
      <c r="V2103" s="59">
        <f>'Inventory Ref Sheet'!O2103</f>
        <v>0</v>
      </c>
      <c r="W2103" s="59">
        <f>'Inventory Ref Sheet'!R2103</f>
        <v>0</v>
      </c>
      <c r="X2103" s="59">
        <f>'Inventory Ref Sheet'!S2103</f>
        <v>0</v>
      </c>
      <c r="Y2103" s="100" t="str">
        <f ca="1">IF('Inventory Ref Sheet'!U2103&gt;0,YEAR(TODAY())-'Inventory Ref Sheet'!U2103,"")</f>
        <v/>
      </c>
      <c r="Z2103" s="95">
        <f>'Inventory Ref Sheet'!W2103</f>
        <v>0</v>
      </c>
      <c r="AA2103" s="60">
        <f>'Inventory Ref Sheet'!X2103</f>
        <v>0</v>
      </c>
      <c r="AB2103" s="61"/>
      <c r="AC2103" s="97" t="str">
        <f t="shared" si="115"/>
        <v/>
      </c>
      <c r="AD2103" s="59">
        <f>'Inventory Ref Sheet'!Y2103</f>
        <v>0</v>
      </c>
      <c r="AE2103" s="59">
        <f>'Inventory Ref Sheet'!Z2103</f>
        <v>0</v>
      </c>
      <c r="AF2103" s="102">
        <f>'Inventory Ref Sheet'!AA2103</f>
        <v>0</v>
      </c>
      <c r="AG2103" s="59">
        <f>'Inventory Ref Sheet'!AD2103</f>
        <v>0</v>
      </c>
      <c r="AH2103" s="59">
        <f>'Inventory Ref Sheet'!AE2103</f>
        <v>0</v>
      </c>
      <c r="AI2103" s="100" t="str">
        <f ca="1">IF('Inventory Ref Sheet'!AG2103&gt;0,YEAR(TODAY())-'Inventory Ref Sheet'!AG2103,"")</f>
        <v/>
      </c>
      <c r="AJ2103" s="99"/>
      <c r="AK2103" s="60">
        <f>'Inventory Ref Sheet'!AJ2103</f>
        <v>0</v>
      </c>
      <c r="AL2103" s="99"/>
      <c r="AM2103" s="97" t="str">
        <f t="shared" si="116"/>
        <v/>
      </c>
    </row>
    <row r="2104" spans="10:39" x14ac:dyDescent="0.25">
      <c r="J2104" s="59">
        <f>'Inventory Ref Sheet'!AK2104</f>
        <v>0</v>
      </c>
      <c r="K2104" s="59">
        <f>'Inventory Ref Sheet'!AL2104</f>
        <v>0</v>
      </c>
      <c r="L2104" s="59">
        <f>'Inventory Ref Sheet'!AM2104</f>
        <v>0</v>
      </c>
      <c r="M2104" s="59">
        <f>'Inventory Ref Sheet'!AP2104</f>
        <v>0</v>
      </c>
      <c r="N2104" s="59">
        <f>'Inventory Ref Sheet'!AQ2104</f>
        <v>0</v>
      </c>
      <c r="O2104" s="100" t="str">
        <f ca="1">IF('Inventory Ref Sheet'!AS2104&gt;0,YEAR(TODAY())-'Inventory Ref Sheet'!AS2104,"")</f>
        <v/>
      </c>
      <c r="P2104" s="95">
        <f>'Inventory Ref Sheet'!AU2104</f>
        <v>0</v>
      </c>
      <c r="Q2104" s="60">
        <f>'Inventory Ref Sheet'!AV2104</f>
        <v>0</v>
      </c>
      <c r="R2104" s="61"/>
      <c r="S2104" s="100" t="str">
        <f t="shared" si="114"/>
        <v/>
      </c>
      <c r="T2104" s="59">
        <f>'Inventory Ref Sheet'!M2104</f>
        <v>0</v>
      </c>
      <c r="U2104" s="102">
        <f>'Inventory Ref Sheet'!N2104</f>
        <v>0</v>
      </c>
      <c r="V2104" s="59">
        <f>'Inventory Ref Sheet'!O2104</f>
        <v>0</v>
      </c>
      <c r="W2104" s="59">
        <f>'Inventory Ref Sheet'!R2104</f>
        <v>0</v>
      </c>
      <c r="X2104" s="59">
        <f>'Inventory Ref Sheet'!S2104</f>
        <v>0</v>
      </c>
      <c r="Y2104" s="100" t="str">
        <f ca="1">IF('Inventory Ref Sheet'!U2104&gt;0,YEAR(TODAY())-'Inventory Ref Sheet'!U2104,"")</f>
        <v/>
      </c>
      <c r="Z2104" s="95">
        <f>'Inventory Ref Sheet'!W2104</f>
        <v>0</v>
      </c>
      <c r="AA2104" s="60">
        <f>'Inventory Ref Sheet'!X2104</f>
        <v>0</v>
      </c>
      <c r="AB2104" s="61"/>
      <c r="AC2104" s="97" t="str">
        <f t="shared" si="115"/>
        <v/>
      </c>
      <c r="AD2104" s="59">
        <f>'Inventory Ref Sheet'!Y2104</f>
        <v>0</v>
      </c>
      <c r="AE2104" s="59">
        <f>'Inventory Ref Sheet'!Z2104</f>
        <v>0</v>
      </c>
      <c r="AF2104" s="102">
        <f>'Inventory Ref Sheet'!AA2104</f>
        <v>0</v>
      </c>
      <c r="AG2104" s="59">
        <f>'Inventory Ref Sheet'!AD2104</f>
        <v>0</v>
      </c>
      <c r="AH2104" s="59">
        <f>'Inventory Ref Sheet'!AE2104</f>
        <v>0</v>
      </c>
      <c r="AI2104" s="100" t="str">
        <f ca="1">IF('Inventory Ref Sheet'!AG2104&gt;0,YEAR(TODAY())-'Inventory Ref Sheet'!AG2104,"")</f>
        <v/>
      </c>
      <c r="AJ2104" s="99"/>
      <c r="AK2104" s="60">
        <f>'Inventory Ref Sheet'!AJ2104</f>
        <v>0</v>
      </c>
      <c r="AL2104" s="99"/>
      <c r="AM2104" s="97" t="str">
        <f t="shared" si="116"/>
        <v/>
      </c>
    </row>
    <row r="2105" spans="10:39" x14ac:dyDescent="0.25">
      <c r="J2105" s="59">
        <f>'Inventory Ref Sheet'!AK2105</f>
        <v>0</v>
      </c>
      <c r="K2105" s="59">
        <f>'Inventory Ref Sheet'!AL2105</f>
        <v>0</v>
      </c>
      <c r="L2105" s="59">
        <f>'Inventory Ref Sheet'!AM2105</f>
        <v>0</v>
      </c>
      <c r="M2105" s="59">
        <f>'Inventory Ref Sheet'!AP2105</f>
        <v>0</v>
      </c>
      <c r="N2105" s="59">
        <f>'Inventory Ref Sheet'!AQ2105</f>
        <v>0</v>
      </c>
      <c r="O2105" s="100" t="str">
        <f ca="1">IF('Inventory Ref Sheet'!AS2105&gt;0,YEAR(TODAY())-'Inventory Ref Sheet'!AS2105,"")</f>
        <v/>
      </c>
      <c r="P2105" s="95">
        <f>'Inventory Ref Sheet'!AU2105</f>
        <v>0</v>
      </c>
      <c r="Q2105" s="60">
        <f>'Inventory Ref Sheet'!AV2105</f>
        <v>0</v>
      </c>
      <c r="R2105" s="61"/>
      <c r="S2105" s="100" t="str">
        <f t="shared" si="114"/>
        <v/>
      </c>
      <c r="T2105" s="59">
        <f>'Inventory Ref Sheet'!M2105</f>
        <v>0</v>
      </c>
      <c r="U2105" s="102">
        <f>'Inventory Ref Sheet'!N2105</f>
        <v>0</v>
      </c>
      <c r="V2105" s="59">
        <f>'Inventory Ref Sheet'!O2105</f>
        <v>0</v>
      </c>
      <c r="W2105" s="59">
        <f>'Inventory Ref Sheet'!R2105</f>
        <v>0</v>
      </c>
      <c r="X2105" s="59">
        <f>'Inventory Ref Sheet'!S2105</f>
        <v>0</v>
      </c>
      <c r="Y2105" s="100" t="str">
        <f ca="1">IF('Inventory Ref Sheet'!U2105&gt;0,YEAR(TODAY())-'Inventory Ref Sheet'!U2105,"")</f>
        <v/>
      </c>
      <c r="Z2105" s="95">
        <f>'Inventory Ref Sheet'!W2105</f>
        <v>0</v>
      </c>
      <c r="AA2105" s="60">
        <f>'Inventory Ref Sheet'!X2105</f>
        <v>0</v>
      </c>
      <c r="AB2105" s="61"/>
      <c r="AC2105" s="97" t="str">
        <f t="shared" si="115"/>
        <v/>
      </c>
      <c r="AD2105" s="59">
        <f>'Inventory Ref Sheet'!Y2105</f>
        <v>0</v>
      </c>
      <c r="AE2105" s="59">
        <f>'Inventory Ref Sheet'!Z2105</f>
        <v>0</v>
      </c>
      <c r="AF2105" s="102">
        <f>'Inventory Ref Sheet'!AA2105</f>
        <v>0</v>
      </c>
      <c r="AG2105" s="59">
        <f>'Inventory Ref Sheet'!AD2105</f>
        <v>0</v>
      </c>
      <c r="AH2105" s="59">
        <f>'Inventory Ref Sheet'!AE2105</f>
        <v>0</v>
      </c>
      <c r="AI2105" s="100" t="str">
        <f ca="1">IF('Inventory Ref Sheet'!AG2105&gt;0,YEAR(TODAY())-'Inventory Ref Sheet'!AG2105,"")</f>
        <v/>
      </c>
      <c r="AJ2105" s="99"/>
      <c r="AK2105" s="60">
        <f>'Inventory Ref Sheet'!AJ2105</f>
        <v>0</v>
      </c>
      <c r="AL2105" s="99"/>
      <c r="AM2105" s="97" t="str">
        <f t="shared" si="116"/>
        <v/>
      </c>
    </row>
    <row r="2106" spans="10:39" x14ac:dyDescent="0.25">
      <c r="J2106" s="59">
        <f>'Inventory Ref Sheet'!AK2106</f>
        <v>0</v>
      </c>
      <c r="K2106" s="59">
        <f>'Inventory Ref Sheet'!AL2106</f>
        <v>0</v>
      </c>
      <c r="L2106" s="59">
        <f>'Inventory Ref Sheet'!AM2106</f>
        <v>0</v>
      </c>
      <c r="M2106" s="59">
        <f>'Inventory Ref Sheet'!AP2106</f>
        <v>0</v>
      </c>
      <c r="N2106" s="59">
        <f>'Inventory Ref Sheet'!AQ2106</f>
        <v>0</v>
      </c>
      <c r="O2106" s="100" t="str">
        <f ca="1">IF('Inventory Ref Sheet'!AS2106&gt;0,YEAR(TODAY())-'Inventory Ref Sheet'!AS2106,"")</f>
        <v/>
      </c>
      <c r="P2106" s="95">
        <f>'Inventory Ref Sheet'!AU2106</f>
        <v>0</v>
      </c>
      <c r="Q2106" s="60">
        <f>'Inventory Ref Sheet'!AV2106</f>
        <v>0</v>
      </c>
      <c r="R2106" s="61"/>
      <c r="S2106" s="100" t="str">
        <f t="shared" si="114"/>
        <v/>
      </c>
      <c r="T2106" s="59">
        <f>'Inventory Ref Sheet'!M2106</f>
        <v>0</v>
      </c>
      <c r="U2106" s="102">
        <f>'Inventory Ref Sheet'!N2106</f>
        <v>0</v>
      </c>
      <c r="V2106" s="59">
        <f>'Inventory Ref Sheet'!O2106</f>
        <v>0</v>
      </c>
      <c r="W2106" s="59">
        <f>'Inventory Ref Sheet'!R2106</f>
        <v>0</v>
      </c>
      <c r="X2106" s="59">
        <f>'Inventory Ref Sheet'!S2106</f>
        <v>0</v>
      </c>
      <c r="Y2106" s="100" t="str">
        <f ca="1">IF('Inventory Ref Sheet'!U2106&gt;0,YEAR(TODAY())-'Inventory Ref Sheet'!U2106,"")</f>
        <v/>
      </c>
      <c r="Z2106" s="95">
        <f>'Inventory Ref Sheet'!W2106</f>
        <v>0</v>
      </c>
      <c r="AA2106" s="60">
        <f>'Inventory Ref Sheet'!X2106</f>
        <v>0</v>
      </c>
      <c r="AB2106" s="61"/>
      <c r="AC2106" s="97" t="str">
        <f t="shared" si="115"/>
        <v/>
      </c>
      <c r="AD2106" s="59">
        <f>'Inventory Ref Sheet'!Y2106</f>
        <v>0</v>
      </c>
      <c r="AE2106" s="59">
        <f>'Inventory Ref Sheet'!Z2106</f>
        <v>0</v>
      </c>
      <c r="AF2106" s="102">
        <f>'Inventory Ref Sheet'!AA2106</f>
        <v>0</v>
      </c>
      <c r="AG2106" s="59">
        <f>'Inventory Ref Sheet'!AD2106</f>
        <v>0</v>
      </c>
      <c r="AH2106" s="59">
        <f>'Inventory Ref Sheet'!AE2106</f>
        <v>0</v>
      </c>
      <c r="AI2106" s="100" t="str">
        <f ca="1">IF('Inventory Ref Sheet'!AG2106&gt;0,YEAR(TODAY())-'Inventory Ref Sheet'!AG2106,"")</f>
        <v/>
      </c>
      <c r="AJ2106" s="99"/>
      <c r="AK2106" s="60">
        <f>'Inventory Ref Sheet'!AJ2106</f>
        <v>0</v>
      </c>
      <c r="AL2106" s="99"/>
      <c r="AM2106" s="97" t="str">
        <f t="shared" si="116"/>
        <v/>
      </c>
    </row>
    <row r="2107" spans="10:39" x14ac:dyDescent="0.25">
      <c r="J2107" s="59">
        <f>'Inventory Ref Sheet'!AK2107</f>
        <v>0</v>
      </c>
      <c r="K2107" s="59">
        <f>'Inventory Ref Sheet'!AL2107</f>
        <v>0</v>
      </c>
      <c r="L2107" s="59">
        <f>'Inventory Ref Sheet'!AM2107</f>
        <v>0</v>
      </c>
      <c r="M2107" s="59">
        <f>'Inventory Ref Sheet'!AP2107</f>
        <v>0</v>
      </c>
      <c r="N2107" s="59">
        <f>'Inventory Ref Sheet'!AQ2107</f>
        <v>0</v>
      </c>
      <c r="O2107" s="100" t="str">
        <f ca="1">IF('Inventory Ref Sheet'!AS2107&gt;0,YEAR(TODAY())-'Inventory Ref Sheet'!AS2107,"")</f>
        <v/>
      </c>
      <c r="P2107" s="95">
        <f>'Inventory Ref Sheet'!AU2107</f>
        <v>0</v>
      </c>
      <c r="Q2107" s="60">
        <f>'Inventory Ref Sheet'!AV2107</f>
        <v>0</v>
      </c>
      <c r="R2107" s="61"/>
      <c r="S2107" s="100" t="str">
        <f t="shared" si="114"/>
        <v/>
      </c>
      <c r="T2107" s="59">
        <f>'Inventory Ref Sheet'!M2107</f>
        <v>0</v>
      </c>
      <c r="U2107" s="102">
        <f>'Inventory Ref Sheet'!N2107</f>
        <v>0</v>
      </c>
      <c r="V2107" s="59">
        <f>'Inventory Ref Sheet'!O2107</f>
        <v>0</v>
      </c>
      <c r="W2107" s="59">
        <f>'Inventory Ref Sheet'!R2107</f>
        <v>0</v>
      </c>
      <c r="X2107" s="59">
        <f>'Inventory Ref Sheet'!S2107</f>
        <v>0</v>
      </c>
      <c r="Y2107" s="100" t="str">
        <f ca="1">IF('Inventory Ref Sheet'!U2107&gt;0,YEAR(TODAY())-'Inventory Ref Sheet'!U2107,"")</f>
        <v/>
      </c>
      <c r="Z2107" s="95">
        <f>'Inventory Ref Sheet'!W2107</f>
        <v>0</v>
      </c>
      <c r="AA2107" s="60">
        <f>'Inventory Ref Sheet'!X2107</f>
        <v>0</v>
      </c>
      <c r="AB2107" s="61"/>
      <c r="AC2107" s="97" t="str">
        <f t="shared" si="115"/>
        <v/>
      </c>
      <c r="AD2107" s="59">
        <f>'Inventory Ref Sheet'!Y2107</f>
        <v>0</v>
      </c>
      <c r="AE2107" s="59">
        <f>'Inventory Ref Sheet'!Z2107</f>
        <v>0</v>
      </c>
      <c r="AF2107" s="102">
        <f>'Inventory Ref Sheet'!AA2107</f>
        <v>0</v>
      </c>
      <c r="AG2107" s="59">
        <f>'Inventory Ref Sheet'!AD2107</f>
        <v>0</v>
      </c>
      <c r="AH2107" s="59">
        <f>'Inventory Ref Sheet'!AE2107</f>
        <v>0</v>
      </c>
      <c r="AI2107" s="100" t="str">
        <f ca="1">IF('Inventory Ref Sheet'!AG2107&gt;0,YEAR(TODAY())-'Inventory Ref Sheet'!AG2107,"")</f>
        <v/>
      </c>
      <c r="AJ2107" s="99"/>
      <c r="AK2107" s="60">
        <f>'Inventory Ref Sheet'!AJ2107</f>
        <v>0</v>
      </c>
      <c r="AL2107" s="99"/>
      <c r="AM2107" s="97" t="str">
        <f t="shared" si="116"/>
        <v/>
      </c>
    </row>
    <row r="2108" spans="10:39" x14ac:dyDescent="0.25">
      <c r="J2108" s="59">
        <f>'Inventory Ref Sheet'!AK2108</f>
        <v>0</v>
      </c>
      <c r="K2108" s="59">
        <f>'Inventory Ref Sheet'!AL2108</f>
        <v>0</v>
      </c>
      <c r="L2108" s="59">
        <f>'Inventory Ref Sheet'!AM2108</f>
        <v>0</v>
      </c>
      <c r="M2108" s="59">
        <f>'Inventory Ref Sheet'!AP2108</f>
        <v>0</v>
      </c>
      <c r="N2108" s="59">
        <f>'Inventory Ref Sheet'!AQ2108</f>
        <v>0</v>
      </c>
      <c r="O2108" s="100" t="str">
        <f ca="1">IF('Inventory Ref Sheet'!AS2108&gt;0,YEAR(TODAY())-'Inventory Ref Sheet'!AS2108,"")</f>
        <v/>
      </c>
      <c r="P2108" s="95">
        <f>'Inventory Ref Sheet'!AU2108</f>
        <v>0</v>
      </c>
      <c r="Q2108" s="60">
        <f>'Inventory Ref Sheet'!AV2108</f>
        <v>0</v>
      </c>
      <c r="R2108" s="61"/>
      <c r="S2108" s="100" t="str">
        <f t="shared" si="114"/>
        <v/>
      </c>
      <c r="T2108" s="59">
        <f>'Inventory Ref Sheet'!M2108</f>
        <v>0</v>
      </c>
      <c r="U2108" s="102">
        <f>'Inventory Ref Sheet'!N2108</f>
        <v>0</v>
      </c>
      <c r="V2108" s="59">
        <f>'Inventory Ref Sheet'!O2108</f>
        <v>0</v>
      </c>
      <c r="W2108" s="59">
        <f>'Inventory Ref Sheet'!R2108</f>
        <v>0</v>
      </c>
      <c r="X2108" s="59">
        <f>'Inventory Ref Sheet'!S2108</f>
        <v>0</v>
      </c>
      <c r="Y2108" s="100" t="str">
        <f ca="1">IF('Inventory Ref Sheet'!U2108&gt;0,YEAR(TODAY())-'Inventory Ref Sheet'!U2108,"")</f>
        <v/>
      </c>
      <c r="Z2108" s="95">
        <f>'Inventory Ref Sheet'!W2108</f>
        <v>0</v>
      </c>
      <c r="AA2108" s="60">
        <f>'Inventory Ref Sheet'!X2108</f>
        <v>0</v>
      </c>
      <c r="AB2108" s="61"/>
      <c r="AC2108" s="97" t="str">
        <f t="shared" si="115"/>
        <v/>
      </c>
      <c r="AD2108" s="59">
        <f>'Inventory Ref Sheet'!Y2108</f>
        <v>0</v>
      </c>
      <c r="AE2108" s="59">
        <f>'Inventory Ref Sheet'!Z2108</f>
        <v>0</v>
      </c>
      <c r="AF2108" s="102">
        <f>'Inventory Ref Sheet'!AA2108</f>
        <v>0</v>
      </c>
      <c r="AG2108" s="59">
        <f>'Inventory Ref Sheet'!AD2108</f>
        <v>0</v>
      </c>
      <c r="AH2108" s="59">
        <f>'Inventory Ref Sheet'!AE2108</f>
        <v>0</v>
      </c>
      <c r="AI2108" s="100" t="str">
        <f ca="1">IF('Inventory Ref Sheet'!AG2108&gt;0,YEAR(TODAY())-'Inventory Ref Sheet'!AG2108,"")</f>
        <v/>
      </c>
      <c r="AJ2108" s="99"/>
      <c r="AK2108" s="60">
        <f>'Inventory Ref Sheet'!AJ2108</f>
        <v>0</v>
      </c>
      <c r="AL2108" s="99"/>
      <c r="AM2108" s="97" t="str">
        <f t="shared" si="116"/>
        <v/>
      </c>
    </row>
    <row r="2109" spans="10:39" x14ac:dyDescent="0.25">
      <c r="J2109" s="59">
        <f>'Inventory Ref Sheet'!AK2109</f>
        <v>0</v>
      </c>
      <c r="K2109" s="59">
        <f>'Inventory Ref Sheet'!AL2109</f>
        <v>0</v>
      </c>
      <c r="L2109" s="59">
        <f>'Inventory Ref Sheet'!AM2109</f>
        <v>0</v>
      </c>
      <c r="M2109" s="59">
        <f>'Inventory Ref Sheet'!AP2109</f>
        <v>0</v>
      </c>
      <c r="N2109" s="59">
        <f>'Inventory Ref Sheet'!AQ2109</f>
        <v>0</v>
      </c>
      <c r="O2109" s="100" t="str">
        <f ca="1">IF('Inventory Ref Sheet'!AS2109&gt;0,YEAR(TODAY())-'Inventory Ref Sheet'!AS2109,"")</f>
        <v/>
      </c>
      <c r="P2109" s="95">
        <f>'Inventory Ref Sheet'!AU2109</f>
        <v>0</v>
      </c>
      <c r="Q2109" s="60">
        <f>'Inventory Ref Sheet'!AV2109</f>
        <v>0</v>
      </c>
      <c r="R2109" s="61"/>
      <c r="S2109" s="100" t="str">
        <f t="shared" si="114"/>
        <v/>
      </c>
      <c r="T2109" s="59">
        <f>'Inventory Ref Sheet'!M2109</f>
        <v>0</v>
      </c>
      <c r="U2109" s="102">
        <f>'Inventory Ref Sheet'!N2109</f>
        <v>0</v>
      </c>
      <c r="V2109" s="59">
        <f>'Inventory Ref Sheet'!O2109</f>
        <v>0</v>
      </c>
      <c r="W2109" s="59">
        <f>'Inventory Ref Sheet'!R2109</f>
        <v>0</v>
      </c>
      <c r="X2109" s="59">
        <f>'Inventory Ref Sheet'!S2109</f>
        <v>0</v>
      </c>
      <c r="Y2109" s="100" t="str">
        <f ca="1">IF('Inventory Ref Sheet'!U2109&gt;0,YEAR(TODAY())-'Inventory Ref Sheet'!U2109,"")</f>
        <v/>
      </c>
      <c r="Z2109" s="95">
        <f>'Inventory Ref Sheet'!W2109</f>
        <v>0</v>
      </c>
      <c r="AA2109" s="60">
        <f>'Inventory Ref Sheet'!X2109</f>
        <v>0</v>
      </c>
      <c r="AB2109" s="61"/>
      <c r="AC2109" s="97" t="str">
        <f t="shared" si="115"/>
        <v/>
      </c>
      <c r="AD2109" s="59">
        <f>'Inventory Ref Sheet'!Y2109</f>
        <v>0</v>
      </c>
      <c r="AE2109" s="59">
        <f>'Inventory Ref Sheet'!Z2109</f>
        <v>0</v>
      </c>
      <c r="AF2109" s="102">
        <f>'Inventory Ref Sheet'!AA2109</f>
        <v>0</v>
      </c>
      <c r="AG2109" s="59">
        <f>'Inventory Ref Sheet'!AD2109</f>
        <v>0</v>
      </c>
      <c r="AH2109" s="59">
        <f>'Inventory Ref Sheet'!AE2109</f>
        <v>0</v>
      </c>
      <c r="AI2109" s="100" t="str">
        <f ca="1">IF('Inventory Ref Sheet'!AG2109&gt;0,YEAR(TODAY())-'Inventory Ref Sheet'!AG2109,"")</f>
        <v/>
      </c>
      <c r="AJ2109" s="99"/>
      <c r="AK2109" s="60">
        <f>'Inventory Ref Sheet'!AJ2109</f>
        <v>0</v>
      </c>
      <c r="AL2109" s="99"/>
      <c r="AM2109" s="97" t="str">
        <f t="shared" si="116"/>
        <v/>
      </c>
    </row>
    <row r="2110" spans="10:39" x14ac:dyDescent="0.25">
      <c r="J2110" s="59">
        <f>'Inventory Ref Sheet'!AK2110</f>
        <v>0</v>
      </c>
      <c r="K2110" s="59">
        <f>'Inventory Ref Sheet'!AL2110</f>
        <v>0</v>
      </c>
      <c r="L2110" s="59">
        <f>'Inventory Ref Sheet'!AM2110</f>
        <v>0</v>
      </c>
      <c r="M2110" s="59">
        <f>'Inventory Ref Sheet'!AP2110</f>
        <v>0</v>
      </c>
      <c r="N2110" s="59">
        <f>'Inventory Ref Sheet'!AQ2110</f>
        <v>0</v>
      </c>
      <c r="O2110" s="100" t="str">
        <f ca="1">IF('Inventory Ref Sheet'!AS2110&gt;0,YEAR(TODAY())-'Inventory Ref Sheet'!AS2110,"")</f>
        <v/>
      </c>
      <c r="P2110" s="95">
        <f>'Inventory Ref Sheet'!AU2110</f>
        <v>0</v>
      </c>
      <c r="Q2110" s="60">
        <f>'Inventory Ref Sheet'!AV2110</f>
        <v>0</v>
      </c>
      <c r="R2110" s="61"/>
      <c r="S2110" s="100" t="str">
        <f t="shared" si="114"/>
        <v/>
      </c>
      <c r="T2110" s="59">
        <f>'Inventory Ref Sheet'!M2110</f>
        <v>0</v>
      </c>
      <c r="U2110" s="102">
        <f>'Inventory Ref Sheet'!N2110</f>
        <v>0</v>
      </c>
      <c r="V2110" s="59">
        <f>'Inventory Ref Sheet'!O2110</f>
        <v>0</v>
      </c>
      <c r="W2110" s="59">
        <f>'Inventory Ref Sheet'!R2110</f>
        <v>0</v>
      </c>
      <c r="X2110" s="59">
        <f>'Inventory Ref Sheet'!S2110</f>
        <v>0</v>
      </c>
      <c r="Y2110" s="100" t="str">
        <f ca="1">IF('Inventory Ref Sheet'!U2110&gt;0,YEAR(TODAY())-'Inventory Ref Sheet'!U2110,"")</f>
        <v/>
      </c>
      <c r="Z2110" s="95">
        <f>'Inventory Ref Sheet'!W2110</f>
        <v>0</v>
      </c>
      <c r="AA2110" s="60">
        <f>'Inventory Ref Sheet'!X2110</f>
        <v>0</v>
      </c>
      <c r="AB2110" s="61"/>
      <c r="AC2110" s="97" t="str">
        <f t="shared" si="115"/>
        <v/>
      </c>
      <c r="AD2110" s="59">
        <f>'Inventory Ref Sheet'!Y2110</f>
        <v>0</v>
      </c>
      <c r="AE2110" s="59">
        <f>'Inventory Ref Sheet'!Z2110</f>
        <v>0</v>
      </c>
      <c r="AF2110" s="102">
        <f>'Inventory Ref Sheet'!AA2110</f>
        <v>0</v>
      </c>
      <c r="AG2110" s="59">
        <f>'Inventory Ref Sheet'!AD2110</f>
        <v>0</v>
      </c>
      <c r="AH2110" s="59">
        <f>'Inventory Ref Sheet'!AE2110</f>
        <v>0</v>
      </c>
      <c r="AI2110" s="100" t="str">
        <f ca="1">IF('Inventory Ref Sheet'!AG2110&gt;0,YEAR(TODAY())-'Inventory Ref Sheet'!AG2110,"")</f>
        <v/>
      </c>
      <c r="AJ2110" s="99"/>
      <c r="AK2110" s="60">
        <f>'Inventory Ref Sheet'!AJ2110</f>
        <v>0</v>
      </c>
      <c r="AL2110" s="99"/>
      <c r="AM2110" s="97" t="str">
        <f t="shared" si="116"/>
        <v/>
      </c>
    </row>
    <row r="2111" spans="10:39" x14ac:dyDescent="0.25">
      <c r="J2111" s="59">
        <f>'Inventory Ref Sheet'!AK2111</f>
        <v>0</v>
      </c>
      <c r="K2111" s="59">
        <f>'Inventory Ref Sheet'!AL2111</f>
        <v>0</v>
      </c>
      <c r="L2111" s="59">
        <f>'Inventory Ref Sheet'!AM2111</f>
        <v>0</v>
      </c>
      <c r="M2111" s="59">
        <f>'Inventory Ref Sheet'!AP2111</f>
        <v>0</v>
      </c>
      <c r="N2111" s="59">
        <f>'Inventory Ref Sheet'!AQ2111</f>
        <v>0</v>
      </c>
      <c r="O2111" s="100" t="str">
        <f ca="1">IF('Inventory Ref Sheet'!AS2111&gt;0,YEAR(TODAY())-'Inventory Ref Sheet'!AS2111,"")</f>
        <v/>
      </c>
      <c r="P2111" s="95">
        <f>'Inventory Ref Sheet'!AU2111</f>
        <v>0</v>
      </c>
      <c r="Q2111" s="60">
        <f>'Inventory Ref Sheet'!AV2111</f>
        <v>0</v>
      </c>
      <c r="R2111" s="61"/>
      <c r="S2111" s="100" t="str">
        <f t="shared" si="114"/>
        <v/>
      </c>
      <c r="T2111" s="59">
        <f>'Inventory Ref Sheet'!M2111</f>
        <v>0</v>
      </c>
      <c r="U2111" s="102">
        <f>'Inventory Ref Sheet'!N2111</f>
        <v>0</v>
      </c>
      <c r="V2111" s="59">
        <f>'Inventory Ref Sheet'!O2111</f>
        <v>0</v>
      </c>
      <c r="W2111" s="59">
        <f>'Inventory Ref Sheet'!R2111</f>
        <v>0</v>
      </c>
      <c r="X2111" s="59">
        <f>'Inventory Ref Sheet'!S2111</f>
        <v>0</v>
      </c>
      <c r="Y2111" s="100" t="str">
        <f ca="1">IF('Inventory Ref Sheet'!U2111&gt;0,YEAR(TODAY())-'Inventory Ref Sheet'!U2111,"")</f>
        <v/>
      </c>
      <c r="Z2111" s="95">
        <f>'Inventory Ref Sheet'!W2111</f>
        <v>0</v>
      </c>
      <c r="AA2111" s="60">
        <f>'Inventory Ref Sheet'!X2111</f>
        <v>0</v>
      </c>
      <c r="AB2111" s="61"/>
      <c r="AC2111" s="97" t="str">
        <f t="shared" si="115"/>
        <v/>
      </c>
      <c r="AD2111" s="59">
        <f>'Inventory Ref Sheet'!Y2111</f>
        <v>0</v>
      </c>
      <c r="AE2111" s="59">
        <f>'Inventory Ref Sheet'!Z2111</f>
        <v>0</v>
      </c>
      <c r="AF2111" s="102">
        <f>'Inventory Ref Sheet'!AA2111</f>
        <v>0</v>
      </c>
      <c r="AG2111" s="59">
        <f>'Inventory Ref Sheet'!AD2111</f>
        <v>0</v>
      </c>
      <c r="AH2111" s="59">
        <f>'Inventory Ref Sheet'!AE2111</f>
        <v>0</v>
      </c>
      <c r="AI2111" s="100" t="str">
        <f ca="1">IF('Inventory Ref Sheet'!AG2111&gt;0,YEAR(TODAY())-'Inventory Ref Sheet'!AG2111,"")</f>
        <v/>
      </c>
      <c r="AJ2111" s="99"/>
      <c r="AK2111" s="60">
        <f>'Inventory Ref Sheet'!AJ2111</f>
        <v>0</v>
      </c>
      <c r="AL2111" s="99"/>
      <c r="AM2111" s="97" t="str">
        <f t="shared" si="116"/>
        <v/>
      </c>
    </row>
    <row r="2112" spans="10:39" x14ac:dyDescent="0.25">
      <c r="J2112" s="59">
        <f>'Inventory Ref Sheet'!AK2112</f>
        <v>0</v>
      </c>
      <c r="K2112" s="59">
        <f>'Inventory Ref Sheet'!AL2112</f>
        <v>0</v>
      </c>
      <c r="L2112" s="59">
        <f>'Inventory Ref Sheet'!AM2112</f>
        <v>0</v>
      </c>
      <c r="M2112" s="59">
        <f>'Inventory Ref Sheet'!AP2112</f>
        <v>0</v>
      </c>
      <c r="N2112" s="59">
        <f>'Inventory Ref Sheet'!AQ2112</f>
        <v>0</v>
      </c>
      <c r="O2112" s="100" t="str">
        <f ca="1">IF('Inventory Ref Sheet'!AS2112&gt;0,YEAR(TODAY())-'Inventory Ref Sheet'!AS2112,"")</f>
        <v/>
      </c>
      <c r="P2112" s="95">
        <f>'Inventory Ref Sheet'!AU2112</f>
        <v>0</v>
      </c>
      <c r="Q2112" s="60">
        <f>'Inventory Ref Sheet'!AV2112</f>
        <v>0</v>
      </c>
      <c r="R2112" s="61"/>
      <c r="S2112" s="100" t="str">
        <f t="shared" si="114"/>
        <v/>
      </c>
      <c r="T2112" s="59">
        <f>'Inventory Ref Sheet'!M2112</f>
        <v>0</v>
      </c>
      <c r="U2112" s="102">
        <f>'Inventory Ref Sheet'!N2112</f>
        <v>0</v>
      </c>
      <c r="V2112" s="59">
        <f>'Inventory Ref Sheet'!O2112</f>
        <v>0</v>
      </c>
      <c r="W2112" s="59">
        <f>'Inventory Ref Sheet'!R2112</f>
        <v>0</v>
      </c>
      <c r="X2112" s="59">
        <f>'Inventory Ref Sheet'!S2112</f>
        <v>0</v>
      </c>
      <c r="Y2112" s="100" t="str">
        <f ca="1">IF('Inventory Ref Sheet'!U2112&gt;0,YEAR(TODAY())-'Inventory Ref Sheet'!U2112,"")</f>
        <v/>
      </c>
      <c r="Z2112" s="95">
        <f>'Inventory Ref Sheet'!W2112</f>
        <v>0</v>
      </c>
      <c r="AA2112" s="60">
        <f>'Inventory Ref Sheet'!X2112</f>
        <v>0</v>
      </c>
      <c r="AB2112" s="61"/>
      <c r="AC2112" s="97" t="str">
        <f t="shared" si="115"/>
        <v/>
      </c>
      <c r="AD2112" s="59">
        <f>'Inventory Ref Sheet'!Y2112</f>
        <v>0</v>
      </c>
      <c r="AE2112" s="59">
        <f>'Inventory Ref Sheet'!Z2112</f>
        <v>0</v>
      </c>
      <c r="AF2112" s="102">
        <f>'Inventory Ref Sheet'!AA2112</f>
        <v>0</v>
      </c>
      <c r="AG2112" s="59">
        <f>'Inventory Ref Sheet'!AD2112</f>
        <v>0</v>
      </c>
      <c r="AH2112" s="59">
        <f>'Inventory Ref Sheet'!AE2112</f>
        <v>0</v>
      </c>
      <c r="AI2112" s="100" t="str">
        <f ca="1">IF('Inventory Ref Sheet'!AG2112&gt;0,YEAR(TODAY())-'Inventory Ref Sheet'!AG2112,"")</f>
        <v/>
      </c>
      <c r="AJ2112" s="99"/>
      <c r="AK2112" s="60">
        <f>'Inventory Ref Sheet'!AJ2112</f>
        <v>0</v>
      </c>
      <c r="AL2112" s="99"/>
      <c r="AM2112" s="97" t="str">
        <f t="shared" si="116"/>
        <v/>
      </c>
    </row>
    <row r="2113" spans="10:39" x14ac:dyDescent="0.25">
      <c r="J2113" s="59">
        <f>'Inventory Ref Sheet'!AK2113</f>
        <v>0</v>
      </c>
      <c r="K2113" s="59">
        <f>'Inventory Ref Sheet'!AL2113</f>
        <v>0</v>
      </c>
      <c r="L2113" s="59">
        <f>'Inventory Ref Sheet'!AM2113</f>
        <v>0</v>
      </c>
      <c r="M2113" s="59">
        <f>'Inventory Ref Sheet'!AP2113</f>
        <v>0</v>
      </c>
      <c r="N2113" s="59">
        <f>'Inventory Ref Sheet'!AQ2113</f>
        <v>0</v>
      </c>
      <c r="O2113" s="100" t="str">
        <f ca="1">IF('Inventory Ref Sheet'!AS2113&gt;0,YEAR(TODAY())-'Inventory Ref Sheet'!AS2113,"")</f>
        <v/>
      </c>
      <c r="P2113" s="95">
        <f>'Inventory Ref Sheet'!AU2113</f>
        <v>0</v>
      </c>
      <c r="Q2113" s="60">
        <f>'Inventory Ref Sheet'!AV2113</f>
        <v>0</v>
      </c>
      <c r="R2113" s="61"/>
      <c r="S2113" s="100" t="str">
        <f t="shared" si="114"/>
        <v/>
      </c>
      <c r="T2113" s="59">
        <f>'Inventory Ref Sheet'!M2113</f>
        <v>0</v>
      </c>
      <c r="U2113" s="102">
        <f>'Inventory Ref Sheet'!N2113</f>
        <v>0</v>
      </c>
      <c r="V2113" s="59">
        <f>'Inventory Ref Sheet'!O2113</f>
        <v>0</v>
      </c>
      <c r="W2113" s="59">
        <f>'Inventory Ref Sheet'!R2113</f>
        <v>0</v>
      </c>
      <c r="X2113" s="59">
        <f>'Inventory Ref Sheet'!S2113</f>
        <v>0</v>
      </c>
      <c r="Y2113" s="100" t="str">
        <f ca="1">IF('Inventory Ref Sheet'!U2113&gt;0,YEAR(TODAY())-'Inventory Ref Sheet'!U2113,"")</f>
        <v/>
      </c>
      <c r="Z2113" s="95">
        <f>'Inventory Ref Sheet'!W2113</f>
        <v>0</v>
      </c>
      <c r="AA2113" s="60">
        <f>'Inventory Ref Sheet'!X2113</f>
        <v>0</v>
      </c>
      <c r="AB2113" s="61"/>
      <c r="AC2113" s="97" t="str">
        <f t="shared" si="115"/>
        <v/>
      </c>
      <c r="AD2113" s="59">
        <f>'Inventory Ref Sheet'!Y2113</f>
        <v>0</v>
      </c>
      <c r="AE2113" s="59">
        <f>'Inventory Ref Sheet'!Z2113</f>
        <v>0</v>
      </c>
      <c r="AF2113" s="102">
        <f>'Inventory Ref Sheet'!AA2113</f>
        <v>0</v>
      </c>
      <c r="AG2113" s="59">
        <f>'Inventory Ref Sheet'!AD2113</f>
        <v>0</v>
      </c>
      <c r="AH2113" s="59">
        <f>'Inventory Ref Sheet'!AE2113</f>
        <v>0</v>
      </c>
      <c r="AI2113" s="100" t="str">
        <f ca="1">IF('Inventory Ref Sheet'!AG2113&gt;0,YEAR(TODAY())-'Inventory Ref Sheet'!AG2113,"")</f>
        <v/>
      </c>
      <c r="AJ2113" s="99"/>
      <c r="AK2113" s="60">
        <f>'Inventory Ref Sheet'!AJ2113</f>
        <v>0</v>
      </c>
      <c r="AL2113" s="99"/>
      <c r="AM2113" s="97" t="str">
        <f t="shared" si="116"/>
        <v/>
      </c>
    </row>
    <row r="2114" spans="10:39" x14ac:dyDescent="0.25">
      <c r="J2114" s="59">
        <f>'Inventory Ref Sheet'!AK2114</f>
        <v>0</v>
      </c>
      <c r="K2114" s="59">
        <f>'Inventory Ref Sheet'!AL2114</f>
        <v>0</v>
      </c>
      <c r="L2114" s="59">
        <f>'Inventory Ref Sheet'!AM2114</f>
        <v>0</v>
      </c>
      <c r="M2114" s="59">
        <f>'Inventory Ref Sheet'!AP2114</f>
        <v>0</v>
      </c>
      <c r="N2114" s="59">
        <f>'Inventory Ref Sheet'!AQ2114</f>
        <v>0</v>
      </c>
      <c r="O2114" s="100" t="str">
        <f ca="1">IF('Inventory Ref Sheet'!AS2114&gt;0,YEAR(TODAY())-'Inventory Ref Sheet'!AS2114,"")</f>
        <v/>
      </c>
      <c r="P2114" s="95">
        <f>'Inventory Ref Sheet'!AU2114</f>
        <v>0</v>
      </c>
      <c r="Q2114" s="60">
        <f>'Inventory Ref Sheet'!AV2114</f>
        <v>0</v>
      </c>
      <c r="R2114" s="61"/>
      <c r="S2114" s="100" t="str">
        <f t="shared" si="114"/>
        <v/>
      </c>
      <c r="T2114" s="59">
        <f>'Inventory Ref Sheet'!M2114</f>
        <v>0</v>
      </c>
      <c r="U2114" s="102">
        <f>'Inventory Ref Sheet'!N2114</f>
        <v>0</v>
      </c>
      <c r="V2114" s="59">
        <f>'Inventory Ref Sheet'!O2114</f>
        <v>0</v>
      </c>
      <c r="W2114" s="59">
        <f>'Inventory Ref Sheet'!R2114</f>
        <v>0</v>
      </c>
      <c r="X2114" s="59">
        <f>'Inventory Ref Sheet'!S2114</f>
        <v>0</v>
      </c>
      <c r="Y2114" s="100" t="str">
        <f ca="1">IF('Inventory Ref Sheet'!U2114&gt;0,YEAR(TODAY())-'Inventory Ref Sheet'!U2114,"")</f>
        <v/>
      </c>
      <c r="Z2114" s="95">
        <f>'Inventory Ref Sheet'!W2114</f>
        <v>0</v>
      </c>
      <c r="AA2114" s="60">
        <f>'Inventory Ref Sheet'!X2114</f>
        <v>0</v>
      </c>
      <c r="AB2114" s="61"/>
      <c r="AC2114" s="97" t="str">
        <f t="shared" si="115"/>
        <v/>
      </c>
      <c r="AD2114" s="59">
        <f>'Inventory Ref Sheet'!Y2114</f>
        <v>0</v>
      </c>
      <c r="AE2114" s="59">
        <f>'Inventory Ref Sheet'!Z2114</f>
        <v>0</v>
      </c>
      <c r="AF2114" s="102">
        <f>'Inventory Ref Sheet'!AA2114</f>
        <v>0</v>
      </c>
      <c r="AG2114" s="59">
        <f>'Inventory Ref Sheet'!AD2114</f>
        <v>0</v>
      </c>
      <c r="AH2114" s="59">
        <f>'Inventory Ref Sheet'!AE2114</f>
        <v>0</v>
      </c>
      <c r="AI2114" s="100" t="str">
        <f ca="1">IF('Inventory Ref Sheet'!AG2114&gt;0,YEAR(TODAY())-'Inventory Ref Sheet'!AG2114,"")</f>
        <v/>
      </c>
      <c r="AJ2114" s="99"/>
      <c r="AK2114" s="60">
        <f>'Inventory Ref Sheet'!AJ2114</f>
        <v>0</v>
      </c>
      <c r="AL2114" s="99"/>
      <c r="AM2114" s="97" t="str">
        <f t="shared" si="116"/>
        <v/>
      </c>
    </row>
    <row r="2115" spans="10:39" x14ac:dyDescent="0.25">
      <c r="J2115" s="59">
        <f>'Inventory Ref Sheet'!AK2115</f>
        <v>0</v>
      </c>
      <c r="K2115" s="59">
        <f>'Inventory Ref Sheet'!AL2115</f>
        <v>0</v>
      </c>
      <c r="L2115" s="59">
        <f>'Inventory Ref Sheet'!AM2115</f>
        <v>0</v>
      </c>
      <c r="M2115" s="59">
        <f>'Inventory Ref Sheet'!AP2115</f>
        <v>0</v>
      </c>
      <c r="N2115" s="59">
        <f>'Inventory Ref Sheet'!AQ2115</f>
        <v>0</v>
      </c>
      <c r="O2115" s="100" t="str">
        <f ca="1">IF('Inventory Ref Sheet'!AS2115&gt;0,YEAR(TODAY())-'Inventory Ref Sheet'!AS2115,"")</f>
        <v/>
      </c>
      <c r="P2115" s="95">
        <f>'Inventory Ref Sheet'!AU2115</f>
        <v>0</v>
      </c>
      <c r="Q2115" s="60">
        <f>'Inventory Ref Sheet'!AV2115</f>
        <v>0</v>
      </c>
      <c r="R2115" s="61"/>
      <c r="S2115" s="100" t="str">
        <f t="shared" si="114"/>
        <v/>
      </c>
      <c r="T2115" s="59">
        <f>'Inventory Ref Sheet'!M2115</f>
        <v>0</v>
      </c>
      <c r="U2115" s="102">
        <f>'Inventory Ref Sheet'!N2115</f>
        <v>0</v>
      </c>
      <c r="V2115" s="59">
        <f>'Inventory Ref Sheet'!O2115</f>
        <v>0</v>
      </c>
      <c r="W2115" s="59">
        <f>'Inventory Ref Sheet'!R2115</f>
        <v>0</v>
      </c>
      <c r="X2115" s="59">
        <f>'Inventory Ref Sheet'!S2115</f>
        <v>0</v>
      </c>
      <c r="Y2115" s="100" t="str">
        <f ca="1">IF('Inventory Ref Sheet'!U2115&gt;0,YEAR(TODAY())-'Inventory Ref Sheet'!U2115,"")</f>
        <v/>
      </c>
      <c r="Z2115" s="95">
        <f>'Inventory Ref Sheet'!W2115</f>
        <v>0</v>
      </c>
      <c r="AA2115" s="60">
        <f>'Inventory Ref Sheet'!X2115</f>
        <v>0</v>
      </c>
      <c r="AB2115" s="61"/>
      <c r="AC2115" s="97" t="str">
        <f t="shared" si="115"/>
        <v/>
      </c>
      <c r="AD2115" s="59">
        <f>'Inventory Ref Sheet'!Y2115</f>
        <v>0</v>
      </c>
      <c r="AE2115" s="59">
        <f>'Inventory Ref Sheet'!Z2115</f>
        <v>0</v>
      </c>
      <c r="AF2115" s="102">
        <f>'Inventory Ref Sheet'!AA2115</f>
        <v>0</v>
      </c>
      <c r="AG2115" s="59">
        <f>'Inventory Ref Sheet'!AD2115</f>
        <v>0</v>
      </c>
      <c r="AH2115" s="59">
        <f>'Inventory Ref Sheet'!AE2115</f>
        <v>0</v>
      </c>
      <c r="AI2115" s="100" t="str">
        <f ca="1">IF('Inventory Ref Sheet'!AG2115&gt;0,YEAR(TODAY())-'Inventory Ref Sheet'!AG2115,"")</f>
        <v/>
      </c>
      <c r="AJ2115" s="99"/>
      <c r="AK2115" s="60">
        <f>'Inventory Ref Sheet'!AJ2115</f>
        <v>0</v>
      </c>
      <c r="AL2115" s="99"/>
      <c r="AM2115" s="97" t="str">
        <f t="shared" si="116"/>
        <v/>
      </c>
    </row>
    <row r="2116" spans="10:39" x14ac:dyDescent="0.25">
      <c r="J2116" s="59">
        <f>'Inventory Ref Sheet'!AK2116</f>
        <v>0</v>
      </c>
      <c r="K2116" s="59">
        <f>'Inventory Ref Sheet'!AL2116</f>
        <v>0</v>
      </c>
      <c r="L2116" s="59">
        <f>'Inventory Ref Sheet'!AM2116</f>
        <v>0</v>
      </c>
      <c r="M2116" s="59">
        <f>'Inventory Ref Sheet'!AP2116</f>
        <v>0</v>
      </c>
      <c r="N2116" s="59">
        <f>'Inventory Ref Sheet'!AQ2116</f>
        <v>0</v>
      </c>
      <c r="O2116" s="100" t="str">
        <f ca="1">IF('Inventory Ref Sheet'!AS2116&gt;0,YEAR(TODAY())-'Inventory Ref Sheet'!AS2116,"")</f>
        <v/>
      </c>
      <c r="P2116" s="95">
        <f>'Inventory Ref Sheet'!AU2116</f>
        <v>0</v>
      </c>
      <c r="Q2116" s="60">
        <f>'Inventory Ref Sheet'!AV2116</f>
        <v>0</v>
      </c>
      <c r="R2116" s="61"/>
      <c r="S2116" s="100" t="str">
        <f t="shared" si="114"/>
        <v/>
      </c>
      <c r="T2116" s="59">
        <f>'Inventory Ref Sheet'!M2116</f>
        <v>0</v>
      </c>
      <c r="U2116" s="102">
        <f>'Inventory Ref Sheet'!N2116</f>
        <v>0</v>
      </c>
      <c r="V2116" s="59">
        <f>'Inventory Ref Sheet'!O2116</f>
        <v>0</v>
      </c>
      <c r="W2116" s="59">
        <f>'Inventory Ref Sheet'!R2116</f>
        <v>0</v>
      </c>
      <c r="X2116" s="59">
        <f>'Inventory Ref Sheet'!S2116</f>
        <v>0</v>
      </c>
      <c r="Y2116" s="100" t="str">
        <f ca="1">IF('Inventory Ref Sheet'!U2116&gt;0,YEAR(TODAY())-'Inventory Ref Sheet'!U2116,"")</f>
        <v/>
      </c>
      <c r="Z2116" s="95">
        <f>'Inventory Ref Sheet'!W2116</f>
        <v>0</v>
      </c>
      <c r="AA2116" s="60">
        <f>'Inventory Ref Sheet'!X2116</f>
        <v>0</v>
      </c>
      <c r="AB2116" s="61"/>
      <c r="AC2116" s="97" t="str">
        <f t="shared" si="115"/>
        <v/>
      </c>
      <c r="AD2116" s="59">
        <f>'Inventory Ref Sheet'!Y2116</f>
        <v>0</v>
      </c>
      <c r="AE2116" s="59">
        <f>'Inventory Ref Sheet'!Z2116</f>
        <v>0</v>
      </c>
      <c r="AF2116" s="102">
        <f>'Inventory Ref Sheet'!AA2116</f>
        <v>0</v>
      </c>
      <c r="AG2116" s="59">
        <f>'Inventory Ref Sheet'!AD2116</f>
        <v>0</v>
      </c>
      <c r="AH2116" s="59">
        <f>'Inventory Ref Sheet'!AE2116</f>
        <v>0</v>
      </c>
      <c r="AI2116" s="100" t="str">
        <f ca="1">IF('Inventory Ref Sheet'!AG2116&gt;0,YEAR(TODAY())-'Inventory Ref Sheet'!AG2116,"")</f>
        <v/>
      </c>
      <c r="AJ2116" s="99"/>
      <c r="AK2116" s="60">
        <f>'Inventory Ref Sheet'!AJ2116</f>
        <v>0</v>
      </c>
      <c r="AL2116" s="99"/>
      <c r="AM2116" s="97" t="str">
        <f t="shared" si="116"/>
        <v/>
      </c>
    </row>
    <row r="2117" spans="10:39" x14ac:dyDescent="0.25">
      <c r="J2117" s="59">
        <f>'Inventory Ref Sheet'!AK2117</f>
        <v>0</v>
      </c>
      <c r="K2117" s="59">
        <f>'Inventory Ref Sheet'!AL2117</f>
        <v>0</v>
      </c>
      <c r="L2117" s="59">
        <f>'Inventory Ref Sheet'!AM2117</f>
        <v>0</v>
      </c>
      <c r="M2117" s="59">
        <f>'Inventory Ref Sheet'!AP2117</f>
        <v>0</v>
      </c>
      <c r="N2117" s="59">
        <f>'Inventory Ref Sheet'!AQ2117</f>
        <v>0</v>
      </c>
      <c r="O2117" s="100" t="str">
        <f ca="1">IF('Inventory Ref Sheet'!AS2117&gt;0,YEAR(TODAY())-'Inventory Ref Sheet'!AS2117,"")</f>
        <v/>
      </c>
      <c r="P2117" s="95">
        <f>'Inventory Ref Sheet'!AU2117</f>
        <v>0</v>
      </c>
      <c r="Q2117" s="60">
        <f>'Inventory Ref Sheet'!AV2117</f>
        <v>0</v>
      </c>
      <c r="R2117" s="61"/>
      <c r="S2117" s="100" t="str">
        <f t="shared" si="114"/>
        <v/>
      </c>
      <c r="T2117" s="59">
        <f>'Inventory Ref Sheet'!M2117</f>
        <v>0</v>
      </c>
      <c r="U2117" s="102">
        <f>'Inventory Ref Sheet'!N2117</f>
        <v>0</v>
      </c>
      <c r="V2117" s="59">
        <f>'Inventory Ref Sheet'!O2117</f>
        <v>0</v>
      </c>
      <c r="W2117" s="59">
        <f>'Inventory Ref Sheet'!R2117</f>
        <v>0</v>
      </c>
      <c r="X2117" s="59">
        <f>'Inventory Ref Sheet'!S2117</f>
        <v>0</v>
      </c>
      <c r="Y2117" s="100" t="str">
        <f ca="1">IF('Inventory Ref Sheet'!U2117&gt;0,YEAR(TODAY())-'Inventory Ref Sheet'!U2117,"")</f>
        <v/>
      </c>
      <c r="Z2117" s="95">
        <f>'Inventory Ref Sheet'!W2117</f>
        <v>0</v>
      </c>
      <c r="AA2117" s="60">
        <f>'Inventory Ref Sheet'!X2117</f>
        <v>0</v>
      </c>
      <c r="AB2117" s="61"/>
      <c r="AC2117" s="97" t="str">
        <f t="shared" si="115"/>
        <v/>
      </c>
      <c r="AD2117" s="59">
        <f>'Inventory Ref Sheet'!Y2117</f>
        <v>0</v>
      </c>
      <c r="AE2117" s="59">
        <f>'Inventory Ref Sheet'!Z2117</f>
        <v>0</v>
      </c>
      <c r="AF2117" s="102">
        <f>'Inventory Ref Sheet'!AA2117</f>
        <v>0</v>
      </c>
      <c r="AG2117" s="59">
        <f>'Inventory Ref Sheet'!AD2117</f>
        <v>0</v>
      </c>
      <c r="AH2117" s="59">
        <f>'Inventory Ref Sheet'!AE2117</f>
        <v>0</v>
      </c>
      <c r="AI2117" s="100" t="str">
        <f ca="1">IF('Inventory Ref Sheet'!AG2117&gt;0,YEAR(TODAY())-'Inventory Ref Sheet'!AG2117,"")</f>
        <v/>
      </c>
      <c r="AJ2117" s="99"/>
      <c r="AK2117" s="60">
        <f>'Inventory Ref Sheet'!AJ2117</f>
        <v>0</v>
      </c>
      <c r="AL2117" s="99"/>
      <c r="AM2117" s="97" t="str">
        <f t="shared" si="116"/>
        <v/>
      </c>
    </row>
    <row r="2118" spans="10:39" x14ac:dyDescent="0.25">
      <c r="J2118" s="59">
        <f>'Inventory Ref Sheet'!AK2118</f>
        <v>0</v>
      </c>
      <c r="K2118" s="59">
        <f>'Inventory Ref Sheet'!AL2118</f>
        <v>0</v>
      </c>
      <c r="L2118" s="59">
        <f>'Inventory Ref Sheet'!AM2118</f>
        <v>0</v>
      </c>
      <c r="M2118" s="59">
        <f>'Inventory Ref Sheet'!AP2118</f>
        <v>0</v>
      </c>
      <c r="N2118" s="59">
        <f>'Inventory Ref Sheet'!AQ2118</f>
        <v>0</v>
      </c>
      <c r="O2118" s="100" t="str">
        <f ca="1">IF('Inventory Ref Sheet'!AS2118&gt;0,YEAR(TODAY())-'Inventory Ref Sheet'!AS2118,"")</f>
        <v/>
      </c>
      <c r="P2118" s="95">
        <f>'Inventory Ref Sheet'!AU2118</f>
        <v>0</v>
      </c>
      <c r="Q2118" s="60">
        <f>'Inventory Ref Sheet'!AV2118</f>
        <v>0</v>
      </c>
      <c r="R2118" s="61"/>
      <c r="S2118" s="100" t="str">
        <f t="shared" ref="S2118:S2181" si="117">IF(ISTEXT(J2118),IF(O2118&gt;=R2118,"Yes","No"),"")</f>
        <v/>
      </c>
      <c r="T2118" s="59">
        <f>'Inventory Ref Sheet'!M2118</f>
        <v>0</v>
      </c>
      <c r="U2118" s="102">
        <f>'Inventory Ref Sheet'!N2118</f>
        <v>0</v>
      </c>
      <c r="V2118" s="59">
        <f>'Inventory Ref Sheet'!O2118</f>
        <v>0</v>
      </c>
      <c r="W2118" s="59">
        <f>'Inventory Ref Sheet'!R2118</f>
        <v>0</v>
      </c>
      <c r="X2118" s="59">
        <f>'Inventory Ref Sheet'!S2118</f>
        <v>0</v>
      </c>
      <c r="Y2118" s="100" t="str">
        <f ca="1">IF('Inventory Ref Sheet'!U2118&gt;0,YEAR(TODAY())-'Inventory Ref Sheet'!U2118,"")</f>
        <v/>
      </c>
      <c r="Z2118" s="95">
        <f>'Inventory Ref Sheet'!W2118</f>
        <v>0</v>
      </c>
      <c r="AA2118" s="60">
        <f>'Inventory Ref Sheet'!X2118</f>
        <v>0</v>
      </c>
      <c r="AB2118" s="61"/>
      <c r="AC2118" s="97" t="str">
        <f t="shared" si="115"/>
        <v/>
      </c>
      <c r="AD2118" s="59">
        <f>'Inventory Ref Sheet'!Y2118</f>
        <v>0</v>
      </c>
      <c r="AE2118" s="59">
        <f>'Inventory Ref Sheet'!Z2118</f>
        <v>0</v>
      </c>
      <c r="AF2118" s="102">
        <f>'Inventory Ref Sheet'!AA2118</f>
        <v>0</v>
      </c>
      <c r="AG2118" s="59">
        <f>'Inventory Ref Sheet'!AD2118</f>
        <v>0</v>
      </c>
      <c r="AH2118" s="59">
        <f>'Inventory Ref Sheet'!AE2118</f>
        <v>0</v>
      </c>
      <c r="AI2118" s="100" t="str">
        <f ca="1">IF('Inventory Ref Sheet'!AG2118&gt;0,YEAR(TODAY())-'Inventory Ref Sheet'!AG2118,"")</f>
        <v/>
      </c>
      <c r="AJ2118" s="99"/>
      <c r="AK2118" s="60">
        <f>'Inventory Ref Sheet'!AJ2118</f>
        <v>0</v>
      </c>
      <c r="AL2118" s="99"/>
      <c r="AM2118" s="97" t="str">
        <f t="shared" si="116"/>
        <v/>
      </c>
    </row>
    <row r="2119" spans="10:39" x14ac:dyDescent="0.25">
      <c r="J2119" s="59">
        <f>'Inventory Ref Sheet'!AK2119</f>
        <v>0</v>
      </c>
      <c r="K2119" s="59">
        <f>'Inventory Ref Sheet'!AL2119</f>
        <v>0</v>
      </c>
      <c r="L2119" s="59">
        <f>'Inventory Ref Sheet'!AM2119</f>
        <v>0</v>
      </c>
      <c r="M2119" s="59">
        <f>'Inventory Ref Sheet'!AP2119</f>
        <v>0</v>
      </c>
      <c r="N2119" s="59">
        <f>'Inventory Ref Sheet'!AQ2119</f>
        <v>0</v>
      </c>
      <c r="O2119" s="100" t="str">
        <f ca="1">IF('Inventory Ref Sheet'!AS2119&gt;0,YEAR(TODAY())-'Inventory Ref Sheet'!AS2119,"")</f>
        <v/>
      </c>
      <c r="P2119" s="95">
        <f>'Inventory Ref Sheet'!AU2119</f>
        <v>0</v>
      </c>
      <c r="Q2119" s="60">
        <f>'Inventory Ref Sheet'!AV2119</f>
        <v>0</v>
      </c>
      <c r="R2119" s="61"/>
      <c r="S2119" s="100" t="str">
        <f t="shared" si="117"/>
        <v/>
      </c>
      <c r="T2119" s="59">
        <f>'Inventory Ref Sheet'!M2119</f>
        <v>0</v>
      </c>
      <c r="U2119" s="102">
        <f>'Inventory Ref Sheet'!N2119</f>
        <v>0</v>
      </c>
      <c r="V2119" s="59">
        <f>'Inventory Ref Sheet'!O2119</f>
        <v>0</v>
      </c>
      <c r="W2119" s="59">
        <f>'Inventory Ref Sheet'!R2119</f>
        <v>0</v>
      </c>
      <c r="X2119" s="59">
        <f>'Inventory Ref Sheet'!S2119</f>
        <v>0</v>
      </c>
      <c r="Y2119" s="100" t="str">
        <f ca="1">IF('Inventory Ref Sheet'!U2119&gt;0,YEAR(TODAY())-'Inventory Ref Sheet'!U2119,"")</f>
        <v/>
      </c>
      <c r="Z2119" s="95">
        <f>'Inventory Ref Sheet'!W2119</f>
        <v>0</v>
      </c>
      <c r="AA2119" s="60">
        <f>'Inventory Ref Sheet'!X2119</f>
        <v>0</v>
      </c>
      <c r="AB2119" s="61"/>
      <c r="AC2119" s="97" t="str">
        <f t="shared" si="115"/>
        <v/>
      </c>
      <c r="AD2119" s="59">
        <f>'Inventory Ref Sheet'!Y2119</f>
        <v>0</v>
      </c>
      <c r="AE2119" s="59">
        <f>'Inventory Ref Sheet'!Z2119</f>
        <v>0</v>
      </c>
      <c r="AF2119" s="102">
        <f>'Inventory Ref Sheet'!AA2119</f>
        <v>0</v>
      </c>
      <c r="AG2119" s="59">
        <f>'Inventory Ref Sheet'!AD2119</f>
        <v>0</v>
      </c>
      <c r="AH2119" s="59">
        <f>'Inventory Ref Sheet'!AE2119</f>
        <v>0</v>
      </c>
      <c r="AI2119" s="100" t="str">
        <f ca="1">IF('Inventory Ref Sheet'!AG2119&gt;0,YEAR(TODAY())-'Inventory Ref Sheet'!AG2119,"")</f>
        <v/>
      </c>
      <c r="AJ2119" s="99"/>
      <c r="AK2119" s="60">
        <f>'Inventory Ref Sheet'!AJ2119</f>
        <v>0</v>
      </c>
      <c r="AL2119" s="99"/>
      <c r="AM2119" s="97" t="str">
        <f t="shared" si="116"/>
        <v/>
      </c>
    </row>
    <row r="2120" spans="10:39" x14ac:dyDescent="0.25">
      <c r="J2120" s="59">
        <f>'Inventory Ref Sheet'!AK2120</f>
        <v>0</v>
      </c>
      <c r="K2120" s="59">
        <f>'Inventory Ref Sheet'!AL2120</f>
        <v>0</v>
      </c>
      <c r="L2120" s="59">
        <f>'Inventory Ref Sheet'!AM2120</f>
        <v>0</v>
      </c>
      <c r="M2120" s="59">
        <f>'Inventory Ref Sheet'!AP2120</f>
        <v>0</v>
      </c>
      <c r="N2120" s="59">
        <f>'Inventory Ref Sheet'!AQ2120</f>
        <v>0</v>
      </c>
      <c r="O2120" s="100" t="str">
        <f ca="1">IF('Inventory Ref Sheet'!AS2120&gt;0,YEAR(TODAY())-'Inventory Ref Sheet'!AS2120,"")</f>
        <v/>
      </c>
      <c r="P2120" s="95">
        <f>'Inventory Ref Sheet'!AU2120</f>
        <v>0</v>
      </c>
      <c r="Q2120" s="60">
        <f>'Inventory Ref Sheet'!AV2120</f>
        <v>0</v>
      </c>
      <c r="R2120" s="61"/>
      <c r="S2120" s="100" t="str">
        <f t="shared" si="117"/>
        <v/>
      </c>
      <c r="T2120" s="59">
        <f>'Inventory Ref Sheet'!M2120</f>
        <v>0</v>
      </c>
      <c r="U2120" s="102">
        <f>'Inventory Ref Sheet'!N2120</f>
        <v>0</v>
      </c>
      <c r="V2120" s="59">
        <f>'Inventory Ref Sheet'!O2120</f>
        <v>0</v>
      </c>
      <c r="W2120" s="59">
        <f>'Inventory Ref Sheet'!R2120</f>
        <v>0</v>
      </c>
      <c r="X2120" s="59">
        <f>'Inventory Ref Sheet'!S2120</f>
        <v>0</v>
      </c>
      <c r="Y2120" s="100" t="str">
        <f ca="1">IF('Inventory Ref Sheet'!U2120&gt;0,YEAR(TODAY())-'Inventory Ref Sheet'!U2120,"")</f>
        <v/>
      </c>
      <c r="Z2120" s="95">
        <f>'Inventory Ref Sheet'!W2120</f>
        <v>0</v>
      </c>
      <c r="AA2120" s="60">
        <f>'Inventory Ref Sheet'!X2120</f>
        <v>0</v>
      </c>
      <c r="AB2120" s="61"/>
      <c r="AC2120" s="97" t="str">
        <f t="shared" si="115"/>
        <v/>
      </c>
      <c r="AD2120" s="59">
        <f>'Inventory Ref Sheet'!Y2120</f>
        <v>0</v>
      </c>
      <c r="AE2120" s="59">
        <f>'Inventory Ref Sheet'!Z2120</f>
        <v>0</v>
      </c>
      <c r="AF2120" s="102">
        <f>'Inventory Ref Sheet'!AA2120</f>
        <v>0</v>
      </c>
      <c r="AG2120" s="59">
        <f>'Inventory Ref Sheet'!AD2120</f>
        <v>0</v>
      </c>
      <c r="AH2120" s="59">
        <f>'Inventory Ref Sheet'!AE2120</f>
        <v>0</v>
      </c>
      <c r="AI2120" s="100" t="str">
        <f ca="1">IF('Inventory Ref Sheet'!AG2120&gt;0,YEAR(TODAY())-'Inventory Ref Sheet'!AG2120,"")</f>
        <v/>
      </c>
      <c r="AJ2120" s="99"/>
      <c r="AK2120" s="60">
        <f>'Inventory Ref Sheet'!AJ2120</f>
        <v>0</v>
      </c>
      <c r="AL2120" s="99"/>
      <c r="AM2120" s="97" t="str">
        <f t="shared" si="116"/>
        <v/>
      </c>
    </row>
    <row r="2121" spans="10:39" x14ac:dyDescent="0.25">
      <c r="J2121" s="59">
        <f>'Inventory Ref Sheet'!AK2121</f>
        <v>0</v>
      </c>
      <c r="K2121" s="59">
        <f>'Inventory Ref Sheet'!AL2121</f>
        <v>0</v>
      </c>
      <c r="L2121" s="59">
        <f>'Inventory Ref Sheet'!AM2121</f>
        <v>0</v>
      </c>
      <c r="M2121" s="59">
        <f>'Inventory Ref Sheet'!AP2121</f>
        <v>0</v>
      </c>
      <c r="N2121" s="59">
        <f>'Inventory Ref Sheet'!AQ2121</f>
        <v>0</v>
      </c>
      <c r="O2121" s="100" t="str">
        <f ca="1">IF('Inventory Ref Sheet'!AS2121&gt;0,YEAR(TODAY())-'Inventory Ref Sheet'!AS2121,"")</f>
        <v/>
      </c>
      <c r="P2121" s="95">
        <f>'Inventory Ref Sheet'!AU2121</f>
        <v>0</v>
      </c>
      <c r="Q2121" s="60">
        <f>'Inventory Ref Sheet'!AV2121</f>
        <v>0</v>
      </c>
      <c r="R2121" s="61"/>
      <c r="S2121" s="100" t="str">
        <f t="shared" si="117"/>
        <v/>
      </c>
      <c r="T2121" s="59">
        <f>'Inventory Ref Sheet'!M2121</f>
        <v>0</v>
      </c>
      <c r="U2121" s="102">
        <f>'Inventory Ref Sheet'!N2121</f>
        <v>0</v>
      </c>
      <c r="V2121" s="59">
        <f>'Inventory Ref Sheet'!O2121</f>
        <v>0</v>
      </c>
      <c r="W2121" s="59">
        <f>'Inventory Ref Sheet'!R2121</f>
        <v>0</v>
      </c>
      <c r="X2121" s="59">
        <f>'Inventory Ref Sheet'!S2121</f>
        <v>0</v>
      </c>
      <c r="Y2121" s="100" t="str">
        <f ca="1">IF('Inventory Ref Sheet'!U2121&gt;0,YEAR(TODAY())-'Inventory Ref Sheet'!U2121,"")</f>
        <v/>
      </c>
      <c r="Z2121" s="95">
        <f>'Inventory Ref Sheet'!W2121</f>
        <v>0</v>
      </c>
      <c r="AA2121" s="60">
        <f>'Inventory Ref Sheet'!X2121</f>
        <v>0</v>
      </c>
      <c r="AB2121" s="61"/>
      <c r="AC2121" s="97" t="str">
        <f t="shared" si="115"/>
        <v/>
      </c>
      <c r="AD2121" s="59">
        <f>'Inventory Ref Sheet'!Y2121</f>
        <v>0</v>
      </c>
      <c r="AE2121" s="59">
        <f>'Inventory Ref Sheet'!Z2121</f>
        <v>0</v>
      </c>
      <c r="AF2121" s="102">
        <f>'Inventory Ref Sheet'!AA2121</f>
        <v>0</v>
      </c>
      <c r="AG2121" s="59">
        <f>'Inventory Ref Sheet'!AD2121</f>
        <v>0</v>
      </c>
      <c r="AH2121" s="59">
        <f>'Inventory Ref Sheet'!AE2121</f>
        <v>0</v>
      </c>
      <c r="AI2121" s="100" t="str">
        <f ca="1">IF('Inventory Ref Sheet'!AG2121&gt;0,YEAR(TODAY())-'Inventory Ref Sheet'!AG2121,"")</f>
        <v/>
      </c>
      <c r="AJ2121" s="99"/>
      <c r="AK2121" s="60">
        <f>'Inventory Ref Sheet'!AJ2121</f>
        <v>0</v>
      </c>
      <c r="AL2121" s="99"/>
      <c r="AM2121" s="97" t="str">
        <f t="shared" si="116"/>
        <v/>
      </c>
    </row>
    <row r="2122" spans="10:39" x14ac:dyDescent="0.25">
      <c r="J2122" s="59">
        <f>'Inventory Ref Sheet'!AK2122</f>
        <v>0</v>
      </c>
      <c r="K2122" s="59">
        <f>'Inventory Ref Sheet'!AL2122</f>
        <v>0</v>
      </c>
      <c r="L2122" s="59">
        <f>'Inventory Ref Sheet'!AM2122</f>
        <v>0</v>
      </c>
      <c r="M2122" s="59">
        <f>'Inventory Ref Sheet'!AP2122</f>
        <v>0</v>
      </c>
      <c r="N2122" s="59">
        <f>'Inventory Ref Sheet'!AQ2122</f>
        <v>0</v>
      </c>
      <c r="O2122" s="100" t="str">
        <f ca="1">IF('Inventory Ref Sheet'!AS2122&gt;0,YEAR(TODAY())-'Inventory Ref Sheet'!AS2122,"")</f>
        <v/>
      </c>
      <c r="P2122" s="95">
        <f>'Inventory Ref Sheet'!AU2122</f>
        <v>0</v>
      </c>
      <c r="Q2122" s="60">
        <f>'Inventory Ref Sheet'!AV2122</f>
        <v>0</v>
      </c>
      <c r="R2122" s="61"/>
      <c r="S2122" s="100" t="str">
        <f t="shared" si="117"/>
        <v/>
      </c>
      <c r="T2122" s="59">
        <f>'Inventory Ref Sheet'!M2122</f>
        <v>0</v>
      </c>
      <c r="U2122" s="102">
        <f>'Inventory Ref Sheet'!N2122</f>
        <v>0</v>
      </c>
      <c r="V2122" s="59">
        <f>'Inventory Ref Sheet'!O2122</f>
        <v>0</v>
      </c>
      <c r="W2122" s="59">
        <f>'Inventory Ref Sheet'!R2122</f>
        <v>0</v>
      </c>
      <c r="X2122" s="59">
        <f>'Inventory Ref Sheet'!S2122</f>
        <v>0</v>
      </c>
      <c r="Y2122" s="100" t="str">
        <f ca="1">IF('Inventory Ref Sheet'!U2122&gt;0,YEAR(TODAY())-'Inventory Ref Sheet'!U2122,"")</f>
        <v/>
      </c>
      <c r="Z2122" s="95">
        <f>'Inventory Ref Sheet'!W2122</f>
        <v>0</v>
      </c>
      <c r="AA2122" s="60">
        <f>'Inventory Ref Sheet'!X2122</f>
        <v>0</v>
      </c>
      <c r="AB2122" s="61"/>
      <c r="AC2122" s="97" t="str">
        <f t="shared" si="115"/>
        <v/>
      </c>
      <c r="AD2122" s="59">
        <f>'Inventory Ref Sheet'!Y2122</f>
        <v>0</v>
      </c>
      <c r="AE2122" s="59">
        <f>'Inventory Ref Sheet'!Z2122</f>
        <v>0</v>
      </c>
      <c r="AF2122" s="102">
        <f>'Inventory Ref Sheet'!AA2122</f>
        <v>0</v>
      </c>
      <c r="AG2122" s="59">
        <f>'Inventory Ref Sheet'!AD2122</f>
        <v>0</v>
      </c>
      <c r="AH2122" s="59">
        <f>'Inventory Ref Sheet'!AE2122</f>
        <v>0</v>
      </c>
      <c r="AI2122" s="100" t="str">
        <f ca="1">IF('Inventory Ref Sheet'!AG2122&gt;0,YEAR(TODAY())-'Inventory Ref Sheet'!AG2122,"")</f>
        <v/>
      </c>
      <c r="AJ2122" s="99"/>
      <c r="AK2122" s="60">
        <f>'Inventory Ref Sheet'!AJ2122</f>
        <v>0</v>
      </c>
      <c r="AL2122" s="99"/>
      <c r="AM2122" s="97" t="str">
        <f t="shared" si="116"/>
        <v/>
      </c>
    </row>
    <row r="2123" spans="10:39" x14ac:dyDescent="0.25">
      <c r="J2123" s="59">
        <f>'Inventory Ref Sheet'!AK2123</f>
        <v>0</v>
      </c>
      <c r="K2123" s="59">
        <f>'Inventory Ref Sheet'!AL2123</f>
        <v>0</v>
      </c>
      <c r="L2123" s="59">
        <f>'Inventory Ref Sheet'!AM2123</f>
        <v>0</v>
      </c>
      <c r="M2123" s="59">
        <f>'Inventory Ref Sheet'!AP2123</f>
        <v>0</v>
      </c>
      <c r="N2123" s="59">
        <f>'Inventory Ref Sheet'!AQ2123</f>
        <v>0</v>
      </c>
      <c r="O2123" s="100" t="str">
        <f ca="1">IF('Inventory Ref Sheet'!AS2123&gt;0,YEAR(TODAY())-'Inventory Ref Sheet'!AS2123,"")</f>
        <v/>
      </c>
      <c r="P2123" s="95">
        <f>'Inventory Ref Sheet'!AU2123</f>
        <v>0</v>
      </c>
      <c r="Q2123" s="60">
        <f>'Inventory Ref Sheet'!AV2123</f>
        <v>0</v>
      </c>
      <c r="R2123" s="61"/>
      <c r="S2123" s="100" t="str">
        <f t="shared" si="117"/>
        <v/>
      </c>
      <c r="T2123" s="59">
        <f>'Inventory Ref Sheet'!M2123</f>
        <v>0</v>
      </c>
      <c r="U2123" s="102">
        <f>'Inventory Ref Sheet'!N2123</f>
        <v>0</v>
      </c>
      <c r="V2123" s="59">
        <f>'Inventory Ref Sheet'!O2123</f>
        <v>0</v>
      </c>
      <c r="W2123" s="59">
        <f>'Inventory Ref Sheet'!R2123</f>
        <v>0</v>
      </c>
      <c r="X2123" s="59">
        <f>'Inventory Ref Sheet'!S2123</f>
        <v>0</v>
      </c>
      <c r="Y2123" s="100" t="str">
        <f ca="1">IF('Inventory Ref Sheet'!U2123&gt;0,YEAR(TODAY())-'Inventory Ref Sheet'!U2123,"")</f>
        <v/>
      </c>
      <c r="Z2123" s="95">
        <f>'Inventory Ref Sheet'!W2123</f>
        <v>0</v>
      </c>
      <c r="AA2123" s="60">
        <f>'Inventory Ref Sheet'!X2123</f>
        <v>0</v>
      </c>
      <c r="AB2123" s="61"/>
      <c r="AC2123" s="97" t="str">
        <f t="shared" ref="AC2123:AC2186" si="118">IF(ISTEXT(T2123),IF(Y2123&gt;=AB2123,"Yes","No"),"")</f>
        <v/>
      </c>
      <c r="AD2123" s="59">
        <f>'Inventory Ref Sheet'!Y2123</f>
        <v>0</v>
      </c>
      <c r="AE2123" s="59">
        <f>'Inventory Ref Sheet'!Z2123</f>
        <v>0</v>
      </c>
      <c r="AF2123" s="102">
        <f>'Inventory Ref Sheet'!AA2123</f>
        <v>0</v>
      </c>
      <c r="AG2123" s="59">
        <f>'Inventory Ref Sheet'!AD2123</f>
        <v>0</v>
      </c>
      <c r="AH2123" s="59">
        <f>'Inventory Ref Sheet'!AE2123</f>
        <v>0</v>
      </c>
      <c r="AI2123" s="100" t="str">
        <f ca="1">IF('Inventory Ref Sheet'!AG2123&gt;0,YEAR(TODAY())-'Inventory Ref Sheet'!AG2123,"")</f>
        <v/>
      </c>
      <c r="AJ2123" s="99"/>
      <c r="AK2123" s="60">
        <f>'Inventory Ref Sheet'!AJ2123</f>
        <v>0</v>
      </c>
      <c r="AL2123" s="99"/>
      <c r="AM2123" s="97" t="str">
        <f t="shared" ref="AM2123:AM2186" si="119">IF(ISTEXT(AD2123),IF(AI2123&gt;=AL2123,"Yes","No"),"")</f>
        <v/>
      </c>
    </row>
    <row r="2124" spans="10:39" x14ac:dyDescent="0.25">
      <c r="J2124" s="59">
        <f>'Inventory Ref Sheet'!AK2124</f>
        <v>0</v>
      </c>
      <c r="K2124" s="59">
        <f>'Inventory Ref Sheet'!AL2124</f>
        <v>0</v>
      </c>
      <c r="L2124" s="59">
        <f>'Inventory Ref Sheet'!AM2124</f>
        <v>0</v>
      </c>
      <c r="M2124" s="59">
        <f>'Inventory Ref Sheet'!AP2124</f>
        <v>0</v>
      </c>
      <c r="N2124" s="59">
        <f>'Inventory Ref Sheet'!AQ2124</f>
        <v>0</v>
      </c>
      <c r="O2124" s="100" t="str">
        <f ca="1">IF('Inventory Ref Sheet'!AS2124&gt;0,YEAR(TODAY())-'Inventory Ref Sheet'!AS2124,"")</f>
        <v/>
      </c>
      <c r="P2124" s="95">
        <f>'Inventory Ref Sheet'!AU2124</f>
        <v>0</v>
      </c>
      <c r="Q2124" s="60">
        <f>'Inventory Ref Sheet'!AV2124</f>
        <v>0</v>
      </c>
      <c r="R2124" s="61"/>
      <c r="S2124" s="100" t="str">
        <f t="shared" si="117"/>
        <v/>
      </c>
      <c r="T2124" s="59">
        <f>'Inventory Ref Sheet'!M2124</f>
        <v>0</v>
      </c>
      <c r="U2124" s="102">
        <f>'Inventory Ref Sheet'!N2124</f>
        <v>0</v>
      </c>
      <c r="V2124" s="59">
        <f>'Inventory Ref Sheet'!O2124</f>
        <v>0</v>
      </c>
      <c r="W2124" s="59">
        <f>'Inventory Ref Sheet'!R2124</f>
        <v>0</v>
      </c>
      <c r="X2124" s="59">
        <f>'Inventory Ref Sheet'!S2124</f>
        <v>0</v>
      </c>
      <c r="Y2124" s="100" t="str">
        <f ca="1">IF('Inventory Ref Sheet'!U2124&gt;0,YEAR(TODAY())-'Inventory Ref Sheet'!U2124,"")</f>
        <v/>
      </c>
      <c r="Z2124" s="95">
        <f>'Inventory Ref Sheet'!W2124</f>
        <v>0</v>
      </c>
      <c r="AA2124" s="60">
        <f>'Inventory Ref Sheet'!X2124</f>
        <v>0</v>
      </c>
      <c r="AB2124" s="61"/>
      <c r="AC2124" s="97" t="str">
        <f t="shared" si="118"/>
        <v/>
      </c>
      <c r="AD2124" s="59">
        <f>'Inventory Ref Sheet'!Y2124</f>
        <v>0</v>
      </c>
      <c r="AE2124" s="59">
        <f>'Inventory Ref Sheet'!Z2124</f>
        <v>0</v>
      </c>
      <c r="AF2124" s="102">
        <f>'Inventory Ref Sheet'!AA2124</f>
        <v>0</v>
      </c>
      <c r="AG2124" s="59">
        <f>'Inventory Ref Sheet'!AD2124</f>
        <v>0</v>
      </c>
      <c r="AH2124" s="59">
        <f>'Inventory Ref Sheet'!AE2124</f>
        <v>0</v>
      </c>
      <c r="AI2124" s="100" t="str">
        <f ca="1">IF('Inventory Ref Sheet'!AG2124&gt;0,YEAR(TODAY())-'Inventory Ref Sheet'!AG2124,"")</f>
        <v/>
      </c>
      <c r="AJ2124" s="99"/>
      <c r="AK2124" s="60">
        <f>'Inventory Ref Sheet'!AJ2124</f>
        <v>0</v>
      </c>
      <c r="AL2124" s="99"/>
      <c r="AM2124" s="97" t="str">
        <f t="shared" si="119"/>
        <v/>
      </c>
    </row>
    <row r="2125" spans="10:39" x14ac:dyDescent="0.25">
      <c r="J2125" s="59">
        <f>'Inventory Ref Sheet'!AK2125</f>
        <v>0</v>
      </c>
      <c r="K2125" s="59">
        <f>'Inventory Ref Sheet'!AL2125</f>
        <v>0</v>
      </c>
      <c r="L2125" s="59">
        <f>'Inventory Ref Sheet'!AM2125</f>
        <v>0</v>
      </c>
      <c r="M2125" s="59">
        <f>'Inventory Ref Sheet'!AP2125</f>
        <v>0</v>
      </c>
      <c r="N2125" s="59">
        <f>'Inventory Ref Sheet'!AQ2125</f>
        <v>0</v>
      </c>
      <c r="O2125" s="100" t="str">
        <f ca="1">IF('Inventory Ref Sheet'!AS2125&gt;0,YEAR(TODAY())-'Inventory Ref Sheet'!AS2125,"")</f>
        <v/>
      </c>
      <c r="P2125" s="95">
        <f>'Inventory Ref Sheet'!AU2125</f>
        <v>0</v>
      </c>
      <c r="Q2125" s="60">
        <f>'Inventory Ref Sheet'!AV2125</f>
        <v>0</v>
      </c>
      <c r="R2125" s="61"/>
      <c r="S2125" s="100" t="str">
        <f t="shared" si="117"/>
        <v/>
      </c>
      <c r="T2125" s="59">
        <f>'Inventory Ref Sheet'!M2125</f>
        <v>0</v>
      </c>
      <c r="U2125" s="102">
        <f>'Inventory Ref Sheet'!N2125</f>
        <v>0</v>
      </c>
      <c r="V2125" s="59">
        <f>'Inventory Ref Sheet'!O2125</f>
        <v>0</v>
      </c>
      <c r="W2125" s="59">
        <f>'Inventory Ref Sheet'!R2125</f>
        <v>0</v>
      </c>
      <c r="X2125" s="59">
        <f>'Inventory Ref Sheet'!S2125</f>
        <v>0</v>
      </c>
      <c r="Y2125" s="100" t="str">
        <f ca="1">IF('Inventory Ref Sheet'!U2125&gt;0,YEAR(TODAY())-'Inventory Ref Sheet'!U2125,"")</f>
        <v/>
      </c>
      <c r="Z2125" s="95">
        <f>'Inventory Ref Sheet'!W2125</f>
        <v>0</v>
      </c>
      <c r="AA2125" s="60">
        <f>'Inventory Ref Sheet'!X2125</f>
        <v>0</v>
      </c>
      <c r="AB2125" s="61"/>
      <c r="AC2125" s="97" t="str">
        <f t="shared" si="118"/>
        <v/>
      </c>
      <c r="AD2125" s="59">
        <f>'Inventory Ref Sheet'!Y2125</f>
        <v>0</v>
      </c>
      <c r="AE2125" s="59">
        <f>'Inventory Ref Sheet'!Z2125</f>
        <v>0</v>
      </c>
      <c r="AF2125" s="102">
        <f>'Inventory Ref Sheet'!AA2125</f>
        <v>0</v>
      </c>
      <c r="AG2125" s="59">
        <f>'Inventory Ref Sheet'!AD2125</f>
        <v>0</v>
      </c>
      <c r="AH2125" s="59">
        <f>'Inventory Ref Sheet'!AE2125</f>
        <v>0</v>
      </c>
      <c r="AI2125" s="100" t="str">
        <f ca="1">IF('Inventory Ref Sheet'!AG2125&gt;0,YEAR(TODAY())-'Inventory Ref Sheet'!AG2125,"")</f>
        <v/>
      </c>
      <c r="AJ2125" s="99"/>
      <c r="AK2125" s="60">
        <f>'Inventory Ref Sheet'!AJ2125</f>
        <v>0</v>
      </c>
      <c r="AL2125" s="99"/>
      <c r="AM2125" s="97" t="str">
        <f t="shared" si="119"/>
        <v/>
      </c>
    </row>
    <row r="2126" spans="10:39" x14ac:dyDescent="0.25">
      <c r="J2126" s="59">
        <f>'Inventory Ref Sheet'!AK2126</f>
        <v>0</v>
      </c>
      <c r="K2126" s="59">
        <f>'Inventory Ref Sheet'!AL2126</f>
        <v>0</v>
      </c>
      <c r="L2126" s="59">
        <f>'Inventory Ref Sheet'!AM2126</f>
        <v>0</v>
      </c>
      <c r="M2126" s="59">
        <f>'Inventory Ref Sheet'!AP2126</f>
        <v>0</v>
      </c>
      <c r="N2126" s="59">
        <f>'Inventory Ref Sheet'!AQ2126</f>
        <v>0</v>
      </c>
      <c r="O2126" s="100" t="str">
        <f ca="1">IF('Inventory Ref Sheet'!AS2126&gt;0,YEAR(TODAY())-'Inventory Ref Sheet'!AS2126,"")</f>
        <v/>
      </c>
      <c r="P2126" s="95">
        <f>'Inventory Ref Sheet'!AU2126</f>
        <v>0</v>
      </c>
      <c r="Q2126" s="60">
        <f>'Inventory Ref Sheet'!AV2126</f>
        <v>0</v>
      </c>
      <c r="R2126" s="61"/>
      <c r="S2126" s="100" t="str">
        <f t="shared" si="117"/>
        <v/>
      </c>
      <c r="T2126" s="59">
        <f>'Inventory Ref Sheet'!M2126</f>
        <v>0</v>
      </c>
      <c r="U2126" s="102">
        <f>'Inventory Ref Sheet'!N2126</f>
        <v>0</v>
      </c>
      <c r="V2126" s="59">
        <f>'Inventory Ref Sheet'!O2126</f>
        <v>0</v>
      </c>
      <c r="W2126" s="59">
        <f>'Inventory Ref Sheet'!R2126</f>
        <v>0</v>
      </c>
      <c r="X2126" s="59">
        <f>'Inventory Ref Sheet'!S2126</f>
        <v>0</v>
      </c>
      <c r="Y2126" s="100" t="str">
        <f ca="1">IF('Inventory Ref Sheet'!U2126&gt;0,YEAR(TODAY())-'Inventory Ref Sheet'!U2126,"")</f>
        <v/>
      </c>
      <c r="Z2126" s="95">
        <f>'Inventory Ref Sheet'!W2126</f>
        <v>0</v>
      </c>
      <c r="AA2126" s="60">
        <f>'Inventory Ref Sheet'!X2126</f>
        <v>0</v>
      </c>
      <c r="AB2126" s="61"/>
      <c r="AC2126" s="97" t="str">
        <f t="shared" si="118"/>
        <v/>
      </c>
      <c r="AD2126" s="59">
        <f>'Inventory Ref Sheet'!Y2126</f>
        <v>0</v>
      </c>
      <c r="AE2126" s="59">
        <f>'Inventory Ref Sheet'!Z2126</f>
        <v>0</v>
      </c>
      <c r="AF2126" s="102">
        <f>'Inventory Ref Sheet'!AA2126</f>
        <v>0</v>
      </c>
      <c r="AG2126" s="59">
        <f>'Inventory Ref Sheet'!AD2126</f>
        <v>0</v>
      </c>
      <c r="AH2126" s="59">
        <f>'Inventory Ref Sheet'!AE2126</f>
        <v>0</v>
      </c>
      <c r="AI2126" s="100" t="str">
        <f ca="1">IF('Inventory Ref Sheet'!AG2126&gt;0,YEAR(TODAY())-'Inventory Ref Sheet'!AG2126,"")</f>
        <v/>
      </c>
      <c r="AJ2126" s="99"/>
      <c r="AK2126" s="60">
        <f>'Inventory Ref Sheet'!AJ2126</f>
        <v>0</v>
      </c>
      <c r="AL2126" s="99"/>
      <c r="AM2126" s="97" t="str">
        <f t="shared" si="119"/>
        <v/>
      </c>
    </row>
    <row r="2127" spans="10:39" x14ac:dyDescent="0.25">
      <c r="J2127" s="59">
        <f>'Inventory Ref Sheet'!AK2127</f>
        <v>0</v>
      </c>
      <c r="K2127" s="59">
        <f>'Inventory Ref Sheet'!AL2127</f>
        <v>0</v>
      </c>
      <c r="L2127" s="59">
        <f>'Inventory Ref Sheet'!AM2127</f>
        <v>0</v>
      </c>
      <c r="M2127" s="59">
        <f>'Inventory Ref Sheet'!AP2127</f>
        <v>0</v>
      </c>
      <c r="N2127" s="59">
        <f>'Inventory Ref Sheet'!AQ2127</f>
        <v>0</v>
      </c>
      <c r="O2127" s="100" t="str">
        <f ca="1">IF('Inventory Ref Sheet'!AS2127&gt;0,YEAR(TODAY())-'Inventory Ref Sheet'!AS2127,"")</f>
        <v/>
      </c>
      <c r="P2127" s="95">
        <f>'Inventory Ref Sheet'!AU2127</f>
        <v>0</v>
      </c>
      <c r="Q2127" s="60">
        <f>'Inventory Ref Sheet'!AV2127</f>
        <v>0</v>
      </c>
      <c r="R2127" s="61"/>
      <c r="S2127" s="100" t="str">
        <f t="shared" si="117"/>
        <v/>
      </c>
      <c r="T2127" s="59">
        <f>'Inventory Ref Sheet'!M2127</f>
        <v>0</v>
      </c>
      <c r="U2127" s="102">
        <f>'Inventory Ref Sheet'!N2127</f>
        <v>0</v>
      </c>
      <c r="V2127" s="59">
        <f>'Inventory Ref Sheet'!O2127</f>
        <v>0</v>
      </c>
      <c r="W2127" s="59">
        <f>'Inventory Ref Sheet'!R2127</f>
        <v>0</v>
      </c>
      <c r="X2127" s="59">
        <f>'Inventory Ref Sheet'!S2127</f>
        <v>0</v>
      </c>
      <c r="Y2127" s="100" t="str">
        <f ca="1">IF('Inventory Ref Sheet'!U2127&gt;0,YEAR(TODAY())-'Inventory Ref Sheet'!U2127,"")</f>
        <v/>
      </c>
      <c r="Z2127" s="95">
        <f>'Inventory Ref Sheet'!W2127</f>
        <v>0</v>
      </c>
      <c r="AA2127" s="60">
        <f>'Inventory Ref Sheet'!X2127</f>
        <v>0</v>
      </c>
      <c r="AB2127" s="61"/>
      <c r="AC2127" s="97" t="str">
        <f t="shared" si="118"/>
        <v/>
      </c>
      <c r="AD2127" s="59">
        <f>'Inventory Ref Sheet'!Y2127</f>
        <v>0</v>
      </c>
      <c r="AE2127" s="59">
        <f>'Inventory Ref Sheet'!Z2127</f>
        <v>0</v>
      </c>
      <c r="AF2127" s="102">
        <f>'Inventory Ref Sheet'!AA2127</f>
        <v>0</v>
      </c>
      <c r="AG2127" s="59">
        <f>'Inventory Ref Sheet'!AD2127</f>
        <v>0</v>
      </c>
      <c r="AH2127" s="59">
        <f>'Inventory Ref Sheet'!AE2127</f>
        <v>0</v>
      </c>
      <c r="AI2127" s="100" t="str">
        <f ca="1">IF('Inventory Ref Sheet'!AG2127&gt;0,YEAR(TODAY())-'Inventory Ref Sheet'!AG2127,"")</f>
        <v/>
      </c>
      <c r="AJ2127" s="99"/>
      <c r="AK2127" s="60">
        <f>'Inventory Ref Sheet'!AJ2127</f>
        <v>0</v>
      </c>
      <c r="AL2127" s="99"/>
      <c r="AM2127" s="97" t="str">
        <f t="shared" si="119"/>
        <v/>
      </c>
    </row>
    <row r="2128" spans="10:39" x14ac:dyDescent="0.25">
      <c r="J2128" s="59">
        <f>'Inventory Ref Sheet'!AK2128</f>
        <v>0</v>
      </c>
      <c r="K2128" s="59">
        <f>'Inventory Ref Sheet'!AL2128</f>
        <v>0</v>
      </c>
      <c r="L2128" s="59">
        <f>'Inventory Ref Sheet'!AM2128</f>
        <v>0</v>
      </c>
      <c r="M2128" s="59">
        <f>'Inventory Ref Sheet'!AP2128</f>
        <v>0</v>
      </c>
      <c r="N2128" s="59">
        <f>'Inventory Ref Sheet'!AQ2128</f>
        <v>0</v>
      </c>
      <c r="O2128" s="100" t="str">
        <f ca="1">IF('Inventory Ref Sheet'!AS2128&gt;0,YEAR(TODAY())-'Inventory Ref Sheet'!AS2128,"")</f>
        <v/>
      </c>
      <c r="P2128" s="95">
        <f>'Inventory Ref Sheet'!AU2128</f>
        <v>0</v>
      </c>
      <c r="Q2128" s="60">
        <f>'Inventory Ref Sheet'!AV2128</f>
        <v>0</v>
      </c>
      <c r="R2128" s="61"/>
      <c r="S2128" s="100" t="str">
        <f t="shared" si="117"/>
        <v/>
      </c>
      <c r="T2128" s="59">
        <f>'Inventory Ref Sheet'!M2128</f>
        <v>0</v>
      </c>
      <c r="U2128" s="102">
        <f>'Inventory Ref Sheet'!N2128</f>
        <v>0</v>
      </c>
      <c r="V2128" s="59">
        <f>'Inventory Ref Sheet'!O2128</f>
        <v>0</v>
      </c>
      <c r="W2128" s="59">
        <f>'Inventory Ref Sheet'!R2128</f>
        <v>0</v>
      </c>
      <c r="X2128" s="59">
        <f>'Inventory Ref Sheet'!S2128</f>
        <v>0</v>
      </c>
      <c r="Y2128" s="100" t="str">
        <f ca="1">IF('Inventory Ref Sheet'!U2128&gt;0,YEAR(TODAY())-'Inventory Ref Sheet'!U2128,"")</f>
        <v/>
      </c>
      <c r="Z2128" s="95">
        <f>'Inventory Ref Sheet'!W2128</f>
        <v>0</v>
      </c>
      <c r="AA2128" s="60">
        <f>'Inventory Ref Sheet'!X2128</f>
        <v>0</v>
      </c>
      <c r="AB2128" s="61"/>
      <c r="AC2128" s="97" t="str">
        <f t="shared" si="118"/>
        <v/>
      </c>
      <c r="AD2128" s="59">
        <f>'Inventory Ref Sheet'!Y2128</f>
        <v>0</v>
      </c>
      <c r="AE2128" s="59">
        <f>'Inventory Ref Sheet'!Z2128</f>
        <v>0</v>
      </c>
      <c r="AF2128" s="102">
        <f>'Inventory Ref Sheet'!AA2128</f>
        <v>0</v>
      </c>
      <c r="AG2128" s="59">
        <f>'Inventory Ref Sheet'!AD2128</f>
        <v>0</v>
      </c>
      <c r="AH2128" s="59">
        <f>'Inventory Ref Sheet'!AE2128</f>
        <v>0</v>
      </c>
      <c r="AI2128" s="100" t="str">
        <f ca="1">IF('Inventory Ref Sheet'!AG2128&gt;0,YEAR(TODAY())-'Inventory Ref Sheet'!AG2128,"")</f>
        <v/>
      </c>
      <c r="AJ2128" s="99"/>
      <c r="AK2128" s="60">
        <f>'Inventory Ref Sheet'!AJ2128</f>
        <v>0</v>
      </c>
      <c r="AL2128" s="99"/>
      <c r="AM2128" s="97" t="str">
        <f t="shared" si="119"/>
        <v/>
      </c>
    </row>
    <row r="2129" spans="10:39" x14ac:dyDescent="0.25">
      <c r="J2129" s="59">
        <f>'Inventory Ref Sheet'!AK2129</f>
        <v>0</v>
      </c>
      <c r="K2129" s="59">
        <f>'Inventory Ref Sheet'!AL2129</f>
        <v>0</v>
      </c>
      <c r="L2129" s="59">
        <f>'Inventory Ref Sheet'!AM2129</f>
        <v>0</v>
      </c>
      <c r="M2129" s="59">
        <f>'Inventory Ref Sheet'!AP2129</f>
        <v>0</v>
      </c>
      <c r="N2129" s="59">
        <f>'Inventory Ref Sheet'!AQ2129</f>
        <v>0</v>
      </c>
      <c r="O2129" s="100" t="str">
        <f ca="1">IF('Inventory Ref Sheet'!AS2129&gt;0,YEAR(TODAY())-'Inventory Ref Sheet'!AS2129,"")</f>
        <v/>
      </c>
      <c r="P2129" s="95">
        <f>'Inventory Ref Sheet'!AU2129</f>
        <v>0</v>
      </c>
      <c r="Q2129" s="60">
        <f>'Inventory Ref Sheet'!AV2129</f>
        <v>0</v>
      </c>
      <c r="R2129" s="61"/>
      <c r="S2129" s="100" t="str">
        <f t="shared" si="117"/>
        <v/>
      </c>
      <c r="T2129" s="59">
        <f>'Inventory Ref Sheet'!M2129</f>
        <v>0</v>
      </c>
      <c r="U2129" s="102">
        <f>'Inventory Ref Sheet'!N2129</f>
        <v>0</v>
      </c>
      <c r="V2129" s="59">
        <f>'Inventory Ref Sheet'!O2129</f>
        <v>0</v>
      </c>
      <c r="W2129" s="59">
        <f>'Inventory Ref Sheet'!R2129</f>
        <v>0</v>
      </c>
      <c r="X2129" s="59">
        <f>'Inventory Ref Sheet'!S2129</f>
        <v>0</v>
      </c>
      <c r="Y2129" s="100" t="str">
        <f ca="1">IF('Inventory Ref Sheet'!U2129&gt;0,YEAR(TODAY())-'Inventory Ref Sheet'!U2129,"")</f>
        <v/>
      </c>
      <c r="Z2129" s="95">
        <f>'Inventory Ref Sheet'!W2129</f>
        <v>0</v>
      </c>
      <c r="AA2129" s="60">
        <f>'Inventory Ref Sheet'!X2129</f>
        <v>0</v>
      </c>
      <c r="AB2129" s="61"/>
      <c r="AC2129" s="97" t="str">
        <f t="shared" si="118"/>
        <v/>
      </c>
      <c r="AD2129" s="59">
        <f>'Inventory Ref Sheet'!Y2129</f>
        <v>0</v>
      </c>
      <c r="AE2129" s="59">
        <f>'Inventory Ref Sheet'!Z2129</f>
        <v>0</v>
      </c>
      <c r="AF2129" s="102">
        <f>'Inventory Ref Sheet'!AA2129</f>
        <v>0</v>
      </c>
      <c r="AG2129" s="59">
        <f>'Inventory Ref Sheet'!AD2129</f>
        <v>0</v>
      </c>
      <c r="AH2129" s="59">
        <f>'Inventory Ref Sheet'!AE2129</f>
        <v>0</v>
      </c>
      <c r="AI2129" s="100" t="str">
        <f ca="1">IF('Inventory Ref Sheet'!AG2129&gt;0,YEAR(TODAY())-'Inventory Ref Sheet'!AG2129,"")</f>
        <v/>
      </c>
      <c r="AJ2129" s="99"/>
      <c r="AK2129" s="60">
        <f>'Inventory Ref Sheet'!AJ2129</f>
        <v>0</v>
      </c>
      <c r="AL2129" s="99"/>
      <c r="AM2129" s="97" t="str">
        <f t="shared" si="119"/>
        <v/>
      </c>
    </row>
    <row r="2130" spans="10:39" x14ac:dyDescent="0.25">
      <c r="J2130" s="59">
        <f>'Inventory Ref Sheet'!AK2130</f>
        <v>0</v>
      </c>
      <c r="K2130" s="59">
        <f>'Inventory Ref Sheet'!AL2130</f>
        <v>0</v>
      </c>
      <c r="L2130" s="59">
        <f>'Inventory Ref Sheet'!AM2130</f>
        <v>0</v>
      </c>
      <c r="M2130" s="59">
        <f>'Inventory Ref Sheet'!AP2130</f>
        <v>0</v>
      </c>
      <c r="N2130" s="59">
        <f>'Inventory Ref Sheet'!AQ2130</f>
        <v>0</v>
      </c>
      <c r="O2130" s="100" t="str">
        <f ca="1">IF('Inventory Ref Sheet'!AS2130&gt;0,YEAR(TODAY())-'Inventory Ref Sheet'!AS2130,"")</f>
        <v/>
      </c>
      <c r="P2130" s="95">
        <f>'Inventory Ref Sheet'!AU2130</f>
        <v>0</v>
      </c>
      <c r="Q2130" s="60">
        <f>'Inventory Ref Sheet'!AV2130</f>
        <v>0</v>
      </c>
      <c r="R2130" s="61"/>
      <c r="S2130" s="100" t="str">
        <f t="shared" si="117"/>
        <v/>
      </c>
      <c r="T2130" s="59">
        <f>'Inventory Ref Sheet'!M2130</f>
        <v>0</v>
      </c>
      <c r="U2130" s="102">
        <f>'Inventory Ref Sheet'!N2130</f>
        <v>0</v>
      </c>
      <c r="V2130" s="59">
        <f>'Inventory Ref Sheet'!O2130</f>
        <v>0</v>
      </c>
      <c r="W2130" s="59">
        <f>'Inventory Ref Sheet'!R2130</f>
        <v>0</v>
      </c>
      <c r="X2130" s="59">
        <f>'Inventory Ref Sheet'!S2130</f>
        <v>0</v>
      </c>
      <c r="Y2130" s="100" t="str">
        <f ca="1">IF('Inventory Ref Sheet'!U2130&gt;0,YEAR(TODAY())-'Inventory Ref Sheet'!U2130,"")</f>
        <v/>
      </c>
      <c r="Z2130" s="95">
        <f>'Inventory Ref Sheet'!W2130</f>
        <v>0</v>
      </c>
      <c r="AA2130" s="60">
        <f>'Inventory Ref Sheet'!X2130</f>
        <v>0</v>
      </c>
      <c r="AB2130" s="61"/>
      <c r="AC2130" s="97" t="str">
        <f t="shared" si="118"/>
        <v/>
      </c>
      <c r="AD2130" s="59">
        <f>'Inventory Ref Sheet'!Y2130</f>
        <v>0</v>
      </c>
      <c r="AE2130" s="59">
        <f>'Inventory Ref Sheet'!Z2130</f>
        <v>0</v>
      </c>
      <c r="AF2130" s="102">
        <f>'Inventory Ref Sheet'!AA2130</f>
        <v>0</v>
      </c>
      <c r="AG2130" s="59">
        <f>'Inventory Ref Sheet'!AD2130</f>
        <v>0</v>
      </c>
      <c r="AH2130" s="59">
        <f>'Inventory Ref Sheet'!AE2130</f>
        <v>0</v>
      </c>
      <c r="AI2130" s="100" t="str">
        <f ca="1">IF('Inventory Ref Sheet'!AG2130&gt;0,YEAR(TODAY())-'Inventory Ref Sheet'!AG2130,"")</f>
        <v/>
      </c>
      <c r="AJ2130" s="99"/>
      <c r="AK2130" s="60">
        <f>'Inventory Ref Sheet'!AJ2130</f>
        <v>0</v>
      </c>
      <c r="AL2130" s="99"/>
      <c r="AM2130" s="97" t="str">
        <f t="shared" si="119"/>
        <v/>
      </c>
    </row>
    <row r="2131" spans="10:39" x14ac:dyDescent="0.25">
      <c r="J2131" s="59">
        <f>'Inventory Ref Sheet'!AK2131</f>
        <v>0</v>
      </c>
      <c r="K2131" s="59">
        <f>'Inventory Ref Sheet'!AL2131</f>
        <v>0</v>
      </c>
      <c r="L2131" s="59">
        <f>'Inventory Ref Sheet'!AM2131</f>
        <v>0</v>
      </c>
      <c r="M2131" s="59">
        <f>'Inventory Ref Sheet'!AP2131</f>
        <v>0</v>
      </c>
      <c r="N2131" s="59">
        <f>'Inventory Ref Sheet'!AQ2131</f>
        <v>0</v>
      </c>
      <c r="O2131" s="100" t="str">
        <f ca="1">IF('Inventory Ref Sheet'!AS2131&gt;0,YEAR(TODAY())-'Inventory Ref Sheet'!AS2131,"")</f>
        <v/>
      </c>
      <c r="P2131" s="95">
        <f>'Inventory Ref Sheet'!AU2131</f>
        <v>0</v>
      </c>
      <c r="Q2131" s="60">
        <f>'Inventory Ref Sheet'!AV2131</f>
        <v>0</v>
      </c>
      <c r="R2131" s="61"/>
      <c r="S2131" s="100" t="str">
        <f t="shared" si="117"/>
        <v/>
      </c>
      <c r="T2131" s="59">
        <f>'Inventory Ref Sheet'!M2131</f>
        <v>0</v>
      </c>
      <c r="U2131" s="102">
        <f>'Inventory Ref Sheet'!N2131</f>
        <v>0</v>
      </c>
      <c r="V2131" s="59">
        <f>'Inventory Ref Sheet'!O2131</f>
        <v>0</v>
      </c>
      <c r="W2131" s="59">
        <f>'Inventory Ref Sheet'!R2131</f>
        <v>0</v>
      </c>
      <c r="X2131" s="59">
        <f>'Inventory Ref Sheet'!S2131</f>
        <v>0</v>
      </c>
      <c r="Y2131" s="100" t="str">
        <f ca="1">IF('Inventory Ref Sheet'!U2131&gt;0,YEAR(TODAY())-'Inventory Ref Sheet'!U2131,"")</f>
        <v/>
      </c>
      <c r="Z2131" s="95">
        <f>'Inventory Ref Sheet'!W2131</f>
        <v>0</v>
      </c>
      <c r="AA2131" s="60">
        <f>'Inventory Ref Sheet'!X2131</f>
        <v>0</v>
      </c>
      <c r="AB2131" s="61"/>
      <c r="AC2131" s="97" t="str">
        <f t="shared" si="118"/>
        <v/>
      </c>
      <c r="AD2131" s="59">
        <f>'Inventory Ref Sheet'!Y2131</f>
        <v>0</v>
      </c>
      <c r="AE2131" s="59">
        <f>'Inventory Ref Sheet'!Z2131</f>
        <v>0</v>
      </c>
      <c r="AF2131" s="102">
        <f>'Inventory Ref Sheet'!AA2131</f>
        <v>0</v>
      </c>
      <c r="AG2131" s="59">
        <f>'Inventory Ref Sheet'!AD2131</f>
        <v>0</v>
      </c>
      <c r="AH2131" s="59">
        <f>'Inventory Ref Sheet'!AE2131</f>
        <v>0</v>
      </c>
      <c r="AI2131" s="100" t="str">
        <f ca="1">IF('Inventory Ref Sheet'!AG2131&gt;0,YEAR(TODAY())-'Inventory Ref Sheet'!AG2131,"")</f>
        <v/>
      </c>
      <c r="AJ2131" s="99"/>
      <c r="AK2131" s="60">
        <f>'Inventory Ref Sheet'!AJ2131</f>
        <v>0</v>
      </c>
      <c r="AL2131" s="99"/>
      <c r="AM2131" s="97" t="str">
        <f t="shared" si="119"/>
        <v/>
      </c>
    </row>
    <row r="2132" spans="10:39" x14ac:dyDescent="0.25">
      <c r="J2132" s="59">
        <f>'Inventory Ref Sheet'!AK2132</f>
        <v>0</v>
      </c>
      <c r="K2132" s="59">
        <f>'Inventory Ref Sheet'!AL2132</f>
        <v>0</v>
      </c>
      <c r="L2132" s="59">
        <f>'Inventory Ref Sheet'!AM2132</f>
        <v>0</v>
      </c>
      <c r="M2132" s="59">
        <f>'Inventory Ref Sheet'!AP2132</f>
        <v>0</v>
      </c>
      <c r="N2132" s="59">
        <f>'Inventory Ref Sheet'!AQ2132</f>
        <v>0</v>
      </c>
      <c r="O2132" s="100" t="str">
        <f ca="1">IF('Inventory Ref Sheet'!AS2132&gt;0,YEAR(TODAY())-'Inventory Ref Sheet'!AS2132,"")</f>
        <v/>
      </c>
      <c r="P2132" s="95">
        <f>'Inventory Ref Sheet'!AU2132</f>
        <v>0</v>
      </c>
      <c r="Q2132" s="60">
        <f>'Inventory Ref Sheet'!AV2132</f>
        <v>0</v>
      </c>
      <c r="R2132" s="61"/>
      <c r="S2132" s="100" t="str">
        <f t="shared" si="117"/>
        <v/>
      </c>
      <c r="T2132" s="59">
        <f>'Inventory Ref Sheet'!M2132</f>
        <v>0</v>
      </c>
      <c r="U2132" s="102">
        <f>'Inventory Ref Sheet'!N2132</f>
        <v>0</v>
      </c>
      <c r="V2132" s="59">
        <f>'Inventory Ref Sheet'!O2132</f>
        <v>0</v>
      </c>
      <c r="W2132" s="59">
        <f>'Inventory Ref Sheet'!R2132</f>
        <v>0</v>
      </c>
      <c r="X2132" s="59">
        <f>'Inventory Ref Sheet'!S2132</f>
        <v>0</v>
      </c>
      <c r="Y2132" s="100" t="str">
        <f ca="1">IF('Inventory Ref Sheet'!U2132&gt;0,YEAR(TODAY())-'Inventory Ref Sheet'!U2132,"")</f>
        <v/>
      </c>
      <c r="Z2132" s="95">
        <f>'Inventory Ref Sheet'!W2132</f>
        <v>0</v>
      </c>
      <c r="AA2132" s="60">
        <f>'Inventory Ref Sheet'!X2132</f>
        <v>0</v>
      </c>
      <c r="AB2132" s="61"/>
      <c r="AC2132" s="97" t="str">
        <f t="shared" si="118"/>
        <v/>
      </c>
      <c r="AD2132" s="59">
        <f>'Inventory Ref Sheet'!Y2132</f>
        <v>0</v>
      </c>
      <c r="AE2132" s="59">
        <f>'Inventory Ref Sheet'!Z2132</f>
        <v>0</v>
      </c>
      <c r="AF2132" s="102">
        <f>'Inventory Ref Sheet'!AA2132</f>
        <v>0</v>
      </c>
      <c r="AG2132" s="59">
        <f>'Inventory Ref Sheet'!AD2132</f>
        <v>0</v>
      </c>
      <c r="AH2132" s="59">
        <f>'Inventory Ref Sheet'!AE2132</f>
        <v>0</v>
      </c>
      <c r="AI2132" s="100" t="str">
        <f ca="1">IF('Inventory Ref Sheet'!AG2132&gt;0,YEAR(TODAY())-'Inventory Ref Sheet'!AG2132,"")</f>
        <v/>
      </c>
      <c r="AJ2132" s="99"/>
      <c r="AK2132" s="60">
        <f>'Inventory Ref Sheet'!AJ2132</f>
        <v>0</v>
      </c>
      <c r="AL2132" s="99"/>
      <c r="AM2132" s="97" t="str">
        <f t="shared" si="119"/>
        <v/>
      </c>
    </row>
    <row r="2133" spans="10:39" x14ac:dyDescent="0.25">
      <c r="J2133" s="59">
        <f>'Inventory Ref Sheet'!AK2133</f>
        <v>0</v>
      </c>
      <c r="K2133" s="59">
        <f>'Inventory Ref Sheet'!AL2133</f>
        <v>0</v>
      </c>
      <c r="L2133" s="59">
        <f>'Inventory Ref Sheet'!AM2133</f>
        <v>0</v>
      </c>
      <c r="M2133" s="59">
        <f>'Inventory Ref Sheet'!AP2133</f>
        <v>0</v>
      </c>
      <c r="N2133" s="59">
        <f>'Inventory Ref Sheet'!AQ2133</f>
        <v>0</v>
      </c>
      <c r="O2133" s="100" t="str">
        <f ca="1">IF('Inventory Ref Sheet'!AS2133&gt;0,YEAR(TODAY())-'Inventory Ref Sheet'!AS2133,"")</f>
        <v/>
      </c>
      <c r="P2133" s="95">
        <f>'Inventory Ref Sheet'!AU2133</f>
        <v>0</v>
      </c>
      <c r="Q2133" s="60">
        <f>'Inventory Ref Sheet'!AV2133</f>
        <v>0</v>
      </c>
      <c r="R2133" s="61"/>
      <c r="S2133" s="100" t="str">
        <f t="shared" si="117"/>
        <v/>
      </c>
      <c r="T2133" s="59">
        <f>'Inventory Ref Sheet'!M2133</f>
        <v>0</v>
      </c>
      <c r="U2133" s="102">
        <f>'Inventory Ref Sheet'!N2133</f>
        <v>0</v>
      </c>
      <c r="V2133" s="59">
        <f>'Inventory Ref Sheet'!O2133</f>
        <v>0</v>
      </c>
      <c r="W2133" s="59">
        <f>'Inventory Ref Sheet'!R2133</f>
        <v>0</v>
      </c>
      <c r="X2133" s="59">
        <f>'Inventory Ref Sheet'!S2133</f>
        <v>0</v>
      </c>
      <c r="Y2133" s="100" t="str">
        <f ca="1">IF('Inventory Ref Sheet'!U2133&gt;0,YEAR(TODAY())-'Inventory Ref Sheet'!U2133,"")</f>
        <v/>
      </c>
      <c r="Z2133" s="95">
        <f>'Inventory Ref Sheet'!W2133</f>
        <v>0</v>
      </c>
      <c r="AA2133" s="60">
        <f>'Inventory Ref Sheet'!X2133</f>
        <v>0</v>
      </c>
      <c r="AB2133" s="61"/>
      <c r="AC2133" s="97" t="str">
        <f t="shared" si="118"/>
        <v/>
      </c>
      <c r="AD2133" s="59">
        <f>'Inventory Ref Sheet'!Y2133</f>
        <v>0</v>
      </c>
      <c r="AE2133" s="59">
        <f>'Inventory Ref Sheet'!Z2133</f>
        <v>0</v>
      </c>
      <c r="AF2133" s="102">
        <f>'Inventory Ref Sheet'!AA2133</f>
        <v>0</v>
      </c>
      <c r="AG2133" s="59">
        <f>'Inventory Ref Sheet'!AD2133</f>
        <v>0</v>
      </c>
      <c r="AH2133" s="59">
        <f>'Inventory Ref Sheet'!AE2133</f>
        <v>0</v>
      </c>
      <c r="AI2133" s="100" t="str">
        <f ca="1">IF('Inventory Ref Sheet'!AG2133&gt;0,YEAR(TODAY())-'Inventory Ref Sheet'!AG2133,"")</f>
        <v/>
      </c>
      <c r="AJ2133" s="99"/>
      <c r="AK2133" s="60">
        <f>'Inventory Ref Sheet'!AJ2133</f>
        <v>0</v>
      </c>
      <c r="AL2133" s="99"/>
      <c r="AM2133" s="97" t="str">
        <f t="shared" si="119"/>
        <v/>
      </c>
    </row>
    <row r="2134" spans="10:39" x14ac:dyDescent="0.25">
      <c r="J2134" s="59">
        <f>'Inventory Ref Sheet'!AK2134</f>
        <v>0</v>
      </c>
      <c r="K2134" s="59">
        <f>'Inventory Ref Sheet'!AL2134</f>
        <v>0</v>
      </c>
      <c r="L2134" s="59">
        <f>'Inventory Ref Sheet'!AM2134</f>
        <v>0</v>
      </c>
      <c r="M2134" s="59">
        <f>'Inventory Ref Sheet'!AP2134</f>
        <v>0</v>
      </c>
      <c r="N2134" s="59">
        <f>'Inventory Ref Sheet'!AQ2134</f>
        <v>0</v>
      </c>
      <c r="O2134" s="100" t="str">
        <f ca="1">IF('Inventory Ref Sheet'!AS2134&gt;0,YEAR(TODAY())-'Inventory Ref Sheet'!AS2134,"")</f>
        <v/>
      </c>
      <c r="P2134" s="95">
        <f>'Inventory Ref Sheet'!AU2134</f>
        <v>0</v>
      </c>
      <c r="Q2134" s="60">
        <f>'Inventory Ref Sheet'!AV2134</f>
        <v>0</v>
      </c>
      <c r="R2134" s="61"/>
      <c r="S2134" s="100" t="str">
        <f t="shared" si="117"/>
        <v/>
      </c>
      <c r="T2134" s="59">
        <f>'Inventory Ref Sheet'!M2134</f>
        <v>0</v>
      </c>
      <c r="U2134" s="102">
        <f>'Inventory Ref Sheet'!N2134</f>
        <v>0</v>
      </c>
      <c r="V2134" s="59">
        <f>'Inventory Ref Sheet'!O2134</f>
        <v>0</v>
      </c>
      <c r="W2134" s="59">
        <f>'Inventory Ref Sheet'!R2134</f>
        <v>0</v>
      </c>
      <c r="X2134" s="59">
        <f>'Inventory Ref Sheet'!S2134</f>
        <v>0</v>
      </c>
      <c r="Y2134" s="100" t="str">
        <f ca="1">IF('Inventory Ref Sheet'!U2134&gt;0,YEAR(TODAY())-'Inventory Ref Sheet'!U2134,"")</f>
        <v/>
      </c>
      <c r="Z2134" s="95">
        <f>'Inventory Ref Sheet'!W2134</f>
        <v>0</v>
      </c>
      <c r="AA2134" s="60">
        <f>'Inventory Ref Sheet'!X2134</f>
        <v>0</v>
      </c>
      <c r="AB2134" s="61"/>
      <c r="AC2134" s="97" t="str">
        <f t="shared" si="118"/>
        <v/>
      </c>
      <c r="AD2134" s="59">
        <f>'Inventory Ref Sheet'!Y2134</f>
        <v>0</v>
      </c>
      <c r="AE2134" s="59">
        <f>'Inventory Ref Sheet'!Z2134</f>
        <v>0</v>
      </c>
      <c r="AF2134" s="102">
        <f>'Inventory Ref Sheet'!AA2134</f>
        <v>0</v>
      </c>
      <c r="AG2134" s="59">
        <f>'Inventory Ref Sheet'!AD2134</f>
        <v>0</v>
      </c>
      <c r="AH2134" s="59">
        <f>'Inventory Ref Sheet'!AE2134</f>
        <v>0</v>
      </c>
      <c r="AI2134" s="100" t="str">
        <f ca="1">IF('Inventory Ref Sheet'!AG2134&gt;0,YEAR(TODAY())-'Inventory Ref Sheet'!AG2134,"")</f>
        <v/>
      </c>
      <c r="AJ2134" s="99"/>
      <c r="AK2134" s="60">
        <f>'Inventory Ref Sheet'!AJ2134</f>
        <v>0</v>
      </c>
      <c r="AL2134" s="99"/>
      <c r="AM2134" s="97" t="str">
        <f t="shared" si="119"/>
        <v/>
      </c>
    </row>
    <row r="2135" spans="10:39" x14ac:dyDescent="0.25">
      <c r="J2135" s="59">
        <f>'Inventory Ref Sheet'!AK2135</f>
        <v>0</v>
      </c>
      <c r="K2135" s="59">
        <f>'Inventory Ref Sheet'!AL2135</f>
        <v>0</v>
      </c>
      <c r="L2135" s="59">
        <f>'Inventory Ref Sheet'!AM2135</f>
        <v>0</v>
      </c>
      <c r="M2135" s="59">
        <f>'Inventory Ref Sheet'!AP2135</f>
        <v>0</v>
      </c>
      <c r="N2135" s="59">
        <f>'Inventory Ref Sheet'!AQ2135</f>
        <v>0</v>
      </c>
      <c r="O2135" s="100" t="str">
        <f ca="1">IF('Inventory Ref Sheet'!AS2135&gt;0,YEAR(TODAY())-'Inventory Ref Sheet'!AS2135,"")</f>
        <v/>
      </c>
      <c r="P2135" s="95">
        <f>'Inventory Ref Sheet'!AU2135</f>
        <v>0</v>
      </c>
      <c r="Q2135" s="60">
        <f>'Inventory Ref Sheet'!AV2135</f>
        <v>0</v>
      </c>
      <c r="R2135" s="61"/>
      <c r="S2135" s="100" t="str">
        <f t="shared" si="117"/>
        <v/>
      </c>
      <c r="T2135" s="59">
        <f>'Inventory Ref Sheet'!M2135</f>
        <v>0</v>
      </c>
      <c r="U2135" s="102">
        <f>'Inventory Ref Sheet'!N2135</f>
        <v>0</v>
      </c>
      <c r="V2135" s="59">
        <f>'Inventory Ref Sheet'!O2135</f>
        <v>0</v>
      </c>
      <c r="W2135" s="59">
        <f>'Inventory Ref Sheet'!R2135</f>
        <v>0</v>
      </c>
      <c r="X2135" s="59">
        <f>'Inventory Ref Sheet'!S2135</f>
        <v>0</v>
      </c>
      <c r="Y2135" s="100" t="str">
        <f ca="1">IF('Inventory Ref Sheet'!U2135&gt;0,YEAR(TODAY())-'Inventory Ref Sheet'!U2135,"")</f>
        <v/>
      </c>
      <c r="Z2135" s="95">
        <f>'Inventory Ref Sheet'!W2135</f>
        <v>0</v>
      </c>
      <c r="AA2135" s="60">
        <f>'Inventory Ref Sheet'!X2135</f>
        <v>0</v>
      </c>
      <c r="AB2135" s="61"/>
      <c r="AC2135" s="97" t="str">
        <f t="shared" si="118"/>
        <v/>
      </c>
      <c r="AD2135" s="59">
        <f>'Inventory Ref Sheet'!Y2135</f>
        <v>0</v>
      </c>
      <c r="AE2135" s="59">
        <f>'Inventory Ref Sheet'!Z2135</f>
        <v>0</v>
      </c>
      <c r="AF2135" s="102">
        <f>'Inventory Ref Sheet'!AA2135</f>
        <v>0</v>
      </c>
      <c r="AG2135" s="59">
        <f>'Inventory Ref Sheet'!AD2135</f>
        <v>0</v>
      </c>
      <c r="AH2135" s="59">
        <f>'Inventory Ref Sheet'!AE2135</f>
        <v>0</v>
      </c>
      <c r="AI2135" s="100" t="str">
        <f ca="1">IF('Inventory Ref Sheet'!AG2135&gt;0,YEAR(TODAY())-'Inventory Ref Sheet'!AG2135,"")</f>
        <v/>
      </c>
      <c r="AJ2135" s="99"/>
      <c r="AK2135" s="60">
        <f>'Inventory Ref Sheet'!AJ2135</f>
        <v>0</v>
      </c>
      <c r="AL2135" s="99"/>
      <c r="AM2135" s="97" t="str">
        <f t="shared" si="119"/>
        <v/>
      </c>
    </row>
    <row r="2136" spans="10:39" x14ac:dyDescent="0.25">
      <c r="J2136" s="59">
        <f>'Inventory Ref Sheet'!AK2136</f>
        <v>0</v>
      </c>
      <c r="K2136" s="59">
        <f>'Inventory Ref Sheet'!AL2136</f>
        <v>0</v>
      </c>
      <c r="L2136" s="59">
        <f>'Inventory Ref Sheet'!AM2136</f>
        <v>0</v>
      </c>
      <c r="M2136" s="59">
        <f>'Inventory Ref Sheet'!AP2136</f>
        <v>0</v>
      </c>
      <c r="N2136" s="59">
        <f>'Inventory Ref Sheet'!AQ2136</f>
        <v>0</v>
      </c>
      <c r="O2136" s="100" t="str">
        <f ca="1">IF('Inventory Ref Sheet'!AS2136&gt;0,YEAR(TODAY())-'Inventory Ref Sheet'!AS2136,"")</f>
        <v/>
      </c>
      <c r="P2136" s="95">
        <f>'Inventory Ref Sheet'!AU2136</f>
        <v>0</v>
      </c>
      <c r="Q2136" s="60">
        <f>'Inventory Ref Sheet'!AV2136</f>
        <v>0</v>
      </c>
      <c r="R2136" s="61"/>
      <c r="S2136" s="100" t="str">
        <f t="shared" si="117"/>
        <v/>
      </c>
      <c r="T2136" s="59">
        <f>'Inventory Ref Sheet'!M2136</f>
        <v>0</v>
      </c>
      <c r="U2136" s="102">
        <f>'Inventory Ref Sheet'!N2136</f>
        <v>0</v>
      </c>
      <c r="V2136" s="59">
        <f>'Inventory Ref Sheet'!O2136</f>
        <v>0</v>
      </c>
      <c r="W2136" s="59">
        <f>'Inventory Ref Sheet'!R2136</f>
        <v>0</v>
      </c>
      <c r="X2136" s="59">
        <f>'Inventory Ref Sheet'!S2136</f>
        <v>0</v>
      </c>
      <c r="Y2136" s="100" t="str">
        <f ca="1">IF('Inventory Ref Sheet'!U2136&gt;0,YEAR(TODAY())-'Inventory Ref Sheet'!U2136,"")</f>
        <v/>
      </c>
      <c r="Z2136" s="95">
        <f>'Inventory Ref Sheet'!W2136</f>
        <v>0</v>
      </c>
      <c r="AA2136" s="60">
        <f>'Inventory Ref Sheet'!X2136</f>
        <v>0</v>
      </c>
      <c r="AB2136" s="61"/>
      <c r="AC2136" s="97" t="str">
        <f t="shared" si="118"/>
        <v/>
      </c>
      <c r="AD2136" s="59">
        <f>'Inventory Ref Sheet'!Y2136</f>
        <v>0</v>
      </c>
      <c r="AE2136" s="59">
        <f>'Inventory Ref Sheet'!Z2136</f>
        <v>0</v>
      </c>
      <c r="AF2136" s="102">
        <f>'Inventory Ref Sheet'!AA2136</f>
        <v>0</v>
      </c>
      <c r="AG2136" s="59">
        <f>'Inventory Ref Sheet'!AD2136</f>
        <v>0</v>
      </c>
      <c r="AH2136" s="59">
        <f>'Inventory Ref Sheet'!AE2136</f>
        <v>0</v>
      </c>
      <c r="AI2136" s="100" t="str">
        <f ca="1">IF('Inventory Ref Sheet'!AG2136&gt;0,YEAR(TODAY())-'Inventory Ref Sheet'!AG2136,"")</f>
        <v/>
      </c>
      <c r="AJ2136" s="99"/>
      <c r="AK2136" s="60">
        <f>'Inventory Ref Sheet'!AJ2136</f>
        <v>0</v>
      </c>
      <c r="AL2136" s="99"/>
      <c r="AM2136" s="97" t="str">
        <f t="shared" si="119"/>
        <v/>
      </c>
    </row>
    <row r="2137" spans="10:39" x14ac:dyDescent="0.25">
      <c r="J2137" s="59">
        <f>'Inventory Ref Sheet'!AK2137</f>
        <v>0</v>
      </c>
      <c r="K2137" s="59">
        <f>'Inventory Ref Sheet'!AL2137</f>
        <v>0</v>
      </c>
      <c r="L2137" s="59">
        <f>'Inventory Ref Sheet'!AM2137</f>
        <v>0</v>
      </c>
      <c r="M2137" s="59">
        <f>'Inventory Ref Sheet'!AP2137</f>
        <v>0</v>
      </c>
      <c r="N2137" s="59">
        <f>'Inventory Ref Sheet'!AQ2137</f>
        <v>0</v>
      </c>
      <c r="O2137" s="100" t="str">
        <f ca="1">IF('Inventory Ref Sheet'!AS2137&gt;0,YEAR(TODAY())-'Inventory Ref Sheet'!AS2137,"")</f>
        <v/>
      </c>
      <c r="P2137" s="95">
        <f>'Inventory Ref Sheet'!AU2137</f>
        <v>0</v>
      </c>
      <c r="Q2137" s="60">
        <f>'Inventory Ref Sheet'!AV2137</f>
        <v>0</v>
      </c>
      <c r="R2137" s="61"/>
      <c r="S2137" s="100" t="str">
        <f t="shared" si="117"/>
        <v/>
      </c>
      <c r="T2137" s="59">
        <f>'Inventory Ref Sheet'!M2137</f>
        <v>0</v>
      </c>
      <c r="U2137" s="102">
        <f>'Inventory Ref Sheet'!N2137</f>
        <v>0</v>
      </c>
      <c r="V2137" s="59">
        <f>'Inventory Ref Sheet'!O2137</f>
        <v>0</v>
      </c>
      <c r="W2137" s="59">
        <f>'Inventory Ref Sheet'!R2137</f>
        <v>0</v>
      </c>
      <c r="X2137" s="59">
        <f>'Inventory Ref Sheet'!S2137</f>
        <v>0</v>
      </c>
      <c r="Y2137" s="100" t="str">
        <f ca="1">IF('Inventory Ref Sheet'!U2137&gt;0,YEAR(TODAY())-'Inventory Ref Sheet'!U2137,"")</f>
        <v/>
      </c>
      <c r="Z2137" s="95">
        <f>'Inventory Ref Sheet'!W2137</f>
        <v>0</v>
      </c>
      <c r="AA2137" s="60">
        <f>'Inventory Ref Sheet'!X2137</f>
        <v>0</v>
      </c>
      <c r="AB2137" s="61"/>
      <c r="AC2137" s="97" t="str">
        <f t="shared" si="118"/>
        <v/>
      </c>
      <c r="AD2137" s="59">
        <f>'Inventory Ref Sheet'!Y2137</f>
        <v>0</v>
      </c>
      <c r="AE2137" s="59">
        <f>'Inventory Ref Sheet'!Z2137</f>
        <v>0</v>
      </c>
      <c r="AF2137" s="102">
        <f>'Inventory Ref Sheet'!AA2137</f>
        <v>0</v>
      </c>
      <c r="AG2137" s="59">
        <f>'Inventory Ref Sheet'!AD2137</f>
        <v>0</v>
      </c>
      <c r="AH2137" s="59">
        <f>'Inventory Ref Sheet'!AE2137</f>
        <v>0</v>
      </c>
      <c r="AI2137" s="100" t="str">
        <f ca="1">IF('Inventory Ref Sheet'!AG2137&gt;0,YEAR(TODAY())-'Inventory Ref Sheet'!AG2137,"")</f>
        <v/>
      </c>
      <c r="AJ2137" s="99"/>
      <c r="AK2137" s="60">
        <f>'Inventory Ref Sheet'!AJ2137</f>
        <v>0</v>
      </c>
      <c r="AL2137" s="99"/>
      <c r="AM2137" s="97" t="str">
        <f t="shared" si="119"/>
        <v/>
      </c>
    </row>
    <row r="2138" spans="10:39" x14ac:dyDescent="0.25">
      <c r="J2138" s="59">
        <f>'Inventory Ref Sheet'!AK2138</f>
        <v>0</v>
      </c>
      <c r="K2138" s="59">
        <f>'Inventory Ref Sheet'!AL2138</f>
        <v>0</v>
      </c>
      <c r="L2138" s="59">
        <f>'Inventory Ref Sheet'!AM2138</f>
        <v>0</v>
      </c>
      <c r="M2138" s="59">
        <f>'Inventory Ref Sheet'!AP2138</f>
        <v>0</v>
      </c>
      <c r="N2138" s="59">
        <f>'Inventory Ref Sheet'!AQ2138</f>
        <v>0</v>
      </c>
      <c r="O2138" s="100" t="str">
        <f ca="1">IF('Inventory Ref Sheet'!AS2138&gt;0,YEAR(TODAY())-'Inventory Ref Sheet'!AS2138,"")</f>
        <v/>
      </c>
      <c r="P2138" s="95">
        <f>'Inventory Ref Sheet'!AU2138</f>
        <v>0</v>
      </c>
      <c r="Q2138" s="60">
        <f>'Inventory Ref Sheet'!AV2138</f>
        <v>0</v>
      </c>
      <c r="R2138" s="61"/>
      <c r="S2138" s="100" t="str">
        <f t="shared" si="117"/>
        <v/>
      </c>
      <c r="T2138" s="59">
        <f>'Inventory Ref Sheet'!M2138</f>
        <v>0</v>
      </c>
      <c r="U2138" s="102">
        <f>'Inventory Ref Sheet'!N2138</f>
        <v>0</v>
      </c>
      <c r="V2138" s="59">
        <f>'Inventory Ref Sheet'!O2138</f>
        <v>0</v>
      </c>
      <c r="W2138" s="59">
        <f>'Inventory Ref Sheet'!R2138</f>
        <v>0</v>
      </c>
      <c r="X2138" s="59">
        <f>'Inventory Ref Sheet'!S2138</f>
        <v>0</v>
      </c>
      <c r="Y2138" s="100" t="str">
        <f ca="1">IF('Inventory Ref Sheet'!U2138&gt;0,YEAR(TODAY())-'Inventory Ref Sheet'!U2138,"")</f>
        <v/>
      </c>
      <c r="Z2138" s="95">
        <f>'Inventory Ref Sheet'!W2138</f>
        <v>0</v>
      </c>
      <c r="AA2138" s="60">
        <f>'Inventory Ref Sheet'!X2138</f>
        <v>0</v>
      </c>
      <c r="AB2138" s="61"/>
      <c r="AC2138" s="97" t="str">
        <f t="shared" si="118"/>
        <v/>
      </c>
      <c r="AD2138" s="59">
        <f>'Inventory Ref Sheet'!Y2138</f>
        <v>0</v>
      </c>
      <c r="AE2138" s="59">
        <f>'Inventory Ref Sheet'!Z2138</f>
        <v>0</v>
      </c>
      <c r="AF2138" s="102">
        <f>'Inventory Ref Sheet'!AA2138</f>
        <v>0</v>
      </c>
      <c r="AG2138" s="59">
        <f>'Inventory Ref Sheet'!AD2138</f>
        <v>0</v>
      </c>
      <c r="AH2138" s="59">
        <f>'Inventory Ref Sheet'!AE2138</f>
        <v>0</v>
      </c>
      <c r="AI2138" s="100" t="str">
        <f ca="1">IF('Inventory Ref Sheet'!AG2138&gt;0,YEAR(TODAY())-'Inventory Ref Sheet'!AG2138,"")</f>
        <v/>
      </c>
      <c r="AJ2138" s="99"/>
      <c r="AK2138" s="60">
        <f>'Inventory Ref Sheet'!AJ2138</f>
        <v>0</v>
      </c>
      <c r="AL2138" s="99"/>
      <c r="AM2138" s="97" t="str">
        <f t="shared" si="119"/>
        <v/>
      </c>
    </row>
    <row r="2139" spans="10:39" x14ac:dyDescent="0.25">
      <c r="J2139" s="59">
        <f>'Inventory Ref Sheet'!AK2139</f>
        <v>0</v>
      </c>
      <c r="K2139" s="59">
        <f>'Inventory Ref Sheet'!AL2139</f>
        <v>0</v>
      </c>
      <c r="L2139" s="59">
        <f>'Inventory Ref Sheet'!AM2139</f>
        <v>0</v>
      </c>
      <c r="M2139" s="59">
        <f>'Inventory Ref Sheet'!AP2139</f>
        <v>0</v>
      </c>
      <c r="N2139" s="59">
        <f>'Inventory Ref Sheet'!AQ2139</f>
        <v>0</v>
      </c>
      <c r="O2139" s="100" t="str">
        <f ca="1">IF('Inventory Ref Sheet'!AS2139&gt;0,YEAR(TODAY())-'Inventory Ref Sheet'!AS2139,"")</f>
        <v/>
      </c>
      <c r="P2139" s="95">
        <f>'Inventory Ref Sheet'!AU2139</f>
        <v>0</v>
      </c>
      <c r="Q2139" s="60">
        <f>'Inventory Ref Sheet'!AV2139</f>
        <v>0</v>
      </c>
      <c r="R2139" s="61"/>
      <c r="S2139" s="100" t="str">
        <f t="shared" si="117"/>
        <v/>
      </c>
      <c r="T2139" s="59">
        <f>'Inventory Ref Sheet'!M2139</f>
        <v>0</v>
      </c>
      <c r="U2139" s="102">
        <f>'Inventory Ref Sheet'!N2139</f>
        <v>0</v>
      </c>
      <c r="V2139" s="59">
        <f>'Inventory Ref Sheet'!O2139</f>
        <v>0</v>
      </c>
      <c r="W2139" s="59">
        <f>'Inventory Ref Sheet'!R2139</f>
        <v>0</v>
      </c>
      <c r="X2139" s="59">
        <f>'Inventory Ref Sheet'!S2139</f>
        <v>0</v>
      </c>
      <c r="Y2139" s="100" t="str">
        <f ca="1">IF('Inventory Ref Sheet'!U2139&gt;0,YEAR(TODAY())-'Inventory Ref Sheet'!U2139,"")</f>
        <v/>
      </c>
      <c r="Z2139" s="95">
        <f>'Inventory Ref Sheet'!W2139</f>
        <v>0</v>
      </c>
      <c r="AA2139" s="60">
        <f>'Inventory Ref Sheet'!X2139</f>
        <v>0</v>
      </c>
      <c r="AB2139" s="61"/>
      <c r="AC2139" s="97" t="str">
        <f t="shared" si="118"/>
        <v/>
      </c>
      <c r="AD2139" s="59">
        <f>'Inventory Ref Sheet'!Y2139</f>
        <v>0</v>
      </c>
      <c r="AE2139" s="59">
        <f>'Inventory Ref Sheet'!Z2139</f>
        <v>0</v>
      </c>
      <c r="AF2139" s="102">
        <f>'Inventory Ref Sheet'!AA2139</f>
        <v>0</v>
      </c>
      <c r="AG2139" s="59">
        <f>'Inventory Ref Sheet'!AD2139</f>
        <v>0</v>
      </c>
      <c r="AH2139" s="59">
        <f>'Inventory Ref Sheet'!AE2139</f>
        <v>0</v>
      </c>
      <c r="AI2139" s="100" t="str">
        <f ca="1">IF('Inventory Ref Sheet'!AG2139&gt;0,YEAR(TODAY())-'Inventory Ref Sheet'!AG2139,"")</f>
        <v/>
      </c>
      <c r="AJ2139" s="99"/>
      <c r="AK2139" s="60">
        <f>'Inventory Ref Sheet'!AJ2139</f>
        <v>0</v>
      </c>
      <c r="AL2139" s="99"/>
      <c r="AM2139" s="97" t="str">
        <f t="shared" si="119"/>
        <v/>
      </c>
    </row>
    <row r="2140" spans="10:39" x14ac:dyDescent="0.25">
      <c r="J2140" s="59">
        <f>'Inventory Ref Sheet'!AK2140</f>
        <v>0</v>
      </c>
      <c r="K2140" s="59">
        <f>'Inventory Ref Sheet'!AL2140</f>
        <v>0</v>
      </c>
      <c r="L2140" s="59">
        <f>'Inventory Ref Sheet'!AM2140</f>
        <v>0</v>
      </c>
      <c r="M2140" s="59">
        <f>'Inventory Ref Sheet'!AP2140</f>
        <v>0</v>
      </c>
      <c r="N2140" s="59">
        <f>'Inventory Ref Sheet'!AQ2140</f>
        <v>0</v>
      </c>
      <c r="O2140" s="100" t="str">
        <f ca="1">IF('Inventory Ref Sheet'!AS2140&gt;0,YEAR(TODAY())-'Inventory Ref Sheet'!AS2140,"")</f>
        <v/>
      </c>
      <c r="P2140" s="95">
        <f>'Inventory Ref Sheet'!AU2140</f>
        <v>0</v>
      </c>
      <c r="Q2140" s="60">
        <f>'Inventory Ref Sheet'!AV2140</f>
        <v>0</v>
      </c>
      <c r="R2140" s="61"/>
      <c r="S2140" s="100" t="str">
        <f t="shared" si="117"/>
        <v/>
      </c>
      <c r="T2140" s="59">
        <f>'Inventory Ref Sheet'!M2140</f>
        <v>0</v>
      </c>
      <c r="U2140" s="102">
        <f>'Inventory Ref Sheet'!N2140</f>
        <v>0</v>
      </c>
      <c r="V2140" s="59">
        <f>'Inventory Ref Sheet'!O2140</f>
        <v>0</v>
      </c>
      <c r="W2140" s="59">
        <f>'Inventory Ref Sheet'!R2140</f>
        <v>0</v>
      </c>
      <c r="X2140" s="59">
        <f>'Inventory Ref Sheet'!S2140</f>
        <v>0</v>
      </c>
      <c r="Y2140" s="100" t="str">
        <f ca="1">IF('Inventory Ref Sheet'!U2140&gt;0,YEAR(TODAY())-'Inventory Ref Sheet'!U2140,"")</f>
        <v/>
      </c>
      <c r="Z2140" s="95">
        <f>'Inventory Ref Sheet'!W2140</f>
        <v>0</v>
      </c>
      <c r="AA2140" s="60">
        <f>'Inventory Ref Sheet'!X2140</f>
        <v>0</v>
      </c>
      <c r="AB2140" s="61"/>
      <c r="AC2140" s="97" t="str">
        <f t="shared" si="118"/>
        <v/>
      </c>
      <c r="AD2140" s="59">
        <f>'Inventory Ref Sheet'!Y2140</f>
        <v>0</v>
      </c>
      <c r="AE2140" s="59">
        <f>'Inventory Ref Sheet'!Z2140</f>
        <v>0</v>
      </c>
      <c r="AF2140" s="102">
        <f>'Inventory Ref Sheet'!AA2140</f>
        <v>0</v>
      </c>
      <c r="AG2140" s="59">
        <f>'Inventory Ref Sheet'!AD2140</f>
        <v>0</v>
      </c>
      <c r="AH2140" s="59">
        <f>'Inventory Ref Sheet'!AE2140</f>
        <v>0</v>
      </c>
      <c r="AI2140" s="100" t="str">
        <f ca="1">IF('Inventory Ref Sheet'!AG2140&gt;0,YEAR(TODAY())-'Inventory Ref Sheet'!AG2140,"")</f>
        <v/>
      </c>
      <c r="AJ2140" s="99"/>
      <c r="AK2140" s="60">
        <f>'Inventory Ref Sheet'!AJ2140</f>
        <v>0</v>
      </c>
      <c r="AL2140" s="99"/>
      <c r="AM2140" s="97" t="str">
        <f t="shared" si="119"/>
        <v/>
      </c>
    </row>
    <row r="2141" spans="10:39" x14ac:dyDescent="0.25">
      <c r="J2141" s="59">
        <f>'Inventory Ref Sheet'!AK2141</f>
        <v>0</v>
      </c>
      <c r="K2141" s="59">
        <f>'Inventory Ref Sheet'!AL2141</f>
        <v>0</v>
      </c>
      <c r="L2141" s="59">
        <f>'Inventory Ref Sheet'!AM2141</f>
        <v>0</v>
      </c>
      <c r="M2141" s="59">
        <f>'Inventory Ref Sheet'!AP2141</f>
        <v>0</v>
      </c>
      <c r="N2141" s="59">
        <f>'Inventory Ref Sheet'!AQ2141</f>
        <v>0</v>
      </c>
      <c r="O2141" s="100" t="str">
        <f ca="1">IF('Inventory Ref Sheet'!AS2141&gt;0,YEAR(TODAY())-'Inventory Ref Sheet'!AS2141,"")</f>
        <v/>
      </c>
      <c r="P2141" s="95">
        <f>'Inventory Ref Sheet'!AU2141</f>
        <v>0</v>
      </c>
      <c r="Q2141" s="60">
        <f>'Inventory Ref Sheet'!AV2141</f>
        <v>0</v>
      </c>
      <c r="R2141" s="61"/>
      <c r="S2141" s="100" t="str">
        <f t="shared" si="117"/>
        <v/>
      </c>
      <c r="T2141" s="59">
        <f>'Inventory Ref Sheet'!M2141</f>
        <v>0</v>
      </c>
      <c r="U2141" s="102">
        <f>'Inventory Ref Sheet'!N2141</f>
        <v>0</v>
      </c>
      <c r="V2141" s="59">
        <f>'Inventory Ref Sheet'!O2141</f>
        <v>0</v>
      </c>
      <c r="W2141" s="59">
        <f>'Inventory Ref Sheet'!R2141</f>
        <v>0</v>
      </c>
      <c r="X2141" s="59">
        <f>'Inventory Ref Sheet'!S2141</f>
        <v>0</v>
      </c>
      <c r="Y2141" s="100" t="str">
        <f ca="1">IF('Inventory Ref Sheet'!U2141&gt;0,YEAR(TODAY())-'Inventory Ref Sheet'!U2141,"")</f>
        <v/>
      </c>
      <c r="Z2141" s="95">
        <f>'Inventory Ref Sheet'!W2141</f>
        <v>0</v>
      </c>
      <c r="AA2141" s="60">
        <f>'Inventory Ref Sheet'!X2141</f>
        <v>0</v>
      </c>
      <c r="AB2141" s="61"/>
      <c r="AC2141" s="97" t="str">
        <f t="shared" si="118"/>
        <v/>
      </c>
      <c r="AD2141" s="59">
        <f>'Inventory Ref Sheet'!Y2141</f>
        <v>0</v>
      </c>
      <c r="AE2141" s="59">
        <f>'Inventory Ref Sheet'!Z2141</f>
        <v>0</v>
      </c>
      <c r="AF2141" s="102">
        <f>'Inventory Ref Sheet'!AA2141</f>
        <v>0</v>
      </c>
      <c r="AG2141" s="59">
        <f>'Inventory Ref Sheet'!AD2141</f>
        <v>0</v>
      </c>
      <c r="AH2141" s="59">
        <f>'Inventory Ref Sheet'!AE2141</f>
        <v>0</v>
      </c>
      <c r="AI2141" s="100" t="str">
        <f ca="1">IF('Inventory Ref Sheet'!AG2141&gt;0,YEAR(TODAY())-'Inventory Ref Sheet'!AG2141,"")</f>
        <v/>
      </c>
      <c r="AJ2141" s="99"/>
      <c r="AK2141" s="60">
        <f>'Inventory Ref Sheet'!AJ2141</f>
        <v>0</v>
      </c>
      <c r="AL2141" s="99"/>
      <c r="AM2141" s="97" t="str">
        <f t="shared" si="119"/>
        <v/>
      </c>
    </row>
    <row r="2142" spans="10:39" x14ac:dyDescent="0.25">
      <c r="J2142" s="59">
        <f>'Inventory Ref Sheet'!AK2142</f>
        <v>0</v>
      </c>
      <c r="K2142" s="59">
        <f>'Inventory Ref Sheet'!AL2142</f>
        <v>0</v>
      </c>
      <c r="L2142" s="59">
        <f>'Inventory Ref Sheet'!AM2142</f>
        <v>0</v>
      </c>
      <c r="M2142" s="59">
        <f>'Inventory Ref Sheet'!AP2142</f>
        <v>0</v>
      </c>
      <c r="N2142" s="59">
        <f>'Inventory Ref Sheet'!AQ2142</f>
        <v>0</v>
      </c>
      <c r="O2142" s="100" t="str">
        <f ca="1">IF('Inventory Ref Sheet'!AS2142&gt;0,YEAR(TODAY())-'Inventory Ref Sheet'!AS2142,"")</f>
        <v/>
      </c>
      <c r="P2142" s="95">
        <f>'Inventory Ref Sheet'!AU2142</f>
        <v>0</v>
      </c>
      <c r="Q2142" s="60">
        <f>'Inventory Ref Sheet'!AV2142</f>
        <v>0</v>
      </c>
      <c r="R2142" s="61"/>
      <c r="S2142" s="100" t="str">
        <f t="shared" si="117"/>
        <v/>
      </c>
      <c r="T2142" s="59">
        <f>'Inventory Ref Sheet'!M2142</f>
        <v>0</v>
      </c>
      <c r="U2142" s="102">
        <f>'Inventory Ref Sheet'!N2142</f>
        <v>0</v>
      </c>
      <c r="V2142" s="59">
        <f>'Inventory Ref Sheet'!O2142</f>
        <v>0</v>
      </c>
      <c r="W2142" s="59">
        <f>'Inventory Ref Sheet'!R2142</f>
        <v>0</v>
      </c>
      <c r="X2142" s="59">
        <f>'Inventory Ref Sheet'!S2142</f>
        <v>0</v>
      </c>
      <c r="Y2142" s="100" t="str">
        <f ca="1">IF('Inventory Ref Sheet'!U2142&gt;0,YEAR(TODAY())-'Inventory Ref Sheet'!U2142,"")</f>
        <v/>
      </c>
      <c r="Z2142" s="95">
        <f>'Inventory Ref Sheet'!W2142</f>
        <v>0</v>
      </c>
      <c r="AA2142" s="60">
        <f>'Inventory Ref Sheet'!X2142</f>
        <v>0</v>
      </c>
      <c r="AB2142" s="61"/>
      <c r="AC2142" s="97" t="str">
        <f t="shared" si="118"/>
        <v/>
      </c>
      <c r="AD2142" s="59">
        <f>'Inventory Ref Sheet'!Y2142</f>
        <v>0</v>
      </c>
      <c r="AE2142" s="59">
        <f>'Inventory Ref Sheet'!Z2142</f>
        <v>0</v>
      </c>
      <c r="AF2142" s="102">
        <f>'Inventory Ref Sheet'!AA2142</f>
        <v>0</v>
      </c>
      <c r="AG2142" s="59">
        <f>'Inventory Ref Sheet'!AD2142</f>
        <v>0</v>
      </c>
      <c r="AH2142" s="59">
        <f>'Inventory Ref Sheet'!AE2142</f>
        <v>0</v>
      </c>
      <c r="AI2142" s="100" t="str">
        <f ca="1">IF('Inventory Ref Sheet'!AG2142&gt;0,YEAR(TODAY())-'Inventory Ref Sheet'!AG2142,"")</f>
        <v/>
      </c>
      <c r="AJ2142" s="99"/>
      <c r="AK2142" s="60">
        <f>'Inventory Ref Sheet'!AJ2142</f>
        <v>0</v>
      </c>
      <c r="AL2142" s="99"/>
      <c r="AM2142" s="97" t="str">
        <f t="shared" si="119"/>
        <v/>
      </c>
    </row>
    <row r="2143" spans="10:39" x14ac:dyDescent="0.25">
      <c r="J2143" s="59">
        <f>'Inventory Ref Sheet'!AK2143</f>
        <v>0</v>
      </c>
      <c r="K2143" s="59">
        <f>'Inventory Ref Sheet'!AL2143</f>
        <v>0</v>
      </c>
      <c r="L2143" s="59">
        <f>'Inventory Ref Sheet'!AM2143</f>
        <v>0</v>
      </c>
      <c r="M2143" s="59">
        <f>'Inventory Ref Sheet'!AP2143</f>
        <v>0</v>
      </c>
      <c r="N2143" s="59">
        <f>'Inventory Ref Sheet'!AQ2143</f>
        <v>0</v>
      </c>
      <c r="O2143" s="100" t="str">
        <f ca="1">IF('Inventory Ref Sheet'!AS2143&gt;0,YEAR(TODAY())-'Inventory Ref Sheet'!AS2143,"")</f>
        <v/>
      </c>
      <c r="P2143" s="95">
        <f>'Inventory Ref Sheet'!AU2143</f>
        <v>0</v>
      </c>
      <c r="Q2143" s="60">
        <f>'Inventory Ref Sheet'!AV2143</f>
        <v>0</v>
      </c>
      <c r="R2143" s="61"/>
      <c r="S2143" s="100" t="str">
        <f t="shared" si="117"/>
        <v/>
      </c>
      <c r="T2143" s="59">
        <f>'Inventory Ref Sheet'!M2143</f>
        <v>0</v>
      </c>
      <c r="U2143" s="102">
        <f>'Inventory Ref Sheet'!N2143</f>
        <v>0</v>
      </c>
      <c r="V2143" s="59">
        <f>'Inventory Ref Sheet'!O2143</f>
        <v>0</v>
      </c>
      <c r="W2143" s="59">
        <f>'Inventory Ref Sheet'!R2143</f>
        <v>0</v>
      </c>
      <c r="X2143" s="59">
        <f>'Inventory Ref Sheet'!S2143</f>
        <v>0</v>
      </c>
      <c r="Y2143" s="100" t="str">
        <f ca="1">IF('Inventory Ref Sheet'!U2143&gt;0,YEAR(TODAY())-'Inventory Ref Sheet'!U2143,"")</f>
        <v/>
      </c>
      <c r="Z2143" s="95">
        <f>'Inventory Ref Sheet'!W2143</f>
        <v>0</v>
      </c>
      <c r="AA2143" s="60">
        <f>'Inventory Ref Sheet'!X2143</f>
        <v>0</v>
      </c>
      <c r="AB2143" s="61"/>
      <c r="AC2143" s="97" t="str">
        <f t="shared" si="118"/>
        <v/>
      </c>
      <c r="AD2143" s="59">
        <f>'Inventory Ref Sheet'!Y2143</f>
        <v>0</v>
      </c>
      <c r="AE2143" s="59">
        <f>'Inventory Ref Sheet'!Z2143</f>
        <v>0</v>
      </c>
      <c r="AF2143" s="102">
        <f>'Inventory Ref Sheet'!AA2143</f>
        <v>0</v>
      </c>
      <c r="AG2143" s="59">
        <f>'Inventory Ref Sheet'!AD2143</f>
        <v>0</v>
      </c>
      <c r="AH2143" s="59">
        <f>'Inventory Ref Sheet'!AE2143</f>
        <v>0</v>
      </c>
      <c r="AI2143" s="100" t="str">
        <f ca="1">IF('Inventory Ref Sheet'!AG2143&gt;0,YEAR(TODAY())-'Inventory Ref Sheet'!AG2143,"")</f>
        <v/>
      </c>
      <c r="AJ2143" s="99"/>
      <c r="AK2143" s="60">
        <f>'Inventory Ref Sheet'!AJ2143</f>
        <v>0</v>
      </c>
      <c r="AL2143" s="99"/>
      <c r="AM2143" s="97" t="str">
        <f t="shared" si="119"/>
        <v/>
      </c>
    </row>
    <row r="2144" spans="10:39" x14ac:dyDescent="0.25">
      <c r="J2144" s="59">
        <f>'Inventory Ref Sheet'!AK2144</f>
        <v>0</v>
      </c>
      <c r="K2144" s="59">
        <f>'Inventory Ref Sheet'!AL2144</f>
        <v>0</v>
      </c>
      <c r="L2144" s="59">
        <f>'Inventory Ref Sheet'!AM2144</f>
        <v>0</v>
      </c>
      <c r="M2144" s="59">
        <f>'Inventory Ref Sheet'!AP2144</f>
        <v>0</v>
      </c>
      <c r="N2144" s="59">
        <f>'Inventory Ref Sheet'!AQ2144</f>
        <v>0</v>
      </c>
      <c r="O2144" s="100" t="str">
        <f ca="1">IF('Inventory Ref Sheet'!AS2144&gt;0,YEAR(TODAY())-'Inventory Ref Sheet'!AS2144,"")</f>
        <v/>
      </c>
      <c r="P2144" s="95">
        <f>'Inventory Ref Sheet'!AU2144</f>
        <v>0</v>
      </c>
      <c r="Q2144" s="60">
        <f>'Inventory Ref Sheet'!AV2144</f>
        <v>0</v>
      </c>
      <c r="R2144" s="61"/>
      <c r="S2144" s="100" t="str">
        <f t="shared" si="117"/>
        <v/>
      </c>
      <c r="T2144" s="59">
        <f>'Inventory Ref Sheet'!M2144</f>
        <v>0</v>
      </c>
      <c r="U2144" s="102">
        <f>'Inventory Ref Sheet'!N2144</f>
        <v>0</v>
      </c>
      <c r="V2144" s="59">
        <f>'Inventory Ref Sheet'!O2144</f>
        <v>0</v>
      </c>
      <c r="W2144" s="59">
        <f>'Inventory Ref Sheet'!R2144</f>
        <v>0</v>
      </c>
      <c r="X2144" s="59">
        <f>'Inventory Ref Sheet'!S2144</f>
        <v>0</v>
      </c>
      <c r="Y2144" s="100" t="str">
        <f ca="1">IF('Inventory Ref Sheet'!U2144&gt;0,YEAR(TODAY())-'Inventory Ref Sheet'!U2144,"")</f>
        <v/>
      </c>
      <c r="Z2144" s="95">
        <f>'Inventory Ref Sheet'!W2144</f>
        <v>0</v>
      </c>
      <c r="AA2144" s="60">
        <f>'Inventory Ref Sheet'!X2144</f>
        <v>0</v>
      </c>
      <c r="AB2144" s="61"/>
      <c r="AC2144" s="97" t="str">
        <f t="shared" si="118"/>
        <v/>
      </c>
      <c r="AD2144" s="59">
        <f>'Inventory Ref Sheet'!Y2144</f>
        <v>0</v>
      </c>
      <c r="AE2144" s="59">
        <f>'Inventory Ref Sheet'!Z2144</f>
        <v>0</v>
      </c>
      <c r="AF2144" s="102">
        <f>'Inventory Ref Sheet'!AA2144</f>
        <v>0</v>
      </c>
      <c r="AG2144" s="59">
        <f>'Inventory Ref Sheet'!AD2144</f>
        <v>0</v>
      </c>
      <c r="AH2144" s="59">
        <f>'Inventory Ref Sheet'!AE2144</f>
        <v>0</v>
      </c>
      <c r="AI2144" s="100" t="str">
        <f ca="1">IF('Inventory Ref Sheet'!AG2144&gt;0,YEAR(TODAY())-'Inventory Ref Sheet'!AG2144,"")</f>
        <v/>
      </c>
      <c r="AJ2144" s="99"/>
      <c r="AK2144" s="60">
        <f>'Inventory Ref Sheet'!AJ2144</f>
        <v>0</v>
      </c>
      <c r="AL2144" s="99"/>
      <c r="AM2144" s="97" t="str">
        <f t="shared" si="119"/>
        <v/>
      </c>
    </row>
    <row r="2145" spans="10:39" x14ac:dyDescent="0.25">
      <c r="J2145" s="59">
        <f>'Inventory Ref Sheet'!AK2145</f>
        <v>0</v>
      </c>
      <c r="K2145" s="59">
        <f>'Inventory Ref Sheet'!AL2145</f>
        <v>0</v>
      </c>
      <c r="L2145" s="59">
        <f>'Inventory Ref Sheet'!AM2145</f>
        <v>0</v>
      </c>
      <c r="M2145" s="59">
        <f>'Inventory Ref Sheet'!AP2145</f>
        <v>0</v>
      </c>
      <c r="N2145" s="59">
        <f>'Inventory Ref Sheet'!AQ2145</f>
        <v>0</v>
      </c>
      <c r="O2145" s="100" t="str">
        <f ca="1">IF('Inventory Ref Sheet'!AS2145&gt;0,YEAR(TODAY())-'Inventory Ref Sheet'!AS2145,"")</f>
        <v/>
      </c>
      <c r="P2145" s="95">
        <f>'Inventory Ref Sheet'!AU2145</f>
        <v>0</v>
      </c>
      <c r="Q2145" s="60">
        <f>'Inventory Ref Sheet'!AV2145</f>
        <v>0</v>
      </c>
      <c r="R2145" s="61"/>
      <c r="S2145" s="100" t="str">
        <f t="shared" si="117"/>
        <v/>
      </c>
      <c r="T2145" s="59">
        <f>'Inventory Ref Sheet'!M2145</f>
        <v>0</v>
      </c>
      <c r="U2145" s="102">
        <f>'Inventory Ref Sheet'!N2145</f>
        <v>0</v>
      </c>
      <c r="V2145" s="59">
        <f>'Inventory Ref Sheet'!O2145</f>
        <v>0</v>
      </c>
      <c r="W2145" s="59">
        <f>'Inventory Ref Sheet'!R2145</f>
        <v>0</v>
      </c>
      <c r="X2145" s="59">
        <f>'Inventory Ref Sheet'!S2145</f>
        <v>0</v>
      </c>
      <c r="Y2145" s="100" t="str">
        <f ca="1">IF('Inventory Ref Sheet'!U2145&gt;0,YEAR(TODAY())-'Inventory Ref Sheet'!U2145,"")</f>
        <v/>
      </c>
      <c r="Z2145" s="95">
        <f>'Inventory Ref Sheet'!W2145</f>
        <v>0</v>
      </c>
      <c r="AA2145" s="60">
        <f>'Inventory Ref Sheet'!X2145</f>
        <v>0</v>
      </c>
      <c r="AB2145" s="61"/>
      <c r="AC2145" s="97" t="str">
        <f t="shared" si="118"/>
        <v/>
      </c>
      <c r="AD2145" s="59">
        <f>'Inventory Ref Sheet'!Y2145</f>
        <v>0</v>
      </c>
      <c r="AE2145" s="59">
        <f>'Inventory Ref Sheet'!Z2145</f>
        <v>0</v>
      </c>
      <c r="AF2145" s="102">
        <f>'Inventory Ref Sheet'!AA2145</f>
        <v>0</v>
      </c>
      <c r="AG2145" s="59">
        <f>'Inventory Ref Sheet'!AD2145</f>
        <v>0</v>
      </c>
      <c r="AH2145" s="59">
        <f>'Inventory Ref Sheet'!AE2145</f>
        <v>0</v>
      </c>
      <c r="AI2145" s="100" t="str">
        <f ca="1">IF('Inventory Ref Sheet'!AG2145&gt;0,YEAR(TODAY())-'Inventory Ref Sheet'!AG2145,"")</f>
        <v/>
      </c>
      <c r="AJ2145" s="99"/>
      <c r="AK2145" s="60">
        <f>'Inventory Ref Sheet'!AJ2145</f>
        <v>0</v>
      </c>
      <c r="AL2145" s="99"/>
      <c r="AM2145" s="97" t="str">
        <f t="shared" si="119"/>
        <v/>
      </c>
    </row>
    <row r="2146" spans="10:39" x14ac:dyDescent="0.25">
      <c r="J2146" s="59">
        <f>'Inventory Ref Sheet'!AK2146</f>
        <v>0</v>
      </c>
      <c r="K2146" s="59">
        <f>'Inventory Ref Sheet'!AL2146</f>
        <v>0</v>
      </c>
      <c r="L2146" s="59">
        <f>'Inventory Ref Sheet'!AM2146</f>
        <v>0</v>
      </c>
      <c r="M2146" s="59">
        <f>'Inventory Ref Sheet'!AP2146</f>
        <v>0</v>
      </c>
      <c r="N2146" s="59">
        <f>'Inventory Ref Sheet'!AQ2146</f>
        <v>0</v>
      </c>
      <c r="O2146" s="100" t="str">
        <f ca="1">IF('Inventory Ref Sheet'!AS2146&gt;0,YEAR(TODAY())-'Inventory Ref Sheet'!AS2146,"")</f>
        <v/>
      </c>
      <c r="P2146" s="95">
        <f>'Inventory Ref Sheet'!AU2146</f>
        <v>0</v>
      </c>
      <c r="Q2146" s="60">
        <f>'Inventory Ref Sheet'!AV2146</f>
        <v>0</v>
      </c>
      <c r="R2146" s="61"/>
      <c r="S2146" s="100" t="str">
        <f t="shared" si="117"/>
        <v/>
      </c>
      <c r="T2146" s="59">
        <f>'Inventory Ref Sheet'!M2146</f>
        <v>0</v>
      </c>
      <c r="U2146" s="102">
        <f>'Inventory Ref Sheet'!N2146</f>
        <v>0</v>
      </c>
      <c r="V2146" s="59">
        <f>'Inventory Ref Sheet'!O2146</f>
        <v>0</v>
      </c>
      <c r="W2146" s="59">
        <f>'Inventory Ref Sheet'!R2146</f>
        <v>0</v>
      </c>
      <c r="X2146" s="59">
        <f>'Inventory Ref Sheet'!S2146</f>
        <v>0</v>
      </c>
      <c r="Y2146" s="100" t="str">
        <f ca="1">IF('Inventory Ref Sheet'!U2146&gt;0,YEAR(TODAY())-'Inventory Ref Sheet'!U2146,"")</f>
        <v/>
      </c>
      <c r="Z2146" s="95">
        <f>'Inventory Ref Sheet'!W2146</f>
        <v>0</v>
      </c>
      <c r="AA2146" s="60">
        <f>'Inventory Ref Sheet'!X2146</f>
        <v>0</v>
      </c>
      <c r="AB2146" s="61"/>
      <c r="AC2146" s="97" t="str">
        <f t="shared" si="118"/>
        <v/>
      </c>
      <c r="AD2146" s="59">
        <f>'Inventory Ref Sheet'!Y2146</f>
        <v>0</v>
      </c>
      <c r="AE2146" s="59">
        <f>'Inventory Ref Sheet'!Z2146</f>
        <v>0</v>
      </c>
      <c r="AF2146" s="102">
        <f>'Inventory Ref Sheet'!AA2146</f>
        <v>0</v>
      </c>
      <c r="AG2146" s="59">
        <f>'Inventory Ref Sheet'!AD2146</f>
        <v>0</v>
      </c>
      <c r="AH2146" s="59">
        <f>'Inventory Ref Sheet'!AE2146</f>
        <v>0</v>
      </c>
      <c r="AI2146" s="100" t="str">
        <f ca="1">IF('Inventory Ref Sheet'!AG2146&gt;0,YEAR(TODAY())-'Inventory Ref Sheet'!AG2146,"")</f>
        <v/>
      </c>
      <c r="AJ2146" s="99"/>
      <c r="AK2146" s="60">
        <f>'Inventory Ref Sheet'!AJ2146</f>
        <v>0</v>
      </c>
      <c r="AL2146" s="99"/>
      <c r="AM2146" s="97" t="str">
        <f t="shared" si="119"/>
        <v/>
      </c>
    </row>
    <row r="2147" spans="10:39" x14ac:dyDescent="0.25">
      <c r="J2147" s="59">
        <f>'Inventory Ref Sheet'!AK2147</f>
        <v>0</v>
      </c>
      <c r="K2147" s="59">
        <f>'Inventory Ref Sheet'!AL2147</f>
        <v>0</v>
      </c>
      <c r="L2147" s="59">
        <f>'Inventory Ref Sheet'!AM2147</f>
        <v>0</v>
      </c>
      <c r="M2147" s="59">
        <f>'Inventory Ref Sheet'!AP2147</f>
        <v>0</v>
      </c>
      <c r="N2147" s="59">
        <f>'Inventory Ref Sheet'!AQ2147</f>
        <v>0</v>
      </c>
      <c r="O2147" s="100" t="str">
        <f ca="1">IF('Inventory Ref Sheet'!AS2147&gt;0,YEAR(TODAY())-'Inventory Ref Sheet'!AS2147,"")</f>
        <v/>
      </c>
      <c r="P2147" s="95">
        <f>'Inventory Ref Sheet'!AU2147</f>
        <v>0</v>
      </c>
      <c r="Q2147" s="60">
        <f>'Inventory Ref Sheet'!AV2147</f>
        <v>0</v>
      </c>
      <c r="R2147" s="61"/>
      <c r="S2147" s="100" t="str">
        <f t="shared" si="117"/>
        <v/>
      </c>
      <c r="T2147" s="59">
        <f>'Inventory Ref Sheet'!M2147</f>
        <v>0</v>
      </c>
      <c r="U2147" s="102">
        <f>'Inventory Ref Sheet'!N2147</f>
        <v>0</v>
      </c>
      <c r="V2147" s="59">
        <f>'Inventory Ref Sheet'!O2147</f>
        <v>0</v>
      </c>
      <c r="W2147" s="59">
        <f>'Inventory Ref Sheet'!R2147</f>
        <v>0</v>
      </c>
      <c r="X2147" s="59">
        <f>'Inventory Ref Sheet'!S2147</f>
        <v>0</v>
      </c>
      <c r="Y2147" s="100" t="str">
        <f ca="1">IF('Inventory Ref Sheet'!U2147&gt;0,YEAR(TODAY())-'Inventory Ref Sheet'!U2147,"")</f>
        <v/>
      </c>
      <c r="Z2147" s="95">
        <f>'Inventory Ref Sheet'!W2147</f>
        <v>0</v>
      </c>
      <c r="AA2147" s="60">
        <f>'Inventory Ref Sheet'!X2147</f>
        <v>0</v>
      </c>
      <c r="AB2147" s="61"/>
      <c r="AC2147" s="97" t="str">
        <f t="shared" si="118"/>
        <v/>
      </c>
      <c r="AD2147" s="59">
        <f>'Inventory Ref Sheet'!Y2147</f>
        <v>0</v>
      </c>
      <c r="AE2147" s="59">
        <f>'Inventory Ref Sheet'!Z2147</f>
        <v>0</v>
      </c>
      <c r="AF2147" s="102">
        <f>'Inventory Ref Sheet'!AA2147</f>
        <v>0</v>
      </c>
      <c r="AG2147" s="59">
        <f>'Inventory Ref Sheet'!AD2147</f>
        <v>0</v>
      </c>
      <c r="AH2147" s="59">
        <f>'Inventory Ref Sheet'!AE2147</f>
        <v>0</v>
      </c>
      <c r="AI2147" s="100" t="str">
        <f ca="1">IF('Inventory Ref Sheet'!AG2147&gt;0,YEAR(TODAY())-'Inventory Ref Sheet'!AG2147,"")</f>
        <v/>
      </c>
      <c r="AJ2147" s="99"/>
      <c r="AK2147" s="60">
        <f>'Inventory Ref Sheet'!AJ2147</f>
        <v>0</v>
      </c>
      <c r="AL2147" s="99"/>
      <c r="AM2147" s="97" t="str">
        <f t="shared" si="119"/>
        <v/>
      </c>
    </row>
    <row r="2148" spans="10:39" x14ac:dyDescent="0.25">
      <c r="J2148" s="59">
        <f>'Inventory Ref Sheet'!AK2148</f>
        <v>0</v>
      </c>
      <c r="K2148" s="59">
        <f>'Inventory Ref Sheet'!AL2148</f>
        <v>0</v>
      </c>
      <c r="L2148" s="59">
        <f>'Inventory Ref Sheet'!AM2148</f>
        <v>0</v>
      </c>
      <c r="M2148" s="59">
        <f>'Inventory Ref Sheet'!AP2148</f>
        <v>0</v>
      </c>
      <c r="N2148" s="59">
        <f>'Inventory Ref Sheet'!AQ2148</f>
        <v>0</v>
      </c>
      <c r="O2148" s="100" t="str">
        <f ca="1">IF('Inventory Ref Sheet'!AS2148&gt;0,YEAR(TODAY())-'Inventory Ref Sheet'!AS2148,"")</f>
        <v/>
      </c>
      <c r="P2148" s="95">
        <f>'Inventory Ref Sheet'!AU2148</f>
        <v>0</v>
      </c>
      <c r="Q2148" s="60">
        <f>'Inventory Ref Sheet'!AV2148</f>
        <v>0</v>
      </c>
      <c r="R2148" s="61"/>
      <c r="S2148" s="100" t="str">
        <f t="shared" si="117"/>
        <v/>
      </c>
      <c r="T2148" s="59">
        <f>'Inventory Ref Sheet'!M2148</f>
        <v>0</v>
      </c>
      <c r="U2148" s="102">
        <f>'Inventory Ref Sheet'!N2148</f>
        <v>0</v>
      </c>
      <c r="V2148" s="59">
        <f>'Inventory Ref Sheet'!O2148</f>
        <v>0</v>
      </c>
      <c r="W2148" s="59">
        <f>'Inventory Ref Sheet'!R2148</f>
        <v>0</v>
      </c>
      <c r="X2148" s="59">
        <f>'Inventory Ref Sheet'!S2148</f>
        <v>0</v>
      </c>
      <c r="Y2148" s="100" t="str">
        <f ca="1">IF('Inventory Ref Sheet'!U2148&gt;0,YEAR(TODAY())-'Inventory Ref Sheet'!U2148,"")</f>
        <v/>
      </c>
      <c r="Z2148" s="95">
        <f>'Inventory Ref Sheet'!W2148</f>
        <v>0</v>
      </c>
      <c r="AA2148" s="60">
        <f>'Inventory Ref Sheet'!X2148</f>
        <v>0</v>
      </c>
      <c r="AB2148" s="61"/>
      <c r="AC2148" s="97" t="str">
        <f t="shared" si="118"/>
        <v/>
      </c>
      <c r="AD2148" s="59">
        <f>'Inventory Ref Sheet'!Y2148</f>
        <v>0</v>
      </c>
      <c r="AE2148" s="59">
        <f>'Inventory Ref Sheet'!Z2148</f>
        <v>0</v>
      </c>
      <c r="AF2148" s="102">
        <f>'Inventory Ref Sheet'!AA2148</f>
        <v>0</v>
      </c>
      <c r="AG2148" s="59">
        <f>'Inventory Ref Sheet'!AD2148</f>
        <v>0</v>
      </c>
      <c r="AH2148" s="59">
        <f>'Inventory Ref Sheet'!AE2148</f>
        <v>0</v>
      </c>
      <c r="AI2148" s="100" t="str">
        <f ca="1">IF('Inventory Ref Sheet'!AG2148&gt;0,YEAR(TODAY())-'Inventory Ref Sheet'!AG2148,"")</f>
        <v/>
      </c>
      <c r="AJ2148" s="99"/>
      <c r="AK2148" s="60">
        <f>'Inventory Ref Sheet'!AJ2148</f>
        <v>0</v>
      </c>
      <c r="AL2148" s="99"/>
      <c r="AM2148" s="97" t="str">
        <f t="shared" si="119"/>
        <v/>
      </c>
    </row>
    <row r="2149" spans="10:39" x14ac:dyDescent="0.25">
      <c r="J2149" s="59">
        <f>'Inventory Ref Sheet'!AK2149</f>
        <v>0</v>
      </c>
      <c r="K2149" s="59">
        <f>'Inventory Ref Sheet'!AL2149</f>
        <v>0</v>
      </c>
      <c r="L2149" s="59">
        <f>'Inventory Ref Sheet'!AM2149</f>
        <v>0</v>
      </c>
      <c r="M2149" s="59">
        <f>'Inventory Ref Sheet'!AP2149</f>
        <v>0</v>
      </c>
      <c r="N2149" s="59">
        <f>'Inventory Ref Sheet'!AQ2149</f>
        <v>0</v>
      </c>
      <c r="O2149" s="100" t="str">
        <f ca="1">IF('Inventory Ref Sheet'!AS2149&gt;0,YEAR(TODAY())-'Inventory Ref Sheet'!AS2149,"")</f>
        <v/>
      </c>
      <c r="P2149" s="95">
        <f>'Inventory Ref Sheet'!AU2149</f>
        <v>0</v>
      </c>
      <c r="Q2149" s="60">
        <f>'Inventory Ref Sheet'!AV2149</f>
        <v>0</v>
      </c>
      <c r="R2149" s="61"/>
      <c r="S2149" s="100" t="str">
        <f t="shared" si="117"/>
        <v/>
      </c>
      <c r="T2149" s="59">
        <f>'Inventory Ref Sheet'!M2149</f>
        <v>0</v>
      </c>
      <c r="U2149" s="102">
        <f>'Inventory Ref Sheet'!N2149</f>
        <v>0</v>
      </c>
      <c r="V2149" s="59">
        <f>'Inventory Ref Sheet'!O2149</f>
        <v>0</v>
      </c>
      <c r="W2149" s="59">
        <f>'Inventory Ref Sheet'!R2149</f>
        <v>0</v>
      </c>
      <c r="X2149" s="59">
        <f>'Inventory Ref Sheet'!S2149</f>
        <v>0</v>
      </c>
      <c r="Y2149" s="100" t="str">
        <f ca="1">IF('Inventory Ref Sheet'!U2149&gt;0,YEAR(TODAY())-'Inventory Ref Sheet'!U2149,"")</f>
        <v/>
      </c>
      <c r="Z2149" s="95">
        <f>'Inventory Ref Sheet'!W2149</f>
        <v>0</v>
      </c>
      <c r="AA2149" s="60">
        <f>'Inventory Ref Sheet'!X2149</f>
        <v>0</v>
      </c>
      <c r="AB2149" s="61"/>
      <c r="AC2149" s="97" t="str">
        <f t="shared" si="118"/>
        <v/>
      </c>
      <c r="AD2149" s="59">
        <f>'Inventory Ref Sheet'!Y2149</f>
        <v>0</v>
      </c>
      <c r="AE2149" s="59">
        <f>'Inventory Ref Sheet'!Z2149</f>
        <v>0</v>
      </c>
      <c r="AF2149" s="102">
        <f>'Inventory Ref Sheet'!AA2149</f>
        <v>0</v>
      </c>
      <c r="AG2149" s="59">
        <f>'Inventory Ref Sheet'!AD2149</f>
        <v>0</v>
      </c>
      <c r="AH2149" s="59">
        <f>'Inventory Ref Sheet'!AE2149</f>
        <v>0</v>
      </c>
      <c r="AI2149" s="100" t="str">
        <f ca="1">IF('Inventory Ref Sheet'!AG2149&gt;0,YEAR(TODAY())-'Inventory Ref Sheet'!AG2149,"")</f>
        <v/>
      </c>
      <c r="AJ2149" s="99"/>
      <c r="AK2149" s="60">
        <f>'Inventory Ref Sheet'!AJ2149</f>
        <v>0</v>
      </c>
      <c r="AL2149" s="99"/>
      <c r="AM2149" s="97" t="str">
        <f t="shared" si="119"/>
        <v/>
      </c>
    </row>
    <row r="2150" spans="10:39" x14ac:dyDescent="0.25">
      <c r="J2150" s="59">
        <f>'Inventory Ref Sheet'!AK2150</f>
        <v>0</v>
      </c>
      <c r="K2150" s="59">
        <f>'Inventory Ref Sheet'!AL2150</f>
        <v>0</v>
      </c>
      <c r="L2150" s="59">
        <f>'Inventory Ref Sheet'!AM2150</f>
        <v>0</v>
      </c>
      <c r="M2150" s="59">
        <f>'Inventory Ref Sheet'!AP2150</f>
        <v>0</v>
      </c>
      <c r="N2150" s="59">
        <f>'Inventory Ref Sheet'!AQ2150</f>
        <v>0</v>
      </c>
      <c r="O2150" s="100" t="str">
        <f ca="1">IF('Inventory Ref Sheet'!AS2150&gt;0,YEAR(TODAY())-'Inventory Ref Sheet'!AS2150,"")</f>
        <v/>
      </c>
      <c r="P2150" s="95">
        <f>'Inventory Ref Sheet'!AU2150</f>
        <v>0</v>
      </c>
      <c r="Q2150" s="60">
        <f>'Inventory Ref Sheet'!AV2150</f>
        <v>0</v>
      </c>
      <c r="R2150" s="61"/>
      <c r="S2150" s="100" t="str">
        <f t="shared" si="117"/>
        <v/>
      </c>
      <c r="T2150" s="59">
        <f>'Inventory Ref Sheet'!M2150</f>
        <v>0</v>
      </c>
      <c r="U2150" s="102">
        <f>'Inventory Ref Sheet'!N2150</f>
        <v>0</v>
      </c>
      <c r="V2150" s="59">
        <f>'Inventory Ref Sheet'!O2150</f>
        <v>0</v>
      </c>
      <c r="W2150" s="59">
        <f>'Inventory Ref Sheet'!R2150</f>
        <v>0</v>
      </c>
      <c r="X2150" s="59">
        <f>'Inventory Ref Sheet'!S2150</f>
        <v>0</v>
      </c>
      <c r="Y2150" s="100" t="str">
        <f ca="1">IF('Inventory Ref Sheet'!U2150&gt;0,YEAR(TODAY())-'Inventory Ref Sheet'!U2150,"")</f>
        <v/>
      </c>
      <c r="Z2150" s="95">
        <f>'Inventory Ref Sheet'!W2150</f>
        <v>0</v>
      </c>
      <c r="AA2150" s="60">
        <f>'Inventory Ref Sheet'!X2150</f>
        <v>0</v>
      </c>
      <c r="AB2150" s="61"/>
      <c r="AC2150" s="97" t="str">
        <f t="shared" si="118"/>
        <v/>
      </c>
      <c r="AD2150" s="59">
        <f>'Inventory Ref Sheet'!Y2150</f>
        <v>0</v>
      </c>
      <c r="AE2150" s="59">
        <f>'Inventory Ref Sheet'!Z2150</f>
        <v>0</v>
      </c>
      <c r="AF2150" s="102">
        <f>'Inventory Ref Sheet'!AA2150</f>
        <v>0</v>
      </c>
      <c r="AG2150" s="59">
        <f>'Inventory Ref Sheet'!AD2150</f>
        <v>0</v>
      </c>
      <c r="AH2150" s="59">
        <f>'Inventory Ref Sheet'!AE2150</f>
        <v>0</v>
      </c>
      <c r="AI2150" s="100" t="str">
        <f ca="1">IF('Inventory Ref Sheet'!AG2150&gt;0,YEAR(TODAY())-'Inventory Ref Sheet'!AG2150,"")</f>
        <v/>
      </c>
      <c r="AJ2150" s="99"/>
      <c r="AK2150" s="60">
        <f>'Inventory Ref Sheet'!AJ2150</f>
        <v>0</v>
      </c>
      <c r="AL2150" s="99"/>
      <c r="AM2150" s="97" t="str">
        <f t="shared" si="119"/>
        <v/>
      </c>
    </row>
    <row r="2151" spans="10:39" x14ac:dyDescent="0.25">
      <c r="J2151" s="59">
        <f>'Inventory Ref Sheet'!AK2151</f>
        <v>0</v>
      </c>
      <c r="K2151" s="59">
        <f>'Inventory Ref Sheet'!AL2151</f>
        <v>0</v>
      </c>
      <c r="L2151" s="59">
        <f>'Inventory Ref Sheet'!AM2151</f>
        <v>0</v>
      </c>
      <c r="M2151" s="59">
        <f>'Inventory Ref Sheet'!AP2151</f>
        <v>0</v>
      </c>
      <c r="N2151" s="59">
        <f>'Inventory Ref Sheet'!AQ2151</f>
        <v>0</v>
      </c>
      <c r="O2151" s="100" t="str">
        <f ca="1">IF('Inventory Ref Sheet'!AS2151&gt;0,YEAR(TODAY())-'Inventory Ref Sheet'!AS2151,"")</f>
        <v/>
      </c>
      <c r="P2151" s="95">
        <f>'Inventory Ref Sheet'!AU2151</f>
        <v>0</v>
      </c>
      <c r="Q2151" s="60">
        <f>'Inventory Ref Sheet'!AV2151</f>
        <v>0</v>
      </c>
      <c r="R2151" s="61"/>
      <c r="S2151" s="100" t="str">
        <f t="shared" si="117"/>
        <v/>
      </c>
      <c r="T2151" s="59">
        <f>'Inventory Ref Sheet'!M2151</f>
        <v>0</v>
      </c>
      <c r="U2151" s="102">
        <f>'Inventory Ref Sheet'!N2151</f>
        <v>0</v>
      </c>
      <c r="V2151" s="59">
        <f>'Inventory Ref Sheet'!O2151</f>
        <v>0</v>
      </c>
      <c r="W2151" s="59">
        <f>'Inventory Ref Sheet'!R2151</f>
        <v>0</v>
      </c>
      <c r="X2151" s="59">
        <f>'Inventory Ref Sheet'!S2151</f>
        <v>0</v>
      </c>
      <c r="Y2151" s="100" t="str">
        <f ca="1">IF('Inventory Ref Sheet'!U2151&gt;0,YEAR(TODAY())-'Inventory Ref Sheet'!U2151,"")</f>
        <v/>
      </c>
      <c r="Z2151" s="95">
        <f>'Inventory Ref Sheet'!W2151</f>
        <v>0</v>
      </c>
      <c r="AA2151" s="60">
        <f>'Inventory Ref Sheet'!X2151</f>
        <v>0</v>
      </c>
      <c r="AB2151" s="61"/>
      <c r="AC2151" s="97" t="str">
        <f t="shared" si="118"/>
        <v/>
      </c>
      <c r="AD2151" s="59">
        <f>'Inventory Ref Sheet'!Y2151</f>
        <v>0</v>
      </c>
      <c r="AE2151" s="59">
        <f>'Inventory Ref Sheet'!Z2151</f>
        <v>0</v>
      </c>
      <c r="AF2151" s="102">
        <f>'Inventory Ref Sheet'!AA2151</f>
        <v>0</v>
      </c>
      <c r="AG2151" s="59">
        <f>'Inventory Ref Sheet'!AD2151</f>
        <v>0</v>
      </c>
      <c r="AH2151" s="59">
        <f>'Inventory Ref Sheet'!AE2151</f>
        <v>0</v>
      </c>
      <c r="AI2151" s="100" t="str">
        <f ca="1">IF('Inventory Ref Sheet'!AG2151&gt;0,YEAR(TODAY())-'Inventory Ref Sheet'!AG2151,"")</f>
        <v/>
      </c>
      <c r="AJ2151" s="99"/>
      <c r="AK2151" s="60">
        <f>'Inventory Ref Sheet'!AJ2151</f>
        <v>0</v>
      </c>
      <c r="AL2151" s="99"/>
      <c r="AM2151" s="97" t="str">
        <f t="shared" si="119"/>
        <v/>
      </c>
    </row>
    <row r="2152" spans="10:39" x14ac:dyDescent="0.25">
      <c r="J2152" s="59">
        <f>'Inventory Ref Sheet'!AK2152</f>
        <v>0</v>
      </c>
      <c r="K2152" s="59">
        <f>'Inventory Ref Sheet'!AL2152</f>
        <v>0</v>
      </c>
      <c r="L2152" s="59">
        <f>'Inventory Ref Sheet'!AM2152</f>
        <v>0</v>
      </c>
      <c r="M2152" s="59">
        <f>'Inventory Ref Sheet'!AP2152</f>
        <v>0</v>
      </c>
      <c r="N2152" s="59">
        <f>'Inventory Ref Sheet'!AQ2152</f>
        <v>0</v>
      </c>
      <c r="O2152" s="100" t="str">
        <f ca="1">IF('Inventory Ref Sheet'!AS2152&gt;0,YEAR(TODAY())-'Inventory Ref Sheet'!AS2152,"")</f>
        <v/>
      </c>
      <c r="P2152" s="95">
        <f>'Inventory Ref Sheet'!AU2152</f>
        <v>0</v>
      </c>
      <c r="Q2152" s="60">
        <f>'Inventory Ref Sheet'!AV2152</f>
        <v>0</v>
      </c>
      <c r="R2152" s="61"/>
      <c r="S2152" s="100" t="str">
        <f t="shared" si="117"/>
        <v/>
      </c>
      <c r="T2152" s="59">
        <f>'Inventory Ref Sheet'!M2152</f>
        <v>0</v>
      </c>
      <c r="U2152" s="102">
        <f>'Inventory Ref Sheet'!N2152</f>
        <v>0</v>
      </c>
      <c r="V2152" s="59">
        <f>'Inventory Ref Sheet'!O2152</f>
        <v>0</v>
      </c>
      <c r="W2152" s="59">
        <f>'Inventory Ref Sheet'!R2152</f>
        <v>0</v>
      </c>
      <c r="X2152" s="59">
        <f>'Inventory Ref Sheet'!S2152</f>
        <v>0</v>
      </c>
      <c r="Y2152" s="100" t="str">
        <f ca="1">IF('Inventory Ref Sheet'!U2152&gt;0,YEAR(TODAY())-'Inventory Ref Sheet'!U2152,"")</f>
        <v/>
      </c>
      <c r="Z2152" s="95">
        <f>'Inventory Ref Sheet'!W2152</f>
        <v>0</v>
      </c>
      <c r="AA2152" s="60">
        <f>'Inventory Ref Sheet'!X2152</f>
        <v>0</v>
      </c>
      <c r="AB2152" s="61"/>
      <c r="AC2152" s="97" t="str">
        <f t="shared" si="118"/>
        <v/>
      </c>
      <c r="AD2152" s="59">
        <f>'Inventory Ref Sheet'!Y2152</f>
        <v>0</v>
      </c>
      <c r="AE2152" s="59">
        <f>'Inventory Ref Sheet'!Z2152</f>
        <v>0</v>
      </c>
      <c r="AF2152" s="102">
        <f>'Inventory Ref Sheet'!AA2152</f>
        <v>0</v>
      </c>
      <c r="AG2152" s="59">
        <f>'Inventory Ref Sheet'!AD2152</f>
        <v>0</v>
      </c>
      <c r="AH2152" s="59">
        <f>'Inventory Ref Sheet'!AE2152</f>
        <v>0</v>
      </c>
      <c r="AI2152" s="100" t="str">
        <f ca="1">IF('Inventory Ref Sheet'!AG2152&gt;0,YEAR(TODAY())-'Inventory Ref Sheet'!AG2152,"")</f>
        <v/>
      </c>
      <c r="AJ2152" s="99"/>
      <c r="AK2152" s="60">
        <f>'Inventory Ref Sheet'!AJ2152</f>
        <v>0</v>
      </c>
      <c r="AL2152" s="99"/>
      <c r="AM2152" s="97" t="str">
        <f t="shared" si="119"/>
        <v/>
      </c>
    </row>
    <row r="2153" spans="10:39" x14ac:dyDescent="0.25">
      <c r="J2153" s="59">
        <f>'Inventory Ref Sheet'!AK2153</f>
        <v>0</v>
      </c>
      <c r="K2153" s="59">
        <f>'Inventory Ref Sheet'!AL2153</f>
        <v>0</v>
      </c>
      <c r="L2153" s="59">
        <f>'Inventory Ref Sheet'!AM2153</f>
        <v>0</v>
      </c>
      <c r="M2153" s="59">
        <f>'Inventory Ref Sheet'!AP2153</f>
        <v>0</v>
      </c>
      <c r="N2153" s="59">
        <f>'Inventory Ref Sheet'!AQ2153</f>
        <v>0</v>
      </c>
      <c r="O2153" s="100" t="str">
        <f ca="1">IF('Inventory Ref Sheet'!AS2153&gt;0,YEAR(TODAY())-'Inventory Ref Sheet'!AS2153,"")</f>
        <v/>
      </c>
      <c r="P2153" s="95">
        <f>'Inventory Ref Sheet'!AU2153</f>
        <v>0</v>
      </c>
      <c r="Q2153" s="60">
        <f>'Inventory Ref Sheet'!AV2153</f>
        <v>0</v>
      </c>
      <c r="R2153" s="61"/>
      <c r="S2153" s="100" t="str">
        <f t="shared" si="117"/>
        <v/>
      </c>
      <c r="T2153" s="59">
        <f>'Inventory Ref Sheet'!M2153</f>
        <v>0</v>
      </c>
      <c r="U2153" s="102">
        <f>'Inventory Ref Sheet'!N2153</f>
        <v>0</v>
      </c>
      <c r="V2153" s="59">
        <f>'Inventory Ref Sheet'!O2153</f>
        <v>0</v>
      </c>
      <c r="W2153" s="59">
        <f>'Inventory Ref Sheet'!R2153</f>
        <v>0</v>
      </c>
      <c r="X2153" s="59">
        <f>'Inventory Ref Sheet'!S2153</f>
        <v>0</v>
      </c>
      <c r="Y2153" s="100" t="str">
        <f ca="1">IF('Inventory Ref Sheet'!U2153&gt;0,YEAR(TODAY())-'Inventory Ref Sheet'!U2153,"")</f>
        <v/>
      </c>
      <c r="Z2153" s="95">
        <f>'Inventory Ref Sheet'!W2153</f>
        <v>0</v>
      </c>
      <c r="AA2153" s="60">
        <f>'Inventory Ref Sheet'!X2153</f>
        <v>0</v>
      </c>
      <c r="AB2153" s="61"/>
      <c r="AC2153" s="97" t="str">
        <f t="shared" si="118"/>
        <v/>
      </c>
      <c r="AD2153" s="59">
        <f>'Inventory Ref Sheet'!Y2153</f>
        <v>0</v>
      </c>
      <c r="AE2153" s="59">
        <f>'Inventory Ref Sheet'!Z2153</f>
        <v>0</v>
      </c>
      <c r="AF2153" s="102">
        <f>'Inventory Ref Sheet'!AA2153</f>
        <v>0</v>
      </c>
      <c r="AG2153" s="59">
        <f>'Inventory Ref Sheet'!AD2153</f>
        <v>0</v>
      </c>
      <c r="AH2153" s="59">
        <f>'Inventory Ref Sheet'!AE2153</f>
        <v>0</v>
      </c>
      <c r="AI2153" s="100" t="str">
        <f ca="1">IF('Inventory Ref Sheet'!AG2153&gt;0,YEAR(TODAY())-'Inventory Ref Sheet'!AG2153,"")</f>
        <v/>
      </c>
      <c r="AJ2153" s="99"/>
      <c r="AK2153" s="60">
        <f>'Inventory Ref Sheet'!AJ2153</f>
        <v>0</v>
      </c>
      <c r="AL2153" s="99"/>
      <c r="AM2153" s="97" t="str">
        <f t="shared" si="119"/>
        <v/>
      </c>
    </row>
    <row r="2154" spans="10:39" x14ac:dyDescent="0.25">
      <c r="J2154" s="59">
        <f>'Inventory Ref Sheet'!AK2154</f>
        <v>0</v>
      </c>
      <c r="K2154" s="59">
        <f>'Inventory Ref Sheet'!AL2154</f>
        <v>0</v>
      </c>
      <c r="L2154" s="59">
        <f>'Inventory Ref Sheet'!AM2154</f>
        <v>0</v>
      </c>
      <c r="M2154" s="59">
        <f>'Inventory Ref Sheet'!AP2154</f>
        <v>0</v>
      </c>
      <c r="N2154" s="59">
        <f>'Inventory Ref Sheet'!AQ2154</f>
        <v>0</v>
      </c>
      <c r="O2154" s="100" t="str">
        <f ca="1">IF('Inventory Ref Sheet'!AS2154&gt;0,YEAR(TODAY())-'Inventory Ref Sheet'!AS2154,"")</f>
        <v/>
      </c>
      <c r="P2154" s="95">
        <f>'Inventory Ref Sheet'!AU2154</f>
        <v>0</v>
      </c>
      <c r="Q2154" s="60">
        <f>'Inventory Ref Sheet'!AV2154</f>
        <v>0</v>
      </c>
      <c r="R2154" s="61"/>
      <c r="S2154" s="100" t="str">
        <f t="shared" si="117"/>
        <v/>
      </c>
      <c r="T2154" s="59">
        <f>'Inventory Ref Sheet'!M2154</f>
        <v>0</v>
      </c>
      <c r="U2154" s="102">
        <f>'Inventory Ref Sheet'!N2154</f>
        <v>0</v>
      </c>
      <c r="V2154" s="59">
        <f>'Inventory Ref Sheet'!O2154</f>
        <v>0</v>
      </c>
      <c r="W2154" s="59">
        <f>'Inventory Ref Sheet'!R2154</f>
        <v>0</v>
      </c>
      <c r="X2154" s="59">
        <f>'Inventory Ref Sheet'!S2154</f>
        <v>0</v>
      </c>
      <c r="Y2154" s="100" t="str">
        <f ca="1">IF('Inventory Ref Sheet'!U2154&gt;0,YEAR(TODAY())-'Inventory Ref Sheet'!U2154,"")</f>
        <v/>
      </c>
      <c r="Z2154" s="95">
        <f>'Inventory Ref Sheet'!W2154</f>
        <v>0</v>
      </c>
      <c r="AA2154" s="60">
        <f>'Inventory Ref Sheet'!X2154</f>
        <v>0</v>
      </c>
      <c r="AB2154" s="61"/>
      <c r="AC2154" s="97" t="str">
        <f t="shared" si="118"/>
        <v/>
      </c>
      <c r="AD2154" s="59">
        <f>'Inventory Ref Sheet'!Y2154</f>
        <v>0</v>
      </c>
      <c r="AE2154" s="59">
        <f>'Inventory Ref Sheet'!Z2154</f>
        <v>0</v>
      </c>
      <c r="AF2154" s="102">
        <f>'Inventory Ref Sheet'!AA2154</f>
        <v>0</v>
      </c>
      <c r="AG2154" s="59">
        <f>'Inventory Ref Sheet'!AD2154</f>
        <v>0</v>
      </c>
      <c r="AH2154" s="59">
        <f>'Inventory Ref Sheet'!AE2154</f>
        <v>0</v>
      </c>
      <c r="AI2154" s="100" t="str">
        <f ca="1">IF('Inventory Ref Sheet'!AG2154&gt;0,YEAR(TODAY())-'Inventory Ref Sheet'!AG2154,"")</f>
        <v/>
      </c>
      <c r="AJ2154" s="99"/>
      <c r="AK2154" s="60">
        <f>'Inventory Ref Sheet'!AJ2154</f>
        <v>0</v>
      </c>
      <c r="AL2154" s="99"/>
      <c r="AM2154" s="97" t="str">
        <f t="shared" si="119"/>
        <v/>
      </c>
    </row>
    <row r="2155" spans="10:39" x14ac:dyDescent="0.25">
      <c r="J2155" s="59">
        <f>'Inventory Ref Sheet'!AK2155</f>
        <v>0</v>
      </c>
      <c r="K2155" s="59">
        <f>'Inventory Ref Sheet'!AL2155</f>
        <v>0</v>
      </c>
      <c r="L2155" s="59">
        <f>'Inventory Ref Sheet'!AM2155</f>
        <v>0</v>
      </c>
      <c r="M2155" s="59">
        <f>'Inventory Ref Sheet'!AP2155</f>
        <v>0</v>
      </c>
      <c r="N2155" s="59">
        <f>'Inventory Ref Sheet'!AQ2155</f>
        <v>0</v>
      </c>
      <c r="O2155" s="100" t="str">
        <f ca="1">IF('Inventory Ref Sheet'!AS2155&gt;0,YEAR(TODAY())-'Inventory Ref Sheet'!AS2155,"")</f>
        <v/>
      </c>
      <c r="P2155" s="95">
        <f>'Inventory Ref Sheet'!AU2155</f>
        <v>0</v>
      </c>
      <c r="Q2155" s="60">
        <f>'Inventory Ref Sheet'!AV2155</f>
        <v>0</v>
      </c>
      <c r="R2155" s="61"/>
      <c r="S2155" s="100" t="str">
        <f t="shared" si="117"/>
        <v/>
      </c>
      <c r="T2155" s="59">
        <f>'Inventory Ref Sheet'!M2155</f>
        <v>0</v>
      </c>
      <c r="U2155" s="102">
        <f>'Inventory Ref Sheet'!N2155</f>
        <v>0</v>
      </c>
      <c r="V2155" s="59">
        <f>'Inventory Ref Sheet'!O2155</f>
        <v>0</v>
      </c>
      <c r="W2155" s="59">
        <f>'Inventory Ref Sheet'!R2155</f>
        <v>0</v>
      </c>
      <c r="X2155" s="59">
        <f>'Inventory Ref Sheet'!S2155</f>
        <v>0</v>
      </c>
      <c r="Y2155" s="100" t="str">
        <f ca="1">IF('Inventory Ref Sheet'!U2155&gt;0,YEAR(TODAY())-'Inventory Ref Sheet'!U2155,"")</f>
        <v/>
      </c>
      <c r="Z2155" s="95">
        <f>'Inventory Ref Sheet'!W2155</f>
        <v>0</v>
      </c>
      <c r="AA2155" s="60">
        <f>'Inventory Ref Sheet'!X2155</f>
        <v>0</v>
      </c>
      <c r="AB2155" s="61"/>
      <c r="AC2155" s="97" t="str">
        <f t="shared" si="118"/>
        <v/>
      </c>
      <c r="AD2155" s="59">
        <f>'Inventory Ref Sheet'!Y2155</f>
        <v>0</v>
      </c>
      <c r="AE2155" s="59">
        <f>'Inventory Ref Sheet'!Z2155</f>
        <v>0</v>
      </c>
      <c r="AF2155" s="102">
        <f>'Inventory Ref Sheet'!AA2155</f>
        <v>0</v>
      </c>
      <c r="AG2155" s="59">
        <f>'Inventory Ref Sheet'!AD2155</f>
        <v>0</v>
      </c>
      <c r="AH2155" s="59">
        <f>'Inventory Ref Sheet'!AE2155</f>
        <v>0</v>
      </c>
      <c r="AI2155" s="100" t="str">
        <f ca="1">IF('Inventory Ref Sheet'!AG2155&gt;0,YEAR(TODAY())-'Inventory Ref Sheet'!AG2155,"")</f>
        <v/>
      </c>
      <c r="AJ2155" s="99"/>
      <c r="AK2155" s="60">
        <f>'Inventory Ref Sheet'!AJ2155</f>
        <v>0</v>
      </c>
      <c r="AL2155" s="99"/>
      <c r="AM2155" s="97" t="str">
        <f t="shared" si="119"/>
        <v/>
      </c>
    </row>
    <row r="2156" spans="10:39" x14ac:dyDescent="0.25">
      <c r="J2156" s="59">
        <f>'Inventory Ref Sheet'!AK2156</f>
        <v>0</v>
      </c>
      <c r="K2156" s="59">
        <f>'Inventory Ref Sheet'!AL2156</f>
        <v>0</v>
      </c>
      <c r="L2156" s="59">
        <f>'Inventory Ref Sheet'!AM2156</f>
        <v>0</v>
      </c>
      <c r="M2156" s="59">
        <f>'Inventory Ref Sheet'!AP2156</f>
        <v>0</v>
      </c>
      <c r="N2156" s="59">
        <f>'Inventory Ref Sheet'!AQ2156</f>
        <v>0</v>
      </c>
      <c r="O2156" s="100" t="str">
        <f ca="1">IF('Inventory Ref Sheet'!AS2156&gt;0,YEAR(TODAY())-'Inventory Ref Sheet'!AS2156,"")</f>
        <v/>
      </c>
      <c r="P2156" s="95">
        <f>'Inventory Ref Sheet'!AU2156</f>
        <v>0</v>
      </c>
      <c r="Q2156" s="60">
        <f>'Inventory Ref Sheet'!AV2156</f>
        <v>0</v>
      </c>
      <c r="R2156" s="61"/>
      <c r="S2156" s="100" t="str">
        <f t="shared" si="117"/>
        <v/>
      </c>
      <c r="T2156" s="59">
        <f>'Inventory Ref Sheet'!M2156</f>
        <v>0</v>
      </c>
      <c r="U2156" s="102">
        <f>'Inventory Ref Sheet'!N2156</f>
        <v>0</v>
      </c>
      <c r="V2156" s="59">
        <f>'Inventory Ref Sheet'!O2156</f>
        <v>0</v>
      </c>
      <c r="W2156" s="59">
        <f>'Inventory Ref Sheet'!R2156</f>
        <v>0</v>
      </c>
      <c r="X2156" s="59">
        <f>'Inventory Ref Sheet'!S2156</f>
        <v>0</v>
      </c>
      <c r="Y2156" s="100" t="str">
        <f ca="1">IF('Inventory Ref Sheet'!U2156&gt;0,YEAR(TODAY())-'Inventory Ref Sheet'!U2156,"")</f>
        <v/>
      </c>
      <c r="Z2156" s="95">
        <f>'Inventory Ref Sheet'!W2156</f>
        <v>0</v>
      </c>
      <c r="AA2156" s="60">
        <f>'Inventory Ref Sheet'!X2156</f>
        <v>0</v>
      </c>
      <c r="AB2156" s="61"/>
      <c r="AC2156" s="97" t="str">
        <f t="shared" si="118"/>
        <v/>
      </c>
      <c r="AD2156" s="59">
        <f>'Inventory Ref Sheet'!Y2156</f>
        <v>0</v>
      </c>
      <c r="AE2156" s="59">
        <f>'Inventory Ref Sheet'!Z2156</f>
        <v>0</v>
      </c>
      <c r="AF2156" s="102">
        <f>'Inventory Ref Sheet'!AA2156</f>
        <v>0</v>
      </c>
      <c r="AG2156" s="59">
        <f>'Inventory Ref Sheet'!AD2156</f>
        <v>0</v>
      </c>
      <c r="AH2156" s="59">
        <f>'Inventory Ref Sheet'!AE2156</f>
        <v>0</v>
      </c>
      <c r="AI2156" s="100" t="str">
        <f ca="1">IF('Inventory Ref Sheet'!AG2156&gt;0,YEAR(TODAY())-'Inventory Ref Sheet'!AG2156,"")</f>
        <v/>
      </c>
      <c r="AJ2156" s="99"/>
      <c r="AK2156" s="60">
        <f>'Inventory Ref Sheet'!AJ2156</f>
        <v>0</v>
      </c>
      <c r="AL2156" s="99"/>
      <c r="AM2156" s="97" t="str">
        <f t="shared" si="119"/>
        <v/>
      </c>
    </row>
    <row r="2157" spans="10:39" x14ac:dyDescent="0.25">
      <c r="J2157" s="59">
        <f>'Inventory Ref Sheet'!AK2157</f>
        <v>0</v>
      </c>
      <c r="K2157" s="59">
        <f>'Inventory Ref Sheet'!AL2157</f>
        <v>0</v>
      </c>
      <c r="L2157" s="59">
        <f>'Inventory Ref Sheet'!AM2157</f>
        <v>0</v>
      </c>
      <c r="M2157" s="59">
        <f>'Inventory Ref Sheet'!AP2157</f>
        <v>0</v>
      </c>
      <c r="N2157" s="59">
        <f>'Inventory Ref Sheet'!AQ2157</f>
        <v>0</v>
      </c>
      <c r="O2157" s="100" t="str">
        <f ca="1">IF('Inventory Ref Sheet'!AS2157&gt;0,YEAR(TODAY())-'Inventory Ref Sheet'!AS2157,"")</f>
        <v/>
      </c>
      <c r="P2157" s="95">
        <f>'Inventory Ref Sheet'!AU2157</f>
        <v>0</v>
      </c>
      <c r="Q2157" s="60">
        <f>'Inventory Ref Sheet'!AV2157</f>
        <v>0</v>
      </c>
      <c r="R2157" s="61"/>
      <c r="S2157" s="100" t="str">
        <f t="shared" si="117"/>
        <v/>
      </c>
      <c r="T2157" s="59">
        <f>'Inventory Ref Sheet'!M2157</f>
        <v>0</v>
      </c>
      <c r="U2157" s="102">
        <f>'Inventory Ref Sheet'!N2157</f>
        <v>0</v>
      </c>
      <c r="V2157" s="59">
        <f>'Inventory Ref Sheet'!O2157</f>
        <v>0</v>
      </c>
      <c r="W2157" s="59">
        <f>'Inventory Ref Sheet'!R2157</f>
        <v>0</v>
      </c>
      <c r="X2157" s="59">
        <f>'Inventory Ref Sheet'!S2157</f>
        <v>0</v>
      </c>
      <c r="Y2157" s="100" t="str">
        <f ca="1">IF('Inventory Ref Sheet'!U2157&gt;0,YEAR(TODAY())-'Inventory Ref Sheet'!U2157,"")</f>
        <v/>
      </c>
      <c r="Z2157" s="95">
        <f>'Inventory Ref Sheet'!W2157</f>
        <v>0</v>
      </c>
      <c r="AA2157" s="60">
        <f>'Inventory Ref Sheet'!X2157</f>
        <v>0</v>
      </c>
      <c r="AB2157" s="61"/>
      <c r="AC2157" s="97" t="str">
        <f t="shared" si="118"/>
        <v/>
      </c>
      <c r="AD2157" s="59">
        <f>'Inventory Ref Sheet'!Y2157</f>
        <v>0</v>
      </c>
      <c r="AE2157" s="59">
        <f>'Inventory Ref Sheet'!Z2157</f>
        <v>0</v>
      </c>
      <c r="AF2157" s="102">
        <f>'Inventory Ref Sheet'!AA2157</f>
        <v>0</v>
      </c>
      <c r="AG2157" s="59">
        <f>'Inventory Ref Sheet'!AD2157</f>
        <v>0</v>
      </c>
      <c r="AH2157" s="59">
        <f>'Inventory Ref Sheet'!AE2157</f>
        <v>0</v>
      </c>
      <c r="AI2157" s="100" t="str">
        <f ca="1">IF('Inventory Ref Sheet'!AG2157&gt;0,YEAR(TODAY())-'Inventory Ref Sheet'!AG2157,"")</f>
        <v/>
      </c>
      <c r="AJ2157" s="99"/>
      <c r="AK2157" s="60">
        <f>'Inventory Ref Sheet'!AJ2157</f>
        <v>0</v>
      </c>
      <c r="AL2157" s="99"/>
      <c r="AM2157" s="97" t="str">
        <f t="shared" si="119"/>
        <v/>
      </c>
    </row>
    <row r="2158" spans="10:39" x14ac:dyDescent="0.25">
      <c r="J2158" s="59">
        <f>'Inventory Ref Sheet'!AK2158</f>
        <v>0</v>
      </c>
      <c r="K2158" s="59">
        <f>'Inventory Ref Sheet'!AL2158</f>
        <v>0</v>
      </c>
      <c r="L2158" s="59">
        <f>'Inventory Ref Sheet'!AM2158</f>
        <v>0</v>
      </c>
      <c r="M2158" s="59">
        <f>'Inventory Ref Sheet'!AP2158</f>
        <v>0</v>
      </c>
      <c r="N2158" s="59">
        <f>'Inventory Ref Sheet'!AQ2158</f>
        <v>0</v>
      </c>
      <c r="O2158" s="100" t="str">
        <f ca="1">IF('Inventory Ref Sheet'!AS2158&gt;0,YEAR(TODAY())-'Inventory Ref Sheet'!AS2158,"")</f>
        <v/>
      </c>
      <c r="P2158" s="95">
        <f>'Inventory Ref Sheet'!AU2158</f>
        <v>0</v>
      </c>
      <c r="Q2158" s="60">
        <f>'Inventory Ref Sheet'!AV2158</f>
        <v>0</v>
      </c>
      <c r="R2158" s="61"/>
      <c r="S2158" s="100" t="str">
        <f t="shared" si="117"/>
        <v/>
      </c>
      <c r="T2158" s="59">
        <f>'Inventory Ref Sheet'!M2158</f>
        <v>0</v>
      </c>
      <c r="U2158" s="102">
        <f>'Inventory Ref Sheet'!N2158</f>
        <v>0</v>
      </c>
      <c r="V2158" s="59">
        <f>'Inventory Ref Sheet'!O2158</f>
        <v>0</v>
      </c>
      <c r="W2158" s="59">
        <f>'Inventory Ref Sheet'!R2158</f>
        <v>0</v>
      </c>
      <c r="X2158" s="59">
        <f>'Inventory Ref Sheet'!S2158</f>
        <v>0</v>
      </c>
      <c r="Y2158" s="100" t="str">
        <f ca="1">IF('Inventory Ref Sheet'!U2158&gt;0,YEAR(TODAY())-'Inventory Ref Sheet'!U2158,"")</f>
        <v/>
      </c>
      <c r="Z2158" s="95">
        <f>'Inventory Ref Sheet'!W2158</f>
        <v>0</v>
      </c>
      <c r="AA2158" s="60">
        <f>'Inventory Ref Sheet'!X2158</f>
        <v>0</v>
      </c>
      <c r="AB2158" s="61"/>
      <c r="AC2158" s="97" t="str">
        <f t="shared" si="118"/>
        <v/>
      </c>
      <c r="AD2158" s="59">
        <f>'Inventory Ref Sheet'!Y2158</f>
        <v>0</v>
      </c>
      <c r="AE2158" s="59">
        <f>'Inventory Ref Sheet'!Z2158</f>
        <v>0</v>
      </c>
      <c r="AF2158" s="102">
        <f>'Inventory Ref Sheet'!AA2158</f>
        <v>0</v>
      </c>
      <c r="AG2158" s="59">
        <f>'Inventory Ref Sheet'!AD2158</f>
        <v>0</v>
      </c>
      <c r="AH2158" s="59">
        <f>'Inventory Ref Sheet'!AE2158</f>
        <v>0</v>
      </c>
      <c r="AI2158" s="100" t="str">
        <f ca="1">IF('Inventory Ref Sheet'!AG2158&gt;0,YEAR(TODAY())-'Inventory Ref Sheet'!AG2158,"")</f>
        <v/>
      </c>
      <c r="AJ2158" s="99"/>
      <c r="AK2158" s="60">
        <f>'Inventory Ref Sheet'!AJ2158</f>
        <v>0</v>
      </c>
      <c r="AL2158" s="99"/>
      <c r="AM2158" s="97" t="str">
        <f t="shared" si="119"/>
        <v/>
      </c>
    </row>
    <row r="2159" spans="10:39" x14ac:dyDescent="0.25">
      <c r="J2159" s="59">
        <f>'Inventory Ref Sheet'!AK2159</f>
        <v>0</v>
      </c>
      <c r="K2159" s="59">
        <f>'Inventory Ref Sheet'!AL2159</f>
        <v>0</v>
      </c>
      <c r="L2159" s="59">
        <f>'Inventory Ref Sheet'!AM2159</f>
        <v>0</v>
      </c>
      <c r="M2159" s="59">
        <f>'Inventory Ref Sheet'!AP2159</f>
        <v>0</v>
      </c>
      <c r="N2159" s="59">
        <f>'Inventory Ref Sheet'!AQ2159</f>
        <v>0</v>
      </c>
      <c r="O2159" s="100" t="str">
        <f ca="1">IF('Inventory Ref Sheet'!AS2159&gt;0,YEAR(TODAY())-'Inventory Ref Sheet'!AS2159,"")</f>
        <v/>
      </c>
      <c r="P2159" s="95">
        <f>'Inventory Ref Sheet'!AU2159</f>
        <v>0</v>
      </c>
      <c r="Q2159" s="60">
        <f>'Inventory Ref Sheet'!AV2159</f>
        <v>0</v>
      </c>
      <c r="R2159" s="61"/>
      <c r="S2159" s="100" t="str">
        <f t="shared" si="117"/>
        <v/>
      </c>
      <c r="T2159" s="59">
        <f>'Inventory Ref Sheet'!M2159</f>
        <v>0</v>
      </c>
      <c r="U2159" s="102">
        <f>'Inventory Ref Sheet'!N2159</f>
        <v>0</v>
      </c>
      <c r="V2159" s="59">
        <f>'Inventory Ref Sheet'!O2159</f>
        <v>0</v>
      </c>
      <c r="W2159" s="59">
        <f>'Inventory Ref Sheet'!R2159</f>
        <v>0</v>
      </c>
      <c r="X2159" s="59">
        <f>'Inventory Ref Sheet'!S2159</f>
        <v>0</v>
      </c>
      <c r="Y2159" s="100" t="str">
        <f ca="1">IF('Inventory Ref Sheet'!U2159&gt;0,YEAR(TODAY())-'Inventory Ref Sheet'!U2159,"")</f>
        <v/>
      </c>
      <c r="Z2159" s="95">
        <f>'Inventory Ref Sheet'!W2159</f>
        <v>0</v>
      </c>
      <c r="AA2159" s="60">
        <f>'Inventory Ref Sheet'!X2159</f>
        <v>0</v>
      </c>
      <c r="AB2159" s="61"/>
      <c r="AC2159" s="97" t="str">
        <f t="shared" si="118"/>
        <v/>
      </c>
      <c r="AD2159" s="59">
        <f>'Inventory Ref Sheet'!Y2159</f>
        <v>0</v>
      </c>
      <c r="AE2159" s="59">
        <f>'Inventory Ref Sheet'!Z2159</f>
        <v>0</v>
      </c>
      <c r="AF2159" s="102">
        <f>'Inventory Ref Sheet'!AA2159</f>
        <v>0</v>
      </c>
      <c r="AG2159" s="59">
        <f>'Inventory Ref Sheet'!AD2159</f>
        <v>0</v>
      </c>
      <c r="AH2159" s="59">
        <f>'Inventory Ref Sheet'!AE2159</f>
        <v>0</v>
      </c>
      <c r="AI2159" s="100" t="str">
        <f ca="1">IF('Inventory Ref Sheet'!AG2159&gt;0,YEAR(TODAY())-'Inventory Ref Sheet'!AG2159,"")</f>
        <v/>
      </c>
      <c r="AJ2159" s="99"/>
      <c r="AK2159" s="60">
        <f>'Inventory Ref Sheet'!AJ2159</f>
        <v>0</v>
      </c>
      <c r="AL2159" s="99"/>
      <c r="AM2159" s="97" t="str">
        <f t="shared" si="119"/>
        <v/>
      </c>
    </row>
    <row r="2160" spans="10:39" x14ac:dyDescent="0.25">
      <c r="J2160" s="59">
        <f>'Inventory Ref Sheet'!AK2160</f>
        <v>0</v>
      </c>
      <c r="K2160" s="59">
        <f>'Inventory Ref Sheet'!AL2160</f>
        <v>0</v>
      </c>
      <c r="L2160" s="59">
        <f>'Inventory Ref Sheet'!AM2160</f>
        <v>0</v>
      </c>
      <c r="M2160" s="59">
        <f>'Inventory Ref Sheet'!AP2160</f>
        <v>0</v>
      </c>
      <c r="N2160" s="59">
        <f>'Inventory Ref Sheet'!AQ2160</f>
        <v>0</v>
      </c>
      <c r="O2160" s="100" t="str">
        <f ca="1">IF('Inventory Ref Sheet'!AS2160&gt;0,YEAR(TODAY())-'Inventory Ref Sheet'!AS2160,"")</f>
        <v/>
      </c>
      <c r="P2160" s="95">
        <f>'Inventory Ref Sheet'!AU2160</f>
        <v>0</v>
      </c>
      <c r="Q2160" s="60">
        <f>'Inventory Ref Sheet'!AV2160</f>
        <v>0</v>
      </c>
      <c r="R2160" s="61"/>
      <c r="S2160" s="100" t="str">
        <f t="shared" si="117"/>
        <v/>
      </c>
      <c r="T2160" s="59">
        <f>'Inventory Ref Sheet'!M2160</f>
        <v>0</v>
      </c>
      <c r="U2160" s="102">
        <f>'Inventory Ref Sheet'!N2160</f>
        <v>0</v>
      </c>
      <c r="V2160" s="59">
        <f>'Inventory Ref Sheet'!O2160</f>
        <v>0</v>
      </c>
      <c r="W2160" s="59">
        <f>'Inventory Ref Sheet'!R2160</f>
        <v>0</v>
      </c>
      <c r="X2160" s="59">
        <f>'Inventory Ref Sheet'!S2160</f>
        <v>0</v>
      </c>
      <c r="Y2160" s="100" t="str">
        <f ca="1">IF('Inventory Ref Sheet'!U2160&gt;0,YEAR(TODAY())-'Inventory Ref Sheet'!U2160,"")</f>
        <v/>
      </c>
      <c r="Z2160" s="95">
        <f>'Inventory Ref Sheet'!W2160</f>
        <v>0</v>
      </c>
      <c r="AA2160" s="60">
        <f>'Inventory Ref Sheet'!X2160</f>
        <v>0</v>
      </c>
      <c r="AB2160" s="61"/>
      <c r="AC2160" s="97" t="str">
        <f t="shared" si="118"/>
        <v/>
      </c>
      <c r="AD2160" s="59">
        <f>'Inventory Ref Sheet'!Y2160</f>
        <v>0</v>
      </c>
      <c r="AE2160" s="59">
        <f>'Inventory Ref Sheet'!Z2160</f>
        <v>0</v>
      </c>
      <c r="AF2160" s="102">
        <f>'Inventory Ref Sheet'!AA2160</f>
        <v>0</v>
      </c>
      <c r="AG2160" s="59">
        <f>'Inventory Ref Sheet'!AD2160</f>
        <v>0</v>
      </c>
      <c r="AH2160" s="59">
        <f>'Inventory Ref Sheet'!AE2160</f>
        <v>0</v>
      </c>
      <c r="AI2160" s="100" t="str">
        <f ca="1">IF('Inventory Ref Sheet'!AG2160&gt;0,YEAR(TODAY())-'Inventory Ref Sheet'!AG2160,"")</f>
        <v/>
      </c>
      <c r="AJ2160" s="99"/>
      <c r="AK2160" s="60">
        <f>'Inventory Ref Sheet'!AJ2160</f>
        <v>0</v>
      </c>
      <c r="AL2160" s="99"/>
      <c r="AM2160" s="97" t="str">
        <f t="shared" si="119"/>
        <v/>
      </c>
    </row>
    <row r="2161" spans="10:39" x14ac:dyDescent="0.25">
      <c r="J2161" s="59">
        <f>'Inventory Ref Sheet'!AK2161</f>
        <v>0</v>
      </c>
      <c r="K2161" s="59">
        <f>'Inventory Ref Sheet'!AL2161</f>
        <v>0</v>
      </c>
      <c r="L2161" s="59">
        <f>'Inventory Ref Sheet'!AM2161</f>
        <v>0</v>
      </c>
      <c r="M2161" s="59">
        <f>'Inventory Ref Sheet'!AP2161</f>
        <v>0</v>
      </c>
      <c r="N2161" s="59">
        <f>'Inventory Ref Sheet'!AQ2161</f>
        <v>0</v>
      </c>
      <c r="O2161" s="100" t="str">
        <f ca="1">IF('Inventory Ref Sheet'!AS2161&gt;0,YEAR(TODAY())-'Inventory Ref Sheet'!AS2161,"")</f>
        <v/>
      </c>
      <c r="P2161" s="95">
        <f>'Inventory Ref Sheet'!AU2161</f>
        <v>0</v>
      </c>
      <c r="Q2161" s="60">
        <f>'Inventory Ref Sheet'!AV2161</f>
        <v>0</v>
      </c>
      <c r="R2161" s="61"/>
      <c r="S2161" s="100" t="str">
        <f t="shared" si="117"/>
        <v/>
      </c>
      <c r="T2161" s="59">
        <f>'Inventory Ref Sheet'!M2161</f>
        <v>0</v>
      </c>
      <c r="U2161" s="102">
        <f>'Inventory Ref Sheet'!N2161</f>
        <v>0</v>
      </c>
      <c r="V2161" s="59">
        <f>'Inventory Ref Sheet'!O2161</f>
        <v>0</v>
      </c>
      <c r="W2161" s="59">
        <f>'Inventory Ref Sheet'!R2161</f>
        <v>0</v>
      </c>
      <c r="X2161" s="59">
        <f>'Inventory Ref Sheet'!S2161</f>
        <v>0</v>
      </c>
      <c r="Y2161" s="100" t="str">
        <f ca="1">IF('Inventory Ref Sheet'!U2161&gt;0,YEAR(TODAY())-'Inventory Ref Sheet'!U2161,"")</f>
        <v/>
      </c>
      <c r="Z2161" s="95">
        <f>'Inventory Ref Sheet'!W2161</f>
        <v>0</v>
      </c>
      <c r="AA2161" s="60">
        <f>'Inventory Ref Sheet'!X2161</f>
        <v>0</v>
      </c>
      <c r="AB2161" s="61"/>
      <c r="AC2161" s="97" t="str">
        <f t="shared" si="118"/>
        <v/>
      </c>
      <c r="AD2161" s="59">
        <f>'Inventory Ref Sheet'!Y2161</f>
        <v>0</v>
      </c>
      <c r="AE2161" s="59">
        <f>'Inventory Ref Sheet'!Z2161</f>
        <v>0</v>
      </c>
      <c r="AF2161" s="102">
        <f>'Inventory Ref Sheet'!AA2161</f>
        <v>0</v>
      </c>
      <c r="AG2161" s="59">
        <f>'Inventory Ref Sheet'!AD2161</f>
        <v>0</v>
      </c>
      <c r="AH2161" s="59">
        <f>'Inventory Ref Sheet'!AE2161</f>
        <v>0</v>
      </c>
      <c r="AI2161" s="100" t="str">
        <f ca="1">IF('Inventory Ref Sheet'!AG2161&gt;0,YEAR(TODAY())-'Inventory Ref Sheet'!AG2161,"")</f>
        <v/>
      </c>
      <c r="AJ2161" s="99"/>
      <c r="AK2161" s="60">
        <f>'Inventory Ref Sheet'!AJ2161</f>
        <v>0</v>
      </c>
      <c r="AL2161" s="99"/>
      <c r="AM2161" s="97" t="str">
        <f t="shared" si="119"/>
        <v/>
      </c>
    </row>
    <row r="2162" spans="10:39" x14ac:dyDescent="0.25">
      <c r="J2162" s="59">
        <f>'Inventory Ref Sheet'!AK2162</f>
        <v>0</v>
      </c>
      <c r="K2162" s="59">
        <f>'Inventory Ref Sheet'!AL2162</f>
        <v>0</v>
      </c>
      <c r="L2162" s="59">
        <f>'Inventory Ref Sheet'!AM2162</f>
        <v>0</v>
      </c>
      <c r="M2162" s="59">
        <f>'Inventory Ref Sheet'!AP2162</f>
        <v>0</v>
      </c>
      <c r="N2162" s="59">
        <f>'Inventory Ref Sheet'!AQ2162</f>
        <v>0</v>
      </c>
      <c r="O2162" s="100" t="str">
        <f ca="1">IF('Inventory Ref Sheet'!AS2162&gt;0,YEAR(TODAY())-'Inventory Ref Sheet'!AS2162,"")</f>
        <v/>
      </c>
      <c r="P2162" s="95">
        <f>'Inventory Ref Sheet'!AU2162</f>
        <v>0</v>
      </c>
      <c r="Q2162" s="60">
        <f>'Inventory Ref Sheet'!AV2162</f>
        <v>0</v>
      </c>
      <c r="R2162" s="61"/>
      <c r="S2162" s="100" t="str">
        <f t="shared" si="117"/>
        <v/>
      </c>
      <c r="T2162" s="59">
        <f>'Inventory Ref Sheet'!M2162</f>
        <v>0</v>
      </c>
      <c r="U2162" s="102">
        <f>'Inventory Ref Sheet'!N2162</f>
        <v>0</v>
      </c>
      <c r="V2162" s="59">
        <f>'Inventory Ref Sheet'!O2162</f>
        <v>0</v>
      </c>
      <c r="W2162" s="59">
        <f>'Inventory Ref Sheet'!R2162</f>
        <v>0</v>
      </c>
      <c r="X2162" s="59">
        <f>'Inventory Ref Sheet'!S2162</f>
        <v>0</v>
      </c>
      <c r="Y2162" s="100" t="str">
        <f ca="1">IF('Inventory Ref Sheet'!U2162&gt;0,YEAR(TODAY())-'Inventory Ref Sheet'!U2162,"")</f>
        <v/>
      </c>
      <c r="Z2162" s="95">
        <f>'Inventory Ref Sheet'!W2162</f>
        <v>0</v>
      </c>
      <c r="AA2162" s="60">
        <f>'Inventory Ref Sheet'!X2162</f>
        <v>0</v>
      </c>
      <c r="AB2162" s="61"/>
      <c r="AC2162" s="97" t="str">
        <f t="shared" si="118"/>
        <v/>
      </c>
      <c r="AD2162" s="59">
        <f>'Inventory Ref Sheet'!Y2162</f>
        <v>0</v>
      </c>
      <c r="AE2162" s="59">
        <f>'Inventory Ref Sheet'!Z2162</f>
        <v>0</v>
      </c>
      <c r="AF2162" s="102">
        <f>'Inventory Ref Sheet'!AA2162</f>
        <v>0</v>
      </c>
      <c r="AG2162" s="59">
        <f>'Inventory Ref Sheet'!AD2162</f>
        <v>0</v>
      </c>
      <c r="AH2162" s="59">
        <f>'Inventory Ref Sheet'!AE2162</f>
        <v>0</v>
      </c>
      <c r="AI2162" s="100" t="str">
        <f ca="1">IF('Inventory Ref Sheet'!AG2162&gt;0,YEAR(TODAY())-'Inventory Ref Sheet'!AG2162,"")</f>
        <v/>
      </c>
      <c r="AJ2162" s="99"/>
      <c r="AK2162" s="60">
        <f>'Inventory Ref Sheet'!AJ2162</f>
        <v>0</v>
      </c>
      <c r="AL2162" s="99"/>
      <c r="AM2162" s="97" t="str">
        <f t="shared" si="119"/>
        <v/>
      </c>
    </row>
    <row r="2163" spans="10:39" x14ac:dyDescent="0.25">
      <c r="J2163" s="59">
        <f>'Inventory Ref Sheet'!AK2163</f>
        <v>0</v>
      </c>
      <c r="K2163" s="59">
        <f>'Inventory Ref Sheet'!AL2163</f>
        <v>0</v>
      </c>
      <c r="L2163" s="59">
        <f>'Inventory Ref Sheet'!AM2163</f>
        <v>0</v>
      </c>
      <c r="M2163" s="59">
        <f>'Inventory Ref Sheet'!AP2163</f>
        <v>0</v>
      </c>
      <c r="N2163" s="59">
        <f>'Inventory Ref Sheet'!AQ2163</f>
        <v>0</v>
      </c>
      <c r="O2163" s="100" t="str">
        <f ca="1">IF('Inventory Ref Sheet'!AS2163&gt;0,YEAR(TODAY())-'Inventory Ref Sheet'!AS2163,"")</f>
        <v/>
      </c>
      <c r="P2163" s="95">
        <f>'Inventory Ref Sheet'!AU2163</f>
        <v>0</v>
      </c>
      <c r="Q2163" s="60">
        <f>'Inventory Ref Sheet'!AV2163</f>
        <v>0</v>
      </c>
      <c r="R2163" s="61"/>
      <c r="S2163" s="100" t="str">
        <f t="shared" si="117"/>
        <v/>
      </c>
      <c r="T2163" s="59">
        <f>'Inventory Ref Sheet'!M2163</f>
        <v>0</v>
      </c>
      <c r="U2163" s="102">
        <f>'Inventory Ref Sheet'!N2163</f>
        <v>0</v>
      </c>
      <c r="V2163" s="59">
        <f>'Inventory Ref Sheet'!O2163</f>
        <v>0</v>
      </c>
      <c r="W2163" s="59">
        <f>'Inventory Ref Sheet'!R2163</f>
        <v>0</v>
      </c>
      <c r="X2163" s="59">
        <f>'Inventory Ref Sheet'!S2163</f>
        <v>0</v>
      </c>
      <c r="Y2163" s="100" t="str">
        <f ca="1">IF('Inventory Ref Sheet'!U2163&gt;0,YEAR(TODAY())-'Inventory Ref Sheet'!U2163,"")</f>
        <v/>
      </c>
      <c r="Z2163" s="95">
        <f>'Inventory Ref Sheet'!W2163</f>
        <v>0</v>
      </c>
      <c r="AA2163" s="60">
        <f>'Inventory Ref Sheet'!X2163</f>
        <v>0</v>
      </c>
      <c r="AB2163" s="61"/>
      <c r="AC2163" s="97" t="str">
        <f t="shared" si="118"/>
        <v/>
      </c>
      <c r="AD2163" s="59">
        <f>'Inventory Ref Sheet'!Y2163</f>
        <v>0</v>
      </c>
      <c r="AE2163" s="59">
        <f>'Inventory Ref Sheet'!Z2163</f>
        <v>0</v>
      </c>
      <c r="AF2163" s="102">
        <f>'Inventory Ref Sheet'!AA2163</f>
        <v>0</v>
      </c>
      <c r="AG2163" s="59">
        <f>'Inventory Ref Sheet'!AD2163</f>
        <v>0</v>
      </c>
      <c r="AH2163" s="59">
        <f>'Inventory Ref Sheet'!AE2163</f>
        <v>0</v>
      </c>
      <c r="AI2163" s="100" t="str">
        <f ca="1">IF('Inventory Ref Sheet'!AG2163&gt;0,YEAR(TODAY())-'Inventory Ref Sheet'!AG2163,"")</f>
        <v/>
      </c>
      <c r="AJ2163" s="99"/>
      <c r="AK2163" s="60">
        <f>'Inventory Ref Sheet'!AJ2163</f>
        <v>0</v>
      </c>
      <c r="AL2163" s="99"/>
      <c r="AM2163" s="97" t="str">
        <f t="shared" si="119"/>
        <v/>
      </c>
    </row>
    <row r="2164" spans="10:39" x14ac:dyDescent="0.25">
      <c r="J2164" s="59">
        <f>'Inventory Ref Sheet'!AK2164</f>
        <v>0</v>
      </c>
      <c r="K2164" s="59">
        <f>'Inventory Ref Sheet'!AL2164</f>
        <v>0</v>
      </c>
      <c r="L2164" s="59">
        <f>'Inventory Ref Sheet'!AM2164</f>
        <v>0</v>
      </c>
      <c r="M2164" s="59">
        <f>'Inventory Ref Sheet'!AP2164</f>
        <v>0</v>
      </c>
      <c r="N2164" s="59">
        <f>'Inventory Ref Sheet'!AQ2164</f>
        <v>0</v>
      </c>
      <c r="O2164" s="100" t="str">
        <f ca="1">IF('Inventory Ref Sheet'!AS2164&gt;0,YEAR(TODAY())-'Inventory Ref Sheet'!AS2164,"")</f>
        <v/>
      </c>
      <c r="P2164" s="95">
        <f>'Inventory Ref Sheet'!AU2164</f>
        <v>0</v>
      </c>
      <c r="Q2164" s="60">
        <f>'Inventory Ref Sheet'!AV2164</f>
        <v>0</v>
      </c>
      <c r="R2164" s="61"/>
      <c r="S2164" s="100" t="str">
        <f t="shared" si="117"/>
        <v/>
      </c>
      <c r="T2164" s="59">
        <f>'Inventory Ref Sheet'!M2164</f>
        <v>0</v>
      </c>
      <c r="U2164" s="102">
        <f>'Inventory Ref Sheet'!N2164</f>
        <v>0</v>
      </c>
      <c r="V2164" s="59">
        <f>'Inventory Ref Sheet'!O2164</f>
        <v>0</v>
      </c>
      <c r="W2164" s="59">
        <f>'Inventory Ref Sheet'!R2164</f>
        <v>0</v>
      </c>
      <c r="X2164" s="59">
        <f>'Inventory Ref Sheet'!S2164</f>
        <v>0</v>
      </c>
      <c r="Y2164" s="100" t="str">
        <f ca="1">IF('Inventory Ref Sheet'!U2164&gt;0,YEAR(TODAY())-'Inventory Ref Sheet'!U2164,"")</f>
        <v/>
      </c>
      <c r="Z2164" s="95">
        <f>'Inventory Ref Sheet'!W2164</f>
        <v>0</v>
      </c>
      <c r="AA2164" s="60">
        <f>'Inventory Ref Sheet'!X2164</f>
        <v>0</v>
      </c>
      <c r="AB2164" s="61"/>
      <c r="AC2164" s="97" t="str">
        <f t="shared" si="118"/>
        <v/>
      </c>
      <c r="AD2164" s="59">
        <f>'Inventory Ref Sheet'!Y2164</f>
        <v>0</v>
      </c>
      <c r="AE2164" s="59">
        <f>'Inventory Ref Sheet'!Z2164</f>
        <v>0</v>
      </c>
      <c r="AF2164" s="102">
        <f>'Inventory Ref Sheet'!AA2164</f>
        <v>0</v>
      </c>
      <c r="AG2164" s="59">
        <f>'Inventory Ref Sheet'!AD2164</f>
        <v>0</v>
      </c>
      <c r="AH2164" s="59">
        <f>'Inventory Ref Sheet'!AE2164</f>
        <v>0</v>
      </c>
      <c r="AI2164" s="100" t="str">
        <f ca="1">IF('Inventory Ref Sheet'!AG2164&gt;0,YEAR(TODAY())-'Inventory Ref Sheet'!AG2164,"")</f>
        <v/>
      </c>
      <c r="AJ2164" s="99"/>
      <c r="AK2164" s="60">
        <f>'Inventory Ref Sheet'!AJ2164</f>
        <v>0</v>
      </c>
      <c r="AL2164" s="99"/>
      <c r="AM2164" s="97" t="str">
        <f t="shared" si="119"/>
        <v/>
      </c>
    </row>
    <row r="2165" spans="10:39" x14ac:dyDescent="0.25">
      <c r="J2165" s="59">
        <f>'Inventory Ref Sheet'!AK2165</f>
        <v>0</v>
      </c>
      <c r="K2165" s="59">
        <f>'Inventory Ref Sheet'!AL2165</f>
        <v>0</v>
      </c>
      <c r="L2165" s="59">
        <f>'Inventory Ref Sheet'!AM2165</f>
        <v>0</v>
      </c>
      <c r="M2165" s="59">
        <f>'Inventory Ref Sheet'!AP2165</f>
        <v>0</v>
      </c>
      <c r="N2165" s="59">
        <f>'Inventory Ref Sheet'!AQ2165</f>
        <v>0</v>
      </c>
      <c r="O2165" s="100" t="str">
        <f ca="1">IF('Inventory Ref Sheet'!AS2165&gt;0,YEAR(TODAY())-'Inventory Ref Sheet'!AS2165,"")</f>
        <v/>
      </c>
      <c r="P2165" s="95">
        <f>'Inventory Ref Sheet'!AU2165</f>
        <v>0</v>
      </c>
      <c r="Q2165" s="60">
        <f>'Inventory Ref Sheet'!AV2165</f>
        <v>0</v>
      </c>
      <c r="R2165" s="61"/>
      <c r="S2165" s="100" t="str">
        <f t="shared" si="117"/>
        <v/>
      </c>
      <c r="T2165" s="59">
        <f>'Inventory Ref Sheet'!M2165</f>
        <v>0</v>
      </c>
      <c r="U2165" s="102">
        <f>'Inventory Ref Sheet'!N2165</f>
        <v>0</v>
      </c>
      <c r="V2165" s="59">
        <f>'Inventory Ref Sheet'!O2165</f>
        <v>0</v>
      </c>
      <c r="W2165" s="59">
        <f>'Inventory Ref Sheet'!R2165</f>
        <v>0</v>
      </c>
      <c r="X2165" s="59">
        <f>'Inventory Ref Sheet'!S2165</f>
        <v>0</v>
      </c>
      <c r="Y2165" s="100" t="str">
        <f ca="1">IF('Inventory Ref Sheet'!U2165&gt;0,YEAR(TODAY())-'Inventory Ref Sheet'!U2165,"")</f>
        <v/>
      </c>
      <c r="Z2165" s="95">
        <f>'Inventory Ref Sheet'!W2165</f>
        <v>0</v>
      </c>
      <c r="AA2165" s="60">
        <f>'Inventory Ref Sheet'!X2165</f>
        <v>0</v>
      </c>
      <c r="AB2165" s="61"/>
      <c r="AC2165" s="97" t="str">
        <f t="shared" si="118"/>
        <v/>
      </c>
      <c r="AD2165" s="59">
        <f>'Inventory Ref Sheet'!Y2165</f>
        <v>0</v>
      </c>
      <c r="AE2165" s="59">
        <f>'Inventory Ref Sheet'!Z2165</f>
        <v>0</v>
      </c>
      <c r="AF2165" s="102">
        <f>'Inventory Ref Sheet'!AA2165</f>
        <v>0</v>
      </c>
      <c r="AG2165" s="59">
        <f>'Inventory Ref Sheet'!AD2165</f>
        <v>0</v>
      </c>
      <c r="AH2165" s="59">
        <f>'Inventory Ref Sheet'!AE2165</f>
        <v>0</v>
      </c>
      <c r="AI2165" s="100" t="str">
        <f ca="1">IF('Inventory Ref Sheet'!AG2165&gt;0,YEAR(TODAY())-'Inventory Ref Sheet'!AG2165,"")</f>
        <v/>
      </c>
      <c r="AJ2165" s="99"/>
      <c r="AK2165" s="60">
        <f>'Inventory Ref Sheet'!AJ2165</f>
        <v>0</v>
      </c>
      <c r="AL2165" s="99"/>
      <c r="AM2165" s="97" t="str">
        <f t="shared" si="119"/>
        <v/>
      </c>
    </row>
    <row r="2166" spans="10:39" x14ac:dyDescent="0.25">
      <c r="J2166" s="59">
        <f>'Inventory Ref Sheet'!AK2166</f>
        <v>0</v>
      </c>
      <c r="K2166" s="59">
        <f>'Inventory Ref Sheet'!AL2166</f>
        <v>0</v>
      </c>
      <c r="L2166" s="59">
        <f>'Inventory Ref Sheet'!AM2166</f>
        <v>0</v>
      </c>
      <c r="M2166" s="59">
        <f>'Inventory Ref Sheet'!AP2166</f>
        <v>0</v>
      </c>
      <c r="N2166" s="59">
        <f>'Inventory Ref Sheet'!AQ2166</f>
        <v>0</v>
      </c>
      <c r="O2166" s="100" t="str">
        <f ca="1">IF('Inventory Ref Sheet'!AS2166&gt;0,YEAR(TODAY())-'Inventory Ref Sheet'!AS2166,"")</f>
        <v/>
      </c>
      <c r="P2166" s="95">
        <f>'Inventory Ref Sheet'!AU2166</f>
        <v>0</v>
      </c>
      <c r="Q2166" s="60">
        <f>'Inventory Ref Sheet'!AV2166</f>
        <v>0</v>
      </c>
      <c r="R2166" s="61"/>
      <c r="S2166" s="100" t="str">
        <f t="shared" si="117"/>
        <v/>
      </c>
      <c r="T2166" s="59">
        <f>'Inventory Ref Sheet'!M2166</f>
        <v>0</v>
      </c>
      <c r="U2166" s="102">
        <f>'Inventory Ref Sheet'!N2166</f>
        <v>0</v>
      </c>
      <c r="V2166" s="59">
        <f>'Inventory Ref Sheet'!O2166</f>
        <v>0</v>
      </c>
      <c r="W2166" s="59">
        <f>'Inventory Ref Sheet'!R2166</f>
        <v>0</v>
      </c>
      <c r="X2166" s="59">
        <f>'Inventory Ref Sheet'!S2166</f>
        <v>0</v>
      </c>
      <c r="Y2166" s="100" t="str">
        <f ca="1">IF('Inventory Ref Sheet'!U2166&gt;0,YEAR(TODAY())-'Inventory Ref Sheet'!U2166,"")</f>
        <v/>
      </c>
      <c r="Z2166" s="95">
        <f>'Inventory Ref Sheet'!W2166</f>
        <v>0</v>
      </c>
      <c r="AA2166" s="60">
        <f>'Inventory Ref Sheet'!X2166</f>
        <v>0</v>
      </c>
      <c r="AB2166" s="61"/>
      <c r="AC2166" s="97" t="str">
        <f t="shared" si="118"/>
        <v/>
      </c>
      <c r="AD2166" s="59">
        <f>'Inventory Ref Sheet'!Y2166</f>
        <v>0</v>
      </c>
      <c r="AE2166" s="59">
        <f>'Inventory Ref Sheet'!Z2166</f>
        <v>0</v>
      </c>
      <c r="AF2166" s="102">
        <f>'Inventory Ref Sheet'!AA2166</f>
        <v>0</v>
      </c>
      <c r="AG2166" s="59">
        <f>'Inventory Ref Sheet'!AD2166</f>
        <v>0</v>
      </c>
      <c r="AH2166" s="59">
        <f>'Inventory Ref Sheet'!AE2166</f>
        <v>0</v>
      </c>
      <c r="AI2166" s="100" t="str">
        <f ca="1">IF('Inventory Ref Sheet'!AG2166&gt;0,YEAR(TODAY())-'Inventory Ref Sheet'!AG2166,"")</f>
        <v/>
      </c>
      <c r="AJ2166" s="99"/>
      <c r="AK2166" s="60">
        <f>'Inventory Ref Sheet'!AJ2166</f>
        <v>0</v>
      </c>
      <c r="AL2166" s="99"/>
      <c r="AM2166" s="97" t="str">
        <f t="shared" si="119"/>
        <v/>
      </c>
    </row>
    <row r="2167" spans="10:39" x14ac:dyDescent="0.25">
      <c r="J2167" s="59">
        <f>'Inventory Ref Sheet'!AK2167</f>
        <v>0</v>
      </c>
      <c r="K2167" s="59">
        <f>'Inventory Ref Sheet'!AL2167</f>
        <v>0</v>
      </c>
      <c r="L2167" s="59">
        <f>'Inventory Ref Sheet'!AM2167</f>
        <v>0</v>
      </c>
      <c r="M2167" s="59">
        <f>'Inventory Ref Sheet'!AP2167</f>
        <v>0</v>
      </c>
      <c r="N2167" s="59">
        <f>'Inventory Ref Sheet'!AQ2167</f>
        <v>0</v>
      </c>
      <c r="O2167" s="100" t="str">
        <f ca="1">IF('Inventory Ref Sheet'!AS2167&gt;0,YEAR(TODAY())-'Inventory Ref Sheet'!AS2167,"")</f>
        <v/>
      </c>
      <c r="P2167" s="95">
        <f>'Inventory Ref Sheet'!AU2167</f>
        <v>0</v>
      </c>
      <c r="Q2167" s="60">
        <f>'Inventory Ref Sheet'!AV2167</f>
        <v>0</v>
      </c>
      <c r="R2167" s="61"/>
      <c r="S2167" s="100" t="str">
        <f t="shared" si="117"/>
        <v/>
      </c>
      <c r="T2167" s="59">
        <f>'Inventory Ref Sheet'!M2167</f>
        <v>0</v>
      </c>
      <c r="U2167" s="102">
        <f>'Inventory Ref Sheet'!N2167</f>
        <v>0</v>
      </c>
      <c r="V2167" s="59">
        <f>'Inventory Ref Sheet'!O2167</f>
        <v>0</v>
      </c>
      <c r="W2167" s="59">
        <f>'Inventory Ref Sheet'!R2167</f>
        <v>0</v>
      </c>
      <c r="X2167" s="59">
        <f>'Inventory Ref Sheet'!S2167</f>
        <v>0</v>
      </c>
      <c r="Y2167" s="100" t="str">
        <f ca="1">IF('Inventory Ref Sheet'!U2167&gt;0,YEAR(TODAY())-'Inventory Ref Sheet'!U2167,"")</f>
        <v/>
      </c>
      <c r="Z2167" s="95">
        <f>'Inventory Ref Sheet'!W2167</f>
        <v>0</v>
      </c>
      <c r="AA2167" s="60">
        <f>'Inventory Ref Sheet'!X2167</f>
        <v>0</v>
      </c>
      <c r="AB2167" s="61"/>
      <c r="AC2167" s="97" t="str">
        <f t="shared" si="118"/>
        <v/>
      </c>
      <c r="AD2167" s="59">
        <f>'Inventory Ref Sheet'!Y2167</f>
        <v>0</v>
      </c>
      <c r="AE2167" s="59">
        <f>'Inventory Ref Sheet'!Z2167</f>
        <v>0</v>
      </c>
      <c r="AF2167" s="102">
        <f>'Inventory Ref Sheet'!AA2167</f>
        <v>0</v>
      </c>
      <c r="AG2167" s="59">
        <f>'Inventory Ref Sheet'!AD2167</f>
        <v>0</v>
      </c>
      <c r="AH2167" s="59">
        <f>'Inventory Ref Sheet'!AE2167</f>
        <v>0</v>
      </c>
      <c r="AI2167" s="100" t="str">
        <f ca="1">IF('Inventory Ref Sheet'!AG2167&gt;0,YEAR(TODAY())-'Inventory Ref Sheet'!AG2167,"")</f>
        <v/>
      </c>
      <c r="AJ2167" s="99"/>
      <c r="AK2167" s="60">
        <f>'Inventory Ref Sheet'!AJ2167</f>
        <v>0</v>
      </c>
      <c r="AL2167" s="99"/>
      <c r="AM2167" s="97" t="str">
        <f t="shared" si="119"/>
        <v/>
      </c>
    </row>
    <row r="2168" spans="10:39" x14ac:dyDescent="0.25">
      <c r="J2168" s="59">
        <f>'Inventory Ref Sheet'!AK2168</f>
        <v>0</v>
      </c>
      <c r="K2168" s="59">
        <f>'Inventory Ref Sheet'!AL2168</f>
        <v>0</v>
      </c>
      <c r="L2168" s="59">
        <f>'Inventory Ref Sheet'!AM2168</f>
        <v>0</v>
      </c>
      <c r="M2168" s="59">
        <f>'Inventory Ref Sheet'!AP2168</f>
        <v>0</v>
      </c>
      <c r="N2168" s="59">
        <f>'Inventory Ref Sheet'!AQ2168</f>
        <v>0</v>
      </c>
      <c r="O2168" s="100" t="str">
        <f ca="1">IF('Inventory Ref Sheet'!AS2168&gt;0,YEAR(TODAY())-'Inventory Ref Sheet'!AS2168,"")</f>
        <v/>
      </c>
      <c r="P2168" s="95">
        <f>'Inventory Ref Sheet'!AU2168</f>
        <v>0</v>
      </c>
      <c r="Q2168" s="60">
        <f>'Inventory Ref Sheet'!AV2168</f>
        <v>0</v>
      </c>
      <c r="R2168" s="61"/>
      <c r="S2168" s="100" t="str">
        <f t="shared" si="117"/>
        <v/>
      </c>
      <c r="T2168" s="59">
        <f>'Inventory Ref Sheet'!M2168</f>
        <v>0</v>
      </c>
      <c r="U2168" s="102">
        <f>'Inventory Ref Sheet'!N2168</f>
        <v>0</v>
      </c>
      <c r="V2168" s="59">
        <f>'Inventory Ref Sheet'!O2168</f>
        <v>0</v>
      </c>
      <c r="W2168" s="59">
        <f>'Inventory Ref Sheet'!R2168</f>
        <v>0</v>
      </c>
      <c r="X2168" s="59">
        <f>'Inventory Ref Sheet'!S2168</f>
        <v>0</v>
      </c>
      <c r="Y2168" s="100" t="str">
        <f ca="1">IF('Inventory Ref Sheet'!U2168&gt;0,YEAR(TODAY())-'Inventory Ref Sheet'!U2168,"")</f>
        <v/>
      </c>
      <c r="Z2168" s="95">
        <f>'Inventory Ref Sheet'!W2168</f>
        <v>0</v>
      </c>
      <c r="AA2168" s="60">
        <f>'Inventory Ref Sheet'!X2168</f>
        <v>0</v>
      </c>
      <c r="AB2168" s="61"/>
      <c r="AC2168" s="97" t="str">
        <f t="shared" si="118"/>
        <v/>
      </c>
      <c r="AD2168" s="59">
        <f>'Inventory Ref Sheet'!Y2168</f>
        <v>0</v>
      </c>
      <c r="AE2168" s="59">
        <f>'Inventory Ref Sheet'!Z2168</f>
        <v>0</v>
      </c>
      <c r="AF2168" s="102">
        <f>'Inventory Ref Sheet'!AA2168</f>
        <v>0</v>
      </c>
      <c r="AG2168" s="59">
        <f>'Inventory Ref Sheet'!AD2168</f>
        <v>0</v>
      </c>
      <c r="AH2168" s="59">
        <f>'Inventory Ref Sheet'!AE2168</f>
        <v>0</v>
      </c>
      <c r="AI2168" s="100" t="str">
        <f ca="1">IF('Inventory Ref Sheet'!AG2168&gt;0,YEAR(TODAY())-'Inventory Ref Sheet'!AG2168,"")</f>
        <v/>
      </c>
      <c r="AJ2168" s="99"/>
      <c r="AK2168" s="60">
        <f>'Inventory Ref Sheet'!AJ2168</f>
        <v>0</v>
      </c>
      <c r="AL2168" s="99"/>
      <c r="AM2168" s="97" t="str">
        <f t="shared" si="119"/>
        <v/>
      </c>
    </row>
    <row r="2169" spans="10:39" x14ac:dyDescent="0.25">
      <c r="J2169" s="59">
        <f>'Inventory Ref Sheet'!AK2169</f>
        <v>0</v>
      </c>
      <c r="K2169" s="59">
        <f>'Inventory Ref Sheet'!AL2169</f>
        <v>0</v>
      </c>
      <c r="L2169" s="59">
        <f>'Inventory Ref Sheet'!AM2169</f>
        <v>0</v>
      </c>
      <c r="M2169" s="59">
        <f>'Inventory Ref Sheet'!AP2169</f>
        <v>0</v>
      </c>
      <c r="N2169" s="59">
        <f>'Inventory Ref Sheet'!AQ2169</f>
        <v>0</v>
      </c>
      <c r="O2169" s="100" t="str">
        <f ca="1">IF('Inventory Ref Sheet'!AS2169&gt;0,YEAR(TODAY())-'Inventory Ref Sheet'!AS2169,"")</f>
        <v/>
      </c>
      <c r="P2169" s="95">
        <f>'Inventory Ref Sheet'!AU2169</f>
        <v>0</v>
      </c>
      <c r="Q2169" s="60">
        <f>'Inventory Ref Sheet'!AV2169</f>
        <v>0</v>
      </c>
      <c r="R2169" s="61"/>
      <c r="S2169" s="100" t="str">
        <f t="shared" si="117"/>
        <v/>
      </c>
      <c r="T2169" s="59">
        <f>'Inventory Ref Sheet'!M2169</f>
        <v>0</v>
      </c>
      <c r="U2169" s="102">
        <f>'Inventory Ref Sheet'!N2169</f>
        <v>0</v>
      </c>
      <c r="V2169" s="59">
        <f>'Inventory Ref Sheet'!O2169</f>
        <v>0</v>
      </c>
      <c r="W2169" s="59">
        <f>'Inventory Ref Sheet'!R2169</f>
        <v>0</v>
      </c>
      <c r="X2169" s="59">
        <f>'Inventory Ref Sheet'!S2169</f>
        <v>0</v>
      </c>
      <c r="Y2169" s="100" t="str">
        <f ca="1">IF('Inventory Ref Sheet'!U2169&gt;0,YEAR(TODAY())-'Inventory Ref Sheet'!U2169,"")</f>
        <v/>
      </c>
      <c r="Z2169" s="95">
        <f>'Inventory Ref Sheet'!W2169</f>
        <v>0</v>
      </c>
      <c r="AA2169" s="60">
        <f>'Inventory Ref Sheet'!X2169</f>
        <v>0</v>
      </c>
      <c r="AB2169" s="61"/>
      <c r="AC2169" s="97" t="str">
        <f t="shared" si="118"/>
        <v/>
      </c>
      <c r="AD2169" s="59">
        <f>'Inventory Ref Sheet'!Y2169</f>
        <v>0</v>
      </c>
      <c r="AE2169" s="59">
        <f>'Inventory Ref Sheet'!Z2169</f>
        <v>0</v>
      </c>
      <c r="AF2169" s="102">
        <f>'Inventory Ref Sheet'!AA2169</f>
        <v>0</v>
      </c>
      <c r="AG2169" s="59">
        <f>'Inventory Ref Sheet'!AD2169</f>
        <v>0</v>
      </c>
      <c r="AH2169" s="59">
        <f>'Inventory Ref Sheet'!AE2169</f>
        <v>0</v>
      </c>
      <c r="AI2169" s="100" t="str">
        <f ca="1">IF('Inventory Ref Sheet'!AG2169&gt;0,YEAR(TODAY())-'Inventory Ref Sheet'!AG2169,"")</f>
        <v/>
      </c>
      <c r="AJ2169" s="99"/>
      <c r="AK2169" s="60">
        <f>'Inventory Ref Sheet'!AJ2169</f>
        <v>0</v>
      </c>
      <c r="AL2169" s="99"/>
      <c r="AM2169" s="97" t="str">
        <f t="shared" si="119"/>
        <v/>
      </c>
    </row>
    <row r="2170" spans="10:39" x14ac:dyDescent="0.25">
      <c r="J2170" s="59">
        <f>'Inventory Ref Sheet'!AK2170</f>
        <v>0</v>
      </c>
      <c r="K2170" s="59">
        <f>'Inventory Ref Sheet'!AL2170</f>
        <v>0</v>
      </c>
      <c r="L2170" s="59">
        <f>'Inventory Ref Sheet'!AM2170</f>
        <v>0</v>
      </c>
      <c r="M2170" s="59">
        <f>'Inventory Ref Sheet'!AP2170</f>
        <v>0</v>
      </c>
      <c r="N2170" s="59">
        <f>'Inventory Ref Sheet'!AQ2170</f>
        <v>0</v>
      </c>
      <c r="O2170" s="100" t="str">
        <f ca="1">IF('Inventory Ref Sheet'!AS2170&gt;0,YEAR(TODAY())-'Inventory Ref Sheet'!AS2170,"")</f>
        <v/>
      </c>
      <c r="P2170" s="95">
        <f>'Inventory Ref Sheet'!AU2170</f>
        <v>0</v>
      </c>
      <c r="Q2170" s="60">
        <f>'Inventory Ref Sheet'!AV2170</f>
        <v>0</v>
      </c>
      <c r="R2170" s="61"/>
      <c r="S2170" s="100" t="str">
        <f t="shared" si="117"/>
        <v/>
      </c>
      <c r="T2170" s="59">
        <f>'Inventory Ref Sheet'!M2170</f>
        <v>0</v>
      </c>
      <c r="U2170" s="102">
        <f>'Inventory Ref Sheet'!N2170</f>
        <v>0</v>
      </c>
      <c r="V2170" s="59">
        <f>'Inventory Ref Sheet'!O2170</f>
        <v>0</v>
      </c>
      <c r="W2170" s="59">
        <f>'Inventory Ref Sheet'!R2170</f>
        <v>0</v>
      </c>
      <c r="X2170" s="59">
        <f>'Inventory Ref Sheet'!S2170</f>
        <v>0</v>
      </c>
      <c r="Y2170" s="100" t="str">
        <f ca="1">IF('Inventory Ref Sheet'!U2170&gt;0,YEAR(TODAY())-'Inventory Ref Sheet'!U2170,"")</f>
        <v/>
      </c>
      <c r="Z2170" s="95">
        <f>'Inventory Ref Sheet'!W2170</f>
        <v>0</v>
      </c>
      <c r="AA2170" s="60">
        <f>'Inventory Ref Sheet'!X2170</f>
        <v>0</v>
      </c>
      <c r="AB2170" s="61"/>
      <c r="AC2170" s="97" t="str">
        <f t="shared" si="118"/>
        <v/>
      </c>
      <c r="AD2170" s="59">
        <f>'Inventory Ref Sheet'!Y2170</f>
        <v>0</v>
      </c>
      <c r="AE2170" s="59">
        <f>'Inventory Ref Sheet'!Z2170</f>
        <v>0</v>
      </c>
      <c r="AF2170" s="102">
        <f>'Inventory Ref Sheet'!AA2170</f>
        <v>0</v>
      </c>
      <c r="AG2170" s="59">
        <f>'Inventory Ref Sheet'!AD2170</f>
        <v>0</v>
      </c>
      <c r="AH2170" s="59">
        <f>'Inventory Ref Sheet'!AE2170</f>
        <v>0</v>
      </c>
      <c r="AI2170" s="100" t="str">
        <f ca="1">IF('Inventory Ref Sheet'!AG2170&gt;0,YEAR(TODAY())-'Inventory Ref Sheet'!AG2170,"")</f>
        <v/>
      </c>
      <c r="AJ2170" s="99"/>
      <c r="AK2170" s="60">
        <f>'Inventory Ref Sheet'!AJ2170</f>
        <v>0</v>
      </c>
      <c r="AL2170" s="99"/>
      <c r="AM2170" s="97" t="str">
        <f t="shared" si="119"/>
        <v/>
      </c>
    </row>
    <row r="2171" spans="10:39" x14ac:dyDescent="0.25">
      <c r="J2171" s="59">
        <f>'Inventory Ref Sheet'!AK2171</f>
        <v>0</v>
      </c>
      <c r="K2171" s="59">
        <f>'Inventory Ref Sheet'!AL2171</f>
        <v>0</v>
      </c>
      <c r="L2171" s="59">
        <f>'Inventory Ref Sheet'!AM2171</f>
        <v>0</v>
      </c>
      <c r="M2171" s="59">
        <f>'Inventory Ref Sheet'!AP2171</f>
        <v>0</v>
      </c>
      <c r="N2171" s="59">
        <f>'Inventory Ref Sheet'!AQ2171</f>
        <v>0</v>
      </c>
      <c r="O2171" s="100" t="str">
        <f ca="1">IF('Inventory Ref Sheet'!AS2171&gt;0,YEAR(TODAY())-'Inventory Ref Sheet'!AS2171,"")</f>
        <v/>
      </c>
      <c r="P2171" s="95">
        <f>'Inventory Ref Sheet'!AU2171</f>
        <v>0</v>
      </c>
      <c r="Q2171" s="60">
        <f>'Inventory Ref Sheet'!AV2171</f>
        <v>0</v>
      </c>
      <c r="R2171" s="61"/>
      <c r="S2171" s="100" t="str">
        <f t="shared" si="117"/>
        <v/>
      </c>
      <c r="T2171" s="59">
        <f>'Inventory Ref Sheet'!M2171</f>
        <v>0</v>
      </c>
      <c r="U2171" s="102">
        <f>'Inventory Ref Sheet'!N2171</f>
        <v>0</v>
      </c>
      <c r="V2171" s="59">
        <f>'Inventory Ref Sheet'!O2171</f>
        <v>0</v>
      </c>
      <c r="W2171" s="59">
        <f>'Inventory Ref Sheet'!R2171</f>
        <v>0</v>
      </c>
      <c r="X2171" s="59">
        <f>'Inventory Ref Sheet'!S2171</f>
        <v>0</v>
      </c>
      <c r="Y2171" s="100" t="str">
        <f ca="1">IF('Inventory Ref Sheet'!U2171&gt;0,YEAR(TODAY())-'Inventory Ref Sheet'!U2171,"")</f>
        <v/>
      </c>
      <c r="Z2171" s="95">
        <f>'Inventory Ref Sheet'!W2171</f>
        <v>0</v>
      </c>
      <c r="AA2171" s="60">
        <f>'Inventory Ref Sheet'!X2171</f>
        <v>0</v>
      </c>
      <c r="AB2171" s="61"/>
      <c r="AC2171" s="97" t="str">
        <f t="shared" si="118"/>
        <v/>
      </c>
      <c r="AD2171" s="59">
        <f>'Inventory Ref Sheet'!Y2171</f>
        <v>0</v>
      </c>
      <c r="AE2171" s="59">
        <f>'Inventory Ref Sheet'!Z2171</f>
        <v>0</v>
      </c>
      <c r="AF2171" s="102">
        <f>'Inventory Ref Sheet'!AA2171</f>
        <v>0</v>
      </c>
      <c r="AG2171" s="59">
        <f>'Inventory Ref Sheet'!AD2171</f>
        <v>0</v>
      </c>
      <c r="AH2171" s="59">
        <f>'Inventory Ref Sheet'!AE2171</f>
        <v>0</v>
      </c>
      <c r="AI2171" s="100" t="str">
        <f ca="1">IF('Inventory Ref Sheet'!AG2171&gt;0,YEAR(TODAY())-'Inventory Ref Sheet'!AG2171,"")</f>
        <v/>
      </c>
      <c r="AJ2171" s="99"/>
      <c r="AK2171" s="60">
        <f>'Inventory Ref Sheet'!AJ2171</f>
        <v>0</v>
      </c>
      <c r="AL2171" s="99"/>
      <c r="AM2171" s="97" t="str">
        <f t="shared" si="119"/>
        <v/>
      </c>
    </row>
    <row r="2172" spans="10:39" x14ac:dyDescent="0.25">
      <c r="J2172" s="59">
        <f>'Inventory Ref Sheet'!AK2172</f>
        <v>0</v>
      </c>
      <c r="K2172" s="59">
        <f>'Inventory Ref Sheet'!AL2172</f>
        <v>0</v>
      </c>
      <c r="L2172" s="59">
        <f>'Inventory Ref Sheet'!AM2172</f>
        <v>0</v>
      </c>
      <c r="M2172" s="59">
        <f>'Inventory Ref Sheet'!AP2172</f>
        <v>0</v>
      </c>
      <c r="N2172" s="59">
        <f>'Inventory Ref Sheet'!AQ2172</f>
        <v>0</v>
      </c>
      <c r="O2172" s="100" t="str">
        <f ca="1">IF('Inventory Ref Sheet'!AS2172&gt;0,YEAR(TODAY())-'Inventory Ref Sheet'!AS2172,"")</f>
        <v/>
      </c>
      <c r="P2172" s="95">
        <f>'Inventory Ref Sheet'!AU2172</f>
        <v>0</v>
      </c>
      <c r="Q2172" s="60">
        <f>'Inventory Ref Sheet'!AV2172</f>
        <v>0</v>
      </c>
      <c r="R2172" s="61"/>
      <c r="S2172" s="100" t="str">
        <f t="shared" si="117"/>
        <v/>
      </c>
      <c r="T2172" s="59">
        <f>'Inventory Ref Sheet'!M2172</f>
        <v>0</v>
      </c>
      <c r="U2172" s="102">
        <f>'Inventory Ref Sheet'!N2172</f>
        <v>0</v>
      </c>
      <c r="V2172" s="59">
        <f>'Inventory Ref Sheet'!O2172</f>
        <v>0</v>
      </c>
      <c r="W2172" s="59">
        <f>'Inventory Ref Sheet'!R2172</f>
        <v>0</v>
      </c>
      <c r="X2172" s="59">
        <f>'Inventory Ref Sheet'!S2172</f>
        <v>0</v>
      </c>
      <c r="Y2172" s="100" t="str">
        <f ca="1">IF('Inventory Ref Sheet'!U2172&gt;0,YEAR(TODAY())-'Inventory Ref Sheet'!U2172,"")</f>
        <v/>
      </c>
      <c r="Z2172" s="95">
        <f>'Inventory Ref Sheet'!W2172</f>
        <v>0</v>
      </c>
      <c r="AA2172" s="60">
        <f>'Inventory Ref Sheet'!X2172</f>
        <v>0</v>
      </c>
      <c r="AB2172" s="61"/>
      <c r="AC2172" s="97" t="str">
        <f t="shared" si="118"/>
        <v/>
      </c>
      <c r="AD2172" s="59">
        <f>'Inventory Ref Sheet'!Y2172</f>
        <v>0</v>
      </c>
      <c r="AE2172" s="59">
        <f>'Inventory Ref Sheet'!Z2172</f>
        <v>0</v>
      </c>
      <c r="AF2172" s="102">
        <f>'Inventory Ref Sheet'!AA2172</f>
        <v>0</v>
      </c>
      <c r="AG2172" s="59">
        <f>'Inventory Ref Sheet'!AD2172</f>
        <v>0</v>
      </c>
      <c r="AH2172" s="59">
        <f>'Inventory Ref Sheet'!AE2172</f>
        <v>0</v>
      </c>
      <c r="AI2172" s="100" t="str">
        <f ca="1">IF('Inventory Ref Sheet'!AG2172&gt;0,YEAR(TODAY())-'Inventory Ref Sheet'!AG2172,"")</f>
        <v/>
      </c>
      <c r="AJ2172" s="99"/>
      <c r="AK2172" s="60">
        <f>'Inventory Ref Sheet'!AJ2172</f>
        <v>0</v>
      </c>
      <c r="AL2172" s="99"/>
      <c r="AM2172" s="97" t="str">
        <f t="shared" si="119"/>
        <v/>
      </c>
    </row>
    <row r="2173" spans="10:39" x14ac:dyDescent="0.25">
      <c r="J2173" s="59">
        <f>'Inventory Ref Sheet'!AK2173</f>
        <v>0</v>
      </c>
      <c r="K2173" s="59">
        <f>'Inventory Ref Sheet'!AL2173</f>
        <v>0</v>
      </c>
      <c r="L2173" s="59">
        <f>'Inventory Ref Sheet'!AM2173</f>
        <v>0</v>
      </c>
      <c r="M2173" s="59">
        <f>'Inventory Ref Sheet'!AP2173</f>
        <v>0</v>
      </c>
      <c r="N2173" s="59">
        <f>'Inventory Ref Sheet'!AQ2173</f>
        <v>0</v>
      </c>
      <c r="O2173" s="100" t="str">
        <f ca="1">IF('Inventory Ref Sheet'!AS2173&gt;0,YEAR(TODAY())-'Inventory Ref Sheet'!AS2173,"")</f>
        <v/>
      </c>
      <c r="P2173" s="95">
        <f>'Inventory Ref Sheet'!AU2173</f>
        <v>0</v>
      </c>
      <c r="Q2173" s="60">
        <f>'Inventory Ref Sheet'!AV2173</f>
        <v>0</v>
      </c>
      <c r="R2173" s="61"/>
      <c r="S2173" s="100" t="str">
        <f t="shared" si="117"/>
        <v/>
      </c>
      <c r="T2173" s="59">
        <f>'Inventory Ref Sheet'!M2173</f>
        <v>0</v>
      </c>
      <c r="U2173" s="102">
        <f>'Inventory Ref Sheet'!N2173</f>
        <v>0</v>
      </c>
      <c r="V2173" s="59">
        <f>'Inventory Ref Sheet'!O2173</f>
        <v>0</v>
      </c>
      <c r="W2173" s="59">
        <f>'Inventory Ref Sheet'!R2173</f>
        <v>0</v>
      </c>
      <c r="X2173" s="59">
        <f>'Inventory Ref Sheet'!S2173</f>
        <v>0</v>
      </c>
      <c r="Y2173" s="100" t="str">
        <f ca="1">IF('Inventory Ref Sheet'!U2173&gt;0,YEAR(TODAY())-'Inventory Ref Sheet'!U2173,"")</f>
        <v/>
      </c>
      <c r="Z2173" s="95">
        <f>'Inventory Ref Sheet'!W2173</f>
        <v>0</v>
      </c>
      <c r="AA2173" s="60">
        <f>'Inventory Ref Sheet'!X2173</f>
        <v>0</v>
      </c>
      <c r="AB2173" s="61"/>
      <c r="AC2173" s="97" t="str">
        <f t="shared" si="118"/>
        <v/>
      </c>
      <c r="AD2173" s="59">
        <f>'Inventory Ref Sheet'!Y2173</f>
        <v>0</v>
      </c>
      <c r="AE2173" s="59">
        <f>'Inventory Ref Sheet'!Z2173</f>
        <v>0</v>
      </c>
      <c r="AF2173" s="102">
        <f>'Inventory Ref Sheet'!AA2173</f>
        <v>0</v>
      </c>
      <c r="AG2173" s="59">
        <f>'Inventory Ref Sheet'!AD2173</f>
        <v>0</v>
      </c>
      <c r="AH2173" s="59">
        <f>'Inventory Ref Sheet'!AE2173</f>
        <v>0</v>
      </c>
      <c r="AI2173" s="100" t="str">
        <f ca="1">IF('Inventory Ref Sheet'!AG2173&gt;0,YEAR(TODAY())-'Inventory Ref Sheet'!AG2173,"")</f>
        <v/>
      </c>
      <c r="AJ2173" s="99"/>
      <c r="AK2173" s="60">
        <f>'Inventory Ref Sheet'!AJ2173</f>
        <v>0</v>
      </c>
      <c r="AL2173" s="99"/>
      <c r="AM2173" s="97" t="str">
        <f t="shared" si="119"/>
        <v/>
      </c>
    </row>
    <row r="2174" spans="10:39" x14ac:dyDescent="0.25">
      <c r="J2174" s="59">
        <f>'Inventory Ref Sheet'!AK2174</f>
        <v>0</v>
      </c>
      <c r="K2174" s="59">
        <f>'Inventory Ref Sheet'!AL2174</f>
        <v>0</v>
      </c>
      <c r="L2174" s="59">
        <f>'Inventory Ref Sheet'!AM2174</f>
        <v>0</v>
      </c>
      <c r="M2174" s="59">
        <f>'Inventory Ref Sheet'!AP2174</f>
        <v>0</v>
      </c>
      <c r="N2174" s="59">
        <f>'Inventory Ref Sheet'!AQ2174</f>
        <v>0</v>
      </c>
      <c r="O2174" s="100" t="str">
        <f ca="1">IF('Inventory Ref Sheet'!AS2174&gt;0,YEAR(TODAY())-'Inventory Ref Sheet'!AS2174,"")</f>
        <v/>
      </c>
      <c r="P2174" s="95">
        <f>'Inventory Ref Sheet'!AU2174</f>
        <v>0</v>
      </c>
      <c r="Q2174" s="60">
        <f>'Inventory Ref Sheet'!AV2174</f>
        <v>0</v>
      </c>
      <c r="R2174" s="61"/>
      <c r="S2174" s="100" t="str">
        <f t="shared" si="117"/>
        <v/>
      </c>
      <c r="T2174" s="59">
        <f>'Inventory Ref Sheet'!M2174</f>
        <v>0</v>
      </c>
      <c r="U2174" s="102">
        <f>'Inventory Ref Sheet'!N2174</f>
        <v>0</v>
      </c>
      <c r="V2174" s="59">
        <f>'Inventory Ref Sheet'!O2174</f>
        <v>0</v>
      </c>
      <c r="W2174" s="59">
        <f>'Inventory Ref Sheet'!R2174</f>
        <v>0</v>
      </c>
      <c r="X2174" s="59">
        <f>'Inventory Ref Sheet'!S2174</f>
        <v>0</v>
      </c>
      <c r="Y2174" s="100" t="str">
        <f ca="1">IF('Inventory Ref Sheet'!U2174&gt;0,YEAR(TODAY())-'Inventory Ref Sheet'!U2174,"")</f>
        <v/>
      </c>
      <c r="Z2174" s="95">
        <f>'Inventory Ref Sheet'!W2174</f>
        <v>0</v>
      </c>
      <c r="AA2174" s="60">
        <f>'Inventory Ref Sheet'!X2174</f>
        <v>0</v>
      </c>
      <c r="AB2174" s="61"/>
      <c r="AC2174" s="97" t="str">
        <f t="shared" si="118"/>
        <v/>
      </c>
      <c r="AD2174" s="59">
        <f>'Inventory Ref Sheet'!Y2174</f>
        <v>0</v>
      </c>
      <c r="AE2174" s="59">
        <f>'Inventory Ref Sheet'!Z2174</f>
        <v>0</v>
      </c>
      <c r="AF2174" s="102">
        <f>'Inventory Ref Sheet'!AA2174</f>
        <v>0</v>
      </c>
      <c r="AG2174" s="59">
        <f>'Inventory Ref Sheet'!AD2174</f>
        <v>0</v>
      </c>
      <c r="AH2174" s="59">
        <f>'Inventory Ref Sheet'!AE2174</f>
        <v>0</v>
      </c>
      <c r="AI2174" s="100" t="str">
        <f ca="1">IF('Inventory Ref Sheet'!AG2174&gt;0,YEAR(TODAY())-'Inventory Ref Sheet'!AG2174,"")</f>
        <v/>
      </c>
      <c r="AJ2174" s="99"/>
      <c r="AK2174" s="60">
        <f>'Inventory Ref Sheet'!AJ2174</f>
        <v>0</v>
      </c>
      <c r="AL2174" s="99"/>
      <c r="AM2174" s="97" t="str">
        <f t="shared" si="119"/>
        <v/>
      </c>
    </row>
    <row r="2175" spans="10:39" x14ac:dyDescent="0.25">
      <c r="J2175" s="59">
        <f>'Inventory Ref Sheet'!AK2175</f>
        <v>0</v>
      </c>
      <c r="K2175" s="59">
        <f>'Inventory Ref Sheet'!AL2175</f>
        <v>0</v>
      </c>
      <c r="L2175" s="59">
        <f>'Inventory Ref Sheet'!AM2175</f>
        <v>0</v>
      </c>
      <c r="M2175" s="59">
        <f>'Inventory Ref Sheet'!AP2175</f>
        <v>0</v>
      </c>
      <c r="N2175" s="59">
        <f>'Inventory Ref Sheet'!AQ2175</f>
        <v>0</v>
      </c>
      <c r="O2175" s="100" t="str">
        <f ca="1">IF('Inventory Ref Sheet'!AS2175&gt;0,YEAR(TODAY())-'Inventory Ref Sheet'!AS2175,"")</f>
        <v/>
      </c>
      <c r="P2175" s="95">
        <f>'Inventory Ref Sheet'!AU2175</f>
        <v>0</v>
      </c>
      <c r="Q2175" s="60">
        <f>'Inventory Ref Sheet'!AV2175</f>
        <v>0</v>
      </c>
      <c r="R2175" s="61"/>
      <c r="S2175" s="100" t="str">
        <f t="shared" si="117"/>
        <v/>
      </c>
      <c r="T2175" s="59">
        <f>'Inventory Ref Sheet'!M2175</f>
        <v>0</v>
      </c>
      <c r="U2175" s="102">
        <f>'Inventory Ref Sheet'!N2175</f>
        <v>0</v>
      </c>
      <c r="V2175" s="59">
        <f>'Inventory Ref Sheet'!O2175</f>
        <v>0</v>
      </c>
      <c r="W2175" s="59">
        <f>'Inventory Ref Sheet'!R2175</f>
        <v>0</v>
      </c>
      <c r="X2175" s="59">
        <f>'Inventory Ref Sheet'!S2175</f>
        <v>0</v>
      </c>
      <c r="Y2175" s="100" t="str">
        <f ca="1">IF('Inventory Ref Sheet'!U2175&gt;0,YEAR(TODAY())-'Inventory Ref Sheet'!U2175,"")</f>
        <v/>
      </c>
      <c r="Z2175" s="95">
        <f>'Inventory Ref Sheet'!W2175</f>
        <v>0</v>
      </c>
      <c r="AA2175" s="60">
        <f>'Inventory Ref Sheet'!X2175</f>
        <v>0</v>
      </c>
      <c r="AB2175" s="61"/>
      <c r="AC2175" s="97" t="str">
        <f t="shared" si="118"/>
        <v/>
      </c>
      <c r="AD2175" s="59">
        <f>'Inventory Ref Sheet'!Y2175</f>
        <v>0</v>
      </c>
      <c r="AE2175" s="59">
        <f>'Inventory Ref Sheet'!Z2175</f>
        <v>0</v>
      </c>
      <c r="AF2175" s="102">
        <f>'Inventory Ref Sheet'!AA2175</f>
        <v>0</v>
      </c>
      <c r="AG2175" s="59">
        <f>'Inventory Ref Sheet'!AD2175</f>
        <v>0</v>
      </c>
      <c r="AH2175" s="59">
        <f>'Inventory Ref Sheet'!AE2175</f>
        <v>0</v>
      </c>
      <c r="AI2175" s="100" t="str">
        <f ca="1">IF('Inventory Ref Sheet'!AG2175&gt;0,YEAR(TODAY())-'Inventory Ref Sheet'!AG2175,"")</f>
        <v/>
      </c>
      <c r="AJ2175" s="99"/>
      <c r="AK2175" s="60">
        <f>'Inventory Ref Sheet'!AJ2175</f>
        <v>0</v>
      </c>
      <c r="AL2175" s="99"/>
      <c r="AM2175" s="97" t="str">
        <f t="shared" si="119"/>
        <v/>
      </c>
    </row>
    <row r="2176" spans="10:39" x14ac:dyDescent="0.25">
      <c r="J2176" s="59">
        <f>'Inventory Ref Sheet'!AK2176</f>
        <v>0</v>
      </c>
      <c r="K2176" s="59">
        <f>'Inventory Ref Sheet'!AL2176</f>
        <v>0</v>
      </c>
      <c r="L2176" s="59">
        <f>'Inventory Ref Sheet'!AM2176</f>
        <v>0</v>
      </c>
      <c r="M2176" s="59">
        <f>'Inventory Ref Sheet'!AP2176</f>
        <v>0</v>
      </c>
      <c r="N2176" s="59">
        <f>'Inventory Ref Sheet'!AQ2176</f>
        <v>0</v>
      </c>
      <c r="O2176" s="100" t="str">
        <f ca="1">IF('Inventory Ref Sheet'!AS2176&gt;0,YEAR(TODAY())-'Inventory Ref Sheet'!AS2176,"")</f>
        <v/>
      </c>
      <c r="P2176" s="95">
        <f>'Inventory Ref Sheet'!AU2176</f>
        <v>0</v>
      </c>
      <c r="Q2176" s="60">
        <f>'Inventory Ref Sheet'!AV2176</f>
        <v>0</v>
      </c>
      <c r="R2176" s="61"/>
      <c r="S2176" s="100" t="str">
        <f t="shared" si="117"/>
        <v/>
      </c>
      <c r="T2176" s="59">
        <f>'Inventory Ref Sheet'!M2176</f>
        <v>0</v>
      </c>
      <c r="U2176" s="102">
        <f>'Inventory Ref Sheet'!N2176</f>
        <v>0</v>
      </c>
      <c r="V2176" s="59">
        <f>'Inventory Ref Sheet'!O2176</f>
        <v>0</v>
      </c>
      <c r="W2176" s="59">
        <f>'Inventory Ref Sheet'!R2176</f>
        <v>0</v>
      </c>
      <c r="X2176" s="59">
        <f>'Inventory Ref Sheet'!S2176</f>
        <v>0</v>
      </c>
      <c r="Y2176" s="100" t="str">
        <f ca="1">IF('Inventory Ref Sheet'!U2176&gt;0,YEAR(TODAY())-'Inventory Ref Sheet'!U2176,"")</f>
        <v/>
      </c>
      <c r="Z2176" s="95">
        <f>'Inventory Ref Sheet'!W2176</f>
        <v>0</v>
      </c>
      <c r="AA2176" s="60">
        <f>'Inventory Ref Sheet'!X2176</f>
        <v>0</v>
      </c>
      <c r="AB2176" s="61"/>
      <c r="AC2176" s="97" t="str">
        <f t="shared" si="118"/>
        <v/>
      </c>
      <c r="AD2176" s="59">
        <f>'Inventory Ref Sheet'!Y2176</f>
        <v>0</v>
      </c>
      <c r="AE2176" s="59">
        <f>'Inventory Ref Sheet'!Z2176</f>
        <v>0</v>
      </c>
      <c r="AF2176" s="102">
        <f>'Inventory Ref Sheet'!AA2176</f>
        <v>0</v>
      </c>
      <c r="AG2176" s="59">
        <f>'Inventory Ref Sheet'!AD2176</f>
        <v>0</v>
      </c>
      <c r="AH2176" s="59">
        <f>'Inventory Ref Sheet'!AE2176</f>
        <v>0</v>
      </c>
      <c r="AI2176" s="100" t="str">
        <f ca="1">IF('Inventory Ref Sheet'!AG2176&gt;0,YEAR(TODAY())-'Inventory Ref Sheet'!AG2176,"")</f>
        <v/>
      </c>
      <c r="AJ2176" s="99"/>
      <c r="AK2176" s="60">
        <f>'Inventory Ref Sheet'!AJ2176</f>
        <v>0</v>
      </c>
      <c r="AL2176" s="99"/>
      <c r="AM2176" s="97" t="str">
        <f t="shared" si="119"/>
        <v/>
      </c>
    </row>
    <row r="2177" spans="10:39" x14ac:dyDescent="0.25">
      <c r="J2177" s="59">
        <f>'Inventory Ref Sheet'!AK2177</f>
        <v>0</v>
      </c>
      <c r="K2177" s="59">
        <f>'Inventory Ref Sheet'!AL2177</f>
        <v>0</v>
      </c>
      <c r="L2177" s="59">
        <f>'Inventory Ref Sheet'!AM2177</f>
        <v>0</v>
      </c>
      <c r="M2177" s="59">
        <f>'Inventory Ref Sheet'!AP2177</f>
        <v>0</v>
      </c>
      <c r="N2177" s="59">
        <f>'Inventory Ref Sheet'!AQ2177</f>
        <v>0</v>
      </c>
      <c r="O2177" s="100" t="str">
        <f ca="1">IF('Inventory Ref Sheet'!AS2177&gt;0,YEAR(TODAY())-'Inventory Ref Sheet'!AS2177,"")</f>
        <v/>
      </c>
      <c r="P2177" s="95">
        <f>'Inventory Ref Sheet'!AU2177</f>
        <v>0</v>
      </c>
      <c r="Q2177" s="60">
        <f>'Inventory Ref Sheet'!AV2177</f>
        <v>0</v>
      </c>
      <c r="R2177" s="61"/>
      <c r="S2177" s="100" t="str">
        <f t="shared" si="117"/>
        <v/>
      </c>
      <c r="T2177" s="59">
        <f>'Inventory Ref Sheet'!M2177</f>
        <v>0</v>
      </c>
      <c r="U2177" s="102">
        <f>'Inventory Ref Sheet'!N2177</f>
        <v>0</v>
      </c>
      <c r="V2177" s="59">
        <f>'Inventory Ref Sheet'!O2177</f>
        <v>0</v>
      </c>
      <c r="W2177" s="59">
        <f>'Inventory Ref Sheet'!R2177</f>
        <v>0</v>
      </c>
      <c r="X2177" s="59">
        <f>'Inventory Ref Sheet'!S2177</f>
        <v>0</v>
      </c>
      <c r="Y2177" s="100" t="str">
        <f ca="1">IF('Inventory Ref Sheet'!U2177&gt;0,YEAR(TODAY())-'Inventory Ref Sheet'!U2177,"")</f>
        <v/>
      </c>
      <c r="Z2177" s="95">
        <f>'Inventory Ref Sheet'!W2177</f>
        <v>0</v>
      </c>
      <c r="AA2177" s="60">
        <f>'Inventory Ref Sheet'!X2177</f>
        <v>0</v>
      </c>
      <c r="AB2177" s="61"/>
      <c r="AC2177" s="97" t="str">
        <f t="shared" si="118"/>
        <v/>
      </c>
      <c r="AD2177" s="59">
        <f>'Inventory Ref Sheet'!Y2177</f>
        <v>0</v>
      </c>
      <c r="AE2177" s="59">
        <f>'Inventory Ref Sheet'!Z2177</f>
        <v>0</v>
      </c>
      <c r="AF2177" s="102">
        <f>'Inventory Ref Sheet'!AA2177</f>
        <v>0</v>
      </c>
      <c r="AG2177" s="59">
        <f>'Inventory Ref Sheet'!AD2177</f>
        <v>0</v>
      </c>
      <c r="AH2177" s="59">
        <f>'Inventory Ref Sheet'!AE2177</f>
        <v>0</v>
      </c>
      <c r="AI2177" s="100" t="str">
        <f ca="1">IF('Inventory Ref Sheet'!AG2177&gt;0,YEAR(TODAY())-'Inventory Ref Sheet'!AG2177,"")</f>
        <v/>
      </c>
      <c r="AJ2177" s="99"/>
      <c r="AK2177" s="60">
        <f>'Inventory Ref Sheet'!AJ2177</f>
        <v>0</v>
      </c>
      <c r="AL2177" s="99"/>
      <c r="AM2177" s="97" t="str">
        <f t="shared" si="119"/>
        <v/>
      </c>
    </row>
    <row r="2178" spans="10:39" x14ac:dyDescent="0.25">
      <c r="J2178" s="59">
        <f>'Inventory Ref Sheet'!AK2178</f>
        <v>0</v>
      </c>
      <c r="K2178" s="59">
        <f>'Inventory Ref Sheet'!AL2178</f>
        <v>0</v>
      </c>
      <c r="L2178" s="59">
        <f>'Inventory Ref Sheet'!AM2178</f>
        <v>0</v>
      </c>
      <c r="M2178" s="59">
        <f>'Inventory Ref Sheet'!AP2178</f>
        <v>0</v>
      </c>
      <c r="N2178" s="59">
        <f>'Inventory Ref Sheet'!AQ2178</f>
        <v>0</v>
      </c>
      <c r="O2178" s="100" t="str">
        <f ca="1">IF('Inventory Ref Sheet'!AS2178&gt;0,YEAR(TODAY())-'Inventory Ref Sheet'!AS2178,"")</f>
        <v/>
      </c>
      <c r="P2178" s="95">
        <f>'Inventory Ref Sheet'!AU2178</f>
        <v>0</v>
      </c>
      <c r="Q2178" s="60">
        <f>'Inventory Ref Sheet'!AV2178</f>
        <v>0</v>
      </c>
      <c r="R2178" s="61"/>
      <c r="S2178" s="100" t="str">
        <f t="shared" si="117"/>
        <v/>
      </c>
      <c r="T2178" s="59">
        <f>'Inventory Ref Sheet'!M2178</f>
        <v>0</v>
      </c>
      <c r="U2178" s="102">
        <f>'Inventory Ref Sheet'!N2178</f>
        <v>0</v>
      </c>
      <c r="V2178" s="59">
        <f>'Inventory Ref Sheet'!O2178</f>
        <v>0</v>
      </c>
      <c r="W2178" s="59">
        <f>'Inventory Ref Sheet'!R2178</f>
        <v>0</v>
      </c>
      <c r="X2178" s="59">
        <f>'Inventory Ref Sheet'!S2178</f>
        <v>0</v>
      </c>
      <c r="Y2178" s="100" t="str">
        <f ca="1">IF('Inventory Ref Sheet'!U2178&gt;0,YEAR(TODAY())-'Inventory Ref Sheet'!U2178,"")</f>
        <v/>
      </c>
      <c r="Z2178" s="95">
        <f>'Inventory Ref Sheet'!W2178</f>
        <v>0</v>
      </c>
      <c r="AA2178" s="60">
        <f>'Inventory Ref Sheet'!X2178</f>
        <v>0</v>
      </c>
      <c r="AB2178" s="61"/>
      <c r="AC2178" s="97" t="str">
        <f t="shared" si="118"/>
        <v/>
      </c>
      <c r="AD2178" s="59">
        <f>'Inventory Ref Sheet'!Y2178</f>
        <v>0</v>
      </c>
      <c r="AE2178" s="59">
        <f>'Inventory Ref Sheet'!Z2178</f>
        <v>0</v>
      </c>
      <c r="AF2178" s="102">
        <f>'Inventory Ref Sheet'!AA2178</f>
        <v>0</v>
      </c>
      <c r="AG2178" s="59">
        <f>'Inventory Ref Sheet'!AD2178</f>
        <v>0</v>
      </c>
      <c r="AH2178" s="59">
        <f>'Inventory Ref Sheet'!AE2178</f>
        <v>0</v>
      </c>
      <c r="AI2178" s="100" t="str">
        <f ca="1">IF('Inventory Ref Sheet'!AG2178&gt;0,YEAR(TODAY())-'Inventory Ref Sheet'!AG2178,"")</f>
        <v/>
      </c>
      <c r="AJ2178" s="99"/>
      <c r="AK2178" s="60">
        <f>'Inventory Ref Sheet'!AJ2178</f>
        <v>0</v>
      </c>
      <c r="AL2178" s="99"/>
      <c r="AM2178" s="97" t="str">
        <f t="shared" si="119"/>
        <v/>
      </c>
    </row>
    <row r="2179" spans="10:39" x14ac:dyDescent="0.25">
      <c r="J2179" s="59">
        <f>'Inventory Ref Sheet'!AK2179</f>
        <v>0</v>
      </c>
      <c r="K2179" s="59">
        <f>'Inventory Ref Sheet'!AL2179</f>
        <v>0</v>
      </c>
      <c r="L2179" s="59">
        <f>'Inventory Ref Sheet'!AM2179</f>
        <v>0</v>
      </c>
      <c r="M2179" s="59">
        <f>'Inventory Ref Sheet'!AP2179</f>
        <v>0</v>
      </c>
      <c r="N2179" s="59">
        <f>'Inventory Ref Sheet'!AQ2179</f>
        <v>0</v>
      </c>
      <c r="O2179" s="100" t="str">
        <f ca="1">IF('Inventory Ref Sheet'!AS2179&gt;0,YEAR(TODAY())-'Inventory Ref Sheet'!AS2179,"")</f>
        <v/>
      </c>
      <c r="P2179" s="95">
        <f>'Inventory Ref Sheet'!AU2179</f>
        <v>0</v>
      </c>
      <c r="Q2179" s="60">
        <f>'Inventory Ref Sheet'!AV2179</f>
        <v>0</v>
      </c>
      <c r="R2179" s="61"/>
      <c r="S2179" s="100" t="str">
        <f t="shared" si="117"/>
        <v/>
      </c>
      <c r="T2179" s="59">
        <f>'Inventory Ref Sheet'!M2179</f>
        <v>0</v>
      </c>
      <c r="U2179" s="102">
        <f>'Inventory Ref Sheet'!N2179</f>
        <v>0</v>
      </c>
      <c r="V2179" s="59">
        <f>'Inventory Ref Sheet'!O2179</f>
        <v>0</v>
      </c>
      <c r="W2179" s="59">
        <f>'Inventory Ref Sheet'!R2179</f>
        <v>0</v>
      </c>
      <c r="X2179" s="59">
        <f>'Inventory Ref Sheet'!S2179</f>
        <v>0</v>
      </c>
      <c r="Y2179" s="100" t="str">
        <f ca="1">IF('Inventory Ref Sheet'!U2179&gt;0,YEAR(TODAY())-'Inventory Ref Sheet'!U2179,"")</f>
        <v/>
      </c>
      <c r="Z2179" s="95">
        <f>'Inventory Ref Sheet'!W2179</f>
        <v>0</v>
      </c>
      <c r="AA2179" s="60">
        <f>'Inventory Ref Sheet'!X2179</f>
        <v>0</v>
      </c>
      <c r="AB2179" s="61"/>
      <c r="AC2179" s="97" t="str">
        <f t="shared" si="118"/>
        <v/>
      </c>
      <c r="AD2179" s="59">
        <f>'Inventory Ref Sheet'!Y2179</f>
        <v>0</v>
      </c>
      <c r="AE2179" s="59">
        <f>'Inventory Ref Sheet'!Z2179</f>
        <v>0</v>
      </c>
      <c r="AF2179" s="102">
        <f>'Inventory Ref Sheet'!AA2179</f>
        <v>0</v>
      </c>
      <c r="AG2179" s="59">
        <f>'Inventory Ref Sheet'!AD2179</f>
        <v>0</v>
      </c>
      <c r="AH2179" s="59">
        <f>'Inventory Ref Sheet'!AE2179</f>
        <v>0</v>
      </c>
      <c r="AI2179" s="100" t="str">
        <f ca="1">IF('Inventory Ref Sheet'!AG2179&gt;0,YEAR(TODAY())-'Inventory Ref Sheet'!AG2179,"")</f>
        <v/>
      </c>
      <c r="AJ2179" s="99"/>
      <c r="AK2179" s="60">
        <f>'Inventory Ref Sheet'!AJ2179</f>
        <v>0</v>
      </c>
      <c r="AL2179" s="99"/>
      <c r="AM2179" s="97" t="str">
        <f t="shared" si="119"/>
        <v/>
      </c>
    </row>
    <row r="2180" spans="10:39" x14ac:dyDescent="0.25">
      <c r="J2180" s="59">
        <f>'Inventory Ref Sheet'!AK2180</f>
        <v>0</v>
      </c>
      <c r="K2180" s="59">
        <f>'Inventory Ref Sheet'!AL2180</f>
        <v>0</v>
      </c>
      <c r="L2180" s="59">
        <f>'Inventory Ref Sheet'!AM2180</f>
        <v>0</v>
      </c>
      <c r="M2180" s="59">
        <f>'Inventory Ref Sheet'!AP2180</f>
        <v>0</v>
      </c>
      <c r="N2180" s="59">
        <f>'Inventory Ref Sheet'!AQ2180</f>
        <v>0</v>
      </c>
      <c r="O2180" s="100" t="str">
        <f ca="1">IF('Inventory Ref Sheet'!AS2180&gt;0,YEAR(TODAY())-'Inventory Ref Sheet'!AS2180,"")</f>
        <v/>
      </c>
      <c r="P2180" s="95">
        <f>'Inventory Ref Sheet'!AU2180</f>
        <v>0</v>
      </c>
      <c r="Q2180" s="60">
        <f>'Inventory Ref Sheet'!AV2180</f>
        <v>0</v>
      </c>
      <c r="R2180" s="61"/>
      <c r="S2180" s="100" t="str">
        <f t="shared" si="117"/>
        <v/>
      </c>
      <c r="T2180" s="59">
        <f>'Inventory Ref Sheet'!M2180</f>
        <v>0</v>
      </c>
      <c r="U2180" s="102">
        <f>'Inventory Ref Sheet'!N2180</f>
        <v>0</v>
      </c>
      <c r="V2180" s="59">
        <f>'Inventory Ref Sheet'!O2180</f>
        <v>0</v>
      </c>
      <c r="W2180" s="59">
        <f>'Inventory Ref Sheet'!R2180</f>
        <v>0</v>
      </c>
      <c r="X2180" s="59">
        <f>'Inventory Ref Sheet'!S2180</f>
        <v>0</v>
      </c>
      <c r="Y2180" s="100" t="str">
        <f ca="1">IF('Inventory Ref Sheet'!U2180&gt;0,YEAR(TODAY())-'Inventory Ref Sheet'!U2180,"")</f>
        <v/>
      </c>
      <c r="Z2180" s="95">
        <f>'Inventory Ref Sheet'!W2180</f>
        <v>0</v>
      </c>
      <c r="AA2180" s="60">
        <f>'Inventory Ref Sheet'!X2180</f>
        <v>0</v>
      </c>
      <c r="AB2180" s="61"/>
      <c r="AC2180" s="97" t="str">
        <f t="shared" si="118"/>
        <v/>
      </c>
      <c r="AD2180" s="59">
        <f>'Inventory Ref Sheet'!Y2180</f>
        <v>0</v>
      </c>
      <c r="AE2180" s="59">
        <f>'Inventory Ref Sheet'!Z2180</f>
        <v>0</v>
      </c>
      <c r="AF2180" s="102">
        <f>'Inventory Ref Sheet'!AA2180</f>
        <v>0</v>
      </c>
      <c r="AG2180" s="59">
        <f>'Inventory Ref Sheet'!AD2180</f>
        <v>0</v>
      </c>
      <c r="AH2180" s="59">
        <f>'Inventory Ref Sheet'!AE2180</f>
        <v>0</v>
      </c>
      <c r="AI2180" s="100" t="str">
        <f ca="1">IF('Inventory Ref Sheet'!AG2180&gt;0,YEAR(TODAY())-'Inventory Ref Sheet'!AG2180,"")</f>
        <v/>
      </c>
      <c r="AJ2180" s="99"/>
      <c r="AK2180" s="60">
        <f>'Inventory Ref Sheet'!AJ2180</f>
        <v>0</v>
      </c>
      <c r="AL2180" s="99"/>
      <c r="AM2180" s="97" t="str">
        <f t="shared" si="119"/>
        <v/>
      </c>
    </row>
    <row r="2181" spans="10:39" x14ac:dyDescent="0.25">
      <c r="J2181" s="59">
        <f>'Inventory Ref Sheet'!AK2181</f>
        <v>0</v>
      </c>
      <c r="K2181" s="59">
        <f>'Inventory Ref Sheet'!AL2181</f>
        <v>0</v>
      </c>
      <c r="L2181" s="59">
        <f>'Inventory Ref Sheet'!AM2181</f>
        <v>0</v>
      </c>
      <c r="M2181" s="59">
        <f>'Inventory Ref Sheet'!AP2181</f>
        <v>0</v>
      </c>
      <c r="N2181" s="59">
        <f>'Inventory Ref Sheet'!AQ2181</f>
        <v>0</v>
      </c>
      <c r="O2181" s="100" t="str">
        <f ca="1">IF('Inventory Ref Sheet'!AS2181&gt;0,YEAR(TODAY())-'Inventory Ref Sheet'!AS2181,"")</f>
        <v/>
      </c>
      <c r="P2181" s="95">
        <f>'Inventory Ref Sheet'!AU2181</f>
        <v>0</v>
      </c>
      <c r="Q2181" s="60">
        <f>'Inventory Ref Sheet'!AV2181</f>
        <v>0</v>
      </c>
      <c r="R2181" s="61"/>
      <c r="S2181" s="100" t="str">
        <f t="shared" si="117"/>
        <v/>
      </c>
      <c r="T2181" s="59">
        <f>'Inventory Ref Sheet'!M2181</f>
        <v>0</v>
      </c>
      <c r="U2181" s="102">
        <f>'Inventory Ref Sheet'!N2181</f>
        <v>0</v>
      </c>
      <c r="V2181" s="59">
        <f>'Inventory Ref Sheet'!O2181</f>
        <v>0</v>
      </c>
      <c r="W2181" s="59">
        <f>'Inventory Ref Sheet'!R2181</f>
        <v>0</v>
      </c>
      <c r="X2181" s="59">
        <f>'Inventory Ref Sheet'!S2181</f>
        <v>0</v>
      </c>
      <c r="Y2181" s="100" t="str">
        <f ca="1">IF('Inventory Ref Sheet'!U2181&gt;0,YEAR(TODAY())-'Inventory Ref Sheet'!U2181,"")</f>
        <v/>
      </c>
      <c r="Z2181" s="95">
        <f>'Inventory Ref Sheet'!W2181</f>
        <v>0</v>
      </c>
      <c r="AA2181" s="60">
        <f>'Inventory Ref Sheet'!X2181</f>
        <v>0</v>
      </c>
      <c r="AB2181" s="61"/>
      <c r="AC2181" s="97" t="str">
        <f t="shared" si="118"/>
        <v/>
      </c>
      <c r="AD2181" s="59">
        <f>'Inventory Ref Sheet'!Y2181</f>
        <v>0</v>
      </c>
      <c r="AE2181" s="59">
        <f>'Inventory Ref Sheet'!Z2181</f>
        <v>0</v>
      </c>
      <c r="AF2181" s="102">
        <f>'Inventory Ref Sheet'!AA2181</f>
        <v>0</v>
      </c>
      <c r="AG2181" s="59">
        <f>'Inventory Ref Sheet'!AD2181</f>
        <v>0</v>
      </c>
      <c r="AH2181" s="59">
        <f>'Inventory Ref Sheet'!AE2181</f>
        <v>0</v>
      </c>
      <c r="AI2181" s="100" t="str">
        <f ca="1">IF('Inventory Ref Sheet'!AG2181&gt;0,YEAR(TODAY())-'Inventory Ref Sheet'!AG2181,"")</f>
        <v/>
      </c>
      <c r="AJ2181" s="99"/>
      <c r="AK2181" s="60">
        <f>'Inventory Ref Sheet'!AJ2181</f>
        <v>0</v>
      </c>
      <c r="AL2181" s="99"/>
      <c r="AM2181" s="97" t="str">
        <f t="shared" si="119"/>
        <v/>
      </c>
    </row>
    <row r="2182" spans="10:39" x14ac:dyDescent="0.25">
      <c r="J2182" s="59">
        <f>'Inventory Ref Sheet'!AK2182</f>
        <v>0</v>
      </c>
      <c r="K2182" s="59">
        <f>'Inventory Ref Sheet'!AL2182</f>
        <v>0</v>
      </c>
      <c r="L2182" s="59">
        <f>'Inventory Ref Sheet'!AM2182</f>
        <v>0</v>
      </c>
      <c r="M2182" s="59">
        <f>'Inventory Ref Sheet'!AP2182</f>
        <v>0</v>
      </c>
      <c r="N2182" s="59">
        <f>'Inventory Ref Sheet'!AQ2182</f>
        <v>0</v>
      </c>
      <c r="O2182" s="100" t="str">
        <f ca="1">IF('Inventory Ref Sheet'!AS2182&gt;0,YEAR(TODAY())-'Inventory Ref Sheet'!AS2182,"")</f>
        <v/>
      </c>
      <c r="P2182" s="95">
        <f>'Inventory Ref Sheet'!AU2182</f>
        <v>0</v>
      </c>
      <c r="Q2182" s="60">
        <f>'Inventory Ref Sheet'!AV2182</f>
        <v>0</v>
      </c>
      <c r="R2182" s="61"/>
      <c r="S2182" s="100" t="str">
        <f t="shared" ref="S2182:S2245" si="120">IF(ISTEXT(J2182),IF(O2182&gt;=R2182,"Yes","No"),"")</f>
        <v/>
      </c>
      <c r="T2182" s="59">
        <f>'Inventory Ref Sheet'!M2182</f>
        <v>0</v>
      </c>
      <c r="U2182" s="102">
        <f>'Inventory Ref Sheet'!N2182</f>
        <v>0</v>
      </c>
      <c r="V2182" s="59">
        <f>'Inventory Ref Sheet'!O2182</f>
        <v>0</v>
      </c>
      <c r="W2182" s="59">
        <f>'Inventory Ref Sheet'!R2182</f>
        <v>0</v>
      </c>
      <c r="X2182" s="59">
        <f>'Inventory Ref Sheet'!S2182</f>
        <v>0</v>
      </c>
      <c r="Y2182" s="100" t="str">
        <f ca="1">IF('Inventory Ref Sheet'!U2182&gt;0,YEAR(TODAY())-'Inventory Ref Sheet'!U2182,"")</f>
        <v/>
      </c>
      <c r="Z2182" s="95">
        <f>'Inventory Ref Sheet'!W2182</f>
        <v>0</v>
      </c>
      <c r="AA2182" s="60">
        <f>'Inventory Ref Sheet'!X2182</f>
        <v>0</v>
      </c>
      <c r="AB2182" s="61"/>
      <c r="AC2182" s="97" t="str">
        <f t="shared" si="118"/>
        <v/>
      </c>
      <c r="AD2182" s="59">
        <f>'Inventory Ref Sheet'!Y2182</f>
        <v>0</v>
      </c>
      <c r="AE2182" s="59">
        <f>'Inventory Ref Sheet'!Z2182</f>
        <v>0</v>
      </c>
      <c r="AF2182" s="102">
        <f>'Inventory Ref Sheet'!AA2182</f>
        <v>0</v>
      </c>
      <c r="AG2182" s="59">
        <f>'Inventory Ref Sheet'!AD2182</f>
        <v>0</v>
      </c>
      <c r="AH2182" s="59">
        <f>'Inventory Ref Sheet'!AE2182</f>
        <v>0</v>
      </c>
      <c r="AI2182" s="100" t="str">
        <f ca="1">IF('Inventory Ref Sheet'!AG2182&gt;0,YEAR(TODAY())-'Inventory Ref Sheet'!AG2182,"")</f>
        <v/>
      </c>
      <c r="AJ2182" s="99"/>
      <c r="AK2182" s="60">
        <f>'Inventory Ref Sheet'!AJ2182</f>
        <v>0</v>
      </c>
      <c r="AL2182" s="99"/>
      <c r="AM2182" s="97" t="str">
        <f t="shared" si="119"/>
        <v/>
      </c>
    </row>
    <row r="2183" spans="10:39" x14ac:dyDescent="0.25">
      <c r="J2183" s="59">
        <f>'Inventory Ref Sheet'!AK2183</f>
        <v>0</v>
      </c>
      <c r="K2183" s="59">
        <f>'Inventory Ref Sheet'!AL2183</f>
        <v>0</v>
      </c>
      <c r="L2183" s="59">
        <f>'Inventory Ref Sheet'!AM2183</f>
        <v>0</v>
      </c>
      <c r="M2183" s="59">
        <f>'Inventory Ref Sheet'!AP2183</f>
        <v>0</v>
      </c>
      <c r="N2183" s="59">
        <f>'Inventory Ref Sheet'!AQ2183</f>
        <v>0</v>
      </c>
      <c r="O2183" s="100" t="str">
        <f ca="1">IF('Inventory Ref Sheet'!AS2183&gt;0,YEAR(TODAY())-'Inventory Ref Sheet'!AS2183,"")</f>
        <v/>
      </c>
      <c r="P2183" s="95">
        <f>'Inventory Ref Sheet'!AU2183</f>
        <v>0</v>
      </c>
      <c r="Q2183" s="60">
        <f>'Inventory Ref Sheet'!AV2183</f>
        <v>0</v>
      </c>
      <c r="R2183" s="61"/>
      <c r="S2183" s="100" t="str">
        <f t="shared" si="120"/>
        <v/>
      </c>
      <c r="T2183" s="59">
        <f>'Inventory Ref Sheet'!M2183</f>
        <v>0</v>
      </c>
      <c r="U2183" s="102">
        <f>'Inventory Ref Sheet'!N2183</f>
        <v>0</v>
      </c>
      <c r="V2183" s="59">
        <f>'Inventory Ref Sheet'!O2183</f>
        <v>0</v>
      </c>
      <c r="W2183" s="59">
        <f>'Inventory Ref Sheet'!R2183</f>
        <v>0</v>
      </c>
      <c r="X2183" s="59">
        <f>'Inventory Ref Sheet'!S2183</f>
        <v>0</v>
      </c>
      <c r="Y2183" s="100" t="str">
        <f ca="1">IF('Inventory Ref Sheet'!U2183&gt;0,YEAR(TODAY())-'Inventory Ref Sheet'!U2183,"")</f>
        <v/>
      </c>
      <c r="Z2183" s="95">
        <f>'Inventory Ref Sheet'!W2183</f>
        <v>0</v>
      </c>
      <c r="AA2183" s="60">
        <f>'Inventory Ref Sheet'!X2183</f>
        <v>0</v>
      </c>
      <c r="AB2183" s="61"/>
      <c r="AC2183" s="97" t="str">
        <f t="shared" si="118"/>
        <v/>
      </c>
      <c r="AD2183" s="59">
        <f>'Inventory Ref Sheet'!Y2183</f>
        <v>0</v>
      </c>
      <c r="AE2183" s="59">
        <f>'Inventory Ref Sheet'!Z2183</f>
        <v>0</v>
      </c>
      <c r="AF2183" s="102">
        <f>'Inventory Ref Sheet'!AA2183</f>
        <v>0</v>
      </c>
      <c r="AG2183" s="59">
        <f>'Inventory Ref Sheet'!AD2183</f>
        <v>0</v>
      </c>
      <c r="AH2183" s="59">
        <f>'Inventory Ref Sheet'!AE2183</f>
        <v>0</v>
      </c>
      <c r="AI2183" s="100" t="str">
        <f ca="1">IF('Inventory Ref Sheet'!AG2183&gt;0,YEAR(TODAY())-'Inventory Ref Sheet'!AG2183,"")</f>
        <v/>
      </c>
      <c r="AJ2183" s="99"/>
      <c r="AK2183" s="60">
        <f>'Inventory Ref Sheet'!AJ2183</f>
        <v>0</v>
      </c>
      <c r="AL2183" s="99"/>
      <c r="AM2183" s="97" t="str">
        <f t="shared" si="119"/>
        <v/>
      </c>
    </row>
    <row r="2184" spans="10:39" x14ac:dyDescent="0.25">
      <c r="J2184" s="59">
        <f>'Inventory Ref Sheet'!AK2184</f>
        <v>0</v>
      </c>
      <c r="K2184" s="59">
        <f>'Inventory Ref Sheet'!AL2184</f>
        <v>0</v>
      </c>
      <c r="L2184" s="59">
        <f>'Inventory Ref Sheet'!AM2184</f>
        <v>0</v>
      </c>
      <c r="M2184" s="59">
        <f>'Inventory Ref Sheet'!AP2184</f>
        <v>0</v>
      </c>
      <c r="N2184" s="59">
        <f>'Inventory Ref Sheet'!AQ2184</f>
        <v>0</v>
      </c>
      <c r="O2184" s="100" t="str">
        <f ca="1">IF('Inventory Ref Sheet'!AS2184&gt;0,YEAR(TODAY())-'Inventory Ref Sheet'!AS2184,"")</f>
        <v/>
      </c>
      <c r="P2184" s="95">
        <f>'Inventory Ref Sheet'!AU2184</f>
        <v>0</v>
      </c>
      <c r="Q2184" s="60">
        <f>'Inventory Ref Sheet'!AV2184</f>
        <v>0</v>
      </c>
      <c r="R2184" s="61"/>
      <c r="S2184" s="100" t="str">
        <f t="shared" si="120"/>
        <v/>
      </c>
      <c r="T2184" s="59">
        <f>'Inventory Ref Sheet'!M2184</f>
        <v>0</v>
      </c>
      <c r="U2184" s="102">
        <f>'Inventory Ref Sheet'!N2184</f>
        <v>0</v>
      </c>
      <c r="V2184" s="59">
        <f>'Inventory Ref Sheet'!O2184</f>
        <v>0</v>
      </c>
      <c r="W2184" s="59">
        <f>'Inventory Ref Sheet'!R2184</f>
        <v>0</v>
      </c>
      <c r="X2184" s="59">
        <f>'Inventory Ref Sheet'!S2184</f>
        <v>0</v>
      </c>
      <c r="Y2184" s="100" t="str">
        <f ca="1">IF('Inventory Ref Sheet'!U2184&gt;0,YEAR(TODAY())-'Inventory Ref Sheet'!U2184,"")</f>
        <v/>
      </c>
      <c r="Z2184" s="95">
        <f>'Inventory Ref Sheet'!W2184</f>
        <v>0</v>
      </c>
      <c r="AA2184" s="60">
        <f>'Inventory Ref Sheet'!X2184</f>
        <v>0</v>
      </c>
      <c r="AB2184" s="61"/>
      <c r="AC2184" s="97" t="str">
        <f t="shared" si="118"/>
        <v/>
      </c>
      <c r="AD2184" s="59">
        <f>'Inventory Ref Sheet'!Y2184</f>
        <v>0</v>
      </c>
      <c r="AE2184" s="59">
        <f>'Inventory Ref Sheet'!Z2184</f>
        <v>0</v>
      </c>
      <c r="AF2184" s="102">
        <f>'Inventory Ref Sheet'!AA2184</f>
        <v>0</v>
      </c>
      <c r="AG2184" s="59">
        <f>'Inventory Ref Sheet'!AD2184</f>
        <v>0</v>
      </c>
      <c r="AH2184" s="59">
        <f>'Inventory Ref Sheet'!AE2184</f>
        <v>0</v>
      </c>
      <c r="AI2184" s="100" t="str">
        <f ca="1">IF('Inventory Ref Sheet'!AG2184&gt;0,YEAR(TODAY())-'Inventory Ref Sheet'!AG2184,"")</f>
        <v/>
      </c>
      <c r="AJ2184" s="99"/>
      <c r="AK2184" s="60">
        <f>'Inventory Ref Sheet'!AJ2184</f>
        <v>0</v>
      </c>
      <c r="AL2184" s="99"/>
      <c r="AM2184" s="97" t="str">
        <f t="shared" si="119"/>
        <v/>
      </c>
    </row>
    <row r="2185" spans="10:39" x14ac:dyDescent="0.25">
      <c r="J2185" s="59">
        <f>'Inventory Ref Sheet'!AK2185</f>
        <v>0</v>
      </c>
      <c r="K2185" s="59">
        <f>'Inventory Ref Sheet'!AL2185</f>
        <v>0</v>
      </c>
      <c r="L2185" s="59">
        <f>'Inventory Ref Sheet'!AM2185</f>
        <v>0</v>
      </c>
      <c r="M2185" s="59">
        <f>'Inventory Ref Sheet'!AP2185</f>
        <v>0</v>
      </c>
      <c r="N2185" s="59">
        <f>'Inventory Ref Sheet'!AQ2185</f>
        <v>0</v>
      </c>
      <c r="O2185" s="100" t="str">
        <f ca="1">IF('Inventory Ref Sheet'!AS2185&gt;0,YEAR(TODAY())-'Inventory Ref Sheet'!AS2185,"")</f>
        <v/>
      </c>
      <c r="P2185" s="95">
        <f>'Inventory Ref Sheet'!AU2185</f>
        <v>0</v>
      </c>
      <c r="Q2185" s="60">
        <f>'Inventory Ref Sheet'!AV2185</f>
        <v>0</v>
      </c>
      <c r="R2185" s="61"/>
      <c r="S2185" s="100" t="str">
        <f t="shared" si="120"/>
        <v/>
      </c>
      <c r="T2185" s="59">
        <f>'Inventory Ref Sheet'!M2185</f>
        <v>0</v>
      </c>
      <c r="U2185" s="102">
        <f>'Inventory Ref Sheet'!N2185</f>
        <v>0</v>
      </c>
      <c r="V2185" s="59">
        <f>'Inventory Ref Sheet'!O2185</f>
        <v>0</v>
      </c>
      <c r="W2185" s="59">
        <f>'Inventory Ref Sheet'!R2185</f>
        <v>0</v>
      </c>
      <c r="X2185" s="59">
        <f>'Inventory Ref Sheet'!S2185</f>
        <v>0</v>
      </c>
      <c r="Y2185" s="100" t="str">
        <f ca="1">IF('Inventory Ref Sheet'!U2185&gt;0,YEAR(TODAY())-'Inventory Ref Sheet'!U2185,"")</f>
        <v/>
      </c>
      <c r="Z2185" s="95">
        <f>'Inventory Ref Sheet'!W2185</f>
        <v>0</v>
      </c>
      <c r="AA2185" s="60">
        <f>'Inventory Ref Sheet'!X2185</f>
        <v>0</v>
      </c>
      <c r="AB2185" s="61"/>
      <c r="AC2185" s="97" t="str">
        <f t="shared" si="118"/>
        <v/>
      </c>
      <c r="AD2185" s="59">
        <f>'Inventory Ref Sheet'!Y2185</f>
        <v>0</v>
      </c>
      <c r="AE2185" s="59">
        <f>'Inventory Ref Sheet'!Z2185</f>
        <v>0</v>
      </c>
      <c r="AF2185" s="102">
        <f>'Inventory Ref Sheet'!AA2185</f>
        <v>0</v>
      </c>
      <c r="AG2185" s="59">
        <f>'Inventory Ref Sheet'!AD2185</f>
        <v>0</v>
      </c>
      <c r="AH2185" s="59">
        <f>'Inventory Ref Sheet'!AE2185</f>
        <v>0</v>
      </c>
      <c r="AI2185" s="100" t="str">
        <f ca="1">IF('Inventory Ref Sheet'!AG2185&gt;0,YEAR(TODAY())-'Inventory Ref Sheet'!AG2185,"")</f>
        <v/>
      </c>
      <c r="AJ2185" s="99"/>
      <c r="AK2185" s="60">
        <f>'Inventory Ref Sheet'!AJ2185</f>
        <v>0</v>
      </c>
      <c r="AL2185" s="99"/>
      <c r="AM2185" s="97" t="str">
        <f t="shared" si="119"/>
        <v/>
      </c>
    </row>
    <row r="2186" spans="10:39" x14ac:dyDescent="0.25">
      <c r="J2186" s="59">
        <f>'Inventory Ref Sheet'!AK2186</f>
        <v>0</v>
      </c>
      <c r="K2186" s="59">
        <f>'Inventory Ref Sheet'!AL2186</f>
        <v>0</v>
      </c>
      <c r="L2186" s="59">
        <f>'Inventory Ref Sheet'!AM2186</f>
        <v>0</v>
      </c>
      <c r="M2186" s="59">
        <f>'Inventory Ref Sheet'!AP2186</f>
        <v>0</v>
      </c>
      <c r="N2186" s="59">
        <f>'Inventory Ref Sheet'!AQ2186</f>
        <v>0</v>
      </c>
      <c r="O2186" s="100" t="str">
        <f ca="1">IF('Inventory Ref Sheet'!AS2186&gt;0,YEAR(TODAY())-'Inventory Ref Sheet'!AS2186,"")</f>
        <v/>
      </c>
      <c r="P2186" s="95">
        <f>'Inventory Ref Sheet'!AU2186</f>
        <v>0</v>
      </c>
      <c r="Q2186" s="60">
        <f>'Inventory Ref Sheet'!AV2186</f>
        <v>0</v>
      </c>
      <c r="R2186" s="61"/>
      <c r="S2186" s="100" t="str">
        <f t="shared" si="120"/>
        <v/>
      </c>
      <c r="T2186" s="59">
        <f>'Inventory Ref Sheet'!M2186</f>
        <v>0</v>
      </c>
      <c r="U2186" s="102">
        <f>'Inventory Ref Sheet'!N2186</f>
        <v>0</v>
      </c>
      <c r="V2186" s="59">
        <f>'Inventory Ref Sheet'!O2186</f>
        <v>0</v>
      </c>
      <c r="W2186" s="59">
        <f>'Inventory Ref Sheet'!R2186</f>
        <v>0</v>
      </c>
      <c r="X2186" s="59">
        <f>'Inventory Ref Sheet'!S2186</f>
        <v>0</v>
      </c>
      <c r="Y2186" s="100" t="str">
        <f ca="1">IF('Inventory Ref Sheet'!U2186&gt;0,YEAR(TODAY())-'Inventory Ref Sheet'!U2186,"")</f>
        <v/>
      </c>
      <c r="Z2186" s="95">
        <f>'Inventory Ref Sheet'!W2186</f>
        <v>0</v>
      </c>
      <c r="AA2186" s="60">
        <f>'Inventory Ref Sheet'!X2186</f>
        <v>0</v>
      </c>
      <c r="AB2186" s="61"/>
      <c r="AC2186" s="97" t="str">
        <f t="shared" si="118"/>
        <v/>
      </c>
      <c r="AD2186" s="59">
        <f>'Inventory Ref Sheet'!Y2186</f>
        <v>0</v>
      </c>
      <c r="AE2186" s="59">
        <f>'Inventory Ref Sheet'!Z2186</f>
        <v>0</v>
      </c>
      <c r="AF2186" s="102">
        <f>'Inventory Ref Sheet'!AA2186</f>
        <v>0</v>
      </c>
      <c r="AG2186" s="59">
        <f>'Inventory Ref Sheet'!AD2186</f>
        <v>0</v>
      </c>
      <c r="AH2186" s="59">
        <f>'Inventory Ref Sheet'!AE2186</f>
        <v>0</v>
      </c>
      <c r="AI2186" s="100" t="str">
        <f ca="1">IF('Inventory Ref Sheet'!AG2186&gt;0,YEAR(TODAY())-'Inventory Ref Sheet'!AG2186,"")</f>
        <v/>
      </c>
      <c r="AJ2186" s="99"/>
      <c r="AK2186" s="60">
        <f>'Inventory Ref Sheet'!AJ2186</f>
        <v>0</v>
      </c>
      <c r="AL2186" s="99"/>
      <c r="AM2186" s="97" t="str">
        <f t="shared" si="119"/>
        <v/>
      </c>
    </row>
    <row r="2187" spans="10:39" x14ac:dyDescent="0.25">
      <c r="J2187" s="59">
        <f>'Inventory Ref Sheet'!AK2187</f>
        <v>0</v>
      </c>
      <c r="K2187" s="59">
        <f>'Inventory Ref Sheet'!AL2187</f>
        <v>0</v>
      </c>
      <c r="L2187" s="59">
        <f>'Inventory Ref Sheet'!AM2187</f>
        <v>0</v>
      </c>
      <c r="M2187" s="59">
        <f>'Inventory Ref Sheet'!AP2187</f>
        <v>0</v>
      </c>
      <c r="N2187" s="59">
        <f>'Inventory Ref Sheet'!AQ2187</f>
        <v>0</v>
      </c>
      <c r="O2187" s="100" t="str">
        <f ca="1">IF('Inventory Ref Sheet'!AS2187&gt;0,YEAR(TODAY())-'Inventory Ref Sheet'!AS2187,"")</f>
        <v/>
      </c>
      <c r="P2187" s="95">
        <f>'Inventory Ref Sheet'!AU2187</f>
        <v>0</v>
      </c>
      <c r="Q2187" s="60">
        <f>'Inventory Ref Sheet'!AV2187</f>
        <v>0</v>
      </c>
      <c r="R2187" s="61"/>
      <c r="S2187" s="100" t="str">
        <f t="shared" si="120"/>
        <v/>
      </c>
      <c r="T2187" s="59">
        <f>'Inventory Ref Sheet'!M2187</f>
        <v>0</v>
      </c>
      <c r="U2187" s="102">
        <f>'Inventory Ref Sheet'!N2187</f>
        <v>0</v>
      </c>
      <c r="V2187" s="59">
        <f>'Inventory Ref Sheet'!O2187</f>
        <v>0</v>
      </c>
      <c r="W2187" s="59">
        <f>'Inventory Ref Sheet'!R2187</f>
        <v>0</v>
      </c>
      <c r="X2187" s="59">
        <f>'Inventory Ref Sheet'!S2187</f>
        <v>0</v>
      </c>
      <c r="Y2187" s="100" t="str">
        <f ca="1">IF('Inventory Ref Sheet'!U2187&gt;0,YEAR(TODAY())-'Inventory Ref Sheet'!U2187,"")</f>
        <v/>
      </c>
      <c r="Z2187" s="95">
        <f>'Inventory Ref Sheet'!W2187</f>
        <v>0</v>
      </c>
      <c r="AA2187" s="60">
        <f>'Inventory Ref Sheet'!X2187</f>
        <v>0</v>
      </c>
      <c r="AB2187" s="61"/>
      <c r="AC2187" s="97" t="str">
        <f t="shared" ref="AC2187:AC2250" si="121">IF(ISTEXT(T2187),IF(Y2187&gt;=AB2187,"Yes","No"),"")</f>
        <v/>
      </c>
      <c r="AD2187" s="59">
        <f>'Inventory Ref Sheet'!Y2187</f>
        <v>0</v>
      </c>
      <c r="AE2187" s="59">
        <f>'Inventory Ref Sheet'!Z2187</f>
        <v>0</v>
      </c>
      <c r="AF2187" s="102">
        <f>'Inventory Ref Sheet'!AA2187</f>
        <v>0</v>
      </c>
      <c r="AG2187" s="59">
        <f>'Inventory Ref Sheet'!AD2187</f>
        <v>0</v>
      </c>
      <c r="AH2187" s="59">
        <f>'Inventory Ref Sheet'!AE2187</f>
        <v>0</v>
      </c>
      <c r="AI2187" s="100" t="str">
        <f ca="1">IF('Inventory Ref Sheet'!AG2187&gt;0,YEAR(TODAY())-'Inventory Ref Sheet'!AG2187,"")</f>
        <v/>
      </c>
      <c r="AJ2187" s="99"/>
      <c r="AK2187" s="60">
        <f>'Inventory Ref Sheet'!AJ2187</f>
        <v>0</v>
      </c>
      <c r="AL2187" s="99"/>
      <c r="AM2187" s="97" t="str">
        <f t="shared" ref="AM2187:AM2250" si="122">IF(ISTEXT(AD2187),IF(AI2187&gt;=AL2187,"Yes","No"),"")</f>
        <v/>
      </c>
    </row>
    <row r="2188" spans="10:39" x14ac:dyDescent="0.25">
      <c r="J2188" s="59">
        <f>'Inventory Ref Sheet'!AK2188</f>
        <v>0</v>
      </c>
      <c r="K2188" s="59">
        <f>'Inventory Ref Sheet'!AL2188</f>
        <v>0</v>
      </c>
      <c r="L2188" s="59">
        <f>'Inventory Ref Sheet'!AM2188</f>
        <v>0</v>
      </c>
      <c r="M2188" s="59">
        <f>'Inventory Ref Sheet'!AP2188</f>
        <v>0</v>
      </c>
      <c r="N2188" s="59">
        <f>'Inventory Ref Sheet'!AQ2188</f>
        <v>0</v>
      </c>
      <c r="O2188" s="100" t="str">
        <f ca="1">IF('Inventory Ref Sheet'!AS2188&gt;0,YEAR(TODAY())-'Inventory Ref Sheet'!AS2188,"")</f>
        <v/>
      </c>
      <c r="P2188" s="95">
        <f>'Inventory Ref Sheet'!AU2188</f>
        <v>0</v>
      </c>
      <c r="Q2188" s="60">
        <f>'Inventory Ref Sheet'!AV2188</f>
        <v>0</v>
      </c>
      <c r="R2188" s="61"/>
      <c r="S2188" s="100" t="str">
        <f t="shared" si="120"/>
        <v/>
      </c>
      <c r="T2188" s="59">
        <f>'Inventory Ref Sheet'!M2188</f>
        <v>0</v>
      </c>
      <c r="U2188" s="102">
        <f>'Inventory Ref Sheet'!N2188</f>
        <v>0</v>
      </c>
      <c r="V2188" s="59">
        <f>'Inventory Ref Sheet'!O2188</f>
        <v>0</v>
      </c>
      <c r="W2188" s="59">
        <f>'Inventory Ref Sheet'!R2188</f>
        <v>0</v>
      </c>
      <c r="X2188" s="59">
        <f>'Inventory Ref Sheet'!S2188</f>
        <v>0</v>
      </c>
      <c r="Y2188" s="100" t="str">
        <f ca="1">IF('Inventory Ref Sheet'!U2188&gt;0,YEAR(TODAY())-'Inventory Ref Sheet'!U2188,"")</f>
        <v/>
      </c>
      <c r="Z2188" s="95">
        <f>'Inventory Ref Sheet'!W2188</f>
        <v>0</v>
      </c>
      <c r="AA2188" s="60">
        <f>'Inventory Ref Sheet'!X2188</f>
        <v>0</v>
      </c>
      <c r="AB2188" s="61"/>
      <c r="AC2188" s="97" t="str">
        <f t="shared" si="121"/>
        <v/>
      </c>
      <c r="AD2188" s="59">
        <f>'Inventory Ref Sheet'!Y2188</f>
        <v>0</v>
      </c>
      <c r="AE2188" s="59">
        <f>'Inventory Ref Sheet'!Z2188</f>
        <v>0</v>
      </c>
      <c r="AF2188" s="102">
        <f>'Inventory Ref Sheet'!AA2188</f>
        <v>0</v>
      </c>
      <c r="AG2188" s="59">
        <f>'Inventory Ref Sheet'!AD2188</f>
        <v>0</v>
      </c>
      <c r="AH2188" s="59">
        <f>'Inventory Ref Sheet'!AE2188</f>
        <v>0</v>
      </c>
      <c r="AI2188" s="100" t="str">
        <f ca="1">IF('Inventory Ref Sheet'!AG2188&gt;0,YEAR(TODAY())-'Inventory Ref Sheet'!AG2188,"")</f>
        <v/>
      </c>
      <c r="AJ2188" s="99"/>
      <c r="AK2188" s="60">
        <f>'Inventory Ref Sheet'!AJ2188</f>
        <v>0</v>
      </c>
      <c r="AL2188" s="99"/>
      <c r="AM2188" s="97" t="str">
        <f t="shared" si="122"/>
        <v/>
      </c>
    </row>
    <row r="2189" spans="10:39" x14ac:dyDescent="0.25">
      <c r="J2189" s="59">
        <f>'Inventory Ref Sheet'!AK2189</f>
        <v>0</v>
      </c>
      <c r="K2189" s="59">
        <f>'Inventory Ref Sheet'!AL2189</f>
        <v>0</v>
      </c>
      <c r="L2189" s="59">
        <f>'Inventory Ref Sheet'!AM2189</f>
        <v>0</v>
      </c>
      <c r="M2189" s="59">
        <f>'Inventory Ref Sheet'!AP2189</f>
        <v>0</v>
      </c>
      <c r="N2189" s="59">
        <f>'Inventory Ref Sheet'!AQ2189</f>
        <v>0</v>
      </c>
      <c r="O2189" s="100" t="str">
        <f ca="1">IF('Inventory Ref Sheet'!AS2189&gt;0,YEAR(TODAY())-'Inventory Ref Sheet'!AS2189,"")</f>
        <v/>
      </c>
      <c r="P2189" s="95">
        <f>'Inventory Ref Sheet'!AU2189</f>
        <v>0</v>
      </c>
      <c r="Q2189" s="60">
        <f>'Inventory Ref Sheet'!AV2189</f>
        <v>0</v>
      </c>
      <c r="R2189" s="61"/>
      <c r="S2189" s="100" t="str">
        <f t="shared" si="120"/>
        <v/>
      </c>
      <c r="T2189" s="59">
        <f>'Inventory Ref Sheet'!M2189</f>
        <v>0</v>
      </c>
      <c r="U2189" s="102">
        <f>'Inventory Ref Sheet'!N2189</f>
        <v>0</v>
      </c>
      <c r="V2189" s="59">
        <f>'Inventory Ref Sheet'!O2189</f>
        <v>0</v>
      </c>
      <c r="W2189" s="59">
        <f>'Inventory Ref Sheet'!R2189</f>
        <v>0</v>
      </c>
      <c r="X2189" s="59">
        <f>'Inventory Ref Sheet'!S2189</f>
        <v>0</v>
      </c>
      <c r="Y2189" s="100" t="str">
        <f ca="1">IF('Inventory Ref Sheet'!U2189&gt;0,YEAR(TODAY())-'Inventory Ref Sheet'!U2189,"")</f>
        <v/>
      </c>
      <c r="Z2189" s="95">
        <f>'Inventory Ref Sheet'!W2189</f>
        <v>0</v>
      </c>
      <c r="AA2189" s="60">
        <f>'Inventory Ref Sheet'!X2189</f>
        <v>0</v>
      </c>
      <c r="AB2189" s="61"/>
      <c r="AC2189" s="97" t="str">
        <f t="shared" si="121"/>
        <v/>
      </c>
      <c r="AD2189" s="59">
        <f>'Inventory Ref Sheet'!Y2189</f>
        <v>0</v>
      </c>
      <c r="AE2189" s="59">
        <f>'Inventory Ref Sheet'!Z2189</f>
        <v>0</v>
      </c>
      <c r="AF2189" s="102">
        <f>'Inventory Ref Sheet'!AA2189</f>
        <v>0</v>
      </c>
      <c r="AG2189" s="59">
        <f>'Inventory Ref Sheet'!AD2189</f>
        <v>0</v>
      </c>
      <c r="AH2189" s="59">
        <f>'Inventory Ref Sheet'!AE2189</f>
        <v>0</v>
      </c>
      <c r="AI2189" s="100" t="str">
        <f ca="1">IF('Inventory Ref Sheet'!AG2189&gt;0,YEAR(TODAY())-'Inventory Ref Sheet'!AG2189,"")</f>
        <v/>
      </c>
      <c r="AJ2189" s="99"/>
      <c r="AK2189" s="60">
        <f>'Inventory Ref Sheet'!AJ2189</f>
        <v>0</v>
      </c>
      <c r="AL2189" s="99"/>
      <c r="AM2189" s="97" t="str">
        <f t="shared" si="122"/>
        <v/>
      </c>
    </row>
    <row r="2190" spans="10:39" x14ac:dyDescent="0.25">
      <c r="J2190" s="59">
        <f>'Inventory Ref Sheet'!AK2190</f>
        <v>0</v>
      </c>
      <c r="K2190" s="59">
        <f>'Inventory Ref Sheet'!AL2190</f>
        <v>0</v>
      </c>
      <c r="L2190" s="59">
        <f>'Inventory Ref Sheet'!AM2190</f>
        <v>0</v>
      </c>
      <c r="M2190" s="59">
        <f>'Inventory Ref Sheet'!AP2190</f>
        <v>0</v>
      </c>
      <c r="N2190" s="59">
        <f>'Inventory Ref Sheet'!AQ2190</f>
        <v>0</v>
      </c>
      <c r="O2190" s="100" t="str">
        <f ca="1">IF('Inventory Ref Sheet'!AS2190&gt;0,YEAR(TODAY())-'Inventory Ref Sheet'!AS2190,"")</f>
        <v/>
      </c>
      <c r="P2190" s="95">
        <f>'Inventory Ref Sheet'!AU2190</f>
        <v>0</v>
      </c>
      <c r="Q2190" s="60">
        <f>'Inventory Ref Sheet'!AV2190</f>
        <v>0</v>
      </c>
      <c r="R2190" s="61"/>
      <c r="S2190" s="100" t="str">
        <f t="shared" si="120"/>
        <v/>
      </c>
      <c r="T2190" s="59">
        <f>'Inventory Ref Sheet'!M2190</f>
        <v>0</v>
      </c>
      <c r="U2190" s="102">
        <f>'Inventory Ref Sheet'!N2190</f>
        <v>0</v>
      </c>
      <c r="V2190" s="59">
        <f>'Inventory Ref Sheet'!O2190</f>
        <v>0</v>
      </c>
      <c r="W2190" s="59">
        <f>'Inventory Ref Sheet'!R2190</f>
        <v>0</v>
      </c>
      <c r="X2190" s="59">
        <f>'Inventory Ref Sheet'!S2190</f>
        <v>0</v>
      </c>
      <c r="Y2190" s="100" t="str">
        <f ca="1">IF('Inventory Ref Sheet'!U2190&gt;0,YEAR(TODAY())-'Inventory Ref Sheet'!U2190,"")</f>
        <v/>
      </c>
      <c r="Z2190" s="95">
        <f>'Inventory Ref Sheet'!W2190</f>
        <v>0</v>
      </c>
      <c r="AA2190" s="60">
        <f>'Inventory Ref Sheet'!X2190</f>
        <v>0</v>
      </c>
      <c r="AB2190" s="61"/>
      <c r="AC2190" s="97" t="str">
        <f t="shared" si="121"/>
        <v/>
      </c>
      <c r="AD2190" s="59">
        <f>'Inventory Ref Sheet'!Y2190</f>
        <v>0</v>
      </c>
      <c r="AE2190" s="59">
        <f>'Inventory Ref Sheet'!Z2190</f>
        <v>0</v>
      </c>
      <c r="AF2190" s="102">
        <f>'Inventory Ref Sheet'!AA2190</f>
        <v>0</v>
      </c>
      <c r="AG2190" s="59">
        <f>'Inventory Ref Sheet'!AD2190</f>
        <v>0</v>
      </c>
      <c r="AH2190" s="59">
        <f>'Inventory Ref Sheet'!AE2190</f>
        <v>0</v>
      </c>
      <c r="AI2190" s="100" t="str">
        <f ca="1">IF('Inventory Ref Sheet'!AG2190&gt;0,YEAR(TODAY())-'Inventory Ref Sheet'!AG2190,"")</f>
        <v/>
      </c>
      <c r="AJ2190" s="99"/>
      <c r="AK2190" s="60">
        <f>'Inventory Ref Sheet'!AJ2190</f>
        <v>0</v>
      </c>
      <c r="AL2190" s="99"/>
      <c r="AM2190" s="97" t="str">
        <f t="shared" si="122"/>
        <v/>
      </c>
    </row>
    <row r="2191" spans="10:39" x14ac:dyDescent="0.25">
      <c r="J2191" s="59">
        <f>'Inventory Ref Sheet'!AK2191</f>
        <v>0</v>
      </c>
      <c r="K2191" s="59">
        <f>'Inventory Ref Sheet'!AL2191</f>
        <v>0</v>
      </c>
      <c r="L2191" s="59">
        <f>'Inventory Ref Sheet'!AM2191</f>
        <v>0</v>
      </c>
      <c r="M2191" s="59">
        <f>'Inventory Ref Sheet'!AP2191</f>
        <v>0</v>
      </c>
      <c r="N2191" s="59">
        <f>'Inventory Ref Sheet'!AQ2191</f>
        <v>0</v>
      </c>
      <c r="O2191" s="100" t="str">
        <f ca="1">IF('Inventory Ref Sheet'!AS2191&gt;0,YEAR(TODAY())-'Inventory Ref Sheet'!AS2191,"")</f>
        <v/>
      </c>
      <c r="P2191" s="95">
        <f>'Inventory Ref Sheet'!AU2191</f>
        <v>0</v>
      </c>
      <c r="Q2191" s="60">
        <f>'Inventory Ref Sheet'!AV2191</f>
        <v>0</v>
      </c>
      <c r="R2191" s="61"/>
      <c r="S2191" s="100" t="str">
        <f t="shared" si="120"/>
        <v/>
      </c>
      <c r="T2191" s="59">
        <f>'Inventory Ref Sheet'!M2191</f>
        <v>0</v>
      </c>
      <c r="U2191" s="102">
        <f>'Inventory Ref Sheet'!N2191</f>
        <v>0</v>
      </c>
      <c r="V2191" s="59">
        <f>'Inventory Ref Sheet'!O2191</f>
        <v>0</v>
      </c>
      <c r="W2191" s="59">
        <f>'Inventory Ref Sheet'!R2191</f>
        <v>0</v>
      </c>
      <c r="X2191" s="59">
        <f>'Inventory Ref Sheet'!S2191</f>
        <v>0</v>
      </c>
      <c r="Y2191" s="100" t="str">
        <f ca="1">IF('Inventory Ref Sheet'!U2191&gt;0,YEAR(TODAY())-'Inventory Ref Sheet'!U2191,"")</f>
        <v/>
      </c>
      <c r="Z2191" s="95">
        <f>'Inventory Ref Sheet'!W2191</f>
        <v>0</v>
      </c>
      <c r="AA2191" s="60">
        <f>'Inventory Ref Sheet'!X2191</f>
        <v>0</v>
      </c>
      <c r="AB2191" s="61"/>
      <c r="AC2191" s="97" t="str">
        <f t="shared" si="121"/>
        <v/>
      </c>
      <c r="AD2191" s="59">
        <f>'Inventory Ref Sheet'!Y2191</f>
        <v>0</v>
      </c>
      <c r="AE2191" s="59">
        <f>'Inventory Ref Sheet'!Z2191</f>
        <v>0</v>
      </c>
      <c r="AF2191" s="102">
        <f>'Inventory Ref Sheet'!AA2191</f>
        <v>0</v>
      </c>
      <c r="AG2191" s="59">
        <f>'Inventory Ref Sheet'!AD2191</f>
        <v>0</v>
      </c>
      <c r="AH2191" s="59">
        <f>'Inventory Ref Sheet'!AE2191</f>
        <v>0</v>
      </c>
      <c r="AI2191" s="100" t="str">
        <f ca="1">IF('Inventory Ref Sheet'!AG2191&gt;0,YEAR(TODAY())-'Inventory Ref Sheet'!AG2191,"")</f>
        <v/>
      </c>
      <c r="AJ2191" s="99"/>
      <c r="AK2191" s="60">
        <f>'Inventory Ref Sheet'!AJ2191</f>
        <v>0</v>
      </c>
      <c r="AL2191" s="99"/>
      <c r="AM2191" s="97" t="str">
        <f t="shared" si="122"/>
        <v/>
      </c>
    </row>
    <row r="2192" spans="10:39" x14ac:dyDescent="0.25">
      <c r="J2192" s="59">
        <f>'Inventory Ref Sheet'!AK2192</f>
        <v>0</v>
      </c>
      <c r="K2192" s="59">
        <f>'Inventory Ref Sheet'!AL2192</f>
        <v>0</v>
      </c>
      <c r="L2192" s="59">
        <f>'Inventory Ref Sheet'!AM2192</f>
        <v>0</v>
      </c>
      <c r="M2192" s="59">
        <f>'Inventory Ref Sheet'!AP2192</f>
        <v>0</v>
      </c>
      <c r="N2192" s="59">
        <f>'Inventory Ref Sheet'!AQ2192</f>
        <v>0</v>
      </c>
      <c r="O2192" s="100" t="str">
        <f ca="1">IF('Inventory Ref Sheet'!AS2192&gt;0,YEAR(TODAY())-'Inventory Ref Sheet'!AS2192,"")</f>
        <v/>
      </c>
      <c r="P2192" s="95">
        <f>'Inventory Ref Sheet'!AU2192</f>
        <v>0</v>
      </c>
      <c r="Q2192" s="60">
        <f>'Inventory Ref Sheet'!AV2192</f>
        <v>0</v>
      </c>
      <c r="R2192" s="61"/>
      <c r="S2192" s="100" t="str">
        <f t="shared" si="120"/>
        <v/>
      </c>
      <c r="T2192" s="59">
        <f>'Inventory Ref Sheet'!M2192</f>
        <v>0</v>
      </c>
      <c r="U2192" s="102">
        <f>'Inventory Ref Sheet'!N2192</f>
        <v>0</v>
      </c>
      <c r="V2192" s="59">
        <f>'Inventory Ref Sheet'!O2192</f>
        <v>0</v>
      </c>
      <c r="W2192" s="59">
        <f>'Inventory Ref Sheet'!R2192</f>
        <v>0</v>
      </c>
      <c r="X2192" s="59">
        <f>'Inventory Ref Sheet'!S2192</f>
        <v>0</v>
      </c>
      <c r="Y2192" s="100" t="str">
        <f ca="1">IF('Inventory Ref Sheet'!U2192&gt;0,YEAR(TODAY())-'Inventory Ref Sheet'!U2192,"")</f>
        <v/>
      </c>
      <c r="Z2192" s="95">
        <f>'Inventory Ref Sheet'!W2192</f>
        <v>0</v>
      </c>
      <c r="AA2192" s="60">
        <f>'Inventory Ref Sheet'!X2192</f>
        <v>0</v>
      </c>
      <c r="AB2192" s="61"/>
      <c r="AC2192" s="97" t="str">
        <f t="shared" si="121"/>
        <v/>
      </c>
      <c r="AD2192" s="59">
        <f>'Inventory Ref Sheet'!Y2192</f>
        <v>0</v>
      </c>
      <c r="AE2192" s="59">
        <f>'Inventory Ref Sheet'!Z2192</f>
        <v>0</v>
      </c>
      <c r="AF2192" s="102">
        <f>'Inventory Ref Sheet'!AA2192</f>
        <v>0</v>
      </c>
      <c r="AG2192" s="59">
        <f>'Inventory Ref Sheet'!AD2192</f>
        <v>0</v>
      </c>
      <c r="AH2192" s="59">
        <f>'Inventory Ref Sheet'!AE2192</f>
        <v>0</v>
      </c>
      <c r="AI2192" s="100" t="str">
        <f ca="1">IF('Inventory Ref Sheet'!AG2192&gt;0,YEAR(TODAY())-'Inventory Ref Sheet'!AG2192,"")</f>
        <v/>
      </c>
      <c r="AJ2192" s="99"/>
      <c r="AK2192" s="60">
        <f>'Inventory Ref Sheet'!AJ2192</f>
        <v>0</v>
      </c>
      <c r="AL2192" s="99"/>
      <c r="AM2192" s="97" t="str">
        <f t="shared" si="122"/>
        <v/>
      </c>
    </row>
    <row r="2193" spans="10:39" x14ac:dyDescent="0.25">
      <c r="J2193" s="59">
        <f>'Inventory Ref Sheet'!AK2193</f>
        <v>0</v>
      </c>
      <c r="K2193" s="59">
        <f>'Inventory Ref Sheet'!AL2193</f>
        <v>0</v>
      </c>
      <c r="L2193" s="59">
        <f>'Inventory Ref Sheet'!AM2193</f>
        <v>0</v>
      </c>
      <c r="M2193" s="59">
        <f>'Inventory Ref Sheet'!AP2193</f>
        <v>0</v>
      </c>
      <c r="N2193" s="59">
        <f>'Inventory Ref Sheet'!AQ2193</f>
        <v>0</v>
      </c>
      <c r="O2193" s="100" t="str">
        <f ca="1">IF('Inventory Ref Sheet'!AS2193&gt;0,YEAR(TODAY())-'Inventory Ref Sheet'!AS2193,"")</f>
        <v/>
      </c>
      <c r="P2193" s="95">
        <f>'Inventory Ref Sheet'!AU2193</f>
        <v>0</v>
      </c>
      <c r="Q2193" s="60">
        <f>'Inventory Ref Sheet'!AV2193</f>
        <v>0</v>
      </c>
      <c r="R2193" s="61"/>
      <c r="S2193" s="100" t="str">
        <f t="shared" si="120"/>
        <v/>
      </c>
      <c r="T2193" s="59">
        <f>'Inventory Ref Sheet'!M2193</f>
        <v>0</v>
      </c>
      <c r="U2193" s="102">
        <f>'Inventory Ref Sheet'!N2193</f>
        <v>0</v>
      </c>
      <c r="V2193" s="59">
        <f>'Inventory Ref Sheet'!O2193</f>
        <v>0</v>
      </c>
      <c r="W2193" s="59">
        <f>'Inventory Ref Sheet'!R2193</f>
        <v>0</v>
      </c>
      <c r="X2193" s="59">
        <f>'Inventory Ref Sheet'!S2193</f>
        <v>0</v>
      </c>
      <c r="Y2193" s="100" t="str">
        <f ca="1">IF('Inventory Ref Sheet'!U2193&gt;0,YEAR(TODAY())-'Inventory Ref Sheet'!U2193,"")</f>
        <v/>
      </c>
      <c r="Z2193" s="95">
        <f>'Inventory Ref Sheet'!W2193</f>
        <v>0</v>
      </c>
      <c r="AA2193" s="60">
        <f>'Inventory Ref Sheet'!X2193</f>
        <v>0</v>
      </c>
      <c r="AB2193" s="61"/>
      <c r="AC2193" s="97" t="str">
        <f t="shared" si="121"/>
        <v/>
      </c>
      <c r="AD2193" s="59">
        <f>'Inventory Ref Sheet'!Y2193</f>
        <v>0</v>
      </c>
      <c r="AE2193" s="59">
        <f>'Inventory Ref Sheet'!Z2193</f>
        <v>0</v>
      </c>
      <c r="AF2193" s="102">
        <f>'Inventory Ref Sheet'!AA2193</f>
        <v>0</v>
      </c>
      <c r="AG2193" s="59">
        <f>'Inventory Ref Sheet'!AD2193</f>
        <v>0</v>
      </c>
      <c r="AH2193" s="59">
        <f>'Inventory Ref Sheet'!AE2193</f>
        <v>0</v>
      </c>
      <c r="AI2193" s="100" t="str">
        <f ca="1">IF('Inventory Ref Sheet'!AG2193&gt;0,YEAR(TODAY())-'Inventory Ref Sheet'!AG2193,"")</f>
        <v/>
      </c>
      <c r="AJ2193" s="99"/>
      <c r="AK2193" s="60">
        <f>'Inventory Ref Sheet'!AJ2193</f>
        <v>0</v>
      </c>
      <c r="AL2193" s="99"/>
      <c r="AM2193" s="97" t="str">
        <f t="shared" si="122"/>
        <v/>
      </c>
    </row>
    <row r="2194" spans="10:39" x14ac:dyDescent="0.25">
      <c r="J2194" s="59">
        <f>'Inventory Ref Sheet'!AK2194</f>
        <v>0</v>
      </c>
      <c r="K2194" s="59">
        <f>'Inventory Ref Sheet'!AL2194</f>
        <v>0</v>
      </c>
      <c r="L2194" s="59">
        <f>'Inventory Ref Sheet'!AM2194</f>
        <v>0</v>
      </c>
      <c r="M2194" s="59">
        <f>'Inventory Ref Sheet'!AP2194</f>
        <v>0</v>
      </c>
      <c r="N2194" s="59">
        <f>'Inventory Ref Sheet'!AQ2194</f>
        <v>0</v>
      </c>
      <c r="O2194" s="100" t="str">
        <f ca="1">IF('Inventory Ref Sheet'!AS2194&gt;0,YEAR(TODAY())-'Inventory Ref Sheet'!AS2194,"")</f>
        <v/>
      </c>
      <c r="P2194" s="95">
        <f>'Inventory Ref Sheet'!AU2194</f>
        <v>0</v>
      </c>
      <c r="Q2194" s="60">
        <f>'Inventory Ref Sheet'!AV2194</f>
        <v>0</v>
      </c>
      <c r="R2194" s="61"/>
      <c r="S2194" s="100" t="str">
        <f t="shared" si="120"/>
        <v/>
      </c>
      <c r="T2194" s="59">
        <f>'Inventory Ref Sheet'!M2194</f>
        <v>0</v>
      </c>
      <c r="U2194" s="102">
        <f>'Inventory Ref Sheet'!N2194</f>
        <v>0</v>
      </c>
      <c r="V2194" s="59">
        <f>'Inventory Ref Sheet'!O2194</f>
        <v>0</v>
      </c>
      <c r="W2194" s="59">
        <f>'Inventory Ref Sheet'!R2194</f>
        <v>0</v>
      </c>
      <c r="X2194" s="59">
        <f>'Inventory Ref Sheet'!S2194</f>
        <v>0</v>
      </c>
      <c r="Y2194" s="100" t="str">
        <f ca="1">IF('Inventory Ref Sheet'!U2194&gt;0,YEAR(TODAY())-'Inventory Ref Sheet'!U2194,"")</f>
        <v/>
      </c>
      <c r="Z2194" s="95">
        <f>'Inventory Ref Sheet'!W2194</f>
        <v>0</v>
      </c>
      <c r="AA2194" s="60">
        <f>'Inventory Ref Sheet'!X2194</f>
        <v>0</v>
      </c>
      <c r="AB2194" s="61"/>
      <c r="AC2194" s="97" t="str">
        <f t="shared" si="121"/>
        <v/>
      </c>
      <c r="AD2194" s="59">
        <f>'Inventory Ref Sheet'!Y2194</f>
        <v>0</v>
      </c>
      <c r="AE2194" s="59">
        <f>'Inventory Ref Sheet'!Z2194</f>
        <v>0</v>
      </c>
      <c r="AF2194" s="102">
        <f>'Inventory Ref Sheet'!AA2194</f>
        <v>0</v>
      </c>
      <c r="AG2194" s="59">
        <f>'Inventory Ref Sheet'!AD2194</f>
        <v>0</v>
      </c>
      <c r="AH2194" s="59">
        <f>'Inventory Ref Sheet'!AE2194</f>
        <v>0</v>
      </c>
      <c r="AI2194" s="100" t="str">
        <f ca="1">IF('Inventory Ref Sheet'!AG2194&gt;0,YEAR(TODAY())-'Inventory Ref Sheet'!AG2194,"")</f>
        <v/>
      </c>
      <c r="AJ2194" s="99"/>
      <c r="AK2194" s="60">
        <f>'Inventory Ref Sheet'!AJ2194</f>
        <v>0</v>
      </c>
      <c r="AL2194" s="99"/>
      <c r="AM2194" s="97" t="str">
        <f t="shared" si="122"/>
        <v/>
      </c>
    </row>
    <row r="2195" spans="10:39" x14ac:dyDescent="0.25">
      <c r="J2195" s="59">
        <f>'Inventory Ref Sheet'!AK2195</f>
        <v>0</v>
      </c>
      <c r="K2195" s="59">
        <f>'Inventory Ref Sheet'!AL2195</f>
        <v>0</v>
      </c>
      <c r="L2195" s="59">
        <f>'Inventory Ref Sheet'!AM2195</f>
        <v>0</v>
      </c>
      <c r="M2195" s="59">
        <f>'Inventory Ref Sheet'!AP2195</f>
        <v>0</v>
      </c>
      <c r="N2195" s="59">
        <f>'Inventory Ref Sheet'!AQ2195</f>
        <v>0</v>
      </c>
      <c r="O2195" s="100" t="str">
        <f ca="1">IF('Inventory Ref Sheet'!AS2195&gt;0,YEAR(TODAY())-'Inventory Ref Sheet'!AS2195,"")</f>
        <v/>
      </c>
      <c r="P2195" s="95">
        <f>'Inventory Ref Sheet'!AU2195</f>
        <v>0</v>
      </c>
      <c r="Q2195" s="60">
        <f>'Inventory Ref Sheet'!AV2195</f>
        <v>0</v>
      </c>
      <c r="R2195" s="61"/>
      <c r="S2195" s="100" t="str">
        <f t="shared" si="120"/>
        <v/>
      </c>
      <c r="T2195" s="59">
        <f>'Inventory Ref Sheet'!M2195</f>
        <v>0</v>
      </c>
      <c r="U2195" s="102">
        <f>'Inventory Ref Sheet'!N2195</f>
        <v>0</v>
      </c>
      <c r="V2195" s="59">
        <f>'Inventory Ref Sheet'!O2195</f>
        <v>0</v>
      </c>
      <c r="W2195" s="59">
        <f>'Inventory Ref Sheet'!R2195</f>
        <v>0</v>
      </c>
      <c r="X2195" s="59">
        <f>'Inventory Ref Sheet'!S2195</f>
        <v>0</v>
      </c>
      <c r="Y2195" s="100" t="str">
        <f ca="1">IF('Inventory Ref Sheet'!U2195&gt;0,YEAR(TODAY())-'Inventory Ref Sheet'!U2195,"")</f>
        <v/>
      </c>
      <c r="Z2195" s="95">
        <f>'Inventory Ref Sheet'!W2195</f>
        <v>0</v>
      </c>
      <c r="AA2195" s="60">
        <f>'Inventory Ref Sheet'!X2195</f>
        <v>0</v>
      </c>
      <c r="AB2195" s="61"/>
      <c r="AC2195" s="97" t="str">
        <f t="shared" si="121"/>
        <v/>
      </c>
      <c r="AD2195" s="59">
        <f>'Inventory Ref Sheet'!Y2195</f>
        <v>0</v>
      </c>
      <c r="AE2195" s="59">
        <f>'Inventory Ref Sheet'!Z2195</f>
        <v>0</v>
      </c>
      <c r="AF2195" s="102">
        <f>'Inventory Ref Sheet'!AA2195</f>
        <v>0</v>
      </c>
      <c r="AG2195" s="59">
        <f>'Inventory Ref Sheet'!AD2195</f>
        <v>0</v>
      </c>
      <c r="AH2195" s="59">
        <f>'Inventory Ref Sheet'!AE2195</f>
        <v>0</v>
      </c>
      <c r="AI2195" s="100" t="str">
        <f ca="1">IF('Inventory Ref Sheet'!AG2195&gt;0,YEAR(TODAY())-'Inventory Ref Sheet'!AG2195,"")</f>
        <v/>
      </c>
      <c r="AJ2195" s="99"/>
      <c r="AK2195" s="60">
        <f>'Inventory Ref Sheet'!AJ2195</f>
        <v>0</v>
      </c>
      <c r="AL2195" s="99"/>
      <c r="AM2195" s="97" t="str">
        <f t="shared" si="122"/>
        <v/>
      </c>
    </row>
    <row r="2196" spans="10:39" x14ac:dyDescent="0.25">
      <c r="J2196" s="59">
        <f>'Inventory Ref Sheet'!AK2196</f>
        <v>0</v>
      </c>
      <c r="K2196" s="59">
        <f>'Inventory Ref Sheet'!AL2196</f>
        <v>0</v>
      </c>
      <c r="L2196" s="59">
        <f>'Inventory Ref Sheet'!AM2196</f>
        <v>0</v>
      </c>
      <c r="M2196" s="59">
        <f>'Inventory Ref Sheet'!AP2196</f>
        <v>0</v>
      </c>
      <c r="N2196" s="59">
        <f>'Inventory Ref Sheet'!AQ2196</f>
        <v>0</v>
      </c>
      <c r="O2196" s="100" t="str">
        <f ca="1">IF('Inventory Ref Sheet'!AS2196&gt;0,YEAR(TODAY())-'Inventory Ref Sheet'!AS2196,"")</f>
        <v/>
      </c>
      <c r="P2196" s="95">
        <f>'Inventory Ref Sheet'!AU2196</f>
        <v>0</v>
      </c>
      <c r="Q2196" s="60">
        <f>'Inventory Ref Sheet'!AV2196</f>
        <v>0</v>
      </c>
      <c r="R2196" s="61"/>
      <c r="S2196" s="100" t="str">
        <f t="shared" si="120"/>
        <v/>
      </c>
      <c r="T2196" s="59">
        <f>'Inventory Ref Sheet'!M2196</f>
        <v>0</v>
      </c>
      <c r="U2196" s="102">
        <f>'Inventory Ref Sheet'!N2196</f>
        <v>0</v>
      </c>
      <c r="V2196" s="59">
        <f>'Inventory Ref Sheet'!O2196</f>
        <v>0</v>
      </c>
      <c r="W2196" s="59">
        <f>'Inventory Ref Sheet'!R2196</f>
        <v>0</v>
      </c>
      <c r="X2196" s="59">
        <f>'Inventory Ref Sheet'!S2196</f>
        <v>0</v>
      </c>
      <c r="Y2196" s="100" t="str">
        <f ca="1">IF('Inventory Ref Sheet'!U2196&gt;0,YEAR(TODAY())-'Inventory Ref Sheet'!U2196,"")</f>
        <v/>
      </c>
      <c r="Z2196" s="95">
        <f>'Inventory Ref Sheet'!W2196</f>
        <v>0</v>
      </c>
      <c r="AA2196" s="60">
        <f>'Inventory Ref Sheet'!X2196</f>
        <v>0</v>
      </c>
      <c r="AB2196" s="61"/>
      <c r="AC2196" s="97" t="str">
        <f t="shared" si="121"/>
        <v/>
      </c>
      <c r="AD2196" s="59">
        <f>'Inventory Ref Sheet'!Y2196</f>
        <v>0</v>
      </c>
      <c r="AE2196" s="59">
        <f>'Inventory Ref Sheet'!Z2196</f>
        <v>0</v>
      </c>
      <c r="AF2196" s="102">
        <f>'Inventory Ref Sheet'!AA2196</f>
        <v>0</v>
      </c>
      <c r="AG2196" s="59">
        <f>'Inventory Ref Sheet'!AD2196</f>
        <v>0</v>
      </c>
      <c r="AH2196" s="59">
        <f>'Inventory Ref Sheet'!AE2196</f>
        <v>0</v>
      </c>
      <c r="AI2196" s="100" t="str">
        <f ca="1">IF('Inventory Ref Sheet'!AG2196&gt;0,YEAR(TODAY())-'Inventory Ref Sheet'!AG2196,"")</f>
        <v/>
      </c>
      <c r="AJ2196" s="99"/>
      <c r="AK2196" s="60">
        <f>'Inventory Ref Sheet'!AJ2196</f>
        <v>0</v>
      </c>
      <c r="AL2196" s="99"/>
      <c r="AM2196" s="97" t="str">
        <f t="shared" si="122"/>
        <v/>
      </c>
    </row>
    <row r="2197" spans="10:39" x14ac:dyDescent="0.25">
      <c r="J2197" s="59">
        <f>'Inventory Ref Sheet'!AK2197</f>
        <v>0</v>
      </c>
      <c r="K2197" s="59">
        <f>'Inventory Ref Sheet'!AL2197</f>
        <v>0</v>
      </c>
      <c r="L2197" s="59">
        <f>'Inventory Ref Sheet'!AM2197</f>
        <v>0</v>
      </c>
      <c r="M2197" s="59">
        <f>'Inventory Ref Sheet'!AP2197</f>
        <v>0</v>
      </c>
      <c r="N2197" s="59">
        <f>'Inventory Ref Sheet'!AQ2197</f>
        <v>0</v>
      </c>
      <c r="O2197" s="100" t="str">
        <f ca="1">IF('Inventory Ref Sheet'!AS2197&gt;0,YEAR(TODAY())-'Inventory Ref Sheet'!AS2197,"")</f>
        <v/>
      </c>
      <c r="P2197" s="95">
        <f>'Inventory Ref Sheet'!AU2197</f>
        <v>0</v>
      </c>
      <c r="Q2197" s="60">
        <f>'Inventory Ref Sheet'!AV2197</f>
        <v>0</v>
      </c>
      <c r="R2197" s="61"/>
      <c r="S2197" s="100" t="str">
        <f t="shared" si="120"/>
        <v/>
      </c>
      <c r="T2197" s="59">
        <f>'Inventory Ref Sheet'!M2197</f>
        <v>0</v>
      </c>
      <c r="U2197" s="102">
        <f>'Inventory Ref Sheet'!N2197</f>
        <v>0</v>
      </c>
      <c r="V2197" s="59">
        <f>'Inventory Ref Sheet'!O2197</f>
        <v>0</v>
      </c>
      <c r="W2197" s="59">
        <f>'Inventory Ref Sheet'!R2197</f>
        <v>0</v>
      </c>
      <c r="X2197" s="59">
        <f>'Inventory Ref Sheet'!S2197</f>
        <v>0</v>
      </c>
      <c r="Y2197" s="100" t="str">
        <f ca="1">IF('Inventory Ref Sheet'!U2197&gt;0,YEAR(TODAY())-'Inventory Ref Sheet'!U2197,"")</f>
        <v/>
      </c>
      <c r="Z2197" s="95">
        <f>'Inventory Ref Sheet'!W2197</f>
        <v>0</v>
      </c>
      <c r="AA2197" s="60">
        <f>'Inventory Ref Sheet'!X2197</f>
        <v>0</v>
      </c>
      <c r="AB2197" s="61"/>
      <c r="AC2197" s="97" t="str">
        <f t="shared" si="121"/>
        <v/>
      </c>
      <c r="AD2197" s="59">
        <f>'Inventory Ref Sheet'!Y2197</f>
        <v>0</v>
      </c>
      <c r="AE2197" s="59">
        <f>'Inventory Ref Sheet'!Z2197</f>
        <v>0</v>
      </c>
      <c r="AF2197" s="102">
        <f>'Inventory Ref Sheet'!AA2197</f>
        <v>0</v>
      </c>
      <c r="AG2197" s="59">
        <f>'Inventory Ref Sheet'!AD2197</f>
        <v>0</v>
      </c>
      <c r="AH2197" s="59">
        <f>'Inventory Ref Sheet'!AE2197</f>
        <v>0</v>
      </c>
      <c r="AI2197" s="100" t="str">
        <f ca="1">IF('Inventory Ref Sheet'!AG2197&gt;0,YEAR(TODAY())-'Inventory Ref Sheet'!AG2197,"")</f>
        <v/>
      </c>
      <c r="AJ2197" s="99"/>
      <c r="AK2197" s="60">
        <f>'Inventory Ref Sheet'!AJ2197</f>
        <v>0</v>
      </c>
      <c r="AL2197" s="99"/>
      <c r="AM2197" s="97" t="str">
        <f t="shared" si="122"/>
        <v/>
      </c>
    </row>
    <row r="2198" spans="10:39" x14ac:dyDescent="0.25">
      <c r="J2198" s="59">
        <f>'Inventory Ref Sheet'!AK2198</f>
        <v>0</v>
      </c>
      <c r="K2198" s="59">
        <f>'Inventory Ref Sheet'!AL2198</f>
        <v>0</v>
      </c>
      <c r="L2198" s="59">
        <f>'Inventory Ref Sheet'!AM2198</f>
        <v>0</v>
      </c>
      <c r="M2198" s="59">
        <f>'Inventory Ref Sheet'!AP2198</f>
        <v>0</v>
      </c>
      <c r="N2198" s="59">
        <f>'Inventory Ref Sheet'!AQ2198</f>
        <v>0</v>
      </c>
      <c r="O2198" s="100" t="str">
        <f ca="1">IF('Inventory Ref Sheet'!AS2198&gt;0,YEAR(TODAY())-'Inventory Ref Sheet'!AS2198,"")</f>
        <v/>
      </c>
      <c r="P2198" s="95">
        <f>'Inventory Ref Sheet'!AU2198</f>
        <v>0</v>
      </c>
      <c r="Q2198" s="60">
        <f>'Inventory Ref Sheet'!AV2198</f>
        <v>0</v>
      </c>
      <c r="R2198" s="61"/>
      <c r="S2198" s="100" t="str">
        <f t="shared" si="120"/>
        <v/>
      </c>
      <c r="T2198" s="59">
        <f>'Inventory Ref Sheet'!M2198</f>
        <v>0</v>
      </c>
      <c r="U2198" s="102">
        <f>'Inventory Ref Sheet'!N2198</f>
        <v>0</v>
      </c>
      <c r="V2198" s="59">
        <f>'Inventory Ref Sheet'!O2198</f>
        <v>0</v>
      </c>
      <c r="W2198" s="59">
        <f>'Inventory Ref Sheet'!R2198</f>
        <v>0</v>
      </c>
      <c r="X2198" s="59">
        <f>'Inventory Ref Sheet'!S2198</f>
        <v>0</v>
      </c>
      <c r="Y2198" s="100" t="str">
        <f ca="1">IF('Inventory Ref Sheet'!U2198&gt;0,YEAR(TODAY())-'Inventory Ref Sheet'!U2198,"")</f>
        <v/>
      </c>
      <c r="Z2198" s="95">
        <f>'Inventory Ref Sheet'!W2198</f>
        <v>0</v>
      </c>
      <c r="AA2198" s="60">
        <f>'Inventory Ref Sheet'!X2198</f>
        <v>0</v>
      </c>
      <c r="AB2198" s="61"/>
      <c r="AC2198" s="97" t="str">
        <f t="shared" si="121"/>
        <v/>
      </c>
      <c r="AD2198" s="59">
        <f>'Inventory Ref Sheet'!Y2198</f>
        <v>0</v>
      </c>
      <c r="AE2198" s="59">
        <f>'Inventory Ref Sheet'!Z2198</f>
        <v>0</v>
      </c>
      <c r="AF2198" s="102">
        <f>'Inventory Ref Sheet'!AA2198</f>
        <v>0</v>
      </c>
      <c r="AG2198" s="59">
        <f>'Inventory Ref Sheet'!AD2198</f>
        <v>0</v>
      </c>
      <c r="AH2198" s="59">
        <f>'Inventory Ref Sheet'!AE2198</f>
        <v>0</v>
      </c>
      <c r="AI2198" s="100" t="str">
        <f ca="1">IF('Inventory Ref Sheet'!AG2198&gt;0,YEAR(TODAY())-'Inventory Ref Sheet'!AG2198,"")</f>
        <v/>
      </c>
      <c r="AJ2198" s="99"/>
      <c r="AK2198" s="60">
        <f>'Inventory Ref Sheet'!AJ2198</f>
        <v>0</v>
      </c>
      <c r="AL2198" s="99"/>
      <c r="AM2198" s="97" t="str">
        <f t="shared" si="122"/>
        <v/>
      </c>
    </row>
    <row r="2199" spans="10:39" x14ac:dyDescent="0.25">
      <c r="J2199" s="59">
        <f>'Inventory Ref Sheet'!AK2199</f>
        <v>0</v>
      </c>
      <c r="K2199" s="59">
        <f>'Inventory Ref Sheet'!AL2199</f>
        <v>0</v>
      </c>
      <c r="L2199" s="59">
        <f>'Inventory Ref Sheet'!AM2199</f>
        <v>0</v>
      </c>
      <c r="M2199" s="59">
        <f>'Inventory Ref Sheet'!AP2199</f>
        <v>0</v>
      </c>
      <c r="N2199" s="59">
        <f>'Inventory Ref Sheet'!AQ2199</f>
        <v>0</v>
      </c>
      <c r="O2199" s="100" t="str">
        <f ca="1">IF('Inventory Ref Sheet'!AS2199&gt;0,YEAR(TODAY())-'Inventory Ref Sheet'!AS2199,"")</f>
        <v/>
      </c>
      <c r="P2199" s="95">
        <f>'Inventory Ref Sheet'!AU2199</f>
        <v>0</v>
      </c>
      <c r="Q2199" s="60">
        <f>'Inventory Ref Sheet'!AV2199</f>
        <v>0</v>
      </c>
      <c r="R2199" s="61"/>
      <c r="S2199" s="100" t="str">
        <f t="shared" si="120"/>
        <v/>
      </c>
      <c r="T2199" s="59">
        <f>'Inventory Ref Sheet'!M2199</f>
        <v>0</v>
      </c>
      <c r="U2199" s="102">
        <f>'Inventory Ref Sheet'!N2199</f>
        <v>0</v>
      </c>
      <c r="V2199" s="59">
        <f>'Inventory Ref Sheet'!O2199</f>
        <v>0</v>
      </c>
      <c r="W2199" s="59">
        <f>'Inventory Ref Sheet'!R2199</f>
        <v>0</v>
      </c>
      <c r="X2199" s="59">
        <f>'Inventory Ref Sheet'!S2199</f>
        <v>0</v>
      </c>
      <c r="Y2199" s="100" t="str">
        <f ca="1">IF('Inventory Ref Sheet'!U2199&gt;0,YEAR(TODAY())-'Inventory Ref Sheet'!U2199,"")</f>
        <v/>
      </c>
      <c r="Z2199" s="95">
        <f>'Inventory Ref Sheet'!W2199</f>
        <v>0</v>
      </c>
      <c r="AA2199" s="60">
        <f>'Inventory Ref Sheet'!X2199</f>
        <v>0</v>
      </c>
      <c r="AB2199" s="61"/>
      <c r="AC2199" s="97" t="str">
        <f t="shared" si="121"/>
        <v/>
      </c>
      <c r="AD2199" s="59">
        <f>'Inventory Ref Sheet'!Y2199</f>
        <v>0</v>
      </c>
      <c r="AE2199" s="59">
        <f>'Inventory Ref Sheet'!Z2199</f>
        <v>0</v>
      </c>
      <c r="AF2199" s="102">
        <f>'Inventory Ref Sheet'!AA2199</f>
        <v>0</v>
      </c>
      <c r="AG2199" s="59">
        <f>'Inventory Ref Sheet'!AD2199</f>
        <v>0</v>
      </c>
      <c r="AH2199" s="59">
        <f>'Inventory Ref Sheet'!AE2199</f>
        <v>0</v>
      </c>
      <c r="AI2199" s="100" t="str">
        <f ca="1">IF('Inventory Ref Sheet'!AG2199&gt;0,YEAR(TODAY())-'Inventory Ref Sheet'!AG2199,"")</f>
        <v/>
      </c>
      <c r="AJ2199" s="99"/>
      <c r="AK2199" s="60">
        <f>'Inventory Ref Sheet'!AJ2199</f>
        <v>0</v>
      </c>
      <c r="AL2199" s="99"/>
      <c r="AM2199" s="97" t="str">
        <f t="shared" si="122"/>
        <v/>
      </c>
    </row>
    <row r="2200" spans="10:39" x14ac:dyDescent="0.25">
      <c r="J2200" s="59">
        <f>'Inventory Ref Sheet'!AK2200</f>
        <v>0</v>
      </c>
      <c r="K2200" s="59">
        <f>'Inventory Ref Sheet'!AL2200</f>
        <v>0</v>
      </c>
      <c r="L2200" s="59">
        <f>'Inventory Ref Sheet'!AM2200</f>
        <v>0</v>
      </c>
      <c r="M2200" s="59">
        <f>'Inventory Ref Sheet'!AP2200</f>
        <v>0</v>
      </c>
      <c r="N2200" s="59">
        <f>'Inventory Ref Sheet'!AQ2200</f>
        <v>0</v>
      </c>
      <c r="O2200" s="100" t="str">
        <f ca="1">IF('Inventory Ref Sheet'!AS2200&gt;0,YEAR(TODAY())-'Inventory Ref Sheet'!AS2200,"")</f>
        <v/>
      </c>
      <c r="P2200" s="95">
        <f>'Inventory Ref Sheet'!AU2200</f>
        <v>0</v>
      </c>
      <c r="Q2200" s="60">
        <f>'Inventory Ref Sheet'!AV2200</f>
        <v>0</v>
      </c>
      <c r="R2200" s="61"/>
      <c r="S2200" s="100" t="str">
        <f t="shared" si="120"/>
        <v/>
      </c>
      <c r="T2200" s="59">
        <f>'Inventory Ref Sheet'!M2200</f>
        <v>0</v>
      </c>
      <c r="U2200" s="102">
        <f>'Inventory Ref Sheet'!N2200</f>
        <v>0</v>
      </c>
      <c r="V2200" s="59">
        <f>'Inventory Ref Sheet'!O2200</f>
        <v>0</v>
      </c>
      <c r="W2200" s="59">
        <f>'Inventory Ref Sheet'!R2200</f>
        <v>0</v>
      </c>
      <c r="X2200" s="59">
        <f>'Inventory Ref Sheet'!S2200</f>
        <v>0</v>
      </c>
      <c r="Y2200" s="100" t="str">
        <f ca="1">IF('Inventory Ref Sheet'!U2200&gt;0,YEAR(TODAY())-'Inventory Ref Sheet'!U2200,"")</f>
        <v/>
      </c>
      <c r="Z2200" s="95">
        <f>'Inventory Ref Sheet'!W2200</f>
        <v>0</v>
      </c>
      <c r="AA2200" s="60">
        <f>'Inventory Ref Sheet'!X2200</f>
        <v>0</v>
      </c>
      <c r="AB2200" s="61"/>
      <c r="AC2200" s="97" t="str">
        <f t="shared" si="121"/>
        <v/>
      </c>
      <c r="AD2200" s="59">
        <f>'Inventory Ref Sheet'!Y2200</f>
        <v>0</v>
      </c>
      <c r="AE2200" s="59">
        <f>'Inventory Ref Sheet'!Z2200</f>
        <v>0</v>
      </c>
      <c r="AF2200" s="102">
        <f>'Inventory Ref Sheet'!AA2200</f>
        <v>0</v>
      </c>
      <c r="AG2200" s="59">
        <f>'Inventory Ref Sheet'!AD2200</f>
        <v>0</v>
      </c>
      <c r="AH2200" s="59">
        <f>'Inventory Ref Sheet'!AE2200</f>
        <v>0</v>
      </c>
      <c r="AI2200" s="100" t="str">
        <f ca="1">IF('Inventory Ref Sheet'!AG2200&gt;0,YEAR(TODAY())-'Inventory Ref Sheet'!AG2200,"")</f>
        <v/>
      </c>
      <c r="AJ2200" s="99"/>
      <c r="AK2200" s="60">
        <f>'Inventory Ref Sheet'!AJ2200</f>
        <v>0</v>
      </c>
      <c r="AL2200" s="99"/>
      <c r="AM2200" s="97" t="str">
        <f t="shared" si="122"/>
        <v/>
      </c>
    </row>
    <row r="2201" spans="10:39" x14ac:dyDescent="0.25">
      <c r="J2201" s="59">
        <f>'Inventory Ref Sheet'!AK2201</f>
        <v>0</v>
      </c>
      <c r="K2201" s="59">
        <f>'Inventory Ref Sheet'!AL2201</f>
        <v>0</v>
      </c>
      <c r="L2201" s="59">
        <f>'Inventory Ref Sheet'!AM2201</f>
        <v>0</v>
      </c>
      <c r="M2201" s="59">
        <f>'Inventory Ref Sheet'!AP2201</f>
        <v>0</v>
      </c>
      <c r="N2201" s="59">
        <f>'Inventory Ref Sheet'!AQ2201</f>
        <v>0</v>
      </c>
      <c r="O2201" s="100" t="str">
        <f ca="1">IF('Inventory Ref Sheet'!AS2201&gt;0,YEAR(TODAY())-'Inventory Ref Sheet'!AS2201,"")</f>
        <v/>
      </c>
      <c r="P2201" s="95">
        <f>'Inventory Ref Sheet'!AU2201</f>
        <v>0</v>
      </c>
      <c r="Q2201" s="60">
        <f>'Inventory Ref Sheet'!AV2201</f>
        <v>0</v>
      </c>
      <c r="R2201" s="61"/>
      <c r="S2201" s="100" t="str">
        <f t="shared" si="120"/>
        <v/>
      </c>
      <c r="T2201" s="59">
        <f>'Inventory Ref Sheet'!M2201</f>
        <v>0</v>
      </c>
      <c r="U2201" s="102">
        <f>'Inventory Ref Sheet'!N2201</f>
        <v>0</v>
      </c>
      <c r="V2201" s="59">
        <f>'Inventory Ref Sheet'!O2201</f>
        <v>0</v>
      </c>
      <c r="W2201" s="59">
        <f>'Inventory Ref Sheet'!R2201</f>
        <v>0</v>
      </c>
      <c r="X2201" s="59">
        <f>'Inventory Ref Sheet'!S2201</f>
        <v>0</v>
      </c>
      <c r="Y2201" s="100" t="str">
        <f ca="1">IF('Inventory Ref Sheet'!U2201&gt;0,YEAR(TODAY())-'Inventory Ref Sheet'!U2201,"")</f>
        <v/>
      </c>
      <c r="Z2201" s="95">
        <f>'Inventory Ref Sheet'!W2201</f>
        <v>0</v>
      </c>
      <c r="AA2201" s="60">
        <f>'Inventory Ref Sheet'!X2201</f>
        <v>0</v>
      </c>
      <c r="AB2201" s="61"/>
      <c r="AC2201" s="97" t="str">
        <f t="shared" si="121"/>
        <v/>
      </c>
      <c r="AD2201" s="59">
        <f>'Inventory Ref Sheet'!Y2201</f>
        <v>0</v>
      </c>
      <c r="AE2201" s="59">
        <f>'Inventory Ref Sheet'!Z2201</f>
        <v>0</v>
      </c>
      <c r="AF2201" s="102">
        <f>'Inventory Ref Sheet'!AA2201</f>
        <v>0</v>
      </c>
      <c r="AG2201" s="59">
        <f>'Inventory Ref Sheet'!AD2201</f>
        <v>0</v>
      </c>
      <c r="AH2201" s="59">
        <f>'Inventory Ref Sheet'!AE2201</f>
        <v>0</v>
      </c>
      <c r="AI2201" s="100" t="str">
        <f ca="1">IF('Inventory Ref Sheet'!AG2201&gt;0,YEAR(TODAY())-'Inventory Ref Sheet'!AG2201,"")</f>
        <v/>
      </c>
      <c r="AJ2201" s="99"/>
      <c r="AK2201" s="60">
        <f>'Inventory Ref Sheet'!AJ2201</f>
        <v>0</v>
      </c>
      <c r="AL2201" s="99"/>
      <c r="AM2201" s="97" t="str">
        <f t="shared" si="122"/>
        <v/>
      </c>
    </row>
    <row r="2202" spans="10:39" x14ac:dyDescent="0.25">
      <c r="J2202" s="59">
        <f>'Inventory Ref Sheet'!AK2202</f>
        <v>0</v>
      </c>
      <c r="K2202" s="59">
        <f>'Inventory Ref Sheet'!AL2202</f>
        <v>0</v>
      </c>
      <c r="L2202" s="59">
        <f>'Inventory Ref Sheet'!AM2202</f>
        <v>0</v>
      </c>
      <c r="M2202" s="59">
        <f>'Inventory Ref Sheet'!AP2202</f>
        <v>0</v>
      </c>
      <c r="N2202" s="59">
        <f>'Inventory Ref Sheet'!AQ2202</f>
        <v>0</v>
      </c>
      <c r="O2202" s="100" t="str">
        <f ca="1">IF('Inventory Ref Sheet'!AS2202&gt;0,YEAR(TODAY())-'Inventory Ref Sheet'!AS2202,"")</f>
        <v/>
      </c>
      <c r="P2202" s="95">
        <f>'Inventory Ref Sheet'!AU2202</f>
        <v>0</v>
      </c>
      <c r="Q2202" s="60">
        <f>'Inventory Ref Sheet'!AV2202</f>
        <v>0</v>
      </c>
      <c r="R2202" s="61"/>
      <c r="S2202" s="100" t="str">
        <f t="shared" si="120"/>
        <v/>
      </c>
      <c r="T2202" s="59">
        <f>'Inventory Ref Sheet'!M2202</f>
        <v>0</v>
      </c>
      <c r="U2202" s="102">
        <f>'Inventory Ref Sheet'!N2202</f>
        <v>0</v>
      </c>
      <c r="V2202" s="59">
        <f>'Inventory Ref Sheet'!O2202</f>
        <v>0</v>
      </c>
      <c r="W2202" s="59">
        <f>'Inventory Ref Sheet'!R2202</f>
        <v>0</v>
      </c>
      <c r="X2202" s="59">
        <f>'Inventory Ref Sheet'!S2202</f>
        <v>0</v>
      </c>
      <c r="Y2202" s="100" t="str">
        <f ca="1">IF('Inventory Ref Sheet'!U2202&gt;0,YEAR(TODAY())-'Inventory Ref Sheet'!U2202,"")</f>
        <v/>
      </c>
      <c r="Z2202" s="95">
        <f>'Inventory Ref Sheet'!W2202</f>
        <v>0</v>
      </c>
      <c r="AA2202" s="60">
        <f>'Inventory Ref Sheet'!X2202</f>
        <v>0</v>
      </c>
      <c r="AB2202" s="61"/>
      <c r="AC2202" s="97" t="str">
        <f t="shared" si="121"/>
        <v/>
      </c>
      <c r="AD2202" s="59">
        <f>'Inventory Ref Sheet'!Y2202</f>
        <v>0</v>
      </c>
      <c r="AE2202" s="59">
        <f>'Inventory Ref Sheet'!Z2202</f>
        <v>0</v>
      </c>
      <c r="AF2202" s="102">
        <f>'Inventory Ref Sheet'!AA2202</f>
        <v>0</v>
      </c>
      <c r="AG2202" s="59">
        <f>'Inventory Ref Sheet'!AD2202</f>
        <v>0</v>
      </c>
      <c r="AH2202" s="59">
        <f>'Inventory Ref Sheet'!AE2202</f>
        <v>0</v>
      </c>
      <c r="AI2202" s="100" t="str">
        <f ca="1">IF('Inventory Ref Sheet'!AG2202&gt;0,YEAR(TODAY())-'Inventory Ref Sheet'!AG2202,"")</f>
        <v/>
      </c>
      <c r="AJ2202" s="99"/>
      <c r="AK2202" s="60">
        <f>'Inventory Ref Sheet'!AJ2202</f>
        <v>0</v>
      </c>
      <c r="AL2202" s="99"/>
      <c r="AM2202" s="97" t="str">
        <f t="shared" si="122"/>
        <v/>
      </c>
    </row>
    <row r="2203" spans="10:39" x14ac:dyDescent="0.25">
      <c r="J2203" s="59">
        <f>'Inventory Ref Sheet'!AK2203</f>
        <v>0</v>
      </c>
      <c r="K2203" s="59">
        <f>'Inventory Ref Sheet'!AL2203</f>
        <v>0</v>
      </c>
      <c r="L2203" s="59">
        <f>'Inventory Ref Sheet'!AM2203</f>
        <v>0</v>
      </c>
      <c r="M2203" s="59">
        <f>'Inventory Ref Sheet'!AP2203</f>
        <v>0</v>
      </c>
      <c r="N2203" s="59">
        <f>'Inventory Ref Sheet'!AQ2203</f>
        <v>0</v>
      </c>
      <c r="O2203" s="100" t="str">
        <f ca="1">IF('Inventory Ref Sheet'!AS2203&gt;0,YEAR(TODAY())-'Inventory Ref Sheet'!AS2203,"")</f>
        <v/>
      </c>
      <c r="P2203" s="95">
        <f>'Inventory Ref Sheet'!AU2203</f>
        <v>0</v>
      </c>
      <c r="Q2203" s="60">
        <f>'Inventory Ref Sheet'!AV2203</f>
        <v>0</v>
      </c>
      <c r="R2203" s="61"/>
      <c r="S2203" s="100" t="str">
        <f t="shared" si="120"/>
        <v/>
      </c>
      <c r="T2203" s="59">
        <f>'Inventory Ref Sheet'!M2203</f>
        <v>0</v>
      </c>
      <c r="U2203" s="102">
        <f>'Inventory Ref Sheet'!N2203</f>
        <v>0</v>
      </c>
      <c r="V2203" s="59">
        <f>'Inventory Ref Sheet'!O2203</f>
        <v>0</v>
      </c>
      <c r="W2203" s="59">
        <f>'Inventory Ref Sheet'!R2203</f>
        <v>0</v>
      </c>
      <c r="X2203" s="59">
        <f>'Inventory Ref Sheet'!S2203</f>
        <v>0</v>
      </c>
      <c r="Y2203" s="100" t="str">
        <f ca="1">IF('Inventory Ref Sheet'!U2203&gt;0,YEAR(TODAY())-'Inventory Ref Sheet'!U2203,"")</f>
        <v/>
      </c>
      <c r="Z2203" s="95">
        <f>'Inventory Ref Sheet'!W2203</f>
        <v>0</v>
      </c>
      <c r="AA2203" s="60">
        <f>'Inventory Ref Sheet'!X2203</f>
        <v>0</v>
      </c>
      <c r="AB2203" s="61"/>
      <c r="AC2203" s="97" t="str">
        <f t="shared" si="121"/>
        <v/>
      </c>
      <c r="AD2203" s="59">
        <f>'Inventory Ref Sheet'!Y2203</f>
        <v>0</v>
      </c>
      <c r="AE2203" s="59">
        <f>'Inventory Ref Sheet'!Z2203</f>
        <v>0</v>
      </c>
      <c r="AF2203" s="102">
        <f>'Inventory Ref Sheet'!AA2203</f>
        <v>0</v>
      </c>
      <c r="AG2203" s="59">
        <f>'Inventory Ref Sheet'!AD2203</f>
        <v>0</v>
      </c>
      <c r="AH2203" s="59">
        <f>'Inventory Ref Sheet'!AE2203</f>
        <v>0</v>
      </c>
      <c r="AI2203" s="100" t="str">
        <f ca="1">IF('Inventory Ref Sheet'!AG2203&gt;0,YEAR(TODAY())-'Inventory Ref Sheet'!AG2203,"")</f>
        <v/>
      </c>
      <c r="AJ2203" s="99"/>
      <c r="AK2203" s="60">
        <f>'Inventory Ref Sheet'!AJ2203</f>
        <v>0</v>
      </c>
      <c r="AL2203" s="99"/>
      <c r="AM2203" s="97" t="str">
        <f t="shared" si="122"/>
        <v/>
      </c>
    </row>
    <row r="2204" spans="10:39" x14ac:dyDescent="0.25">
      <c r="J2204" s="59">
        <f>'Inventory Ref Sheet'!AK2204</f>
        <v>0</v>
      </c>
      <c r="K2204" s="59">
        <f>'Inventory Ref Sheet'!AL2204</f>
        <v>0</v>
      </c>
      <c r="L2204" s="59">
        <f>'Inventory Ref Sheet'!AM2204</f>
        <v>0</v>
      </c>
      <c r="M2204" s="59">
        <f>'Inventory Ref Sheet'!AP2204</f>
        <v>0</v>
      </c>
      <c r="N2204" s="59">
        <f>'Inventory Ref Sheet'!AQ2204</f>
        <v>0</v>
      </c>
      <c r="O2204" s="100" t="str">
        <f ca="1">IF('Inventory Ref Sheet'!AS2204&gt;0,YEAR(TODAY())-'Inventory Ref Sheet'!AS2204,"")</f>
        <v/>
      </c>
      <c r="P2204" s="95">
        <f>'Inventory Ref Sheet'!AU2204</f>
        <v>0</v>
      </c>
      <c r="Q2204" s="60">
        <f>'Inventory Ref Sheet'!AV2204</f>
        <v>0</v>
      </c>
      <c r="R2204" s="61"/>
      <c r="S2204" s="100" t="str">
        <f t="shared" si="120"/>
        <v/>
      </c>
      <c r="T2204" s="59">
        <f>'Inventory Ref Sheet'!M2204</f>
        <v>0</v>
      </c>
      <c r="U2204" s="102">
        <f>'Inventory Ref Sheet'!N2204</f>
        <v>0</v>
      </c>
      <c r="V2204" s="59">
        <f>'Inventory Ref Sheet'!O2204</f>
        <v>0</v>
      </c>
      <c r="W2204" s="59">
        <f>'Inventory Ref Sheet'!R2204</f>
        <v>0</v>
      </c>
      <c r="X2204" s="59">
        <f>'Inventory Ref Sheet'!S2204</f>
        <v>0</v>
      </c>
      <c r="Y2204" s="100" t="str">
        <f ca="1">IF('Inventory Ref Sheet'!U2204&gt;0,YEAR(TODAY())-'Inventory Ref Sheet'!U2204,"")</f>
        <v/>
      </c>
      <c r="Z2204" s="95">
        <f>'Inventory Ref Sheet'!W2204</f>
        <v>0</v>
      </c>
      <c r="AA2204" s="60">
        <f>'Inventory Ref Sheet'!X2204</f>
        <v>0</v>
      </c>
      <c r="AB2204" s="61"/>
      <c r="AC2204" s="97" t="str">
        <f t="shared" si="121"/>
        <v/>
      </c>
      <c r="AD2204" s="59">
        <f>'Inventory Ref Sheet'!Y2204</f>
        <v>0</v>
      </c>
      <c r="AE2204" s="59">
        <f>'Inventory Ref Sheet'!Z2204</f>
        <v>0</v>
      </c>
      <c r="AF2204" s="102">
        <f>'Inventory Ref Sheet'!AA2204</f>
        <v>0</v>
      </c>
      <c r="AG2204" s="59">
        <f>'Inventory Ref Sheet'!AD2204</f>
        <v>0</v>
      </c>
      <c r="AH2204" s="59">
        <f>'Inventory Ref Sheet'!AE2204</f>
        <v>0</v>
      </c>
      <c r="AI2204" s="100" t="str">
        <f ca="1">IF('Inventory Ref Sheet'!AG2204&gt;0,YEAR(TODAY())-'Inventory Ref Sheet'!AG2204,"")</f>
        <v/>
      </c>
      <c r="AJ2204" s="99"/>
      <c r="AK2204" s="60">
        <f>'Inventory Ref Sheet'!AJ2204</f>
        <v>0</v>
      </c>
      <c r="AL2204" s="99"/>
      <c r="AM2204" s="97" t="str">
        <f t="shared" si="122"/>
        <v/>
      </c>
    </row>
    <row r="2205" spans="10:39" x14ac:dyDescent="0.25">
      <c r="J2205" s="59">
        <f>'Inventory Ref Sheet'!AK2205</f>
        <v>0</v>
      </c>
      <c r="K2205" s="59">
        <f>'Inventory Ref Sheet'!AL2205</f>
        <v>0</v>
      </c>
      <c r="L2205" s="59">
        <f>'Inventory Ref Sheet'!AM2205</f>
        <v>0</v>
      </c>
      <c r="M2205" s="59">
        <f>'Inventory Ref Sheet'!AP2205</f>
        <v>0</v>
      </c>
      <c r="N2205" s="59">
        <f>'Inventory Ref Sheet'!AQ2205</f>
        <v>0</v>
      </c>
      <c r="O2205" s="100" t="str">
        <f ca="1">IF('Inventory Ref Sheet'!AS2205&gt;0,YEAR(TODAY())-'Inventory Ref Sheet'!AS2205,"")</f>
        <v/>
      </c>
      <c r="P2205" s="95">
        <f>'Inventory Ref Sheet'!AU2205</f>
        <v>0</v>
      </c>
      <c r="Q2205" s="60">
        <f>'Inventory Ref Sheet'!AV2205</f>
        <v>0</v>
      </c>
      <c r="R2205" s="61"/>
      <c r="S2205" s="100" t="str">
        <f t="shared" si="120"/>
        <v/>
      </c>
      <c r="T2205" s="59">
        <f>'Inventory Ref Sheet'!M2205</f>
        <v>0</v>
      </c>
      <c r="U2205" s="102">
        <f>'Inventory Ref Sheet'!N2205</f>
        <v>0</v>
      </c>
      <c r="V2205" s="59">
        <f>'Inventory Ref Sheet'!O2205</f>
        <v>0</v>
      </c>
      <c r="W2205" s="59">
        <f>'Inventory Ref Sheet'!R2205</f>
        <v>0</v>
      </c>
      <c r="X2205" s="59">
        <f>'Inventory Ref Sheet'!S2205</f>
        <v>0</v>
      </c>
      <c r="Y2205" s="100" t="str">
        <f ca="1">IF('Inventory Ref Sheet'!U2205&gt;0,YEAR(TODAY())-'Inventory Ref Sheet'!U2205,"")</f>
        <v/>
      </c>
      <c r="Z2205" s="95">
        <f>'Inventory Ref Sheet'!W2205</f>
        <v>0</v>
      </c>
      <c r="AA2205" s="60">
        <f>'Inventory Ref Sheet'!X2205</f>
        <v>0</v>
      </c>
      <c r="AB2205" s="61"/>
      <c r="AC2205" s="97" t="str">
        <f t="shared" si="121"/>
        <v/>
      </c>
      <c r="AD2205" s="59">
        <f>'Inventory Ref Sheet'!Y2205</f>
        <v>0</v>
      </c>
      <c r="AE2205" s="59">
        <f>'Inventory Ref Sheet'!Z2205</f>
        <v>0</v>
      </c>
      <c r="AF2205" s="102">
        <f>'Inventory Ref Sheet'!AA2205</f>
        <v>0</v>
      </c>
      <c r="AG2205" s="59">
        <f>'Inventory Ref Sheet'!AD2205</f>
        <v>0</v>
      </c>
      <c r="AH2205" s="59">
        <f>'Inventory Ref Sheet'!AE2205</f>
        <v>0</v>
      </c>
      <c r="AI2205" s="100" t="str">
        <f ca="1">IF('Inventory Ref Sheet'!AG2205&gt;0,YEAR(TODAY())-'Inventory Ref Sheet'!AG2205,"")</f>
        <v/>
      </c>
      <c r="AJ2205" s="99"/>
      <c r="AK2205" s="60">
        <f>'Inventory Ref Sheet'!AJ2205</f>
        <v>0</v>
      </c>
      <c r="AL2205" s="99"/>
      <c r="AM2205" s="97" t="str">
        <f t="shared" si="122"/>
        <v/>
      </c>
    </row>
    <row r="2206" spans="10:39" x14ac:dyDescent="0.25">
      <c r="J2206" s="59">
        <f>'Inventory Ref Sheet'!AK2206</f>
        <v>0</v>
      </c>
      <c r="K2206" s="59">
        <f>'Inventory Ref Sheet'!AL2206</f>
        <v>0</v>
      </c>
      <c r="L2206" s="59">
        <f>'Inventory Ref Sheet'!AM2206</f>
        <v>0</v>
      </c>
      <c r="M2206" s="59">
        <f>'Inventory Ref Sheet'!AP2206</f>
        <v>0</v>
      </c>
      <c r="N2206" s="59">
        <f>'Inventory Ref Sheet'!AQ2206</f>
        <v>0</v>
      </c>
      <c r="O2206" s="100" t="str">
        <f ca="1">IF('Inventory Ref Sheet'!AS2206&gt;0,YEAR(TODAY())-'Inventory Ref Sheet'!AS2206,"")</f>
        <v/>
      </c>
      <c r="P2206" s="95">
        <f>'Inventory Ref Sheet'!AU2206</f>
        <v>0</v>
      </c>
      <c r="Q2206" s="60">
        <f>'Inventory Ref Sheet'!AV2206</f>
        <v>0</v>
      </c>
      <c r="R2206" s="61"/>
      <c r="S2206" s="100" t="str">
        <f t="shared" si="120"/>
        <v/>
      </c>
      <c r="T2206" s="59">
        <f>'Inventory Ref Sheet'!M2206</f>
        <v>0</v>
      </c>
      <c r="U2206" s="102">
        <f>'Inventory Ref Sheet'!N2206</f>
        <v>0</v>
      </c>
      <c r="V2206" s="59">
        <f>'Inventory Ref Sheet'!O2206</f>
        <v>0</v>
      </c>
      <c r="W2206" s="59">
        <f>'Inventory Ref Sheet'!R2206</f>
        <v>0</v>
      </c>
      <c r="X2206" s="59">
        <f>'Inventory Ref Sheet'!S2206</f>
        <v>0</v>
      </c>
      <c r="Y2206" s="100" t="str">
        <f ca="1">IF('Inventory Ref Sheet'!U2206&gt;0,YEAR(TODAY())-'Inventory Ref Sheet'!U2206,"")</f>
        <v/>
      </c>
      <c r="Z2206" s="95">
        <f>'Inventory Ref Sheet'!W2206</f>
        <v>0</v>
      </c>
      <c r="AA2206" s="60">
        <f>'Inventory Ref Sheet'!X2206</f>
        <v>0</v>
      </c>
      <c r="AB2206" s="61"/>
      <c r="AC2206" s="97" t="str">
        <f t="shared" si="121"/>
        <v/>
      </c>
      <c r="AD2206" s="59">
        <f>'Inventory Ref Sheet'!Y2206</f>
        <v>0</v>
      </c>
      <c r="AE2206" s="59">
        <f>'Inventory Ref Sheet'!Z2206</f>
        <v>0</v>
      </c>
      <c r="AF2206" s="102">
        <f>'Inventory Ref Sheet'!AA2206</f>
        <v>0</v>
      </c>
      <c r="AG2206" s="59">
        <f>'Inventory Ref Sheet'!AD2206</f>
        <v>0</v>
      </c>
      <c r="AH2206" s="59">
        <f>'Inventory Ref Sheet'!AE2206</f>
        <v>0</v>
      </c>
      <c r="AI2206" s="100" t="str">
        <f ca="1">IF('Inventory Ref Sheet'!AG2206&gt;0,YEAR(TODAY())-'Inventory Ref Sheet'!AG2206,"")</f>
        <v/>
      </c>
      <c r="AJ2206" s="99"/>
      <c r="AK2206" s="60">
        <f>'Inventory Ref Sheet'!AJ2206</f>
        <v>0</v>
      </c>
      <c r="AL2206" s="99"/>
      <c r="AM2206" s="97" t="str">
        <f t="shared" si="122"/>
        <v/>
      </c>
    </row>
    <row r="2207" spans="10:39" x14ac:dyDescent="0.25">
      <c r="J2207" s="59">
        <f>'Inventory Ref Sheet'!AK2207</f>
        <v>0</v>
      </c>
      <c r="K2207" s="59">
        <f>'Inventory Ref Sheet'!AL2207</f>
        <v>0</v>
      </c>
      <c r="L2207" s="59">
        <f>'Inventory Ref Sheet'!AM2207</f>
        <v>0</v>
      </c>
      <c r="M2207" s="59">
        <f>'Inventory Ref Sheet'!AP2207</f>
        <v>0</v>
      </c>
      <c r="N2207" s="59">
        <f>'Inventory Ref Sheet'!AQ2207</f>
        <v>0</v>
      </c>
      <c r="O2207" s="100" t="str">
        <f ca="1">IF('Inventory Ref Sheet'!AS2207&gt;0,YEAR(TODAY())-'Inventory Ref Sheet'!AS2207,"")</f>
        <v/>
      </c>
      <c r="P2207" s="95">
        <f>'Inventory Ref Sheet'!AU2207</f>
        <v>0</v>
      </c>
      <c r="Q2207" s="60">
        <f>'Inventory Ref Sheet'!AV2207</f>
        <v>0</v>
      </c>
      <c r="R2207" s="61"/>
      <c r="S2207" s="100" t="str">
        <f t="shared" si="120"/>
        <v/>
      </c>
      <c r="T2207" s="59">
        <f>'Inventory Ref Sheet'!M2207</f>
        <v>0</v>
      </c>
      <c r="U2207" s="102">
        <f>'Inventory Ref Sheet'!N2207</f>
        <v>0</v>
      </c>
      <c r="V2207" s="59">
        <f>'Inventory Ref Sheet'!O2207</f>
        <v>0</v>
      </c>
      <c r="W2207" s="59">
        <f>'Inventory Ref Sheet'!R2207</f>
        <v>0</v>
      </c>
      <c r="X2207" s="59">
        <f>'Inventory Ref Sheet'!S2207</f>
        <v>0</v>
      </c>
      <c r="Y2207" s="100" t="str">
        <f ca="1">IF('Inventory Ref Sheet'!U2207&gt;0,YEAR(TODAY())-'Inventory Ref Sheet'!U2207,"")</f>
        <v/>
      </c>
      <c r="Z2207" s="95">
        <f>'Inventory Ref Sheet'!W2207</f>
        <v>0</v>
      </c>
      <c r="AA2207" s="60">
        <f>'Inventory Ref Sheet'!X2207</f>
        <v>0</v>
      </c>
      <c r="AB2207" s="61"/>
      <c r="AC2207" s="97" t="str">
        <f t="shared" si="121"/>
        <v/>
      </c>
      <c r="AD2207" s="59">
        <f>'Inventory Ref Sheet'!Y2207</f>
        <v>0</v>
      </c>
      <c r="AE2207" s="59">
        <f>'Inventory Ref Sheet'!Z2207</f>
        <v>0</v>
      </c>
      <c r="AF2207" s="102">
        <f>'Inventory Ref Sheet'!AA2207</f>
        <v>0</v>
      </c>
      <c r="AG2207" s="59">
        <f>'Inventory Ref Sheet'!AD2207</f>
        <v>0</v>
      </c>
      <c r="AH2207" s="59">
        <f>'Inventory Ref Sheet'!AE2207</f>
        <v>0</v>
      </c>
      <c r="AI2207" s="100" t="str">
        <f ca="1">IF('Inventory Ref Sheet'!AG2207&gt;0,YEAR(TODAY())-'Inventory Ref Sheet'!AG2207,"")</f>
        <v/>
      </c>
      <c r="AJ2207" s="99"/>
      <c r="AK2207" s="60">
        <f>'Inventory Ref Sheet'!AJ2207</f>
        <v>0</v>
      </c>
      <c r="AL2207" s="99"/>
      <c r="AM2207" s="97" t="str">
        <f t="shared" si="122"/>
        <v/>
      </c>
    </row>
    <row r="2208" spans="10:39" x14ac:dyDescent="0.25">
      <c r="J2208" s="59">
        <f>'Inventory Ref Sheet'!AK2208</f>
        <v>0</v>
      </c>
      <c r="K2208" s="59">
        <f>'Inventory Ref Sheet'!AL2208</f>
        <v>0</v>
      </c>
      <c r="L2208" s="59">
        <f>'Inventory Ref Sheet'!AM2208</f>
        <v>0</v>
      </c>
      <c r="M2208" s="59">
        <f>'Inventory Ref Sheet'!AP2208</f>
        <v>0</v>
      </c>
      <c r="N2208" s="59">
        <f>'Inventory Ref Sheet'!AQ2208</f>
        <v>0</v>
      </c>
      <c r="O2208" s="100" t="str">
        <f ca="1">IF('Inventory Ref Sheet'!AS2208&gt;0,YEAR(TODAY())-'Inventory Ref Sheet'!AS2208,"")</f>
        <v/>
      </c>
      <c r="P2208" s="95">
        <f>'Inventory Ref Sheet'!AU2208</f>
        <v>0</v>
      </c>
      <c r="Q2208" s="60">
        <f>'Inventory Ref Sheet'!AV2208</f>
        <v>0</v>
      </c>
      <c r="R2208" s="61"/>
      <c r="S2208" s="100" t="str">
        <f t="shared" si="120"/>
        <v/>
      </c>
      <c r="T2208" s="59">
        <f>'Inventory Ref Sheet'!M2208</f>
        <v>0</v>
      </c>
      <c r="U2208" s="102">
        <f>'Inventory Ref Sheet'!N2208</f>
        <v>0</v>
      </c>
      <c r="V2208" s="59">
        <f>'Inventory Ref Sheet'!O2208</f>
        <v>0</v>
      </c>
      <c r="W2208" s="59">
        <f>'Inventory Ref Sheet'!R2208</f>
        <v>0</v>
      </c>
      <c r="X2208" s="59">
        <f>'Inventory Ref Sheet'!S2208</f>
        <v>0</v>
      </c>
      <c r="Y2208" s="100" t="str">
        <f ca="1">IF('Inventory Ref Sheet'!U2208&gt;0,YEAR(TODAY())-'Inventory Ref Sheet'!U2208,"")</f>
        <v/>
      </c>
      <c r="Z2208" s="95">
        <f>'Inventory Ref Sheet'!W2208</f>
        <v>0</v>
      </c>
      <c r="AA2208" s="60">
        <f>'Inventory Ref Sheet'!X2208</f>
        <v>0</v>
      </c>
      <c r="AB2208" s="61"/>
      <c r="AC2208" s="97" t="str">
        <f t="shared" si="121"/>
        <v/>
      </c>
      <c r="AD2208" s="59">
        <f>'Inventory Ref Sheet'!Y2208</f>
        <v>0</v>
      </c>
      <c r="AE2208" s="59">
        <f>'Inventory Ref Sheet'!Z2208</f>
        <v>0</v>
      </c>
      <c r="AF2208" s="102">
        <f>'Inventory Ref Sheet'!AA2208</f>
        <v>0</v>
      </c>
      <c r="AG2208" s="59">
        <f>'Inventory Ref Sheet'!AD2208</f>
        <v>0</v>
      </c>
      <c r="AH2208" s="59">
        <f>'Inventory Ref Sheet'!AE2208</f>
        <v>0</v>
      </c>
      <c r="AI2208" s="100" t="str">
        <f ca="1">IF('Inventory Ref Sheet'!AG2208&gt;0,YEAR(TODAY())-'Inventory Ref Sheet'!AG2208,"")</f>
        <v/>
      </c>
      <c r="AJ2208" s="99"/>
      <c r="AK2208" s="60">
        <f>'Inventory Ref Sheet'!AJ2208</f>
        <v>0</v>
      </c>
      <c r="AL2208" s="99"/>
      <c r="AM2208" s="97" t="str">
        <f t="shared" si="122"/>
        <v/>
      </c>
    </row>
    <row r="2209" spans="10:39" x14ac:dyDescent="0.25">
      <c r="J2209" s="59">
        <f>'Inventory Ref Sheet'!AK2209</f>
        <v>0</v>
      </c>
      <c r="K2209" s="59">
        <f>'Inventory Ref Sheet'!AL2209</f>
        <v>0</v>
      </c>
      <c r="L2209" s="59">
        <f>'Inventory Ref Sheet'!AM2209</f>
        <v>0</v>
      </c>
      <c r="M2209" s="59">
        <f>'Inventory Ref Sheet'!AP2209</f>
        <v>0</v>
      </c>
      <c r="N2209" s="59">
        <f>'Inventory Ref Sheet'!AQ2209</f>
        <v>0</v>
      </c>
      <c r="O2209" s="100" t="str">
        <f ca="1">IF('Inventory Ref Sheet'!AS2209&gt;0,YEAR(TODAY())-'Inventory Ref Sheet'!AS2209,"")</f>
        <v/>
      </c>
      <c r="P2209" s="95">
        <f>'Inventory Ref Sheet'!AU2209</f>
        <v>0</v>
      </c>
      <c r="Q2209" s="60">
        <f>'Inventory Ref Sheet'!AV2209</f>
        <v>0</v>
      </c>
      <c r="R2209" s="61"/>
      <c r="S2209" s="100" t="str">
        <f t="shared" si="120"/>
        <v/>
      </c>
      <c r="T2209" s="59">
        <f>'Inventory Ref Sheet'!M2209</f>
        <v>0</v>
      </c>
      <c r="U2209" s="102">
        <f>'Inventory Ref Sheet'!N2209</f>
        <v>0</v>
      </c>
      <c r="V2209" s="59">
        <f>'Inventory Ref Sheet'!O2209</f>
        <v>0</v>
      </c>
      <c r="W2209" s="59">
        <f>'Inventory Ref Sheet'!R2209</f>
        <v>0</v>
      </c>
      <c r="X2209" s="59">
        <f>'Inventory Ref Sheet'!S2209</f>
        <v>0</v>
      </c>
      <c r="Y2209" s="100" t="str">
        <f ca="1">IF('Inventory Ref Sheet'!U2209&gt;0,YEAR(TODAY())-'Inventory Ref Sheet'!U2209,"")</f>
        <v/>
      </c>
      <c r="Z2209" s="95">
        <f>'Inventory Ref Sheet'!W2209</f>
        <v>0</v>
      </c>
      <c r="AA2209" s="60">
        <f>'Inventory Ref Sheet'!X2209</f>
        <v>0</v>
      </c>
      <c r="AB2209" s="61"/>
      <c r="AC2209" s="97" t="str">
        <f t="shared" si="121"/>
        <v/>
      </c>
      <c r="AD2209" s="59">
        <f>'Inventory Ref Sheet'!Y2209</f>
        <v>0</v>
      </c>
      <c r="AE2209" s="59">
        <f>'Inventory Ref Sheet'!Z2209</f>
        <v>0</v>
      </c>
      <c r="AF2209" s="102">
        <f>'Inventory Ref Sheet'!AA2209</f>
        <v>0</v>
      </c>
      <c r="AG2209" s="59">
        <f>'Inventory Ref Sheet'!AD2209</f>
        <v>0</v>
      </c>
      <c r="AH2209" s="59">
        <f>'Inventory Ref Sheet'!AE2209</f>
        <v>0</v>
      </c>
      <c r="AI2209" s="100" t="str">
        <f ca="1">IF('Inventory Ref Sheet'!AG2209&gt;0,YEAR(TODAY())-'Inventory Ref Sheet'!AG2209,"")</f>
        <v/>
      </c>
      <c r="AJ2209" s="99"/>
      <c r="AK2209" s="60">
        <f>'Inventory Ref Sheet'!AJ2209</f>
        <v>0</v>
      </c>
      <c r="AL2209" s="99"/>
      <c r="AM2209" s="97" t="str">
        <f t="shared" si="122"/>
        <v/>
      </c>
    </row>
    <row r="2210" spans="10:39" x14ac:dyDescent="0.25">
      <c r="J2210" s="59">
        <f>'Inventory Ref Sheet'!AK2210</f>
        <v>0</v>
      </c>
      <c r="K2210" s="59">
        <f>'Inventory Ref Sheet'!AL2210</f>
        <v>0</v>
      </c>
      <c r="L2210" s="59">
        <f>'Inventory Ref Sheet'!AM2210</f>
        <v>0</v>
      </c>
      <c r="M2210" s="59">
        <f>'Inventory Ref Sheet'!AP2210</f>
        <v>0</v>
      </c>
      <c r="N2210" s="59">
        <f>'Inventory Ref Sheet'!AQ2210</f>
        <v>0</v>
      </c>
      <c r="O2210" s="100" t="str">
        <f ca="1">IF('Inventory Ref Sheet'!AS2210&gt;0,YEAR(TODAY())-'Inventory Ref Sheet'!AS2210,"")</f>
        <v/>
      </c>
      <c r="P2210" s="95">
        <f>'Inventory Ref Sheet'!AU2210</f>
        <v>0</v>
      </c>
      <c r="Q2210" s="60">
        <f>'Inventory Ref Sheet'!AV2210</f>
        <v>0</v>
      </c>
      <c r="R2210" s="61"/>
      <c r="S2210" s="100" t="str">
        <f t="shared" si="120"/>
        <v/>
      </c>
      <c r="T2210" s="59">
        <f>'Inventory Ref Sheet'!M2210</f>
        <v>0</v>
      </c>
      <c r="U2210" s="102">
        <f>'Inventory Ref Sheet'!N2210</f>
        <v>0</v>
      </c>
      <c r="V2210" s="59">
        <f>'Inventory Ref Sheet'!O2210</f>
        <v>0</v>
      </c>
      <c r="W2210" s="59">
        <f>'Inventory Ref Sheet'!R2210</f>
        <v>0</v>
      </c>
      <c r="X2210" s="59">
        <f>'Inventory Ref Sheet'!S2210</f>
        <v>0</v>
      </c>
      <c r="Y2210" s="100" t="str">
        <f ca="1">IF('Inventory Ref Sheet'!U2210&gt;0,YEAR(TODAY())-'Inventory Ref Sheet'!U2210,"")</f>
        <v/>
      </c>
      <c r="Z2210" s="95">
        <f>'Inventory Ref Sheet'!W2210</f>
        <v>0</v>
      </c>
      <c r="AA2210" s="60">
        <f>'Inventory Ref Sheet'!X2210</f>
        <v>0</v>
      </c>
      <c r="AB2210" s="61"/>
      <c r="AC2210" s="97" t="str">
        <f t="shared" si="121"/>
        <v/>
      </c>
      <c r="AD2210" s="59">
        <f>'Inventory Ref Sheet'!Y2210</f>
        <v>0</v>
      </c>
      <c r="AE2210" s="59">
        <f>'Inventory Ref Sheet'!Z2210</f>
        <v>0</v>
      </c>
      <c r="AF2210" s="102">
        <f>'Inventory Ref Sheet'!AA2210</f>
        <v>0</v>
      </c>
      <c r="AG2210" s="59">
        <f>'Inventory Ref Sheet'!AD2210</f>
        <v>0</v>
      </c>
      <c r="AH2210" s="59">
        <f>'Inventory Ref Sheet'!AE2210</f>
        <v>0</v>
      </c>
      <c r="AI2210" s="100" t="str">
        <f ca="1">IF('Inventory Ref Sheet'!AG2210&gt;0,YEAR(TODAY())-'Inventory Ref Sheet'!AG2210,"")</f>
        <v/>
      </c>
      <c r="AJ2210" s="99"/>
      <c r="AK2210" s="60">
        <f>'Inventory Ref Sheet'!AJ2210</f>
        <v>0</v>
      </c>
      <c r="AL2210" s="99"/>
      <c r="AM2210" s="97" t="str">
        <f t="shared" si="122"/>
        <v/>
      </c>
    </row>
    <row r="2211" spans="10:39" x14ac:dyDescent="0.25">
      <c r="J2211" s="59">
        <f>'Inventory Ref Sheet'!AK2211</f>
        <v>0</v>
      </c>
      <c r="K2211" s="59">
        <f>'Inventory Ref Sheet'!AL2211</f>
        <v>0</v>
      </c>
      <c r="L2211" s="59">
        <f>'Inventory Ref Sheet'!AM2211</f>
        <v>0</v>
      </c>
      <c r="M2211" s="59">
        <f>'Inventory Ref Sheet'!AP2211</f>
        <v>0</v>
      </c>
      <c r="N2211" s="59">
        <f>'Inventory Ref Sheet'!AQ2211</f>
        <v>0</v>
      </c>
      <c r="O2211" s="100" t="str">
        <f ca="1">IF('Inventory Ref Sheet'!AS2211&gt;0,YEAR(TODAY())-'Inventory Ref Sheet'!AS2211,"")</f>
        <v/>
      </c>
      <c r="P2211" s="95">
        <f>'Inventory Ref Sheet'!AU2211</f>
        <v>0</v>
      </c>
      <c r="Q2211" s="60">
        <f>'Inventory Ref Sheet'!AV2211</f>
        <v>0</v>
      </c>
      <c r="R2211" s="61"/>
      <c r="S2211" s="100" t="str">
        <f t="shared" si="120"/>
        <v/>
      </c>
      <c r="T2211" s="59">
        <f>'Inventory Ref Sheet'!M2211</f>
        <v>0</v>
      </c>
      <c r="U2211" s="102">
        <f>'Inventory Ref Sheet'!N2211</f>
        <v>0</v>
      </c>
      <c r="V2211" s="59">
        <f>'Inventory Ref Sheet'!O2211</f>
        <v>0</v>
      </c>
      <c r="W2211" s="59">
        <f>'Inventory Ref Sheet'!R2211</f>
        <v>0</v>
      </c>
      <c r="X2211" s="59">
        <f>'Inventory Ref Sheet'!S2211</f>
        <v>0</v>
      </c>
      <c r="Y2211" s="100" t="str">
        <f ca="1">IF('Inventory Ref Sheet'!U2211&gt;0,YEAR(TODAY())-'Inventory Ref Sheet'!U2211,"")</f>
        <v/>
      </c>
      <c r="Z2211" s="95">
        <f>'Inventory Ref Sheet'!W2211</f>
        <v>0</v>
      </c>
      <c r="AA2211" s="60">
        <f>'Inventory Ref Sheet'!X2211</f>
        <v>0</v>
      </c>
      <c r="AB2211" s="61"/>
      <c r="AC2211" s="97" t="str">
        <f t="shared" si="121"/>
        <v/>
      </c>
      <c r="AD2211" s="59">
        <f>'Inventory Ref Sheet'!Y2211</f>
        <v>0</v>
      </c>
      <c r="AE2211" s="59">
        <f>'Inventory Ref Sheet'!Z2211</f>
        <v>0</v>
      </c>
      <c r="AF2211" s="102">
        <f>'Inventory Ref Sheet'!AA2211</f>
        <v>0</v>
      </c>
      <c r="AG2211" s="59">
        <f>'Inventory Ref Sheet'!AD2211</f>
        <v>0</v>
      </c>
      <c r="AH2211" s="59">
        <f>'Inventory Ref Sheet'!AE2211</f>
        <v>0</v>
      </c>
      <c r="AI2211" s="100" t="str">
        <f ca="1">IF('Inventory Ref Sheet'!AG2211&gt;0,YEAR(TODAY())-'Inventory Ref Sheet'!AG2211,"")</f>
        <v/>
      </c>
      <c r="AJ2211" s="99"/>
      <c r="AK2211" s="60">
        <f>'Inventory Ref Sheet'!AJ2211</f>
        <v>0</v>
      </c>
      <c r="AL2211" s="99"/>
      <c r="AM2211" s="97" t="str">
        <f t="shared" si="122"/>
        <v/>
      </c>
    </row>
    <row r="2212" spans="10:39" x14ac:dyDescent="0.25">
      <c r="J2212" s="59">
        <f>'Inventory Ref Sheet'!AK2212</f>
        <v>0</v>
      </c>
      <c r="K2212" s="59">
        <f>'Inventory Ref Sheet'!AL2212</f>
        <v>0</v>
      </c>
      <c r="L2212" s="59">
        <f>'Inventory Ref Sheet'!AM2212</f>
        <v>0</v>
      </c>
      <c r="M2212" s="59">
        <f>'Inventory Ref Sheet'!AP2212</f>
        <v>0</v>
      </c>
      <c r="N2212" s="59">
        <f>'Inventory Ref Sheet'!AQ2212</f>
        <v>0</v>
      </c>
      <c r="O2212" s="100" t="str">
        <f ca="1">IF('Inventory Ref Sheet'!AS2212&gt;0,YEAR(TODAY())-'Inventory Ref Sheet'!AS2212,"")</f>
        <v/>
      </c>
      <c r="P2212" s="95">
        <f>'Inventory Ref Sheet'!AU2212</f>
        <v>0</v>
      </c>
      <c r="Q2212" s="60">
        <f>'Inventory Ref Sheet'!AV2212</f>
        <v>0</v>
      </c>
      <c r="R2212" s="61"/>
      <c r="S2212" s="100" t="str">
        <f t="shared" si="120"/>
        <v/>
      </c>
      <c r="T2212" s="59">
        <f>'Inventory Ref Sheet'!M2212</f>
        <v>0</v>
      </c>
      <c r="U2212" s="102">
        <f>'Inventory Ref Sheet'!N2212</f>
        <v>0</v>
      </c>
      <c r="V2212" s="59">
        <f>'Inventory Ref Sheet'!O2212</f>
        <v>0</v>
      </c>
      <c r="W2212" s="59">
        <f>'Inventory Ref Sheet'!R2212</f>
        <v>0</v>
      </c>
      <c r="X2212" s="59">
        <f>'Inventory Ref Sheet'!S2212</f>
        <v>0</v>
      </c>
      <c r="Y2212" s="100" t="str">
        <f ca="1">IF('Inventory Ref Sheet'!U2212&gt;0,YEAR(TODAY())-'Inventory Ref Sheet'!U2212,"")</f>
        <v/>
      </c>
      <c r="Z2212" s="95">
        <f>'Inventory Ref Sheet'!W2212</f>
        <v>0</v>
      </c>
      <c r="AA2212" s="60">
        <f>'Inventory Ref Sheet'!X2212</f>
        <v>0</v>
      </c>
      <c r="AB2212" s="61"/>
      <c r="AC2212" s="97" t="str">
        <f t="shared" si="121"/>
        <v/>
      </c>
      <c r="AD2212" s="59">
        <f>'Inventory Ref Sheet'!Y2212</f>
        <v>0</v>
      </c>
      <c r="AE2212" s="59">
        <f>'Inventory Ref Sheet'!Z2212</f>
        <v>0</v>
      </c>
      <c r="AF2212" s="102">
        <f>'Inventory Ref Sheet'!AA2212</f>
        <v>0</v>
      </c>
      <c r="AG2212" s="59">
        <f>'Inventory Ref Sheet'!AD2212</f>
        <v>0</v>
      </c>
      <c r="AH2212" s="59">
        <f>'Inventory Ref Sheet'!AE2212</f>
        <v>0</v>
      </c>
      <c r="AI2212" s="100" t="str">
        <f ca="1">IF('Inventory Ref Sheet'!AG2212&gt;0,YEAR(TODAY())-'Inventory Ref Sheet'!AG2212,"")</f>
        <v/>
      </c>
      <c r="AJ2212" s="99"/>
      <c r="AK2212" s="60">
        <f>'Inventory Ref Sheet'!AJ2212</f>
        <v>0</v>
      </c>
      <c r="AL2212" s="99"/>
      <c r="AM2212" s="97" t="str">
        <f t="shared" si="122"/>
        <v/>
      </c>
    </row>
    <row r="2213" spans="10:39" x14ac:dyDescent="0.25">
      <c r="J2213" s="59">
        <f>'Inventory Ref Sheet'!AK2213</f>
        <v>0</v>
      </c>
      <c r="K2213" s="59">
        <f>'Inventory Ref Sheet'!AL2213</f>
        <v>0</v>
      </c>
      <c r="L2213" s="59">
        <f>'Inventory Ref Sheet'!AM2213</f>
        <v>0</v>
      </c>
      <c r="M2213" s="59">
        <f>'Inventory Ref Sheet'!AP2213</f>
        <v>0</v>
      </c>
      <c r="N2213" s="59">
        <f>'Inventory Ref Sheet'!AQ2213</f>
        <v>0</v>
      </c>
      <c r="O2213" s="100" t="str">
        <f ca="1">IF('Inventory Ref Sheet'!AS2213&gt;0,YEAR(TODAY())-'Inventory Ref Sheet'!AS2213,"")</f>
        <v/>
      </c>
      <c r="P2213" s="95">
        <f>'Inventory Ref Sheet'!AU2213</f>
        <v>0</v>
      </c>
      <c r="Q2213" s="60">
        <f>'Inventory Ref Sheet'!AV2213</f>
        <v>0</v>
      </c>
      <c r="R2213" s="61"/>
      <c r="S2213" s="100" t="str">
        <f t="shared" si="120"/>
        <v/>
      </c>
      <c r="T2213" s="59">
        <f>'Inventory Ref Sheet'!M2213</f>
        <v>0</v>
      </c>
      <c r="U2213" s="102">
        <f>'Inventory Ref Sheet'!N2213</f>
        <v>0</v>
      </c>
      <c r="V2213" s="59">
        <f>'Inventory Ref Sheet'!O2213</f>
        <v>0</v>
      </c>
      <c r="W2213" s="59">
        <f>'Inventory Ref Sheet'!R2213</f>
        <v>0</v>
      </c>
      <c r="X2213" s="59">
        <f>'Inventory Ref Sheet'!S2213</f>
        <v>0</v>
      </c>
      <c r="Y2213" s="100" t="str">
        <f ca="1">IF('Inventory Ref Sheet'!U2213&gt;0,YEAR(TODAY())-'Inventory Ref Sheet'!U2213,"")</f>
        <v/>
      </c>
      <c r="Z2213" s="95">
        <f>'Inventory Ref Sheet'!W2213</f>
        <v>0</v>
      </c>
      <c r="AA2213" s="60">
        <f>'Inventory Ref Sheet'!X2213</f>
        <v>0</v>
      </c>
      <c r="AB2213" s="61"/>
      <c r="AC2213" s="97" t="str">
        <f t="shared" si="121"/>
        <v/>
      </c>
      <c r="AD2213" s="59">
        <f>'Inventory Ref Sheet'!Y2213</f>
        <v>0</v>
      </c>
      <c r="AE2213" s="59">
        <f>'Inventory Ref Sheet'!Z2213</f>
        <v>0</v>
      </c>
      <c r="AF2213" s="102">
        <f>'Inventory Ref Sheet'!AA2213</f>
        <v>0</v>
      </c>
      <c r="AG2213" s="59">
        <f>'Inventory Ref Sheet'!AD2213</f>
        <v>0</v>
      </c>
      <c r="AH2213" s="59">
        <f>'Inventory Ref Sheet'!AE2213</f>
        <v>0</v>
      </c>
      <c r="AI2213" s="100" t="str">
        <f ca="1">IF('Inventory Ref Sheet'!AG2213&gt;0,YEAR(TODAY())-'Inventory Ref Sheet'!AG2213,"")</f>
        <v/>
      </c>
      <c r="AJ2213" s="99"/>
      <c r="AK2213" s="60">
        <f>'Inventory Ref Sheet'!AJ2213</f>
        <v>0</v>
      </c>
      <c r="AL2213" s="99"/>
      <c r="AM2213" s="97" t="str">
        <f t="shared" si="122"/>
        <v/>
      </c>
    </row>
    <row r="2214" spans="10:39" x14ac:dyDescent="0.25">
      <c r="J2214" s="59">
        <f>'Inventory Ref Sheet'!AK2214</f>
        <v>0</v>
      </c>
      <c r="K2214" s="59">
        <f>'Inventory Ref Sheet'!AL2214</f>
        <v>0</v>
      </c>
      <c r="L2214" s="59">
        <f>'Inventory Ref Sheet'!AM2214</f>
        <v>0</v>
      </c>
      <c r="M2214" s="59">
        <f>'Inventory Ref Sheet'!AP2214</f>
        <v>0</v>
      </c>
      <c r="N2214" s="59">
        <f>'Inventory Ref Sheet'!AQ2214</f>
        <v>0</v>
      </c>
      <c r="O2214" s="100" t="str">
        <f ca="1">IF('Inventory Ref Sheet'!AS2214&gt;0,YEAR(TODAY())-'Inventory Ref Sheet'!AS2214,"")</f>
        <v/>
      </c>
      <c r="P2214" s="95">
        <f>'Inventory Ref Sheet'!AU2214</f>
        <v>0</v>
      </c>
      <c r="Q2214" s="60">
        <f>'Inventory Ref Sheet'!AV2214</f>
        <v>0</v>
      </c>
      <c r="R2214" s="61"/>
      <c r="S2214" s="100" t="str">
        <f t="shared" si="120"/>
        <v/>
      </c>
      <c r="T2214" s="59">
        <f>'Inventory Ref Sheet'!M2214</f>
        <v>0</v>
      </c>
      <c r="U2214" s="102">
        <f>'Inventory Ref Sheet'!N2214</f>
        <v>0</v>
      </c>
      <c r="V2214" s="59">
        <f>'Inventory Ref Sheet'!O2214</f>
        <v>0</v>
      </c>
      <c r="W2214" s="59">
        <f>'Inventory Ref Sheet'!R2214</f>
        <v>0</v>
      </c>
      <c r="X2214" s="59">
        <f>'Inventory Ref Sheet'!S2214</f>
        <v>0</v>
      </c>
      <c r="Y2214" s="100" t="str">
        <f ca="1">IF('Inventory Ref Sheet'!U2214&gt;0,YEAR(TODAY())-'Inventory Ref Sheet'!U2214,"")</f>
        <v/>
      </c>
      <c r="Z2214" s="95">
        <f>'Inventory Ref Sheet'!W2214</f>
        <v>0</v>
      </c>
      <c r="AA2214" s="60">
        <f>'Inventory Ref Sheet'!X2214</f>
        <v>0</v>
      </c>
      <c r="AB2214" s="61"/>
      <c r="AC2214" s="97" t="str">
        <f t="shared" si="121"/>
        <v/>
      </c>
      <c r="AD2214" s="59">
        <f>'Inventory Ref Sheet'!Y2214</f>
        <v>0</v>
      </c>
      <c r="AE2214" s="59">
        <f>'Inventory Ref Sheet'!Z2214</f>
        <v>0</v>
      </c>
      <c r="AF2214" s="102">
        <f>'Inventory Ref Sheet'!AA2214</f>
        <v>0</v>
      </c>
      <c r="AG2214" s="59">
        <f>'Inventory Ref Sheet'!AD2214</f>
        <v>0</v>
      </c>
      <c r="AH2214" s="59">
        <f>'Inventory Ref Sheet'!AE2214</f>
        <v>0</v>
      </c>
      <c r="AI2214" s="100" t="str">
        <f ca="1">IF('Inventory Ref Sheet'!AG2214&gt;0,YEAR(TODAY())-'Inventory Ref Sheet'!AG2214,"")</f>
        <v/>
      </c>
      <c r="AJ2214" s="99"/>
      <c r="AK2214" s="60">
        <f>'Inventory Ref Sheet'!AJ2214</f>
        <v>0</v>
      </c>
      <c r="AL2214" s="99"/>
      <c r="AM2214" s="97" t="str">
        <f t="shared" si="122"/>
        <v/>
      </c>
    </row>
    <row r="2215" spans="10:39" x14ac:dyDescent="0.25">
      <c r="J2215" s="59">
        <f>'Inventory Ref Sheet'!AK2215</f>
        <v>0</v>
      </c>
      <c r="K2215" s="59">
        <f>'Inventory Ref Sheet'!AL2215</f>
        <v>0</v>
      </c>
      <c r="L2215" s="59">
        <f>'Inventory Ref Sheet'!AM2215</f>
        <v>0</v>
      </c>
      <c r="M2215" s="59">
        <f>'Inventory Ref Sheet'!AP2215</f>
        <v>0</v>
      </c>
      <c r="N2215" s="59">
        <f>'Inventory Ref Sheet'!AQ2215</f>
        <v>0</v>
      </c>
      <c r="O2215" s="100" t="str">
        <f ca="1">IF('Inventory Ref Sheet'!AS2215&gt;0,YEAR(TODAY())-'Inventory Ref Sheet'!AS2215,"")</f>
        <v/>
      </c>
      <c r="P2215" s="95">
        <f>'Inventory Ref Sheet'!AU2215</f>
        <v>0</v>
      </c>
      <c r="Q2215" s="60">
        <f>'Inventory Ref Sheet'!AV2215</f>
        <v>0</v>
      </c>
      <c r="R2215" s="61"/>
      <c r="S2215" s="100" t="str">
        <f t="shared" si="120"/>
        <v/>
      </c>
      <c r="T2215" s="59">
        <f>'Inventory Ref Sheet'!M2215</f>
        <v>0</v>
      </c>
      <c r="U2215" s="102">
        <f>'Inventory Ref Sheet'!N2215</f>
        <v>0</v>
      </c>
      <c r="V2215" s="59">
        <f>'Inventory Ref Sheet'!O2215</f>
        <v>0</v>
      </c>
      <c r="W2215" s="59">
        <f>'Inventory Ref Sheet'!R2215</f>
        <v>0</v>
      </c>
      <c r="X2215" s="59">
        <f>'Inventory Ref Sheet'!S2215</f>
        <v>0</v>
      </c>
      <c r="Y2215" s="100" t="str">
        <f ca="1">IF('Inventory Ref Sheet'!U2215&gt;0,YEAR(TODAY())-'Inventory Ref Sheet'!U2215,"")</f>
        <v/>
      </c>
      <c r="Z2215" s="95">
        <f>'Inventory Ref Sheet'!W2215</f>
        <v>0</v>
      </c>
      <c r="AA2215" s="60">
        <f>'Inventory Ref Sheet'!X2215</f>
        <v>0</v>
      </c>
      <c r="AB2215" s="61"/>
      <c r="AC2215" s="97" t="str">
        <f t="shared" si="121"/>
        <v/>
      </c>
      <c r="AD2215" s="59">
        <f>'Inventory Ref Sheet'!Y2215</f>
        <v>0</v>
      </c>
      <c r="AE2215" s="59">
        <f>'Inventory Ref Sheet'!Z2215</f>
        <v>0</v>
      </c>
      <c r="AF2215" s="102">
        <f>'Inventory Ref Sheet'!AA2215</f>
        <v>0</v>
      </c>
      <c r="AG2215" s="59">
        <f>'Inventory Ref Sheet'!AD2215</f>
        <v>0</v>
      </c>
      <c r="AH2215" s="59">
        <f>'Inventory Ref Sheet'!AE2215</f>
        <v>0</v>
      </c>
      <c r="AI2215" s="100" t="str">
        <f ca="1">IF('Inventory Ref Sheet'!AG2215&gt;0,YEAR(TODAY())-'Inventory Ref Sheet'!AG2215,"")</f>
        <v/>
      </c>
      <c r="AJ2215" s="99"/>
      <c r="AK2215" s="60">
        <f>'Inventory Ref Sheet'!AJ2215</f>
        <v>0</v>
      </c>
      <c r="AL2215" s="99"/>
      <c r="AM2215" s="97" t="str">
        <f t="shared" si="122"/>
        <v/>
      </c>
    </row>
    <row r="2216" spans="10:39" x14ac:dyDescent="0.25">
      <c r="J2216" s="59">
        <f>'Inventory Ref Sheet'!AK2216</f>
        <v>0</v>
      </c>
      <c r="K2216" s="59">
        <f>'Inventory Ref Sheet'!AL2216</f>
        <v>0</v>
      </c>
      <c r="L2216" s="59">
        <f>'Inventory Ref Sheet'!AM2216</f>
        <v>0</v>
      </c>
      <c r="M2216" s="59">
        <f>'Inventory Ref Sheet'!AP2216</f>
        <v>0</v>
      </c>
      <c r="N2216" s="59">
        <f>'Inventory Ref Sheet'!AQ2216</f>
        <v>0</v>
      </c>
      <c r="O2216" s="100" t="str">
        <f ca="1">IF('Inventory Ref Sheet'!AS2216&gt;0,YEAR(TODAY())-'Inventory Ref Sheet'!AS2216,"")</f>
        <v/>
      </c>
      <c r="P2216" s="95">
        <f>'Inventory Ref Sheet'!AU2216</f>
        <v>0</v>
      </c>
      <c r="Q2216" s="60">
        <f>'Inventory Ref Sheet'!AV2216</f>
        <v>0</v>
      </c>
      <c r="R2216" s="61"/>
      <c r="S2216" s="100" t="str">
        <f t="shared" si="120"/>
        <v/>
      </c>
      <c r="T2216" s="59">
        <f>'Inventory Ref Sheet'!M2216</f>
        <v>0</v>
      </c>
      <c r="U2216" s="102">
        <f>'Inventory Ref Sheet'!N2216</f>
        <v>0</v>
      </c>
      <c r="V2216" s="59">
        <f>'Inventory Ref Sheet'!O2216</f>
        <v>0</v>
      </c>
      <c r="W2216" s="59">
        <f>'Inventory Ref Sheet'!R2216</f>
        <v>0</v>
      </c>
      <c r="X2216" s="59">
        <f>'Inventory Ref Sheet'!S2216</f>
        <v>0</v>
      </c>
      <c r="Y2216" s="100" t="str">
        <f ca="1">IF('Inventory Ref Sheet'!U2216&gt;0,YEAR(TODAY())-'Inventory Ref Sheet'!U2216,"")</f>
        <v/>
      </c>
      <c r="Z2216" s="95">
        <f>'Inventory Ref Sheet'!W2216</f>
        <v>0</v>
      </c>
      <c r="AA2216" s="60">
        <f>'Inventory Ref Sheet'!X2216</f>
        <v>0</v>
      </c>
      <c r="AB2216" s="61"/>
      <c r="AC2216" s="97" t="str">
        <f t="shared" si="121"/>
        <v/>
      </c>
      <c r="AD2216" s="59">
        <f>'Inventory Ref Sheet'!Y2216</f>
        <v>0</v>
      </c>
      <c r="AE2216" s="59">
        <f>'Inventory Ref Sheet'!Z2216</f>
        <v>0</v>
      </c>
      <c r="AF2216" s="102">
        <f>'Inventory Ref Sheet'!AA2216</f>
        <v>0</v>
      </c>
      <c r="AG2216" s="59">
        <f>'Inventory Ref Sheet'!AD2216</f>
        <v>0</v>
      </c>
      <c r="AH2216" s="59">
        <f>'Inventory Ref Sheet'!AE2216</f>
        <v>0</v>
      </c>
      <c r="AI2216" s="100" t="str">
        <f ca="1">IF('Inventory Ref Sheet'!AG2216&gt;0,YEAR(TODAY())-'Inventory Ref Sheet'!AG2216,"")</f>
        <v/>
      </c>
      <c r="AJ2216" s="99"/>
      <c r="AK2216" s="60">
        <f>'Inventory Ref Sheet'!AJ2216</f>
        <v>0</v>
      </c>
      <c r="AL2216" s="99"/>
      <c r="AM2216" s="97" t="str">
        <f t="shared" si="122"/>
        <v/>
      </c>
    </row>
    <row r="2217" spans="10:39" x14ac:dyDescent="0.25">
      <c r="J2217" s="59">
        <f>'Inventory Ref Sheet'!AK2217</f>
        <v>0</v>
      </c>
      <c r="K2217" s="59">
        <f>'Inventory Ref Sheet'!AL2217</f>
        <v>0</v>
      </c>
      <c r="L2217" s="59">
        <f>'Inventory Ref Sheet'!AM2217</f>
        <v>0</v>
      </c>
      <c r="M2217" s="59">
        <f>'Inventory Ref Sheet'!AP2217</f>
        <v>0</v>
      </c>
      <c r="N2217" s="59">
        <f>'Inventory Ref Sheet'!AQ2217</f>
        <v>0</v>
      </c>
      <c r="O2217" s="100" t="str">
        <f ca="1">IF('Inventory Ref Sheet'!AS2217&gt;0,YEAR(TODAY())-'Inventory Ref Sheet'!AS2217,"")</f>
        <v/>
      </c>
      <c r="P2217" s="95">
        <f>'Inventory Ref Sheet'!AU2217</f>
        <v>0</v>
      </c>
      <c r="Q2217" s="60">
        <f>'Inventory Ref Sheet'!AV2217</f>
        <v>0</v>
      </c>
      <c r="R2217" s="61"/>
      <c r="S2217" s="100" t="str">
        <f t="shared" si="120"/>
        <v/>
      </c>
      <c r="T2217" s="59">
        <f>'Inventory Ref Sheet'!M2217</f>
        <v>0</v>
      </c>
      <c r="U2217" s="102">
        <f>'Inventory Ref Sheet'!N2217</f>
        <v>0</v>
      </c>
      <c r="V2217" s="59">
        <f>'Inventory Ref Sheet'!O2217</f>
        <v>0</v>
      </c>
      <c r="W2217" s="59">
        <f>'Inventory Ref Sheet'!R2217</f>
        <v>0</v>
      </c>
      <c r="X2217" s="59">
        <f>'Inventory Ref Sheet'!S2217</f>
        <v>0</v>
      </c>
      <c r="Y2217" s="100" t="str">
        <f ca="1">IF('Inventory Ref Sheet'!U2217&gt;0,YEAR(TODAY())-'Inventory Ref Sheet'!U2217,"")</f>
        <v/>
      </c>
      <c r="Z2217" s="95">
        <f>'Inventory Ref Sheet'!W2217</f>
        <v>0</v>
      </c>
      <c r="AA2217" s="60">
        <f>'Inventory Ref Sheet'!X2217</f>
        <v>0</v>
      </c>
      <c r="AB2217" s="61"/>
      <c r="AC2217" s="97" t="str">
        <f t="shared" si="121"/>
        <v/>
      </c>
      <c r="AD2217" s="59">
        <f>'Inventory Ref Sheet'!Y2217</f>
        <v>0</v>
      </c>
      <c r="AE2217" s="59">
        <f>'Inventory Ref Sheet'!Z2217</f>
        <v>0</v>
      </c>
      <c r="AF2217" s="102">
        <f>'Inventory Ref Sheet'!AA2217</f>
        <v>0</v>
      </c>
      <c r="AG2217" s="59">
        <f>'Inventory Ref Sheet'!AD2217</f>
        <v>0</v>
      </c>
      <c r="AH2217" s="59">
        <f>'Inventory Ref Sheet'!AE2217</f>
        <v>0</v>
      </c>
      <c r="AI2217" s="100" t="str">
        <f ca="1">IF('Inventory Ref Sheet'!AG2217&gt;0,YEAR(TODAY())-'Inventory Ref Sheet'!AG2217,"")</f>
        <v/>
      </c>
      <c r="AJ2217" s="99"/>
      <c r="AK2217" s="60">
        <f>'Inventory Ref Sheet'!AJ2217</f>
        <v>0</v>
      </c>
      <c r="AL2217" s="99"/>
      <c r="AM2217" s="97" t="str">
        <f t="shared" si="122"/>
        <v/>
      </c>
    </row>
    <row r="2218" spans="10:39" x14ac:dyDescent="0.25">
      <c r="J2218" s="59">
        <f>'Inventory Ref Sheet'!AK2218</f>
        <v>0</v>
      </c>
      <c r="K2218" s="59">
        <f>'Inventory Ref Sheet'!AL2218</f>
        <v>0</v>
      </c>
      <c r="L2218" s="59">
        <f>'Inventory Ref Sheet'!AM2218</f>
        <v>0</v>
      </c>
      <c r="M2218" s="59">
        <f>'Inventory Ref Sheet'!AP2218</f>
        <v>0</v>
      </c>
      <c r="N2218" s="59">
        <f>'Inventory Ref Sheet'!AQ2218</f>
        <v>0</v>
      </c>
      <c r="O2218" s="100" t="str">
        <f ca="1">IF('Inventory Ref Sheet'!AS2218&gt;0,YEAR(TODAY())-'Inventory Ref Sheet'!AS2218,"")</f>
        <v/>
      </c>
      <c r="P2218" s="95">
        <f>'Inventory Ref Sheet'!AU2218</f>
        <v>0</v>
      </c>
      <c r="Q2218" s="60">
        <f>'Inventory Ref Sheet'!AV2218</f>
        <v>0</v>
      </c>
      <c r="R2218" s="61"/>
      <c r="S2218" s="100" t="str">
        <f t="shared" si="120"/>
        <v/>
      </c>
      <c r="T2218" s="59">
        <f>'Inventory Ref Sheet'!M2218</f>
        <v>0</v>
      </c>
      <c r="U2218" s="102">
        <f>'Inventory Ref Sheet'!N2218</f>
        <v>0</v>
      </c>
      <c r="V2218" s="59">
        <f>'Inventory Ref Sheet'!O2218</f>
        <v>0</v>
      </c>
      <c r="W2218" s="59">
        <f>'Inventory Ref Sheet'!R2218</f>
        <v>0</v>
      </c>
      <c r="X2218" s="59">
        <f>'Inventory Ref Sheet'!S2218</f>
        <v>0</v>
      </c>
      <c r="Y2218" s="100" t="str">
        <f ca="1">IF('Inventory Ref Sheet'!U2218&gt;0,YEAR(TODAY())-'Inventory Ref Sheet'!U2218,"")</f>
        <v/>
      </c>
      <c r="Z2218" s="95">
        <f>'Inventory Ref Sheet'!W2218</f>
        <v>0</v>
      </c>
      <c r="AA2218" s="60">
        <f>'Inventory Ref Sheet'!X2218</f>
        <v>0</v>
      </c>
      <c r="AB2218" s="61"/>
      <c r="AC2218" s="97" t="str">
        <f t="shared" si="121"/>
        <v/>
      </c>
      <c r="AD2218" s="59">
        <f>'Inventory Ref Sheet'!Y2218</f>
        <v>0</v>
      </c>
      <c r="AE2218" s="59">
        <f>'Inventory Ref Sheet'!Z2218</f>
        <v>0</v>
      </c>
      <c r="AF2218" s="102">
        <f>'Inventory Ref Sheet'!AA2218</f>
        <v>0</v>
      </c>
      <c r="AG2218" s="59">
        <f>'Inventory Ref Sheet'!AD2218</f>
        <v>0</v>
      </c>
      <c r="AH2218" s="59">
        <f>'Inventory Ref Sheet'!AE2218</f>
        <v>0</v>
      </c>
      <c r="AI2218" s="100" t="str">
        <f ca="1">IF('Inventory Ref Sheet'!AG2218&gt;0,YEAR(TODAY())-'Inventory Ref Sheet'!AG2218,"")</f>
        <v/>
      </c>
      <c r="AJ2218" s="99"/>
      <c r="AK2218" s="60">
        <f>'Inventory Ref Sheet'!AJ2218</f>
        <v>0</v>
      </c>
      <c r="AL2218" s="99"/>
      <c r="AM2218" s="97" t="str">
        <f t="shared" si="122"/>
        <v/>
      </c>
    </row>
    <row r="2219" spans="10:39" x14ac:dyDescent="0.25">
      <c r="J2219" s="59">
        <f>'Inventory Ref Sheet'!AK2219</f>
        <v>0</v>
      </c>
      <c r="K2219" s="59">
        <f>'Inventory Ref Sheet'!AL2219</f>
        <v>0</v>
      </c>
      <c r="L2219" s="59">
        <f>'Inventory Ref Sheet'!AM2219</f>
        <v>0</v>
      </c>
      <c r="M2219" s="59">
        <f>'Inventory Ref Sheet'!AP2219</f>
        <v>0</v>
      </c>
      <c r="N2219" s="59">
        <f>'Inventory Ref Sheet'!AQ2219</f>
        <v>0</v>
      </c>
      <c r="O2219" s="100" t="str">
        <f ca="1">IF('Inventory Ref Sheet'!AS2219&gt;0,YEAR(TODAY())-'Inventory Ref Sheet'!AS2219,"")</f>
        <v/>
      </c>
      <c r="P2219" s="95">
        <f>'Inventory Ref Sheet'!AU2219</f>
        <v>0</v>
      </c>
      <c r="Q2219" s="60">
        <f>'Inventory Ref Sheet'!AV2219</f>
        <v>0</v>
      </c>
      <c r="R2219" s="61"/>
      <c r="S2219" s="100" t="str">
        <f t="shared" si="120"/>
        <v/>
      </c>
      <c r="T2219" s="59">
        <f>'Inventory Ref Sheet'!M2219</f>
        <v>0</v>
      </c>
      <c r="U2219" s="102">
        <f>'Inventory Ref Sheet'!N2219</f>
        <v>0</v>
      </c>
      <c r="V2219" s="59">
        <f>'Inventory Ref Sheet'!O2219</f>
        <v>0</v>
      </c>
      <c r="W2219" s="59">
        <f>'Inventory Ref Sheet'!R2219</f>
        <v>0</v>
      </c>
      <c r="X2219" s="59">
        <f>'Inventory Ref Sheet'!S2219</f>
        <v>0</v>
      </c>
      <c r="Y2219" s="100" t="str">
        <f ca="1">IF('Inventory Ref Sheet'!U2219&gt;0,YEAR(TODAY())-'Inventory Ref Sheet'!U2219,"")</f>
        <v/>
      </c>
      <c r="Z2219" s="95">
        <f>'Inventory Ref Sheet'!W2219</f>
        <v>0</v>
      </c>
      <c r="AA2219" s="60">
        <f>'Inventory Ref Sheet'!X2219</f>
        <v>0</v>
      </c>
      <c r="AB2219" s="61"/>
      <c r="AC2219" s="97" t="str">
        <f t="shared" si="121"/>
        <v/>
      </c>
      <c r="AD2219" s="59">
        <f>'Inventory Ref Sheet'!Y2219</f>
        <v>0</v>
      </c>
      <c r="AE2219" s="59">
        <f>'Inventory Ref Sheet'!Z2219</f>
        <v>0</v>
      </c>
      <c r="AF2219" s="102">
        <f>'Inventory Ref Sheet'!AA2219</f>
        <v>0</v>
      </c>
      <c r="AG2219" s="59">
        <f>'Inventory Ref Sheet'!AD2219</f>
        <v>0</v>
      </c>
      <c r="AH2219" s="59">
        <f>'Inventory Ref Sheet'!AE2219</f>
        <v>0</v>
      </c>
      <c r="AI2219" s="100" t="str">
        <f ca="1">IF('Inventory Ref Sheet'!AG2219&gt;0,YEAR(TODAY())-'Inventory Ref Sheet'!AG2219,"")</f>
        <v/>
      </c>
      <c r="AJ2219" s="99"/>
      <c r="AK2219" s="60">
        <f>'Inventory Ref Sheet'!AJ2219</f>
        <v>0</v>
      </c>
      <c r="AL2219" s="99"/>
      <c r="AM2219" s="97" t="str">
        <f t="shared" si="122"/>
        <v/>
      </c>
    </row>
    <row r="2220" spans="10:39" x14ac:dyDescent="0.25">
      <c r="J2220" s="59">
        <f>'Inventory Ref Sheet'!AK2220</f>
        <v>0</v>
      </c>
      <c r="K2220" s="59">
        <f>'Inventory Ref Sheet'!AL2220</f>
        <v>0</v>
      </c>
      <c r="L2220" s="59">
        <f>'Inventory Ref Sheet'!AM2220</f>
        <v>0</v>
      </c>
      <c r="M2220" s="59">
        <f>'Inventory Ref Sheet'!AP2220</f>
        <v>0</v>
      </c>
      <c r="N2220" s="59">
        <f>'Inventory Ref Sheet'!AQ2220</f>
        <v>0</v>
      </c>
      <c r="O2220" s="100" t="str">
        <f ca="1">IF('Inventory Ref Sheet'!AS2220&gt;0,YEAR(TODAY())-'Inventory Ref Sheet'!AS2220,"")</f>
        <v/>
      </c>
      <c r="P2220" s="95">
        <f>'Inventory Ref Sheet'!AU2220</f>
        <v>0</v>
      </c>
      <c r="Q2220" s="60">
        <f>'Inventory Ref Sheet'!AV2220</f>
        <v>0</v>
      </c>
      <c r="R2220" s="61"/>
      <c r="S2220" s="100" t="str">
        <f t="shared" si="120"/>
        <v/>
      </c>
      <c r="T2220" s="59">
        <f>'Inventory Ref Sheet'!M2220</f>
        <v>0</v>
      </c>
      <c r="U2220" s="102">
        <f>'Inventory Ref Sheet'!N2220</f>
        <v>0</v>
      </c>
      <c r="V2220" s="59">
        <f>'Inventory Ref Sheet'!O2220</f>
        <v>0</v>
      </c>
      <c r="W2220" s="59">
        <f>'Inventory Ref Sheet'!R2220</f>
        <v>0</v>
      </c>
      <c r="X2220" s="59">
        <f>'Inventory Ref Sheet'!S2220</f>
        <v>0</v>
      </c>
      <c r="Y2220" s="100" t="str">
        <f ca="1">IF('Inventory Ref Sheet'!U2220&gt;0,YEAR(TODAY())-'Inventory Ref Sheet'!U2220,"")</f>
        <v/>
      </c>
      <c r="Z2220" s="95">
        <f>'Inventory Ref Sheet'!W2220</f>
        <v>0</v>
      </c>
      <c r="AA2220" s="60">
        <f>'Inventory Ref Sheet'!X2220</f>
        <v>0</v>
      </c>
      <c r="AB2220" s="61"/>
      <c r="AC2220" s="97" t="str">
        <f t="shared" si="121"/>
        <v/>
      </c>
      <c r="AD2220" s="59">
        <f>'Inventory Ref Sheet'!Y2220</f>
        <v>0</v>
      </c>
      <c r="AE2220" s="59">
        <f>'Inventory Ref Sheet'!Z2220</f>
        <v>0</v>
      </c>
      <c r="AF2220" s="102">
        <f>'Inventory Ref Sheet'!AA2220</f>
        <v>0</v>
      </c>
      <c r="AG2220" s="59">
        <f>'Inventory Ref Sheet'!AD2220</f>
        <v>0</v>
      </c>
      <c r="AH2220" s="59">
        <f>'Inventory Ref Sheet'!AE2220</f>
        <v>0</v>
      </c>
      <c r="AI2220" s="100" t="str">
        <f ca="1">IF('Inventory Ref Sheet'!AG2220&gt;0,YEAR(TODAY())-'Inventory Ref Sheet'!AG2220,"")</f>
        <v/>
      </c>
      <c r="AJ2220" s="99"/>
      <c r="AK2220" s="60">
        <f>'Inventory Ref Sheet'!AJ2220</f>
        <v>0</v>
      </c>
      <c r="AL2220" s="99"/>
      <c r="AM2220" s="97" t="str">
        <f t="shared" si="122"/>
        <v/>
      </c>
    </row>
    <row r="2221" spans="10:39" x14ac:dyDescent="0.25">
      <c r="J2221" s="59">
        <f>'Inventory Ref Sheet'!AK2221</f>
        <v>0</v>
      </c>
      <c r="K2221" s="59">
        <f>'Inventory Ref Sheet'!AL2221</f>
        <v>0</v>
      </c>
      <c r="L2221" s="59">
        <f>'Inventory Ref Sheet'!AM2221</f>
        <v>0</v>
      </c>
      <c r="M2221" s="59">
        <f>'Inventory Ref Sheet'!AP2221</f>
        <v>0</v>
      </c>
      <c r="N2221" s="59">
        <f>'Inventory Ref Sheet'!AQ2221</f>
        <v>0</v>
      </c>
      <c r="O2221" s="100" t="str">
        <f ca="1">IF('Inventory Ref Sheet'!AS2221&gt;0,YEAR(TODAY())-'Inventory Ref Sheet'!AS2221,"")</f>
        <v/>
      </c>
      <c r="P2221" s="95">
        <f>'Inventory Ref Sheet'!AU2221</f>
        <v>0</v>
      </c>
      <c r="Q2221" s="60">
        <f>'Inventory Ref Sheet'!AV2221</f>
        <v>0</v>
      </c>
      <c r="R2221" s="61"/>
      <c r="S2221" s="100" t="str">
        <f t="shared" si="120"/>
        <v/>
      </c>
      <c r="T2221" s="59">
        <f>'Inventory Ref Sheet'!M2221</f>
        <v>0</v>
      </c>
      <c r="U2221" s="102">
        <f>'Inventory Ref Sheet'!N2221</f>
        <v>0</v>
      </c>
      <c r="V2221" s="59">
        <f>'Inventory Ref Sheet'!O2221</f>
        <v>0</v>
      </c>
      <c r="W2221" s="59">
        <f>'Inventory Ref Sheet'!R2221</f>
        <v>0</v>
      </c>
      <c r="X2221" s="59">
        <f>'Inventory Ref Sheet'!S2221</f>
        <v>0</v>
      </c>
      <c r="Y2221" s="100" t="str">
        <f ca="1">IF('Inventory Ref Sheet'!U2221&gt;0,YEAR(TODAY())-'Inventory Ref Sheet'!U2221,"")</f>
        <v/>
      </c>
      <c r="Z2221" s="95">
        <f>'Inventory Ref Sheet'!W2221</f>
        <v>0</v>
      </c>
      <c r="AA2221" s="60">
        <f>'Inventory Ref Sheet'!X2221</f>
        <v>0</v>
      </c>
      <c r="AB2221" s="61"/>
      <c r="AC2221" s="97" t="str">
        <f t="shared" si="121"/>
        <v/>
      </c>
      <c r="AD2221" s="59">
        <f>'Inventory Ref Sheet'!Y2221</f>
        <v>0</v>
      </c>
      <c r="AE2221" s="59">
        <f>'Inventory Ref Sheet'!Z2221</f>
        <v>0</v>
      </c>
      <c r="AF2221" s="102">
        <f>'Inventory Ref Sheet'!AA2221</f>
        <v>0</v>
      </c>
      <c r="AG2221" s="59">
        <f>'Inventory Ref Sheet'!AD2221</f>
        <v>0</v>
      </c>
      <c r="AH2221" s="59">
        <f>'Inventory Ref Sheet'!AE2221</f>
        <v>0</v>
      </c>
      <c r="AI2221" s="100" t="str">
        <f ca="1">IF('Inventory Ref Sheet'!AG2221&gt;0,YEAR(TODAY())-'Inventory Ref Sheet'!AG2221,"")</f>
        <v/>
      </c>
      <c r="AJ2221" s="99"/>
      <c r="AK2221" s="60">
        <f>'Inventory Ref Sheet'!AJ2221</f>
        <v>0</v>
      </c>
      <c r="AL2221" s="99"/>
      <c r="AM2221" s="97" t="str">
        <f t="shared" si="122"/>
        <v/>
      </c>
    </row>
    <row r="2222" spans="10:39" x14ac:dyDescent="0.25">
      <c r="J2222" s="59">
        <f>'Inventory Ref Sheet'!AK2222</f>
        <v>0</v>
      </c>
      <c r="K2222" s="59">
        <f>'Inventory Ref Sheet'!AL2222</f>
        <v>0</v>
      </c>
      <c r="L2222" s="59">
        <f>'Inventory Ref Sheet'!AM2222</f>
        <v>0</v>
      </c>
      <c r="M2222" s="59">
        <f>'Inventory Ref Sheet'!AP2222</f>
        <v>0</v>
      </c>
      <c r="N2222" s="59">
        <f>'Inventory Ref Sheet'!AQ2222</f>
        <v>0</v>
      </c>
      <c r="O2222" s="100" t="str">
        <f ca="1">IF('Inventory Ref Sheet'!AS2222&gt;0,YEAR(TODAY())-'Inventory Ref Sheet'!AS2222,"")</f>
        <v/>
      </c>
      <c r="P2222" s="95">
        <f>'Inventory Ref Sheet'!AU2222</f>
        <v>0</v>
      </c>
      <c r="Q2222" s="60">
        <f>'Inventory Ref Sheet'!AV2222</f>
        <v>0</v>
      </c>
      <c r="R2222" s="61"/>
      <c r="S2222" s="100" t="str">
        <f t="shared" si="120"/>
        <v/>
      </c>
      <c r="T2222" s="59">
        <f>'Inventory Ref Sheet'!M2222</f>
        <v>0</v>
      </c>
      <c r="U2222" s="102">
        <f>'Inventory Ref Sheet'!N2222</f>
        <v>0</v>
      </c>
      <c r="V2222" s="59">
        <f>'Inventory Ref Sheet'!O2222</f>
        <v>0</v>
      </c>
      <c r="W2222" s="59">
        <f>'Inventory Ref Sheet'!R2222</f>
        <v>0</v>
      </c>
      <c r="X2222" s="59">
        <f>'Inventory Ref Sheet'!S2222</f>
        <v>0</v>
      </c>
      <c r="Y2222" s="100" t="str">
        <f ca="1">IF('Inventory Ref Sheet'!U2222&gt;0,YEAR(TODAY())-'Inventory Ref Sheet'!U2222,"")</f>
        <v/>
      </c>
      <c r="Z2222" s="95">
        <f>'Inventory Ref Sheet'!W2222</f>
        <v>0</v>
      </c>
      <c r="AA2222" s="60">
        <f>'Inventory Ref Sheet'!X2222</f>
        <v>0</v>
      </c>
      <c r="AB2222" s="61"/>
      <c r="AC2222" s="97" t="str">
        <f t="shared" si="121"/>
        <v/>
      </c>
      <c r="AD2222" s="59">
        <f>'Inventory Ref Sheet'!Y2222</f>
        <v>0</v>
      </c>
      <c r="AE2222" s="59">
        <f>'Inventory Ref Sheet'!Z2222</f>
        <v>0</v>
      </c>
      <c r="AF2222" s="102">
        <f>'Inventory Ref Sheet'!AA2222</f>
        <v>0</v>
      </c>
      <c r="AG2222" s="59">
        <f>'Inventory Ref Sheet'!AD2222</f>
        <v>0</v>
      </c>
      <c r="AH2222" s="59">
        <f>'Inventory Ref Sheet'!AE2222</f>
        <v>0</v>
      </c>
      <c r="AI2222" s="100" t="str">
        <f ca="1">IF('Inventory Ref Sheet'!AG2222&gt;0,YEAR(TODAY())-'Inventory Ref Sheet'!AG2222,"")</f>
        <v/>
      </c>
      <c r="AJ2222" s="99"/>
      <c r="AK2222" s="60">
        <f>'Inventory Ref Sheet'!AJ2222</f>
        <v>0</v>
      </c>
      <c r="AL2222" s="99"/>
      <c r="AM2222" s="97" t="str">
        <f t="shared" si="122"/>
        <v/>
      </c>
    </row>
    <row r="2223" spans="10:39" x14ac:dyDescent="0.25">
      <c r="J2223" s="59">
        <f>'Inventory Ref Sheet'!AK2223</f>
        <v>0</v>
      </c>
      <c r="K2223" s="59">
        <f>'Inventory Ref Sheet'!AL2223</f>
        <v>0</v>
      </c>
      <c r="L2223" s="59">
        <f>'Inventory Ref Sheet'!AM2223</f>
        <v>0</v>
      </c>
      <c r="M2223" s="59">
        <f>'Inventory Ref Sheet'!AP2223</f>
        <v>0</v>
      </c>
      <c r="N2223" s="59">
        <f>'Inventory Ref Sheet'!AQ2223</f>
        <v>0</v>
      </c>
      <c r="O2223" s="100" t="str">
        <f ca="1">IF('Inventory Ref Sheet'!AS2223&gt;0,YEAR(TODAY())-'Inventory Ref Sheet'!AS2223,"")</f>
        <v/>
      </c>
      <c r="P2223" s="95">
        <f>'Inventory Ref Sheet'!AU2223</f>
        <v>0</v>
      </c>
      <c r="Q2223" s="60">
        <f>'Inventory Ref Sheet'!AV2223</f>
        <v>0</v>
      </c>
      <c r="R2223" s="61"/>
      <c r="S2223" s="100" t="str">
        <f t="shared" si="120"/>
        <v/>
      </c>
      <c r="T2223" s="59">
        <f>'Inventory Ref Sheet'!M2223</f>
        <v>0</v>
      </c>
      <c r="U2223" s="102">
        <f>'Inventory Ref Sheet'!N2223</f>
        <v>0</v>
      </c>
      <c r="V2223" s="59">
        <f>'Inventory Ref Sheet'!O2223</f>
        <v>0</v>
      </c>
      <c r="W2223" s="59">
        <f>'Inventory Ref Sheet'!R2223</f>
        <v>0</v>
      </c>
      <c r="X2223" s="59">
        <f>'Inventory Ref Sheet'!S2223</f>
        <v>0</v>
      </c>
      <c r="Y2223" s="100" t="str">
        <f ca="1">IF('Inventory Ref Sheet'!U2223&gt;0,YEAR(TODAY())-'Inventory Ref Sheet'!U2223,"")</f>
        <v/>
      </c>
      <c r="Z2223" s="95">
        <f>'Inventory Ref Sheet'!W2223</f>
        <v>0</v>
      </c>
      <c r="AA2223" s="60">
        <f>'Inventory Ref Sheet'!X2223</f>
        <v>0</v>
      </c>
      <c r="AB2223" s="61"/>
      <c r="AC2223" s="97" t="str">
        <f t="shared" si="121"/>
        <v/>
      </c>
      <c r="AD2223" s="59">
        <f>'Inventory Ref Sheet'!Y2223</f>
        <v>0</v>
      </c>
      <c r="AE2223" s="59">
        <f>'Inventory Ref Sheet'!Z2223</f>
        <v>0</v>
      </c>
      <c r="AF2223" s="102">
        <f>'Inventory Ref Sheet'!AA2223</f>
        <v>0</v>
      </c>
      <c r="AG2223" s="59">
        <f>'Inventory Ref Sheet'!AD2223</f>
        <v>0</v>
      </c>
      <c r="AH2223" s="59">
        <f>'Inventory Ref Sheet'!AE2223</f>
        <v>0</v>
      </c>
      <c r="AI2223" s="100" t="str">
        <f ca="1">IF('Inventory Ref Sheet'!AG2223&gt;0,YEAR(TODAY())-'Inventory Ref Sheet'!AG2223,"")</f>
        <v/>
      </c>
      <c r="AJ2223" s="99"/>
      <c r="AK2223" s="60">
        <f>'Inventory Ref Sheet'!AJ2223</f>
        <v>0</v>
      </c>
      <c r="AL2223" s="99"/>
      <c r="AM2223" s="97" t="str">
        <f t="shared" si="122"/>
        <v/>
      </c>
    </row>
    <row r="2224" spans="10:39" x14ac:dyDescent="0.25">
      <c r="J2224" s="59">
        <f>'Inventory Ref Sheet'!AK2224</f>
        <v>0</v>
      </c>
      <c r="K2224" s="59">
        <f>'Inventory Ref Sheet'!AL2224</f>
        <v>0</v>
      </c>
      <c r="L2224" s="59">
        <f>'Inventory Ref Sheet'!AM2224</f>
        <v>0</v>
      </c>
      <c r="M2224" s="59">
        <f>'Inventory Ref Sheet'!AP2224</f>
        <v>0</v>
      </c>
      <c r="N2224" s="59">
        <f>'Inventory Ref Sheet'!AQ2224</f>
        <v>0</v>
      </c>
      <c r="O2224" s="100" t="str">
        <f ca="1">IF('Inventory Ref Sheet'!AS2224&gt;0,YEAR(TODAY())-'Inventory Ref Sheet'!AS2224,"")</f>
        <v/>
      </c>
      <c r="P2224" s="95">
        <f>'Inventory Ref Sheet'!AU2224</f>
        <v>0</v>
      </c>
      <c r="Q2224" s="60">
        <f>'Inventory Ref Sheet'!AV2224</f>
        <v>0</v>
      </c>
      <c r="R2224" s="61"/>
      <c r="S2224" s="100" t="str">
        <f t="shared" si="120"/>
        <v/>
      </c>
      <c r="T2224" s="59">
        <f>'Inventory Ref Sheet'!M2224</f>
        <v>0</v>
      </c>
      <c r="U2224" s="102">
        <f>'Inventory Ref Sheet'!N2224</f>
        <v>0</v>
      </c>
      <c r="V2224" s="59">
        <f>'Inventory Ref Sheet'!O2224</f>
        <v>0</v>
      </c>
      <c r="W2224" s="59">
        <f>'Inventory Ref Sheet'!R2224</f>
        <v>0</v>
      </c>
      <c r="X2224" s="59">
        <f>'Inventory Ref Sheet'!S2224</f>
        <v>0</v>
      </c>
      <c r="Y2224" s="100" t="str">
        <f ca="1">IF('Inventory Ref Sheet'!U2224&gt;0,YEAR(TODAY())-'Inventory Ref Sheet'!U2224,"")</f>
        <v/>
      </c>
      <c r="Z2224" s="95">
        <f>'Inventory Ref Sheet'!W2224</f>
        <v>0</v>
      </c>
      <c r="AA2224" s="60">
        <f>'Inventory Ref Sheet'!X2224</f>
        <v>0</v>
      </c>
      <c r="AB2224" s="61"/>
      <c r="AC2224" s="97" t="str">
        <f t="shared" si="121"/>
        <v/>
      </c>
      <c r="AD2224" s="59">
        <f>'Inventory Ref Sheet'!Y2224</f>
        <v>0</v>
      </c>
      <c r="AE2224" s="59">
        <f>'Inventory Ref Sheet'!Z2224</f>
        <v>0</v>
      </c>
      <c r="AF2224" s="102">
        <f>'Inventory Ref Sheet'!AA2224</f>
        <v>0</v>
      </c>
      <c r="AG2224" s="59">
        <f>'Inventory Ref Sheet'!AD2224</f>
        <v>0</v>
      </c>
      <c r="AH2224" s="59">
        <f>'Inventory Ref Sheet'!AE2224</f>
        <v>0</v>
      </c>
      <c r="AI2224" s="100" t="str">
        <f ca="1">IF('Inventory Ref Sheet'!AG2224&gt;0,YEAR(TODAY())-'Inventory Ref Sheet'!AG2224,"")</f>
        <v/>
      </c>
      <c r="AJ2224" s="99"/>
      <c r="AK2224" s="60">
        <f>'Inventory Ref Sheet'!AJ2224</f>
        <v>0</v>
      </c>
      <c r="AL2224" s="99"/>
      <c r="AM2224" s="97" t="str">
        <f t="shared" si="122"/>
        <v/>
      </c>
    </row>
    <row r="2225" spans="10:39" x14ac:dyDescent="0.25">
      <c r="J2225" s="59">
        <f>'Inventory Ref Sheet'!AK2225</f>
        <v>0</v>
      </c>
      <c r="K2225" s="59">
        <f>'Inventory Ref Sheet'!AL2225</f>
        <v>0</v>
      </c>
      <c r="L2225" s="59">
        <f>'Inventory Ref Sheet'!AM2225</f>
        <v>0</v>
      </c>
      <c r="M2225" s="59">
        <f>'Inventory Ref Sheet'!AP2225</f>
        <v>0</v>
      </c>
      <c r="N2225" s="59">
        <f>'Inventory Ref Sheet'!AQ2225</f>
        <v>0</v>
      </c>
      <c r="O2225" s="100" t="str">
        <f ca="1">IF('Inventory Ref Sheet'!AS2225&gt;0,YEAR(TODAY())-'Inventory Ref Sheet'!AS2225,"")</f>
        <v/>
      </c>
      <c r="P2225" s="95">
        <f>'Inventory Ref Sheet'!AU2225</f>
        <v>0</v>
      </c>
      <c r="Q2225" s="60">
        <f>'Inventory Ref Sheet'!AV2225</f>
        <v>0</v>
      </c>
      <c r="R2225" s="61"/>
      <c r="S2225" s="100" t="str">
        <f t="shared" si="120"/>
        <v/>
      </c>
      <c r="T2225" s="59">
        <f>'Inventory Ref Sheet'!M2225</f>
        <v>0</v>
      </c>
      <c r="U2225" s="102">
        <f>'Inventory Ref Sheet'!N2225</f>
        <v>0</v>
      </c>
      <c r="V2225" s="59">
        <f>'Inventory Ref Sheet'!O2225</f>
        <v>0</v>
      </c>
      <c r="W2225" s="59">
        <f>'Inventory Ref Sheet'!R2225</f>
        <v>0</v>
      </c>
      <c r="X2225" s="59">
        <f>'Inventory Ref Sheet'!S2225</f>
        <v>0</v>
      </c>
      <c r="Y2225" s="100" t="str">
        <f ca="1">IF('Inventory Ref Sheet'!U2225&gt;0,YEAR(TODAY())-'Inventory Ref Sheet'!U2225,"")</f>
        <v/>
      </c>
      <c r="Z2225" s="95">
        <f>'Inventory Ref Sheet'!W2225</f>
        <v>0</v>
      </c>
      <c r="AA2225" s="60">
        <f>'Inventory Ref Sheet'!X2225</f>
        <v>0</v>
      </c>
      <c r="AB2225" s="61"/>
      <c r="AC2225" s="97" t="str">
        <f t="shared" si="121"/>
        <v/>
      </c>
      <c r="AD2225" s="59">
        <f>'Inventory Ref Sheet'!Y2225</f>
        <v>0</v>
      </c>
      <c r="AE2225" s="59">
        <f>'Inventory Ref Sheet'!Z2225</f>
        <v>0</v>
      </c>
      <c r="AF2225" s="102">
        <f>'Inventory Ref Sheet'!AA2225</f>
        <v>0</v>
      </c>
      <c r="AG2225" s="59">
        <f>'Inventory Ref Sheet'!AD2225</f>
        <v>0</v>
      </c>
      <c r="AH2225" s="59">
        <f>'Inventory Ref Sheet'!AE2225</f>
        <v>0</v>
      </c>
      <c r="AI2225" s="100" t="str">
        <f ca="1">IF('Inventory Ref Sheet'!AG2225&gt;0,YEAR(TODAY())-'Inventory Ref Sheet'!AG2225,"")</f>
        <v/>
      </c>
      <c r="AJ2225" s="99"/>
      <c r="AK2225" s="60">
        <f>'Inventory Ref Sheet'!AJ2225</f>
        <v>0</v>
      </c>
      <c r="AL2225" s="99"/>
      <c r="AM2225" s="97" t="str">
        <f t="shared" si="122"/>
        <v/>
      </c>
    </row>
    <row r="2226" spans="10:39" x14ac:dyDescent="0.25">
      <c r="J2226" s="59">
        <f>'Inventory Ref Sheet'!AK2226</f>
        <v>0</v>
      </c>
      <c r="K2226" s="59">
        <f>'Inventory Ref Sheet'!AL2226</f>
        <v>0</v>
      </c>
      <c r="L2226" s="59">
        <f>'Inventory Ref Sheet'!AM2226</f>
        <v>0</v>
      </c>
      <c r="M2226" s="59">
        <f>'Inventory Ref Sheet'!AP2226</f>
        <v>0</v>
      </c>
      <c r="N2226" s="59">
        <f>'Inventory Ref Sheet'!AQ2226</f>
        <v>0</v>
      </c>
      <c r="O2226" s="100" t="str">
        <f ca="1">IF('Inventory Ref Sheet'!AS2226&gt;0,YEAR(TODAY())-'Inventory Ref Sheet'!AS2226,"")</f>
        <v/>
      </c>
      <c r="P2226" s="95">
        <f>'Inventory Ref Sheet'!AU2226</f>
        <v>0</v>
      </c>
      <c r="Q2226" s="60">
        <f>'Inventory Ref Sheet'!AV2226</f>
        <v>0</v>
      </c>
      <c r="R2226" s="61"/>
      <c r="S2226" s="100" t="str">
        <f t="shared" si="120"/>
        <v/>
      </c>
      <c r="T2226" s="59">
        <f>'Inventory Ref Sheet'!M2226</f>
        <v>0</v>
      </c>
      <c r="U2226" s="102">
        <f>'Inventory Ref Sheet'!N2226</f>
        <v>0</v>
      </c>
      <c r="V2226" s="59">
        <f>'Inventory Ref Sheet'!O2226</f>
        <v>0</v>
      </c>
      <c r="W2226" s="59">
        <f>'Inventory Ref Sheet'!R2226</f>
        <v>0</v>
      </c>
      <c r="X2226" s="59">
        <f>'Inventory Ref Sheet'!S2226</f>
        <v>0</v>
      </c>
      <c r="Y2226" s="100" t="str">
        <f ca="1">IF('Inventory Ref Sheet'!U2226&gt;0,YEAR(TODAY())-'Inventory Ref Sheet'!U2226,"")</f>
        <v/>
      </c>
      <c r="Z2226" s="95">
        <f>'Inventory Ref Sheet'!W2226</f>
        <v>0</v>
      </c>
      <c r="AA2226" s="60">
        <f>'Inventory Ref Sheet'!X2226</f>
        <v>0</v>
      </c>
      <c r="AB2226" s="61"/>
      <c r="AC2226" s="97" t="str">
        <f t="shared" si="121"/>
        <v/>
      </c>
      <c r="AD2226" s="59">
        <f>'Inventory Ref Sheet'!Y2226</f>
        <v>0</v>
      </c>
      <c r="AE2226" s="59">
        <f>'Inventory Ref Sheet'!Z2226</f>
        <v>0</v>
      </c>
      <c r="AF2226" s="102">
        <f>'Inventory Ref Sheet'!AA2226</f>
        <v>0</v>
      </c>
      <c r="AG2226" s="59">
        <f>'Inventory Ref Sheet'!AD2226</f>
        <v>0</v>
      </c>
      <c r="AH2226" s="59">
        <f>'Inventory Ref Sheet'!AE2226</f>
        <v>0</v>
      </c>
      <c r="AI2226" s="100" t="str">
        <f ca="1">IF('Inventory Ref Sheet'!AG2226&gt;0,YEAR(TODAY())-'Inventory Ref Sheet'!AG2226,"")</f>
        <v/>
      </c>
      <c r="AJ2226" s="99"/>
      <c r="AK2226" s="60">
        <f>'Inventory Ref Sheet'!AJ2226</f>
        <v>0</v>
      </c>
      <c r="AL2226" s="99"/>
      <c r="AM2226" s="97" t="str">
        <f t="shared" si="122"/>
        <v/>
      </c>
    </row>
    <row r="2227" spans="10:39" x14ac:dyDescent="0.25">
      <c r="J2227" s="59">
        <f>'Inventory Ref Sheet'!AK2227</f>
        <v>0</v>
      </c>
      <c r="K2227" s="59">
        <f>'Inventory Ref Sheet'!AL2227</f>
        <v>0</v>
      </c>
      <c r="L2227" s="59">
        <f>'Inventory Ref Sheet'!AM2227</f>
        <v>0</v>
      </c>
      <c r="M2227" s="59">
        <f>'Inventory Ref Sheet'!AP2227</f>
        <v>0</v>
      </c>
      <c r="N2227" s="59">
        <f>'Inventory Ref Sheet'!AQ2227</f>
        <v>0</v>
      </c>
      <c r="O2227" s="100" t="str">
        <f ca="1">IF('Inventory Ref Sheet'!AS2227&gt;0,YEAR(TODAY())-'Inventory Ref Sheet'!AS2227,"")</f>
        <v/>
      </c>
      <c r="P2227" s="95">
        <f>'Inventory Ref Sheet'!AU2227</f>
        <v>0</v>
      </c>
      <c r="Q2227" s="60">
        <f>'Inventory Ref Sheet'!AV2227</f>
        <v>0</v>
      </c>
      <c r="R2227" s="61"/>
      <c r="S2227" s="100" t="str">
        <f t="shared" si="120"/>
        <v/>
      </c>
      <c r="T2227" s="59">
        <f>'Inventory Ref Sheet'!M2227</f>
        <v>0</v>
      </c>
      <c r="U2227" s="102">
        <f>'Inventory Ref Sheet'!N2227</f>
        <v>0</v>
      </c>
      <c r="V2227" s="59">
        <f>'Inventory Ref Sheet'!O2227</f>
        <v>0</v>
      </c>
      <c r="W2227" s="59">
        <f>'Inventory Ref Sheet'!R2227</f>
        <v>0</v>
      </c>
      <c r="X2227" s="59">
        <f>'Inventory Ref Sheet'!S2227</f>
        <v>0</v>
      </c>
      <c r="Y2227" s="100" t="str">
        <f ca="1">IF('Inventory Ref Sheet'!U2227&gt;0,YEAR(TODAY())-'Inventory Ref Sheet'!U2227,"")</f>
        <v/>
      </c>
      <c r="Z2227" s="95">
        <f>'Inventory Ref Sheet'!W2227</f>
        <v>0</v>
      </c>
      <c r="AA2227" s="60">
        <f>'Inventory Ref Sheet'!X2227</f>
        <v>0</v>
      </c>
      <c r="AB2227" s="61"/>
      <c r="AC2227" s="97" t="str">
        <f t="shared" si="121"/>
        <v/>
      </c>
      <c r="AD2227" s="59">
        <f>'Inventory Ref Sheet'!Y2227</f>
        <v>0</v>
      </c>
      <c r="AE2227" s="59">
        <f>'Inventory Ref Sheet'!Z2227</f>
        <v>0</v>
      </c>
      <c r="AF2227" s="102">
        <f>'Inventory Ref Sheet'!AA2227</f>
        <v>0</v>
      </c>
      <c r="AG2227" s="59">
        <f>'Inventory Ref Sheet'!AD2227</f>
        <v>0</v>
      </c>
      <c r="AH2227" s="59">
        <f>'Inventory Ref Sheet'!AE2227</f>
        <v>0</v>
      </c>
      <c r="AI2227" s="100" t="str">
        <f ca="1">IF('Inventory Ref Sheet'!AG2227&gt;0,YEAR(TODAY())-'Inventory Ref Sheet'!AG2227,"")</f>
        <v/>
      </c>
      <c r="AJ2227" s="99"/>
      <c r="AK2227" s="60">
        <f>'Inventory Ref Sheet'!AJ2227</f>
        <v>0</v>
      </c>
      <c r="AL2227" s="99"/>
      <c r="AM2227" s="97" t="str">
        <f t="shared" si="122"/>
        <v/>
      </c>
    </row>
    <row r="2228" spans="10:39" x14ac:dyDescent="0.25">
      <c r="J2228" s="59">
        <f>'Inventory Ref Sheet'!AK2228</f>
        <v>0</v>
      </c>
      <c r="K2228" s="59">
        <f>'Inventory Ref Sheet'!AL2228</f>
        <v>0</v>
      </c>
      <c r="L2228" s="59">
        <f>'Inventory Ref Sheet'!AM2228</f>
        <v>0</v>
      </c>
      <c r="M2228" s="59">
        <f>'Inventory Ref Sheet'!AP2228</f>
        <v>0</v>
      </c>
      <c r="N2228" s="59">
        <f>'Inventory Ref Sheet'!AQ2228</f>
        <v>0</v>
      </c>
      <c r="O2228" s="100" t="str">
        <f ca="1">IF('Inventory Ref Sheet'!AS2228&gt;0,YEAR(TODAY())-'Inventory Ref Sheet'!AS2228,"")</f>
        <v/>
      </c>
      <c r="P2228" s="95">
        <f>'Inventory Ref Sheet'!AU2228</f>
        <v>0</v>
      </c>
      <c r="Q2228" s="60">
        <f>'Inventory Ref Sheet'!AV2228</f>
        <v>0</v>
      </c>
      <c r="R2228" s="61"/>
      <c r="S2228" s="100" t="str">
        <f t="shared" si="120"/>
        <v/>
      </c>
      <c r="T2228" s="59">
        <f>'Inventory Ref Sheet'!M2228</f>
        <v>0</v>
      </c>
      <c r="U2228" s="102">
        <f>'Inventory Ref Sheet'!N2228</f>
        <v>0</v>
      </c>
      <c r="V2228" s="59">
        <f>'Inventory Ref Sheet'!O2228</f>
        <v>0</v>
      </c>
      <c r="W2228" s="59">
        <f>'Inventory Ref Sheet'!R2228</f>
        <v>0</v>
      </c>
      <c r="X2228" s="59">
        <f>'Inventory Ref Sheet'!S2228</f>
        <v>0</v>
      </c>
      <c r="Y2228" s="100" t="str">
        <f ca="1">IF('Inventory Ref Sheet'!U2228&gt;0,YEAR(TODAY())-'Inventory Ref Sheet'!U2228,"")</f>
        <v/>
      </c>
      <c r="Z2228" s="95">
        <f>'Inventory Ref Sheet'!W2228</f>
        <v>0</v>
      </c>
      <c r="AA2228" s="60">
        <f>'Inventory Ref Sheet'!X2228</f>
        <v>0</v>
      </c>
      <c r="AB2228" s="61"/>
      <c r="AC2228" s="97" t="str">
        <f t="shared" si="121"/>
        <v/>
      </c>
      <c r="AD2228" s="59">
        <f>'Inventory Ref Sheet'!Y2228</f>
        <v>0</v>
      </c>
      <c r="AE2228" s="59">
        <f>'Inventory Ref Sheet'!Z2228</f>
        <v>0</v>
      </c>
      <c r="AF2228" s="102">
        <f>'Inventory Ref Sheet'!AA2228</f>
        <v>0</v>
      </c>
      <c r="AG2228" s="59">
        <f>'Inventory Ref Sheet'!AD2228</f>
        <v>0</v>
      </c>
      <c r="AH2228" s="59">
        <f>'Inventory Ref Sheet'!AE2228</f>
        <v>0</v>
      </c>
      <c r="AI2228" s="100" t="str">
        <f ca="1">IF('Inventory Ref Sheet'!AG2228&gt;0,YEAR(TODAY())-'Inventory Ref Sheet'!AG2228,"")</f>
        <v/>
      </c>
      <c r="AJ2228" s="99"/>
      <c r="AK2228" s="60">
        <f>'Inventory Ref Sheet'!AJ2228</f>
        <v>0</v>
      </c>
      <c r="AL2228" s="99"/>
      <c r="AM2228" s="97" t="str">
        <f t="shared" si="122"/>
        <v/>
      </c>
    </row>
    <row r="2229" spans="10:39" x14ac:dyDescent="0.25">
      <c r="J2229" s="59">
        <f>'Inventory Ref Sheet'!AK2229</f>
        <v>0</v>
      </c>
      <c r="K2229" s="59">
        <f>'Inventory Ref Sheet'!AL2229</f>
        <v>0</v>
      </c>
      <c r="L2229" s="59">
        <f>'Inventory Ref Sheet'!AM2229</f>
        <v>0</v>
      </c>
      <c r="M2229" s="59">
        <f>'Inventory Ref Sheet'!AP2229</f>
        <v>0</v>
      </c>
      <c r="N2229" s="59">
        <f>'Inventory Ref Sheet'!AQ2229</f>
        <v>0</v>
      </c>
      <c r="O2229" s="100" t="str">
        <f ca="1">IF('Inventory Ref Sheet'!AS2229&gt;0,YEAR(TODAY())-'Inventory Ref Sheet'!AS2229,"")</f>
        <v/>
      </c>
      <c r="P2229" s="95">
        <f>'Inventory Ref Sheet'!AU2229</f>
        <v>0</v>
      </c>
      <c r="Q2229" s="60">
        <f>'Inventory Ref Sheet'!AV2229</f>
        <v>0</v>
      </c>
      <c r="R2229" s="61"/>
      <c r="S2229" s="100" t="str">
        <f t="shared" si="120"/>
        <v/>
      </c>
      <c r="T2229" s="59">
        <f>'Inventory Ref Sheet'!M2229</f>
        <v>0</v>
      </c>
      <c r="U2229" s="102">
        <f>'Inventory Ref Sheet'!N2229</f>
        <v>0</v>
      </c>
      <c r="V2229" s="59">
        <f>'Inventory Ref Sheet'!O2229</f>
        <v>0</v>
      </c>
      <c r="W2229" s="59">
        <f>'Inventory Ref Sheet'!R2229</f>
        <v>0</v>
      </c>
      <c r="X2229" s="59">
        <f>'Inventory Ref Sheet'!S2229</f>
        <v>0</v>
      </c>
      <c r="Y2229" s="100" t="str">
        <f ca="1">IF('Inventory Ref Sheet'!U2229&gt;0,YEAR(TODAY())-'Inventory Ref Sheet'!U2229,"")</f>
        <v/>
      </c>
      <c r="Z2229" s="95">
        <f>'Inventory Ref Sheet'!W2229</f>
        <v>0</v>
      </c>
      <c r="AA2229" s="60">
        <f>'Inventory Ref Sheet'!X2229</f>
        <v>0</v>
      </c>
      <c r="AB2229" s="61"/>
      <c r="AC2229" s="97" t="str">
        <f t="shared" si="121"/>
        <v/>
      </c>
      <c r="AD2229" s="59">
        <f>'Inventory Ref Sheet'!Y2229</f>
        <v>0</v>
      </c>
      <c r="AE2229" s="59">
        <f>'Inventory Ref Sheet'!Z2229</f>
        <v>0</v>
      </c>
      <c r="AF2229" s="102">
        <f>'Inventory Ref Sheet'!AA2229</f>
        <v>0</v>
      </c>
      <c r="AG2229" s="59">
        <f>'Inventory Ref Sheet'!AD2229</f>
        <v>0</v>
      </c>
      <c r="AH2229" s="59">
        <f>'Inventory Ref Sheet'!AE2229</f>
        <v>0</v>
      </c>
      <c r="AI2229" s="100" t="str">
        <f ca="1">IF('Inventory Ref Sheet'!AG2229&gt;0,YEAR(TODAY())-'Inventory Ref Sheet'!AG2229,"")</f>
        <v/>
      </c>
      <c r="AJ2229" s="99"/>
      <c r="AK2229" s="60">
        <f>'Inventory Ref Sheet'!AJ2229</f>
        <v>0</v>
      </c>
      <c r="AL2229" s="99"/>
      <c r="AM2229" s="97" t="str">
        <f t="shared" si="122"/>
        <v/>
      </c>
    </row>
    <row r="2230" spans="10:39" x14ac:dyDescent="0.25">
      <c r="J2230" s="59">
        <f>'Inventory Ref Sheet'!AK2230</f>
        <v>0</v>
      </c>
      <c r="K2230" s="59">
        <f>'Inventory Ref Sheet'!AL2230</f>
        <v>0</v>
      </c>
      <c r="L2230" s="59">
        <f>'Inventory Ref Sheet'!AM2230</f>
        <v>0</v>
      </c>
      <c r="M2230" s="59">
        <f>'Inventory Ref Sheet'!AP2230</f>
        <v>0</v>
      </c>
      <c r="N2230" s="59">
        <f>'Inventory Ref Sheet'!AQ2230</f>
        <v>0</v>
      </c>
      <c r="O2230" s="100" t="str">
        <f ca="1">IF('Inventory Ref Sheet'!AS2230&gt;0,YEAR(TODAY())-'Inventory Ref Sheet'!AS2230,"")</f>
        <v/>
      </c>
      <c r="P2230" s="95">
        <f>'Inventory Ref Sheet'!AU2230</f>
        <v>0</v>
      </c>
      <c r="Q2230" s="60">
        <f>'Inventory Ref Sheet'!AV2230</f>
        <v>0</v>
      </c>
      <c r="R2230" s="61"/>
      <c r="S2230" s="100" t="str">
        <f t="shared" si="120"/>
        <v/>
      </c>
      <c r="T2230" s="59">
        <f>'Inventory Ref Sheet'!M2230</f>
        <v>0</v>
      </c>
      <c r="U2230" s="102">
        <f>'Inventory Ref Sheet'!N2230</f>
        <v>0</v>
      </c>
      <c r="V2230" s="59">
        <f>'Inventory Ref Sheet'!O2230</f>
        <v>0</v>
      </c>
      <c r="W2230" s="59">
        <f>'Inventory Ref Sheet'!R2230</f>
        <v>0</v>
      </c>
      <c r="X2230" s="59">
        <f>'Inventory Ref Sheet'!S2230</f>
        <v>0</v>
      </c>
      <c r="Y2230" s="100" t="str">
        <f ca="1">IF('Inventory Ref Sheet'!U2230&gt;0,YEAR(TODAY())-'Inventory Ref Sheet'!U2230,"")</f>
        <v/>
      </c>
      <c r="Z2230" s="95">
        <f>'Inventory Ref Sheet'!W2230</f>
        <v>0</v>
      </c>
      <c r="AA2230" s="60">
        <f>'Inventory Ref Sheet'!X2230</f>
        <v>0</v>
      </c>
      <c r="AB2230" s="61"/>
      <c r="AC2230" s="97" t="str">
        <f t="shared" si="121"/>
        <v/>
      </c>
      <c r="AD2230" s="59">
        <f>'Inventory Ref Sheet'!Y2230</f>
        <v>0</v>
      </c>
      <c r="AE2230" s="59">
        <f>'Inventory Ref Sheet'!Z2230</f>
        <v>0</v>
      </c>
      <c r="AF2230" s="102">
        <f>'Inventory Ref Sheet'!AA2230</f>
        <v>0</v>
      </c>
      <c r="AG2230" s="59">
        <f>'Inventory Ref Sheet'!AD2230</f>
        <v>0</v>
      </c>
      <c r="AH2230" s="59">
        <f>'Inventory Ref Sheet'!AE2230</f>
        <v>0</v>
      </c>
      <c r="AI2230" s="100" t="str">
        <f ca="1">IF('Inventory Ref Sheet'!AG2230&gt;0,YEAR(TODAY())-'Inventory Ref Sheet'!AG2230,"")</f>
        <v/>
      </c>
      <c r="AJ2230" s="99"/>
      <c r="AK2230" s="60">
        <f>'Inventory Ref Sheet'!AJ2230</f>
        <v>0</v>
      </c>
      <c r="AL2230" s="99"/>
      <c r="AM2230" s="97" t="str">
        <f t="shared" si="122"/>
        <v/>
      </c>
    </row>
    <row r="2231" spans="10:39" x14ac:dyDescent="0.25">
      <c r="J2231" s="59">
        <f>'Inventory Ref Sheet'!AK2231</f>
        <v>0</v>
      </c>
      <c r="K2231" s="59">
        <f>'Inventory Ref Sheet'!AL2231</f>
        <v>0</v>
      </c>
      <c r="L2231" s="59">
        <f>'Inventory Ref Sheet'!AM2231</f>
        <v>0</v>
      </c>
      <c r="M2231" s="59">
        <f>'Inventory Ref Sheet'!AP2231</f>
        <v>0</v>
      </c>
      <c r="N2231" s="59">
        <f>'Inventory Ref Sheet'!AQ2231</f>
        <v>0</v>
      </c>
      <c r="O2231" s="100" t="str">
        <f ca="1">IF('Inventory Ref Sheet'!AS2231&gt;0,YEAR(TODAY())-'Inventory Ref Sheet'!AS2231,"")</f>
        <v/>
      </c>
      <c r="P2231" s="95">
        <f>'Inventory Ref Sheet'!AU2231</f>
        <v>0</v>
      </c>
      <c r="Q2231" s="60">
        <f>'Inventory Ref Sheet'!AV2231</f>
        <v>0</v>
      </c>
      <c r="R2231" s="61"/>
      <c r="S2231" s="100" t="str">
        <f t="shared" si="120"/>
        <v/>
      </c>
      <c r="T2231" s="59">
        <f>'Inventory Ref Sheet'!M2231</f>
        <v>0</v>
      </c>
      <c r="U2231" s="102">
        <f>'Inventory Ref Sheet'!N2231</f>
        <v>0</v>
      </c>
      <c r="V2231" s="59">
        <f>'Inventory Ref Sheet'!O2231</f>
        <v>0</v>
      </c>
      <c r="W2231" s="59">
        <f>'Inventory Ref Sheet'!R2231</f>
        <v>0</v>
      </c>
      <c r="X2231" s="59">
        <f>'Inventory Ref Sheet'!S2231</f>
        <v>0</v>
      </c>
      <c r="Y2231" s="100" t="str">
        <f ca="1">IF('Inventory Ref Sheet'!U2231&gt;0,YEAR(TODAY())-'Inventory Ref Sheet'!U2231,"")</f>
        <v/>
      </c>
      <c r="Z2231" s="95">
        <f>'Inventory Ref Sheet'!W2231</f>
        <v>0</v>
      </c>
      <c r="AA2231" s="60">
        <f>'Inventory Ref Sheet'!X2231</f>
        <v>0</v>
      </c>
      <c r="AB2231" s="61"/>
      <c r="AC2231" s="97" t="str">
        <f t="shared" si="121"/>
        <v/>
      </c>
      <c r="AD2231" s="59">
        <f>'Inventory Ref Sheet'!Y2231</f>
        <v>0</v>
      </c>
      <c r="AE2231" s="59">
        <f>'Inventory Ref Sheet'!Z2231</f>
        <v>0</v>
      </c>
      <c r="AF2231" s="102">
        <f>'Inventory Ref Sheet'!AA2231</f>
        <v>0</v>
      </c>
      <c r="AG2231" s="59">
        <f>'Inventory Ref Sheet'!AD2231</f>
        <v>0</v>
      </c>
      <c r="AH2231" s="59">
        <f>'Inventory Ref Sheet'!AE2231</f>
        <v>0</v>
      </c>
      <c r="AI2231" s="100" t="str">
        <f ca="1">IF('Inventory Ref Sheet'!AG2231&gt;0,YEAR(TODAY())-'Inventory Ref Sheet'!AG2231,"")</f>
        <v/>
      </c>
      <c r="AJ2231" s="99"/>
      <c r="AK2231" s="60">
        <f>'Inventory Ref Sheet'!AJ2231</f>
        <v>0</v>
      </c>
      <c r="AL2231" s="99"/>
      <c r="AM2231" s="97" t="str">
        <f t="shared" si="122"/>
        <v/>
      </c>
    </row>
    <row r="2232" spans="10:39" x14ac:dyDescent="0.25">
      <c r="J2232" s="59">
        <f>'Inventory Ref Sheet'!AK2232</f>
        <v>0</v>
      </c>
      <c r="K2232" s="59">
        <f>'Inventory Ref Sheet'!AL2232</f>
        <v>0</v>
      </c>
      <c r="L2232" s="59">
        <f>'Inventory Ref Sheet'!AM2232</f>
        <v>0</v>
      </c>
      <c r="M2232" s="59">
        <f>'Inventory Ref Sheet'!AP2232</f>
        <v>0</v>
      </c>
      <c r="N2232" s="59">
        <f>'Inventory Ref Sheet'!AQ2232</f>
        <v>0</v>
      </c>
      <c r="O2232" s="100" t="str">
        <f ca="1">IF('Inventory Ref Sheet'!AS2232&gt;0,YEAR(TODAY())-'Inventory Ref Sheet'!AS2232,"")</f>
        <v/>
      </c>
      <c r="P2232" s="95">
        <f>'Inventory Ref Sheet'!AU2232</f>
        <v>0</v>
      </c>
      <c r="Q2232" s="60">
        <f>'Inventory Ref Sheet'!AV2232</f>
        <v>0</v>
      </c>
      <c r="R2232" s="61"/>
      <c r="S2232" s="100" t="str">
        <f t="shared" si="120"/>
        <v/>
      </c>
      <c r="T2232" s="59">
        <f>'Inventory Ref Sheet'!M2232</f>
        <v>0</v>
      </c>
      <c r="U2232" s="102">
        <f>'Inventory Ref Sheet'!N2232</f>
        <v>0</v>
      </c>
      <c r="V2232" s="59">
        <f>'Inventory Ref Sheet'!O2232</f>
        <v>0</v>
      </c>
      <c r="W2232" s="59">
        <f>'Inventory Ref Sheet'!R2232</f>
        <v>0</v>
      </c>
      <c r="X2232" s="59">
        <f>'Inventory Ref Sheet'!S2232</f>
        <v>0</v>
      </c>
      <c r="Y2232" s="100" t="str">
        <f ca="1">IF('Inventory Ref Sheet'!U2232&gt;0,YEAR(TODAY())-'Inventory Ref Sheet'!U2232,"")</f>
        <v/>
      </c>
      <c r="Z2232" s="95">
        <f>'Inventory Ref Sheet'!W2232</f>
        <v>0</v>
      </c>
      <c r="AA2232" s="60">
        <f>'Inventory Ref Sheet'!X2232</f>
        <v>0</v>
      </c>
      <c r="AB2232" s="61"/>
      <c r="AC2232" s="97" t="str">
        <f t="shared" si="121"/>
        <v/>
      </c>
      <c r="AD2232" s="59">
        <f>'Inventory Ref Sheet'!Y2232</f>
        <v>0</v>
      </c>
      <c r="AE2232" s="59">
        <f>'Inventory Ref Sheet'!Z2232</f>
        <v>0</v>
      </c>
      <c r="AF2232" s="102">
        <f>'Inventory Ref Sheet'!AA2232</f>
        <v>0</v>
      </c>
      <c r="AG2232" s="59">
        <f>'Inventory Ref Sheet'!AD2232</f>
        <v>0</v>
      </c>
      <c r="AH2232" s="59">
        <f>'Inventory Ref Sheet'!AE2232</f>
        <v>0</v>
      </c>
      <c r="AI2232" s="100" t="str">
        <f ca="1">IF('Inventory Ref Sheet'!AG2232&gt;0,YEAR(TODAY())-'Inventory Ref Sheet'!AG2232,"")</f>
        <v/>
      </c>
      <c r="AJ2232" s="99"/>
      <c r="AK2232" s="60">
        <f>'Inventory Ref Sheet'!AJ2232</f>
        <v>0</v>
      </c>
      <c r="AL2232" s="99"/>
      <c r="AM2232" s="97" t="str">
        <f t="shared" si="122"/>
        <v/>
      </c>
    </row>
    <row r="2233" spans="10:39" x14ac:dyDescent="0.25">
      <c r="J2233" s="59">
        <f>'Inventory Ref Sheet'!AK2233</f>
        <v>0</v>
      </c>
      <c r="K2233" s="59">
        <f>'Inventory Ref Sheet'!AL2233</f>
        <v>0</v>
      </c>
      <c r="L2233" s="59">
        <f>'Inventory Ref Sheet'!AM2233</f>
        <v>0</v>
      </c>
      <c r="M2233" s="59">
        <f>'Inventory Ref Sheet'!AP2233</f>
        <v>0</v>
      </c>
      <c r="N2233" s="59">
        <f>'Inventory Ref Sheet'!AQ2233</f>
        <v>0</v>
      </c>
      <c r="O2233" s="100" t="str">
        <f ca="1">IF('Inventory Ref Sheet'!AS2233&gt;0,YEAR(TODAY())-'Inventory Ref Sheet'!AS2233,"")</f>
        <v/>
      </c>
      <c r="P2233" s="95">
        <f>'Inventory Ref Sheet'!AU2233</f>
        <v>0</v>
      </c>
      <c r="Q2233" s="60">
        <f>'Inventory Ref Sheet'!AV2233</f>
        <v>0</v>
      </c>
      <c r="R2233" s="61"/>
      <c r="S2233" s="100" t="str">
        <f t="shared" si="120"/>
        <v/>
      </c>
      <c r="T2233" s="59">
        <f>'Inventory Ref Sheet'!M2233</f>
        <v>0</v>
      </c>
      <c r="U2233" s="102">
        <f>'Inventory Ref Sheet'!N2233</f>
        <v>0</v>
      </c>
      <c r="V2233" s="59">
        <f>'Inventory Ref Sheet'!O2233</f>
        <v>0</v>
      </c>
      <c r="W2233" s="59">
        <f>'Inventory Ref Sheet'!R2233</f>
        <v>0</v>
      </c>
      <c r="X2233" s="59">
        <f>'Inventory Ref Sheet'!S2233</f>
        <v>0</v>
      </c>
      <c r="Y2233" s="100" t="str">
        <f ca="1">IF('Inventory Ref Sheet'!U2233&gt;0,YEAR(TODAY())-'Inventory Ref Sheet'!U2233,"")</f>
        <v/>
      </c>
      <c r="Z2233" s="95">
        <f>'Inventory Ref Sheet'!W2233</f>
        <v>0</v>
      </c>
      <c r="AA2233" s="60">
        <f>'Inventory Ref Sheet'!X2233</f>
        <v>0</v>
      </c>
      <c r="AB2233" s="61"/>
      <c r="AC2233" s="97" t="str">
        <f t="shared" si="121"/>
        <v/>
      </c>
      <c r="AD2233" s="59">
        <f>'Inventory Ref Sheet'!Y2233</f>
        <v>0</v>
      </c>
      <c r="AE2233" s="59">
        <f>'Inventory Ref Sheet'!Z2233</f>
        <v>0</v>
      </c>
      <c r="AF2233" s="102">
        <f>'Inventory Ref Sheet'!AA2233</f>
        <v>0</v>
      </c>
      <c r="AG2233" s="59">
        <f>'Inventory Ref Sheet'!AD2233</f>
        <v>0</v>
      </c>
      <c r="AH2233" s="59">
        <f>'Inventory Ref Sheet'!AE2233</f>
        <v>0</v>
      </c>
      <c r="AI2233" s="100" t="str">
        <f ca="1">IF('Inventory Ref Sheet'!AG2233&gt;0,YEAR(TODAY())-'Inventory Ref Sheet'!AG2233,"")</f>
        <v/>
      </c>
      <c r="AJ2233" s="99"/>
      <c r="AK2233" s="60">
        <f>'Inventory Ref Sheet'!AJ2233</f>
        <v>0</v>
      </c>
      <c r="AL2233" s="99"/>
      <c r="AM2233" s="97" t="str">
        <f t="shared" si="122"/>
        <v/>
      </c>
    </row>
    <row r="2234" spans="10:39" x14ac:dyDescent="0.25">
      <c r="J2234" s="59">
        <f>'Inventory Ref Sheet'!AK2234</f>
        <v>0</v>
      </c>
      <c r="K2234" s="59">
        <f>'Inventory Ref Sheet'!AL2234</f>
        <v>0</v>
      </c>
      <c r="L2234" s="59">
        <f>'Inventory Ref Sheet'!AM2234</f>
        <v>0</v>
      </c>
      <c r="M2234" s="59">
        <f>'Inventory Ref Sheet'!AP2234</f>
        <v>0</v>
      </c>
      <c r="N2234" s="59">
        <f>'Inventory Ref Sheet'!AQ2234</f>
        <v>0</v>
      </c>
      <c r="O2234" s="100" t="str">
        <f ca="1">IF('Inventory Ref Sheet'!AS2234&gt;0,YEAR(TODAY())-'Inventory Ref Sheet'!AS2234,"")</f>
        <v/>
      </c>
      <c r="P2234" s="95">
        <f>'Inventory Ref Sheet'!AU2234</f>
        <v>0</v>
      </c>
      <c r="Q2234" s="60">
        <f>'Inventory Ref Sheet'!AV2234</f>
        <v>0</v>
      </c>
      <c r="R2234" s="61"/>
      <c r="S2234" s="100" t="str">
        <f t="shared" si="120"/>
        <v/>
      </c>
      <c r="T2234" s="59">
        <f>'Inventory Ref Sheet'!M2234</f>
        <v>0</v>
      </c>
      <c r="U2234" s="102">
        <f>'Inventory Ref Sheet'!N2234</f>
        <v>0</v>
      </c>
      <c r="V2234" s="59">
        <f>'Inventory Ref Sheet'!O2234</f>
        <v>0</v>
      </c>
      <c r="W2234" s="59">
        <f>'Inventory Ref Sheet'!R2234</f>
        <v>0</v>
      </c>
      <c r="X2234" s="59">
        <f>'Inventory Ref Sheet'!S2234</f>
        <v>0</v>
      </c>
      <c r="Y2234" s="100" t="str">
        <f ca="1">IF('Inventory Ref Sheet'!U2234&gt;0,YEAR(TODAY())-'Inventory Ref Sheet'!U2234,"")</f>
        <v/>
      </c>
      <c r="Z2234" s="95">
        <f>'Inventory Ref Sheet'!W2234</f>
        <v>0</v>
      </c>
      <c r="AA2234" s="60">
        <f>'Inventory Ref Sheet'!X2234</f>
        <v>0</v>
      </c>
      <c r="AB2234" s="61"/>
      <c r="AC2234" s="97" t="str">
        <f t="shared" si="121"/>
        <v/>
      </c>
      <c r="AD2234" s="59">
        <f>'Inventory Ref Sheet'!Y2234</f>
        <v>0</v>
      </c>
      <c r="AE2234" s="59">
        <f>'Inventory Ref Sheet'!Z2234</f>
        <v>0</v>
      </c>
      <c r="AF2234" s="102">
        <f>'Inventory Ref Sheet'!AA2234</f>
        <v>0</v>
      </c>
      <c r="AG2234" s="59">
        <f>'Inventory Ref Sheet'!AD2234</f>
        <v>0</v>
      </c>
      <c r="AH2234" s="59">
        <f>'Inventory Ref Sheet'!AE2234</f>
        <v>0</v>
      </c>
      <c r="AI2234" s="100" t="str">
        <f ca="1">IF('Inventory Ref Sheet'!AG2234&gt;0,YEAR(TODAY())-'Inventory Ref Sheet'!AG2234,"")</f>
        <v/>
      </c>
      <c r="AJ2234" s="99"/>
      <c r="AK2234" s="60">
        <f>'Inventory Ref Sheet'!AJ2234</f>
        <v>0</v>
      </c>
      <c r="AL2234" s="99"/>
      <c r="AM2234" s="97" t="str">
        <f t="shared" si="122"/>
        <v/>
      </c>
    </row>
    <row r="2235" spans="10:39" x14ac:dyDescent="0.25">
      <c r="J2235" s="59">
        <f>'Inventory Ref Sheet'!AK2235</f>
        <v>0</v>
      </c>
      <c r="K2235" s="59">
        <f>'Inventory Ref Sheet'!AL2235</f>
        <v>0</v>
      </c>
      <c r="L2235" s="59">
        <f>'Inventory Ref Sheet'!AM2235</f>
        <v>0</v>
      </c>
      <c r="M2235" s="59">
        <f>'Inventory Ref Sheet'!AP2235</f>
        <v>0</v>
      </c>
      <c r="N2235" s="59">
        <f>'Inventory Ref Sheet'!AQ2235</f>
        <v>0</v>
      </c>
      <c r="O2235" s="100" t="str">
        <f ca="1">IF('Inventory Ref Sheet'!AS2235&gt;0,YEAR(TODAY())-'Inventory Ref Sheet'!AS2235,"")</f>
        <v/>
      </c>
      <c r="P2235" s="95">
        <f>'Inventory Ref Sheet'!AU2235</f>
        <v>0</v>
      </c>
      <c r="Q2235" s="60">
        <f>'Inventory Ref Sheet'!AV2235</f>
        <v>0</v>
      </c>
      <c r="R2235" s="61"/>
      <c r="S2235" s="100" t="str">
        <f t="shared" si="120"/>
        <v/>
      </c>
      <c r="T2235" s="59">
        <f>'Inventory Ref Sheet'!M2235</f>
        <v>0</v>
      </c>
      <c r="U2235" s="102">
        <f>'Inventory Ref Sheet'!N2235</f>
        <v>0</v>
      </c>
      <c r="V2235" s="59">
        <f>'Inventory Ref Sheet'!O2235</f>
        <v>0</v>
      </c>
      <c r="W2235" s="59">
        <f>'Inventory Ref Sheet'!R2235</f>
        <v>0</v>
      </c>
      <c r="X2235" s="59">
        <f>'Inventory Ref Sheet'!S2235</f>
        <v>0</v>
      </c>
      <c r="Y2235" s="100" t="str">
        <f ca="1">IF('Inventory Ref Sheet'!U2235&gt;0,YEAR(TODAY())-'Inventory Ref Sheet'!U2235,"")</f>
        <v/>
      </c>
      <c r="Z2235" s="95">
        <f>'Inventory Ref Sheet'!W2235</f>
        <v>0</v>
      </c>
      <c r="AA2235" s="60">
        <f>'Inventory Ref Sheet'!X2235</f>
        <v>0</v>
      </c>
      <c r="AB2235" s="61"/>
      <c r="AC2235" s="97" t="str">
        <f t="shared" si="121"/>
        <v/>
      </c>
      <c r="AD2235" s="59">
        <f>'Inventory Ref Sheet'!Y2235</f>
        <v>0</v>
      </c>
      <c r="AE2235" s="59">
        <f>'Inventory Ref Sheet'!Z2235</f>
        <v>0</v>
      </c>
      <c r="AF2235" s="102">
        <f>'Inventory Ref Sheet'!AA2235</f>
        <v>0</v>
      </c>
      <c r="AG2235" s="59">
        <f>'Inventory Ref Sheet'!AD2235</f>
        <v>0</v>
      </c>
      <c r="AH2235" s="59">
        <f>'Inventory Ref Sheet'!AE2235</f>
        <v>0</v>
      </c>
      <c r="AI2235" s="100" t="str">
        <f ca="1">IF('Inventory Ref Sheet'!AG2235&gt;0,YEAR(TODAY())-'Inventory Ref Sheet'!AG2235,"")</f>
        <v/>
      </c>
      <c r="AJ2235" s="99"/>
      <c r="AK2235" s="60">
        <f>'Inventory Ref Sheet'!AJ2235</f>
        <v>0</v>
      </c>
      <c r="AL2235" s="99"/>
      <c r="AM2235" s="97" t="str">
        <f t="shared" si="122"/>
        <v/>
      </c>
    </row>
    <row r="2236" spans="10:39" x14ac:dyDescent="0.25">
      <c r="J2236" s="59">
        <f>'Inventory Ref Sheet'!AK2236</f>
        <v>0</v>
      </c>
      <c r="K2236" s="59">
        <f>'Inventory Ref Sheet'!AL2236</f>
        <v>0</v>
      </c>
      <c r="L2236" s="59">
        <f>'Inventory Ref Sheet'!AM2236</f>
        <v>0</v>
      </c>
      <c r="M2236" s="59">
        <f>'Inventory Ref Sheet'!AP2236</f>
        <v>0</v>
      </c>
      <c r="N2236" s="59">
        <f>'Inventory Ref Sheet'!AQ2236</f>
        <v>0</v>
      </c>
      <c r="O2236" s="100" t="str">
        <f ca="1">IF('Inventory Ref Sheet'!AS2236&gt;0,YEAR(TODAY())-'Inventory Ref Sheet'!AS2236,"")</f>
        <v/>
      </c>
      <c r="P2236" s="95">
        <f>'Inventory Ref Sheet'!AU2236</f>
        <v>0</v>
      </c>
      <c r="Q2236" s="60">
        <f>'Inventory Ref Sheet'!AV2236</f>
        <v>0</v>
      </c>
      <c r="R2236" s="61"/>
      <c r="S2236" s="100" t="str">
        <f t="shared" si="120"/>
        <v/>
      </c>
      <c r="T2236" s="59">
        <f>'Inventory Ref Sheet'!M2236</f>
        <v>0</v>
      </c>
      <c r="U2236" s="102">
        <f>'Inventory Ref Sheet'!N2236</f>
        <v>0</v>
      </c>
      <c r="V2236" s="59">
        <f>'Inventory Ref Sheet'!O2236</f>
        <v>0</v>
      </c>
      <c r="W2236" s="59">
        <f>'Inventory Ref Sheet'!R2236</f>
        <v>0</v>
      </c>
      <c r="X2236" s="59">
        <f>'Inventory Ref Sheet'!S2236</f>
        <v>0</v>
      </c>
      <c r="Y2236" s="100" t="str">
        <f ca="1">IF('Inventory Ref Sheet'!U2236&gt;0,YEAR(TODAY())-'Inventory Ref Sheet'!U2236,"")</f>
        <v/>
      </c>
      <c r="Z2236" s="95">
        <f>'Inventory Ref Sheet'!W2236</f>
        <v>0</v>
      </c>
      <c r="AA2236" s="60">
        <f>'Inventory Ref Sheet'!X2236</f>
        <v>0</v>
      </c>
      <c r="AB2236" s="61"/>
      <c r="AC2236" s="97" t="str">
        <f t="shared" si="121"/>
        <v/>
      </c>
      <c r="AD2236" s="59">
        <f>'Inventory Ref Sheet'!Y2236</f>
        <v>0</v>
      </c>
      <c r="AE2236" s="59">
        <f>'Inventory Ref Sheet'!Z2236</f>
        <v>0</v>
      </c>
      <c r="AF2236" s="102">
        <f>'Inventory Ref Sheet'!AA2236</f>
        <v>0</v>
      </c>
      <c r="AG2236" s="59">
        <f>'Inventory Ref Sheet'!AD2236</f>
        <v>0</v>
      </c>
      <c r="AH2236" s="59">
        <f>'Inventory Ref Sheet'!AE2236</f>
        <v>0</v>
      </c>
      <c r="AI2236" s="100" t="str">
        <f ca="1">IF('Inventory Ref Sheet'!AG2236&gt;0,YEAR(TODAY())-'Inventory Ref Sheet'!AG2236,"")</f>
        <v/>
      </c>
      <c r="AJ2236" s="99"/>
      <c r="AK2236" s="60">
        <f>'Inventory Ref Sheet'!AJ2236</f>
        <v>0</v>
      </c>
      <c r="AL2236" s="99"/>
      <c r="AM2236" s="97" t="str">
        <f t="shared" si="122"/>
        <v/>
      </c>
    </row>
    <row r="2237" spans="10:39" x14ac:dyDescent="0.25">
      <c r="J2237" s="59">
        <f>'Inventory Ref Sheet'!AK2237</f>
        <v>0</v>
      </c>
      <c r="K2237" s="59">
        <f>'Inventory Ref Sheet'!AL2237</f>
        <v>0</v>
      </c>
      <c r="L2237" s="59">
        <f>'Inventory Ref Sheet'!AM2237</f>
        <v>0</v>
      </c>
      <c r="M2237" s="59">
        <f>'Inventory Ref Sheet'!AP2237</f>
        <v>0</v>
      </c>
      <c r="N2237" s="59">
        <f>'Inventory Ref Sheet'!AQ2237</f>
        <v>0</v>
      </c>
      <c r="O2237" s="100" t="str">
        <f ca="1">IF('Inventory Ref Sheet'!AS2237&gt;0,YEAR(TODAY())-'Inventory Ref Sheet'!AS2237,"")</f>
        <v/>
      </c>
      <c r="P2237" s="95">
        <f>'Inventory Ref Sheet'!AU2237</f>
        <v>0</v>
      </c>
      <c r="Q2237" s="60">
        <f>'Inventory Ref Sheet'!AV2237</f>
        <v>0</v>
      </c>
      <c r="R2237" s="61"/>
      <c r="S2237" s="100" t="str">
        <f t="shared" si="120"/>
        <v/>
      </c>
      <c r="T2237" s="59">
        <f>'Inventory Ref Sheet'!M2237</f>
        <v>0</v>
      </c>
      <c r="U2237" s="102">
        <f>'Inventory Ref Sheet'!N2237</f>
        <v>0</v>
      </c>
      <c r="V2237" s="59">
        <f>'Inventory Ref Sheet'!O2237</f>
        <v>0</v>
      </c>
      <c r="W2237" s="59">
        <f>'Inventory Ref Sheet'!R2237</f>
        <v>0</v>
      </c>
      <c r="X2237" s="59">
        <f>'Inventory Ref Sheet'!S2237</f>
        <v>0</v>
      </c>
      <c r="Y2237" s="100" t="str">
        <f ca="1">IF('Inventory Ref Sheet'!U2237&gt;0,YEAR(TODAY())-'Inventory Ref Sheet'!U2237,"")</f>
        <v/>
      </c>
      <c r="Z2237" s="95">
        <f>'Inventory Ref Sheet'!W2237</f>
        <v>0</v>
      </c>
      <c r="AA2237" s="60">
        <f>'Inventory Ref Sheet'!X2237</f>
        <v>0</v>
      </c>
      <c r="AB2237" s="61"/>
      <c r="AC2237" s="97" t="str">
        <f t="shared" si="121"/>
        <v/>
      </c>
      <c r="AD2237" s="59">
        <f>'Inventory Ref Sheet'!Y2237</f>
        <v>0</v>
      </c>
      <c r="AE2237" s="59">
        <f>'Inventory Ref Sheet'!Z2237</f>
        <v>0</v>
      </c>
      <c r="AF2237" s="102">
        <f>'Inventory Ref Sheet'!AA2237</f>
        <v>0</v>
      </c>
      <c r="AG2237" s="59">
        <f>'Inventory Ref Sheet'!AD2237</f>
        <v>0</v>
      </c>
      <c r="AH2237" s="59">
        <f>'Inventory Ref Sheet'!AE2237</f>
        <v>0</v>
      </c>
      <c r="AI2237" s="100" t="str">
        <f ca="1">IF('Inventory Ref Sheet'!AG2237&gt;0,YEAR(TODAY())-'Inventory Ref Sheet'!AG2237,"")</f>
        <v/>
      </c>
      <c r="AJ2237" s="99"/>
      <c r="AK2237" s="60">
        <f>'Inventory Ref Sheet'!AJ2237</f>
        <v>0</v>
      </c>
      <c r="AL2237" s="99"/>
      <c r="AM2237" s="97" t="str">
        <f t="shared" si="122"/>
        <v/>
      </c>
    </row>
    <row r="2238" spans="10:39" x14ac:dyDescent="0.25">
      <c r="J2238" s="59">
        <f>'Inventory Ref Sheet'!AK2238</f>
        <v>0</v>
      </c>
      <c r="K2238" s="59">
        <f>'Inventory Ref Sheet'!AL2238</f>
        <v>0</v>
      </c>
      <c r="L2238" s="59">
        <f>'Inventory Ref Sheet'!AM2238</f>
        <v>0</v>
      </c>
      <c r="M2238" s="59">
        <f>'Inventory Ref Sheet'!AP2238</f>
        <v>0</v>
      </c>
      <c r="N2238" s="59">
        <f>'Inventory Ref Sheet'!AQ2238</f>
        <v>0</v>
      </c>
      <c r="O2238" s="100" t="str">
        <f ca="1">IF('Inventory Ref Sheet'!AS2238&gt;0,YEAR(TODAY())-'Inventory Ref Sheet'!AS2238,"")</f>
        <v/>
      </c>
      <c r="P2238" s="95">
        <f>'Inventory Ref Sheet'!AU2238</f>
        <v>0</v>
      </c>
      <c r="Q2238" s="60">
        <f>'Inventory Ref Sheet'!AV2238</f>
        <v>0</v>
      </c>
      <c r="R2238" s="61"/>
      <c r="S2238" s="100" t="str">
        <f t="shared" si="120"/>
        <v/>
      </c>
      <c r="T2238" s="59">
        <f>'Inventory Ref Sheet'!M2238</f>
        <v>0</v>
      </c>
      <c r="U2238" s="102">
        <f>'Inventory Ref Sheet'!N2238</f>
        <v>0</v>
      </c>
      <c r="V2238" s="59">
        <f>'Inventory Ref Sheet'!O2238</f>
        <v>0</v>
      </c>
      <c r="W2238" s="59">
        <f>'Inventory Ref Sheet'!R2238</f>
        <v>0</v>
      </c>
      <c r="X2238" s="59">
        <f>'Inventory Ref Sheet'!S2238</f>
        <v>0</v>
      </c>
      <c r="Y2238" s="100" t="str">
        <f ca="1">IF('Inventory Ref Sheet'!U2238&gt;0,YEAR(TODAY())-'Inventory Ref Sheet'!U2238,"")</f>
        <v/>
      </c>
      <c r="Z2238" s="95">
        <f>'Inventory Ref Sheet'!W2238</f>
        <v>0</v>
      </c>
      <c r="AA2238" s="60">
        <f>'Inventory Ref Sheet'!X2238</f>
        <v>0</v>
      </c>
      <c r="AB2238" s="61"/>
      <c r="AC2238" s="97" t="str">
        <f t="shared" si="121"/>
        <v/>
      </c>
      <c r="AD2238" s="59">
        <f>'Inventory Ref Sheet'!Y2238</f>
        <v>0</v>
      </c>
      <c r="AE2238" s="59">
        <f>'Inventory Ref Sheet'!Z2238</f>
        <v>0</v>
      </c>
      <c r="AF2238" s="102">
        <f>'Inventory Ref Sheet'!AA2238</f>
        <v>0</v>
      </c>
      <c r="AG2238" s="59">
        <f>'Inventory Ref Sheet'!AD2238</f>
        <v>0</v>
      </c>
      <c r="AH2238" s="59">
        <f>'Inventory Ref Sheet'!AE2238</f>
        <v>0</v>
      </c>
      <c r="AI2238" s="100" t="str">
        <f ca="1">IF('Inventory Ref Sheet'!AG2238&gt;0,YEAR(TODAY())-'Inventory Ref Sheet'!AG2238,"")</f>
        <v/>
      </c>
      <c r="AJ2238" s="99"/>
      <c r="AK2238" s="60">
        <f>'Inventory Ref Sheet'!AJ2238</f>
        <v>0</v>
      </c>
      <c r="AL2238" s="99"/>
      <c r="AM2238" s="97" t="str">
        <f t="shared" si="122"/>
        <v/>
      </c>
    </row>
    <row r="2239" spans="10:39" x14ac:dyDescent="0.25">
      <c r="J2239" s="59">
        <f>'Inventory Ref Sheet'!AK2239</f>
        <v>0</v>
      </c>
      <c r="K2239" s="59">
        <f>'Inventory Ref Sheet'!AL2239</f>
        <v>0</v>
      </c>
      <c r="L2239" s="59">
        <f>'Inventory Ref Sheet'!AM2239</f>
        <v>0</v>
      </c>
      <c r="M2239" s="59">
        <f>'Inventory Ref Sheet'!AP2239</f>
        <v>0</v>
      </c>
      <c r="N2239" s="59">
        <f>'Inventory Ref Sheet'!AQ2239</f>
        <v>0</v>
      </c>
      <c r="O2239" s="100" t="str">
        <f ca="1">IF('Inventory Ref Sheet'!AS2239&gt;0,YEAR(TODAY())-'Inventory Ref Sheet'!AS2239,"")</f>
        <v/>
      </c>
      <c r="P2239" s="95">
        <f>'Inventory Ref Sheet'!AU2239</f>
        <v>0</v>
      </c>
      <c r="Q2239" s="60">
        <f>'Inventory Ref Sheet'!AV2239</f>
        <v>0</v>
      </c>
      <c r="R2239" s="61"/>
      <c r="S2239" s="100" t="str">
        <f t="shared" si="120"/>
        <v/>
      </c>
      <c r="T2239" s="59">
        <f>'Inventory Ref Sheet'!M2239</f>
        <v>0</v>
      </c>
      <c r="U2239" s="102">
        <f>'Inventory Ref Sheet'!N2239</f>
        <v>0</v>
      </c>
      <c r="V2239" s="59">
        <f>'Inventory Ref Sheet'!O2239</f>
        <v>0</v>
      </c>
      <c r="W2239" s="59">
        <f>'Inventory Ref Sheet'!R2239</f>
        <v>0</v>
      </c>
      <c r="X2239" s="59">
        <f>'Inventory Ref Sheet'!S2239</f>
        <v>0</v>
      </c>
      <c r="Y2239" s="100" t="str">
        <f ca="1">IF('Inventory Ref Sheet'!U2239&gt;0,YEAR(TODAY())-'Inventory Ref Sheet'!U2239,"")</f>
        <v/>
      </c>
      <c r="Z2239" s="95">
        <f>'Inventory Ref Sheet'!W2239</f>
        <v>0</v>
      </c>
      <c r="AA2239" s="60">
        <f>'Inventory Ref Sheet'!X2239</f>
        <v>0</v>
      </c>
      <c r="AB2239" s="61"/>
      <c r="AC2239" s="97" t="str">
        <f t="shared" si="121"/>
        <v/>
      </c>
      <c r="AD2239" s="59">
        <f>'Inventory Ref Sheet'!Y2239</f>
        <v>0</v>
      </c>
      <c r="AE2239" s="59">
        <f>'Inventory Ref Sheet'!Z2239</f>
        <v>0</v>
      </c>
      <c r="AF2239" s="102">
        <f>'Inventory Ref Sheet'!AA2239</f>
        <v>0</v>
      </c>
      <c r="AG2239" s="59">
        <f>'Inventory Ref Sheet'!AD2239</f>
        <v>0</v>
      </c>
      <c r="AH2239" s="59">
        <f>'Inventory Ref Sheet'!AE2239</f>
        <v>0</v>
      </c>
      <c r="AI2239" s="100" t="str">
        <f ca="1">IF('Inventory Ref Sheet'!AG2239&gt;0,YEAR(TODAY())-'Inventory Ref Sheet'!AG2239,"")</f>
        <v/>
      </c>
      <c r="AJ2239" s="99"/>
      <c r="AK2239" s="60">
        <f>'Inventory Ref Sheet'!AJ2239</f>
        <v>0</v>
      </c>
      <c r="AL2239" s="99"/>
      <c r="AM2239" s="97" t="str">
        <f t="shared" si="122"/>
        <v/>
      </c>
    </row>
    <row r="2240" spans="10:39" x14ac:dyDescent="0.25">
      <c r="J2240" s="59">
        <f>'Inventory Ref Sheet'!AK2240</f>
        <v>0</v>
      </c>
      <c r="K2240" s="59">
        <f>'Inventory Ref Sheet'!AL2240</f>
        <v>0</v>
      </c>
      <c r="L2240" s="59">
        <f>'Inventory Ref Sheet'!AM2240</f>
        <v>0</v>
      </c>
      <c r="M2240" s="59">
        <f>'Inventory Ref Sheet'!AP2240</f>
        <v>0</v>
      </c>
      <c r="N2240" s="59">
        <f>'Inventory Ref Sheet'!AQ2240</f>
        <v>0</v>
      </c>
      <c r="O2240" s="100" t="str">
        <f ca="1">IF('Inventory Ref Sheet'!AS2240&gt;0,YEAR(TODAY())-'Inventory Ref Sheet'!AS2240,"")</f>
        <v/>
      </c>
      <c r="P2240" s="95">
        <f>'Inventory Ref Sheet'!AU2240</f>
        <v>0</v>
      </c>
      <c r="Q2240" s="60">
        <f>'Inventory Ref Sheet'!AV2240</f>
        <v>0</v>
      </c>
      <c r="R2240" s="61"/>
      <c r="S2240" s="100" t="str">
        <f t="shared" si="120"/>
        <v/>
      </c>
      <c r="T2240" s="59">
        <f>'Inventory Ref Sheet'!M2240</f>
        <v>0</v>
      </c>
      <c r="U2240" s="102">
        <f>'Inventory Ref Sheet'!N2240</f>
        <v>0</v>
      </c>
      <c r="V2240" s="59">
        <f>'Inventory Ref Sheet'!O2240</f>
        <v>0</v>
      </c>
      <c r="W2240" s="59">
        <f>'Inventory Ref Sheet'!R2240</f>
        <v>0</v>
      </c>
      <c r="X2240" s="59">
        <f>'Inventory Ref Sheet'!S2240</f>
        <v>0</v>
      </c>
      <c r="Y2240" s="100" t="str">
        <f ca="1">IF('Inventory Ref Sheet'!U2240&gt;0,YEAR(TODAY())-'Inventory Ref Sheet'!U2240,"")</f>
        <v/>
      </c>
      <c r="Z2240" s="95">
        <f>'Inventory Ref Sheet'!W2240</f>
        <v>0</v>
      </c>
      <c r="AA2240" s="60">
        <f>'Inventory Ref Sheet'!X2240</f>
        <v>0</v>
      </c>
      <c r="AB2240" s="61"/>
      <c r="AC2240" s="97" t="str">
        <f t="shared" si="121"/>
        <v/>
      </c>
      <c r="AD2240" s="59">
        <f>'Inventory Ref Sheet'!Y2240</f>
        <v>0</v>
      </c>
      <c r="AE2240" s="59">
        <f>'Inventory Ref Sheet'!Z2240</f>
        <v>0</v>
      </c>
      <c r="AF2240" s="102">
        <f>'Inventory Ref Sheet'!AA2240</f>
        <v>0</v>
      </c>
      <c r="AG2240" s="59">
        <f>'Inventory Ref Sheet'!AD2240</f>
        <v>0</v>
      </c>
      <c r="AH2240" s="59">
        <f>'Inventory Ref Sheet'!AE2240</f>
        <v>0</v>
      </c>
      <c r="AI2240" s="100" t="str">
        <f ca="1">IF('Inventory Ref Sheet'!AG2240&gt;0,YEAR(TODAY())-'Inventory Ref Sheet'!AG2240,"")</f>
        <v/>
      </c>
      <c r="AJ2240" s="99"/>
      <c r="AK2240" s="60">
        <f>'Inventory Ref Sheet'!AJ2240</f>
        <v>0</v>
      </c>
      <c r="AL2240" s="99"/>
      <c r="AM2240" s="97" t="str">
        <f t="shared" si="122"/>
        <v/>
      </c>
    </row>
    <row r="2241" spans="10:39" x14ac:dyDescent="0.25">
      <c r="J2241" s="59">
        <f>'Inventory Ref Sheet'!AK2241</f>
        <v>0</v>
      </c>
      <c r="K2241" s="59">
        <f>'Inventory Ref Sheet'!AL2241</f>
        <v>0</v>
      </c>
      <c r="L2241" s="59">
        <f>'Inventory Ref Sheet'!AM2241</f>
        <v>0</v>
      </c>
      <c r="M2241" s="59">
        <f>'Inventory Ref Sheet'!AP2241</f>
        <v>0</v>
      </c>
      <c r="N2241" s="59">
        <f>'Inventory Ref Sheet'!AQ2241</f>
        <v>0</v>
      </c>
      <c r="O2241" s="100" t="str">
        <f ca="1">IF('Inventory Ref Sheet'!AS2241&gt;0,YEAR(TODAY())-'Inventory Ref Sheet'!AS2241,"")</f>
        <v/>
      </c>
      <c r="P2241" s="95">
        <f>'Inventory Ref Sheet'!AU2241</f>
        <v>0</v>
      </c>
      <c r="Q2241" s="60">
        <f>'Inventory Ref Sheet'!AV2241</f>
        <v>0</v>
      </c>
      <c r="R2241" s="61"/>
      <c r="S2241" s="100" t="str">
        <f t="shared" si="120"/>
        <v/>
      </c>
      <c r="T2241" s="59">
        <f>'Inventory Ref Sheet'!M2241</f>
        <v>0</v>
      </c>
      <c r="U2241" s="102">
        <f>'Inventory Ref Sheet'!N2241</f>
        <v>0</v>
      </c>
      <c r="V2241" s="59">
        <f>'Inventory Ref Sheet'!O2241</f>
        <v>0</v>
      </c>
      <c r="W2241" s="59">
        <f>'Inventory Ref Sheet'!R2241</f>
        <v>0</v>
      </c>
      <c r="X2241" s="59">
        <f>'Inventory Ref Sheet'!S2241</f>
        <v>0</v>
      </c>
      <c r="Y2241" s="100" t="str">
        <f ca="1">IF('Inventory Ref Sheet'!U2241&gt;0,YEAR(TODAY())-'Inventory Ref Sheet'!U2241,"")</f>
        <v/>
      </c>
      <c r="Z2241" s="95">
        <f>'Inventory Ref Sheet'!W2241</f>
        <v>0</v>
      </c>
      <c r="AA2241" s="60">
        <f>'Inventory Ref Sheet'!X2241</f>
        <v>0</v>
      </c>
      <c r="AB2241" s="61"/>
      <c r="AC2241" s="97" t="str">
        <f t="shared" si="121"/>
        <v/>
      </c>
      <c r="AD2241" s="59">
        <f>'Inventory Ref Sheet'!Y2241</f>
        <v>0</v>
      </c>
      <c r="AE2241" s="59">
        <f>'Inventory Ref Sheet'!Z2241</f>
        <v>0</v>
      </c>
      <c r="AF2241" s="102">
        <f>'Inventory Ref Sheet'!AA2241</f>
        <v>0</v>
      </c>
      <c r="AG2241" s="59">
        <f>'Inventory Ref Sheet'!AD2241</f>
        <v>0</v>
      </c>
      <c r="AH2241" s="59">
        <f>'Inventory Ref Sheet'!AE2241</f>
        <v>0</v>
      </c>
      <c r="AI2241" s="100" t="str">
        <f ca="1">IF('Inventory Ref Sheet'!AG2241&gt;0,YEAR(TODAY())-'Inventory Ref Sheet'!AG2241,"")</f>
        <v/>
      </c>
      <c r="AJ2241" s="99"/>
      <c r="AK2241" s="60">
        <f>'Inventory Ref Sheet'!AJ2241</f>
        <v>0</v>
      </c>
      <c r="AL2241" s="99"/>
      <c r="AM2241" s="97" t="str">
        <f t="shared" si="122"/>
        <v/>
      </c>
    </row>
    <row r="2242" spans="10:39" x14ac:dyDescent="0.25">
      <c r="J2242" s="59">
        <f>'Inventory Ref Sheet'!AK2242</f>
        <v>0</v>
      </c>
      <c r="K2242" s="59">
        <f>'Inventory Ref Sheet'!AL2242</f>
        <v>0</v>
      </c>
      <c r="L2242" s="59">
        <f>'Inventory Ref Sheet'!AM2242</f>
        <v>0</v>
      </c>
      <c r="M2242" s="59">
        <f>'Inventory Ref Sheet'!AP2242</f>
        <v>0</v>
      </c>
      <c r="N2242" s="59">
        <f>'Inventory Ref Sheet'!AQ2242</f>
        <v>0</v>
      </c>
      <c r="O2242" s="100" t="str">
        <f ca="1">IF('Inventory Ref Sheet'!AS2242&gt;0,YEAR(TODAY())-'Inventory Ref Sheet'!AS2242,"")</f>
        <v/>
      </c>
      <c r="P2242" s="95">
        <f>'Inventory Ref Sheet'!AU2242</f>
        <v>0</v>
      </c>
      <c r="Q2242" s="60">
        <f>'Inventory Ref Sheet'!AV2242</f>
        <v>0</v>
      </c>
      <c r="R2242" s="61"/>
      <c r="S2242" s="100" t="str">
        <f t="shared" si="120"/>
        <v/>
      </c>
      <c r="T2242" s="59">
        <f>'Inventory Ref Sheet'!M2242</f>
        <v>0</v>
      </c>
      <c r="U2242" s="102">
        <f>'Inventory Ref Sheet'!N2242</f>
        <v>0</v>
      </c>
      <c r="V2242" s="59">
        <f>'Inventory Ref Sheet'!O2242</f>
        <v>0</v>
      </c>
      <c r="W2242" s="59">
        <f>'Inventory Ref Sheet'!R2242</f>
        <v>0</v>
      </c>
      <c r="X2242" s="59">
        <f>'Inventory Ref Sheet'!S2242</f>
        <v>0</v>
      </c>
      <c r="Y2242" s="100" t="str">
        <f ca="1">IF('Inventory Ref Sheet'!U2242&gt;0,YEAR(TODAY())-'Inventory Ref Sheet'!U2242,"")</f>
        <v/>
      </c>
      <c r="Z2242" s="95">
        <f>'Inventory Ref Sheet'!W2242</f>
        <v>0</v>
      </c>
      <c r="AA2242" s="60">
        <f>'Inventory Ref Sheet'!X2242</f>
        <v>0</v>
      </c>
      <c r="AB2242" s="61"/>
      <c r="AC2242" s="97" t="str">
        <f t="shared" si="121"/>
        <v/>
      </c>
      <c r="AD2242" s="59">
        <f>'Inventory Ref Sheet'!Y2242</f>
        <v>0</v>
      </c>
      <c r="AE2242" s="59">
        <f>'Inventory Ref Sheet'!Z2242</f>
        <v>0</v>
      </c>
      <c r="AF2242" s="102">
        <f>'Inventory Ref Sheet'!AA2242</f>
        <v>0</v>
      </c>
      <c r="AG2242" s="59">
        <f>'Inventory Ref Sheet'!AD2242</f>
        <v>0</v>
      </c>
      <c r="AH2242" s="59">
        <f>'Inventory Ref Sheet'!AE2242</f>
        <v>0</v>
      </c>
      <c r="AI2242" s="100" t="str">
        <f ca="1">IF('Inventory Ref Sheet'!AG2242&gt;0,YEAR(TODAY())-'Inventory Ref Sheet'!AG2242,"")</f>
        <v/>
      </c>
      <c r="AJ2242" s="99"/>
      <c r="AK2242" s="60">
        <f>'Inventory Ref Sheet'!AJ2242</f>
        <v>0</v>
      </c>
      <c r="AL2242" s="99"/>
      <c r="AM2242" s="97" t="str">
        <f t="shared" si="122"/>
        <v/>
      </c>
    </row>
    <row r="2243" spans="10:39" x14ac:dyDescent="0.25">
      <c r="J2243" s="59">
        <f>'Inventory Ref Sheet'!AK2243</f>
        <v>0</v>
      </c>
      <c r="K2243" s="59">
        <f>'Inventory Ref Sheet'!AL2243</f>
        <v>0</v>
      </c>
      <c r="L2243" s="59">
        <f>'Inventory Ref Sheet'!AM2243</f>
        <v>0</v>
      </c>
      <c r="M2243" s="59">
        <f>'Inventory Ref Sheet'!AP2243</f>
        <v>0</v>
      </c>
      <c r="N2243" s="59">
        <f>'Inventory Ref Sheet'!AQ2243</f>
        <v>0</v>
      </c>
      <c r="O2243" s="100" t="str">
        <f ca="1">IF('Inventory Ref Sheet'!AS2243&gt;0,YEAR(TODAY())-'Inventory Ref Sheet'!AS2243,"")</f>
        <v/>
      </c>
      <c r="P2243" s="95">
        <f>'Inventory Ref Sheet'!AU2243</f>
        <v>0</v>
      </c>
      <c r="Q2243" s="60">
        <f>'Inventory Ref Sheet'!AV2243</f>
        <v>0</v>
      </c>
      <c r="R2243" s="61"/>
      <c r="S2243" s="100" t="str">
        <f t="shared" si="120"/>
        <v/>
      </c>
      <c r="T2243" s="59">
        <f>'Inventory Ref Sheet'!M2243</f>
        <v>0</v>
      </c>
      <c r="U2243" s="102">
        <f>'Inventory Ref Sheet'!N2243</f>
        <v>0</v>
      </c>
      <c r="V2243" s="59">
        <f>'Inventory Ref Sheet'!O2243</f>
        <v>0</v>
      </c>
      <c r="W2243" s="59">
        <f>'Inventory Ref Sheet'!R2243</f>
        <v>0</v>
      </c>
      <c r="X2243" s="59">
        <f>'Inventory Ref Sheet'!S2243</f>
        <v>0</v>
      </c>
      <c r="Y2243" s="100" t="str">
        <f ca="1">IF('Inventory Ref Sheet'!U2243&gt;0,YEAR(TODAY())-'Inventory Ref Sheet'!U2243,"")</f>
        <v/>
      </c>
      <c r="Z2243" s="95">
        <f>'Inventory Ref Sheet'!W2243</f>
        <v>0</v>
      </c>
      <c r="AA2243" s="60">
        <f>'Inventory Ref Sheet'!X2243</f>
        <v>0</v>
      </c>
      <c r="AB2243" s="61"/>
      <c r="AC2243" s="97" t="str">
        <f t="shared" si="121"/>
        <v/>
      </c>
      <c r="AD2243" s="59">
        <f>'Inventory Ref Sheet'!Y2243</f>
        <v>0</v>
      </c>
      <c r="AE2243" s="59">
        <f>'Inventory Ref Sheet'!Z2243</f>
        <v>0</v>
      </c>
      <c r="AF2243" s="102">
        <f>'Inventory Ref Sheet'!AA2243</f>
        <v>0</v>
      </c>
      <c r="AG2243" s="59">
        <f>'Inventory Ref Sheet'!AD2243</f>
        <v>0</v>
      </c>
      <c r="AH2243" s="59">
        <f>'Inventory Ref Sheet'!AE2243</f>
        <v>0</v>
      </c>
      <c r="AI2243" s="100" t="str">
        <f ca="1">IF('Inventory Ref Sheet'!AG2243&gt;0,YEAR(TODAY())-'Inventory Ref Sheet'!AG2243,"")</f>
        <v/>
      </c>
      <c r="AJ2243" s="99"/>
      <c r="AK2243" s="60">
        <f>'Inventory Ref Sheet'!AJ2243</f>
        <v>0</v>
      </c>
      <c r="AL2243" s="99"/>
      <c r="AM2243" s="97" t="str">
        <f t="shared" si="122"/>
        <v/>
      </c>
    </row>
    <row r="2244" spans="10:39" x14ac:dyDescent="0.25">
      <c r="J2244" s="59">
        <f>'Inventory Ref Sheet'!AK2244</f>
        <v>0</v>
      </c>
      <c r="K2244" s="59">
        <f>'Inventory Ref Sheet'!AL2244</f>
        <v>0</v>
      </c>
      <c r="L2244" s="59">
        <f>'Inventory Ref Sheet'!AM2244</f>
        <v>0</v>
      </c>
      <c r="M2244" s="59">
        <f>'Inventory Ref Sheet'!AP2244</f>
        <v>0</v>
      </c>
      <c r="N2244" s="59">
        <f>'Inventory Ref Sheet'!AQ2244</f>
        <v>0</v>
      </c>
      <c r="O2244" s="100" t="str">
        <f ca="1">IF('Inventory Ref Sheet'!AS2244&gt;0,YEAR(TODAY())-'Inventory Ref Sheet'!AS2244,"")</f>
        <v/>
      </c>
      <c r="P2244" s="95">
        <f>'Inventory Ref Sheet'!AU2244</f>
        <v>0</v>
      </c>
      <c r="Q2244" s="60">
        <f>'Inventory Ref Sheet'!AV2244</f>
        <v>0</v>
      </c>
      <c r="R2244" s="61"/>
      <c r="S2244" s="100" t="str">
        <f t="shared" si="120"/>
        <v/>
      </c>
      <c r="T2244" s="59">
        <f>'Inventory Ref Sheet'!M2244</f>
        <v>0</v>
      </c>
      <c r="U2244" s="102">
        <f>'Inventory Ref Sheet'!N2244</f>
        <v>0</v>
      </c>
      <c r="V2244" s="59">
        <f>'Inventory Ref Sheet'!O2244</f>
        <v>0</v>
      </c>
      <c r="W2244" s="59">
        <f>'Inventory Ref Sheet'!R2244</f>
        <v>0</v>
      </c>
      <c r="X2244" s="59">
        <f>'Inventory Ref Sheet'!S2244</f>
        <v>0</v>
      </c>
      <c r="Y2244" s="100" t="str">
        <f ca="1">IF('Inventory Ref Sheet'!U2244&gt;0,YEAR(TODAY())-'Inventory Ref Sheet'!U2244,"")</f>
        <v/>
      </c>
      <c r="Z2244" s="95">
        <f>'Inventory Ref Sheet'!W2244</f>
        <v>0</v>
      </c>
      <c r="AA2244" s="60">
        <f>'Inventory Ref Sheet'!X2244</f>
        <v>0</v>
      </c>
      <c r="AB2244" s="61"/>
      <c r="AC2244" s="97" t="str">
        <f t="shared" si="121"/>
        <v/>
      </c>
      <c r="AD2244" s="59">
        <f>'Inventory Ref Sheet'!Y2244</f>
        <v>0</v>
      </c>
      <c r="AE2244" s="59">
        <f>'Inventory Ref Sheet'!Z2244</f>
        <v>0</v>
      </c>
      <c r="AF2244" s="102">
        <f>'Inventory Ref Sheet'!AA2244</f>
        <v>0</v>
      </c>
      <c r="AG2244" s="59">
        <f>'Inventory Ref Sheet'!AD2244</f>
        <v>0</v>
      </c>
      <c r="AH2244" s="59">
        <f>'Inventory Ref Sheet'!AE2244</f>
        <v>0</v>
      </c>
      <c r="AI2244" s="100" t="str">
        <f ca="1">IF('Inventory Ref Sheet'!AG2244&gt;0,YEAR(TODAY())-'Inventory Ref Sheet'!AG2244,"")</f>
        <v/>
      </c>
      <c r="AJ2244" s="99"/>
      <c r="AK2244" s="60">
        <f>'Inventory Ref Sheet'!AJ2244</f>
        <v>0</v>
      </c>
      <c r="AL2244" s="99"/>
      <c r="AM2244" s="97" t="str">
        <f t="shared" si="122"/>
        <v/>
      </c>
    </row>
    <row r="2245" spans="10:39" x14ac:dyDescent="0.25">
      <c r="J2245" s="59">
        <f>'Inventory Ref Sheet'!AK2245</f>
        <v>0</v>
      </c>
      <c r="K2245" s="59">
        <f>'Inventory Ref Sheet'!AL2245</f>
        <v>0</v>
      </c>
      <c r="L2245" s="59">
        <f>'Inventory Ref Sheet'!AM2245</f>
        <v>0</v>
      </c>
      <c r="M2245" s="59">
        <f>'Inventory Ref Sheet'!AP2245</f>
        <v>0</v>
      </c>
      <c r="N2245" s="59">
        <f>'Inventory Ref Sheet'!AQ2245</f>
        <v>0</v>
      </c>
      <c r="O2245" s="100" t="str">
        <f ca="1">IF('Inventory Ref Sheet'!AS2245&gt;0,YEAR(TODAY())-'Inventory Ref Sheet'!AS2245,"")</f>
        <v/>
      </c>
      <c r="P2245" s="95">
        <f>'Inventory Ref Sheet'!AU2245</f>
        <v>0</v>
      </c>
      <c r="Q2245" s="60">
        <f>'Inventory Ref Sheet'!AV2245</f>
        <v>0</v>
      </c>
      <c r="R2245" s="61"/>
      <c r="S2245" s="100" t="str">
        <f t="shared" si="120"/>
        <v/>
      </c>
      <c r="T2245" s="59">
        <f>'Inventory Ref Sheet'!M2245</f>
        <v>0</v>
      </c>
      <c r="U2245" s="102">
        <f>'Inventory Ref Sheet'!N2245</f>
        <v>0</v>
      </c>
      <c r="V2245" s="59">
        <f>'Inventory Ref Sheet'!O2245</f>
        <v>0</v>
      </c>
      <c r="W2245" s="59">
        <f>'Inventory Ref Sheet'!R2245</f>
        <v>0</v>
      </c>
      <c r="X2245" s="59">
        <f>'Inventory Ref Sheet'!S2245</f>
        <v>0</v>
      </c>
      <c r="Y2245" s="100" t="str">
        <f ca="1">IF('Inventory Ref Sheet'!U2245&gt;0,YEAR(TODAY())-'Inventory Ref Sheet'!U2245,"")</f>
        <v/>
      </c>
      <c r="Z2245" s="95">
        <f>'Inventory Ref Sheet'!W2245</f>
        <v>0</v>
      </c>
      <c r="AA2245" s="60">
        <f>'Inventory Ref Sheet'!X2245</f>
        <v>0</v>
      </c>
      <c r="AB2245" s="61"/>
      <c r="AC2245" s="97" t="str">
        <f t="shared" si="121"/>
        <v/>
      </c>
      <c r="AD2245" s="59">
        <f>'Inventory Ref Sheet'!Y2245</f>
        <v>0</v>
      </c>
      <c r="AE2245" s="59">
        <f>'Inventory Ref Sheet'!Z2245</f>
        <v>0</v>
      </c>
      <c r="AF2245" s="102">
        <f>'Inventory Ref Sheet'!AA2245</f>
        <v>0</v>
      </c>
      <c r="AG2245" s="59">
        <f>'Inventory Ref Sheet'!AD2245</f>
        <v>0</v>
      </c>
      <c r="AH2245" s="59">
        <f>'Inventory Ref Sheet'!AE2245</f>
        <v>0</v>
      </c>
      <c r="AI2245" s="100" t="str">
        <f ca="1">IF('Inventory Ref Sheet'!AG2245&gt;0,YEAR(TODAY())-'Inventory Ref Sheet'!AG2245,"")</f>
        <v/>
      </c>
      <c r="AJ2245" s="99"/>
      <c r="AK2245" s="60">
        <f>'Inventory Ref Sheet'!AJ2245</f>
        <v>0</v>
      </c>
      <c r="AL2245" s="99"/>
      <c r="AM2245" s="97" t="str">
        <f t="shared" si="122"/>
        <v/>
      </c>
    </row>
    <row r="2246" spans="10:39" x14ac:dyDescent="0.25">
      <c r="J2246" s="59">
        <f>'Inventory Ref Sheet'!AK2246</f>
        <v>0</v>
      </c>
      <c r="K2246" s="59">
        <f>'Inventory Ref Sheet'!AL2246</f>
        <v>0</v>
      </c>
      <c r="L2246" s="59">
        <f>'Inventory Ref Sheet'!AM2246</f>
        <v>0</v>
      </c>
      <c r="M2246" s="59">
        <f>'Inventory Ref Sheet'!AP2246</f>
        <v>0</v>
      </c>
      <c r="N2246" s="59">
        <f>'Inventory Ref Sheet'!AQ2246</f>
        <v>0</v>
      </c>
      <c r="O2246" s="100" t="str">
        <f ca="1">IF('Inventory Ref Sheet'!AS2246&gt;0,YEAR(TODAY())-'Inventory Ref Sheet'!AS2246,"")</f>
        <v/>
      </c>
      <c r="P2246" s="95">
        <f>'Inventory Ref Sheet'!AU2246</f>
        <v>0</v>
      </c>
      <c r="Q2246" s="60">
        <f>'Inventory Ref Sheet'!AV2246</f>
        <v>0</v>
      </c>
      <c r="R2246" s="61"/>
      <c r="S2246" s="100" t="str">
        <f t="shared" ref="S2246:S2309" si="123">IF(ISTEXT(J2246),IF(O2246&gt;=R2246,"Yes","No"),"")</f>
        <v/>
      </c>
      <c r="T2246" s="59">
        <f>'Inventory Ref Sheet'!M2246</f>
        <v>0</v>
      </c>
      <c r="U2246" s="102">
        <f>'Inventory Ref Sheet'!N2246</f>
        <v>0</v>
      </c>
      <c r="V2246" s="59">
        <f>'Inventory Ref Sheet'!O2246</f>
        <v>0</v>
      </c>
      <c r="W2246" s="59">
        <f>'Inventory Ref Sheet'!R2246</f>
        <v>0</v>
      </c>
      <c r="X2246" s="59">
        <f>'Inventory Ref Sheet'!S2246</f>
        <v>0</v>
      </c>
      <c r="Y2246" s="100" t="str">
        <f ca="1">IF('Inventory Ref Sheet'!U2246&gt;0,YEAR(TODAY())-'Inventory Ref Sheet'!U2246,"")</f>
        <v/>
      </c>
      <c r="Z2246" s="95">
        <f>'Inventory Ref Sheet'!W2246</f>
        <v>0</v>
      </c>
      <c r="AA2246" s="60">
        <f>'Inventory Ref Sheet'!X2246</f>
        <v>0</v>
      </c>
      <c r="AB2246" s="61"/>
      <c r="AC2246" s="97" t="str">
        <f t="shared" si="121"/>
        <v/>
      </c>
      <c r="AD2246" s="59">
        <f>'Inventory Ref Sheet'!Y2246</f>
        <v>0</v>
      </c>
      <c r="AE2246" s="59">
        <f>'Inventory Ref Sheet'!Z2246</f>
        <v>0</v>
      </c>
      <c r="AF2246" s="102">
        <f>'Inventory Ref Sheet'!AA2246</f>
        <v>0</v>
      </c>
      <c r="AG2246" s="59">
        <f>'Inventory Ref Sheet'!AD2246</f>
        <v>0</v>
      </c>
      <c r="AH2246" s="59">
        <f>'Inventory Ref Sheet'!AE2246</f>
        <v>0</v>
      </c>
      <c r="AI2246" s="100" t="str">
        <f ca="1">IF('Inventory Ref Sheet'!AG2246&gt;0,YEAR(TODAY())-'Inventory Ref Sheet'!AG2246,"")</f>
        <v/>
      </c>
      <c r="AJ2246" s="99"/>
      <c r="AK2246" s="60">
        <f>'Inventory Ref Sheet'!AJ2246</f>
        <v>0</v>
      </c>
      <c r="AL2246" s="99"/>
      <c r="AM2246" s="97" t="str">
        <f t="shared" si="122"/>
        <v/>
      </c>
    </row>
    <row r="2247" spans="10:39" x14ac:dyDescent="0.25">
      <c r="J2247" s="59">
        <f>'Inventory Ref Sheet'!AK2247</f>
        <v>0</v>
      </c>
      <c r="K2247" s="59">
        <f>'Inventory Ref Sheet'!AL2247</f>
        <v>0</v>
      </c>
      <c r="L2247" s="59">
        <f>'Inventory Ref Sheet'!AM2247</f>
        <v>0</v>
      </c>
      <c r="M2247" s="59">
        <f>'Inventory Ref Sheet'!AP2247</f>
        <v>0</v>
      </c>
      <c r="N2247" s="59">
        <f>'Inventory Ref Sheet'!AQ2247</f>
        <v>0</v>
      </c>
      <c r="O2247" s="100" t="str">
        <f ca="1">IF('Inventory Ref Sheet'!AS2247&gt;0,YEAR(TODAY())-'Inventory Ref Sheet'!AS2247,"")</f>
        <v/>
      </c>
      <c r="P2247" s="95">
        <f>'Inventory Ref Sheet'!AU2247</f>
        <v>0</v>
      </c>
      <c r="Q2247" s="60">
        <f>'Inventory Ref Sheet'!AV2247</f>
        <v>0</v>
      </c>
      <c r="R2247" s="61"/>
      <c r="S2247" s="100" t="str">
        <f t="shared" si="123"/>
        <v/>
      </c>
      <c r="T2247" s="59">
        <f>'Inventory Ref Sheet'!M2247</f>
        <v>0</v>
      </c>
      <c r="U2247" s="102">
        <f>'Inventory Ref Sheet'!N2247</f>
        <v>0</v>
      </c>
      <c r="V2247" s="59">
        <f>'Inventory Ref Sheet'!O2247</f>
        <v>0</v>
      </c>
      <c r="W2247" s="59">
        <f>'Inventory Ref Sheet'!R2247</f>
        <v>0</v>
      </c>
      <c r="X2247" s="59">
        <f>'Inventory Ref Sheet'!S2247</f>
        <v>0</v>
      </c>
      <c r="Y2247" s="100" t="str">
        <f ca="1">IF('Inventory Ref Sheet'!U2247&gt;0,YEAR(TODAY())-'Inventory Ref Sheet'!U2247,"")</f>
        <v/>
      </c>
      <c r="Z2247" s="95">
        <f>'Inventory Ref Sheet'!W2247</f>
        <v>0</v>
      </c>
      <c r="AA2247" s="60">
        <f>'Inventory Ref Sheet'!X2247</f>
        <v>0</v>
      </c>
      <c r="AB2247" s="61"/>
      <c r="AC2247" s="97" t="str">
        <f t="shared" si="121"/>
        <v/>
      </c>
      <c r="AD2247" s="59">
        <f>'Inventory Ref Sheet'!Y2247</f>
        <v>0</v>
      </c>
      <c r="AE2247" s="59">
        <f>'Inventory Ref Sheet'!Z2247</f>
        <v>0</v>
      </c>
      <c r="AF2247" s="102">
        <f>'Inventory Ref Sheet'!AA2247</f>
        <v>0</v>
      </c>
      <c r="AG2247" s="59">
        <f>'Inventory Ref Sheet'!AD2247</f>
        <v>0</v>
      </c>
      <c r="AH2247" s="59">
        <f>'Inventory Ref Sheet'!AE2247</f>
        <v>0</v>
      </c>
      <c r="AI2247" s="100" t="str">
        <f ca="1">IF('Inventory Ref Sheet'!AG2247&gt;0,YEAR(TODAY())-'Inventory Ref Sheet'!AG2247,"")</f>
        <v/>
      </c>
      <c r="AJ2247" s="99"/>
      <c r="AK2247" s="60">
        <f>'Inventory Ref Sheet'!AJ2247</f>
        <v>0</v>
      </c>
      <c r="AL2247" s="99"/>
      <c r="AM2247" s="97" t="str">
        <f t="shared" si="122"/>
        <v/>
      </c>
    </row>
    <row r="2248" spans="10:39" x14ac:dyDescent="0.25">
      <c r="J2248" s="59">
        <f>'Inventory Ref Sheet'!AK2248</f>
        <v>0</v>
      </c>
      <c r="K2248" s="59">
        <f>'Inventory Ref Sheet'!AL2248</f>
        <v>0</v>
      </c>
      <c r="L2248" s="59">
        <f>'Inventory Ref Sheet'!AM2248</f>
        <v>0</v>
      </c>
      <c r="M2248" s="59">
        <f>'Inventory Ref Sheet'!AP2248</f>
        <v>0</v>
      </c>
      <c r="N2248" s="59">
        <f>'Inventory Ref Sheet'!AQ2248</f>
        <v>0</v>
      </c>
      <c r="O2248" s="100" t="str">
        <f ca="1">IF('Inventory Ref Sheet'!AS2248&gt;0,YEAR(TODAY())-'Inventory Ref Sheet'!AS2248,"")</f>
        <v/>
      </c>
      <c r="P2248" s="95">
        <f>'Inventory Ref Sheet'!AU2248</f>
        <v>0</v>
      </c>
      <c r="Q2248" s="60">
        <f>'Inventory Ref Sheet'!AV2248</f>
        <v>0</v>
      </c>
      <c r="R2248" s="61"/>
      <c r="S2248" s="100" t="str">
        <f t="shared" si="123"/>
        <v/>
      </c>
      <c r="T2248" s="59">
        <f>'Inventory Ref Sheet'!M2248</f>
        <v>0</v>
      </c>
      <c r="U2248" s="102">
        <f>'Inventory Ref Sheet'!N2248</f>
        <v>0</v>
      </c>
      <c r="V2248" s="59">
        <f>'Inventory Ref Sheet'!O2248</f>
        <v>0</v>
      </c>
      <c r="W2248" s="59">
        <f>'Inventory Ref Sheet'!R2248</f>
        <v>0</v>
      </c>
      <c r="X2248" s="59">
        <f>'Inventory Ref Sheet'!S2248</f>
        <v>0</v>
      </c>
      <c r="Y2248" s="100" t="str">
        <f ca="1">IF('Inventory Ref Sheet'!U2248&gt;0,YEAR(TODAY())-'Inventory Ref Sheet'!U2248,"")</f>
        <v/>
      </c>
      <c r="Z2248" s="95">
        <f>'Inventory Ref Sheet'!W2248</f>
        <v>0</v>
      </c>
      <c r="AA2248" s="60">
        <f>'Inventory Ref Sheet'!X2248</f>
        <v>0</v>
      </c>
      <c r="AB2248" s="61"/>
      <c r="AC2248" s="97" t="str">
        <f t="shared" si="121"/>
        <v/>
      </c>
      <c r="AD2248" s="59">
        <f>'Inventory Ref Sheet'!Y2248</f>
        <v>0</v>
      </c>
      <c r="AE2248" s="59">
        <f>'Inventory Ref Sheet'!Z2248</f>
        <v>0</v>
      </c>
      <c r="AF2248" s="102">
        <f>'Inventory Ref Sheet'!AA2248</f>
        <v>0</v>
      </c>
      <c r="AG2248" s="59">
        <f>'Inventory Ref Sheet'!AD2248</f>
        <v>0</v>
      </c>
      <c r="AH2248" s="59">
        <f>'Inventory Ref Sheet'!AE2248</f>
        <v>0</v>
      </c>
      <c r="AI2248" s="100" t="str">
        <f ca="1">IF('Inventory Ref Sheet'!AG2248&gt;0,YEAR(TODAY())-'Inventory Ref Sheet'!AG2248,"")</f>
        <v/>
      </c>
      <c r="AJ2248" s="99"/>
      <c r="AK2248" s="60">
        <f>'Inventory Ref Sheet'!AJ2248</f>
        <v>0</v>
      </c>
      <c r="AL2248" s="99"/>
      <c r="AM2248" s="97" t="str">
        <f t="shared" si="122"/>
        <v/>
      </c>
    </row>
    <row r="2249" spans="10:39" x14ac:dyDescent="0.25">
      <c r="J2249" s="59">
        <f>'Inventory Ref Sheet'!AK2249</f>
        <v>0</v>
      </c>
      <c r="K2249" s="59">
        <f>'Inventory Ref Sheet'!AL2249</f>
        <v>0</v>
      </c>
      <c r="L2249" s="59">
        <f>'Inventory Ref Sheet'!AM2249</f>
        <v>0</v>
      </c>
      <c r="M2249" s="59">
        <f>'Inventory Ref Sheet'!AP2249</f>
        <v>0</v>
      </c>
      <c r="N2249" s="59">
        <f>'Inventory Ref Sheet'!AQ2249</f>
        <v>0</v>
      </c>
      <c r="O2249" s="100" t="str">
        <f ca="1">IF('Inventory Ref Sheet'!AS2249&gt;0,YEAR(TODAY())-'Inventory Ref Sheet'!AS2249,"")</f>
        <v/>
      </c>
      <c r="P2249" s="95">
        <f>'Inventory Ref Sheet'!AU2249</f>
        <v>0</v>
      </c>
      <c r="Q2249" s="60">
        <f>'Inventory Ref Sheet'!AV2249</f>
        <v>0</v>
      </c>
      <c r="R2249" s="61"/>
      <c r="S2249" s="100" t="str">
        <f t="shared" si="123"/>
        <v/>
      </c>
      <c r="T2249" s="59">
        <f>'Inventory Ref Sheet'!M2249</f>
        <v>0</v>
      </c>
      <c r="U2249" s="102">
        <f>'Inventory Ref Sheet'!N2249</f>
        <v>0</v>
      </c>
      <c r="V2249" s="59">
        <f>'Inventory Ref Sheet'!O2249</f>
        <v>0</v>
      </c>
      <c r="W2249" s="59">
        <f>'Inventory Ref Sheet'!R2249</f>
        <v>0</v>
      </c>
      <c r="X2249" s="59">
        <f>'Inventory Ref Sheet'!S2249</f>
        <v>0</v>
      </c>
      <c r="Y2249" s="100" t="str">
        <f ca="1">IF('Inventory Ref Sheet'!U2249&gt;0,YEAR(TODAY())-'Inventory Ref Sheet'!U2249,"")</f>
        <v/>
      </c>
      <c r="Z2249" s="95">
        <f>'Inventory Ref Sheet'!W2249</f>
        <v>0</v>
      </c>
      <c r="AA2249" s="60">
        <f>'Inventory Ref Sheet'!X2249</f>
        <v>0</v>
      </c>
      <c r="AB2249" s="61"/>
      <c r="AC2249" s="97" t="str">
        <f t="shared" si="121"/>
        <v/>
      </c>
      <c r="AD2249" s="59">
        <f>'Inventory Ref Sheet'!Y2249</f>
        <v>0</v>
      </c>
      <c r="AE2249" s="59">
        <f>'Inventory Ref Sheet'!Z2249</f>
        <v>0</v>
      </c>
      <c r="AF2249" s="102">
        <f>'Inventory Ref Sheet'!AA2249</f>
        <v>0</v>
      </c>
      <c r="AG2249" s="59">
        <f>'Inventory Ref Sheet'!AD2249</f>
        <v>0</v>
      </c>
      <c r="AH2249" s="59">
        <f>'Inventory Ref Sheet'!AE2249</f>
        <v>0</v>
      </c>
      <c r="AI2249" s="100" t="str">
        <f ca="1">IF('Inventory Ref Sheet'!AG2249&gt;0,YEAR(TODAY())-'Inventory Ref Sheet'!AG2249,"")</f>
        <v/>
      </c>
      <c r="AJ2249" s="99"/>
      <c r="AK2249" s="60">
        <f>'Inventory Ref Sheet'!AJ2249</f>
        <v>0</v>
      </c>
      <c r="AL2249" s="99"/>
      <c r="AM2249" s="97" t="str">
        <f t="shared" si="122"/>
        <v/>
      </c>
    </row>
    <row r="2250" spans="10:39" x14ac:dyDescent="0.25">
      <c r="J2250" s="59">
        <f>'Inventory Ref Sheet'!AK2250</f>
        <v>0</v>
      </c>
      <c r="K2250" s="59">
        <f>'Inventory Ref Sheet'!AL2250</f>
        <v>0</v>
      </c>
      <c r="L2250" s="59">
        <f>'Inventory Ref Sheet'!AM2250</f>
        <v>0</v>
      </c>
      <c r="M2250" s="59">
        <f>'Inventory Ref Sheet'!AP2250</f>
        <v>0</v>
      </c>
      <c r="N2250" s="59">
        <f>'Inventory Ref Sheet'!AQ2250</f>
        <v>0</v>
      </c>
      <c r="O2250" s="100" t="str">
        <f ca="1">IF('Inventory Ref Sheet'!AS2250&gt;0,YEAR(TODAY())-'Inventory Ref Sheet'!AS2250,"")</f>
        <v/>
      </c>
      <c r="P2250" s="95">
        <f>'Inventory Ref Sheet'!AU2250</f>
        <v>0</v>
      </c>
      <c r="Q2250" s="60">
        <f>'Inventory Ref Sheet'!AV2250</f>
        <v>0</v>
      </c>
      <c r="R2250" s="61"/>
      <c r="S2250" s="100" t="str">
        <f t="shared" si="123"/>
        <v/>
      </c>
      <c r="T2250" s="59">
        <f>'Inventory Ref Sheet'!M2250</f>
        <v>0</v>
      </c>
      <c r="U2250" s="102">
        <f>'Inventory Ref Sheet'!N2250</f>
        <v>0</v>
      </c>
      <c r="V2250" s="59">
        <f>'Inventory Ref Sheet'!O2250</f>
        <v>0</v>
      </c>
      <c r="W2250" s="59">
        <f>'Inventory Ref Sheet'!R2250</f>
        <v>0</v>
      </c>
      <c r="X2250" s="59">
        <f>'Inventory Ref Sheet'!S2250</f>
        <v>0</v>
      </c>
      <c r="Y2250" s="100" t="str">
        <f ca="1">IF('Inventory Ref Sheet'!U2250&gt;0,YEAR(TODAY())-'Inventory Ref Sheet'!U2250,"")</f>
        <v/>
      </c>
      <c r="Z2250" s="95">
        <f>'Inventory Ref Sheet'!W2250</f>
        <v>0</v>
      </c>
      <c r="AA2250" s="60">
        <f>'Inventory Ref Sheet'!X2250</f>
        <v>0</v>
      </c>
      <c r="AB2250" s="61"/>
      <c r="AC2250" s="97" t="str">
        <f t="shared" si="121"/>
        <v/>
      </c>
      <c r="AD2250" s="59">
        <f>'Inventory Ref Sheet'!Y2250</f>
        <v>0</v>
      </c>
      <c r="AE2250" s="59">
        <f>'Inventory Ref Sheet'!Z2250</f>
        <v>0</v>
      </c>
      <c r="AF2250" s="102">
        <f>'Inventory Ref Sheet'!AA2250</f>
        <v>0</v>
      </c>
      <c r="AG2250" s="59">
        <f>'Inventory Ref Sheet'!AD2250</f>
        <v>0</v>
      </c>
      <c r="AH2250" s="59">
        <f>'Inventory Ref Sheet'!AE2250</f>
        <v>0</v>
      </c>
      <c r="AI2250" s="100" t="str">
        <f ca="1">IF('Inventory Ref Sheet'!AG2250&gt;0,YEAR(TODAY())-'Inventory Ref Sheet'!AG2250,"")</f>
        <v/>
      </c>
      <c r="AJ2250" s="99"/>
      <c r="AK2250" s="60">
        <f>'Inventory Ref Sheet'!AJ2250</f>
        <v>0</v>
      </c>
      <c r="AL2250" s="99"/>
      <c r="AM2250" s="97" t="str">
        <f t="shared" si="122"/>
        <v/>
      </c>
    </row>
    <row r="2251" spans="10:39" x14ac:dyDescent="0.25">
      <c r="J2251" s="59">
        <f>'Inventory Ref Sheet'!AK2251</f>
        <v>0</v>
      </c>
      <c r="K2251" s="59">
        <f>'Inventory Ref Sheet'!AL2251</f>
        <v>0</v>
      </c>
      <c r="L2251" s="59">
        <f>'Inventory Ref Sheet'!AM2251</f>
        <v>0</v>
      </c>
      <c r="M2251" s="59">
        <f>'Inventory Ref Sheet'!AP2251</f>
        <v>0</v>
      </c>
      <c r="N2251" s="59">
        <f>'Inventory Ref Sheet'!AQ2251</f>
        <v>0</v>
      </c>
      <c r="O2251" s="100" t="str">
        <f ca="1">IF('Inventory Ref Sheet'!AS2251&gt;0,YEAR(TODAY())-'Inventory Ref Sheet'!AS2251,"")</f>
        <v/>
      </c>
      <c r="P2251" s="95">
        <f>'Inventory Ref Sheet'!AU2251</f>
        <v>0</v>
      </c>
      <c r="Q2251" s="60">
        <f>'Inventory Ref Sheet'!AV2251</f>
        <v>0</v>
      </c>
      <c r="R2251" s="61"/>
      <c r="S2251" s="100" t="str">
        <f t="shared" si="123"/>
        <v/>
      </c>
      <c r="T2251" s="59">
        <f>'Inventory Ref Sheet'!M2251</f>
        <v>0</v>
      </c>
      <c r="U2251" s="102">
        <f>'Inventory Ref Sheet'!N2251</f>
        <v>0</v>
      </c>
      <c r="V2251" s="59">
        <f>'Inventory Ref Sheet'!O2251</f>
        <v>0</v>
      </c>
      <c r="W2251" s="59">
        <f>'Inventory Ref Sheet'!R2251</f>
        <v>0</v>
      </c>
      <c r="X2251" s="59">
        <f>'Inventory Ref Sheet'!S2251</f>
        <v>0</v>
      </c>
      <c r="Y2251" s="100" t="str">
        <f ca="1">IF('Inventory Ref Sheet'!U2251&gt;0,YEAR(TODAY())-'Inventory Ref Sheet'!U2251,"")</f>
        <v/>
      </c>
      <c r="Z2251" s="95">
        <f>'Inventory Ref Sheet'!W2251</f>
        <v>0</v>
      </c>
      <c r="AA2251" s="60">
        <f>'Inventory Ref Sheet'!X2251</f>
        <v>0</v>
      </c>
      <c r="AB2251" s="61"/>
      <c r="AC2251" s="97" t="str">
        <f t="shared" ref="AC2251:AC2314" si="124">IF(ISTEXT(T2251),IF(Y2251&gt;=AB2251,"Yes","No"),"")</f>
        <v/>
      </c>
      <c r="AD2251" s="59">
        <f>'Inventory Ref Sheet'!Y2251</f>
        <v>0</v>
      </c>
      <c r="AE2251" s="59">
        <f>'Inventory Ref Sheet'!Z2251</f>
        <v>0</v>
      </c>
      <c r="AF2251" s="102">
        <f>'Inventory Ref Sheet'!AA2251</f>
        <v>0</v>
      </c>
      <c r="AG2251" s="59">
        <f>'Inventory Ref Sheet'!AD2251</f>
        <v>0</v>
      </c>
      <c r="AH2251" s="59">
        <f>'Inventory Ref Sheet'!AE2251</f>
        <v>0</v>
      </c>
      <c r="AI2251" s="100" t="str">
        <f ca="1">IF('Inventory Ref Sheet'!AG2251&gt;0,YEAR(TODAY())-'Inventory Ref Sheet'!AG2251,"")</f>
        <v/>
      </c>
      <c r="AJ2251" s="99"/>
      <c r="AK2251" s="60">
        <f>'Inventory Ref Sheet'!AJ2251</f>
        <v>0</v>
      </c>
      <c r="AL2251" s="99"/>
      <c r="AM2251" s="97" t="str">
        <f t="shared" ref="AM2251:AM2314" si="125">IF(ISTEXT(AD2251),IF(AI2251&gt;=AL2251,"Yes","No"),"")</f>
        <v/>
      </c>
    </row>
    <row r="2252" spans="10:39" x14ac:dyDescent="0.25">
      <c r="J2252" s="59">
        <f>'Inventory Ref Sheet'!AK2252</f>
        <v>0</v>
      </c>
      <c r="K2252" s="59">
        <f>'Inventory Ref Sheet'!AL2252</f>
        <v>0</v>
      </c>
      <c r="L2252" s="59">
        <f>'Inventory Ref Sheet'!AM2252</f>
        <v>0</v>
      </c>
      <c r="M2252" s="59">
        <f>'Inventory Ref Sheet'!AP2252</f>
        <v>0</v>
      </c>
      <c r="N2252" s="59">
        <f>'Inventory Ref Sheet'!AQ2252</f>
        <v>0</v>
      </c>
      <c r="O2252" s="100" t="str">
        <f ca="1">IF('Inventory Ref Sheet'!AS2252&gt;0,YEAR(TODAY())-'Inventory Ref Sheet'!AS2252,"")</f>
        <v/>
      </c>
      <c r="P2252" s="95">
        <f>'Inventory Ref Sheet'!AU2252</f>
        <v>0</v>
      </c>
      <c r="Q2252" s="60">
        <f>'Inventory Ref Sheet'!AV2252</f>
        <v>0</v>
      </c>
      <c r="R2252" s="61"/>
      <c r="S2252" s="100" t="str">
        <f t="shared" si="123"/>
        <v/>
      </c>
      <c r="T2252" s="59">
        <f>'Inventory Ref Sheet'!M2252</f>
        <v>0</v>
      </c>
      <c r="U2252" s="102">
        <f>'Inventory Ref Sheet'!N2252</f>
        <v>0</v>
      </c>
      <c r="V2252" s="59">
        <f>'Inventory Ref Sheet'!O2252</f>
        <v>0</v>
      </c>
      <c r="W2252" s="59">
        <f>'Inventory Ref Sheet'!R2252</f>
        <v>0</v>
      </c>
      <c r="X2252" s="59">
        <f>'Inventory Ref Sheet'!S2252</f>
        <v>0</v>
      </c>
      <c r="Y2252" s="100" t="str">
        <f ca="1">IF('Inventory Ref Sheet'!U2252&gt;0,YEAR(TODAY())-'Inventory Ref Sheet'!U2252,"")</f>
        <v/>
      </c>
      <c r="Z2252" s="95">
        <f>'Inventory Ref Sheet'!W2252</f>
        <v>0</v>
      </c>
      <c r="AA2252" s="60">
        <f>'Inventory Ref Sheet'!X2252</f>
        <v>0</v>
      </c>
      <c r="AB2252" s="61"/>
      <c r="AC2252" s="97" t="str">
        <f t="shared" si="124"/>
        <v/>
      </c>
      <c r="AD2252" s="59">
        <f>'Inventory Ref Sheet'!Y2252</f>
        <v>0</v>
      </c>
      <c r="AE2252" s="59">
        <f>'Inventory Ref Sheet'!Z2252</f>
        <v>0</v>
      </c>
      <c r="AF2252" s="102">
        <f>'Inventory Ref Sheet'!AA2252</f>
        <v>0</v>
      </c>
      <c r="AG2252" s="59">
        <f>'Inventory Ref Sheet'!AD2252</f>
        <v>0</v>
      </c>
      <c r="AH2252" s="59">
        <f>'Inventory Ref Sheet'!AE2252</f>
        <v>0</v>
      </c>
      <c r="AI2252" s="100" t="str">
        <f ca="1">IF('Inventory Ref Sheet'!AG2252&gt;0,YEAR(TODAY())-'Inventory Ref Sheet'!AG2252,"")</f>
        <v/>
      </c>
      <c r="AJ2252" s="99"/>
      <c r="AK2252" s="60">
        <f>'Inventory Ref Sheet'!AJ2252</f>
        <v>0</v>
      </c>
      <c r="AL2252" s="99"/>
      <c r="AM2252" s="97" t="str">
        <f t="shared" si="125"/>
        <v/>
      </c>
    </row>
    <row r="2253" spans="10:39" x14ac:dyDescent="0.25">
      <c r="J2253" s="59">
        <f>'Inventory Ref Sheet'!AK2253</f>
        <v>0</v>
      </c>
      <c r="K2253" s="59">
        <f>'Inventory Ref Sheet'!AL2253</f>
        <v>0</v>
      </c>
      <c r="L2253" s="59">
        <f>'Inventory Ref Sheet'!AM2253</f>
        <v>0</v>
      </c>
      <c r="M2253" s="59">
        <f>'Inventory Ref Sheet'!AP2253</f>
        <v>0</v>
      </c>
      <c r="N2253" s="59">
        <f>'Inventory Ref Sheet'!AQ2253</f>
        <v>0</v>
      </c>
      <c r="O2253" s="100" t="str">
        <f ca="1">IF('Inventory Ref Sheet'!AS2253&gt;0,YEAR(TODAY())-'Inventory Ref Sheet'!AS2253,"")</f>
        <v/>
      </c>
      <c r="P2253" s="95">
        <f>'Inventory Ref Sheet'!AU2253</f>
        <v>0</v>
      </c>
      <c r="Q2253" s="60">
        <f>'Inventory Ref Sheet'!AV2253</f>
        <v>0</v>
      </c>
      <c r="R2253" s="61"/>
      <c r="S2253" s="100" t="str">
        <f t="shared" si="123"/>
        <v/>
      </c>
      <c r="T2253" s="59">
        <f>'Inventory Ref Sheet'!M2253</f>
        <v>0</v>
      </c>
      <c r="U2253" s="102">
        <f>'Inventory Ref Sheet'!N2253</f>
        <v>0</v>
      </c>
      <c r="V2253" s="59">
        <f>'Inventory Ref Sheet'!O2253</f>
        <v>0</v>
      </c>
      <c r="W2253" s="59">
        <f>'Inventory Ref Sheet'!R2253</f>
        <v>0</v>
      </c>
      <c r="X2253" s="59">
        <f>'Inventory Ref Sheet'!S2253</f>
        <v>0</v>
      </c>
      <c r="Y2253" s="100" t="str">
        <f ca="1">IF('Inventory Ref Sheet'!U2253&gt;0,YEAR(TODAY())-'Inventory Ref Sheet'!U2253,"")</f>
        <v/>
      </c>
      <c r="Z2253" s="95">
        <f>'Inventory Ref Sheet'!W2253</f>
        <v>0</v>
      </c>
      <c r="AA2253" s="60">
        <f>'Inventory Ref Sheet'!X2253</f>
        <v>0</v>
      </c>
      <c r="AB2253" s="61"/>
      <c r="AC2253" s="97" t="str">
        <f t="shared" si="124"/>
        <v/>
      </c>
      <c r="AD2253" s="59">
        <f>'Inventory Ref Sheet'!Y2253</f>
        <v>0</v>
      </c>
      <c r="AE2253" s="59">
        <f>'Inventory Ref Sheet'!Z2253</f>
        <v>0</v>
      </c>
      <c r="AF2253" s="102">
        <f>'Inventory Ref Sheet'!AA2253</f>
        <v>0</v>
      </c>
      <c r="AG2253" s="59">
        <f>'Inventory Ref Sheet'!AD2253</f>
        <v>0</v>
      </c>
      <c r="AH2253" s="59">
        <f>'Inventory Ref Sheet'!AE2253</f>
        <v>0</v>
      </c>
      <c r="AI2253" s="100" t="str">
        <f ca="1">IF('Inventory Ref Sheet'!AG2253&gt;0,YEAR(TODAY())-'Inventory Ref Sheet'!AG2253,"")</f>
        <v/>
      </c>
      <c r="AJ2253" s="99"/>
      <c r="AK2253" s="60">
        <f>'Inventory Ref Sheet'!AJ2253</f>
        <v>0</v>
      </c>
      <c r="AL2253" s="99"/>
      <c r="AM2253" s="97" t="str">
        <f t="shared" si="125"/>
        <v/>
      </c>
    </row>
    <row r="2254" spans="10:39" x14ac:dyDescent="0.25">
      <c r="J2254" s="59">
        <f>'Inventory Ref Sheet'!AK2254</f>
        <v>0</v>
      </c>
      <c r="K2254" s="59">
        <f>'Inventory Ref Sheet'!AL2254</f>
        <v>0</v>
      </c>
      <c r="L2254" s="59">
        <f>'Inventory Ref Sheet'!AM2254</f>
        <v>0</v>
      </c>
      <c r="M2254" s="59">
        <f>'Inventory Ref Sheet'!AP2254</f>
        <v>0</v>
      </c>
      <c r="N2254" s="59">
        <f>'Inventory Ref Sheet'!AQ2254</f>
        <v>0</v>
      </c>
      <c r="O2254" s="100" t="str">
        <f ca="1">IF('Inventory Ref Sheet'!AS2254&gt;0,YEAR(TODAY())-'Inventory Ref Sheet'!AS2254,"")</f>
        <v/>
      </c>
      <c r="P2254" s="95">
        <f>'Inventory Ref Sheet'!AU2254</f>
        <v>0</v>
      </c>
      <c r="Q2254" s="60">
        <f>'Inventory Ref Sheet'!AV2254</f>
        <v>0</v>
      </c>
      <c r="R2254" s="61"/>
      <c r="S2254" s="100" t="str">
        <f t="shared" si="123"/>
        <v/>
      </c>
      <c r="T2254" s="59">
        <f>'Inventory Ref Sheet'!M2254</f>
        <v>0</v>
      </c>
      <c r="U2254" s="102">
        <f>'Inventory Ref Sheet'!N2254</f>
        <v>0</v>
      </c>
      <c r="V2254" s="59">
        <f>'Inventory Ref Sheet'!O2254</f>
        <v>0</v>
      </c>
      <c r="W2254" s="59">
        <f>'Inventory Ref Sheet'!R2254</f>
        <v>0</v>
      </c>
      <c r="X2254" s="59">
        <f>'Inventory Ref Sheet'!S2254</f>
        <v>0</v>
      </c>
      <c r="Y2254" s="100" t="str">
        <f ca="1">IF('Inventory Ref Sheet'!U2254&gt;0,YEAR(TODAY())-'Inventory Ref Sheet'!U2254,"")</f>
        <v/>
      </c>
      <c r="Z2254" s="95">
        <f>'Inventory Ref Sheet'!W2254</f>
        <v>0</v>
      </c>
      <c r="AA2254" s="60">
        <f>'Inventory Ref Sheet'!X2254</f>
        <v>0</v>
      </c>
      <c r="AB2254" s="61"/>
      <c r="AC2254" s="97" t="str">
        <f t="shared" si="124"/>
        <v/>
      </c>
      <c r="AD2254" s="59">
        <f>'Inventory Ref Sheet'!Y2254</f>
        <v>0</v>
      </c>
      <c r="AE2254" s="59">
        <f>'Inventory Ref Sheet'!Z2254</f>
        <v>0</v>
      </c>
      <c r="AF2254" s="102">
        <f>'Inventory Ref Sheet'!AA2254</f>
        <v>0</v>
      </c>
      <c r="AG2254" s="59">
        <f>'Inventory Ref Sheet'!AD2254</f>
        <v>0</v>
      </c>
      <c r="AH2254" s="59">
        <f>'Inventory Ref Sheet'!AE2254</f>
        <v>0</v>
      </c>
      <c r="AI2254" s="100" t="str">
        <f ca="1">IF('Inventory Ref Sheet'!AG2254&gt;0,YEAR(TODAY())-'Inventory Ref Sheet'!AG2254,"")</f>
        <v/>
      </c>
      <c r="AJ2254" s="99"/>
      <c r="AK2254" s="60">
        <f>'Inventory Ref Sheet'!AJ2254</f>
        <v>0</v>
      </c>
      <c r="AL2254" s="99"/>
      <c r="AM2254" s="97" t="str">
        <f t="shared" si="125"/>
        <v/>
      </c>
    </row>
    <row r="2255" spans="10:39" x14ac:dyDescent="0.25">
      <c r="J2255" s="59">
        <f>'Inventory Ref Sheet'!AK2255</f>
        <v>0</v>
      </c>
      <c r="K2255" s="59">
        <f>'Inventory Ref Sheet'!AL2255</f>
        <v>0</v>
      </c>
      <c r="L2255" s="59">
        <f>'Inventory Ref Sheet'!AM2255</f>
        <v>0</v>
      </c>
      <c r="M2255" s="59">
        <f>'Inventory Ref Sheet'!AP2255</f>
        <v>0</v>
      </c>
      <c r="N2255" s="59">
        <f>'Inventory Ref Sheet'!AQ2255</f>
        <v>0</v>
      </c>
      <c r="O2255" s="100" t="str">
        <f ca="1">IF('Inventory Ref Sheet'!AS2255&gt;0,YEAR(TODAY())-'Inventory Ref Sheet'!AS2255,"")</f>
        <v/>
      </c>
      <c r="P2255" s="95">
        <f>'Inventory Ref Sheet'!AU2255</f>
        <v>0</v>
      </c>
      <c r="Q2255" s="60">
        <f>'Inventory Ref Sheet'!AV2255</f>
        <v>0</v>
      </c>
      <c r="R2255" s="61"/>
      <c r="S2255" s="100" t="str">
        <f t="shared" si="123"/>
        <v/>
      </c>
      <c r="T2255" s="59">
        <f>'Inventory Ref Sheet'!M2255</f>
        <v>0</v>
      </c>
      <c r="U2255" s="102">
        <f>'Inventory Ref Sheet'!N2255</f>
        <v>0</v>
      </c>
      <c r="V2255" s="59">
        <f>'Inventory Ref Sheet'!O2255</f>
        <v>0</v>
      </c>
      <c r="W2255" s="59">
        <f>'Inventory Ref Sheet'!R2255</f>
        <v>0</v>
      </c>
      <c r="X2255" s="59">
        <f>'Inventory Ref Sheet'!S2255</f>
        <v>0</v>
      </c>
      <c r="Y2255" s="100" t="str">
        <f ca="1">IF('Inventory Ref Sheet'!U2255&gt;0,YEAR(TODAY())-'Inventory Ref Sheet'!U2255,"")</f>
        <v/>
      </c>
      <c r="Z2255" s="95">
        <f>'Inventory Ref Sheet'!W2255</f>
        <v>0</v>
      </c>
      <c r="AA2255" s="60">
        <f>'Inventory Ref Sheet'!X2255</f>
        <v>0</v>
      </c>
      <c r="AB2255" s="61"/>
      <c r="AC2255" s="97" t="str">
        <f t="shared" si="124"/>
        <v/>
      </c>
      <c r="AD2255" s="59">
        <f>'Inventory Ref Sheet'!Y2255</f>
        <v>0</v>
      </c>
      <c r="AE2255" s="59">
        <f>'Inventory Ref Sheet'!Z2255</f>
        <v>0</v>
      </c>
      <c r="AF2255" s="102">
        <f>'Inventory Ref Sheet'!AA2255</f>
        <v>0</v>
      </c>
      <c r="AG2255" s="59">
        <f>'Inventory Ref Sheet'!AD2255</f>
        <v>0</v>
      </c>
      <c r="AH2255" s="59">
        <f>'Inventory Ref Sheet'!AE2255</f>
        <v>0</v>
      </c>
      <c r="AI2255" s="100" t="str">
        <f ca="1">IF('Inventory Ref Sheet'!AG2255&gt;0,YEAR(TODAY())-'Inventory Ref Sheet'!AG2255,"")</f>
        <v/>
      </c>
      <c r="AJ2255" s="99"/>
      <c r="AK2255" s="60">
        <f>'Inventory Ref Sheet'!AJ2255</f>
        <v>0</v>
      </c>
      <c r="AL2255" s="99"/>
      <c r="AM2255" s="97" t="str">
        <f t="shared" si="125"/>
        <v/>
      </c>
    </row>
    <row r="2256" spans="10:39" x14ac:dyDescent="0.25">
      <c r="J2256" s="59">
        <f>'Inventory Ref Sheet'!AK2256</f>
        <v>0</v>
      </c>
      <c r="K2256" s="59">
        <f>'Inventory Ref Sheet'!AL2256</f>
        <v>0</v>
      </c>
      <c r="L2256" s="59">
        <f>'Inventory Ref Sheet'!AM2256</f>
        <v>0</v>
      </c>
      <c r="M2256" s="59">
        <f>'Inventory Ref Sheet'!AP2256</f>
        <v>0</v>
      </c>
      <c r="N2256" s="59">
        <f>'Inventory Ref Sheet'!AQ2256</f>
        <v>0</v>
      </c>
      <c r="O2256" s="100" t="str">
        <f ca="1">IF('Inventory Ref Sheet'!AS2256&gt;0,YEAR(TODAY())-'Inventory Ref Sheet'!AS2256,"")</f>
        <v/>
      </c>
      <c r="P2256" s="95">
        <f>'Inventory Ref Sheet'!AU2256</f>
        <v>0</v>
      </c>
      <c r="Q2256" s="60">
        <f>'Inventory Ref Sheet'!AV2256</f>
        <v>0</v>
      </c>
      <c r="R2256" s="61"/>
      <c r="S2256" s="100" t="str">
        <f t="shared" si="123"/>
        <v/>
      </c>
      <c r="T2256" s="59">
        <f>'Inventory Ref Sheet'!M2256</f>
        <v>0</v>
      </c>
      <c r="U2256" s="102">
        <f>'Inventory Ref Sheet'!N2256</f>
        <v>0</v>
      </c>
      <c r="V2256" s="59">
        <f>'Inventory Ref Sheet'!O2256</f>
        <v>0</v>
      </c>
      <c r="W2256" s="59">
        <f>'Inventory Ref Sheet'!R2256</f>
        <v>0</v>
      </c>
      <c r="X2256" s="59">
        <f>'Inventory Ref Sheet'!S2256</f>
        <v>0</v>
      </c>
      <c r="Y2256" s="100" t="str">
        <f ca="1">IF('Inventory Ref Sheet'!U2256&gt;0,YEAR(TODAY())-'Inventory Ref Sheet'!U2256,"")</f>
        <v/>
      </c>
      <c r="Z2256" s="95">
        <f>'Inventory Ref Sheet'!W2256</f>
        <v>0</v>
      </c>
      <c r="AA2256" s="60">
        <f>'Inventory Ref Sheet'!X2256</f>
        <v>0</v>
      </c>
      <c r="AB2256" s="61"/>
      <c r="AC2256" s="97" t="str">
        <f t="shared" si="124"/>
        <v/>
      </c>
      <c r="AD2256" s="59">
        <f>'Inventory Ref Sheet'!Y2256</f>
        <v>0</v>
      </c>
      <c r="AE2256" s="59">
        <f>'Inventory Ref Sheet'!Z2256</f>
        <v>0</v>
      </c>
      <c r="AF2256" s="102">
        <f>'Inventory Ref Sheet'!AA2256</f>
        <v>0</v>
      </c>
      <c r="AG2256" s="59">
        <f>'Inventory Ref Sheet'!AD2256</f>
        <v>0</v>
      </c>
      <c r="AH2256" s="59">
        <f>'Inventory Ref Sheet'!AE2256</f>
        <v>0</v>
      </c>
      <c r="AI2256" s="100" t="str">
        <f ca="1">IF('Inventory Ref Sheet'!AG2256&gt;0,YEAR(TODAY())-'Inventory Ref Sheet'!AG2256,"")</f>
        <v/>
      </c>
      <c r="AJ2256" s="99"/>
      <c r="AK2256" s="60">
        <f>'Inventory Ref Sheet'!AJ2256</f>
        <v>0</v>
      </c>
      <c r="AL2256" s="99"/>
      <c r="AM2256" s="97" t="str">
        <f t="shared" si="125"/>
        <v/>
      </c>
    </row>
    <row r="2257" spans="10:39" x14ac:dyDescent="0.25">
      <c r="J2257" s="59">
        <f>'Inventory Ref Sheet'!AK2257</f>
        <v>0</v>
      </c>
      <c r="K2257" s="59">
        <f>'Inventory Ref Sheet'!AL2257</f>
        <v>0</v>
      </c>
      <c r="L2257" s="59">
        <f>'Inventory Ref Sheet'!AM2257</f>
        <v>0</v>
      </c>
      <c r="M2257" s="59">
        <f>'Inventory Ref Sheet'!AP2257</f>
        <v>0</v>
      </c>
      <c r="N2257" s="59">
        <f>'Inventory Ref Sheet'!AQ2257</f>
        <v>0</v>
      </c>
      <c r="O2257" s="100" t="str">
        <f ca="1">IF('Inventory Ref Sheet'!AS2257&gt;0,YEAR(TODAY())-'Inventory Ref Sheet'!AS2257,"")</f>
        <v/>
      </c>
      <c r="P2257" s="95">
        <f>'Inventory Ref Sheet'!AU2257</f>
        <v>0</v>
      </c>
      <c r="Q2257" s="60">
        <f>'Inventory Ref Sheet'!AV2257</f>
        <v>0</v>
      </c>
      <c r="R2257" s="61"/>
      <c r="S2257" s="100" t="str">
        <f t="shared" si="123"/>
        <v/>
      </c>
      <c r="T2257" s="59">
        <f>'Inventory Ref Sheet'!M2257</f>
        <v>0</v>
      </c>
      <c r="U2257" s="102">
        <f>'Inventory Ref Sheet'!N2257</f>
        <v>0</v>
      </c>
      <c r="V2257" s="59">
        <f>'Inventory Ref Sheet'!O2257</f>
        <v>0</v>
      </c>
      <c r="W2257" s="59">
        <f>'Inventory Ref Sheet'!R2257</f>
        <v>0</v>
      </c>
      <c r="X2257" s="59">
        <f>'Inventory Ref Sheet'!S2257</f>
        <v>0</v>
      </c>
      <c r="Y2257" s="100" t="str">
        <f ca="1">IF('Inventory Ref Sheet'!U2257&gt;0,YEAR(TODAY())-'Inventory Ref Sheet'!U2257,"")</f>
        <v/>
      </c>
      <c r="Z2257" s="95">
        <f>'Inventory Ref Sheet'!W2257</f>
        <v>0</v>
      </c>
      <c r="AA2257" s="60">
        <f>'Inventory Ref Sheet'!X2257</f>
        <v>0</v>
      </c>
      <c r="AB2257" s="61"/>
      <c r="AC2257" s="97" t="str">
        <f t="shared" si="124"/>
        <v/>
      </c>
      <c r="AD2257" s="59">
        <f>'Inventory Ref Sheet'!Y2257</f>
        <v>0</v>
      </c>
      <c r="AE2257" s="59">
        <f>'Inventory Ref Sheet'!Z2257</f>
        <v>0</v>
      </c>
      <c r="AF2257" s="102">
        <f>'Inventory Ref Sheet'!AA2257</f>
        <v>0</v>
      </c>
      <c r="AG2257" s="59">
        <f>'Inventory Ref Sheet'!AD2257</f>
        <v>0</v>
      </c>
      <c r="AH2257" s="59">
        <f>'Inventory Ref Sheet'!AE2257</f>
        <v>0</v>
      </c>
      <c r="AI2257" s="100" t="str">
        <f ca="1">IF('Inventory Ref Sheet'!AG2257&gt;0,YEAR(TODAY())-'Inventory Ref Sheet'!AG2257,"")</f>
        <v/>
      </c>
      <c r="AJ2257" s="99"/>
      <c r="AK2257" s="60">
        <f>'Inventory Ref Sheet'!AJ2257</f>
        <v>0</v>
      </c>
      <c r="AL2257" s="99"/>
      <c r="AM2257" s="97" t="str">
        <f t="shared" si="125"/>
        <v/>
      </c>
    </row>
    <row r="2258" spans="10:39" x14ac:dyDescent="0.25">
      <c r="J2258" s="59">
        <f>'Inventory Ref Sheet'!AK2258</f>
        <v>0</v>
      </c>
      <c r="K2258" s="59">
        <f>'Inventory Ref Sheet'!AL2258</f>
        <v>0</v>
      </c>
      <c r="L2258" s="59">
        <f>'Inventory Ref Sheet'!AM2258</f>
        <v>0</v>
      </c>
      <c r="M2258" s="59">
        <f>'Inventory Ref Sheet'!AP2258</f>
        <v>0</v>
      </c>
      <c r="N2258" s="59">
        <f>'Inventory Ref Sheet'!AQ2258</f>
        <v>0</v>
      </c>
      <c r="O2258" s="100" t="str">
        <f ca="1">IF('Inventory Ref Sheet'!AS2258&gt;0,YEAR(TODAY())-'Inventory Ref Sheet'!AS2258,"")</f>
        <v/>
      </c>
      <c r="P2258" s="95">
        <f>'Inventory Ref Sheet'!AU2258</f>
        <v>0</v>
      </c>
      <c r="Q2258" s="60">
        <f>'Inventory Ref Sheet'!AV2258</f>
        <v>0</v>
      </c>
      <c r="R2258" s="61"/>
      <c r="S2258" s="100" t="str">
        <f t="shared" si="123"/>
        <v/>
      </c>
      <c r="T2258" s="59">
        <f>'Inventory Ref Sheet'!M2258</f>
        <v>0</v>
      </c>
      <c r="U2258" s="102">
        <f>'Inventory Ref Sheet'!N2258</f>
        <v>0</v>
      </c>
      <c r="V2258" s="59">
        <f>'Inventory Ref Sheet'!O2258</f>
        <v>0</v>
      </c>
      <c r="W2258" s="59">
        <f>'Inventory Ref Sheet'!R2258</f>
        <v>0</v>
      </c>
      <c r="X2258" s="59">
        <f>'Inventory Ref Sheet'!S2258</f>
        <v>0</v>
      </c>
      <c r="Y2258" s="100" t="str">
        <f ca="1">IF('Inventory Ref Sheet'!U2258&gt;0,YEAR(TODAY())-'Inventory Ref Sheet'!U2258,"")</f>
        <v/>
      </c>
      <c r="Z2258" s="95">
        <f>'Inventory Ref Sheet'!W2258</f>
        <v>0</v>
      </c>
      <c r="AA2258" s="60">
        <f>'Inventory Ref Sheet'!X2258</f>
        <v>0</v>
      </c>
      <c r="AB2258" s="61"/>
      <c r="AC2258" s="97" t="str">
        <f t="shared" si="124"/>
        <v/>
      </c>
      <c r="AD2258" s="59">
        <f>'Inventory Ref Sheet'!Y2258</f>
        <v>0</v>
      </c>
      <c r="AE2258" s="59">
        <f>'Inventory Ref Sheet'!Z2258</f>
        <v>0</v>
      </c>
      <c r="AF2258" s="102">
        <f>'Inventory Ref Sheet'!AA2258</f>
        <v>0</v>
      </c>
      <c r="AG2258" s="59">
        <f>'Inventory Ref Sheet'!AD2258</f>
        <v>0</v>
      </c>
      <c r="AH2258" s="59">
        <f>'Inventory Ref Sheet'!AE2258</f>
        <v>0</v>
      </c>
      <c r="AI2258" s="100" t="str">
        <f ca="1">IF('Inventory Ref Sheet'!AG2258&gt;0,YEAR(TODAY())-'Inventory Ref Sheet'!AG2258,"")</f>
        <v/>
      </c>
      <c r="AJ2258" s="99"/>
      <c r="AK2258" s="60">
        <f>'Inventory Ref Sheet'!AJ2258</f>
        <v>0</v>
      </c>
      <c r="AL2258" s="99"/>
      <c r="AM2258" s="97" t="str">
        <f t="shared" si="125"/>
        <v/>
      </c>
    </row>
    <row r="2259" spans="10:39" x14ac:dyDescent="0.25">
      <c r="J2259" s="59">
        <f>'Inventory Ref Sheet'!AK2259</f>
        <v>0</v>
      </c>
      <c r="K2259" s="59">
        <f>'Inventory Ref Sheet'!AL2259</f>
        <v>0</v>
      </c>
      <c r="L2259" s="59">
        <f>'Inventory Ref Sheet'!AM2259</f>
        <v>0</v>
      </c>
      <c r="M2259" s="59">
        <f>'Inventory Ref Sheet'!AP2259</f>
        <v>0</v>
      </c>
      <c r="N2259" s="59">
        <f>'Inventory Ref Sheet'!AQ2259</f>
        <v>0</v>
      </c>
      <c r="O2259" s="100" t="str">
        <f ca="1">IF('Inventory Ref Sheet'!AS2259&gt;0,YEAR(TODAY())-'Inventory Ref Sheet'!AS2259,"")</f>
        <v/>
      </c>
      <c r="P2259" s="95">
        <f>'Inventory Ref Sheet'!AU2259</f>
        <v>0</v>
      </c>
      <c r="Q2259" s="60">
        <f>'Inventory Ref Sheet'!AV2259</f>
        <v>0</v>
      </c>
      <c r="R2259" s="61"/>
      <c r="S2259" s="100" t="str">
        <f t="shared" si="123"/>
        <v/>
      </c>
      <c r="T2259" s="59">
        <f>'Inventory Ref Sheet'!M2259</f>
        <v>0</v>
      </c>
      <c r="U2259" s="102">
        <f>'Inventory Ref Sheet'!N2259</f>
        <v>0</v>
      </c>
      <c r="V2259" s="59">
        <f>'Inventory Ref Sheet'!O2259</f>
        <v>0</v>
      </c>
      <c r="W2259" s="59">
        <f>'Inventory Ref Sheet'!R2259</f>
        <v>0</v>
      </c>
      <c r="X2259" s="59">
        <f>'Inventory Ref Sheet'!S2259</f>
        <v>0</v>
      </c>
      <c r="Y2259" s="100" t="str">
        <f ca="1">IF('Inventory Ref Sheet'!U2259&gt;0,YEAR(TODAY())-'Inventory Ref Sheet'!U2259,"")</f>
        <v/>
      </c>
      <c r="Z2259" s="95">
        <f>'Inventory Ref Sheet'!W2259</f>
        <v>0</v>
      </c>
      <c r="AA2259" s="60">
        <f>'Inventory Ref Sheet'!X2259</f>
        <v>0</v>
      </c>
      <c r="AB2259" s="61"/>
      <c r="AC2259" s="97" t="str">
        <f t="shared" si="124"/>
        <v/>
      </c>
      <c r="AD2259" s="59">
        <f>'Inventory Ref Sheet'!Y2259</f>
        <v>0</v>
      </c>
      <c r="AE2259" s="59">
        <f>'Inventory Ref Sheet'!Z2259</f>
        <v>0</v>
      </c>
      <c r="AF2259" s="102">
        <f>'Inventory Ref Sheet'!AA2259</f>
        <v>0</v>
      </c>
      <c r="AG2259" s="59">
        <f>'Inventory Ref Sheet'!AD2259</f>
        <v>0</v>
      </c>
      <c r="AH2259" s="59">
        <f>'Inventory Ref Sheet'!AE2259</f>
        <v>0</v>
      </c>
      <c r="AI2259" s="100" t="str">
        <f ca="1">IF('Inventory Ref Sheet'!AG2259&gt;0,YEAR(TODAY())-'Inventory Ref Sheet'!AG2259,"")</f>
        <v/>
      </c>
      <c r="AJ2259" s="99"/>
      <c r="AK2259" s="60">
        <f>'Inventory Ref Sheet'!AJ2259</f>
        <v>0</v>
      </c>
      <c r="AL2259" s="99"/>
      <c r="AM2259" s="97" t="str">
        <f t="shared" si="125"/>
        <v/>
      </c>
    </row>
    <row r="2260" spans="10:39" x14ac:dyDescent="0.25">
      <c r="J2260" s="59">
        <f>'Inventory Ref Sheet'!AK2260</f>
        <v>0</v>
      </c>
      <c r="K2260" s="59">
        <f>'Inventory Ref Sheet'!AL2260</f>
        <v>0</v>
      </c>
      <c r="L2260" s="59">
        <f>'Inventory Ref Sheet'!AM2260</f>
        <v>0</v>
      </c>
      <c r="M2260" s="59">
        <f>'Inventory Ref Sheet'!AP2260</f>
        <v>0</v>
      </c>
      <c r="N2260" s="59">
        <f>'Inventory Ref Sheet'!AQ2260</f>
        <v>0</v>
      </c>
      <c r="O2260" s="100" t="str">
        <f ca="1">IF('Inventory Ref Sheet'!AS2260&gt;0,YEAR(TODAY())-'Inventory Ref Sheet'!AS2260,"")</f>
        <v/>
      </c>
      <c r="P2260" s="95">
        <f>'Inventory Ref Sheet'!AU2260</f>
        <v>0</v>
      </c>
      <c r="Q2260" s="60">
        <f>'Inventory Ref Sheet'!AV2260</f>
        <v>0</v>
      </c>
      <c r="R2260" s="61"/>
      <c r="S2260" s="100" t="str">
        <f t="shared" si="123"/>
        <v/>
      </c>
      <c r="T2260" s="59">
        <f>'Inventory Ref Sheet'!M2260</f>
        <v>0</v>
      </c>
      <c r="U2260" s="102">
        <f>'Inventory Ref Sheet'!N2260</f>
        <v>0</v>
      </c>
      <c r="V2260" s="59">
        <f>'Inventory Ref Sheet'!O2260</f>
        <v>0</v>
      </c>
      <c r="W2260" s="59">
        <f>'Inventory Ref Sheet'!R2260</f>
        <v>0</v>
      </c>
      <c r="X2260" s="59">
        <f>'Inventory Ref Sheet'!S2260</f>
        <v>0</v>
      </c>
      <c r="Y2260" s="100" t="str">
        <f ca="1">IF('Inventory Ref Sheet'!U2260&gt;0,YEAR(TODAY())-'Inventory Ref Sheet'!U2260,"")</f>
        <v/>
      </c>
      <c r="Z2260" s="95">
        <f>'Inventory Ref Sheet'!W2260</f>
        <v>0</v>
      </c>
      <c r="AA2260" s="60">
        <f>'Inventory Ref Sheet'!X2260</f>
        <v>0</v>
      </c>
      <c r="AB2260" s="61"/>
      <c r="AC2260" s="97" t="str">
        <f t="shared" si="124"/>
        <v/>
      </c>
      <c r="AD2260" s="59">
        <f>'Inventory Ref Sheet'!Y2260</f>
        <v>0</v>
      </c>
      <c r="AE2260" s="59">
        <f>'Inventory Ref Sheet'!Z2260</f>
        <v>0</v>
      </c>
      <c r="AF2260" s="102">
        <f>'Inventory Ref Sheet'!AA2260</f>
        <v>0</v>
      </c>
      <c r="AG2260" s="59">
        <f>'Inventory Ref Sheet'!AD2260</f>
        <v>0</v>
      </c>
      <c r="AH2260" s="59">
        <f>'Inventory Ref Sheet'!AE2260</f>
        <v>0</v>
      </c>
      <c r="AI2260" s="100" t="str">
        <f ca="1">IF('Inventory Ref Sheet'!AG2260&gt;0,YEAR(TODAY())-'Inventory Ref Sheet'!AG2260,"")</f>
        <v/>
      </c>
      <c r="AJ2260" s="99"/>
      <c r="AK2260" s="60">
        <f>'Inventory Ref Sheet'!AJ2260</f>
        <v>0</v>
      </c>
      <c r="AL2260" s="99"/>
      <c r="AM2260" s="97" t="str">
        <f t="shared" si="125"/>
        <v/>
      </c>
    </row>
    <row r="2261" spans="10:39" x14ac:dyDescent="0.25">
      <c r="J2261" s="59">
        <f>'Inventory Ref Sheet'!AK2261</f>
        <v>0</v>
      </c>
      <c r="K2261" s="59">
        <f>'Inventory Ref Sheet'!AL2261</f>
        <v>0</v>
      </c>
      <c r="L2261" s="59">
        <f>'Inventory Ref Sheet'!AM2261</f>
        <v>0</v>
      </c>
      <c r="M2261" s="59">
        <f>'Inventory Ref Sheet'!AP2261</f>
        <v>0</v>
      </c>
      <c r="N2261" s="59">
        <f>'Inventory Ref Sheet'!AQ2261</f>
        <v>0</v>
      </c>
      <c r="O2261" s="100" t="str">
        <f ca="1">IF('Inventory Ref Sheet'!AS2261&gt;0,YEAR(TODAY())-'Inventory Ref Sheet'!AS2261,"")</f>
        <v/>
      </c>
      <c r="P2261" s="95">
        <f>'Inventory Ref Sheet'!AU2261</f>
        <v>0</v>
      </c>
      <c r="Q2261" s="60">
        <f>'Inventory Ref Sheet'!AV2261</f>
        <v>0</v>
      </c>
      <c r="R2261" s="61"/>
      <c r="S2261" s="100" t="str">
        <f t="shared" si="123"/>
        <v/>
      </c>
      <c r="T2261" s="59">
        <f>'Inventory Ref Sheet'!M2261</f>
        <v>0</v>
      </c>
      <c r="U2261" s="102">
        <f>'Inventory Ref Sheet'!N2261</f>
        <v>0</v>
      </c>
      <c r="V2261" s="59">
        <f>'Inventory Ref Sheet'!O2261</f>
        <v>0</v>
      </c>
      <c r="W2261" s="59">
        <f>'Inventory Ref Sheet'!R2261</f>
        <v>0</v>
      </c>
      <c r="X2261" s="59">
        <f>'Inventory Ref Sheet'!S2261</f>
        <v>0</v>
      </c>
      <c r="Y2261" s="100" t="str">
        <f ca="1">IF('Inventory Ref Sheet'!U2261&gt;0,YEAR(TODAY())-'Inventory Ref Sheet'!U2261,"")</f>
        <v/>
      </c>
      <c r="Z2261" s="95">
        <f>'Inventory Ref Sheet'!W2261</f>
        <v>0</v>
      </c>
      <c r="AA2261" s="60">
        <f>'Inventory Ref Sheet'!X2261</f>
        <v>0</v>
      </c>
      <c r="AB2261" s="61"/>
      <c r="AC2261" s="97" t="str">
        <f t="shared" si="124"/>
        <v/>
      </c>
      <c r="AD2261" s="59">
        <f>'Inventory Ref Sheet'!Y2261</f>
        <v>0</v>
      </c>
      <c r="AE2261" s="59">
        <f>'Inventory Ref Sheet'!Z2261</f>
        <v>0</v>
      </c>
      <c r="AF2261" s="102">
        <f>'Inventory Ref Sheet'!AA2261</f>
        <v>0</v>
      </c>
      <c r="AG2261" s="59">
        <f>'Inventory Ref Sheet'!AD2261</f>
        <v>0</v>
      </c>
      <c r="AH2261" s="59">
        <f>'Inventory Ref Sheet'!AE2261</f>
        <v>0</v>
      </c>
      <c r="AI2261" s="100" t="str">
        <f ca="1">IF('Inventory Ref Sheet'!AG2261&gt;0,YEAR(TODAY())-'Inventory Ref Sheet'!AG2261,"")</f>
        <v/>
      </c>
      <c r="AJ2261" s="99"/>
      <c r="AK2261" s="60">
        <f>'Inventory Ref Sheet'!AJ2261</f>
        <v>0</v>
      </c>
      <c r="AL2261" s="99"/>
      <c r="AM2261" s="97" t="str">
        <f t="shared" si="125"/>
        <v/>
      </c>
    </row>
    <row r="2262" spans="10:39" x14ac:dyDescent="0.25">
      <c r="J2262" s="59">
        <f>'Inventory Ref Sheet'!AK2262</f>
        <v>0</v>
      </c>
      <c r="K2262" s="59">
        <f>'Inventory Ref Sheet'!AL2262</f>
        <v>0</v>
      </c>
      <c r="L2262" s="59">
        <f>'Inventory Ref Sheet'!AM2262</f>
        <v>0</v>
      </c>
      <c r="M2262" s="59">
        <f>'Inventory Ref Sheet'!AP2262</f>
        <v>0</v>
      </c>
      <c r="N2262" s="59">
        <f>'Inventory Ref Sheet'!AQ2262</f>
        <v>0</v>
      </c>
      <c r="O2262" s="100" t="str">
        <f ca="1">IF('Inventory Ref Sheet'!AS2262&gt;0,YEAR(TODAY())-'Inventory Ref Sheet'!AS2262,"")</f>
        <v/>
      </c>
      <c r="P2262" s="95">
        <f>'Inventory Ref Sheet'!AU2262</f>
        <v>0</v>
      </c>
      <c r="Q2262" s="60">
        <f>'Inventory Ref Sheet'!AV2262</f>
        <v>0</v>
      </c>
      <c r="R2262" s="61"/>
      <c r="S2262" s="100" t="str">
        <f t="shared" si="123"/>
        <v/>
      </c>
      <c r="T2262" s="59">
        <f>'Inventory Ref Sheet'!M2262</f>
        <v>0</v>
      </c>
      <c r="U2262" s="102">
        <f>'Inventory Ref Sheet'!N2262</f>
        <v>0</v>
      </c>
      <c r="V2262" s="59">
        <f>'Inventory Ref Sheet'!O2262</f>
        <v>0</v>
      </c>
      <c r="W2262" s="59">
        <f>'Inventory Ref Sheet'!R2262</f>
        <v>0</v>
      </c>
      <c r="X2262" s="59">
        <f>'Inventory Ref Sheet'!S2262</f>
        <v>0</v>
      </c>
      <c r="Y2262" s="100" t="str">
        <f ca="1">IF('Inventory Ref Sheet'!U2262&gt;0,YEAR(TODAY())-'Inventory Ref Sheet'!U2262,"")</f>
        <v/>
      </c>
      <c r="Z2262" s="95">
        <f>'Inventory Ref Sheet'!W2262</f>
        <v>0</v>
      </c>
      <c r="AA2262" s="60">
        <f>'Inventory Ref Sheet'!X2262</f>
        <v>0</v>
      </c>
      <c r="AB2262" s="61"/>
      <c r="AC2262" s="97" t="str">
        <f t="shared" si="124"/>
        <v/>
      </c>
      <c r="AD2262" s="59">
        <f>'Inventory Ref Sheet'!Y2262</f>
        <v>0</v>
      </c>
      <c r="AE2262" s="59">
        <f>'Inventory Ref Sheet'!Z2262</f>
        <v>0</v>
      </c>
      <c r="AF2262" s="102">
        <f>'Inventory Ref Sheet'!AA2262</f>
        <v>0</v>
      </c>
      <c r="AG2262" s="59">
        <f>'Inventory Ref Sheet'!AD2262</f>
        <v>0</v>
      </c>
      <c r="AH2262" s="59">
        <f>'Inventory Ref Sheet'!AE2262</f>
        <v>0</v>
      </c>
      <c r="AI2262" s="100" t="str">
        <f ca="1">IF('Inventory Ref Sheet'!AG2262&gt;0,YEAR(TODAY())-'Inventory Ref Sheet'!AG2262,"")</f>
        <v/>
      </c>
      <c r="AJ2262" s="99"/>
      <c r="AK2262" s="60">
        <f>'Inventory Ref Sheet'!AJ2262</f>
        <v>0</v>
      </c>
      <c r="AL2262" s="99"/>
      <c r="AM2262" s="97" t="str">
        <f t="shared" si="125"/>
        <v/>
      </c>
    </row>
    <row r="2263" spans="10:39" x14ac:dyDescent="0.25">
      <c r="J2263" s="59">
        <f>'Inventory Ref Sheet'!AK2263</f>
        <v>0</v>
      </c>
      <c r="K2263" s="59">
        <f>'Inventory Ref Sheet'!AL2263</f>
        <v>0</v>
      </c>
      <c r="L2263" s="59">
        <f>'Inventory Ref Sheet'!AM2263</f>
        <v>0</v>
      </c>
      <c r="M2263" s="59">
        <f>'Inventory Ref Sheet'!AP2263</f>
        <v>0</v>
      </c>
      <c r="N2263" s="59">
        <f>'Inventory Ref Sheet'!AQ2263</f>
        <v>0</v>
      </c>
      <c r="O2263" s="100" t="str">
        <f ca="1">IF('Inventory Ref Sheet'!AS2263&gt;0,YEAR(TODAY())-'Inventory Ref Sheet'!AS2263,"")</f>
        <v/>
      </c>
      <c r="P2263" s="95">
        <f>'Inventory Ref Sheet'!AU2263</f>
        <v>0</v>
      </c>
      <c r="Q2263" s="60">
        <f>'Inventory Ref Sheet'!AV2263</f>
        <v>0</v>
      </c>
      <c r="R2263" s="61"/>
      <c r="S2263" s="100" t="str">
        <f t="shared" si="123"/>
        <v/>
      </c>
      <c r="T2263" s="59">
        <f>'Inventory Ref Sheet'!M2263</f>
        <v>0</v>
      </c>
      <c r="U2263" s="102">
        <f>'Inventory Ref Sheet'!N2263</f>
        <v>0</v>
      </c>
      <c r="V2263" s="59">
        <f>'Inventory Ref Sheet'!O2263</f>
        <v>0</v>
      </c>
      <c r="W2263" s="59">
        <f>'Inventory Ref Sheet'!R2263</f>
        <v>0</v>
      </c>
      <c r="X2263" s="59">
        <f>'Inventory Ref Sheet'!S2263</f>
        <v>0</v>
      </c>
      <c r="Y2263" s="100" t="str">
        <f ca="1">IF('Inventory Ref Sheet'!U2263&gt;0,YEAR(TODAY())-'Inventory Ref Sheet'!U2263,"")</f>
        <v/>
      </c>
      <c r="Z2263" s="95">
        <f>'Inventory Ref Sheet'!W2263</f>
        <v>0</v>
      </c>
      <c r="AA2263" s="60">
        <f>'Inventory Ref Sheet'!X2263</f>
        <v>0</v>
      </c>
      <c r="AB2263" s="61"/>
      <c r="AC2263" s="97" t="str">
        <f t="shared" si="124"/>
        <v/>
      </c>
      <c r="AD2263" s="59">
        <f>'Inventory Ref Sheet'!Y2263</f>
        <v>0</v>
      </c>
      <c r="AE2263" s="59">
        <f>'Inventory Ref Sheet'!Z2263</f>
        <v>0</v>
      </c>
      <c r="AF2263" s="102">
        <f>'Inventory Ref Sheet'!AA2263</f>
        <v>0</v>
      </c>
      <c r="AG2263" s="59">
        <f>'Inventory Ref Sheet'!AD2263</f>
        <v>0</v>
      </c>
      <c r="AH2263" s="59">
        <f>'Inventory Ref Sheet'!AE2263</f>
        <v>0</v>
      </c>
      <c r="AI2263" s="100" t="str">
        <f ca="1">IF('Inventory Ref Sheet'!AG2263&gt;0,YEAR(TODAY())-'Inventory Ref Sheet'!AG2263,"")</f>
        <v/>
      </c>
      <c r="AJ2263" s="99"/>
      <c r="AK2263" s="60">
        <f>'Inventory Ref Sheet'!AJ2263</f>
        <v>0</v>
      </c>
      <c r="AL2263" s="99"/>
      <c r="AM2263" s="97" t="str">
        <f t="shared" si="125"/>
        <v/>
      </c>
    </row>
    <row r="2264" spans="10:39" x14ac:dyDescent="0.25">
      <c r="J2264" s="59">
        <f>'Inventory Ref Sheet'!AK2264</f>
        <v>0</v>
      </c>
      <c r="K2264" s="59">
        <f>'Inventory Ref Sheet'!AL2264</f>
        <v>0</v>
      </c>
      <c r="L2264" s="59">
        <f>'Inventory Ref Sheet'!AM2264</f>
        <v>0</v>
      </c>
      <c r="M2264" s="59">
        <f>'Inventory Ref Sheet'!AP2264</f>
        <v>0</v>
      </c>
      <c r="N2264" s="59">
        <f>'Inventory Ref Sheet'!AQ2264</f>
        <v>0</v>
      </c>
      <c r="O2264" s="100" t="str">
        <f ca="1">IF('Inventory Ref Sheet'!AS2264&gt;0,YEAR(TODAY())-'Inventory Ref Sheet'!AS2264,"")</f>
        <v/>
      </c>
      <c r="P2264" s="95">
        <f>'Inventory Ref Sheet'!AU2264</f>
        <v>0</v>
      </c>
      <c r="Q2264" s="60">
        <f>'Inventory Ref Sheet'!AV2264</f>
        <v>0</v>
      </c>
      <c r="R2264" s="61"/>
      <c r="S2264" s="100" t="str">
        <f t="shared" si="123"/>
        <v/>
      </c>
      <c r="T2264" s="59">
        <f>'Inventory Ref Sheet'!M2264</f>
        <v>0</v>
      </c>
      <c r="U2264" s="102">
        <f>'Inventory Ref Sheet'!N2264</f>
        <v>0</v>
      </c>
      <c r="V2264" s="59">
        <f>'Inventory Ref Sheet'!O2264</f>
        <v>0</v>
      </c>
      <c r="W2264" s="59">
        <f>'Inventory Ref Sheet'!R2264</f>
        <v>0</v>
      </c>
      <c r="X2264" s="59">
        <f>'Inventory Ref Sheet'!S2264</f>
        <v>0</v>
      </c>
      <c r="Y2264" s="100" t="str">
        <f ca="1">IF('Inventory Ref Sheet'!U2264&gt;0,YEAR(TODAY())-'Inventory Ref Sheet'!U2264,"")</f>
        <v/>
      </c>
      <c r="Z2264" s="95">
        <f>'Inventory Ref Sheet'!W2264</f>
        <v>0</v>
      </c>
      <c r="AA2264" s="60">
        <f>'Inventory Ref Sheet'!X2264</f>
        <v>0</v>
      </c>
      <c r="AB2264" s="61"/>
      <c r="AC2264" s="97" t="str">
        <f t="shared" si="124"/>
        <v/>
      </c>
      <c r="AD2264" s="59">
        <f>'Inventory Ref Sheet'!Y2264</f>
        <v>0</v>
      </c>
      <c r="AE2264" s="59">
        <f>'Inventory Ref Sheet'!Z2264</f>
        <v>0</v>
      </c>
      <c r="AF2264" s="102">
        <f>'Inventory Ref Sheet'!AA2264</f>
        <v>0</v>
      </c>
      <c r="AG2264" s="59">
        <f>'Inventory Ref Sheet'!AD2264</f>
        <v>0</v>
      </c>
      <c r="AH2264" s="59">
        <f>'Inventory Ref Sheet'!AE2264</f>
        <v>0</v>
      </c>
      <c r="AI2264" s="100" t="str">
        <f ca="1">IF('Inventory Ref Sheet'!AG2264&gt;0,YEAR(TODAY())-'Inventory Ref Sheet'!AG2264,"")</f>
        <v/>
      </c>
      <c r="AJ2264" s="99"/>
      <c r="AK2264" s="60">
        <f>'Inventory Ref Sheet'!AJ2264</f>
        <v>0</v>
      </c>
      <c r="AL2264" s="99"/>
      <c r="AM2264" s="97" t="str">
        <f t="shared" si="125"/>
        <v/>
      </c>
    </row>
    <row r="2265" spans="10:39" x14ac:dyDescent="0.25">
      <c r="J2265" s="59">
        <f>'Inventory Ref Sheet'!AK2265</f>
        <v>0</v>
      </c>
      <c r="K2265" s="59">
        <f>'Inventory Ref Sheet'!AL2265</f>
        <v>0</v>
      </c>
      <c r="L2265" s="59">
        <f>'Inventory Ref Sheet'!AM2265</f>
        <v>0</v>
      </c>
      <c r="M2265" s="59">
        <f>'Inventory Ref Sheet'!AP2265</f>
        <v>0</v>
      </c>
      <c r="N2265" s="59">
        <f>'Inventory Ref Sheet'!AQ2265</f>
        <v>0</v>
      </c>
      <c r="O2265" s="100" t="str">
        <f ca="1">IF('Inventory Ref Sheet'!AS2265&gt;0,YEAR(TODAY())-'Inventory Ref Sheet'!AS2265,"")</f>
        <v/>
      </c>
      <c r="P2265" s="95">
        <f>'Inventory Ref Sheet'!AU2265</f>
        <v>0</v>
      </c>
      <c r="Q2265" s="60">
        <f>'Inventory Ref Sheet'!AV2265</f>
        <v>0</v>
      </c>
      <c r="R2265" s="61"/>
      <c r="S2265" s="100" t="str">
        <f t="shared" si="123"/>
        <v/>
      </c>
      <c r="T2265" s="59">
        <f>'Inventory Ref Sheet'!M2265</f>
        <v>0</v>
      </c>
      <c r="U2265" s="102">
        <f>'Inventory Ref Sheet'!N2265</f>
        <v>0</v>
      </c>
      <c r="V2265" s="59">
        <f>'Inventory Ref Sheet'!O2265</f>
        <v>0</v>
      </c>
      <c r="W2265" s="59">
        <f>'Inventory Ref Sheet'!R2265</f>
        <v>0</v>
      </c>
      <c r="X2265" s="59">
        <f>'Inventory Ref Sheet'!S2265</f>
        <v>0</v>
      </c>
      <c r="Y2265" s="100" t="str">
        <f ca="1">IF('Inventory Ref Sheet'!U2265&gt;0,YEAR(TODAY())-'Inventory Ref Sheet'!U2265,"")</f>
        <v/>
      </c>
      <c r="Z2265" s="95">
        <f>'Inventory Ref Sheet'!W2265</f>
        <v>0</v>
      </c>
      <c r="AA2265" s="60">
        <f>'Inventory Ref Sheet'!X2265</f>
        <v>0</v>
      </c>
      <c r="AB2265" s="61"/>
      <c r="AC2265" s="97" t="str">
        <f t="shared" si="124"/>
        <v/>
      </c>
      <c r="AD2265" s="59">
        <f>'Inventory Ref Sheet'!Y2265</f>
        <v>0</v>
      </c>
      <c r="AE2265" s="59">
        <f>'Inventory Ref Sheet'!Z2265</f>
        <v>0</v>
      </c>
      <c r="AF2265" s="102">
        <f>'Inventory Ref Sheet'!AA2265</f>
        <v>0</v>
      </c>
      <c r="AG2265" s="59">
        <f>'Inventory Ref Sheet'!AD2265</f>
        <v>0</v>
      </c>
      <c r="AH2265" s="59">
        <f>'Inventory Ref Sheet'!AE2265</f>
        <v>0</v>
      </c>
      <c r="AI2265" s="100" t="str">
        <f ca="1">IF('Inventory Ref Sheet'!AG2265&gt;0,YEAR(TODAY())-'Inventory Ref Sheet'!AG2265,"")</f>
        <v/>
      </c>
      <c r="AJ2265" s="99"/>
      <c r="AK2265" s="60">
        <f>'Inventory Ref Sheet'!AJ2265</f>
        <v>0</v>
      </c>
      <c r="AL2265" s="99"/>
      <c r="AM2265" s="97" t="str">
        <f t="shared" si="125"/>
        <v/>
      </c>
    </row>
    <row r="2266" spans="10:39" x14ac:dyDescent="0.25">
      <c r="J2266" s="59">
        <f>'Inventory Ref Sheet'!AK2266</f>
        <v>0</v>
      </c>
      <c r="K2266" s="59">
        <f>'Inventory Ref Sheet'!AL2266</f>
        <v>0</v>
      </c>
      <c r="L2266" s="59">
        <f>'Inventory Ref Sheet'!AM2266</f>
        <v>0</v>
      </c>
      <c r="M2266" s="59">
        <f>'Inventory Ref Sheet'!AP2266</f>
        <v>0</v>
      </c>
      <c r="N2266" s="59">
        <f>'Inventory Ref Sheet'!AQ2266</f>
        <v>0</v>
      </c>
      <c r="O2266" s="100" t="str">
        <f ca="1">IF('Inventory Ref Sheet'!AS2266&gt;0,YEAR(TODAY())-'Inventory Ref Sheet'!AS2266,"")</f>
        <v/>
      </c>
      <c r="P2266" s="95">
        <f>'Inventory Ref Sheet'!AU2266</f>
        <v>0</v>
      </c>
      <c r="Q2266" s="60">
        <f>'Inventory Ref Sheet'!AV2266</f>
        <v>0</v>
      </c>
      <c r="R2266" s="61"/>
      <c r="S2266" s="100" t="str">
        <f t="shared" si="123"/>
        <v/>
      </c>
      <c r="T2266" s="59">
        <f>'Inventory Ref Sheet'!M2266</f>
        <v>0</v>
      </c>
      <c r="U2266" s="102">
        <f>'Inventory Ref Sheet'!N2266</f>
        <v>0</v>
      </c>
      <c r="V2266" s="59">
        <f>'Inventory Ref Sheet'!O2266</f>
        <v>0</v>
      </c>
      <c r="W2266" s="59">
        <f>'Inventory Ref Sheet'!R2266</f>
        <v>0</v>
      </c>
      <c r="X2266" s="59">
        <f>'Inventory Ref Sheet'!S2266</f>
        <v>0</v>
      </c>
      <c r="Y2266" s="100" t="str">
        <f ca="1">IF('Inventory Ref Sheet'!U2266&gt;0,YEAR(TODAY())-'Inventory Ref Sheet'!U2266,"")</f>
        <v/>
      </c>
      <c r="Z2266" s="95">
        <f>'Inventory Ref Sheet'!W2266</f>
        <v>0</v>
      </c>
      <c r="AA2266" s="60">
        <f>'Inventory Ref Sheet'!X2266</f>
        <v>0</v>
      </c>
      <c r="AB2266" s="61"/>
      <c r="AC2266" s="97" t="str">
        <f t="shared" si="124"/>
        <v/>
      </c>
      <c r="AD2266" s="59">
        <f>'Inventory Ref Sheet'!Y2266</f>
        <v>0</v>
      </c>
      <c r="AE2266" s="59">
        <f>'Inventory Ref Sheet'!Z2266</f>
        <v>0</v>
      </c>
      <c r="AF2266" s="102">
        <f>'Inventory Ref Sheet'!AA2266</f>
        <v>0</v>
      </c>
      <c r="AG2266" s="59">
        <f>'Inventory Ref Sheet'!AD2266</f>
        <v>0</v>
      </c>
      <c r="AH2266" s="59">
        <f>'Inventory Ref Sheet'!AE2266</f>
        <v>0</v>
      </c>
      <c r="AI2266" s="100" t="str">
        <f ca="1">IF('Inventory Ref Sheet'!AG2266&gt;0,YEAR(TODAY())-'Inventory Ref Sheet'!AG2266,"")</f>
        <v/>
      </c>
      <c r="AJ2266" s="99"/>
      <c r="AK2266" s="60">
        <f>'Inventory Ref Sheet'!AJ2266</f>
        <v>0</v>
      </c>
      <c r="AL2266" s="99"/>
      <c r="AM2266" s="97" t="str">
        <f t="shared" si="125"/>
        <v/>
      </c>
    </row>
    <row r="2267" spans="10:39" x14ac:dyDescent="0.25">
      <c r="J2267" s="59">
        <f>'Inventory Ref Sheet'!AK2267</f>
        <v>0</v>
      </c>
      <c r="K2267" s="59">
        <f>'Inventory Ref Sheet'!AL2267</f>
        <v>0</v>
      </c>
      <c r="L2267" s="59">
        <f>'Inventory Ref Sheet'!AM2267</f>
        <v>0</v>
      </c>
      <c r="M2267" s="59">
        <f>'Inventory Ref Sheet'!AP2267</f>
        <v>0</v>
      </c>
      <c r="N2267" s="59">
        <f>'Inventory Ref Sheet'!AQ2267</f>
        <v>0</v>
      </c>
      <c r="O2267" s="100" t="str">
        <f ca="1">IF('Inventory Ref Sheet'!AS2267&gt;0,YEAR(TODAY())-'Inventory Ref Sheet'!AS2267,"")</f>
        <v/>
      </c>
      <c r="P2267" s="95">
        <f>'Inventory Ref Sheet'!AU2267</f>
        <v>0</v>
      </c>
      <c r="Q2267" s="60">
        <f>'Inventory Ref Sheet'!AV2267</f>
        <v>0</v>
      </c>
      <c r="R2267" s="61"/>
      <c r="S2267" s="100" t="str">
        <f t="shared" si="123"/>
        <v/>
      </c>
      <c r="T2267" s="59">
        <f>'Inventory Ref Sheet'!M2267</f>
        <v>0</v>
      </c>
      <c r="U2267" s="102">
        <f>'Inventory Ref Sheet'!N2267</f>
        <v>0</v>
      </c>
      <c r="V2267" s="59">
        <f>'Inventory Ref Sheet'!O2267</f>
        <v>0</v>
      </c>
      <c r="W2267" s="59">
        <f>'Inventory Ref Sheet'!R2267</f>
        <v>0</v>
      </c>
      <c r="X2267" s="59">
        <f>'Inventory Ref Sheet'!S2267</f>
        <v>0</v>
      </c>
      <c r="Y2267" s="100" t="str">
        <f ca="1">IF('Inventory Ref Sheet'!U2267&gt;0,YEAR(TODAY())-'Inventory Ref Sheet'!U2267,"")</f>
        <v/>
      </c>
      <c r="Z2267" s="95">
        <f>'Inventory Ref Sheet'!W2267</f>
        <v>0</v>
      </c>
      <c r="AA2267" s="60">
        <f>'Inventory Ref Sheet'!X2267</f>
        <v>0</v>
      </c>
      <c r="AB2267" s="61"/>
      <c r="AC2267" s="97" t="str">
        <f t="shared" si="124"/>
        <v/>
      </c>
      <c r="AD2267" s="59">
        <f>'Inventory Ref Sheet'!Y2267</f>
        <v>0</v>
      </c>
      <c r="AE2267" s="59">
        <f>'Inventory Ref Sheet'!Z2267</f>
        <v>0</v>
      </c>
      <c r="AF2267" s="102">
        <f>'Inventory Ref Sheet'!AA2267</f>
        <v>0</v>
      </c>
      <c r="AG2267" s="59">
        <f>'Inventory Ref Sheet'!AD2267</f>
        <v>0</v>
      </c>
      <c r="AH2267" s="59">
        <f>'Inventory Ref Sheet'!AE2267</f>
        <v>0</v>
      </c>
      <c r="AI2267" s="100" t="str">
        <f ca="1">IF('Inventory Ref Sheet'!AG2267&gt;0,YEAR(TODAY())-'Inventory Ref Sheet'!AG2267,"")</f>
        <v/>
      </c>
      <c r="AJ2267" s="99"/>
      <c r="AK2267" s="60">
        <f>'Inventory Ref Sheet'!AJ2267</f>
        <v>0</v>
      </c>
      <c r="AL2267" s="99"/>
      <c r="AM2267" s="97" t="str">
        <f t="shared" si="125"/>
        <v/>
      </c>
    </row>
    <row r="2268" spans="10:39" x14ac:dyDescent="0.25">
      <c r="J2268" s="59">
        <f>'Inventory Ref Sheet'!AK2268</f>
        <v>0</v>
      </c>
      <c r="K2268" s="59">
        <f>'Inventory Ref Sheet'!AL2268</f>
        <v>0</v>
      </c>
      <c r="L2268" s="59">
        <f>'Inventory Ref Sheet'!AM2268</f>
        <v>0</v>
      </c>
      <c r="M2268" s="59">
        <f>'Inventory Ref Sheet'!AP2268</f>
        <v>0</v>
      </c>
      <c r="N2268" s="59">
        <f>'Inventory Ref Sheet'!AQ2268</f>
        <v>0</v>
      </c>
      <c r="O2268" s="100" t="str">
        <f ca="1">IF('Inventory Ref Sheet'!AS2268&gt;0,YEAR(TODAY())-'Inventory Ref Sheet'!AS2268,"")</f>
        <v/>
      </c>
      <c r="P2268" s="95">
        <f>'Inventory Ref Sheet'!AU2268</f>
        <v>0</v>
      </c>
      <c r="Q2268" s="60">
        <f>'Inventory Ref Sheet'!AV2268</f>
        <v>0</v>
      </c>
      <c r="R2268" s="61"/>
      <c r="S2268" s="100" t="str">
        <f t="shared" si="123"/>
        <v/>
      </c>
      <c r="T2268" s="59">
        <f>'Inventory Ref Sheet'!M2268</f>
        <v>0</v>
      </c>
      <c r="U2268" s="102">
        <f>'Inventory Ref Sheet'!N2268</f>
        <v>0</v>
      </c>
      <c r="V2268" s="59">
        <f>'Inventory Ref Sheet'!O2268</f>
        <v>0</v>
      </c>
      <c r="W2268" s="59">
        <f>'Inventory Ref Sheet'!R2268</f>
        <v>0</v>
      </c>
      <c r="X2268" s="59">
        <f>'Inventory Ref Sheet'!S2268</f>
        <v>0</v>
      </c>
      <c r="Y2268" s="100" t="str">
        <f ca="1">IF('Inventory Ref Sheet'!U2268&gt;0,YEAR(TODAY())-'Inventory Ref Sheet'!U2268,"")</f>
        <v/>
      </c>
      <c r="Z2268" s="95">
        <f>'Inventory Ref Sheet'!W2268</f>
        <v>0</v>
      </c>
      <c r="AA2268" s="60">
        <f>'Inventory Ref Sheet'!X2268</f>
        <v>0</v>
      </c>
      <c r="AB2268" s="61"/>
      <c r="AC2268" s="97" t="str">
        <f t="shared" si="124"/>
        <v/>
      </c>
      <c r="AD2268" s="59">
        <f>'Inventory Ref Sheet'!Y2268</f>
        <v>0</v>
      </c>
      <c r="AE2268" s="59">
        <f>'Inventory Ref Sheet'!Z2268</f>
        <v>0</v>
      </c>
      <c r="AF2268" s="102">
        <f>'Inventory Ref Sheet'!AA2268</f>
        <v>0</v>
      </c>
      <c r="AG2268" s="59">
        <f>'Inventory Ref Sheet'!AD2268</f>
        <v>0</v>
      </c>
      <c r="AH2268" s="59">
        <f>'Inventory Ref Sheet'!AE2268</f>
        <v>0</v>
      </c>
      <c r="AI2268" s="100" t="str">
        <f ca="1">IF('Inventory Ref Sheet'!AG2268&gt;0,YEAR(TODAY())-'Inventory Ref Sheet'!AG2268,"")</f>
        <v/>
      </c>
      <c r="AJ2268" s="99"/>
      <c r="AK2268" s="60">
        <f>'Inventory Ref Sheet'!AJ2268</f>
        <v>0</v>
      </c>
      <c r="AL2268" s="99"/>
      <c r="AM2268" s="97" t="str">
        <f t="shared" si="125"/>
        <v/>
      </c>
    </row>
    <row r="2269" spans="10:39" x14ac:dyDescent="0.25">
      <c r="J2269" s="59">
        <f>'Inventory Ref Sheet'!AK2269</f>
        <v>0</v>
      </c>
      <c r="K2269" s="59">
        <f>'Inventory Ref Sheet'!AL2269</f>
        <v>0</v>
      </c>
      <c r="L2269" s="59">
        <f>'Inventory Ref Sheet'!AM2269</f>
        <v>0</v>
      </c>
      <c r="M2269" s="59">
        <f>'Inventory Ref Sheet'!AP2269</f>
        <v>0</v>
      </c>
      <c r="N2269" s="59">
        <f>'Inventory Ref Sheet'!AQ2269</f>
        <v>0</v>
      </c>
      <c r="O2269" s="100" t="str">
        <f ca="1">IF('Inventory Ref Sheet'!AS2269&gt;0,YEAR(TODAY())-'Inventory Ref Sheet'!AS2269,"")</f>
        <v/>
      </c>
      <c r="P2269" s="95">
        <f>'Inventory Ref Sheet'!AU2269</f>
        <v>0</v>
      </c>
      <c r="Q2269" s="60">
        <f>'Inventory Ref Sheet'!AV2269</f>
        <v>0</v>
      </c>
      <c r="R2269" s="61"/>
      <c r="S2269" s="100" t="str">
        <f t="shared" si="123"/>
        <v/>
      </c>
      <c r="T2269" s="59">
        <f>'Inventory Ref Sheet'!M2269</f>
        <v>0</v>
      </c>
      <c r="U2269" s="102">
        <f>'Inventory Ref Sheet'!N2269</f>
        <v>0</v>
      </c>
      <c r="V2269" s="59">
        <f>'Inventory Ref Sheet'!O2269</f>
        <v>0</v>
      </c>
      <c r="W2269" s="59">
        <f>'Inventory Ref Sheet'!R2269</f>
        <v>0</v>
      </c>
      <c r="X2269" s="59">
        <f>'Inventory Ref Sheet'!S2269</f>
        <v>0</v>
      </c>
      <c r="Y2269" s="100" t="str">
        <f ca="1">IF('Inventory Ref Sheet'!U2269&gt;0,YEAR(TODAY())-'Inventory Ref Sheet'!U2269,"")</f>
        <v/>
      </c>
      <c r="Z2269" s="95">
        <f>'Inventory Ref Sheet'!W2269</f>
        <v>0</v>
      </c>
      <c r="AA2269" s="60">
        <f>'Inventory Ref Sheet'!X2269</f>
        <v>0</v>
      </c>
      <c r="AB2269" s="61"/>
      <c r="AC2269" s="97" t="str">
        <f t="shared" si="124"/>
        <v/>
      </c>
      <c r="AD2269" s="59">
        <f>'Inventory Ref Sheet'!Y2269</f>
        <v>0</v>
      </c>
      <c r="AE2269" s="59">
        <f>'Inventory Ref Sheet'!Z2269</f>
        <v>0</v>
      </c>
      <c r="AF2269" s="102">
        <f>'Inventory Ref Sheet'!AA2269</f>
        <v>0</v>
      </c>
      <c r="AG2269" s="59">
        <f>'Inventory Ref Sheet'!AD2269</f>
        <v>0</v>
      </c>
      <c r="AH2269" s="59">
        <f>'Inventory Ref Sheet'!AE2269</f>
        <v>0</v>
      </c>
      <c r="AI2269" s="100" t="str">
        <f ca="1">IF('Inventory Ref Sheet'!AG2269&gt;0,YEAR(TODAY())-'Inventory Ref Sheet'!AG2269,"")</f>
        <v/>
      </c>
      <c r="AJ2269" s="99"/>
      <c r="AK2269" s="60">
        <f>'Inventory Ref Sheet'!AJ2269</f>
        <v>0</v>
      </c>
      <c r="AL2269" s="99"/>
      <c r="AM2269" s="97" t="str">
        <f t="shared" si="125"/>
        <v/>
      </c>
    </row>
    <row r="2270" spans="10:39" x14ac:dyDescent="0.25">
      <c r="J2270" s="59">
        <f>'Inventory Ref Sheet'!AK2270</f>
        <v>0</v>
      </c>
      <c r="K2270" s="59">
        <f>'Inventory Ref Sheet'!AL2270</f>
        <v>0</v>
      </c>
      <c r="L2270" s="59">
        <f>'Inventory Ref Sheet'!AM2270</f>
        <v>0</v>
      </c>
      <c r="M2270" s="59">
        <f>'Inventory Ref Sheet'!AP2270</f>
        <v>0</v>
      </c>
      <c r="N2270" s="59">
        <f>'Inventory Ref Sheet'!AQ2270</f>
        <v>0</v>
      </c>
      <c r="O2270" s="100" t="str">
        <f ca="1">IF('Inventory Ref Sheet'!AS2270&gt;0,YEAR(TODAY())-'Inventory Ref Sheet'!AS2270,"")</f>
        <v/>
      </c>
      <c r="P2270" s="95">
        <f>'Inventory Ref Sheet'!AU2270</f>
        <v>0</v>
      </c>
      <c r="Q2270" s="60">
        <f>'Inventory Ref Sheet'!AV2270</f>
        <v>0</v>
      </c>
      <c r="R2270" s="61"/>
      <c r="S2270" s="100" t="str">
        <f t="shared" si="123"/>
        <v/>
      </c>
      <c r="T2270" s="59">
        <f>'Inventory Ref Sheet'!M2270</f>
        <v>0</v>
      </c>
      <c r="U2270" s="102">
        <f>'Inventory Ref Sheet'!N2270</f>
        <v>0</v>
      </c>
      <c r="V2270" s="59">
        <f>'Inventory Ref Sheet'!O2270</f>
        <v>0</v>
      </c>
      <c r="W2270" s="59">
        <f>'Inventory Ref Sheet'!R2270</f>
        <v>0</v>
      </c>
      <c r="X2270" s="59">
        <f>'Inventory Ref Sheet'!S2270</f>
        <v>0</v>
      </c>
      <c r="Y2270" s="100" t="str">
        <f ca="1">IF('Inventory Ref Sheet'!U2270&gt;0,YEAR(TODAY())-'Inventory Ref Sheet'!U2270,"")</f>
        <v/>
      </c>
      <c r="Z2270" s="95">
        <f>'Inventory Ref Sheet'!W2270</f>
        <v>0</v>
      </c>
      <c r="AA2270" s="60">
        <f>'Inventory Ref Sheet'!X2270</f>
        <v>0</v>
      </c>
      <c r="AB2270" s="61"/>
      <c r="AC2270" s="97" t="str">
        <f t="shared" si="124"/>
        <v/>
      </c>
      <c r="AD2270" s="59">
        <f>'Inventory Ref Sheet'!Y2270</f>
        <v>0</v>
      </c>
      <c r="AE2270" s="59">
        <f>'Inventory Ref Sheet'!Z2270</f>
        <v>0</v>
      </c>
      <c r="AF2270" s="102">
        <f>'Inventory Ref Sheet'!AA2270</f>
        <v>0</v>
      </c>
      <c r="AG2270" s="59">
        <f>'Inventory Ref Sheet'!AD2270</f>
        <v>0</v>
      </c>
      <c r="AH2270" s="59">
        <f>'Inventory Ref Sheet'!AE2270</f>
        <v>0</v>
      </c>
      <c r="AI2270" s="100" t="str">
        <f ca="1">IF('Inventory Ref Sheet'!AG2270&gt;0,YEAR(TODAY())-'Inventory Ref Sheet'!AG2270,"")</f>
        <v/>
      </c>
      <c r="AJ2270" s="99"/>
      <c r="AK2270" s="60">
        <f>'Inventory Ref Sheet'!AJ2270</f>
        <v>0</v>
      </c>
      <c r="AL2270" s="99"/>
      <c r="AM2270" s="97" t="str">
        <f t="shared" si="125"/>
        <v/>
      </c>
    </row>
    <row r="2271" spans="10:39" x14ac:dyDescent="0.25">
      <c r="J2271" s="59">
        <f>'Inventory Ref Sheet'!AK2271</f>
        <v>0</v>
      </c>
      <c r="K2271" s="59">
        <f>'Inventory Ref Sheet'!AL2271</f>
        <v>0</v>
      </c>
      <c r="L2271" s="59">
        <f>'Inventory Ref Sheet'!AM2271</f>
        <v>0</v>
      </c>
      <c r="M2271" s="59">
        <f>'Inventory Ref Sheet'!AP2271</f>
        <v>0</v>
      </c>
      <c r="N2271" s="59">
        <f>'Inventory Ref Sheet'!AQ2271</f>
        <v>0</v>
      </c>
      <c r="O2271" s="100" t="str">
        <f ca="1">IF('Inventory Ref Sheet'!AS2271&gt;0,YEAR(TODAY())-'Inventory Ref Sheet'!AS2271,"")</f>
        <v/>
      </c>
      <c r="P2271" s="95">
        <f>'Inventory Ref Sheet'!AU2271</f>
        <v>0</v>
      </c>
      <c r="Q2271" s="60">
        <f>'Inventory Ref Sheet'!AV2271</f>
        <v>0</v>
      </c>
      <c r="R2271" s="61"/>
      <c r="S2271" s="100" t="str">
        <f t="shared" si="123"/>
        <v/>
      </c>
      <c r="T2271" s="59">
        <f>'Inventory Ref Sheet'!M2271</f>
        <v>0</v>
      </c>
      <c r="U2271" s="102">
        <f>'Inventory Ref Sheet'!N2271</f>
        <v>0</v>
      </c>
      <c r="V2271" s="59">
        <f>'Inventory Ref Sheet'!O2271</f>
        <v>0</v>
      </c>
      <c r="W2271" s="59">
        <f>'Inventory Ref Sheet'!R2271</f>
        <v>0</v>
      </c>
      <c r="X2271" s="59">
        <f>'Inventory Ref Sheet'!S2271</f>
        <v>0</v>
      </c>
      <c r="Y2271" s="100" t="str">
        <f ca="1">IF('Inventory Ref Sheet'!U2271&gt;0,YEAR(TODAY())-'Inventory Ref Sheet'!U2271,"")</f>
        <v/>
      </c>
      <c r="Z2271" s="95">
        <f>'Inventory Ref Sheet'!W2271</f>
        <v>0</v>
      </c>
      <c r="AA2271" s="60">
        <f>'Inventory Ref Sheet'!X2271</f>
        <v>0</v>
      </c>
      <c r="AB2271" s="61"/>
      <c r="AC2271" s="97" t="str">
        <f t="shared" si="124"/>
        <v/>
      </c>
      <c r="AD2271" s="59">
        <f>'Inventory Ref Sheet'!Y2271</f>
        <v>0</v>
      </c>
      <c r="AE2271" s="59">
        <f>'Inventory Ref Sheet'!Z2271</f>
        <v>0</v>
      </c>
      <c r="AF2271" s="102">
        <f>'Inventory Ref Sheet'!AA2271</f>
        <v>0</v>
      </c>
      <c r="AG2271" s="59">
        <f>'Inventory Ref Sheet'!AD2271</f>
        <v>0</v>
      </c>
      <c r="AH2271" s="59">
        <f>'Inventory Ref Sheet'!AE2271</f>
        <v>0</v>
      </c>
      <c r="AI2271" s="100" t="str">
        <f ca="1">IF('Inventory Ref Sheet'!AG2271&gt;0,YEAR(TODAY())-'Inventory Ref Sheet'!AG2271,"")</f>
        <v/>
      </c>
      <c r="AJ2271" s="99"/>
      <c r="AK2271" s="60">
        <f>'Inventory Ref Sheet'!AJ2271</f>
        <v>0</v>
      </c>
      <c r="AL2271" s="99"/>
      <c r="AM2271" s="97" t="str">
        <f t="shared" si="125"/>
        <v/>
      </c>
    </row>
    <row r="2272" spans="10:39" x14ac:dyDescent="0.25">
      <c r="J2272" s="59">
        <f>'Inventory Ref Sheet'!AK2272</f>
        <v>0</v>
      </c>
      <c r="K2272" s="59">
        <f>'Inventory Ref Sheet'!AL2272</f>
        <v>0</v>
      </c>
      <c r="L2272" s="59">
        <f>'Inventory Ref Sheet'!AM2272</f>
        <v>0</v>
      </c>
      <c r="M2272" s="59">
        <f>'Inventory Ref Sheet'!AP2272</f>
        <v>0</v>
      </c>
      <c r="N2272" s="59">
        <f>'Inventory Ref Sheet'!AQ2272</f>
        <v>0</v>
      </c>
      <c r="O2272" s="100" t="str">
        <f ca="1">IF('Inventory Ref Sheet'!AS2272&gt;0,YEAR(TODAY())-'Inventory Ref Sheet'!AS2272,"")</f>
        <v/>
      </c>
      <c r="P2272" s="95">
        <f>'Inventory Ref Sheet'!AU2272</f>
        <v>0</v>
      </c>
      <c r="Q2272" s="60">
        <f>'Inventory Ref Sheet'!AV2272</f>
        <v>0</v>
      </c>
      <c r="R2272" s="61"/>
      <c r="S2272" s="100" t="str">
        <f t="shared" si="123"/>
        <v/>
      </c>
      <c r="T2272" s="59">
        <f>'Inventory Ref Sheet'!M2272</f>
        <v>0</v>
      </c>
      <c r="U2272" s="102">
        <f>'Inventory Ref Sheet'!N2272</f>
        <v>0</v>
      </c>
      <c r="V2272" s="59">
        <f>'Inventory Ref Sheet'!O2272</f>
        <v>0</v>
      </c>
      <c r="W2272" s="59">
        <f>'Inventory Ref Sheet'!R2272</f>
        <v>0</v>
      </c>
      <c r="X2272" s="59">
        <f>'Inventory Ref Sheet'!S2272</f>
        <v>0</v>
      </c>
      <c r="Y2272" s="100" t="str">
        <f ca="1">IF('Inventory Ref Sheet'!U2272&gt;0,YEAR(TODAY())-'Inventory Ref Sheet'!U2272,"")</f>
        <v/>
      </c>
      <c r="Z2272" s="95">
        <f>'Inventory Ref Sheet'!W2272</f>
        <v>0</v>
      </c>
      <c r="AA2272" s="60">
        <f>'Inventory Ref Sheet'!X2272</f>
        <v>0</v>
      </c>
      <c r="AB2272" s="61"/>
      <c r="AC2272" s="97" t="str">
        <f t="shared" si="124"/>
        <v/>
      </c>
      <c r="AD2272" s="59">
        <f>'Inventory Ref Sheet'!Y2272</f>
        <v>0</v>
      </c>
      <c r="AE2272" s="59">
        <f>'Inventory Ref Sheet'!Z2272</f>
        <v>0</v>
      </c>
      <c r="AF2272" s="102">
        <f>'Inventory Ref Sheet'!AA2272</f>
        <v>0</v>
      </c>
      <c r="AG2272" s="59">
        <f>'Inventory Ref Sheet'!AD2272</f>
        <v>0</v>
      </c>
      <c r="AH2272" s="59">
        <f>'Inventory Ref Sheet'!AE2272</f>
        <v>0</v>
      </c>
      <c r="AI2272" s="100" t="str">
        <f ca="1">IF('Inventory Ref Sheet'!AG2272&gt;0,YEAR(TODAY())-'Inventory Ref Sheet'!AG2272,"")</f>
        <v/>
      </c>
      <c r="AJ2272" s="99"/>
      <c r="AK2272" s="60">
        <f>'Inventory Ref Sheet'!AJ2272</f>
        <v>0</v>
      </c>
      <c r="AL2272" s="99"/>
      <c r="AM2272" s="97" t="str">
        <f t="shared" si="125"/>
        <v/>
      </c>
    </row>
    <row r="2273" spans="10:39" x14ac:dyDescent="0.25">
      <c r="J2273" s="59">
        <f>'Inventory Ref Sheet'!AK2273</f>
        <v>0</v>
      </c>
      <c r="K2273" s="59">
        <f>'Inventory Ref Sheet'!AL2273</f>
        <v>0</v>
      </c>
      <c r="L2273" s="59">
        <f>'Inventory Ref Sheet'!AM2273</f>
        <v>0</v>
      </c>
      <c r="M2273" s="59">
        <f>'Inventory Ref Sheet'!AP2273</f>
        <v>0</v>
      </c>
      <c r="N2273" s="59">
        <f>'Inventory Ref Sheet'!AQ2273</f>
        <v>0</v>
      </c>
      <c r="O2273" s="100" t="str">
        <f ca="1">IF('Inventory Ref Sheet'!AS2273&gt;0,YEAR(TODAY())-'Inventory Ref Sheet'!AS2273,"")</f>
        <v/>
      </c>
      <c r="P2273" s="95">
        <f>'Inventory Ref Sheet'!AU2273</f>
        <v>0</v>
      </c>
      <c r="Q2273" s="60">
        <f>'Inventory Ref Sheet'!AV2273</f>
        <v>0</v>
      </c>
      <c r="R2273" s="61"/>
      <c r="S2273" s="100" t="str">
        <f t="shared" si="123"/>
        <v/>
      </c>
      <c r="T2273" s="59">
        <f>'Inventory Ref Sheet'!M2273</f>
        <v>0</v>
      </c>
      <c r="U2273" s="102">
        <f>'Inventory Ref Sheet'!N2273</f>
        <v>0</v>
      </c>
      <c r="V2273" s="59">
        <f>'Inventory Ref Sheet'!O2273</f>
        <v>0</v>
      </c>
      <c r="W2273" s="59">
        <f>'Inventory Ref Sheet'!R2273</f>
        <v>0</v>
      </c>
      <c r="X2273" s="59">
        <f>'Inventory Ref Sheet'!S2273</f>
        <v>0</v>
      </c>
      <c r="Y2273" s="100" t="str">
        <f ca="1">IF('Inventory Ref Sheet'!U2273&gt;0,YEAR(TODAY())-'Inventory Ref Sheet'!U2273,"")</f>
        <v/>
      </c>
      <c r="Z2273" s="95">
        <f>'Inventory Ref Sheet'!W2273</f>
        <v>0</v>
      </c>
      <c r="AA2273" s="60">
        <f>'Inventory Ref Sheet'!X2273</f>
        <v>0</v>
      </c>
      <c r="AB2273" s="61"/>
      <c r="AC2273" s="97" t="str">
        <f t="shared" si="124"/>
        <v/>
      </c>
      <c r="AD2273" s="59">
        <f>'Inventory Ref Sheet'!Y2273</f>
        <v>0</v>
      </c>
      <c r="AE2273" s="59">
        <f>'Inventory Ref Sheet'!Z2273</f>
        <v>0</v>
      </c>
      <c r="AF2273" s="102">
        <f>'Inventory Ref Sheet'!AA2273</f>
        <v>0</v>
      </c>
      <c r="AG2273" s="59">
        <f>'Inventory Ref Sheet'!AD2273</f>
        <v>0</v>
      </c>
      <c r="AH2273" s="59">
        <f>'Inventory Ref Sheet'!AE2273</f>
        <v>0</v>
      </c>
      <c r="AI2273" s="100" t="str">
        <f ca="1">IF('Inventory Ref Sheet'!AG2273&gt;0,YEAR(TODAY())-'Inventory Ref Sheet'!AG2273,"")</f>
        <v/>
      </c>
      <c r="AJ2273" s="99"/>
      <c r="AK2273" s="60">
        <f>'Inventory Ref Sheet'!AJ2273</f>
        <v>0</v>
      </c>
      <c r="AL2273" s="99"/>
      <c r="AM2273" s="97" t="str">
        <f t="shared" si="125"/>
        <v/>
      </c>
    </row>
    <row r="2274" spans="10:39" x14ac:dyDescent="0.25">
      <c r="J2274" s="59">
        <f>'Inventory Ref Sheet'!AK2274</f>
        <v>0</v>
      </c>
      <c r="K2274" s="59">
        <f>'Inventory Ref Sheet'!AL2274</f>
        <v>0</v>
      </c>
      <c r="L2274" s="59">
        <f>'Inventory Ref Sheet'!AM2274</f>
        <v>0</v>
      </c>
      <c r="M2274" s="59">
        <f>'Inventory Ref Sheet'!AP2274</f>
        <v>0</v>
      </c>
      <c r="N2274" s="59">
        <f>'Inventory Ref Sheet'!AQ2274</f>
        <v>0</v>
      </c>
      <c r="O2274" s="100" t="str">
        <f ca="1">IF('Inventory Ref Sheet'!AS2274&gt;0,YEAR(TODAY())-'Inventory Ref Sheet'!AS2274,"")</f>
        <v/>
      </c>
      <c r="P2274" s="95">
        <f>'Inventory Ref Sheet'!AU2274</f>
        <v>0</v>
      </c>
      <c r="Q2274" s="60">
        <f>'Inventory Ref Sheet'!AV2274</f>
        <v>0</v>
      </c>
      <c r="R2274" s="61"/>
      <c r="S2274" s="100" t="str">
        <f t="shared" si="123"/>
        <v/>
      </c>
      <c r="T2274" s="59">
        <f>'Inventory Ref Sheet'!M2274</f>
        <v>0</v>
      </c>
      <c r="U2274" s="102">
        <f>'Inventory Ref Sheet'!N2274</f>
        <v>0</v>
      </c>
      <c r="V2274" s="59">
        <f>'Inventory Ref Sheet'!O2274</f>
        <v>0</v>
      </c>
      <c r="W2274" s="59">
        <f>'Inventory Ref Sheet'!R2274</f>
        <v>0</v>
      </c>
      <c r="X2274" s="59">
        <f>'Inventory Ref Sheet'!S2274</f>
        <v>0</v>
      </c>
      <c r="Y2274" s="100" t="str">
        <f ca="1">IF('Inventory Ref Sheet'!U2274&gt;0,YEAR(TODAY())-'Inventory Ref Sheet'!U2274,"")</f>
        <v/>
      </c>
      <c r="Z2274" s="95">
        <f>'Inventory Ref Sheet'!W2274</f>
        <v>0</v>
      </c>
      <c r="AA2274" s="60">
        <f>'Inventory Ref Sheet'!X2274</f>
        <v>0</v>
      </c>
      <c r="AB2274" s="61"/>
      <c r="AC2274" s="97" t="str">
        <f t="shared" si="124"/>
        <v/>
      </c>
      <c r="AD2274" s="59">
        <f>'Inventory Ref Sheet'!Y2274</f>
        <v>0</v>
      </c>
      <c r="AE2274" s="59">
        <f>'Inventory Ref Sheet'!Z2274</f>
        <v>0</v>
      </c>
      <c r="AF2274" s="102">
        <f>'Inventory Ref Sheet'!AA2274</f>
        <v>0</v>
      </c>
      <c r="AG2274" s="59">
        <f>'Inventory Ref Sheet'!AD2274</f>
        <v>0</v>
      </c>
      <c r="AH2274" s="59">
        <f>'Inventory Ref Sheet'!AE2274</f>
        <v>0</v>
      </c>
      <c r="AI2274" s="100" t="str">
        <f ca="1">IF('Inventory Ref Sheet'!AG2274&gt;0,YEAR(TODAY())-'Inventory Ref Sheet'!AG2274,"")</f>
        <v/>
      </c>
      <c r="AJ2274" s="99"/>
      <c r="AK2274" s="60">
        <f>'Inventory Ref Sheet'!AJ2274</f>
        <v>0</v>
      </c>
      <c r="AL2274" s="99"/>
      <c r="AM2274" s="97" t="str">
        <f t="shared" si="125"/>
        <v/>
      </c>
    </row>
    <row r="2275" spans="10:39" x14ac:dyDescent="0.25">
      <c r="J2275" s="59">
        <f>'Inventory Ref Sheet'!AK2275</f>
        <v>0</v>
      </c>
      <c r="K2275" s="59">
        <f>'Inventory Ref Sheet'!AL2275</f>
        <v>0</v>
      </c>
      <c r="L2275" s="59">
        <f>'Inventory Ref Sheet'!AM2275</f>
        <v>0</v>
      </c>
      <c r="M2275" s="59">
        <f>'Inventory Ref Sheet'!AP2275</f>
        <v>0</v>
      </c>
      <c r="N2275" s="59">
        <f>'Inventory Ref Sheet'!AQ2275</f>
        <v>0</v>
      </c>
      <c r="O2275" s="100" t="str">
        <f ca="1">IF('Inventory Ref Sheet'!AS2275&gt;0,YEAR(TODAY())-'Inventory Ref Sheet'!AS2275,"")</f>
        <v/>
      </c>
      <c r="P2275" s="95">
        <f>'Inventory Ref Sheet'!AU2275</f>
        <v>0</v>
      </c>
      <c r="Q2275" s="60">
        <f>'Inventory Ref Sheet'!AV2275</f>
        <v>0</v>
      </c>
      <c r="R2275" s="61"/>
      <c r="S2275" s="100" t="str">
        <f t="shared" si="123"/>
        <v/>
      </c>
      <c r="T2275" s="59">
        <f>'Inventory Ref Sheet'!M2275</f>
        <v>0</v>
      </c>
      <c r="U2275" s="102">
        <f>'Inventory Ref Sheet'!N2275</f>
        <v>0</v>
      </c>
      <c r="V2275" s="59">
        <f>'Inventory Ref Sheet'!O2275</f>
        <v>0</v>
      </c>
      <c r="W2275" s="59">
        <f>'Inventory Ref Sheet'!R2275</f>
        <v>0</v>
      </c>
      <c r="X2275" s="59">
        <f>'Inventory Ref Sheet'!S2275</f>
        <v>0</v>
      </c>
      <c r="Y2275" s="100" t="str">
        <f ca="1">IF('Inventory Ref Sheet'!U2275&gt;0,YEAR(TODAY())-'Inventory Ref Sheet'!U2275,"")</f>
        <v/>
      </c>
      <c r="Z2275" s="95">
        <f>'Inventory Ref Sheet'!W2275</f>
        <v>0</v>
      </c>
      <c r="AA2275" s="60">
        <f>'Inventory Ref Sheet'!X2275</f>
        <v>0</v>
      </c>
      <c r="AB2275" s="61"/>
      <c r="AC2275" s="97" t="str">
        <f t="shared" si="124"/>
        <v/>
      </c>
      <c r="AD2275" s="59">
        <f>'Inventory Ref Sheet'!Y2275</f>
        <v>0</v>
      </c>
      <c r="AE2275" s="59">
        <f>'Inventory Ref Sheet'!Z2275</f>
        <v>0</v>
      </c>
      <c r="AF2275" s="102">
        <f>'Inventory Ref Sheet'!AA2275</f>
        <v>0</v>
      </c>
      <c r="AG2275" s="59">
        <f>'Inventory Ref Sheet'!AD2275</f>
        <v>0</v>
      </c>
      <c r="AH2275" s="59">
        <f>'Inventory Ref Sheet'!AE2275</f>
        <v>0</v>
      </c>
      <c r="AI2275" s="100" t="str">
        <f ca="1">IF('Inventory Ref Sheet'!AG2275&gt;0,YEAR(TODAY())-'Inventory Ref Sheet'!AG2275,"")</f>
        <v/>
      </c>
      <c r="AJ2275" s="99"/>
      <c r="AK2275" s="60">
        <f>'Inventory Ref Sheet'!AJ2275</f>
        <v>0</v>
      </c>
      <c r="AL2275" s="99"/>
      <c r="AM2275" s="97" t="str">
        <f t="shared" si="125"/>
        <v/>
      </c>
    </row>
    <row r="2276" spans="10:39" x14ac:dyDescent="0.25">
      <c r="J2276" s="59">
        <f>'Inventory Ref Sheet'!AK2276</f>
        <v>0</v>
      </c>
      <c r="K2276" s="59">
        <f>'Inventory Ref Sheet'!AL2276</f>
        <v>0</v>
      </c>
      <c r="L2276" s="59">
        <f>'Inventory Ref Sheet'!AM2276</f>
        <v>0</v>
      </c>
      <c r="M2276" s="59">
        <f>'Inventory Ref Sheet'!AP2276</f>
        <v>0</v>
      </c>
      <c r="N2276" s="59">
        <f>'Inventory Ref Sheet'!AQ2276</f>
        <v>0</v>
      </c>
      <c r="O2276" s="100" t="str">
        <f ca="1">IF('Inventory Ref Sheet'!AS2276&gt;0,YEAR(TODAY())-'Inventory Ref Sheet'!AS2276,"")</f>
        <v/>
      </c>
      <c r="P2276" s="95">
        <f>'Inventory Ref Sheet'!AU2276</f>
        <v>0</v>
      </c>
      <c r="Q2276" s="60">
        <f>'Inventory Ref Sheet'!AV2276</f>
        <v>0</v>
      </c>
      <c r="R2276" s="61"/>
      <c r="S2276" s="100" t="str">
        <f t="shared" si="123"/>
        <v/>
      </c>
      <c r="T2276" s="59">
        <f>'Inventory Ref Sheet'!M2276</f>
        <v>0</v>
      </c>
      <c r="U2276" s="102">
        <f>'Inventory Ref Sheet'!N2276</f>
        <v>0</v>
      </c>
      <c r="V2276" s="59">
        <f>'Inventory Ref Sheet'!O2276</f>
        <v>0</v>
      </c>
      <c r="W2276" s="59">
        <f>'Inventory Ref Sheet'!R2276</f>
        <v>0</v>
      </c>
      <c r="X2276" s="59">
        <f>'Inventory Ref Sheet'!S2276</f>
        <v>0</v>
      </c>
      <c r="Y2276" s="100" t="str">
        <f ca="1">IF('Inventory Ref Sheet'!U2276&gt;0,YEAR(TODAY())-'Inventory Ref Sheet'!U2276,"")</f>
        <v/>
      </c>
      <c r="Z2276" s="95">
        <f>'Inventory Ref Sheet'!W2276</f>
        <v>0</v>
      </c>
      <c r="AA2276" s="60">
        <f>'Inventory Ref Sheet'!X2276</f>
        <v>0</v>
      </c>
      <c r="AB2276" s="61"/>
      <c r="AC2276" s="97" t="str">
        <f t="shared" si="124"/>
        <v/>
      </c>
      <c r="AD2276" s="59">
        <f>'Inventory Ref Sheet'!Y2276</f>
        <v>0</v>
      </c>
      <c r="AE2276" s="59">
        <f>'Inventory Ref Sheet'!Z2276</f>
        <v>0</v>
      </c>
      <c r="AF2276" s="102">
        <f>'Inventory Ref Sheet'!AA2276</f>
        <v>0</v>
      </c>
      <c r="AG2276" s="59">
        <f>'Inventory Ref Sheet'!AD2276</f>
        <v>0</v>
      </c>
      <c r="AH2276" s="59">
        <f>'Inventory Ref Sheet'!AE2276</f>
        <v>0</v>
      </c>
      <c r="AI2276" s="100" t="str">
        <f ca="1">IF('Inventory Ref Sheet'!AG2276&gt;0,YEAR(TODAY())-'Inventory Ref Sheet'!AG2276,"")</f>
        <v/>
      </c>
      <c r="AJ2276" s="99"/>
      <c r="AK2276" s="60">
        <f>'Inventory Ref Sheet'!AJ2276</f>
        <v>0</v>
      </c>
      <c r="AL2276" s="99"/>
      <c r="AM2276" s="97" t="str">
        <f t="shared" si="125"/>
        <v/>
      </c>
    </row>
    <row r="2277" spans="10:39" x14ac:dyDescent="0.25">
      <c r="J2277" s="59">
        <f>'Inventory Ref Sheet'!AK2277</f>
        <v>0</v>
      </c>
      <c r="K2277" s="59">
        <f>'Inventory Ref Sheet'!AL2277</f>
        <v>0</v>
      </c>
      <c r="L2277" s="59">
        <f>'Inventory Ref Sheet'!AM2277</f>
        <v>0</v>
      </c>
      <c r="M2277" s="59">
        <f>'Inventory Ref Sheet'!AP2277</f>
        <v>0</v>
      </c>
      <c r="N2277" s="59">
        <f>'Inventory Ref Sheet'!AQ2277</f>
        <v>0</v>
      </c>
      <c r="O2277" s="100" t="str">
        <f ca="1">IF('Inventory Ref Sheet'!AS2277&gt;0,YEAR(TODAY())-'Inventory Ref Sheet'!AS2277,"")</f>
        <v/>
      </c>
      <c r="P2277" s="95">
        <f>'Inventory Ref Sheet'!AU2277</f>
        <v>0</v>
      </c>
      <c r="Q2277" s="60">
        <f>'Inventory Ref Sheet'!AV2277</f>
        <v>0</v>
      </c>
      <c r="R2277" s="61"/>
      <c r="S2277" s="100" t="str">
        <f t="shared" si="123"/>
        <v/>
      </c>
      <c r="T2277" s="59">
        <f>'Inventory Ref Sheet'!M2277</f>
        <v>0</v>
      </c>
      <c r="U2277" s="102">
        <f>'Inventory Ref Sheet'!N2277</f>
        <v>0</v>
      </c>
      <c r="V2277" s="59">
        <f>'Inventory Ref Sheet'!O2277</f>
        <v>0</v>
      </c>
      <c r="W2277" s="59">
        <f>'Inventory Ref Sheet'!R2277</f>
        <v>0</v>
      </c>
      <c r="X2277" s="59">
        <f>'Inventory Ref Sheet'!S2277</f>
        <v>0</v>
      </c>
      <c r="Y2277" s="100" t="str">
        <f ca="1">IF('Inventory Ref Sheet'!U2277&gt;0,YEAR(TODAY())-'Inventory Ref Sheet'!U2277,"")</f>
        <v/>
      </c>
      <c r="Z2277" s="95">
        <f>'Inventory Ref Sheet'!W2277</f>
        <v>0</v>
      </c>
      <c r="AA2277" s="60">
        <f>'Inventory Ref Sheet'!X2277</f>
        <v>0</v>
      </c>
      <c r="AB2277" s="61"/>
      <c r="AC2277" s="97" t="str">
        <f t="shared" si="124"/>
        <v/>
      </c>
      <c r="AD2277" s="59">
        <f>'Inventory Ref Sheet'!Y2277</f>
        <v>0</v>
      </c>
      <c r="AE2277" s="59">
        <f>'Inventory Ref Sheet'!Z2277</f>
        <v>0</v>
      </c>
      <c r="AF2277" s="102">
        <f>'Inventory Ref Sheet'!AA2277</f>
        <v>0</v>
      </c>
      <c r="AG2277" s="59">
        <f>'Inventory Ref Sheet'!AD2277</f>
        <v>0</v>
      </c>
      <c r="AH2277" s="59">
        <f>'Inventory Ref Sheet'!AE2277</f>
        <v>0</v>
      </c>
      <c r="AI2277" s="100" t="str">
        <f ca="1">IF('Inventory Ref Sheet'!AG2277&gt;0,YEAR(TODAY())-'Inventory Ref Sheet'!AG2277,"")</f>
        <v/>
      </c>
      <c r="AJ2277" s="99"/>
      <c r="AK2277" s="60">
        <f>'Inventory Ref Sheet'!AJ2277</f>
        <v>0</v>
      </c>
      <c r="AL2277" s="99"/>
      <c r="AM2277" s="97" t="str">
        <f t="shared" si="125"/>
        <v/>
      </c>
    </row>
    <row r="2278" spans="10:39" x14ac:dyDescent="0.25">
      <c r="J2278" s="59">
        <f>'Inventory Ref Sheet'!AK2278</f>
        <v>0</v>
      </c>
      <c r="K2278" s="59">
        <f>'Inventory Ref Sheet'!AL2278</f>
        <v>0</v>
      </c>
      <c r="L2278" s="59">
        <f>'Inventory Ref Sheet'!AM2278</f>
        <v>0</v>
      </c>
      <c r="M2278" s="59">
        <f>'Inventory Ref Sheet'!AP2278</f>
        <v>0</v>
      </c>
      <c r="N2278" s="59">
        <f>'Inventory Ref Sheet'!AQ2278</f>
        <v>0</v>
      </c>
      <c r="O2278" s="100" t="str">
        <f ca="1">IF('Inventory Ref Sheet'!AS2278&gt;0,YEAR(TODAY())-'Inventory Ref Sheet'!AS2278,"")</f>
        <v/>
      </c>
      <c r="P2278" s="95">
        <f>'Inventory Ref Sheet'!AU2278</f>
        <v>0</v>
      </c>
      <c r="Q2278" s="60">
        <f>'Inventory Ref Sheet'!AV2278</f>
        <v>0</v>
      </c>
      <c r="R2278" s="61"/>
      <c r="S2278" s="100" t="str">
        <f t="shared" si="123"/>
        <v/>
      </c>
      <c r="T2278" s="59">
        <f>'Inventory Ref Sheet'!M2278</f>
        <v>0</v>
      </c>
      <c r="U2278" s="102">
        <f>'Inventory Ref Sheet'!N2278</f>
        <v>0</v>
      </c>
      <c r="V2278" s="59">
        <f>'Inventory Ref Sheet'!O2278</f>
        <v>0</v>
      </c>
      <c r="W2278" s="59">
        <f>'Inventory Ref Sheet'!R2278</f>
        <v>0</v>
      </c>
      <c r="X2278" s="59">
        <f>'Inventory Ref Sheet'!S2278</f>
        <v>0</v>
      </c>
      <c r="Y2278" s="100" t="str">
        <f ca="1">IF('Inventory Ref Sheet'!U2278&gt;0,YEAR(TODAY())-'Inventory Ref Sheet'!U2278,"")</f>
        <v/>
      </c>
      <c r="Z2278" s="95">
        <f>'Inventory Ref Sheet'!W2278</f>
        <v>0</v>
      </c>
      <c r="AA2278" s="60">
        <f>'Inventory Ref Sheet'!X2278</f>
        <v>0</v>
      </c>
      <c r="AB2278" s="61"/>
      <c r="AC2278" s="97" t="str">
        <f t="shared" si="124"/>
        <v/>
      </c>
      <c r="AD2278" s="59">
        <f>'Inventory Ref Sheet'!Y2278</f>
        <v>0</v>
      </c>
      <c r="AE2278" s="59">
        <f>'Inventory Ref Sheet'!Z2278</f>
        <v>0</v>
      </c>
      <c r="AF2278" s="102">
        <f>'Inventory Ref Sheet'!AA2278</f>
        <v>0</v>
      </c>
      <c r="AG2278" s="59">
        <f>'Inventory Ref Sheet'!AD2278</f>
        <v>0</v>
      </c>
      <c r="AH2278" s="59">
        <f>'Inventory Ref Sheet'!AE2278</f>
        <v>0</v>
      </c>
      <c r="AI2278" s="100" t="str">
        <f ca="1">IF('Inventory Ref Sheet'!AG2278&gt;0,YEAR(TODAY())-'Inventory Ref Sheet'!AG2278,"")</f>
        <v/>
      </c>
      <c r="AJ2278" s="99"/>
      <c r="AK2278" s="60">
        <f>'Inventory Ref Sheet'!AJ2278</f>
        <v>0</v>
      </c>
      <c r="AL2278" s="99"/>
      <c r="AM2278" s="97" t="str">
        <f t="shared" si="125"/>
        <v/>
      </c>
    </row>
    <row r="2279" spans="10:39" x14ac:dyDescent="0.25">
      <c r="J2279" s="59">
        <f>'Inventory Ref Sheet'!AK2279</f>
        <v>0</v>
      </c>
      <c r="K2279" s="59">
        <f>'Inventory Ref Sheet'!AL2279</f>
        <v>0</v>
      </c>
      <c r="L2279" s="59">
        <f>'Inventory Ref Sheet'!AM2279</f>
        <v>0</v>
      </c>
      <c r="M2279" s="59">
        <f>'Inventory Ref Sheet'!AP2279</f>
        <v>0</v>
      </c>
      <c r="N2279" s="59">
        <f>'Inventory Ref Sheet'!AQ2279</f>
        <v>0</v>
      </c>
      <c r="O2279" s="100" t="str">
        <f ca="1">IF('Inventory Ref Sheet'!AS2279&gt;0,YEAR(TODAY())-'Inventory Ref Sheet'!AS2279,"")</f>
        <v/>
      </c>
      <c r="P2279" s="95">
        <f>'Inventory Ref Sheet'!AU2279</f>
        <v>0</v>
      </c>
      <c r="Q2279" s="60">
        <f>'Inventory Ref Sheet'!AV2279</f>
        <v>0</v>
      </c>
      <c r="R2279" s="61"/>
      <c r="S2279" s="100" t="str">
        <f t="shared" si="123"/>
        <v/>
      </c>
      <c r="T2279" s="59">
        <f>'Inventory Ref Sheet'!M2279</f>
        <v>0</v>
      </c>
      <c r="U2279" s="102">
        <f>'Inventory Ref Sheet'!N2279</f>
        <v>0</v>
      </c>
      <c r="V2279" s="59">
        <f>'Inventory Ref Sheet'!O2279</f>
        <v>0</v>
      </c>
      <c r="W2279" s="59">
        <f>'Inventory Ref Sheet'!R2279</f>
        <v>0</v>
      </c>
      <c r="X2279" s="59">
        <f>'Inventory Ref Sheet'!S2279</f>
        <v>0</v>
      </c>
      <c r="Y2279" s="100" t="str">
        <f ca="1">IF('Inventory Ref Sheet'!U2279&gt;0,YEAR(TODAY())-'Inventory Ref Sheet'!U2279,"")</f>
        <v/>
      </c>
      <c r="Z2279" s="95">
        <f>'Inventory Ref Sheet'!W2279</f>
        <v>0</v>
      </c>
      <c r="AA2279" s="60">
        <f>'Inventory Ref Sheet'!X2279</f>
        <v>0</v>
      </c>
      <c r="AB2279" s="61"/>
      <c r="AC2279" s="97" t="str">
        <f t="shared" si="124"/>
        <v/>
      </c>
      <c r="AD2279" s="59">
        <f>'Inventory Ref Sheet'!Y2279</f>
        <v>0</v>
      </c>
      <c r="AE2279" s="59">
        <f>'Inventory Ref Sheet'!Z2279</f>
        <v>0</v>
      </c>
      <c r="AF2279" s="102">
        <f>'Inventory Ref Sheet'!AA2279</f>
        <v>0</v>
      </c>
      <c r="AG2279" s="59">
        <f>'Inventory Ref Sheet'!AD2279</f>
        <v>0</v>
      </c>
      <c r="AH2279" s="59">
        <f>'Inventory Ref Sheet'!AE2279</f>
        <v>0</v>
      </c>
      <c r="AI2279" s="100" t="str">
        <f ca="1">IF('Inventory Ref Sheet'!AG2279&gt;0,YEAR(TODAY())-'Inventory Ref Sheet'!AG2279,"")</f>
        <v/>
      </c>
      <c r="AJ2279" s="99"/>
      <c r="AK2279" s="60">
        <f>'Inventory Ref Sheet'!AJ2279</f>
        <v>0</v>
      </c>
      <c r="AL2279" s="99"/>
      <c r="AM2279" s="97" t="str">
        <f t="shared" si="125"/>
        <v/>
      </c>
    </row>
    <row r="2280" spans="10:39" x14ac:dyDescent="0.25">
      <c r="J2280" s="59">
        <f>'Inventory Ref Sheet'!AK2280</f>
        <v>0</v>
      </c>
      <c r="K2280" s="59">
        <f>'Inventory Ref Sheet'!AL2280</f>
        <v>0</v>
      </c>
      <c r="L2280" s="59">
        <f>'Inventory Ref Sheet'!AM2280</f>
        <v>0</v>
      </c>
      <c r="M2280" s="59">
        <f>'Inventory Ref Sheet'!AP2280</f>
        <v>0</v>
      </c>
      <c r="N2280" s="59">
        <f>'Inventory Ref Sheet'!AQ2280</f>
        <v>0</v>
      </c>
      <c r="O2280" s="100" t="str">
        <f ca="1">IF('Inventory Ref Sheet'!AS2280&gt;0,YEAR(TODAY())-'Inventory Ref Sheet'!AS2280,"")</f>
        <v/>
      </c>
      <c r="P2280" s="95">
        <f>'Inventory Ref Sheet'!AU2280</f>
        <v>0</v>
      </c>
      <c r="Q2280" s="60">
        <f>'Inventory Ref Sheet'!AV2280</f>
        <v>0</v>
      </c>
      <c r="R2280" s="61"/>
      <c r="S2280" s="100" t="str">
        <f t="shared" si="123"/>
        <v/>
      </c>
      <c r="T2280" s="59">
        <f>'Inventory Ref Sheet'!M2280</f>
        <v>0</v>
      </c>
      <c r="U2280" s="102">
        <f>'Inventory Ref Sheet'!N2280</f>
        <v>0</v>
      </c>
      <c r="V2280" s="59">
        <f>'Inventory Ref Sheet'!O2280</f>
        <v>0</v>
      </c>
      <c r="W2280" s="59">
        <f>'Inventory Ref Sheet'!R2280</f>
        <v>0</v>
      </c>
      <c r="X2280" s="59">
        <f>'Inventory Ref Sheet'!S2280</f>
        <v>0</v>
      </c>
      <c r="Y2280" s="100" t="str">
        <f ca="1">IF('Inventory Ref Sheet'!U2280&gt;0,YEAR(TODAY())-'Inventory Ref Sheet'!U2280,"")</f>
        <v/>
      </c>
      <c r="Z2280" s="95">
        <f>'Inventory Ref Sheet'!W2280</f>
        <v>0</v>
      </c>
      <c r="AA2280" s="60">
        <f>'Inventory Ref Sheet'!X2280</f>
        <v>0</v>
      </c>
      <c r="AB2280" s="61"/>
      <c r="AC2280" s="97" t="str">
        <f t="shared" si="124"/>
        <v/>
      </c>
      <c r="AD2280" s="59">
        <f>'Inventory Ref Sheet'!Y2280</f>
        <v>0</v>
      </c>
      <c r="AE2280" s="59">
        <f>'Inventory Ref Sheet'!Z2280</f>
        <v>0</v>
      </c>
      <c r="AF2280" s="102">
        <f>'Inventory Ref Sheet'!AA2280</f>
        <v>0</v>
      </c>
      <c r="AG2280" s="59">
        <f>'Inventory Ref Sheet'!AD2280</f>
        <v>0</v>
      </c>
      <c r="AH2280" s="59">
        <f>'Inventory Ref Sheet'!AE2280</f>
        <v>0</v>
      </c>
      <c r="AI2280" s="100" t="str">
        <f ca="1">IF('Inventory Ref Sheet'!AG2280&gt;0,YEAR(TODAY())-'Inventory Ref Sheet'!AG2280,"")</f>
        <v/>
      </c>
      <c r="AJ2280" s="99"/>
      <c r="AK2280" s="60">
        <f>'Inventory Ref Sheet'!AJ2280</f>
        <v>0</v>
      </c>
      <c r="AL2280" s="99"/>
      <c r="AM2280" s="97" t="str">
        <f t="shared" si="125"/>
        <v/>
      </c>
    </row>
    <row r="2281" spans="10:39" x14ac:dyDescent="0.25">
      <c r="J2281" s="59">
        <f>'Inventory Ref Sheet'!AK2281</f>
        <v>0</v>
      </c>
      <c r="K2281" s="59">
        <f>'Inventory Ref Sheet'!AL2281</f>
        <v>0</v>
      </c>
      <c r="L2281" s="59">
        <f>'Inventory Ref Sheet'!AM2281</f>
        <v>0</v>
      </c>
      <c r="M2281" s="59">
        <f>'Inventory Ref Sheet'!AP2281</f>
        <v>0</v>
      </c>
      <c r="N2281" s="59">
        <f>'Inventory Ref Sheet'!AQ2281</f>
        <v>0</v>
      </c>
      <c r="O2281" s="100" t="str">
        <f ca="1">IF('Inventory Ref Sheet'!AS2281&gt;0,YEAR(TODAY())-'Inventory Ref Sheet'!AS2281,"")</f>
        <v/>
      </c>
      <c r="P2281" s="95">
        <f>'Inventory Ref Sheet'!AU2281</f>
        <v>0</v>
      </c>
      <c r="Q2281" s="60">
        <f>'Inventory Ref Sheet'!AV2281</f>
        <v>0</v>
      </c>
      <c r="R2281" s="61"/>
      <c r="S2281" s="100" t="str">
        <f t="shared" si="123"/>
        <v/>
      </c>
      <c r="T2281" s="59">
        <f>'Inventory Ref Sheet'!M2281</f>
        <v>0</v>
      </c>
      <c r="U2281" s="102">
        <f>'Inventory Ref Sheet'!N2281</f>
        <v>0</v>
      </c>
      <c r="V2281" s="59">
        <f>'Inventory Ref Sheet'!O2281</f>
        <v>0</v>
      </c>
      <c r="W2281" s="59">
        <f>'Inventory Ref Sheet'!R2281</f>
        <v>0</v>
      </c>
      <c r="X2281" s="59">
        <f>'Inventory Ref Sheet'!S2281</f>
        <v>0</v>
      </c>
      <c r="Y2281" s="100" t="str">
        <f ca="1">IF('Inventory Ref Sheet'!U2281&gt;0,YEAR(TODAY())-'Inventory Ref Sheet'!U2281,"")</f>
        <v/>
      </c>
      <c r="Z2281" s="95">
        <f>'Inventory Ref Sheet'!W2281</f>
        <v>0</v>
      </c>
      <c r="AA2281" s="60">
        <f>'Inventory Ref Sheet'!X2281</f>
        <v>0</v>
      </c>
      <c r="AB2281" s="61"/>
      <c r="AC2281" s="97" t="str">
        <f t="shared" si="124"/>
        <v/>
      </c>
      <c r="AD2281" s="59">
        <f>'Inventory Ref Sheet'!Y2281</f>
        <v>0</v>
      </c>
      <c r="AE2281" s="59">
        <f>'Inventory Ref Sheet'!Z2281</f>
        <v>0</v>
      </c>
      <c r="AF2281" s="102">
        <f>'Inventory Ref Sheet'!AA2281</f>
        <v>0</v>
      </c>
      <c r="AG2281" s="59">
        <f>'Inventory Ref Sheet'!AD2281</f>
        <v>0</v>
      </c>
      <c r="AH2281" s="59">
        <f>'Inventory Ref Sheet'!AE2281</f>
        <v>0</v>
      </c>
      <c r="AI2281" s="100" t="str">
        <f ca="1">IF('Inventory Ref Sheet'!AG2281&gt;0,YEAR(TODAY())-'Inventory Ref Sheet'!AG2281,"")</f>
        <v/>
      </c>
      <c r="AJ2281" s="99"/>
      <c r="AK2281" s="60">
        <f>'Inventory Ref Sheet'!AJ2281</f>
        <v>0</v>
      </c>
      <c r="AL2281" s="99"/>
      <c r="AM2281" s="97" t="str">
        <f t="shared" si="125"/>
        <v/>
      </c>
    </row>
    <row r="2282" spans="10:39" x14ac:dyDescent="0.25">
      <c r="J2282" s="59">
        <f>'Inventory Ref Sheet'!AK2282</f>
        <v>0</v>
      </c>
      <c r="K2282" s="59">
        <f>'Inventory Ref Sheet'!AL2282</f>
        <v>0</v>
      </c>
      <c r="L2282" s="59">
        <f>'Inventory Ref Sheet'!AM2282</f>
        <v>0</v>
      </c>
      <c r="M2282" s="59">
        <f>'Inventory Ref Sheet'!AP2282</f>
        <v>0</v>
      </c>
      <c r="N2282" s="59">
        <f>'Inventory Ref Sheet'!AQ2282</f>
        <v>0</v>
      </c>
      <c r="O2282" s="100" t="str">
        <f ca="1">IF('Inventory Ref Sheet'!AS2282&gt;0,YEAR(TODAY())-'Inventory Ref Sheet'!AS2282,"")</f>
        <v/>
      </c>
      <c r="P2282" s="95">
        <f>'Inventory Ref Sheet'!AU2282</f>
        <v>0</v>
      </c>
      <c r="Q2282" s="60">
        <f>'Inventory Ref Sheet'!AV2282</f>
        <v>0</v>
      </c>
      <c r="R2282" s="61"/>
      <c r="S2282" s="100" t="str">
        <f t="shared" si="123"/>
        <v/>
      </c>
      <c r="T2282" s="59">
        <f>'Inventory Ref Sheet'!M2282</f>
        <v>0</v>
      </c>
      <c r="U2282" s="102">
        <f>'Inventory Ref Sheet'!N2282</f>
        <v>0</v>
      </c>
      <c r="V2282" s="59">
        <f>'Inventory Ref Sheet'!O2282</f>
        <v>0</v>
      </c>
      <c r="W2282" s="59">
        <f>'Inventory Ref Sheet'!R2282</f>
        <v>0</v>
      </c>
      <c r="X2282" s="59">
        <f>'Inventory Ref Sheet'!S2282</f>
        <v>0</v>
      </c>
      <c r="Y2282" s="100" t="str">
        <f ca="1">IF('Inventory Ref Sheet'!U2282&gt;0,YEAR(TODAY())-'Inventory Ref Sheet'!U2282,"")</f>
        <v/>
      </c>
      <c r="Z2282" s="95">
        <f>'Inventory Ref Sheet'!W2282</f>
        <v>0</v>
      </c>
      <c r="AA2282" s="60">
        <f>'Inventory Ref Sheet'!X2282</f>
        <v>0</v>
      </c>
      <c r="AB2282" s="61"/>
      <c r="AC2282" s="97" t="str">
        <f t="shared" si="124"/>
        <v/>
      </c>
      <c r="AD2282" s="59">
        <f>'Inventory Ref Sheet'!Y2282</f>
        <v>0</v>
      </c>
      <c r="AE2282" s="59">
        <f>'Inventory Ref Sheet'!Z2282</f>
        <v>0</v>
      </c>
      <c r="AF2282" s="102">
        <f>'Inventory Ref Sheet'!AA2282</f>
        <v>0</v>
      </c>
      <c r="AG2282" s="59">
        <f>'Inventory Ref Sheet'!AD2282</f>
        <v>0</v>
      </c>
      <c r="AH2282" s="59">
        <f>'Inventory Ref Sheet'!AE2282</f>
        <v>0</v>
      </c>
      <c r="AI2282" s="100" t="str">
        <f ca="1">IF('Inventory Ref Sheet'!AG2282&gt;0,YEAR(TODAY())-'Inventory Ref Sheet'!AG2282,"")</f>
        <v/>
      </c>
      <c r="AJ2282" s="99"/>
      <c r="AK2282" s="60">
        <f>'Inventory Ref Sheet'!AJ2282</f>
        <v>0</v>
      </c>
      <c r="AL2282" s="99"/>
      <c r="AM2282" s="97" t="str">
        <f t="shared" si="125"/>
        <v/>
      </c>
    </row>
    <row r="2283" spans="10:39" x14ac:dyDescent="0.25">
      <c r="J2283" s="59">
        <f>'Inventory Ref Sheet'!AK2283</f>
        <v>0</v>
      </c>
      <c r="K2283" s="59">
        <f>'Inventory Ref Sheet'!AL2283</f>
        <v>0</v>
      </c>
      <c r="L2283" s="59">
        <f>'Inventory Ref Sheet'!AM2283</f>
        <v>0</v>
      </c>
      <c r="M2283" s="59">
        <f>'Inventory Ref Sheet'!AP2283</f>
        <v>0</v>
      </c>
      <c r="N2283" s="59">
        <f>'Inventory Ref Sheet'!AQ2283</f>
        <v>0</v>
      </c>
      <c r="O2283" s="100" t="str">
        <f ca="1">IF('Inventory Ref Sheet'!AS2283&gt;0,YEAR(TODAY())-'Inventory Ref Sheet'!AS2283,"")</f>
        <v/>
      </c>
      <c r="P2283" s="95">
        <f>'Inventory Ref Sheet'!AU2283</f>
        <v>0</v>
      </c>
      <c r="Q2283" s="60">
        <f>'Inventory Ref Sheet'!AV2283</f>
        <v>0</v>
      </c>
      <c r="R2283" s="61"/>
      <c r="S2283" s="100" t="str">
        <f t="shared" si="123"/>
        <v/>
      </c>
      <c r="T2283" s="59">
        <f>'Inventory Ref Sheet'!M2283</f>
        <v>0</v>
      </c>
      <c r="U2283" s="102">
        <f>'Inventory Ref Sheet'!N2283</f>
        <v>0</v>
      </c>
      <c r="V2283" s="59">
        <f>'Inventory Ref Sheet'!O2283</f>
        <v>0</v>
      </c>
      <c r="W2283" s="59">
        <f>'Inventory Ref Sheet'!R2283</f>
        <v>0</v>
      </c>
      <c r="X2283" s="59">
        <f>'Inventory Ref Sheet'!S2283</f>
        <v>0</v>
      </c>
      <c r="Y2283" s="100" t="str">
        <f ca="1">IF('Inventory Ref Sheet'!U2283&gt;0,YEAR(TODAY())-'Inventory Ref Sheet'!U2283,"")</f>
        <v/>
      </c>
      <c r="Z2283" s="95">
        <f>'Inventory Ref Sheet'!W2283</f>
        <v>0</v>
      </c>
      <c r="AA2283" s="60">
        <f>'Inventory Ref Sheet'!X2283</f>
        <v>0</v>
      </c>
      <c r="AB2283" s="61"/>
      <c r="AC2283" s="97" t="str">
        <f t="shared" si="124"/>
        <v/>
      </c>
      <c r="AD2283" s="59">
        <f>'Inventory Ref Sheet'!Y2283</f>
        <v>0</v>
      </c>
      <c r="AE2283" s="59">
        <f>'Inventory Ref Sheet'!Z2283</f>
        <v>0</v>
      </c>
      <c r="AF2283" s="102">
        <f>'Inventory Ref Sheet'!AA2283</f>
        <v>0</v>
      </c>
      <c r="AG2283" s="59">
        <f>'Inventory Ref Sheet'!AD2283</f>
        <v>0</v>
      </c>
      <c r="AH2283" s="59">
        <f>'Inventory Ref Sheet'!AE2283</f>
        <v>0</v>
      </c>
      <c r="AI2283" s="100" t="str">
        <f ca="1">IF('Inventory Ref Sheet'!AG2283&gt;0,YEAR(TODAY())-'Inventory Ref Sheet'!AG2283,"")</f>
        <v/>
      </c>
      <c r="AJ2283" s="99"/>
      <c r="AK2283" s="60">
        <f>'Inventory Ref Sheet'!AJ2283</f>
        <v>0</v>
      </c>
      <c r="AL2283" s="99"/>
      <c r="AM2283" s="97" t="str">
        <f t="shared" si="125"/>
        <v/>
      </c>
    </row>
    <row r="2284" spans="10:39" x14ac:dyDescent="0.25">
      <c r="J2284" s="59">
        <f>'Inventory Ref Sheet'!AK2284</f>
        <v>0</v>
      </c>
      <c r="K2284" s="59">
        <f>'Inventory Ref Sheet'!AL2284</f>
        <v>0</v>
      </c>
      <c r="L2284" s="59">
        <f>'Inventory Ref Sheet'!AM2284</f>
        <v>0</v>
      </c>
      <c r="M2284" s="59">
        <f>'Inventory Ref Sheet'!AP2284</f>
        <v>0</v>
      </c>
      <c r="N2284" s="59">
        <f>'Inventory Ref Sheet'!AQ2284</f>
        <v>0</v>
      </c>
      <c r="O2284" s="100" t="str">
        <f ca="1">IF('Inventory Ref Sheet'!AS2284&gt;0,YEAR(TODAY())-'Inventory Ref Sheet'!AS2284,"")</f>
        <v/>
      </c>
      <c r="P2284" s="95">
        <f>'Inventory Ref Sheet'!AU2284</f>
        <v>0</v>
      </c>
      <c r="Q2284" s="60">
        <f>'Inventory Ref Sheet'!AV2284</f>
        <v>0</v>
      </c>
      <c r="R2284" s="61"/>
      <c r="S2284" s="100" t="str">
        <f t="shared" si="123"/>
        <v/>
      </c>
      <c r="T2284" s="59">
        <f>'Inventory Ref Sheet'!M2284</f>
        <v>0</v>
      </c>
      <c r="U2284" s="102">
        <f>'Inventory Ref Sheet'!N2284</f>
        <v>0</v>
      </c>
      <c r="V2284" s="59">
        <f>'Inventory Ref Sheet'!O2284</f>
        <v>0</v>
      </c>
      <c r="W2284" s="59">
        <f>'Inventory Ref Sheet'!R2284</f>
        <v>0</v>
      </c>
      <c r="X2284" s="59">
        <f>'Inventory Ref Sheet'!S2284</f>
        <v>0</v>
      </c>
      <c r="Y2284" s="100" t="str">
        <f ca="1">IF('Inventory Ref Sheet'!U2284&gt;0,YEAR(TODAY())-'Inventory Ref Sheet'!U2284,"")</f>
        <v/>
      </c>
      <c r="Z2284" s="95">
        <f>'Inventory Ref Sheet'!W2284</f>
        <v>0</v>
      </c>
      <c r="AA2284" s="60">
        <f>'Inventory Ref Sheet'!X2284</f>
        <v>0</v>
      </c>
      <c r="AB2284" s="61"/>
      <c r="AC2284" s="97" t="str">
        <f t="shared" si="124"/>
        <v/>
      </c>
      <c r="AD2284" s="59">
        <f>'Inventory Ref Sheet'!Y2284</f>
        <v>0</v>
      </c>
      <c r="AE2284" s="59">
        <f>'Inventory Ref Sheet'!Z2284</f>
        <v>0</v>
      </c>
      <c r="AF2284" s="102">
        <f>'Inventory Ref Sheet'!AA2284</f>
        <v>0</v>
      </c>
      <c r="AG2284" s="59">
        <f>'Inventory Ref Sheet'!AD2284</f>
        <v>0</v>
      </c>
      <c r="AH2284" s="59">
        <f>'Inventory Ref Sheet'!AE2284</f>
        <v>0</v>
      </c>
      <c r="AI2284" s="100" t="str">
        <f ca="1">IF('Inventory Ref Sheet'!AG2284&gt;0,YEAR(TODAY())-'Inventory Ref Sheet'!AG2284,"")</f>
        <v/>
      </c>
      <c r="AJ2284" s="99"/>
      <c r="AK2284" s="60">
        <f>'Inventory Ref Sheet'!AJ2284</f>
        <v>0</v>
      </c>
      <c r="AL2284" s="99"/>
      <c r="AM2284" s="97" t="str">
        <f t="shared" si="125"/>
        <v/>
      </c>
    </row>
    <row r="2285" spans="10:39" x14ac:dyDescent="0.25">
      <c r="J2285" s="59">
        <f>'Inventory Ref Sheet'!AK2285</f>
        <v>0</v>
      </c>
      <c r="K2285" s="59">
        <f>'Inventory Ref Sheet'!AL2285</f>
        <v>0</v>
      </c>
      <c r="L2285" s="59">
        <f>'Inventory Ref Sheet'!AM2285</f>
        <v>0</v>
      </c>
      <c r="M2285" s="59">
        <f>'Inventory Ref Sheet'!AP2285</f>
        <v>0</v>
      </c>
      <c r="N2285" s="59">
        <f>'Inventory Ref Sheet'!AQ2285</f>
        <v>0</v>
      </c>
      <c r="O2285" s="100" t="str">
        <f ca="1">IF('Inventory Ref Sheet'!AS2285&gt;0,YEAR(TODAY())-'Inventory Ref Sheet'!AS2285,"")</f>
        <v/>
      </c>
      <c r="P2285" s="95">
        <f>'Inventory Ref Sheet'!AU2285</f>
        <v>0</v>
      </c>
      <c r="Q2285" s="60">
        <f>'Inventory Ref Sheet'!AV2285</f>
        <v>0</v>
      </c>
      <c r="R2285" s="61"/>
      <c r="S2285" s="100" t="str">
        <f t="shared" si="123"/>
        <v/>
      </c>
      <c r="T2285" s="59">
        <f>'Inventory Ref Sheet'!M2285</f>
        <v>0</v>
      </c>
      <c r="U2285" s="102">
        <f>'Inventory Ref Sheet'!N2285</f>
        <v>0</v>
      </c>
      <c r="V2285" s="59">
        <f>'Inventory Ref Sheet'!O2285</f>
        <v>0</v>
      </c>
      <c r="W2285" s="59">
        <f>'Inventory Ref Sheet'!R2285</f>
        <v>0</v>
      </c>
      <c r="X2285" s="59">
        <f>'Inventory Ref Sheet'!S2285</f>
        <v>0</v>
      </c>
      <c r="Y2285" s="100" t="str">
        <f ca="1">IF('Inventory Ref Sheet'!U2285&gt;0,YEAR(TODAY())-'Inventory Ref Sheet'!U2285,"")</f>
        <v/>
      </c>
      <c r="Z2285" s="95">
        <f>'Inventory Ref Sheet'!W2285</f>
        <v>0</v>
      </c>
      <c r="AA2285" s="60">
        <f>'Inventory Ref Sheet'!X2285</f>
        <v>0</v>
      </c>
      <c r="AB2285" s="61"/>
      <c r="AC2285" s="97" t="str">
        <f t="shared" si="124"/>
        <v/>
      </c>
      <c r="AD2285" s="59">
        <f>'Inventory Ref Sheet'!Y2285</f>
        <v>0</v>
      </c>
      <c r="AE2285" s="59">
        <f>'Inventory Ref Sheet'!Z2285</f>
        <v>0</v>
      </c>
      <c r="AF2285" s="102">
        <f>'Inventory Ref Sheet'!AA2285</f>
        <v>0</v>
      </c>
      <c r="AG2285" s="59">
        <f>'Inventory Ref Sheet'!AD2285</f>
        <v>0</v>
      </c>
      <c r="AH2285" s="59">
        <f>'Inventory Ref Sheet'!AE2285</f>
        <v>0</v>
      </c>
      <c r="AI2285" s="100" t="str">
        <f ca="1">IF('Inventory Ref Sheet'!AG2285&gt;0,YEAR(TODAY())-'Inventory Ref Sheet'!AG2285,"")</f>
        <v/>
      </c>
      <c r="AJ2285" s="99"/>
      <c r="AK2285" s="60">
        <f>'Inventory Ref Sheet'!AJ2285</f>
        <v>0</v>
      </c>
      <c r="AL2285" s="99"/>
      <c r="AM2285" s="97" t="str">
        <f t="shared" si="125"/>
        <v/>
      </c>
    </row>
    <row r="2286" spans="10:39" x14ac:dyDescent="0.25">
      <c r="J2286" s="59">
        <f>'Inventory Ref Sheet'!AK2286</f>
        <v>0</v>
      </c>
      <c r="K2286" s="59">
        <f>'Inventory Ref Sheet'!AL2286</f>
        <v>0</v>
      </c>
      <c r="L2286" s="59">
        <f>'Inventory Ref Sheet'!AM2286</f>
        <v>0</v>
      </c>
      <c r="M2286" s="59">
        <f>'Inventory Ref Sheet'!AP2286</f>
        <v>0</v>
      </c>
      <c r="N2286" s="59">
        <f>'Inventory Ref Sheet'!AQ2286</f>
        <v>0</v>
      </c>
      <c r="O2286" s="100" t="str">
        <f ca="1">IF('Inventory Ref Sheet'!AS2286&gt;0,YEAR(TODAY())-'Inventory Ref Sheet'!AS2286,"")</f>
        <v/>
      </c>
      <c r="P2286" s="95">
        <f>'Inventory Ref Sheet'!AU2286</f>
        <v>0</v>
      </c>
      <c r="Q2286" s="60">
        <f>'Inventory Ref Sheet'!AV2286</f>
        <v>0</v>
      </c>
      <c r="R2286" s="61"/>
      <c r="S2286" s="100" t="str">
        <f t="shared" si="123"/>
        <v/>
      </c>
      <c r="T2286" s="59">
        <f>'Inventory Ref Sheet'!M2286</f>
        <v>0</v>
      </c>
      <c r="U2286" s="102">
        <f>'Inventory Ref Sheet'!N2286</f>
        <v>0</v>
      </c>
      <c r="V2286" s="59">
        <f>'Inventory Ref Sheet'!O2286</f>
        <v>0</v>
      </c>
      <c r="W2286" s="59">
        <f>'Inventory Ref Sheet'!R2286</f>
        <v>0</v>
      </c>
      <c r="X2286" s="59">
        <f>'Inventory Ref Sheet'!S2286</f>
        <v>0</v>
      </c>
      <c r="Y2286" s="100" t="str">
        <f ca="1">IF('Inventory Ref Sheet'!U2286&gt;0,YEAR(TODAY())-'Inventory Ref Sheet'!U2286,"")</f>
        <v/>
      </c>
      <c r="Z2286" s="95">
        <f>'Inventory Ref Sheet'!W2286</f>
        <v>0</v>
      </c>
      <c r="AA2286" s="60">
        <f>'Inventory Ref Sheet'!X2286</f>
        <v>0</v>
      </c>
      <c r="AB2286" s="61"/>
      <c r="AC2286" s="97" t="str">
        <f t="shared" si="124"/>
        <v/>
      </c>
      <c r="AD2286" s="59">
        <f>'Inventory Ref Sheet'!Y2286</f>
        <v>0</v>
      </c>
      <c r="AE2286" s="59">
        <f>'Inventory Ref Sheet'!Z2286</f>
        <v>0</v>
      </c>
      <c r="AF2286" s="102">
        <f>'Inventory Ref Sheet'!AA2286</f>
        <v>0</v>
      </c>
      <c r="AG2286" s="59">
        <f>'Inventory Ref Sheet'!AD2286</f>
        <v>0</v>
      </c>
      <c r="AH2286" s="59">
        <f>'Inventory Ref Sheet'!AE2286</f>
        <v>0</v>
      </c>
      <c r="AI2286" s="100" t="str">
        <f ca="1">IF('Inventory Ref Sheet'!AG2286&gt;0,YEAR(TODAY())-'Inventory Ref Sheet'!AG2286,"")</f>
        <v/>
      </c>
      <c r="AJ2286" s="99"/>
      <c r="AK2286" s="60">
        <f>'Inventory Ref Sheet'!AJ2286</f>
        <v>0</v>
      </c>
      <c r="AL2286" s="99"/>
      <c r="AM2286" s="97" t="str">
        <f t="shared" si="125"/>
        <v/>
      </c>
    </row>
    <row r="2287" spans="10:39" x14ac:dyDescent="0.25">
      <c r="J2287" s="59">
        <f>'Inventory Ref Sheet'!AK2287</f>
        <v>0</v>
      </c>
      <c r="K2287" s="59">
        <f>'Inventory Ref Sheet'!AL2287</f>
        <v>0</v>
      </c>
      <c r="L2287" s="59">
        <f>'Inventory Ref Sheet'!AM2287</f>
        <v>0</v>
      </c>
      <c r="M2287" s="59">
        <f>'Inventory Ref Sheet'!AP2287</f>
        <v>0</v>
      </c>
      <c r="N2287" s="59">
        <f>'Inventory Ref Sheet'!AQ2287</f>
        <v>0</v>
      </c>
      <c r="O2287" s="100" t="str">
        <f ca="1">IF('Inventory Ref Sheet'!AS2287&gt;0,YEAR(TODAY())-'Inventory Ref Sheet'!AS2287,"")</f>
        <v/>
      </c>
      <c r="P2287" s="95">
        <f>'Inventory Ref Sheet'!AU2287</f>
        <v>0</v>
      </c>
      <c r="Q2287" s="60">
        <f>'Inventory Ref Sheet'!AV2287</f>
        <v>0</v>
      </c>
      <c r="R2287" s="61"/>
      <c r="S2287" s="100" t="str">
        <f t="shared" si="123"/>
        <v/>
      </c>
      <c r="T2287" s="59">
        <f>'Inventory Ref Sheet'!M2287</f>
        <v>0</v>
      </c>
      <c r="U2287" s="102">
        <f>'Inventory Ref Sheet'!N2287</f>
        <v>0</v>
      </c>
      <c r="V2287" s="59">
        <f>'Inventory Ref Sheet'!O2287</f>
        <v>0</v>
      </c>
      <c r="W2287" s="59">
        <f>'Inventory Ref Sheet'!R2287</f>
        <v>0</v>
      </c>
      <c r="X2287" s="59">
        <f>'Inventory Ref Sheet'!S2287</f>
        <v>0</v>
      </c>
      <c r="Y2287" s="100" t="str">
        <f ca="1">IF('Inventory Ref Sheet'!U2287&gt;0,YEAR(TODAY())-'Inventory Ref Sheet'!U2287,"")</f>
        <v/>
      </c>
      <c r="Z2287" s="95">
        <f>'Inventory Ref Sheet'!W2287</f>
        <v>0</v>
      </c>
      <c r="AA2287" s="60">
        <f>'Inventory Ref Sheet'!X2287</f>
        <v>0</v>
      </c>
      <c r="AB2287" s="61"/>
      <c r="AC2287" s="97" t="str">
        <f t="shared" si="124"/>
        <v/>
      </c>
      <c r="AD2287" s="59">
        <f>'Inventory Ref Sheet'!Y2287</f>
        <v>0</v>
      </c>
      <c r="AE2287" s="59">
        <f>'Inventory Ref Sheet'!Z2287</f>
        <v>0</v>
      </c>
      <c r="AF2287" s="102">
        <f>'Inventory Ref Sheet'!AA2287</f>
        <v>0</v>
      </c>
      <c r="AG2287" s="59">
        <f>'Inventory Ref Sheet'!AD2287</f>
        <v>0</v>
      </c>
      <c r="AH2287" s="59">
        <f>'Inventory Ref Sheet'!AE2287</f>
        <v>0</v>
      </c>
      <c r="AI2287" s="100" t="str">
        <f ca="1">IF('Inventory Ref Sheet'!AG2287&gt;0,YEAR(TODAY())-'Inventory Ref Sheet'!AG2287,"")</f>
        <v/>
      </c>
      <c r="AJ2287" s="99"/>
      <c r="AK2287" s="60">
        <f>'Inventory Ref Sheet'!AJ2287</f>
        <v>0</v>
      </c>
      <c r="AL2287" s="99"/>
      <c r="AM2287" s="97" t="str">
        <f t="shared" si="125"/>
        <v/>
      </c>
    </row>
    <row r="2288" spans="10:39" x14ac:dyDescent="0.25">
      <c r="J2288" s="59">
        <f>'Inventory Ref Sheet'!AK2288</f>
        <v>0</v>
      </c>
      <c r="K2288" s="59">
        <f>'Inventory Ref Sheet'!AL2288</f>
        <v>0</v>
      </c>
      <c r="L2288" s="59">
        <f>'Inventory Ref Sheet'!AM2288</f>
        <v>0</v>
      </c>
      <c r="M2288" s="59">
        <f>'Inventory Ref Sheet'!AP2288</f>
        <v>0</v>
      </c>
      <c r="N2288" s="59">
        <f>'Inventory Ref Sheet'!AQ2288</f>
        <v>0</v>
      </c>
      <c r="O2288" s="100" t="str">
        <f ca="1">IF('Inventory Ref Sheet'!AS2288&gt;0,YEAR(TODAY())-'Inventory Ref Sheet'!AS2288,"")</f>
        <v/>
      </c>
      <c r="P2288" s="95">
        <f>'Inventory Ref Sheet'!AU2288</f>
        <v>0</v>
      </c>
      <c r="Q2288" s="60">
        <f>'Inventory Ref Sheet'!AV2288</f>
        <v>0</v>
      </c>
      <c r="R2288" s="61"/>
      <c r="S2288" s="100" t="str">
        <f t="shared" si="123"/>
        <v/>
      </c>
      <c r="T2288" s="59">
        <f>'Inventory Ref Sheet'!M2288</f>
        <v>0</v>
      </c>
      <c r="U2288" s="102">
        <f>'Inventory Ref Sheet'!N2288</f>
        <v>0</v>
      </c>
      <c r="V2288" s="59">
        <f>'Inventory Ref Sheet'!O2288</f>
        <v>0</v>
      </c>
      <c r="W2288" s="59">
        <f>'Inventory Ref Sheet'!R2288</f>
        <v>0</v>
      </c>
      <c r="X2288" s="59">
        <f>'Inventory Ref Sheet'!S2288</f>
        <v>0</v>
      </c>
      <c r="Y2288" s="100" t="str">
        <f ca="1">IF('Inventory Ref Sheet'!U2288&gt;0,YEAR(TODAY())-'Inventory Ref Sheet'!U2288,"")</f>
        <v/>
      </c>
      <c r="Z2288" s="95">
        <f>'Inventory Ref Sheet'!W2288</f>
        <v>0</v>
      </c>
      <c r="AA2288" s="60">
        <f>'Inventory Ref Sheet'!X2288</f>
        <v>0</v>
      </c>
      <c r="AB2288" s="61"/>
      <c r="AC2288" s="97" t="str">
        <f t="shared" si="124"/>
        <v/>
      </c>
      <c r="AD2288" s="59">
        <f>'Inventory Ref Sheet'!Y2288</f>
        <v>0</v>
      </c>
      <c r="AE2288" s="59">
        <f>'Inventory Ref Sheet'!Z2288</f>
        <v>0</v>
      </c>
      <c r="AF2288" s="102">
        <f>'Inventory Ref Sheet'!AA2288</f>
        <v>0</v>
      </c>
      <c r="AG2288" s="59">
        <f>'Inventory Ref Sheet'!AD2288</f>
        <v>0</v>
      </c>
      <c r="AH2288" s="59">
        <f>'Inventory Ref Sheet'!AE2288</f>
        <v>0</v>
      </c>
      <c r="AI2288" s="100" t="str">
        <f ca="1">IF('Inventory Ref Sheet'!AG2288&gt;0,YEAR(TODAY())-'Inventory Ref Sheet'!AG2288,"")</f>
        <v/>
      </c>
      <c r="AJ2288" s="99"/>
      <c r="AK2288" s="60">
        <f>'Inventory Ref Sheet'!AJ2288</f>
        <v>0</v>
      </c>
      <c r="AL2288" s="99"/>
      <c r="AM2288" s="97" t="str">
        <f t="shared" si="125"/>
        <v/>
      </c>
    </row>
    <row r="2289" spans="10:39" x14ac:dyDescent="0.25">
      <c r="J2289" s="59">
        <f>'Inventory Ref Sheet'!AK2289</f>
        <v>0</v>
      </c>
      <c r="K2289" s="59">
        <f>'Inventory Ref Sheet'!AL2289</f>
        <v>0</v>
      </c>
      <c r="L2289" s="59">
        <f>'Inventory Ref Sheet'!AM2289</f>
        <v>0</v>
      </c>
      <c r="M2289" s="59">
        <f>'Inventory Ref Sheet'!AP2289</f>
        <v>0</v>
      </c>
      <c r="N2289" s="59">
        <f>'Inventory Ref Sheet'!AQ2289</f>
        <v>0</v>
      </c>
      <c r="O2289" s="100" t="str">
        <f ca="1">IF('Inventory Ref Sheet'!AS2289&gt;0,YEAR(TODAY())-'Inventory Ref Sheet'!AS2289,"")</f>
        <v/>
      </c>
      <c r="P2289" s="95">
        <f>'Inventory Ref Sheet'!AU2289</f>
        <v>0</v>
      </c>
      <c r="Q2289" s="60">
        <f>'Inventory Ref Sheet'!AV2289</f>
        <v>0</v>
      </c>
      <c r="R2289" s="61"/>
      <c r="S2289" s="100" t="str">
        <f t="shared" si="123"/>
        <v/>
      </c>
      <c r="T2289" s="59">
        <f>'Inventory Ref Sheet'!M2289</f>
        <v>0</v>
      </c>
      <c r="U2289" s="102">
        <f>'Inventory Ref Sheet'!N2289</f>
        <v>0</v>
      </c>
      <c r="V2289" s="59">
        <f>'Inventory Ref Sheet'!O2289</f>
        <v>0</v>
      </c>
      <c r="W2289" s="59">
        <f>'Inventory Ref Sheet'!R2289</f>
        <v>0</v>
      </c>
      <c r="X2289" s="59">
        <f>'Inventory Ref Sheet'!S2289</f>
        <v>0</v>
      </c>
      <c r="Y2289" s="100" t="str">
        <f ca="1">IF('Inventory Ref Sheet'!U2289&gt;0,YEAR(TODAY())-'Inventory Ref Sheet'!U2289,"")</f>
        <v/>
      </c>
      <c r="Z2289" s="95">
        <f>'Inventory Ref Sheet'!W2289</f>
        <v>0</v>
      </c>
      <c r="AA2289" s="60">
        <f>'Inventory Ref Sheet'!X2289</f>
        <v>0</v>
      </c>
      <c r="AB2289" s="61"/>
      <c r="AC2289" s="97" t="str">
        <f t="shared" si="124"/>
        <v/>
      </c>
      <c r="AD2289" s="59">
        <f>'Inventory Ref Sheet'!Y2289</f>
        <v>0</v>
      </c>
      <c r="AE2289" s="59">
        <f>'Inventory Ref Sheet'!Z2289</f>
        <v>0</v>
      </c>
      <c r="AF2289" s="102">
        <f>'Inventory Ref Sheet'!AA2289</f>
        <v>0</v>
      </c>
      <c r="AG2289" s="59">
        <f>'Inventory Ref Sheet'!AD2289</f>
        <v>0</v>
      </c>
      <c r="AH2289" s="59">
        <f>'Inventory Ref Sheet'!AE2289</f>
        <v>0</v>
      </c>
      <c r="AI2289" s="100" t="str">
        <f ca="1">IF('Inventory Ref Sheet'!AG2289&gt;0,YEAR(TODAY())-'Inventory Ref Sheet'!AG2289,"")</f>
        <v/>
      </c>
      <c r="AJ2289" s="99"/>
      <c r="AK2289" s="60">
        <f>'Inventory Ref Sheet'!AJ2289</f>
        <v>0</v>
      </c>
      <c r="AL2289" s="99"/>
      <c r="AM2289" s="97" t="str">
        <f t="shared" si="125"/>
        <v/>
      </c>
    </row>
    <row r="2290" spans="10:39" x14ac:dyDescent="0.25">
      <c r="J2290" s="59">
        <f>'Inventory Ref Sheet'!AK2290</f>
        <v>0</v>
      </c>
      <c r="K2290" s="59">
        <f>'Inventory Ref Sheet'!AL2290</f>
        <v>0</v>
      </c>
      <c r="L2290" s="59">
        <f>'Inventory Ref Sheet'!AM2290</f>
        <v>0</v>
      </c>
      <c r="M2290" s="59">
        <f>'Inventory Ref Sheet'!AP2290</f>
        <v>0</v>
      </c>
      <c r="N2290" s="59">
        <f>'Inventory Ref Sheet'!AQ2290</f>
        <v>0</v>
      </c>
      <c r="O2290" s="100" t="str">
        <f ca="1">IF('Inventory Ref Sheet'!AS2290&gt;0,YEAR(TODAY())-'Inventory Ref Sheet'!AS2290,"")</f>
        <v/>
      </c>
      <c r="P2290" s="95">
        <f>'Inventory Ref Sheet'!AU2290</f>
        <v>0</v>
      </c>
      <c r="Q2290" s="60">
        <f>'Inventory Ref Sheet'!AV2290</f>
        <v>0</v>
      </c>
      <c r="R2290" s="61"/>
      <c r="S2290" s="100" t="str">
        <f t="shared" si="123"/>
        <v/>
      </c>
      <c r="T2290" s="59">
        <f>'Inventory Ref Sheet'!M2290</f>
        <v>0</v>
      </c>
      <c r="U2290" s="102">
        <f>'Inventory Ref Sheet'!N2290</f>
        <v>0</v>
      </c>
      <c r="V2290" s="59">
        <f>'Inventory Ref Sheet'!O2290</f>
        <v>0</v>
      </c>
      <c r="W2290" s="59">
        <f>'Inventory Ref Sheet'!R2290</f>
        <v>0</v>
      </c>
      <c r="X2290" s="59">
        <f>'Inventory Ref Sheet'!S2290</f>
        <v>0</v>
      </c>
      <c r="Y2290" s="100" t="str">
        <f ca="1">IF('Inventory Ref Sheet'!U2290&gt;0,YEAR(TODAY())-'Inventory Ref Sheet'!U2290,"")</f>
        <v/>
      </c>
      <c r="Z2290" s="95">
        <f>'Inventory Ref Sheet'!W2290</f>
        <v>0</v>
      </c>
      <c r="AA2290" s="60">
        <f>'Inventory Ref Sheet'!X2290</f>
        <v>0</v>
      </c>
      <c r="AB2290" s="61"/>
      <c r="AC2290" s="97" t="str">
        <f t="shared" si="124"/>
        <v/>
      </c>
      <c r="AD2290" s="59">
        <f>'Inventory Ref Sheet'!Y2290</f>
        <v>0</v>
      </c>
      <c r="AE2290" s="59">
        <f>'Inventory Ref Sheet'!Z2290</f>
        <v>0</v>
      </c>
      <c r="AF2290" s="102">
        <f>'Inventory Ref Sheet'!AA2290</f>
        <v>0</v>
      </c>
      <c r="AG2290" s="59">
        <f>'Inventory Ref Sheet'!AD2290</f>
        <v>0</v>
      </c>
      <c r="AH2290" s="59">
        <f>'Inventory Ref Sheet'!AE2290</f>
        <v>0</v>
      </c>
      <c r="AI2290" s="100" t="str">
        <f ca="1">IF('Inventory Ref Sheet'!AG2290&gt;0,YEAR(TODAY())-'Inventory Ref Sheet'!AG2290,"")</f>
        <v/>
      </c>
      <c r="AJ2290" s="99"/>
      <c r="AK2290" s="60">
        <f>'Inventory Ref Sheet'!AJ2290</f>
        <v>0</v>
      </c>
      <c r="AL2290" s="99"/>
      <c r="AM2290" s="97" t="str">
        <f t="shared" si="125"/>
        <v/>
      </c>
    </row>
    <row r="2291" spans="10:39" x14ac:dyDescent="0.25">
      <c r="J2291" s="59">
        <f>'Inventory Ref Sheet'!AK2291</f>
        <v>0</v>
      </c>
      <c r="K2291" s="59">
        <f>'Inventory Ref Sheet'!AL2291</f>
        <v>0</v>
      </c>
      <c r="L2291" s="59">
        <f>'Inventory Ref Sheet'!AM2291</f>
        <v>0</v>
      </c>
      <c r="M2291" s="59">
        <f>'Inventory Ref Sheet'!AP2291</f>
        <v>0</v>
      </c>
      <c r="N2291" s="59">
        <f>'Inventory Ref Sheet'!AQ2291</f>
        <v>0</v>
      </c>
      <c r="O2291" s="100" t="str">
        <f ca="1">IF('Inventory Ref Sheet'!AS2291&gt;0,YEAR(TODAY())-'Inventory Ref Sheet'!AS2291,"")</f>
        <v/>
      </c>
      <c r="P2291" s="95">
        <f>'Inventory Ref Sheet'!AU2291</f>
        <v>0</v>
      </c>
      <c r="Q2291" s="60">
        <f>'Inventory Ref Sheet'!AV2291</f>
        <v>0</v>
      </c>
      <c r="R2291" s="61"/>
      <c r="S2291" s="100" t="str">
        <f t="shared" si="123"/>
        <v/>
      </c>
      <c r="T2291" s="59">
        <f>'Inventory Ref Sheet'!M2291</f>
        <v>0</v>
      </c>
      <c r="U2291" s="102">
        <f>'Inventory Ref Sheet'!N2291</f>
        <v>0</v>
      </c>
      <c r="V2291" s="59">
        <f>'Inventory Ref Sheet'!O2291</f>
        <v>0</v>
      </c>
      <c r="W2291" s="59">
        <f>'Inventory Ref Sheet'!R2291</f>
        <v>0</v>
      </c>
      <c r="X2291" s="59">
        <f>'Inventory Ref Sheet'!S2291</f>
        <v>0</v>
      </c>
      <c r="Y2291" s="100" t="str">
        <f ca="1">IF('Inventory Ref Sheet'!U2291&gt;0,YEAR(TODAY())-'Inventory Ref Sheet'!U2291,"")</f>
        <v/>
      </c>
      <c r="Z2291" s="95">
        <f>'Inventory Ref Sheet'!W2291</f>
        <v>0</v>
      </c>
      <c r="AA2291" s="60">
        <f>'Inventory Ref Sheet'!X2291</f>
        <v>0</v>
      </c>
      <c r="AB2291" s="61"/>
      <c r="AC2291" s="97" t="str">
        <f t="shared" si="124"/>
        <v/>
      </c>
      <c r="AD2291" s="59">
        <f>'Inventory Ref Sheet'!Y2291</f>
        <v>0</v>
      </c>
      <c r="AE2291" s="59">
        <f>'Inventory Ref Sheet'!Z2291</f>
        <v>0</v>
      </c>
      <c r="AF2291" s="102">
        <f>'Inventory Ref Sheet'!AA2291</f>
        <v>0</v>
      </c>
      <c r="AG2291" s="59">
        <f>'Inventory Ref Sheet'!AD2291</f>
        <v>0</v>
      </c>
      <c r="AH2291" s="59">
        <f>'Inventory Ref Sheet'!AE2291</f>
        <v>0</v>
      </c>
      <c r="AI2291" s="100" t="str">
        <f ca="1">IF('Inventory Ref Sheet'!AG2291&gt;0,YEAR(TODAY())-'Inventory Ref Sheet'!AG2291,"")</f>
        <v/>
      </c>
      <c r="AJ2291" s="99"/>
      <c r="AK2291" s="60">
        <f>'Inventory Ref Sheet'!AJ2291</f>
        <v>0</v>
      </c>
      <c r="AL2291" s="99"/>
      <c r="AM2291" s="97" t="str">
        <f t="shared" si="125"/>
        <v/>
      </c>
    </row>
    <row r="2292" spans="10:39" x14ac:dyDescent="0.25">
      <c r="J2292" s="59">
        <f>'Inventory Ref Sheet'!AK2292</f>
        <v>0</v>
      </c>
      <c r="K2292" s="59">
        <f>'Inventory Ref Sheet'!AL2292</f>
        <v>0</v>
      </c>
      <c r="L2292" s="59">
        <f>'Inventory Ref Sheet'!AM2292</f>
        <v>0</v>
      </c>
      <c r="M2292" s="59">
        <f>'Inventory Ref Sheet'!AP2292</f>
        <v>0</v>
      </c>
      <c r="N2292" s="59">
        <f>'Inventory Ref Sheet'!AQ2292</f>
        <v>0</v>
      </c>
      <c r="O2292" s="100" t="str">
        <f ca="1">IF('Inventory Ref Sheet'!AS2292&gt;0,YEAR(TODAY())-'Inventory Ref Sheet'!AS2292,"")</f>
        <v/>
      </c>
      <c r="P2292" s="95">
        <f>'Inventory Ref Sheet'!AU2292</f>
        <v>0</v>
      </c>
      <c r="Q2292" s="60">
        <f>'Inventory Ref Sheet'!AV2292</f>
        <v>0</v>
      </c>
      <c r="R2292" s="61"/>
      <c r="S2292" s="100" t="str">
        <f t="shared" si="123"/>
        <v/>
      </c>
      <c r="T2292" s="59">
        <f>'Inventory Ref Sheet'!M2292</f>
        <v>0</v>
      </c>
      <c r="U2292" s="102">
        <f>'Inventory Ref Sheet'!N2292</f>
        <v>0</v>
      </c>
      <c r="V2292" s="59">
        <f>'Inventory Ref Sheet'!O2292</f>
        <v>0</v>
      </c>
      <c r="W2292" s="59">
        <f>'Inventory Ref Sheet'!R2292</f>
        <v>0</v>
      </c>
      <c r="X2292" s="59">
        <f>'Inventory Ref Sheet'!S2292</f>
        <v>0</v>
      </c>
      <c r="Y2292" s="100" t="str">
        <f ca="1">IF('Inventory Ref Sheet'!U2292&gt;0,YEAR(TODAY())-'Inventory Ref Sheet'!U2292,"")</f>
        <v/>
      </c>
      <c r="Z2292" s="95">
        <f>'Inventory Ref Sheet'!W2292</f>
        <v>0</v>
      </c>
      <c r="AA2292" s="60">
        <f>'Inventory Ref Sheet'!X2292</f>
        <v>0</v>
      </c>
      <c r="AB2292" s="61"/>
      <c r="AC2292" s="97" t="str">
        <f t="shared" si="124"/>
        <v/>
      </c>
      <c r="AD2292" s="59">
        <f>'Inventory Ref Sheet'!Y2292</f>
        <v>0</v>
      </c>
      <c r="AE2292" s="59">
        <f>'Inventory Ref Sheet'!Z2292</f>
        <v>0</v>
      </c>
      <c r="AF2292" s="102">
        <f>'Inventory Ref Sheet'!AA2292</f>
        <v>0</v>
      </c>
      <c r="AG2292" s="59">
        <f>'Inventory Ref Sheet'!AD2292</f>
        <v>0</v>
      </c>
      <c r="AH2292" s="59">
        <f>'Inventory Ref Sheet'!AE2292</f>
        <v>0</v>
      </c>
      <c r="AI2292" s="100" t="str">
        <f ca="1">IF('Inventory Ref Sheet'!AG2292&gt;0,YEAR(TODAY())-'Inventory Ref Sheet'!AG2292,"")</f>
        <v/>
      </c>
      <c r="AJ2292" s="99"/>
      <c r="AK2292" s="60">
        <f>'Inventory Ref Sheet'!AJ2292</f>
        <v>0</v>
      </c>
      <c r="AL2292" s="99"/>
      <c r="AM2292" s="97" t="str">
        <f t="shared" si="125"/>
        <v/>
      </c>
    </row>
    <row r="2293" spans="10:39" x14ac:dyDescent="0.25">
      <c r="J2293" s="59">
        <f>'Inventory Ref Sheet'!AK2293</f>
        <v>0</v>
      </c>
      <c r="K2293" s="59">
        <f>'Inventory Ref Sheet'!AL2293</f>
        <v>0</v>
      </c>
      <c r="L2293" s="59">
        <f>'Inventory Ref Sheet'!AM2293</f>
        <v>0</v>
      </c>
      <c r="M2293" s="59">
        <f>'Inventory Ref Sheet'!AP2293</f>
        <v>0</v>
      </c>
      <c r="N2293" s="59">
        <f>'Inventory Ref Sheet'!AQ2293</f>
        <v>0</v>
      </c>
      <c r="O2293" s="100" t="str">
        <f ca="1">IF('Inventory Ref Sheet'!AS2293&gt;0,YEAR(TODAY())-'Inventory Ref Sheet'!AS2293,"")</f>
        <v/>
      </c>
      <c r="P2293" s="95">
        <f>'Inventory Ref Sheet'!AU2293</f>
        <v>0</v>
      </c>
      <c r="Q2293" s="60">
        <f>'Inventory Ref Sheet'!AV2293</f>
        <v>0</v>
      </c>
      <c r="R2293" s="61"/>
      <c r="S2293" s="100" t="str">
        <f t="shared" si="123"/>
        <v/>
      </c>
      <c r="T2293" s="59">
        <f>'Inventory Ref Sheet'!M2293</f>
        <v>0</v>
      </c>
      <c r="U2293" s="102">
        <f>'Inventory Ref Sheet'!N2293</f>
        <v>0</v>
      </c>
      <c r="V2293" s="59">
        <f>'Inventory Ref Sheet'!O2293</f>
        <v>0</v>
      </c>
      <c r="W2293" s="59">
        <f>'Inventory Ref Sheet'!R2293</f>
        <v>0</v>
      </c>
      <c r="X2293" s="59">
        <f>'Inventory Ref Sheet'!S2293</f>
        <v>0</v>
      </c>
      <c r="Y2293" s="100" t="str">
        <f ca="1">IF('Inventory Ref Sheet'!U2293&gt;0,YEAR(TODAY())-'Inventory Ref Sheet'!U2293,"")</f>
        <v/>
      </c>
      <c r="Z2293" s="95">
        <f>'Inventory Ref Sheet'!W2293</f>
        <v>0</v>
      </c>
      <c r="AA2293" s="60">
        <f>'Inventory Ref Sheet'!X2293</f>
        <v>0</v>
      </c>
      <c r="AB2293" s="61"/>
      <c r="AC2293" s="97" t="str">
        <f t="shared" si="124"/>
        <v/>
      </c>
      <c r="AD2293" s="59">
        <f>'Inventory Ref Sheet'!Y2293</f>
        <v>0</v>
      </c>
      <c r="AE2293" s="59">
        <f>'Inventory Ref Sheet'!Z2293</f>
        <v>0</v>
      </c>
      <c r="AF2293" s="102">
        <f>'Inventory Ref Sheet'!AA2293</f>
        <v>0</v>
      </c>
      <c r="AG2293" s="59">
        <f>'Inventory Ref Sheet'!AD2293</f>
        <v>0</v>
      </c>
      <c r="AH2293" s="59">
        <f>'Inventory Ref Sheet'!AE2293</f>
        <v>0</v>
      </c>
      <c r="AI2293" s="100" t="str">
        <f ca="1">IF('Inventory Ref Sheet'!AG2293&gt;0,YEAR(TODAY())-'Inventory Ref Sheet'!AG2293,"")</f>
        <v/>
      </c>
      <c r="AJ2293" s="99"/>
      <c r="AK2293" s="60">
        <f>'Inventory Ref Sheet'!AJ2293</f>
        <v>0</v>
      </c>
      <c r="AL2293" s="99"/>
      <c r="AM2293" s="97" t="str">
        <f t="shared" si="125"/>
        <v/>
      </c>
    </row>
    <row r="2294" spans="10:39" x14ac:dyDescent="0.25">
      <c r="J2294" s="59">
        <f>'Inventory Ref Sheet'!AK2294</f>
        <v>0</v>
      </c>
      <c r="K2294" s="59">
        <f>'Inventory Ref Sheet'!AL2294</f>
        <v>0</v>
      </c>
      <c r="L2294" s="59">
        <f>'Inventory Ref Sheet'!AM2294</f>
        <v>0</v>
      </c>
      <c r="M2294" s="59">
        <f>'Inventory Ref Sheet'!AP2294</f>
        <v>0</v>
      </c>
      <c r="N2294" s="59">
        <f>'Inventory Ref Sheet'!AQ2294</f>
        <v>0</v>
      </c>
      <c r="O2294" s="100" t="str">
        <f ca="1">IF('Inventory Ref Sheet'!AS2294&gt;0,YEAR(TODAY())-'Inventory Ref Sheet'!AS2294,"")</f>
        <v/>
      </c>
      <c r="P2294" s="95">
        <f>'Inventory Ref Sheet'!AU2294</f>
        <v>0</v>
      </c>
      <c r="Q2294" s="60">
        <f>'Inventory Ref Sheet'!AV2294</f>
        <v>0</v>
      </c>
      <c r="R2294" s="61"/>
      <c r="S2294" s="100" t="str">
        <f t="shared" si="123"/>
        <v/>
      </c>
      <c r="T2294" s="59">
        <f>'Inventory Ref Sheet'!M2294</f>
        <v>0</v>
      </c>
      <c r="U2294" s="102">
        <f>'Inventory Ref Sheet'!N2294</f>
        <v>0</v>
      </c>
      <c r="V2294" s="59">
        <f>'Inventory Ref Sheet'!O2294</f>
        <v>0</v>
      </c>
      <c r="W2294" s="59">
        <f>'Inventory Ref Sheet'!R2294</f>
        <v>0</v>
      </c>
      <c r="X2294" s="59">
        <f>'Inventory Ref Sheet'!S2294</f>
        <v>0</v>
      </c>
      <c r="Y2294" s="100" t="str">
        <f ca="1">IF('Inventory Ref Sheet'!U2294&gt;0,YEAR(TODAY())-'Inventory Ref Sheet'!U2294,"")</f>
        <v/>
      </c>
      <c r="Z2294" s="95">
        <f>'Inventory Ref Sheet'!W2294</f>
        <v>0</v>
      </c>
      <c r="AA2294" s="60">
        <f>'Inventory Ref Sheet'!X2294</f>
        <v>0</v>
      </c>
      <c r="AB2294" s="61"/>
      <c r="AC2294" s="97" t="str">
        <f t="shared" si="124"/>
        <v/>
      </c>
      <c r="AD2294" s="59">
        <f>'Inventory Ref Sheet'!Y2294</f>
        <v>0</v>
      </c>
      <c r="AE2294" s="59">
        <f>'Inventory Ref Sheet'!Z2294</f>
        <v>0</v>
      </c>
      <c r="AF2294" s="102">
        <f>'Inventory Ref Sheet'!AA2294</f>
        <v>0</v>
      </c>
      <c r="AG2294" s="59">
        <f>'Inventory Ref Sheet'!AD2294</f>
        <v>0</v>
      </c>
      <c r="AH2294" s="59">
        <f>'Inventory Ref Sheet'!AE2294</f>
        <v>0</v>
      </c>
      <c r="AI2294" s="100" t="str">
        <f ca="1">IF('Inventory Ref Sheet'!AG2294&gt;0,YEAR(TODAY())-'Inventory Ref Sheet'!AG2294,"")</f>
        <v/>
      </c>
      <c r="AJ2294" s="99"/>
      <c r="AK2294" s="60">
        <f>'Inventory Ref Sheet'!AJ2294</f>
        <v>0</v>
      </c>
      <c r="AL2294" s="99"/>
      <c r="AM2294" s="97" t="str">
        <f t="shared" si="125"/>
        <v/>
      </c>
    </row>
    <row r="2295" spans="10:39" x14ac:dyDescent="0.25">
      <c r="J2295" s="59">
        <f>'Inventory Ref Sheet'!AK2295</f>
        <v>0</v>
      </c>
      <c r="K2295" s="59">
        <f>'Inventory Ref Sheet'!AL2295</f>
        <v>0</v>
      </c>
      <c r="L2295" s="59">
        <f>'Inventory Ref Sheet'!AM2295</f>
        <v>0</v>
      </c>
      <c r="M2295" s="59">
        <f>'Inventory Ref Sheet'!AP2295</f>
        <v>0</v>
      </c>
      <c r="N2295" s="59">
        <f>'Inventory Ref Sheet'!AQ2295</f>
        <v>0</v>
      </c>
      <c r="O2295" s="100" t="str">
        <f ca="1">IF('Inventory Ref Sheet'!AS2295&gt;0,YEAR(TODAY())-'Inventory Ref Sheet'!AS2295,"")</f>
        <v/>
      </c>
      <c r="P2295" s="95">
        <f>'Inventory Ref Sheet'!AU2295</f>
        <v>0</v>
      </c>
      <c r="Q2295" s="60">
        <f>'Inventory Ref Sheet'!AV2295</f>
        <v>0</v>
      </c>
      <c r="R2295" s="61"/>
      <c r="S2295" s="100" t="str">
        <f t="shared" si="123"/>
        <v/>
      </c>
      <c r="T2295" s="59">
        <f>'Inventory Ref Sheet'!M2295</f>
        <v>0</v>
      </c>
      <c r="U2295" s="102">
        <f>'Inventory Ref Sheet'!N2295</f>
        <v>0</v>
      </c>
      <c r="V2295" s="59">
        <f>'Inventory Ref Sheet'!O2295</f>
        <v>0</v>
      </c>
      <c r="W2295" s="59">
        <f>'Inventory Ref Sheet'!R2295</f>
        <v>0</v>
      </c>
      <c r="X2295" s="59">
        <f>'Inventory Ref Sheet'!S2295</f>
        <v>0</v>
      </c>
      <c r="Y2295" s="100" t="str">
        <f ca="1">IF('Inventory Ref Sheet'!U2295&gt;0,YEAR(TODAY())-'Inventory Ref Sheet'!U2295,"")</f>
        <v/>
      </c>
      <c r="Z2295" s="95">
        <f>'Inventory Ref Sheet'!W2295</f>
        <v>0</v>
      </c>
      <c r="AA2295" s="60">
        <f>'Inventory Ref Sheet'!X2295</f>
        <v>0</v>
      </c>
      <c r="AB2295" s="61"/>
      <c r="AC2295" s="97" t="str">
        <f t="shared" si="124"/>
        <v/>
      </c>
      <c r="AD2295" s="59">
        <f>'Inventory Ref Sheet'!Y2295</f>
        <v>0</v>
      </c>
      <c r="AE2295" s="59">
        <f>'Inventory Ref Sheet'!Z2295</f>
        <v>0</v>
      </c>
      <c r="AF2295" s="102">
        <f>'Inventory Ref Sheet'!AA2295</f>
        <v>0</v>
      </c>
      <c r="AG2295" s="59">
        <f>'Inventory Ref Sheet'!AD2295</f>
        <v>0</v>
      </c>
      <c r="AH2295" s="59">
        <f>'Inventory Ref Sheet'!AE2295</f>
        <v>0</v>
      </c>
      <c r="AI2295" s="100" t="str">
        <f ca="1">IF('Inventory Ref Sheet'!AG2295&gt;0,YEAR(TODAY())-'Inventory Ref Sheet'!AG2295,"")</f>
        <v/>
      </c>
      <c r="AJ2295" s="99"/>
      <c r="AK2295" s="60">
        <f>'Inventory Ref Sheet'!AJ2295</f>
        <v>0</v>
      </c>
      <c r="AL2295" s="99"/>
      <c r="AM2295" s="97" t="str">
        <f t="shared" si="125"/>
        <v/>
      </c>
    </row>
    <row r="2296" spans="10:39" x14ac:dyDescent="0.25">
      <c r="J2296" s="59">
        <f>'Inventory Ref Sheet'!AK2296</f>
        <v>0</v>
      </c>
      <c r="K2296" s="59">
        <f>'Inventory Ref Sheet'!AL2296</f>
        <v>0</v>
      </c>
      <c r="L2296" s="59">
        <f>'Inventory Ref Sheet'!AM2296</f>
        <v>0</v>
      </c>
      <c r="M2296" s="59">
        <f>'Inventory Ref Sheet'!AP2296</f>
        <v>0</v>
      </c>
      <c r="N2296" s="59">
        <f>'Inventory Ref Sheet'!AQ2296</f>
        <v>0</v>
      </c>
      <c r="O2296" s="100" t="str">
        <f ca="1">IF('Inventory Ref Sheet'!AS2296&gt;0,YEAR(TODAY())-'Inventory Ref Sheet'!AS2296,"")</f>
        <v/>
      </c>
      <c r="P2296" s="95">
        <f>'Inventory Ref Sheet'!AU2296</f>
        <v>0</v>
      </c>
      <c r="Q2296" s="60">
        <f>'Inventory Ref Sheet'!AV2296</f>
        <v>0</v>
      </c>
      <c r="R2296" s="61"/>
      <c r="S2296" s="100" t="str">
        <f t="shared" si="123"/>
        <v/>
      </c>
      <c r="T2296" s="59">
        <f>'Inventory Ref Sheet'!M2296</f>
        <v>0</v>
      </c>
      <c r="U2296" s="102">
        <f>'Inventory Ref Sheet'!N2296</f>
        <v>0</v>
      </c>
      <c r="V2296" s="59">
        <f>'Inventory Ref Sheet'!O2296</f>
        <v>0</v>
      </c>
      <c r="W2296" s="59">
        <f>'Inventory Ref Sheet'!R2296</f>
        <v>0</v>
      </c>
      <c r="X2296" s="59">
        <f>'Inventory Ref Sheet'!S2296</f>
        <v>0</v>
      </c>
      <c r="Y2296" s="100" t="str">
        <f ca="1">IF('Inventory Ref Sheet'!U2296&gt;0,YEAR(TODAY())-'Inventory Ref Sheet'!U2296,"")</f>
        <v/>
      </c>
      <c r="Z2296" s="95">
        <f>'Inventory Ref Sheet'!W2296</f>
        <v>0</v>
      </c>
      <c r="AA2296" s="60">
        <f>'Inventory Ref Sheet'!X2296</f>
        <v>0</v>
      </c>
      <c r="AB2296" s="61"/>
      <c r="AC2296" s="97" t="str">
        <f t="shared" si="124"/>
        <v/>
      </c>
      <c r="AD2296" s="59">
        <f>'Inventory Ref Sheet'!Y2296</f>
        <v>0</v>
      </c>
      <c r="AE2296" s="59">
        <f>'Inventory Ref Sheet'!Z2296</f>
        <v>0</v>
      </c>
      <c r="AF2296" s="102">
        <f>'Inventory Ref Sheet'!AA2296</f>
        <v>0</v>
      </c>
      <c r="AG2296" s="59">
        <f>'Inventory Ref Sheet'!AD2296</f>
        <v>0</v>
      </c>
      <c r="AH2296" s="59">
        <f>'Inventory Ref Sheet'!AE2296</f>
        <v>0</v>
      </c>
      <c r="AI2296" s="100" t="str">
        <f ca="1">IF('Inventory Ref Sheet'!AG2296&gt;0,YEAR(TODAY())-'Inventory Ref Sheet'!AG2296,"")</f>
        <v/>
      </c>
      <c r="AJ2296" s="99"/>
      <c r="AK2296" s="60">
        <f>'Inventory Ref Sheet'!AJ2296</f>
        <v>0</v>
      </c>
      <c r="AL2296" s="99"/>
      <c r="AM2296" s="97" t="str">
        <f t="shared" si="125"/>
        <v/>
      </c>
    </row>
    <row r="2297" spans="10:39" x14ac:dyDescent="0.25">
      <c r="J2297" s="59">
        <f>'Inventory Ref Sheet'!AK2297</f>
        <v>0</v>
      </c>
      <c r="K2297" s="59">
        <f>'Inventory Ref Sheet'!AL2297</f>
        <v>0</v>
      </c>
      <c r="L2297" s="59">
        <f>'Inventory Ref Sheet'!AM2297</f>
        <v>0</v>
      </c>
      <c r="M2297" s="59">
        <f>'Inventory Ref Sheet'!AP2297</f>
        <v>0</v>
      </c>
      <c r="N2297" s="59">
        <f>'Inventory Ref Sheet'!AQ2297</f>
        <v>0</v>
      </c>
      <c r="O2297" s="100" t="str">
        <f ca="1">IF('Inventory Ref Sheet'!AS2297&gt;0,YEAR(TODAY())-'Inventory Ref Sheet'!AS2297,"")</f>
        <v/>
      </c>
      <c r="P2297" s="95">
        <f>'Inventory Ref Sheet'!AU2297</f>
        <v>0</v>
      </c>
      <c r="Q2297" s="60">
        <f>'Inventory Ref Sheet'!AV2297</f>
        <v>0</v>
      </c>
      <c r="R2297" s="61"/>
      <c r="S2297" s="100" t="str">
        <f t="shared" si="123"/>
        <v/>
      </c>
      <c r="T2297" s="59">
        <f>'Inventory Ref Sheet'!M2297</f>
        <v>0</v>
      </c>
      <c r="U2297" s="102">
        <f>'Inventory Ref Sheet'!N2297</f>
        <v>0</v>
      </c>
      <c r="V2297" s="59">
        <f>'Inventory Ref Sheet'!O2297</f>
        <v>0</v>
      </c>
      <c r="W2297" s="59">
        <f>'Inventory Ref Sheet'!R2297</f>
        <v>0</v>
      </c>
      <c r="X2297" s="59">
        <f>'Inventory Ref Sheet'!S2297</f>
        <v>0</v>
      </c>
      <c r="Y2297" s="100" t="str">
        <f ca="1">IF('Inventory Ref Sheet'!U2297&gt;0,YEAR(TODAY())-'Inventory Ref Sheet'!U2297,"")</f>
        <v/>
      </c>
      <c r="Z2297" s="95">
        <f>'Inventory Ref Sheet'!W2297</f>
        <v>0</v>
      </c>
      <c r="AA2297" s="60">
        <f>'Inventory Ref Sheet'!X2297</f>
        <v>0</v>
      </c>
      <c r="AB2297" s="61"/>
      <c r="AC2297" s="97" t="str">
        <f t="shared" si="124"/>
        <v/>
      </c>
      <c r="AD2297" s="59">
        <f>'Inventory Ref Sheet'!Y2297</f>
        <v>0</v>
      </c>
      <c r="AE2297" s="59">
        <f>'Inventory Ref Sheet'!Z2297</f>
        <v>0</v>
      </c>
      <c r="AF2297" s="102">
        <f>'Inventory Ref Sheet'!AA2297</f>
        <v>0</v>
      </c>
      <c r="AG2297" s="59">
        <f>'Inventory Ref Sheet'!AD2297</f>
        <v>0</v>
      </c>
      <c r="AH2297" s="59">
        <f>'Inventory Ref Sheet'!AE2297</f>
        <v>0</v>
      </c>
      <c r="AI2297" s="100" t="str">
        <f ca="1">IF('Inventory Ref Sheet'!AG2297&gt;0,YEAR(TODAY())-'Inventory Ref Sheet'!AG2297,"")</f>
        <v/>
      </c>
      <c r="AJ2297" s="99"/>
      <c r="AK2297" s="60">
        <f>'Inventory Ref Sheet'!AJ2297</f>
        <v>0</v>
      </c>
      <c r="AL2297" s="99"/>
      <c r="AM2297" s="97" t="str">
        <f t="shared" si="125"/>
        <v/>
      </c>
    </row>
    <row r="2298" spans="10:39" x14ac:dyDescent="0.25">
      <c r="J2298" s="59">
        <f>'Inventory Ref Sheet'!AK2298</f>
        <v>0</v>
      </c>
      <c r="K2298" s="59">
        <f>'Inventory Ref Sheet'!AL2298</f>
        <v>0</v>
      </c>
      <c r="L2298" s="59">
        <f>'Inventory Ref Sheet'!AM2298</f>
        <v>0</v>
      </c>
      <c r="M2298" s="59">
        <f>'Inventory Ref Sheet'!AP2298</f>
        <v>0</v>
      </c>
      <c r="N2298" s="59">
        <f>'Inventory Ref Sheet'!AQ2298</f>
        <v>0</v>
      </c>
      <c r="O2298" s="100" t="str">
        <f ca="1">IF('Inventory Ref Sheet'!AS2298&gt;0,YEAR(TODAY())-'Inventory Ref Sheet'!AS2298,"")</f>
        <v/>
      </c>
      <c r="P2298" s="95">
        <f>'Inventory Ref Sheet'!AU2298</f>
        <v>0</v>
      </c>
      <c r="Q2298" s="60">
        <f>'Inventory Ref Sheet'!AV2298</f>
        <v>0</v>
      </c>
      <c r="R2298" s="61"/>
      <c r="S2298" s="100" t="str">
        <f t="shared" si="123"/>
        <v/>
      </c>
      <c r="T2298" s="59">
        <f>'Inventory Ref Sheet'!M2298</f>
        <v>0</v>
      </c>
      <c r="U2298" s="102">
        <f>'Inventory Ref Sheet'!N2298</f>
        <v>0</v>
      </c>
      <c r="V2298" s="59">
        <f>'Inventory Ref Sheet'!O2298</f>
        <v>0</v>
      </c>
      <c r="W2298" s="59">
        <f>'Inventory Ref Sheet'!R2298</f>
        <v>0</v>
      </c>
      <c r="X2298" s="59">
        <f>'Inventory Ref Sheet'!S2298</f>
        <v>0</v>
      </c>
      <c r="Y2298" s="100" t="str">
        <f ca="1">IF('Inventory Ref Sheet'!U2298&gt;0,YEAR(TODAY())-'Inventory Ref Sheet'!U2298,"")</f>
        <v/>
      </c>
      <c r="Z2298" s="95">
        <f>'Inventory Ref Sheet'!W2298</f>
        <v>0</v>
      </c>
      <c r="AA2298" s="60">
        <f>'Inventory Ref Sheet'!X2298</f>
        <v>0</v>
      </c>
      <c r="AB2298" s="61"/>
      <c r="AC2298" s="97" t="str">
        <f t="shared" si="124"/>
        <v/>
      </c>
      <c r="AD2298" s="59">
        <f>'Inventory Ref Sheet'!Y2298</f>
        <v>0</v>
      </c>
      <c r="AE2298" s="59">
        <f>'Inventory Ref Sheet'!Z2298</f>
        <v>0</v>
      </c>
      <c r="AF2298" s="102">
        <f>'Inventory Ref Sheet'!AA2298</f>
        <v>0</v>
      </c>
      <c r="AG2298" s="59">
        <f>'Inventory Ref Sheet'!AD2298</f>
        <v>0</v>
      </c>
      <c r="AH2298" s="59">
        <f>'Inventory Ref Sheet'!AE2298</f>
        <v>0</v>
      </c>
      <c r="AI2298" s="100" t="str">
        <f ca="1">IF('Inventory Ref Sheet'!AG2298&gt;0,YEAR(TODAY())-'Inventory Ref Sheet'!AG2298,"")</f>
        <v/>
      </c>
      <c r="AJ2298" s="99"/>
      <c r="AK2298" s="60">
        <f>'Inventory Ref Sheet'!AJ2298</f>
        <v>0</v>
      </c>
      <c r="AL2298" s="99"/>
      <c r="AM2298" s="97" t="str">
        <f t="shared" si="125"/>
        <v/>
      </c>
    </row>
    <row r="2299" spans="10:39" x14ac:dyDescent="0.25">
      <c r="J2299" s="59">
        <f>'Inventory Ref Sheet'!AK2299</f>
        <v>0</v>
      </c>
      <c r="K2299" s="59">
        <f>'Inventory Ref Sheet'!AL2299</f>
        <v>0</v>
      </c>
      <c r="L2299" s="59">
        <f>'Inventory Ref Sheet'!AM2299</f>
        <v>0</v>
      </c>
      <c r="M2299" s="59">
        <f>'Inventory Ref Sheet'!AP2299</f>
        <v>0</v>
      </c>
      <c r="N2299" s="59">
        <f>'Inventory Ref Sheet'!AQ2299</f>
        <v>0</v>
      </c>
      <c r="O2299" s="100" t="str">
        <f ca="1">IF('Inventory Ref Sheet'!AS2299&gt;0,YEAR(TODAY())-'Inventory Ref Sheet'!AS2299,"")</f>
        <v/>
      </c>
      <c r="P2299" s="95">
        <f>'Inventory Ref Sheet'!AU2299</f>
        <v>0</v>
      </c>
      <c r="Q2299" s="60">
        <f>'Inventory Ref Sheet'!AV2299</f>
        <v>0</v>
      </c>
      <c r="R2299" s="61"/>
      <c r="S2299" s="100" t="str">
        <f t="shared" si="123"/>
        <v/>
      </c>
      <c r="T2299" s="59">
        <f>'Inventory Ref Sheet'!M2299</f>
        <v>0</v>
      </c>
      <c r="U2299" s="102">
        <f>'Inventory Ref Sheet'!N2299</f>
        <v>0</v>
      </c>
      <c r="V2299" s="59">
        <f>'Inventory Ref Sheet'!O2299</f>
        <v>0</v>
      </c>
      <c r="W2299" s="59">
        <f>'Inventory Ref Sheet'!R2299</f>
        <v>0</v>
      </c>
      <c r="X2299" s="59">
        <f>'Inventory Ref Sheet'!S2299</f>
        <v>0</v>
      </c>
      <c r="Y2299" s="100" t="str">
        <f ca="1">IF('Inventory Ref Sheet'!U2299&gt;0,YEAR(TODAY())-'Inventory Ref Sheet'!U2299,"")</f>
        <v/>
      </c>
      <c r="Z2299" s="95">
        <f>'Inventory Ref Sheet'!W2299</f>
        <v>0</v>
      </c>
      <c r="AA2299" s="60">
        <f>'Inventory Ref Sheet'!X2299</f>
        <v>0</v>
      </c>
      <c r="AB2299" s="61"/>
      <c r="AC2299" s="97" t="str">
        <f t="shared" si="124"/>
        <v/>
      </c>
      <c r="AD2299" s="59">
        <f>'Inventory Ref Sheet'!Y2299</f>
        <v>0</v>
      </c>
      <c r="AE2299" s="59">
        <f>'Inventory Ref Sheet'!Z2299</f>
        <v>0</v>
      </c>
      <c r="AF2299" s="102">
        <f>'Inventory Ref Sheet'!AA2299</f>
        <v>0</v>
      </c>
      <c r="AG2299" s="59">
        <f>'Inventory Ref Sheet'!AD2299</f>
        <v>0</v>
      </c>
      <c r="AH2299" s="59">
        <f>'Inventory Ref Sheet'!AE2299</f>
        <v>0</v>
      </c>
      <c r="AI2299" s="100" t="str">
        <f ca="1">IF('Inventory Ref Sheet'!AG2299&gt;0,YEAR(TODAY())-'Inventory Ref Sheet'!AG2299,"")</f>
        <v/>
      </c>
      <c r="AJ2299" s="99"/>
      <c r="AK2299" s="60">
        <f>'Inventory Ref Sheet'!AJ2299</f>
        <v>0</v>
      </c>
      <c r="AL2299" s="99"/>
      <c r="AM2299" s="97" t="str">
        <f t="shared" si="125"/>
        <v/>
      </c>
    </row>
    <row r="2300" spans="10:39" x14ac:dyDescent="0.25">
      <c r="J2300" s="59">
        <f>'Inventory Ref Sheet'!AK2300</f>
        <v>0</v>
      </c>
      <c r="K2300" s="59">
        <f>'Inventory Ref Sheet'!AL2300</f>
        <v>0</v>
      </c>
      <c r="L2300" s="59">
        <f>'Inventory Ref Sheet'!AM2300</f>
        <v>0</v>
      </c>
      <c r="M2300" s="59">
        <f>'Inventory Ref Sheet'!AP2300</f>
        <v>0</v>
      </c>
      <c r="N2300" s="59">
        <f>'Inventory Ref Sheet'!AQ2300</f>
        <v>0</v>
      </c>
      <c r="O2300" s="100" t="str">
        <f ca="1">IF('Inventory Ref Sheet'!AS2300&gt;0,YEAR(TODAY())-'Inventory Ref Sheet'!AS2300,"")</f>
        <v/>
      </c>
      <c r="P2300" s="95">
        <f>'Inventory Ref Sheet'!AU2300</f>
        <v>0</v>
      </c>
      <c r="Q2300" s="60">
        <f>'Inventory Ref Sheet'!AV2300</f>
        <v>0</v>
      </c>
      <c r="R2300" s="61"/>
      <c r="S2300" s="100" t="str">
        <f t="shared" si="123"/>
        <v/>
      </c>
      <c r="T2300" s="59">
        <f>'Inventory Ref Sheet'!M2300</f>
        <v>0</v>
      </c>
      <c r="U2300" s="102">
        <f>'Inventory Ref Sheet'!N2300</f>
        <v>0</v>
      </c>
      <c r="V2300" s="59">
        <f>'Inventory Ref Sheet'!O2300</f>
        <v>0</v>
      </c>
      <c r="W2300" s="59">
        <f>'Inventory Ref Sheet'!R2300</f>
        <v>0</v>
      </c>
      <c r="X2300" s="59">
        <f>'Inventory Ref Sheet'!S2300</f>
        <v>0</v>
      </c>
      <c r="Y2300" s="100" t="str">
        <f ca="1">IF('Inventory Ref Sheet'!U2300&gt;0,YEAR(TODAY())-'Inventory Ref Sheet'!U2300,"")</f>
        <v/>
      </c>
      <c r="Z2300" s="95">
        <f>'Inventory Ref Sheet'!W2300</f>
        <v>0</v>
      </c>
      <c r="AA2300" s="60">
        <f>'Inventory Ref Sheet'!X2300</f>
        <v>0</v>
      </c>
      <c r="AB2300" s="61"/>
      <c r="AC2300" s="97" t="str">
        <f t="shared" si="124"/>
        <v/>
      </c>
      <c r="AD2300" s="59">
        <f>'Inventory Ref Sheet'!Y2300</f>
        <v>0</v>
      </c>
      <c r="AE2300" s="59">
        <f>'Inventory Ref Sheet'!Z2300</f>
        <v>0</v>
      </c>
      <c r="AF2300" s="102">
        <f>'Inventory Ref Sheet'!AA2300</f>
        <v>0</v>
      </c>
      <c r="AG2300" s="59">
        <f>'Inventory Ref Sheet'!AD2300</f>
        <v>0</v>
      </c>
      <c r="AH2300" s="59">
        <f>'Inventory Ref Sheet'!AE2300</f>
        <v>0</v>
      </c>
      <c r="AI2300" s="100" t="str">
        <f ca="1">IF('Inventory Ref Sheet'!AG2300&gt;0,YEAR(TODAY())-'Inventory Ref Sheet'!AG2300,"")</f>
        <v/>
      </c>
      <c r="AJ2300" s="99"/>
      <c r="AK2300" s="60">
        <f>'Inventory Ref Sheet'!AJ2300</f>
        <v>0</v>
      </c>
      <c r="AL2300" s="99"/>
      <c r="AM2300" s="97" t="str">
        <f t="shared" si="125"/>
        <v/>
      </c>
    </row>
    <row r="2301" spans="10:39" x14ac:dyDescent="0.25">
      <c r="J2301" s="59">
        <f>'Inventory Ref Sheet'!AK2301</f>
        <v>0</v>
      </c>
      <c r="K2301" s="59">
        <f>'Inventory Ref Sheet'!AL2301</f>
        <v>0</v>
      </c>
      <c r="L2301" s="59">
        <f>'Inventory Ref Sheet'!AM2301</f>
        <v>0</v>
      </c>
      <c r="M2301" s="59">
        <f>'Inventory Ref Sheet'!AP2301</f>
        <v>0</v>
      </c>
      <c r="N2301" s="59">
        <f>'Inventory Ref Sheet'!AQ2301</f>
        <v>0</v>
      </c>
      <c r="O2301" s="100" t="str">
        <f ca="1">IF('Inventory Ref Sheet'!AS2301&gt;0,YEAR(TODAY())-'Inventory Ref Sheet'!AS2301,"")</f>
        <v/>
      </c>
      <c r="P2301" s="95">
        <f>'Inventory Ref Sheet'!AU2301</f>
        <v>0</v>
      </c>
      <c r="Q2301" s="60">
        <f>'Inventory Ref Sheet'!AV2301</f>
        <v>0</v>
      </c>
      <c r="R2301" s="61"/>
      <c r="S2301" s="100" t="str">
        <f t="shared" si="123"/>
        <v/>
      </c>
      <c r="T2301" s="59">
        <f>'Inventory Ref Sheet'!M2301</f>
        <v>0</v>
      </c>
      <c r="U2301" s="102">
        <f>'Inventory Ref Sheet'!N2301</f>
        <v>0</v>
      </c>
      <c r="V2301" s="59">
        <f>'Inventory Ref Sheet'!O2301</f>
        <v>0</v>
      </c>
      <c r="W2301" s="59">
        <f>'Inventory Ref Sheet'!R2301</f>
        <v>0</v>
      </c>
      <c r="X2301" s="59">
        <f>'Inventory Ref Sheet'!S2301</f>
        <v>0</v>
      </c>
      <c r="Y2301" s="100" t="str">
        <f ca="1">IF('Inventory Ref Sheet'!U2301&gt;0,YEAR(TODAY())-'Inventory Ref Sheet'!U2301,"")</f>
        <v/>
      </c>
      <c r="Z2301" s="95">
        <f>'Inventory Ref Sheet'!W2301</f>
        <v>0</v>
      </c>
      <c r="AA2301" s="60">
        <f>'Inventory Ref Sheet'!X2301</f>
        <v>0</v>
      </c>
      <c r="AB2301" s="61"/>
      <c r="AC2301" s="97" t="str">
        <f t="shared" si="124"/>
        <v/>
      </c>
      <c r="AD2301" s="59">
        <f>'Inventory Ref Sheet'!Y2301</f>
        <v>0</v>
      </c>
      <c r="AE2301" s="59">
        <f>'Inventory Ref Sheet'!Z2301</f>
        <v>0</v>
      </c>
      <c r="AF2301" s="102">
        <f>'Inventory Ref Sheet'!AA2301</f>
        <v>0</v>
      </c>
      <c r="AG2301" s="59">
        <f>'Inventory Ref Sheet'!AD2301</f>
        <v>0</v>
      </c>
      <c r="AH2301" s="59">
        <f>'Inventory Ref Sheet'!AE2301</f>
        <v>0</v>
      </c>
      <c r="AI2301" s="100" t="str">
        <f ca="1">IF('Inventory Ref Sheet'!AG2301&gt;0,YEAR(TODAY())-'Inventory Ref Sheet'!AG2301,"")</f>
        <v/>
      </c>
      <c r="AJ2301" s="99"/>
      <c r="AK2301" s="60">
        <f>'Inventory Ref Sheet'!AJ2301</f>
        <v>0</v>
      </c>
      <c r="AL2301" s="99"/>
      <c r="AM2301" s="97" t="str">
        <f t="shared" si="125"/>
        <v/>
      </c>
    </row>
    <row r="2302" spans="10:39" x14ac:dyDescent="0.25">
      <c r="J2302" s="59">
        <f>'Inventory Ref Sheet'!AK2302</f>
        <v>0</v>
      </c>
      <c r="K2302" s="59">
        <f>'Inventory Ref Sheet'!AL2302</f>
        <v>0</v>
      </c>
      <c r="L2302" s="59">
        <f>'Inventory Ref Sheet'!AM2302</f>
        <v>0</v>
      </c>
      <c r="M2302" s="59">
        <f>'Inventory Ref Sheet'!AP2302</f>
        <v>0</v>
      </c>
      <c r="N2302" s="59">
        <f>'Inventory Ref Sheet'!AQ2302</f>
        <v>0</v>
      </c>
      <c r="O2302" s="100" t="str">
        <f ca="1">IF('Inventory Ref Sheet'!AS2302&gt;0,YEAR(TODAY())-'Inventory Ref Sheet'!AS2302,"")</f>
        <v/>
      </c>
      <c r="P2302" s="95">
        <f>'Inventory Ref Sheet'!AU2302</f>
        <v>0</v>
      </c>
      <c r="Q2302" s="60">
        <f>'Inventory Ref Sheet'!AV2302</f>
        <v>0</v>
      </c>
      <c r="R2302" s="61"/>
      <c r="S2302" s="100" t="str">
        <f t="shared" si="123"/>
        <v/>
      </c>
      <c r="T2302" s="59">
        <f>'Inventory Ref Sheet'!M2302</f>
        <v>0</v>
      </c>
      <c r="U2302" s="102">
        <f>'Inventory Ref Sheet'!N2302</f>
        <v>0</v>
      </c>
      <c r="V2302" s="59">
        <f>'Inventory Ref Sheet'!O2302</f>
        <v>0</v>
      </c>
      <c r="W2302" s="59">
        <f>'Inventory Ref Sheet'!R2302</f>
        <v>0</v>
      </c>
      <c r="X2302" s="59">
        <f>'Inventory Ref Sheet'!S2302</f>
        <v>0</v>
      </c>
      <c r="Y2302" s="100" t="str">
        <f ca="1">IF('Inventory Ref Sheet'!U2302&gt;0,YEAR(TODAY())-'Inventory Ref Sheet'!U2302,"")</f>
        <v/>
      </c>
      <c r="Z2302" s="95">
        <f>'Inventory Ref Sheet'!W2302</f>
        <v>0</v>
      </c>
      <c r="AA2302" s="60">
        <f>'Inventory Ref Sheet'!X2302</f>
        <v>0</v>
      </c>
      <c r="AB2302" s="61"/>
      <c r="AC2302" s="97" t="str">
        <f t="shared" si="124"/>
        <v/>
      </c>
      <c r="AD2302" s="59">
        <f>'Inventory Ref Sheet'!Y2302</f>
        <v>0</v>
      </c>
      <c r="AE2302" s="59">
        <f>'Inventory Ref Sheet'!Z2302</f>
        <v>0</v>
      </c>
      <c r="AF2302" s="102">
        <f>'Inventory Ref Sheet'!AA2302</f>
        <v>0</v>
      </c>
      <c r="AG2302" s="59">
        <f>'Inventory Ref Sheet'!AD2302</f>
        <v>0</v>
      </c>
      <c r="AH2302" s="59">
        <f>'Inventory Ref Sheet'!AE2302</f>
        <v>0</v>
      </c>
      <c r="AI2302" s="100" t="str">
        <f ca="1">IF('Inventory Ref Sheet'!AG2302&gt;0,YEAR(TODAY())-'Inventory Ref Sheet'!AG2302,"")</f>
        <v/>
      </c>
      <c r="AJ2302" s="99"/>
      <c r="AK2302" s="60">
        <f>'Inventory Ref Sheet'!AJ2302</f>
        <v>0</v>
      </c>
      <c r="AL2302" s="99"/>
      <c r="AM2302" s="97" t="str">
        <f t="shared" si="125"/>
        <v/>
      </c>
    </row>
    <row r="2303" spans="10:39" x14ac:dyDescent="0.25">
      <c r="J2303" s="59">
        <f>'Inventory Ref Sheet'!AK2303</f>
        <v>0</v>
      </c>
      <c r="K2303" s="59">
        <f>'Inventory Ref Sheet'!AL2303</f>
        <v>0</v>
      </c>
      <c r="L2303" s="59">
        <f>'Inventory Ref Sheet'!AM2303</f>
        <v>0</v>
      </c>
      <c r="M2303" s="59">
        <f>'Inventory Ref Sheet'!AP2303</f>
        <v>0</v>
      </c>
      <c r="N2303" s="59">
        <f>'Inventory Ref Sheet'!AQ2303</f>
        <v>0</v>
      </c>
      <c r="O2303" s="100" t="str">
        <f ca="1">IF('Inventory Ref Sheet'!AS2303&gt;0,YEAR(TODAY())-'Inventory Ref Sheet'!AS2303,"")</f>
        <v/>
      </c>
      <c r="P2303" s="95">
        <f>'Inventory Ref Sheet'!AU2303</f>
        <v>0</v>
      </c>
      <c r="Q2303" s="60">
        <f>'Inventory Ref Sheet'!AV2303</f>
        <v>0</v>
      </c>
      <c r="R2303" s="61"/>
      <c r="S2303" s="100" t="str">
        <f t="shared" si="123"/>
        <v/>
      </c>
      <c r="T2303" s="59">
        <f>'Inventory Ref Sheet'!M2303</f>
        <v>0</v>
      </c>
      <c r="U2303" s="102">
        <f>'Inventory Ref Sheet'!N2303</f>
        <v>0</v>
      </c>
      <c r="V2303" s="59">
        <f>'Inventory Ref Sheet'!O2303</f>
        <v>0</v>
      </c>
      <c r="W2303" s="59">
        <f>'Inventory Ref Sheet'!R2303</f>
        <v>0</v>
      </c>
      <c r="X2303" s="59">
        <f>'Inventory Ref Sheet'!S2303</f>
        <v>0</v>
      </c>
      <c r="Y2303" s="100" t="str">
        <f ca="1">IF('Inventory Ref Sheet'!U2303&gt;0,YEAR(TODAY())-'Inventory Ref Sheet'!U2303,"")</f>
        <v/>
      </c>
      <c r="Z2303" s="95">
        <f>'Inventory Ref Sheet'!W2303</f>
        <v>0</v>
      </c>
      <c r="AA2303" s="60">
        <f>'Inventory Ref Sheet'!X2303</f>
        <v>0</v>
      </c>
      <c r="AB2303" s="61"/>
      <c r="AC2303" s="97" t="str">
        <f t="shared" si="124"/>
        <v/>
      </c>
      <c r="AD2303" s="59">
        <f>'Inventory Ref Sheet'!Y2303</f>
        <v>0</v>
      </c>
      <c r="AE2303" s="59">
        <f>'Inventory Ref Sheet'!Z2303</f>
        <v>0</v>
      </c>
      <c r="AF2303" s="102">
        <f>'Inventory Ref Sheet'!AA2303</f>
        <v>0</v>
      </c>
      <c r="AG2303" s="59">
        <f>'Inventory Ref Sheet'!AD2303</f>
        <v>0</v>
      </c>
      <c r="AH2303" s="59">
        <f>'Inventory Ref Sheet'!AE2303</f>
        <v>0</v>
      </c>
      <c r="AI2303" s="100" t="str">
        <f ca="1">IF('Inventory Ref Sheet'!AG2303&gt;0,YEAR(TODAY())-'Inventory Ref Sheet'!AG2303,"")</f>
        <v/>
      </c>
      <c r="AJ2303" s="99"/>
      <c r="AK2303" s="60">
        <f>'Inventory Ref Sheet'!AJ2303</f>
        <v>0</v>
      </c>
      <c r="AL2303" s="99"/>
      <c r="AM2303" s="97" t="str">
        <f t="shared" si="125"/>
        <v/>
      </c>
    </row>
    <row r="2304" spans="10:39" x14ac:dyDescent="0.25">
      <c r="J2304" s="59">
        <f>'Inventory Ref Sheet'!AK2304</f>
        <v>0</v>
      </c>
      <c r="K2304" s="59">
        <f>'Inventory Ref Sheet'!AL2304</f>
        <v>0</v>
      </c>
      <c r="L2304" s="59">
        <f>'Inventory Ref Sheet'!AM2304</f>
        <v>0</v>
      </c>
      <c r="M2304" s="59">
        <f>'Inventory Ref Sheet'!AP2304</f>
        <v>0</v>
      </c>
      <c r="N2304" s="59">
        <f>'Inventory Ref Sheet'!AQ2304</f>
        <v>0</v>
      </c>
      <c r="O2304" s="100" t="str">
        <f ca="1">IF('Inventory Ref Sheet'!AS2304&gt;0,YEAR(TODAY())-'Inventory Ref Sheet'!AS2304,"")</f>
        <v/>
      </c>
      <c r="P2304" s="95">
        <f>'Inventory Ref Sheet'!AU2304</f>
        <v>0</v>
      </c>
      <c r="Q2304" s="60">
        <f>'Inventory Ref Sheet'!AV2304</f>
        <v>0</v>
      </c>
      <c r="R2304" s="61"/>
      <c r="S2304" s="100" t="str">
        <f t="shared" si="123"/>
        <v/>
      </c>
      <c r="T2304" s="59">
        <f>'Inventory Ref Sheet'!M2304</f>
        <v>0</v>
      </c>
      <c r="U2304" s="102">
        <f>'Inventory Ref Sheet'!N2304</f>
        <v>0</v>
      </c>
      <c r="V2304" s="59">
        <f>'Inventory Ref Sheet'!O2304</f>
        <v>0</v>
      </c>
      <c r="W2304" s="59">
        <f>'Inventory Ref Sheet'!R2304</f>
        <v>0</v>
      </c>
      <c r="X2304" s="59">
        <f>'Inventory Ref Sheet'!S2304</f>
        <v>0</v>
      </c>
      <c r="Y2304" s="100" t="str">
        <f ca="1">IF('Inventory Ref Sheet'!U2304&gt;0,YEAR(TODAY())-'Inventory Ref Sheet'!U2304,"")</f>
        <v/>
      </c>
      <c r="Z2304" s="95">
        <f>'Inventory Ref Sheet'!W2304</f>
        <v>0</v>
      </c>
      <c r="AA2304" s="60">
        <f>'Inventory Ref Sheet'!X2304</f>
        <v>0</v>
      </c>
      <c r="AB2304" s="61"/>
      <c r="AC2304" s="97" t="str">
        <f t="shared" si="124"/>
        <v/>
      </c>
      <c r="AD2304" s="59">
        <f>'Inventory Ref Sheet'!Y2304</f>
        <v>0</v>
      </c>
      <c r="AE2304" s="59">
        <f>'Inventory Ref Sheet'!Z2304</f>
        <v>0</v>
      </c>
      <c r="AF2304" s="102">
        <f>'Inventory Ref Sheet'!AA2304</f>
        <v>0</v>
      </c>
      <c r="AG2304" s="59">
        <f>'Inventory Ref Sheet'!AD2304</f>
        <v>0</v>
      </c>
      <c r="AH2304" s="59">
        <f>'Inventory Ref Sheet'!AE2304</f>
        <v>0</v>
      </c>
      <c r="AI2304" s="100" t="str">
        <f ca="1">IF('Inventory Ref Sheet'!AG2304&gt;0,YEAR(TODAY())-'Inventory Ref Sheet'!AG2304,"")</f>
        <v/>
      </c>
      <c r="AJ2304" s="99"/>
      <c r="AK2304" s="60">
        <f>'Inventory Ref Sheet'!AJ2304</f>
        <v>0</v>
      </c>
      <c r="AL2304" s="99"/>
      <c r="AM2304" s="97" t="str">
        <f t="shared" si="125"/>
        <v/>
      </c>
    </row>
    <row r="2305" spans="10:39" x14ac:dyDescent="0.25">
      <c r="J2305" s="59">
        <f>'Inventory Ref Sheet'!AK2305</f>
        <v>0</v>
      </c>
      <c r="K2305" s="59">
        <f>'Inventory Ref Sheet'!AL2305</f>
        <v>0</v>
      </c>
      <c r="L2305" s="59">
        <f>'Inventory Ref Sheet'!AM2305</f>
        <v>0</v>
      </c>
      <c r="M2305" s="59">
        <f>'Inventory Ref Sheet'!AP2305</f>
        <v>0</v>
      </c>
      <c r="N2305" s="59">
        <f>'Inventory Ref Sheet'!AQ2305</f>
        <v>0</v>
      </c>
      <c r="O2305" s="100" t="str">
        <f ca="1">IF('Inventory Ref Sheet'!AS2305&gt;0,YEAR(TODAY())-'Inventory Ref Sheet'!AS2305,"")</f>
        <v/>
      </c>
      <c r="P2305" s="95">
        <f>'Inventory Ref Sheet'!AU2305</f>
        <v>0</v>
      </c>
      <c r="Q2305" s="60">
        <f>'Inventory Ref Sheet'!AV2305</f>
        <v>0</v>
      </c>
      <c r="R2305" s="61"/>
      <c r="S2305" s="100" t="str">
        <f t="shared" si="123"/>
        <v/>
      </c>
      <c r="T2305" s="59">
        <f>'Inventory Ref Sheet'!M2305</f>
        <v>0</v>
      </c>
      <c r="U2305" s="102">
        <f>'Inventory Ref Sheet'!N2305</f>
        <v>0</v>
      </c>
      <c r="V2305" s="59">
        <f>'Inventory Ref Sheet'!O2305</f>
        <v>0</v>
      </c>
      <c r="W2305" s="59">
        <f>'Inventory Ref Sheet'!R2305</f>
        <v>0</v>
      </c>
      <c r="X2305" s="59">
        <f>'Inventory Ref Sheet'!S2305</f>
        <v>0</v>
      </c>
      <c r="Y2305" s="100" t="str">
        <f ca="1">IF('Inventory Ref Sheet'!U2305&gt;0,YEAR(TODAY())-'Inventory Ref Sheet'!U2305,"")</f>
        <v/>
      </c>
      <c r="Z2305" s="95">
        <f>'Inventory Ref Sheet'!W2305</f>
        <v>0</v>
      </c>
      <c r="AA2305" s="60">
        <f>'Inventory Ref Sheet'!X2305</f>
        <v>0</v>
      </c>
      <c r="AB2305" s="61"/>
      <c r="AC2305" s="97" t="str">
        <f t="shared" si="124"/>
        <v/>
      </c>
      <c r="AD2305" s="59">
        <f>'Inventory Ref Sheet'!Y2305</f>
        <v>0</v>
      </c>
      <c r="AE2305" s="59">
        <f>'Inventory Ref Sheet'!Z2305</f>
        <v>0</v>
      </c>
      <c r="AF2305" s="102">
        <f>'Inventory Ref Sheet'!AA2305</f>
        <v>0</v>
      </c>
      <c r="AG2305" s="59">
        <f>'Inventory Ref Sheet'!AD2305</f>
        <v>0</v>
      </c>
      <c r="AH2305" s="59">
        <f>'Inventory Ref Sheet'!AE2305</f>
        <v>0</v>
      </c>
      <c r="AI2305" s="100" t="str">
        <f ca="1">IF('Inventory Ref Sheet'!AG2305&gt;0,YEAR(TODAY())-'Inventory Ref Sheet'!AG2305,"")</f>
        <v/>
      </c>
      <c r="AJ2305" s="99"/>
      <c r="AK2305" s="60">
        <f>'Inventory Ref Sheet'!AJ2305</f>
        <v>0</v>
      </c>
      <c r="AL2305" s="99"/>
      <c r="AM2305" s="97" t="str">
        <f t="shared" si="125"/>
        <v/>
      </c>
    </row>
    <row r="2306" spans="10:39" x14ac:dyDescent="0.25">
      <c r="J2306" s="59">
        <f>'Inventory Ref Sheet'!AK2306</f>
        <v>0</v>
      </c>
      <c r="K2306" s="59">
        <f>'Inventory Ref Sheet'!AL2306</f>
        <v>0</v>
      </c>
      <c r="L2306" s="59">
        <f>'Inventory Ref Sheet'!AM2306</f>
        <v>0</v>
      </c>
      <c r="M2306" s="59">
        <f>'Inventory Ref Sheet'!AP2306</f>
        <v>0</v>
      </c>
      <c r="N2306" s="59">
        <f>'Inventory Ref Sheet'!AQ2306</f>
        <v>0</v>
      </c>
      <c r="O2306" s="100" t="str">
        <f ca="1">IF('Inventory Ref Sheet'!AS2306&gt;0,YEAR(TODAY())-'Inventory Ref Sheet'!AS2306,"")</f>
        <v/>
      </c>
      <c r="P2306" s="95">
        <f>'Inventory Ref Sheet'!AU2306</f>
        <v>0</v>
      </c>
      <c r="Q2306" s="60">
        <f>'Inventory Ref Sheet'!AV2306</f>
        <v>0</v>
      </c>
      <c r="R2306" s="61"/>
      <c r="S2306" s="100" t="str">
        <f t="shared" si="123"/>
        <v/>
      </c>
      <c r="T2306" s="59">
        <f>'Inventory Ref Sheet'!M2306</f>
        <v>0</v>
      </c>
      <c r="U2306" s="102">
        <f>'Inventory Ref Sheet'!N2306</f>
        <v>0</v>
      </c>
      <c r="V2306" s="59">
        <f>'Inventory Ref Sheet'!O2306</f>
        <v>0</v>
      </c>
      <c r="W2306" s="59">
        <f>'Inventory Ref Sheet'!R2306</f>
        <v>0</v>
      </c>
      <c r="X2306" s="59">
        <f>'Inventory Ref Sheet'!S2306</f>
        <v>0</v>
      </c>
      <c r="Y2306" s="100" t="str">
        <f ca="1">IF('Inventory Ref Sheet'!U2306&gt;0,YEAR(TODAY())-'Inventory Ref Sheet'!U2306,"")</f>
        <v/>
      </c>
      <c r="Z2306" s="95">
        <f>'Inventory Ref Sheet'!W2306</f>
        <v>0</v>
      </c>
      <c r="AA2306" s="60">
        <f>'Inventory Ref Sheet'!X2306</f>
        <v>0</v>
      </c>
      <c r="AB2306" s="61"/>
      <c r="AC2306" s="97" t="str">
        <f t="shared" si="124"/>
        <v/>
      </c>
      <c r="AD2306" s="59">
        <f>'Inventory Ref Sheet'!Y2306</f>
        <v>0</v>
      </c>
      <c r="AE2306" s="59">
        <f>'Inventory Ref Sheet'!Z2306</f>
        <v>0</v>
      </c>
      <c r="AF2306" s="102">
        <f>'Inventory Ref Sheet'!AA2306</f>
        <v>0</v>
      </c>
      <c r="AG2306" s="59">
        <f>'Inventory Ref Sheet'!AD2306</f>
        <v>0</v>
      </c>
      <c r="AH2306" s="59">
        <f>'Inventory Ref Sheet'!AE2306</f>
        <v>0</v>
      </c>
      <c r="AI2306" s="100" t="str">
        <f ca="1">IF('Inventory Ref Sheet'!AG2306&gt;0,YEAR(TODAY())-'Inventory Ref Sheet'!AG2306,"")</f>
        <v/>
      </c>
      <c r="AJ2306" s="99"/>
      <c r="AK2306" s="60">
        <f>'Inventory Ref Sheet'!AJ2306</f>
        <v>0</v>
      </c>
      <c r="AL2306" s="99"/>
      <c r="AM2306" s="97" t="str">
        <f t="shared" si="125"/>
        <v/>
      </c>
    </row>
    <row r="2307" spans="10:39" x14ac:dyDescent="0.25">
      <c r="J2307" s="59">
        <f>'Inventory Ref Sheet'!AK2307</f>
        <v>0</v>
      </c>
      <c r="K2307" s="59">
        <f>'Inventory Ref Sheet'!AL2307</f>
        <v>0</v>
      </c>
      <c r="L2307" s="59">
        <f>'Inventory Ref Sheet'!AM2307</f>
        <v>0</v>
      </c>
      <c r="M2307" s="59">
        <f>'Inventory Ref Sheet'!AP2307</f>
        <v>0</v>
      </c>
      <c r="N2307" s="59">
        <f>'Inventory Ref Sheet'!AQ2307</f>
        <v>0</v>
      </c>
      <c r="O2307" s="100" t="str">
        <f ca="1">IF('Inventory Ref Sheet'!AS2307&gt;0,YEAR(TODAY())-'Inventory Ref Sheet'!AS2307,"")</f>
        <v/>
      </c>
      <c r="P2307" s="95">
        <f>'Inventory Ref Sheet'!AU2307</f>
        <v>0</v>
      </c>
      <c r="Q2307" s="60">
        <f>'Inventory Ref Sheet'!AV2307</f>
        <v>0</v>
      </c>
      <c r="R2307" s="61"/>
      <c r="S2307" s="100" t="str">
        <f t="shared" si="123"/>
        <v/>
      </c>
      <c r="T2307" s="59">
        <f>'Inventory Ref Sheet'!M2307</f>
        <v>0</v>
      </c>
      <c r="U2307" s="102">
        <f>'Inventory Ref Sheet'!N2307</f>
        <v>0</v>
      </c>
      <c r="V2307" s="59">
        <f>'Inventory Ref Sheet'!O2307</f>
        <v>0</v>
      </c>
      <c r="W2307" s="59">
        <f>'Inventory Ref Sheet'!R2307</f>
        <v>0</v>
      </c>
      <c r="X2307" s="59">
        <f>'Inventory Ref Sheet'!S2307</f>
        <v>0</v>
      </c>
      <c r="Y2307" s="100" t="str">
        <f ca="1">IF('Inventory Ref Sheet'!U2307&gt;0,YEAR(TODAY())-'Inventory Ref Sheet'!U2307,"")</f>
        <v/>
      </c>
      <c r="Z2307" s="95">
        <f>'Inventory Ref Sheet'!W2307</f>
        <v>0</v>
      </c>
      <c r="AA2307" s="60">
        <f>'Inventory Ref Sheet'!X2307</f>
        <v>0</v>
      </c>
      <c r="AB2307" s="61"/>
      <c r="AC2307" s="97" t="str">
        <f t="shared" si="124"/>
        <v/>
      </c>
      <c r="AD2307" s="59">
        <f>'Inventory Ref Sheet'!Y2307</f>
        <v>0</v>
      </c>
      <c r="AE2307" s="59">
        <f>'Inventory Ref Sheet'!Z2307</f>
        <v>0</v>
      </c>
      <c r="AF2307" s="102">
        <f>'Inventory Ref Sheet'!AA2307</f>
        <v>0</v>
      </c>
      <c r="AG2307" s="59">
        <f>'Inventory Ref Sheet'!AD2307</f>
        <v>0</v>
      </c>
      <c r="AH2307" s="59">
        <f>'Inventory Ref Sheet'!AE2307</f>
        <v>0</v>
      </c>
      <c r="AI2307" s="100" t="str">
        <f ca="1">IF('Inventory Ref Sheet'!AG2307&gt;0,YEAR(TODAY())-'Inventory Ref Sheet'!AG2307,"")</f>
        <v/>
      </c>
      <c r="AJ2307" s="99"/>
      <c r="AK2307" s="60">
        <f>'Inventory Ref Sheet'!AJ2307</f>
        <v>0</v>
      </c>
      <c r="AL2307" s="99"/>
      <c r="AM2307" s="97" t="str">
        <f t="shared" si="125"/>
        <v/>
      </c>
    </row>
    <row r="2308" spans="10:39" x14ac:dyDescent="0.25">
      <c r="J2308" s="59">
        <f>'Inventory Ref Sheet'!AK2308</f>
        <v>0</v>
      </c>
      <c r="K2308" s="59">
        <f>'Inventory Ref Sheet'!AL2308</f>
        <v>0</v>
      </c>
      <c r="L2308" s="59">
        <f>'Inventory Ref Sheet'!AM2308</f>
        <v>0</v>
      </c>
      <c r="M2308" s="59">
        <f>'Inventory Ref Sheet'!AP2308</f>
        <v>0</v>
      </c>
      <c r="N2308" s="59">
        <f>'Inventory Ref Sheet'!AQ2308</f>
        <v>0</v>
      </c>
      <c r="O2308" s="100" t="str">
        <f ca="1">IF('Inventory Ref Sheet'!AS2308&gt;0,YEAR(TODAY())-'Inventory Ref Sheet'!AS2308,"")</f>
        <v/>
      </c>
      <c r="P2308" s="95">
        <f>'Inventory Ref Sheet'!AU2308</f>
        <v>0</v>
      </c>
      <c r="Q2308" s="60">
        <f>'Inventory Ref Sheet'!AV2308</f>
        <v>0</v>
      </c>
      <c r="R2308" s="61"/>
      <c r="S2308" s="100" t="str">
        <f t="shared" si="123"/>
        <v/>
      </c>
      <c r="T2308" s="59">
        <f>'Inventory Ref Sheet'!M2308</f>
        <v>0</v>
      </c>
      <c r="U2308" s="102">
        <f>'Inventory Ref Sheet'!N2308</f>
        <v>0</v>
      </c>
      <c r="V2308" s="59">
        <f>'Inventory Ref Sheet'!O2308</f>
        <v>0</v>
      </c>
      <c r="W2308" s="59">
        <f>'Inventory Ref Sheet'!R2308</f>
        <v>0</v>
      </c>
      <c r="X2308" s="59">
        <f>'Inventory Ref Sheet'!S2308</f>
        <v>0</v>
      </c>
      <c r="Y2308" s="100" t="str">
        <f ca="1">IF('Inventory Ref Sheet'!U2308&gt;0,YEAR(TODAY())-'Inventory Ref Sheet'!U2308,"")</f>
        <v/>
      </c>
      <c r="Z2308" s="95">
        <f>'Inventory Ref Sheet'!W2308</f>
        <v>0</v>
      </c>
      <c r="AA2308" s="60">
        <f>'Inventory Ref Sheet'!X2308</f>
        <v>0</v>
      </c>
      <c r="AB2308" s="61"/>
      <c r="AC2308" s="97" t="str">
        <f t="shared" si="124"/>
        <v/>
      </c>
      <c r="AD2308" s="59">
        <f>'Inventory Ref Sheet'!Y2308</f>
        <v>0</v>
      </c>
      <c r="AE2308" s="59">
        <f>'Inventory Ref Sheet'!Z2308</f>
        <v>0</v>
      </c>
      <c r="AF2308" s="102">
        <f>'Inventory Ref Sheet'!AA2308</f>
        <v>0</v>
      </c>
      <c r="AG2308" s="59">
        <f>'Inventory Ref Sheet'!AD2308</f>
        <v>0</v>
      </c>
      <c r="AH2308" s="59">
        <f>'Inventory Ref Sheet'!AE2308</f>
        <v>0</v>
      </c>
      <c r="AI2308" s="100" t="str">
        <f ca="1">IF('Inventory Ref Sheet'!AG2308&gt;0,YEAR(TODAY())-'Inventory Ref Sheet'!AG2308,"")</f>
        <v/>
      </c>
      <c r="AJ2308" s="99"/>
      <c r="AK2308" s="60">
        <f>'Inventory Ref Sheet'!AJ2308</f>
        <v>0</v>
      </c>
      <c r="AL2308" s="99"/>
      <c r="AM2308" s="97" t="str">
        <f t="shared" si="125"/>
        <v/>
      </c>
    </row>
    <row r="2309" spans="10:39" x14ac:dyDescent="0.25">
      <c r="J2309" s="59">
        <f>'Inventory Ref Sheet'!AK2309</f>
        <v>0</v>
      </c>
      <c r="K2309" s="59">
        <f>'Inventory Ref Sheet'!AL2309</f>
        <v>0</v>
      </c>
      <c r="L2309" s="59">
        <f>'Inventory Ref Sheet'!AM2309</f>
        <v>0</v>
      </c>
      <c r="M2309" s="59">
        <f>'Inventory Ref Sheet'!AP2309</f>
        <v>0</v>
      </c>
      <c r="N2309" s="59">
        <f>'Inventory Ref Sheet'!AQ2309</f>
        <v>0</v>
      </c>
      <c r="O2309" s="100" t="str">
        <f ca="1">IF('Inventory Ref Sheet'!AS2309&gt;0,YEAR(TODAY())-'Inventory Ref Sheet'!AS2309,"")</f>
        <v/>
      </c>
      <c r="P2309" s="95">
        <f>'Inventory Ref Sheet'!AU2309</f>
        <v>0</v>
      </c>
      <c r="Q2309" s="60">
        <f>'Inventory Ref Sheet'!AV2309</f>
        <v>0</v>
      </c>
      <c r="R2309" s="61"/>
      <c r="S2309" s="100" t="str">
        <f t="shared" si="123"/>
        <v/>
      </c>
      <c r="T2309" s="59">
        <f>'Inventory Ref Sheet'!M2309</f>
        <v>0</v>
      </c>
      <c r="U2309" s="102">
        <f>'Inventory Ref Sheet'!N2309</f>
        <v>0</v>
      </c>
      <c r="V2309" s="59">
        <f>'Inventory Ref Sheet'!O2309</f>
        <v>0</v>
      </c>
      <c r="W2309" s="59">
        <f>'Inventory Ref Sheet'!R2309</f>
        <v>0</v>
      </c>
      <c r="X2309" s="59">
        <f>'Inventory Ref Sheet'!S2309</f>
        <v>0</v>
      </c>
      <c r="Y2309" s="100" t="str">
        <f ca="1">IF('Inventory Ref Sheet'!U2309&gt;0,YEAR(TODAY())-'Inventory Ref Sheet'!U2309,"")</f>
        <v/>
      </c>
      <c r="Z2309" s="95">
        <f>'Inventory Ref Sheet'!W2309</f>
        <v>0</v>
      </c>
      <c r="AA2309" s="60">
        <f>'Inventory Ref Sheet'!X2309</f>
        <v>0</v>
      </c>
      <c r="AB2309" s="61"/>
      <c r="AC2309" s="97" t="str">
        <f t="shared" si="124"/>
        <v/>
      </c>
      <c r="AD2309" s="59">
        <f>'Inventory Ref Sheet'!Y2309</f>
        <v>0</v>
      </c>
      <c r="AE2309" s="59">
        <f>'Inventory Ref Sheet'!Z2309</f>
        <v>0</v>
      </c>
      <c r="AF2309" s="102">
        <f>'Inventory Ref Sheet'!AA2309</f>
        <v>0</v>
      </c>
      <c r="AG2309" s="59">
        <f>'Inventory Ref Sheet'!AD2309</f>
        <v>0</v>
      </c>
      <c r="AH2309" s="59">
        <f>'Inventory Ref Sheet'!AE2309</f>
        <v>0</v>
      </c>
      <c r="AI2309" s="100" t="str">
        <f ca="1">IF('Inventory Ref Sheet'!AG2309&gt;0,YEAR(TODAY())-'Inventory Ref Sheet'!AG2309,"")</f>
        <v/>
      </c>
      <c r="AJ2309" s="99"/>
      <c r="AK2309" s="60">
        <f>'Inventory Ref Sheet'!AJ2309</f>
        <v>0</v>
      </c>
      <c r="AL2309" s="99"/>
      <c r="AM2309" s="97" t="str">
        <f t="shared" si="125"/>
        <v/>
      </c>
    </row>
    <row r="2310" spans="10:39" x14ac:dyDescent="0.25">
      <c r="J2310" s="59">
        <f>'Inventory Ref Sheet'!AK2310</f>
        <v>0</v>
      </c>
      <c r="K2310" s="59">
        <f>'Inventory Ref Sheet'!AL2310</f>
        <v>0</v>
      </c>
      <c r="L2310" s="59">
        <f>'Inventory Ref Sheet'!AM2310</f>
        <v>0</v>
      </c>
      <c r="M2310" s="59">
        <f>'Inventory Ref Sheet'!AP2310</f>
        <v>0</v>
      </c>
      <c r="N2310" s="59">
        <f>'Inventory Ref Sheet'!AQ2310</f>
        <v>0</v>
      </c>
      <c r="O2310" s="100" t="str">
        <f ca="1">IF('Inventory Ref Sheet'!AS2310&gt;0,YEAR(TODAY())-'Inventory Ref Sheet'!AS2310,"")</f>
        <v/>
      </c>
      <c r="P2310" s="95">
        <f>'Inventory Ref Sheet'!AU2310</f>
        <v>0</v>
      </c>
      <c r="Q2310" s="60">
        <f>'Inventory Ref Sheet'!AV2310</f>
        <v>0</v>
      </c>
      <c r="R2310" s="61"/>
      <c r="S2310" s="100" t="str">
        <f t="shared" ref="S2310:S2373" si="126">IF(ISTEXT(J2310),IF(O2310&gt;=R2310,"Yes","No"),"")</f>
        <v/>
      </c>
      <c r="T2310" s="59">
        <f>'Inventory Ref Sheet'!M2310</f>
        <v>0</v>
      </c>
      <c r="U2310" s="102">
        <f>'Inventory Ref Sheet'!N2310</f>
        <v>0</v>
      </c>
      <c r="V2310" s="59">
        <f>'Inventory Ref Sheet'!O2310</f>
        <v>0</v>
      </c>
      <c r="W2310" s="59">
        <f>'Inventory Ref Sheet'!R2310</f>
        <v>0</v>
      </c>
      <c r="X2310" s="59">
        <f>'Inventory Ref Sheet'!S2310</f>
        <v>0</v>
      </c>
      <c r="Y2310" s="100" t="str">
        <f ca="1">IF('Inventory Ref Sheet'!U2310&gt;0,YEAR(TODAY())-'Inventory Ref Sheet'!U2310,"")</f>
        <v/>
      </c>
      <c r="Z2310" s="95">
        <f>'Inventory Ref Sheet'!W2310</f>
        <v>0</v>
      </c>
      <c r="AA2310" s="60">
        <f>'Inventory Ref Sheet'!X2310</f>
        <v>0</v>
      </c>
      <c r="AB2310" s="61"/>
      <c r="AC2310" s="97" t="str">
        <f t="shared" si="124"/>
        <v/>
      </c>
      <c r="AD2310" s="59">
        <f>'Inventory Ref Sheet'!Y2310</f>
        <v>0</v>
      </c>
      <c r="AE2310" s="59">
        <f>'Inventory Ref Sheet'!Z2310</f>
        <v>0</v>
      </c>
      <c r="AF2310" s="102">
        <f>'Inventory Ref Sheet'!AA2310</f>
        <v>0</v>
      </c>
      <c r="AG2310" s="59">
        <f>'Inventory Ref Sheet'!AD2310</f>
        <v>0</v>
      </c>
      <c r="AH2310" s="59">
        <f>'Inventory Ref Sheet'!AE2310</f>
        <v>0</v>
      </c>
      <c r="AI2310" s="100" t="str">
        <f ca="1">IF('Inventory Ref Sheet'!AG2310&gt;0,YEAR(TODAY())-'Inventory Ref Sheet'!AG2310,"")</f>
        <v/>
      </c>
      <c r="AJ2310" s="99"/>
      <c r="AK2310" s="60">
        <f>'Inventory Ref Sheet'!AJ2310</f>
        <v>0</v>
      </c>
      <c r="AL2310" s="99"/>
      <c r="AM2310" s="97" t="str">
        <f t="shared" si="125"/>
        <v/>
      </c>
    </row>
    <row r="2311" spans="10:39" x14ac:dyDescent="0.25">
      <c r="J2311" s="59">
        <f>'Inventory Ref Sheet'!AK2311</f>
        <v>0</v>
      </c>
      <c r="K2311" s="59">
        <f>'Inventory Ref Sheet'!AL2311</f>
        <v>0</v>
      </c>
      <c r="L2311" s="59">
        <f>'Inventory Ref Sheet'!AM2311</f>
        <v>0</v>
      </c>
      <c r="M2311" s="59">
        <f>'Inventory Ref Sheet'!AP2311</f>
        <v>0</v>
      </c>
      <c r="N2311" s="59">
        <f>'Inventory Ref Sheet'!AQ2311</f>
        <v>0</v>
      </c>
      <c r="O2311" s="100" t="str">
        <f ca="1">IF('Inventory Ref Sheet'!AS2311&gt;0,YEAR(TODAY())-'Inventory Ref Sheet'!AS2311,"")</f>
        <v/>
      </c>
      <c r="P2311" s="95">
        <f>'Inventory Ref Sheet'!AU2311</f>
        <v>0</v>
      </c>
      <c r="Q2311" s="60">
        <f>'Inventory Ref Sheet'!AV2311</f>
        <v>0</v>
      </c>
      <c r="R2311" s="61"/>
      <c r="S2311" s="100" t="str">
        <f t="shared" si="126"/>
        <v/>
      </c>
      <c r="T2311" s="59">
        <f>'Inventory Ref Sheet'!M2311</f>
        <v>0</v>
      </c>
      <c r="U2311" s="102">
        <f>'Inventory Ref Sheet'!N2311</f>
        <v>0</v>
      </c>
      <c r="V2311" s="59">
        <f>'Inventory Ref Sheet'!O2311</f>
        <v>0</v>
      </c>
      <c r="W2311" s="59">
        <f>'Inventory Ref Sheet'!R2311</f>
        <v>0</v>
      </c>
      <c r="X2311" s="59">
        <f>'Inventory Ref Sheet'!S2311</f>
        <v>0</v>
      </c>
      <c r="Y2311" s="100" t="str">
        <f ca="1">IF('Inventory Ref Sheet'!U2311&gt;0,YEAR(TODAY())-'Inventory Ref Sheet'!U2311,"")</f>
        <v/>
      </c>
      <c r="Z2311" s="95">
        <f>'Inventory Ref Sheet'!W2311</f>
        <v>0</v>
      </c>
      <c r="AA2311" s="60">
        <f>'Inventory Ref Sheet'!X2311</f>
        <v>0</v>
      </c>
      <c r="AB2311" s="61"/>
      <c r="AC2311" s="97" t="str">
        <f t="shared" si="124"/>
        <v/>
      </c>
      <c r="AD2311" s="59">
        <f>'Inventory Ref Sheet'!Y2311</f>
        <v>0</v>
      </c>
      <c r="AE2311" s="59">
        <f>'Inventory Ref Sheet'!Z2311</f>
        <v>0</v>
      </c>
      <c r="AF2311" s="102">
        <f>'Inventory Ref Sheet'!AA2311</f>
        <v>0</v>
      </c>
      <c r="AG2311" s="59">
        <f>'Inventory Ref Sheet'!AD2311</f>
        <v>0</v>
      </c>
      <c r="AH2311" s="59">
        <f>'Inventory Ref Sheet'!AE2311</f>
        <v>0</v>
      </c>
      <c r="AI2311" s="100" t="str">
        <f ca="1">IF('Inventory Ref Sheet'!AG2311&gt;0,YEAR(TODAY())-'Inventory Ref Sheet'!AG2311,"")</f>
        <v/>
      </c>
      <c r="AJ2311" s="99"/>
      <c r="AK2311" s="60">
        <f>'Inventory Ref Sheet'!AJ2311</f>
        <v>0</v>
      </c>
      <c r="AL2311" s="99"/>
      <c r="AM2311" s="97" t="str">
        <f t="shared" si="125"/>
        <v/>
      </c>
    </row>
    <row r="2312" spans="10:39" x14ac:dyDescent="0.25">
      <c r="J2312" s="59">
        <f>'Inventory Ref Sheet'!AK2312</f>
        <v>0</v>
      </c>
      <c r="K2312" s="59">
        <f>'Inventory Ref Sheet'!AL2312</f>
        <v>0</v>
      </c>
      <c r="L2312" s="59">
        <f>'Inventory Ref Sheet'!AM2312</f>
        <v>0</v>
      </c>
      <c r="M2312" s="59">
        <f>'Inventory Ref Sheet'!AP2312</f>
        <v>0</v>
      </c>
      <c r="N2312" s="59">
        <f>'Inventory Ref Sheet'!AQ2312</f>
        <v>0</v>
      </c>
      <c r="O2312" s="100" t="str">
        <f ca="1">IF('Inventory Ref Sheet'!AS2312&gt;0,YEAR(TODAY())-'Inventory Ref Sheet'!AS2312,"")</f>
        <v/>
      </c>
      <c r="P2312" s="95">
        <f>'Inventory Ref Sheet'!AU2312</f>
        <v>0</v>
      </c>
      <c r="Q2312" s="60">
        <f>'Inventory Ref Sheet'!AV2312</f>
        <v>0</v>
      </c>
      <c r="R2312" s="61"/>
      <c r="S2312" s="100" t="str">
        <f t="shared" si="126"/>
        <v/>
      </c>
      <c r="T2312" s="59">
        <f>'Inventory Ref Sheet'!M2312</f>
        <v>0</v>
      </c>
      <c r="U2312" s="102">
        <f>'Inventory Ref Sheet'!N2312</f>
        <v>0</v>
      </c>
      <c r="V2312" s="59">
        <f>'Inventory Ref Sheet'!O2312</f>
        <v>0</v>
      </c>
      <c r="W2312" s="59">
        <f>'Inventory Ref Sheet'!R2312</f>
        <v>0</v>
      </c>
      <c r="X2312" s="59">
        <f>'Inventory Ref Sheet'!S2312</f>
        <v>0</v>
      </c>
      <c r="Y2312" s="100" t="str">
        <f ca="1">IF('Inventory Ref Sheet'!U2312&gt;0,YEAR(TODAY())-'Inventory Ref Sheet'!U2312,"")</f>
        <v/>
      </c>
      <c r="Z2312" s="95">
        <f>'Inventory Ref Sheet'!W2312</f>
        <v>0</v>
      </c>
      <c r="AA2312" s="60">
        <f>'Inventory Ref Sheet'!X2312</f>
        <v>0</v>
      </c>
      <c r="AB2312" s="61"/>
      <c r="AC2312" s="97" t="str">
        <f t="shared" si="124"/>
        <v/>
      </c>
      <c r="AD2312" s="59">
        <f>'Inventory Ref Sheet'!Y2312</f>
        <v>0</v>
      </c>
      <c r="AE2312" s="59">
        <f>'Inventory Ref Sheet'!Z2312</f>
        <v>0</v>
      </c>
      <c r="AF2312" s="102">
        <f>'Inventory Ref Sheet'!AA2312</f>
        <v>0</v>
      </c>
      <c r="AG2312" s="59">
        <f>'Inventory Ref Sheet'!AD2312</f>
        <v>0</v>
      </c>
      <c r="AH2312" s="59">
        <f>'Inventory Ref Sheet'!AE2312</f>
        <v>0</v>
      </c>
      <c r="AI2312" s="100" t="str">
        <f ca="1">IF('Inventory Ref Sheet'!AG2312&gt;0,YEAR(TODAY())-'Inventory Ref Sheet'!AG2312,"")</f>
        <v/>
      </c>
      <c r="AJ2312" s="99"/>
      <c r="AK2312" s="60">
        <f>'Inventory Ref Sheet'!AJ2312</f>
        <v>0</v>
      </c>
      <c r="AL2312" s="99"/>
      <c r="AM2312" s="97" t="str">
        <f t="shared" si="125"/>
        <v/>
      </c>
    </row>
    <row r="2313" spans="10:39" x14ac:dyDescent="0.25">
      <c r="J2313" s="59">
        <f>'Inventory Ref Sheet'!AK2313</f>
        <v>0</v>
      </c>
      <c r="K2313" s="59">
        <f>'Inventory Ref Sheet'!AL2313</f>
        <v>0</v>
      </c>
      <c r="L2313" s="59">
        <f>'Inventory Ref Sheet'!AM2313</f>
        <v>0</v>
      </c>
      <c r="M2313" s="59">
        <f>'Inventory Ref Sheet'!AP2313</f>
        <v>0</v>
      </c>
      <c r="N2313" s="59">
        <f>'Inventory Ref Sheet'!AQ2313</f>
        <v>0</v>
      </c>
      <c r="O2313" s="100" t="str">
        <f ca="1">IF('Inventory Ref Sheet'!AS2313&gt;0,YEAR(TODAY())-'Inventory Ref Sheet'!AS2313,"")</f>
        <v/>
      </c>
      <c r="P2313" s="95">
        <f>'Inventory Ref Sheet'!AU2313</f>
        <v>0</v>
      </c>
      <c r="Q2313" s="60">
        <f>'Inventory Ref Sheet'!AV2313</f>
        <v>0</v>
      </c>
      <c r="R2313" s="61"/>
      <c r="S2313" s="100" t="str">
        <f t="shared" si="126"/>
        <v/>
      </c>
      <c r="T2313" s="59">
        <f>'Inventory Ref Sheet'!M2313</f>
        <v>0</v>
      </c>
      <c r="U2313" s="102">
        <f>'Inventory Ref Sheet'!N2313</f>
        <v>0</v>
      </c>
      <c r="V2313" s="59">
        <f>'Inventory Ref Sheet'!O2313</f>
        <v>0</v>
      </c>
      <c r="W2313" s="59">
        <f>'Inventory Ref Sheet'!R2313</f>
        <v>0</v>
      </c>
      <c r="X2313" s="59">
        <f>'Inventory Ref Sheet'!S2313</f>
        <v>0</v>
      </c>
      <c r="Y2313" s="100" t="str">
        <f ca="1">IF('Inventory Ref Sheet'!U2313&gt;0,YEAR(TODAY())-'Inventory Ref Sheet'!U2313,"")</f>
        <v/>
      </c>
      <c r="Z2313" s="95">
        <f>'Inventory Ref Sheet'!W2313</f>
        <v>0</v>
      </c>
      <c r="AA2313" s="60">
        <f>'Inventory Ref Sheet'!X2313</f>
        <v>0</v>
      </c>
      <c r="AB2313" s="61"/>
      <c r="AC2313" s="97" t="str">
        <f t="shared" si="124"/>
        <v/>
      </c>
      <c r="AD2313" s="59">
        <f>'Inventory Ref Sheet'!Y2313</f>
        <v>0</v>
      </c>
      <c r="AE2313" s="59">
        <f>'Inventory Ref Sheet'!Z2313</f>
        <v>0</v>
      </c>
      <c r="AF2313" s="102">
        <f>'Inventory Ref Sheet'!AA2313</f>
        <v>0</v>
      </c>
      <c r="AG2313" s="59">
        <f>'Inventory Ref Sheet'!AD2313</f>
        <v>0</v>
      </c>
      <c r="AH2313" s="59">
        <f>'Inventory Ref Sheet'!AE2313</f>
        <v>0</v>
      </c>
      <c r="AI2313" s="100" t="str">
        <f ca="1">IF('Inventory Ref Sheet'!AG2313&gt;0,YEAR(TODAY())-'Inventory Ref Sheet'!AG2313,"")</f>
        <v/>
      </c>
      <c r="AJ2313" s="99"/>
      <c r="AK2313" s="60">
        <f>'Inventory Ref Sheet'!AJ2313</f>
        <v>0</v>
      </c>
      <c r="AL2313" s="99"/>
      <c r="AM2313" s="97" t="str">
        <f t="shared" si="125"/>
        <v/>
      </c>
    </row>
    <row r="2314" spans="10:39" x14ac:dyDescent="0.25">
      <c r="J2314" s="59">
        <f>'Inventory Ref Sheet'!AK2314</f>
        <v>0</v>
      </c>
      <c r="K2314" s="59">
        <f>'Inventory Ref Sheet'!AL2314</f>
        <v>0</v>
      </c>
      <c r="L2314" s="59">
        <f>'Inventory Ref Sheet'!AM2314</f>
        <v>0</v>
      </c>
      <c r="M2314" s="59">
        <f>'Inventory Ref Sheet'!AP2314</f>
        <v>0</v>
      </c>
      <c r="N2314" s="59">
        <f>'Inventory Ref Sheet'!AQ2314</f>
        <v>0</v>
      </c>
      <c r="O2314" s="100" t="str">
        <f ca="1">IF('Inventory Ref Sheet'!AS2314&gt;0,YEAR(TODAY())-'Inventory Ref Sheet'!AS2314,"")</f>
        <v/>
      </c>
      <c r="P2314" s="95">
        <f>'Inventory Ref Sheet'!AU2314</f>
        <v>0</v>
      </c>
      <c r="Q2314" s="60">
        <f>'Inventory Ref Sheet'!AV2314</f>
        <v>0</v>
      </c>
      <c r="R2314" s="61"/>
      <c r="S2314" s="100" t="str">
        <f t="shared" si="126"/>
        <v/>
      </c>
      <c r="T2314" s="59">
        <f>'Inventory Ref Sheet'!M2314</f>
        <v>0</v>
      </c>
      <c r="U2314" s="102">
        <f>'Inventory Ref Sheet'!N2314</f>
        <v>0</v>
      </c>
      <c r="V2314" s="59">
        <f>'Inventory Ref Sheet'!O2314</f>
        <v>0</v>
      </c>
      <c r="W2314" s="59">
        <f>'Inventory Ref Sheet'!R2314</f>
        <v>0</v>
      </c>
      <c r="X2314" s="59">
        <f>'Inventory Ref Sheet'!S2314</f>
        <v>0</v>
      </c>
      <c r="Y2314" s="100" t="str">
        <f ca="1">IF('Inventory Ref Sheet'!U2314&gt;0,YEAR(TODAY())-'Inventory Ref Sheet'!U2314,"")</f>
        <v/>
      </c>
      <c r="Z2314" s="95">
        <f>'Inventory Ref Sheet'!W2314</f>
        <v>0</v>
      </c>
      <c r="AA2314" s="60">
        <f>'Inventory Ref Sheet'!X2314</f>
        <v>0</v>
      </c>
      <c r="AB2314" s="61"/>
      <c r="AC2314" s="97" t="str">
        <f t="shared" si="124"/>
        <v/>
      </c>
      <c r="AD2314" s="59">
        <f>'Inventory Ref Sheet'!Y2314</f>
        <v>0</v>
      </c>
      <c r="AE2314" s="59">
        <f>'Inventory Ref Sheet'!Z2314</f>
        <v>0</v>
      </c>
      <c r="AF2314" s="102">
        <f>'Inventory Ref Sheet'!AA2314</f>
        <v>0</v>
      </c>
      <c r="AG2314" s="59">
        <f>'Inventory Ref Sheet'!AD2314</f>
        <v>0</v>
      </c>
      <c r="AH2314" s="59">
        <f>'Inventory Ref Sheet'!AE2314</f>
        <v>0</v>
      </c>
      <c r="AI2314" s="100" t="str">
        <f ca="1">IF('Inventory Ref Sheet'!AG2314&gt;0,YEAR(TODAY())-'Inventory Ref Sheet'!AG2314,"")</f>
        <v/>
      </c>
      <c r="AJ2314" s="99"/>
      <c r="AK2314" s="60">
        <f>'Inventory Ref Sheet'!AJ2314</f>
        <v>0</v>
      </c>
      <c r="AL2314" s="99"/>
      <c r="AM2314" s="97" t="str">
        <f t="shared" si="125"/>
        <v/>
      </c>
    </row>
    <row r="2315" spans="10:39" x14ac:dyDescent="0.25">
      <c r="J2315" s="59">
        <f>'Inventory Ref Sheet'!AK2315</f>
        <v>0</v>
      </c>
      <c r="K2315" s="59">
        <f>'Inventory Ref Sheet'!AL2315</f>
        <v>0</v>
      </c>
      <c r="L2315" s="59">
        <f>'Inventory Ref Sheet'!AM2315</f>
        <v>0</v>
      </c>
      <c r="M2315" s="59">
        <f>'Inventory Ref Sheet'!AP2315</f>
        <v>0</v>
      </c>
      <c r="N2315" s="59">
        <f>'Inventory Ref Sheet'!AQ2315</f>
        <v>0</v>
      </c>
      <c r="O2315" s="100" t="str">
        <f ca="1">IF('Inventory Ref Sheet'!AS2315&gt;0,YEAR(TODAY())-'Inventory Ref Sheet'!AS2315,"")</f>
        <v/>
      </c>
      <c r="P2315" s="95">
        <f>'Inventory Ref Sheet'!AU2315</f>
        <v>0</v>
      </c>
      <c r="Q2315" s="60">
        <f>'Inventory Ref Sheet'!AV2315</f>
        <v>0</v>
      </c>
      <c r="R2315" s="61"/>
      <c r="S2315" s="100" t="str">
        <f t="shared" si="126"/>
        <v/>
      </c>
      <c r="T2315" s="59">
        <f>'Inventory Ref Sheet'!M2315</f>
        <v>0</v>
      </c>
      <c r="U2315" s="102">
        <f>'Inventory Ref Sheet'!N2315</f>
        <v>0</v>
      </c>
      <c r="V2315" s="59">
        <f>'Inventory Ref Sheet'!O2315</f>
        <v>0</v>
      </c>
      <c r="W2315" s="59">
        <f>'Inventory Ref Sheet'!R2315</f>
        <v>0</v>
      </c>
      <c r="X2315" s="59">
        <f>'Inventory Ref Sheet'!S2315</f>
        <v>0</v>
      </c>
      <c r="Y2315" s="100" t="str">
        <f ca="1">IF('Inventory Ref Sheet'!U2315&gt;0,YEAR(TODAY())-'Inventory Ref Sheet'!U2315,"")</f>
        <v/>
      </c>
      <c r="Z2315" s="95">
        <f>'Inventory Ref Sheet'!W2315</f>
        <v>0</v>
      </c>
      <c r="AA2315" s="60">
        <f>'Inventory Ref Sheet'!X2315</f>
        <v>0</v>
      </c>
      <c r="AB2315" s="61"/>
      <c r="AC2315" s="97" t="str">
        <f t="shared" ref="AC2315:AC2378" si="127">IF(ISTEXT(T2315),IF(Y2315&gt;=AB2315,"Yes","No"),"")</f>
        <v/>
      </c>
      <c r="AD2315" s="59">
        <f>'Inventory Ref Sheet'!Y2315</f>
        <v>0</v>
      </c>
      <c r="AE2315" s="59">
        <f>'Inventory Ref Sheet'!Z2315</f>
        <v>0</v>
      </c>
      <c r="AF2315" s="102">
        <f>'Inventory Ref Sheet'!AA2315</f>
        <v>0</v>
      </c>
      <c r="AG2315" s="59">
        <f>'Inventory Ref Sheet'!AD2315</f>
        <v>0</v>
      </c>
      <c r="AH2315" s="59">
        <f>'Inventory Ref Sheet'!AE2315</f>
        <v>0</v>
      </c>
      <c r="AI2315" s="100" t="str">
        <f ca="1">IF('Inventory Ref Sheet'!AG2315&gt;0,YEAR(TODAY())-'Inventory Ref Sheet'!AG2315,"")</f>
        <v/>
      </c>
      <c r="AJ2315" s="99"/>
      <c r="AK2315" s="60">
        <f>'Inventory Ref Sheet'!AJ2315</f>
        <v>0</v>
      </c>
      <c r="AL2315" s="99"/>
      <c r="AM2315" s="97" t="str">
        <f t="shared" ref="AM2315:AM2378" si="128">IF(ISTEXT(AD2315),IF(AI2315&gt;=AL2315,"Yes","No"),"")</f>
        <v/>
      </c>
    </row>
    <row r="2316" spans="10:39" x14ac:dyDescent="0.25">
      <c r="J2316" s="59">
        <f>'Inventory Ref Sheet'!AK2316</f>
        <v>0</v>
      </c>
      <c r="K2316" s="59">
        <f>'Inventory Ref Sheet'!AL2316</f>
        <v>0</v>
      </c>
      <c r="L2316" s="59">
        <f>'Inventory Ref Sheet'!AM2316</f>
        <v>0</v>
      </c>
      <c r="M2316" s="59">
        <f>'Inventory Ref Sheet'!AP2316</f>
        <v>0</v>
      </c>
      <c r="N2316" s="59">
        <f>'Inventory Ref Sheet'!AQ2316</f>
        <v>0</v>
      </c>
      <c r="O2316" s="100" t="str">
        <f ca="1">IF('Inventory Ref Sheet'!AS2316&gt;0,YEAR(TODAY())-'Inventory Ref Sheet'!AS2316,"")</f>
        <v/>
      </c>
      <c r="P2316" s="95">
        <f>'Inventory Ref Sheet'!AU2316</f>
        <v>0</v>
      </c>
      <c r="Q2316" s="60">
        <f>'Inventory Ref Sheet'!AV2316</f>
        <v>0</v>
      </c>
      <c r="R2316" s="61"/>
      <c r="S2316" s="100" t="str">
        <f t="shared" si="126"/>
        <v/>
      </c>
      <c r="T2316" s="59">
        <f>'Inventory Ref Sheet'!M2316</f>
        <v>0</v>
      </c>
      <c r="U2316" s="102">
        <f>'Inventory Ref Sheet'!N2316</f>
        <v>0</v>
      </c>
      <c r="V2316" s="59">
        <f>'Inventory Ref Sheet'!O2316</f>
        <v>0</v>
      </c>
      <c r="W2316" s="59">
        <f>'Inventory Ref Sheet'!R2316</f>
        <v>0</v>
      </c>
      <c r="X2316" s="59">
        <f>'Inventory Ref Sheet'!S2316</f>
        <v>0</v>
      </c>
      <c r="Y2316" s="100" t="str">
        <f ca="1">IF('Inventory Ref Sheet'!U2316&gt;0,YEAR(TODAY())-'Inventory Ref Sheet'!U2316,"")</f>
        <v/>
      </c>
      <c r="Z2316" s="95">
        <f>'Inventory Ref Sheet'!W2316</f>
        <v>0</v>
      </c>
      <c r="AA2316" s="60">
        <f>'Inventory Ref Sheet'!X2316</f>
        <v>0</v>
      </c>
      <c r="AB2316" s="61"/>
      <c r="AC2316" s="97" t="str">
        <f t="shared" si="127"/>
        <v/>
      </c>
      <c r="AD2316" s="59">
        <f>'Inventory Ref Sheet'!Y2316</f>
        <v>0</v>
      </c>
      <c r="AE2316" s="59">
        <f>'Inventory Ref Sheet'!Z2316</f>
        <v>0</v>
      </c>
      <c r="AF2316" s="102">
        <f>'Inventory Ref Sheet'!AA2316</f>
        <v>0</v>
      </c>
      <c r="AG2316" s="59">
        <f>'Inventory Ref Sheet'!AD2316</f>
        <v>0</v>
      </c>
      <c r="AH2316" s="59">
        <f>'Inventory Ref Sheet'!AE2316</f>
        <v>0</v>
      </c>
      <c r="AI2316" s="100" t="str">
        <f ca="1">IF('Inventory Ref Sheet'!AG2316&gt;0,YEAR(TODAY())-'Inventory Ref Sheet'!AG2316,"")</f>
        <v/>
      </c>
      <c r="AJ2316" s="99"/>
      <c r="AK2316" s="60">
        <f>'Inventory Ref Sheet'!AJ2316</f>
        <v>0</v>
      </c>
      <c r="AL2316" s="99"/>
      <c r="AM2316" s="97" t="str">
        <f t="shared" si="128"/>
        <v/>
      </c>
    </row>
    <row r="2317" spans="10:39" x14ac:dyDescent="0.25">
      <c r="J2317" s="59">
        <f>'Inventory Ref Sheet'!AK2317</f>
        <v>0</v>
      </c>
      <c r="K2317" s="59">
        <f>'Inventory Ref Sheet'!AL2317</f>
        <v>0</v>
      </c>
      <c r="L2317" s="59">
        <f>'Inventory Ref Sheet'!AM2317</f>
        <v>0</v>
      </c>
      <c r="M2317" s="59">
        <f>'Inventory Ref Sheet'!AP2317</f>
        <v>0</v>
      </c>
      <c r="N2317" s="59">
        <f>'Inventory Ref Sheet'!AQ2317</f>
        <v>0</v>
      </c>
      <c r="O2317" s="100" t="str">
        <f ca="1">IF('Inventory Ref Sheet'!AS2317&gt;0,YEAR(TODAY())-'Inventory Ref Sheet'!AS2317,"")</f>
        <v/>
      </c>
      <c r="P2317" s="95">
        <f>'Inventory Ref Sheet'!AU2317</f>
        <v>0</v>
      </c>
      <c r="Q2317" s="60">
        <f>'Inventory Ref Sheet'!AV2317</f>
        <v>0</v>
      </c>
      <c r="R2317" s="61"/>
      <c r="S2317" s="100" t="str">
        <f t="shared" si="126"/>
        <v/>
      </c>
      <c r="T2317" s="59">
        <f>'Inventory Ref Sheet'!M2317</f>
        <v>0</v>
      </c>
      <c r="U2317" s="102">
        <f>'Inventory Ref Sheet'!N2317</f>
        <v>0</v>
      </c>
      <c r="V2317" s="59">
        <f>'Inventory Ref Sheet'!O2317</f>
        <v>0</v>
      </c>
      <c r="W2317" s="59">
        <f>'Inventory Ref Sheet'!R2317</f>
        <v>0</v>
      </c>
      <c r="X2317" s="59">
        <f>'Inventory Ref Sheet'!S2317</f>
        <v>0</v>
      </c>
      <c r="Y2317" s="100" t="str">
        <f ca="1">IF('Inventory Ref Sheet'!U2317&gt;0,YEAR(TODAY())-'Inventory Ref Sheet'!U2317,"")</f>
        <v/>
      </c>
      <c r="Z2317" s="95">
        <f>'Inventory Ref Sheet'!W2317</f>
        <v>0</v>
      </c>
      <c r="AA2317" s="60">
        <f>'Inventory Ref Sheet'!X2317</f>
        <v>0</v>
      </c>
      <c r="AB2317" s="61"/>
      <c r="AC2317" s="97" t="str">
        <f t="shared" si="127"/>
        <v/>
      </c>
      <c r="AD2317" s="59">
        <f>'Inventory Ref Sheet'!Y2317</f>
        <v>0</v>
      </c>
      <c r="AE2317" s="59">
        <f>'Inventory Ref Sheet'!Z2317</f>
        <v>0</v>
      </c>
      <c r="AF2317" s="102">
        <f>'Inventory Ref Sheet'!AA2317</f>
        <v>0</v>
      </c>
      <c r="AG2317" s="59">
        <f>'Inventory Ref Sheet'!AD2317</f>
        <v>0</v>
      </c>
      <c r="AH2317" s="59">
        <f>'Inventory Ref Sheet'!AE2317</f>
        <v>0</v>
      </c>
      <c r="AI2317" s="100" t="str">
        <f ca="1">IF('Inventory Ref Sheet'!AG2317&gt;0,YEAR(TODAY())-'Inventory Ref Sheet'!AG2317,"")</f>
        <v/>
      </c>
      <c r="AJ2317" s="99"/>
      <c r="AK2317" s="60">
        <f>'Inventory Ref Sheet'!AJ2317</f>
        <v>0</v>
      </c>
      <c r="AL2317" s="99"/>
      <c r="AM2317" s="97" t="str">
        <f t="shared" si="128"/>
        <v/>
      </c>
    </row>
    <row r="2318" spans="10:39" x14ac:dyDescent="0.25">
      <c r="J2318" s="59">
        <f>'Inventory Ref Sheet'!AK2318</f>
        <v>0</v>
      </c>
      <c r="K2318" s="59">
        <f>'Inventory Ref Sheet'!AL2318</f>
        <v>0</v>
      </c>
      <c r="L2318" s="59">
        <f>'Inventory Ref Sheet'!AM2318</f>
        <v>0</v>
      </c>
      <c r="M2318" s="59">
        <f>'Inventory Ref Sheet'!AP2318</f>
        <v>0</v>
      </c>
      <c r="N2318" s="59">
        <f>'Inventory Ref Sheet'!AQ2318</f>
        <v>0</v>
      </c>
      <c r="O2318" s="100" t="str">
        <f ca="1">IF('Inventory Ref Sheet'!AS2318&gt;0,YEAR(TODAY())-'Inventory Ref Sheet'!AS2318,"")</f>
        <v/>
      </c>
      <c r="P2318" s="95">
        <f>'Inventory Ref Sheet'!AU2318</f>
        <v>0</v>
      </c>
      <c r="Q2318" s="60">
        <f>'Inventory Ref Sheet'!AV2318</f>
        <v>0</v>
      </c>
      <c r="R2318" s="61"/>
      <c r="S2318" s="100" t="str">
        <f t="shared" si="126"/>
        <v/>
      </c>
      <c r="T2318" s="59">
        <f>'Inventory Ref Sheet'!M2318</f>
        <v>0</v>
      </c>
      <c r="U2318" s="102">
        <f>'Inventory Ref Sheet'!N2318</f>
        <v>0</v>
      </c>
      <c r="V2318" s="59">
        <f>'Inventory Ref Sheet'!O2318</f>
        <v>0</v>
      </c>
      <c r="W2318" s="59">
        <f>'Inventory Ref Sheet'!R2318</f>
        <v>0</v>
      </c>
      <c r="X2318" s="59">
        <f>'Inventory Ref Sheet'!S2318</f>
        <v>0</v>
      </c>
      <c r="Y2318" s="100" t="str">
        <f ca="1">IF('Inventory Ref Sheet'!U2318&gt;0,YEAR(TODAY())-'Inventory Ref Sheet'!U2318,"")</f>
        <v/>
      </c>
      <c r="Z2318" s="95">
        <f>'Inventory Ref Sheet'!W2318</f>
        <v>0</v>
      </c>
      <c r="AA2318" s="60">
        <f>'Inventory Ref Sheet'!X2318</f>
        <v>0</v>
      </c>
      <c r="AB2318" s="61"/>
      <c r="AC2318" s="97" t="str">
        <f t="shared" si="127"/>
        <v/>
      </c>
      <c r="AD2318" s="59">
        <f>'Inventory Ref Sheet'!Y2318</f>
        <v>0</v>
      </c>
      <c r="AE2318" s="59">
        <f>'Inventory Ref Sheet'!Z2318</f>
        <v>0</v>
      </c>
      <c r="AF2318" s="102">
        <f>'Inventory Ref Sheet'!AA2318</f>
        <v>0</v>
      </c>
      <c r="AG2318" s="59">
        <f>'Inventory Ref Sheet'!AD2318</f>
        <v>0</v>
      </c>
      <c r="AH2318" s="59">
        <f>'Inventory Ref Sheet'!AE2318</f>
        <v>0</v>
      </c>
      <c r="AI2318" s="100" t="str">
        <f ca="1">IF('Inventory Ref Sheet'!AG2318&gt;0,YEAR(TODAY())-'Inventory Ref Sheet'!AG2318,"")</f>
        <v/>
      </c>
      <c r="AJ2318" s="99"/>
      <c r="AK2318" s="60">
        <f>'Inventory Ref Sheet'!AJ2318</f>
        <v>0</v>
      </c>
      <c r="AL2318" s="99"/>
      <c r="AM2318" s="97" t="str">
        <f t="shared" si="128"/>
        <v/>
      </c>
    </row>
    <row r="2319" spans="10:39" x14ac:dyDescent="0.25">
      <c r="J2319" s="59">
        <f>'Inventory Ref Sheet'!AK2319</f>
        <v>0</v>
      </c>
      <c r="K2319" s="59">
        <f>'Inventory Ref Sheet'!AL2319</f>
        <v>0</v>
      </c>
      <c r="L2319" s="59">
        <f>'Inventory Ref Sheet'!AM2319</f>
        <v>0</v>
      </c>
      <c r="M2319" s="59">
        <f>'Inventory Ref Sheet'!AP2319</f>
        <v>0</v>
      </c>
      <c r="N2319" s="59">
        <f>'Inventory Ref Sheet'!AQ2319</f>
        <v>0</v>
      </c>
      <c r="O2319" s="100" t="str">
        <f ca="1">IF('Inventory Ref Sheet'!AS2319&gt;0,YEAR(TODAY())-'Inventory Ref Sheet'!AS2319,"")</f>
        <v/>
      </c>
      <c r="P2319" s="95">
        <f>'Inventory Ref Sheet'!AU2319</f>
        <v>0</v>
      </c>
      <c r="Q2319" s="60">
        <f>'Inventory Ref Sheet'!AV2319</f>
        <v>0</v>
      </c>
      <c r="R2319" s="61"/>
      <c r="S2319" s="100" t="str">
        <f t="shared" si="126"/>
        <v/>
      </c>
      <c r="T2319" s="59">
        <f>'Inventory Ref Sheet'!M2319</f>
        <v>0</v>
      </c>
      <c r="U2319" s="102">
        <f>'Inventory Ref Sheet'!N2319</f>
        <v>0</v>
      </c>
      <c r="V2319" s="59">
        <f>'Inventory Ref Sheet'!O2319</f>
        <v>0</v>
      </c>
      <c r="W2319" s="59">
        <f>'Inventory Ref Sheet'!R2319</f>
        <v>0</v>
      </c>
      <c r="X2319" s="59">
        <f>'Inventory Ref Sheet'!S2319</f>
        <v>0</v>
      </c>
      <c r="Y2319" s="100" t="str">
        <f ca="1">IF('Inventory Ref Sheet'!U2319&gt;0,YEAR(TODAY())-'Inventory Ref Sheet'!U2319,"")</f>
        <v/>
      </c>
      <c r="Z2319" s="95">
        <f>'Inventory Ref Sheet'!W2319</f>
        <v>0</v>
      </c>
      <c r="AA2319" s="60">
        <f>'Inventory Ref Sheet'!X2319</f>
        <v>0</v>
      </c>
      <c r="AB2319" s="61"/>
      <c r="AC2319" s="97" t="str">
        <f t="shared" si="127"/>
        <v/>
      </c>
      <c r="AD2319" s="59">
        <f>'Inventory Ref Sheet'!Y2319</f>
        <v>0</v>
      </c>
      <c r="AE2319" s="59">
        <f>'Inventory Ref Sheet'!Z2319</f>
        <v>0</v>
      </c>
      <c r="AF2319" s="102">
        <f>'Inventory Ref Sheet'!AA2319</f>
        <v>0</v>
      </c>
      <c r="AG2319" s="59">
        <f>'Inventory Ref Sheet'!AD2319</f>
        <v>0</v>
      </c>
      <c r="AH2319" s="59">
        <f>'Inventory Ref Sheet'!AE2319</f>
        <v>0</v>
      </c>
      <c r="AI2319" s="100" t="str">
        <f ca="1">IF('Inventory Ref Sheet'!AG2319&gt;0,YEAR(TODAY())-'Inventory Ref Sheet'!AG2319,"")</f>
        <v/>
      </c>
      <c r="AJ2319" s="99"/>
      <c r="AK2319" s="60">
        <f>'Inventory Ref Sheet'!AJ2319</f>
        <v>0</v>
      </c>
      <c r="AL2319" s="99"/>
      <c r="AM2319" s="97" t="str">
        <f t="shared" si="128"/>
        <v/>
      </c>
    </row>
    <row r="2320" spans="10:39" x14ac:dyDescent="0.25">
      <c r="J2320" s="59">
        <f>'Inventory Ref Sheet'!AK2320</f>
        <v>0</v>
      </c>
      <c r="K2320" s="59">
        <f>'Inventory Ref Sheet'!AL2320</f>
        <v>0</v>
      </c>
      <c r="L2320" s="59">
        <f>'Inventory Ref Sheet'!AM2320</f>
        <v>0</v>
      </c>
      <c r="M2320" s="59">
        <f>'Inventory Ref Sheet'!AP2320</f>
        <v>0</v>
      </c>
      <c r="N2320" s="59">
        <f>'Inventory Ref Sheet'!AQ2320</f>
        <v>0</v>
      </c>
      <c r="O2320" s="100" t="str">
        <f ca="1">IF('Inventory Ref Sheet'!AS2320&gt;0,YEAR(TODAY())-'Inventory Ref Sheet'!AS2320,"")</f>
        <v/>
      </c>
      <c r="P2320" s="95">
        <f>'Inventory Ref Sheet'!AU2320</f>
        <v>0</v>
      </c>
      <c r="Q2320" s="60">
        <f>'Inventory Ref Sheet'!AV2320</f>
        <v>0</v>
      </c>
      <c r="R2320" s="61"/>
      <c r="S2320" s="100" t="str">
        <f t="shared" si="126"/>
        <v/>
      </c>
      <c r="T2320" s="59">
        <f>'Inventory Ref Sheet'!M2320</f>
        <v>0</v>
      </c>
      <c r="U2320" s="102">
        <f>'Inventory Ref Sheet'!N2320</f>
        <v>0</v>
      </c>
      <c r="V2320" s="59">
        <f>'Inventory Ref Sheet'!O2320</f>
        <v>0</v>
      </c>
      <c r="W2320" s="59">
        <f>'Inventory Ref Sheet'!R2320</f>
        <v>0</v>
      </c>
      <c r="X2320" s="59">
        <f>'Inventory Ref Sheet'!S2320</f>
        <v>0</v>
      </c>
      <c r="Y2320" s="100" t="str">
        <f ca="1">IF('Inventory Ref Sheet'!U2320&gt;0,YEAR(TODAY())-'Inventory Ref Sheet'!U2320,"")</f>
        <v/>
      </c>
      <c r="Z2320" s="95">
        <f>'Inventory Ref Sheet'!W2320</f>
        <v>0</v>
      </c>
      <c r="AA2320" s="60">
        <f>'Inventory Ref Sheet'!X2320</f>
        <v>0</v>
      </c>
      <c r="AB2320" s="61"/>
      <c r="AC2320" s="97" t="str">
        <f t="shared" si="127"/>
        <v/>
      </c>
      <c r="AD2320" s="59">
        <f>'Inventory Ref Sheet'!Y2320</f>
        <v>0</v>
      </c>
      <c r="AE2320" s="59">
        <f>'Inventory Ref Sheet'!Z2320</f>
        <v>0</v>
      </c>
      <c r="AF2320" s="102">
        <f>'Inventory Ref Sheet'!AA2320</f>
        <v>0</v>
      </c>
      <c r="AG2320" s="59">
        <f>'Inventory Ref Sheet'!AD2320</f>
        <v>0</v>
      </c>
      <c r="AH2320" s="59">
        <f>'Inventory Ref Sheet'!AE2320</f>
        <v>0</v>
      </c>
      <c r="AI2320" s="100" t="str">
        <f ca="1">IF('Inventory Ref Sheet'!AG2320&gt;0,YEAR(TODAY())-'Inventory Ref Sheet'!AG2320,"")</f>
        <v/>
      </c>
      <c r="AJ2320" s="99"/>
      <c r="AK2320" s="60">
        <f>'Inventory Ref Sheet'!AJ2320</f>
        <v>0</v>
      </c>
      <c r="AL2320" s="99"/>
      <c r="AM2320" s="97" t="str">
        <f t="shared" si="128"/>
        <v/>
      </c>
    </row>
    <row r="2321" spans="10:39" x14ac:dyDescent="0.25">
      <c r="J2321" s="59">
        <f>'Inventory Ref Sheet'!AK2321</f>
        <v>0</v>
      </c>
      <c r="K2321" s="59">
        <f>'Inventory Ref Sheet'!AL2321</f>
        <v>0</v>
      </c>
      <c r="L2321" s="59">
        <f>'Inventory Ref Sheet'!AM2321</f>
        <v>0</v>
      </c>
      <c r="M2321" s="59">
        <f>'Inventory Ref Sheet'!AP2321</f>
        <v>0</v>
      </c>
      <c r="N2321" s="59">
        <f>'Inventory Ref Sheet'!AQ2321</f>
        <v>0</v>
      </c>
      <c r="O2321" s="100" t="str">
        <f ca="1">IF('Inventory Ref Sheet'!AS2321&gt;0,YEAR(TODAY())-'Inventory Ref Sheet'!AS2321,"")</f>
        <v/>
      </c>
      <c r="P2321" s="95">
        <f>'Inventory Ref Sheet'!AU2321</f>
        <v>0</v>
      </c>
      <c r="Q2321" s="60">
        <f>'Inventory Ref Sheet'!AV2321</f>
        <v>0</v>
      </c>
      <c r="R2321" s="61"/>
      <c r="S2321" s="100" t="str">
        <f t="shared" si="126"/>
        <v/>
      </c>
      <c r="T2321" s="59">
        <f>'Inventory Ref Sheet'!M2321</f>
        <v>0</v>
      </c>
      <c r="U2321" s="102">
        <f>'Inventory Ref Sheet'!N2321</f>
        <v>0</v>
      </c>
      <c r="V2321" s="59">
        <f>'Inventory Ref Sheet'!O2321</f>
        <v>0</v>
      </c>
      <c r="W2321" s="59">
        <f>'Inventory Ref Sheet'!R2321</f>
        <v>0</v>
      </c>
      <c r="X2321" s="59">
        <f>'Inventory Ref Sheet'!S2321</f>
        <v>0</v>
      </c>
      <c r="Y2321" s="100" t="str">
        <f ca="1">IF('Inventory Ref Sheet'!U2321&gt;0,YEAR(TODAY())-'Inventory Ref Sheet'!U2321,"")</f>
        <v/>
      </c>
      <c r="Z2321" s="95">
        <f>'Inventory Ref Sheet'!W2321</f>
        <v>0</v>
      </c>
      <c r="AA2321" s="60">
        <f>'Inventory Ref Sheet'!X2321</f>
        <v>0</v>
      </c>
      <c r="AB2321" s="61"/>
      <c r="AC2321" s="97" t="str">
        <f t="shared" si="127"/>
        <v/>
      </c>
      <c r="AD2321" s="59">
        <f>'Inventory Ref Sheet'!Y2321</f>
        <v>0</v>
      </c>
      <c r="AE2321" s="59">
        <f>'Inventory Ref Sheet'!Z2321</f>
        <v>0</v>
      </c>
      <c r="AF2321" s="102">
        <f>'Inventory Ref Sheet'!AA2321</f>
        <v>0</v>
      </c>
      <c r="AG2321" s="59">
        <f>'Inventory Ref Sheet'!AD2321</f>
        <v>0</v>
      </c>
      <c r="AH2321" s="59">
        <f>'Inventory Ref Sheet'!AE2321</f>
        <v>0</v>
      </c>
      <c r="AI2321" s="100" t="str">
        <f ca="1">IF('Inventory Ref Sheet'!AG2321&gt;0,YEAR(TODAY())-'Inventory Ref Sheet'!AG2321,"")</f>
        <v/>
      </c>
      <c r="AJ2321" s="99"/>
      <c r="AK2321" s="60">
        <f>'Inventory Ref Sheet'!AJ2321</f>
        <v>0</v>
      </c>
      <c r="AL2321" s="99"/>
      <c r="AM2321" s="97" t="str">
        <f t="shared" si="128"/>
        <v/>
      </c>
    </row>
    <row r="2322" spans="10:39" x14ac:dyDescent="0.25">
      <c r="J2322" s="59">
        <f>'Inventory Ref Sheet'!AK2322</f>
        <v>0</v>
      </c>
      <c r="K2322" s="59">
        <f>'Inventory Ref Sheet'!AL2322</f>
        <v>0</v>
      </c>
      <c r="L2322" s="59">
        <f>'Inventory Ref Sheet'!AM2322</f>
        <v>0</v>
      </c>
      <c r="M2322" s="59">
        <f>'Inventory Ref Sheet'!AP2322</f>
        <v>0</v>
      </c>
      <c r="N2322" s="59">
        <f>'Inventory Ref Sheet'!AQ2322</f>
        <v>0</v>
      </c>
      <c r="O2322" s="100" t="str">
        <f ca="1">IF('Inventory Ref Sheet'!AS2322&gt;0,YEAR(TODAY())-'Inventory Ref Sheet'!AS2322,"")</f>
        <v/>
      </c>
      <c r="P2322" s="95">
        <f>'Inventory Ref Sheet'!AU2322</f>
        <v>0</v>
      </c>
      <c r="Q2322" s="60">
        <f>'Inventory Ref Sheet'!AV2322</f>
        <v>0</v>
      </c>
      <c r="R2322" s="61"/>
      <c r="S2322" s="100" t="str">
        <f t="shared" si="126"/>
        <v/>
      </c>
      <c r="T2322" s="59">
        <f>'Inventory Ref Sheet'!M2322</f>
        <v>0</v>
      </c>
      <c r="U2322" s="102">
        <f>'Inventory Ref Sheet'!N2322</f>
        <v>0</v>
      </c>
      <c r="V2322" s="59">
        <f>'Inventory Ref Sheet'!O2322</f>
        <v>0</v>
      </c>
      <c r="W2322" s="59">
        <f>'Inventory Ref Sheet'!R2322</f>
        <v>0</v>
      </c>
      <c r="X2322" s="59">
        <f>'Inventory Ref Sheet'!S2322</f>
        <v>0</v>
      </c>
      <c r="Y2322" s="100" t="str">
        <f ca="1">IF('Inventory Ref Sheet'!U2322&gt;0,YEAR(TODAY())-'Inventory Ref Sheet'!U2322,"")</f>
        <v/>
      </c>
      <c r="Z2322" s="95">
        <f>'Inventory Ref Sheet'!W2322</f>
        <v>0</v>
      </c>
      <c r="AA2322" s="60">
        <f>'Inventory Ref Sheet'!X2322</f>
        <v>0</v>
      </c>
      <c r="AB2322" s="61"/>
      <c r="AC2322" s="97" t="str">
        <f t="shared" si="127"/>
        <v/>
      </c>
      <c r="AD2322" s="59">
        <f>'Inventory Ref Sheet'!Y2322</f>
        <v>0</v>
      </c>
      <c r="AE2322" s="59">
        <f>'Inventory Ref Sheet'!Z2322</f>
        <v>0</v>
      </c>
      <c r="AF2322" s="102">
        <f>'Inventory Ref Sheet'!AA2322</f>
        <v>0</v>
      </c>
      <c r="AG2322" s="59">
        <f>'Inventory Ref Sheet'!AD2322</f>
        <v>0</v>
      </c>
      <c r="AH2322" s="59">
        <f>'Inventory Ref Sheet'!AE2322</f>
        <v>0</v>
      </c>
      <c r="AI2322" s="100" t="str">
        <f ca="1">IF('Inventory Ref Sheet'!AG2322&gt;0,YEAR(TODAY())-'Inventory Ref Sheet'!AG2322,"")</f>
        <v/>
      </c>
      <c r="AJ2322" s="99"/>
      <c r="AK2322" s="60">
        <f>'Inventory Ref Sheet'!AJ2322</f>
        <v>0</v>
      </c>
      <c r="AL2322" s="99"/>
      <c r="AM2322" s="97" t="str">
        <f t="shared" si="128"/>
        <v/>
      </c>
    </row>
    <row r="2323" spans="10:39" x14ac:dyDescent="0.25">
      <c r="J2323" s="59">
        <f>'Inventory Ref Sheet'!AK2323</f>
        <v>0</v>
      </c>
      <c r="K2323" s="59">
        <f>'Inventory Ref Sheet'!AL2323</f>
        <v>0</v>
      </c>
      <c r="L2323" s="59">
        <f>'Inventory Ref Sheet'!AM2323</f>
        <v>0</v>
      </c>
      <c r="M2323" s="59">
        <f>'Inventory Ref Sheet'!AP2323</f>
        <v>0</v>
      </c>
      <c r="N2323" s="59">
        <f>'Inventory Ref Sheet'!AQ2323</f>
        <v>0</v>
      </c>
      <c r="O2323" s="100" t="str">
        <f ca="1">IF('Inventory Ref Sheet'!AS2323&gt;0,YEAR(TODAY())-'Inventory Ref Sheet'!AS2323,"")</f>
        <v/>
      </c>
      <c r="P2323" s="95">
        <f>'Inventory Ref Sheet'!AU2323</f>
        <v>0</v>
      </c>
      <c r="Q2323" s="60">
        <f>'Inventory Ref Sheet'!AV2323</f>
        <v>0</v>
      </c>
      <c r="R2323" s="61"/>
      <c r="S2323" s="100" t="str">
        <f t="shared" si="126"/>
        <v/>
      </c>
      <c r="T2323" s="59">
        <f>'Inventory Ref Sheet'!M2323</f>
        <v>0</v>
      </c>
      <c r="U2323" s="102">
        <f>'Inventory Ref Sheet'!N2323</f>
        <v>0</v>
      </c>
      <c r="V2323" s="59">
        <f>'Inventory Ref Sheet'!O2323</f>
        <v>0</v>
      </c>
      <c r="W2323" s="59">
        <f>'Inventory Ref Sheet'!R2323</f>
        <v>0</v>
      </c>
      <c r="X2323" s="59">
        <f>'Inventory Ref Sheet'!S2323</f>
        <v>0</v>
      </c>
      <c r="Y2323" s="100" t="str">
        <f ca="1">IF('Inventory Ref Sheet'!U2323&gt;0,YEAR(TODAY())-'Inventory Ref Sheet'!U2323,"")</f>
        <v/>
      </c>
      <c r="Z2323" s="95">
        <f>'Inventory Ref Sheet'!W2323</f>
        <v>0</v>
      </c>
      <c r="AA2323" s="60">
        <f>'Inventory Ref Sheet'!X2323</f>
        <v>0</v>
      </c>
      <c r="AB2323" s="61"/>
      <c r="AC2323" s="97" t="str">
        <f t="shared" si="127"/>
        <v/>
      </c>
      <c r="AD2323" s="59">
        <f>'Inventory Ref Sheet'!Y2323</f>
        <v>0</v>
      </c>
      <c r="AE2323" s="59">
        <f>'Inventory Ref Sheet'!Z2323</f>
        <v>0</v>
      </c>
      <c r="AF2323" s="102">
        <f>'Inventory Ref Sheet'!AA2323</f>
        <v>0</v>
      </c>
      <c r="AG2323" s="59">
        <f>'Inventory Ref Sheet'!AD2323</f>
        <v>0</v>
      </c>
      <c r="AH2323" s="59">
        <f>'Inventory Ref Sheet'!AE2323</f>
        <v>0</v>
      </c>
      <c r="AI2323" s="100" t="str">
        <f ca="1">IF('Inventory Ref Sheet'!AG2323&gt;0,YEAR(TODAY())-'Inventory Ref Sheet'!AG2323,"")</f>
        <v/>
      </c>
      <c r="AJ2323" s="99"/>
      <c r="AK2323" s="60">
        <f>'Inventory Ref Sheet'!AJ2323</f>
        <v>0</v>
      </c>
      <c r="AL2323" s="99"/>
      <c r="AM2323" s="97" t="str">
        <f t="shared" si="128"/>
        <v/>
      </c>
    </row>
    <row r="2324" spans="10:39" x14ac:dyDescent="0.25">
      <c r="J2324" s="59">
        <f>'Inventory Ref Sheet'!AK2324</f>
        <v>0</v>
      </c>
      <c r="K2324" s="59">
        <f>'Inventory Ref Sheet'!AL2324</f>
        <v>0</v>
      </c>
      <c r="L2324" s="59">
        <f>'Inventory Ref Sheet'!AM2324</f>
        <v>0</v>
      </c>
      <c r="M2324" s="59">
        <f>'Inventory Ref Sheet'!AP2324</f>
        <v>0</v>
      </c>
      <c r="N2324" s="59">
        <f>'Inventory Ref Sheet'!AQ2324</f>
        <v>0</v>
      </c>
      <c r="O2324" s="100" t="str">
        <f ca="1">IF('Inventory Ref Sheet'!AS2324&gt;0,YEAR(TODAY())-'Inventory Ref Sheet'!AS2324,"")</f>
        <v/>
      </c>
      <c r="P2324" s="95">
        <f>'Inventory Ref Sheet'!AU2324</f>
        <v>0</v>
      </c>
      <c r="Q2324" s="60">
        <f>'Inventory Ref Sheet'!AV2324</f>
        <v>0</v>
      </c>
      <c r="R2324" s="61"/>
      <c r="S2324" s="100" t="str">
        <f t="shared" si="126"/>
        <v/>
      </c>
      <c r="T2324" s="59">
        <f>'Inventory Ref Sheet'!M2324</f>
        <v>0</v>
      </c>
      <c r="U2324" s="102">
        <f>'Inventory Ref Sheet'!N2324</f>
        <v>0</v>
      </c>
      <c r="V2324" s="59">
        <f>'Inventory Ref Sheet'!O2324</f>
        <v>0</v>
      </c>
      <c r="W2324" s="59">
        <f>'Inventory Ref Sheet'!R2324</f>
        <v>0</v>
      </c>
      <c r="X2324" s="59">
        <f>'Inventory Ref Sheet'!S2324</f>
        <v>0</v>
      </c>
      <c r="Y2324" s="100" t="str">
        <f ca="1">IF('Inventory Ref Sheet'!U2324&gt;0,YEAR(TODAY())-'Inventory Ref Sheet'!U2324,"")</f>
        <v/>
      </c>
      <c r="Z2324" s="95">
        <f>'Inventory Ref Sheet'!W2324</f>
        <v>0</v>
      </c>
      <c r="AA2324" s="60">
        <f>'Inventory Ref Sheet'!X2324</f>
        <v>0</v>
      </c>
      <c r="AB2324" s="61"/>
      <c r="AC2324" s="97" t="str">
        <f t="shared" si="127"/>
        <v/>
      </c>
      <c r="AD2324" s="59">
        <f>'Inventory Ref Sheet'!Y2324</f>
        <v>0</v>
      </c>
      <c r="AE2324" s="59">
        <f>'Inventory Ref Sheet'!Z2324</f>
        <v>0</v>
      </c>
      <c r="AF2324" s="102">
        <f>'Inventory Ref Sheet'!AA2324</f>
        <v>0</v>
      </c>
      <c r="AG2324" s="59">
        <f>'Inventory Ref Sheet'!AD2324</f>
        <v>0</v>
      </c>
      <c r="AH2324" s="59">
        <f>'Inventory Ref Sheet'!AE2324</f>
        <v>0</v>
      </c>
      <c r="AI2324" s="100" t="str">
        <f ca="1">IF('Inventory Ref Sheet'!AG2324&gt;0,YEAR(TODAY())-'Inventory Ref Sheet'!AG2324,"")</f>
        <v/>
      </c>
      <c r="AJ2324" s="99"/>
      <c r="AK2324" s="60">
        <f>'Inventory Ref Sheet'!AJ2324</f>
        <v>0</v>
      </c>
      <c r="AL2324" s="99"/>
      <c r="AM2324" s="97" t="str">
        <f t="shared" si="128"/>
        <v/>
      </c>
    </row>
    <row r="2325" spans="10:39" x14ac:dyDescent="0.25">
      <c r="J2325" s="59">
        <f>'Inventory Ref Sheet'!AK2325</f>
        <v>0</v>
      </c>
      <c r="K2325" s="59">
        <f>'Inventory Ref Sheet'!AL2325</f>
        <v>0</v>
      </c>
      <c r="L2325" s="59">
        <f>'Inventory Ref Sheet'!AM2325</f>
        <v>0</v>
      </c>
      <c r="M2325" s="59">
        <f>'Inventory Ref Sheet'!AP2325</f>
        <v>0</v>
      </c>
      <c r="N2325" s="59">
        <f>'Inventory Ref Sheet'!AQ2325</f>
        <v>0</v>
      </c>
      <c r="O2325" s="100" t="str">
        <f ca="1">IF('Inventory Ref Sheet'!AS2325&gt;0,YEAR(TODAY())-'Inventory Ref Sheet'!AS2325,"")</f>
        <v/>
      </c>
      <c r="P2325" s="95">
        <f>'Inventory Ref Sheet'!AU2325</f>
        <v>0</v>
      </c>
      <c r="Q2325" s="60">
        <f>'Inventory Ref Sheet'!AV2325</f>
        <v>0</v>
      </c>
      <c r="R2325" s="61"/>
      <c r="S2325" s="100" t="str">
        <f t="shared" si="126"/>
        <v/>
      </c>
      <c r="T2325" s="59">
        <f>'Inventory Ref Sheet'!M2325</f>
        <v>0</v>
      </c>
      <c r="U2325" s="102">
        <f>'Inventory Ref Sheet'!N2325</f>
        <v>0</v>
      </c>
      <c r="V2325" s="59">
        <f>'Inventory Ref Sheet'!O2325</f>
        <v>0</v>
      </c>
      <c r="W2325" s="59">
        <f>'Inventory Ref Sheet'!R2325</f>
        <v>0</v>
      </c>
      <c r="X2325" s="59">
        <f>'Inventory Ref Sheet'!S2325</f>
        <v>0</v>
      </c>
      <c r="Y2325" s="100" t="str">
        <f ca="1">IF('Inventory Ref Sheet'!U2325&gt;0,YEAR(TODAY())-'Inventory Ref Sheet'!U2325,"")</f>
        <v/>
      </c>
      <c r="Z2325" s="95">
        <f>'Inventory Ref Sheet'!W2325</f>
        <v>0</v>
      </c>
      <c r="AA2325" s="60">
        <f>'Inventory Ref Sheet'!X2325</f>
        <v>0</v>
      </c>
      <c r="AB2325" s="61"/>
      <c r="AC2325" s="97" t="str">
        <f t="shared" si="127"/>
        <v/>
      </c>
      <c r="AD2325" s="59">
        <f>'Inventory Ref Sheet'!Y2325</f>
        <v>0</v>
      </c>
      <c r="AE2325" s="59">
        <f>'Inventory Ref Sheet'!Z2325</f>
        <v>0</v>
      </c>
      <c r="AF2325" s="102">
        <f>'Inventory Ref Sheet'!AA2325</f>
        <v>0</v>
      </c>
      <c r="AG2325" s="59">
        <f>'Inventory Ref Sheet'!AD2325</f>
        <v>0</v>
      </c>
      <c r="AH2325" s="59">
        <f>'Inventory Ref Sheet'!AE2325</f>
        <v>0</v>
      </c>
      <c r="AI2325" s="100" t="str">
        <f ca="1">IF('Inventory Ref Sheet'!AG2325&gt;0,YEAR(TODAY())-'Inventory Ref Sheet'!AG2325,"")</f>
        <v/>
      </c>
      <c r="AJ2325" s="99"/>
      <c r="AK2325" s="60">
        <f>'Inventory Ref Sheet'!AJ2325</f>
        <v>0</v>
      </c>
      <c r="AL2325" s="99"/>
      <c r="AM2325" s="97" t="str">
        <f t="shared" si="128"/>
        <v/>
      </c>
    </row>
    <row r="2326" spans="10:39" x14ac:dyDescent="0.25">
      <c r="J2326" s="59">
        <f>'Inventory Ref Sheet'!AK2326</f>
        <v>0</v>
      </c>
      <c r="K2326" s="59">
        <f>'Inventory Ref Sheet'!AL2326</f>
        <v>0</v>
      </c>
      <c r="L2326" s="59">
        <f>'Inventory Ref Sheet'!AM2326</f>
        <v>0</v>
      </c>
      <c r="M2326" s="59">
        <f>'Inventory Ref Sheet'!AP2326</f>
        <v>0</v>
      </c>
      <c r="N2326" s="59">
        <f>'Inventory Ref Sheet'!AQ2326</f>
        <v>0</v>
      </c>
      <c r="O2326" s="100" t="str">
        <f ca="1">IF('Inventory Ref Sheet'!AS2326&gt;0,YEAR(TODAY())-'Inventory Ref Sheet'!AS2326,"")</f>
        <v/>
      </c>
      <c r="P2326" s="95">
        <f>'Inventory Ref Sheet'!AU2326</f>
        <v>0</v>
      </c>
      <c r="Q2326" s="60">
        <f>'Inventory Ref Sheet'!AV2326</f>
        <v>0</v>
      </c>
      <c r="R2326" s="61"/>
      <c r="S2326" s="100" t="str">
        <f t="shared" si="126"/>
        <v/>
      </c>
      <c r="T2326" s="59">
        <f>'Inventory Ref Sheet'!M2326</f>
        <v>0</v>
      </c>
      <c r="U2326" s="102">
        <f>'Inventory Ref Sheet'!N2326</f>
        <v>0</v>
      </c>
      <c r="V2326" s="59">
        <f>'Inventory Ref Sheet'!O2326</f>
        <v>0</v>
      </c>
      <c r="W2326" s="59">
        <f>'Inventory Ref Sheet'!R2326</f>
        <v>0</v>
      </c>
      <c r="X2326" s="59">
        <f>'Inventory Ref Sheet'!S2326</f>
        <v>0</v>
      </c>
      <c r="Y2326" s="100" t="str">
        <f ca="1">IF('Inventory Ref Sheet'!U2326&gt;0,YEAR(TODAY())-'Inventory Ref Sheet'!U2326,"")</f>
        <v/>
      </c>
      <c r="Z2326" s="95">
        <f>'Inventory Ref Sheet'!W2326</f>
        <v>0</v>
      </c>
      <c r="AA2326" s="60">
        <f>'Inventory Ref Sheet'!X2326</f>
        <v>0</v>
      </c>
      <c r="AB2326" s="61"/>
      <c r="AC2326" s="97" t="str">
        <f t="shared" si="127"/>
        <v/>
      </c>
      <c r="AD2326" s="59">
        <f>'Inventory Ref Sheet'!Y2326</f>
        <v>0</v>
      </c>
      <c r="AE2326" s="59">
        <f>'Inventory Ref Sheet'!Z2326</f>
        <v>0</v>
      </c>
      <c r="AF2326" s="102">
        <f>'Inventory Ref Sheet'!AA2326</f>
        <v>0</v>
      </c>
      <c r="AG2326" s="59">
        <f>'Inventory Ref Sheet'!AD2326</f>
        <v>0</v>
      </c>
      <c r="AH2326" s="59">
        <f>'Inventory Ref Sheet'!AE2326</f>
        <v>0</v>
      </c>
      <c r="AI2326" s="100" t="str">
        <f ca="1">IF('Inventory Ref Sheet'!AG2326&gt;0,YEAR(TODAY())-'Inventory Ref Sheet'!AG2326,"")</f>
        <v/>
      </c>
      <c r="AJ2326" s="99"/>
      <c r="AK2326" s="60">
        <f>'Inventory Ref Sheet'!AJ2326</f>
        <v>0</v>
      </c>
      <c r="AL2326" s="99"/>
      <c r="AM2326" s="97" t="str">
        <f t="shared" si="128"/>
        <v/>
      </c>
    </row>
    <row r="2327" spans="10:39" x14ac:dyDescent="0.25">
      <c r="J2327" s="59">
        <f>'Inventory Ref Sheet'!AK2327</f>
        <v>0</v>
      </c>
      <c r="K2327" s="59">
        <f>'Inventory Ref Sheet'!AL2327</f>
        <v>0</v>
      </c>
      <c r="L2327" s="59">
        <f>'Inventory Ref Sheet'!AM2327</f>
        <v>0</v>
      </c>
      <c r="M2327" s="59">
        <f>'Inventory Ref Sheet'!AP2327</f>
        <v>0</v>
      </c>
      <c r="N2327" s="59">
        <f>'Inventory Ref Sheet'!AQ2327</f>
        <v>0</v>
      </c>
      <c r="O2327" s="100" t="str">
        <f ca="1">IF('Inventory Ref Sheet'!AS2327&gt;0,YEAR(TODAY())-'Inventory Ref Sheet'!AS2327,"")</f>
        <v/>
      </c>
      <c r="P2327" s="95">
        <f>'Inventory Ref Sheet'!AU2327</f>
        <v>0</v>
      </c>
      <c r="Q2327" s="60">
        <f>'Inventory Ref Sheet'!AV2327</f>
        <v>0</v>
      </c>
      <c r="R2327" s="61"/>
      <c r="S2327" s="100" t="str">
        <f t="shared" si="126"/>
        <v/>
      </c>
      <c r="T2327" s="59">
        <f>'Inventory Ref Sheet'!M2327</f>
        <v>0</v>
      </c>
      <c r="U2327" s="102">
        <f>'Inventory Ref Sheet'!N2327</f>
        <v>0</v>
      </c>
      <c r="V2327" s="59">
        <f>'Inventory Ref Sheet'!O2327</f>
        <v>0</v>
      </c>
      <c r="W2327" s="59">
        <f>'Inventory Ref Sheet'!R2327</f>
        <v>0</v>
      </c>
      <c r="X2327" s="59">
        <f>'Inventory Ref Sheet'!S2327</f>
        <v>0</v>
      </c>
      <c r="Y2327" s="100" t="str">
        <f ca="1">IF('Inventory Ref Sheet'!U2327&gt;0,YEAR(TODAY())-'Inventory Ref Sheet'!U2327,"")</f>
        <v/>
      </c>
      <c r="Z2327" s="95">
        <f>'Inventory Ref Sheet'!W2327</f>
        <v>0</v>
      </c>
      <c r="AA2327" s="60">
        <f>'Inventory Ref Sheet'!X2327</f>
        <v>0</v>
      </c>
      <c r="AB2327" s="61"/>
      <c r="AC2327" s="97" t="str">
        <f t="shared" si="127"/>
        <v/>
      </c>
      <c r="AD2327" s="59">
        <f>'Inventory Ref Sheet'!Y2327</f>
        <v>0</v>
      </c>
      <c r="AE2327" s="59">
        <f>'Inventory Ref Sheet'!Z2327</f>
        <v>0</v>
      </c>
      <c r="AF2327" s="102">
        <f>'Inventory Ref Sheet'!AA2327</f>
        <v>0</v>
      </c>
      <c r="AG2327" s="59">
        <f>'Inventory Ref Sheet'!AD2327</f>
        <v>0</v>
      </c>
      <c r="AH2327" s="59">
        <f>'Inventory Ref Sheet'!AE2327</f>
        <v>0</v>
      </c>
      <c r="AI2327" s="100" t="str">
        <f ca="1">IF('Inventory Ref Sheet'!AG2327&gt;0,YEAR(TODAY())-'Inventory Ref Sheet'!AG2327,"")</f>
        <v/>
      </c>
      <c r="AJ2327" s="99"/>
      <c r="AK2327" s="60">
        <f>'Inventory Ref Sheet'!AJ2327</f>
        <v>0</v>
      </c>
      <c r="AL2327" s="99"/>
      <c r="AM2327" s="97" t="str">
        <f t="shared" si="128"/>
        <v/>
      </c>
    </row>
    <row r="2328" spans="10:39" x14ac:dyDescent="0.25">
      <c r="J2328" s="59">
        <f>'Inventory Ref Sheet'!AK2328</f>
        <v>0</v>
      </c>
      <c r="K2328" s="59">
        <f>'Inventory Ref Sheet'!AL2328</f>
        <v>0</v>
      </c>
      <c r="L2328" s="59">
        <f>'Inventory Ref Sheet'!AM2328</f>
        <v>0</v>
      </c>
      <c r="M2328" s="59">
        <f>'Inventory Ref Sheet'!AP2328</f>
        <v>0</v>
      </c>
      <c r="N2328" s="59">
        <f>'Inventory Ref Sheet'!AQ2328</f>
        <v>0</v>
      </c>
      <c r="O2328" s="100" t="str">
        <f ca="1">IF('Inventory Ref Sheet'!AS2328&gt;0,YEAR(TODAY())-'Inventory Ref Sheet'!AS2328,"")</f>
        <v/>
      </c>
      <c r="P2328" s="95">
        <f>'Inventory Ref Sheet'!AU2328</f>
        <v>0</v>
      </c>
      <c r="Q2328" s="60">
        <f>'Inventory Ref Sheet'!AV2328</f>
        <v>0</v>
      </c>
      <c r="R2328" s="61"/>
      <c r="S2328" s="100" t="str">
        <f t="shared" si="126"/>
        <v/>
      </c>
      <c r="T2328" s="59">
        <f>'Inventory Ref Sheet'!M2328</f>
        <v>0</v>
      </c>
      <c r="U2328" s="102">
        <f>'Inventory Ref Sheet'!N2328</f>
        <v>0</v>
      </c>
      <c r="V2328" s="59">
        <f>'Inventory Ref Sheet'!O2328</f>
        <v>0</v>
      </c>
      <c r="W2328" s="59">
        <f>'Inventory Ref Sheet'!R2328</f>
        <v>0</v>
      </c>
      <c r="X2328" s="59">
        <f>'Inventory Ref Sheet'!S2328</f>
        <v>0</v>
      </c>
      <c r="Y2328" s="100" t="str">
        <f ca="1">IF('Inventory Ref Sheet'!U2328&gt;0,YEAR(TODAY())-'Inventory Ref Sheet'!U2328,"")</f>
        <v/>
      </c>
      <c r="Z2328" s="95">
        <f>'Inventory Ref Sheet'!W2328</f>
        <v>0</v>
      </c>
      <c r="AA2328" s="60">
        <f>'Inventory Ref Sheet'!X2328</f>
        <v>0</v>
      </c>
      <c r="AB2328" s="61"/>
      <c r="AC2328" s="97" t="str">
        <f t="shared" si="127"/>
        <v/>
      </c>
      <c r="AD2328" s="59">
        <f>'Inventory Ref Sheet'!Y2328</f>
        <v>0</v>
      </c>
      <c r="AE2328" s="59">
        <f>'Inventory Ref Sheet'!Z2328</f>
        <v>0</v>
      </c>
      <c r="AF2328" s="102">
        <f>'Inventory Ref Sheet'!AA2328</f>
        <v>0</v>
      </c>
      <c r="AG2328" s="59">
        <f>'Inventory Ref Sheet'!AD2328</f>
        <v>0</v>
      </c>
      <c r="AH2328" s="59">
        <f>'Inventory Ref Sheet'!AE2328</f>
        <v>0</v>
      </c>
      <c r="AI2328" s="100" t="str">
        <f ca="1">IF('Inventory Ref Sheet'!AG2328&gt;0,YEAR(TODAY())-'Inventory Ref Sheet'!AG2328,"")</f>
        <v/>
      </c>
      <c r="AJ2328" s="99"/>
      <c r="AK2328" s="60">
        <f>'Inventory Ref Sheet'!AJ2328</f>
        <v>0</v>
      </c>
      <c r="AL2328" s="99"/>
      <c r="AM2328" s="97" t="str">
        <f t="shared" si="128"/>
        <v/>
      </c>
    </row>
    <row r="2329" spans="10:39" x14ac:dyDescent="0.25">
      <c r="J2329" s="59">
        <f>'Inventory Ref Sheet'!AK2329</f>
        <v>0</v>
      </c>
      <c r="K2329" s="59">
        <f>'Inventory Ref Sheet'!AL2329</f>
        <v>0</v>
      </c>
      <c r="L2329" s="59">
        <f>'Inventory Ref Sheet'!AM2329</f>
        <v>0</v>
      </c>
      <c r="M2329" s="59">
        <f>'Inventory Ref Sheet'!AP2329</f>
        <v>0</v>
      </c>
      <c r="N2329" s="59">
        <f>'Inventory Ref Sheet'!AQ2329</f>
        <v>0</v>
      </c>
      <c r="O2329" s="100" t="str">
        <f ca="1">IF('Inventory Ref Sheet'!AS2329&gt;0,YEAR(TODAY())-'Inventory Ref Sheet'!AS2329,"")</f>
        <v/>
      </c>
      <c r="P2329" s="95">
        <f>'Inventory Ref Sheet'!AU2329</f>
        <v>0</v>
      </c>
      <c r="Q2329" s="60">
        <f>'Inventory Ref Sheet'!AV2329</f>
        <v>0</v>
      </c>
      <c r="R2329" s="61"/>
      <c r="S2329" s="100" t="str">
        <f t="shared" si="126"/>
        <v/>
      </c>
      <c r="T2329" s="59">
        <f>'Inventory Ref Sheet'!M2329</f>
        <v>0</v>
      </c>
      <c r="U2329" s="102">
        <f>'Inventory Ref Sheet'!N2329</f>
        <v>0</v>
      </c>
      <c r="V2329" s="59">
        <f>'Inventory Ref Sheet'!O2329</f>
        <v>0</v>
      </c>
      <c r="W2329" s="59">
        <f>'Inventory Ref Sheet'!R2329</f>
        <v>0</v>
      </c>
      <c r="X2329" s="59">
        <f>'Inventory Ref Sheet'!S2329</f>
        <v>0</v>
      </c>
      <c r="Y2329" s="100" t="str">
        <f ca="1">IF('Inventory Ref Sheet'!U2329&gt;0,YEAR(TODAY())-'Inventory Ref Sheet'!U2329,"")</f>
        <v/>
      </c>
      <c r="Z2329" s="95">
        <f>'Inventory Ref Sheet'!W2329</f>
        <v>0</v>
      </c>
      <c r="AA2329" s="60">
        <f>'Inventory Ref Sheet'!X2329</f>
        <v>0</v>
      </c>
      <c r="AB2329" s="61"/>
      <c r="AC2329" s="97" t="str">
        <f t="shared" si="127"/>
        <v/>
      </c>
      <c r="AD2329" s="59">
        <f>'Inventory Ref Sheet'!Y2329</f>
        <v>0</v>
      </c>
      <c r="AE2329" s="59">
        <f>'Inventory Ref Sheet'!Z2329</f>
        <v>0</v>
      </c>
      <c r="AF2329" s="102">
        <f>'Inventory Ref Sheet'!AA2329</f>
        <v>0</v>
      </c>
      <c r="AG2329" s="59">
        <f>'Inventory Ref Sheet'!AD2329</f>
        <v>0</v>
      </c>
      <c r="AH2329" s="59">
        <f>'Inventory Ref Sheet'!AE2329</f>
        <v>0</v>
      </c>
      <c r="AI2329" s="100" t="str">
        <f ca="1">IF('Inventory Ref Sheet'!AG2329&gt;0,YEAR(TODAY())-'Inventory Ref Sheet'!AG2329,"")</f>
        <v/>
      </c>
      <c r="AJ2329" s="99"/>
      <c r="AK2329" s="60">
        <f>'Inventory Ref Sheet'!AJ2329</f>
        <v>0</v>
      </c>
      <c r="AL2329" s="99"/>
      <c r="AM2329" s="97" t="str">
        <f t="shared" si="128"/>
        <v/>
      </c>
    </row>
    <row r="2330" spans="10:39" x14ac:dyDescent="0.25">
      <c r="J2330" s="59">
        <f>'Inventory Ref Sheet'!AK2330</f>
        <v>0</v>
      </c>
      <c r="K2330" s="59">
        <f>'Inventory Ref Sheet'!AL2330</f>
        <v>0</v>
      </c>
      <c r="L2330" s="59">
        <f>'Inventory Ref Sheet'!AM2330</f>
        <v>0</v>
      </c>
      <c r="M2330" s="59">
        <f>'Inventory Ref Sheet'!AP2330</f>
        <v>0</v>
      </c>
      <c r="N2330" s="59">
        <f>'Inventory Ref Sheet'!AQ2330</f>
        <v>0</v>
      </c>
      <c r="O2330" s="100" t="str">
        <f ca="1">IF('Inventory Ref Sheet'!AS2330&gt;0,YEAR(TODAY())-'Inventory Ref Sheet'!AS2330,"")</f>
        <v/>
      </c>
      <c r="P2330" s="95">
        <f>'Inventory Ref Sheet'!AU2330</f>
        <v>0</v>
      </c>
      <c r="Q2330" s="60">
        <f>'Inventory Ref Sheet'!AV2330</f>
        <v>0</v>
      </c>
      <c r="R2330" s="61"/>
      <c r="S2330" s="100" t="str">
        <f t="shared" si="126"/>
        <v/>
      </c>
      <c r="T2330" s="59">
        <f>'Inventory Ref Sheet'!M2330</f>
        <v>0</v>
      </c>
      <c r="U2330" s="102">
        <f>'Inventory Ref Sheet'!N2330</f>
        <v>0</v>
      </c>
      <c r="V2330" s="59">
        <f>'Inventory Ref Sheet'!O2330</f>
        <v>0</v>
      </c>
      <c r="W2330" s="59">
        <f>'Inventory Ref Sheet'!R2330</f>
        <v>0</v>
      </c>
      <c r="X2330" s="59">
        <f>'Inventory Ref Sheet'!S2330</f>
        <v>0</v>
      </c>
      <c r="Y2330" s="100" t="str">
        <f ca="1">IF('Inventory Ref Sheet'!U2330&gt;0,YEAR(TODAY())-'Inventory Ref Sheet'!U2330,"")</f>
        <v/>
      </c>
      <c r="Z2330" s="95">
        <f>'Inventory Ref Sheet'!W2330</f>
        <v>0</v>
      </c>
      <c r="AA2330" s="60">
        <f>'Inventory Ref Sheet'!X2330</f>
        <v>0</v>
      </c>
      <c r="AB2330" s="61"/>
      <c r="AC2330" s="97" t="str">
        <f t="shared" si="127"/>
        <v/>
      </c>
      <c r="AD2330" s="59">
        <f>'Inventory Ref Sheet'!Y2330</f>
        <v>0</v>
      </c>
      <c r="AE2330" s="59">
        <f>'Inventory Ref Sheet'!Z2330</f>
        <v>0</v>
      </c>
      <c r="AF2330" s="102">
        <f>'Inventory Ref Sheet'!AA2330</f>
        <v>0</v>
      </c>
      <c r="AG2330" s="59">
        <f>'Inventory Ref Sheet'!AD2330</f>
        <v>0</v>
      </c>
      <c r="AH2330" s="59">
        <f>'Inventory Ref Sheet'!AE2330</f>
        <v>0</v>
      </c>
      <c r="AI2330" s="100" t="str">
        <f ca="1">IF('Inventory Ref Sheet'!AG2330&gt;0,YEAR(TODAY())-'Inventory Ref Sheet'!AG2330,"")</f>
        <v/>
      </c>
      <c r="AJ2330" s="99"/>
      <c r="AK2330" s="60">
        <f>'Inventory Ref Sheet'!AJ2330</f>
        <v>0</v>
      </c>
      <c r="AL2330" s="99"/>
      <c r="AM2330" s="97" t="str">
        <f t="shared" si="128"/>
        <v/>
      </c>
    </row>
    <row r="2331" spans="10:39" x14ac:dyDescent="0.25">
      <c r="J2331" s="59">
        <f>'Inventory Ref Sheet'!AK2331</f>
        <v>0</v>
      </c>
      <c r="K2331" s="59">
        <f>'Inventory Ref Sheet'!AL2331</f>
        <v>0</v>
      </c>
      <c r="L2331" s="59">
        <f>'Inventory Ref Sheet'!AM2331</f>
        <v>0</v>
      </c>
      <c r="M2331" s="59">
        <f>'Inventory Ref Sheet'!AP2331</f>
        <v>0</v>
      </c>
      <c r="N2331" s="59">
        <f>'Inventory Ref Sheet'!AQ2331</f>
        <v>0</v>
      </c>
      <c r="O2331" s="100" t="str">
        <f ca="1">IF('Inventory Ref Sheet'!AS2331&gt;0,YEAR(TODAY())-'Inventory Ref Sheet'!AS2331,"")</f>
        <v/>
      </c>
      <c r="P2331" s="95">
        <f>'Inventory Ref Sheet'!AU2331</f>
        <v>0</v>
      </c>
      <c r="Q2331" s="60">
        <f>'Inventory Ref Sheet'!AV2331</f>
        <v>0</v>
      </c>
      <c r="R2331" s="61"/>
      <c r="S2331" s="100" t="str">
        <f t="shared" si="126"/>
        <v/>
      </c>
      <c r="T2331" s="59">
        <f>'Inventory Ref Sheet'!M2331</f>
        <v>0</v>
      </c>
      <c r="U2331" s="102">
        <f>'Inventory Ref Sheet'!N2331</f>
        <v>0</v>
      </c>
      <c r="V2331" s="59">
        <f>'Inventory Ref Sheet'!O2331</f>
        <v>0</v>
      </c>
      <c r="W2331" s="59">
        <f>'Inventory Ref Sheet'!R2331</f>
        <v>0</v>
      </c>
      <c r="X2331" s="59">
        <f>'Inventory Ref Sheet'!S2331</f>
        <v>0</v>
      </c>
      <c r="Y2331" s="100" t="str">
        <f ca="1">IF('Inventory Ref Sheet'!U2331&gt;0,YEAR(TODAY())-'Inventory Ref Sheet'!U2331,"")</f>
        <v/>
      </c>
      <c r="Z2331" s="95">
        <f>'Inventory Ref Sheet'!W2331</f>
        <v>0</v>
      </c>
      <c r="AA2331" s="60">
        <f>'Inventory Ref Sheet'!X2331</f>
        <v>0</v>
      </c>
      <c r="AB2331" s="61"/>
      <c r="AC2331" s="97" t="str">
        <f t="shared" si="127"/>
        <v/>
      </c>
      <c r="AD2331" s="59">
        <f>'Inventory Ref Sheet'!Y2331</f>
        <v>0</v>
      </c>
      <c r="AE2331" s="59">
        <f>'Inventory Ref Sheet'!Z2331</f>
        <v>0</v>
      </c>
      <c r="AF2331" s="102">
        <f>'Inventory Ref Sheet'!AA2331</f>
        <v>0</v>
      </c>
      <c r="AG2331" s="59">
        <f>'Inventory Ref Sheet'!AD2331</f>
        <v>0</v>
      </c>
      <c r="AH2331" s="59">
        <f>'Inventory Ref Sheet'!AE2331</f>
        <v>0</v>
      </c>
      <c r="AI2331" s="100" t="str">
        <f ca="1">IF('Inventory Ref Sheet'!AG2331&gt;0,YEAR(TODAY())-'Inventory Ref Sheet'!AG2331,"")</f>
        <v/>
      </c>
      <c r="AJ2331" s="99"/>
      <c r="AK2331" s="60">
        <f>'Inventory Ref Sheet'!AJ2331</f>
        <v>0</v>
      </c>
      <c r="AL2331" s="99"/>
      <c r="AM2331" s="97" t="str">
        <f t="shared" si="128"/>
        <v/>
      </c>
    </row>
    <row r="2332" spans="10:39" x14ac:dyDescent="0.25">
      <c r="J2332" s="59">
        <f>'Inventory Ref Sheet'!AK2332</f>
        <v>0</v>
      </c>
      <c r="K2332" s="59">
        <f>'Inventory Ref Sheet'!AL2332</f>
        <v>0</v>
      </c>
      <c r="L2332" s="59">
        <f>'Inventory Ref Sheet'!AM2332</f>
        <v>0</v>
      </c>
      <c r="M2332" s="59">
        <f>'Inventory Ref Sheet'!AP2332</f>
        <v>0</v>
      </c>
      <c r="N2332" s="59">
        <f>'Inventory Ref Sheet'!AQ2332</f>
        <v>0</v>
      </c>
      <c r="O2332" s="100" t="str">
        <f ca="1">IF('Inventory Ref Sheet'!AS2332&gt;0,YEAR(TODAY())-'Inventory Ref Sheet'!AS2332,"")</f>
        <v/>
      </c>
      <c r="P2332" s="95">
        <f>'Inventory Ref Sheet'!AU2332</f>
        <v>0</v>
      </c>
      <c r="Q2332" s="60">
        <f>'Inventory Ref Sheet'!AV2332</f>
        <v>0</v>
      </c>
      <c r="R2332" s="61"/>
      <c r="S2332" s="100" t="str">
        <f t="shared" si="126"/>
        <v/>
      </c>
      <c r="T2332" s="59">
        <f>'Inventory Ref Sheet'!M2332</f>
        <v>0</v>
      </c>
      <c r="U2332" s="102">
        <f>'Inventory Ref Sheet'!N2332</f>
        <v>0</v>
      </c>
      <c r="V2332" s="59">
        <f>'Inventory Ref Sheet'!O2332</f>
        <v>0</v>
      </c>
      <c r="W2332" s="59">
        <f>'Inventory Ref Sheet'!R2332</f>
        <v>0</v>
      </c>
      <c r="X2332" s="59">
        <f>'Inventory Ref Sheet'!S2332</f>
        <v>0</v>
      </c>
      <c r="Y2332" s="100" t="str">
        <f ca="1">IF('Inventory Ref Sheet'!U2332&gt;0,YEAR(TODAY())-'Inventory Ref Sheet'!U2332,"")</f>
        <v/>
      </c>
      <c r="Z2332" s="95">
        <f>'Inventory Ref Sheet'!W2332</f>
        <v>0</v>
      </c>
      <c r="AA2332" s="60">
        <f>'Inventory Ref Sheet'!X2332</f>
        <v>0</v>
      </c>
      <c r="AB2332" s="61"/>
      <c r="AC2332" s="97" t="str">
        <f t="shared" si="127"/>
        <v/>
      </c>
      <c r="AD2332" s="59">
        <f>'Inventory Ref Sheet'!Y2332</f>
        <v>0</v>
      </c>
      <c r="AE2332" s="59">
        <f>'Inventory Ref Sheet'!Z2332</f>
        <v>0</v>
      </c>
      <c r="AF2332" s="102">
        <f>'Inventory Ref Sheet'!AA2332</f>
        <v>0</v>
      </c>
      <c r="AG2332" s="59">
        <f>'Inventory Ref Sheet'!AD2332</f>
        <v>0</v>
      </c>
      <c r="AH2332" s="59">
        <f>'Inventory Ref Sheet'!AE2332</f>
        <v>0</v>
      </c>
      <c r="AI2332" s="100" t="str">
        <f ca="1">IF('Inventory Ref Sheet'!AG2332&gt;0,YEAR(TODAY())-'Inventory Ref Sheet'!AG2332,"")</f>
        <v/>
      </c>
      <c r="AJ2332" s="99"/>
      <c r="AK2332" s="60">
        <f>'Inventory Ref Sheet'!AJ2332</f>
        <v>0</v>
      </c>
      <c r="AL2332" s="99"/>
      <c r="AM2332" s="97" t="str">
        <f t="shared" si="128"/>
        <v/>
      </c>
    </row>
    <row r="2333" spans="10:39" x14ac:dyDescent="0.25">
      <c r="J2333" s="59">
        <f>'Inventory Ref Sheet'!AK2333</f>
        <v>0</v>
      </c>
      <c r="K2333" s="59">
        <f>'Inventory Ref Sheet'!AL2333</f>
        <v>0</v>
      </c>
      <c r="L2333" s="59">
        <f>'Inventory Ref Sheet'!AM2333</f>
        <v>0</v>
      </c>
      <c r="M2333" s="59">
        <f>'Inventory Ref Sheet'!AP2333</f>
        <v>0</v>
      </c>
      <c r="N2333" s="59">
        <f>'Inventory Ref Sheet'!AQ2333</f>
        <v>0</v>
      </c>
      <c r="O2333" s="100" t="str">
        <f ca="1">IF('Inventory Ref Sheet'!AS2333&gt;0,YEAR(TODAY())-'Inventory Ref Sheet'!AS2333,"")</f>
        <v/>
      </c>
      <c r="P2333" s="95">
        <f>'Inventory Ref Sheet'!AU2333</f>
        <v>0</v>
      </c>
      <c r="Q2333" s="60">
        <f>'Inventory Ref Sheet'!AV2333</f>
        <v>0</v>
      </c>
      <c r="R2333" s="61"/>
      <c r="S2333" s="100" t="str">
        <f t="shared" si="126"/>
        <v/>
      </c>
      <c r="T2333" s="59">
        <f>'Inventory Ref Sheet'!M2333</f>
        <v>0</v>
      </c>
      <c r="U2333" s="102">
        <f>'Inventory Ref Sheet'!N2333</f>
        <v>0</v>
      </c>
      <c r="V2333" s="59">
        <f>'Inventory Ref Sheet'!O2333</f>
        <v>0</v>
      </c>
      <c r="W2333" s="59">
        <f>'Inventory Ref Sheet'!R2333</f>
        <v>0</v>
      </c>
      <c r="X2333" s="59">
        <f>'Inventory Ref Sheet'!S2333</f>
        <v>0</v>
      </c>
      <c r="Y2333" s="100" t="str">
        <f ca="1">IF('Inventory Ref Sheet'!U2333&gt;0,YEAR(TODAY())-'Inventory Ref Sheet'!U2333,"")</f>
        <v/>
      </c>
      <c r="Z2333" s="95">
        <f>'Inventory Ref Sheet'!W2333</f>
        <v>0</v>
      </c>
      <c r="AA2333" s="60">
        <f>'Inventory Ref Sheet'!X2333</f>
        <v>0</v>
      </c>
      <c r="AB2333" s="61"/>
      <c r="AC2333" s="97" t="str">
        <f t="shared" si="127"/>
        <v/>
      </c>
      <c r="AD2333" s="59">
        <f>'Inventory Ref Sheet'!Y2333</f>
        <v>0</v>
      </c>
      <c r="AE2333" s="59">
        <f>'Inventory Ref Sheet'!Z2333</f>
        <v>0</v>
      </c>
      <c r="AF2333" s="102">
        <f>'Inventory Ref Sheet'!AA2333</f>
        <v>0</v>
      </c>
      <c r="AG2333" s="59">
        <f>'Inventory Ref Sheet'!AD2333</f>
        <v>0</v>
      </c>
      <c r="AH2333" s="59">
        <f>'Inventory Ref Sheet'!AE2333</f>
        <v>0</v>
      </c>
      <c r="AI2333" s="100" t="str">
        <f ca="1">IF('Inventory Ref Sheet'!AG2333&gt;0,YEAR(TODAY())-'Inventory Ref Sheet'!AG2333,"")</f>
        <v/>
      </c>
      <c r="AJ2333" s="99"/>
      <c r="AK2333" s="60">
        <f>'Inventory Ref Sheet'!AJ2333</f>
        <v>0</v>
      </c>
      <c r="AL2333" s="99"/>
      <c r="AM2333" s="97" t="str">
        <f t="shared" si="128"/>
        <v/>
      </c>
    </row>
    <row r="2334" spans="10:39" x14ac:dyDescent="0.25">
      <c r="J2334" s="59">
        <f>'Inventory Ref Sheet'!AK2334</f>
        <v>0</v>
      </c>
      <c r="K2334" s="59">
        <f>'Inventory Ref Sheet'!AL2334</f>
        <v>0</v>
      </c>
      <c r="L2334" s="59">
        <f>'Inventory Ref Sheet'!AM2334</f>
        <v>0</v>
      </c>
      <c r="M2334" s="59">
        <f>'Inventory Ref Sheet'!AP2334</f>
        <v>0</v>
      </c>
      <c r="N2334" s="59">
        <f>'Inventory Ref Sheet'!AQ2334</f>
        <v>0</v>
      </c>
      <c r="O2334" s="100" t="str">
        <f ca="1">IF('Inventory Ref Sheet'!AS2334&gt;0,YEAR(TODAY())-'Inventory Ref Sheet'!AS2334,"")</f>
        <v/>
      </c>
      <c r="P2334" s="95">
        <f>'Inventory Ref Sheet'!AU2334</f>
        <v>0</v>
      </c>
      <c r="Q2334" s="60">
        <f>'Inventory Ref Sheet'!AV2334</f>
        <v>0</v>
      </c>
      <c r="R2334" s="61"/>
      <c r="S2334" s="100" t="str">
        <f t="shared" si="126"/>
        <v/>
      </c>
      <c r="T2334" s="59">
        <f>'Inventory Ref Sheet'!M2334</f>
        <v>0</v>
      </c>
      <c r="U2334" s="102">
        <f>'Inventory Ref Sheet'!N2334</f>
        <v>0</v>
      </c>
      <c r="V2334" s="59">
        <f>'Inventory Ref Sheet'!O2334</f>
        <v>0</v>
      </c>
      <c r="W2334" s="59">
        <f>'Inventory Ref Sheet'!R2334</f>
        <v>0</v>
      </c>
      <c r="X2334" s="59">
        <f>'Inventory Ref Sheet'!S2334</f>
        <v>0</v>
      </c>
      <c r="Y2334" s="100" t="str">
        <f ca="1">IF('Inventory Ref Sheet'!U2334&gt;0,YEAR(TODAY())-'Inventory Ref Sheet'!U2334,"")</f>
        <v/>
      </c>
      <c r="Z2334" s="95">
        <f>'Inventory Ref Sheet'!W2334</f>
        <v>0</v>
      </c>
      <c r="AA2334" s="60">
        <f>'Inventory Ref Sheet'!X2334</f>
        <v>0</v>
      </c>
      <c r="AB2334" s="61"/>
      <c r="AC2334" s="97" t="str">
        <f t="shared" si="127"/>
        <v/>
      </c>
      <c r="AD2334" s="59">
        <f>'Inventory Ref Sheet'!Y2334</f>
        <v>0</v>
      </c>
      <c r="AE2334" s="59">
        <f>'Inventory Ref Sheet'!Z2334</f>
        <v>0</v>
      </c>
      <c r="AF2334" s="102">
        <f>'Inventory Ref Sheet'!AA2334</f>
        <v>0</v>
      </c>
      <c r="AG2334" s="59">
        <f>'Inventory Ref Sheet'!AD2334</f>
        <v>0</v>
      </c>
      <c r="AH2334" s="59">
        <f>'Inventory Ref Sheet'!AE2334</f>
        <v>0</v>
      </c>
      <c r="AI2334" s="100" t="str">
        <f ca="1">IF('Inventory Ref Sheet'!AG2334&gt;0,YEAR(TODAY())-'Inventory Ref Sheet'!AG2334,"")</f>
        <v/>
      </c>
      <c r="AJ2334" s="99"/>
      <c r="AK2334" s="60">
        <f>'Inventory Ref Sheet'!AJ2334</f>
        <v>0</v>
      </c>
      <c r="AL2334" s="99"/>
      <c r="AM2334" s="97" t="str">
        <f t="shared" si="128"/>
        <v/>
      </c>
    </row>
    <row r="2335" spans="10:39" x14ac:dyDescent="0.25">
      <c r="J2335" s="59">
        <f>'Inventory Ref Sheet'!AK2335</f>
        <v>0</v>
      </c>
      <c r="K2335" s="59">
        <f>'Inventory Ref Sheet'!AL2335</f>
        <v>0</v>
      </c>
      <c r="L2335" s="59">
        <f>'Inventory Ref Sheet'!AM2335</f>
        <v>0</v>
      </c>
      <c r="M2335" s="59">
        <f>'Inventory Ref Sheet'!AP2335</f>
        <v>0</v>
      </c>
      <c r="N2335" s="59">
        <f>'Inventory Ref Sheet'!AQ2335</f>
        <v>0</v>
      </c>
      <c r="O2335" s="100" t="str">
        <f ca="1">IF('Inventory Ref Sheet'!AS2335&gt;0,YEAR(TODAY())-'Inventory Ref Sheet'!AS2335,"")</f>
        <v/>
      </c>
      <c r="P2335" s="95">
        <f>'Inventory Ref Sheet'!AU2335</f>
        <v>0</v>
      </c>
      <c r="Q2335" s="60">
        <f>'Inventory Ref Sheet'!AV2335</f>
        <v>0</v>
      </c>
      <c r="R2335" s="61"/>
      <c r="S2335" s="100" t="str">
        <f t="shared" si="126"/>
        <v/>
      </c>
      <c r="T2335" s="59">
        <f>'Inventory Ref Sheet'!M2335</f>
        <v>0</v>
      </c>
      <c r="U2335" s="102">
        <f>'Inventory Ref Sheet'!N2335</f>
        <v>0</v>
      </c>
      <c r="V2335" s="59">
        <f>'Inventory Ref Sheet'!O2335</f>
        <v>0</v>
      </c>
      <c r="W2335" s="59">
        <f>'Inventory Ref Sheet'!R2335</f>
        <v>0</v>
      </c>
      <c r="X2335" s="59">
        <f>'Inventory Ref Sheet'!S2335</f>
        <v>0</v>
      </c>
      <c r="Y2335" s="100" t="str">
        <f ca="1">IF('Inventory Ref Sheet'!U2335&gt;0,YEAR(TODAY())-'Inventory Ref Sheet'!U2335,"")</f>
        <v/>
      </c>
      <c r="Z2335" s="95">
        <f>'Inventory Ref Sheet'!W2335</f>
        <v>0</v>
      </c>
      <c r="AA2335" s="60">
        <f>'Inventory Ref Sheet'!X2335</f>
        <v>0</v>
      </c>
      <c r="AB2335" s="61"/>
      <c r="AC2335" s="97" t="str">
        <f t="shared" si="127"/>
        <v/>
      </c>
      <c r="AD2335" s="59">
        <f>'Inventory Ref Sheet'!Y2335</f>
        <v>0</v>
      </c>
      <c r="AE2335" s="59">
        <f>'Inventory Ref Sheet'!Z2335</f>
        <v>0</v>
      </c>
      <c r="AF2335" s="102">
        <f>'Inventory Ref Sheet'!AA2335</f>
        <v>0</v>
      </c>
      <c r="AG2335" s="59">
        <f>'Inventory Ref Sheet'!AD2335</f>
        <v>0</v>
      </c>
      <c r="AH2335" s="59">
        <f>'Inventory Ref Sheet'!AE2335</f>
        <v>0</v>
      </c>
      <c r="AI2335" s="100" t="str">
        <f ca="1">IF('Inventory Ref Sheet'!AG2335&gt;0,YEAR(TODAY())-'Inventory Ref Sheet'!AG2335,"")</f>
        <v/>
      </c>
      <c r="AJ2335" s="99"/>
      <c r="AK2335" s="60">
        <f>'Inventory Ref Sheet'!AJ2335</f>
        <v>0</v>
      </c>
      <c r="AL2335" s="99"/>
      <c r="AM2335" s="97" t="str">
        <f t="shared" si="128"/>
        <v/>
      </c>
    </row>
    <row r="2336" spans="10:39" x14ac:dyDescent="0.25">
      <c r="J2336" s="59">
        <f>'Inventory Ref Sheet'!AK2336</f>
        <v>0</v>
      </c>
      <c r="K2336" s="59">
        <f>'Inventory Ref Sheet'!AL2336</f>
        <v>0</v>
      </c>
      <c r="L2336" s="59">
        <f>'Inventory Ref Sheet'!AM2336</f>
        <v>0</v>
      </c>
      <c r="M2336" s="59">
        <f>'Inventory Ref Sheet'!AP2336</f>
        <v>0</v>
      </c>
      <c r="N2336" s="59">
        <f>'Inventory Ref Sheet'!AQ2336</f>
        <v>0</v>
      </c>
      <c r="O2336" s="100" t="str">
        <f ca="1">IF('Inventory Ref Sheet'!AS2336&gt;0,YEAR(TODAY())-'Inventory Ref Sheet'!AS2336,"")</f>
        <v/>
      </c>
      <c r="P2336" s="95">
        <f>'Inventory Ref Sheet'!AU2336</f>
        <v>0</v>
      </c>
      <c r="Q2336" s="60">
        <f>'Inventory Ref Sheet'!AV2336</f>
        <v>0</v>
      </c>
      <c r="R2336" s="61"/>
      <c r="S2336" s="100" t="str">
        <f t="shared" si="126"/>
        <v/>
      </c>
      <c r="T2336" s="59">
        <f>'Inventory Ref Sheet'!M2336</f>
        <v>0</v>
      </c>
      <c r="U2336" s="102">
        <f>'Inventory Ref Sheet'!N2336</f>
        <v>0</v>
      </c>
      <c r="V2336" s="59">
        <f>'Inventory Ref Sheet'!O2336</f>
        <v>0</v>
      </c>
      <c r="W2336" s="59">
        <f>'Inventory Ref Sheet'!R2336</f>
        <v>0</v>
      </c>
      <c r="X2336" s="59">
        <f>'Inventory Ref Sheet'!S2336</f>
        <v>0</v>
      </c>
      <c r="Y2336" s="100" t="str">
        <f ca="1">IF('Inventory Ref Sheet'!U2336&gt;0,YEAR(TODAY())-'Inventory Ref Sheet'!U2336,"")</f>
        <v/>
      </c>
      <c r="Z2336" s="95">
        <f>'Inventory Ref Sheet'!W2336</f>
        <v>0</v>
      </c>
      <c r="AA2336" s="60">
        <f>'Inventory Ref Sheet'!X2336</f>
        <v>0</v>
      </c>
      <c r="AB2336" s="61"/>
      <c r="AC2336" s="97" t="str">
        <f t="shared" si="127"/>
        <v/>
      </c>
      <c r="AD2336" s="59">
        <f>'Inventory Ref Sheet'!Y2336</f>
        <v>0</v>
      </c>
      <c r="AE2336" s="59">
        <f>'Inventory Ref Sheet'!Z2336</f>
        <v>0</v>
      </c>
      <c r="AF2336" s="102">
        <f>'Inventory Ref Sheet'!AA2336</f>
        <v>0</v>
      </c>
      <c r="AG2336" s="59">
        <f>'Inventory Ref Sheet'!AD2336</f>
        <v>0</v>
      </c>
      <c r="AH2336" s="59">
        <f>'Inventory Ref Sheet'!AE2336</f>
        <v>0</v>
      </c>
      <c r="AI2336" s="100" t="str">
        <f ca="1">IF('Inventory Ref Sheet'!AG2336&gt;0,YEAR(TODAY())-'Inventory Ref Sheet'!AG2336,"")</f>
        <v/>
      </c>
      <c r="AJ2336" s="99"/>
      <c r="AK2336" s="60">
        <f>'Inventory Ref Sheet'!AJ2336</f>
        <v>0</v>
      </c>
      <c r="AL2336" s="99"/>
      <c r="AM2336" s="97" t="str">
        <f t="shared" si="128"/>
        <v/>
      </c>
    </row>
    <row r="2337" spans="10:39" x14ac:dyDescent="0.25">
      <c r="J2337" s="59">
        <f>'Inventory Ref Sheet'!AK2337</f>
        <v>0</v>
      </c>
      <c r="K2337" s="59">
        <f>'Inventory Ref Sheet'!AL2337</f>
        <v>0</v>
      </c>
      <c r="L2337" s="59">
        <f>'Inventory Ref Sheet'!AM2337</f>
        <v>0</v>
      </c>
      <c r="M2337" s="59">
        <f>'Inventory Ref Sheet'!AP2337</f>
        <v>0</v>
      </c>
      <c r="N2337" s="59">
        <f>'Inventory Ref Sheet'!AQ2337</f>
        <v>0</v>
      </c>
      <c r="O2337" s="100" t="str">
        <f ca="1">IF('Inventory Ref Sheet'!AS2337&gt;0,YEAR(TODAY())-'Inventory Ref Sheet'!AS2337,"")</f>
        <v/>
      </c>
      <c r="P2337" s="95">
        <f>'Inventory Ref Sheet'!AU2337</f>
        <v>0</v>
      </c>
      <c r="Q2337" s="60">
        <f>'Inventory Ref Sheet'!AV2337</f>
        <v>0</v>
      </c>
      <c r="R2337" s="61"/>
      <c r="S2337" s="100" t="str">
        <f t="shared" si="126"/>
        <v/>
      </c>
      <c r="T2337" s="59">
        <f>'Inventory Ref Sheet'!M2337</f>
        <v>0</v>
      </c>
      <c r="U2337" s="102">
        <f>'Inventory Ref Sheet'!N2337</f>
        <v>0</v>
      </c>
      <c r="V2337" s="59">
        <f>'Inventory Ref Sheet'!O2337</f>
        <v>0</v>
      </c>
      <c r="W2337" s="59">
        <f>'Inventory Ref Sheet'!R2337</f>
        <v>0</v>
      </c>
      <c r="X2337" s="59">
        <f>'Inventory Ref Sheet'!S2337</f>
        <v>0</v>
      </c>
      <c r="Y2337" s="100" t="str">
        <f ca="1">IF('Inventory Ref Sheet'!U2337&gt;0,YEAR(TODAY())-'Inventory Ref Sheet'!U2337,"")</f>
        <v/>
      </c>
      <c r="Z2337" s="95">
        <f>'Inventory Ref Sheet'!W2337</f>
        <v>0</v>
      </c>
      <c r="AA2337" s="60">
        <f>'Inventory Ref Sheet'!X2337</f>
        <v>0</v>
      </c>
      <c r="AB2337" s="61"/>
      <c r="AC2337" s="97" t="str">
        <f t="shared" si="127"/>
        <v/>
      </c>
      <c r="AD2337" s="59">
        <f>'Inventory Ref Sheet'!Y2337</f>
        <v>0</v>
      </c>
      <c r="AE2337" s="59">
        <f>'Inventory Ref Sheet'!Z2337</f>
        <v>0</v>
      </c>
      <c r="AF2337" s="102">
        <f>'Inventory Ref Sheet'!AA2337</f>
        <v>0</v>
      </c>
      <c r="AG2337" s="59">
        <f>'Inventory Ref Sheet'!AD2337</f>
        <v>0</v>
      </c>
      <c r="AH2337" s="59">
        <f>'Inventory Ref Sheet'!AE2337</f>
        <v>0</v>
      </c>
      <c r="AI2337" s="100" t="str">
        <f ca="1">IF('Inventory Ref Sheet'!AG2337&gt;0,YEAR(TODAY())-'Inventory Ref Sheet'!AG2337,"")</f>
        <v/>
      </c>
      <c r="AJ2337" s="99"/>
      <c r="AK2337" s="60">
        <f>'Inventory Ref Sheet'!AJ2337</f>
        <v>0</v>
      </c>
      <c r="AL2337" s="99"/>
      <c r="AM2337" s="97" t="str">
        <f t="shared" si="128"/>
        <v/>
      </c>
    </row>
    <row r="2338" spans="10:39" x14ac:dyDescent="0.25">
      <c r="J2338" s="59">
        <f>'Inventory Ref Sheet'!AK2338</f>
        <v>0</v>
      </c>
      <c r="K2338" s="59">
        <f>'Inventory Ref Sheet'!AL2338</f>
        <v>0</v>
      </c>
      <c r="L2338" s="59">
        <f>'Inventory Ref Sheet'!AM2338</f>
        <v>0</v>
      </c>
      <c r="M2338" s="59">
        <f>'Inventory Ref Sheet'!AP2338</f>
        <v>0</v>
      </c>
      <c r="N2338" s="59">
        <f>'Inventory Ref Sheet'!AQ2338</f>
        <v>0</v>
      </c>
      <c r="O2338" s="100" t="str">
        <f ca="1">IF('Inventory Ref Sheet'!AS2338&gt;0,YEAR(TODAY())-'Inventory Ref Sheet'!AS2338,"")</f>
        <v/>
      </c>
      <c r="P2338" s="95">
        <f>'Inventory Ref Sheet'!AU2338</f>
        <v>0</v>
      </c>
      <c r="Q2338" s="60">
        <f>'Inventory Ref Sheet'!AV2338</f>
        <v>0</v>
      </c>
      <c r="R2338" s="61"/>
      <c r="S2338" s="100" t="str">
        <f t="shared" si="126"/>
        <v/>
      </c>
      <c r="T2338" s="59">
        <f>'Inventory Ref Sheet'!M2338</f>
        <v>0</v>
      </c>
      <c r="U2338" s="102">
        <f>'Inventory Ref Sheet'!N2338</f>
        <v>0</v>
      </c>
      <c r="V2338" s="59">
        <f>'Inventory Ref Sheet'!O2338</f>
        <v>0</v>
      </c>
      <c r="W2338" s="59">
        <f>'Inventory Ref Sheet'!R2338</f>
        <v>0</v>
      </c>
      <c r="X2338" s="59">
        <f>'Inventory Ref Sheet'!S2338</f>
        <v>0</v>
      </c>
      <c r="Y2338" s="100" t="str">
        <f ca="1">IF('Inventory Ref Sheet'!U2338&gt;0,YEAR(TODAY())-'Inventory Ref Sheet'!U2338,"")</f>
        <v/>
      </c>
      <c r="Z2338" s="95">
        <f>'Inventory Ref Sheet'!W2338</f>
        <v>0</v>
      </c>
      <c r="AA2338" s="60">
        <f>'Inventory Ref Sheet'!X2338</f>
        <v>0</v>
      </c>
      <c r="AB2338" s="61"/>
      <c r="AC2338" s="97" t="str">
        <f t="shared" si="127"/>
        <v/>
      </c>
      <c r="AD2338" s="59">
        <f>'Inventory Ref Sheet'!Y2338</f>
        <v>0</v>
      </c>
      <c r="AE2338" s="59">
        <f>'Inventory Ref Sheet'!Z2338</f>
        <v>0</v>
      </c>
      <c r="AF2338" s="102">
        <f>'Inventory Ref Sheet'!AA2338</f>
        <v>0</v>
      </c>
      <c r="AG2338" s="59">
        <f>'Inventory Ref Sheet'!AD2338</f>
        <v>0</v>
      </c>
      <c r="AH2338" s="59">
        <f>'Inventory Ref Sheet'!AE2338</f>
        <v>0</v>
      </c>
      <c r="AI2338" s="100" t="str">
        <f ca="1">IF('Inventory Ref Sheet'!AG2338&gt;0,YEAR(TODAY())-'Inventory Ref Sheet'!AG2338,"")</f>
        <v/>
      </c>
      <c r="AJ2338" s="99"/>
      <c r="AK2338" s="60">
        <f>'Inventory Ref Sheet'!AJ2338</f>
        <v>0</v>
      </c>
      <c r="AL2338" s="99"/>
      <c r="AM2338" s="97" t="str">
        <f t="shared" si="128"/>
        <v/>
      </c>
    </row>
    <row r="2339" spans="10:39" x14ac:dyDescent="0.25">
      <c r="J2339" s="59">
        <f>'Inventory Ref Sheet'!AK2339</f>
        <v>0</v>
      </c>
      <c r="K2339" s="59">
        <f>'Inventory Ref Sheet'!AL2339</f>
        <v>0</v>
      </c>
      <c r="L2339" s="59">
        <f>'Inventory Ref Sheet'!AM2339</f>
        <v>0</v>
      </c>
      <c r="M2339" s="59">
        <f>'Inventory Ref Sheet'!AP2339</f>
        <v>0</v>
      </c>
      <c r="N2339" s="59">
        <f>'Inventory Ref Sheet'!AQ2339</f>
        <v>0</v>
      </c>
      <c r="O2339" s="100" t="str">
        <f ca="1">IF('Inventory Ref Sheet'!AS2339&gt;0,YEAR(TODAY())-'Inventory Ref Sheet'!AS2339,"")</f>
        <v/>
      </c>
      <c r="P2339" s="95">
        <f>'Inventory Ref Sheet'!AU2339</f>
        <v>0</v>
      </c>
      <c r="Q2339" s="60">
        <f>'Inventory Ref Sheet'!AV2339</f>
        <v>0</v>
      </c>
      <c r="R2339" s="61"/>
      <c r="S2339" s="100" t="str">
        <f t="shared" si="126"/>
        <v/>
      </c>
      <c r="T2339" s="59">
        <f>'Inventory Ref Sheet'!M2339</f>
        <v>0</v>
      </c>
      <c r="U2339" s="102">
        <f>'Inventory Ref Sheet'!N2339</f>
        <v>0</v>
      </c>
      <c r="V2339" s="59">
        <f>'Inventory Ref Sheet'!O2339</f>
        <v>0</v>
      </c>
      <c r="W2339" s="59">
        <f>'Inventory Ref Sheet'!R2339</f>
        <v>0</v>
      </c>
      <c r="X2339" s="59">
        <f>'Inventory Ref Sheet'!S2339</f>
        <v>0</v>
      </c>
      <c r="Y2339" s="100" t="str">
        <f ca="1">IF('Inventory Ref Sheet'!U2339&gt;0,YEAR(TODAY())-'Inventory Ref Sheet'!U2339,"")</f>
        <v/>
      </c>
      <c r="Z2339" s="95">
        <f>'Inventory Ref Sheet'!W2339</f>
        <v>0</v>
      </c>
      <c r="AA2339" s="60">
        <f>'Inventory Ref Sheet'!X2339</f>
        <v>0</v>
      </c>
      <c r="AB2339" s="61"/>
      <c r="AC2339" s="97" t="str">
        <f t="shared" si="127"/>
        <v/>
      </c>
      <c r="AD2339" s="59">
        <f>'Inventory Ref Sheet'!Y2339</f>
        <v>0</v>
      </c>
      <c r="AE2339" s="59">
        <f>'Inventory Ref Sheet'!Z2339</f>
        <v>0</v>
      </c>
      <c r="AF2339" s="102">
        <f>'Inventory Ref Sheet'!AA2339</f>
        <v>0</v>
      </c>
      <c r="AG2339" s="59">
        <f>'Inventory Ref Sheet'!AD2339</f>
        <v>0</v>
      </c>
      <c r="AH2339" s="59">
        <f>'Inventory Ref Sheet'!AE2339</f>
        <v>0</v>
      </c>
      <c r="AI2339" s="100" t="str">
        <f ca="1">IF('Inventory Ref Sheet'!AG2339&gt;0,YEAR(TODAY())-'Inventory Ref Sheet'!AG2339,"")</f>
        <v/>
      </c>
      <c r="AJ2339" s="99"/>
      <c r="AK2339" s="60">
        <f>'Inventory Ref Sheet'!AJ2339</f>
        <v>0</v>
      </c>
      <c r="AL2339" s="99"/>
      <c r="AM2339" s="97" t="str">
        <f t="shared" si="128"/>
        <v/>
      </c>
    </row>
    <row r="2340" spans="10:39" x14ac:dyDescent="0.25">
      <c r="J2340" s="59">
        <f>'Inventory Ref Sheet'!AK2340</f>
        <v>0</v>
      </c>
      <c r="K2340" s="59">
        <f>'Inventory Ref Sheet'!AL2340</f>
        <v>0</v>
      </c>
      <c r="L2340" s="59">
        <f>'Inventory Ref Sheet'!AM2340</f>
        <v>0</v>
      </c>
      <c r="M2340" s="59">
        <f>'Inventory Ref Sheet'!AP2340</f>
        <v>0</v>
      </c>
      <c r="N2340" s="59">
        <f>'Inventory Ref Sheet'!AQ2340</f>
        <v>0</v>
      </c>
      <c r="O2340" s="100" t="str">
        <f ca="1">IF('Inventory Ref Sheet'!AS2340&gt;0,YEAR(TODAY())-'Inventory Ref Sheet'!AS2340,"")</f>
        <v/>
      </c>
      <c r="P2340" s="95">
        <f>'Inventory Ref Sheet'!AU2340</f>
        <v>0</v>
      </c>
      <c r="Q2340" s="60">
        <f>'Inventory Ref Sheet'!AV2340</f>
        <v>0</v>
      </c>
      <c r="R2340" s="61"/>
      <c r="S2340" s="100" t="str">
        <f t="shared" si="126"/>
        <v/>
      </c>
      <c r="T2340" s="59">
        <f>'Inventory Ref Sheet'!M2340</f>
        <v>0</v>
      </c>
      <c r="U2340" s="102">
        <f>'Inventory Ref Sheet'!N2340</f>
        <v>0</v>
      </c>
      <c r="V2340" s="59">
        <f>'Inventory Ref Sheet'!O2340</f>
        <v>0</v>
      </c>
      <c r="W2340" s="59">
        <f>'Inventory Ref Sheet'!R2340</f>
        <v>0</v>
      </c>
      <c r="X2340" s="59">
        <f>'Inventory Ref Sheet'!S2340</f>
        <v>0</v>
      </c>
      <c r="Y2340" s="100" t="str">
        <f ca="1">IF('Inventory Ref Sheet'!U2340&gt;0,YEAR(TODAY())-'Inventory Ref Sheet'!U2340,"")</f>
        <v/>
      </c>
      <c r="Z2340" s="95">
        <f>'Inventory Ref Sheet'!W2340</f>
        <v>0</v>
      </c>
      <c r="AA2340" s="60">
        <f>'Inventory Ref Sheet'!X2340</f>
        <v>0</v>
      </c>
      <c r="AB2340" s="61"/>
      <c r="AC2340" s="97" t="str">
        <f t="shared" si="127"/>
        <v/>
      </c>
      <c r="AD2340" s="59">
        <f>'Inventory Ref Sheet'!Y2340</f>
        <v>0</v>
      </c>
      <c r="AE2340" s="59">
        <f>'Inventory Ref Sheet'!Z2340</f>
        <v>0</v>
      </c>
      <c r="AF2340" s="102">
        <f>'Inventory Ref Sheet'!AA2340</f>
        <v>0</v>
      </c>
      <c r="AG2340" s="59">
        <f>'Inventory Ref Sheet'!AD2340</f>
        <v>0</v>
      </c>
      <c r="AH2340" s="59">
        <f>'Inventory Ref Sheet'!AE2340</f>
        <v>0</v>
      </c>
      <c r="AI2340" s="100" t="str">
        <f ca="1">IF('Inventory Ref Sheet'!AG2340&gt;0,YEAR(TODAY())-'Inventory Ref Sheet'!AG2340,"")</f>
        <v/>
      </c>
      <c r="AJ2340" s="99"/>
      <c r="AK2340" s="60">
        <f>'Inventory Ref Sheet'!AJ2340</f>
        <v>0</v>
      </c>
      <c r="AL2340" s="99"/>
      <c r="AM2340" s="97" t="str">
        <f t="shared" si="128"/>
        <v/>
      </c>
    </row>
    <row r="2341" spans="10:39" x14ac:dyDescent="0.25">
      <c r="J2341" s="59">
        <f>'Inventory Ref Sheet'!AK2341</f>
        <v>0</v>
      </c>
      <c r="K2341" s="59">
        <f>'Inventory Ref Sheet'!AL2341</f>
        <v>0</v>
      </c>
      <c r="L2341" s="59">
        <f>'Inventory Ref Sheet'!AM2341</f>
        <v>0</v>
      </c>
      <c r="M2341" s="59">
        <f>'Inventory Ref Sheet'!AP2341</f>
        <v>0</v>
      </c>
      <c r="N2341" s="59">
        <f>'Inventory Ref Sheet'!AQ2341</f>
        <v>0</v>
      </c>
      <c r="O2341" s="100" t="str">
        <f ca="1">IF('Inventory Ref Sheet'!AS2341&gt;0,YEAR(TODAY())-'Inventory Ref Sheet'!AS2341,"")</f>
        <v/>
      </c>
      <c r="P2341" s="95">
        <f>'Inventory Ref Sheet'!AU2341</f>
        <v>0</v>
      </c>
      <c r="Q2341" s="60">
        <f>'Inventory Ref Sheet'!AV2341</f>
        <v>0</v>
      </c>
      <c r="R2341" s="61"/>
      <c r="S2341" s="100" t="str">
        <f t="shared" si="126"/>
        <v/>
      </c>
      <c r="T2341" s="59">
        <f>'Inventory Ref Sheet'!M2341</f>
        <v>0</v>
      </c>
      <c r="U2341" s="102">
        <f>'Inventory Ref Sheet'!N2341</f>
        <v>0</v>
      </c>
      <c r="V2341" s="59">
        <f>'Inventory Ref Sheet'!O2341</f>
        <v>0</v>
      </c>
      <c r="W2341" s="59">
        <f>'Inventory Ref Sheet'!R2341</f>
        <v>0</v>
      </c>
      <c r="X2341" s="59">
        <f>'Inventory Ref Sheet'!S2341</f>
        <v>0</v>
      </c>
      <c r="Y2341" s="100" t="str">
        <f ca="1">IF('Inventory Ref Sheet'!U2341&gt;0,YEAR(TODAY())-'Inventory Ref Sheet'!U2341,"")</f>
        <v/>
      </c>
      <c r="Z2341" s="95">
        <f>'Inventory Ref Sheet'!W2341</f>
        <v>0</v>
      </c>
      <c r="AA2341" s="60">
        <f>'Inventory Ref Sheet'!X2341</f>
        <v>0</v>
      </c>
      <c r="AB2341" s="61"/>
      <c r="AC2341" s="97" t="str">
        <f t="shared" si="127"/>
        <v/>
      </c>
      <c r="AD2341" s="59">
        <f>'Inventory Ref Sheet'!Y2341</f>
        <v>0</v>
      </c>
      <c r="AE2341" s="59">
        <f>'Inventory Ref Sheet'!Z2341</f>
        <v>0</v>
      </c>
      <c r="AF2341" s="102">
        <f>'Inventory Ref Sheet'!AA2341</f>
        <v>0</v>
      </c>
      <c r="AG2341" s="59">
        <f>'Inventory Ref Sheet'!AD2341</f>
        <v>0</v>
      </c>
      <c r="AH2341" s="59">
        <f>'Inventory Ref Sheet'!AE2341</f>
        <v>0</v>
      </c>
      <c r="AI2341" s="100" t="str">
        <f ca="1">IF('Inventory Ref Sheet'!AG2341&gt;0,YEAR(TODAY())-'Inventory Ref Sheet'!AG2341,"")</f>
        <v/>
      </c>
      <c r="AJ2341" s="99"/>
      <c r="AK2341" s="60">
        <f>'Inventory Ref Sheet'!AJ2341</f>
        <v>0</v>
      </c>
      <c r="AL2341" s="99"/>
      <c r="AM2341" s="97" t="str">
        <f t="shared" si="128"/>
        <v/>
      </c>
    </row>
    <row r="2342" spans="10:39" x14ac:dyDescent="0.25">
      <c r="J2342" s="59">
        <f>'Inventory Ref Sheet'!AK2342</f>
        <v>0</v>
      </c>
      <c r="K2342" s="59">
        <f>'Inventory Ref Sheet'!AL2342</f>
        <v>0</v>
      </c>
      <c r="L2342" s="59">
        <f>'Inventory Ref Sheet'!AM2342</f>
        <v>0</v>
      </c>
      <c r="M2342" s="59">
        <f>'Inventory Ref Sheet'!AP2342</f>
        <v>0</v>
      </c>
      <c r="N2342" s="59">
        <f>'Inventory Ref Sheet'!AQ2342</f>
        <v>0</v>
      </c>
      <c r="O2342" s="100" t="str">
        <f ca="1">IF('Inventory Ref Sheet'!AS2342&gt;0,YEAR(TODAY())-'Inventory Ref Sheet'!AS2342,"")</f>
        <v/>
      </c>
      <c r="P2342" s="95">
        <f>'Inventory Ref Sheet'!AU2342</f>
        <v>0</v>
      </c>
      <c r="Q2342" s="60">
        <f>'Inventory Ref Sheet'!AV2342</f>
        <v>0</v>
      </c>
      <c r="R2342" s="61"/>
      <c r="S2342" s="100" t="str">
        <f t="shared" si="126"/>
        <v/>
      </c>
      <c r="T2342" s="59">
        <f>'Inventory Ref Sheet'!M2342</f>
        <v>0</v>
      </c>
      <c r="U2342" s="102">
        <f>'Inventory Ref Sheet'!N2342</f>
        <v>0</v>
      </c>
      <c r="V2342" s="59">
        <f>'Inventory Ref Sheet'!O2342</f>
        <v>0</v>
      </c>
      <c r="W2342" s="59">
        <f>'Inventory Ref Sheet'!R2342</f>
        <v>0</v>
      </c>
      <c r="X2342" s="59">
        <f>'Inventory Ref Sheet'!S2342</f>
        <v>0</v>
      </c>
      <c r="Y2342" s="100" t="str">
        <f ca="1">IF('Inventory Ref Sheet'!U2342&gt;0,YEAR(TODAY())-'Inventory Ref Sheet'!U2342,"")</f>
        <v/>
      </c>
      <c r="Z2342" s="95">
        <f>'Inventory Ref Sheet'!W2342</f>
        <v>0</v>
      </c>
      <c r="AA2342" s="60">
        <f>'Inventory Ref Sheet'!X2342</f>
        <v>0</v>
      </c>
      <c r="AB2342" s="61"/>
      <c r="AC2342" s="97" t="str">
        <f t="shared" si="127"/>
        <v/>
      </c>
      <c r="AD2342" s="59">
        <f>'Inventory Ref Sheet'!Y2342</f>
        <v>0</v>
      </c>
      <c r="AE2342" s="59">
        <f>'Inventory Ref Sheet'!Z2342</f>
        <v>0</v>
      </c>
      <c r="AF2342" s="102">
        <f>'Inventory Ref Sheet'!AA2342</f>
        <v>0</v>
      </c>
      <c r="AG2342" s="59">
        <f>'Inventory Ref Sheet'!AD2342</f>
        <v>0</v>
      </c>
      <c r="AH2342" s="59">
        <f>'Inventory Ref Sheet'!AE2342</f>
        <v>0</v>
      </c>
      <c r="AI2342" s="100" t="str">
        <f ca="1">IF('Inventory Ref Sheet'!AG2342&gt;0,YEAR(TODAY())-'Inventory Ref Sheet'!AG2342,"")</f>
        <v/>
      </c>
      <c r="AJ2342" s="99"/>
      <c r="AK2342" s="60">
        <f>'Inventory Ref Sheet'!AJ2342</f>
        <v>0</v>
      </c>
      <c r="AL2342" s="99"/>
      <c r="AM2342" s="97" t="str">
        <f t="shared" si="128"/>
        <v/>
      </c>
    </row>
    <row r="2343" spans="10:39" x14ac:dyDescent="0.25">
      <c r="J2343" s="59">
        <f>'Inventory Ref Sheet'!AK2343</f>
        <v>0</v>
      </c>
      <c r="K2343" s="59">
        <f>'Inventory Ref Sheet'!AL2343</f>
        <v>0</v>
      </c>
      <c r="L2343" s="59">
        <f>'Inventory Ref Sheet'!AM2343</f>
        <v>0</v>
      </c>
      <c r="M2343" s="59">
        <f>'Inventory Ref Sheet'!AP2343</f>
        <v>0</v>
      </c>
      <c r="N2343" s="59">
        <f>'Inventory Ref Sheet'!AQ2343</f>
        <v>0</v>
      </c>
      <c r="O2343" s="100" t="str">
        <f ca="1">IF('Inventory Ref Sheet'!AS2343&gt;0,YEAR(TODAY())-'Inventory Ref Sheet'!AS2343,"")</f>
        <v/>
      </c>
      <c r="P2343" s="95">
        <f>'Inventory Ref Sheet'!AU2343</f>
        <v>0</v>
      </c>
      <c r="Q2343" s="60">
        <f>'Inventory Ref Sheet'!AV2343</f>
        <v>0</v>
      </c>
      <c r="R2343" s="61"/>
      <c r="S2343" s="100" t="str">
        <f t="shared" si="126"/>
        <v/>
      </c>
      <c r="T2343" s="59">
        <f>'Inventory Ref Sheet'!M2343</f>
        <v>0</v>
      </c>
      <c r="U2343" s="102">
        <f>'Inventory Ref Sheet'!N2343</f>
        <v>0</v>
      </c>
      <c r="V2343" s="59">
        <f>'Inventory Ref Sheet'!O2343</f>
        <v>0</v>
      </c>
      <c r="W2343" s="59">
        <f>'Inventory Ref Sheet'!R2343</f>
        <v>0</v>
      </c>
      <c r="X2343" s="59">
        <f>'Inventory Ref Sheet'!S2343</f>
        <v>0</v>
      </c>
      <c r="Y2343" s="100" t="str">
        <f ca="1">IF('Inventory Ref Sheet'!U2343&gt;0,YEAR(TODAY())-'Inventory Ref Sheet'!U2343,"")</f>
        <v/>
      </c>
      <c r="Z2343" s="95">
        <f>'Inventory Ref Sheet'!W2343</f>
        <v>0</v>
      </c>
      <c r="AA2343" s="60">
        <f>'Inventory Ref Sheet'!X2343</f>
        <v>0</v>
      </c>
      <c r="AB2343" s="61"/>
      <c r="AC2343" s="97" t="str">
        <f t="shared" si="127"/>
        <v/>
      </c>
      <c r="AD2343" s="59">
        <f>'Inventory Ref Sheet'!Y2343</f>
        <v>0</v>
      </c>
      <c r="AE2343" s="59">
        <f>'Inventory Ref Sheet'!Z2343</f>
        <v>0</v>
      </c>
      <c r="AF2343" s="102">
        <f>'Inventory Ref Sheet'!AA2343</f>
        <v>0</v>
      </c>
      <c r="AG2343" s="59">
        <f>'Inventory Ref Sheet'!AD2343</f>
        <v>0</v>
      </c>
      <c r="AH2343" s="59">
        <f>'Inventory Ref Sheet'!AE2343</f>
        <v>0</v>
      </c>
      <c r="AI2343" s="100" t="str">
        <f ca="1">IF('Inventory Ref Sheet'!AG2343&gt;0,YEAR(TODAY())-'Inventory Ref Sheet'!AG2343,"")</f>
        <v/>
      </c>
      <c r="AJ2343" s="99"/>
      <c r="AK2343" s="60">
        <f>'Inventory Ref Sheet'!AJ2343</f>
        <v>0</v>
      </c>
      <c r="AL2343" s="99"/>
      <c r="AM2343" s="97" t="str">
        <f t="shared" si="128"/>
        <v/>
      </c>
    </row>
    <row r="2344" spans="10:39" x14ac:dyDescent="0.25">
      <c r="J2344" s="59">
        <f>'Inventory Ref Sheet'!AK2344</f>
        <v>0</v>
      </c>
      <c r="K2344" s="59">
        <f>'Inventory Ref Sheet'!AL2344</f>
        <v>0</v>
      </c>
      <c r="L2344" s="59">
        <f>'Inventory Ref Sheet'!AM2344</f>
        <v>0</v>
      </c>
      <c r="M2344" s="59">
        <f>'Inventory Ref Sheet'!AP2344</f>
        <v>0</v>
      </c>
      <c r="N2344" s="59">
        <f>'Inventory Ref Sheet'!AQ2344</f>
        <v>0</v>
      </c>
      <c r="O2344" s="100" t="str">
        <f ca="1">IF('Inventory Ref Sheet'!AS2344&gt;0,YEAR(TODAY())-'Inventory Ref Sheet'!AS2344,"")</f>
        <v/>
      </c>
      <c r="P2344" s="95">
        <f>'Inventory Ref Sheet'!AU2344</f>
        <v>0</v>
      </c>
      <c r="Q2344" s="60">
        <f>'Inventory Ref Sheet'!AV2344</f>
        <v>0</v>
      </c>
      <c r="R2344" s="61"/>
      <c r="S2344" s="100" t="str">
        <f t="shared" si="126"/>
        <v/>
      </c>
      <c r="T2344" s="59">
        <f>'Inventory Ref Sheet'!M2344</f>
        <v>0</v>
      </c>
      <c r="U2344" s="102">
        <f>'Inventory Ref Sheet'!N2344</f>
        <v>0</v>
      </c>
      <c r="V2344" s="59">
        <f>'Inventory Ref Sheet'!O2344</f>
        <v>0</v>
      </c>
      <c r="W2344" s="59">
        <f>'Inventory Ref Sheet'!R2344</f>
        <v>0</v>
      </c>
      <c r="X2344" s="59">
        <f>'Inventory Ref Sheet'!S2344</f>
        <v>0</v>
      </c>
      <c r="Y2344" s="100" t="str">
        <f ca="1">IF('Inventory Ref Sheet'!U2344&gt;0,YEAR(TODAY())-'Inventory Ref Sheet'!U2344,"")</f>
        <v/>
      </c>
      <c r="Z2344" s="95">
        <f>'Inventory Ref Sheet'!W2344</f>
        <v>0</v>
      </c>
      <c r="AA2344" s="60">
        <f>'Inventory Ref Sheet'!X2344</f>
        <v>0</v>
      </c>
      <c r="AB2344" s="61"/>
      <c r="AC2344" s="97" t="str">
        <f t="shared" si="127"/>
        <v/>
      </c>
      <c r="AD2344" s="59">
        <f>'Inventory Ref Sheet'!Y2344</f>
        <v>0</v>
      </c>
      <c r="AE2344" s="59">
        <f>'Inventory Ref Sheet'!Z2344</f>
        <v>0</v>
      </c>
      <c r="AF2344" s="102">
        <f>'Inventory Ref Sheet'!AA2344</f>
        <v>0</v>
      </c>
      <c r="AG2344" s="59">
        <f>'Inventory Ref Sheet'!AD2344</f>
        <v>0</v>
      </c>
      <c r="AH2344" s="59">
        <f>'Inventory Ref Sheet'!AE2344</f>
        <v>0</v>
      </c>
      <c r="AI2344" s="100" t="str">
        <f ca="1">IF('Inventory Ref Sheet'!AG2344&gt;0,YEAR(TODAY())-'Inventory Ref Sheet'!AG2344,"")</f>
        <v/>
      </c>
      <c r="AJ2344" s="99"/>
      <c r="AK2344" s="60">
        <f>'Inventory Ref Sheet'!AJ2344</f>
        <v>0</v>
      </c>
      <c r="AL2344" s="99"/>
      <c r="AM2344" s="97" t="str">
        <f t="shared" si="128"/>
        <v/>
      </c>
    </row>
    <row r="2345" spans="10:39" x14ac:dyDescent="0.25">
      <c r="J2345" s="59">
        <f>'Inventory Ref Sheet'!AK2345</f>
        <v>0</v>
      </c>
      <c r="K2345" s="59">
        <f>'Inventory Ref Sheet'!AL2345</f>
        <v>0</v>
      </c>
      <c r="L2345" s="59">
        <f>'Inventory Ref Sheet'!AM2345</f>
        <v>0</v>
      </c>
      <c r="M2345" s="59">
        <f>'Inventory Ref Sheet'!AP2345</f>
        <v>0</v>
      </c>
      <c r="N2345" s="59">
        <f>'Inventory Ref Sheet'!AQ2345</f>
        <v>0</v>
      </c>
      <c r="O2345" s="100" t="str">
        <f ca="1">IF('Inventory Ref Sheet'!AS2345&gt;0,YEAR(TODAY())-'Inventory Ref Sheet'!AS2345,"")</f>
        <v/>
      </c>
      <c r="P2345" s="95">
        <f>'Inventory Ref Sheet'!AU2345</f>
        <v>0</v>
      </c>
      <c r="Q2345" s="60">
        <f>'Inventory Ref Sheet'!AV2345</f>
        <v>0</v>
      </c>
      <c r="R2345" s="61"/>
      <c r="S2345" s="100" t="str">
        <f t="shared" si="126"/>
        <v/>
      </c>
      <c r="T2345" s="59">
        <f>'Inventory Ref Sheet'!M2345</f>
        <v>0</v>
      </c>
      <c r="U2345" s="102">
        <f>'Inventory Ref Sheet'!N2345</f>
        <v>0</v>
      </c>
      <c r="V2345" s="59">
        <f>'Inventory Ref Sheet'!O2345</f>
        <v>0</v>
      </c>
      <c r="W2345" s="59">
        <f>'Inventory Ref Sheet'!R2345</f>
        <v>0</v>
      </c>
      <c r="X2345" s="59">
        <f>'Inventory Ref Sheet'!S2345</f>
        <v>0</v>
      </c>
      <c r="Y2345" s="100" t="str">
        <f ca="1">IF('Inventory Ref Sheet'!U2345&gt;0,YEAR(TODAY())-'Inventory Ref Sheet'!U2345,"")</f>
        <v/>
      </c>
      <c r="Z2345" s="95">
        <f>'Inventory Ref Sheet'!W2345</f>
        <v>0</v>
      </c>
      <c r="AA2345" s="60">
        <f>'Inventory Ref Sheet'!X2345</f>
        <v>0</v>
      </c>
      <c r="AB2345" s="61"/>
      <c r="AC2345" s="97" t="str">
        <f t="shared" si="127"/>
        <v/>
      </c>
      <c r="AD2345" s="59">
        <f>'Inventory Ref Sheet'!Y2345</f>
        <v>0</v>
      </c>
      <c r="AE2345" s="59">
        <f>'Inventory Ref Sheet'!Z2345</f>
        <v>0</v>
      </c>
      <c r="AF2345" s="102">
        <f>'Inventory Ref Sheet'!AA2345</f>
        <v>0</v>
      </c>
      <c r="AG2345" s="59">
        <f>'Inventory Ref Sheet'!AD2345</f>
        <v>0</v>
      </c>
      <c r="AH2345" s="59">
        <f>'Inventory Ref Sheet'!AE2345</f>
        <v>0</v>
      </c>
      <c r="AI2345" s="100" t="str">
        <f ca="1">IF('Inventory Ref Sheet'!AG2345&gt;0,YEAR(TODAY())-'Inventory Ref Sheet'!AG2345,"")</f>
        <v/>
      </c>
      <c r="AJ2345" s="99"/>
      <c r="AK2345" s="60">
        <f>'Inventory Ref Sheet'!AJ2345</f>
        <v>0</v>
      </c>
      <c r="AL2345" s="99"/>
      <c r="AM2345" s="97" t="str">
        <f t="shared" si="128"/>
        <v/>
      </c>
    </row>
    <row r="2346" spans="10:39" x14ac:dyDescent="0.25">
      <c r="J2346" s="59">
        <f>'Inventory Ref Sheet'!AK2346</f>
        <v>0</v>
      </c>
      <c r="K2346" s="59">
        <f>'Inventory Ref Sheet'!AL2346</f>
        <v>0</v>
      </c>
      <c r="L2346" s="59">
        <f>'Inventory Ref Sheet'!AM2346</f>
        <v>0</v>
      </c>
      <c r="M2346" s="59">
        <f>'Inventory Ref Sheet'!AP2346</f>
        <v>0</v>
      </c>
      <c r="N2346" s="59">
        <f>'Inventory Ref Sheet'!AQ2346</f>
        <v>0</v>
      </c>
      <c r="O2346" s="100" t="str">
        <f ca="1">IF('Inventory Ref Sheet'!AS2346&gt;0,YEAR(TODAY())-'Inventory Ref Sheet'!AS2346,"")</f>
        <v/>
      </c>
      <c r="P2346" s="95">
        <f>'Inventory Ref Sheet'!AU2346</f>
        <v>0</v>
      </c>
      <c r="Q2346" s="60">
        <f>'Inventory Ref Sheet'!AV2346</f>
        <v>0</v>
      </c>
      <c r="R2346" s="61"/>
      <c r="S2346" s="100" t="str">
        <f t="shared" si="126"/>
        <v/>
      </c>
      <c r="T2346" s="59">
        <f>'Inventory Ref Sheet'!M2346</f>
        <v>0</v>
      </c>
      <c r="U2346" s="102">
        <f>'Inventory Ref Sheet'!N2346</f>
        <v>0</v>
      </c>
      <c r="V2346" s="59">
        <f>'Inventory Ref Sheet'!O2346</f>
        <v>0</v>
      </c>
      <c r="W2346" s="59">
        <f>'Inventory Ref Sheet'!R2346</f>
        <v>0</v>
      </c>
      <c r="X2346" s="59">
        <f>'Inventory Ref Sheet'!S2346</f>
        <v>0</v>
      </c>
      <c r="Y2346" s="100" t="str">
        <f ca="1">IF('Inventory Ref Sheet'!U2346&gt;0,YEAR(TODAY())-'Inventory Ref Sheet'!U2346,"")</f>
        <v/>
      </c>
      <c r="Z2346" s="95">
        <f>'Inventory Ref Sheet'!W2346</f>
        <v>0</v>
      </c>
      <c r="AA2346" s="60">
        <f>'Inventory Ref Sheet'!X2346</f>
        <v>0</v>
      </c>
      <c r="AB2346" s="61"/>
      <c r="AC2346" s="97" t="str">
        <f t="shared" si="127"/>
        <v/>
      </c>
      <c r="AD2346" s="59">
        <f>'Inventory Ref Sheet'!Y2346</f>
        <v>0</v>
      </c>
      <c r="AE2346" s="59">
        <f>'Inventory Ref Sheet'!Z2346</f>
        <v>0</v>
      </c>
      <c r="AF2346" s="102">
        <f>'Inventory Ref Sheet'!AA2346</f>
        <v>0</v>
      </c>
      <c r="AG2346" s="59">
        <f>'Inventory Ref Sheet'!AD2346</f>
        <v>0</v>
      </c>
      <c r="AH2346" s="59">
        <f>'Inventory Ref Sheet'!AE2346</f>
        <v>0</v>
      </c>
      <c r="AI2346" s="100" t="str">
        <f ca="1">IF('Inventory Ref Sheet'!AG2346&gt;0,YEAR(TODAY())-'Inventory Ref Sheet'!AG2346,"")</f>
        <v/>
      </c>
      <c r="AJ2346" s="99"/>
      <c r="AK2346" s="60">
        <f>'Inventory Ref Sheet'!AJ2346</f>
        <v>0</v>
      </c>
      <c r="AL2346" s="99"/>
      <c r="AM2346" s="97" t="str">
        <f t="shared" si="128"/>
        <v/>
      </c>
    </row>
    <row r="2347" spans="10:39" x14ac:dyDescent="0.25">
      <c r="J2347" s="59">
        <f>'Inventory Ref Sheet'!AK2347</f>
        <v>0</v>
      </c>
      <c r="K2347" s="59">
        <f>'Inventory Ref Sheet'!AL2347</f>
        <v>0</v>
      </c>
      <c r="L2347" s="59">
        <f>'Inventory Ref Sheet'!AM2347</f>
        <v>0</v>
      </c>
      <c r="M2347" s="59">
        <f>'Inventory Ref Sheet'!AP2347</f>
        <v>0</v>
      </c>
      <c r="N2347" s="59">
        <f>'Inventory Ref Sheet'!AQ2347</f>
        <v>0</v>
      </c>
      <c r="O2347" s="100" t="str">
        <f ca="1">IF('Inventory Ref Sheet'!AS2347&gt;0,YEAR(TODAY())-'Inventory Ref Sheet'!AS2347,"")</f>
        <v/>
      </c>
      <c r="P2347" s="95">
        <f>'Inventory Ref Sheet'!AU2347</f>
        <v>0</v>
      </c>
      <c r="Q2347" s="60">
        <f>'Inventory Ref Sheet'!AV2347</f>
        <v>0</v>
      </c>
      <c r="R2347" s="61"/>
      <c r="S2347" s="100" t="str">
        <f t="shared" si="126"/>
        <v/>
      </c>
      <c r="T2347" s="59">
        <f>'Inventory Ref Sheet'!M2347</f>
        <v>0</v>
      </c>
      <c r="U2347" s="102">
        <f>'Inventory Ref Sheet'!N2347</f>
        <v>0</v>
      </c>
      <c r="V2347" s="59">
        <f>'Inventory Ref Sheet'!O2347</f>
        <v>0</v>
      </c>
      <c r="W2347" s="59">
        <f>'Inventory Ref Sheet'!R2347</f>
        <v>0</v>
      </c>
      <c r="X2347" s="59">
        <f>'Inventory Ref Sheet'!S2347</f>
        <v>0</v>
      </c>
      <c r="Y2347" s="100" t="str">
        <f ca="1">IF('Inventory Ref Sheet'!U2347&gt;0,YEAR(TODAY())-'Inventory Ref Sheet'!U2347,"")</f>
        <v/>
      </c>
      <c r="Z2347" s="95">
        <f>'Inventory Ref Sheet'!W2347</f>
        <v>0</v>
      </c>
      <c r="AA2347" s="60">
        <f>'Inventory Ref Sheet'!X2347</f>
        <v>0</v>
      </c>
      <c r="AB2347" s="61"/>
      <c r="AC2347" s="97" t="str">
        <f t="shared" si="127"/>
        <v/>
      </c>
      <c r="AD2347" s="59">
        <f>'Inventory Ref Sheet'!Y2347</f>
        <v>0</v>
      </c>
      <c r="AE2347" s="59">
        <f>'Inventory Ref Sheet'!Z2347</f>
        <v>0</v>
      </c>
      <c r="AF2347" s="102">
        <f>'Inventory Ref Sheet'!AA2347</f>
        <v>0</v>
      </c>
      <c r="AG2347" s="59">
        <f>'Inventory Ref Sheet'!AD2347</f>
        <v>0</v>
      </c>
      <c r="AH2347" s="59">
        <f>'Inventory Ref Sheet'!AE2347</f>
        <v>0</v>
      </c>
      <c r="AI2347" s="100" t="str">
        <f ca="1">IF('Inventory Ref Sheet'!AG2347&gt;0,YEAR(TODAY())-'Inventory Ref Sheet'!AG2347,"")</f>
        <v/>
      </c>
      <c r="AJ2347" s="99"/>
      <c r="AK2347" s="60">
        <f>'Inventory Ref Sheet'!AJ2347</f>
        <v>0</v>
      </c>
      <c r="AL2347" s="99"/>
      <c r="AM2347" s="97" t="str">
        <f t="shared" si="128"/>
        <v/>
      </c>
    </row>
    <row r="2348" spans="10:39" x14ac:dyDescent="0.25">
      <c r="J2348" s="59">
        <f>'Inventory Ref Sheet'!AK2348</f>
        <v>0</v>
      </c>
      <c r="K2348" s="59">
        <f>'Inventory Ref Sheet'!AL2348</f>
        <v>0</v>
      </c>
      <c r="L2348" s="59">
        <f>'Inventory Ref Sheet'!AM2348</f>
        <v>0</v>
      </c>
      <c r="M2348" s="59">
        <f>'Inventory Ref Sheet'!AP2348</f>
        <v>0</v>
      </c>
      <c r="N2348" s="59">
        <f>'Inventory Ref Sheet'!AQ2348</f>
        <v>0</v>
      </c>
      <c r="O2348" s="100" t="str">
        <f ca="1">IF('Inventory Ref Sheet'!AS2348&gt;0,YEAR(TODAY())-'Inventory Ref Sheet'!AS2348,"")</f>
        <v/>
      </c>
      <c r="P2348" s="95">
        <f>'Inventory Ref Sheet'!AU2348</f>
        <v>0</v>
      </c>
      <c r="Q2348" s="60">
        <f>'Inventory Ref Sheet'!AV2348</f>
        <v>0</v>
      </c>
      <c r="R2348" s="61"/>
      <c r="S2348" s="100" t="str">
        <f t="shared" si="126"/>
        <v/>
      </c>
      <c r="T2348" s="59">
        <f>'Inventory Ref Sheet'!M2348</f>
        <v>0</v>
      </c>
      <c r="U2348" s="102">
        <f>'Inventory Ref Sheet'!N2348</f>
        <v>0</v>
      </c>
      <c r="V2348" s="59">
        <f>'Inventory Ref Sheet'!O2348</f>
        <v>0</v>
      </c>
      <c r="W2348" s="59">
        <f>'Inventory Ref Sheet'!R2348</f>
        <v>0</v>
      </c>
      <c r="X2348" s="59">
        <f>'Inventory Ref Sheet'!S2348</f>
        <v>0</v>
      </c>
      <c r="Y2348" s="100" t="str">
        <f ca="1">IF('Inventory Ref Sheet'!U2348&gt;0,YEAR(TODAY())-'Inventory Ref Sheet'!U2348,"")</f>
        <v/>
      </c>
      <c r="Z2348" s="95">
        <f>'Inventory Ref Sheet'!W2348</f>
        <v>0</v>
      </c>
      <c r="AA2348" s="60">
        <f>'Inventory Ref Sheet'!X2348</f>
        <v>0</v>
      </c>
      <c r="AB2348" s="61"/>
      <c r="AC2348" s="97" t="str">
        <f t="shared" si="127"/>
        <v/>
      </c>
      <c r="AD2348" s="59">
        <f>'Inventory Ref Sheet'!Y2348</f>
        <v>0</v>
      </c>
      <c r="AE2348" s="59">
        <f>'Inventory Ref Sheet'!Z2348</f>
        <v>0</v>
      </c>
      <c r="AF2348" s="102">
        <f>'Inventory Ref Sheet'!AA2348</f>
        <v>0</v>
      </c>
      <c r="AG2348" s="59">
        <f>'Inventory Ref Sheet'!AD2348</f>
        <v>0</v>
      </c>
      <c r="AH2348" s="59">
        <f>'Inventory Ref Sheet'!AE2348</f>
        <v>0</v>
      </c>
      <c r="AI2348" s="100" t="str">
        <f ca="1">IF('Inventory Ref Sheet'!AG2348&gt;0,YEAR(TODAY())-'Inventory Ref Sheet'!AG2348,"")</f>
        <v/>
      </c>
      <c r="AJ2348" s="99"/>
      <c r="AK2348" s="60">
        <f>'Inventory Ref Sheet'!AJ2348</f>
        <v>0</v>
      </c>
      <c r="AL2348" s="99"/>
      <c r="AM2348" s="97" t="str">
        <f t="shared" si="128"/>
        <v/>
      </c>
    </row>
    <row r="2349" spans="10:39" x14ac:dyDescent="0.25">
      <c r="J2349" s="59">
        <f>'Inventory Ref Sheet'!AK2349</f>
        <v>0</v>
      </c>
      <c r="K2349" s="59">
        <f>'Inventory Ref Sheet'!AL2349</f>
        <v>0</v>
      </c>
      <c r="L2349" s="59">
        <f>'Inventory Ref Sheet'!AM2349</f>
        <v>0</v>
      </c>
      <c r="M2349" s="59">
        <f>'Inventory Ref Sheet'!AP2349</f>
        <v>0</v>
      </c>
      <c r="N2349" s="59">
        <f>'Inventory Ref Sheet'!AQ2349</f>
        <v>0</v>
      </c>
      <c r="O2349" s="100" t="str">
        <f ca="1">IF('Inventory Ref Sheet'!AS2349&gt;0,YEAR(TODAY())-'Inventory Ref Sheet'!AS2349,"")</f>
        <v/>
      </c>
      <c r="P2349" s="95">
        <f>'Inventory Ref Sheet'!AU2349</f>
        <v>0</v>
      </c>
      <c r="Q2349" s="60">
        <f>'Inventory Ref Sheet'!AV2349</f>
        <v>0</v>
      </c>
      <c r="R2349" s="61"/>
      <c r="S2349" s="100" t="str">
        <f t="shared" si="126"/>
        <v/>
      </c>
      <c r="T2349" s="59">
        <f>'Inventory Ref Sheet'!M2349</f>
        <v>0</v>
      </c>
      <c r="U2349" s="102">
        <f>'Inventory Ref Sheet'!N2349</f>
        <v>0</v>
      </c>
      <c r="V2349" s="59">
        <f>'Inventory Ref Sheet'!O2349</f>
        <v>0</v>
      </c>
      <c r="W2349" s="59">
        <f>'Inventory Ref Sheet'!R2349</f>
        <v>0</v>
      </c>
      <c r="X2349" s="59">
        <f>'Inventory Ref Sheet'!S2349</f>
        <v>0</v>
      </c>
      <c r="Y2349" s="100" t="str">
        <f ca="1">IF('Inventory Ref Sheet'!U2349&gt;0,YEAR(TODAY())-'Inventory Ref Sheet'!U2349,"")</f>
        <v/>
      </c>
      <c r="Z2349" s="95">
        <f>'Inventory Ref Sheet'!W2349</f>
        <v>0</v>
      </c>
      <c r="AA2349" s="60">
        <f>'Inventory Ref Sheet'!X2349</f>
        <v>0</v>
      </c>
      <c r="AB2349" s="61"/>
      <c r="AC2349" s="97" t="str">
        <f t="shared" si="127"/>
        <v/>
      </c>
      <c r="AD2349" s="59">
        <f>'Inventory Ref Sheet'!Y2349</f>
        <v>0</v>
      </c>
      <c r="AE2349" s="59">
        <f>'Inventory Ref Sheet'!Z2349</f>
        <v>0</v>
      </c>
      <c r="AF2349" s="102">
        <f>'Inventory Ref Sheet'!AA2349</f>
        <v>0</v>
      </c>
      <c r="AG2349" s="59">
        <f>'Inventory Ref Sheet'!AD2349</f>
        <v>0</v>
      </c>
      <c r="AH2349" s="59">
        <f>'Inventory Ref Sheet'!AE2349</f>
        <v>0</v>
      </c>
      <c r="AI2349" s="100" t="str">
        <f ca="1">IF('Inventory Ref Sheet'!AG2349&gt;0,YEAR(TODAY())-'Inventory Ref Sheet'!AG2349,"")</f>
        <v/>
      </c>
      <c r="AJ2349" s="99"/>
      <c r="AK2349" s="60">
        <f>'Inventory Ref Sheet'!AJ2349</f>
        <v>0</v>
      </c>
      <c r="AL2349" s="99"/>
      <c r="AM2349" s="97" t="str">
        <f t="shared" si="128"/>
        <v/>
      </c>
    </row>
    <row r="2350" spans="10:39" x14ac:dyDescent="0.25">
      <c r="J2350" s="59">
        <f>'Inventory Ref Sheet'!AK2350</f>
        <v>0</v>
      </c>
      <c r="K2350" s="59">
        <f>'Inventory Ref Sheet'!AL2350</f>
        <v>0</v>
      </c>
      <c r="L2350" s="59">
        <f>'Inventory Ref Sheet'!AM2350</f>
        <v>0</v>
      </c>
      <c r="M2350" s="59">
        <f>'Inventory Ref Sheet'!AP2350</f>
        <v>0</v>
      </c>
      <c r="N2350" s="59">
        <f>'Inventory Ref Sheet'!AQ2350</f>
        <v>0</v>
      </c>
      <c r="O2350" s="100" t="str">
        <f ca="1">IF('Inventory Ref Sheet'!AS2350&gt;0,YEAR(TODAY())-'Inventory Ref Sheet'!AS2350,"")</f>
        <v/>
      </c>
      <c r="P2350" s="95">
        <f>'Inventory Ref Sheet'!AU2350</f>
        <v>0</v>
      </c>
      <c r="Q2350" s="60">
        <f>'Inventory Ref Sheet'!AV2350</f>
        <v>0</v>
      </c>
      <c r="R2350" s="61"/>
      <c r="S2350" s="100" t="str">
        <f t="shared" si="126"/>
        <v/>
      </c>
      <c r="T2350" s="59">
        <f>'Inventory Ref Sheet'!M2350</f>
        <v>0</v>
      </c>
      <c r="U2350" s="102">
        <f>'Inventory Ref Sheet'!N2350</f>
        <v>0</v>
      </c>
      <c r="V2350" s="59">
        <f>'Inventory Ref Sheet'!O2350</f>
        <v>0</v>
      </c>
      <c r="W2350" s="59">
        <f>'Inventory Ref Sheet'!R2350</f>
        <v>0</v>
      </c>
      <c r="X2350" s="59">
        <f>'Inventory Ref Sheet'!S2350</f>
        <v>0</v>
      </c>
      <c r="Y2350" s="100" t="str">
        <f ca="1">IF('Inventory Ref Sheet'!U2350&gt;0,YEAR(TODAY())-'Inventory Ref Sheet'!U2350,"")</f>
        <v/>
      </c>
      <c r="Z2350" s="95">
        <f>'Inventory Ref Sheet'!W2350</f>
        <v>0</v>
      </c>
      <c r="AA2350" s="60">
        <f>'Inventory Ref Sheet'!X2350</f>
        <v>0</v>
      </c>
      <c r="AB2350" s="61"/>
      <c r="AC2350" s="97" t="str">
        <f t="shared" si="127"/>
        <v/>
      </c>
      <c r="AD2350" s="59">
        <f>'Inventory Ref Sheet'!Y2350</f>
        <v>0</v>
      </c>
      <c r="AE2350" s="59">
        <f>'Inventory Ref Sheet'!Z2350</f>
        <v>0</v>
      </c>
      <c r="AF2350" s="102">
        <f>'Inventory Ref Sheet'!AA2350</f>
        <v>0</v>
      </c>
      <c r="AG2350" s="59">
        <f>'Inventory Ref Sheet'!AD2350</f>
        <v>0</v>
      </c>
      <c r="AH2350" s="59">
        <f>'Inventory Ref Sheet'!AE2350</f>
        <v>0</v>
      </c>
      <c r="AI2350" s="100" t="str">
        <f ca="1">IF('Inventory Ref Sheet'!AG2350&gt;0,YEAR(TODAY())-'Inventory Ref Sheet'!AG2350,"")</f>
        <v/>
      </c>
      <c r="AJ2350" s="99"/>
      <c r="AK2350" s="60">
        <f>'Inventory Ref Sheet'!AJ2350</f>
        <v>0</v>
      </c>
      <c r="AL2350" s="99"/>
      <c r="AM2350" s="97" t="str">
        <f t="shared" si="128"/>
        <v/>
      </c>
    </row>
    <row r="2351" spans="10:39" x14ac:dyDescent="0.25">
      <c r="J2351" s="59">
        <f>'Inventory Ref Sheet'!AK2351</f>
        <v>0</v>
      </c>
      <c r="K2351" s="59">
        <f>'Inventory Ref Sheet'!AL2351</f>
        <v>0</v>
      </c>
      <c r="L2351" s="59">
        <f>'Inventory Ref Sheet'!AM2351</f>
        <v>0</v>
      </c>
      <c r="M2351" s="59">
        <f>'Inventory Ref Sheet'!AP2351</f>
        <v>0</v>
      </c>
      <c r="N2351" s="59">
        <f>'Inventory Ref Sheet'!AQ2351</f>
        <v>0</v>
      </c>
      <c r="O2351" s="100" t="str">
        <f ca="1">IF('Inventory Ref Sheet'!AS2351&gt;0,YEAR(TODAY())-'Inventory Ref Sheet'!AS2351,"")</f>
        <v/>
      </c>
      <c r="P2351" s="95">
        <f>'Inventory Ref Sheet'!AU2351</f>
        <v>0</v>
      </c>
      <c r="Q2351" s="60">
        <f>'Inventory Ref Sheet'!AV2351</f>
        <v>0</v>
      </c>
      <c r="R2351" s="61"/>
      <c r="S2351" s="100" t="str">
        <f t="shared" si="126"/>
        <v/>
      </c>
      <c r="T2351" s="59">
        <f>'Inventory Ref Sheet'!M2351</f>
        <v>0</v>
      </c>
      <c r="U2351" s="102">
        <f>'Inventory Ref Sheet'!N2351</f>
        <v>0</v>
      </c>
      <c r="V2351" s="59">
        <f>'Inventory Ref Sheet'!O2351</f>
        <v>0</v>
      </c>
      <c r="W2351" s="59">
        <f>'Inventory Ref Sheet'!R2351</f>
        <v>0</v>
      </c>
      <c r="X2351" s="59">
        <f>'Inventory Ref Sheet'!S2351</f>
        <v>0</v>
      </c>
      <c r="Y2351" s="100" t="str">
        <f ca="1">IF('Inventory Ref Sheet'!U2351&gt;0,YEAR(TODAY())-'Inventory Ref Sheet'!U2351,"")</f>
        <v/>
      </c>
      <c r="Z2351" s="95">
        <f>'Inventory Ref Sheet'!W2351</f>
        <v>0</v>
      </c>
      <c r="AA2351" s="60">
        <f>'Inventory Ref Sheet'!X2351</f>
        <v>0</v>
      </c>
      <c r="AB2351" s="61"/>
      <c r="AC2351" s="97" t="str">
        <f t="shared" si="127"/>
        <v/>
      </c>
      <c r="AD2351" s="59">
        <f>'Inventory Ref Sheet'!Y2351</f>
        <v>0</v>
      </c>
      <c r="AE2351" s="59">
        <f>'Inventory Ref Sheet'!Z2351</f>
        <v>0</v>
      </c>
      <c r="AF2351" s="102">
        <f>'Inventory Ref Sheet'!AA2351</f>
        <v>0</v>
      </c>
      <c r="AG2351" s="59">
        <f>'Inventory Ref Sheet'!AD2351</f>
        <v>0</v>
      </c>
      <c r="AH2351" s="59">
        <f>'Inventory Ref Sheet'!AE2351</f>
        <v>0</v>
      </c>
      <c r="AI2351" s="100" t="str">
        <f ca="1">IF('Inventory Ref Sheet'!AG2351&gt;0,YEAR(TODAY())-'Inventory Ref Sheet'!AG2351,"")</f>
        <v/>
      </c>
      <c r="AJ2351" s="99"/>
      <c r="AK2351" s="60">
        <f>'Inventory Ref Sheet'!AJ2351</f>
        <v>0</v>
      </c>
      <c r="AL2351" s="99"/>
      <c r="AM2351" s="97" t="str">
        <f t="shared" si="128"/>
        <v/>
      </c>
    </row>
    <row r="2352" spans="10:39" x14ac:dyDescent="0.25">
      <c r="J2352" s="59">
        <f>'Inventory Ref Sheet'!AK2352</f>
        <v>0</v>
      </c>
      <c r="K2352" s="59">
        <f>'Inventory Ref Sheet'!AL2352</f>
        <v>0</v>
      </c>
      <c r="L2352" s="59">
        <f>'Inventory Ref Sheet'!AM2352</f>
        <v>0</v>
      </c>
      <c r="M2352" s="59">
        <f>'Inventory Ref Sheet'!AP2352</f>
        <v>0</v>
      </c>
      <c r="N2352" s="59">
        <f>'Inventory Ref Sheet'!AQ2352</f>
        <v>0</v>
      </c>
      <c r="O2352" s="100" t="str">
        <f ca="1">IF('Inventory Ref Sheet'!AS2352&gt;0,YEAR(TODAY())-'Inventory Ref Sheet'!AS2352,"")</f>
        <v/>
      </c>
      <c r="P2352" s="95">
        <f>'Inventory Ref Sheet'!AU2352</f>
        <v>0</v>
      </c>
      <c r="Q2352" s="60">
        <f>'Inventory Ref Sheet'!AV2352</f>
        <v>0</v>
      </c>
      <c r="R2352" s="61"/>
      <c r="S2352" s="100" t="str">
        <f t="shared" si="126"/>
        <v/>
      </c>
      <c r="T2352" s="59">
        <f>'Inventory Ref Sheet'!M2352</f>
        <v>0</v>
      </c>
      <c r="U2352" s="102">
        <f>'Inventory Ref Sheet'!N2352</f>
        <v>0</v>
      </c>
      <c r="V2352" s="59">
        <f>'Inventory Ref Sheet'!O2352</f>
        <v>0</v>
      </c>
      <c r="W2352" s="59">
        <f>'Inventory Ref Sheet'!R2352</f>
        <v>0</v>
      </c>
      <c r="X2352" s="59">
        <f>'Inventory Ref Sheet'!S2352</f>
        <v>0</v>
      </c>
      <c r="Y2352" s="100" t="str">
        <f ca="1">IF('Inventory Ref Sheet'!U2352&gt;0,YEAR(TODAY())-'Inventory Ref Sheet'!U2352,"")</f>
        <v/>
      </c>
      <c r="Z2352" s="95">
        <f>'Inventory Ref Sheet'!W2352</f>
        <v>0</v>
      </c>
      <c r="AA2352" s="60">
        <f>'Inventory Ref Sheet'!X2352</f>
        <v>0</v>
      </c>
      <c r="AB2352" s="61"/>
      <c r="AC2352" s="97" t="str">
        <f t="shared" si="127"/>
        <v/>
      </c>
      <c r="AD2352" s="59">
        <f>'Inventory Ref Sheet'!Y2352</f>
        <v>0</v>
      </c>
      <c r="AE2352" s="59">
        <f>'Inventory Ref Sheet'!Z2352</f>
        <v>0</v>
      </c>
      <c r="AF2352" s="102">
        <f>'Inventory Ref Sheet'!AA2352</f>
        <v>0</v>
      </c>
      <c r="AG2352" s="59">
        <f>'Inventory Ref Sheet'!AD2352</f>
        <v>0</v>
      </c>
      <c r="AH2352" s="59">
        <f>'Inventory Ref Sheet'!AE2352</f>
        <v>0</v>
      </c>
      <c r="AI2352" s="100" t="str">
        <f ca="1">IF('Inventory Ref Sheet'!AG2352&gt;0,YEAR(TODAY())-'Inventory Ref Sheet'!AG2352,"")</f>
        <v/>
      </c>
      <c r="AJ2352" s="99"/>
      <c r="AK2352" s="60">
        <f>'Inventory Ref Sheet'!AJ2352</f>
        <v>0</v>
      </c>
      <c r="AL2352" s="99"/>
      <c r="AM2352" s="97" t="str">
        <f t="shared" si="128"/>
        <v/>
      </c>
    </row>
    <row r="2353" spans="10:39" x14ac:dyDescent="0.25">
      <c r="J2353" s="59">
        <f>'Inventory Ref Sheet'!AK2353</f>
        <v>0</v>
      </c>
      <c r="K2353" s="59">
        <f>'Inventory Ref Sheet'!AL2353</f>
        <v>0</v>
      </c>
      <c r="L2353" s="59">
        <f>'Inventory Ref Sheet'!AM2353</f>
        <v>0</v>
      </c>
      <c r="M2353" s="59">
        <f>'Inventory Ref Sheet'!AP2353</f>
        <v>0</v>
      </c>
      <c r="N2353" s="59">
        <f>'Inventory Ref Sheet'!AQ2353</f>
        <v>0</v>
      </c>
      <c r="O2353" s="100" t="str">
        <f ca="1">IF('Inventory Ref Sheet'!AS2353&gt;0,YEAR(TODAY())-'Inventory Ref Sheet'!AS2353,"")</f>
        <v/>
      </c>
      <c r="P2353" s="95">
        <f>'Inventory Ref Sheet'!AU2353</f>
        <v>0</v>
      </c>
      <c r="Q2353" s="60">
        <f>'Inventory Ref Sheet'!AV2353</f>
        <v>0</v>
      </c>
      <c r="R2353" s="61"/>
      <c r="S2353" s="100" t="str">
        <f t="shared" si="126"/>
        <v/>
      </c>
      <c r="T2353" s="59">
        <f>'Inventory Ref Sheet'!M2353</f>
        <v>0</v>
      </c>
      <c r="U2353" s="102">
        <f>'Inventory Ref Sheet'!N2353</f>
        <v>0</v>
      </c>
      <c r="V2353" s="59">
        <f>'Inventory Ref Sheet'!O2353</f>
        <v>0</v>
      </c>
      <c r="W2353" s="59">
        <f>'Inventory Ref Sheet'!R2353</f>
        <v>0</v>
      </c>
      <c r="X2353" s="59">
        <f>'Inventory Ref Sheet'!S2353</f>
        <v>0</v>
      </c>
      <c r="Y2353" s="100" t="str">
        <f ca="1">IF('Inventory Ref Sheet'!U2353&gt;0,YEAR(TODAY())-'Inventory Ref Sheet'!U2353,"")</f>
        <v/>
      </c>
      <c r="Z2353" s="95">
        <f>'Inventory Ref Sheet'!W2353</f>
        <v>0</v>
      </c>
      <c r="AA2353" s="60">
        <f>'Inventory Ref Sheet'!X2353</f>
        <v>0</v>
      </c>
      <c r="AB2353" s="61"/>
      <c r="AC2353" s="97" t="str">
        <f t="shared" si="127"/>
        <v/>
      </c>
      <c r="AD2353" s="59">
        <f>'Inventory Ref Sheet'!Y2353</f>
        <v>0</v>
      </c>
      <c r="AE2353" s="59">
        <f>'Inventory Ref Sheet'!Z2353</f>
        <v>0</v>
      </c>
      <c r="AF2353" s="102">
        <f>'Inventory Ref Sheet'!AA2353</f>
        <v>0</v>
      </c>
      <c r="AG2353" s="59">
        <f>'Inventory Ref Sheet'!AD2353</f>
        <v>0</v>
      </c>
      <c r="AH2353" s="59">
        <f>'Inventory Ref Sheet'!AE2353</f>
        <v>0</v>
      </c>
      <c r="AI2353" s="100" t="str">
        <f ca="1">IF('Inventory Ref Sheet'!AG2353&gt;0,YEAR(TODAY())-'Inventory Ref Sheet'!AG2353,"")</f>
        <v/>
      </c>
      <c r="AJ2353" s="99"/>
      <c r="AK2353" s="60">
        <f>'Inventory Ref Sheet'!AJ2353</f>
        <v>0</v>
      </c>
      <c r="AL2353" s="99"/>
      <c r="AM2353" s="97" t="str">
        <f t="shared" si="128"/>
        <v/>
      </c>
    </row>
    <row r="2354" spans="10:39" x14ac:dyDescent="0.25">
      <c r="J2354" s="59">
        <f>'Inventory Ref Sheet'!AK2354</f>
        <v>0</v>
      </c>
      <c r="K2354" s="59">
        <f>'Inventory Ref Sheet'!AL2354</f>
        <v>0</v>
      </c>
      <c r="L2354" s="59">
        <f>'Inventory Ref Sheet'!AM2354</f>
        <v>0</v>
      </c>
      <c r="M2354" s="59">
        <f>'Inventory Ref Sheet'!AP2354</f>
        <v>0</v>
      </c>
      <c r="N2354" s="59">
        <f>'Inventory Ref Sheet'!AQ2354</f>
        <v>0</v>
      </c>
      <c r="O2354" s="100" t="str">
        <f ca="1">IF('Inventory Ref Sheet'!AS2354&gt;0,YEAR(TODAY())-'Inventory Ref Sheet'!AS2354,"")</f>
        <v/>
      </c>
      <c r="P2354" s="95">
        <f>'Inventory Ref Sheet'!AU2354</f>
        <v>0</v>
      </c>
      <c r="Q2354" s="60">
        <f>'Inventory Ref Sheet'!AV2354</f>
        <v>0</v>
      </c>
      <c r="R2354" s="61"/>
      <c r="S2354" s="100" t="str">
        <f t="shared" si="126"/>
        <v/>
      </c>
      <c r="T2354" s="59">
        <f>'Inventory Ref Sheet'!M2354</f>
        <v>0</v>
      </c>
      <c r="U2354" s="102">
        <f>'Inventory Ref Sheet'!N2354</f>
        <v>0</v>
      </c>
      <c r="V2354" s="59">
        <f>'Inventory Ref Sheet'!O2354</f>
        <v>0</v>
      </c>
      <c r="W2354" s="59">
        <f>'Inventory Ref Sheet'!R2354</f>
        <v>0</v>
      </c>
      <c r="X2354" s="59">
        <f>'Inventory Ref Sheet'!S2354</f>
        <v>0</v>
      </c>
      <c r="Y2354" s="100" t="str">
        <f ca="1">IF('Inventory Ref Sheet'!U2354&gt;0,YEAR(TODAY())-'Inventory Ref Sheet'!U2354,"")</f>
        <v/>
      </c>
      <c r="Z2354" s="95">
        <f>'Inventory Ref Sheet'!W2354</f>
        <v>0</v>
      </c>
      <c r="AA2354" s="60">
        <f>'Inventory Ref Sheet'!X2354</f>
        <v>0</v>
      </c>
      <c r="AB2354" s="61"/>
      <c r="AC2354" s="97" t="str">
        <f t="shared" si="127"/>
        <v/>
      </c>
      <c r="AD2354" s="59">
        <f>'Inventory Ref Sheet'!Y2354</f>
        <v>0</v>
      </c>
      <c r="AE2354" s="59">
        <f>'Inventory Ref Sheet'!Z2354</f>
        <v>0</v>
      </c>
      <c r="AF2354" s="102">
        <f>'Inventory Ref Sheet'!AA2354</f>
        <v>0</v>
      </c>
      <c r="AG2354" s="59">
        <f>'Inventory Ref Sheet'!AD2354</f>
        <v>0</v>
      </c>
      <c r="AH2354" s="59">
        <f>'Inventory Ref Sheet'!AE2354</f>
        <v>0</v>
      </c>
      <c r="AI2354" s="100" t="str">
        <f ca="1">IF('Inventory Ref Sheet'!AG2354&gt;0,YEAR(TODAY())-'Inventory Ref Sheet'!AG2354,"")</f>
        <v/>
      </c>
      <c r="AJ2354" s="99"/>
      <c r="AK2354" s="60">
        <f>'Inventory Ref Sheet'!AJ2354</f>
        <v>0</v>
      </c>
      <c r="AL2354" s="99"/>
      <c r="AM2354" s="97" t="str">
        <f t="shared" si="128"/>
        <v/>
      </c>
    </row>
    <row r="2355" spans="10:39" x14ac:dyDescent="0.25">
      <c r="J2355" s="59">
        <f>'Inventory Ref Sheet'!AK2355</f>
        <v>0</v>
      </c>
      <c r="K2355" s="59">
        <f>'Inventory Ref Sheet'!AL2355</f>
        <v>0</v>
      </c>
      <c r="L2355" s="59">
        <f>'Inventory Ref Sheet'!AM2355</f>
        <v>0</v>
      </c>
      <c r="M2355" s="59">
        <f>'Inventory Ref Sheet'!AP2355</f>
        <v>0</v>
      </c>
      <c r="N2355" s="59">
        <f>'Inventory Ref Sheet'!AQ2355</f>
        <v>0</v>
      </c>
      <c r="O2355" s="100" t="str">
        <f ca="1">IF('Inventory Ref Sheet'!AS2355&gt;0,YEAR(TODAY())-'Inventory Ref Sheet'!AS2355,"")</f>
        <v/>
      </c>
      <c r="P2355" s="95">
        <f>'Inventory Ref Sheet'!AU2355</f>
        <v>0</v>
      </c>
      <c r="Q2355" s="60">
        <f>'Inventory Ref Sheet'!AV2355</f>
        <v>0</v>
      </c>
      <c r="R2355" s="61"/>
      <c r="S2355" s="100" t="str">
        <f t="shared" si="126"/>
        <v/>
      </c>
      <c r="T2355" s="59">
        <f>'Inventory Ref Sheet'!M2355</f>
        <v>0</v>
      </c>
      <c r="U2355" s="102">
        <f>'Inventory Ref Sheet'!N2355</f>
        <v>0</v>
      </c>
      <c r="V2355" s="59">
        <f>'Inventory Ref Sheet'!O2355</f>
        <v>0</v>
      </c>
      <c r="W2355" s="59">
        <f>'Inventory Ref Sheet'!R2355</f>
        <v>0</v>
      </c>
      <c r="X2355" s="59">
        <f>'Inventory Ref Sheet'!S2355</f>
        <v>0</v>
      </c>
      <c r="Y2355" s="100" t="str">
        <f ca="1">IF('Inventory Ref Sheet'!U2355&gt;0,YEAR(TODAY())-'Inventory Ref Sheet'!U2355,"")</f>
        <v/>
      </c>
      <c r="Z2355" s="95">
        <f>'Inventory Ref Sheet'!W2355</f>
        <v>0</v>
      </c>
      <c r="AA2355" s="60">
        <f>'Inventory Ref Sheet'!X2355</f>
        <v>0</v>
      </c>
      <c r="AB2355" s="61"/>
      <c r="AC2355" s="97" t="str">
        <f t="shared" si="127"/>
        <v/>
      </c>
      <c r="AD2355" s="59">
        <f>'Inventory Ref Sheet'!Y2355</f>
        <v>0</v>
      </c>
      <c r="AE2355" s="59">
        <f>'Inventory Ref Sheet'!Z2355</f>
        <v>0</v>
      </c>
      <c r="AF2355" s="102">
        <f>'Inventory Ref Sheet'!AA2355</f>
        <v>0</v>
      </c>
      <c r="AG2355" s="59">
        <f>'Inventory Ref Sheet'!AD2355</f>
        <v>0</v>
      </c>
      <c r="AH2355" s="59">
        <f>'Inventory Ref Sheet'!AE2355</f>
        <v>0</v>
      </c>
      <c r="AI2355" s="100" t="str">
        <f ca="1">IF('Inventory Ref Sheet'!AG2355&gt;0,YEAR(TODAY())-'Inventory Ref Sheet'!AG2355,"")</f>
        <v/>
      </c>
      <c r="AJ2355" s="99"/>
      <c r="AK2355" s="60">
        <f>'Inventory Ref Sheet'!AJ2355</f>
        <v>0</v>
      </c>
      <c r="AL2355" s="99"/>
      <c r="AM2355" s="97" t="str">
        <f t="shared" si="128"/>
        <v/>
      </c>
    </row>
    <row r="2356" spans="10:39" x14ac:dyDescent="0.25">
      <c r="J2356" s="59">
        <f>'Inventory Ref Sheet'!AK2356</f>
        <v>0</v>
      </c>
      <c r="K2356" s="59">
        <f>'Inventory Ref Sheet'!AL2356</f>
        <v>0</v>
      </c>
      <c r="L2356" s="59">
        <f>'Inventory Ref Sheet'!AM2356</f>
        <v>0</v>
      </c>
      <c r="M2356" s="59">
        <f>'Inventory Ref Sheet'!AP2356</f>
        <v>0</v>
      </c>
      <c r="N2356" s="59">
        <f>'Inventory Ref Sheet'!AQ2356</f>
        <v>0</v>
      </c>
      <c r="O2356" s="100" t="str">
        <f ca="1">IF('Inventory Ref Sheet'!AS2356&gt;0,YEAR(TODAY())-'Inventory Ref Sheet'!AS2356,"")</f>
        <v/>
      </c>
      <c r="P2356" s="95">
        <f>'Inventory Ref Sheet'!AU2356</f>
        <v>0</v>
      </c>
      <c r="Q2356" s="60">
        <f>'Inventory Ref Sheet'!AV2356</f>
        <v>0</v>
      </c>
      <c r="R2356" s="61"/>
      <c r="S2356" s="100" t="str">
        <f t="shared" si="126"/>
        <v/>
      </c>
      <c r="T2356" s="59">
        <f>'Inventory Ref Sheet'!M2356</f>
        <v>0</v>
      </c>
      <c r="U2356" s="102">
        <f>'Inventory Ref Sheet'!N2356</f>
        <v>0</v>
      </c>
      <c r="V2356" s="59">
        <f>'Inventory Ref Sheet'!O2356</f>
        <v>0</v>
      </c>
      <c r="W2356" s="59">
        <f>'Inventory Ref Sheet'!R2356</f>
        <v>0</v>
      </c>
      <c r="X2356" s="59">
        <f>'Inventory Ref Sheet'!S2356</f>
        <v>0</v>
      </c>
      <c r="Y2356" s="100" t="str">
        <f ca="1">IF('Inventory Ref Sheet'!U2356&gt;0,YEAR(TODAY())-'Inventory Ref Sheet'!U2356,"")</f>
        <v/>
      </c>
      <c r="Z2356" s="95">
        <f>'Inventory Ref Sheet'!W2356</f>
        <v>0</v>
      </c>
      <c r="AA2356" s="60">
        <f>'Inventory Ref Sheet'!X2356</f>
        <v>0</v>
      </c>
      <c r="AB2356" s="61"/>
      <c r="AC2356" s="97" t="str">
        <f t="shared" si="127"/>
        <v/>
      </c>
      <c r="AD2356" s="59">
        <f>'Inventory Ref Sheet'!Y2356</f>
        <v>0</v>
      </c>
      <c r="AE2356" s="59">
        <f>'Inventory Ref Sheet'!Z2356</f>
        <v>0</v>
      </c>
      <c r="AF2356" s="102">
        <f>'Inventory Ref Sheet'!AA2356</f>
        <v>0</v>
      </c>
      <c r="AG2356" s="59">
        <f>'Inventory Ref Sheet'!AD2356</f>
        <v>0</v>
      </c>
      <c r="AH2356" s="59">
        <f>'Inventory Ref Sheet'!AE2356</f>
        <v>0</v>
      </c>
      <c r="AI2356" s="100" t="str">
        <f ca="1">IF('Inventory Ref Sheet'!AG2356&gt;0,YEAR(TODAY())-'Inventory Ref Sheet'!AG2356,"")</f>
        <v/>
      </c>
      <c r="AJ2356" s="99"/>
      <c r="AK2356" s="60">
        <f>'Inventory Ref Sheet'!AJ2356</f>
        <v>0</v>
      </c>
      <c r="AL2356" s="99"/>
      <c r="AM2356" s="97" t="str">
        <f t="shared" si="128"/>
        <v/>
      </c>
    </row>
    <row r="2357" spans="10:39" x14ac:dyDescent="0.25">
      <c r="J2357" s="59">
        <f>'Inventory Ref Sheet'!AK2357</f>
        <v>0</v>
      </c>
      <c r="K2357" s="59">
        <f>'Inventory Ref Sheet'!AL2357</f>
        <v>0</v>
      </c>
      <c r="L2357" s="59">
        <f>'Inventory Ref Sheet'!AM2357</f>
        <v>0</v>
      </c>
      <c r="M2357" s="59">
        <f>'Inventory Ref Sheet'!AP2357</f>
        <v>0</v>
      </c>
      <c r="N2357" s="59">
        <f>'Inventory Ref Sheet'!AQ2357</f>
        <v>0</v>
      </c>
      <c r="O2357" s="100" t="str">
        <f ca="1">IF('Inventory Ref Sheet'!AS2357&gt;0,YEAR(TODAY())-'Inventory Ref Sheet'!AS2357,"")</f>
        <v/>
      </c>
      <c r="P2357" s="95">
        <f>'Inventory Ref Sheet'!AU2357</f>
        <v>0</v>
      </c>
      <c r="Q2357" s="60">
        <f>'Inventory Ref Sheet'!AV2357</f>
        <v>0</v>
      </c>
      <c r="R2357" s="61"/>
      <c r="S2357" s="100" t="str">
        <f t="shared" si="126"/>
        <v/>
      </c>
      <c r="T2357" s="59">
        <f>'Inventory Ref Sheet'!M2357</f>
        <v>0</v>
      </c>
      <c r="U2357" s="102">
        <f>'Inventory Ref Sheet'!N2357</f>
        <v>0</v>
      </c>
      <c r="V2357" s="59">
        <f>'Inventory Ref Sheet'!O2357</f>
        <v>0</v>
      </c>
      <c r="W2357" s="59">
        <f>'Inventory Ref Sheet'!R2357</f>
        <v>0</v>
      </c>
      <c r="X2357" s="59">
        <f>'Inventory Ref Sheet'!S2357</f>
        <v>0</v>
      </c>
      <c r="Y2357" s="100" t="str">
        <f ca="1">IF('Inventory Ref Sheet'!U2357&gt;0,YEAR(TODAY())-'Inventory Ref Sheet'!U2357,"")</f>
        <v/>
      </c>
      <c r="Z2357" s="95">
        <f>'Inventory Ref Sheet'!W2357</f>
        <v>0</v>
      </c>
      <c r="AA2357" s="60">
        <f>'Inventory Ref Sheet'!X2357</f>
        <v>0</v>
      </c>
      <c r="AB2357" s="61"/>
      <c r="AC2357" s="97" t="str">
        <f t="shared" si="127"/>
        <v/>
      </c>
      <c r="AD2357" s="59">
        <f>'Inventory Ref Sheet'!Y2357</f>
        <v>0</v>
      </c>
      <c r="AE2357" s="59">
        <f>'Inventory Ref Sheet'!Z2357</f>
        <v>0</v>
      </c>
      <c r="AF2357" s="102">
        <f>'Inventory Ref Sheet'!AA2357</f>
        <v>0</v>
      </c>
      <c r="AG2357" s="59">
        <f>'Inventory Ref Sheet'!AD2357</f>
        <v>0</v>
      </c>
      <c r="AH2357" s="59">
        <f>'Inventory Ref Sheet'!AE2357</f>
        <v>0</v>
      </c>
      <c r="AI2357" s="100" t="str">
        <f ca="1">IF('Inventory Ref Sheet'!AG2357&gt;0,YEAR(TODAY())-'Inventory Ref Sheet'!AG2357,"")</f>
        <v/>
      </c>
      <c r="AJ2357" s="99"/>
      <c r="AK2357" s="60">
        <f>'Inventory Ref Sheet'!AJ2357</f>
        <v>0</v>
      </c>
      <c r="AL2357" s="99"/>
      <c r="AM2357" s="97" t="str">
        <f t="shared" si="128"/>
        <v/>
      </c>
    </row>
    <row r="2358" spans="10:39" x14ac:dyDescent="0.25">
      <c r="J2358" s="59">
        <f>'Inventory Ref Sheet'!AK2358</f>
        <v>0</v>
      </c>
      <c r="K2358" s="59">
        <f>'Inventory Ref Sheet'!AL2358</f>
        <v>0</v>
      </c>
      <c r="L2358" s="59">
        <f>'Inventory Ref Sheet'!AM2358</f>
        <v>0</v>
      </c>
      <c r="M2358" s="59">
        <f>'Inventory Ref Sheet'!AP2358</f>
        <v>0</v>
      </c>
      <c r="N2358" s="59">
        <f>'Inventory Ref Sheet'!AQ2358</f>
        <v>0</v>
      </c>
      <c r="O2358" s="100" t="str">
        <f ca="1">IF('Inventory Ref Sheet'!AS2358&gt;0,YEAR(TODAY())-'Inventory Ref Sheet'!AS2358,"")</f>
        <v/>
      </c>
      <c r="P2358" s="95">
        <f>'Inventory Ref Sheet'!AU2358</f>
        <v>0</v>
      </c>
      <c r="Q2358" s="60">
        <f>'Inventory Ref Sheet'!AV2358</f>
        <v>0</v>
      </c>
      <c r="R2358" s="61"/>
      <c r="S2358" s="100" t="str">
        <f t="shared" si="126"/>
        <v/>
      </c>
      <c r="T2358" s="59">
        <f>'Inventory Ref Sheet'!M2358</f>
        <v>0</v>
      </c>
      <c r="U2358" s="102">
        <f>'Inventory Ref Sheet'!N2358</f>
        <v>0</v>
      </c>
      <c r="V2358" s="59">
        <f>'Inventory Ref Sheet'!O2358</f>
        <v>0</v>
      </c>
      <c r="W2358" s="59">
        <f>'Inventory Ref Sheet'!R2358</f>
        <v>0</v>
      </c>
      <c r="X2358" s="59">
        <f>'Inventory Ref Sheet'!S2358</f>
        <v>0</v>
      </c>
      <c r="Y2358" s="100" t="str">
        <f ca="1">IF('Inventory Ref Sheet'!U2358&gt;0,YEAR(TODAY())-'Inventory Ref Sheet'!U2358,"")</f>
        <v/>
      </c>
      <c r="Z2358" s="95">
        <f>'Inventory Ref Sheet'!W2358</f>
        <v>0</v>
      </c>
      <c r="AA2358" s="60">
        <f>'Inventory Ref Sheet'!X2358</f>
        <v>0</v>
      </c>
      <c r="AB2358" s="61"/>
      <c r="AC2358" s="97" t="str">
        <f t="shared" si="127"/>
        <v/>
      </c>
      <c r="AD2358" s="59">
        <f>'Inventory Ref Sheet'!Y2358</f>
        <v>0</v>
      </c>
      <c r="AE2358" s="59">
        <f>'Inventory Ref Sheet'!Z2358</f>
        <v>0</v>
      </c>
      <c r="AF2358" s="102">
        <f>'Inventory Ref Sheet'!AA2358</f>
        <v>0</v>
      </c>
      <c r="AG2358" s="59">
        <f>'Inventory Ref Sheet'!AD2358</f>
        <v>0</v>
      </c>
      <c r="AH2358" s="59">
        <f>'Inventory Ref Sheet'!AE2358</f>
        <v>0</v>
      </c>
      <c r="AI2358" s="100" t="str">
        <f ca="1">IF('Inventory Ref Sheet'!AG2358&gt;0,YEAR(TODAY())-'Inventory Ref Sheet'!AG2358,"")</f>
        <v/>
      </c>
      <c r="AJ2358" s="99"/>
      <c r="AK2358" s="60">
        <f>'Inventory Ref Sheet'!AJ2358</f>
        <v>0</v>
      </c>
      <c r="AL2358" s="99"/>
      <c r="AM2358" s="97" t="str">
        <f t="shared" si="128"/>
        <v/>
      </c>
    </row>
    <row r="2359" spans="10:39" x14ac:dyDescent="0.25">
      <c r="J2359" s="59">
        <f>'Inventory Ref Sheet'!AK2359</f>
        <v>0</v>
      </c>
      <c r="K2359" s="59">
        <f>'Inventory Ref Sheet'!AL2359</f>
        <v>0</v>
      </c>
      <c r="L2359" s="59">
        <f>'Inventory Ref Sheet'!AM2359</f>
        <v>0</v>
      </c>
      <c r="M2359" s="59">
        <f>'Inventory Ref Sheet'!AP2359</f>
        <v>0</v>
      </c>
      <c r="N2359" s="59">
        <f>'Inventory Ref Sheet'!AQ2359</f>
        <v>0</v>
      </c>
      <c r="O2359" s="100" t="str">
        <f ca="1">IF('Inventory Ref Sheet'!AS2359&gt;0,YEAR(TODAY())-'Inventory Ref Sheet'!AS2359,"")</f>
        <v/>
      </c>
      <c r="P2359" s="95">
        <f>'Inventory Ref Sheet'!AU2359</f>
        <v>0</v>
      </c>
      <c r="Q2359" s="60">
        <f>'Inventory Ref Sheet'!AV2359</f>
        <v>0</v>
      </c>
      <c r="R2359" s="61"/>
      <c r="S2359" s="100" t="str">
        <f t="shared" si="126"/>
        <v/>
      </c>
      <c r="T2359" s="59">
        <f>'Inventory Ref Sheet'!M2359</f>
        <v>0</v>
      </c>
      <c r="U2359" s="102">
        <f>'Inventory Ref Sheet'!N2359</f>
        <v>0</v>
      </c>
      <c r="V2359" s="59">
        <f>'Inventory Ref Sheet'!O2359</f>
        <v>0</v>
      </c>
      <c r="W2359" s="59">
        <f>'Inventory Ref Sheet'!R2359</f>
        <v>0</v>
      </c>
      <c r="X2359" s="59">
        <f>'Inventory Ref Sheet'!S2359</f>
        <v>0</v>
      </c>
      <c r="Y2359" s="100" t="str">
        <f ca="1">IF('Inventory Ref Sheet'!U2359&gt;0,YEAR(TODAY())-'Inventory Ref Sheet'!U2359,"")</f>
        <v/>
      </c>
      <c r="Z2359" s="95">
        <f>'Inventory Ref Sheet'!W2359</f>
        <v>0</v>
      </c>
      <c r="AA2359" s="60">
        <f>'Inventory Ref Sheet'!X2359</f>
        <v>0</v>
      </c>
      <c r="AB2359" s="61"/>
      <c r="AC2359" s="97" t="str">
        <f t="shared" si="127"/>
        <v/>
      </c>
      <c r="AD2359" s="59">
        <f>'Inventory Ref Sheet'!Y2359</f>
        <v>0</v>
      </c>
      <c r="AE2359" s="59">
        <f>'Inventory Ref Sheet'!Z2359</f>
        <v>0</v>
      </c>
      <c r="AF2359" s="102">
        <f>'Inventory Ref Sheet'!AA2359</f>
        <v>0</v>
      </c>
      <c r="AG2359" s="59">
        <f>'Inventory Ref Sheet'!AD2359</f>
        <v>0</v>
      </c>
      <c r="AH2359" s="59">
        <f>'Inventory Ref Sheet'!AE2359</f>
        <v>0</v>
      </c>
      <c r="AI2359" s="100" t="str">
        <f ca="1">IF('Inventory Ref Sheet'!AG2359&gt;0,YEAR(TODAY())-'Inventory Ref Sheet'!AG2359,"")</f>
        <v/>
      </c>
      <c r="AJ2359" s="99"/>
      <c r="AK2359" s="60">
        <f>'Inventory Ref Sheet'!AJ2359</f>
        <v>0</v>
      </c>
      <c r="AL2359" s="99"/>
      <c r="AM2359" s="97" t="str">
        <f t="shared" si="128"/>
        <v/>
      </c>
    </row>
    <row r="2360" spans="10:39" x14ac:dyDescent="0.25">
      <c r="J2360" s="59">
        <f>'Inventory Ref Sheet'!AK2360</f>
        <v>0</v>
      </c>
      <c r="K2360" s="59">
        <f>'Inventory Ref Sheet'!AL2360</f>
        <v>0</v>
      </c>
      <c r="L2360" s="59">
        <f>'Inventory Ref Sheet'!AM2360</f>
        <v>0</v>
      </c>
      <c r="M2360" s="59">
        <f>'Inventory Ref Sheet'!AP2360</f>
        <v>0</v>
      </c>
      <c r="N2360" s="59">
        <f>'Inventory Ref Sheet'!AQ2360</f>
        <v>0</v>
      </c>
      <c r="O2360" s="100" t="str">
        <f ca="1">IF('Inventory Ref Sheet'!AS2360&gt;0,YEAR(TODAY())-'Inventory Ref Sheet'!AS2360,"")</f>
        <v/>
      </c>
      <c r="P2360" s="95">
        <f>'Inventory Ref Sheet'!AU2360</f>
        <v>0</v>
      </c>
      <c r="Q2360" s="60">
        <f>'Inventory Ref Sheet'!AV2360</f>
        <v>0</v>
      </c>
      <c r="R2360" s="61"/>
      <c r="S2360" s="100" t="str">
        <f t="shared" si="126"/>
        <v/>
      </c>
      <c r="T2360" s="59">
        <f>'Inventory Ref Sheet'!M2360</f>
        <v>0</v>
      </c>
      <c r="U2360" s="102">
        <f>'Inventory Ref Sheet'!N2360</f>
        <v>0</v>
      </c>
      <c r="V2360" s="59">
        <f>'Inventory Ref Sheet'!O2360</f>
        <v>0</v>
      </c>
      <c r="W2360" s="59">
        <f>'Inventory Ref Sheet'!R2360</f>
        <v>0</v>
      </c>
      <c r="X2360" s="59">
        <f>'Inventory Ref Sheet'!S2360</f>
        <v>0</v>
      </c>
      <c r="Y2360" s="100" t="str">
        <f ca="1">IF('Inventory Ref Sheet'!U2360&gt;0,YEAR(TODAY())-'Inventory Ref Sheet'!U2360,"")</f>
        <v/>
      </c>
      <c r="Z2360" s="95">
        <f>'Inventory Ref Sheet'!W2360</f>
        <v>0</v>
      </c>
      <c r="AA2360" s="60">
        <f>'Inventory Ref Sheet'!X2360</f>
        <v>0</v>
      </c>
      <c r="AB2360" s="61"/>
      <c r="AC2360" s="97" t="str">
        <f t="shared" si="127"/>
        <v/>
      </c>
      <c r="AD2360" s="59">
        <f>'Inventory Ref Sheet'!Y2360</f>
        <v>0</v>
      </c>
      <c r="AE2360" s="59">
        <f>'Inventory Ref Sheet'!Z2360</f>
        <v>0</v>
      </c>
      <c r="AF2360" s="102">
        <f>'Inventory Ref Sheet'!AA2360</f>
        <v>0</v>
      </c>
      <c r="AG2360" s="59">
        <f>'Inventory Ref Sheet'!AD2360</f>
        <v>0</v>
      </c>
      <c r="AH2360" s="59">
        <f>'Inventory Ref Sheet'!AE2360</f>
        <v>0</v>
      </c>
      <c r="AI2360" s="100" t="str">
        <f ca="1">IF('Inventory Ref Sheet'!AG2360&gt;0,YEAR(TODAY())-'Inventory Ref Sheet'!AG2360,"")</f>
        <v/>
      </c>
      <c r="AJ2360" s="99"/>
      <c r="AK2360" s="60">
        <f>'Inventory Ref Sheet'!AJ2360</f>
        <v>0</v>
      </c>
      <c r="AL2360" s="99"/>
      <c r="AM2360" s="97" t="str">
        <f t="shared" si="128"/>
        <v/>
      </c>
    </row>
    <row r="2361" spans="10:39" x14ac:dyDescent="0.25">
      <c r="J2361" s="59">
        <f>'Inventory Ref Sheet'!AK2361</f>
        <v>0</v>
      </c>
      <c r="K2361" s="59">
        <f>'Inventory Ref Sheet'!AL2361</f>
        <v>0</v>
      </c>
      <c r="L2361" s="59">
        <f>'Inventory Ref Sheet'!AM2361</f>
        <v>0</v>
      </c>
      <c r="M2361" s="59">
        <f>'Inventory Ref Sheet'!AP2361</f>
        <v>0</v>
      </c>
      <c r="N2361" s="59">
        <f>'Inventory Ref Sheet'!AQ2361</f>
        <v>0</v>
      </c>
      <c r="O2361" s="100" t="str">
        <f ca="1">IF('Inventory Ref Sheet'!AS2361&gt;0,YEAR(TODAY())-'Inventory Ref Sheet'!AS2361,"")</f>
        <v/>
      </c>
      <c r="P2361" s="95">
        <f>'Inventory Ref Sheet'!AU2361</f>
        <v>0</v>
      </c>
      <c r="Q2361" s="60">
        <f>'Inventory Ref Sheet'!AV2361</f>
        <v>0</v>
      </c>
      <c r="R2361" s="61"/>
      <c r="S2361" s="100" t="str">
        <f t="shared" si="126"/>
        <v/>
      </c>
      <c r="T2361" s="59">
        <f>'Inventory Ref Sheet'!M2361</f>
        <v>0</v>
      </c>
      <c r="U2361" s="102">
        <f>'Inventory Ref Sheet'!N2361</f>
        <v>0</v>
      </c>
      <c r="V2361" s="59">
        <f>'Inventory Ref Sheet'!O2361</f>
        <v>0</v>
      </c>
      <c r="W2361" s="59">
        <f>'Inventory Ref Sheet'!R2361</f>
        <v>0</v>
      </c>
      <c r="X2361" s="59">
        <f>'Inventory Ref Sheet'!S2361</f>
        <v>0</v>
      </c>
      <c r="Y2361" s="100" t="str">
        <f ca="1">IF('Inventory Ref Sheet'!U2361&gt;0,YEAR(TODAY())-'Inventory Ref Sheet'!U2361,"")</f>
        <v/>
      </c>
      <c r="Z2361" s="95">
        <f>'Inventory Ref Sheet'!W2361</f>
        <v>0</v>
      </c>
      <c r="AA2361" s="60">
        <f>'Inventory Ref Sheet'!X2361</f>
        <v>0</v>
      </c>
      <c r="AB2361" s="61"/>
      <c r="AC2361" s="97" t="str">
        <f t="shared" si="127"/>
        <v/>
      </c>
      <c r="AD2361" s="59">
        <f>'Inventory Ref Sheet'!Y2361</f>
        <v>0</v>
      </c>
      <c r="AE2361" s="59">
        <f>'Inventory Ref Sheet'!Z2361</f>
        <v>0</v>
      </c>
      <c r="AF2361" s="102">
        <f>'Inventory Ref Sheet'!AA2361</f>
        <v>0</v>
      </c>
      <c r="AG2361" s="59">
        <f>'Inventory Ref Sheet'!AD2361</f>
        <v>0</v>
      </c>
      <c r="AH2361" s="59">
        <f>'Inventory Ref Sheet'!AE2361</f>
        <v>0</v>
      </c>
      <c r="AI2361" s="100" t="str">
        <f ca="1">IF('Inventory Ref Sheet'!AG2361&gt;0,YEAR(TODAY())-'Inventory Ref Sheet'!AG2361,"")</f>
        <v/>
      </c>
      <c r="AJ2361" s="99"/>
      <c r="AK2361" s="60">
        <f>'Inventory Ref Sheet'!AJ2361</f>
        <v>0</v>
      </c>
      <c r="AL2361" s="99"/>
      <c r="AM2361" s="97" t="str">
        <f t="shared" si="128"/>
        <v/>
      </c>
    </row>
    <row r="2362" spans="10:39" x14ac:dyDescent="0.25">
      <c r="J2362" s="59">
        <f>'Inventory Ref Sheet'!AK2362</f>
        <v>0</v>
      </c>
      <c r="K2362" s="59">
        <f>'Inventory Ref Sheet'!AL2362</f>
        <v>0</v>
      </c>
      <c r="L2362" s="59">
        <f>'Inventory Ref Sheet'!AM2362</f>
        <v>0</v>
      </c>
      <c r="M2362" s="59">
        <f>'Inventory Ref Sheet'!AP2362</f>
        <v>0</v>
      </c>
      <c r="N2362" s="59">
        <f>'Inventory Ref Sheet'!AQ2362</f>
        <v>0</v>
      </c>
      <c r="O2362" s="100" t="str">
        <f ca="1">IF('Inventory Ref Sheet'!AS2362&gt;0,YEAR(TODAY())-'Inventory Ref Sheet'!AS2362,"")</f>
        <v/>
      </c>
      <c r="P2362" s="95">
        <f>'Inventory Ref Sheet'!AU2362</f>
        <v>0</v>
      </c>
      <c r="Q2362" s="60">
        <f>'Inventory Ref Sheet'!AV2362</f>
        <v>0</v>
      </c>
      <c r="R2362" s="61"/>
      <c r="S2362" s="100" t="str">
        <f t="shared" si="126"/>
        <v/>
      </c>
      <c r="T2362" s="59">
        <f>'Inventory Ref Sheet'!M2362</f>
        <v>0</v>
      </c>
      <c r="U2362" s="102">
        <f>'Inventory Ref Sheet'!N2362</f>
        <v>0</v>
      </c>
      <c r="V2362" s="59">
        <f>'Inventory Ref Sheet'!O2362</f>
        <v>0</v>
      </c>
      <c r="W2362" s="59">
        <f>'Inventory Ref Sheet'!R2362</f>
        <v>0</v>
      </c>
      <c r="X2362" s="59">
        <f>'Inventory Ref Sheet'!S2362</f>
        <v>0</v>
      </c>
      <c r="Y2362" s="100" t="str">
        <f ca="1">IF('Inventory Ref Sheet'!U2362&gt;0,YEAR(TODAY())-'Inventory Ref Sheet'!U2362,"")</f>
        <v/>
      </c>
      <c r="Z2362" s="95">
        <f>'Inventory Ref Sheet'!W2362</f>
        <v>0</v>
      </c>
      <c r="AA2362" s="60">
        <f>'Inventory Ref Sheet'!X2362</f>
        <v>0</v>
      </c>
      <c r="AB2362" s="61"/>
      <c r="AC2362" s="97" t="str">
        <f t="shared" si="127"/>
        <v/>
      </c>
      <c r="AD2362" s="59">
        <f>'Inventory Ref Sheet'!Y2362</f>
        <v>0</v>
      </c>
      <c r="AE2362" s="59">
        <f>'Inventory Ref Sheet'!Z2362</f>
        <v>0</v>
      </c>
      <c r="AF2362" s="102">
        <f>'Inventory Ref Sheet'!AA2362</f>
        <v>0</v>
      </c>
      <c r="AG2362" s="59">
        <f>'Inventory Ref Sheet'!AD2362</f>
        <v>0</v>
      </c>
      <c r="AH2362" s="59">
        <f>'Inventory Ref Sheet'!AE2362</f>
        <v>0</v>
      </c>
      <c r="AI2362" s="100" t="str">
        <f ca="1">IF('Inventory Ref Sheet'!AG2362&gt;0,YEAR(TODAY())-'Inventory Ref Sheet'!AG2362,"")</f>
        <v/>
      </c>
      <c r="AJ2362" s="99"/>
      <c r="AK2362" s="60">
        <f>'Inventory Ref Sheet'!AJ2362</f>
        <v>0</v>
      </c>
      <c r="AL2362" s="99"/>
      <c r="AM2362" s="97" t="str">
        <f t="shared" si="128"/>
        <v/>
      </c>
    </row>
    <row r="2363" spans="10:39" x14ac:dyDescent="0.25">
      <c r="J2363" s="59">
        <f>'Inventory Ref Sheet'!AK2363</f>
        <v>0</v>
      </c>
      <c r="K2363" s="59">
        <f>'Inventory Ref Sheet'!AL2363</f>
        <v>0</v>
      </c>
      <c r="L2363" s="59">
        <f>'Inventory Ref Sheet'!AM2363</f>
        <v>0</v>
      </c>
      <c r="M2363" s="59">
        <f>'Inventory Ref Sheet'!AP2363</f>
        <v>0</v>
      </c>
      <c r="N2363" s="59">
        <f>'Inventory Ref Sheet'!AQ2363</f>
        <v>0</v>
      </c>
      <c r="O2363" s="100" t="str">
        <f ca="1">IF('Inventory Ref Sheet'!AS2363&gt;0,YEAR(TODAY())-'Inventory Ref Sheet'!AS2363,"")</f>
        <v/>
      </c>
      <c r="P2363" s="95">
        <f>'Inventory Ref Sheet'!AU2363</f>
        <v>0</v>
      </c>
      <c r="Q2363" s="60">
        <f>'Inventory Ref Sheet'!AV2363</f>
        <v>0</v>
      </c>
      <c r="R2363" s="61"/>
      <c r="S2363" s="100" t="str">
        <f t="shared" si="126"/>
        <v/>
      </c>
      <c r="T2363" s="59">
        <f>'Inventory Ref Sheet'!M2363</f>
        <v>0</v>
      </c>
      <c r="U2363" s="102">
        <f>'Inventory Ref Sheet'!N2363</f>
        <v>0</v>
      </c>
      <c r="V2363" s="59">
        <f>'Inventory Ref Sheet'!O2363</f>
        <v>0</v>
      </c>
      <c r="W2363" s="59">
        <f>'Inventory Ref Sheet'!R2363</f>
        <v>0</v>
      </c>
      <c r="X2363" s="59">
        <f>'Inventory Ref Sheet'!S2363</f>
        <v>0</v>
      </c>
      <c r="Y2363" s="100" t="str">
        <f ca="1">IF('Inventory Ref Sheet'!U2363&gt;0,YEAR(TODAY())-'Inventory Ref Sheet'!U2363,"")</f>
        <v/>
      </c>
      <c r="Z2363" s="95">
        <f>'Inventory Ref Sheet'!W2363</f>
        <v>0</v>
      </c>
      <c r="AA2363" s="60">
        <f>'Inventory Ref Sheet'!X2363</f>
        <v>0</v>
      </c>
      <c r="AB2363" s="61"/>
      <c r="AC2363" s="97" t="str">
        <f t="shared" si="127"/>
        <v/>
      </c>
      <c r="AD2363" s="59">
        <f>'Inventory Ref Sheet'!Y2363</f>
        <v>0</v>
      </c>
      <c r="AE2363" s="59">
        <f>'Inventory Ref Sheet'!Z2363</f>
        <v>0</v>
      </c>
      <c r="AF2363" s="102">
        <f>'Inventory Ref Sheet'!AA2363</f>
        <v>0</v>
      </c>
      <c r="AG2363" s="59">
        <f>'Inventory Ref Sheet'!AD2363</f>
        <v>0</v>
      </c>
      <c r="AH2363" s="59">
        <f>'Inventory Ref Sheet'!AE2363</f>
        <v>0</v>
      </c>
      <c r="AI2363" s="100" t="str">
        <f ca="1">IF('Inventory Ref Sheet'!AG2363&gt;0,YEAR(TODAY())-'Inventory Ref Sheet'!AG2363,"")</f>
        <v/>
      </c>
      <c r="AJ2363" s="99"/>
      <c r="AK2363" s="60">
        <f>'Inventory Ref Sheet'!AJ2363</f>
        <v>0</v>
      </c>
      <c r="AL2363" s="99"/>
      <c r="AM2363" s="97" t="str">
        <f t="shared" si="128"/>
        <v/>
      </c>
    </row>
    <row r="2364" spans="10:39" x14ac:dyDescent="0.25">
      <c r="J2364" s="59">
        <f>'Inventory Ref Sheet'!AK2364</f>
        <v>0</v>
      </c>
      <c r="K2364" s="59">
        <f>'Inventory Ref Sheet'!AL2364</f>
        <v>0</v>
      </c>
      <c r="L2364" s="59">
        <f>'Inventory Ref Sheet'!AM2364</f>
        <v>0</v>
      </c>
      <c r="M2364" s="59">
        <f>'Inventory Ref Sheet'!AP2364</f>
        <v>0</v>
      </c>
      <c r="N2364" s="59">
        <f>'Inventory Ref Sheet'!AQ2364</f>
        <v>0</v>
      </c>
      <c r="O2364" s="100" t="str">
        <f ca="1">IF('Inventory Ref Sheet'!AS2364&gt;0,YEAR(TODAY())-'Inventory Ref Sheet'!AS2364,"")</f>
        <v/>
      </c>
      <c r="P2364" s="95">
        <f>'Inventory Ref Sheet'!AU2364</f>
        <v>0</v>
      </c>
      <c r="Q2364" s="60">
        <f>'Inventory Ref Sheet'!AV2364</f>
        <v>0</v>
      </c>
      <c r="R2364" s="61"/>
      <c r="S2364" s="100" t="str">
        <f t="shared" si="126"/>
        <v/>
      </c>
      <c r="T2364" s="59">
        <f>'Inventory Ref Sheet'!M2364</f>
        <v>0</v>
      </c>
      <c r="U2364" s="102">
        <f>'Inventory Ref Sheet'!N2364</f>
        <v>0</v>
      </c>
      <c r="V2364" s="59">
        <f>'Inventory Ref Sheet'!O2364</f>
        <v>0</v>
      </c>
      <c r="W2364" s="59">
        <f>'Inventory Ref Sheet'!R2364</f>
        <v>0</v>
      </c>
      <c r="X2364" s="59">
        <f>'Inventory Ref Sheet'!S2364</f>
        <v>0</v>
      </c>
      <c r="Y2364" s="100" t="str">
        <f ca="1">IF('Inventory Ref Sheet'!U2364&gt;0,YEAR(TODAY())-'Inventory Ref Sheet'!U2364,"")</f>
        <v/>
      </c>
      <c r="Z2364" s="95">
        <f>'Inventory Ref Sheet'!W2364</f>
        <v>0</v>
      </c>
      <c r="AA2364" s="60">
        <f>'Inventory Ref Sheet'!X2364</f>
        <v>0</v>
      </c>
      <c r="AB2364" s="61"/>
      <c r="AC2364" s="97" t="str">
        <f t="shared" si="127"/>
        <v/>
      </c>
      <c r="AD2364" s="59">
        <f>'Inventory Ref Sheet'!Y2364</f>
        <v>0</v>
      </c>
      <c r="AE2364" s="59">
        <f>'Inventory Ref Sheet'!Z2364</f>
        <v>0</v>
      </c>
      <c r="AF2364" s="102">
        <f>'Inventory Ref Sheet'!AA2364</f>
        <v>0</v>
      </c>
      <c r="AG2364" s="59">
        <f>'Inventory Ref Sheet'!AD2364</f>
        <v>0</v>
      </c>
      <c r="AH2364" s="59">
        <f>'Inventory Ref Sheet'!AE2364</f>
        <v>0</v>
      </c>
      <c r="AI2364" s="100" t="str">
        <f ca="1">IF('Inventory Ref Sheet'!AG2364&gt;0,YEAR(TODAY())-'Inventory Ref Sheet'!AG2364,"")</f>
        <v/>
      </c>
      <c r="AJ2364" s="99"/>
      <c r="AK2364" s="60">
        <f>'Inventory Ref Sheet'!AJ2364</f>
        <v>0</v>
      </c>
      <c r="AL2364" s="99"/>
      <c r="AM2364" s="97" t="str">
        <f t="shared" si="128"/>
        <v/>
      </c>
    </row>
    <row r="2365" spans="10:39" x14ac:dyDescent="0.25">
      <c r="J2365" s="59">
        <f>'Inventory Ref Sheet'!AK2365</f>
        <v>0</v>
      </c>
      <c r="K2365" s="59">
        <f>'Inventory Ref Sheet'!AL2365</f>
        <v>0</v>
      </c>
      <c r="L2365" s="59">
        <f>'Inventory Ref Sheet'!AM2365</f>
        <v>0</v>
      </c>
      <c r="M2365" s="59">
        <f>'Inventory Ref Sheet'!AP2365</f>
        <v>0</v>
      </c>
      <c r="N2365" s="59">
        <f>'Inventory Ref Sheet'!AQ2365</f>
        <v>0</v>
      </c>
      <c r="O2365" s="100" t="str">
        <f ca="1">IF('Inventory Ref Sheet'!AS2365&gt;0,YEAR(TODAY())-'Inventory Ref Sheet'!AS2365,"")</f>
        <v/>
      </c>
      <c r="P2365" s="95">
        <f>'Inventory Ref Sheet'!AU2365</f>
        <v>0</v>
      </c>
      <c r="Q2365" s="60">
        <f>'Inventory Ref Sheet'!AV2365</f>
        <v>0</v>
      </c>
      <c r="R2365" s="61"/>
      <c r="S2365" s="100" t="str">
        <f t="shared" si="126"/>
        <v/>
      </c>
      <c r="T2365" s="59">
        <f>'Inventory Ref Sheet'!M2365</f>
        <v>0</v>
      </c>
      <c r="U2365" s="102">
        <f>'Inventory Ref Sheet'!N2365</f>
        <v>0</v>
      </c>
      <c r="V2365" s="59">
        <f>'Inventory Ref Sheet'!O2365</f>
        <v>0</v>
      </c>
      <c r="W2365" s="59">
        <f>'Inventory Ref Sheet'!R2365</f>
        <v>0</v>
      </c>
      <c r="X2365" s="59">
        <f>'Inventory Ref Sheet'!S2365</f>
        <v>0</v>
      </c>
      <c r="Y2365" s="100" t="str">
        <f ca="1">IF('Inventory Ref Sheet'!U2365&gt;0,YEAR(TODAY())-'Inventory Ref Sheet'!U2365,"")</f>
        <v/>
      </c>
      <c r="Z2365" s="95">
        <f>'Inventory Ref Sheet'!W2365</f>
        <v>0</v>
      </c>
      <c r="AA2365" s="60">
        <f>'Inventory Ref Sheet'!X2365</f>
        <v>0</v>
      </c>
      <c r="AB2365" s="61"/>
      <c r="AC2365" s="97" t="str">
        <f t="shared" si="127"/>
        <v/>
      </c>
      <c r="AD2365" s="59">
        <f>'Inventory Ref Sheet'!Y2365</f>
        <v>0</v>
      </c>
      <c r="AE2365" s="59">
        <f>'Inventory Ref Sheet'!Z2365</f>
        <v>0</v>
      </c>
      <c r="AF2365" s="102">
        <f>'Inventory Ref Sheet'!AA2365</f>
        <v>0</v>
      </c>
      <c r="AG2365" s="59">
        <f>'Inventory Ref Sheet'!AD2365</f>
        <v>0</v>
      </c>
      <c r="AH2365" s="59">
        <f>'Inventory Ref Sheet'!AE2365</f>
        <v>0</v>
      </c>
      <c r="AI2365" s="100" t="str">
        <f ca="1">IF('Inventory Ref Sheet'!AG2365&gt;0,YEAR(TODAY())-'Inventory Ref Sheet'!AG2365,"")</f>
        <v/>
      </c>
      <c r="AJ2365" s="99"/>
      <c r="AK2365" s="60">
        <f>'Inventory Ref Sheet'!AJ2365</f>
        <v>0</v>
      </c>
      <c r="AL2365" s="99"/>
      <c r="AM2365" s="97" t="str">
        <f t="shared" si="128"/>
        <v/>
      </c>
    </row>
    <row r="2366" spans="10:39" x14ac:dyDescent="0.25">
      <c r="J2366" s="59">
        <f>'Inventory Ref Sheet'!AK2366</f>
        <v>0</v>
      </c>
      <c r="K2366" s="59">
        <f>'Inventory Ref Sheet'!AL2366</f>
        <v>0</v>
      </c>
      <c r="L2366" s="59">
        <f>'Inventory Ref Sheet'!AM2366</f>
        <v>0</v>
      </c>
      <c r="M2366" s="59">
        <f>'Inventory Ref Sheet'!AP2366</f>
        <v>0</v>
      </c>
      <c r="N2366" s="59">
        <f>'Inventory Ref Sheet'!AQ2366</f>
        <v>0</v>
      </c>
      <c r="O2366" s="100" t="str">
        <f ca="1">IF('Inventory Ref Sheet'!AS2366&gt;0,YEAR(TODAY())-'Inventory Ref Sheet'!AS2366,"")</f>
        <v/>
      </c>
      <c r="P2366" s="95">
        <f>'Inventory Ref Sheet'!AU2366</f>
        <v>0</v>
      </c>
      <c r="Q2366" s="60">
        <f>'Inventory Ref Sheet'!AV2366</f>
        <v>0</v>
      </c>
      <c r="R2366" s="61"/>
      <c r="S2366" s="100" t="str">
        <f t="shared" si="126"/>
        <v/>
      </c>
      <c r="T2366" s="59">
        <f>'Inventory Ref Sheet'!M2366</f>
        <v>0</v>
      </c>
      <c r="U2366" s="102">
        <f>'Inventory Ref Sheet'!N2366</f>
        <v>0</v>
      </c>
      <c r="V2366" s="59">
        <f>'Inventory Ref Sheet'!O2366</f>
        <v>0</v>
      </c>
      <c r="W2366" s="59">
        <f>'Inventory Ref Sheet'!R2366</f>
        <v>0</v>
      </c>
      <c r="X2366" s="59">
        <f>'Inventory Ref Sheet'!S2366</f>
        <v>0</v>
      </c>
      <c r="Y2366" s="100" t="str">
        <f ca="1">IF('Inventory Ref Sheet'!U2366&gt;0,YEAR(TODAY())-'Inventory Ref Sheet'!U2366,"")</f>
        <v/>
      </c>
      <c r="Z2366" s="95">
        <f>'Inventory Ref Sheet'!W2366</f>
        <v>0</v>
      </c>
      <c r="AA2366" s="60">
        <f>'Inventory Ref Sheet'!X2366</f>
        <v>0</v>
      </c>
      <c r="AB2366" s="61"/>
      <c r="AC2366" s="97" t="str">
        <f t="shared" si="127"/>
        <v/>
      </c>
      <c r="AD2366" s="59">
        <f>'Inventory Ref Sheet'!Y2366</f>
        <v>0</v>
      </c>
      <c r="AE2366" s="59">
        <f>'Inventory Ref Sheet'!Z2366</f>
        <v>0</v>
      </c>
      <c r="AF2366" s="102">
        <f>'Inventory Ref Sheet'!AA2366</f>
        <v>0</v>
      </c>
      <c r="AG2366" s="59">
        <f>'Inventory Ref Sheet'!AD2366</f>
        <v>0</v>
      </c>
      <c r="AH2366" s="59">
        <f>'Inventory Ref Sheet'!AE2366</f>
        <v>0</v>
      </c>
      <c r="AI2366" s="100" t="str">
        <f ca="1">IF('Inventory Ref Sheet'!AG2366&gt;0,YEAR(TODAY())-'Inventory Ref Sheet'!AG2366,"")</f>
        <v/>
      </c>
      <c r="AJ2366" s="99"/>
      <c r="AK2366" s="60">
        <f>'Inventory Ref Sheet'!AJ2366</f>
        <v>0</v>
      </c>
      <c r="AL2366" s="99"/>
      <c r="AM2366" s="97" t="str">
        <f t="shared" si="128"/>
        <v/>
      </c>
    </row>
    <row r="2367" spans="10:39" x14ac:dyDescent="0.25">
      <c r="J2367" s="59">
        <f>'Inventory Ref Sheet'!AK2367</f>
        <v>0</v>
      </c>
      <c r="K2367" s="59">
        <f>'Inventory Ref Sheet'!AL2367</f>
        <v>0</v>
      </c>
      <c r="L2367" s="59">
        <f>'Inventory Ref Sheet'!AM2367</f>
        <v>0</v>
      </c>
      <c r="M2367" s="59">
        <f>'Inventory Ref Sheet'!AP2367</f>
        <v>0</v>
      </c>
      <c r="N2367" s="59">
        <f>'Inventory Ref Sheet'!AQ2367</f>
        <v>0</v>
      </c>
      <c r="O2367" s="100" t="str">
        <f ca="1">IF('Inventory Ref Sheet'!AS2367&gt;0,YEAR(TODAY())-'Inventory Ref Sheet'!AS2367,"")</f>
        <v/>
      </c>
      <c r="P2367" s="95">
        <f>'Inventory Ref Sheet'!AU2367</f>
        <v>0</v>
      </c>
      <c r="Q2367" s="60">
        <f>'Inventory Ref Sheet'!AV2367</f>
        <v>0</v>
      </c>
      <c r="R2367" s="61"/>
      <c r="S2367" s="100" t="str">
        <f t="shared" si="126"/>
        <v/>
      </c>
      <c r="T2367" s="59">
        <f>'Inventory Ref Sheet'!M2367</f>
        <v>0</v>
      </c>
      <c r="U2367" s="102">
        <f>'Inventory Ref Sheet'!N2367</f>
        <v>0</v>
      </c>
      <c r="V2367" s="59">
        <f>'Inventory Ref Sheet'!O2367</f>
        <v>0</v>
      </c>
      <c r="W2367" s="59">
        <f>'Inventory Ref Sheet'!R2367</f>
        <v>0</v>
      </c>
      <c r="X2367" s="59">
        <f>'Inventory Ref Sheet'!S2367</f>
        <v>0</v>
      </c>
      <c r="Y2367" s="100" t="str">
        <f ca="1">IF('Inventory Ref Sheet'!U2367&gt;0,YEAR(TODAY())-'Inventory Ref Sheet'!U2367,"")</f>
        <v/>
      </c>
      <c r="Z2367" s="95">
        <f>'Inventory Ref Sheet'!W2367</f>
        <v>0</v>
      </c>
      <c r="AA2367" s="60">
        <f>'Inventory Ref Sheet'!X2367</f>
        <v>0</v>
      </c>
      <c r="AB2367" s="61"/>
      <c r="AC2367" s="97" t="str">
        <f t="shared" si="127"/>
        <v/>
      </c>
      <c r="AD2367" s="59">
        <f>'Inventory Ref Sheet'!Y2367</f>
        <v>0</v>
      </c>
      <c r="AE2367" s="59">
        <f>'Inventory Ref Sheet'!Z2367</f>
        <v>0</v>
      </c>
      <c r="AF2367" s="102">
        <f>'Inventory Ref Sheet'!AA2367</f>
        <v>0</v>
      </c>
      <c r="AG2367" s="59">
        <f>'Inventory Ref Sheet'!AD2367</f>
        <v>0</v>
      </c>
      <c r="AH2367" s="59">
        <f>'Inventory Ref Sheet'!AE2367</f>
        <v>0</v>
      </c>
      <c r="AI2367" s="100" t="str">
        <f ca="1">IF('Inventory Ref Sheet'!AG2367&gt;0,YEAR(TODAY())-'Inventory Ref Sheet'!AG2367,"")</f>
        <v/>
      </c>
      <c r="AJ2367" s="99"/>
      <c r="AK2367" s="60">
        <f>'Inventory Ref Sheet'!AJ2367</f>
        <v>0</v>
      </c>
      <c r="AL2367" s="99"/>
      <c r="AM2367" s="97" t="str">
        <f t="shared" si="128"/>
        <v/>
      </c>
    </row>
    <row r="2368" spans="10:39" x14ac:dyDescent="0.25">
      <c r="J2368" s="59">
        <f>'Inventory Ref Sheet'!AK2368</f>
        <v>0</v>
      </c>
      <c r="K2368" s="59">
        <f>'Inventory Ref Sheet'!AL2368</f>
        <v>0</v>
      </c>
      <c r="L2368" s="59">
        <f>'Inventory Ref Sheet'!AM2368</f>
        <v>0</v>
      </c>
      <c r="M2368" s="59">
        <f>'Inventory Ref Sheet'!AP2368</f>
        <v>0</v>
      </c>
      <c r="N2368" s="59">
        <f>'Inventory Ref Sheet'!AQ2368</f>
        <v>0</v>
      </c>
      <c r="O2368" s="100" t="str">
        <f ca="1">IF('Inventory Ref Sheet'!AS2368&gt;0,YEAR(TODAY())-'Inventory Ref Sheet'!AS2368,"")</f>
        <v/>
      </c>
      <c r="P2368" s="95">
        <f>'Inventory Ref Sheet'!AU2368</f>
        <v>0</v>
      </c>
      <c r="Q2368" s="60">
        <f>'Inventory Ref Sheet'!AV2368</f>
        <v>0</v>
      </c>
      <c r="R2368" s="61"/>
      <c r="S2368" s="100" t="str">
        <f t="shared" si="126"/>
        <v/>
      </c>
      <c r="T2368" s="59">
        <f>'Inventory Ref Sheet'!M2368</f>
        <v>0</v>
      </c>
      <c r="U2368" s="102">
        <f>'Inventory Ref Sheet'!N2368</f>
        <v>0</v>
      </c>
      <c r="V2368" s="59">
        <f>'Inventory Ref Sheet'!O2368</f>
        <v>0</v>
      </c>
      <c r="W2368" s="59">
        <f>'Inventory Ref Sheet'!R2368</f>
        <v>0</v>
      </c>
      <c r="X2368" s="59">
        <f>'Inventory Ref Sheet'!S2368</f>
        <v>0</v>
      </c>
      <c r="Y2368" s="100" t="str">
        <f ca="1">IF('Inventory Ref Sheet'!U2368&gt;0,YEAR(TODAY())-'Inventory Ref Sheet'!U2368,"")</f>
        <v/>
      </c>
      <c r="Z2368" s="95">
        <f>'Inventory Ref Sheet'!W2368</f>
        <v>0</v>
      </c>
      <c r="AA2368" s="60">
        <f>'Inventory Ref Sheet'!X2368</f>
        <v>0</v>
      </c>
      <c r="AB2368" s="61"/>
      <c r="AC2368" s="97" t="str">
        <f t="shared" si="127"/>
        <v/>
      </c>
      <c r="AD2368" s="59">
        <f>'Inventory Ref Sheet'!Y2368</f>
        <v>0</v>
      </c>
      <c r="AE2368" s="59">
        <f>'Inventory Ref Sheet'!Z2368</f>
        <v>0</v>
      </c>
      <c r="AF2368" s="102">
        <f>'Inventory Ref Sheet'!AA2368</f>
        <v>0</v>
      </c>
      <c r="AG2368" s="59">
        <f>'Inventory Ref Sheet'!AD2368</f>
        <v>0</v>
      </c>
      <c r="AH2368" s="59">
        <f>'Inventory Ref Sheet'!AE2368</f>
        <v>0</v>
      </c>
      <c r="AI2368" s="100" t="str">
        <f ca="1">IF('Inventory Ref Sheet'!AG2368&gt;0,YEAR(TODAY())-'Inventory Ref Sheet'!AG2368,"")</f>
        <v/>
      </c>
      <c r="AJ2368" s="99"/>
      <c r="AK2368" s="60">
        <f>'Inventory Ref Sheet'!AJ2368</f>
        <v>0</v>
      </c>
      <c r="AL2368" s="99"/>
      <c r="AM2368" s="97" t="str">
        <f t="shared" si="128"/>
        <v/>
      </c>
    </row>
    <row r="2369" spans="10:39" x14ac:dyDescent="0.25">
      <c r="J2369" s="59">
        <f>'Inventory Ref Sheet'!AK2369</f>
        <v>0</v>
      </c>
      <c r="K2369" s="59">
        <f>'Inventory Ref Sheet'!AL2369</f>
        <v>0</v>
      </c>
      <c r="L2369" s="59">
        <f>'Inventory Ref Sheet'!AM2369</f>
        <v>0</v>
      </c>
      <c r="M2369" s="59">
        <f>'Inventory Ref Sheet'!AP2369</f>
        <v>0</v>
      </c>
      <c r="N2369" s="59">
        <f>'Inventory Ref Sheet'!AQ2369</f>
        <v>0</v>
      </c>
      <c r="O2369" s="100" t="str">
        <f ca="1">IF('Inventory Ref Sheet'!AS2369&gt;0,YEAR(TODAY())-'Inventory Ref Sheet'!AS2369,"")</f>
        <v/>
      </c>
      <c r="P2369" s="95">
        <f>'Inventory Ref Sheet'!AU2369</f>
        <v>0</v>
      </c>
      <c r="Q2369" s="60">
        <f>'Inventory Ref Sheet'!AV2369</f>
        <v>0</v>
      </c>
      <c r="R2369" s="61"/>
      <c r="S2369" s="100" t="str">
        <f t="shared" si="126"/>
        <v/>
      </c>
      <c r="T2369" s="59">
        <f>'Inventory Ref Sheet'!M2369</f>
        <v>0</v>
      </c>
      <c r="U2369" s="102">
        <f>'Inventory Ref Sheet'!N2369</f>
        <v>0</v>
      </c>
      <c r="V2369" s="59">
        <f>'Inventory Ref Sheet'!O2369</f>
        <v>0</v>
      </c>
      <c r="W2369" s="59">
        <f>'Inventory Ref Sheet'!R2369</f>
        <v>0</v>
      </c>
      <c r="X2369" s="59">
        <f>'Inventory Ref Sheet'!S2369</f>
        <v>0</v>
      </c>
      <c r="Y2369" s="100" t="str">
        <f ca="1">IF('Inventory Ref Sheet'!U2369&gt;0,YEAR(TODAY())-'Inventory Ref Sheet'!U2369,"")</f>
        <v/>
      </c>
      <c r="Z2369" s="95">
        <f>'Inventory Ref Sheet'!W2369</f>
        <v>0</v>
      </c>
      <c r="AA2369" s="60">
        <f>'Inventory Ref Sheet'!X2369</f>
        <v>0</v>
      </c>
      <c r="AB2369" s="61"/>
      <c r="AC2369" s="97" t="str">
        <f t="shared" si="127"/>
        <v/>
      </c>
      <c r="AD2369" s="59">
        <f>'Inventory Ref Sheet'!Y2369</f>
        <v>0</v>
      </c>
      <c r="AE2369" s="59">
        <f>'Inventory Ref Sheet'!Z2369</f>
        <v>0</v>
      </c>
      <c r="AF2369" s="102">
        <f>'Inventory Ref Sheet'!AA2369</f>
        <v>0</v>
      </c>
      <c r="AG2369" s="59">
        <f>'Inventory Ref Sheet'!AD2369</f>
        <v>0</v>
      </c>
      <c r="AH2369" s="59">
        <f>'Inventory Ref Sheet'!AE2369</f>
        <v>0</v>
      </c>
      <c r="AI2369" s="100" t="str">
        <f ca="1">IF('Inventory Ref Sheet'!AG2369&gt;0,YEAR(TODAY())-'Inventory Ref Sheet'!AG2369,"")</f>
        <v/>
      </c>
      <c r="AJ2369" s="99"/>
      <c r="AK2369" s="60">
        <f>'Inventory Ref Sheet'!AJ2369</f>
        <v>0</v>
      </c>
      <c r="AL2369" s="99"/>
      <c r="AM2369" s="97" t="str">
        <f t="shared" si="128"/>
        <v/>
      </c>
    </row>
    <row r="2370" spans="10:39" x14ac:dyDescent="0.25">
      <c r="J2370" s="59">
        <f>'Inventory Ref Sheet'!AK2370</f>
        <v>0</v>
      </c>
      <c r="K2370" s="59">
        <f>'Inventory Ref Sheet'!AL2370</f>
        <v>0</v>
      </c>
      <c r="L2370" s="59">
        <f>'Inventory Ref Sheet'!AM2370</f>
        <v>0</v>
      </c>
      <c r="M2370" s="59">
        <f>'Inventory Ref Sheet'!AP2370</f>
        <v>0</v>
      </c>
      <c r="N2370" s="59">
        <f>'Inventory Ref Sheet'!AQ2370</f>
        <v>0</v>
      </c>
      <c r="O2370" s="100" t="str">
        <f ca="1">IF('Inventory Ref Sheet'!AS2370&gt;0,YEAR(TODAY())-'Inventory Ref Sheet'!AS2370,"")</f>
        <v/>
      </c>
      <c r="P2370" s="95">
        <f>'Inventory Ref Sheet'!AU2370</f>
        <v>0</v>
      </c>
      <c r="Q2370" s="60">
        <f>'Inventory Ref Sheet'!AV2370</f>
        <v>0</v>
      </c>
      <c r="R2370" s="61"/>
      <c r="S2370" s="100" t="str">
        <f t="shared" si="126"/>
        <v/>
      </c>
      <c r="T2370" s="59">
        <f>'Inventory Ref Sheet'!M2370</f>
        <v>0</v>
      </c>
      <c r="U2370" s="102">
        <f>'Inventory Ref Sheet'!N2370</f>
        <v>0</v>
      </c>
      <c r="V2370" s="59">
        <f>'Inventory Ref Sheet'!O2370</f>
        <v>0</v>
      </c>
      <c r="W2370" s="59">
        <f>'Inventory Ref Sheet'!R2370</f>
        <v>0</v>
      </c>
      <c r="X2370" s="59">
        <f>'Inventory Ref Sheet'!S2370</f>
        <v>0</v>
      </c>
      <c r="Y2370" s="100" t="str">
        <f ca="1">IF('Inventory Ref Sheet'!U2370&gt;0,YEAR(TODAY())-'Inventory Ref Sheet'!U2370,"")</f>
        <v/>
      </c>
      <c r="Z2370" s="95">
        <f>'Inventory Ref Sheet'!W2370</f>
        <v>0</v>
      </c>
      <c r="AA2370" s="60">
        <f>'Inventory Ref Sheet'!X2370</f>
        <v>0</v>
      </c>
      <c r="AB2370" s="61"/>
      <c r="AC2370" s="97" t="str">
        <f t="shared" si="127"/>
        <v/>
      </c>
      <c r="AD2370" s="59">
        <f>'Inventory Ref Sheet'!Y2370</f>
        <v>0</v>
      </c>
      <c r="AE2370" s="59">
        <f>'Inventory Ref Sheet'!Z2370</f>
        <v>0</v>
      </c>
      <c r="AF2370" s="102">
        <f>'Inventory Ref Sheet'!AA2370</f>
        <v>0</v>
      </c>
      <c r="AG2370" s="59">
        <f>'Inventory Ref Sheet'!AD2370</f>
        <v>0</v>
      </c>
      <c r="AH2370" s="59">
        <f>'Inventory Ref Sheet'!AE2370</f>
        <v>0</v>
      </c>
      <c r="AI2370" s="100" t="str">
        <f ca="1">IF('Inventory Ref Sheet'!AG2370&gt;0,YEAR(TODAY())-'Inventory Ref Sheet'!AG2370,"")</f>
        <v/>
      </c>
      <c r="AJ2370" s="99"/>
      <c r="AK2370" s="60">
        <f>'Inventory Ref Sheet'!AJ2370</f>
        <v>0</v>
      </c>
      <c r="AL2370" s="99"/>
      <c r="AM2370" s="97" t="str">
        <f t="shared" si="128"/>
        <v/>
      </c>
    </row>
    <row r="2371" spans="10:39" x14ac:dyDescent="0.25">
      <c r="J2371" s="59">
        <f>'Inventory Ref Sheet'!AK2371</f>
        <v>0</v>
      </c>
      <c r="K2371" s="59">
        <f>'Inventory Ref Sheet'!AL2371</f>
        <v>0</v>
      </c>
      <c r="L2371" s="59">
        <f>'Inventory Ref Sheet'!AM2371</f>
        <v>0</v>
      </c>
      <c r="M2371" s="59">
        <f>'Inventory Ref Sheet'!AP2371</f>
        <v>0</v>
      </c>
      <c r="N2371" s="59">
        <f>'Inventory Ref Sheet'!AQ2371</f>
        <v>0</v>
      </c>
      <c r="O2371" s="100" t="str">
        <f ca="1">IF('Inventory Ref Sheet'!AS2371&gt;0,YEAR(TODAY())-'Inventory Ref Sheet'!AS2371,"")</f>
        <v/>
      </c>
      <c r="P2371" s="95">
        <f>'Inventory Ref Sheet'!AU2371</f>
        <v>0</v>
      </c>
      <c r="Q2371" s="60">
        <f>'Inventory Ref Sheet'!AV2371</f>
        <v>0</v>
      </c>
      <c r="R2371" s="61"/>
      <c r="S2371" s="100" t="str">
        <f t="shared" si="126"/>
        <v/>
      </c>
      <c r="T2371" s="59">
        <f>'Inventory Ref Sheet'!M2371</f>
        <v>0</v>
      </c>
      <c r="U2371" s="102">
        <f>'Inventory Ref Sheet'!N2371</f>
        <v>0</v>
      </c>
      <c r="V2371" s="59">
        <f>'Inventory Ref Sheet'!O2371</f>
        <v>0</v>
      </c>
      <c r="W2371" s="59">
        <f>'Inventory Ref Sheet'!R2371</f>
        <v>0</v>
      </c>
      <c r="X2371" s="59">
        <f>'Inventory Ref Sheet'!S2371</f>
        <v>0</v>
      </c>
      <c r="Y2371" s="100" t="str">
        <f ca="1">IF('Inventory Ref Sheet'!U2371&gt;0,YEAR(TODAY())-'Inventory Ref Sheet'!U2371,"")</f>
        <v/>
      </c>
      <c r="Z2371" s="95">
        <f>'Inventory Ref Sheet'!W2371</f>
        <v>0</v>
      </c>
      <c r="AA2371" s="60">
        <f>'Inventory Ref Sheet'!X2371</f>
        <v>0</v>
      </c>
      <c r="AB2371" s="61"/>
      <c r="AC2371" s="97" t="str">
        <f t="shared" si="127"/>
        <v/>
      </c>
      <c r="AD2371" s="59">
        <f>'Inventory Ref Sheet'!Y2371</f>
        <v>0</v>
      </c>
      <c r="AE2371" s="59">
        <f>'Inventory Ref Sheet'!Z2371</f>
        <v>0</v>
      </c>
      <c r="AF2371" s="102">
        <f>'Inventory Ref Sheet'!AA2371</f>
        <v>0</v>
      </c>
      <c r="AG2371" s="59">
        <f>'Inventory Ref Sheet'!AD2371</f>
        <v>0</v>
      </c>
      <c r="AH2371" s="59">
        <f>'Inventory Ref Sheet'!AE2371</f>
        <v>0</v>
      </c>
      <c r="AI2371" s="100" t="str">
        <f ca="1">IF('Inventory Ref Sheet'!AG2371&gt;0,YEAR(TODAY())-'Inventory Ref Sheet'!AG2371,"")</f>
        <v/>
      </c>
      <c r="AJ2371" s="99"/>
      <c r="AK2371" s="60">
        <f>'Inventory Ref Sheet'!AJ2371</f>
        <v>0</v>
      </c>
      <c r="AL2371" s="99"/>
      <c r="AM2371" s="97" t="str">
        <f t="shared" si="128"/>
        <v/>
      </c>
    </row>
    <row r="2372" spans="10:39" x14ac:dyDescent="0.25">
      <c r="J2372" s="59">
        <f>'Inventory Ref Sheet'!AK2372</f>
        <v>0</v>
      </c>
      <c r="K2372" s="59">
        <f>'Inventory Ref Sheet'!AL2372</f>
        <v>0</v>
      </c>
      <c r="L2372" s="59">
        <f>'Inventory Ref Sheet'!AM2372</f>
        <v>0</v>
      </c>
      <c r="M2372" s="59">
        <f>'Inventory Ref Sheet'!AP2372</f>
        <v>0</v>
      </c>
      <c r="N2372" s="59">
        <f>'Inventory Ref Sheet'!AQ2372</f>
        <v>0</v>
      </c>
      <c r="O2372" s="100" t="str">
        <f ca="1">IF('Inventory Ref Sheet'!AS2372&gt;0,YEAR(TODAY())-'Inventory Ref Sheet'!AS2372,"")</f>
        <v/>
      </c>
      <c r="P2372" s="95">
        <f>'Inventory Ref Sheet'!AU2372</f>
        <v>0</v>
      </c>
      <c r="Q2372" s="60">
        <f>'Inventory Ref Sheet'!AV2372</f>
        <v>0</v>
      </c>
      <c r="R2372" s="61"/>
      <c r="S2372" s="100" t="str">
        <f t="shared" si="126"/>
        <v/>
      </c>
      <c r="T2372" s="59">
        <f>'Inventory Ref Sheet'!M2372</f>
        <v>0</v>
      </c>
      <c r="U2372" s="102">
        <f>'Inventory Ref Sheet'!N2372</f>
        <v>0</v>
      </c>
      <c r="V2372" s="59">
        <f>'Inventory Ref Sheet'!O2372</f>
        <v>0</v>
      </c>
      <c r="W2372" s="59">
        <f>'Inventory Ref Sheet'!R2372</f>
        <v>0</v>
      </c>
      <c r="X2372" s="59">
        <f>'Inventory Ref Sheet'!S2372</f>
        <v>0</v>
      </c>
      <c r="Y2372" s="100" t="str">
        <f ca="1">IF('Inventory Ref Sheet'!U2372&gt;0,YEAR(TODAY())-'Inventory Ref Sheet'!U2372,"")</f>
        <v/>
      </c>
      <c r="Z2372" s="95">
        <f>'Inventory Ref Sheet'!W2372</f>
        <v>0</v>
      </c>
      <c r="AA2372" s="60">
        <f>'Inventory Ref Sheet'!X2372</f>
        <v>0</v>
      </c>
      <c r="AB2372" s="61"/>
      <c r="AC2372" s="97" t="str">
        <f t="shared" si="127"/>
        <v/>
      </c>
      <c r="AD2372" s="59">
        <f>'Inventory Ref Sheet'!Y2372</f>
        <v>0</v>
      </c>
      <c r="AE2372" s="59">
        <f>'Inventory Ref Sheet'!Z2372</f>
        <v>0</v>
      </c>
      <c r="AF2372" s="102">
        <f>'Inventory Ref Sheet'!AA2372</f>
        <v>0</v>
      </c>
      <c r="AG2372" s="59">
        <f>'Inventory Ref Sheet'!AD2372</f>
        <v>0</v>
      </c>
      <c r="AH2372" s="59">
        <f>'Inventory Ref Sheet'!AE2372</f>
        <v>0</v>
      </c>
      <c r="AI2372" s="100" t="str">
        <f ca="1">IF('Inventory Ref Sheet'!AG2372&gt;0,YEAR(TODAY())-'Inventory Ref Sheet'!AG2372,"")</f>
        <v/>
      </c>
      <c r="AJ2372" s="99"/>
      <c r="AK2372" s="60">
        <f>'Inventory Ref Sheet'!AJ2372</f>
        <v>0</v>
      </c>
      <c r="AL2372" s="99"/>
      <c r="AM2372" s="97" t="str">
        <f t="shared" si="128"/>
        <v/>
      </c>
    </row>
    <row r="2373" spans="10:39" x14ac:dyDescent="0.25">
      <c r="J2373" s="59">
        <f>'Inventory Ref Sheet'!AK2373</f>
        <v>0</v>
      </c>
      <c r="K2373" s="59">
        <f>'Inventory Ref Sheet'!AL2373</f>
        <v>0</v>
      </c>
      <c r="L2373" s="59">
        <f>'Inventory Ref Sheet'!AM2373</f>
        <v>0</v>
      </c>
      <c r="M2373" s="59">
        <f>'Inventory Ref Sheet'!AP2373</f>
        <v>0</v>
      </c>
      <c r="N2373" s="59">
        <f>'Inventory Ref Sheet'!AQ2373</f>
        <v>0</v>
      </c>
      <c r="O2373" s="100" t="str">
        <f ca="1">IF('Inventory Ref Sheet'!AS2373&gt;0,YEAR(TODAY())-'Inventory Ref Sheet'!AS2373,"")</f>
        <v/>
      </c>
      <c r="P2373" s="95">
        <f>'Inventory Ref Sheet'!AU2373</f>
        <v>0</v>
      </c>
      <c r="Q2373" s="60">
        <f>'Inventory Ref Sheet'!AV2373</f>
        <v>0</v>
      </c>
      <c r="R2373" s="61"/>
      <c r="S2373" s="100" t="str">
        <f t="shared" si="126"/>
        <v/>
      </c>
      <c r="T2373" s="59">
        <f>'Inventory Ref Sheet'!M2373</f>
        <v>0</v>
      </c>
      <c r="U2373" s="102">
        <f>'Inventory Ref Sheet'!N2373</f>
        <v>0</v>
      </c>
      <c r="V2373" s="59">
        <f>'Inventory Ref Sheet'!O2373</f>
        <v>0</v>
      </c>
      <c r="W2373" s="59">
        <f>'Inventory Ref Sheet'!R2373</f>
        <v>0</v>
      </c>
      <c r="X2373" s="59">
        <f>'Inventory Ref Sheet'!S2373</f>
        <v>0</v>
      </c>
      <c r="Y2373" s="100" t="str">
        <f ca="1">IF('Inventory Ref Sheet'!U2373&gt;0,YEAR(TODAY())-'Inventory Ref Sheet'!U2373,"")</f>
        <v/>
      </c>
      <c r="Z2373" s="95">
        <f>'Inventory Ref Sheet'!W2373</f>
        <v>0</v>
      </c>
      <c r="AA2373" s="60">
        <f>'Inventory Ref Sheet'!X2373</f>
        <v>0</v>
      </c>
      <c r="AB2373" s="61"/>
      <c r="AC2373" s="97" t="str">
        <f t="shared" si="127"/>
        <v/>
      </c>
      <c r="AD2373" s="59">
        <f>'Inventory Ref Sheet'!Y2373</f>
        <v>0</v>
      </c>
      <c r="AE2373" s="59">
        <f>'Inventory Ref Sheet'!Z2373</f>
        <v>0</v>
      </c>
      <c r="AF2373" s="102">
        <f>'Inventory Ref Sheet'!AA2373</f>
        <v>0</v>
      </c>
      <c r="AG2373" s="59">
        <f>'Inventory Ref Sheet'!AD2373</f>
        <v>0</v>
      </c>
      <c r="AH2373" s="59">
        <f>'Inventory Ref Sheet'!AE2373</f>
        <v>0</v>
      </c>
      <c r="AI2373" s="100" t="str">
        <f ca="1">IF('Inventory Ref Sheet'!AG2373&gt;0,YEAR(TODAY())-'Inventory Ref Sheet'!AG2373,"")</f>
        <v/>
      </c>
      <c r="AJ2373" s="99"/>
      <c r="AK2373" s="60">
        <f>'Inventory Ref Sheet'!AJ2373</f>
        <v>0</v>
      </c>
      <c r="AL2373" s="99"/>
      <c r="AM2373" s="97" t="str">
        <f t="shared" si="128"/>
        <v/>
      </c>
    </row>
    <row r="2374" spans="10:39" x14ac:dyDescent="0.25">
      <c r="J2374" s="59">
        <f>'Inventory Ref Sheet'!AK2374</f>
        <v>0</v>
      </c>
      <c r="K2374" s="59">
        <f>'Inventory Ref Sheet'!AL2374</f>
        <v>0</v>
      </c>
      <c r="L2374" s="59">
        <f>'Inventory Ref Sheet'!AM2374</f>
        <v>0</v>
      </c>
      <c r="M2374" s="59">
        <f>'Inventory Ref Sheet'!AP2374</f>
        <v>0</v>
      </c>
      <c r="N2374" s="59">
        <f>'Inventory Ref Sheet'!AQ2374</f>
        <v>0</v>
      </c>
      <c r="O2374" s="100" t="str">
        <f ca="1">IF('Inventory Ref Sheet'!AS2374&gt;0,YEAR(TODAY())-'Inventory Ref Sheet'!AS2374,"")</f>
        <v/>
      </c>
      <c r="P2374" s="95">
        <f>'Inventory Ref Sheet'!AU2374</f>
        <v>0</v>
      </c>
      <c r="Q2374" s="60">
        <f>'Inventory Ref Sheet'!AV2374</f>
        <v>0</v>
      </c>
      <c r="R2374" s="61"/>
      <c r="S2374" s="100" t="str">
        <f t="shared" ref="S2374:S2437" si="129">IF(ISTEXT(J2374),IF(O2374&gt;=R2374,"Yes","No"),"")</f>
        <v/>
      </c>
      <c r="T2374" s="59">
        <f>'Inventory Ref Sheet'!M2374</f>
        <v>0</v>
      </c>
      <c r="U2374" s="102">
        <f>'Inventory Ref Sheet'!N2374</f>
        <v>0</v>
      </c>
      <c r="V2374" s="59">
        <f>'Inventory Ref Sheet'!O2374</f>
        <v>0</v>
      </c>
      <c r="W2374" s="59">
        <f>'Inventory Ref Sheet'!R2374</f>
        <v>0</v>
      </c>
      <c r="X2374" s="59">
        <f>'Inventory Ref Sheet'!S2374</f>
        <v>0</v>
      </c>
      <c r="Y2374" s="100" t="str">
        <f ca="1">IF('Inventory Ref Sheet'!U2374&gt;0,YEAR(TODAY())-'Inventory Ref Sheet'!U2374,"")</f>
        <v/>
      </c>
      <c r="Z2374" s="95">
        <f>'Inventory Ref Sheet'!W2374</f>
        <v>0</v>
      </c>
      <c r="AA2374" s="60">
        <f>'Inventory Ref Sheet'!X2374</f>
        <v>0</v>
      </c>
      <c r="AB2374" s="61"/>
      <c r="AC2374" s="97" t="str">
        <f t="shared" si="127"/>
        <v/>
      </c>
      <c r="AD2374" s="59">
        <f>'Inventory Ref Sheet'!Y2374</f>
        <v>0</v>
      </c>
      <c r="AE2374" s="59">
        <f>'Inventory Ref Sheet'!Z2374</f>
        <v>0</v>
      </c>
      <c r="AF2374" s="102">
        <f>'Inventory Ref Sheet'!AA2374</f>
        <v>0</v>
      </c>
      <c r="AG2374" s="59">
        <f>'Inventory Ref Sheet'!AD2374</f>
        <v>0</v>
      </c>
      <c r="AH2374" s="59">
        <f>'Inventory Ref Sheet'!AE2374</f>
        <v>0</v>
      </c>
      <c r="AI2374" s="100" t="str">
        <f ca="1">IF('Inventory Ref Sheet'!AG2374&gt;0,YEAR(TODAY())-'Inventory Ref Sheet'!AG2374,"")</f>
        <v/>
      </c>
      <c r="AJ2374" s="99"/>
      <c r="AK2374" s="60">
        <f>'Inventory Ref Sheet'!AJ2374</f>
        <v>0</v>
      </c>
      <c r="AL2374" s="99"/>
      <c r="AM2374" s="97" t="str">
        <f t="shared" si="128"/>
        <v/>
      </c>
    </row>
    <row r="2375" spans="10:39" x14ac:dyDescent="0.25">
      <c r="J2375" s="59">
        <f>'Inventory Ref Sheet'!AK2375</f>
        <v>0</v>
      </c>
      <c r="K2375" s="59">
        <f>'Inventory Ref Sheet'!AL2375</f>
        <v>0</v>
      </c>
      <c r="L2375" s="59">
        <f>'Inventory Ref Sheet'!AM2375</f>
        <v>0</v>
      </c>
      <c r="M2375" s="59">
        <f>'Inventory Ref Sheet'!AP2375</f>
        <v>0</v>
      </c>
      <c r="N2375" s="59">
        <f>'Inventory Ref Sheet'!AQ2375</f>
        <v>0</v>
      </c>
      <c r="O2375" s="100" t="str">
        <f ca="1">IF('Inventory Ref Sheet'!AS2375&gt;0,YEAR(TODAY())-'Inventory Ref Sheet'!AS2375,"")</f>
        <v/>
      </c>
      <c r="P2375" s="95">
        <f>'Inventory Ref Sheet'!AU2375</f>
        <v>0</v>
      </c>
      <c r="Q2375" s="60">
        <f>'Inventory Ref Sheet'!AV2375</f>
        <v>0</v>
      </c>
      <c r="R2375" s="61"/>
      <c r="S2375" s="100" t="str">
        <f t="shared" si="129"/>
        <v/>
      </c>
      <c r="T2375" s="59">
        <f>'Inventory Ref Sheet'!M2375</f>
        <v>0</v>
      </c>
      <c r="U2375" s="102">
        <f>'Inventory Ref Sheet'!N2375</f>
        <v>0</v>
      </c>
      <c r="V2375" s="59">
        <f>'Inventory Ref Sheet'!O2375</f>
        <v>0</v>
      </c>
      <c r="W2375" s="59">
        <f>'Inventory Ref Sheet'!R2375</f>
        <v>0</v>
      </c>
      <c r="X2375" s="59">
        <f>'Inventory Ref Sheet'!S2375</f>
        <v>0</v>
      </c>
      <c r="Y2375" s="100" t="str">
        <f ca="1">IF('Inventory Ref Sheet'!U2375&gt;0,YEAR(TODAY())-'Inventory Ref Sheet'!U2375,"")</f>
        <v/>
      </c>
      <c r="Z2375" s="95">
        <f>'Inventory Ref Sheet'!W2375</f>
        <v>0</v>
      </c>
      <c r="AA2375" s="60">
        <f>'Inventory Ref Sheet'!X2375</f>
        <v>0</v>
      </c>
      <c r="AB2375" s="61"/>
      <c r="AC2375" s="97" t="str">
        <f t="shared" si="127"/>
        <v/>
      </c>
      <c r="AD2375" s="59">
        <f>'Inventory Ref Sheet'!Y2375</f>
        <v>0</v>
      </c>
      <c r="AE2375" s="59">
        <f>'Inventory Ref Sheet'!Z2375</f>
        <v>0</v>
      </c>
      <c r="AF2375" s="102">
        <f>'Inventory Ref Sheet'!AA2375</f>
        <v>0</v>
      </c>
      <c r="AG2375" s="59">
        <f>'Inventory Ref Sheet'!AD2375</f>
        <v>0</v>
      </c>
      <c r="AH2375" s="59">
        <f>'Inventory Ref Sheet'!AE2375</f>
        <v>0</v>
      </c>
      <c r="AI2375" s="100" t="str">
        <f ca="1">IF('Inventory Ref Sheet'!AG2375&gt;0,YEAR(TODAY())-'Inventory Ref Sheet'!AG2375,"")</f>
        <v/>
      </c>
      <c r="AJ2375" s="99"/>
      <c r="AK2375" s="60">
        <f>'Inventory Ref Sheet'!AJ2375</f>
        <v>0</v>
      </c>
      <c r="AL2375" s="99"/>
      <c r="AM2375" s="97" t="str">
        <f t="shared" si="128"/>
        <v/>
      </c>
    </row>
    <row r="2376" spans="10:39" x14ac:dyDescent="0.25">
      <c r="J2376" s="59">
        <f>'Inventory Ref Sheet'!AK2376</f>
        <v>0</v>
      </c>
      <c r="K2376" s="59">
        <f>'Inventory Ref Sheet'!AL2376</f>
        <v>0</v>
      </c>
      <c r="L2376" s="59">
        <f>'Inventory Ref Sheet'!AM2376</f>
        <v>0</v>
      </c>
      <c r="M2376" s="59">
        <f>'Inventory Ref Sheet'!AP2376</f>
        <v>0</v>
      </c>
      <c r="N2376" s="59">
        <f>'Inventory Ref Sheet'!AQ2376</f>
        <v>0</v>
      </c>
      <c r="O2376" s="100" t="str">
        <f ca="1">IF('Inventory Ref Sheet'!AS2376&gt;0,YEAR(TODAY())-'Inventory Ref Sheet'!AS2376,"")</f>
        <v/>
      </c>
      <c r="P2376" s="95">
        <f>'Inventory Ref Sheet'!AU2376</f>
        <v>0</v>
      </c>
      <c r="Q2376" s="60">
        <f>'Inventory Ref Sheet'!AV2376</f>
        <v>0</v>
      </c>
      <c r="R2376" s="61"/>
      <c r="S2376" s="100" t="str">
        <f t="shared" si="129"/>
        <v/>
      </c>
      <c r="T2376" s="59">
        <f>'Inventory Ref Sheet'!M2376</f>
        <v>0</v>
      </c>
      <c r="U2376" s="102">
        <f>'Inventory Ref Sheet'!N2376</f>
        <v>0</v>
      </c>
      <c r="V2376" s="59">
        <f>'Inventory Ref Sheet'!O2376</f>
        <v>0</v>
      </c>
      <c r="W2376" s="59">
        <f>'Inventory Ref Sheet'!R2376</f>
        <v>0</v>
      </c>
      <c r="X2376" s="59">
        <f>'Inventory Ref Sheet'!S2376</f>
        <v>0</v>
      </c>
      <c r="Y2376" s="100" t="str">
        <f ca="1">IF('Inventory Ref Sheet'!U2376&gt;0,YEAR(TODAY())-'Inventory Ref Sheet'!U2376,"")</f>
        <v/>
      </c>
      <c r="Z2376" s="95">
        <f>'Inventory Ref Sheet'!W2376</f>
        <v>0</v>
      </c>
      <c r="AA2376" s="60">
        <f>'Inventory Ref Sheet'!X2376</f>
        <v>0</v>
      </c>
      <c r="AB2376" s="61"/>
      <c r="AC2376" s="97" t="str">
        <f t="shared" si="127"/>
        <v/>
      </c>
      <c r="AD2376" s="59">
        <f>'Inventory Ref Sheet'!Y2376</f>
        <v>0</v>
      </c>
      <c r="AE2376" s="59">
        <f>'Inventory Ref Sheet'!Z2376</f>
        <v>0</v>
      </c>
      <c r="AF2376" s="102">
        <f>'Inventory Ref Sheet'!AA2376</f>
        <v>0</v>
      </c>
      <c r="AG2376" s="59">
        <f>'Inventory Ref Sheet'!AD2376</f>
        <v>0</v>
      </c>
      <c r="AH2376" s="59">
        <f>'Inventory Ref Sheet'!AE2376</f>
        <v>0</v>
      </c>
      <c r="AI2376" s="100" t="str">
        <f ca="1">IF('Inventory Ref Sheet'!AG2376&gt;0,YEAR(TODAY())-'Inventory Ref Sheet'!AG2376,"")</f>
        <v/>
      </c>
      <c r="AJ2376" s="99"/>
      <c r="AK2376" s="60">
        <f>'Inventory Ref Sheet'!AJ2376</f>
        <v>0</v>
      </c>
      <c r="AL2376" s="99"/>
      <c r="AM2376" s="97" t="str">
        <f t="shared" si="128"/>
        <v/>
      </c>
    </row>
    <row r="2377" spans="10:39" x14ac:dyDescent="0.25">
      <c r="J2377" s="59">
        <f>'Inventory Ref Sheet'!AK2377</f>
        <v>0</v>
      </c>
      <c r="K2377" s="59">
        <f>'Inventory Ref Sheet'!AL2377</f>
        <v>0</v>
      </c>
      <c r="L2377" s="59">
        <f>'Inventory Ref Sheet'!AM2377</f>
        <v>0</v>
      </c>
      <c r="M2377" s="59">
        <f>'Inventory Ref Sheet'!AP2377</f>
        <v>0</v>
      </c>
      <c r="N2377" s="59">
        <f>'Inventory Ref Sheet'!AQ2377</f>
        <v>0</v>
      </c>
      <c r="O2377" s="100" t="str">
        <f ca="1">IF('Inventory Ref Sheet'!AS2377&gt;0,YEAR(TODAY())-'Inventory Ref Sheet'!AS2377,"")</f>
        <v/>
      </c>
      <c r="P2377" s="95">
        <f>'Inventory Ref Sheet'!AU2377</f>
        <v>0</v>
      </c>
      <c r="Q2377" s="60">
        <f>'Inventory Ref Sheet'!AV2377</f>
        <v>0</v>
      </c>
      <c r="R2377" s="61"/>
      <c r="S2377" s="100" t="str">
        <f t="shared" si="129"/>
        <v/>
      </c>
      <c r="T2377" s="59">
        <f>'Inventory Ref Sheet'!M2377</f>
        <v>0</v>
      </c>
      <c r="U2377" s="102">
        <f>'Inventory Ref Sheet'!N2377</f>
        <v>0</v>
      </c>
      <c r="V2377" s="59">
        <f>'Inventory Ref Sheet'!O2377</f>
        <v>0</v>
      </c>
      <c r="W2377" s="59">
        <f>'Inventory Ref Sheet'!R2377</f>
        <v>0</v>
      </c>
      <c r="X2377" s="59">
        <f>'Inventory Ref Sheet'!S2377</f>
        <v>0</v>
      </c>
      <c r="Y2377" s="100" t="str">
        <f ca="1">IF('Inventory Ref Sheet'!U2377&gt;0,YEAR(TODAY())-'Inventory Ref Sheet'!U2377,"")</f>
        <v/>
      </c>
      <c r="Z2377" s="95">
        <f>'Inventory Ref Sheet'!W2377</f>
        <v>0</v>
      </c>
      <c r="AA2377" s="60">
        <f>'Inventory Ref Sheet'!X2377</f>
        <v>0</v>
      </c>
      <c r="AB2377" s="61"/>
      <c r="AC2377" s="97" t="str">
        <f t="shared" si="127"/>
        <v/>
      </c>
      <c r="AD2377" s="59">
        <f>'Inventory Ref Sheet'!Y2377</f>
        <v>0</v>
      </c>
      <c r="AE2377" s="59">
        <f>'Inventory Ref Sheet'!Z2377</f>
        <v>0</v>
      </c>
      <c r="AF2377" s="102">
        <f>'Inventory Ref Sheet'!AA2377</f>
        <v>0</v>
      </c>
      <c r="AG2377" s="59">
        <f>'Inventory Ref Sheet'!AD2377</f>
        <v>0</v>
      </c>
      <c r="AH2377" s="59">
        <f>'Inventory Ref Sheet'!AE2377</f>
        <v>0</v>
      </c>
      <c r="AI2377" s="100" t="str">
        <f ca="1">IF('Inventory Ref Sheet'!AG2377&gt;0,YEAR(TODAY())-'Inventory Ref Sheet'!AG2377,"")</f>
        <v/>
      </c>
      <c r="AJ2377" s="99"/>
      <c r="AK2377" s="60">
        <f>'Inventory Ref Sheet'!AJ2377</f>
        <v>0</v>
      </c>
      <c r="AL2377" s="99"/>
      <c r="AM2377" s="97" t="str">
        <f t="shared" si="128"/>
        <v/>
      </c>
    </row>
    <row r="2378" spans="10:39" x14ac:dyDescent="0.25">
      <c r="J2378" s="59">
        <f>'Inventory Ref Sheet'!AK2378</f>
        <v>0</v>
      </c>
      <c r="K2378" s="59">
        <f>'Inventory Ref Sheet'!AL2378</f>
        <v>0</v>
      </c>
      <c r="L2378" s="59">
        <f>'Inventory Ref Sheet'!AM2378</f>
        <v>0</v>
      </c>
      <c r="M2378" s="59">
        <f>'Inventory Ref Sheet'!AP2378</f>
        <v>0</v>
      </c>
      <c r="N2378" s="59">
        <f>'Inventory Ref Sheet'!AQ2378</f>
        <v>0</v>
      </c>
      <c r="O2378" s="100" t="str">
        <f ca="1">IF('Inventory Ref Sheet'!AS2378&gt;0,YEAR(TODAY())-'Inventory Ref Sheet'!AS2378,"")</f>
        <v/>
      </c>
      <c r="P2378" s="95">
        <f>'Inventory Ref Sheet'!AU2378</f>
        <v>0</v>
      </c>
      <c r="Q2378" s="60">
        <f>'Inventory Ref Sheet'!AV2378</f>
        <v>0</v>
      </c>
      <c r="R2378" s="61"/>
      <c r="S2378" s="100" t="str">
        <f t="shared" si="129"/>
        <v/>
      </c>
      <c r="T2378" s="59">
        <f>'Inventory Ref Sheet'!M2378</f>
        <v>0</v>
      </c>
      <c r="U2378" s="102">
        <f>'Inventory Ref Sheet'!N2378</f>
        <v>0</v>
      </c>
      <c r="V2378" s="59">
        <f>'Inventory Ref Sheet'!O2378</f>
        <v>0</v>
      </c>
      <c r="W2378" s="59">
        <f>'Inventory Ref Sheet'!R2378</f>
        <v>0</v>
      </c>
      <c r="X2378" s="59">
        <f>'Inventory Ref Sheet'!S2378</f>
        <v>0</v>
      </c>
      <c r="Y2378" s="100" t="str">
        <f ca="1">IF('Inventory Ref Sheet'!U2378&gt;0,YEAR(TODAY())-'Inventory Ref Sheet'!U2378,"")</f>
        <v/>
      </c>
      <c r="Z2378" s="95">
        <f>'Inventory Ref Sheet'!W2378</f>
        <v>0</v>
      </c>
      <c r="AA2378" s="60">
        <f>'Inventory Ref Sheet'!X2378</f>
        <v>0</v>
      </c>
      <c r="AB2378" s="61"/>
      <c r="AC2378" s="97" t="str">
        <f t="shared" si="127"/>
        <v/>
      </c>
      <c r="AD2378" s="59">
        <f>'Inventory Ref Sheet'!Y2378</f>
        <v>0</v>
      </c>
      <c r="AE2378" s="59">
        <f>'Inventory Ref Sheet'!Z2378</f>
        <v>0</v>
      </c>
      <c r="AF2378" s="102">
        <f>'Inventory Ref Sheet'!AA2378</f>
        <v>0</v>
      </c>
      <c r="AG2378" s="59">
        <f>'Inventory Ref Sheet'!AD2378</f>
        <v>0</v>
      </c>
      <c r="AH2378" s="59">
        <f>'Inventory Ref Sheet'!AE2378</f>
        <v>0</v>
      </c>
      <c r="AI2378" s="100" t="str">
        <f ca="1">IF('Inventory Ref Sheet'!AG2378&gt;0,YEAR(TODAY())-'Inventory Ref Sheet'!AG2378,"")</f>
        <v/>
      </c>
      <c r="AJ2378" s="99"/>
      <c r="AK2378" s="60">
        <f>'Inventory Ref Sheet'!AJ2378</f>
        <v>0</v>
      </c>
      <c r="AL2378" s="99"/>
      <c r="AM2378" s="97" t="str">
        <f t="shared" si="128"/>
        <v/>
      </c>
    </row>
    <row r="2379" spans="10:39" x14ac:dyDescent="0.25">
      <c r="J2379" s="59">
        <f>'Inventory Ref Sheet'!AK2379</f>
        <v>0</v>
      </c>
      <c r="K2379" s="59">
        <f>'Inventory Ref Sheet'!AL2379</f>
        <v>0</v>
      </c>
      <c r="L2379" s="59">
        <f>'Inventory Ref Sheet'!AM2379</f>
        <v>0</v>
      </c>
      <c r="M2379" s="59">
        <f>'Inventory Ref Sheet'!AP2379</f>
        <v>0</v>
      </c>
      <c r="N2379" s="59">
        <f>'Inventory Ref Sheet'!AQ2379</f>
        <v>0</v>
      </c>
      <c r="O2379" s="100" t="str">
        <f ca="1">IF('Inventory Ref Sheet'!AS2379&gt;0,YEAR(TODAY())-'Inventory Ref Sheet'!AS2379,"")</f>
        <v/>
      </c>
      <c r="P2379" s="95">
        <f>'Inventory Ref Sheet'!AU2379</f>
        <v>0</v>
      </c>
      <c r="Q2379" s="60">
        <f>'Inventory Ref Sheet'!AV2379</f>
        <v>0</v>
      </c>
      <c r="R2379" s="61"/>
      <c r="S2379" s="100" t="str">
        <f t="shared" si="129"/>
        <v/>
      </c>
      <c r="T2379" s="59">
        <f>'Inventory Ref Sheet'!M2379</f>
        <v>0</v>
      </c>
      <c r="U2379" s="102">
        <f>'Inventory Ref Sheet'!N2379</f>
        <v>0</v>
      </c>
      <c r="V2379" s="59">
        <f>'Inventory Ref Sheet'!O2379</f>
        <v>0</v>
      </c>
      <c r="W2379" s="59">
        <f>'Inventory Ref Sheet'!R2379</f>
        <v>0</v>
      </c>
      <c r="X2379" s="59">
        <f>'Inventory Ref Sheet'!S2379</f>
        <v>0</v>
      </c>
      <c r="Y2379" s="100" t="str">
        <f ca="1">IF('Inventory Ref Sheet'!U2379&gt;0,YEAR(TODAY())-'Inventory Ref Sheet'!U2379,"")</f>
        <v/>
      </c>
      <c r="Z2379" s="95">
        <f>'Inventory Ref Sheet'!W2379</f>
        <v>0</v>
      </c>
      <c r="AA2379" s="60">
        <f>'Inventory Ref Sheet'!X2379</f>
        <v>0</v>
      </c>
      <c r="AB2379" s="61"/>
      <c r="AC2379" s="97" t="str">
        <f t="shared" ref="AC2379:AC2442" si="130">IF(ISTEXT(T2379),IF(Y2379&gt;=AB2379,"Yes","No"),"")</f>
        <v/>
      </c>
      <c r="AD2379" s="59">
        <f>'Inventory Ref Sheet'!Y2379</f>
        <v>0</v>
      </c>
      <c r="AE2379" s="59">
        <f>'Inventory Ref Sheet'!Z2379</f>
        <v>0</v>
      </c>
      <c r="AF2379" s="102">
        <f>'Inventory Ref Sheet'!AA2379</f>
        <v>0</v>
      </c>
      <c r="AG2379" s="59">
        <f>'Inventory Ref Sheet'!AD2379</f>
        <v>0</v>
      </c>
      <c r="AH2379" s="59">
        <f>'Inventory Ref Sheet'!AE2379</f>
        <v>0</v>
      </c>
      <c r="AI2379" s="100" t="str">
        <f ca="1">IF('Inventory Ref Sheet'!AG2379&gt;0,YEAR(TODAY())-'Inventory Ref Sheet'!AG2379,"")</f>
        <v/>
      </c>
      <c r="AJ2379" s="99"/>
      <c r="AK2379" s="60">
        <f>'Inventory Ref Sheet'!AJ2379</f>
        <v>0</v>
      </c>
      <c r="AL2379" s="99"/>
      <c r="AM2379" s="97" t="str">
        <f t="shared" ref="AM2379:AM2442" si="131">IF(ISTEXT(AD2379),IF(AI2379&gt;=AL2379,"Yes","No"),"")</f>
        <v/>
      </c>
    </row>
    <row r="2380" spans="10:39" x14ac:dyDescent="0.25">
      <c r="J2380" s="59">
        <f>'Inventory Ref Sheet'!AK2380</f>
        <v>0</v>
      </c>
      <c r="K2380" s="59">
        <f>'Inventory Ref Sheet'!AL2380</f>
        <v>0</v>
      </c>
      <c r="L2380" s="59">
        <f>'Inventory Ref Sheet'!AM2380</f>
        <v>0</v>
      </c>
      <c r="M2380" s="59">
        <f>'Inventory Ref Sheet'!AP2380</f>
        <v>0</v>
      </c>
      <c r="N2380" s="59">
        <f>'Inventory Ref Sheet'!AQ2380</f>
        <v>0</v>
      </c>
      <c r="O2380" s="100" t="str">
        <f ca="1">IF('Inventory Ref Sheet'!AS2380&gt;0,YEAR(TODAY())-'Inventory Ref Sheet'!AS2380,"")</f>
        <v/>
      </c>
      <c r="P2380" s="95">
        <f>'Inventory Ref Sheet'!AU2380</f>
        <v>0</v>
      </c>
      <c r="Q2380" s="60">
        <f>'Inventory Ref Sheet'!AV2380</f>
        <v>0</v>
      </c>
      <c r="R2380" s="61"/>
      <c r="S2380" s="100" t="str">
        <f t="shared" si="129"/>
        <v/>
      </c>
      <c r="T2380" s="59">
        <f>'Inventory Ref Sheet'!M2380</f>
        <v>0</v>
      </c>
      <c r="U2380" s="102">
        <f>'Inventory Ref Sheet'!N2380</f>
        <v>0</v>
      </c>
      <c r="V2380" s="59">
        <f>'Inventory Ref Sheet'!O2380</f>
        <v>0</v>
      </c>
      <c r="W2380" s="59">
        <f>'Inventory Ref Sheet'!R2380</f>
        <v>0</v>
      </c>
      <c r="X2380" s="59">
        <f>'Inventory Ref Sheet'!S2380</f>
        <v>0</v>
      </c>
      <c r="Y2380" s="100" t="str">
        <f ca="1">IF('Inventory Ref Sheet'!U2380&gt;0,YEAR(TODAY())-'Inventory Ref Sheet'!U2380,"")</f>
        <v/>
      </c>
      <c r="Z2380" s="95">
        <f>'Inventory Ref Sheet'!W2380</f>
        <v>0</v>
      </c>
      <c r="AA2380" s="60">
        <f>'Inventory Ref Sheet'!X2380</f>
        <v>0</v>
      </c>
      <c r="AB2380" s="61"/>
      <c r="AC2380" s="97" t="str">
        <f t="shared" si="130"/>
        <v/>
      </c>
      <c r="AD2380" s="59">
        <f>'Inventory Ref Sheet'!Y2380</f>
        <v>0</v>
      </c>
      <c r="AE2380" s="59">
        <f>'Inventory Ref Sheet'!Z2380</f>
        <v>0</v>
      </c>
      <c r="AF2380" s="102">
        <f>'Inventory Ref Sheet'!AA2380</f>
        <v>0</v>
      </c>
      <c r="AG2380" s="59">
        <f>'Inventory Ref Sheet'!AD2380</f>
        <v>0</v>
      </c>
      <c r="AH2380" s="59">
        <f>'Inventory Ref Sheet'!AE2380</f>
        <v>0</v>
      </c>
      <c r="AI2380" s="100" t="str">
        <f ca="1">IF('Inventory Ref Sheet'!AG2380&gt;0,YEAR(TODAY())-'Inventory Ref Sheet'!AG2380,"")</f>
        <v/>
      </c>
      <c r="AJ2380" s="99"/>
      <c r="AK2380" s="60">
        <f>'Inventory Ref Sheet'!AJ2380</f>
        <v>0</v>
      </c>
      <c r="AL2380" s="99"/>
      <c r="AM2380" s="97" t="str">
        <f t="shared" si="131"/>
        <v/>
      </c>
    </row>
    <row r="2381" spans="10:39" x14ac:dyDescent="0.25">
      <c r="J2381" s="59">
        <f>'Inventory Ref Sheet'!AK2381</f>
        <v>0</v>
      </c>
      <c r="K2381" s="59">
        <f>'Inventory Ref Sheet'!AL2381</f>
        <v>0</v>
      </c>
      <c r="L2381" s="59">
        <f>'Inventory Ref Sheet'!AM2381</f>
        <v>0</v>
      </c>
      <c r="M2381" s="59">
        <f>'Inventory Ref Sheet'!AP2381</f>
        <v>0</v>
      </c>
      <c r="N2381" s="59">
        <f>'Inventory Ref Sheet'!AQ2381</f>
        <v>0</v>
      </c>
      <c r="O2381" s="100" t="str">
        <f ca="1">IF('Inventory Ref Sheet'!AS2381&gt;0,YEAR(TODAY())-'Inventory Ref Sheet'!AS2381,"")</f>
        <v/>
      </c>
      <c r="P2381" s="95">
        <f>'Inventory Ref Sheet'!AU2381</f>
        <v>0</v>
      </c>
      <c r="Q2381" s="60">
        <f>'Inventory Ref Sheet'!AV2381</f>
        <v>0</v>
      </c>
      <c r="R2381" s="61"/>
      <c r="S2381" s="100" t="str">
        <f t="shared" si="129"/>
        <v/>
      </c>
      <c r="T2381" s="59">
        <f>'Inventory Ref Sheet'!M2381</f>
        <v>0</v>
      </c>
      <c r="U2381" s="102">
        <f>'Inventory Ref Sheet'!N2381</f>
        <v>0</v>
      </c>
      <c r="V2381" s="59">
        <f>'Inventory Ref Sheet'!O2381</f>
        <v>0</v>
      </c>
      <c r="W2381" s="59">
        <f>'Inventory Ref Sheet'!R2381</f>
        <v>0</v>
      </c>
      <c r="X2381" s="59">
        <f>'Inventory Ref Sheet'!S2381</f>
        <v>0</v>
      </c>
      <c r="Y2381" s="100" t="str">
        <f ca="1">IF('Inventory Ref Sheet'!U2381&gt;0,YEAR(TODAY())-'Inventory Ref Sheet'!U2381,"")</f>
        <v/>
      </c>
      <c r="Z2381" s="95">
        <f>'Inventory Ref Sheet'!W2381</f>
        <v>0</v>
      </c>
      <c r="AA2381" s="60">
        <f>'Inventory Ref Sheet'!X2381</f>
        <v>0</v>
      </c>
      <c r="AB2381" s="61"/>
      <c r="AC2381" s="97" t="str">
        <f t="shared" si="130"/>
        <v/>
      </c>
      <c r="AD2381" s="59">
        <f>'Inventory Ref Sheet'!Y2381</f>
        <v>0</v>
      </c>
      <c r="AE2381" s="59">
        <f>'Inventory Ref Sheet'!Z2381</f>
        <v>0</v>
      </c>
      <c r="AF2381" s="102">
        <f>'Inventory Ref Sheet'!AA2381</f>
        <v>0</v>
      </c>
      <c r="AG2381" s="59">
        <f>'Inventory Ref Sheet'!AD2381</f>
        <v>0</v>
      </c>
      <c r="AH2381" s="59">
        <f>'Inventory Ref Sheet'!AE2381</f>
        <v>0</v>
      </c>
      <c r="AI2381" s="100" t="str">
        <f ca="1">IF('Inventory Ref Sheet'!AG2381&gt;0,YEAR(TODAY())-'Inventory Ref Sheet'!AG2381,"")</f>
        <v/>
      </c>
      <c r="AJ2381" s="99"/>
      <c r="AK2381" s="60">
        <f>'Inventory Ref Sheet'!AJ2381</f>
        <v>0</v>
      </c>
      <c r="AL2381" s="99"/>
      <c r="AM2381" s="97" t="str">
        <f t="shared" si="131"/>
        <v/>
      </c>
    </row>
    <row r="2382" spans="10:39" x14ac:dyDescent="0.25">
      <c r="J2382" s="59">
        <f>'Inventory Ref Sheet'!AK2382</f>
        <v>0</v>
      </c>
      <c r="K2382" s="59">
        <f>'Inventory Ref Sheet'!AL2382</f>
        <v>0</v>
      </c>
      <c r="L2382" s="59">
        <f>'Inventory Ref Sheet'!AM2382</f>
        <v>0</v>
      </c>
      <c r="M2382" s="59">
        <f>'Inventory Ref Sheet'!AP2382</f>
        <v>0</v>
      </c>
      <c r="N2382" s="59">
        <f>'Inventory Ref Sheet'!AQ2382</f>
        <v>0</v>
      </c>
      <c r="O2382" s="100" t="str">
        <f ca="1">IF('Inventory Ref Sheet'!AS2382&gt;0,YEAR(TODAY())-'Inventory Ref Sheet'!AS2382,"")</f>
        <v/>
      </c>
      <c r="P2382" s="95">
        <f>'Inventory Ref Sheet'!AU2382</f>
        <v>0</v>
      </c>
      <c r="Q2382" s="60">
        <f>'Inventory Ref Sheet'!AV2382</f>
        <v>0</v>
      </c>
      <c r="R2382" s="61"/>
      <c r="S2382" s="100" t="str">
        <f t="shared" si="129"/>
        <v/>
      </c>
      <c r="T2382" s="59">
        <f>'Inventory Ref Sheet'!M2382</f>
        <v>0</v>
      </c>
      <c r="U2382" s="102">
        <f>'Inventory Ref Sheet'!N2382</f>
        <v>0</v>
      </c>
      <c r="V2382" s="59">
        <f>'Inventory Ref Sheet'!O2382</f>
        <v>0</v>
      </c>
      <c r="W2382" s="59">
        <f>'Inventory Ref Sheet'!R2382</f>
        <v>0</v>
      </c>
      <c r="X2382" s="59">
        <f>'Inventory Ref Sheet'!S2382</f>
        <v>0</v>
      </c>
      <c r="Y2382" s="100" t="str">
        <f ca="1">IF('Inventory Ref Sheet'!U2382&gt;0,YEAR(TODAY())-'Inventory Ref Sheet'!U2382,"")</f>
        <v/>
      </c>
      <c r="Z2382" s="95">
        <f>'Inventory Ref Sheet'!W2382</f>
        <v>0</v>
      </c>
      <c r="AA2382" s="60">
        <f>'Inventory Ref Sheet'!X2382</f>
        <v>0</v>
      </c>
      <c r="AB2382" s="61"/>
      <c r="AC2382" s="97" t="str">
        <f t="shared" si="130"/>
        <v/>
      </c>
      <c r="AD2382" s="59">
        <f>'Inventory Ref Sheet'!Y2382</f>
        <v>0</v>
      </c>
      <c r="AE2382" s="59">
        <f>'Inventory Ref Sheet'!Z2382</f>
        <v>0</v>
      </c>
      <c r="AF2382" s="102">
        <f>'Inventory Ref Sheet'!AA2382</f>
        <v>0</v>
      </c>
      <c r="AG2382" s="59">
        <f>'Inventory Ref Sheet'!AD2382</f>
        <v>0</v>
      </c>
      <c r="AH2382" s="59">
        <f>'Inventory Ref Sheet'!AE2382</f>
        <v>0</v>
      </c>
      <c r="AI2382" s="100" t="str">
        <f ca="1">IF('Inventory Ref Sheet'!AG2382&gt;0,YEAR(TODAY())-'Inventory Ref Sheet'!AG2382,"")</f>
        <v/>
      </c>
      <c r="AJ2382" s="99"/>
      <c r="AK2382" s="60">
        <f>'Inventory Ref Sheet'!AJ2382</f>
        <v>0</v>
      </c>
      <c r="AL2382" s="99"/>
      <c r="AM2382" s="97" t="str">
        <f t="shared" si="131"/>
        <v/>
      </c>
    </row>
    <row r="2383" spans="10:39" x14ac:dyDescent="0.25">
      <c r="J2383" s="59">
        <f>'Inventory Ref Sheet'!AK2383</f>
        <v>0</v>
      </c>
      <c r="K2383" s="59">
        <f>'Inventory Ref Sheet'!AL2383</f>
        <v>0</v>
      </c>
      <c r="L2383" s="59">
        <f>'Inventory Ref Sheet'!AM2383</f>
        <v>0</v>
      </c>
      <c r="M2383" s="59">
        <f>'Inventory Ref Sheet'!AP2383</f>
        <v>0</v>
      </c>
      <c r="N2383" s="59">
        <f>'Inventory Ref Sheet'!AQ2383</f>
        <v>0</v>
      </c>
      <c r="O2383" s="100" t="str">
        <f ca="1">IF('Inventory Ref Sheet'!AS2383&gt;0,YEAR(TODAY())-'Inventory Ref Sheet'!AS2383,"")</f>
        <v/>
      </c>
      <c r="P2383" s="95">
        <f>'Inventory Ref Sheet'!AU2383</f>
        <v>0</v>
      </c>
      <c r="Q2383" s="60">
        <f>'Inventory Ref Sheet'!AV2383</f>
        <v>0</v>
      </c>
      <c r="R2383" s="61"/>
      <c r="S2383" s="100" t="str">
        <f t="shared" si="129"/>
        <v/>
      </c>
      <c r="T2383" s="59">
        <f>'Inventory Ref Sheet'!M2383</f>
        <v>0</v>
      </c>
      <c r="U2383" s="102">
        <f>'Inventory Ref Sheet'!N2383</f>
        <v>0</v>
      </c>
      <c r="V2383" s="59">
        <f>'Inventory Ref Sheet'!O2383</f>
        <v>0</v>
      </c>
      <c r="W2383" s="59">
        <f>'Inventory Ref Sheet'!R2383</f>
        <v>0</v>
      </c>
      <c r="X2383" s="59">
        <f>'Inventory Ref Sheet'!S2383</f>
        <v>0</v>
      </c>
      <c r="Y2383" s="100" t="str">
        <f ca="1">IF('Inventory Ref Sheet'!U2383&gt;0,YEAR(TODAY())-'Inventory Ref Sheet'!U2383,"")</f>
        <v/>
      </c>
      <c r="Z2383" s="95">
        <f>'Inventory Ref Sheet'!W2383</f>
        <v>0</v>
      </c>
      <c r="AA2383" s="60">
        <f>'Inventory Ref Sheet'!X2383</f>
        <v>0</v>
      </c>
      <c r="AB2383" s="61"/>
      <c r="AC2383" s="97" t="str">
        <f t="shared" si="130"/>
        <v/>
      </c>
      <c r="AD2383" s="59">
        <f>'Inventory Ref Sheet'!Y2383</f>
        <v>0</v>
      </c>
      <c r="AE2383" s="59">
        <f>'Inventory Ref Sheet'!Z2383</f>
        <v>0</v>
      </c>
      <c r="AF2383" s="102">
        <f>'Inventory Ref Sheet'!AA2383</f>
        <v>0</v>
      </c>
      <c r="AG2383" s="59">
        <f>'Inventory Ref Sheet'!AD2383</f>
        <v>0</v>
      </c>
      <c r="AH2383" s="59">
        <f>'Inventory Ref Sheet'!AE2383</f>
        <v>0</v>
      </c>
      <c r="AI2383" s="100" t="str">
        <f ca="1">IF('Inventory Ref Sheet'!AG2383&gt;0,YEAR(TODAY())-'Inventory Ref Sheet'!AG2383,"")</f>
        <v/>
      </c>
      <c r="AJ2383" s="99"/>
      <c r="AK2383" s="60">
        <f>'Inventory Ref Sheet'!AJ2383</f>
        <v>0</v>
      </c>
      <c r="AL2383" s="99"/>
      <c r="AM2383" s="97" t="str">
        <f t="shared" si="131"/>
        <v/>
      </c>
    </row>
    <row r="2384" spans="10:39" x14ac:dyDescent="0.25">
      <c r="J2384" s="59">
        <f>'Inventory Ref Sheet'!AK2384</f>
        <v>0</v>
      </c>
      <c r="K2384" s="59">
        <f>'Inventory Ref Sheet'!AL2384</f>
        <v>0</v>
      </c>
      <c r="L2384" s="59">
        <f>'Inventory Ref Sheet'!AM2384</f>
        <v>0</v>
      </c>
      <c r="M2384" s="59">
        <f>'Inventory Ref Sheet'!AP2384</f>
        <v>0</v>
      </c>
      <c r="N2384" s="59">
        <f>'Inventory Ref Sheet'!AQ2384</f>
        <v>0</v>
      </c>
      <c r="O2384" s="100" t="str">
        <f ca="1">IF('Inventory Ref Sheet'!AS2384&gt;0,YEAR(TODAY())-'Inventory Ref Sheet'!AS2384,"")</f>
        <v/>
      </c>
      <c r="P2384" s="95">
        <f>'Inventory Ref Sheet'!AU2384</f>
        <v>0</v>
      </c>
      <c r="Q2384" s="60">
        <f>'Inventory Ref Sheet'!AV2384</f>
        <v>0</v>
      </c>
      <c r="R2384" s="61"/>
      <c r="S2384" s="100" t="str">
        <f t="shared" si="129"/>
        <v/>
      </c>
      <c r="T2384" s="59">
        <f>'Inventory Ref Sheet'!M2384</f>
        <v>0</v>
      </c>
      <c r="U2384" s="102">
        <f>'Inventory Ref Sheet'!N2384</f>
        <v>0</v>
      </c>
      <c r="V2384" s="59">
        <f>'Inventory Ref Sheet'!O2384</f>
        <v>0</v>
      </c>
      <c r="W2384" s="59">
        <f>'Inventory Ref Sheet'!R2384</f>
        <v>0</v>
      </c>
      <c r="X2384" s="59">
        <f>'Inventory Ref Sheet'!S2384</f>
        <v>0</v>
      </c>
      <c r="Y2384" s="100" t="str">
        <f ca="1">IF('Inventory Ref Sheet'!U2384&gt;0,YEAR(TODAY())-'Inventory Ref Sheet'!U2384,"")</f>
        <v/>
      </c>
      <c r="Z2384" s="95">
        <f>'Inventory Ref Sheet'!W2384</f>
        <v>0</v>
      </c>
      <c r="AA2384" s="60">
        <f>'Inventory Ref Sheet'!X2384</f>
        <v>0</v>
      </c>
      <c r="AB2384" s="61"/>
      <c r="AC2384" s="97" t="str">
        <f t="shared" si="130"/>
        <v/>
      </c>
      <c r="AD2384" s="59">
        <f>'Inventory Ref Sheet'!Y2384</f>
        <v>0</v>
      </c>
      <c r="AE2384" s="59">
        <f>'Inventory Ref Sheet'!Z2384</f>
        <v>0</v>
      </c>
      <c r="AF2384" s="102">
        <f>'Inventory Ref Sheet'!AA2384</f>
        <v>0</v>
      </c>
      <c r="AG2384" s="59">
        <f>'Inventory Ref Sheet'!AD2384</f>
        <v>0</v>
      </c>
      <c r="AH2384" s="59">
        <f>'Inventory Ref Sheet'!AE2384</f>
        <v>0</v>
      </c>
      <c r="AI2384" s="100" t="str">
        <f ca="1">IF('Inventory Ref Sheet'!AG2384&gt;0,YEAR(TODAY())-'Inventory Ref Sheet'!AG2384,"")</f>
        <v/>
      </c>
      <c r="AJ2384" s="99"/>
      <c r="AK2384" s="60">
        <f>'Inventory Ref Sheet'!AJ2384</f>
        <v>0</v>
      </c>
      <c r="AL2384" s="99"/>
      <c r="AM2384" s="97" t="str">
        <f t="shared" si="131"/>
        <v/>
      </c>
    </row>
    <row r="2385" spans="10:39" x14ac:dyDescent="0.25">
      <c r="J2385" s="59">
        <f>'Inventory Ref Sheet'!AK2385</f>
        <v>0</v>
      </c>
      <c r="K2385" s="59">
        <f>'Inventory Ref Sheet'!AL2385</f>
        <v>0</v>
      </c>
      <c r="L2385" s="59">
        <f>'Inventory Ref Sheet'!AM2385</f>
        <v>0</v>
      </c>
      <c r="M2385" s="59">
        <f>'Inventory Ref Sheet'!AP2385</f>
        <v>0</v>
      </c>
      <c r="N2385" s="59">
        <f>'Inventory Ref Sheet'!AQ2385</f>
        <v>0</v>
      </c>
      <c r="O2385" s="100" t="str">
        <f ca="1">IF('Inventory Ref Sheet'!AS2385&gt;0,YEAR(TODAY())-'Inventory Ref Sheet'!AS2385,"")</f>
        <v/>
      </c>
      <c r="P2385" s="95">
        <f>'Inventory Ref Sheet'!AU2385</f>
        <v>0</v>
      </c>
      <c r="Q2385" s="60">
        <f>'Inventory Ref Sheet'!AV2385</f>
        <v>0</v>
      </c>
      <c r="R2385" s="61"/>
      <c r="S2385" s="100" t="str">
        <f t="shared" si="129"/>
        <v/>
      </c>
      <c r="T2385" s="59">
        <f>'Inventory Ref Sheet'!M2385</f>
        <v>0</v>
      </c>
      <c r="U2385" s="102">
        <f>'Inventory Ref Sheet'!N2385</f>
        <v>0</v>
      </c>
      <c r="V2385" s="59">
        <f>'Inventory Ref Sheet'!O2385</f>
        <v>0</v>
      </c>
      <c r="W2385" s="59">
        <f>'Inventory Ref Sheet'!R2385</f>
        <v>0</v>
      </c>
      <c r="X2385" s="59">
        <f>'Inventory Ref Sheet'!S2385</f>
        <v>0</v>
      </c>
      <c r="Y2385" s="100" t="str">
        <f ca="1">IF('Inventory Ref Sheet'!U2385&gt;0,YEAR(TODAY())-'Inventory Ref Sheet'!U2385,"")</f>
        <v/>
      </c>
      <c r="Z2385" s="95">
        <f>'Inventory Ref Sheet'!W2385</f>
        <v>0</v>
      </c>
      <c r="AA2385" s="60">
        <f>'Inventory Ref Sheet'!X2385</f>
        <v>0</v>
      </c>
      <c r="AB2385" s="61"/>
      <c r="AC2385" s="97" t="str">
        <f t="shared" si="130"/>
        <v/>
      </c>
      <c r="AD2385" s="59">
        <f>'Inventory Ref Sheet'!Y2385</f>
        <v>0</v>
      </c>
      <c r="AE2385" s="59">
        <f>'Inventory Ref Sheet'!Z2385</f>
        <v>0</v>
      </c>
      <c r="AF2385" s="102">
        <f>'Inventory Ref Sheet'!AA2385</f>
        <v>0</v>
      </c>
      <c r="AG2385" s="59">
        <f>'Inventory Ref Sheet'!AD2385</f>
        <v>0</v>
      </c>
      <c r="AH2385" s="59">
        <f>'Inventory Ref Sheet'!AE2385</f>
        <v>0</v>
      </c>
      <c r="AI2385" s="100" t="str">
        <f ca="1">IF('Inventory Ref Sheet'!AG2385&gt;0,YEAR(TODAY())-'Inventory Ref Sheet'!AG2385,"")</f>
        <v/>
      </c>
      <c r="AJ2385" s="99"/>
      <c r="AK2385" s="60">
        <f>'Inventory Ref Sheet'!AJ2385</f>
        <v>0</v>
      </c>
      <c r="AL2385" s="99"/>
      <c r="AM2385" s="97" t="str">
        <f t="shared" si="131"/>
        <v/>
      </c>
    </row>
    <row r="2386" spans="10:39" x14ac:dyDescent="0.25">
      <c r="J2386" s="59">
        <f>'Inventory Ref Sheet'!AK2386</f>
        <v>0</v>
      </c>
      <c r="K2386" s="59">
        <f>'Inventory Ref Sheet'!AL2386</f>
        <v>0</v>
      </c>
      <c r="L2386" s="59">
        <f>'Inventory Ref Sheet'!AM2386</f>
        <v>0</v>
      </c>
      <c r="M2386" s="59">
        <f>'Inventory Ref Sheet'!AP2386</f>
        <v>0</v>
      </c>
      <c r="N2386" s="59">
        <f>'Inventory Ref Sheet'!AQ2386</f>
        <v>0</v>
      </c>
      <c r="O2386" s="100" t="str">
        <f ca="1">IF('Inventory Ref Sheet'!AS2386&gt;0,YEAR(TODAY())-'Inventory Ref Sheet'!AS2386,"")</f>
        <v/>
      </c>
      <c r="P2386" s="95">
        <f>'Inventory Ref Sheet'!AU2386</f>
        <v>0</v>
      </c>
      <c r="Q2386" s="60">
        <f>'Inventory Ref Sheet'!AV2386</f>
        <v>0</v>
      </c>
      <c r="R2386" s="61"/>
      <c r="S2386" s="100" t="str">
        <f t="shared" si="129"/>
        <v/>
      </c>
      <c r="T2386" s="59">
        <f>'Inventory Ref Sheet'!M2386</f>
        <v>0</v>
      </c>
      <c r="U2386" s="102">
        <f>'Inventory Ref Sheet'!N2386</f>
        <v>0</v>
      </c>
      <c r="V2386" s="59">
        <f>'Inventory Ref Sheet'!O2386</f>
        <v>0</v>
      </c>
      <c r="W2386" s="59">
        <f>'Inventory Ref Sheet'!R2386</f>
        <v>0</v>
      </c>
      <c r="X2386" s="59">
        <f>'Inventory Ref Sheet'!S2386</f>
        <v>0</v>
      </c>
      <c r="Y2386" s="100" t="str">
        <f ca="1">IF('Inventory Ref Sheet'!U2386&gt;0,YEAR(TODAY())-'Inventory Ref Sheet'!U2386,"")</f>
        <v/>
      </c>
      <c r="Z2386" s="95">
        <f>'Inventory Ref Sheet'!W2386</f>
        <v>0</v>
      </c>
      <c r="AA2386" s="60">
        <f>'Inventory Ref Sheet'!X2386</f>
        <v>0</v>
      </c>
      <c r="AB2386" s="61"/>
      <c r="AC2386" s="97" t="str">
        <f t="shared" si="130"/>
        <v/>
      </c>
      <c r="AD2386" s="59">
        <f>'Inventory Ref Sheet'!Y2386</f>
        <v>0</v>
      </c>
      <c r="AE2386" s="59">
        <f>'Inventory Ref Sheet'!Z2386</f>
        <v>0</v>
      </c>
      <c r="AF2386" s="102">
        <f>'Inventory Ref Sheet'!AA2386</f>
        <v>0</v>
      </c>
      <c r="AG2386" s="59">
        <f>'Inventory Ref Sheet'!AD2386</f>
        <v>0</v>
      </c>
      <c r="AH2386" s="59">
        <f>'Inventory Ref Sheet'!AE2386</f>
        <v>0</v>
      </c>
      <c r="AI2386" s="100" t="str">
        <f ca="1">IF('Inventory Ref Sheet'!AG2386&gt;0,YEAR(TODAY())-'Inventory Ref Sheet'!AG2386,"")</f>
        <v/>
      </c>
      <c r="AJ2386" s="99"/>
      <c r="AK2386" s="60">
        <f>'Inventory Ref Sheet'!AJ2386</f>
        <v>0</v>
      </c>
      <c r="AL2386" s="99"/>
      <c r="AM2386" s="97" t="str">
        <f t="shared" si="131"/>
        <v/>
      </c>
    </row>
    <row r="2387" spans="10:39" x14ac:dyDescent="0.25">
      <c r="J2387" s="59">
        <f>'Inventory Ref Sheet'!AK2387</f>
        <v>0</v>
      </c>
      <c r="K2387" s="59">
        <f>'Inventory Ref Sheet'!AL2387</f>
        <v>0</v>
      </c>
      <c r="L2387" s="59">
        <f>'Inventory Ref Sheet'!AM2387</f>
        <v>0</v>
      </c>
      <c r="M2387" s="59">
        <f>'Inventory Ref Sheet'!AP2387</f>
        <v>0</v>
      </c>
      <c r="N2387" s="59">
        <f>'Inventory Ref Sheet'!AQ2387</f>
        <v>0</v>
      </c>
      <c r="O2387" s="100" t="str">
        <f ca="1">IF('Inventory Ref Sheet'!AS2387&gt;0,YEAR(TODAY())-'Inventory Ref Sheet'!AS2387,"")</f>
        <v/>
      </c>
      <c r="P2387" s="95">
        <f>'Inventory Ref Sheet'!AU2387</f>
        <v>0</v>
      </c>
      <c r="Q2387" s="60">
        <f>'Inventory Ref Sheet'!AV2387</f>
        <v>0</v>
      </c>
      <c r="R2387" s="61"/>
      <c r="S2387" s="100" t="str">
        <f t="shared" si="129"/>
        <v/>
      </c>
      <c r="T2387" s="59">
        <f>'Inventory Ref Sheet'!M2387</f>
        <v>0</v>
      </c>
      <c r="U2387" s="102">
        <f>'Inventory Ref Sheet'!N2387</f>
        <v>0</v>
      </c>
      <c r="V2387" s="59">
        <f>'Inventory Ref Sheet'!O2387</f>
        <v>0</v>
      </c>
      <c r="W2387" s="59">
        <f>'Inventory Ref Sheet'!R2387</f>
        <v>0</v>
      </c>
      <c r="X2387" s="59">
        <f>'Inventory Ref Sheet'!S2387</f>
        <v>0</v>
      </c>
      <c r="Y2387" s="100" t="str">
        <f ca="1">IF('Inventory Ref Sheet'!U2387&gt;0,YEAR(TODAY())-'Inventory Ref Sheet'!U2387,"")</f>
        <v/>
      </c>
      <c r="Z2387" s="95">
        <f>'Inventory Ref Sheet'!W2387</f>
        <v>0</v>
      </c>
      <c r="AA2387" s="60">
        <f>'Inventory Ref Sheet'!X2387</f>
        <v>0</v>
      </c>
      <c r="AB2387" s="61"/>
      <c r="AC2387" s="97" t="str">
        <f t="shared" si="130"/>
        <v/>
      </c>
      <c r="AD2387" s="59">
        <f>'Inventory Ref Sheet'!Y2387</f>
        <v>0</v>
      </c>
      <c r="AE2387" s="59">
        <f>'Inventory Ref Sheet'!Z2387</f>
        <v>0</v>
      </c>
      <c r="AF2387" s="102">
        <f>'Inventory Ref Sheet'!AA2387</f>
        <v>0</v>
      </c>
      <c r="AG2387" s="59">
        <f>'Inventory Ref Sheet'!AD2387</f>
        <v>0</v>
      </c>
      <c r="AH2387" s="59">
        <f>'Inventory Ref Sheet'!AE2387</f>
        <v>0</v>
      </c>
      <c r="AI2387" s="100" t="str">
        <f ca="1">IF('Inventory Ref Sheet'!AG2387&gt;0,YEAR(TODAY())-'Inventory Ref Sheet'!AG2387,"")</f>
        <v/>
      </c>
      <c r="AJ2387" s="99"/>
      <c r="AK2387" s="60">
        <f>'Inventory Ref Sheet'!AJ2387</f>
        <v>0</v>
      </c>
      <c r="AL2387" s="99"/>
      <c r="AM2387" s="97" t="str">
        <f t="shared" si="131"/>
        <v/>
      </c>
    </row>
    <row r="2388" spans="10:39" x14ac:dyDescent="0.25">
      <c r="J2388" s="59">
        <f>'Inventory Ref Sheet'!AK2388</f>
        <v>0</v>
      </c>
      <c r="K2388" s="59">
        <f>'Inventory Ref Sheet'!AL2388</f>
        <v>0</v>
      </c>
      <c r="L2388" s="59">
        <f>'Inventory Ref Sheet'!AM2388</f>
        <v>0</v>
      </c>
      <c r="M2388" s="59">
        <f>'Inventory Ref Sheet'!AP2388</f>
        <v>0</v>
      </c>
      <c r="N2388" s="59">
        <f>'Inventory Ref Sheet'!AQ2388</f>
        <v>0</v>
      </c>
      <c r="O2388" s="100" t="str">
        <f ca="1">IF('Inventory Ref Sheet'!AS2388&gt;0,YEAR(TODAY())-'Inventory Ref Sheet'!AS2388,"")</f>
        <v/>
      </c>
      <c r="P2388" s="95">
        <f>'Inventory Ref Sheet'!AU2388</f>
        <v>0</v>
      </c>
      <c r="Q2388" s="60">
        <f>'Inventory Ref Sheet'!AV2388</f>
        <v>0</v>
      </c>
      <c r="R2388" s="61"/>
      <c r="S2388" s="100" t="str">
        <f t="shared" si="129"/>
        <v/>
      </c>
      <c r="T2388" s="59">
        <f>'Inventory Ref Sheet'!M2388</f>
        <v>0</v>
      </c>
      <c r="U2388" s="102">
        <f>'Inventory Ref Sheet'!N2388</f>
        <v>0</v>
      </c>
      <c r="V2388" s="59">
        <f>'Inventory Ref Sheet'!O2388</f>
        <v>0</v>
      </c>
      <c r="W2388" s="59">
        <f>'Inventory Ref Sheet'!R2388</f>
        <v>0</v>
      </c>
      <c r="X2388" s="59">
        <f>'Inventory Ref Sheet'!S2388</f>
        <v>0</v>
      </c>
      <c r="Y2388" s="100" t="str">
        <f ca="1">IF('Inventory Ref Sheet'!U2388&gt;0,YEAR(TODAY())-'Inventory Ref Sheet'!U2388,"")</f>
        <v/>
      </c>
      <c r="Z2388" s="95">
        <f>'Inventory Ref Sheet'!W2388</f>
        <v>0</v>
      </c>
      <c r="AA2388" s="60">
        <f>'Inventory Ref Sheet'!X2388</f>
        <v>0</v>
      </c>
      <c r="AB2388" s="61"/>
      <c r="AC2388" s="97" t="str">
        <f t="shared" si="130"/>
        <v/>
      </c>
      <c r="AD2388" s="59">
        <f>'Inventory Ref Sheet'!Y2388</f>
        <v>0</v>
      </c>
      <c r="AE2388" s="59">
        <f>'Inventory Ref Sheet'!Z2388</f>
        <v>0</v>
      </c>
      <c r="AF2388" s="102">
        <f>'Inventory Ref Sheet'!AA2388</f>
        <v>0</v>
      </c>
      <c r="AG2388" s="59">
        <f>'Inventory Ref Sheet'!AD2388</f>
        <v>0</v>
      </c>
      <c r="AH2388" s="59">
        <f>'Inventory Ref Sheet'!AE2388</f>
        <v>0</v>
      </c>
      <c r="AI2388" s="100" t="str">
        <f ca="1">IF('Inventory Ref Sheet'!AG2388&gt;0,YEAR(TODAY())-'Inventory Ref Sheet'!AG2388,"")</f>
        <v/>
      </c>
      <c r="AJ2388" s="99"/>
      <c r="AK2388" s="60">
        <f>'Inventory Ref Sheet'!AJ2388</f>
        <v>0</v>
      </c>
      <c r="AL2388" s="99"/>
      <c r="AM2388" s="97" t="str">
        <f t="shared" si="131"/>
        <v/>
      </c>
    </row>
    <row r="2389" spans="10:39" x14ac:dyDescent="0.25">
      <c r="J2389" s="59">
        <f>'Inventory Ref Sheet'!AK2389</f>
        <v>0</v>
      </c>
      <c r="K2389" s="59">
        <f>'Inventory Ref Sheet'!AL2389</f>
        <v>0</v>
      </c>
      <c r="L2389" s="59">
        <f>'Inventory Ref Sheet'!AM2389</f>
        <v>0</v>
      </c>
      <c r="M2389" s="59">
        <f>'Inventory Ref Sheet'!AP2389</f>
        <v>0</v>
      </c>
      <c r="N2389" s="59">
        <f>'Inventory Ref Sheet'!AQ2389</f>
        <v>0</v>
      </c>
      <c r="O2389" s="100" t="str">
        <f ca="1">IF('Inventory Ref Sheet'!AS2389&gt;0,YEAR(TODAY())-'Inventory Ref Sheet'!AS2389,"")</f>
        <v/>
      </c>
      <c r="P2389" s="95">
        <f>'Inventory Ref Sheet'!AU2389</f>
        <v>0</v>
      </c>
      <c r="Q2389" s="60">
        <f>'Inventory Ref Sheet'!AV2389</f>
        <v>0</v>
      </c>
      <c r="R2389" s="61"/>
      <c r="S2389" s="100" t="str">
        <f t="shared" si="129"/>
        <v/>
      </c>
      <c r="T2389" s="59">
        <f>'Inventory Ref Sheet'!M2389</f>
        <v>0</v>
      </c>
      <c r="U2389" s="102">
        <f>'Inventory Ref Sheet'!N2389</f>
        <v>0</v>
      </c>
      <c r="V2389" s="59">
        <f>'Inventory Ref Sheet'!O2389</f>
        <v>0</v>
      </c>
      <c r="W2389" s="59">
        <f>'Inventory Ref Sheet'!R2389</f>
        <v>0</v>
      </c>
      <c r="X2389" s="59">
        <f>'Inventory Ref Sheet'!S2389</f>
        <v>0</v>
      </c>
      <c r="Y2389" s="100" t="str">
        <f ca="1">IF('Inventory Ref Sheet'!U2389&gt;0,YEAR(TODAY())-'Inventory Ref Sheet'!U2389,"")</f>
        <v/>
      </c>
      <c r="Z2389" s="95">
        <f>'Inventory Ref Sheet'!W2389</f>
        <v>0</v>
      </c>
      <c r="AA2389" s="60">
        <f>'Inventory Ref Sheet'!X2389</f>
        <v>0</v>
      </c>
      <c r="AB2389" s="61"/>
      <c r="AC2389" s="97" t="str">
        <f t="shared" si="130"/>
        <v/>
      </c>
      <c r="AD2389" s="59">
        <f>'Inventory Ref Sheet'!Y2389</f>
        <v>0</v>
      </c>
      <c r="AE2389" s="59">
        <f>'Inventory Ref Sheet'!Z2389</f>
        <v>0</v>
      </c>
      <c r="AF2389" s="102">
        <f>'Inventory Ref Sheet'!AA2389</f>
        <v>0</v>
      </c>
      <c r="AG2389" s="59">
        <f>'Inventory Ref Sheet'!AD2389</f>
        <v>0</v>
      </c>
      <c r="AH2389" s="59">
        <f>'Inventory Ref Sheet'!AE2389</f>
        <v>0</v>
      </c>
      <c r="AI2389" s="100" t="str">
        <f ca="1">IF('Inventory Ref Sheet'!AG2389&gt;0,YEAR(TODAY())-'Inventory Ref Sheet'!AG2389,"")</f>
        <v/>
      </c>
      <c r="AJ2389" s="99"/>
      <c r="AK2389" s="60">
        <f>'Inventory Ref Sheet'!AJ2389</f>
        <v>0</v>
      </c>
      <c r="AL2389" s="99"/>
      <c r="AM2389" s="97" t="str">
        <f t="shared" si="131"/>
        <v/>
      </c>
    </row>
    <row r="2390" spans="10:39" x14ac:dyDescent="0.25">
      <c r="J2390" s="59">
        <f>'Inventory Ref Sheet'!AK2390</f>
        <v>0</v>
      </c>
      <c r="K2390" s="59">
        <f>'Inventory Ref Sheet'!AL2390</f>
        <v>0</v>
      </c>
      <c r="L2390" s="59">
        <f>'Inventory Ref Sheet'!AM2390</f>
        <v>0</v>
      </c>
      <c r="M2390" s="59">
        <f>'Inventory Ref Sheet'!AP2390</f>
        <v>0</v>
      </c>
      <c r="N2390" s="59">
        <f>'Inventory Ref Sheet'!AQ2390</f>
        <v>0</v>
      </c>
      <c r="O2390" s="100" t="str">
        <f ca="1">IF('Inventory Ref Sheet'!AS2390&gt;0,YEAR(TODAY())-'Inventory Ref Sheet'!AS2390,"")</f>
        <v/>
      </c>
      <c r="P2390" s="95">
        <f>'Inventory Ref Sheet'!AU2390</f>
        <v>0</v>
      </c>
      <c r="Q2390" s="60">
        <f>'Inventory Ref Sheet'!AV2390</f>
        <v>0</v>
      </c>
      <c r="R2390" s="61"/>
      <c r="S2390" s="100" t="str">
        <f t="shared" si="129"/>
        <v/>
      </c>
      <c r="T2390" s="59">
        <f>'Inventory Ref Sheet'!M2390</f>
        <v>0</v>
      </c>
      <c r="U2390" s="102">
        <f>'Inventory Ref Sheet'!N2390</f>
        <v>0</v>
      </c>
      <c r="V2390" s="59">
        <f>'Inventory Ref Sheet'!O2390</f>
        <v>0</v>
      </c>
      <c r="W2390" s="59">
        <f>'Inventory Ref Sheet'!R2390</f>
        <v>0</v>
      </c>
      <c r="X2390" s="59">
        <f>'Inventory Ref Sheet'!S2390</f>
        <v>0</v>
      </c>
      <c r="Y2390" s="100" t="str">
        <f ca="1">IF('Inventory Ref Sheet'!U2390&gt;0,YEAR(TODAY())-'Inventory Ref Sheet'!U2390,"")</f>
        <v/>
      </c>
      <c r="Z2390" s="95">
        <f>'Inventory Ref Sheet'!W2390</f>
        <v>0</v>
      </c>
      <c r="AA2390" s="60">
        <f>'Inventory Ref Sheet'!X2390</f>
        <v>0</v>
      </c>
      <c r="AB2390" s="61"/>
      <c r="AC2390" s="97" t="str">
        <f t="shared" si="130"/>
        <v/>
      </c>
      <c r="AD2390" s="59">
        <f>'Inventory Ref Sheet'!Y2390</f>
        <v>0</v>
      </c>
      <c r="AE2390" s="59">
        <f>'Inventory Ref Sheet'!Z2390</f>
        <v>0</v>
      </c>
      <c r="AF2390" s="102">
        <f>'Inventory Ref Sheet'!AA2390</f>
        <v>0</v>
      </c>
      <c r="AG2390" s="59">
        <f>'Inventory Ref Sheet'!AD2390</f>
        <v>0</v>
      </c>
      <c r="AH2390" s="59">
        <f>'Inventory Ref Sheet'!AE2390</f>
        <v>0</v>
      </c>
      <c r="AI2390" s="100" t="str">
        <f ca="1">IF('Inventory Ref Sheet'!AG2390&gt;0,YEAR(TODAY())-'Inventory Ref Sheet'!AG2390,"")</f>
        <v/>
      </c>
      <c r="AJ2390" s="99"/>
      <c r="AK2390" s="60">
        <f>'Inventory Ref Sheet'!AJ2390</f>
        <v>0</v>
      </c>
      <c r="AL2390" s="99"/>
      <c r="AM2390" s="97" t="str">
        <f t="shared" si="131"/>
        <v/>
      </c>
    </row>
    <row r="2391" spans="10:39" x14ac:dyDescent="0.25">
      <c r="J2391" s="59">
        <f>'Inventory Ref Sheet'!AK2391</f>
        <v>0</v>
      </c>
      <c r="K2391" s="59">
        <f>'Inventory Ref Sheet'!AL2391</f>
        <v>0</v>
      </c>
      <c r="L2391" s="59">
        <f>'Inventory Ref Sheet'!AM2391</f>
        <v>0</v>
      </c>
      <c r="M2391" s="59">
        <f>'Inventory Ref Sheet'!AP2391</f>
        <v>0</v>
      </c>
      <c r="N2391" s="59">
        <f>'Inventory Ref Sheet'!AQ2391</f>
        <v>0</v>
      </c>
      <c r="O2391" s="100" t="str">
        <f ca="1">IF('Inventory Ref Sheet'!AS2391&gt;0,YEAR(TODAY())-'Inventory Ref Sheet'!AS2391,"")</f>
        <v/>
      </c>
      <c r="P2391" s="95">
        <f>'Inventory Ref Sheet'!AU2391</f>
        <v>0</v>
      </c>
      <c r="Q2391" s="60">
        <f>'Inventory Ref Sheet'!AV2391</f>
        <v>0</v>
      </c>
      <c r="R2391" s="61"/>
      <c r="S2391" s="100" t="str">
        <f t="shared" si="129"/>
        <v/>
      </c>
      <c r="T2391" s="59">
        <f>'Inventory Ref Sheet'!M2391</f>
        <v>0</v>
      </c>
      <c r="U2391" s="102">
        <f>'Inventory Ref Sheet'!N2391</f>
        <v>0</v>
      </c>
      <c r="V2391" s="59">
        <f>'Inventory Ref Sheet'!O2391</f>
        <v>0</v>
      </c>
      <c r="W2391" s="59">
        <f>'Inventory Ref Sheet'!R2391</f>
        <v>0</v>
      </c>
      <c r="X2391" s="59">
        <f>'Inventory Ref Sheet'!S2391</f>
        <v>0</v>
      </c>
      <c r="Y2391" s="100" t="str">
        <f ca="1">IF('Inventory Ref Sheet'!U2391&gt;0,YEAR(TODAY())-'Inventory Ref Sheet'!U2391,"")</f>
        <v/>
      </c>
      <c r="Z2391" s="95">
        <f>'Inventory Ref Sheet'!W2391</f>
        <v>0</v>
      </c>
      <c r="AA2391" s="60">
        <f>'Inventory Ref Sheet'!X2391</f>
        <v>0</v>
      </c>
      <c r="AB2391" s="61"/>
      <c r="AC2391" s="97" t="str">
        <f t="shared" si="130"/>
        <v/>
      </c>
      <c r="AD2391" s="59">
        <f>'Inventory Ref Sheet'!Y2391</f>
        <v>0</v>
      </c>
      <c r="AE2391" s="59">
        <f>'Inventory Ref Sheet'!Z2391</f>
        <v>0</v>
      </c>
      <c r="AF2391" s="102">
        <f>'Inventory Ref Sheet'!AA2391</f>
        <v>0</v>
      </c>
      <c r="AG2391" s="59">
        <f>'Inventory Ref Sheet'!AD2391</f>
        <v>0</v>
      </c>
      <c r="AH2391" s="59">
        <f>'Inventory Ref Sheet'!AE2391</f>
        <v>0</v>
      </c>
      <c r="AI2391" s="100" t="str">
        <f ca="1">IF('Inventory Ref Sheet'!AG2391&gt;0,YEAR(TODAY())-'Inventory Ref Sheet'!AG2391,"")</f>
        <v/>
      </c>
      <c r="AJ2391" s="99"/>
      <c r="AK2391" s="60">
        <f>'Inventory Ref Sheet'!AJ2391</f>
        <v>0</v>
      </c>
      <c r="AL2391" s="99"/>
      <c r="AM2391" s="97" t="str">
        <f t="shared" si="131"/>
        <v/>
      </c>
    </row>
    <row r="2392" spans="10:39" x14ac:dyDescent="0.25">
      <c r="J2392" s="59">
        <f>'Inventory Ref Sheet'!AK2392</f>
        <v>0</v>
      </c>
      <c r="K2392" s="59">
        <f>'Inventory Ref Sheet'!AL2392</f>
        <v>0</v>
      </c>
      <c r="L2392" s="59">
        <f>'Inventory Ref Sheet'!AM2392</f>
        <v>0</v>
      </c>
      <c r="M2392" s="59">
        <f>'Inventory Ref Sheet'!AP2392</f>
        <v>0</v>
      </c>
      <c r="N2392" s="59">
        <f>'Inventory Ref Sheet'!AQ2392</f>
        <v>0</v>
      </c>
      <c r="O2392" s="100" t="str">
        <f ca="1">IF('Inventory Ref Sheet'!AS2392&gt;0,YEAR(TODAY())-'Inventory Ref Sheet'!AS2392,"")</f>
        <v/>
      </c>
      <c r="P2392" s="95">
        <f>'Inventory Ref Sheet'!AU2392</f>
        <v>0</v>
      </c>
      <c r="Q2392" s="60">
        <f>'Inventory Ref Sheet'!AV2392</f>
        <v>0</v>
      </c>
      <c r="R2392" s="61"/>
      <c r="S2392" s="100" t="str">
        <f t="shared" si="129"/>
        <v/>
      </c>
      <c r="T2392" s="59">
        <f>'Inventory Ref Sheet'!M2392</f>
        <v>0</v>
      </c>
      <c r="U2392" s="102">
        <f>'Inventory Ref Sheet'!N2392</f>
        <v>0</v>
      </c>
      <c r="V2392" s="59">
        <f>'Inventory Ref Sheet'!O2392</f>
        <v>0</v>
      </c>
      <c r="W2392" s="59">
        <f>'Inventory Ref Sheet'!R2392</f>
        <v>0</v>
      </c>
      <c r="X2392" s="59">
        <f>'Inventory Ref Sheet'!S2392</f>
        <v>0</v>
      </c>
      <c r="Y2392" s="100" t="str">
        <f ca="1">IF('Inventory Ref Sheet'!U2392&gt;0,YEAR(TODAY())-'Inventory Ref Sheet'!U2392,"")</f>
        <v/>
      </c>
      <c r="Z2392" s="95">
        <f>'Inventory Ref Sheet'!W2392</f>
        <v>0</v>
      </c>
      <c r="AA2392" s="60">
        <f>'Inventory Ref Sheet'!X2392</f>
        <v>0</v>
      </c>
      <c r="AB2392" s="61"/>
      <c r="AC2392" s="97" t="str">
        <f t="shared" si="130"/>
        <v/>
      </c>
      <c r="AD2392" s="59">
        <f>'Inventory Ref Sheet'!Y2392</f>
        <v>0</v>
      </c>
      <c r="AE2392" s="59">
        <f>'Inventory Ref Sheet'!Z2392</f>
        <v>0</v>
      </c>
      <c r="AF2392" s="102">
        <f>'Inventory Ref Sheet'!AA2392</f>
        <v>0</v>
      </c>
      <c r="AG2392" s="59">
        <f>'Inventory Ref Sheet'!AD2392</f>
        <v>0</v>
      </c>
      <c r="AH2392" s="59">
        <f>'Inventory Ref Sheet'!AE2392</f>
        <v>0</v>
      </c>
      <c r="AI2392" s="100" t="str">
        <f ca="1">IF('Inventory Ref Sheet'!AG2392&gt;0,YEAR(TODAY())-'Inventory Ref Sheet'!AG2392,"")</f>
        <v/>
      </c>
      <c r="AJ2392" s="99"/>
      <c r="AK2392" s="60">
        <f>'Inventory Ref Sheet'!AJ2392</f>
        <v>0</v>
      </c>
      <c r="AL2392" s="99"/>
      <c r="AM2392" s="97" t="str">
        <f t="shared" si="131"/>
        <v/>
      </c>
    </row>
    <row r="2393" spans="10:39" x14ac:dyDescent="0.25">
      <c r="J2393" s="59">
        <f>'Inventory Ref Sheet'!AK2393</f>
        <v>0</v>
      </c>
      <c r="K2393" s="59">
        <f>'Inventory Ref Sheet'!AL2393</f>
        <v>0</v>
      </c>
      <c r="L2393" s="59">
        <f>'Inventory Ref Sheet'!AM2393</f>
        <v>0</v>
      </c>
      <c r="M2393" s="59">
        <f>'Inventory Ref Sheet'!AP2393</f>
        <v>0</v>
      </c>
      <c r="N2393" s="59">
        <f>'Inventory Ref Sheet'!AQ2393</f>
        <v>0</v>
      </c>
      <c r="O2393" s="100" t="str">
        <f ca="1">IF('Inventory Ref Sheet'!AS2393&gt;0,YEAR(TODAY())-'Inventory Ref Sheet'!AS2393,"")</f>
        <v/>
      </c>
      <c r="P2393" s="95">
        <f>'Inventory Ref Sheet'!AU2393</f>
        <v>0</v>
      </c>
      <c r="Q2393" s="60">
        <f>'Inventory Ref Sheet'!AV2393</f>
        <v>0</v>
      </c>
      <c r="R2393" s="61"/>
      <c r="S2393" s="100" t="str">
        <f t="shared" si="129"/>
        <v/>
      </c>
      <c r="T2393" s="59">
        <f>'Inventory Ref Sheet'!M2393</f>
        <v>0</v>
      </c>
      <c r="U2393" s="102">
        <f>'Inventory Ref Sheet'!N2393</f>
        <v>0</v>
      </c>
      <c r="V2393" s="59">
        <f>'Inventory Ref Sheet'!O2393</f>
        <v>0</v>
      </c>
      <c r="W2393" s="59">
        <f>'Inventory Ref Sheet'!R2393</f>
        <v>0</v>
      </c>
      <c r="X2393" s="59">
        <f>'Inventory Ref Sheet'!S2393</f>
        <v>0</v>
      </c>
      <c r="Y2393" s="100" t="str">
        <f ca="1">IF('Inventory Ref Sheet'!U2393&gt;0,YEAR(TODAY())-'Inventory Ref Sheet'!U2393,"")</f>
        <v/>
      </c>
      <c r="Z2393" s="95">
        <f>'Inventory Ref Sheet'!W2393</f>
        <v>0</v>
      </c>
      <c r="AA2393" s="60">
        <f>'Inventory Ref Sheet'!X2393</f>
        <v>0</v>
      </c>
      <c r="AB2393" s="61"/>
      <c r="AC2393" s="97" t="str">
        <f t="shared" si="130"/>
        <v/>
      </c>
      <c r="AD2393" s="59">
        <f>'Inventory Ref Sheet'!Y2393</f>
        <v>0</v>
      </c>
      <c r="AE2393" s="59">
        <f>'Inventory Ref Sheet'!Z2393</f>
        <v>0</v>
      </c>
      <c r="AF2393" s="102">
        <f>'Inventory Ref Sheet'!AA2393</f>
        <v>0</v>
      </c>
      <c r="AG2393" s="59">
        <f>'Inventory Ref Sheet'!AD2393</f>
        <v>0</v>
      </c>
      <c r="AH2393" s="59">
        <f>'Inventory Ref Sheet'!AE2393</f>
        <v>0</v>
      </c>
      <c r="AI2393" s="100" t="str">
        <f ca="1">IF('Inventory Ref Sheet'!AG2393&gt;0,YEAR(TODAY())-'Inventory Ref Sheet'!AG2393,"")</f>
        <v/>
      </c>
      <c r="AJ2393" s="99"/>
      <c r="AK2393" s="60">
        <f>'Inventory Ref Sheet'!AJ2393</f>
        <v>0</v>
      </c>
      <c r="AL2393" s="99"/>
      <c r="AM2393" s="97" t="str">
        <f t="shared" si="131"/>
        <v/>
      </c>
    </row>
    <row r="2394" spans="10:39" x14ac:dyDescent="0.25">
      <c r="J2394" s="59">
        <f>'Inventory Ref Sheet'!AK2394</f>
        <v>0</v>
      </c>
      <c r="K2394" s="59">
        <f>'Inventory Ref Sheet'!AL2394</f>
        <v>0</v>
      </c>
      <c r="L2394" s="59">
        <f>'Inventory Ref Sheet'!AM2394</f>
        <v>0</v>
      </c>
      <c r="M2394" s="59">
        <f>'Inventory Ref Sheet'!AP2394</f>
        <v>0</v>
      </c>
      <c r="N2394" s="59">
        <f>'Inventory Ref Sheet'!AQ2394</f>
        <v>0</v>
      </c>
      <c r="O2394" s="100" t="str">
        <f ca="1">IF('Inventory Ref Sheet'!AS2394&gt;0,YEAR(TODAY())-'Inventory Ref Sheet'!AS2394,"")</f>
        <v/>
      </c>
      <c r="P2394" s="95">
        <f>'Inventory Ref Sheet'!AU2394</f>
        <v>0</v>
      </c>
      <c r="Q2394" s="60">
        <f>'Inventory Ref Sheet'!AV2394</f>
        <v>0</v>
      </c>
      <c r="R2394" s="61"/>
      <c r="S2394" s="100" t="str">
        <f t="shared" si="129"/>
        <v/>
      </c>
      <c r="T2394" s="59">
        <f>'Inventory Ref Sheet'!M2394</f>
        <v>0</v>
      </c>
      <c r="U2394" s="102">
        <f>'Inventory Ref Sheet'!N2394</f>
        <v>0</v>
      </c>
      <c r="V2394" s="59">
        <f>'Inventory Ref Sheet'!O2394</f>
        <v>0</v>
      </c>
      <c r="W2394" s="59">
        <f>'Inventory Ref Sheet'!R2394</f>
        <v>0</v>
      </c>
      <c r="X2394" s="59">
        <f>'Inventory Ref Sheet'!S2394</f>
        <v>0</v>
      </c>
      <c r="Y2394" s="100" t="str">
        <f ca="1">IF('Inventory Ref Sheet'!U2394&gt;0,YEAR(TODAY())-'Inventory Ref Sheet'!U2394,"")</f>
        <v/>
      </c>
      <c r="Z2394" s="95">
        <f>'Inventory Ref Sheet'!W2394</f>
        <v>0</v>
      </c>
      <c r="AA2394" s="60">
        <f>'Inventory Ref Sheet'!X2394</f>
        <v>0</v>
      </c>
      <c r="AB2394" s="61"/>
      <c r="AC2394" s="97" t="str">
        <f t="shared" si="130"/>
        <v/>
      </c>
      <c r="AD2394" s="59">
        <f>'Inventory Ref Sheet'!Y2394</f>
        <v>0</v>
      </c>
      <c r="AE2394" s="59">
        <f>'Inventory Ref Sheet'!Z2394</f>
        <v>0</v>
      </c>
      <c r="AF2394" s="102">
        <f>'Inventory Ref Sheet'!AA2394</f>
        <v>0</v>
      </c>
      <c r="AG2394" s="59">
        <f>'Inventory Ref Sheet'!AD2394</f>
        <v>0</v>
      </c>
      <c r="AH2394" s="59">
        <f>'Inventory Ref Sheet'!AE2394</f>
        <v>0</v>
      </c>
      <c r="AI2394" s="100" t="str">
        <f ca="1">IF('Inventory Ref Sheet'!AG2394&gt;0,YEAR(TODAY())-'Inventory Ref Sheet'!AG2394,"")</f>
        <v/>
      </c>
      <c r="AJ2394" s="99"/>
      <c r="AK2394" s="60">
        <f>'Inventory Ref Sheet'!AJ2394</f>
        <v>0</v>
      </c>
      <c r="AL2394" s="99"/>
      <c r="AM2394" s="97" t="str">
        <f t="shared" si="131"/>
        <v/>
      </c>
    </row>
    <row r="2395" spans="10:39" x14ac:dyDescent="0.25">
      <c r="J2395" s="59">
        <f>'Inventory Ref Sheet'!AK2395</f>
        <v>0</v>
      </c>
      <c r="K2395" s="59">
        <f>'Inventory Ref Sheet'!AL2395</f>
        <v>0</v>
      </c>
      <c r="L2395" s="59">
        <f>'Inventory Ref Sheet'!AM2395</f>
        <v>0</v>
      </c>
      <c r="M2395" s="59">
        <f>'Inventory Ref Sheet'!AP2395</f>
        <v>0</v>
      </c>
      <c r="N2395" s="59">
        <f>'Inventory Ref Sheet'!AQ2395</f>
        <v>0</v>
      </c>
      <c r="O2395" s="100" t="str">
        <f ca="1">IF('Inventory Ref Sheet'!AS2395&gt;0,YEAR(TODAY())-'Inventory Ref Sheet'!AS2395,"")</f>
        <v/>
      </c>
      <c r="P2395" s="95">
        <f>'Inventory Ref Sheet'!AU2395</f>
        <v>0</v>
      </c>
      <c r="Q2395" s="60">
        <f>'Inventory Ref Sheet'!AV2395</f>
        <v>0</v>
      </c>
      <c r="R2395" s="61"/>
      <c r="S2395" s="100" t="str">
        <f t="shared" si="129"/>
        <v/>
      </c>
      <c r="T2395" s="59">
        <f>'Inventory Ref Sheet'!M2395</f>
        <v>0</v>
      </c>
      <c r="U2395" s="102">
        <f>'Inventory Ref Sheet'!N2395</f>
        <v>0</v>
      </c>
      <c r="V2395" s="59">
        <f>'Inventory Ref Sheet'!O2395</f>
        <v>0</v>
      </c>
      <c r="W2395" s="59">
        <f>'Inventory Ref Sheet'!R2395</f>
        <v>0</v>
      </c>
      <c r="X2395" s="59">
        <f>'Inventory Ref Sheet'!S2395</f>
        <v>0</v>
      </c>
      <c r="Y2395" s="100" t="str">
        <f ca="1">IF('Inventory Ref Sheet'!U2395&gt;0,YEAR(TODAY())-'Inventory Ref Sheet'!U2395,"")</f>
        <v/>
      </c>
      <c r="Z2395" s="95">
        <f>'Inventory Ref Sheet'!W2395</f>
        <v>0</v>
      </c>
      <c r="AA2395" s="60">
        <f>'Inventory Ref Sheet'!X2395</f>
        <v>0</v>
      </c>
      <c r="AB2395" s="61"/>
      <c r="AC2395" s="97" t="str">
        <f t="shared" si="130"/>
        <v/>
      </c>
      <c r="AD2395" s="59">
        <f>'Inventory Ref Sheet'!Y2395</f>
        <v>0</v>
      </c>
      <c r="AE2395" s="59">
        <f>'Inventory Ref Sheet'!Z2395</f>
        <v>0</v>
      </c>
      <c r="AF2395" s="102">
        <f>'Inventory Ref Sheet'!AA2395</f>
        <v>0</v>
      </c>
      <c r="AG2395" s="59">
        <f>'Inventory Ref Sheet'!AD2395</f>
        <v>0</v>
      </c>
      <c r="AH2395" s="59">
        <f>'Inventory Ref Sheet'!AE2395</f>
        <v>0</v>
      </c>
      <c r="AI2395" s="100" t="str">
        <f ca="1">IF('Inventory Ref Sheet'!AG2395&gt;0,YEAR(TODAY())-'Inventory Ref Sheet'!AG2395,"")</f>
        <v/>
      </c>
      <c r="AJ2395" s="99"/>
      <c r="AK2395" s="60">
        <f>'Inventory Ref Sheet'!AJ2395</f>
        <v>0</v>
      </c>
      <c r="AL2395" s="99"/>
      <c r="AM2395" s="97" t="str">
        <f t="shared" si="131"/>
        <v/>
      </c>
    </row>
    <row r="2396" spans="10:39" x14ac:dyDescent="0.25">
      <c r="J2396" s="59">
        <f>'Inventory Ref Sheet'!AK2396</f>
        <v>0</v>
      </c>
      <c r="K2396" s="59">
        <f>'Inventory Ref Sheet'!AL2396</f>
        <v>0</v>
      </c>
      <c r="L2396" s="59">
        <f>'Inventory Ref Sheet'!AM2396</f>
        <v>0</v>
      </c>
      <c r="M2396" s="59">
        <f>'Inventory Ref Sheet'!AP2396</f>
        <v>0</v>
      </c>
      <c r="N2396" s="59">
        <f>'Inventory Ref Sheet'!AQ2396</f>
        <v>0</v>
      </c>
      <c r="O2396" s="100" t="str">
        <f ca="1">IF('Inventory Ref Sheet'!AS2396&gt;0,YEAR(TODAY())-'Inventory Ref Sheet'!AS2396,"")</f>
        <v/>
      </c>
      <c r="P2396" s="95">
        <f>'Inventory Ref Sheet'!AU2396</f>
        <v>0</v>
      </c>
      <c r="Q2396" s="60">
        <f>'Inventory Ref Sheet'!AV2396</f>
        <v>0</v>
      </c>
      <c r="R2396" s="61"/>
      <c r="S2396" s="100" t="str">
        <f t="shared" si="129"/>
        <v/>
      </c>
      <c r="T2396" s="59">
        <f>'Inventory Ref Sheet'!M2396</f>
        <v>0</v>
      </c>
      <c r="U2396" s="102">
        <f>'Inventory Ref Sheet'!N2396</f>
        <v>0</v>
      </c>
      <c r="V2396" s="59">
        <f>'Inventory Ref Sheet'!O2396</f>
        <v>0</v>
      </c>
      <c r="W2396" s="59">
        <f>'Inventory Ref Sheet'!R2396</f>
        <v>0</v>
      </c>
      <c r="X2396" s="59">
        <f>'Inventory Ref Sheet'!S2396</f>
        <v>0</v>
      </c>
      <c r="Y2396" s="100" t="str">
        <f ca="1">IF('Inventory Ref Sheet'!U2396&gt;0,YEAR(TODAY())-'Inventory Ref Sheet'!U2396,"")</f>
        <v/>
      </c>
      <c r="Z2396" s="95">
        <f>'Inventory Ref Sheet'!W2396</f>
        <v>0</v>
      </c>
      <c r="AA2396" s="60">
        <f>'Inventory Ref Sheet'!X2396</f>
        <v>0</v>
      </c>
      <c r="AB2396" s="61"/>
      <c r="AC2396" s="97" t="str">
        <f t="shared" si="130"/>
        <v/>
      </c>
      <c r="AD2396" s="59">
        <f>'Inventory Ref Sheet'!Y2396</f>
        <v>0</v>
      </c>
      <c r="AE2396" s="59">
        <f>'Inventory Ref Sheet'!Z2396</f>
        <v>0</v>
      </c>
      <c r="AF2396" s="102">
        <f>'Inventory Ref Sheet'!AA2396</f>
        <v>0</v>
      </c>
      <c r="AG2396" s="59">
        <f>'Inventory Ref Sheet'!AD2396</f>
        <v>0</v>
      </c>
      <c r="AH2396" s="59">
        <f>'Inventory Ref Sheet'!AE2396</f>
        <v>0</v>
      </c>
      <c r="AI2396" s="100" t="str">
        <f ca="1">IF('Inventory Ref Sheet'!AG2396&gt;0,YEAR(TODAY())-'Inventory Ref Sheet'!AG2396,"")</f>
        <v/>
      </c>
      <c r="AJ2396" s="99"/>
      <c r="AK2396" s="60">
        <f>'Inventory Ref Sheet'!AJ2396</f>
        <v>0</v>
      </c>
      <c r="AL2396" s="99"/>
      <c r="AM2396" s="97" t="str">
        <f t="shared" si="131"/>
        <v/>
      </c>
    </row>
    <row r="2397" spans="10:39" x14ac:dyDescent="0.25">
      <c r="J2397" s="59">
        <f>'Inventory Ref Sheet'!AK2397</f>
        <v>0</v>
      </c>
      <c r="K2397" s="59">
        <f>'Inventory Ref Sheet'!AL2397</f>
        <v>0</v>
      </c>
      <c r="L2397" s="59">
        <f>'Inventory Ref Sheet'!AM2397</f>
        <v>0</v>
      </c>
      <c r="M2397" s="59">
        <f>'Inventory Ref Sheet'!AP2397</f>
        <v>0</v>
      </c>
      <c r="N2397" s="59">
        <f>'Inventory Ref Sheet'!AQ2397</f>
        <v>0</v>
      </c>
      <c r="O2397" s="100" t="str">
        <f ca="1">IF('Inventory Ref Sheet'!AS2397&gt;0,YEAR(TODAY())-'Inventory Ref Sheet'!AS2397,"")</f>
        <v/>
      </c>
      <c r="P2397" s="95">
        <f>'Inventory Ref Sheet'!AU2397</f>
        <v>0</v>
      </c>
      <c r="Q2397" s="60">
        <f>'Inventory Ref Sheet'!AV2397</f>
        <v>0</v>
      </c>
      <c r="R2397" s="61"/>
      <c r="S2397" s="100" t="str">
        <f t="shared" si="129"/>
        <v/>
      </c>
      <c r="T2397" s="59">
        <f>'Inventory Ref Sheet'!M2397</f>
        <v>0</v>
      </c>
      <c r="U2397" s="102">
        <f>'Inventory Ref Sheet'!N2397</f>
        <v>0</v>
      </c>
      <c r="V2397" s="59">
        <f>'Inventory Ref Sheet'!O2397</f>
        <v>0</v>
      </c>
      <c r="W2397" s="59">
        <f>'Inventory Ref Sheet'!R2397</f>
        <v>0</v>
      </c>
      <c r="X2397" s="59">
        <f>'Inventory Ref Sheet'!S2397</f>
        <v>0</v>
      </c>
      <c r="Y2397" s="100" t="str">
        <f ca="1">IF('Inventory Ref Sheet'!U2397&gt;0,YEAR(TODAY())-'Inventory Ref Sheet'!U2397,"")</f>
        <v/>
      </c>
      <c r="Z2397" s="95">
        <f>'Inventory Ref Sheet'!W2397</f>
        <v>0</v>
      </c>
      <c r="AA2397" s="60">
        <f>'Inventory Ref Sheet'!X2397</f>
        <v>0</v>
      </c>
      <c r="AB2397" s="61"/>
      <c r="AC2397" s="97" t="str">
        <f t="shared" si="130"/>
        <v/>
      </c>
      <c r="AD2397" s="59">
        <f>'Inventory Ref Sheet'!Y2397</f>
        <v>0</v>
      </c>
      <c r="AE2397" s="59">
        <f>'Inventory Ref Sheet'!Z2397</f>
        <v>0</v>
      </c>
      <c r="AF2397" s="102">
        <f>'Inventory Ref Sheet'!AA2397</f>
        <v>0</v>
      </c>
      <c r="AG2397" s="59">
        <f>'Inventory Ref Sheet'!AD2397</f>
        <v>0</v>
      </c>
      <c r="AH2397" s="59">
        <f>'Inventory Ref Sheet'!AE2397</f>
        <v>0</v>
      </c>
      <c r="AI2397" s="100" t="str">
        <f ca="1">IF('Inventory Ref Sheet'!AG2397&gt;0,YEAR(TODAY())-'Inventory Ref Sheet'!AG2397,"")</f>
        <v/>
      </c>
      <c r="AJ2397" s="99"/>
      <c r="AK2397" s="60">
        <f>'Inventory Ref Sheet'!AJ2397</f>
        <v>0</v>
      </c>
      <c r="AL2397" s="99"/>
      <c r="AM2397" s="97" t="str">
        <f t="shared" si="131"/>
        <v/>
      </c>
    </row>
    <row r="2398" spans="10:39" x14ac:dyDescent="0.25">
      <c r="J2398" s="59">
        <f>'Inventory Ref Sheet'!AK2398</f>
        <v>0</v>
      </c>
      <c r="K2398" s="59">
        <f>'Inventory Ref Sheet'!AL2398</f>
        <v>0</v>
      </c>
      <c r="L2398" s="59">
        <f>'Inventory Ref Sheet'!AM2398</f>
        <v>0</v>
      </c>
      <c r="M2398" s="59">
        <f>'Inventory Ref Sheet'!AP2398</f>
        <v>0</v>
      </c>
      <c r="N2398" s="59">
        <f>'Inventory Ref Sheet'!AQ2398</f>
        <v>0</v>
      </c>
      <c r="O2398" s="100" t="str">
        <f ca="1">IF('Inventory Ref Sheet'!AS2398&gt;0,YEAR(TODAY())-'Inventory Ref Sheet'!AS2398,"")</f>
        <v/>
      </c>
      <c r="P2398" s="95">
        <f>'Inventory Ref Sheet'!AU2398</f>
        <v>0</v>
      </c>
      <c r="Q2398" s="60">
        <f>'Inventory Ref Sheet'!AV2398</f>
        <v>0</v>
      </c>
      <c r="R2398" s="61"/>
      <c r="S2398" s="100" t="str">
        <f t="shared" si="129"/>
        <v/>
      </c>
      <c r="T2398" s="59">
        <f>'Inventory Ref Sheet'!M2398</f>
        <v>0</v>
      </c>
      <c r="U2398" s="102">
        <f>'Inventory Ref Sheet'!N2398</f>
        <v>0</v>
      </c>
      <c r="V2398" s="59">
        <f>'Inventory Ref Sheet'!O2398</f>
        <v>0</v>
      </c>
      <c r="W2398" s="59">
        <f>'Inventory Ref Sheet'!R2398</f>
        <v>0</v>
      </c>
      <c r="X2398" s="59">
        <f>'Inventory Ref Sheet'!S2398</f>
        <v>0</v>
      </c>
      <c r="Y2398" s="100" t="str">
        <f ca="1">IF('Inventory Ref Sheet'!U2398&gt;0,YEAR(TODAY())-'Inventory Ref Sheet'!U2398,"")</f>
        <v/>
      </c>
      <c r="Z2398" s="95">
        <f>'Inventory Ref Sheet'!W2398</f>
        <v>0</v>
      </c>
      <c r="AA2398" s="60">
        <f>'Inventory Ref Sheet'!X2398</f>
        <v>0</v>
      </c>
      <c r="AB2398" s="61"/>
      <c r="AC2398" s="97" t="str">
        <f t="shared" si="130"/>
        <v/>
      </c>
      <c r="AD2398" s="59">
        <f>'Inventory Ref Sheet'!Y2398</f>
        <v>0</v>
      </c>
      <c r="AE2398" s="59">
        <f>'Inventory Ref Sheet'!Z2398</f>
        <v>0</v>
      </c>
      <c r="AF2398" s="102">
        <f>'Inventory Ref Sheet'!AA2398</f>
        <v>0</v>
      </c>
      <c r="AG2398" s="59">
        <f>'Inventory Ref Sheet'!AD2398</f>
        <v>0</v>
      </c>
      <c r="AH2398" s="59">
        <f>'Inventory Ref Sheet'!AE2398</f>
        <v>0</v>
      </c>
      <c r="AI2398" s="100" t="str">
        <f ca="1">IF('Inventory Ref Sheet'!AG2398&gt;0,YEAR(TODAY())-'Inventory Ref Sheet'!AG2398,"")</f>
        <v/>
      </c>
      <c r="AJ2398" s="99"/>
      <c r="AK2398" s="60">
        <f>'Inventory Ref Sheet'!AJ2398</f>
        <v>0</v>
      </c>
      <c r="AL2398" s="99"/>
      <c r="AM2398" s="97" t="str">
        <f t="shared" si="131"/>
        <v/>
      </c>
    </row>
    <row r="2399" spans="10:39" x14ac:dyDescent="0.25">
      <c r="J2399" s="59">
        <f>'Inventory Ref Sheet'!AK2399</f>
        <v>0</v>
      </c>
      <c r="K2399" s="59">
        <f>'Inventory Ref Sheet'!AL2399</f>
        <v>0</v>
      </c>
      <c r="L2399" s="59">
        <f>'Inventory Ref Sheet'!AM2399</f>
        <v>0</v>
      </c>
      <c r="M2399" s="59">
        <f>'Inventory Ref Sheet'!AP2399</f>
        <v>0</v>
      </c>
      <c r="N2399" s="59">
        <f>'Inventory Ref Sheet'!AQ2399</f>
        <v>0</v>
      </c>
      <c r="O2399" s="100" t="str">
        <f ca="1">IF('Inventory Ref Sheet'!AS2399&gt;0,YEAR(TODAY())-'Inventory Ref Sheet'!AS2399,"")</f>
        <v/>
      </c>
      <c r="P2399" s="95">
        <f>'Inventory Ref Sheet'!AU2399</f>
        <v>0</v>
      </c>
      <c r="Q2399" s="60">
        <f>'Inventory Ref Sheet'!AV2399</f>
        <v>0</v>
      </c>
      <c r="R2399" s="61"/>
      <c r="S2399" s="100" t="str">
        <f t="shared" si="129"/>
        <v/>
      </c>
      <c r="T2399" s="59">
        <f>'Inventory Ref Sheet'!M2399</f>
        <v>0</v>
      </c>
      <c r="U2399" s="102">
        <f>'Inventory Ref Sheet'!N2399</f>
        <v>0</v>
      </c>
      <c r="V2399" s="59">
        <f>'Inventory Ref Sheet'!O2399</f>
        <v>0</v>
      </c>
      <c r="W2399" s="59">
        <f>'Inventory Ref Sheet'!R2399</f>
        <v>0</v>
      </c>
      <c r="X2399" s="59">
        <f>'Inventory Ref Sheet'!S2399</f>
        <v>0</v>
      </c>
      <c r="Y2399" s="100" t="str">
        <f ca="1">IF('Inventory Ref Sheet'!U2399&gt;0,YEAR(TODAY())-'Inventory Ref Sheet'!U2399,"")</f>
        <v/>
      </c>
      <c r="Z2399" s="95">
        <f>'Inventory Ref Sheet'!W2399</f>
        <v>0</v>
      </c>
      <c r="AA2399" s="60">
        <f>'Inventory Ref Sheet'!X2399</f>
        <v>0</v>
      </c>
      <c r="AB2399" s="61"/>
      <c r="AC2399" s="97" t="str">
        <f t="shared" si="130"/>
        <v/>
      </c>
      <c r="AD2399" s="59">
        <f>'Inventory Ref Sheet'!Y2399</f>
        <v>0</v>
      </c>
      <c r="AE2399" s="59">
        <f>'Inventory Ref Sheet'!Z2399</f>
        <v>0</v>
      </c>
      <c r="AF2399" s="102">
        <f>'Inventory Ref Sheet'!AA2399</f>
        <v>0</v>
      </c>
      <c r="AG2399" s="59">
        <f>'Inventory Ref Sheet'!AD2399</f>
        <v>0</v>
      </c>
      <c r="AH2399" s="59">
        <f>'Inventory Ref Sheet'!AE2399</f>
        <v>0</v>
      </c>
      <c r="AI2399" s="100" t="str">
        <f ca="1">IF('Inventory Ref Sheet'!AG2399&gt;0,YEAR(TODAY())-'Inventory Ref Sheet'!AG2399,"")</f>
        <v/>
      </c>
      <c r="AJ2399" s="99"/>
      <c r="AK2399" s="60">
        <f>'Inventory Ref Sheet'!AJ2399</f>
        <v>0</v>
      </c>
      <c r="AL2399" s="99"/>
      <c r="AM2399" s="97" t="str">
        <f t="shared" si="131"/>
        <v/>
      </c>
    </row>
    <row r="2400" spans="10:39" x14ac:dyDescent="0.25">
      <c r="J2400" s="59">
        <f>'Inventory Ref Sheet'!AK2400</f>
        <v>0</v>
      </c>
      <c r="K2400" s="59">
        <f>'Inventory Ref Sheet'!AL2400</f>
        <v>0</v>
      </c>
      <c r="L2400" s="59">
        <f>'Inventory Ref Sheet'!AM2400</f>
        <v>0</v>
      </c>
      <c r="M2400" s="59">
        <f>'Inventory Ref Sheet'!AP2400</f>
        <v>0</v>
      </c>
      <c r="N2400" s="59">
        <f>'Inventory Ref Sheet'!AQ2400</f>
        <v>0</v>
      </c>
      <c r="O2400" s="100" t="str">
        <f ca="1">IF('Inventory Ref Sheet'!AS2400&gt;0,YEAR(TODAY())-'Inventory Ref Sheet'!AS2400,"")</f>
        <v/>
      </c>
      <c r="P2400" s="95">
        <f>'Inventory Ref Sheet'!AU2400</f>
        <v>0</v>
      </c>
      <c r="Q2400" s="60">
        <f>'Inventory Ref Sheet'!AV2400</f>
        <v>0</v>
      </c>
      <c r="R2400" s="61"/>
      <c r="S2400" s="100" t="str">
        <f t="shared" si="129"/>
        <v/>
      </c>
      <c r="T2400" s="59">
        <f>'Inventory Ref Sheet'!M2400</f>
        <v>0</v>
      </c>
      <c r="U2400" s="102">
        <f>'Inventory Ref Sheet'!N2400</f>
        <v>0</v>
      </c>
      <c r="V2400" s="59">
        <f>'Inventory Ref Sheet'!O2400</f>
        <v>0</v>
      </c>
      <c r="W2400" s="59">
        <f>'Inventory Ref Sheet'!R2400</f>
        <v>0</v>
      </c>
      <c r="X2400" s="59">
        <f>'Inventory Ref Sheet'!S2400</f>
        <v>0</v>
      </c>
      <c r="Y2400" s="100" t="str">
        <f ca="1">IF('Inventory Ref Sheet'!U2400&gt;0,YEAR(TODAY())-'Inventory Ref Sheet'!U2400,"")</f>
        <v/>
      </c>
      <c r="Z2400" s="95">
        <f>'Inventory Ref Sheet'!W2400</f>
        <v>0</v>
      </c>
      <c r="AA2400" s="60">
        <f>'Inventory Ref Sheet'!X2400</f>
        <v>0</v>
      </c>
      <c r="AB2400" s="61"/>
      <c r="AC2400" s="97" t="str">
        <f t="shared" si="130"/>
        <v/>
      </c>
      <c r="AD2400" s="59">
        <f>'Inventory Ref Sheet'!Y2400</f>
        <v>0</v>
      </c>
      <c r="AE2400" s="59">
        <f>'Inventory Ref Sheet'!Z2400</f>
        <v>0</v>
      </c>
      <c r="AF2400" s="102">
        <f>'Inventory Ref Sheet'!AA2400</f>
        <v>0</v>
      </c>
      <c r="AG2400" s="59">
        <f>'Inventory Ref Sheet'!AD2400</f>
        <v>0</v>
      </c>
      <c r="AH2400" s="59">
        <f>'Inventory Ref Sheet'!AE2400</f>
        <v>0</v>
      </c>
      <c r="AI2400" s="100" t="str">
        <f ca="1">IF('Inventory Ref Sheet'!AG2400&gt;0,YEAR(TODAY())-'Inventory Ref Sheet'!AG2400,"")</f>
        <v/>
      </c>
      <c r="AJ2400" s="99"/>
      <c r="AK2400" s="60">
        <f>'Inventory Ref Sheet'!AJ2400</f>
        <v>0</v>
      </c>
      <c r="AL2400" s="99"/>
      <c r="AM2400" s="97" t="str">
        <f t="shared" si="131"/>
        <v/>
      </c>
    </row>
    <row r="2401" spans="10:39" x14ac:dyDescent="0.25">
      <c r="J2401" s="59">
        <f>'Inventory Ref Sheet'!AK2401</f>
        <v>0</v>
      </c>
      <c r="K2401" s="59">
        <f>'Inventory Ref Sheet'!AL2401</f>
        <v>0</v>
      </c>
      <c r="L2401" s="59">
        <f>'Inventory Ref Sheet'!AM2401</f>
        <v>0</v>
      </c>
      <c r="M2401" s="59">
        <f>'Inventory Ref Sheet'!AP2401</f>
        <v>0</v>
      </c>
      <c r="N2401" s="59">
        <f>'Inventory Ref Sheet'!AQ2401</f>
        <v>0</v>
      </c>
      <c r="O2401" s="100" t="str">
        <f ca="1">IF('Inventory Ref Sheet'!AS2401&gt;0,YEAR(TODAY())-'Inventory Ref Sheet'!AS2401,"")</f>
        <v/>
      </c>
      <c r="P2401" s="95">
        <f>'Inventory Ref Sheet'!AU2401</f>
        <v>0</v>
      </c>
      <c r="Q2401" s="60">
        <f>'Inventory Ref Sheet'!AV2401</f>
        <v>0</v>
      </c>
      <c r="R2401" s="61"/>
      <c r="S2401" s="100" t="str">
        <f t="shared" si="129"/>
        <v/>
      </c>
      <c r="T2401" s="59">
        <f>'Inventory Ref Sheet'!M2401</f>
        <v>0</v>
      </c>
      <c r="U2401" s="102">
        <f>'Inventory Ref Sheet'!N2401</f>
        <v>0</v>
      </c>
      <c r="V2401" s="59">
        <f>'Inventory Ref Sheet'!O2401</f>
        <v>0</v>
      </c>
      <c r="W2401" s="59">
        <f>'Inventory Ref Sheet'!R2401</f>
        <v>0</v>
      </c>
      <c r="X2401" s="59">
        <f>'Inventory Ref Sheet'!S2401</f>
        <v>0</v>
      </c>
      <c r="Y2401" s="100" t="str">
        <f ca="1">IF('Inventory Ref Sheet'!U2401&gt;0,YEAR(TODAY())-'Inventory Ref Sheet'!U2401,"")</f>
        <v/>
      </c>
      <c r="Z2401" s="95">
        <f>'Inventory Ref Sheet'!W2401</f>
        <v>0</v>
      </c>
      <c r="AA2401" s="60">
        <f>'Inventory Ref Sheet'!X2401</f>
        <v>0</v>
      </c>
      <c r="AB2401" s="61"/>
      <c r="AC2401" s="97" t="str">
        <f t="shared" si="130"/>
        <v/>
      </c>
      <c r="AD2401" s="59">
        <f>'Inventory Ref Sheet'!Y2401</f>
        <v>0</v>
      </c>
      <c r="AE2401" s="59">
        <f>'Inventory Ref Sheet'!Z2401</f>
        <v>0</v>
      </c>
      <c r="AF2401" s="102">
        <f>'Inventory Ref Sheet'!AA2401</f>
        <v>0</v>
      </c>
      <c r="AG2401" s="59">
        <f>'Inventory Ref Sheet'!AD2401</f>
        <v>0</v>
      </c>
      <c r="AH2401" s="59">
        <f>'Inventory Ref Sheet'!AE2401</f>
        <v>0</v>
      </c>
      <c r="AI2401" s="100" t="str">
        <f ca="1">IF('Inventory Ref Sheet'!AG2401&gt;0,YEAR(TODAY())-'Inventory Ref Sheet'!AG2401,"")</f>
        <v/>
      </c>
      <c r="AJ2401" s="99"/>
      <c r="AK2401" s="60">
        <f>'Inventory Ref Sheet'!AJ2401</f>
        <v>0</v>
      </c>
      <c r="AL2401" s="99"/>
      <c r="AM2401" s="97" t="str">
        <f t="shared" si="131"/>
        <v/>
      </c>
    </row>
    <row r="2402" spans="10:39" x14ac:dyDescent="0.25">
      <c r="J2402" s="59">
        <f>'Inventory Ref Sheet'!AK2402</f>
        <v>0</v>
      </c>
      <c r="K2402" s="59">
        <f>'Inventory Ref Sheet'!AL2402</f>
        <v>0</v>
      </c>
      <c r="L2402" s="59">
        <f>'Inventory Ref Sheet'!AM2402</f>
        <v>0</v>
      </c>
      <c r="M2402" s="59">
        <f>'Inventory Ref Sheet'!AP2402</f>
        <v>0</v>
      </c>
      <c r="N2402" s="59">
        <f>'Inventory Ref Sheet'!AQ2402</f>
        <v>0</v>
      </c>
      <c r="O2402" s="100" t="str">
        <f ca="1">IF('Inventory Ref Sheet'!AS2402&gt;0,YEAR(TODAY())-'Inventory Ref Sheet'!AS2402,"")</f>
        <v/>
      </c>
      <c r="P2402" s="95">
        <f>'Inventory Ref Sheet'!AU2402</f>
        <v>0</v>
      </c>
      <c r="Q2402" s="60">
        <f>'Inventory Ref Sheet'!AV2402</f>
        <v>0</v>
      </c>
      <c r="R2402" s="61"/>
      <c r="S2402" s="100" t="str">
        <f t="shared" si="129"/>
        <v/>
      </c>
      <c r="T2402" s="59">
        <f>'Inventory Ref Sheet'!M2402</f>
        <v>0</v>
      </c>
      <c r="U2402" s="102">
        <f>'Inventory Ref Sheet'!N2402</f>
        <v>0</v>
      </c>
      <c r="V2402" s="59">
        <f>'Inventory Ref Sheet'!O2402</f>
        <v>0</v>
      </c>
      <c r="W2402" s="59">
        <f>'Inventory Ref Sheet'!R2402</f>
        <v>0</v>
      </c>
      <c r="X2402" s="59">
        <f>'Inventory Ref Sheet'!S2402</f>
        <v>0</v>
      </c>
      <c r="Y2402" s="100" t="str">
        <f ca="1">IF('Inventory Ref Sheet'!U2402&gt;0,YEAR(TODAY())-'Inventory Ref Sheet'!U2402,"")</f>
        <v/>
      </c>
      <c r="Z2402" s="95">
        <f>'Inventory Ref Sheet'!W2402</f>
        <v>0</v>
      </c>
      <c r="AA2402" s="60">
        <f>'Inventory Ref Sheet'!X2402</f>
        <v>0</v>
      </c>
      <c r="AB2402" s="61"/>
      <c r="AC2402" s="97" t="str">
        <f t="shared" si="130"/>
        <v/>
      </c>
      <c r="AD2402" s="59">
        <f>'Inventory Ref Sheet'!Y2402</f>
        <v>0</v>
      </c>
      <c r="AE2402" s="59">
        <f>'Inventory Ref Sheet'!Z2402</f>
        <v>0</v>
      </c>
      <c r="AF2402" s="102">
        <f>'Inventory Ref Sheet'!AA2402</f>
        <v>0</v>
      </c>
      <c r="AG2402" s="59">
        <f>'Inventory Ref Sheet'!AD2402</f>
        <v>0</v>
      </c>
      <c r="AH2402" s="59">
        <f>'Inventory Ref Sheet'!AE2402</f>
        <v>0</v>
      </c>
      <c r="AI2402" s="100" t="str">
        <f ca="1">IF('Inventory Ref Sheet'!AG2402&gt;0,YEAR(TODAY())-'Inventory Ref Sheet'!AG2402,"")</f>
        <v/>
      </c>
      <c r="AJ2402" s="99"/>
      <c r="AK2402" s="60">
        <f>'Inventory Ref Sheet'!AJ2402</f>
        <v>0</v>
      </c>
      <c r="AL2402" s="99"/>
      <c r="AM2402" s="97" t="str">
        <f t="shared" si="131"/>
        <v/>
      </c>
    </row>
    <row r="2403" spans="10:39" x14ac:dyDescent="0.25">
      <c r="J2403" s="59">
        <f>'Inventory Ref Sheet'!AK2403</f>
        <v>0</v>
      </c>
      <c r="K2403" s="59">
        <f>'Inventory Ref Sheet'!AL2403</f>
        <v>0</v>
      </c>
      <c r="L2403" s="59">
        <f>'Inventory Ref Sheet'!AM2403</f>
        <v>0</v>
      </c>
      <c r="M2403" s="59">
        <f>'Inventory Ref Sheet'!AP2403</f>
        <v>0</v>
      </c>
      <c r="N2403" s="59">
        <f>'Inventory Ref Sheet'!AQ2403</f>
        <v>0</v>
      </c>
      <c r="O2403" s="100" t="str">
        <f ca="1">IF('Inventory Ref Sheet'!AS2403&gt;0,YEAR(TODAY())-'Inventory Ref Sheet'!AS2403,"")</f>
        <v/>
      </c>
      <c r="P2403" s="95">
        <f>'Inventory Ref Sheet'!AU2403</f>
        <v>0</v>
      </c>
      <c r="Q2403" s="60">
        <f>'Inventory Ref Sheet'!AV2403</f>
        <v>0</v>
      </c>
      <c r="R2403" s="61"/>
      <c r="S2403" s="100" t="str">
        <f t="shared" si="129"/>
        <v/>
      </c>
      <c r="T2403" s="59">
        <f>'Inventory Ref Sheet'!M2403</f>
        <v>0</v>
      </c>
      <c r="U2403" s="102">
        <f>'Inventory Ref Sheet'!N2403</f>
        <v>0</v>
      </c>
      <c r="V2403" s="59">
        <f>'Inventory Ref Sheet'!O2403</f>
        <v>0</v>
      </c>
      <c r="W2403" s="59">
        <f>'Inventory Ref Sheet'!R2403</f>
        <v>0</v>
      </c>
      <c r="X2403" s="59">
        <f>'Inventory Ref Sheet'!S2403</f>
        <v>0</v>
      </c>
      <c r="Y2403" s="100" t="str">
        <f ca="1">IF('Inventory Ref Sheet'!U2403&gt;0,YEAR(TODAY())-'Inventory Ref Sheet'!U2403,"")</f>
        <v/>
      </c>
      <c r="Z2403" s="95">
        <f>'Inventory Ref Sheet'!W2403</f>
        <v>0</v>
      </c>
      <c r="AA2403" s="60">
        <f>'Inventory Ref Sheet'!X2403</f>
        <v>0</v>
      </c>
      <c r="AB2403" s="61"/>
      <c r="AC2403" s="97" t="str">
        <f t="shared" si="130"/>
        <v/>
      </c>
      <c r="AD2403" s="59">
        <f>'Inventory Ref Sheet'!Y2403</f>
        <v>0</v>
      </c>
      <c r="AE2403" s="59">
        <f>'Inventory Ref Sheet'!Z2403</f>
        <v>0</v>
      </c>
      <c r="AF2403" s="102">
        <f>'Inventory Ref Sheet'!AA2403</f>
        <v>0</v>
      </c>
      <c r="AG2403" s="59">
        <f>'Inventory Ref Sheet'!AD2403</f>
        <v>0</v>
      </c>
      <c r="AH2403" s="59">
        <f>'Inventory Ref Sheet'!AE2403</f>
        <v>0</v>
      </c>
      <c r="AI2403" s="100" t="str">
        <f ca="1">IF('Inventory Ref Sheet'!AG2403&gt;0,YEAR(TODAY())-'Inventory Ref Sheet'!AG2403,"")</f>
        <v/>
      </c>
      <c r="AJ2403" s="99"/>
      <c r="AK2403" s="60">
        <f>'Inventory Ref Sheet'!AJ2403</f>
        <v>0</v>
      </c>
      <c r="AL2403" s="99"/>
      <c r="AM2403" s="97" t="str">
        <f t="shared" si="131"/>
        <v/>
      </c>
    </row>
    <row r="2404" spans="10:39" x14ac:dyDescent="0.25">
      <c r="J2404" s="59">
        <f>'Inventory Ref Sheet'!AK2404</f>
        <v>0</v>
      </c>
      <c r="K2404" s="59">
        <f>'Inventory Ref Sheet'!AL2404</f>
        <v>0</v>
      </c>
      <c r="L2404" s="59">
        <f>'Inventory Ref Sheet'!AM2404</f>
        <v>0</v>
      </c>
      <c r="M2404" s="59">
        <f>'Inventory Ref Sheet'!AP2404</f>
        <v>0</v>
      </c>
      <c r="N2404" s="59">
        <f>'Inventory Ref Sheet'!AQ2404</f>
        <v>0</v>
      </c>
      <c r="O2404" s="100" t="str">
        <f ca="1">IF('Inventory Ref Sheet'!AS2404&gt;0,YEAR(TODAY())-'Inventory Ref Sheet'!AS2404,"")</f>
        <v/>
      </c>
      <c r="P2404" s="95">
        <f>'Inventory Ref Sheet'!AU2404</f>
        <v>0</v>
      </c>
      <c r="Q2404" s="60">
        <f>'Inventory Ref Sheet'!AV2404</f>
        <v>0</v>
      </c>
      <c r="R2404" s="61"/>
      <c r="S2404" s="100" t="str">
        <f t="shared" si="129"/>
        <v/>
      </c>
      <c r="T2404" s="59">
        <f>'Inventory Ref Sheet'!M2404</f>
        <v>0</v>
      </c>
      <c r="U2404" s="102">
        <f>'Inventory Ref Sheet'!N2404</f>
        <v>0</v>
      </c>
      <c r="V2404" s="59">
        <f>'Inventory Ref Sheet'!O2404</f>
        <v>0</v>
      </c>
      <c r="W2404" s="59">
        <f>'Inventory Ref Sheet'!R2404</f>
        <v>0</v>
      </c>
      <c r="X2404" s="59">
        <f>'Inventory Ref Sheet'!S2404</f>
        <v>0</v>
      </c>
      <c r="Y2404" s="100" t="str">
        <f ca="1">IF('Inventory Ref Sheet'!U2404&gt;0,YEAR(TODAY())-'Inventory Ref Sheet'!U2404,"")</f>
        <v/>
      </c>
      <c r="Z2404" s="95">
        <f>'Inventory Ref Sheet'!W2404</f>
        <v>0</v>
      </c>
      <c r="AA2404" s="60">
        <f>'Inventory Ref Sheet'!X2404</f>
        <v>0</v>
      </c>
      <c r="AB2404" s="61"/>
      <c r="AC2404" s="97" t="str">
        <f t="shared" si="130"/>
        <v/>
      </c>
      <c r="AD2404" s="59">
        <f>'Inventory Ref Sheet'!Y2404</f>
        <v>0</v>
      </c>
      <c r="AE2404" s="59">
        <f>'Inventory Ref Sheet'!Z2404</f>
        <v>0</v>
      </c>
      <c r="AF2404" s="102">
        <f>'Inventory Ref Sheet'!AA2404</f>
        <v>0</v>
      </c>
      <c r="AG2404" s="59">
        <f>'Inventory Ref Sheet'!AD2404</f>
        <v>0</v>
      </c>
      <c r="AH2404" s="59">
        <f>'Inventory Ref Sheet'!AE2404</f>
        <v>0</v>
      </c>
      <c r="AI2404" s="100" t="str">
        <f ca="1">IF('Inventory Ref Sheet'!AG2404&gt;0,YEAR(TODAY())-'Inventory Ref Sheet'!AG2404,"")</f>
        <v/>
      </c>
      <c r="AJ2404" s="99"/>
      <c r="AK2404" s="60">
        <f>'Inventory Ref Sheet'!AJ2404</f>
        <v>0</v>
      </c>
      <c r="AL2404" s="99"/>
      <c r="AM2404" s="97" t="str">
        <f t="shared" si="131"/>
        <v/>
      </c>
    </row>
    <row r="2405" spans="10:39" x14ac:dyDescent="0.25">
      <c r="J2405" s="59">
        <f>'Inventory Ref Sheet'!AK2405</f>
        <v>0</v>
      </c>
      <c r="K2405" s="59">
        <f>'Inventory Ref Sheet'!AL2405</f>
        <v>0</v>
      </c>
      <c r="L2405" s="59">
        <f>'Inventory Ref Sheet'!AM2405</f>
        <v>0</v>
      </c>
      <c r="M2405" s="59">
        <f>'Inventory Ref Sheet'!AP2405</f>
        <v>0</v>
      </c>
      <c r="N2405" s="59">
        <f>'Inventory Ref Sheet'!AQ2405</f>
        <v>0</v>
      </c>
      <c r="O2405" s="100" t="str">
        <f ca="1">IF('Inventory Ref Sheet'!AS2405&gt;0,YEAR(TODAY())-'Inventory Ref Sheet'!AS2405,"")</f>
        <v/>
      </c>
      <c r="P2405" s="95">
        <f>'Inventory Ref Sheet'!AU2405</f>
        <v>0</v>
      </c>
      <c r="Q2405" s="60">
        <f>'Inventory Ref Sheet'!AV2405</f>
        <v>0</v>
      </c>
      <c r="R2405" s="61"/>
      <c r="S2405" s="100" t="str">
        <f t="shared" si="129"/>
        <v/>
      </c>
      <c r="T2405" s="59">
        <f>'Inventory Ref Sheet'!M2405</f>
        <v>0</v>
      </c>
      <c r="U2405" s="102">
        <f>'Inventory Ref Sheet'!N2405</f>
        <v>0</v>
      </c>
      <c r="V2405" s="59">
        <f>'Inventory Ref Sheet'!O2405</f>
        <v>0</v>
      </c>
      <c r="W2405" s="59">
        <f>'Inventory Ref Sheet'!R2405</f>
        <v>0</v>
      </c>
      <c r="X2405" s="59">
        <f>'Inventory Ref Sheet'!S2405</f>
        <v>0</v>
      </c>
      <c r="Y2405" s="100" t="str">
        <f ca="1">IF('Inventory Ref Sheet'!U2405&gt;0,YEAR(TODAY())-'Inventory Ref Sheet'!U2405,"")</f>
        <v/>
      </c>
      <c r="Z2405" s="95">
        <f>'Inventory Ref Sheet'!W2405</f>
        <v>0</v>
      </c>
      <c r="AA2405" s="60">
        <f>'Inventory Ref Sheet'!X2405</f>
        <v>0</v>
      </c>
      <c r="AB2405" s="61"/>
      <c r="AC2405" s="97" t="str">
        <f t="shared" si="130"/>
        <v/>
      </c>
      <c r="AD2405" s="59">
        <f>'Inventory Ref Sheet'!Y2405</f>
        <v>0</v>
      </c>
      <c r="AE2405" s="59">
        <f>'Inventory Ref Sheet'!Z2405</f>
        <v>0</v>
      </c>
      <c r="AF2405" s="102">
        <f>'Inventory Ref Sheet'!AA2405</f>
        <v>0</v>
      </c>
      <c r="AG2405" s="59">
        <f>'Inventory Ref Sheet'!AD2405</f>
        <v>0</v>
      </c>
      <c r="AH2405" s="59">
        <f>'Inventory Ref Sheet'!AE2405</f>
        <v>0</v>
      </c>
      <c r="AI2405" s="100" t="str">
        <f ca="1">IF('Inventory Ref Sheet'!AG2405&gt;0,YEAR(TODAY())-'Inventory Ref Sheet'!AG2405,"")</f>
        <v/>
      </c>
      <c r="AJ2405" s="99"/>
      <c r="AK2405" s="60">
        <f>'Inventory Ref Sheet'!AJ2405</f>
        <v>0</v>
      </c>
      <c r="AL2405" s="99"/>
      <c r="AM2405" s="97" t="str">
        <f t="shared" si="131"/>
        <v/>
      </c>
    </row>
    <row r="2406" spans="10:39" x14ac:dyDescent="0.25">
      <c r="J2406" s="59">
        <f>'Inventory Ref Sheet'!AK2406</f>
        <v>0</v>
      </c>
      <c r="K2406" s="59">
        <f>'Inventory Ref Sheet'!AL2406</f>
        <v>0</v>
      </c>
      <c r="L2406" s="59">
        <f>'Inventory Ref Sheet'!AM2406</f>
        <v>0</v>
      </c>
      <c r="M2406" s="59">
        <f>'Inventory Ref Sheet'!AP2406</f>
        <v>0</v>
      </c>
      <c r="N2406" s="59">
        <f>'Inventory Ref Sheet'!AQ2406</f>
        <v>0</v>
      </c>
      <c r="O2406" s="100" t="str">
        <f ca="1">IF('Inventory Ref Sheet'!AS2406&gt;0,YEAR(TODAY())-'Inventory Ref Sheet'!AS2406,"")</f>
        <v/>
      </c>
      <c r="P2406" s="95">
        <f>'Inventory Ref Sheet'!AU2406</f>
        <v>0</v>
      </c>
      <c r="Q2406" s="60">
        <f>'Inventory Ref Sheet'!AV2406</f>
        <v>0</v>
      </c>
      <c r="R2406" s="61"/>
      <c r="S2406" s="100" t="str">
        <f t="shared" si="129"/>
        <v/>
      </c>
      <c r="T2406" s="59">
        <f>'Inventory Ref Sheet'!M2406</f>
        <v>0</v>
      </c>
      <c r="U2406" s="102">
        <f>'Inventory Ref Sheet'!N2406</f>
        <v>0</v>
      </c>
      <c r="V2406" s="59">
        <f>'Inventory Ref Sheet'!O2406</f>
        <v>0</v>
      </c>
      <c r="W2406" s="59">
        <f>'Inventory Ref Sheet'!R2406</f>
        <v>0</v>
      </c>
      <c r="X2406" s="59">
        <f>'Inventory Ref Sheet'!S2406</f>
        <v>0</v>
      </c>
      <c r="Y2406" s="100" t="str">
        <f ca="1">IF('Inventory Ref Sheet'!U2406&gt;0,YEAR(TODAY())-'Inventory Ref Sheet'!U2406,"")</f>
        <v/>
      </c>
      <c r="Z2406" s="95">
        <f>'Inventory Ref Sheet'!W2406</f>
        <v>0</v>
      </c>
      <c r="AA2406" s="60">
        <f>'Inventory Ref Sheet'!X2406</f>
        <v>0</v>
      </c>
      <c r="AB2406" s="61"/>
      <c r="AC2406" s="97" t="str">
        <f t="shared" si="130"/>
        <v/>
      </c>
      <c r="AD2406" s="59">
        <f>'Inventory Ref Sheet'!Y2406</f>
        <v>0</v>
      </c>
      <c r="AE2406" s="59">
        <f>'Inventory Ref Sheet'!Z2406</f>
        <v>0</v>
      </c>
      <c r="AF2406" s="102">
        <f>'Inventory Ref Sheet'!AA2406</f>
        <v>0</v>
      </c>
      <c r="AG2406" s="59">
        <f>'Inventory Ref Sheet'!AD2406</f>
        <v>0</v>
      </c>
      <c r="AH2406" s="59">
        <f>'Inventory Ref Sheet'!AE2406</f>
        <v>0</v>
      </c>
      <c r="AI2406" s="100" t="str">
        <f ca="1">IF('Inventory Ref Sheet'!AG2406&gt;0,YEAR(TODAY())-'Inventory Ref Sheet'!AG2406,"")</f>
        <v/>
      </c>
      <c r="AJ2406" s="99"/>
      <c r="AK2406" s="60">
        <f>'Inventory Ref Sheet'!AJ2406</f>
        <v>0</v>
      </c>
      <c r="AL2406" s="99"/>
      <c r="AM2406" s="97" t="str">
        <f t="shared" si="131"/>
        <v/>
      </c>
    </row>
    <row r="2407" spans="10:39" x14ac:dyDescent="0.25">
      <c r="J2407" s="59">
        <f>'Inventory Ref Sheet'!AK2407</f>
        <v>0</v>
      </c>
      <c r="K2407" s="59">
        <f>'Inventory Ref Sheet'!AL2407</f>
        <v>0</v>
      </c>
      <c r="L2407" s="59">
        <f>'Inventory Ref Sheet'!AM2407</f>
        <v>0</v>
      </c>
      <c r="M2407" s="59">
        <f>'Inventory Ref Sheet'!AP2407</f>
        <v>0</v>
      </c>
      <c r="N2407" s="59">
        <f>'Inventory Ref Sheet'!AQ2407</f>
        <v>0</v>
      </c>
      <c r="O2407" s="100" t="str">
        <f ca="1">IF('Inventory Ref Sheet'!AS2407&gt;0,YEAR(TODAY())-'Inventory Ref Sheet'!AS2407,"")</f>
        <v/>
      </c>
      <c r="P2407" s="95">
        <f>'Inventory Ref Sheet'!AU2407</f>
        <v>0</v>
      </c>
      <c r="Q2407" s="60">
        <f>'Inventory Ref Sheet'!AV2407</f>
        <v>0</v>
      </c>
      <c r="R2407" s="61"/>
      <c r="S2407" s="100" t="str">
        <f t="shared" si="129"/>
        <v/>
      </c>
      <c r="T2407" s="59">
        <f>'Inventory Ref Sheet'!M2407</f>
        <v>0</v>
      </c>
      <c r="U2407" s="102">
        <f>'Inventory Ref Sheet'!N2407</f>
        <v>0</v>
      </c>
      <c r="V2407" s="59">
        <f>'Inventory Ref Sheet'!O2407</f>
        <v>0</v>
      </c>
      <c r="W2407" s="59">
        <f>'Inventory Ref Sheet'!R2407</f>
        <v>0</v>
      </c>
      <c r="X2407" s="59">
        <f>'Inventory Ref Sheet'!S2407</f>
        <v>0</v>
      </c>
      <c r="Y2407" s="100" t="str">
        <f ca="1">IF('Inventory Ref Sheet'!U2407&gt;0,YEAR(TODAY())-'Inventory Ref Sheet'!U2407,"")</f>
        <v/>
      </c>
      <c r="Z2407" s="95">
        <f>'Inventory Ref Sheet'!W2407</f>
        <v>0</v>
      </c>
      <c r="AA2407" s="60">
        <f>'Inventory Ref Sheet'!X2407</f>
        <v>0</v>
      </c>
      <c r="AB2407" s="61"/>
      <c r="AC2407" s="97" t="str">
        <f t="shared" si="130"/>
        <v/>
      </c>
      <c r="AD2407" s="59">
        <f>'Inventory Ref Sheet'!Y2407</f>
        <v>0</v>
      </c>
      <c r="AE2407" s="59">
        <f>'Inventory Ref Sheet'!Z2407</f>
        <v>0</v>
      </c>
      <c r="AF2407" s="102">
        <f>'Inventory Ref Sheet'!AA2407</f>
        <v>0</v>
      </c>
      <c r="AG2407" s="59">
        <f>'Inventory Ref Sheet'!AD2407</f>
        <v>0</v>
      </c>
      <c r="AH2407" s="59">
        <f>'Inventory Ref Sheet'!AE2407</f>
        <v>0</v>
      </c>
      <c r="AI2407" s="100" t="str">
        <f ca="1">IF('Inventory Ref Sheet'!AG2407&gt;0,YEAR(TODAY())-'Inventory Ref Sheet'!AG2407,"")</f>
        <v/>
      </c>
      <c r="AJ2407" s="99"/>
      <c r="AK2407" s="60">
        <f>'Inventory Ref Sheet'!AJ2407</f>
        <v>0</v>
      </c>
      <c r="AL2407" s="99"/>
      <c r="AM2407" s="97" t="str">
        <f t="shared" si="131"/>
        <v/>
      </c>
    </row>
    <row r="2408" spans="10:39" x14ac:dyDescent="0.25">
      <c r="J2408" s="59">
        <f>'Inventory Ref Sheet'!AK2408</f>
        <v>0</v>
      </c>
      <c r="K2408" s="59">
        <f>'Inventory Ref Sheet'!AL2408</f>
        <v>0</v>
      </c>
      <c r="L2408" s="59">
        <f>'Inventory Ref Sheet'!AM2408</f>
        <v>0</v>
      </c>
      <c r="M2408" s="59">
        <f>'Inventory Ref Sheet'!AP2408</f>
        <v>0</v>
      </c>
      <c r="N2408" s="59">
        <f>'Inventory Ref Sheet'!AQ2408</f>
        <v>0</v>
      </c>
      <c r="O2408" s="100" t="str">
        <f ca="1">IF('Inventory Ref Sheet'!AS2408&gt;0,YEAR(TODAY())-'Inventory Ref Sheet'!AS2408,"")</f>
        <v/>
      </c>
      <c r="P2408" s="95">
        <f>'Inventory Ref Sheet'!AU2408</f>
        <v>0</v>
      </c>
      <c r="Q2408" s="60">
        <f>'Inventory Ref Sheet'!AV2408</f>
        <v>0</v>
      </c>
      <c r="R2408" s="61"/>
      <c r="S2408" s="100" t="str">
        <f t="shared" si="129"/>
        <v/>
      </c>
      <c r="T2408" s="59">
        <f>'Inventory Ref Sheet'!M2408</f>
        <v>0</v>
      </c>
      <c r="U2408" s="102">
        <f>'Inventory Ref Sheet'!N2408</f>
        <v>0</v>
      </c>
      <c r="V2408" s="59">
        <f>'Inventory Ref Sheet'!O2408</f>
        <v>0</v>
      </c>
      <c r="W2408" s="59">
        <f>'Inventory Ref Sheet'!R2408</f>
        <v>0</v>
      </c>
      <c r="X2408" s="59">
        <f>'Inventory Ref Sheet'!S2408</f>
        <v>0</v>
      </c>
      <c r="Y2408" s="100" t="str">
        <f ca="1">IF('Inventory Ref Sheet'!U2408&gt;0,YEAR(TODAY())-'Inventory Ref Sheet'!U2408,"")</f>
        <v/>
      </c>
      <c r="Z2408" s="95">
        <f>'Inventory Ref Sheet'!W2408</f>
        <v>0</v>
      </c>
      <c r="AA2408" s="60">
        <f>'Inventory Ref Sheet'!X2408</f>
        <v>0</v>
      </c>
      <c r="AB2408" s="61"/>
      <c r="AC2408" s="97" t="str">
        <f t="shared" si="130"/>
        <v/>
      </c>
      <c r="AD2408" s="59">
        <f>'Inventory Ref Sheet'!Y2408</f>
        <v>0</v>
      </c>
      <c r="AE2408" s="59">
        <f>'Inventory Ref Sheet'!Z2408</f>
        <v>0</v>
      </c>
      <c r="AF2408" s="102">
        <f>'Inventory Ref Sheet'!AA2408</f>
        <v>0</v>
      </c>
      <c r="AG2408" s="59">
        <f>'Inventory Ref Sheet'!AD2408</f>
        <v>0</v>
      </c>
      <c r="AH2408" s="59">
        <f>'Inventory Ref Sheet'!AE2408</f>
        <v>0</v>
      </c>
      <c r="AI2408" s="100" t="str">
        <f ca="1">IF('Inventory Ref Sheet'!AG2408&gt;0,YEAR(TODAY())-'Inventory Ref Sheet'!AG2408,"")</f>
        <v/>
      </c>
      <c r="AJ2408" s="99"/>
      <c r="AK2408" s="60">
        <f>'Inventory Ref Sheet'!AJ2408</f>
        <v>0</v>
      </c>
      <c r="AL2408" s="99"/>
      <c r="AM2408" s="97" t="str">
        <f t="shared" si="131"/>
        <v/>
      </c>
    </row>
    <row r="2409" spans="10:39" x14ac:dyDescent="0.25">
      <c r="J2409" s="59">
        <f>'Inventory Ref Sheet'!AK2409</f>
        <v>0</v>
      </c>
      <c r="K2409" s="59">
        <f>'Inventory Ref Sheet'!AL2409</f>
        <v>0</v>
      </c>
      <c r="L2409" s="59">
        <f>'Inventory Ref Sheet'!AM2409</f>
        <v>0</v>
      </c>
      <c r="M2409" s="59">
        <f>'Inventory Ref Sheet'!AP2409</f>
        <v>0</v>
      </c>
      <c r="N2409" s="59">
        <f>'Inventory Ref Sheet'!AQ2409</f>
        <v>0</v>
      </c>
      <c r="O2409" s="100" t="str">
        <f ca="1">IF('Inventory Ref Sheet'!AS2409&gt;0,YEAR(TODAY())-'Inventory Ref Sheet'!AS2409,"")</f>
        <v/>
      </c>
      <c r="P2409" s="95">
        <f>'Inventory Ref Sheet'!AU2409</f>
        <v>0</v>
      </c>
      <c r="Q2409" s="60">
        <f>'Inventory Ref Sheet'!AV2409</f>
        <v>0</v>
      </c>
      <c r="R2409" s="61"/>
      <c r="S2409" s="100" t="str">
        <f t="shared" si="129"/>
        <v/>
      </c>
      <c r="T2409" s="59">
        <f>'Inventory Ref Sheet'!M2409</f>
        <v>0</v>
      </c>
      <c r="U2409" s="102">
        <f>'Inventory Ref Sheet'!N2409</f>
        <v>0</v>
      </c>
      <c r="V2409" s="59">
        <f>'Inventory Ref Sheet'!O2409</f>
        <v>0</v>
      </c>
      <c r="W2409" s="59">
        <f>'Inventory Ref Sheet'!R2409</f>
        <v>0</v>
      </c>
      <c r="X2409" s="59">
        <f>'Inventory Ref Sheet'!S2409</f>
        <v>0</v>
      </c>
      <c r="Y2409" s="100" t="str">
        <f ca="1">IF('Inventory Ref Sheet'!U2409&gt;0,YEAR(TODAY())-'Inventory Ref Sheet'!U2409,"")</f>
        <v/>
      </c>
      <c r="Z2409" s="95">
        <f>'Inventory Ref Sheet'!W2409</f>
        <v>0</v>
      </c>
      <c r="AA2409" s="60">
        <f>'Inventory Ref Sheet'!X2409</f>
        <v>0</v>
      </c>
      <c r="AB2409" s="61"/>
      <c r="AC2409" s="97" t="str">
        <f t="shared" si="130"/>
        <v/>
      </c>
      <c r="AD2409" s="59">
        <f>'Inventory Ref Sheet'!Y2409</f>
        <v>0</v>
      </c>
      <c r="AE2409" s="59">
        <f>'Inventory Ref Sheet'!Z2409</f>
        <v>0</v>
      </c>
      <c r="AF2409" s="102">
        <f>'Inventory Ref Sheet'!AA2409</f>
        <v>0</v>
      </c>
      <c r="AG2409" s="59">
        <f>'Inventory Ref Sheet'!AD2409</f>
        <v>0</v>
      </c>
      <c r="AH2409" s="59">
        <f>'Inventory Ref Sheet'!AE2409</f>
        <v>0</v>
      </c>
      <c r="AI2409" s="100" t="str">
        <f ca="1">IF('Inventory Ref Sheet'!AG2409&gt;0,YEAR(TODAY())-'Inventory Ref Sheet'!AG2409,"")</f>
        <v/>
      </c>
      <c r="AJ2409" s="99"/>
      <c r="AK2409" s="60">
        <f>'Inventory Ref Sheet'!AJ2409</f>
        <v>0</v>
      </c>
      <c r="AL2409" s="99"/>
      <c r="AM2409" s="97" t="str">
        <f t="shared" si="131"/>
        <v/>
      </c>
    </row>
    <row r="2410" spans="10:39" x14ac:dyDescent="0.25">
      <c r="J2410" s="59">
        <f>'Inventory Ref Sheet'!AK2410</f>
        <v>0</v>
      </c>
      <c r="K2410" s="59">
        <f>'Inventory Ref Sheet'!AL2410</f>
        <v>0</v>
      </c>
      <c r="L2410" s="59">
        <f>'Inventory Ref Sheet'!AM2410</f>
        <v>0</v>
      </c>
      <c r="M2410" s="59">
        <f>'Inventory Ref Sheet'!AP2410</f>
        <v>0</v>
      </c>
      <c r="N2410" s="59">
        <f>'Inventory Ref Sheet'!AQ2410</f>
        <v>0</v>
      </c>
      <c r="O2410" s="100" t="str">
        <f ca="1">IF('Inventory Ref Sheet'!AS2410&gt;0,YEAR(TODAY())-'Inventory Ref Sheet'!AS2410,"")</f>
        <v/>
      </c>
      <c r="P2410" s="95">
        <f>'Inventory Ref Sheet'!AU2410</f>
        <v>0</v>
      </c>
      <c r="Q2410" s="60">
        <f>'Inventory Ref Sheet'!AV2410</f>
        <v>0</v>
      </c>
      <c r="R2410" s="61"/>
      <c r="S2410" s="100" t="str">
        <f t="shared" si="129"/>
        <v/>
      </c>
      <c r="T2410" s="59">
        <f>'Inventory Ref Sheet'!M2410</f>
        <v>0</v>
      </c>
      <c r="U2410" s="102">
        <f>'Inventory Ref Sheet'!N2410</f>
        <v>0</v>
      </c>
      <c r="V2410" s="59">
        <f>'Inventory Ref Sheet'!O2410</f>
        <v>0</v>
      </c>
      <c r="W2410" s="59">
        <f>'Inventory Ref Sheet'!R2410</f>
        <v>0</v>
      </c>
      <c r="X2410" s="59">
        <f>'Inventory Ref Sheet'!S2410</f>
        <v>0</v>
      </c>
      <c r="Y2410" s="100" t="str">
        <f ca="1">IF('Inventory Ref Sheet'!U2410&gt;0,YEAR(TODAY())-'Inventory Ref Sheet'!U2410,"")</f>
        <v/>
      </c>
      <c r="Z2410" s="95">
        <f>'Inventory Ref Sheet'!W2410</f>
        <v>0</v>
      </c>
      <c r="AA2410" s="60">
        <f>'Inventory Ref Sheet'!X2410</f>
        <v>0</v>
      </c>
      <c r="AB2410" s="61"/>
      <c r="AC2410" s="97" t="str">
        <f t="shared" si="130"/>
        <v/>
      </c>
      <c r="AD2410" s="59">
        <f>'Inventory Ref Sheet'!Y2410</f>
        <v>0</v>
      </c>
      <c r="AE2410" s="59">
        <f>'Inventory Ref Sheet'!Z2410</f>
        <v>0</v>
      </c>
      <c r="AF2410" s="102">
        <f>'Inventory Ref Sheet'!AA2410</f>
        <v>0</v>
      </c>
      <c r="AG2410" s="59">
        <f>'Inventory Ref Sheet'!AD2410</f>
        <v>0</v>
      </c>
      <c r="AH2410" s="59">
        <f>'Inventory Ref Sheet'!AE2410</f>
        <v>0</v>
      </c>
      <c r="AI2410" s="100" t="str">
        <f ca="1">IF('Inventory Ref Sheet'!AG2410&gt;0,YEAR(TODAY())-'Inventory Ref Sheet'!AG2410,"")</f>
        <v/>
      </c>
      <c r="AJ2410" s="99"/>
      <c r="AK2410" s="60">
        <f>'Inventory Ref Sheet'!AJ2410</f>
        <v>0</v>
      </c>
      <c r="AL2410" s="99"/>
      <c r="AM2410" s="97" t="str">
        <f t="shared" si="131"/>
        <v/>
      </c>
    </row>
    <row r="2411" spans="10:39" x14ac:dyDescent="0.25">
      <c r="J2411" s="59">
        <f>'Inventory Ref Sheet'!AK2411</f>
        <v>0</v>
      </c>
      <c r="K2411" s="59">
        <f>'Inventory Ref Sheet'!AL2411</f>
        <v>0</v>
      </c>
      <c r="L2411" s="59">
        <f>'Inventory Ref Sheet'!AM2411</f>
        <v>0</v>
      </c>
      <c r="M2411" s="59">
        <f>'Inventory Ref Sheet'!AP2411</f>
        <v>0</v>
      </c>
      <c r="N2411" s="59">
        <f>'Inventory Ref Sheet'!AQ2411</f>
        <v>0</v>
      </c>
      <c r="O2411" s="100" t="str">
        <f ca="1">IF('Inventory Ref Sheet'!AS2411&gt;0,YEAR(TODAY())-'Inventory Ref Sheet'!AS2411,"")</f>
        <v/>
      </c>
      <c r="P2411" s="95">
        <f>'Inventory Ref Sheet'!AU2411</f>
        <v>0</v>
      </c>
      <c r="Q2411" s="60">
        <f>'Inventory Ref Sheet'!AV2411</f>
        <v>0</v>
      </c>
      <c r="R2411" s="61"/>
      <c r="S2411" s="100" t="str">
        <f t="shared" si="129"/>
        <v/>
      </c>
      <c r="T2411" s="59">
        <f>'Inventory Ref Sheet'!M2411</f>
        <v>0</v>
      </c>
      <c r="U2411" s="102">
        <f>'Inventory Ref Sheet'!N2411</f>
        <v>0</v>
      </c>
      <c r="V2411" s="59">
        <f>'Inventory Ref Sheet'!O2411</f>
        <v>0</v>
      </c>
      <c r="W2411" s="59">
        <f>'Inventory Ref Sheet'!R2411</f>
        <v>0</v>
      </c>
      <c r="X2411" s="59">
        <f>'Inventory Ref Sheet'!S2411</f>
        <v>0</v>
      </c>
      <c r="Y2411" s="100" t="str">
        <f ca="1">IF('Inventory Ref Sheet'!U2411&gt;0,YEAR(TODAY())-'Inventory Ref Sheet'!U2411,"")</f>
        <v/>
      </c>
      <c r="Z2411" s="95">
        <f>'Inventory Ref Sheet'!W2411</f>
        <v>0</v>
      </c>
      <c r="AA2411" s="60">
        <f>'Inventory Ref Sheet'!X2411</f>
        <v>0</v>
      </c>
      <c r="AB2411" s="61"/>
      <c r="AC2411" s="97" t="str">
        <f t="shared" si="130"/>
        <v/>
      </c>
      <c r="AD2411" s="59">
        <f>'Inventory Ref Sheet'!Y2411</f>
        <v>0</v>
      </c>
      <c r="AE2411" s="59">
        <f>'Inventory Ref Sheet'!Z2411</f>
        <v>0</v>
      </c>
      <c r="AF2411" s="102">
        <f>'Inventory Ref Sheet'!AA2411</f>
        <v>0</v>
      </c>
      <c r="AG2411" s="59">
        <f>'Inventory Ref Sheet'!AD2411</f>
        <v>0</v>
      </c>
      <c r="AH2411" s="59">
        <f>'Inventory Ref Sheet'!AE2411</f>
        <v>0</v>
      </c>
      <c r="AI2411" s="100" t="str">
        <f ca="1">IF('Inventory Ref Sheet'!AG2411&gt;0,YEAR(TODAY())-'Inventory Ref Sheet'!AG2411,"")</f>
        <v/>
      </c>
      <c r="AJ2411" s="99"/>
      <c r="AK2411" s="60">
        <f>'Inventory Ref Sheet'!AJ2411</f>
        <v>0</v>
      </c>
      <c r="AL2411" s="99"/>
      <c r="AM2411" s="97" t="str">
        <f t="shared" si="131"/>
        <v/>
      </c>
    </row>
    <row r="2412" spans="10:39" x14ac:dyDescent="0.25">
      <c r="J2412" s="59">
        <f>'Inventory Ref Sheet'!AK2412</f>
        <v>0</v>
      </c>
      <c r="K2412" s="59">
        <f>'Inventory Ref Sheet'!AL2412</f>
        <v>0</v>
      </c>
      <c r="L2412" s="59">
        <f>'Inventory Ref Sheet'!AM2412</f>
        <v>0</v>
      </c>
      <c r="M2412" s="59">
        <f>'Inventory Ref Sheet'!AP2412</f>
        <v>0</v>
      </c>
      <c r="N2412" s="59">
        <f>'Inventory Ref Sheet'!AQ2412</f>
        <v>0</v>
      </c>
      <c r="O2412" s="100" t="str">
        <f ca="1">IF('Inventory Ref Sheet'!AS2412&gt;0,YEAR(TODAY())-'Inventory Ref Sheet'!AS2412,"")</f>
        <v/>
      </c>
      <c r="P2412" s="95">
        <f>'Inventory Ref Sheet'!AU2412</f>
        <v>0</v>
      </c>
      <c r="Q2412" s="60">
        <f>'Inventory Ref Sheet'!AV2412</f>
        <v>0</v>
      </c>
      <c r="R2412" s="61"/>
      <c r="S2412" s="100" t="str">
        <f t="shared" si="129"/>
        <v/>
      </c>
      <c r="T2412" s="59">
        <f>'Inventory Ref Sheet'!M2412</f>
        <v>0</v>
      </c>
      <c r="U2412" s="102">
        <f>'Inventory Ref Sheet'!N2412</f>
        <v>0</v>
      </c>
      <c r="V2412" s="59">
        <f>'Inventory Ref Sheet'!O2412</f>
        <v>0</v>
      </c>
      <c r="W2412" s="59">
        <f>'Inventory Ref Sheet'!R2412</f>
        <v>0</v>
      </c>
      <c r="X2412" s="59">
        <f>'Inventory Ref Sheet'!S2412</f>
        <v>0</v>
      </c>
      <c r="Y2412" s="100" t="str">
        <f ca="1">IF('Inventory Ref Sheet'!U2412&gt;0,YEAR(TODAY())-'Inventory Ref Sheet'!U2412,"")</f>
        <v/>
      </c>
      <c r="Z2412" s="95">
        <f>'Inventory Ref Sheet'!W2412</f>
        <v>0</v>
      </c>
      <c r="AA2412" s="60">
        <f>'Inventory Ref Sheet'!X2412</f>
        <v>0</v>
      </c>
      <c r="AB2412" s="61"/>
      <c r="AC2412" s="97" t="str">
        <f t="shared" si="130"/>
        <v/>
      </c>
      <c r="AD2412" s="59">
        <f>'Inventory Ref Sheet'!Y2412</f>
        <v>0</v>
      </c>
      <c r="AE2412" s="59">
        <f>'Inventory Ref Sheet'!Z2412</f>
        <v>0</v>
      </c>
      <c r="AF2412" s="102">
        <f>'Inventory Ref Sheet'!AA2412</f>
        <v>0</v>
      </c>
      <c r="AG2412" s="59">
        <f>'Inventory Ref Sheet'!AD2412</f>
        <v>0</v>
      </c>
      <c r="AH2412" s="59">
        <f>'Inventory Ref Sheet'!AE2412</f>
        <v>0</v>
      </c>
      <c r="AI2412" s="100" t="str">
        <f ca="1">IF('Inventory Ref Sheet'!AG2412&gt;0,YEAR(TODAY())-'Inventory Ref Sheet'!AG2412,"")</f>
        <v/>
      </c>
      <c r="AJ2412" s="99"/>
      <c r="AK2412" s="60">
        <f>'Inventory Ref Sheet'!AJ2412</f>
        <v>0</v>
      </c>
      <c r="AL2412" s="99"/>
      <c r="AM2412" s="97" t="str">
        <f t="shared" si="131"/>
        <v/>
      </c>
    </row>
    <row r="2413" spans="10:39" x14ac:dyDescent="0.25">
      <c r="J2413" s="59">
        <f>'Inventory Ref Sheet'!AK2413</f>
        <v>0</v>
      </c>
      <c r="K2413" s="59">
        <f>'Inventory Ref Sheet'!AL2413</f>
        <v>0</v>
      </c>
      <c r="L2413" s="59">
        <f>'Inventory Ref Sheet'!AM2413</f>
        <v>0</v>
      </c>
      <c r="M2413" s="59">
        <f>'Inventory Ref Sheet'!AP2413</f>
        <v>0</v>
      </c>
      <c r="N2413" s="59">
        <f>'Inventory Ref Sheet'!AQ2413</f>
        <v>0</v>
      </c>
      <c r="O2413" s="100" t="str">
        <f ca="1">IF('Inventory Ref Sheet'!AS2413&gt;0,YEAR(TODAY())-'Inventory Ref Sheet'!AS2413,"")</f>
        <v/>
      </c>
      <c r="P2413" s="95">
        <f>'Inventory Ref Sheet'!AU2413</f>
        <v>0</v>
      </c>
      <c r="Q2413" s="60">
        <f>'Inventory Ref Sheet'!AV2413</f>
        <v>0</v>
      </c>
      <c r="R2413" s="61"/>
      <c r="S2413" s="100" t="str">
        <f t="shared" si="129"/>
        <v/>
      </c>
      <c r="T2413" s="59">
        <f>'Inventory Ref Sheet'!M2413</f>
        <v>0</v>
      </c>
      <c r="U2413" s="102">
        <f>'Inventory Ref Sheet'!N2413</f>
        <v>0</v>
      </c>
      <c r="V2413" s="59">
        <f>'Inventory Ref Sheet'!O2413</f>
        <v>0</v>
      </c>
      <c r="W2413" s="59">
        <f>'Inventory Ref Sheet'!R2413</f>
        <v>0</v>
      </c>
      <c r="X2413" s="59">
        <f>'Inventory Ref Sheet'!S2413</f>
        <v>0</v>
      </c>
      <c r="Y2413" s="100" t="str">
        <f ca="1">IF('Inventory Ref Sheet'!U2413&gt;0,YEAR(TODAY())-'Inventory Ref Sheet'!U2413,"")</f>
        <v/>
      </c>
      <c r="Z2413" s="95">
        <f>'Inventory Ref Sheet'!W2413</f>
        <v>0</v>
      </c>
      <c r="AA2413" s="60">
        <f>'Inventory Ref Sheet'!X2413</f>
        <v>0</v>
      </c>
      <c r="AB2413" s="61"/>
      <c r="AC2413" s="97" t="str">
        <f t="shared" si="130"/>
        <v/>
      </c>
      <c r="AD2413" s="59">
        <f>'Inventory Ref Sheet'!Y2413</f>
        <v>0</v>
      </c>
      <c r="AE2413" s="59">
        <f>'Inventory Ref Sheet'!Z2413</f>
        <v>0</v>
      </c>
      <c r="AF2413" s="102">
        <f>'Inventory Ref Sheet'!AA2413</f>
        <v>0</v>
      </c>
      <c r="AG2413" s="59">
        <f>'Inventory Ref Sheet'!AD2413</f>
        <v>0</v>
      </c>
      <c r="AH2413" s="59">
        <f>'Inventory Ref Sheet'!AE2413</f>
        <v>0</v>
      </c>
      <c r="AI2413" s="100" t="str">
        <f ca="1">IF('Inventory Ref Sheet'!AG2413&gt;0,YEAR(TODAY())-'Inventory Ref Sheet'!AG2413,"")</f>
        <v/>
      </c>
      <c r="AJ2413" s="99"/>
      <c r="AK2413" s="60">
        <f>'Inventory Ref Sheet'!AJ2413</f>
        <v>0</v>
      </c>
      <c r="AL2413" s="99"/>
      <c r="AM2413" s="97" t="str">
        <f t="shared" si="131"/>
        <v/>
      </c>
    </row>
    <row r="2414" spans="10:39" x14ac:dyDescent="0.25">
      <c r="J2414" s="59">
        <f>'Inventory Ref Sheet'!AK2414</f>
        <v>0</v>
      </c>
      <c r="K2414" s="59">
        <f>'Inventory Ref Sheet'!AL2414</f>
        <v>0</v>
      </c>
      <c r="L2414" s="59">
        <f>'Inventory Ref Sheet'!AM2414</f>
        <v>0</v>
      </c>
      <c r="M2414" s="59">
        <f>'Inventory Ref Sheet'!AP2414</f>
        <v>0</v>
      </c>
      <c r="N2414" s="59">
        <f>'Inventory Ref Sheet'!AQ2414</f>
        <v>0</v>
      </c>
      <c r="O2414" s="100" t="str">
        <f ca="1">IF('Inventory Ref Sheet'!AS2414&gt;0,YEAR(TODAY())-'Inventory Ref Sheet'!AS2414,"")</f>
        <v/>
      </c>
      <c r="P2414" s="95">
        <f>'Inventory Ref Sheet'!AU2414</f>
        <v>0</v>
      </c>
      <c r="Q2414" s="60">
        <f>'Inventory Ref Sheet'!AV2414</f>
        <v>0</v>
      </c>
      <c r="R2414" s="61"/>
      <c r="S2414" s="100" t="str">
        <f t="shared" si="129"/>
        <v/>
      </c>
      <c r="T2414" s="59">
        <f>'Inventory Ref Sheet'!M2414</f>
        <v>0</v>
      </c>
      <c r="U2414" s="102">
        <f>'Inventory Ref Sheet'!N2414</f>
        <v>0</v>
      </c>
      <c r="V2414" s="59">
        <f>'Inventory Ref Sheet'!O2414</f>
        <v>0</v>
      </c>
      <c r="W2414" s="59">
        <f>'Inventory Ref Sheet'!R2414</f>
        <v>0</v>
      </c>
      <c r="X2414" s="59">
        <f>'Inventory Ref Sheet'!S2414</f>
        <v>0</v>
      </c>
      <c r="Y2414" s="100" t="str">
        <f ca="1">IF('Inventory Ref Sheet'!U2414&gt;0,YEAR(TODAY())-'Inventory Ref Sheet'!U2414,"")</f>
        <v/>
      </c>
      <c r="Z2414" s="95">
        <f>'Inventory Ref Sheet'!W2414</f>
        <v>0</v>
      </c>
      <c r="AA2414" s="60">
        <f>'Inventory Ref Sheet'!X2414</f>
        <v>0</v>
      </c>
      <c r="AB2414" s="61"/>
      <c r="AC2414" s="97" t="str">
        <f t="shared" si="130"/>
        <v/>
      </c>
      <c r="AD2414" s="59">
        <f>'Inventory Ref Sheet'!Y2414</f>
        <v>0</v>
      </c>
      <c r="AE2414" s="59">
        <f>'Inventory Ref Sheet'!Z2414</f>
        <v>0</v>
      </c>
      <c r="AF2414" s="102">
        <f>'Inventory Ref Sheet'!AA2414</f>
        <v>0</v>
      </c>
      <c r="AG2414" s="59">
        <f>'Inventory Ref Sheet'!AD2414</f>
        <v>0</v>
      </c>
      <c r="AH2414" s="59">
        <f>'Inventory Ref Sheet'!AE2414</f>
        <v>0</v>
      </c>
      <c r="AI2414" s="100" t="str">
        <f ca="1">IF('Inventory Ref Sheet'!AG2414&gt;0,YEAR(TODAY())-'Inventory Ref Sheet'!AG2414,"")</f>
        <v/>
      </c>
      <c r="AJ2414" s="99"/>
      <c r="AK2414" s="60">
        <f>'Inventory Ref Sheet'!AJ2414</f>
        <v>0</v>
      </c>
      <c r="AL2414" s="99"/>
      <c r="AM2414" s="97" t="str">
        <f t="shared" si="131"/>
        <v/>
      </c>
    </row>
    <row r="2415" spans="10:39" x14ac:dyDescent="0.25">
      <c r="J2415" s="59">
        <f>'Inventory Ref Sheet'!AK2415</f>
        <v>0</v>
      </c>
      <c r="K2415" s="59">
        <f>'Inventory Ref Sheet'!AL2415</f>
        <v>0</v>
      </c>
      <c r="L2415" s="59">
        <f>'Inventory Ref Sheet'!AM2415</f>
        <v>0</v>
      </c>
      <c r="M2415" s="59">
        <f>'Inventory Ref Sheet'!AP2415</f>
        <v>0</v>
      </c>
      <c r="N2415" s="59">
        <f>'Inventory Ref Sheet'!AQ2415</f>
        <v>0</v>
      </c>
      <c r="O2415" s="100" t="str">
        <f ca="1">IF('Inventory Ref Sheet'!AS2415&gt;0,YEAR(TODAY())-'Inventory Ref Sheet'!AS2415,"")</f>
        <v/>
      </c>
      <c r="P2415" s="95">
        <f>'Inventory Ref Sheet'!AU2415</f>
        <v>0</v>
      </c>
      <c r="Q2415" s="60">
        <f>'Inventory Ref Sheet'!AV2415</f>
        <v>0</v>
      </c>
      <c r="R2415" s="61"/>
      <c r="S2415" s="100" t="str">
        <f t="shared" si="129"/>
        <v/>
      </c>
      <c r="T2415" s="59">
        <f>'Inventory Ref Sheet'!M2415</f>
        <v>0</v>
      </c>
      <c r="U2415" s="102">
        <f>'Inventory Ref Sheet'!N2415</f>
        <v>0</v>
      </c>
      <c r="V2415" s="59">
        <f>'Inventory Ref Sheet'!O2415</f>
        <v>0</v>
      </c>
      <c r="W2415" s="59">
        <f>'Inventory Ref Sheet'!R2415</f>
        <v>0</v>
      </c>
      <c r="X2415" s="59">
        <f>'Inventory Ref Sheet'!S2415</f>
        <v>0</v>
      </c>
      <c r="Y2415" s="100" t="str">
        <f ca="1">IF('Inventory Ref Sheet'!U2415&gt;0,YEAR(TODAY())-'Inventory Ref Sheet'!U2415,"")</f>
        <v/>
      </c>
      <c r="Z2415" s="95">
        <f>'Inventory Ref Sheet'!W2415</f>
        <v>0</v>
      </c>
      <c r="AA2415" s="60">
        <f>'Inventory Ref Sheet'!X2415</f>
        <v>0</v>
      </c>
      <c r="AB2415" s="61"/>
      <c r="AC2415" s="97" t="str">
        <f t="shared" si="130"/>
        <v/>
      </c>
      <c r="AD2415" s="59">
        <f>'Inventory Ref Sheet'!Y2415</f>
        <v>0</v>
      </c>
      <c r="AE2415" s="59">
        <f>'Inventory Ref Sheet'!Z2415</f>
        <v>0</v>
      </c>
      <c r="AF2415" s="102">
        <f>'Inventory Ref Sheet'!AA2415</f>
        <v>0</v>
      </c>
      <c r="AG2415" s="59">
        <f>'Inventory Ref Sheet'!AD2415</f>
        <v>0</v>
      </c>
      <c r="AH2415" s="59">
        <f>'Inventory Ref Sheet'!AE2415</f>
        <v>0</v>
      </c>
      <c r="AI2415" s="100" t="str">
        <f ca="1">IF('Inventory Ref Sheet'!AG2415&gt;0,YEAR(TODAY())-'Inventory Ref Sheet'!AG2415,"")</f>
        <v/>
      </c>
      <c r="AJ2415" s="99"/>
      <c r="AK2415" s="60">
        <f>'Inventory Ref Sheet'!AJ2415</f>
        <v>0</v>
      </c>
      <c r="AL2415" s="99"/>
      <c r="AM2415" s="97" t="str">
        <f t="shared" si="131"/>
        <v/>
      </c>
    </row>
    <row r="2416" spans="10:39" x14ac:dyDescent="0.25">
      <c r="J2416" s="59">
        <f>'Inventory Ref Sheet'!AK2416</f>
        <v>0</v>
      </c>
      <c r="K2416" s="59">
        <f>'Inventory Ref Sheet'!AL2416</f>
        <v>0</v>
      </c>
      <c r="L2416" s="59">
        <f>'Inventory Ref Sheet'!AM2416</f>
        <v>0</v>
      </c>
      <c r="M2416" s="59">
        <f>'Inventory Ref Sheet'!AP2416</f>
        <v>0</v>
      </c>
      <c r="N2416" s="59">
        <f>'Inventory Ref Sheet'!AQ2416</f>
        <v>0</v>
      </c>
      <c r="O2416" s="100" t="str">
        <f ca="1">IF('Inventory Ref Sheet'!AS2416&gt;0,YEAR(TODAY())-'Inventory Ref Sheet'!AS2416,"")</f>
        <v/>
      </c>
      <c r="P2416" s="95">
        <f>'Inventory Ref Sheet'!AU2416</f>
        <v>0</v>
      </c>
      <c r="Q2416" s="60">
        <f>'Inventory Ref Sheet'!AV2416</f>
        <v>0</v>
      </c>
      <c r="R2416" s="61"/>
      <c r="S2416" s="100" t="str">
        <f t="shared" si="129"/>
        <v/>
      </c>
      <c r="T2416" s="59">
        <f>'Inventory Ref Sheet'!M2416</f>
        <v>0</v>
      </c>
      <c r="U2416" s="102">
        <f>'Inventory Ref Sheet'!N2416</f>
        <v>0</v>
      </c>
      <c r="V2416" s="59">
        <f>'Inventory Ref Sheet'!O2416</f>
        <v>0</v>
      </c>
      <c r="W2416" s="59">
        <f>'Inventory Ref Sheet'!R2416</f>
        <v>0</v>
      </c>
      <c r="X2416" s="59">
        <f>'Inventory Ref Sheet'!S2416</f>
        <v>0</v>
      </c>
      <c r="Y2416" s="100" t="str">
        <f ca="1">IF('Inventory Ref Sheet'!U2416&gt;0,YEAR(TODAY())-'Inventory Ref Sheet'!U2416,"")</f>
        <v/>
      </c>
      <c r="Z2416" s="95">
        <f>'Inventory Ref Sheet'!W2416</f>
        <v>0</v>
      </c>
      <c r="AA2416" s="60">
        <f>'Inventory Ref Sheet'!X2416</f>
        <v>0</v>
      </c>
      <c r="AB2416" s="61"/>
      <c r="AC2416" s="97" t="str">
        <f t="shared" si="130"/>
        <v/>
      </c>
      <c r="AD2416" s="59">
        <f>'Inventory Ref Sheet'!Y2416</f>
        <v>0</v>
      </c>
      <c r="AE2416" s="59">
        <f>'Inventory Ref Sheet'!Z2416</f>
        <v>0</v>
      </c>
      <c r="AF2416" s="102">
        <f>'Inventory Ref Sheet'!AA2416</f>
        <v>0</v>
      </c>
      <c r="AG2416" s="59">
        <f>'Inventory Ref Sheet'!AD2416</f>
        <v>0</v>
      </c>
      <c r="AH2416" s="59">
        <f>'Inventory Ref Sheet'!AE2416</f>
        <v>0</v>
      </c>
      <c r="AI2416" s="100" t="str">
        <f ca="1">IF('Inventory Ref Sheet'!AG2416&gt;0,YEAR(TODAY())-'Inventory Ref Sheet'!AG2416,"")</f>
        <v/>
      </c>
      <c r="AJ2416" s="99"/>
      <c r="AK2416" s="60">
        <f>'Inventory Ref Sheet'!AJ2416</f>
        <v>0</v>
      </c>
      <c r="AL2416" s="99"/>
      <c r="AM2416" s="97" t="str">
        <f t="shared" si="131"/>
        <v/>
      </c>
    </row>
    <row r="2417" spans="10:39" x14ac:dyDescent="0.25">
      <c r="J2417" s="59">
        <f>'Inventory Ref Sheet'!AK2417</f>
        <v>0</v>
      </c>
      <c r="K2417" s="59">
        <f>'Inventory Ref Sheet'!AL2417</f>
        <v>0</v>
      </c>
      <c r="L2417" s="59">
        <f>'Inventory Ref Sheet'!AM2417</f>
        <v>0</v>
      </c>
      <c r="M2417" s="59">
        <f>'Inventory Ref Sheet'!AP2417</f>
        <v>0</v>
      </c>
      <c r="N2417" s="59">
        <f>'Inventory Ref Sheet'!AQ2417</f>
        <v>0</v>
      </c>
      <c r="O2417" s="100" t="str">
        <f ca="1">IF('Inventory Ref Sheet'!AS2417&gt;0,YEAR(TODAY())-'Inventory Ref Sheet'!AS2417,"")</f>
        <v/>
      </c>
      <c r="P2417" s="95">
        <f>'Inventory Ref Sheet'!AU2417</f>
        <v>0</v>
      </c>
      <c r="Q2417" s="60">
        <f>'Inventory Ref Sheet'!AV2417</f>
        <v>0</v>
      </c>
      <c r="R2417" s="61"/>
      <c r="S2417" s="100" t="str">
        <f t="shared" si="129"/>
        <v/>
      </c>
      <c r="T2417" s="59">
        <f>'Inventory Ref Sheet'!M2417</f>
        <v>0</v>
      </c>
      <c r="U2417" s="102">
        <f>'Inventory Ref Sheet'!N2417</f>
        <v>0</v>
      </c>
      <c r="V2417" s="59">
        <f>'Inventory Ref Sheet'!O2417</f>
        <v>0</v>
      </c>
      <c r="W2417" s="59">
        <f>'Inventory Ref Sheet'!R2417</f>
        <v>0</v>
      </c>
      <c r="X2417" s="59">
        <f>'Inventory Ref Sheet'!S2417</f>
        <v>0</v>
      </c>
      <c r="Y2417" s="100" t="str">
        <f ca="1">IF('Inventory Ref Sheet'!U2417&gt;0,YEAR(TODAY())-'Inventory Ref Sheet'!U2417,"")</f>
        <v/>
      </c>
      <c r="Z2417" s="95">
        <f>'Inventory Ref Sheet'!W2417</f>
        <v>0</v>
      </c>
      <c r="AA2417" s="60">
        <f>'Inventory Ref Sheet'!X2417</f>
        <v>0</v>
      </c>
      <c r="AB2417" s="61"/>
      <c r="AC2417" s="97" t="str">
        <f t="shared" si="130"/>
        <v/>
      </c>
      <c r="AD2417" s="59">
        <f>'Inventory Ref Sheet'!Y2417</f>
        <v>0</v>
      </c>
      <c r="AE2417" s="59">
        <f>'Inventory Ref Sheet'!Z2417</f>
        <v>0</v>
      </c>
      <c r="AF2417" s="102">
        <f>'Inventory Ref Sheet'!AA2417</f>
        <v>0</v>
      </c>
      <c r="AG2417" s="59">
        <f>'Inventory Ref Sheet'!AD2417</f>
        <v>0</v>
      </c>
      <c r="AH2417" s="59">
        <f>'Inventory Ref Sheet'!AE2417</f>
        <v>0</v>
      </c>
      <c r="AI2417" s="100" t="str">
        <f ca="1">IF('Inventory Ref Sheet'!AG2417&gt;0,YEAR(TODAY())-'Inventory Ref Sheet'!AG2417,"")</f>
        <v/>
      </c>
      <c r="AJ2417" s="99"/>
      <c r="AK2417" s="60">
        <f>'Inventory Ref Sheet'!AJ2417</f>
        <v>0</v>
      </c>
      <c r="AL2417" s="99"/>
      <c r="AM2417" s="97" t="str">
        <f t="shared" si="131"/>
        <v/>
      </c>
    </row>
    <row r="2418" spans="10:39" x14ac:dyDescent="0.25">
      <c r="J2418" s="59">
        <f>'Inventory Ref Sheet'!AK2418</f>
        <v>0</v>
      </c>
      <c r="K2418" s="59">
        <f>'Inventory Ref Sheet'!AL2418</f>
        <v>0</v>
      </c>
      <c r="L2418" s="59">
        <f>'Inventory Ref Sheet'!AM2418</f>
        <v>0</v>
      </c>
      <c r="M2418" s="59">
        <f>'Inventory Ref Sheet'!AP2418</f>
        <v>0</v>
      </c>
      <c r="N2418" s="59">
        <f>'Inventory Ref Sheet'!AQ2418</f>
        <v>0</v>
      </c>
      <c r="O2418" s="100" t="str">
        <f ca="1">IF('Inventory Ref Sheet'!AS2418&gt;0,YEAR(TODAY())-'Inventory Ref Sheet'!AS2418,"")</f>
        <v/>
      </c>
      <c r="P2418" s="95">
        <f>'Inventory Ref Sheet'!AU2418</f>
        <v>0</v>
      </c>
      <c r="Q2418" s="60">
        <f>'Inventory Ref Sheet'!AV2418</f>
        <v>0</v>
      </c>
      <c r="R2418" s="61"/>
      <c r="S2418" s="100" t="str">
        <f t="shared" si="129"/>
        <v/>
      </c>
      <c r="T2418" s="59">
        <f>'Inventory Ref Sheet'!M2418</f>
        <v>0</v>
      </c>
      <c r="U2418" s="102">
        <f>'Inventory Ref Sheet'!N2418</f>
        <v>0</v>
      </c>
      <c r="V2418" s="59">
        <f>'Inventory Ref Sheet'!O2418</f>
        <v>0</v>
      </c>
      <c r="W2418" s="59">
        <f>'Inventory Ref Sheet'!R2418</f>
        <v>0</v>
      </c>
      <c r="X2418" s="59">
        <f>'Inventory Ref Sheet'!S2418</f>
        <v>0</v>
      </c>
      <c r="Y2418" s="100" t="str">
        <f ca="1">IF('Inventory Ref Sheet'!U2418&gt;0,YEAR(TODAY())-'Inventory Ref Sheet'!U2418,"")</f>
        <v/>
      </c>
      <c r="Z2418" s="95">
        <f>'Inventory Ref Sheet'!W2418</f>
        <v>0</v>
      </c>
      <c r="AA2418" s="60">
        <f>'Inventory Ref Sheet'!X2418</f>
        <v>0</v>
      </c>
      <c r="AB2418" s="61"/>
      <c r="AC2418" s="97" t="str">
        <f t="shared" si="130"/>
        <v/>
      </c>
      <c r="AD2418" s="59">
        <f>'Inventory Ref Sheet'!Y2418</f>
        <v>0</v>
      </c>
      <c r="AE2418" s="59">
        <f>'Inventory Ref Sheet'!Z2418</f>
        <v>0</v>
      </c>
      <c r="AF2418" s="102">
        <f>'Inventory Ref Sheet'!AA2418</f>
        <v>0</v>
      </c>
      <c r="AG2418" s="59">
        <f>'Inventory Ref Sheet'!AD2418</f>
        <v>0</v>
      </c>
      <c r="AH2418" s="59">
        <f>'Inventory Ref Sheet'!AE2418</f>
        <v>0</v>
      </c>
      <c r="AI2418" s="100" t="str">
        <f ca="1">IF('Inventory Ref Sheet'!AG2418&gt;0,YEAR(TODAY())-'Inventory Ref Sheet'!AG2418,"")</f>
        <v/>
      </c>
      <c r="AJ2418" s="99"/>
      <c r="AK2418" s="60">
        <f>'Inventory Ref Sheet'!AJ2418</f>
        <v>0</v>
      </c>
      <c r="AL2418" s="99"/>
      <c r="AM2418" s="97" t="str">
        <f t="shared" si="131"/>
        <v/>
      </c>
    </row>
    <row r="2419" spans="10:39" x14ac:dyDescent="0.25">
      <c r="J2419" s="59">
        <f>'Inventory Ref Sheet'!AK2419</f>
        <v>0</v>
      </c>
      <c r="K2419" s="59">
        <f>'Inventory Ref Sheet'!AL2419</f>
        <v>0</v>
      </c>
      <c r="L2419" s="59">
        <f>'Inventory Ref Sheet'!AM2419</f>
        <v>0</v>
      </c>
      <c r="M2419" s="59">
        <f>'Inventory Ref Sheet'!AP2419</f>
        <v>0</v>
      </c>
      <c r="N2419" s="59">
        <f>'Inventory Ref Sheet'!AQ2419</f>
        <v>0</v>
      </c>
      <c r="O2419" s="100" t="str">
        <f ca="1">IF('Inventory Ref Sheet'!AS2419&gt;0,YEAR(TODAY())-'Inventory Ref Sheet'!AS2419,"")</f>
        <v/>
      </c>
      <c r="P2419" s="95">
        <f>'Inventory Ref Sheet'!AU2419</f>
        <v>0</v>
      </c>
      <c r="Q2419" s="60">
        <f>'Inventory Ref Sheet'!AV2419</f>
        <v>0</v>
      </c>
      <c r="R2419" s="61"/>
      <c r="S2419" s="100" t="str">
        <f t="shared" si="129"/>
        <v/>
      </c>
      <c r="T2419" s="59">
        <f>'Inventory Ref Sheet'!M2419</f>
        <v>0</v>
      </c>
      <c r="U2419" s="102">
        <f>'Inventory Ref Sheet'!N2419</f>
        <v>0</v>
      </c>
      <c r="V2419" s="59">
        <f>'Inventory Ref Sheet'!O2419</f>
        <v>0</v>
      </c>
      <c r="W2419" s="59">
        <f>'Inventory Ref Sheet'!R2419</f>
        <v>0</v>
      </c>
      <c r="X2419" s="59">
        <f>'Inventory Ref Sheet'!S2419</f>
        <v>0</v>
      </c>
      <c r="Y2419" s="100" t="str">
        <f ca="1">IF('Inventory Ref Sheet'!U2419&gt;0,YEAR(TODAY())-'Inventory Ref Sheet'!U2419,"")</f>
        <v/>
      </c>
      <c r="Z2419" s="95">
        <f>'Inventory Ref Sheet'!W2419</f>
        <v>0</v>
      </c>
      <c r="AA2419" s="60">
        <f>'Inventory Ref Sheet'!X2419</f>
        <v>0</v>
      </c>
      <c r="AB2419" s="61"/>
      <c r="AC2419" s="97" t="str">
        <f t="shared" si="130"/>
        <v/>
      </c>
      <c r="AD2419" s="59">
        <f>'Inventory Ref Sheet'!Y2419</f>
        <v>0</v>
      </c>
      <c r="AE2419" s="59">
        <f>'Inventory Ref Sheet'!Z2419</f>
        <v>0</v>
      </c>
      <c r="AF2419" s="102">
        <f>'Inventory Ref Sheet'!AA2419</f>
        <v>0</v>
      </c>
      <c r="AG2419" s="59">
        <f>'Inventory Ref Sheet'!AD2419</f>
        <v>0</v>
      </c>
      <c r="AH2419" s="59">
        <f>'Inventory Ref Sheet'!AE2419</f>
        <v>0</v>
      </c>
      <c r="AI2419" s="100" t="str">
        <f ca="1">IF('Inventory Ref Sheet'!AG2419&gt;0,YEAR(TODAY())-'Inventory Ref Sheet'!AG2419,"")</f>
        <v/>
      </c>
      <c r="AJ2419" s="99"/>
      <c r="AK2419" s="60">
        <f>'Inventory Ref Sheet'!AJ2419</f>
        <v>0</v>
      </c>
      <c r="AL2419" s="99"/>
      <c r="AM2419" s="97" t="str">
        <f t="shared" si="131"/>
        <v/>
      </c>
    </row>
    <row r="2420" spans="10:39" x14ac:dyDescent="0.25">
      <c r="J2420" s="59">
        <f>'Inventory Ref Sheet'!AK2420</f>
        <v>0</v>
      </c>
      <c r="K2420" s="59">
        <f>'Inventory Ref Sheet'!AL2420</f>
        <v>0</v>
      </c>
      <c r="L2420" s="59">
        <f>'Inventory Ref Sheet'!AM2420</f>
        <v>0</v>
      </c>
      <c r="M2420" s="59">
        <f>'Inventory Ref Sheet'!AP2420</f>
        <v>0</v>
      </c>
      <c r="N2420" s="59">
        <f>'Inventory Ref Sheet'!AQ2420</f>
        <v>0</v>
      </c>
      <c r="O2420" s="100" t="str">
        <f ca="1">IF('Inventory Ref Sheet'!AS2420&gt;0,YEAR(TODAY())-'Inventory Ref Sheet'!AS2420,"")</f>
        <v/>
      </c>
      <c r="P2420" s="95">
        <f>'Inventory Ref Sheet'!AU2420</f>
        <v>0</v>
      </c>
      <c r="Q2420" s="60">
        <f>'Inventory Ref Sheet'!AV2420</f>
        <v>0</v>
      </c>
      <c r="R2420" s="61"/>
      <c r="S2420" s="100" t="str">
        <f t="shared" si="129"/>
        <v/>
      </c>
      <c r="T2420" s="59">
        <f>'Inventory Ref Sheet'!M2420</f>
        <v>0</v>
      </c>
      <c r="U2420" s="102">
        <f>'Inventory Ref Sheet'!N2420</f>
        <v>0</v>
      </c>
      <c r="V2420" s="59">
        <f>'Inventory Ref Sheet'!O2420</f>
        <v>0</v>
      </c>
      <c r="W2420" s="59">
        <f>'Inventory Ref Sheet'!R2420</f>
        <v>0</v>
      </c>
      <c r="X2420" s="59">
        <f>'Inventory Ref Sheet'!S2420</f>
        <v>0</v>
      </c>
      <c r="Y2420" s="100" t="str">
        <f ca="1">IF('Inventory Ref Sheet'!U2420&gt;0,YEAR(TODAY())-'Inventory Ref Sheet'!U2420,"")</f>
        <v/>
      </c>
      <c r="Z2420" s="95">
        <f>'Inventory Ref Sheet'!W2420</f>
        <v>0</v>
      </c>
      <c r="AA2420" s="60">
        <f>'Inventory Ref Sheet'!X2420</f>
        <v>0</v>
      </c>
      <c r="AB2420" s="61"/>
      <c r="AC2420" s="97" t="str">
        <f t="shared" si="130"/>
        <v/>
      </c>
      <c r="AD2420" s="59">
        <f>'Inventory Ref Sheet'!Y2420</f>
        <v>0</v>
      </c>
      <c r="AE2420" s="59">
        <f>'Inventory Ref Sheet'!Z2420</f>
        <v>0</v>
      </c>
      <c r="AF2420" s="102">
        <f>'Inventory Ref Sheet'!AA2420</f>
        <v>0</v>
      </c>
      <c r="AG2420" s="59">
        <f>'Inventory Ref Sheet'!AD2420</f>
        <v>0</v>
      </c>
      <c r="AH2420" s="59">
        <f>'Inventory Ref Sheet'!AE2420</f>
        <v>0</v>
      </c>
      <c r="AI2420" s="100" t="str">
        <f ca="1">IF('Inventory Ref Sheet'!AG2420&gt;0,YEAR(TODAY())-'Inventory Ref Sheet'!AG2420,"")</f>
        <v/>
      </c>
      <c r="AJ2420" s="99"/>
      <c r="AK2420" s="60">
        <f>'Inventory Ref Sheet'!AJ2420</f>
        <v>0</v>
      </c>
      <c r="AL2420" s="99"/>
      <c r="AM2420" s="97" t="str">
        <f t="shared" si="131"/>
        <v/>
      </c>
    </row>
    <row r="2421" spans="10:39" x14ac:dyDescent="0.25">
      <c r="J2421" s="59">
        <f>'Inventory Ref Sheet'!AK2421</f>
        <v>0</v>
      </c>
      <c r="K2421" s="59">
        <f>'Inventory Ref Sheet'!AL2421</f>
        <v>0</v>
      </c>
      <c r="L2421" s="59">
        <f>'Inventory Ref Sheet'!AM2421</f>
        <v>0</v>
      </c>
      <c r="M2421" s="59">
        <f>'Inventory Ref Sheet'!AP2421</f>
        <v>0</v>
      </c>
      <c r="N2421" s="59">
        <f>'Inventory Ref Sheet'!AQ2421</f>
        <v>0</v>
      </c>
      <c r="O2421" s="100" t="str">
        <f ca="1">IF('Inventory Ref Sheet'!AS2421&gt;0,YEAR(TODAY())-'Inventory Ref Sheet'!AS2421,"")</f>
        <v/>
      </c>
      <c r="P2421" s="95">
        <f>'Inventory Ref Sheet'!AU2421</f>
        <v>0</v>
      </c>
      <c r="Q2421" s="60">
        <f>'Inventory Ref Sheet'!AV2421</f>
        <v>0</v>
      </c>
      <c r="R2421" s="61"/>
      <c r="S2421" s="100" t="str">
        <f t="shared" si="129"/>
        <v/>
      </c>
      <c r="T2421" s="59">
        <f>'Inventory Ref Sheet'!M2421</f>
        <v>0</v>
      </c>
      <c r="U2421" s="102">
        <f>'Inventory Ref Sheet'!N2421</f>
        <v>0</v>
      </c>
      <c r="V2421" s="59">
        <f>'Inventory Ref Sheet'!O2421</f>
        <v>0</v>
      </c>
      <c r="W2421" s="59">
        <f>'Inventory Ref Sheet'!R2421</f>
        <v>0</v>
      </c>
      <c r="X2421" s="59">
        <f>'Inventory Ref Sheet'!S2421</f>
        <v>0</v>
      </c>
      <c r="Y2421" s="100" t="str">
        <f ca="1">IF('Inventory Ref Sheet'!U2421&gt;0,YEAR(TODAY())-'Inventory Ref Sheet'!U2421,"")</f>
        <v/>
      </c>
      <c r="Z2421" s="95">
        <f>'Inventory Ref Sheet'!W2421</f>
        <v>0</v>
      </c>
      <c r="AA2421" s="60">
        <f>'Inventory Ref Sheet'!X2421</f>
        <v>0</v>
      </c>
      <c r="AB2421" s="61"/>
      <c r="AC2421" s="97" t="str">
        <f t="shared" si="130"/>
        <v/>
      </c>
      <c r="AD2421" s="59">
        <f>'Inventory Ref Sheet'!Y2421</f>
        <v>0</v>
      </c>
      <c r="AE2421" s="59">
        <f>'Inventory Ref Sheet'!Z2421</f>
        <v>0</v>
      </c>
      <c r="AF2421" s="102">
        <f>'Inventory Ref Sheet'!AA2421</f>
        <v>0</v>
      </c>
      <c r="AG2421" s="59">
        <f>'Inventory Ref Sheet'!AD2421</f>
        <v>0</v>
      </c>
      <c r="AH2421" s="59">
        <f>'Inventory Ref Sheet'!AE2421</f>
        <v>0</v>
      </c>
      <c r="AI2421" s="100" t="str">
        <f ca="1">IF('Inventory Ref Sheet'!AG2421&gt;0,YEAR(TODAY())-'Inventory Ref Sheet'!AG2421,"")</f>
        <v/>
      </c>
      <c r="AJ2421" s="99"/>
      <c r="AK2421" s="60">
        <f>'Inventory Ref Sheet'!AJ2421</f>
        <v>0</v>
      </c>
      <c r="AL2421" s="99"/>
      <c r="AM2421" s="97" t="str">
        <f t="shared" si="131"/>
        <v/>
      </c>
    </row>
    <row r="2422" spans="10:39" x14ac:dyDescent="0.25">
      <c r="J2422" s="59">
        <f>'Inventory Ref Sheet'!AK2422</f>
        <v>0</v>
      </c>
      <c r="K2422" s="59">
        <f>'Inventory Ref Sheet'!AL2422</f>
        <v>0</v>
      </c>
      <c r="L2422" s="59">
        <f>'Inventory Ref Sheet'!AM2422</f>
        <v>0</v>
      </c>
      <c r="M2422" s="59">
        <f>'Inventory Ref Sheet'!AP2422</f>
        <v>0</v>
      </c>
      <c r="N2422" s="59">
        <f>'Inventory Ref Sheet'!AQ2422</f>
        <v>0</v>
      </c>
      <c r="O2422" s="100" t="str">
        <f ca="1">IF('Inventory Ref Sheet'!AS2422&gt;0,YEAR(TODAY())-'Inventory Ref Sheet'!AS2422,"")</f>
        <v/>
      </c>
      <c r="P2422" s="95">
        <f>'Inventory Ref Sheet'!AU2422</f>
        <v>0</v>
      </c>
      <c r="Q2422" s="60">
        <f>'Inventory Ref Sheet'!AV2422</f>
        <v>0</v>
      </c>
      <c r="R2422" s="61"/>
      <c r="S2422" s="100" t="str">
        <f t="shared" si="129"/>
        <v/>
      </c>
      <c r="T2422" s="59">
        <f>'Inventory Ref Sheet'!M2422</f>
        <v>0</v>
      </c>
      <c r="U2422" s="102">
        <f>'Inventory Ref Sheet'!N2422</f>
        <v>0</v>
      </c>
      <c r="V2422" s="59">
        <f>'Inventory Ref Sheet'!O2422</f>
        <v>0</v>
      </c>
      <c r="W2422" s="59">
        <f>'Inventory Ref Sheet'!R2422</f>
        <v>0</v>
      </c>
      <c r="X2422" s="59">
        <f>'Inventory Ref Sheet'!S2422</f>
        <v>0</v>
      </c>
      <c r="Y2422" s="100" t="str">
        <f ca="1">IF('Inventory Ref Sheet'!U2422&gt;0,YEAR(TODAY())-'Inventory Ref Sheet'!U2422,"")</f>
        <v/>
      </c>
      <c r="Z2422" s="95">
        <f>'Inventory Ref Sheet'!W2422</f>
        <v>0</v>
      </c>
      <c r="AA2422" s="60">
        <f>'Inventory Ref Sheet'!X2422</f>
        <v>0</v>
      </c>
      <c r="AB2422" s="61"/>
      <c r="AC2422" s="97" t="str">
        <f t="shared" si="130"/>
        <v/>
      </c>
      <c r="AD2422" s="59">
        <f>'Inventory Ref Sheet'!Y2422</f>
        <v>0</v>
      </c>
      <c r="AE2422" s="59">
        <f>'Inventory Ref Sheet'!Z2422</f>
        <v>0</v>
      </c>
      <c r="AF2422" s="102">
        <f>'Inventory Ref Sheet'!AA2422</f>
        <v>0</v>
      </c>
      <c r="AG2422" s="59">
        <f>'Inventory Ref Sheet'!AD2422</f>
        <v>0</v>
      </c>
      <c r="AH2422" s="59">
        <f>'Inventory Ref Sheet'!AE2422</f>
        <v>0</v>
      </c>
      <c r="AI2422" s="100" t="str">
        <f ca="1">IF('Inventory Ref Sheet'!AG2422&gt;0,YEAR(TODAY())-'Inventory Ref Sheet'!AG2422,"")</f>
        <v/>
      </c>
      <c r="AJ2422" s="99"/>
      <c r="AK2422" s="60">
        <f>'Inventory Ref Sheet'!AJ2422</f>
        <v>0</v>
      </c>
      <c r="AL2422" s="99"/>
      <c r="AM2422" s="97" t="str">
        <f t="shared" si="131"/>
        <v/>
      </c>
    </row>
    <row r="2423" spans="10:39" x14ac:dyDescent="0.25">
      <c r="J2423" s="59">
        <f>'Inventory Ref Sheet'!AK2423</f>
        <v>0</v>
      </c>
      <c r="K2423" s="59">
        <f>'Inventory Ref Sheet'!AL2423</f>
        <v>0</v>
      </c>
      <c r="L2423" s="59">
        <f>'Inventory Ref Sheet'!AM2423</f>
        <v>0</v>
      </c>
      <c r="M2423" s="59">
        <f>'Inventory Ref Sheet'!AP2423</f>
        <v>0</v>
      </c>
      <c r="N2423" s="59">
        <f>'Inventory Ref Sheet'!AQ2423</f>
        <v>0</v>
      </c>
      <c r="O2423" s="100" t="str">
        <f ca="1">IF('Inventory Ref Sheet'!AS2423&gt;0,YEAR(TODAY())-'Inventory Ref Sheet'!AS2423,"")</f>
        <v/>
      </c>
      <c r="P2423" s="95">
        <f>'Inventory Ref Sheet'!AU2423</f>
        <v>0</v>
      </c>
      <c r="Q2423" s="60">
        <f>'Inventory Ref Sheet'!AV2423</f>
        <v>0</v>
      </c>
      <c r="R2423" s="61"/>
      <c r="S2423" s="100" t="str">
        <f t="shared" si="129"/>
        <v/>
      </c>
      <c r="T2423" s="59">
        <f>'Inventory Ref Sheet'!M2423</f>
        <v>0</v>
      </c>
      <c r="U2423" s="102">
        <f>'Inventory Ref Sheet'!N2423</f>
        <v>0</v>
      </c>
      <c r="V2423" s="59">
        <f>'Inventory Ref Sheet'!O2423</f>
        <v>0</v>
      </c>
      <c r="W2423" s="59">
        <f>'Inventory Ref Sheet'!R2423</f>
        <v>0</v>
      </c>
      <c r="X2423" s="59">
        <f>'Inventory Ref Sheet'!S2423</f>
        <v>0</v>
      </c>
      <c r="Y2423" s="100" t="str">
        <f ca="1">IF('Inventory Ref Sheet'!U2423&gt;0,YEAR(TODAY())-'Inventory Ref Sheet'!U2423,"")</f>
        <v/>
      </c>
      <c r="Z2423" s="95">
        <f>'Inventory Ref Sheet'!W2423</f>
        <v>0</v>
      </c>
      <c r="AA2423" s="60">
        <f>'Inventory Ref Sheet'!X2423</f>
        <v>0</v>
      </c>
      <c r="AB2423" s="61"/>
      <c r="AC2423" s="97" t="str">
        <f t="shared" si="130"/>
        <v/>
      </c>
      <c r="AD2423" s="59">
        <f>'Inventory Ref Sheet'!Y2423</f>
        <v>0</v>
      </c>
      <c r="AE2423" s="59">
        <f>'Inventory Ref Sheet'!Z2423</f>
        <v>0</v>
      </c>
      <c r="AF2423" s="102">
        <f>'Inventory Ref Sheet'!AA2423</f>
        <v>0</v>
      </c>
      <c r="AG2423" s="59">
        <f>'Inventory Ref Sheet'!AD2423</f>
        <v>0</v>
      </c>
      <c r="AH2423" s="59">
        <f>'Inventory Ref Sheet'!AE2423</f>
        <v>0</v>
      </c>
      <c r="AI2423" s="100" t="str">
        <f ca="1">IF('Inventory Ref Sheet'!AG2423&gt;0,YEAR(TODAY())-'Inventory Ref Sheet'!AG2423,"")</f>
        <v/>
      </c>
      <c r="AJ2423" s="99"/>
      <c r="AK2423" s="60">
        <f>'Inventory Ref Sheet'!AJ2423</f>
        <v>0</v>
      </c>
      <c r="AL2423" s="99"/>
      <c r="AM2423" s="97" t="str">
        <f t="shared" si="131"/>
        <v/>
      </c>
    </row>
    <row r="2424" spans="10:39" x14ac:dyDescent="0.25">
      <c r="J2424" s="59">
        <f>'Inventory Ref Sheet'!AK2424</f>
        <v>0</v>
      </c>
      <c r="K2424" s="59">
        <f>'Inventory Ref Sheet'!AL2424</f>
        <v>0</v>
      </c>
      <c r="L2424" s="59">
        <f>'Inventory Ref Sheet'!AM2424</f>
        <v>0</v>
      </c>
      <c r="M2424" s="59">
        <f>'Inventory Ref Sheet'!AP2424</f>
        <v>0</v>
      </c>
      <c r="N2424" s="59">
        <f>'Inventory Ref Sheet'!AQ2424</f>
        <v>0</v>
      </c>
      <c r="O2424" s="100" t="str">
        <f ca="1">IF('Inventory Ref Sheet'!AS2424&gt;0,YEAR(TODAY())-'Inventory Ref Sheet'!AS2424,"")</f>
        <v/>
      </c>
      <c r="P2424" s="95">
        <f>'Inventory Ref Sheet'!AU2424</f>
        <v>0</v>
      </c>
      <c r="Q2424" s="60">
        <f>'Inventory Ref Sheet'!AV2424</f>
        <v>0</v>
      </c>
      <c r="R2424" s="61"/>
      <c r="S2424" s="100" t="str">
        <f t="shared" si="129"/>
        <v/>
      </c>
      <c r="T2424" s="59">
        <f>'Inventory Ref Sheet'!M2424</f>
        <v>0</v>
      </c>
      <c r="U2424" s="102">
        <f>'Inventory Ref Sheet'!N2424</f>
        <v>0</v>
      </c>
      <c r="V2424" s="59">
        <f>'Inventory Ref Sheet'!O2424</f>
        <v>0</v>
      </c>
      <c r="W2424" s="59">
        <f>'Inventory Ref Sheet'!R2424</f>
        <v>0</v>
      </c>
      <c r="X2424" s="59">
        <f>'Inventory Ref Sheet'!S2424</f>
        <v>0</v>
      </c>
      <c r="Y2424" s="100" t="str">
        <f ca="1">IF('Inventory Ref Sheet'!U2424&gt;0,YEAR(TODAY())-'Inventory Ref Sheet'!U2424,"")</f>
        <v/>
      </c>
      <c r="Z2424" s="95">
        <f>'Inventory Ref Sheet'!W2424</f>
        <v>0</v>
      </c>
      <c r="AA2424" s="60">
        <f>'Inventory Ref Sheet'!X2424</f>
        <v>0</v>
      </c>
      <c r="AB2424" s="61"/>
      <c r="AC2424" s="97" t="str">
        <f t="shared" si="130"/>
        <v/>
      </c>
      <c r="AD2424" s="59">
        <f>'Inventory Ref Sheet'!Y2424</f>
        <v>0</v>
      </c>
      <c r="AE2424" s="59">
        <f>'Inventory Ref Sheet'!Z2424</f>
        <v>0</v>
      </c>
      <c r="AF2424" s="102">
        <f>'Inventory Ref Sheet'!AA2424</f>
        <v>0</v>
      </c>
      <c r="AG2424" s="59">
        <f>'Inventory Ref Sheet'!AD2424</f>
        <v>0</v>
      </c>
      <c r="AH2424" s="59">
        <f>'Inventory Ref Sheet'!AE2424</f>
        <v>0</v>
      </c>
      <c r="AI2424" s="100" t="str">
        <f ca="1">IF('Inventory Ref Sheet'!AG2424&gt;0,YEAR(TODAY())-'Inventory Ref Sheet'!AG2424,"")</f>
        <v/>
      </c>
      <c r="AJ2424" s="99"/>
      <c r="AK2424" s="60">
        <f>'Inventory Ref Sheet'!AJ2424</f>
        <v>0</v>
      </c>
      <c r="AL2424" s="99"/>
      <c r="AM2424" s="97" t="str">
        <f t="shared" si="131"/>
        <v/>
      </c>
    </row>
    <row r="2425" spans="10:39" x14ac:dyDescent="0.25">
      <c r="J2425" s="59">
        <f>'Inventory Ref Sheet'!AK2425</f>
        <v>0</v>
      </c>
      <c r="K2425" s="59">
        <f>'Inventory Ref Sheet'!AL2425</f>
        <v>0</v>
      </c>
      <c r="L2425" s="59">
        <f>'Inventory Ref Sheet'!AM2425</f>
        <v>0</v>
      </c>
      <c r="M2425" s="59">
        <f>'Inventory Ref Sheet'!AP2425</f>
        <v>0</v>
      </c>
      <c r="N2425" s="59">
        <f>'Inventory Ref Sheet'!AQ2425</f>
        <v>0</v>
      </c>
      <c r="O2425" s="100" t="str">
        <f ca="1">IF('Inventory Ref Sheet'!AS2425&gt;0,YEAR(TODAY())-'Inventory Ref Sheet'!AS2425,"")</f>
        <v/>
      </c>
      <c r="P2425" s="95">
        <f>'Inventory Ref Sheet'!AU2425</f>
        <v>0</v>
      </c>
      <c r="Q2425" s="60">
        <f>'Inventory Ref Sheet'!AV2425</f>
        <v>0</v>
      </c>
      <c r="R2425" s="61"/>
      <c r="S2425" s="100" t="str">
        <f t="shared" si="129"/>
        <v/>
      </c>
      <c r="T2425" s="59">
        <f>'Inventory Ref Sheet'!M2425</f>
        <v>0</v>
      </c>
      <c r="U2425" s="102">
        <f>'Inventory Ref Sheet'!N2425</f>
        <v>0</v>
      </c>
      <c r="V2425" s="59">
        <f>'Inventory Ref Sheet'!O2425</f>
        <v>0</v>
      </c>
      <c r="W2425" s="59">
        <f>'Inventory Ref Sheet'!R2425</f>
        <v>0</v>
      </c>
      <c r="X2425" s="59">
        <f>'Inventory Ref Sheet'!S2425</f>
        <v>0</v>
      </c>
      <c r="Y2425" s="100" t="str">
        <f ca="1">IF('Inventory Ref Sheet'!U2425&gt;0,YEAR(TODAY())-'Inventory Ref Sheet'!U2425,"")</f>
        <v/>
      </c>
      <c r="Z2425" s="95">
        <f>'Inventory Ref Sheet'!W2425</f>
        <v>0</v>
      </c>
      <c r="AA2425" s="60">
        <f>'Inventory Ref Sheet'!X2425</f>
        <v>0</v>
      </c>
      <c r="AB2425" s="61"/>
      <c r="AC2425" s="97" t="str">
        <f t="shared" si="130"/>
        <v/>
      </c>
      <c r="AD2425" s="59">
        <f>'Inventory Ref Sheet'!Y2425</f>
        <v>0</v>
      </c>
      <c r="AE2425" s="59">
        <f>'Inventory Ref Sheet'!Z2425</f>
        <v>0</v>
      </c>
      <c r="AF2425" s="102">
        <f>'Inventory Ref Sheet'!AA2425</f>
        <v>0</v>
      </c>
      <c r="AG2425" s="59">
        <f>'Inventory Ref Sheet'!AD2425</f>
        <v>0</v>
      </c>
      <c r="AH2425" s="59">
        <f>'Inventory Ref Sheet'!AE2425</f>
        <v>0</v>
      </c>
      <c r="AI2425" s="100" t="str">
        <f ca="1">IF('Inventory Ref Sheet'!AG2425&gt;0,YEAR(TODAY())-'Inventory Ref Sheet'!AG2425,"")</f>
        <v/>
      </c>
      <c r="AJ2425" s="99"/>
      <c r="AK2425" s="60">
        <f>'Inventory Ref Sheet'!AJ2425</f>
        <v>0</v>
      </c>
      <c r="AL2425" s="99"/>
      <c r="AM2425" s="97" t="str">
        <f t="shared" si="131"/>
        <v/>
      </c>
    </row>
    <row r="2426" spans="10:39" x14ac:dyDescent="0.25">
      <c r="J2426" s="59">
        <f>'Inventory Ref Sheet'!AK2426</f>
        <v>0</v>
      </c>
      <c r="K2426" s="59">
        <f>'Inventory Ref Sheet'!AL2426</f>
        <v>0</v>
      </c>
      <c r="L2426" s="59">
        <f>'Inventory Ref Sheet'!AM2426</f>
        <v>0</v>
      </c>
      <c r="M2426" s="59">
        <f>'Inventory Ref Sheet'!AP2426</f>
        <v>0</v>
      </c>
      <c r="N2426" s="59">
        <f>'Inventory Ref Sheet'!AQ2426</f>
        <v>0</v>
      </c>
      <c r="O2426" s="100" t="str">
        <f ca="1">IF('Inventory Ref Sheet'!AS2426&gt;0,YEAR(TODAY())-'Inventory Ref Sheet'!AS2426,"")</f>
        <v/>
      </c>
      <c r="P2426" s="95">
        <f>'Inventory Ref Sheet'!AU2426</f>
        <v>0</v>
      </c>
      <c r="Q2426" s="60">
        <f>'Inventory Ref Sheet'!AV2426</f>
        <v>0</v>
      </c>
      <c r="R2426" s="61"/>
      <c r="S2426" s="100" t="str">
        <f t="shared" si="129"/>
        <v/>
      </c>
      <c r="T2426" s="59">
        <f>'Inventory Ref Sheet'!M2426</f>
        <v>0</v>
      </c>
      <c r="U2426" s="102">
        <f>'Inventory Ref Sheet'!N2426</f>
        <v>0</v>
      </c>
      <c r="V2426" s="59">
        <f>'Inventory Ref Sheet'!O2426</f>
        <v>0</v>
      </c>
      <c r="W2426" s="59">
        <f>'Inventory Ref Sheet'!R2426</f>
        <v>0</v>
      </c>
      <c r="X2426" s="59">
        <f>'Inventory Ref Sheet'!S2426</f>
        <v>0</v>
      </c>
      <c r="Y2426" s="100" t="str">
        <f ca="1">IF('Inventory Ref Sheet'!U2426&gt;0,YEAR(TODAY())-'Inventory Ref Sheet'!U2426,"")</f>
        <v/>
      </c>
      <c r="Z2426" s="95">
        <f>'Inventory Ref Sheet'!W2426</f>
        <v>0</v>
      </c>
      <c r="AA2426" s="60">
        <f>'Inventory Ref Sheet'!X2426</f>
        <v>0</v>
      </c>
      <c r="AB2426" s="61"/>
      <c r="AC2426" s="97" t="str">
        <f t="shared" si="130"/>
        <v/>
      </c>
      <c r="AD2426" s="59">
        <f>'Inventory Ref Sheet'!Y2426</f>
        <v>0</v>
      </c>
      <c r="AE2426" s="59">
        <f>'Inventory Ref Sheet'!Z2426</f>
        <v>0</v>
      </c>
      <c r="AF2426" s="102">
        <f>'Inventory Ref Sheet'!AA2426</f>
        <v>0</v>
      </c>
      <c r="AG2426" s="59">
        <f>'Inventory Ref Sheet'!AD2426</f>
        <v>0</v>
      </c>
      <c r="AH2426" s="59">
        <f>'Inventory Ref Sheet'!AE2426</f>
        <v>0</v>
      </c>
      <c r="AI2426" s="100" t="str">
        <f ca="1">IF('Inventory Ref Sheet'!AG2426&gt;0,YEAR(TODAY())-'Inventory Ref Sheet'!AG2426,"")</f>
        <v/>
      </c>
      <c r="AJ2426" s="99"/>
      <c r="AK2426" s="60">
        <f>'Inventory Ref Sheet'!AJ2426</f>
        <v>0</v>
      </c>
      <c r="AL2426" s="99"/>
      <c r="AM2426" s="97" t="str">
        <f t="shared" si="131"/>
        <v/>
      </c>
    </row>
    <row r="2427" spans="10:39" x14ac:dyDescent="0.25">
      <c r="J2427" s="59">
        <f>'Inventory Ref Sheet'!AK2427</f>
        <v>0</v>
      </c>
      <c r="K2427" s="59">
        <f>'Inventory Ref Sheet'!AL2427</f>
        <v>0</v>
      </c>
      <c r="L2427" s="59">
        <f>'Inventory Ref Sheet'!AM2427</f>
        <v>0</v>
      </c>
      <c r="M2427" s="59">
        <f>'Inventory Ref Sheet'!AP2427</f>
        <v>0</v>
      </c>
      <c r="N2427" s="59">
        <f>'Inventory Ref Sheet'!AQ2427</f>
        <v>0</v>
      </c>
      <c r="O2427" s="100" t="str">
        <f ca="1">IF('Inventory Ref Sheet'!AS2427&gt;0,YEAR(TODAY())-'Inventory Ref Sheet'!AS2427,"")</f>
        <v/>
      </c>
      <c r="P2427" s="95">
        <f>'Inventory Ref Sheet'!AU2427</f>
        <v>0</v>
      </c>
      <c r="Q2427" s="60">
        <f>'Inventory Ref Sheet'!AV2427</f>
        <v>0</v>
      </c>
      <c r="R2427" s="61"/>
      <c r="S2427" s="100" t="str">
        <f t="shared" si="129"/>
        <v/>
      </c>
      <c r="T2427" s="59">
        <f>'Inventory Ref Sheet'!M2427</f>
        <v>0</v>
      </c>
      <c r="U2427" s="102">
        <f>'Inventory Ref Sheet'!N2427</f>
        <v>0</v>
      </c>
      <c r="V2427" s="59">
        <f>'Inventory Ref Sheet'!O2427</f>
        <v>0</v>
      </c>
      <c r="W2427" s="59">
        <f>'Inventory Ref Sheet'!R2427</f>
        <v>0</v>
      </c>
      <c r="X2427" s="59">
        <f>'Inventory Ref Sheet'!S2427</f>
        <v>0</v>
      </c>
      <c r="Y2427" s="100" t="str">
        <f ca="1">IF('Inventory Ref Sheet'!U2427&gt;0,YEAR(TODAY())-'Inventory Ref Sheet'!U2427,"")</f>
        <v/>
      </c>
      <c r="Z2427" s="95">
        <f>'Inventory Ref Sheet'!W2427</f>
        <v>0</v>
      </c>
      <c r="AA2427" s="60">
        <f>'Inventory Ref Sheet'!X2427</f>
        <v>0</v>
      </c>
      <c r="AB2427" s="61"/>
      <c r="AC2427" s="97" t="str">
        <f t="shared" si="130"/>
        <v/>
      </c>
      <c r="AD2427" s="59">
        <f>'Inventory Ref Sheet'!Y2427</f>
        <v>0</v>
      </c>
      <c r="AE2427" s="59">
        <f>'Inventory Ref Sheet'!Z2427</f>
        <v>0</v>
      </c>
      <c r="AF2427" s="102">
        <f>'Inventory Ref Sheet'!AA2427</f>
        <v>0</v>
      </c>
      <c r="AG2427" s="59">
        <f>'Inventory Ref Sheet'!AD2427</f>
        <v>0</v>
      </c>
      <c r="AH2427" s="59">
        <f>'Inventory Ref Sheet'!AE2427</f>
        <v>0</v>
      </c>
      <c r="AI2427" s="100" t="str">
        <f ca="1">IF('Inventory Ref Sheet'!AG2427&gt;0,YEAR(TODAY())-'Inventory Ref Sheet'!AG2427,"")</f>
        <v/>
      </c>
      <c r="AJ2427" s="99"/>
      <c r="AK2427" s="60">
        <f>'Inventory Ref Sheet'!AJ2427</f>
        <v>0</v>
      </c>
      <c r="AL2427" s="99"/>
      <c r="AM2427" s="97" t="str">
        <f t="shared" si="131"/>
        <v/>
      </c>
    </row>
    <row r="2428" spans="10:39" x14ac:dyDescent="0.25">
      <c r="J2428" s="59">
        <f>'Inventory Ref Sheet'!AK2428</f>
        <v>0</v>
      </c>
      <c r="K2428" s="59">
        <f>'Inventory Ref Sheet'!AL2428</f>
        <v>0</v>
      </c>
      <c r="L2428" s="59">
        <f>'Inventory Ref Sheet'!AM2428</f>
        <v>0</v>
      </c>
      <c r="M2428" s="59">
        <f>'Inventory Ref Sheet'!AP2428</f>
        <v>0</v>
      </c>
      <c r="N2428" s="59">
        <f>'Inventory Ref Sheet'!AQ2428</f>
        <v>0</v>
      </c>
      <c r="O2428" s="100" t="str">
        <f ca="1">IF('Inventory Ref Sheet'!AS2428&gt;0,YEAR(TODAY())-'Inventory Ref Sheet'!AS2428,"")</f>
        <v/>
      </c>
      <c r="P2428" s="95">
        <f>'Inventory Ref Sheet'!AU2428</f>
        <v>0</v>
      </c>
      <c r="Q2428" s="60">
        <f>'Inventory Ref Sheet'!AV2428</f>
        <v>0</v>
      </c>
      <c r="R2428" s="61"/>
      <c r="S2428" s="100" t="str">
        <f t="shared" si="129"/>
        <v/>
      </c>
      <c r="T2428" s="59">
        <f>'Inventory Ref Sheet'!M2428</f>
        <v>0</v>
      </c>
      <c r="U2428" s="102">
        <f>'Inventory Ref Sheet'!N2428</f>
        <v>0</v>
      </c>
      <c r="V2428" s="59">
        <f>'Inventory Ref Sheet'!O2428</f>
        <v>0</v>
      </c>
      <c r="W2428" s="59">
        <f>'Inventory Ref Sheet'!R2428</f>
        <v>0</v>
      </c>
      <c r="X2428" s="59">
        <f>'Inventory Ref Sheet'!S2428</f>
        <v>0</v>
      </c>
      <c r="Y2428" s="100" t="str">
        <f ca="1">IF('Inventory Ref Sheet'!U2428&gt;0,YEAR(TODAY())-'Inventory Ref Sheet'!U2428,"")</f>
        <v/>
      </c>
      <c r="Z2428" s="95">
        <f>'Inventory Ref Sheet'!W2428</f>
        <v>0</v>
      </c>
      <c r="AA2428" s="60">
        <f>'Inventory Ref Sheet'!X2428</f>
        <v>0</v>
      </c>
      <c r="AB2428" s="61"/>
      <c r="AC2428" s="97" t="str">
        <f t="shared" si="130"/>
        <v/>
      </c>
      <c r="AD2428" s="59">
        <f>'Inventory Ref Sheet'!Y2428</f>
        <v>0</v>
      </c>
      <c r="AE2428" s="59">
        <f>'Inventory Ref Sheet'!Z2428</f>
        <v>0</v>
      </c>
      <c r="AF2428" s="102">
        <f>'Inventory Ref Sheet'!AA2428</f>
        <v>0</v>
      </c>
      <c r="AG2428" s="59">
        <f>'Inventory Ref Sheet'!AD2428</f>
        <v>0</v>
      </c>
      <c r="AH2428" s="59">
        <f>'Inventory Ref Sheet'!AE2428</f>
        <v>0</v>
      </c>
      <c r="AI2428" s="100" t="str">
        <f ca="1">IF('Inventory Ref Sheet'!AG2428&gt;0,YEAR(TODAY())-'Inventory Ref Sheet'!AG2428,"")</f>
        <v/>
      </c>
      <c r="AJ2428" s="99"/>
      <c r="AK2428" s="60">
        <f>'Inventory Ref Sheet'!AJ2428</f>
        <v>0</v>
      </c>
      <c r="AL2428" s="99"/>
      <c r="AM2428" s="97" t="str">
        <f t="shared" si="131"/>
        <v/>
      </c>
    </row>
    <row r="2429" spans="10:39" x14ac:dyDescent="0.25">
      <c r="J2429" s="59">
        <f>'Inventory Ref Sheet'!AK2429</f>
        <v>0</v>
      </c>
      <c r="K2429" s="59">
        <f>'Inventory Ref Sheet'!AL2429</f>
        <v>0</v>
      </c>
      <c r="L2429" s="59">
        <f>'Inventory Ref Sheet'!AM2429</f>
        <v>0</v>
      </c>
      <c r="M2429" s="59">
        <f>'Inventory Ref Sheet'!AP2429</f>
        <v>0</v>
      </c>
      <c r="N2429" s="59">
        <f>'Inventory Ref Sheet'!AQ2429</f>
        <v>0</v>
      </c>
      <c r="O2429" s="100" t="str">
        <f ca="1">IF('Inventory Ref Sheet'!AS2429&gt;0,YEAR(TODAY())-'Inventory Ref Sheet'!AS2429,"")</f>
        <v/>
      </c>
      <c r="P2429" s="95">
        <f>'Inventory Ref Sheet'!AU2429</f>
        <v>0</v>
      </c>
      <c r="Q2429" s="60">
        <f>'Inventory Ref Sheet'!AV2429</f>
        <v>0</v>
      </c>
      <c r="R2429" s="61"/>
      <c r="S2429" s="100" t="str">
        <f t="shared" si="129"/>
        <v/>
      </c>
      <c r="T2429" s="59">
        <f>'Inventory Ref Sheet'!M2429</f>
        <v>0</v>
      </c>
      <c r="U2429" s="102">
        <f>'Inventory Ref Sheet'!N2429</f>
        <v>0</v>
      </c>
      <c r="V2429" s="59">
        <f>'Inventory Ref Sheet'!O2429</f>
        <v>0</v>
      </c>
      <c r="W2429" s="59">
        <f>'Inventory Ref Sheet'!R2429</f>
        <v>0</v>
      </c>
      <c r="X2429" s="59">
        <f>'Inventory Ref Sheet'!S2429</f>
        <v>0</v>
      </c>
      <c r="Y2429" s="100" t="str">
        <f ca="1">IF('Inventory Ref Sheet'!U2429&gt;0,YEAR(TODAY())-'Inventory Ref Sheet'!U2429,"")</f>
        <v/>
      </c>
      <c r="Z2429" s="95">
        <f>'Inventory Ref Sheet'!W2429</f>
        <v>0</v>
      </c>
      <c r="AA2429" s="60">
        <f>'Inventory Ref Sheet'!X2429</f>
        <v>0</v>
      </c>
      <c r="AB2429" s="61"/>
      <c r="AC2429" s="97" t="str">
        <f t="shared" si="130"/>
        <v/>
      </c>
      <c r="AD2429" s="59">
        <f>'Inventory Ref Sheet'!Y2429</f>
        <v>0</v>
      </c>
      <c r="AE2429" s="59">
        <f>'Inventory Ref Sheet'!Z2429</f>
        <v>0</v>
      </c>
      <c r="AF2429" s="102">
        <f>'Inventory Ref Sheet'!AA2429</f>
        <v>0</v>
      </c>
      <c r="AG2429" s="59">
        <f>'Inventory Ref Sheet'!AD2429</f>
        <v>0</v>
      </c>
      <c r="AH2429" s="59">
        <f>'Inventory Ref Sheet'!AE2429</f>
        <v>0</v>
      </c>
      <c r="AI2429" s="100" t="str">
        <f ca="1">IF('Inventory Ref Sheet'!AG2429&gt;0,YEAR(TODAY())-'Inventory Ref Sheet'!AG2429,"")</f>
        <v/>
      </c>
      <c r="AJ2429" s="99"/>
      <c r="AK2429" s="60">
        <f>'Inventory Ref Sheet'!AJ2429</f>
        <v>0</v>
      </c>
      <c r="AL2429" s="99"/>
      <c r="AM2429" s="97" t="str">
        <f t="shared" si="131"/>
        <v/>
      </c>
    </row>
    <row r="2430" spans="10:39" x14ac:dyDescent="0.25">
      <c r="J2430" s="59">
        <f>'Inventory Ref Sheet'!AK2430</f>
        <v>0</v>
      </c>
      <c r="K2430" s="59">
        <f>'Inventory Ref Sheet'!AL2430</f>
        <v>0</v>
      </c>
      <c r="L2430" s="59">
        <f>'Inventory Ref Sheet'!AM2430</f>
        <v>0</v>
      </c>
      <c r="M2430" s="59">
        <f>'Inventory Ref Sheet'!AP2430</f>
        <v>0</v>
      </c>
      <c r="N2430" s="59">
        <f>'Inventory Ref Sheet'!AQ2430</f>
        <v>0</v>
      </c>
      <c r="O2430" s="100" t="str">
        <f ca="1">IF('Inventory Ref Sheet'!AS2430&gt;0,YEAR(TODAY())-'Inventory Ref Sheet'!AS2430,"")</f>
        <v/>
      </c>
      <c r="P2430" s="95">
        <f>'Inventory Ref Sheet'!AU2430</f>
        <v>0</v>
      </c>
      <c r="Q2430" s="60">
        <f>'Inventory Ref Sheet'!AV2430</f>
        <v>0</v>
      </c>
      <c r="R2430" s="61"/>
      <c r="S2430" s="100" t="str">
        <f t="shared" si="129"/>
        <v/>
      </c>
      <c r="T2430" s="59">
        <f>'Inventory Ref Sheet'!M2430</f>
        <v>0</v>
      </c>
      <c r="U2430" s="102">
        <f>'Inventory Ref Sheet'!N2430</f>
        <v>0</v>
      </c>
      <c r="V2430" s="59">
        <f>'Inventory Ref Sheet'!O2430</f>
        <v>0</v>
      </c>
      <c r="W2430" s="59">
        <f>'Inventory Ref Sheet'!R2430</f>
        <v>0</v>
      </c>
      <c r="X2430" s="59">
        <f>'Inventory Ref Sheet'!S2430</f>
        <v>0</v>
      </c>
      <c r="Y2430" s="100" t="str">
        <f ca="1">IF('Inventory Ref Sheet'!U2430&gt;0,YEAR(TODAY())-'Inventory Ref Sheet'!U2430,"")</f>
        <v/>
      </c>
      <c r="Z2430" s="95">
        <f>'Inventory Ref Sheet'!W2430</f>
        <v>0</v>
      </c>
      <c r="AA2430" s="60">
        <f>'Inventory Ref Sheet'!X2430</f>
        <v>0</v>
      </c>
      <c r="AB2430" s="61"/>
      <c r="AC2430" s="97" t="str">
        <f t="shared" si="130"/>
        <v/>
      </c>
      <c r="AD2430" s="59">
        <f>'Inventory Ref Sheet'!Y2430</f>
        <v>0</v>
      </c>
      <c r="AE2430" s="59">
        <f>'Inventory Ref Sheet'!Z2430</f>
        <v>0</v>
      </c>
      <c r="AF2430" s="102">
        <f>'Inventory Ref Sheet'!AA2430</f>
        <v>0</v>
      </c>
      <c r="AG2430" s="59">
        <f>'Inventory Ref Sheet'!AD2430</f>
        <v>0</v>
      </c>
      <c r="AH2430" s="59">
        <f>'Inventory Ref Sheet'!AE2430</f>
        <v>0</v>
      </c>
      <c r="AI2430" s="100" t="str">
        <f ca="1">IF('Inventory Ref Sheet'!AG2430&gt;0,YEAR(TODAY())-'Inventory Ref Sheet'!AG2430,"")</f>
        <v/>
      </c>
      <c r="AJ2430" s="99"/>
      <c r="AK2430" s="60">
        <f>'Inventory Ref Sheet'!AJ2430</f>
        <v>0</v>
      </c>
      <c r="AL2430" s="99"/>
      <c r="AM2430" s="97" t="str">
        <f t="shared" si="131"/>
        <v/>
      </c>
    </row>
    <row r="2431" spans="10:39" x14ac:dyDescent="0.25">
      <c r="J2431" s="59">
        <f>'Inventory Ref Sheet'!AK2431</f>
        <v>0</v>
      </c>
      <c r="K2431" s="59">
        <f>'Inventory Ref Sheet'!AL2431</f>
        <v>0</v>
      </c>
      <c r="L2431" s="59">
        <f>'Inventory Ref Sheet'!AM2431</f>
        <v>0</v>
      </c>
      <c r="M2431" s="59">
        <f>'Inventory Ref Sheet'!AP2431</f>
        <v>0</v>
      </c>
      <c r="N2431" s="59">
        <f>'Inventory Ref Sheet'!AQ2431</f>
        <v>0</v>
      </c>
      <c r="O2431" s="100" t="str">
        <f ca="1">IF('Inventory Ref Sheet'!AS2431&gt;0,YEAR(TODAY())-'Inventory Ref Sheet'!AS2431,"")</f>
        <v/>
      </c>
      <c r="P2431" s="95">
        <f>'Inventory Ref Sheet'!AU2431</f>
        <v>0</v>
      </c>
      <c r="Q2431" s="60">
        <f>'Inventory Ref Sheet'!AV2431</f>
        <v>0</v>
      </c>
      <c r="R2431" s="61"/>
      <c r="S2431" s="100" t="str">
        <f t="shared" si="129"/>
        <v/>
      </c>
      <c r="T2431" s="59">
        <f>'Inventory Ref Sheet'!M2431</f>
        <v>0</v>
      </c>
      <c r="U2431" s="102">
        <f>'Inventory Ref Sheet'!N2431</f>
        <v>0</v>
      </c>
      <c r="V2431" s="59">
        <f>'Inventory Ref Sheet'!O2431</f>
        <v>0</v>
      </c>
      <c r="W2431" s="59">
        <f>'Inventory Ref Sheet'!R2431</f>
        <v>0</v>
      </c>
      <c r="X2431" s="59">
        <f>'Inventory Ref Sheet'!S2431</f>
        <v>0</v>
      </c>
      <c r="Y2431" s="100" t="str">
        <f ca="1">IF('Inventory Ref Sheet'!U2431&gt;0,YEAR(TODAY())-'Inventory Ref Sheet'!U2431,"")</f>
        <v/>
      </c>
      <c r="Z2431" s="95">
        <f>'Inventory Ref Sheet'!W2431</f>
        <v>0</v>
      </c>
      <c r="AA2431" s="60">
        <f>'Inventory Ref Sheet'!X2431</f>
        <v>0</v>
      </c>
      <c r="AB2431" s="61"/>
      <c r="AC2431" s="97" t="str">
        <f t="shared" si="130"/>
        <v/>
      </c>
      <c r="AD2431" s="59">
        <f>'Inventory Ref Sheet'!Y2431</f>
        <v>0</v>
      </c>
      <c r="AE2431" s="59">
        <f>'Inventory Ref Sheet'!Z2431</f>
        <v>0</v>
      </c>
      <c r="AF2431" s="102">
        <f>'Inventory Ref Sheet'!AA2431</f>
        <v>0</v>
      </c>
      <c r="AG2431" s="59">
        <f>'Inventory Ref Sheet'!AD2431</f>
        <v>0</v>
      </c>
      <c r="AH2431" s="59">
        <f>'Inventory Ref Sheet'!AE2431</f>
        <v>0</v>
      </c>
      <c r="AI2431" s="100" t="str">
        <f ca="1">IF('Inventory Ref Sheet'!AG2431&gt;0,YEAR(TODAY())-'Inventory Ref Sheet'!AG2431,"")</f>
        <v/>
      </c>
      <c r="AJ2431" s="99"/>
      <c r="AK2431" s="60">
        <f>'Inventory Ref Sheet'!AJ2431</f>
        <v>0</v>
      </c>
      <c r="AL2431" s="99"/>
      <c r="AM2431" s="97" t="str">
        <f t="shared" si="131"/>
        <v/>
      </c>
    </row>
    <row r="2432" spans="10:39" x14ac:dyDescent="0.25">
      <c r="J2432" s="59">
        <f>'Inventory Ref Sheet'!AK2432</f>
        <v>0</v>
      </c>
      <c r="K2432" s="59">
        <f>'Inventory Ref Sheet'!AL2432</f>
        <v>0</v>
      </c>
      <c r="L2432" s="59">
        <f>'Inventory Ref Sheet'!AM2432</f>
        <v>0</v>
      </c>
      <c r="M2432" s="59">
        <f>'Inventory Ref Sheet'!AP2432</f>
        <v>0</v>
      </c>
      <c r="N2432" s="59">
        <f>'Inventory Ref Sheet'!AQ2432</f>
        <v>0</v>
      </c>
      <c r="O2432" s="100" t="str">
        <f ca="1">IF('Inventory Ref Sheet'!AS2432&gt;0,YEAR(TODAY())-'Inventory Ref Sheet'!AS2432,"")</f>
        <v/>
      </c>
      <c r="P2432" s="95">
        <f>'Inventory Ref Sheet'!AU2432</f>
        <v>0</v>
      </c>
      <c r="Q2432" s="60">
        <f>'Inventory Ref Sheet'!AV2432</f>
        <v>0</v>
      </c>
      <c r="R2432" s="61"/>
      <c r="S2432" s="100" t="str">
        <f t="shared" si="129"/>
        <v/>
      </c>
      <c r="T2432" s="59">
        <f>'Inventory Ref Sheet'!M2432</f>
        <v>0</v>
      </c>
      <c r="U2432" s="102">
        <f>'Inventory Ref Sheet'!N2432</f>
        <v>0</v>
      </c>
      <c r="V2432" s="59">
        <f>'Inventory Ref Sheet'!O2432</f>
        <v>0</v>
      </c>
      <c r="W2432" s="59">
        <f>'Inventory Ref Sheet'!R2432</f>
        <v>0</v>
      </c>
      <c r="X2432" s="59">
        <f>'Inventory Ref Sheet'!S2432</f>
        <v>0</v>
      </c>
      <c r="Y2432" s="100" t="str">
        <f ca="1">IF('Inventory Ref Sheet'!U2432&gt;0,YEAR(TODAY())-'Inventory Ref Sheet'!U2432,"")</f>
        <v/>
      </c>
      <c r="Z2432" s="95">
        <f>'Inventory Ref Sheet'!W2432</f>
        <v>0</v>
      </c>
      <c r="AA2432" s="60">
        <f>'Inventory Ref Sheet'!X2432</f>
        <v>0</v>
      </c>
      <c r="AB2432" s="61"/>
      <c r="AC2432" s="97" t="str">
        <f t="shared" si="130"/>
        <v/>
      </c>
      <c r="AD2432" s="59">
        <f>'Inventory Ref Sheet'!Y2432</f>
        <v>0</v>
      </c>
      <c r="AE2432" s="59">
        <f>'Inventory Ref Sheet'!Z2432</f>
        <v>0</v>
      </c>
      <c r="AF2432" s="102">
        <f>'Inventory Ref Sheet'!AA2432</f>
        <v>0</v>
      </c>
      <c r="AG2432" s="59">
        <f>'Inventory Ref Sheet'!AD2432</f>
        <v>0</v>
      </c>
      <c r="AH2432" s="59">
        <f>'Inventory Ref Sheet'!AE2432</f>
        <v>0</v>
      </c>
      <c r="AI2432" s="100" t="str">
        <f ca="1">IF('Inventory Ref Sheet'!AG2432&gt;0,YEAR(TODAY())-'Inventory Ref Sheet'!AG2432,"")</f>
        <v/>
      </c>
      <c r="AJ2432" s="99"/>
      <c r="AK2432" s="60">
        <f>'Inventory Ref Sheet'!AJ2432</f>
        <v>0</v>
      </c>
      <c r="AL2432" s="99"/>
      <c r="AM2432" s="97" t="str">
        <f t="shared" si="131"/>
        <v/>
      </c>
    </row>
    <row r="2433" spans="10:39" x14ac:dyDescent="0.25">
      <c r="J2433" s="59">
        <f>'Inventory Ref Sheet'!AK2433</f>
        <v>0</v>
      </c>
      <c r="K2433" s="59">
        <f>'Inventory Ref Sheet'!AL2433</f>
        <v>0</v>
      </c>
      <c r="L2433" s="59">
        <f>'Inventory Ref Sheet'!AM2433</f>
        <v>0</v>
      </c>
      <c r="M2433" s="59">
        <f>'Inventory Ref Sheet'!AP2433</f>
        <v>0</v>
      </c>
      <c r="N2433" s="59">
        <f>'Inventory Ref Sheet'!AQ2433</f>
        <v>0</v>
      </c>
      <c r="O2433" s="100" t="str">
        <f ca="1">IF('Inventory Ref Sheet'!AS2433&gt;0,YEAR(TODAY())-'Inventory Ref Sheet'!AS2433,"")</f>
        <v/>
      </c>
      <c r="P2433" s="95">
        <f>'Inventory Ref Sheet'!AU2433</f>
        <v>0</v>
      </c>
      <c r="Q2433" s="60">
        <f>'Inventory Ref Sheet'!AV2433</f>
        <v>0</v>
      </c>
      <c r="R2433" s="61"/>
      <c r="S2433" s="100" t="str">
        <f t="shared" si="129"/>
        <v/>
      </c>
      <c r="T2433" s="59">
        <f>'Inventory Ref Sheet'!M2433</f>
        <v>0</v>
      </c>
      <c r="U2433" s="102">
        <f>'Inventory Ref Sheet'!N2433</f>
        <v>0</v>
      </c>
      <c r="V2433" s="59">
        <f>'Inventory Ref Sheet'!O2433</f>
        <v>0</v>
      </c>
      <c r="W2433" s="59">
        <f>'Inventory Ref Sheet'!R2433</f>
        <v>0</v>
      </c>
      <c r="X2433" s="59">
        <f>'Inventory Ref Sheet'!S2433</f>
        <v>0</v>
      </c>
      <c r="Y2433" s="100" t="str">
        <f ca="1">IF('Inventory Ref Sheet'!U2433&gt;0,YEAR(TODAY())-'Inventory Ref Sheet'!U2433,"")</f>
        <v/>
      </c>
      <c r="Z2433" s="95">
        <f>'Inventory Ref Sheet'!W2433</f>
        <v>0</v>
      </c>
      <c r="AA2433" s="60">
        <f>'Inventory Ref Sheet'!X2433</f>
        <v>0</v>
      </c>
      <c r="AB2433" s="61"/>
      <c r="AC2433" s="97" t="str">
        <f t="shared" si="130"/>
        <v/>
      </c>
      <c r="AD2433" s="59">
        <f>'Inventory Ref Sheet'!Y2433</f>
        <v>0</v>
      </c>
      <c r="AE2433" s="59">
        <f>'Inventory Ref Sheet'!Z2433</f>
        <v>0</v>
      </c>
      <c r="AF2433" s="102">
        <f>'Inventory Ref Sheet'!AA2433</f>
        <v>0</v>
      </c>
      <c r="AG2433" s="59">
        <f>'Inventory Ref Sheet'!AD2433</f>
        <v>0</v>
      </c>
      <c r="AH2433" s="59">
        <f>'Inventory Ref Sheet'!AE2433</f>
        <v>0</v>
      </c>
      <c r="AI2433" s="100" t="str">
        <f ca="1">IF('Inventory Ref Sheet'!AG2433&gt;0,YEAR(TODAY())-'Inventory Ref Sheet'!AG2433,"")</f>
        <v/>
      </c>
      <c r="AJ2433" s="99"/>
      <c r="AK2433" s="60">
        <f>'Inventory Ref Sheet'!AJ2433</f>
        <v>0</v>
      </c>
      <c r="AL2433" s="99"/>
      <c r="AM2433" s="97" t="str">
        <f t="shared" si="131"/>
        <v/>
      </c>
    </row>
    <row r="2434" spans="10:39" x14ac:dyDescent="0.25">
      <c r="J2434" s="59">
        <f>'Inventory Ref Sheet'!AK2434</f>
        <v>0</v>
      </c>
      <c r="K2434" s="59">
        <f>'Inventory Ref Sheet'!AL2434</f>
        <v>0</v>
      </c>
      <c r="L2434" s="59">
        <f>'Inventory Ref Sheet'!AM2434</f>
        <v>0</v>
      </c>
      <c r="M2434" s="59">
        <f>'Inventory Ref Sheet'!AP2434</f>
        <v>0</v>
      </c>
      <c r="N2434" s="59">
        <f>'Inventory Ref Sheet'!AQ2434</f>
        <v>0</v>
      </c>
      <c r="O2434" s="100" t="str">
        <f ca="1">IF('Inventory Ref Sheet'!AS2434&gt;0,YEAR(TODAY())-'Inventory Ref Sheet'!AS2434,"")</f>
        <v/>
      </c>
      <c r="P2434" s="95">
        <f>'Inventory Ref Sheet'!AU2434</f>
        <v>0</v>
      </c>
      <c r="Q2434" s="60">
        <f>'Inventory Ref Sheet'!AV2434</f>
        <v>0</v>
      </c>
      <c r="R2434" s="61"/>
      <c r="S2434" s="100" t="str">
        <f t="shared" si="129"/>
        <v/>
      </c>
      <c r="T2434" s="59">
        <f>'Inventory Ref Sheet'!M2434</f>
        <v>0</v>
      </c>
      <c r="U2434" s="102">
        <f>'Inventory Ref Sheet'!N2434</f>
        <v>0</v>
      </c>
      <c r="V2434" s="59">
        <f>'Inventory Ref Sheet'!O2434</f>
        <v>0</v>
      </c>
      <c r="W2434" s="59">
        <f>'Inventory Ref Sheet'!R2434</f>
        <v>0</v>
      </c>
      <c r="X2434" s="59">
        <f>'Inventory Ref Sheet'!S2434</f>
        <v>0</v>
      </c>
      <c r="Y2434" s="100" t="str">
        <f ca="1">IF('Inventory Ref Sheet'!U2434&gt;0,YEAR(TODAY())-'Inventory Ref Sheet'!U2434,"")</f>
        <v/>
      </c>
      <c r="Z2434" s="95">
        <f>'Inventory Ref Sheet'!W2434</f>
        <v>0</v>
      </c>
      <c r="AA2434" s="60">
        <f>'Inventory Ref Sheet'!X2434</f>
        <v>0</v>
      </c>
      <c r="AB2434" s="61"/>
      <c r="AC2434" s="97" t="str">
        <f t="shared" si="130"/>
        <v/>
      </c>
      <c r="AD2434" s="59">
        <f>'Inventory Ref Sheet'!Y2434</f>
        <v>0</v>
      </c>
      <c r="AE2434" s="59">
        <f>'Inventory Ref Sheet'!Z2434</f>
        <v>0</v>
      </c>
      <c r="AF2434" s="102">
        <f>'Inventory Ref Sheet'!AA2434</f>
        <v>0</v>
      </c>
      <c r="AG2434" s="59">
        <f>'Inventory Ref Sheet'!AD2434</f>
        <v>0</v>
      </c>
      <c r="AH2434" s="59">
        <f>'Inventory Ref Sheet'!AE2434</f>
        <v>0</v>
      </c>
      <c r="AI2434" s="100" t="str">
        <f ca="1">IF('Inventory Ref Sheet'!AG2434&gt;0,YEAR(TODAY())-'Inventory Ref Sheet'!AG2434,"")</f>
        <v/>
      </c>
      <c r="AJ2434" s="99"/>
      <c r="AK2434" s="60">
        <f>'Inventory Ref Sheet'!AJ2434</f>
        <v>0</v>
      </c>
      <c r="AL2434" s="99"/>
      <c r="AM2434" s="97" t="str">
        <f t="shared" si="131"/>
        <v/>
      </c>
    </row>
    <row r="2435" spans="10:39" x14ac:dyDescent="0.25">
      <c r="J2435" s="59">
        <f>'Inventory Ref Sheet'!AK2435</f>
        <v>0</v>
      </c>
      <c r="K2435" s="59">
        <f>'Inventory Ref Sheet'!AL2435</f>
        <v>0</v>
      </c>
      <c r="L2435" s="59">
        <f>'Inventory Ref Sheet'!AM2435</f>
        <v>0</v>
      </c>
      <c r="M2435" s="59">
        <f>'Inventory Ref Sheet'!AP2435</f>
        <v>0</v>
      </c>
      <c r="N2435" s="59">
        <f>'Inventory Ref Sheet'!AQ2435</f>
        <v>0</v>
      </c>
      <c r="O2435" s="100" t="str">
        <f ca="1">IF('Inventory Ref Sheet'!AS2435&gt;0,YEAR(TODAY())-'Inventory Ref Sheet'!AS2435,"")</f>
        <v/>
      </c>
      <c r="P2435" s="95">
        <f>'Inventory Ref Sheet'!AU2435</f>
        <v>0</v>
      </c>
      <c r="Q2435" s="60">
        <f>'Inventory Ref Sheet'!AV2435</f>
        <v>0</v>
      </c>
      <c r="R2435" s="61"/>
      <c r="S2435" s="100" t="str">
        <f t="shared" si="129"/>
        <v/>
      </c>
      <c r="T2435" s="59">
        <f>'Inventory Ref Sheet'!M2435</f>
        <v>0</v>
      </c>
      <c r="U2435" s="102">
        <f>'Inventory Ref Sheet'!N2435</f>
        <v>0</v>
      </c>
      <c r="V2435" s="59">
        <f>'Inventory Ref Sheet'!O2435</f>
        <v>0</v>
      </c>
      <c r="W2435" s="59">
        <f>'Inventory Ref Sheet'!R2435</f>
        <v>0</v>
      </c>
      <c r="X2435" s="59">
        <f>'Inventory Ref Sheet'!S2435</f>
        <v>0</v>
      </c>
      <c r="Y2435" s="100" t="str">
        <f ca="1">IF('Inventory Ref Sheet'!U2435&gt;0,YEAR(TODAY())-'Inventory Ref Sheet'!U2435,"")</f>
        <v/>
      </c>
      <c r="Z2435" s="95">
        <f>'Inventory Ref Sheet'!W2435</f>
        <v>0</v>
      </c>
      <c r="AA2435" s="60">
        <f>'Inventory Ref Sheet'!X2435</f>
        <v>0</v>
      </c>
      <c r="AB2435" s="61"/>
      <c r="AC2435" s="97" t="str">
        <f t="shared" si="130"/>
        <v/>
      </c>
      <c r="AD2435" s="59">
        <f>'Inventory Ref Sheet'!Y2435</f>
        <v>0</v>
      </c>
      <c r="AE2435" s="59">
        <f>'Inventory Ref Sheet'!Z2435</f>
        <v>0</v>
      </c>
      <c r="AF2435" s="102">
        <f>'Inventory Ref Sheet'!AA2435</f>
        <v>0</v>
      </c>
      <c r="AG2435" s="59">
        <f>'Inventory Ref Sheet'!AD2435</f>
        <v>0</v>
      </c>
      <c r="AH2435" s="59">
        <f>'Inventory Ref Sheet'!AE2435</f>
        <v>0</v>
      </c>
      <c r="AI2435" s="100" t="str">
        <f ca="1">IF('Inventory Ref Sheet'!AG2435&gt;0,YEAR(TODAY())-'Inventory Ref Sheet'!AG2435,"")</f>
        <v/>
      </c>
      <c r="AJ2435" s="99"/>
      <c r="AK2435" s="60">
        <f>'Inventory Ref Sheet'!AJ2435</f>
        <v>0</v>
      </c>
      <c r="AL2435" s="99"/>
      <c r="AM2435" s="97" t="str">
        <f t="shared" si="131"/>
        <v/>
      </c>
    </row>
    <row r="2436" spans="10:39" x14ac:dyDescent="0.25">
      <c r="J2436" s="59">
        <f>'Inventory Ref Sheet'!AK2436</f>
        <v>0</v>
      </c>
      <c r="K2436" s="59">
        <f>'Inventory Ref Sheet'!AL2436</f>
        <v>0</v>
      </c>
      <c r="L2436" s="59">
        <f>'Inventory Ref Sheet'!AM2436</f>
        <v>0</v>
      </c>
      <c r="M2436" s="59">
        <f>'Inventory Ref Sheet'!AP2436</f>
        <v>0</v>
      </c>
      <c r="N2436" s="59">
        <f>'Inventory Ref Sheet'!AQ2436</f>
        <v>0</v>
      </c>
      <c r="O2436" s="100" t="str">
        <f ca="1">IF('Inventory Ref Sheet'!AS2436&gt;0,YEAR(TODAY())-'Inventory Ref Sheet'!AS2436,"")</f>
        <v/>
      </c>
      <c r="P2436" s="95">
        <f>'Inventory Ref Sheet'!AU2436</f>
        <v>0</v>
      </c>
      <c r="Q2436" s="60">
        <f>'Inventory Ref Sheet'!AV2436</f>
        <v>0</v>
      </c>
      <c r="R2436" s="61"/>
      <c r="S2436" s="100" t="str">
        <f t="shared" si="129"/>
        <v/>
      </c>
      <c r="T2436" s="59">
        <f>'Inventory Ref Sheet'!M2436</f>
        <v>0</v>
      </c>
      <c r="U2436" s="102">
        <f>'Inventory Ref Sheet'!N2436</f>
        <v>0</v>
      </c>
      <c r="V2436" s="59">
        <f>'Inventory Ref Sheet'!O2436</f>
        <v>0</v>
      </c>
      <c r="W2436" s="59">
        <f>'Inventory Ref Sheet'!R2436</f>
        <v>0</v>
      </c>
      <c r="X2436" s="59">
        <f>'Inventory Ref Sheet'!S2436</f>
        <v>0</v>
      </c>
      <c r="Y2436" s="100" t="str">
        <f ca="1">IF('Inventory Ref Sheet'!U2436&gt;0,YEAR(TODAY())-'Inventory Ref Sheet'!U2436,"")</f>
        <v/>
      </c>
      <c r="Z2436" s="95">
        <f>'Inventory Ref Sheet'!W2436</f>
        <v>0</v>
      </c>
      <c r="AA2436" s="60">
        <f>'Inventory Ref Sheet'!X2436</f>
        <v>0</v>
      </c>
      <c r="AB2436" s="61"/>
      <c r="AC2436" s="97" t="str">
        <f t="shared" si="130"/>
        <v/>
      </c>
      <c r="AD2436" s="59">
        <f>'Inventory Ref Sheet'!Y2436</f>
        <v>0</v>
      </c>
      <c r="AE2436" s="59">
        <f>'Inventory Ref Sheet'!Z2436</f>
        <v>0</v>
      </c>
      <c r="AF2436" s="102">
        <f>'Inventory Ref Sheet'!AA2436</f>
        <v>0</v>
      </c>
      <c r="AG2436" s="59">
        <f>'Inventory Ref Sheet'!AD2436</f>
        <v>0</v>
      </c>
      <c r="AH2436" s="59">
        <f>'Inventory Ref Sheet'!AE2436</f>
        <v>0</v>
      </c>
      <c r="AI2436" s="100" t="str">
        <f ca="1">IF('Inventory Ref Sheet'!AG2436&gt;0,YEAR(TODAY())-'Inventory Ref Sheet'!AG2436,"")</f>
        <v/>
      </c>
      <c r="AJ2436" s="99"/>
      <c r="AK2436" s="60">
        <f>'Inventory Ref Sheet'!AJ2436</f>
        <v>0</v>
      </c>
      <c r="AL2436" s="99"/>
      <c r="AM2436" s="97" t="str">
        <f t="shared" si="131"/>
        <v/>
      </c>
    </row>
    <row r="2437" spans="10:39" x14ac:dyDescent="0.25">
      <c r="J2437" s="59">
        <f>'Inventory Ref Sheet'!AK2437</f>
        <v>0</v>
      </c>
      <c r="K2437" s="59">
        <f>'Inventory Ref Sheet'!AL2437</f>
        <v>0</v>
      </c>
      <c r="L2437" s="59">
        <f>'Inventory Ref Sheet'!AM2437</f>
        <v>0</v>
      </c>
      <c r="M2437" s="59">
        <f>'Inventory Ref Sheet'!AP2437</f>
        <v>0</v>
      </c>
      <c r="N2437" s="59">
        <f>'Inventory Ref Sheet'!AQ2437</f>
        <v>0</v>
      </c>
      <c r="O2437" s="100" t="str">
        <f ca="1">IF('Inventory Ref Sheet'!AS2437&gt;0,YEAR(TODAY())-'Inventory Ref Sheet'!AS2437,"")</f>
        <v/>
      </c>
      <c r="P2437" s="95">
        <f>'Inventory Ref Sheet'!AU2437</f>
        <v>0</v>
      </c>
      <c r="Q2437" s="60">
        <f>'Inventory Ref Sheet'!AV2437</f>
        <v>0</v>
      </c>
      <c r="R2437" s="61"/>
      <c r="S2437" s="100" t="str">
        <f t="shared" si="129"/>
        <v/>
      </c>
      <c r="T2437" s="59">
        <f>'Inventory Ref Sheet'!M2437</f>
        <v>0</v>
      </c>
      <c r="U2437" s="102">
        <f>'Inventory Ref Sheet'!N2437</f>
        <v>0</v>
      </c>
      <c r="V2437" s="59">
        <f>'Inventory Ref Sheet'!O2437</f>
        <v>0</v>
      </c>
      <c r="W2437" s="59">
        <f>'Inventory Ref Sheet'!R2437</f>
        <v>0</v>
      </c>
      <c r="X2437" s="59">
        <f>'Inventory Ref Sheet'!S2437</f>
        <v>0</v>
      </c>
      <c r="Y2437" s="100" t="str">
        <f ca="1">IF('Inventory Ref Sheet'!U2437&gt;0,YEAR(TODAY())-'Inventory Ref Sheet'!U2437,"")</f>
        <v/>
      </c>
      <c r="Z2437" s="95">
        <f>'Inventory Ref Sheet'!W2437</f>
        <v>0</v>
      </c>
      <c r="AA2437" s="60">
        <f>'Inventory Ref Sheet'!X2437</f>
        <v>0</v>
      </c>
      <c r="AB2437" s="61"/>
      <c r="AC2437" s="97" t="str">
        <f t="shared" si="130"/>
        <v/>
      </c>
      <c r="AD2437" s="59">
        <f>'Inventory Ref Sheet'!Y2437</f>
        <v>0</v>
      </c>
      <c r="AE2437" s="59">
        <f>'Inventory Ref Sheet'!Z2437</f>
        <v>0</v>
      </c>
      <c r="AF2437" s="102">
        <f>'Inventory Ref Sheet'!AA2437</f>
        <v>0</v>
      </c>
      <c r="AG2437" s="59">
        <f>'Inventory Ref Sheet'!AD2437</f>
        <v>0</v>
      </c>
      <c r="AH2437" s="59">
        <f>'Inventory Ref Sheet'!AE2437</f>
        <v>0</v>
      </c>
      <c r="AI2437" s="100" t="str">
        <f ca="1">IF('Inventory Ref Sheet'!AG2437&gt;0,YEAR(TODAY())-'Inventory Ref Sheet'!AG2437,"")</f>
        <v/>
      </c>
      <c r="AJ2437" s="99"/>
      <c r="AK2437" s="60">
        <f>'Inventory Ref Sheet'!AJ2437</f>
        <v>0</v>
      </c>
      <c r="AL2437" s="99"/>
      <c r="AM2437" s="97" t="str">
        <f t="shared" si="131"/>
        <v/>
      </c>
    </row>
    <row r="2438" spans="10:39" x14ac:dyDescent="0.25">
      <c r="J2438" s="59">
        <f>'Inventory Ref Sheet'!AK2438</f>
        <v>0</v>
      </c>
      <c r="K2438" s="59">
        <f>'Inventory Ref Sheet'!AL2438</f>
        <v>0</v>
      </c>
      <c r="L2438" s="59">
        <f>'Inventory Ref Sheet'!AM2438</f>
        <v>0</v>
      </c>
      <c r="M2438" s="59">
        <f>'Inventory Ref Sheet'!AP2438</f>
        <v>0</v>
      </c>
      <c r="N2438" s="59">
        <f>'Inventory Ref Sheet'!AQ2438</f>
        <v>0</v>
      </c>
      <c r="O2438" s="100" t="str">
        <f ca="1">IF('Inventory Ref Sheet'!AS2438&gt;0,YEAR(TODAY())-'Inventory Ref Sheet'!AS2438,"")</f>
        <v/>
      </c>
      <c r="P2438" s="95">
        <f>'Inventory Ref Sheet'!AU2438</f>
        <v>0</v>
      </c>
      <c r="Q2438" s="60">
        <f>'Inventory Ref Sheet'!AV2438</f>
        <v>0</v>
      </c>
      <c r="R2438" s="61"/>
      <c r="S2438" s="100" t="str">
        <f t="shared" ref="S2438:S2501" si="132">IF(ISTEXT(J2438),IF(O2438&gt;=R2438,"Yes","No"),"")</f>
        <v/>
      </c>
      <c r="T2438" s="59">
        <f>'Inventory Ref Sheet'!M2438</f>
        <v>0</v>
      </c>
      <c r="U2438" s="102">
        <f>'Inventory Ref Sheet'!N2438</f>
        <v>0</v>
      </c>
      <c r="V2438" s="59">
        <f>'Inventory Ref Sheet'!O2438</f>
        <v>0</v>
      </c>
      <c r="W2438" s="59">
        <f>'Inventory Ref Sheet'!R2438</f>
        <v>0</v>
      </c>
      <c r="X2438" s="59">
        <f>'Inventory Ref Sheet'!S2438</f>
        <v>0</v>
      </c>
      <c r="Y2438" s="100" t="str">
        <f ca="1">IF('Inventory Ref Sheet'!U2438&gt;0,YEAR(TODAY())-'Inventory Ref Sheet'!U2438,"")</f>
        <v/>
      </c>
      <c r="Z2438" s="95">
        <f>'Inventory Ref Sheet'!W2438</f>
        <v>0</v>
      </c>
      <c r="AA2438" s="60">
        <f>'Inventory Ref Sheet'!X2438</f>
        <v>0</v>
      </c>
      <c r="AB2438" s="61"/>
      <c r="AC2438" s="97" t="str">
        <f t="shared" si="130"/>
        <v/>
      </c>
      <c r="AD2438" s="59">
        <f>'Inventory Ref Sheet'!Y2438</f>
        <v>0</v>
      </c>
      <c r="AE2438" s="59">
        <f>'Inventory Ref Sheet'!Z2438</f>
        <v>0</v>
      </c>
      <c r="AF2438" s="102">
        <f>'Inventory Ref Sheet'!AA2438</f>
        <v>0</v>
      </c>
      <c r="AG2438" s="59">
        <f>'Inventory Ref Sheet'!AD2438</f>
        <v>0</v>
      </c>
      <c r="AH2438" s="59">
        <f>'Inventory Ref Sheet'!AE2438</f>
        <v>0</v>
      </c>
      <c r="AI2438" s="100" t="str">
        <f ca="1">IF('Inventory Ref Sheet'!AG2438&gt;0,YEAR(TODAY())-'Inventory Ref Sheet'!AG2438,"")</f>
        <v/>
      </c>
      <c r="AJ2438" s="99"/>
      <c r="AK2438" s="60">
        <f>'Inventory Ref Sheet'!AJ2438</f>
        <v>0</v>
      </c>
      <c r="AL2438" s="99"/>
      <c r="AM2438" s="97" t="str">
        <f t="shared" si="131"/>
        <v/>
      </c>
    </row>
    <row r="2439" spans="10:39" x14ac:dyDescent="0.25">
      <c r="J2439" s="59">
        <f>'Inventory Ref Sheet'!AK2439</f>
        <v>0</v>
      </c>
      <c r="K2439" s="59">
        <f>'Inventory Ref Sheet'!AL2439</f>
        <v>0</v>
      </c>
      <c r="L2439" s="59">
        <f>'Inventory Ref Sheet'!AM2439</f>
        <v>0</v>
      </c>
      <c r="M2439" s="59">
        <f>'Inventory Ref Sheet'!AP2439</f>
        <v>0</v>
      </c>
      <c r="N2439" s="59">
        <f>'Inventory Ref Sheet'!AQ2439</f>
        <v>0</v>
      </c>
      <c r="O2439" s="100" t="str">
        <f ca="1">IF('Inventory Ref Sheet'!AS2439&gt;0,YEAR(TODAY())-'Inventory Ref Sheet'!AS2439,"")</f>
        <v/>
      </c>
      <c r="P2439" s="95">
        <f>'Inventory Ref Sheet'!AU2439</f>
        <v>0</v>
      </c>
      <c r="Q2439" s="60">
        <f>'Inventory Ref Sheet'!AV2439</f>
        <v>0</v>
      </c>
      <c r="R2439" s="61"/>
      <c r="S2439" s="100" t="str">
        <f t="shared" si="132"/>
        <v/>
      </c>
      <c r="T2439" s="59">
        <f>'Inventory Ref Sheet'!M2439</f>
        <v>0</v>
      </c>
      <c r="U2439" s="102">
        <f>'Inventory Ref Sheet'!N2439</f>
        <v>0</v>
      </c>
      <c r="V2439" s="59">
        <f>'Inventory Ref Sheet'!O2439</f>
        <v>0</v>
      </c>
      <c r="W2439" s="59">
        <f>'Inventory Ref Sheet'!R2439</f>
        <v>0</v>
      </c>
      <c r="X2439" s="59">
        <f>'Inventory Ref Sheet'!S2439</f>
        <v>0</v>
      </c>
      <c r="Y2439" s="100" t="str">
        <f ca="1">IF('Inventory Ref Sheet'!U2439&gt;0,YEAR(TODAY())-'Inventory Ref Sheet'!U2439,"")</f>
        <v/>
      </c>
      <c r="Z2439" s="95">
        <f>'Inventory Ref Sheet'!W2439</f>
        <v>0</v>
      </c>
      <c r="AA2439" s="60">
        <f>'Inventory Ref Sheet'!X2439</f>
        <v>0</v>
      </c>
      <c r="AB2439" s="61"/>
      <c r="AC2439" s="97" t="str">
        <f t="shared" si="130"/>
        <v/>
      </c>
      <c r="AD2439" s="59">
        <f>'Inventory Ref Sheet'!Y2439</f>
        <v>0</v>
      </c>
      <c r="AE2439" s="59">
        <f>'Inventory Ref Sheet'!Z2439</f>
        <v>0</v>
      </c>
      <c r="AF2439" s="102">
        <f>'Inventory Ref Sheet'!AA2439</f>
        <v>0</v>
      </c>
      <c r="AG2439" s="59">
        <f>'Inventory Ref Sheet'!AD2439</f>
        <v>0</v>
      </c>
      <c r="AH2439" s="59">
        <f>'Inventory Ref Sheet'!AE2439</f>
        <v>0</v>
      </c>
      <c r="AI2439" s="100" t="str">
        <f ca="1">IF('Inventory Ref Sheet'!AG2439&gt;0,YEAR(TODAY())-'Inventory Ref Sheet'!AG2439,"")</f>
        <v/>
      </c>
      <c r="AJ2439" s="99"/>
      <c r="AK2439" s="60">
        <f>'Inventory Ref Sheet'!AJ2439</f>
        <v>0</v>
      </c>
      <c r="AL2439" s="99"/>
      <c r="AM2439" s="97" t="str">
        <f t="shared" si="131"/>
        <v/>
      </c>
    </row>
    <row r="2440" spans="10:39" x14ac:dyDescent="0.25">
      <c r="J2440" s="59">
        <f>'Inventory Ref Sheet'!AK2440</f>
        <v>0</v>
      </c>
      <c r="K2440" s="59">
        <f>'Inventory Ref Sheet'!AL2440</f>
        <v>0</v>
      </c>
      <c r="L2440" s="59">
        <f>'Inventory Ref Sheet'!AM2440</f>
        <v>0</v>
      </c>
      <c r="M2440" s="59">
        <f>'Inventory Ref Sheet'!AP2440</f>
        <v>0</v>
      </c>
      <c r="N2440" s="59">
        <f>'Inventory Ref Sheet'!AQ2440</f>
        <v>0</v>
      </c>
      <c r="O2440" s="100" t="str">
        <f ca="1">IF('Inventory Ref Sheet'!AS2440&gt;0,YEAR(TODAY())-'Inventory Ref Sheet'!AS2440,"")</f>
        <v/>
      </c>
      <c r="P2440" s="95">
        <f>'Inventory Ref Sheet'!AU2440</f>
        <v>0</v>
      </c>
      <c r="Q2440" s="60">
        <f>'Inventory Ref Sheet'!AV2440</f>
        <v>0</v>
      </c>
      <c r="R2440" s="61"/>
      <c r="S2440" s="100" t="str">
        <f t="shared" si="132"/>
        <v/>
      </c>
      <c r="T2440" s="59">
        <f>'Inventory Ref Sheet'!M2440</f>
        <v>0</v>
      </c>
      <c r="U2440" s="102">
        <f>'Inventory Ref Sheet'!N2440</f>
        <v>0</v>
      </c>
      <c r="V2440" s="59">
        <f>'Inventory Ref Sheet'!O2440</f>
        <v>0</v>
      </c>
      <c r="W2440" s="59">
        <f>'Inventory Ref Sheet'!R2440</f>
        <v>0</v>
      </c>
      <c r="X2440" s="59">
        <f>'Inventory Ref Sheet'!S2440</f>
        <v>0</v>
      </c>
      <c r="Y2440" s="100" t="str">
        <f ca="1">IF('Inventory Ref Sheet'!U2440&gt;0,YEAR(TODAY())-'Inventory Ref Sheet'!U2440,"")</f>
        <v/>
      </c>
      <c r="Z2440" s="95">
        <f>'Inventory Ref Sheet'!W2440</f>
        <v>0</v>
      </c>
      <c r="AA2440" s="60">
        <f>'Inventory Ref Sheet'!X2440</f>
        <v>0</v>
      </c>
      <c r="AB2440" s="61"/>
      <c r="AC2440" s="97" t="str">
        <f t="shared" si="130"/>
        <v/>
      </c>
      <c r="AD2440" s="59">
        <f>'Inventory Ref Sheet'!Y2440</f>
        <v>0</v>
      </c>
      <c r="AE2440" s="59">
        <f>'Inventory Ref Sheet'!Z2440</f>
        <v>0</v>
      </c>
      <c r="AF2440" s="102">
        <f>'Inventory Ref Sheet'!AA2440</f>
        <v>0</v>
      </c>
      <c r="AG2440" s="59">
        <f>'Inventory Ref Sheet'!AD2440</f>
        <v>0</v>
      </c>
      <c r="AH2440" s="59">
        <f>'Inventory Ref Sheet'!AE2440</f>
        <v>0</v>
      </c>
      <c r="AI2440" s="100" t="str">
        <f ca="1">IF('Inventory Ref Sheet'!AG2440&gt;0,YEAR(TODAY())-'Inventory Ref Sheet'!AG2440,"")</f>
        <v/>
      </c>
      <c r="AJ2440" s="99"/>
      <c r="AK2440" s="60">
        <f>'Inventory Ref Sheet'!AJ2440</f>
        <v>0</v>
      </c>
      <c r="AL2440" s="99"/>
      <c r="AM2440" s="97" t="str">
        <f t="shared" si="131"/>
        <v/>
      </c>
    </row>
    <row r="2441" spans="10:39" x14ac:dyDescent="0.25">
      <c r="J2441" s="59">
        <f>'Inventory Ref Sheet'!AK2441</f>
        <v>0</v>
      </c>
      <c r="K2441" s="59">
        <f>'Inventory Ref Sheet'!AL2441</f>
        <v>0</v>
      </c>
      <c r="L2441" s="59">
        <f>'Inventory Ref Sheet'!AM2441</f>
        <v>0</v>
      </c>
      <c r="M2441" s="59">
        <f>'Inventory Ref Sheet'!AP2441</f>
        <v>0</v>
      </c>
      <c r="N2441" s="59">
        <f>'Inventory Ref Sheet'!AQ2441</f>
        <v>0</v>
      </c>
      <c r="O2441" s="100" t="str">
        <f ca="1">IF('Inventory Ref Sheet'!AS2441&gt;0,YEAR(TODAY())-'Inventory Ref Sheet'!AS2441,"")</f>
        <v/>
      </c>
      <c r="P2441" s="95">
        <f>'Inventory Ref Sheet'!AU2441</f>
        <v>0</v>
      </c>
      <c r="Q2441" s="60">
        <f>'Inventory Ref Sheet'!AV2441</f>
        <v>0</v>
      </c>
      <c r="R2441" s="61"/>
      <c r="S2441" s="100" t="str">
        <f t="shared" si="132"/>
        <v/>
      </c>
      <c r="T2441" s="59">
        <f>'Inventory Ref Sheet'!M2441</f>
        <v>0</v>
      </c>
      <c r="U2441" s="102">
        <f>'Inventory Ref Sheet'!N2441</f>
        <v>0</v>
      </c>
      <c r="V2441" s="59">
        <f>'Inventory Ref Sheet'!O2441</f>
        <v>0</v>
      </c>
      <c r="W2441" s="59">
        <f>'Inventory Ref Sheet'!R2441</f>
        <v>0</v>
      </c>
      <c r="X2441" s="59">
        <f>'Inventory Ref Sheet'!S2441</f>
        <v>0</v>
      </c>
      <c r="Y2441" s="100" t="str">
        <f ca="1">IF('Inventory Ref Sheet'!U2441&gt;0,YEAR(TODAY())-'Inventory Ref Sheet'!U2441,"")</f>
        <v/>
      </c>
      <c r="Z2441" s="95">
        <f>'Inventory Ref Sheet'!W2441</f>
        <v>0</v>
      </c>
      <c r="AA2441" s="60">
        <f>'Inventory Ref Sheet'!X2441</f>
        <v>0</v>
      </c>
      <c r="AB2441" s="61"/>
      <c r="AC2441" s="97" t="str">
        <f t="shared" si="130"/>
        <v/>
      </c>
      <c r="AD2441" s="59">
        <f>'Inventory Ref Sheet'!Y2441</f>
        <v>0</v>
      </c>
      <c r="AE2441" s="59">
        <f>'Inventory Ref Sheet'!Z2441</f>
        <v>0</v>
      </c>
      <c r="AF2441" s="102">
        <f>'Inventory Ref Sheet'!AA2441</f>
        <v>0</v>
      </c>
      <c r="AG2441" s="59">
        <f>'Inventory Ref Sheet'!AD2441</f>
        <v>0</v>
      </c>
      <c r="AH2441" s="59">
        <f>'Inventory Ref Sheet'!AE2441</f>
        <v>0</v>
      </c>
      <c r="AI2441" s="100" t="str">
        <f ca="1">IF('Inventory Ref Sheet'!AG2441&gt;0,YEAR(TODAY())-'Inventory Ref Sheet'!AG2441,"")</f>
        <v/>
      </c>
      <c r="AJ2441" s="99"/>
      <c r="AK2441" s="60">
        <f>'Inventory Ref Sheet'!AJ2441</f>
        <v>0</v>
      </c>
      <c r="AL2441" s="99"/>
      <c r="AM2441" s="97" t="str">
        <f t="shared" si="131"/>
        <v/>
      </c>
    </row>
    <row r="2442" spans="10:39" x14ac:dyDescent="0.25">
      <c r="J2442" s="59">
        <f>'Inventory Ref Sheet'!AK2442</f>
        <v>0</v>
      </c>
      <c r="K2442" s="59">
        <f>'Inventory Ref Sheet'!AL2442</f>
        <v>0</v>
      </c>
      <c r="L2442" s="59">
        <f>'Inventory Ref Sheet'!AM2442</f>
        <v>0</v>
      </c>
      <c r="M2442" s="59">
        <f>'Inventory Ref Sheet'!AP2442</f>
        <v>0</v>
      </c>
      <c r="N2442" s="59">
        <f>'Inventory Ref Sheet'!AQ2442</f>
        <v>0</v>
      </c>
      <c r="O2442" s="100" t="str">
        <f ca="1">IF('Inventory Ref Sheet'!AS2442&gt;0,YEAR(TODAY())-'Inventory Ref Sheet'!AS2442,"")</f>
        <v/>
      </c>
      <c r="P2442" s="95">
        <f>'Inventory Ref Sheet'!AU2442</f>
        <v>0</v>
      </c>
      <c r="Q2442" s="60">
        <f>'Inventory Ref Sheet'!AV2442</f>
        <v>0</v>
      </c>
      <c r="R2442" s="61"/>
      <c r="S2442" s="100" t="str">
        <f t="shared" si="132"/>
        <v/>
      </c>
      <c r="T2442" s="59">
        <f>'Inventory Ref Sheet'!M2442</f>
        <v>0</v>
      </c>
      <c r="U2442" s="102">
        <f>'Inventory Ref Sheet'!N2442</f>
        <v>0</v>
      </c>
      <c r="V2442" s="59">
        <f>'Inventory Ref Sheet'!O2442</f>
        <v>0</v>
      </c>
      <c r="W2442" s="59">
        <f>'Inventory Ref Sheet'!R2442</f>
        <v>0</v>
      </c>
      <c r="X2442" s="59">
        <f>'Inventory Ref Sheet'!S2442</f>
        <v>0</v>
      </c>
      <c r="Y2442" s="100" t="str">
        <f ca="1">IF('Inventory Ref Sheet'!U2442&gt;0,YEAR(TODAY())-'Inventory Ref Sheet'!U2442,"")</f>
        <v/>
      </c>
      <c r="Z2442" s="95">
        <f>'Inventory Ref Sheet'!W2442</f>
        <v>0</v>
      </c>
      <c r="AA2442" s="60">
        <f>'Inventory Ref Sheet'!X2442</f>
        <v>0</v>
      </c>
      <c r="AB2442" s="61"/>
      <c r="AC2442" s="97" t="str">
        <f t="shared" si="130"/>
        <v/>
      </c>
      <c r="AD2442" s="59">
        <f>'Inventory Ref Sheet'!Y2442</f>
        <v>0</v>
      </c>
      <c r="AE2442" s="59">
        <f>'Inventory Ref Sheet'!Z2442</f>
        <v>0</v>
      </c>
      <c r="AF2442" s="102">
        <f>'Inventory Ref Sheet'!AA2442</f>
        <v>0</v>
      </c>
      <c r="AG2442" s="59">
        <f>'Inventory Ref Sheet'!AD2442</f>
        <v>0</v>
      </c>
      <c r="AH2442" s="59">
        <f>'Inventory Ref Sheet'!AE2442</f>
        <v>0</v>
      </c>
      <c r="AI2442" s="100" t="str">
        <f ca="1">IF('Inventory Ref Sheet'!AG2442&gt;0,YEAR(TODAY())-'Inventory Ref Sheet'!AG2442,"")</f>
        <v/>
      </c>
      <c r="AJ2442" s="99"/>
      <c r="AK2442" s="60">
        <f>'Inventory Ref Sheet'!AJ2442</f>
        <v>0</v>
      </c>
      <c r="AL2442" s="99"/>
      <c r="AM2442" s="97" t="str">
        <f t="shared" si="131"/>
        <v/>
      </c>
    </row>
    <row r="2443" spans="10:39" x14ac:dyDescent="0.25">
      <c r="J2443" s="59">
        <f>'Inventory Ref Sheet'!AK2443</f>
        <v>0</v>
      </c>
      <c r="K2443" s="59">
        <f>'Inventory Ref Sheet'!AL2443</f>
        <v>0</v>
      </c>
      <c r="L2443" s="59">
        <f>'Inventory Ref Sheet'!AM2443</f>
        <v>0</v>
      </c>
      <c r="M2443" s="59">
        <f>'Inventory Ref Sheet'!AP2443</f>
        <v>0</v>
      </c>
      <c r="N2443" s="59">
        <f>'Inventory Ref Sheet'!AQ2443</f>
        <v>0</v>
      </c>
      <c r="O2443" s="100" t="str">
        <f ca="1">IF('Inventory Ref Sheet'!AS2443&gt;0,YEAR(TODAY())-'Inventory Ref Sheet'!AS2443,"")</f>
        <v/>
      </c>
      <c r="P2443" s="95">
        <f>'Inventory Ref Sheet'!AU2443</f>
        <v>0</v>
      </c>
      <c r="Q2443" s="60">
        <f>'Inventory Ref Sheet'!AV2443</f>
        <v>0</v>
      </c>
      <c r="R2443" s="61"/>
      <c r="S2443" s="100" t="str">
        <f t="shared" si="132"/>
        <v/>
      </c>
      <c r="T2443" s="59">
        <f>'Inventory Ref Sheet'!M2443</f>
        <v>0</v>
      </c>
      <c r="U2443" s="102">
        <f>'Inventory Ref Sheet'!N2443</f>
        <v>0</v>
      </c>
      <c r="V2443" s="59">
        <f>'Inventory Ref Sheet'!O2443</f>
        <v>0</v>
      </c>
      <c r="W2443" s="59">
        <f>'Inventory Ref Sheet'!R2443</f>
        <v>0</v>
      </c>
      <c r="X2443" s="59">
        <f>'Inventory Ref Sheet'!S2443</f>
        <v>0</v>
      </c>
      <c r="Y2443" s="100" t="str">
        <f ca="1">IF('Inventory Ref Sheet'!U2443&gt;0,YEAR(TODAY())-'Inventory Ref Sheet'!U2443,"")</f>
        <v/>
      </c>
      <c r="Z2443" s="95">
        <f>'Inventory Ref Sheet'!W2443</f>
        <v>0</v>
      </c>
      <c r="AA2443" s="60">
        <f>'Inventory Ref Sheet'!X2443</f>
        <v>0</v>
      </c>
      <c r="AB2443" s="61"/>
      <c r="AC2443" s="97" t="str">
        <f t="shared" ref="AC2443:AC2506" si="133">IF(ISTEXT(T2443),IF(Y2443&gt;=AB2443,"Yes","No"),"")</f>
        <v/>
      </c>
      <c r="AD2443" s="59">
        <f>'Inventory Ref Sheet'!Y2443</f>
        <v>0</v>
      </c>
      <c r="AE2443" s="59">
        <f>'Inventory Ref Sheet'!Z2443</f>
        <v>0</v>
      </c>
      <c r="AF2443" s="102">
        <f>'Inventory Ref Sheet'!AA2443</f>
        <v>0</v>
      </c>
      <c r="AG2443" s="59">
        <f>'Inventory Ref Sheet'!AD2443</f>
        <v>0</v>
      </c>
      <c r="AH2443" s="59">
        <f>'Inventory Ref Sheet'!AE2443</f>
        <v>0</v>
      </c>
      <c r="AI2443" s="100" t="str">
        <f ca="1">IF('Inventory Ref Sheet'!AG2443&gt;0,YEAR(TODAY())-'Inventory Ref Sheet'!AG2443,"")</f>
        <v/>
      </c>
      <c r="AJ2443" s="99"/>
      <c r="AK2443" s="60">
        <f>'Inventory Ref Sheet'!AJ2443</f>
        <v>0</v>
      </c>
      <c r="AL2443" s="99"/>
      <c r="AM2443" s="97" t="str">
        <f t="shared" ref="AM2443:AM2506" si="134">IF(ISTEXT(AD2443),IF(AI2443&gt;=AL2443,"Yes","No"),"")</f>
        <v/>
      </c>
    </row>
    <row r="2444" spans="10:39" x14ac:dyDescent="0.25">
      <c r="J2444" s="59">
        <f>'Inventory Ref Sheet'!AK2444</f>
        <v>0</v>
      </c>
      <c r="K2444" s="59">
        <f>'Inventory Ref Sheet'!AL2444</f>
        <v>0</v>
      </c>
      <c r="L2444" s="59">
        <f>'Inventory Ref Sheet'!AM2444</f>
        <v>0</v>
      </c>
      <c r="M2444" s="59">
        <f>'Inventory Ref Sheet'!AP2444</f>
        <v>0</v>
      </c>
      <c r="N2444" s="59">
        <f>'Inventory Ref Sheet'!AQ2444</f>
        <v>0</v>
      </c>
      <c r="O2444" s="100" t="str">
        <f ca="1">IF('Inventory Ref Sheet'!AS2444&gt;0,YEAR(TODAY())-'Inventory Ref Sheet'!AS2444,"")</f>
        <v/>
      </c>
      <c r="P2444" s="95">
        <f>'Inventory Ref Sheet'!AU2444</f>
        <v>0</v>
      </c>
      <c r="Q2444" s="60">
        <f>'Inventory Ref Sheet'!AV2444</f>
        <v>0</v>
      </c>
      <c r="R2444" s="61"/>
      <c r="S2444" s="100" t="str">
        <f t="shared" si="132"/>
        <v/>
      </c>
      <c r="T2444" s="59">
        <f>'Inventory Ref Sheet'!M2444</f>
        <v>0</v>
      </c>
      <c r="U2444" s="102">
        <f>'Inventory Ref Sheet'!N2444</f>
        <v>0</v>
      </c>
      <c r="V2444" s="59">
        <f>'Inventory Ref Sheet'!O2444</f>
        <v>0</v>
      </c>
      <c r="W2444" s="59">
        <f>'Inventory Ref Sheet'!R2444</f>
        <v>0</v>
      </c>
      <c r="X2444" s="59">
        <f>'Inventory Ref Sheet'!S2444</f>
        <v>0</v>
      </c>
      <c r="Y2444" s="100" t="str">
        <f ca="1">IF('Inventory Ref Sheet'!U2444&gt;0,YEAR(TODAY())-'Inventory Ref Sheet'!U2444,"")</f>
        <v/>
      </c>
      <c r="Z2444" s="95">
        <f>'Inventory Ref Sheet'!W2444</f>
        <v>0</v>
      </c>
      <c r="AA2444" s="60">
        <f>'Inventory Ref Sheet'!X2444</f>
        <v>0</v>
      </c>
      <c r="AB2444" s="61"/>
      <c r="AC2444" s="97" t="str">
        <f t="shared" si="133"/>
        <v/>
      </c>
      <c r="AD2444" s="59">
        <f>'Inventory Ref Sheet'!Y2444</f>
        <v>0</v>
      </c>
      <c r="AE2444" s="59">
        <f>'Inventory Ref Sheet'!Z2444</f>
        <v>0</v>
      </c>
      <c r="AF2444" s="102">
        <f>'Inventory Ref Sheet'!AA2444</f>
        <v>0</v>
      </c>
      <c r="AG2444" s="59">
        <f>'Inventory Ref Sheet'!AD2444</f>
        <v>0</v>
      </c>
      <c r="AH2444" s="59">
        <f>'Inventory Ref Sheet'!AE2444</f>
        <v>0</v>
      </c>
      <c r="AI2444" s="100" t="str">
        <f ca="1">IF('Inventory Ref Sheet'!AG2444&gt;0,YEAR(TODAY())-'Inventory Ref Sheet'!AG2444,"")</f>
        <v/>
      </c>
      <c r="AJ2444" s="99"/>
      <c r="AK2444" s="60">
        <f>'Inventory Ref Sheet'!AJ2444</f>
        <v>0</v>
      </c>
      <c r="AL2444" s="99"/>
      <c r="AM2444" s="97" t="str">
        <f t="shared" si="134"/>
        <v/>
      </c>
    </row>
    <row r="2445" spans="10:39" x14ac:dyDescent="0.25">
      <c r="J2445" s="59">
        <f>'Inventory Ref Sheet'!AK2445</f>
        <v>0</v>
      </c>
      <c r="K2445" s="59">
        <f>'Inventory Ref Sheet'!AL2445</f>
        <v>0</v>
      </c>
      <c r="L2445" s="59">
        <f>'Inventory Ref Sheet'!AM2445</f>
        <v>0</v>
      </c>
      <c r="M2445" s="59">
        <f>'Inventory Ref Sheet'!AP2445</f>
        <v>0</v>
      </c>
      <c r="N2445" s="59">
        <f>'Inventory Ref Sheet'!AQ2445</f>
        <v>0</v>
      </c>
      <c r="O2445" s="100" t="str">
        <f ca="1">IF('Inventory Ref Sheet'!AS2445&gt;0,YEAR(TODAY())-'Inventory Ref Sheet'!AS2445,"")</f>
        <v/>
      </c>
      <c r="P2445" s="95">
        <f>'Inventory Ref Sheet'!AU2445</f>
        <v>0</v>
      </c>
      <c r="Q2445" s="60">
        <f>'Inventory Ref Sheet'!AV2445</f>
        <v>0</v>
      </c>
      <c r="R2445" s="61"/>
      <c r="S2445" s="100" t="str">
        <f t="shared" si="132"/>
        <v/>
      </c>
      <c r="T2445" s="59">
        <f>'Inventory Ref Sheet'!M2445</f>
        <v>0</v>
      </c>
      <c r="U2445" s="102">
        <f>'Inventory Ref Sheet'!N2445</f>
        <v>0</v>
      </c>
      <c r="V2445" s="59">
        <f>'Inventory Ref Sheet'!O2445</f>
        <v>0</v>
      </c>
      <c r="W2445" s="59">
        <f>'Inventory Ref Sheet'!R2445</f>
        <v>0</v>
      </c>
      <c r="X2445" s="59">
        <f>'Inventory Ref Sheet'!S2445</f>
        <v>0</v>
      </c>
      <c r="Y2445" s="100" t="str">
        <f ca="1">IF('Inventory Ref Sheet'!U2445&gt;0,YEAR(TODAY())-'Inventory Ref Sheet'!U2445,"")</f>
        <v/>
      </c>
      <c r="Z2445" s="95">
        <f>'Inventory Ref Sheet'!W2445</f>
        <v>0</v>
      </c>
      <c r="AA2445" s="60">
        <f>'Inventory Ref Sheet'!X2445</f>
        <v>0</v>
      </c>
      <c r="AB2445" s="61"/>
      <c r="AC2445" s="97" t="str">
        <f t="shared" si="133"/>
        <v/>
      </c>
      <c r="AD2445" s="59">
        <f>'Inventory Ref Sheet'!Y2445</f>
        <v>0</v>
      </c>
      <c r="AE2445" s="59">
        <f>'Inventory Ref Sheet'!Z2445</f>
        <v>0</v>
      </c>
      <c r="AF2445" s="102">
        <f>'Inventory Ref Sheet'!AA2445</f>
        <v>0</v>
      </c>
      <c r="AG2445" s="59">
        <f>'Inventory Ref Sheet'!AD2445</f>
        <v>0</v>
      </c>
      <c r="AH2445" s="59">
        <f>'Inventory Ref Sheet'!AE2445</f>
        <v>0</v>
      </c>
      <c r="AI2445" s="100" t="str">
        <f ca="1">IF('Inventory Ref Sheet'!AG2445&gt;0,YEAR(TODAY())-'Inventory Ref Sheet'!AG2445,"")</f>
        <v/>
      </c>
      <c r="AJ2445" s="99"/>
      <c r="AK2445" s="60">
        <f>'Inventory Ref Sheet'!AJ2445</f>
        <v>0</v>
      </c>
      <c r="AL2445" s="99"/>
      <c r="AM2445" s="97" t="str">
        <f t="shared" si="134"/>
        <v/>
      </c>
    </row>
    <row r="2446" spans="10:39" x14ac:dyDescent="0.25">
      <c r="J2446" s="59">
        <f>'Inventory Ref Sheet'!AK2446</f>
        <v>0</v>
      </c>
      <c r="K2446" s="59">
        <f>'Inventory Ref Sheet'!AL2446</f>
        <v>0</v>
      </c>
      <c r="L2446" s="59">
        <f>'Inventory Ref Sheet'!AM2446</f>
        <v>0</v>
      </c>
      <c r="M2446" s="59">
        <f>'Inventory Ref Sheet'!AP2446</f>
        <v>0</v>
      </c>
      <c r="N2446" s="59">
        <f>'Inventory Ref Sheet'!AQ2446</f>
        <v>0</v>
      </c>
      <c r="O2446" s="100" t="str">
        <f ca="1">IF('Inventory Ref Sheet'!AS2446&gt;0,YEAR(TODAY())-'Inventory Ref Sheet'!AS2446,"")</f>
        <v/>
      </c>
      <c r="P2446" s="95">
        <f>'Inventory Ref Sheet'!AU2446</f>
        <v>0</v>
      </c>
      <c r="Q2446" s="60">
        <f>'Inventory Ref Sheet'!AV2446</f>
        <v>0</v>
      </c>
      <c r="R2446" s="61"/>
      <c r="S2446" s="100" t="str">
        <f t="shared" si="132"/>
        <v/>
      </c>
      <c r="T2446" s="59">
        <f>'Inventory Ref Sheet'!M2446</f>
        <v>0</v>
      </c>
      <c r="U2446" s="102">
        <f>'Inventory Ref Sheet'!N2446</f>
        <v>0</v>
      </c>
      <c r="V2446" s="59">
        <f>'Inventory Ref Sheet'!O2446</f>
        <v>0</v>
      </c>
      <c r="W2446" s="59">
        <f>'Inventory Ref Sheet'!R2446</f>
        <v>0</v>
      </c>
      <c r="X2446" s="59">
        <f>'Inventory Ref Sheet'!S2446</f>
        <v>0</v>
      </c>
      <c r="Y2446" s="100" t="str">
        <f ca="1">IF('Inventory Ref Sheet'!U2446&gt;0,YEAR(TODAY())-'Inventory Ref Sheet'!U2446,"")</f>
        <v/>
      </c>
      <c r="Z2446" s="95">
        <f>'Inventory Ref Sheet'!W2446</f>
        <v>0</v>
      </c>
      <c r="AA2446" s="60">
        <f>'Inventory Ref Sheet'!X2446</f>
        <v>0</v>
      </c>
      <c r="AB2446" s="61"/>
      <c r="AC2446" s="97" t="str">
        <f t="shared" si="133"/>
        <v/>
      </c>
      <c r="AD2446" s="59">
        <f>'Inventory Ref Sheet'!Y2446</f>
        <v>0</v>
      </c>
      <c r="AE2446" s="59">
        <f>'Inventory Ref Sheet'!Z2446</f>
        <v>0</v>
      </c>
      <c r="AF2446" s="102">
        <f>'Inventory Ref Sheet'!AA2446</f>
        <v>0</v>
      </c>
      <c r="AG2446" s="59">
        <f>'Inventory Ref Sheet'!AD2446</f>
        <v>0</v>
      </c>
      <c r="AH2446" s="59">
        <f>'Inventory Ref Sheet'!AE2446</f>
        <v>0</v>
      </c>
      <c r="AI2446" s="100" t="str">
        <f ca="1">IF('Inventory Ref Sheet'!AG2446&gt;0,YEAR(TODAY())-'Inventory Ref Sheet'!AG2446,"")</f>
        <v/>
      </c>
      <c r="AJ2446" s="99"/>
      <c r="AK2446" s="60">
        <f>'Inventory Ref Sheet'!AJ2446</f>
        <v>0</v>
      </c>
      <c r="AL2446" s="99"/>
      <c r="AM2446" s="97" t="str">
        <f t="shared" si="134"/>
        <v/>
      </c>
    </row>
    <row r="2447" spans="10:39" x14ac:dyDescent="0.25">
      <c r="J2447" s="59">
        <f>'Inventory Ref Sheet'!AK2447</f>
        <v>0</v>
      </c>
      <c r="K2447" s="59">
        <f>'Inventory Ref Sheet'!AL2447</f>
        <v>0</v>
      </c>
      <c r="L2447" s="59">
        <f>'Inventory Ref Sheet'!AM2447</f>
        <v>0</v>
      </c>
      <c r="M2447" s="59">
        <f>'Inventory Ref Sheet'!AP2447</f>
        <v>0</v>
      </c>
      <c r="N2447" s="59">
        <f>'Inventory Ref Sheet'!AQ2447</f>
        <v>0</v>
      </c>
      <c r="O2447" s="100" t="str">
        <f ca="1">IF('Inventory Ref Sheet'!AS2447&gt;0,YEAR(TODAY())-'Inventory Ref Sheet'!AS2447,"")</f>
        <v/>
      </c>
      <c r="P2447" s="95">
        <f>'Inventory Ref Sheet'!AU2447</f>
        <v>0</v>
      </c>
      <c r="Q2447" s="60">
        <f>'Inventory Ref Sheet'!AV2447</f>
        <v>0</v>
      </c>
      <c r="R2447" s="61"/>
      <c r="S2447" s="100" t="str">
        <f t="shared" si="132"/>
        <v/>
      </c>
      <c r="T2447" s="59">
        <f>'Inventory Ref Sheet'!M2447</f>
        <v>0</v>
      </c>
      <c r="U2447" s="102">
        <f>'Inventory Ref Sheet'!N2447</f>
        <v>0</v>
      </c>
      <c r="V2447" s="59">
        <f>'Inventory Ref Sheet'!O2447</f>
        <v>0</v>
      </c>
      <c r="W2447" s="59">
        <f>'Inventory Ref Sheet'!R2447</f>
        <v>0</v>
      </c>
      <c r="X2447" s="59">
        <f>'Inventory Ref Sheet'!S2447</f>
        <v>0</v>
      </c>
      <c r="Y2447" s="100" t="str">
        <f ca="1">IF('Inventory Ref Sheet'!U2447&gt;0,YEAR(TODAY())-'Inventory Ref Sheet'!U2447,"")</f>
        <v/>
      </c>
      <c r="Z2447" s="95">
        <f>'Inventory Ref Sheet'!W2447</f>
        <v>0</v>
      </c>
      <c r="AA2447" s="60">
        <f>'Inventory Ref Sheet'!X2447</f>
        <v>0</v>
      </c>
      <c r="AB2447" s="61"/>
      <c r="AC2447" s="97" t="str">
        <f t="shared" si="133"/>
        <v/>
      </c>
      <c r="AD2447" s="59">
        <f>'Inventory Ref Sheet'!Y2447</f>
        <v>0</v>
      </c>
      <c r="AE2447" s="59">
        <f>'Inventory Ref Sheet'!Z2447</f>
        <v>0</v>
      </c>
      <c r="AF2447" s="102">
        <f>'Inventory Ref Sheet'!AA2447</f>
        <v>0</v>
      </c>
      <c r="AG2447" s="59">
        <f>'Inventory Ref Sheet'!AD2447</f>
        <v>0</v>
      </c>
      <c r="AH2447" s="59">
        <f>'Inventory Ref Sheet'!AE2447</f>
        <v>0</v>
      </c>
      <c r="AI2447" s="100" t="str">
        <f ca="1">IF('Inventory Ref Sheet'!AG2447&gt;0,YEAR(TODAY())-'Inventory Ref Sheet'!AG2447,"")</f>
        <v/>
      </c>
      <c r="AJ2447" s="99"/>
      <c r="AK2447" s="60">
        <f>'Inventory Ref Sheet'!AJ2447</f>
        <v>0</v>
      </c>
      <c r="AL2447" s="99"/>
      <c r="AM2447" s="97" t="str">
        <f t="shared" si="134"/>
        <v/>
      </c>
    </row>
    <row r="2448" spans="10:39" x14ac:dyDescent="0.25">
      <c r="J2448" s="59">
        <f>'Inventory Ref Sheet'!AK2448</f>
        <v>0</v>
      </c>
      <c r="K2448" s="59">
        <f>'Inventory Ref Sheet'!AL2448</f>
        <v>0</v>
      </c>
      <c r="L2448" s="59">
        <f>'Inventory Ref Sheet'!AM2448</f>
        <v>0</v>
      </c>
      <c r="M2448" s="59">
        <f>'Inventory Ref Sheet'!AP2448</f>
        <v>0</v>
      </c>
      <c r="N2448" s="59">
        <f>'Inventory Ref Sheet'!AQ2448</f>
        <v>0</v>
      </c>
      <c r="O2448" s="100" t="str">
        <f ca="1">IF('Inventory Ref Sheet'!AS2448&gt;0,YEAR(TODAY())-'Inventory Ref Sheet'!AS2448,"")</f>
        <v/>
      </c>
      <c r="P2448" s="95">
        <f>'Inventory Ref Sheet'!AU2448</f>
        <v>0</v>
      </c>
      <c r="Q2448" s="60">
        <f>'Inventory Ref Sheet'!AV2448</f>
        <v>0</v>
      </c>
      <c r="R2448" s="61"/>
      <c r="S2448" s="100" t="str">
        <f t="shared" si="132"/>
        <v/>
      </c>
      <c r="T2448" s="59">
        <f>'Inventory Ref Sheet'!M2448</f>
        <v>0</v>
      </c>
      <c r="U2448" s="102">
        <f>'Inventory Ref Sheet'!N2448</f>
        <v>0</v>
      </c>
      <c r="V2448" s="59">
        <f>'Inventory Ref Sheet'!O2448</f>
        <v>0</v>
      </c>
      <c r="W2448" s="59">
        <f>'Inventory Ref Sheet'!R2448</f>
        <v>0</v>
      </c>
      <c r="X2448" s="59">
        <f>'Inventory Ref Sheet'!S2448</f>
        <v>0</v>
      </c>
      <c r="Y2448" s="100" t="str">
        <f ca="1">IF('Inventory Ref Sheet'!U2448&gt;0,YEAR(TODAY())-'Inventory Ref Sheet'!U2448,"")</f>
        <v/>
      </c>
      <c r="Z2448" s="95">
        <f>'Inventory Ref Sheet'!W2448</f>
        <v>0</v>
      </c>
      <c r="AA2448" s="60">
        <f>'Inventory Ref Sheet'!X2448</f>
        <v>0</v>
      </c>
      <c r="AB2448" s="61"/>
      <c r="AC2448" s="97" t="str">
        <f t="shared" si="133"/>
        <v/>
      </c>
      <c r="AD2448" s="59">
        <f>'Inventory Ref Sheet'!Y2448</f>
        <v>0</v>
      </c>
      <c r="AE2448" s="59">
        <f>'Inventory Ref Sheet'!Z2448</f>
        <v>0</v>
      </c>
      <c r="AF2448" s="102">
        <f>'Inventory Ref Sheet'!AA2448</f>
        <v>0</v>
      </c>
      <c r="AG2448" s="59">
        <f>'Inventory Ref Sheet'!AD2448</f>
        <v>0</v>
      </c>
      <c r="AH2448" s="59">
        <f>'Inventory Ref Sheet'!AE2448</f>
        <v>0</v>
      </c>
      <c r="AI2448" s="100" t="str">
        <f ca="1">IF('Inventory Ref Sheet'!AG2448&gt;0,YEAR(TODAY())-'Inventory Ref Sheet'!AG2448,"")</f>
        <v/>
      </c>
      <c r="AJ2448" s="99"/>
      <c r="AK2448" s="60">
        <f>'Inventory Ref Sheet'!AJ2448</f>
        <v>0</v>
      </c>
      <c r="AL2448" s="99"/>
      <c r="AM2448" s="97" t="str">
        <f t="shared" si="134"/>
        <v/>
      </c>
    </row>
    <row r="2449" spans="10:39" x14ac:dyDescent="0.25">
      <c r="J2449" s="59">
        <f>'Inventory Ref Sheet'!AK2449</f>
        <v>0</v>
      </c>
      <c r="K2449" s="59">
        <f>'Inventory Ref Sheet'!AL2449</f>
        <v>0</v>
      </c>
      <c r="L2449" s="59">
        <f>'Inventory Ref Sheet'!AM2449</f>
        <v>0</v>
      </c>
      <c r="M2449" s="59">
        <f>'Inventory Ref Sheet'!AP2449</f>
        <v>0</v>
      </c>
      <c r="N2449" s="59">
        <f>'Inventory Ref Sheet'!AQ2449</f>
        <v>0</v>
      </c>
      <c r="O2449" s="100" t="str">
        <f ca="1">IF('Inventory Ref Sheet'!AS2449&gt;0,YEAR(TODAY())-'Inventory Ref Sheet'!AS2449,"")</f>
        <v/>
      </c>
      <c r="P2449" s="95">
        <f>'Inventory Ref Sheet'!AU2449</f>
        <v>0</v>
      </c>
      <c r="Q2449" s="60">
        <f>'Inventory Ref Sheet'!AV2449</f>
        <v>0</v>
      </c>
      <c r="R2449" s="61"/>
      <c r="S2449" s="100" t="str">
        <f t="shared" si="132"/>
        <v/>
      </c>
      <c r="T2449" s="59">
        <f>'Inventory Ref Sheet'!M2449</f>
        <v>0</v>
      </c>
      <c r="U2449" s="102">
        <f>'Inventory Ref Sheet'!N2449</f>
        <v>0</v>
      </c>
      <c r="V2449" s="59">
        <f>'Inventory Ref Sheet'!O2449</f>
        <v>0</v>
      </c>
      <c r="W2449" s="59">
        <f>'Inventory Ref Sheet'!R2449</f>
        <v>0</v>
      </c>
      <c r="X2449" s="59">
        <f>'Inventory Ref Sheet'!S2449</f>
        <v>0</v>
      </c>
      <c r="Y2449" s="100" t="str">
        <f ca="1">IF('Inventory Ref Sheet'!U2449&gt;0,YEAR(TODAY())-'Inventory Ref Sheet'!U2449,"")</f>
        <v/>
      </c>
      <c r="Z2449" s="95">
        <f>'Inventory Ref Sheet'!W2449</f>
        <v>0</v>
      </c>
      <c r="AA2449" s="60">
        <f>'Inventory Ref Sheet'!X2449</f>
        <v>0</v>
      </c>
      <c r="AB2449" s="61"/>
      <c r="AC2449" s="97" t="str">
        <f t="shared" si="133"/>
        <v/>
      </c>
      <c r="AD2449" s="59">
        <f>'Inventory Ref Sheet'!Y2449</f>
        <v>0</v>
      </c>
      <c r="AE2449" s="59">
        <f>'Inventory Ref Sheet'!Z2449</f>
        <v>0</v>
      </c>
      <c r="AF2449" s="102">
        <f>'Inventory Ref Sheet'!AA2449</f>
        <v>0</v>
      </c>
      <c r="AG2449" s="59">
        <f>'Inventory Ref Sheet'!AD2449</f>
        <v>0</v>
      </c>
      <c r="AH2449" s="59">
        <f>'Inventory Ref Sheet'!AE2449</f>
        <v>0</v>
      </c>
      <c r="AI2449" s="100" t="str">
        <f ca="1">IF('Inventory Ref Sheet'!AG2449&gt;0,YEAR(TODAY())-'Inventory Ref Sheet'!AG2449,"")</f>
        <v/>
      </c>
      <c r="AJ2449" s="99"/>
      <c r="AK2449" s="60">
        <f>'Inventory Ref Sheet'!AJ2449</f>
        <v>0</v>
      </c>
      <c r="AL2449" s="99"/>
      <c r="AM2449" s="97" t="str">
        <f t="shared" si="134"/>
        <v/>
      </c>
    </row>
    <row r="2450" spans="10:39" x14ac:dyDescent="0.25">
      <c r="J2450" s="59">
        <f>'Inventory Ref Sheet'!AK2450</f>
        <v>0</v>
      </c>
      <c r="K2450" s="59">
        <f>'Inventory Ref Sheet'!AL2450</f>
        <v>0</v>
      </c>
      <c r="L2450" s="59">
        <f>'Inventory Ref Sheet'!AM2450</f>
        <v>0</v>
      </c>
      <c r="M2450" s="59">
        <f>'Inventory Ref Sheet'!AP2450</f>
        <v>0</v>
      </c>
      <c r="N2450" s="59">
        <f>'Inventory Ref Sheet'!AQ2450</f>
        <v>0</v>
      </c>
      <c r="O2450" s="100" t="str">
        <f ca="1">IF('Inventory Ref Sheet'!AS2450&gt;0,YEAR(TODAY())-'Inventory Ref Sheet'!AS2450,"")</f>
        <v/>
      </c>
      <c r="P2450" s="95">
        <f>'Inventory Ref Sheet'!AU2450</f>
        <v>0</v>
      </c>
      <c r="Q2450" s="60">
        <f>'Inventory Ref Sheet'!AV2450</f>
        <v>0</v>
      </c>
      <c r="R2450" s="61"/>
      <c r="S2450" s="100" t="str">
        <f t="shared" si="132"/>
        <v/>
      </c>
      <c r="T2450" s="59">
        <f>'Inventory Ref Sheet'!M2450</f>
        <v>0</v>
      </c>
      <c r="U2450" s="102">
        <f>'Inventory Ref Sheet'!N2450</f>
        <v>0</v>
      </c>
      <c r="V2450" s="59">
        <f>'Inventory Ref Sheet'!O2450</f>
        <v>0</v>
      </c>
      <c r="W2450" s="59">
        <f>'Inventory Ref Sheet'!R2450</f>
        <v>0</v>
      </c>
      <c r="X2450" s="59">
        <f>'Inventory Ref Sheet'!S2450</f>
        <v>0</v>
      </c>
      <c r="Y2450" s="100" t="str">
        <f ca="1">IF('Inventory Ref Sheet'!U2450&gt;0,YEAR(TODAY())-'Inventory Ref Sheet'!U2450,"")</f>
        <v/>
      </c>
      <c r="Z2450" s="95">
        <f>'Inventory Ref Sheet'!W2450</f>
        <v>0</v>
      </c>
      <c r="AA2450" s="60">
        <f>'Inventory Ref Sheet'!X2450</f>
        <v>0</v>
      </c>
      <c r="AB2450" s="61"/>
      <c r="AC2450" s="97" t="str">
        <f t="shared" si="133"/>
        <v/>
      </c>
      <c r="AD2450" s="59">
        <f>'Inventory Ref Sheet'!Y2450</f>
        <v>0</v>
      </c>
      <c r="AE2450" s="59">
        <f>'Inventory Ref Sheet'!Z2450</f>
        <v>0</v>
      </c>
      <c r="AF2450" s="102">
        <f>'Inventory Ref Sheet'!AA2450</f>
        <v>0</v>
      </c>
      <c r="AG2450" s="59">
        <f>'Inventory Ref Sheet'!AD2450</f>
        <v>0</v>
      </c>
      <c r="AH2450" s="59">
        <f>'Inventory Ref Sheet'!AE2450</f>
        <v>0</v>
      </c>
      <c r="AI2450" s="100" t="str">
        <f ca="1">IF('Inventory Ref Sheet'!AG2450&gt;0,YEAR(TODAY())-'Inventory Ref Sheet'!AG2450,"")</f>
        <v/>
      </c>
      <c r="AJ2450" s="99"/>
      <c r="AK2450" s="60">
        <f>'Inventory Ref Sheet'!AJ2450</f>
        <v>0</v>
      </c>
      <c r="AL2450" s="99"/>
      <c r="AM2450" s="97" t="str">
        <f t="shared" si="134"/>
        <v/>
      </c>
    </row>
    <row r="2451" spans="10:39" x14ac:dyDescent="0.25">
      <c r="J2451" s="59">
        <f>'Inventory Ref Sheet'!AK2451</f>
        <v>0</v>
      </c>
      <c r="K2451" s="59">
        <f>'Inventory Ref Sheet'!AL2451</f>
        <v>0</v>
      </c>
      <c r="L2451" s="59">
        <f>'Inventory Ref Sheet'!AM2451</f>
        <v>0</v>
      </c>
      <c r="M2451" s="59">
        <f>'Inventory Ref Sheet'!AP2451</f>
        <v>0</v>
      </c>
      <c r="N2451" s="59">
        <f>'Inventory Ref Sheet'!AQ2451</f>
        <v>0</v>
      </c>
      <c r="O2451" s="100" t="str">
        <f ca="1">IF('Inventory Ref Sheet'!AS2451&gt;0,YEAR(TODAY())-'Inventory Ref Sheet'!AS2451,"")</f>
        <v/>
      </c>
      <c r="P2451" s="95">
        <f>'Inventory Ref Sheet'!AU2451</f>
        <v>0</v>
      </c>
      <c r="Q2451" s="60">
        <f>'Inventory Ref Sheet'!AV2451</f>
        <v>0</v>
      </c>
      <c r="R2451" s="61"/>
      <c r="S2451" s="100" t="str">
        <f t="shared" si="132"/>
        <v/>
      </c>
      <c r="T2451" s="59">
        <f>'Inventory Ref Sheet'!M2451</f>
        <v>0</v>
      </c>
      <c r="U2451" s="102">
        <f>'Inventory Ref Sheet'!N2451</f>
        <v>0</v>
      </c>
      <c r="V2451" s="59">
        <f>'Inventory Ref Sheet'!O2451</f>
        <v>0</v>
      </c>
      <c r="W2451" s="59">
        <f>'Inventory Ref Sheet'!R2451</f>
        <v>0</v>
      </c>
      <c r="X2451" s="59">
        <f>'Inventory Ref Sheet'!S2451</f>
        <v>0</v>
      </c>
      <c r="Y2451" s="100" t="str">
        <f ca="1">IF('Inventory Ref Sheet'!U2451&gt;0,YEAR(TODAY())-'Inventory Ref Sheet'!U2451,"")</f>
        <v/>
      </c>
      <c r="Z2451" s="95">
        <f>'Inventory Ref Sheet'!W2451</f>
        <v>0</v>
      </c>
      <c r="AA2451" s="60">
        <f>'Inventory Ref Sheet'!X2451</f>
        <v>0</v>
      </c>
      <c r="AB2451" s="61"/>
      <c r="AC2451" s="97" t="str">
        <f t="shared" si="133"/>
        <v/>
      </c>
      <c r="AD2451" s="59">
        <f>'Inventory Ref Sheet'!Y2451</f>
        <v>0</v>
      </c>
      <c r="AE2451" s="59">
        <f>'Inventory Ref Sheet'!Z2451</f>
        <v>0</v>
      </c>
      <c r="AF2451" s="102">
        <f>'Inventory Ref Sheet'!AA2451</f>
        <v>0</v>
      </c>
      <c r="AG2451" s="59">
        <f>'Inventory Ref Sheet'!AD2451</f>
        <v>0</v>
      </c>
      <c r="AH2451" s="59">
        <f>'Inventory Ref Sheet'!AE2451</f>
        <v>0</v>
      </c>
      <c r="AI2451" s="100" t="str">
        <f ca="1">IF('Inventory Ref Sheet'!AG2451&gt;0,YEAR(TODAY())-'Inventory Ref Sheet'!AG2451,"")</f>
        <v/>
      </c>
      <c r="AJ2451" s="99"/>
      <c r="AK2451" s="60">
        <f>'Inventory Ref Sheet'!AJ2451</f>
        <v>0</v>
      </c>
      <c r="AL2451" s="99"/>
      <c r="AM2451" s="97" t="str">
        <f t="shared" si="134"/>
        <v/>
      </c>
    </row>
    <row r="2452" spans="10:39" x14ac:dyDescent="0.25">
      <c r="J2452" s="59">
        <f>'Inventory Ref Sheet'!AK2452</f>
        <v>0</v>
      </c>
      <c r="K2452" s="59">
        <f>'Inventory Ref Sheet'!AL2452</f>
        <v>0</v>
      </c>
      <c r="L2452" s="59">
        <f>'Inventory Ref Sheet'!AM2452</f>
        <v>0</v>
      </c>
      <c r="M2452" s="59">
        <f>'Inventory Ref Sheet'!AP2452</f>
        <v>0</v>
      </c>
      <c r="N2452" s="59">
        <f>'Inventory Ref Sheet'!AQ2452</f>
        <v>0</v>
      </c>
      <c r="O2452" s="100" t="str">
        <f ca="1">IF('Inventory Ref Sheet'!AS2452&gt;0,YEAR(TODAY())-'Inventory Ref Sheet'!AS2452,"")</f>
        <v/>
      </c>
      <c r="P2452" s="95">
        <f>'Inventory Ref Sheet'!AU2452</f>
        <v>0</v>
      </c>
      <c r="Q2452" s="60">
        <f>'Inventory Ref Sheet'!AV2452</f>
        <v>0</v>
      </c>
      <c r="R2452" s="61"/>
      <c r="S2452" s="100" t="str">
        <f t="shared" si="132"/>
        <v/>
      </c>
      <c r="T2452" s="59">
        <f>'Inventory Ref Sheet'!M2452</f>
        <v>0</v>
      </c>
      <c r="U2452" s="102">
        <f>'Inventory Ref Sheet'!N2452</f>
        <v>0</v>
      </c>
      <c r="V2452" s="59">
        <f>'Inventory Ref Sheet'!O2452</f>
        <v>0</v>
      </c>
      <c r="W2452" s="59">
        <f>'Inventory Ref Sheet'!R2452</f>
        <v>0</v>
      </c>
      <c r="X2452" s="59">
        <f>'Inventory Ref Sheet'!S2452</f>
        <v>0</v>
      </c>
      <c r="Y2452" s="100" t="str">
        <f ca="1">IF('Inventory Ref Sheet'!U2452&gt;0,YEAR(TODAY())-'Inventory Ref Sheet'!U2452,"")</f>
        <v/>
      </c>
      <c r="Z2452" s="95">
        <f>'Inventory Ref Sheet'!W2452</f>
        <v>0</v>
      </c>
      <c r="AA2452" s="60">
        <f>'Inventory Ref Sheet'!X2452</f>
        <v>0</v>
      </c>
      <c r="AB2452" s="61"/>
      <c r="AC2452" s="97" t="str">
        <f t="shared" si="133"/>
        <v/>
      </c>
      <c r="AD2452" s="59">
        <f>'Inventory Ref Sheet'!Y2452</f>
        <v>0</v>
      </c>
      <c r="AE2452" s="59">
        <f>'Inventory Ref Sheet'!Z2452</f>
        <v>0</v>
      </c>
      <c r="AF2452" s="102">
        <f>'Inventory Ref Sheet'!AA2452</f>
        <v>0</v>
      </c>
      <c r="AG2452" s="59">
        <f>'Inventory Ref Sheet'!AD2452</f>
        <v>0</v>
      </c>
      <c r="AH2452" s="59">
        <f>'Inventory Ref Sheet'!AE2452</f>
        <v>0</v>
      </c>
      <c r="AI2452" s="100" t="str">
        <f ca="1">IF('Inventory Ref Sheet'!AG2452&gt;0,YEAR(TODAY())-'Inventory Ref Sheet'!AG2452,"")</f>
        <v/>
      </c>
      <c r="AJ2452" s="99"/>
      <c r="AK2452" s="60">
        <f>'Inventory Ref Sheet'!AJ2452</f>
        <v>0</v>
      </c>
      <c r="AL2452" s="99"/>
      <c r="AM2452" s="97" t="str">
        <f t="shared" si="134"/>
        <v/>
      </c>
    </row>
    <row r="2453" spans="10:39" x14ac:dyDescent="0.25">
      <c r="J2453" s="59">
        <f>'Inventory Ref Sheet'!AK2453</f>
        <v>0</v>
      </c>
      <c r="K2453" s="59">
        <f>'Inventory Ref Sheet'!AL2453</f>
        <v>0</v>
      </c>
      <c r="L2453" s="59">
        <f>'Inventory Ref Sheet'!AM2453</f>
        <v>0</v>
      </c>
      <c r="M2453" s="59">
        <f>'Inventory Ref Sheet'!AP2453</f>
        <v>0</v>
      </c>
      <c r="N2453" s="59">
        <f>'Inventory Ref Sheet'!AQ2453</f>
        <v>0</v>
      </c>
      <c r="O2453" s="100" t="str">
        <f ca="1">IF('Inventory Ref Sheet'!AS2453&gt;0,YEAR(TODAY())-'Inventory Ref Sheet'!AS2453,"")</f>
        <v/>
      </c>
      <c r="P2453" s="95">
        <f>'Inventory Ref Sheet'!AU2453</f>
        <v>0</v>
      </c>
      <c r="Q2453" s="60">
        <f>'Inventory Ref Sheet'!AV2453</f>
        <v>0</v>
      </c>
      <c r="R2453" s="61"/>
      <c r="S2453" s="100" t="str">
        <f t="shared" si="132"/>
        <v/>
      </c>
      <c r="T2453" s="59">
        <f>'Inventory Ref Sheet'!M2453</f>
        <v>0</v>
      </c>
      <c r="U2453" s="102">
        <f>'Inventory Ref Sheet'!N2453</f>
        <v>0</v>
      </c>
      <c r="V2453" s="59">
        <f>'Inventory Ref Sheet'!O2453</f>
        <v>0</v>
      </c>
      <c r="W2453" s="59">
        <f>'Inventory Ref Sheet'!R2453</f>
        <v>0</v>
      </c>
      <c r="X2453" s="59">
        <f>'Inventory Ref Sheet'!S2453</f>
        <v>0</v>
      </c>
      <c r="Y2453" s="100" t="str">
        <f ca="1">IF('Inventory Ref Sheet'!U2453&gt;0,YEAR(TODAY())-'Inventory Ref Sheet'!U2453,"")</f>
        <v/>
      </c>
      <c r="Z2453" s="95">
        <f>'Inventory Ref Sheet'!W2453</f>
        <v>0</v>
      </c>
      <c r="AA2453" s="60">
        <f>'Inventory Ref Sheet'!X2453</f>
        <v>0</v>
      </c>
      <c r="AB2453" s="61"/>
      <c r="AC2453" s="97" t="str">
        <f t="shared" si="133"/>
        <v/>
      </c>
      <c r="AD2453" s="59">
        <f>'Inventory Ref Sheet'!Y2453</f>
        <v>0</v>
      </c>
      <c r="AE2453" s="59">
        <f>'Inventory Ref Sheet'!Z2453</f>
        <v>0</v>
      </c>
      <c r="AF2453" s="102">
        <f>'Inventory Ref Sheet'!AA2453</f>
        <v>0</v>
      </c>
      <c r="AG2453" s="59">
        <f>'Inventory Ref Sheet'!AD2453</f>
        <v>0</v>
      </c>
      <c r="AH2453" s="59">
        <f>'Inventory Ref Sheet'!AE2453</f>
        <v>0</v>
      </c>
      <c r="AI2453" s="100" t="str">
        <f ca="1">IF('Inventory Ref Sheet'!AG2453&gt;0,YEAR(TODAY())-'Inventory Ref Sheet'!AG2453,"")</f>
        <v/>
      </c>
      <c r="AJ2453" s="99"/>
      <c r="AK2453" s="60">
        <f>'Inventory Ref Sheet'!AJ2453</f>
        <v>0</v>
      </c>
      <c r="AL2453" s="99"/>
      <c r="AM2453" s="97" t="str">
        <f t="shared" si="134"/>
        <v/>
      </c>
    </row>
    <row r="2454" spans="10:39" x14ac:dyDescent="0.25">
      <c r="J2454" s="59">
        <f>'Inventory Ref Sheet'!AK2454</f>
        <v>0</v>
      </c>
      <c r="K2454" s="59">
        <f>'Inventory Ref Sheet'!AL2454</f>
        <v>0</v>
      </c>
      <c r="L2454" s="59">
        <f>'Inventory Ref Sheet'!AM2454</f>
        <v>0</v>
      </c>
      <c r="M2454" s="59">
        <f>'Inventory Ref Sheet'!AP2454</f>
        <v>0</v>
      </c>
      <c r="N2454" s="59">
        <f>'Inventory Ref Sheet'!AQ2454</f>
        <v>0</v>
      </c>
      <c r="O2454" s="100" t="str">
        <f ca="1">IF('Inventory Ref Sheet'!AS2454&gt;0,YEAR(TODAY())-'Inventory Ref Sheet'!AS2454,"")</f>
        <v/>
      </c>
      <c r="P2454" s="95">
        <f>'Inventory Ref Sheet'!AU2454</f>
        <v>0</v>
      </c>
      <c r="Q2454" s="60">
        <f>'Inventory Ref Sheet'!AV2454</f>
        <v>0</v>
      </c>
      <c r="R2454" s="61"/>
      <c r="S2454" s="100" t="str">
        <f t="shared" si="132"/>
        <v/>
      </c>
      <c r="T2454" s="59">
        <f>'Inventory Ref Sheet'!M2454</f>
        <v>0</v>
      </c>
      <c r="U2454" s="102">
        <f>'Inventory Ref Sheet'!N2454</f>
        <v>0</v>
      </c>
      <c r="V2454" s="59">
        <f>'Inventory Ref Sheet'!O2454</f>
        <v>0</v>
      </c>
      <c r="W2454" s="59">
        <f>'Inventory Ref Sheet'!R2454</f>
        <v>0</v>
      </c>
      <c r="X2454" s="59">
        <f>'Inventory Ref Sheet'!S2454</f>
        <v>0</v>
      </c>
      <c r="Y2454" s="100" t="str">
        <f ca="1">IF('Inventory Ref Sheet'!U2454&gt;0,YEAR(TODAY())-'Inventory Ref Sheet'!U2454,"")</f>
        <v/>
      </c>
      <c r="Z2454" s="95">
        <f>'Inventory Ref Sheet'!W2454</f>
        <v>0</v>
      </c>
      <c r="AA2454" s="60">
        <f>'Inventory Ref Sheet'!X2454</f>
        <v>0</v>
      </c>
      <c r="AB2454" s="61"/>
      <c r="AC2454" s="97" t="str">
        <f t="shared" si="133"/>
        <v/>
      </c>
      <c r="AD2454" s="59">
        <f>'Inventory Ref Sheet'!Y2454</f>
        <v>0</v>
      </c>
      <c r="AE2454" s="59">
        <f>'Inventory Ref Sheet'!Z2454</f>
        <v>0</v>
      </c>
      <c r="AF2454" s="102">
        <f>'Inventory Ref Sheet'!AA2454</f>
        <v>0</v>
      </c>
      <c r="AG2454" s="59">
        <f>'Inventory Ref Sheet'!AD2454</f>
        <v>0</v>
      </c>
      <c r="AH2454" s="59">
        <f>'Inventory Ref Sheet'!AE2454</f>
        <v>0</v>
      </c>
      <c r="AI2454" s="100" t="str">
        <f ca="1">IF('Inventory Ref Sheet'!AG2454&gt;0,YEAR(TODAY())-'Inventory Ref Sheet'!AG2454,"")</f>
        <v/>
      </c>
      <c r="AJ2454" s="99"/>
      <c r="AK2454" s="60">
        <f>'Inventory Ref Sheet'!AJ2454</f>
        <v>0</v>
      </c>
      <c r="AL2454" s="99"/>
      <c r="AM2454" s="97" t="str">
        <f t="shared" si="134"/>
        <v/>
      </c>
    </row>
    <row r="2455" spans="10:39" x14ac:dyDescent="0.25">
      <c r="J2455" s="59">
        <f>'Inventory Ref Sheet'!AK2455</f>
        <v>0</v>
      </c>
      <c r="K2455" s="59">
        <f>'Inventory Ref Sheet'!AL2455</f>
        <v>0</v>
      </c>
      <c r="L2455" s="59">
        <f>'Inventory Ref Sheet'!AM2455</f>
        <v>0</v>
      </c>
      <c r="M2455" s="59">
        <f>'Inventory Ref Sheet'!AP2455</f>
        <v>0</v>
      </c>
      <c r="N2455" s="59">
        <f>'Inventory Ref Sheet'!AQ2455</f>
        <v>0</v>
      </c>
      <c r="O2455" s="100" t="str">
        <f ca="1">IF('Inventory Ref Sheet'!AS2455&gt;0,YEAR(TODAY())-'Inventory Ref Sheet'!AS2455,"")</f>
        <v/>
      </c>
      <c r="P2455" s="95">
        <f>'Inventory Ref Sheet'!AU2455</f>
        <v>0</v>
      </c>
      <c r="Q2455" s="60">
        <f>'Inventory Ref Sheet'!AV2455</f>
        <v>0</v>
      </c>
      <c r="R2455" s="61"/>
      <c r="S2455" s="100" t="str">
        <f t="shared" si="132"/>
        <v/>
      </c>
      <c r="T2455" s="59">
        <f>'Inventory Ref Sheet'!M2455</f>
        <v>0</v>
      </c>
      <c r="U2455" s="102">
        <f>'Inventory Ref Sheet'!N2455</f>
        <v>0</v>
      </c>
      <c r="V2455" s="59">
        <f>'Inventory Ref Sheet'!O2455</f>
        <v>0</v>
      </c>
      <c r="W2455" s="59">
        <f>'Inventory Ref Sheet'!R2455</f>
        <v>0</v>
      </c>
      <c r="X2455" s="59">
        <f>'Inventory Ref Sheet'!S2455</f>
        <v>0</v>
      </c>
      <c r="Y2455" s="100" t="str">
        <f ca="1">IF('Inventory Ref Sheet'!U2455&gt;0,YEAR(TODAY())-'Inventory Ref Sheet'!U2455,"")</f>
        <v/>
      </c>
      <c r="Z2455" s="95">
        <f>'Inventory Ref Sheet'!W2455</f>
        <v>0</v>
      </c>
      <c r="AA2455" s="60">
        <f>'Inventory Ref Sheet'!X2455</f>
        <v>0</v>
      </c>
      <c r="AB2455" s="61"/>
      <c r="AC2455" s="97" t="str">
        <f t="shared" si="133"/>
        <v/>
      </c>
      <c r="AD2455" s="59">
        <f>'Inventory Ref Sheet'!Y2455</f>
        <v>0</v>
      </c>
      <c r="AE2455" s="59">
        <f>'Inventory Ref Sheet'!Z2455</f>
        <v>0</v>
      </c>
      <c r="AF2455" s="102">
        <f>'Inventory Ref Sheet'!AA2455</f>
        <v>0</v>
      </c>
      <c r="AG2455" s="59">
        <f>'Inventory Ref Sheet'!AD2455</f>
        <v>0</v>
      </c>
      <c r="AH2455" s="59">
        <f>'Inventory Ref Sheet'!AE2455</f>
        <v>0</v>
      </c>
      <c r="AI2455" s="100" t="str">
        <f ca="1">IF('Inventory Ref Sheet'!AG2455&gt;0,YEAR(TODAY())-'Inventory Ref Sheet'!AG2455,"")</f>
        <v/>
      </c>
      <c r="AJ2455" s="99"/>
      <c r="AK2455" s="60">
        <f>'Inventory Ref Sheet'!AJ2455</f>
        <v>0</v>
      </c>
      <c r="AL2455" s="99"/>
      <c r="AM2455" s="97" t="str">
        <f t="shared" si="134"/>
        <v/>
      </c>
    </row>
    <row r="2456" spans="10:39" x14ac:dyDescent="0.25">
      <c r="J2456" s="59">
        <f>'Inventory Ref Sheet'!AK2456</f>
        <v>0</v>
      </c>
      <c r="K2456" s="59">
        <f>'Inventory Ref Sheet'!AL2456</f>
        <v>0</v>
      </c>
      <c r="L2456" s="59">
        <f>'Inventory Ref Sheet'!AM2456</f>
        <v>0</v>
      </c>
      <c r="M2456" s="59">
        <f>'Inventory Ref Sheet'!AP2456</f>
        <v>0</v>
      </c>
      <c r="N2456" s="59">
        <f>'Inventory Ref Sheet'!AQ2456</f>
        <v>0</v>
      </c>
      <c r="O2456" s="100" t="str">
        <f ca="1">IF('Inventory Ref Sheet'!AS2456&gt;0,YEAR(TODAY())-'Inventory Ref Sheet'!AS2456,"")</f>
        <v/>
      </c>
      <c r="P2456" s="95">
        <f>'Inventory Ref Sheet'!AU2456</f>
        <v>0</v>
      </c>
      <c r="Q2456" s="60">
        <f>'Inventory Ref Sheet'!AV2456</f>
        <v>0</v>
      </c>
      <c r="R2456" s="61"/>
      <c r="S2456" s="100" t="str">
        <f t="shared" si="132"/>
        <v/>
      </c>
      <c r="T2456" s="59">
        <f>'Inventory Ref Sheet'!M2456</f>
        <v>0</v>
      </c>
      <c r="U2456" s="102">
        <f>'Inventory Ref Sheet'!N2456</f>
        <v>0</v>
      </c>
      <c r="V2456" s="59">
        <f>'Inventory Ref Sheet'!O2456</f>
        <v>0</v>
      </c>
      <c r="W2456" s="59">
        <f>'Inventory Ref Sheet'!R2456</f>
        <v>0</v>
      </c>
      <c r="X2456" s="59">
        <f>'Inventory Ref Sheet'!S2456</f>
        <v>0</v>
      </c>
      <c r="Y2456" s="100" t="str">
        <f ca="1">IF('Inventory Ref Sheet'!U2456&gt;0,YEAR(TODAY())-'Inventory Ref Sheet'!U2456,"")</f>
        <v/>
      </c>
      <c r="Z2456" s="95">
        <f>'Inventory Ref Sheet'!W2456</f>
        <v>0</v>
      </c>
      <c r="AA2456" s="60">
        <f>'Inventory Ref Sheet'!X2456</f>
        <v>0</v>
      </c>
      <c r="AB2456" s="61"/>
      <c r="AC2456" s="97" t="str">
        <f t="shared" si="133"/>
        <v/>
      </c>
      <c r="AD2456" s="59">
        <f>'Inventory Ref Sheet'!Y2456</f>
        <v>0</v>
      </c>
      <c r="AE2456" s="59">
        <f>'Inventory Ref Sheet'!Z2456</f>
        <v>0</v>
      </c>
      <c r="AF2456" s="102">
        <f>'Inventory Ref Sheet'!AA2456</f>
        <v>0</v>
      </c>
      <c r="AG2456" s="59">
        <f>'Inventory Ref Sheet'!AD2456</f>
        <v>0</v>
      </c>
      <c r="AH2456" s="59">
        <f>'Inventory Ref Sheet'!AE2456</f>
        <v>0</v>
      </c>
      <c r="AI2456" s="100" t="str">
        <f ca="1">IF('Inventory Ref Sheet'!AG2456&gt;0,YEAR(TODAY())-'Inventory Ref Sheet'!AG2456,"")</f>
        <v/>
      </c>
      <c r="AJ2456" s="99"/>
      <c r="AK2456" s="60">
        <f>'Inventory Ref Sheet'!AJ2456</f>
        <v>0</v>
      </c>
      <c r="AL2456" s="99"/>
      <c r="AM2456" s="97" t="str">
        <f t="shared" si="134"/>
        <v/>
      </c>
    </row>
    <row r="2457" spans="10:39" x14ac:dyDescent="0.25">
      <c r="J2457" s="59">
        <f>'Inventory Ref Sheet'!AK2457</f>
        <v>0</v>
      </c>
      <c r="K2457" s="59">
        <f>'Inventory Ref Sheet'!AL2457</f>
        <v>0</v>
      </c>
      <c r="L2457" s="59">
        <f>'Inventory Ref Sheet'!AM2457</f>
        <v>0</v>
      </c>
      <c r="M2457" s="59">
        <f>'Inventory Ref Sheet'!AP2457</f>
        <v>0</v>
      </c>
      <c r="N2457" s="59">
        <f>'Inventory Ref Sheet'!AQ2457</f>
        <v>0</v>
      </c>
      <c r="O2457" s="100" t="str">
        <f ca="1">IF('Inventory Ref Sheet'!AS2457&gt;0,YEAR(TODAY())-'Inventory Ref Sheet'!AS2457,"")</f>
        <v/>
      </c>
      <c r="P2457" s="95">
        <f>'Inventory Ref Sheet'!AU2457</f>
        <v>0</v>
      </c>
      <c r="Q2457" s="60">
        <f>'Inventory Ref Sheet'!AV2457</f>
        <v>0</v>
      </c>
      <c r="R2457" s="61"/>
      <c r="S2457" s="100" t="str">
        <f t="shared" si="132"/>
        <v/>
      </c>
      <c r="T2457" s="59">
        <f>'Inventory Ref Sheet'!M2457</f>
        <v>0</v>
      </c>
      <c r="U2457" s="102">
        <f>'Inventory Ref Sheet'!N2457</f>
        <v>0</v>
      </c>
      <c r="V2457" s="59">
        <f>'Inventory Ref Sheet'!O2457</f>
        <v>0</v>
      </c>
      <c r="W2457" s="59">
        <f>'Inventory Ref Sheet'!R2457</f>
        <v>0</v>
      </c>
      <c r="X2457" s="59">
        <f>'Inventory Ref Sheet'!S2457</f>
        <v>0</v>
      </c>
      <c r="Y2457" s="100" t="str">
        <f ca="1">IF('Inventory Ref Sheet'!U2457&gt;0,YEAR(TODAY())-'Inventory Ref Sheet'!U2457,"")</f>
        <v/>
      </c>
      <c r="Z2457" s="95">
        <f>'Inventory Ref Sheet'!W2457</f>
        <v>0</v>
      </c>
      <c r="AA2457" s="60">
        <f>'Inventory Ref Sheet'!X2457</f>
        <v>0</v>
      </c>
      <c r="AB2457" s="61"/>
      <c r="AC2457" s="97" t="str">
        <f t="shared" si="133"/>
        <v/>
      </c>
      <c r="AD2457" s="59">
        <f>'Inventory Ref Sheet'!Y2457</f>
        <v>0</v>
      </c>
      <c r="AE2457" s="59">
        <f>'Inventory Ref Sheet'!Z2457</f>
        <v>0</v>
      </c>
      <c r="AF2457" s="102">
        <f>'Inventory Ref Sheet'!AA2457</f>
        <v>0</v>
      </c>
      <c r="AG2457" s="59">
        <f>'Inventory Ref Sheet'!AD2457</f>
        <v>0</v>
      </c>
      <c r="AH2457" s="59">
        <f>'Inventory Ref Sheet'!AE2457</f>
        <v>0</v>
      </c>
      <c r="AI2457" s="100" t="str">
        <f ca="1">IF('Inventory Ref Sheet'!AG2457&gt;0,YEAR(TODAY())-'Inventory Ref Sheet'!AG2457,"")</f>
        <v/>
      </c>
      <c r="AJ2457" s="99"/>
      <c r="AK2457" s="60">
        <f>'Inventory Ref Sheet'!AJ2457</f>
        <v>0</v>
      </c>
      <c r="AL2457" s="99"/>
      <c r="AM2457" s="97" t="str">
        <f t="shared" si="134"/>
        <v/>
      </c>
    </row>
    <row r="2458" spans="10:39" x14ac:dyDescent="0.25">
      <c r="J2458" s="59">
        <f>'Inventory Ref Sheet'!AK2458</f>
        <v>0</v>
      </c>
      <c r="K2458" s="59">
        <f>'Inventory Ref Sheet'!AL2458</f>
        <v>0</v>
      </c>
      <c r="L2458" s="59">
        <f>'Inventory Ref Sheet'!AM2458</f>
        <v>0</v>
      </c>
      <c r="M2458" s="59">
        <f>'Inventory Ref Sheet'!AP2458</f>
        <v>0</v>
      </c>
      <c r="N2458" s="59">
        <f>'Inventory Ref Sheet'!AQ2458</f>
        <v>0</v>
      </c>
      <c r="O2458" s="100" t="str">
        <f ca="1">IF('Inventory Ref Sheet'!AS2458&gt;0,YEAR(TODAY())-'Inventory Ref Sheet'!AS2458,"")</f>
        <v/>
      </c>
      <c r="P2458" s="95">
        <f>'Inventory Ref Sheet'!AU2458</f>
        <v>0</v>
      </c>
      <c r="Q2458" s="60">
        <f>'Inventory Ref Sheet'!AV2458</f>
        <v>0</v>
      </c>
      <c r="R2458" s="61"/>
      <c r="S2458" s="100" t="str">
        <f t="shared" si="132"/>
        <v/>
      </c>
      <c r="T2458" s="59">
        <f>'Inventory Ref Sheet'!M2458</f>
        <v>0</v>
      </c>
      <c r="U2458" s="102">
        <f>'Inventory Ref Sheet'!N2458</f>
        <v>0</v>
      </c>
      <c r="V2458" s="59">
        <f>'Inventory Ref Sheet'!O2458</f>
        <v>0</v>
      </c>
      <c r="W2458" s="59">
        <f>'Inventory Ref Sheet'!R2458</f>
        <v>0</v>
      </c>
      <c r="X2458" s="59">
        <f>'Inventory Ref Sheet'!S2458</f>
        <v>0</v>
      </c>
      <c r="Y2458" s="100" t="str">
        <f ca="1">IF('Inventory Ref Sheet'!U2458&gt;0,YEAR(TODAY())-'Inventory Ref Sheet'!U2458,"")</f>
        <v/>
      </c>
      <c r="Z2458" s="95">
        <f>'Inventory Ref Sheet'!W2458</f>
        <v>0</v>
      </c>
      <c r="AA2458" s="60">
        <f>'Inventory Ref Sheet'!X2458</f>
        <v>0</v>
      </c>
      <c r="AB2458" s="61"/>
      <c r="AC2458" s="97" t="str">
        <f t="shared" si="133"/>
        <v/>
      </c>
      <c r="AD2458" s="59">
        <f>'Inventory Ref Sheet'!Y2458</f>
        <v>0</v>
      </c>
      <c r="AE2458" s="59">
        <f>'Inventory Ref Sheet'!Z2458</f>
        <v>0</v>
      </c>
      <c r="AF2458" s="102">
        <f>'Inventory Ref Sheet'!AA2458</f>
        <v>0</v>
      </c>
      <c r="AG2458" s="59">
        <f>'Inventory Ref Sheet'!AD2458</f>
        <v>0</v>
      </c>
      <c r="AH2458" s="59">
        <f>'Inventory Ref Sheet'!AE2458</f>
        <v>0</v>
      </c>
      <c r="AI2458" s="100" t="str">
        <f ca="1">IF('Inventory Ref Sheet'!AG2458&gt;0,YEAR(TODAY())-'Inventory Ref Sheet'!AG2458,"")</f>
        <v/>
      </c>
      <c r="AJ2458" s="99"/>
      <c r="AK2458" s="60">
        <f>'Inventory Ref Sheet'!AJ2458</f>
        <v>0</v>
      </c>
      <c r="AL2458" s="99"/>
      <c r="AM2458" s="97" t="str">
        <f t="shared" si="134"/>
        <v/>
      </c>
    </row>
    <row r="2459" spans="10:39" x14ac:dyDescent="0.25">
      <c r="J2459" s="59">
        <f>'Inventory Ref Sheet'!AK2459</f>
        <v>0</v>
      </c>
      <c r="K2459" s="59">
        <f>'Inventory Ref Sheet'!AL2459</f>
        <v>0</v>
      </c>
      <c r="L2459" s="59">
        <f>'Inventory Ref Sheet'!AM2459</f>
        <v>0</v>
      </c>
      <c r="M2459" s="59">
        <f>'Inventory Ref Sheet'!AP2459</f>
        <v>0</v>
      </c>
      <c r="N2459" s="59">
        <f>'Inventory Ref Sheet'!AQ2459</f>
        <v>0</v>
      </c>
      <c r="O2459" s="100" t="str">
        <f ca="1">IF('Inventory Ref Sheet'!AS2459&gt;0,YEAR(TODAY())-'Inventory Ref Sheet'!AS2459,"")</f>
        <v/>
      </c>
      <c r="P2459" s="95">
        <f>'Inventory Ref Sheet'!AU2459</f>
        <v>0</v>
      </c>
      <c r="Q2459" s="60">
        <f>'Inventory Ref Sheet'!AV2459</f>
        <v>0</v>
      </c>
      <c r="R2459" s="61"/>
      <c r="S2459" s="100" t="str">
        <f t="shared" si="132"/>
        <v/>
      </c>
      <c r="T2459" s="59">
        <f>'Inventory Ref Sheet'!M2459</f>
        <v>0</v>
      </c>
      <c r="U2459" s="102">
        <f>'Inventory Ref Sheet'!N2459</f>
        <v>0</v>
      </c>
      <c r="V2459" s="59">
        <f>'Inventory Ref Sheet'!O2459</f>
        <v>0</v>
      </c>
      <c r="W2459" s="59">
        <f>'Inventory Ref Sheet'!R2459</f>
        <v>0</v>
      </c>
      <c r="X2459" s="59">
        <f>'Inventory Ref Sheet'!S2459</f>
        <v>0</v>
      </c>
      <c r="Y2459" s="100" t="str">
        <f ca="1">IF('Inventory Ref Sheet'!U2459&gt;0,YEAR(TODAY())-'Inventory Ref Sheet'!U2459,"")</f>
        <v/>
      </c>
      <c r="Z2459" s="95">
        <f>'Inventory Ref Sheet'!W2459</f>
        <v>0</v>
      </c>
      <c r="AA2459" s="60">
        <f>'Inventory Ref Sheet'!X2459</f>
        <v>0</v>
      </c>
      <c r="AB2459" s="61"/>
      <c r="AC2459" s="97" t="str">
        <f t="shared" si="133"/>
        <v/>
      </c>
      <c r="AD2459" s="59">
        <f>'Inventory Ref Sheet'!Y2459</f>
        <v>0</v>
      </c>
      <c r="AE2459" s="59">
        <f>'Inventory Ref Sheet'!Z2459</f>
        <v>0</v>
      </c>
      <c r="AF2459" s="102">
        <f>'Inventory Ref Sheet'!AA2459</f>
        <v>0</v>
      </c>
      <c r="AG2459" s="59">
        <f>'Inventory Ref Sheet'!AD2459</f>
        <v>0</v>
      </c>
      <c r="AH2459" s="59">
        <f>'Inventory Ref Sheet'!AE2459</f>
        <v>0</v>
      </c>
      <c r="AI2459" s="100" t="str">
        <f ca="1">IF('Inventory Ref Sheet'!AG2459&gt;0,YEAR(TODAY())-'Inventory Ref Sheet'!AG2459,"")</f>
        <v/>
      </c>
      <c r="AJ2459" s="99"/>
      <c r="AK2459" s="60">
        <f>'Inventory Ref Sheet'!AJ2459</f>
        <v>0</v>
      </c>
      <c r="AL2459" s="99"/>
      <c r="AM2459" s="97" t="str">
        <f t="shared" si="134"/>
        <v/>
      </c>
    </row>
    <row r="2460" spans="10:39" x14ac:dyDescent="0.25">
      <c r="J2460" s="59">
        <f>'Inventory Ref Sheet'!AK2460</f>
        <v>0</v>
      </c>
      <c r="K2460" s="59">
        <f>'Inventory Ref Sheet'!AL2460</f>
        <v>0</v>
      </c>
      <c r="L2460" s="59">
        <f>'Inventory Ref Sheet'!AM2460</f>
        <v>0</v>
      </c>
      <c r="M2460" s="59">
        <f>'Inventory Ref Sheet'!AP2460</f>
        <v>0</v>
      </c>
      <c r="N2460" s="59">
        <f>'Inventory Ref Sheet'!AQ2460</f>
        <v>0</v>
      </c>
      <c r="O2460" s="100" t="str">
        <f ca="1">IF('Inventory Ref Sheet'!AS2460&gt;0,YEAR(TODAY())-'Inventory Ref Sheet'!AS2460,"")</f>
        <v/>
      </c>
      <c r="P2460" s="95">
        <f>'Inventory Ref Sheet'!AU2460</f>
        <v>0</v>
      </c>
      <c r="Q2460" s="60">
        <f>'Inventory Ref Sheet'!AV2460</f>
        <v>0</v>
      </c>
      <c r="R2460" s="61"/>
      <c r="S2460" s="100" t="str">
        <f t="shared" si="132"/>
        <v/>
      </c>
      <c r="T2460" s="59">
        <f>'Inventory Ref Sheet'!M2460</f>
        <v>0</v>
      </c>
      <c r="U2460" s="102">
        <f>'Inventory Ref Sheet'!N2460</f>
        <v>0</v>
      </c>
      <c r="V2460" s="59">
        <f>'Inventory Ref Sheet'!O2460</f>
        <v>0</v>
      </c>
      <c r="W2460" s="59">
        <f>'Inventory Ref Sheet'!R2460</f>
        <v>0</v>
      </c>
      <c r="X2460" s="59">
        <f>'Inventory Ref Sheet'!S2460</f>
        <v>0</v>
      </c>
      <c r="Y2460" s="100" t="str">
        <f ca="1">IF('Inventory Ref Sheet'!U2460&gt;0,YEAR(TODAY())-'Inventory Ref Sheet'!U2460,"")</f>
        <v/>
      </c>
      <c r="Z2460" s="95">
        <f>'Inventory Ref Sheet'!W2460</f>
        <v>0</v>
      </c>
      <c r="AA2460" s="60">
        <f>'Inventory Ref Sheet'!X2460</f>
        <v>0</v>
      </c>
      <c r="AB2460" s="61"/>
      <c r="AC2460" s="97" t="str">
        <f t="shared" si="133"/>
        <v/>
      </c>
      <c r="AD2460" s="59">
        <f>'Inventory Ref Sheet'!Y2460</f>
        <v>0</v>
      </c>
      <c r="AE2460" s="59">
        <f>'Inventory Ref Sheet'!Z2460</f>
        <v>0</v>
      </c>
      <c r="AF2460" s="102">
        <f>'Inventory Ref Sheet'!AA2460</f>
        <v>0</v>
      </c>
      <c r="AG2460" s="59">
        <f>'Inventory Ref Sheet'!AD2460</f>
        <v>0</v>
      </c>
      <c r="AH2460" s="59">
        <f>'Inventory Ref Sheet'!AE2460</f>
        <v>0</v>
      </c>
      <c r="AI2460" s="100" t="str">
        <f ca="1">IF('Inventory Ref Sheet'!AG2460&gt;0,YEAR(TODAY())-'Inventory Ref Sheet'!AG2460,"")</f>
        <v/>
      </c>
      <c r="AJ2460" s="99"/>
      <c r="AK2460" s="60">
        <f>'Inventory Ref Sheet'!AJ2460</f>
        <v>0</v>
      </c>
      <c r="AL2460" s="99"/>
      <c r="AM2460" s="97" t="str">
        <f t="shared" si="134"/>
        <v/>
      </c>
    </row>
    <row r="2461" spans="10:39" x14ac:dyDescent="0.25">
      <c r="J2461" s="59">
        <f>'Inventory Ref Sheet'!AK2461</f>
        <v>0</v>
      </c>
      <c r="K2461" s="59">
        <f>'Inventory Ref Sheet'!AL2461</f>
        <v>0</v>
      </c>
      <c r="L2461" s="59">
        <f>'Inventory Ref Sheet'!AM2461</f>
        <v>0</v>
      </c>
      <c r="M2461" s="59">
        <f>'Inventory Ref Sheet'!AP2461</f>
        <v>0</v>
      </c>
      <c r="N2461" s="59">
        <f>'Inventory Ref Sheet'!AQ2461</f>
        <v>0</v>
      </c>
      <c r="O2461" s="100" t="str">
        <f ca="1">IF('Inventory Ref Sheet'!AS2461&gt;0,YEAR(TODAY())-'Inventory Ref Sheet'!AS2461,"")</f>
        <v/>
      </c>
      <c r="P2461" s="95">
        <f>'Inventory Ref Sheet'!AU2461</f>
        <v>0</v>
      </c>
      <c r="Q2461" s="60">
        <f>'Inventory Ref Sheet'!AV2461</f>
        <v>0</v>
      </c>
      <c r="R2461" s="61"/>
      <c r="S2461" s="100" t="str">
        <f t="shared" si="132"/>
        <v/>
      </c>
      <c r="T2461" s="59">
        <f>'Inventory Ref Sheet'!M2461</f>
        <v>0</v>
      </c>
      <c r="U2461" s="102">
        <f>'Inventory Ref Sheet'!N2461</f>
        <v>0</v>
      </c>
      <c r="V2461" s="59">
        <f>'Inventory Ref Sheet'!O2461</f>
        <v>0</v>
      </c>
      <c r="W2461" s="59">
        <f>'Inventory Ref Sheet'!R2461</f>
        <v>0</v>
      </c>
      <c r="X2461" s="59">
        <f>'Inventory Ref Sheet'!S2461</f>
        <v>0</v>
      </c>
      <c r="Y2461" s="100" t="str">
        <f ca="1">IF('Inventory Ref Sheet'!U2461&gt;0,YEAR(TODAY())-'Inventory Ref Sheet'!U2461,"")</f>
        <v/>
      </c>
      <c r="Z2461" s="95">
        <f>'Inventory Ref Sheet'!W2461</f>
        <v>0</v>
      </c>
      <c r="AA2461" s="60">
        <f>'Inventory Ref Sheet'!X2461</f>
        <v>0</v>
      </c>
      <c r="AB2461" s="61"/>
      <c r="AC2461" s="97" t="str">
        <f t="shared" si="133"/>
        <v/>
      </c>
      <c r="AD2461" s="59">
        <f>'Inventory Ref Sheet'!Y2461</f>
        <v>0</v>
      </c>
      <c r="AE2461" s="59">
        <f>'Inventory Ref Sheet'!Z2461</f>
        <v>0</v>
      </c>
      <c r="AF2461" s="102">
        <f>'Inventory Ref Sheet'!AA2461</f>
        <v>0</v>
      </c>
      <c r="AG2461" s="59">
        <f>'Inventory Ref Sheet'!AD2461</f>
        <v>0</v>
      </c>
      <c r="AH2461" s="59">
        <f>'Inventory Ref Sheet'!AE2461</f>
        <v>0</v>
      </c>
      <c r="AI2461" s="100" t="str">
        <f ca="1">IF('Inventory Ref Sheet'!AG2461&gt;0,YEAR(TODAY())-'Inventory Ref Sheet'!AG2461,"")</f>
        <v/>
      </c>
      <c r="AJ2461" s="99"/>
      <c r="AK2461" s="60">
        <f>'Inventory Ref Sheet'!AJ2461</f>
        <v>0</v>
      </c>
      <c r="AL2461" s="99"/>
      <c r="AM2461" s="97" t="str">
        <f t="shared" si="134"/>
        <v/>
      </c>
    </row>
    <row r="2462" spans="10:39" x14ac:dyDescent="0.25">
      <c r="J2462" s="59">
        <f>'Inventory Ref Sheet'!AK2462</f>
        <v>0</v>
      </c>
      <c r="K2462" s="59">
        <f>'Inventory Ref Sheet'!AL2462</f>
        <v>0</v>
      </c>
      <c r="L2462" s="59">
        <f>'Inventory Ref Sheet'!AM2462</f>
        <v>0</v>
      </c>
      <c r="M2462" s="59">
        <f>'Inventory Ref Sheet'!AP2462</f>
        <v>0</v>
      </c>
      <c r="N2462" s="59">
        <f>'Inventory Ref Sheet'!AQ2462</f>
        <v>0</v>
      </c>
      <c r="O2462" s="100" t="str">
        <f ca="1">IF('Inventory Ref Sheet'!AS2462&gt;0,YEAR(TODAY())-'Inventory Ref Sheet'!AS2462,"")</f>
        <v/>
      </c>
      <c r="P2462" s="95">
        <f>'Inventory Ref Sheet'!AU2462</f>
        <v>0</v>
      </c>
      <c r="Q2462" s="60">
        <f>'Inventory Ref Sheet'!AV2462</f>
        <v>0</v>
      </c>
      <c r="R2462" s="61"/>
      <c r="S2462" s="100" t="str">
        <f t="shared" si="132"/>
        <v/>
      </c>
      <c r="T2462" s="59">
        <f>'Inventory Ref Sheet'!M2462</f>
        <v>0</v>
      </c>
      <c r="U2462" s="102">
        <f>'Inventory Ref Sheet'!N2462</f>
        <v>0</v>
      </c>
      <c r="V2462" s="59">
        <f>'Inventory Ref Sheet'!O2462</f>
        <v>0</v>
      </c>
      <c r="W2462" s="59">
        <f>'Inventory Ref Sheet'!R2462</f>
        <v>0</v>
      </c>
      <c r="X2462" s="59">
        <f>'Inventory Ref Sheet'!S2462</f>
        <v>0</v>
      </c>
      <c r="Y2462" s="100" t="str">
        <f ca="1">IF('Inventory Ref Sheet'!U2462&gt;0,YEAR(TODAY())-'Inventory Ref Sheet'!U2462,"")</f>
        <v/>
      </c>
      <c r="Z2462" s="95">
        <f>'Inventory Ref Sheet'!W2462</f>
        <v>0</v>
      </c>
      <c r="AA2462" s="60">
        <f>'Inventory Ref Sheet'!X2462</f>
        <v>0</v>
      </c>
      <c r="AB2462" s="61"/>
      <c r="AC2462" s="97" t="str">
        <f t="shared" si="133"/>
        <v/>
      </c>
      <c r="AD2462" s="59">
        <f>'Inventory Ref Sheet'!Y2462</f>
        <v>0</v>
      </c>
      <c r="AE2462" s="59">
        <f>'Inventory Ref Sheet'!Z2462</f>
        <v>0</v>
      </c>
      <c r="AF2462" s="102">
        <f>'Inventory Ref Sheet'!AA2462</f>
        <v>0</v>
      </c>
      <c r="AG2462" s="59">
        <f>'Inventory Ref Sheet'!AD2462</f>
        <v>0</v>
      </c>
      <c r="AH2462" s="59">
        <f>'Inventory Ref Sheet'!AE2462</f>
        <v>0</v>
      </c>
      <c r="AI2462" s="100" t="str">
        <f ca="1">IF('Inventory Ref Sheet'!AG2462&gt;0,YEAR(TODAY())-'Inventory Ref Sheet'!AG2462,"")</f>
        <v/>
      </c>
      <c r="AJ2462" s="99"/>
      <c r="AK2462" s="60">
        <f>'Inventory Ref Sheet'!AJ2462</f>
        <v>0</v>
      </c>
      <c r="AL2462" s="99"/>
      <c r="AM2462" s="97" t="str">
        <f t="shared" si="134"/>
        <v/>
      </c>
    </row>
    <row r="2463" spans="10:39" x14ac:dyDescent="0.25">
      <c r="J2463" s="59">
        <f>'Inventory Ref Sheet'!AK2463</f>
        <v>0</v>
      </c>
      <c r="K2463" s="59">
        <f>'Inventory Ref Sheet'!AL2463</f>
        <v>0</v>
      </c>
      <c r="L2463" s="59">
        <f>'Inventory Ref Sheet'!AM2463</f>
        <v>0</v>
      </c>
      <c r="M2463" s="59">
        <f>'Inventory Ref Sheet'!AP2463</f>
        <v>0</v>
      </c>
      <c r="N2463" s="59">
        <f>'Inventory Ref Sheet'!AQ2463</f>
        <v>0</v>
      </c>
      <c r="O2463" s="100" t="str">
        <f ca="1">IF('Inventory Ref Sheet'!AS2463&gt;0,YEAR(TODAY())-'Inventory Ref Sheet'!AS2463,"")</f>
        <v/>
      </c>
      <c r="P2463" s="95">
        <f>'Inventory Ref Sheet'!AU2463</f>
        <v>0</v>
      </c>
      <c r="Q2463" s="60">
        <f>'Inventory Ref Sheet'!AV2463</f>
        <v>0</v>
      </c>
      <c r="R2463" s="61"/>
      <c r="S2463" s="100" t="str">
        <f t="shared" si="132"/>
        <v/>
      </c>
      <c r="T2463" s="59">
        <f>'Inventory Ref Sheet'!M2463</f>
        <v>0</v>
      </c>
      <c r="U2463" s="102">
        <f>'Inventory Ref Sheet'!N2463</f>
        <v>0</v>
      </c>
      <c r="V2463" s="59">
        <f>'Inventory Ref Sheet'!O2463</f>
        <v>0</v>
      </c>
      <c r="W2463" s="59">
        <f>'Inventory Ref Sheet'!R2463</f>
        <v>0</v>
      </c>
      <c r="X2463" s="59">
        <f>'Inventory Ref Sheet'!S2463</f>
        <v>0</v>
      </c>
      <c r="Y2463" s="100" t="str">
        <f ca="1">IF('Inventory Ref Sheet'!U2463&gt;0,YEAR(TODAY())-'Inventory Ref Sheet'!U2463,"")</f>
        <v/>
      </c>
      <c r="Z2463" s="95">
        <f>'Inventory Ref Sheet'!W2463</f>
        <v>0</v>
      </c>
      <c r="AA2463" s="60">
        <f>'Inventory Ref Sheet'!X2463</f>
        <v>0</v>
      </c>
      <c r="AB2463" s="61"/>
      <c r="AC2463" s="97" t="str">
        <f t="shared" si="133"/>
        <v/>
      </c>
      <c r="AD2463" s="59">
        <f>'Inventory Ref Sheet'!Y2463</f>
        <v>0</v>
      </c>
      <c r="AE2463" s="59">
        <f>'Inventory Ref Sheet'!Z2463</f>
        <v>0</v>
      </c>
      <c r="AF2463" s="102">
        <f>'Inventory Ref Sheet'!AA2463</f>
        <v>0</v>
      </c>
      <c r="AG2463" s="59">
        <f>'Inventory Ref Sheet'!AD2463</f>
        <v>0</v>
      </c>
      <c r="AH2463" s="59">
        <f>'Inventory Ref Sheet'!AE2463</f>
        <v>0</v>
      </c>
      <c r="AI2463" s="100" t="str">
        <f ca="1">IF('Inventory Ref Sheet'!AG2463&gt;0,YEAR(TODAY())-'Inventory Ref Sheet'!AG2463,"")</f>
        <v/>
      </c>
      <c r="AJ2463" s="99"/>
      <c r="AK2463" s="60">
        <f>'Inventory Ref Sheet'!AJ2463</f>
        <v>0</v>
      </c>
      <c r="AL2463" s="99"/>
      <c r="AM2463" s="97" t="str">
        <f t="shared" si="134"/>
        <v/>
      </c>
    </row>
    <row r="2464" spans="10:39" x14ac:dyDescent="0.25">
      <c r="J2464" s="59">
        <f>'Inventory Ref Sheet'!AK2464</f>
        <v>0</v>
      </c>
      <c r="K2464" s="59">
        <f>'Inventory Ref Sheet'!AL2464</f>
        <v>0</v>
      </c>
      <c r="L2464" s="59">
        <f>'Inventory Ref Sheet'!AM2464</f>
        <v>0</v>
      </c>
      <c r="M2464" s="59">
        <f>'Inventory Ref Sheet'!AP2464</f>
        <v>0</v>
      </c>
      <c r="N2464" s="59">
        <f>'Inventory Ref Sheet'!AQ2464</f>
        <v>0</v>
      </c>
      <c r="O2464" s="100" t="str">
        <f ca="1">IF('Inventory Ref Sheet'!AS2464&gt;0,YEAR(TODAY())-'Inventory Ref Sheet'!AS2464,"")</f>
        <v/>
      </c>
      <c r="P2464" s="95">
        <f>'Inventory Ref Sheet'!AU2464</f>
        <v>0</v>
      </c>
      <c r="Q2464" s="60">
        <f>'Inventory Ref Sheet'!AV2464</f>
        <v>0</v>
      </c>
      <c r="R2464" s="61"/>
      <c r="S2464" s="100" t="str">
        <f t="shared" si="132"/>
        <v/>
      </c>
      <c r="T2464" s="59">
        <f>'Inventory Ref Sheet'!M2464</f>
        <v>0</v>
      </c>
      <c r="U2464" s="102">
        <f>'Inventory Ref Sheet'!N2464</f>
        <v>0</v>
      </c>
      <c r="V2464" s="59">
        <f>'Inventory Ref Sheet'!O2464</f>
        <v>0</v>
      </c>
      <c r="W2464" s="59">
        <f>'Inventory Ref Sheet'!R2464</f>
        <v>0</v>
      </c>
      <c r="X2464" s="59">
        <f>'Inventory Ref Sheet'!S2464</f>
        <v>0</v>
      </c>
      <c r="Y2464" s="100" t="str">
        <f ca="1">IF('Inventory Ref Sheet'!U2464&gt;0,YEAR(TODAY())-'Inventory Ref Sheet'!U2464,"")</f>
        <v/>
      </c>
      <c r="Z2464" s="95">
        <f>'Inventory Ref Sheet'!W2464</f>
        <v>0</v>
      </c>
      <c r="AA2464" s="60">
        <f>'Inventory Ref Sheet'!X2464</f>
        <v>0</v>
      </c>
      <c r="AB2464" s="61"/>
      <c r="AC2464" s="97" t="str">
        <f t="shared" si="133"/>
        <v/>
      </c>
      <c r="AD2464" s="59">
        <f>'Inventory Ref Sheet'!Y2464</f>
        <v>0</v>
      </c>
      <c r="AE2464" s="59">
        <f>'Inventory Ref Sheet'!Z2464</f>
        <v>0</v>
      </c>
      <c r="AF2464" s="102">
        <f>'Inventory Ref Sheet'!AA2464</f>
        <v>0</v>
      </c>
      <c r="AG2464" s="59">
        <f>'Inventory Ref Sheet'!AD2464</f>
        <v>0</v>
      </c>
      <c r="AH2464" s="59">
        <f>'Inventory Ref Sheet'!AE2464</f>
        <v>0</v>
      </c>
      <c r="AI2464" s="100" t="str">
        <f ca="1">IF('Inventory Ref Sheet'!AG2464&gt;0,YEAR(TODAY())-'Inventory Ref Sheet'!AG2464,"")</f>
        <v/>
      </c>
      <c r="AJ2464" s="99"/>
      <c r="AK2464" s="60">
        <f>'Inventory Ref Sheet'!AJ2464</f>
        <v>0</v>
      </c>
      <c r="AL2464" s="99"/>
      <c r="AM2464" s="97" t="str">
        <f t="shared" si="134"/>
        <v/>
      </c>
    </row>
    <row r="2465" spans="10:39" x14ac:dyDescent="0.25">
      <c r="J2465" s="59">
        <f>'Inventory Ref Sheet'!AK2465</f>
        <v>0</v>
      </c>
      <c r="K2465" s="59">
        <f>'Inventory Ref Sheet'!AL2465</f>
        <v>0</v>
      </c>
      <c r="L2465" s="59">
        <f>'Inventory Ref Sheet'!AM2465</f>
        <v>0</v>
      </c>
      <c r="M2465" s="59">
        <f>'Inventory Ref Sheet'!AP2465</f>
        <v>0</v>
      </c>
      <c r="N2465" s="59">
        <f>'Inventory Ref Sheet'!AQ2465</f>
        <v>0</v>
      </c>
      <c r="O2465" s="100" t="str">
        <f ca="1">IF('Inventory Ref Sheet'!AS2465&gt;0,YEAR(TODAY())-'Inventory Ref Sheet'!AS2465,"")</f>
        <v/>
      </c>
      <c r="P2465" s="95">
        <f>'Inventory Ref Sheet'!AU2465</f>
        <v>0</v>
      </c>
      <c r="Q2465" s="60">
        <f>'Inventory Ref Sheet'!AV2465</f>
        <v>0</v>
      </c>
      <c r="R2465" s="61"/>
      <c r="S2465" s="100" t="str">
        <f t="shared" si="132"/>
        <v/>
      </c>
      <c r="T2465" s="59">
        <f>'Inventory Ref Sheet'!M2465</f>
        <v>0</v>
      </c>
      <c r="U2465" s="102">
        <f>'Inventory Ref Sheet'!N2465</f>
        <v>0</v>
      </c>
      <c r="V2465" s="59">
        <f>'Inventory Ref Sheet'!O2465</f>
        <v>0</v>
      </c>
      <c r="W2465" s="59">
        <f>'Inventory Ref Sheet'!R2465</f>
        <v>0</v>
      </c>
      <c r="X2465" s="59">
        <f>'Inventory Ref Sheet'!S2465</f>
        <v>0</v>
      </c>
      <c r="Y2465" s="100" t="str">
        <f ca="1">IF('Inventory Ref Sheet'!U2465&gt;0,YEAR(TODAY())-'Inventory Ref Sheet'!U2465,"")</f>
        <v/>
      </c>
      <c r="Z2465" s="95">
        <f>'Inventory Ref Sheet'!W2465</f>
        <v>0</v>
      </c>
      <c r="AA2465" s="60">
        <f>'Inventory Ref Sheet'!X2465</f>
        <v>0</v>
      </c>
      <c r="AB2465" s="61"/>
      <c r="AC2465" s="97" t="str">
        <f t="shared" si="133"/>
        <v/>
      </c>
      <c r="AD2465" s="59">
        <f>'Inventory Ref Sheet'!Y2465</f>
        <v>0</v>
      </c>
      <c r="AE2465" s="59">
        <f>'Inventory Ref Sheet'!Z2465</f>
        <v>0</v>
      </c>
      <c r="AF2465" s="102">
        <f>'Inventory Ref Sheet'!AA2465</f>
        <v>0</v>
      </c>
      <c r="AG2465" s="59">
        <f>'Inventory Ref Sheet'!AD2465</f>
        <v>0</v>
      </c>
      <c r="AH2465" s="59">
        <f>'Inventory Ref Sheet'!AE2465</f>
        <v>0</v>
      </c>
      <c r="AI2465" s="100" t="str">
        <f ca="1">IF('Inventory Ref Sheet'!AG2465&gt;0,YEAR(TODAY())-'Inventory Ref Sheet'!AG2465,"")</f>
        <v/>
      </c>
      <c r="AJ2465" s="99"/>
      <c r="AK2465" s="60">
        <f>'Inventory Ref Sheet'!AJ2465</f>
        <v>0</v>
      </c>
      <c r="AL2465" s="99"/>
      <c r="AM2465" s="97" t="str">
        <f t="shared" si="134"/>
        <v/>
      </c>
    </row>
    <row r="2466" spans="10:39" x14ac:dyDescent="0.25">
      <c r="J2466" s="59">
        <f>'Inventory Ref Sheet'!AK2466</f>
        <v>0</v>
      </c>
      <c r="K2466" s="59">
        <f>'Inventory Ref Sheet'!AL2466</f>
        <v>0</v>
      </c>
      <c r="L2466" s="59">
        <f>'Inventory Ref Sheet'!AM2466</f>
        <v>0</v>
      </c>
      <c r="M2466" s="59">
        <f>'Inventory Ref Sheet'!AP2466</f>
        <v>0</v>
      </c>
      <c r="N2466" s="59">
        <f>'Inventory Ref Sheet'!AQ2466</f>
        <v>0</v>
      </c>
      <c r="O2466" s="100" t="str">
        <f ca="1">IF('Inventory Ref Sheet'!AS2466&gt;0,YEAR(TODAY())-'Inventory Ref Sheet'!AS2466,"")</f>
        <v/>
      </c>
      <c r="P2466" s="95">
        <f>'Inventory Ref Sheet'!AU2466</f>
        <v>0</v>
      </c>
      <c r="Q2466" s="60">
        <f>'Inventory Ref Sheet'!AV2466</f>
        <v>0</v>
      </c>
      <c r="R2466" s="61"/>
      <c r="S2466" s="100" t="str">
        <f t="shared" si="132"/>
        <v/>
      </c>
      <c r="T2466" s="59">
        <f>'Inventory Ref Sheet'!M2466</f>
        <v>0</v>
      </c>
      <c r="U2466" s="102">
        <f>'Inventory Ref Sheet'!N2466</f>
        <v>0</v>
      </c>
      <c r="V2466" s="59">
        <f>'Inventory Ref Sheet'!O2466</f>
        <v>0</v>
      </c>
      <c r="W2466" s="59">
        <f>'Inventory Ref Sheet'!R2466</f>
        <v>0</v>
      </c>
      <c r="X2466" s="59">
        <f>'Inventory Ref Sheet'!S2466</f>
        <v>0</v>
      </c>
      <c r="Y2466" s="100" t="str">
        <f ca="1">IF('Inventory Ref Sheet'!U2466&gt;0,YEAR(TODAY())-'Inventory Ref Sheet'!U2466,"")</f>
        <v/>
      </c>
      <c r="Z2466" s="95">
        <f>'Inventory Ref Sheet'!W2466</f>
        <v>0</v>
      </c>
      <c r="AA2466" s="60">
        <f>'Inventory Ref Sheet'!X2466</f>
        <v>0</v>
      </c>
      <c r="AB2466" s="61"/>
      <c r="AC2466" s="97" t="str">
        <f t="shared" si="133"/>
        <v/>
      </c>
      <c r="AD2466" s="59">
        <f>'Inventory Ref Sheet'!Y2466</f>
        <v>0</v>
      </c>
      <c r="AE2466" s="59">
        <f>'Inventory Ref Sheet'!Z2466</f>
        <v>0</v>
      </c>
      <c r="AF2466" s="102">
        <f>'Inventory Ref Sheet'!AA2466</f>
        <v>0</v>
      </c>
      <c r="AG2466" s="59">
        <f>'Inventory Ref Sheet'!AD2466</f>
        <v>0</v>
      </c>
      <c r="AH2466" s="59">
        <f>'Inventory Ref Sheet'!AE2466</f>
        <v>0</v>
      </c>
      <c r="AI2466" s="100" t="str">
        <f ca="1">IF('Inventory Ref Sheet'!AG2466&gt;0,YEAR(TODAY())-'Inventory Ref Sheet'!AG2466,"")</f>
        <v/>
      </c>
      <c r="AJ2466" s="99"/>
      <c r="AK2466" s="60">
        <f>'Inventory Ref Sheet'!AJ2466</f>
        <v>0</v>
      </c>
      <c r="AL2466" s="99"/>
      <c r="AM2466" s="97" t="str">
        <f t="shared" si="134"/>
        <v/>
      </c>
    </row>
    <row r="2467" spans="10:39" x14ac:dyDescent="0.25">
      <c r="J2467" s="59">
        <f>'Inventory Ref Sheet'!AK2467</f>
        <v>0</v>
      </c>
      <c r="K2467" s="59">
        <f>'Inventory Ref Sheet'!AL2467</f>
        <v>0</v>
      </c>
      <c r="L2467" s="59">
        <f>'Inventory Ref Sheet'!AM2467</f>
        <v>0</v>
      </c>
      <c r="M2467" s="59">
        <f>'Inventory Ref Sheet'!AP2467</f>
        <v>0</v>
      </c>
      <c r="N2467" s="59">
        <f>'Inventory Ref Sheet'!AQ2467</f>
        <v>0</v>
      </c>
      <c r="O2467" s="100" t="str">
        <f ca="1">IF('Inventory Ref Sheet'!AS2467&gt;0,YEAR(TODAY())-'Inventory Ref Sheet'!AS2467,"")</f>
        <v/>
      </c>
      <c r="P2467" s="95">
        <f>'Inventory Ref Sheet'!AU2467</f>
        <v>0</v>
      </c>
      <c r="Q2467" s="60">
        <f>'Inventory Ref Sheet'!AV2467</f>
        <v>0</v>
      </c>
      <c r="R2467" s="61"/>
      <c r="S2467" s="100" t="str">
        <f t="shared" si="132"/>
        <v/>
      </c>
      <c r="T2467" s="59">
        <f>'Inventory Ref Sheet'!M2467</f>
        <v>0</v>
      </c>
      <c r="U2467" s="102">
        <f>'Inventory Ref Sheet'!N2467</f>
        <v>0</v>
      </c>
      <c r="V2467" s="59">
        <f>'Inventory Ref Sheet'!O2467</f>
        <v>0</v>
      </c>
      <c r="W2467" s="59">
        <f>'Inventory Ref Sheet'!R2467</f>
        <v>0</v>
      </c>
      <c r="X2467" s="59">
        <f>'Inventory Ref Sheet'!S2467</f>
        <v>0</v>
      </c>
      <c r="Y2467" s="100" t="str">
        <f ca="1">IF('Inventory Ref Sheet'!U2467&gt;0,YEAR(TODAY())-'Inventory Ref Sheet'!U2467,"")</f>
        <v/>
      </c>
      <c r="Z2467" s="95">
        <f>'Inventory Ref Sheet'!W2467</f>
        <v>0</v>
      </c>
      <c r="AA2467" s="60">
        <f>'Inventory Ref Sheet'!X2467</f>
        <v>0</v>
      </c>
      <c r="AB2467" s="61"/>
      <c r="AC2467" s="97" t="str">
        <f t="shared" si="133"/>
        <v/>
      </c>
      <c r="AD2467" s="59">
        <f>'Inventory Ref Sheet'!Y2467</f>
        <v>0</v>
      </c>
      <c r="AE2467" s="59">
        <f>'Inventory Ref Sheet'!Z2467</f>
        <v>0</v>
      </c>
      <c r="AF2467" s="102">
        <f>'Inventory Ref Sheet'!AA2467</f>
        <v>0</v>
      </c>
      <c r="AG2467" s="59">
        <f>'Inventory Ref Sheet'!AD2467</f>
        <v>0</v>
      </c>
      <c r="AH2467" s="59">
        <f>'Inventory Ref Sheet'!AE2467</f>
        <v>0</v>
      </c>
      <c r="AI2467" s="100" t="str">
        <f ca="1">IF('Inventory Ref Sheet'!AG2467&gt;0,YEAR(TODAY())-'Inventory Ref Sheet'!AG2467,"")</f>
        <v/>
      </c>
      <c r="AJ2467" s="99"/>
      <c r="AK2467" s="60">
        <f>'Inventory Ref Sheet'!AJ2467</f>
        <v>0</v>
      </c>
      <c r="AL2467" s="99"/>
      <c r="AM2467" s="97" t="str">
        <f t="shared" si="134"/>
        <v/>
      </c>
    </row>
    <row r="2468" spans="10:39" x14ac:dyDescent="0.25">
      <c r="J2468" s="59">
        <f>'Inventory Ref Sheet'!AK2468</f>
        <v>0</v>
      </c>
      <c r="K2468" s="59">
        <f>'Inventory Ref Sheet'!AL2468</f>
        <v>0</v>
      </c>
      <c r="L2468" s="59">
        <f>'Inventory Ref Sheet'!AM2468</f>
        <v>0</v>
      </c>
      <c r="M2468" s="59">
        <f>'Inventory Ref Sheet'!AP2468</f>
        <v>0</v>
      </c>
      <c r="N2468" s="59">
        <f>'Inventory Ref Sheet'!AQ2468</f>
        <v>0</v>
      </c>
      <c r="O2468" s="100" t="str">
        <f ca="1">IF('Inventory Ref Sheet'!AS2468&gt;0,YEAR(TODAY())-'Inventory Ref Sheet'!AS2468,"")</f>
        <v/>
      </c>
      <c r="P2468" s="95">
        <f>'Inventory Ref Sheet'!AU2468</f>
        <v>0</v>
      </c>
      <c r="Q2468" s="60">
        <f>'Inventory Ref Sheet'!AV2468</f>
        <v>0</v>
      </c>
      <c r="R2468" s="61"/>
      <c r="S2468" s="100" t="str">
        <f t="shared" si="132"/>
        <v/>
      </c>
      <c r="T2468" s="59">
        <f>'Inventory Ref Sheet'!M2468</f>
        <v>0</v>
      </c>
      <c r="U2468" s="102">
        <f>'Inventory Ref Sheet'!N2468</f>
        <v>0</v>
      </c>
      <c r="V2468" s="59">
        <f>'Inventory Ref Sheet'!O2468</f>
        <v>0</v>
      </c>
      <c r="W2468" s="59">
        <f>'Inventory Ref Sheet'!R2468</f>
        <v>0</v>
      </c>
      <c r="X2468" s="59">
        <f>'Inventory Ref Sheet'!S2468</f>
        <v>0</v>
      </c>
      <c r="Y2468" s="100" t="str">
        <f ca="1">IF('Inventory Ref Sheet'!U2468&gt;0,YEAR(TODAY())-'Inventory Ref Sheet'!U2468,"")</f>
        <v/>
      </c>
      <c r="Z2468" s="95">
        <f>'Inventory Ref Sheet'!W2468</f>
        <v>0</v>
      </c>
      <c r="AA2468" s="60">
        <f>'Inventory Ref Sheet'!X2468</f>
        <v>0</v>
      </c>
      <c r="AB2468" s="61"/>
      <c r="AC2468" s="97" t="str">
        <f t="shared" si="133"/>
        <v/>
      </c>
      <c r="AD2468" s="59">
        <f>'Inventory Ref Sheet'!Y2468</f>
        <v>0</v>
      </c>
      <c r="AE2468" s="59">
        <f>'Inventory Ref Sheet'!Z2468</f>
        <v>0</v>
      </c>
      <c r="AF2468" s="102">
        <f>'Inventory Ref Sheet'!AA2468</f>
        <v>0</v>
      </c>
      <c r="AG2468" s="59">
        <f>'Inventory Ref Sheet'!AD2468</f>
        <v>0</v>
      </c>
      <c r="AH2468" s="59">
        <f>'Inventory Ref Sheet'!AE2468</f>
        <v>0</v>
      </c>
      <c r="AI2468" s="100" t="str">
        <f ca="1">IF('Inventory Ref Sheet'!AG2468&gt;0,YEAR(TODAY())-'Inventory Ref Sheet'!AG2468,"")</f>
        <v/>
      </c>
      <c r="AJ2468" s="99"/>
      <c r="AK2468" s="60">
        <f>'Inventory Ref Sheet'!AJ2468</f>
        <v>0</v>
      </c>
      <c r="AL2468" s="99"/>
      <c r="AM2468" s="97" t="str">
        <f t="shared" si="134"/>
        <v/>
      </c>
    </row>
    <row r="2469" spans="10:39" x14ac:dyDescent="0.25">
      <c r="J2469" s="59">
        <f>'Inventory Ref Sheet'!AK2469</f>
        <v>0</v>
      </c>
      <c r="K2469" s="59">
        <f>'Inventory Ref Sheet'!AL2469</f>
        <v>0</v>
      </c>
      <c r="L2469" s="59">
        <f>'Inventory Ref Sheet'!AM2469</f>
        <v>0</v>
      </c>
      <c r="M2469" s="59">
        <f>'Inventory Ref Sheet'!AP2469</f>
        <v>0</v>
      </c>
      <c r="N2469" s="59">
        <f>'Inventory Ref Sheet'!AQ2469</f>
        <v>0</v>
      </c>
      <c r="O2469" s="100" t="str">
        <f ca="1">IF('Inventory Ref Sheet'!AS2469&gt;0,YEAR(TODAY())-'Inventory Ref Sheet'!AS2469,"")</f>
        <v/>
      </c>
      <c r="P2469" s="95">
        <f>'Inventory Ref Sheet'!AU2469</f>
        <v>0</v>
      </c>
      <c r="Q2469" s="60">
        <f>'Inventory Ref Sheet'!AV2469</f>
        <v>0</v>
      </c>
      <c r="R2469" s="61"/>
      <c r="S2469" s="100" t="str">
        <f t="shared" si="132"/>
        <v/>
      </c>
      <c r="T2469" s="59">
        <f>'Inventory Ref Sheet'!M2469</f>
        <v>0</v>
      </c>
      <c r="U2469" s="102">
        <f>'Inventory Ref Sheet'!N2469</f>
        <v>0</v>
      </c>
      <c r="V2469" s="59">
        <f>'Inventory Ref Sheet'!O2469</f>
        <v>0</v>
      </c>
      <c r="W2469" s="59">
        <f>'Inventory Ref Sheet'!R2469</f>
        <v>0</v>
      </c>
      <c r="X2469" s="59">
        <f>'Inventory Ref Sheet'!S2469</f>
        <v>0</v>
      </c>
      <c r="Y2469" s="100" t="str">
        <f ca="1">IF('Inventory Ref Sheet'!U2469&gt;0,YEAR(TODAY())-'Inventory Ref Sheet'!U2469,"")</f>
        <v/>
      </c>
      <c r="Z2469" s="95">
        <f>'Inventory Ref Sheet'!W2469</f>
        <v>0</v>
      </c>
      <c r="AA2469" s="60">
        <f>'Inventory Ref Sheet'!X2469</f>
        <v>0</v>
      </c>
      <c r="AB2469" s="61"/>
      <c r="AC2469" s="97" t="str">
        <f t="shared" si="133"/>
        <v/>
      </c>
      <c r="AD2469" s="59">
        <f>'Inventory Ref Sheet'!Y2469</f>
        <v>0</v>
      </c>
      <c r="AE2469" s="59">
        <f>'Inventory Ref Sheet'!Z2469</f>
        <v>0</v>
      </c>
      <c r="AF2469" s="102">
        <f>'Inventory Ref Sheet'!AA2469</f>
        <v>0</v>
      </c>
      <c r="AG2469" s="59">
        <f>'Inventory Ref Sheet'!AD2469</f>
        <v>0</v>
      </c>
      <c r="AH2469" s="59">
        <f>'Inventory Ref Sheet'!AE2469</f>
        <v>0</v>
      </c>
      <c r="AI2469" s="100" t="str">
        <f ca="1">IF('Inventory Ref Sheet'!AG2469&gt;0,YEAR(TODAY())-'Inventory Ref Sheet'!AG2469,"")</f>
        <v/>
      </c>
      <c r="AJ2469" s="99"/>
      <c r="AK2469" s="60">
        <f>'Inventory Ref Sheet'!AJ2469</f>
        <v>0</v>
      </c>
      <c r="AL2469" s="99"/>
      <c r="AM2469" s="97" t="str">
        <f t="shared" si="134"/>
        <v/>
      </c>
    </row>
    <row r="2470" spans="10:39" x14ac:dyDescent="0.25">
      <c r="J2470" s="59">
        <f>'Inventory Ref Sheet'!AK2470</f>
        <v>0</v>
      </c>
      <c r="K2470" s="59">
        <f>'Inventory Ref Sheet'!AL2470</f>
        <v>0</v>
      </c>
      <c r="L2470" s="59">
        <f>'Inventory Ref Sheet'!AM2470</f>
        <v>0</v>
      </c>
      <c r="M2470" s="59">
        <f>'Inventory Ref Sheet'!AP2470</f>
        <v>0</v>
      </c>
      <c r="N2470" s="59">
        <f>'Inventory Ref Sheet'!AQ2470</f>
        <v>0</v>
      </c>
      <c r="O2470" s="100" t="str">
        <f ca="1">IF('Inventory Ref Sheet'!AS2470&gt;0,YEAR(TODAY())-'Inventory Ref Sheet'!AS2470,"")</f>
        <v/>
      </c>
      <c r="P2470" s="95">
        <f>'Inventory Ref Sheet'!AU2470</f>
        <v>0</v>
      </c>
      <c r="Q2470" s="60">
        <f>'Inventory Ref Sheet'!AV2470</f>
        <v>0</v>
      </c>
      <c r="R2470" s="61"/>
      <c r="S2470" s="100" t="str">
        <f t="shared" si="132"/>
        <v/>
      </c>
      <c r="T2470" s="59">
        <f>'Inventory Ref Sheet'!M2470</f>
        <v>0</v>
      </c>
      <c r="U2470" s="102">
        <f>'Inventory Ref Sheet'!N2470</f>
        <v>0</v>
      </c>
      <c r="V2470" s="59">
        <f>'Inventory Ref Sheet'!O2470</f>
        <v>0</v>
      </c>
      <c r="W2470" s="59">
        <f>'Inventory Ref Sheet'!R2470</f>
        <v>0</v>
      </c>
      <c r="X2470" s="59">
        <f>'Inventory Ref Sheet'!S2470</f>
        <v>0</v>
      </c>
      <c r="Y2470" s="100" t="str">
        <f ca="1">IF('Inventory Ref Sheet'!U2470&gt;0,YEAR(TODAY())-'Inventory Ref Sheet'!U2470,"")</f>
        <v/>
      </c>
      <c r="Z2470" s="95">
        <f>'Inventory Ref Sheet'!W2470</f>
        <v>0</v>
      </c>
      <c r="AA2470" s="60">
        <f>'Inventory Ref Sheet'!X2470</f>
        <v>0</v>
      </c>
      <c r="AB2470" s="61"/>
      <c r="AC2470" s="97" t="str">
        <f t="shared" si="133"/>
        <v/>
      </c>
      <c r="AD2470" s="59">
        <f>'Inventory Ref Sheet'!Y2470</f>
        <v>0</v>
      </c>
      <c r="AE2470" s="59">
        <f>'Inventory Ref Sheet'!Z2470</f>
        <v>0</v>
      </c>
      <c r="AF2470" s="102">
        <f>'Inventory Ref Sheet'!AA2470</f>
        <v>0</v>
      </c>
      <c r="AG2470" s="59">
        <f>'Inventory Ref Sheet'!AD2470</f>
        <v>0</v>
      </c>
      <c r="AH2470" s="59">
        <f>'Inventory Ref Sheet'!AE2470</f>
        <v>0</v>
      </c>
      <c r="AI2470" s="100" t="str">
        <f ca="1">IF('Inventory Ref Sheet'!AG2470&gt;0,YEAR(TODAY())-'Inventory Ref Sheet'!AG2470,"")</f>
        <v/>
      </c>
      <c r="AJ2470" s="99"/>
      <c r="AK2470" s="60">
        <f>'Inventory Ref Sheet'!AJ2470</f>
        <v>0</v>
      </c>
      <c r="AL2470" s="99"/>
      <c r="AM2470" s="97" t="str">
        <f t="shared" si="134"/>
        <v/>
      </c>
    </row>
    <row r="2471" spans="10:39" x14ac:dyDescent="0.25">
      <c r="J2471" s="59">
        <f>'Inventory Ref Sheet'!AK2471</f>
        <v>0</v>
      </c>
      <c r="K2471" s="59">
        <f>'Inventory Ref Sheet'!AL2471</f>
        <v>0</v>
      </c>
      <c r="L2471" s="59">
        <f>'Inventory Ref Sheet'!AM2471</f>
        <v>0</v>
      </c>
      <c r="M2471" s="59">
        <f>'Inventory Ref Sheet'!AP2471</f>
        <v>0</v>
      </c>
      <c r="N2471" s="59">
        <f>'Inventory Ref Sheet'!AQ2471</f>
        <v>0</v>
      </c>
      <c r="O2471" s="100" t="str">
        <f ca="1">IF('Inventory Ref Sheet'!AS2471&gt;0,YEAR(TODAY())-'Inventory Ref Sheet'!AS2471,"")</f>
        <v/>
      </c>
      <c r="P2471" s="95">
        <f>'Inventory Ref Sheet'!AU2471</f>
        <v>0</v>
      </c>
      <c r="Q2471" s="60">
        <f>'Inventory Ref Sheet'!AV2471</f>
        <v>0</v>
      </c>
      <c r="R2471" s="61"/>
      <c r="S2471" s="100" t="str">
        <f t="shared" si="132"/>
        <v/>
      </c>
      <c r="T2471" s="59">
        <f>'Inventory Ref Sheet'!M2471</f>
        <v>0</v>
      </c>
      <c r="U2471" s="102">
        <f>'Inventory Ref Sheet'!N2471</f>
        <v>0</v>
      </c>
      <c r="V2471" s="59">
        <f>'Inventory Ref Sheet'!O2471</f>
        <v>0</v>
      </c>
      <c r="W2471" s="59">
        <f>'Inventory Ref Sheet'!R2471</f>
        <v>0</v>
      </c>
      <c r="X2471" s="59">
        <f>'Inventory Ref Sheet'!S2471</f>
        <v>0</v>
      </c>
      <c r="Y2471" s="100" t="str">
        <f ca="1">IF('Inventory Ref Sheet'!U2471&gt;0,YEAR(TODAY())-'Inventory Ref Sheet'!U2471,"")</f>
        <v/>
      </c>
      <c r="Z2471" s="95">
        <f>'Inventory Ref Sheet'!W2471</f>
        <v>0</v>
      </c>
      <c r="AA2471" s="60">
        <f>'Inventory Ref Sheet'!X2471</f>
        <v>0</v>
      </c>
      <c r="AB2471" s="61"/>
      <c r="AC2471" s="97" t="str">
        <f t="shared" si="133"/>
        <v/>
      </c>
      <c r="AD2471" s="59">
        <f>'Inventory Ref Sheet'!Y2471</f>
        <v>0</v>
      </c>
      <c r="AE2471" s="59">
        <f>'Inventory Ref Sheet'!Z2471</f>
        <v>0</v>
      </c>
      <c r="AF2471" s="102">
        <f>'Inventory Ref Sheet'!AA2471</f>
        <v>0</v>
      </c>
      <c r="AG2471" s="59">
        <f>'Inventory Ref Sheet'!AD2471</f>
        <v>0</v>
      </c>
      <c r="AH2471" s="59">
        <f>'Inventory Ref Sheet'!AE2471</f>
        <v>0</v>
      </c>
      <c r="AI2471" s="100" t="str">
        <f ca="1">IF('Inventory Ref Sheet'!AG2471&gt;0,YEAR(TODAY())-'Inventory Ref Sheet'!AG2471,"")</f>
        <v/>
      </c>
      <c r="AJ2471" s="99"/>
      <c r="AK2471" s="60">
        <f>'Inventory Ref Sheet'!AJ2471</f>
        <v>0</v>
      </c>
      <c r="AL2471" s="99"/>
      <c r="AM2471" s="97" t="str">
        <f t="shared" si="134"/>
        <v/>
      </c>
    </row>
    <row r="2472" spans="10:39" x14ac:dyDescent="0.25">
      <c r="J2472" s="59">
        <f>'Inventory Ref Sheet'!AK2472</f>
        <v>0</v>
      </c>
      <c r="K2472" s="59">
        <f>'Inventory Ref Sheet'!AL2472</f>
        <v>0</v>
      </c>
      <c r="L2472" s="59">
        <f>'Inventory Ref Sheet'!AM2472</f>
        <v>0</v>
      </c>
      <c r="M2472" s="59">
        <f>'Inventory Ref Sheet'!AP2472</f>
        <v>0</v>
      </c>
      <c r="N2472" s="59">
        <f>'Inventory Ref Sheet'!AQ2472</f>
        <v>0</v>
      </c>
      <c r="O2472" s="100" t="str">
        <f ca="1">IF('Inventory Ref Sheet'!AS2472&gt;0,YEAR(TODAY())-'Inventory Ref Sheet'!AS2472,"")</f>
        <v/>
      </c>
      <c r="P2472" s="95">
        <f>'Inventory Ref Sheet'!AU2472</f>
        <v>0</v>
      </c>
      <c r="Q2472" s="60">
        <f>'Inventory Ref Sheet'!AV2472</f>
        <v>0</v>
      </c>
      <c r="R2472" s="61"/>
      <c r="S2472" s="100" t="str">
        <f t="shared" si="132"/>
        <v/>
      </c>
      <c r="T2472" s="59">
        <f>'Inventory Ref Sheet'!M2472</f>
        <v>0</v>
      </c>
      <c r="U2472" s="102">
        <f>'Inventory Ref Sheet'!N2472</f>
        <v>0</v>
      </c>
      <c r="V2472" s="59">
        <f>'Inventory Ref Sheet'!O2472</f>
        <v>0</v>
      </c>
      <c r="W2472" s="59">
        <f>'Inventory Ref Sheet'!R2472</f>
        <v>0</v>
      </c>
      <c r="X2472" s="59">
        <f>'Inventory Ref Sheet'!S2472</f>
        <v>0</v>
      </c>
      <c r="Y2472" s="100" t="str">
        <f ca="1">IF('Inventory Ref Sheet'!U2472&gt;0,YEAR(TODAY())-'Inventory Ref Sheet'!U2472,"")</f>
        <v/>
      </c>
      <c r="Z2472" s="95">
        <f>'Inventory Ref Sheet'!W2472</f>
        <v>0</v>
      </c>
      <c r="AA2472" s="60">
        <f>'Inventory Ref Sheet'!X2472</f>
        <v>0</v>
      </c>
      <c r="AB2472" s="61"/>
      <c r="AC2472" s="97" t="str">
        <f t="shared" si="133"/>
        <v/>
      </c>
      <c r="AD2472" s="59">
        <f>'Inventory Ref Sheet'!Y2472</f>
        <v>0</v>
      </c>
      <c r="AE2472" s="59">
        <f>'Inventory Ref Sheet'!Z2472</f>
        <v>0</v>
      </c>
      <c r="AF2472" s="102">
        <f>'Inventory Ref Sheet'!AA2472</f>
        <v>0</v>
      </c>
      <c r="AG2472" s="59">
        <f>'Inventory Ref Sheet'!AD2472</f>
        <v>0</v>
      </c>
      <c r="AH2472" s="59">
        <f>'Inventory Ref Sheet'!AE2472</f>
        <v>0</v>
      </c>
      <c r="AI2472" s="100" t="str">
        <f ca="1">IF('Inventory Ref Sheet'!AG2472&gt;0,YEAR(TODAY())-'Inventory Ref Sheet'!AG2472,"")</f>
        <v/>
      </c>
      <c r="AJ2472" s="99"/>
      <c r="AK2472" s="60">
        <f>'Inventory Ref Sheet'!AJ2472</f>
        <v>0</v>
      </c>
      <c r="AL2472" s="99"/>
      <c r="AM2472" s="97" t="str">
        <f t="shared" si="134"/>
        <v/>
      </c>
    </row>
    <row r="2473" spans="10:39" x14ac:dyDescent="0.25">
      <c r="J2473" s="59">
        <f>'Inventory Ref Sheet'!AK2473</f>
        <v>0</v>
      </c>
      <c r="K2473" s="59">
        <f>'Inventory Ref Sheet'!AL2473</f>
        <v>0</v>
      </c>
      <c r="L2473" s="59">
        <f>'Inventory Ref Sheet'!AM2473</f>
        <v>0</v>
      </c>
      <c r="M2473" s="59">
        <f>'Inventory Ref Sheet'!AP2473</f>
        <v>0</v>
      </c>
      <c r="N2473" s="59">
        <f>'Inventory Ref Sheet'!AQ2473</f>
        <v>0</v>
      </c>
      <c r="O2473" s="100" t="str">
        <f ca="1">IF('Inventory Ref Sheet'!AS2473&gt;0,YEAR(TODAY())-'Inventory Ref Sheet'!AS2473,"")</f>
        <v/>
      </c>
      <c r="P2473" s="95">
        <f>'Inventory Ref Sheet'!AU2473</f>
        <v>0</v>
      </c>
      <c r="Q2473" s="60">
        <f>'Inventory Ref Sheet'!AV2473</f>
        <v>0</v>
      </c>
      <c r="R2473" s="61"/>
      <c r="S2473" s="100" t="str">
        <f t="shared" si="132"/>
        <v/>
      </c>
      <c r="T2473" s="59">
        <f>'Inventory Ref Sheet'!M2473</f>
        <v>0</v>
      </c>
      <c r="U2473" s="102">
        <f>'Inventory Ref Sheet'!N2473</f>
        <v>0</v>
      </c>
      <c r="V2473" s="59">
        <f>'Inventory Ref Sheet'!O2473</f>
        <v>0</v>
      </c>
      <c r="W2473" s="59">
        <f>'Inventory Ref Sheet'!R2473</f>
        <v>0</v>
      </c>
      <c r="X2473" s="59">
        <f>'Inventory Ref Sheet'!S2473</f>
        <v>0</v>
      </c>
      <c r="Y2473" s="100" t="str">
        <f ca="1">IF('Inventory Ref Sheet'!U2473&gt;0,YEAR(TODAY())-'Inventory Ref Sheet'!U2473,"")</f>
        <v/>
      </c>
      <c r="Z2473" s="95">
        <f>'Inventory Ref Sheet'!W2473</f>
        <v>0</v>
      </c>
      <c r="AA2473" s="60">
        <f>'Inventory Ref Sheet'!X2473</f>
        <v>0</v>
      </c>
      <c r="AB2473" s="61"/>
      <c r="AC2473" s="97" t="str">
        <f t="shared" si="133"/>
        <v/>
      </c>
      <c r="AD2473" s="59">
        <f>'Inventory Ref Sheet'!Y2473</f>
        <v>0</v>
      </c>
      <c r="AE2473" s="59">
        <f>'Inventory Ref Sheet'!Z2473</f>
        <v>0</v>
      </c>
      <c r="AF2473" s="102">
        <f>'Inventory Ref Sheet'!AA2473</f>
        <v>0</v>
      </c>
      <c r="AG2473" s="59">
        <f>'Inventory Ref Sheet'!AD2473</f>
        <v>0</v>
      </c>
      <c r="AH2473" s="59">
        <f>'Inventory Ref Sheet'!AE2473</f>
        <v>0</v>
      </c>
      <c r="AI2473" s="100" t="str">
        <f ca="1">IF('Inventory Ref Sheet'!AG2473&gt;0,YEAR(TODAY())-'Inventory Ref Sheet'!AG2473,"")</f>
        <v/>
      </c>
      <c r="AJ2473" s="99"/>
      <c r="AK2473" s="60">
        <f>'Inventory Ref Sheet'!AJ2473</f>
        <v>0</v>
      </c>
      <c r="AL2473" s="99"/>
      <c r="AM2473" s="97" t="str">
        <f t="shared" si="134"/>
        <v/>
      </c>
    </row>
    <row r="2474" spans="10:39" x14ac:dyDescent="0.25">
      <c r="J2474" s="59">
        <f>'Inventory Ref Sheet'!AK2474</f>
        <v>0</v>
      </c>
      <c r="K2474" s="59">
        <f>'Inventory Ref Sheet'!AL2474</f>
        <v>0</v>
      </c>
      <c r="L2474" s="59">
        <f>'Inventory Ref Sheet'!AM2474</f>
        <v>0</v>
      </c>
      <c r="M2474" s="59">
        <f>'Inventory Ref Sheet'!AP2474</f>
        <v>0</v>
      </c>
      <c r="N2474" s="59">
        <f>'Inventory Ref Sheet'!AQ2474</f>
        <v>0</v>
      </c>
      <c r="O2474" s="100" t="str">
        <f ca="1">IF('Inventory Ref Sheet'!AS2474&gt;0,YEAR(TODAY())-'Inventory Ref Sheet'!AS2474,"")</f>
        <v/>
      </c>
      <c r="P2474" s="95">
        <f>'Inventory Ref Sheet'!AU2474</f>
        <v>0</v>
      </c>
      <c r="Q2474" s="60">
        <f>'Inventory Ref Sheet'!AV2474</f>
        <v>0</v>
      </c>
      <c r="R2474" s="61"/>
      <c r="S2474" s="100" t="str">
        <f t="shared" si="132"/>
        <v/>
      </c>
      <c r="T2474" s="59">
        <f>'Inventory Ref Sheet'!M2474</f>
        <v>0</v>
      </c>
      <c r="U2474" s="102">
        <f>'Inventory Ref Sheet'!N2474</f>
        <v>0</v>
      </c>
      <c r="V2474" s="59">
        <f>'Inventory Ref Sheet'!O2474</f>
        <v>0</v>
      </c>
      <c r="W2474" s="59">
        <f>'Inventory Ref Sheet'!R2474</f>
        <v>0</v>
      </c>
      <c r="X2474" s="59">
        <f>'Inventory Ref Sheet'!S2474</f>
        <v>0</v>
      </c>
      <c r="Y2474" s="100" t="str">
        <f ca="1">IF('Inventory Ref Sheet'!U2474&gt;0,YEAR(TODAY())-'Inventory Ref Sheet'!U2474,"")</f>
        <v/>
      </c>
      <c r="Z2474" s="95">
        <f>'Inventory Ref Sheet'!W2474</f>
        <v>0</v>
      </c>
      <c r="AA2474" s="60">
        <f>'Inventory Ref Sheet'!X2474</f>
        <v>0</v>
      </c>
      <c r="AB2474" s="61"/>
      <c r="AC2474" s="97" t="str">
        <f t="shared" si="133"/>
        <v/>
      </c>
      <c r="AD2474" s="59">
        <f>'Inventory Ref Sheet'!Y2474</f>
        <v>0</v>
      </c>
      <c r="AE2474" s="59">
        <f>'Inventory Ref Sheet'!Z2474</f>
        <v>0</v>
      </c>
      <c r="AF2474" s="102">
        <f>'Inventory Ref Sheet'!AA2474</f>
        <v>0</v>
      </c>
      <c r="AG2474" s="59">
        <f>'Inventory Ref Sheet'!AD2474</f>
        <v>0</v>
      </c>
      <c r="AH2474" s="59">
        <f>'Inventory Ref Sheet'!AE2474</f>
        <v>0</v>
      </c>
      <c r="AI2474" s="100" t="str">
        <f ca="1">IF('Inventory Ref Sheet'!AG2474&gt;0,YEAR(TODAY())-'Inventory Ref Sheet'!AG2474,"")</f>
        <v/>
      </c>
      <c r="AJ2474" s="99"/>
      <c r="AK2474" s="60">
        <f>'Inventory Ref Sheet'!AJ2474</f>
        <v>0</v>
      </c>
      <c r="AL2474" s="99"/>
      <c r="AM2474" s="97" t="str">
        <f t="shared" si="134"/>
        <v/>
      </c>
    </row>
    <row r="2475" spans="10:39" x14ac:dyDescent="0.25">
      <c r="J2475" s="59">
        <f>'Inventory Ref Sheet'!AK2475</f>
        <v>0</v>
      </c>
      <c r="K2475" s="59">
        <f>'Inventory Ref Sheet'!AL2475</f>
        <v>0</v>
      </c>
      <c r="L2475" s="59">
        <f>'Inventory Ref Sheet'!AM2475</f>
        <v>0</v>
      </c>
      <c r="M2475" s="59">
        <f>'Inventory Ref Sheet'!AP2475</f>
        <v>0</v>
      </c>
      <c r="N2475" s="59">
        <f>'Inventory Ref Sheet'!AQ2475</f>
        <v>0</v>
      </c>
      <c r="O2475" s="100" t="str">
        <f ca="1">IF('Inventory Ref Sheet'!AS2475&gt;0,YEAR(TODAY())-'Inventory Ref Sheet'!AS2475,"")</f>
        <v/>
      </c>
      <c r="P2475" s="95">
        <f>'Inventory Ref Sheet'!AU2475</f>
        <v>0</v>
      </c>
      <c r="Q2475" s="60">
        <f>'Inventory Ref Sheet'!AV2475</f>
        <v>0</v>
      </c>
      <c r="R2475" s="61"/>
      <c r="S2475" s="100" t="str">
        <f t="shared" si="132"/>
        <v/>
      </c>
      <c r="T2475" s="59">
        <f>'Inventory Ref Sheet'!M2475</f>
        <v>0</v>
      </c>
      <c r="U2475" s="102">
        <f>'Inventory Ref Sheet'!N2475</f>
        <v>0</v>
      </c>
      <c r="V2475" s="59">
        <f>'Inventory Ref Sheet'!O2475</f>
        <v>0</v>
      </c>
      <c r="W2475" s="59">
        <f>'Inventory Ref Sheet'!R2475</f>
        <v>0</v>
      </c>
      <c r="X2475" s="59">
        <f>'Inventory Ref Sheet'!S2475</f>
        <v>0</v>
      </c>
      <c r="Y2475" s="100" t="str">
        <f ca="1">IF('Inventory Ref Sheet'!U2475&gt;0,YEAR(TODAY())-'Inventory Ref Sheet'!U2475,"")</f>
        <v/>
      </c>
      <c r="Z2475" s="95">
        <f>'Inventory Ref Sheet'!W2475</f>
        <v>0</v>
      </c>
      <c r="AA2475" s="60">
        <f>'Inventory Ref Sheet'!X2475</f>
        <v>0</v>
      </c>
      <c r="AB2475" s="61"/>
      <c r="AC2475" s="97" t="str">
        <f t="shared" si="133"/>
        <v/>
      </c>
      <c r="AD2475" s="59">
        <f>'Inventory Ref Sheet'!Y2475</f>
        <v>0</v>
      </c>
      <c r="AE2475" s="59">
        <f>'Inventory Ref Sheet'!Z2475</f>
        <v>0</v>
      </c>
      <c r="AF2475" s="102">
        <f>'Inventory Ref Sheet'!AA2475</f>
        <v>0</v>
      </c>
      <c r="AG2475" s="59">
        <f>'Inventory Ref Sheet'!AD2475</f>
        <v>0</v>
      </c>
      <c r="AH2475" s="59">
        <f>'Inventory Ref Sheet'!AE2475</f>
        <v>0</v>
      </c>
      <c r="AI2475" s="100" t="str">
        <f ca="1">IF('Inventory Ref Sheet'!AG2475&gt;0,YEAR(TODAY())-'Inventory Ref Sheet'!AG2475,"")</f>
        <v/>
      </c>
      <c r="AJ2475" s="99"/>
      <c r="AK2475" s="60">
        <f>'Inventory Ref Sheet'!AJ2475</f>
        <v>0</v>
      </c>
      <c r="AL2475" s="99"/>
      <c r="AM2475" s="97" t="str">
        <f t="shared" si="134"/>
        <v/>
      </c>
    </row>
    <row r="2476" spans="10:39" x14ac:dyDescent="0.25">
      <c r="J2476" s="59">
        <f>'Inventory Ref Sheet'!AK2476</f>
        <v>0</v>
      </c>
      <c r="K2476" s="59">
        <f>'Inventory Ref Sheet'!AL2476</f>
        <v>0</v>
      </c>
      <c r="L2476" s="59">
        <f>'Inventory Ref Sheet'!AM2476</f>
        <v>0</v>
      </c>
      <c r="M2476" s="59">
        <f>'Inventory Ref Sheet'!AP2476</f>
        <v>0</v>
      </c>
      <c r="N2476" s="59">
        <f>'Inventory Ref Sheet'!AQ2476</f>
        <v>0</v>
      </c>
      <c r="O2476" s="100" t="str">
        <f ca="1">IF('Inventory Ref Sheet'!AS2476&gt;0,YEAR(TODAY())-'Inventory Ref Sheet'!AS2476,"")</f>
        <v/>
      </c>
      <c r="P2476" s="95">
        <f>'Inventory Ref Sheet'!AU2476</f>
        <v>0</v>
      </c>
      <c r="Q2476" s="60">
        <f>'Inventory Ref Sheet'!AV2476</f>
        <v>0</v>
      </c>
      <c r="R2476" s="61"/>
      <c r="S2476" s="100" t="str">
        <f t="shared" si="132"/>
        <v/>
      </c>
      <c r="T2476" s="59">
        <f>'Inventory Ref Sheet'!M2476</f>
        <v>0</v>
      </c>
      <c r="U2476" s="102">
        <f>'Inventory Ref Sheet'!N2476</f>
        <v>0</v>
      </c>
      <c r="V2476" s="59">
        <f>'Inventory Ref Sheet'!O2476</f>
        <v>0</v>
      </c>
      <c r="W2476" s="59">
        <f>'Inventory Ref Sheet'!R2476</f>
        <v>0</v>
      </c>
      <c r="X2476" s="59">
        <f>'Inventory Ref Sheet'!S2476</f>
        <v>0</v>
      </c>
      <c r="Y2476" s="100" t="str">
        <f ca="1">IF('Inventory Ref Sheet'!U2476&gt;0,YEAR(TODAY())-'Inventory Ref Sheet'!U2476,"")</f>
        <v/>
      </c>
      <c r="Z2476" s="95">
        <f>'Inventory Ref Sheet'!W2476</f>
        <v>0</v>
      </c>
      <c r="AA2476" s="60">
        <f>'Inventory Ref Sheet'!X2476</f>
        <v>0</v>
      </c>
      <c r="AB2476" s="61"/>
      <c r="AC2476" s="97" t="str">
        <f t="shared" si="133"/>
        <v/>
      </c>
      <c r="AD2476" s="59">
        <f>'Inventory Ref Sheet'!Y2476</f>
        <v>0</v>
      </c>
      <c r="AE2476" s="59">
        <f>'Inventory Ref Sheet'!Z2476</f>
        <v>0</v>
      </c>
      <c r="AF2476" s="102">
        <f>'Inventory Ref Sheet'!AA2476</f>
        <v>0</v>
      </c>
      <c r="AG2476" s="59">
        <f>'Inventory Ref Sheet'!AD2476</f>
        <v>0</v>
      </c>
      <c r="AH2476" s="59">
        <f>'Inventory Ref Sheet'!AE2476</f>
        <v>0</v>
      </c>
      <c r="AI2476" s="100" t="str">
        <f ca="1">IF('Inventory Ref Sheet'!AG2476&gt;0,YEAR(TODAY())-'Inventory Ref Sheet'!AG2476,"")</f>
        <v/>
      </c>
      <c r="AJ2476" s="99"/>
      <c r="AK2476" s="60">
        <f>'Inventory Ref Sheet'!AJ2476</f>
        <v>0</v>
      </c>
      <c r="AL2476" s="99"/>
      <c r="AM2476" s="97" t="str">
        <f t="shared" si="134"/>
        <v/>
      </c>
    </row>
    <row r="2477" spans="10:39" x14ac:dyDescent="0.25">
      <c r="J2477" s="59">
        <f>'Inventory Ref Sheet'!AK2477</f>
        <v>0</v>
      </c>
      <c r="K2477" s="59">
        <f>'Inventory Ref Sheet'!AL2477</f>
        <v>0</v>
      </c>
      <c r="L2477" s="59">
        <f>'Inventory Ref Sheet'!AM2477</f>
        <v>0</v>
      </c>
      <c r="M2477" s="59">
        <f>'Inventory Ref Sheet'!AP2477</f>
        <v>0</v>
      </c>
      <c r="N2477" s="59">
        <f>'Inventory Ref Sheet'!AQ2477</f>
        <v>0</v>
      </c>
      <c r="O2477" s="100" t="str">
        <f ca="1">IF('Inventory Ref Sheet'!AS2477&gt;0,YEAR(TODAY())-'Inventory Ref Sheet'!AS2477,"")</f>
        <v/>
      </c>
      <c r="P2477" s="95">
        <f>'Inventory Ref Sheet'!AU2477</f>
        <v>0</v>
      </c>
      <c r="Q2477" s="60">
        <f>'Inventory Ref Sheet'!AV2477</f>
        <v>0</v>
      </c>
      <c r="R2477" s="61"/>
      <c r="S2477" s="100" t="str">
        <f t="shared" si="132"/>
        <v/>
      </c>
      <c r="T2477" s="59">
        <f>'Inventory Ref Sheet'!M2477</f>
        <v>0</v>
      </c>
      <c r="U2477" s="102">
        <f>'Inventory Ref Sheet'!N2477</f>
        <v>0</v>
      </c>
      <c r="V2477" s="59">
        <f>'Inventory Ref Sheet'!O2477</f>
        <v>0</v>
      </c>
      <c r="W2477" s="59">
        <f>'Inventory Ref Sheet'!R2477</f>
        <v>0</v>
      </c>
      <c r="X2477" s="59">
        <f>'Inventory Ref Sheet'!S2477</f>
        <v>0</v>
      </c>
      <c r="Y2477" s="100" t="str">
        <f ca="1">IF('Inventory Ref Sheet'!U2477&gt;0,YEAR(TODAY())-'Inventory Ref Sheet'!U2477,"")</f>
        <v/>
      </c>
      <c r="Z2477" s="95">
        <f>'Inventory Ref Sheet'!W2477</f>
        <v>0</v>
      </c>
      <c r="AA2477" s="60">
        <f>'Inventory Ref Sheet'!X2477</f>
        <v>0</v>
      </c>
      <c r="AB2477" s="61"/>
      <c r="AC2477" s="97" t="str">
        <f t="shared" si="133"/>
        <v/>
      </c>
      <c r="AD2477" s="59">
        <f>'Inventory Ref Sheet'!Y2477</f>
        <v>0</v>
      </c>
      <c r="AE2477" s="59">
        <f>'Inventory Ref Sheet'!Z2477</f>
        <v>0</v>
      </c>
      <c r="AF2477" s="102">
        <f>'Inventory Ref Sheet'!AA2477</f>
        <v>0</v>
      </c>
      <c r="AG2477" s="59">
        <f>'Inventory Ref Sheet'!AD2477</f>
        <v>0</v>
      </c>
      <c r="AH2477" s="59">
        <f>'Inventory Ref Sheet'!AE2477</f>
        <v>0</v>
      </c>
      <c r="AI2477" s="100" t="str">
        <f ca="1">IF('Inventory Ref Sheet'!AG2477&gt;0,YEAR(TODAY())-'Inventory Ref Sheet'!AG2477,"")</f>
        <v/>
      </c>
      <c r="AJ2477" s="99"/>
      <c r="AK2477" s="60">
        <f>'Inventory Ref Sheet'!AJ2477</f>
        <v>0</v>
      </c>
      <c r="AL2477" s="99"/>
      <c r="AM2477" s="97" t="str">
        <f t="shared" si="134"/>
        <v/>
      </c>
    </row>
    <row r="2478" spans="10:39" x14ac:dyDescent="0.25">
      <c r="J2478" s="59">
        <f>'Inventory Ref Sheet'!AK2478</f>
        <v>0</v>
      </c>
      <c r="K2478" s="59">
        <f>'Inventory Ref Sheet'!AL2478</f>
        <v>0</v>
      </c>
      <c r="L2478" s="59">
        <f>'Inventory Ref Sheet'!AM2478</f>
        <v>0</v>
      </c>
      <c r="M2478" s="59">
        <f>'Inventory Ref Sheet'!AP2478</f>
        <v>0</v>
      </c>
      <c r="N2478" s="59">
        <f>'Inventory Ref Sheet'!AQ2478</f>
        <v>0</v>
      </c>
      <c r="O2478" s="100" t="str">
        <f ca="1">IF('Inventory Ref Sheet'!AS2478&gt;0,YEAR(TODAY())-'Inventory Ref Sheet'!AS2478,"")</f>
        <v/>
      </c>
      <c r="P2478" s="95">
        <f>'Inventory Ref Sheet'!AU2478</f>
        <v>0</v>
      </c>
      <c r="Q2478" s="60">
        <f>'Inventory Ref Sheet'!AV2478</f>
        <v>0</v>
      </c>
      <c r="R2478" s="61"/>
      <c r="S2478" s="100" t="str">
        <f t="shared" si="132"/>
        <v/>
      </c>
      <c r="T2478" s="59">
        <f>'Inventory Ref Sheet'!M2478</f>
        <v>0</v>
      </c>
      <c r="U2478" s="102">
        <f>'Inventory Ref Sheet'!N2478</f>
        <v>0</v>
      </c>
      <c r="V2478" s="59">
        <f>'Inventory Ref Sheet'!O2478</f>
        <v>0</v>
      </c>
      <c r="W2478" s="59">
        <f>'Inventory Ref Sheet'!R2478</f>
        <v>0</v>
      </c>
      <c r="X2478" s="59">
        <f>'Inventory Ref Sheet'!S2478</f>
        <v>0</v>
      </c>
      <c r="Y2478" s="100" t="str">
        <f ca="1">IF('Inventory Ref Sheet'!U2478&gt;0,YEAR(TODAY())-'Inventory Ref Sheet'!U2478,"")</f>
        <v/>
      </c>
      <c r="Z2478" s="95">
        <f>'Inventory Ref Sheet'!W2478</f>
        <v>0</v>
      </c>
      <c r="AA2478" s="60">
        <f>'Inventory Ref Sheet'!X2478</f>
        <v>0</v>
      </c>
      <c r="AB2478" s="61"/>
      <c r="AC2478" s="97" t="str">
        <f t="shared" si="133"/>
        <v/>
      </c>
      <c r="AD2478" s="59">
        <f>'Inventory Ref Sheet'!Y2478</f>
        <v>0</v>
      </c>
      <c r="AE2478" s="59">
        <f>'Inventory Ref Sheet'!Z2478</f>
        <v>0</v>
      </c>
      <c r="AF2478" s="102">
        <f>'Inventory Ref Sheet'!AA2478</f>
        <v>0</v>
      </c>
      <c r="AG2478" s="59">
        <f>'Inventory Ref Sheet'!AD2478</f>
        <v>0</v>
      </c>
      <c r="AH2478" s="59">
        <f>'Inventory Ref Sheet'!AE2478</f>
        <v>0</v>
      </c>
      <c r="AI2478" s="100" t="str">
        <f ca="1">IF('Inventory Ref Sheet'!AG2478&gt;0,YEAR(TODAY())-'Inventory Ref Sheet'!AG2478,"")</f>
        <v/>
      </c>
      <c r="AJ2478" s="99"/>
      <c r="AK2478" s="60">
        <f>'Inventory Ref Sheet'!AJ2478</f>
        <v>0</v>
      </c>
      <c r="AL2478" s="99"/>
      <c r="AM2478" s="97" t="str">
        <f t="shared" si="134"/>
        <v/>
      </c>
    </row>
    <row r="2479" spans="10:39" x14ac:dyDescent="0.25">
      <c r="J2479" s="59">
        <f>'Inventory Ref Sheet'!AK2479</f>
        <v>0</v>
      </c>
      <c r="K2479" s="59">
        <f>'Inventory Ref Sheet'!AL2479</f>
        <v>0</v>
      </c>
      <c r="L2479" s="59">
        <f>'Inventory Ref Sheet'!AM2479</f>
        <v>0</v>
      </c>
      <c r="M2479" s="59">
        <f>'Inventory Ref Sheet'!AP2479</f>
        <v>0</v>
      </c>
      <c r="N2479" s="59">
        <f>'Inventory Ref Sheet'!AQ2479</f>
        <v>0</v>
      </c>
      <c r="O2479" s="100" t="str">
        <f ca="1">IF('Inventory Ref Sheet'!AS2479&gt;0,YEAR(TODAY())-'Inventory Ref Sheet'!AS2479,"")</f>
        <v/>
      </c>
      <c r="P2479" s="95">
        <f>'Inventory Ref Sheet'!AU2479</f>
        <v>0</v>
      </c>
      <c r="Q2479" s="60">
        <f>'Inventory Ref Sheet'!AV2479</f>
        <v>0</v>
      </c>
      <c r="R2479" s="61"/>
      <c r="S2479" s="100" t="str">
        <f t="shared" si="132"/>
        <v/>
      </c>
      <c r="T2479" s="59">
        <f>'Inventory Ref Sheet'!M2479</f>
        <v>0</v>
      </c>
      <c r="U2479" s="102">
        <f>'Inventory Ref Sheet'!N2479</f>
        <v>0</v>
      </c>
      <c r="V2479" s="59">
        <f>'Inventory Ref Sheet'!O2479</f>
        <v>0</v>
      </c>
      <c r="W2479" s="59">
        <f>'Inventory Ref Sheet'!R2479</f>
        <v>0</v>
      </c>
      <c r="X2479" s="59">
        <f>'Inventory Ref Sheet'!S2479</f>
        <v>0</v>
      </c>
      <c r="Y2479" s="100" t="str">
        <f ca="1">IF('Inventory Ref Sheet'!U2479&gt;0,YEAR(TODAY())-'Inventory Ref Sheet'!U2479,"")</f>
        <v/>
      </c>
      <c r="Z2479" s="95">
        <f>'Inventory Ref Sheet'!W2479</f>
        <v>0</v>
      </c>
      <c r="AA2479" s="60">
        <f>'Inventory Ref Sheet'!X2479</f>
        <v>0</v>
      </c>
      <c r="AB2479" s="61"/>
      <c r="AC2479" s="97" t="str">
        <f t="shared" si="133"/>
        <v/>
      </c>
      <c r="AD2479" s="59">
        <f>'Inventory Ref Sheet'!Y2479</f>
        <v>0</v>
      </c>
      <c r="AE2479" s="59">
        <f>'Inventory Ref Sheet'!Z2479</f>
        <v>0</v>
      </c>
      <c r="AF2479" s="102">
        <f>'Inventory Ref Sheet'!AA2479</f>
        <v>0</v>
      </c>
      <c r="AG2479" s="59">
        <f>'Inventory Ref Sheet'!AD2479</f>
        <v>0</v>
      </c>
      <c r="AH2479" s="59">
        <f>'Inventory Ref Sheet'!AE2479</f>
        <v>0</v>
      </c>
      <c r="AI2479" s="100" t="str">
        <f ca="1">IF('Inventory Ref Sheet'!AG2479&gt;0,YEAR(TODAY())-'Inventory Ref Sheet'!AG2479,"")</f>
        <v/>
      </c>
      <c r="AJ2479" s="99"/>
      <c r="AK2479" s="60">
        <f>'Inventory Ref Sheet'!AJ2479</f>
        <v>0</v>
      </c>
      <c r="AL2479" s="99"/>
      <c r="AM2479" s="97" t="str">
        <f t="shared" si="134"/>
        <v/>
      </c>
    </row>
    <row r="2480" spans="10:39" x14ac:dyDescent="0.25">
      <c r="J2480" s="59">
        <f>'Inventory Ref Sheet'!AK2480</f>
        <v>0</v>
      </c>
      <c r="K2480" s="59">
        <f>'Inventory Ref Sheet'!AL2480</f>
        <v>0</v>
      </c>
      <c r="L2480" s="59">
        <f>'Inventory Ref Sheet'!AM2480</f>
        <v>0</v>
      </c>
      <c r="M2480" s="59">
        <f>'Inventory Ref Sheet'!AP2480</f>
        <v>0</v>
      </c>
      <c r="N2480" s="59">
        <f>'Inventory Ref Sheet'!AQ2480</f>
        <v>0</v>
      </c>
      <c r="O2480" s="100" t="str">
        <f ca="1">IF('Inventory Ref Sheet'!AS2480&gt;0,YEAR(TODAY())-'Inventory Ref Sheet'!AS2480,"")</f>
        <v/>
      </c>
      <c r="P2480" s="95">
        <f>'Inventory Ref Sheet'!AU2480</f>
        <v>0</v>
      </c>
      <c r="Q2480" s="60">
        <f>'Inventory Ref Sheet'!AV2480</f>
        <v>0</v>
      </c>
      <c r="R2480" s="61"/>
      <c r="S2480" s="100" t="str">
        <f t="shared" si="132"/>
        <v/>
      </c>
      <c r="T2480" s="59">
        <f>'Inventory Ref Sheet'!M2480</f>
        <v>0</v>
      </c>
      <c r="U2480" s="102">
        <f>'Inventory Ref Sheet'!N2480</f>
        <v>0</v>
      </c>
      <c r="V2480" s="59">
        <f>'Inventory Ref Sheet'!O2480</f>
        <v>0</v>
      </c>
      <c r="W2480" s="59">
        <f>'Inventory Ref Sheet'!R2480</f>
        <v>0</v>
      </c>
      <c r="X2480" s="59">
        <f>'Inventory Ref Sheet'!S2480</f>
        <v>0</v>
      </c>
      <c r="Y2480" s="100" t="str">
        <f ca="1">IF('Inventory Ref Sheet'!U2480&gt;0,YEAR(TODAY())-'Inventory Ref Sheet'!U2480,"")</f>
        <v/>
      </c>
      <c r="Z2480" s="95">
        <f>'Inventory Ref Sheet'!W2480</f>
        <v>0</v>
      </c>
      <c r="AA2480" s="60">
        <f>'Inventory Ref Sheet'!X2480</f>
        <v>0</v>
      </c>
      <c r="AB2480" s="61"/>
      <c r="AC2480" s="97" t="str">
        <f t="shared" si="133"/>
        <v/>
      </c>
      <c r="AD2480" s="59">
        <f>'Inventory Ref Sheet'!Y2480</f>
        <v>0</v>
      </c>
      <c r="AE2480" s="59">
        <f>'Inventory Ref Sheet'!Z2480</f>
        <v>0</v>
      </c>
      <c r="AF2480" s="102">
        <f>'Inventory Ref Sheet'!AA2480</f>
        <v>0</v>
      </c>
      <c r="AG2480" s="59">
        <f>'Inventory Ref Sheet'!AD2480</f>
        <v>0</v>
      </c>
      <c r="AH2480" s="59">
        <f>'Inventory Ref Sheet'!AE2480</f>
        <v>0</v>
      </c>
      <c r="AI2480" s="100" t="str">
        <f ca="1">IF('Inventory Ref Sheet'!AG2480&gt;0,YEAR(TODAY())-'Inventory Ref Sheet'!AG2480,"")</f>
        <v/>
      </c>
      <c r="AJ2480" s="99"/>
      <c r="AK2480" s="60">
        <f>'Inventory Ref Sheet'!AJ2480</f>
        <v>0</v>
      </c>
      <c r="AL2480" s="99"/>
      <c r="AM2480" s="97" t="str">
        <f t="shared" si="134"/>
        <v/>
      </c>
    </row>
    <row r="2481" spans="10:39" x14ac:dyDescent="0.25">
      <c r="J2481" s="59">
        <f>'Inventory Ref Sheet'!AK2481</f>
        <v>0</v>
      </c>
      <c r="K2481" s="59">
        <f>'Inventory Ref Sheet'!AL2481</f>
        <v>0</v>
      </c>
      <c r="L2481" s="59">
        <f>'Inventory Ref Sheet'!AM2481</f>
        <v>0</v>
      </c>
      <c r="M2481" s="59">
        <f>'Inventory Ref Sheet'!AP2481</f>
        <v>0</v>
      </c>
      <c r="N2481" s="59">
        <f>'Inventory Ref Sheet'!AQ2481</f>
        <v>0</v>
      </c>
      <c r="O2481" s="100" t="str">
        <f ca="1">IF('Inventory Ref Sheet'!AS2481&gt;0,YEAR(TODAY())-'Inventory Ref Sheet'!AS2481,"")</f>
        <v/>
      </c>
      <c r="P2481" s="95">
        <f>'Inventory Ref Sheet'!AU2481</f>
        <v>0</v>
      </c>
      <c r="Q2481" s="60">
        <f>'Inventory Ref Sheet'!AV2481</f>
        <v>0</v>
      </c>
      <c r="R2481" s="61"/>
      <c r="S2481" s="100" t="str">
        <f t="shared" si="132"/>
        <v/>
      </c>
      <c r="T2481" s="59">
        <f>'Inventory Ref Sheet'!M2481</f>
        <v>0</v>
      </c>
      <c r="U2481" s="102">
        <f>'Inventory Ref Sheet'!N2481</f>
        <v>0</v>
      </c>
      <c r="V2481" s="59">
        <f>'Inventory Ref Sheet'!O2481</f>
        <v>0</v>
      </c>
      <c r="W2481" s="59">
        <f>'Inventory Ref Sheet'!R2481</f>
        <v>0</v>
      </c>
      <c r="X2481" s="59">
        <f>'Inventory Ref Sheet'!S2481</f>
        <v>0</v>
      </c>
      <c r="Y2481" s="100" t="str">
        <f ca="1">IF('Inventory Ref Sheet'!U2481&gt;0,YEAR(TODAY())-'Inventory Ref Sheet'!U2481,"")</f>
        <v/>
      </c>
      <c r="Z2481" s="95">
        <f>'Inventory Ref Sheet'!W2481</f>
        <v>0</v>
      </c>
      <c r="AA2481" s="60">
        <f>'Inventory Ref Sheet'!X2481</f>
        <v>0</v>
      </c>
      <c r="AB2481" s="61"/>
      <c r="AC2481" s="97" t="str">
        <f t="shared" si="133"/>
        <v/>
      </c>
      <c r="AD2481" s="59">
        <f>'Inventory Ref Sheet'!Y2481</f>
        <v>0</v>
      </c>
      <c r="AE2481" s="59">
        <f>'Inventory Ref Sheet'!Z2481</f>
        <v>0</v>
      </c>
      <c r="AF2481" s="102">
        <f>'Inventory Ref Sheet'!AA2481</f>
        <v>0</v>
      </c>
      <c r="AG2481" s="59">
        <f>'Inventory Ref Sheet'!AD2481</f>
        <v>0</v>
      </c>
      <c r="AH2481" s="59">
        <f>'Inventory Ref Sheet'!AE2481</f>
        <v>0</v>
      </c>
      <c r="AI2481" s="100" t="str">
        <f ca="1">IF('Inventory Ref Sheet'!AG2481&gt;0,YEAR(TODAY())-'Inventory Ref Sheet'!AG2481,"")</f>
        <v/>
      </c>
      <c r="AJ2481" s="99"/>
      <c r="AK2481" s="60">
        <f>'Inventory Ref Sheet'!AJ2481</f>
        <v>0</v>
      </c>
      <c r="AL2481" s="99"/>
      <c r="AM2481" s="97" t="str">
        <f t="shared" si="134"/>
        <v/>
      </c>
    </row>
    <row r="2482" spans="10:39" x14ac:dyDescent="0.25">
      <c r="J2482" s="59">
        <f>'Inventory Ref Sheet'!AK2482</f>
        <v>0</v>
      </c>
      <c r="K2482" s="59">
        <f>'Inventory Ref Sheet'!AL2482</f>
        <v>0</v>
      </c>
      <c r="L2482" s="59">
        <f>'Inventory Ref Sheet'!AM2482</f>
        <v>0</v>
      </c>
      <c r="M2482" s="59">
        <f>'Inventory Ref Sheet'!AP2482</f>
        <v>0</v>
      </c>
      <c r="N2482" s="59">
        <f>'Inventory Ref Sheet'!AQ2482</f>
        <v>0</v>
      </c>
      <c r="O2482" s="100" t="str">
        <f ca="1">IF('Inventory Ref Sheet'!AS2482&gt;0,YEAR(TODAY())-'Inventory Ref Sheet'!AS2482,"")</f>
        <v/>
      </c>
      <c r="P2482" s="95">
        <f>'Inventory Ref Sheet'!AU2482</f>
        <v>0</v>
      </c>
      <c r="Q2482" s="60">
        <f>'Inventory Ref Sheet'!AV2482</f>
        <v>0</v>
      </c>
      <c r="R2482" s="61"/>
      <c r="S2482" s="100" t="str">
        <f t="shared" si="132"/>
        <v/>
      </c>
      <c r="T2482" s="59">
        <f>'Inventory Ref Sheet'!M2482</f>
        <v>0</v>
      </c>
      <c r="U2482" s="102">
        <f>'Inventory Ref Sheet'!N2482</f>
        <v>0</v>
      </c>
      <c r="V2482" s="59">
        <f>'Inventory Ref Sheet'!O2482</f>
        <v>0</v>
      </c>
      <c r="W2482" s="59">
        <f>'Inventory Ref Sheet'!R2482</f>
        <v>0</v>
      </c>
      <c r="X2482" s="59">
        <f>'Inventory Ref Sheet'!S2482</f>
        <v>0</v>
      </c>
      <c r="Y2482" s="100" t="str">
        <f ca="1">IF('Inventory Ref Sheet'!U2482&gt;0,YEAR(TODAY())-'Inventory Ref Sheet'!U2482,"")</f>
        <v/>
      </c>
      <c r="Z2482" s="95">
        <f>'Inventory Ref Sheet'!W2482</f>
        <v>0</v>
      </c>
      <c r="AA2482" s="60">
        <f>'Inventory Ref Sheet'!X2482</f>
        <v>0</v>
      </c>
      <c r="AB2482" s="61"/>
      <c r="AC2482" s="97" t="str">
        <f t="shared" si="133"/>
        <v/>
      </c>
      <c r="AD2482" s="59">
        <f>'Inventory Ref Sheet'!Y2482</f>
        <v>0</v>
      </c>
      <c r="AE2482" s="59">
        <f>'Inventory Ref Sheet'!Z2482</f>
        <v>0</v>
      </c>
      <c r="AF2482" s="102">
        <f>'Inventory Ref Sheet'!AA2482</f>
        <v>0</v>
      </c>
      <c r="AG2482" s="59">
        <f>'Inventory Ref Sheet'!AD2482</f>
        <v>0</v>
      </c>
      <c r="AH2482" s="59">
        <f>'Inventory Ref Sheet'!AE2482</f>
        <v>0</v>
      </c>
      <c r="AI2482" s="100" t="str">
        <f ca="1">IF('Inventory Ref Sheet'!AG2482&gt;0,YEAR(TODAY())-'Inventory Ref Sheet'!AG2482,"")</f>
        <v/>
      </c>
      <c r="AJ2482" s="99"/>
      <c r="AK2482" s="60">
        <f>'Inventory Ref Sheet'!AJ2482</f>
        <v>0</v>
      </c>
      <c r="AL2482" s="99"/>
      <c r="AM2482" s="97" t="str">
        <f t="shared" si="134"/>
        <v/>
      </c>
    </row>
    <row r="2483" spans="10:39" x14ac:dyDescent="0.25">
      <c r="J2483" s="59">
        <f>'Inventory Ref Sheet'!AK2483</f>
        <v>0</v>
      </c>
      <c r="K2483" s="59">
        <f>'Inventory Ref Sheet'!AL2483</f>
        <v>0</v>
      </c>
      <c r="L2483" s="59">
        <f>'Inventory Ref Sheet'!AM2483</f>
        <v>0</v>
      </c>
      <c r="M2483" s="59">
        <f>'Inventory Ref Sheet'!AP2483</f>
        <v>0</v>
      </c>
      <c r="N2483" s="59">
        <f>'Inventory Ref Sheet'!AQ2483</f>
        <v>0</v>
      </c>
      <c r="O2483" s="100" t="str">
        <f ca="1">IF('Inventory Ref Sheet'!AS2483&gt;0,YEAR(TODAY())-'Inventory Ref Sheet'!AS2483,"")</f>
        <v/>
      </c>
      <c r="P2483" s="95">
        <f>'Inventory Ref Sheet'!AU2483</f>
        <v>0</v>
      </c>
      <c r="Q2483" s="60">
        <f>'Inventory Ref Sheet'!AV2483</f>
        <v>0</v>
      </c>
      <c r="R2483" s="61"/>
      <c r="S2483" s="100" t="str">
        <f t="shared" si="132"/>
        <v/>
      </c>
      <c r="T2483" s="59">
        <f>'Inventory Ref Sheet'!M2483</f>
        <v>0</v>
      </c>
      <c r="U2483" s="102">
        <f>'Inventory Ref Sheet'!N2483</f>
        <v>0</v>
      </c>
      <c r="V2483" s="59">
        <f>'Inventory Ref Sheet'!O2483</f>
        <v>0</v>
      </c>
      <c r="W2483" s="59">
        <f>'Inventory Ref Sheet'!R2483</f>
        <v>0</v>
      </c>
      <c r="X2483" s="59">
        <f>'Inventory Ref Sheet'!S2483</f>
        <v>0</v>
      </c>
      <c r="Y2483" s="100" t="str">
        <f ca="1">IF('Inventory Ref Sheet'!U2483&gt;0,YEAR(TODAY())-'Inventory Ref Sheet'!U2483,"")</f>
        <v/>
      </c>
      <c r="Z2483" s="95">
        <f>'Inventory Ref Sheet'!W2483</f>
        <v>0</v>
      </c>
      <c r="AA2483" s="60">
        <f>'Inventory Ref Sheet'!X2483</f>
        <v>0</v>
      </c>
      <c r="AB2483" s="61"/>
      <c r="AC2483" s="97" t="str">
        <f t="shared" si="133"/>
        <v/>
      </c>
      <c r="AD2483" s="59">
        <f>'Inventory Ref Sheet'!Y2483</f>
        <v>0</v>
      </c>
      <c r="AE2483" s="59">
        <f>'Inventory Ref Sheet'!Z2483</f>
        <v>0</v>
      </c>
      <c r="AF2483" s="102">
        <f>'Inventory Ref Sheet'!AA2483</f>
        <v>0</v>
      </c>
      <c r="AG2483" s="59">
        <f>'Inventory Ref Sheet'!AD2483</f>
        <v>0</v>
      </c>
      <c r="AH2483" s="59">
        <f>'Inventory Ref Sheet'!AE2483</f>
        <v>0</v>
      </c>
      <c r="AI2483" s="100" t="str">
        <f ca="1">IF('Inventory Ref Sheet'!AG2483&gt;0,YEAR(TODAY())-'Inventory Ref Sheet'!AG2483,"")</f>
        <v/>
      </c>
      <c r="AJ2483" s="99"/>
      <c r="AK2483" s="60">
        <f>'Inventory Ref Sheet'!AJ2483</f>
        <v>0</v>
      </c>
      <c r="AL2483" s="99"/>
      <c r="AM2483" s="97" t="str">
        <f t="shared" si="134"/>
        <v/>
      </c>
    </row>
    <row r="2484" spans="10:39" x14ac:dyDescent="0.25">
      <c r="J2484" s="59">
        <f>'Inventory Ref Sheet'!AK2484</f>
        <v>0</v>
      </c>
      <c r="K2484" s="59">
        <f>'Inventory Ref Sheet'!AL2484</f>
        <v>0</v>
      </c>
      <c r="L2484" s="59">
        <f>'Inventory Ref Sheet'!AM2484</f>
        <v>0</v>
      </c>
      <c r="M2484" s="59">
        <f>'Inventory Ref Sheet'!AP2484</f>
        <v>0</v>
      </c>
      <c r="N2484" s="59">
        <f>'Inventory Ref Sheet'!AQ2484</f>
        <v>0</v>
      </c>
      <c r="O2484" s="100" t="str">
        <f ca="1">IF('Inventory Ref Sheet'!AS2484&gt;0,YEAR(TODAY())-'Inventory Ref Sheet'!AS2484,"")</f>
        <v/>
      </c>
      <c r="P2484" s="95">
        <f>'Inventory Ref Sheet'!AU2484</f>
        <v>0</v>
      </c>
      <c r="Q2484" s="60">
        <f>'Inventory Ref Sheet'!AV2484</f>
        <v>0</v>
      </c>
      <c r="R2484" s="61"/>
      <c r="S2484" s="100" t="str">
        <f t="shared" si="132"/>
        <v/>
      </c>
      <c r="T2484" s="59">
        <f>'Inventory Ref Sheet'!M2484</f>
        <v>0</v>
      </c>
      <c r="U2484" s="102">
        <f>'Inventory Ref Sheet'!N2484</f>
        <v>0</v>
      </c>
      <c r="V2484" s="59">
        <f>'Inventory Ref Sheet'!O2484</f>
        <v>0</v>
      </c>
      <c r="W2484" s="59">
        <f>'Inventory Ref Sheet'!R2484</f>
        <v>0</v>
      </c>
      <c r="X2484" s="59">
        <f>'Inventory Ref Sheet'!S2484</f>
        <v>0</v>
      </c>
      <c r="Y2484" s="100" t="str">
        <f ca="1">IF('Inventory Ref Sheet'!U2484&gt;0,YEAR(TODAY())-'Inventory Ref Sheet'!U2484,"")</f>
        <v/>
      </c>
      <c r="Z2484" s="95">
        <f>'Inventory Ref Sheet'!W2484</f>
        <v>0</v>
      </c>
      <c r="AA2484" s="60">
        <f>'Inventory Ref Sheet'!X2484</f>
        <v>0</v>
      </c>
      <c r="AB2484" s="61"/>
      <c r="AC2484" s="97" t="str">
        <f t="shared" si="133"/>
        <v/>
      </c>
      <c r="AD2484" s="59">
        <f>'Inventory Ref Sheet'!Y2484</f>
        <v>0</v>
      </c>
      <c r="AE2484" s="59">
        <f>'Inventory Ref Sheet'!Z2484</f>
        <v>0</v>
      </c>
      <c r="AF2484" s="102">
        <f>'Inventory Ref Sheet'!AA2484</f>
        <v>0</v>
      </c>
      <c r="AG2484" s="59">
        <f>'Inventory Ref Sheet'!AD2484</f>
        <v>0</v>
      </c>
      <c r="AH2484" s="59">
        <f>'Inventory Ref Sheet'!AE2484</f>
        <v>0</v>
      </c>
      <c r="AI2484" s="100" t="str">
        <f ca="1">IF('Inventory Ref Sheet'!AG2484&gt;0,YEAR(TODAY())-'Inventory Ref Sheet'!AG2484,"")</f>
        <v/>
      </c>
      <c r="AJ2484" s="99"/>
      <c r="AK2484" s="60">
        <f>'Inventory Ref Sheet'!AJ2484</f>
        <v>0</v>
      </c>
      <c r="AL2484" s="99"/>
      <c r="AM2484" s="97" t="str">
        <f t="shared" si="134"/>
        <v/>
      </c>
    </row>
    <row r="2485" spans="10:39" x14ac:dyDescent="0.25">
      <c r="J2485" s="59">
        <f>'Inventory Ref Sheet'!AK2485</f>
        <v>0</v>
      </c>
      <c r="K2485" s="59">
        <f>'Inventory Ref Sheet'!AL2485</f>
        <v>0</v>
      </c>
      <c r="L2485" s="59">
        <f>'Inventory Ref Sheet'!AM2485</f>
        <v>0</v>
      </c>
      <c r="M2485" s="59">
        <f>'Inventory Ref Sheet'!AP2485</f>
        <v>0</v>
      </c>
      <c r="N2485" s="59">
        <f>'Inventory Ref Sheet'!AQ2485</f>
        <v>0</v>
      </c>
      <c r="O2485" s="100" t="str">
        <f ca="1">IF('Inventory Ref Sheet'!AS2485&gt;0,YEAR(TODAY())-'Inventory Ref Sheet'!AS2485,"")</f>
        <v/>
      </c>
      <c r="P2485" s="95">
        <f>'Inventory Ref Sheet'!AU2485</f>
        <v>0</v>
      </c>
      <c r="Q2485" s="60">
        <f>'Inventory Ref Sheet'!AV2485</f>
        <v>0</v>
      </c>
      <c r="R2485" s="61"/>
      <c r="S2485" s="100" t="str">
        <f t="shared" si="132"/>
        <v/>
      </c>
      <c r="T2485" s="59">
        <f>'Inventory Ref Sheet'!M2485</f>
        <v>0</v>
      </c>
      <c r="U2485" s="102">
        <f>'Inventory Ref Sheet'!N2485</f>
        <v>0</v>
      </c>
      <c r="V2485" s="59">
        <f>'Inventory Ref Sheet'!O2485</f>
        <v>0</v>
      </c>
      <c r="W2485" s="59">
        <f>'Inventory Ref Sheet'!R2485</f>
        <v>0</v>
      </c>
      <c r="X2485" s="59">
        <f>'Inventory Ref Sheet'!S2485</f>
        <v>0</v>
      </c>
      <c r="Y2485" s="100" t="str">
        <f ca="1">IF('Inventory Ref Sheet'!U2485&gt;0,YEAR(TODAY())-'Inventory Ref Sheet'!U2485,"")</f>
        <v/>
      </c>
      <c r="Z2485" s="95">
        <f>'Inventory Ref Sheet'!W2485</f>
        <v>0</v>
      </c>
      <c r="AA2485" s="60">
        <f>'Inventory Ref Sheet'!X2485</f>
        <v>0</v>
      </c>
      <c r="AB2485" s="61"/>
      <c r="AC2485" s="97" t="str">
        <f t="shared" si="133"/>
        <v/>
      </c>
      <c r="AD2485" s="59">
        <f>'Inventory Ref Sheet'!Y2485</f>
        <v>0</v>
      </c>
      <c r="AE2485" s="59">
        <f>'Inventory Ref Sheet'!Z2485</f>
        <v>0</v>
      </c>
      <c r="AF2485" s="102">
        <f>'Inventory Ref Sheet'!AA2485</f>
        <v>0</v>
      </c>
      <c r="AG2485" s="59">
        <f>'Inventory Ref Sheet'!AD2485</f>
        <v>0</v>
      </c>
      <c r="AH2485" s="59">
        <f>'Inventory Ref Sheet'!AE2485</f>
        <v>0</v>
      </c>
      <c r="AI2485" s="100" t="str">
        <f ca="1">IF('Inventory Ref Sheet'!AG2485&gt;0,YEAR(TODAY())-'Inventory Ref Sheet'!AG2485,"")</f>
        <v/>
      </c>
      <c r="AJ2485" s="99"/>
      <c r="AK2485" s="60">
        <f>'Inventory Ref Sheet'!AJ2485</f>
        <v>0</v>
      </c>
      <c r="AL2485" s="99"/>
      <c r="AM2485" s="97" t="str">
        <f t="shared" si="134"/>
        <v/>
      </c>
    </row>
    <row r="2486" spans="10:39" x14ac:dyDescent="0.25">
      <c r="J2486" s="59">
        <f>'Inventory Ref Sheet'!AK2486</f>
        <v>0</v>
      </c>
      <c r="K2486" s="59">
        <f>'Inventory Ref Sheet'!AL2486</f>
        <v>0</v>
      </c>
      <c r="L2486" s="59">
        <f>'Inventory Ref Sheet'!AM2486</f>
        <v>0</v>
      </c>
      <c r="M2486" s="59">
        <f>'Inventory Ref Sheet'!AP2486</f>
        <v>0</v>
      </c>
      <c r="N2486" s="59">
        <f>'Inventory Ref Sheet'!AQ2486</f>
        <v>0</v>
      </c>
      <c r="O2486" s="100" t="str">
        <f ca="1">IF('Inventory Ref Sheet'!AS2486&gt;0,YEAR(TODAY())-'Inventory Ref Sheet'!AS2486,"")</f>
        <v/>
      </c>
      <c r="P2486" s="95">
        <f>'Inventory Ref Sheet'!AU2486</f>
        <v>0</v>
      </c>
      <c r="Q2486" s="60">
        <f>'Inventory Ref Sheet'!AV2486</f>
        <v>0</v>
      </c>
      <c r="R2486" s="61"/>
      <c r="S2486" s="100" t="str">
        <f t="shared" si="132"/>
        <v/>
      </c>
      <c r="T2486" s="59">
        <f>'Inventory Ref Sheet'!M2486</f>
        <v>0</v>
      </c>
      <c r="U2486" s="102">
        <f>'Inventory Ref Sheet'!N2486</f>
        <v>0</v>
      </c>
      <c r="V2486" s="59">
        <f>'Inventory Ref Sheet'!O2486</f>
        <v>0</v>
      </c>
      <c r="W2486" s="59">
        <f>'Inventory Ref Sheet'!R2486</f>
        <v>0</v>
      </c>
      <c r="X2486" s="59">
        <f>'Inventory Ref Sheet'!S2486</f>
        <v>0</v>
      </c>
      <c r="Y2486" s="100" t="str">
        <f ca="1">IF('Inventory Ref Sheet'!U2486&gt;0,YEAR(TODAY())-'Inventory Ref Sheet'!U2486,"")</f>
        <v/>
      </c>
      <c r="Z2486" s="95">
        <f>'Inventory Ref Sheet'!W2486</f>
        <v>0</v>
      </c>
      <c r="AA2486" s="60">
        <f>'Inventory Ref Sheet'!X2486</f>
        <v>0</v>
      </c>
      <c r="AB2486" s="61"/>
      <c r="AC2486" s="97" t="str">
        <f t="shared" si="133"/>
        <v/>
      </c>
      <c r="AD2486" s="59">
        <f>'Inventory Ref Sheet'!Y2486</f>
        <v>0</v>
      </c>
      <c r="AE2486" s="59">
        <f>'Inventory Ref Sheet'!Z2486</f>
        <v>0</v>
      </c>
      <c r="AF2486" s="102">
        <f>'Inventory Ref Sheet'!AA2486</f>
        <v>0</v>
      </c>
      <c r="AG2486" s="59">
        <f>'Inventory Ref Sheet'!AD2486</f>
        <v>0</v>
      </c>
      <c r="AH2486" s="59">
        <f>'Inventory Ref Sheet'!AE2486</f>
        <v>0</v>
      </c>
      <c r="AI2486" s="100" t="str">
        <f ca="1">IF('Inventory Ref Sheet'!AG2486&gt;0,YEAR(TODAY())-'Inventory Ref Sheet'!AG2486,"")</f>
        <v/>
      </c>
      <c r="AJ2486" s="99"/>
      <c r="AK2486" s="60">
        <f>'Inventory Ref Sheet'!AJ2486</f>
        <v>0</v>
      </c>
      <c r="AL2486" s="99"/>
      <c r="AM2486" s="97" t="str">
        <f t="shared" si="134"/>
        <v/>
      </c>
    </row>
    <row r="2487" spans="10:39" x14ac:dyDescent="0.25">
      <c r="J2487" s="59">
        <f>'Inventory Ref Sheet'!AK2487</f>
        <v>0</v>
      </c>
      <c r="K2487" s="59">
        <f>'Inventory Ref Sheet'!AL2487</f>
        <v>0</v>
      </c>
      <c r="L2487" s="59">
        <f>'Inventory Ref Sheet'!AM2487</f>
        <v>0</v>
      </c>
      <c r="M2487" s="59">
        <f>'Inventory Ref Sheet'!AP2487</f>
        <v>0</v>
      </c>
      <c r="N2487" s="59">
        <f>'Inventory Ref Sheet'!AQ2487</f>
        <v>0</v>
      </c>
      <c r="O2487" s="100" t="str">
        <f ca="1">IF('Inventory Ref Sheet'!AS2487&gt;0,YEAR(TODAY())-'Inventory Ref Sheet'!AS2487,"")</f>
        <v/>
      </c>
      <c r="P2487" s="95">
        <f>'Inventory Ref Sheet'!AU2487</f>
        <v>0</v>
      </c>
      <c r="Q2487" s="60">
        <f>'Inventory Ref Sheet'!AV2487</f>
        <v>0</v>
      </c>
      <c r="R2487" s="61"/>
      <c r="S2487" s="100" t="str">
        <f t="shared" si="132"/>
        <v/>
      </c>
      <c r="T2487" s="59">
        <f>'Inventory Ref Sheet'!M2487</f>
        <v>0</v>
      </c>
      <c r="U2487" s="102">
        <f>'Inventory Ref Sheet'!N2487</f>
        <v>0</v>
      </c>
      <c r="V2487" s="59">
        <f>'Inventory Ref Sheet'!O2487</f>
        <v>0</v>
      </c>
      <c r="W2487" s="59">
        <f>'Inventory Ref Sheet'!R2487</f>
        <v>0</v>
      </c>
      <c r="X2487" s="59">
        <f>'Inventory Ref Sheet'!S2487</f>
        <v>0</v>
      </c>
      <c r="Y2487" s="100" t="str">
        <f ca="1">IF('Inventory Ref Sheet'!U2487&gt;0,YEAR(TODAY())-'Inventory Ref Sheet'!U2487,"")</f>
        <v/>
      </c>
      <c r="Z2487" s="95">
        <f>'Inventory Ref Sheet'!W2487</f>
        <v>0</v>
      </c>
      <c r="AA2487" s="60">
        <f>'Inventory Ref Sheet'!X2487</f>
        <v>0</v>
      </c>
      <c r="AB2487" s="61"/>
      <c r="AC2487" s="97" t="str">
        <f t="shared" si="133"/>
        <v/>
      </c>
      <c r="AD2487" s="59">
        <f>'Inventory Ref Sheet'!Y2487</f>
        <v>0</v>
      </c>
      <c r="AE2487" s="59">
        <f>'Inventory Ref Sheet'!Z2487</f>
        <v>0</v>
      </c>
      <c r="AF2487" s="102">
        <f>'Inventory Ref Sheet'!AA2487</f>
        <v>0</v>
      </c>
      <c r="AG2487" s="59">
        <f>'Inventory Ref Sheet'!AD2487</f>
        <v>0</v>
      </c>
      <c r="AH2487" s="59">
        <f>'Inventory Ref Sheet'!AE2487</f>
        <v>0</v>
      </c>
      <c r="AI2487" s="100" t="str">
        <f ca="1">IF('Inventory Ref Sheet'!AG2487&gt;0,YEAR(TODAY())-'Inventory Ref Sheet'!AG2487,"")</f>
        <v/>
      </c>
      <c r="AJ2487" s="99"/>
      <c r="AK2487" s="60">
        <f>'Inventory Ref Sheet'!AJ2487</f>
        <v>0</v>
      </c>
      <c r="AL2487" s="99"/>
      <c r="AM2487" s="97" t="str">
        <f t="shared" si="134"/>
        <v/>
      </c>
    </row>
    <row r="2488" spans="10:39" x14ac:dyDescent="0.25">
      <c r="J2488" s="59">
        <f>'Inventory Ref Sheet'!AK2488</f>
        <v>0</v>
      </c>
      <c r="K2488" s="59">
        <f>'Inventory Ref Sheet'!AL2488</f>
        <v>0</v>
      </c>
      <c r="L2488" s="59">
        <f>'Inventory Ref Sheet'!AM2488</f>
        <v>0</v>
      </c>
      <c r="M2488" s="59">
        <f>'Inventory Ref Sheet'!AP2488</f>
        <v>0</v>
      </c>
      <c r="N2488" s="59">
        <f>'Inventory Ref Sheet'!AQ2488</f>
        <v>0</v>
      </c>
      <c r="O2488" s="100" t="str">
        <f ca="1">IF('Inventory Ref Sheet'!AS2488&gt;0,YEAR(TODAY())-'Inventory Ref Sheet'!AS2488,"")</f>
        <v/>
      </c>
      <c r="P2488" s="95">
        <f>'Inventory Ref Sheet'!AU2488</f>
        <v>0</v>
      </c>
      <c r="Q2488" s="60">
        <f>'Inventory Ref Sheet'!AV2488</f>
        <v>0</v>
      </c>
      <c r="R2488" s="61"/>
      <c r="S2488" s="100" t="str">
        <f t="shared" si="132"/>
        <v/>
      </c>
      <c r="T2488" s="59">
        <f>'Inventory Ref Sheet'!M2488</f>
        <v>0</v>
      </c>
      <c r="U2488" s="102">
        <f>'Inventory Ref Sheet'!N2488</f>
        <v>0</v>
      </c>
      <c r="V2488" s="59">
        <f>'Inventory Ref Sheet'!O2488</f>
        <v>0</v>
      </c>
      <c r="W2488" s="59">
        <f>'Inventory Ref Sheet'!R2488</f>
        <v>0</v>
      </c>
      <c r="X2488" s="59">
        <f>'Inventory Ref Sheet'!S2488</f>
        <v>0</v>
      </c>
      <c r="Y2488" s="100" t="str">
        <f ca="1">IF('Inventory Ref Sheet'!U2488&gt;0,YEAR(TODAY())-'Inventory Ref Sheet'!U2488,"")</f>
        <v/>
      </c>
      <c r="Z2488" s="95">
        <f>'Inventory Ref Sheet'!W2488</f>
        <v>0</v>
      </c>
      <c r="AA2488" s="60">
        <f>'Inventory Ref Sheet'!X2488</f>
        <v>0</v>
      </c>
      <c r="AB2488" s="61"/>
      <c r="AC2488" s="97" t="str">
        <f t="shared" si="133"/>
        <v/>
      </c>
      <c r="AD2488" s="59">
        <f>'Inventory Ref Sheet'!Y2488</f>
        <v>0</v>
      </c>
      <c r="AE2488" s="59">
        <f>'Inventory Ref Sheet'!Z2488</f>
        <v>0</v>
      </c>
      <c r="AF2488" s="102">
        <f>'Inventory Ref Sheet'!AA2488</f>
        <v>0</v>
      </c>
      <c r="AG2488" s="59">
        <f>'Inventory Ref Sheet'!AD2488</f>
        <v>0</v>
      </c>
      <c r="AH2488" s="59">
        <f>'Inventory Ref Sheet'!AE2488</f>
        <v>0</v>
      </c>
      <c r="AI2488" s="100" t="str">
        <f ca="1">IF('Inventory Ref Sheet'!AG2488&gt;0,YEAR(TODAY())-'Inventory Ref Sheet'!AG2488,"")</f>
        <v/>
      </c>
      <c r="AJ2488" s="99"/>
      <c r="AK2488" s="60">
        <f>'Inventory Ref Sheet'!AJ2488</f>
        <v>0</v>
      </c>
      <c r="AL2488" s="99"/>
      <c r="AM2488" s="97" t="str">
        <f t="shared" si="134"/>
        <v/>
      </c>
    </row>
    <row r="2489" spans="10:39" x14ac:dyDescent="0.25">
      <c r="J2489" s="59">
        <f>'Inventory Ref Sheet'!AK2489</f>
        <v>0</v>
      </c>
      <c r="K2489" s="59">
        <f>'Inventory Ref Sheet'!AL2489</f>
        <v>0</v>
      </c>
      <c r="L2489" s="59">
        <f>'Inventory Ref Sheet'!AM2489</f>
        <v>0</v>
      </c>
      <c r="M2489" s="59">
        <f>'Inventory Ref Sheet'!AP2489</f>
        <v>0</v>
      </c>
      <c r="N2489" s="59">
        <f>'Inventory Ref Sheet'!AQ2489</f>
        <v>0</v>
      </c>
      <c r="O2489" s="100" t="str">
        <f ca="1">IF('Inventory Ref Sheet'!AS2489&gt;0,YEAR(TODAY())-'Inventory Ref Sheet'!AS2489,"")</f>
        <v/>
      </c>
      <c r="P2489" s="95">
        <f>'Inventory Ref Sheet'!AU2489</f>
        <v>0</v>
      </c>
      <c r="Q2489" s="60">
        <f>'Inventory Ref Sheet'!AV2489</f>
        <v>0</v>
      </c>
      <c r="R2489" s="61"/>
      <c r="S2489" s="100" t="str">
        <f t="shared" si="132"/>
        <v/>
      </c>
      <c r="T2489" s="59">
        <f>'Inventory Ref Sheet'!M2489</f>
        <v>0</v>
      </c>
      <c r="U2489" s="102">
        <f>'Inventory Ref Sheet'!N2489</f>
        <v>0</v>
      </c>
      <c r="V2489" s="59">
        <f>'Inventory Ref Sheet'!O2489</f>
        <v>0</v>
      </c>
      <c r="W2489" s="59">
        <f>'Inventory Ref Sheet'!R2489</f>
        <v>0</v>
      </c>
      <c r="X2489" s="59">
        <f>'Inventory Ref Sheet'!S2489</f>
        <v>0</v>
      </c>
      <c r="Y2489" s="100" t="str">
        <f ca="1">IF('Inventory Ref Sheet'!U2489&gt;0,YEAR(TODAY())-'Inventory Ref Sheet'!U2489,"")</f>
        <v/>
      </c>
      <c r="Z2489" s="95">
        <f>'Inventory Ref Sheet'!W2489</f>
        <v>0</v>
      </c>
      <c r="AA2489" s="60">
        <f>'Inventory Ref Sheet'!X2489</f>
        <v>0</v>
      </c>
      <c r="AB2489" s="61"/>
      <c r="AC2489" s="97" t="str">
        <f t="shared" si="133"/>
        <v/>
      </c>
      <c r="AD2489" s="59">
        <f>'Inventory Ref Sheet'!Y2489</f>
        <v>0</v>
      </c>
      <c r="AE2489" s="59">
        <f>'Inventory Ref Sheet'!Z2489</f>
        <v>0</v>
      </c>
      <c r="AF2489" s="102">
        <f>'Inventory Ref Sheet'!AA2489</f>
        <v>0</v>
      </c>
      <c r="AG2489" s="59">
        <f>'Inventory Ref Sheet'!AD2489</f>
        <v>0</v>
      </c>
      <c r="AH2489" s="59">
        <f>'Inventory Ref Sheet'!AE2489</f>
        <v>0</v>
      </c>
      <c r="AI2489" s="100" t="str">
        <f ca="1">IF('Inventory Ref Sheet'!AG2489&gt;0,YEAR(TODAY())-'Inventory Ref Sheet'!AG2489,"")</f>
        <v/>
      </c>
      <c r="AJ2489" s="99"/>
      <c r="AK2489" s="60">
        <f>'Inventory Ref Sheet'!AJ2489</f>
        <v>0</v>
      </c>
      <c r="AL2489" s="99"/>
      <c r="AM2489" s="97" t="str">
        <f t="shared" si="134"/>
        <v/>
      </c>
    </row>
    <row r="2490" spans="10:39" x14ac:dyDescent="0.25">
      <c r="J2490" s="59">
        <f>'Inventory Ref Sheet'!AK2490</f>
        <v>0</v>
      </c>
      <c r="K2490" s="59">
        <f>'Inventory Ref Sheet'!AL2490</f>
        <v>0</v>
      </c>
      <c r="L2490" s="59">
        <f>'Inventory Ref Sheet'!AM2490</f>
        <v>0</v>
      </c>
      <c r="M2490" s="59">
        <f>'Inventory Ref Sheet'!AP2490</f>
        <v>0</v>
      </c>
      <c r="N2490" s="59">
        <f>'Inventory Ref Sheet'!AQ2490</f>
        <v>0</v>
      </c>
      <c r="O2490" s="100" t="str">
        <f ca="1">IF('Inventory Ref Sheet'!AS2490&gt;0,YEAR(TODAY())-'Inventory Ref Sheet'!AS2490,"")</f>
        <v/>
      </c>
      <c r="P2490" s="95">
        <f>'Inventory Ref Sheet'!AU2490</f>
        <v>0</v>
      </c>
      <c r="Q2490" s="60">
        <f>'Inventory Ref Sheet'!AV2490</f>
        <v>0</v>
      </c>
      <c r="R2490" s="61"/>
      <c r="S2490" s="100" t="str">
        <f t="shared" si="132"/>
        <v/>
      </c>
      <c r="T2490" s="59">
        <f>'Inventory Ref Sheet'!M2490</f>
        <v>0</v>
      </c>
      <c r="U2490" s="102">
        <f>'Inventory Ref Sheet'!N2490</f>
        <v>0</v>
      </c>
      <c r="V2490" s="59">
        <f>'Inventory Ref Sheet'!O2490</f>
        <v>0</v>
      </c>
      <c r="W2490" s="59">
        <f>'Inventory Ref Sheet'!R2490</f>
        <v>0</v>
      </c>
      <c r="X2490" s="59">
        <f>'Inventory Ref Sheet'!S2490</f>
        <v>0</v>
      </c>
      <c r="Y2490" s="100" t="str">
        <f ca="1">IF('Inventory Ref Sheet'!U2490&gt;0,YEAR(TODAY())-'Inventory Ref Sheet'!U2490,"")</f>
        <v/>
      </c>
      <c r="Z2490" s="95">
        <f>'Inventory Ref Sheet'!W2490</f>
        <v>0</v>
      </c>
      <c r="AA2490" s="60">
        <f>'Inventory Ref Sheet'!X2490</f>
        <v>0</v>
      </c>
      <c r="AB2490" s="61"/>
      <c r="AC2490" s="97" t="str">
        <f t="shared" si="133"/>
        <v/>
      </c>
      <c r="AD2490" s="59">
        <f>'Inventory Ref Sheet'!Y2490</f>
        <v>0</v>
      </c>
      <c r="AE2490" s="59">
        <f>'Inventory Ref Sheet'!Z2490</f>
        <v>0</v>
      </c>
      <c r="AF2490" s="102">
        <f>'Inventory Ref Sheet'!AA2490</f>
        <v>0</v>
      </c>
      <c r="AG2490" s="59">
        <f>'Inventory Ref Sheet'!AD2490</f>
        <v>0</v>
      </c>
      <c r="AH2490" s="59">
        <f>'Inventory Ref Sheet'!AE2490</f>
        <v>0</v>
      </c>
      <c r="AI2490" s="100" t="str">
        <f ca="1">IF('Inventory Ref Sheet'!AG2490&gt;0,YEAR(TODAY())-'Inventory Ref Sheet'!AG2490,"")</f>
        <v/>
      </c>
      <c r="AJ2490" s="99"/>
      <c r="AK2490" s="60">
        <f>'Inventory Ref Sheet'!AJ2490</f>
        <v>0</v>
      </c>
      <c r="AL2490" s="99"/>
      <c r="AM2490" s="97" t="str">
        <f t="shared" si="134"/>
        <v/>
      </c>
    </row>
    <row r="2491" spans="10:39" x14ac:dyDescent="0.25">
      <c r="J2491" s="59">
        <f>'Inventory Ref Sheet'!AK2491</f>
        <v>0</v>
      </c>
      <c r="K2491" s="59">
        <f>'Inventory Ref Sheet'!AL2491</f>
        <v>0</v>
      </c>
      <c r="L2491" s="59">
        <f>'Inventory Ref Sheet'!AM2491</f>
        <v>0</v>
      </c>
      <c r="M2491" s="59">
        <f>'Inventory Ref Sheet'!AP2491</f>
        <v>0</v>
      </c>
      <c r="N2491" s="59">
        <f>'Inventory Ref Sheet'!AQ2491</f>
        <v>0</v>
      </c>
      <c r="O2491" s="100" t="str">
        <f ca="1">IF('Inventory Ref Sheet'!AS2491&gt;0,YEAR(TODAY())-'Inventory Ref Sheet'!AS2491,"")</f>
        <v/>
      </c>
      <c r="P2491" s="95">
        <f>'Inventory Ref Sheet'!AU2491</f>
        <v>0</v>
      </c>
      <c r="Q2491" s="60">
        <f>'Inventory Ref Sheet'!AV2491</f>
        <v>0</v>
      </c>
      <c r="R2491" s="61"/>
      <c r="S2491" s="100" t="str">
        <f t="shared" si="132"/>
        <v/>
      </c>
      <c r="T2491" s="59">
        <f>'Inventory Ref Sheet'!M2491</f>
        <v>0</v>
      </c>
      <c r="U2491" s="102">
        <f>'Inventory Ref Sheet'!N2491</f>
        <v>0</v>
      </c>
      <c r="V2491" s="59">
        <f>'Inventory Ref Sheet'!O2491</f>
        <v>0</v>
      </c>
      <c r="W2491" s="59">
        <f>'Inventory Ref Sheet'!R2491</f>
        <v>0</v>
      </c>
      <c r="X2491" s="59">
        <f>'Inventory Ref Sheet'!S2491</f>
        <v>0</v>
      </c>
      <c r="Y2491" s="100" t="str">
        <f ca="1">IF('Inventory Ref Sheet'!U2491&gt;0,YEAR(TODAY())-'Inventory Ref Sheet'!U2491,"")</f>
        <v/>
      </c>
      <c r="Z2491" s="95">
        <f>'Inventory Ref Sheet'!W2491</f>
        <v>0</v>
      </c>
      <c r="AA2491" s="60">
        <f>'Inventory Ref Sheet'!X2491</f>
        <v>0</v>
      </c>
      <c r="AB2491" s="61"/>
      <c r="AC2491" s="97" t="str">
        <f t="shared" si="133"/>
        <v/>
      </c>
      <c r="AD2491" s="59">
        <f>'Inventory Ref Sheet'!Y2491</f>
        <v>0</v>
      </c>
      <c r="AE2491" s="59">
        <f>'Inventory Ref Sheet'!Z2491</f>
        <v>0</v>
      </c>
      <c r="AF2491" s="102">
        <f>'Inventory Ref Sheet'!AA2491</f>
        <v>0</v>
      </c>
      <c r="AG2491" s="59">
        <f>'Inventory Ref Sheet'!AD2491</f>
        <v>0</v>
      </c>
      <c r="AH2491" s="59">
        <f>'Inventory Ref Sheet'!AE2491</f>
        <v>0</v>
      </c>
      <c r="AI2491" s="100" t="str">
        <f ca="1">IF('Inventory Ref Sheet'!AG2491&gt;0,YEAR(TODAY())-'Inventory Ref Sheet'!AG2491,"")</f>
        <v/>
      </c>
      <c r="AJ2491" s="99"/>
      <c r="AK2491" s="60">
        <f>'Inventory Ref Sheet'!AJ2491</f>
        <v>0</v>
      </c>
      <c r="AL2491" s="99"/>
      <c r="AM2491" s="97" t="str">
        <f t="shared" si="134"/>
        <v/>
      </c>
    </row>
    <row r="2492" spans="10:39" x14ac:dyDescent="0.25">
      <c r="J2492" s="59">
        <f>'Inventory Ref Sheet'!AK2492</f>
        <v>0</v>
      </c>
      <c r="K2492" s="59">
        <f>'Inventory Ref Sheet'!AL2492</f>
        <v>0</v>
      </c>
      <c r="L2492" s="59">
        <f>'Inventory Ref Sheet'!AM2492</f>
        <v>0</v>
      </c>
      <c r="M2492" s="59">
        <f>'Inventory Ref Sheet'!AP2492</f>
        <v>0</v>
      </c>
      <c r="N2492" s="59">
        <f>'Inventory Ref Sheet'!AQ2492</f>
        <v>0</v>
      </c>
      <c r="O2492" s="100" t="str">
        <f ca="1">IF('Inventory Ref Sheet'!AS2492&gt;0,YEAR(TODAY())-'Inventory Ref Sheet'!AS2492,"")</f>
        <v/>
      </c>
      <c r="P2492" s="95">
        <f>'Inventory Ref Sheet'!AU2492</f>
        <v>0</v>
      </c>
      <c r="Q2492" s="60">
        <f>'Inventory Ref Sheet'!AV2492</f>
        <v>0</v>
      </c>
      <c r="R2492" s="61"/>
      <c r="S2492" s="100" t="str">
        <f t="shared" si="132"/>
        <v/>
      </c>
      <c r="T2492" s="59">
        <f>'Inventory Ref Sheet'!M2492</f>
        <v>0</v>
      </c>
      <c r="U2492" s="102">
        <f>'Inventory Ref Sheet'!N2492</f>
        <v>0</v>
      </c>
      <c r="V2492" s="59">
        <f>'Inventory Ref Sheet'!O2492</f>
        <v>0</v>
      </c>
      <c r="W2492" s="59">
        <f>'Inventory Ref Sheet'!R2492</f>
        <v>0</v>
      </c>
      <c r="X2492" s="59">
        <f>'Inventory Ref Sheet'!S2492</f>
        <v>0</v>
      </c>
      <c r="Y2492" s="100" t="str">
        <f ca="1">IF('Inventory Ref Sheet'!U2492&gt;0,YEAR(TODAY())-'Inventory Ref Sheet'!U2492,"")</f>
        <v/>
      </c>
      <c r="Z2492" s="95">
        <f>'Inventory Ref Sheet'!W2492</f>
        <v>0</v>
      </c>
      <c r="AA2492" s="60">
        <f>'Inventory Ref Sheet'!X2492</f>
        <v>0</v>
      </c>
      <c r="AB2492" s="61"/>
      <c r="AC2492" s="97" t="str">
        <f t="shared" si="133"/>
        <v/>
      </c>
      <c r="AD2492" s="59">
        <f>'Inventory Ref Sheet'!Y2492</f>
        <v>0</v>
      </c>
      <c r="AE2492" s="59">
        <f>'Inventory Ref Sheet'!Z2492</f>
        <v>0</v>
      </c>
      <c r="AF2492" s="102">
        <f>'Inventory Ref Sheet'!AA2492</f>
        <v>0</v>
      </c>
      <c r="AG2492" s="59">
        <f>'Inventory Ref Sheet'!AD2492</f>
        <v>0</v>
      </c>
      <c r="AH2492" s="59">
        <f>'Inventory Ref Sheet'!AE2492</f>
        <v>0</v>
      </c>
      <c r="AI2492" s="100" t="str">
        <f ca="1">IF('Inventory Ref Sheet'!AG2492&gt;0,YEAR(TODAY())-'Inventory Ref Sheet'!AG2492,"")</f>
        <v/>
      </c>
      <c r="AJ2492" s="99"/>
      <c r="AK2492" s="60">
        <f>'Inventory Ref Sheet'!AJ2492</f>
        <v>0</v>
      </c>
      <c r="AL2492" s="99"/>
      <c r="AM2492" s="97" t="str">
        <f t="shared" si="134"/>
        <v/>
      </c>
    </row>
    <row r="2493" spans="10:39" x14ac:dyDescent="0.25">
      <c r="J2493" s="59">
        <f>'Inventory Ref Sheet'!AK2493</f>
        <v>0</v>
      </c>
      <c r="K2493" s="59">
        <f>'Inventory Ref Sheet'!AL2493</f>
        <v>0</v>
      </c>
      <c r="L2493" s="59">
        <f>'Inventory Ref Sheet'!AM2493</f>
        <v>0</v>
      </c>
      <c r="M2493" s="59">
        <f>'Inventory Ref Sheet'!AP2493</f>
        <v>0</v>
      </c>
      <c r="N2493" s="59">
        <f>'Inventory Ref Sheet'!AQ2493</f>
        <v>0</v>
      </c>
      <c r="O2493" s="100" t="str">
        <f ca="1">IF('Inventory Ref Sheet'!AS2493&gt;0,YEAR(TODAY())-'Inventory Ref Sheet'!AS2493,"")</f>
        <v/>
      </c>
      <c r="P2493" s="95">
        <f>'Inventory Ref Sheet'!AU2493</f>
        <v>0</v>
      </c>
      <c r="Q2493" s="60">
        <f>'Inventory Ref Sheet'!AV2493</f>
        <v>0</v>
      </c>
      <c r="R2493" s="61"/>
      <c r="S2493" s="100" t="str">
        <f t="shared" si="132"/>
        <v/>
      </c>
      <c r="T2493" s="59">
        <f>'Inventory Ref Sheet'!M2493</f>
        <v>0</v>
      </c>
      <c r="U2493" s="102">
        <f>'Inventory Ref Sheet'!N2493</f>
        <v>0</v>
      </c>
      <c r="V2493" s="59">
        <f>'Inventory Ref Sheet'!O2493</f>
        <v>0</v>
      </c>
      <c r="W2493" s="59">
        <f>'Inventory Ref Sheet'!R2493</f>
        <v>0</v>
      </c>
      <c r="X2493" s="59">
        <f>'Inventory Ref Sheet'!S2493</f>
        <v>0</v>
      </c>
      <c r="Y2493" s="100" t="str">
        <f ca="1">IF('Inventory Ref Sheet'!U2493&gt;0,YEAR(TODAY())-'Inventory Ref Sheet'!U2493,"")</f>
        <v/>
      </c>
      <c r="Z2493" s="95">
        <f>'Inventory Ref Sheet'!W2493</f>
        <v>0</v>
      </c>
      <c r="AA2493" s="60">
        <f>'Inventory Ref Sheet'!X2493</f>
        <v>0</v>
      </c>
      <c r="AB2493" s="61"/>
      <c r="AC2493" s="97" t="str">
        <f t="shared" si="133"/>
        <v/>
      </c>
      <c r="AD2493" s="59">
        <f>'Inventory Ref Sheet'!Y2493</f>
        <v>0</v>
      </c>
      <c r="AE2493" s="59">
        <f>'Inventory Ref Sheet'!Z2493</f>
        <v>0</v>
      </c>
      <c r="AF2493" s="102">
        <f>'Inventory Ref Sheet'!AA2493</f>
        <v>0</v>
      </c>
      <c r="AG2493" s="59">
        <f>'Inventory Ref Sheet'!AD2493</f>
        <v>0</v>
      </c>
      <c r="AH2493" s="59">
        <f>'Inventory Ref Sheet'!AE2493</f>
        <v>0</v>
      </c>
      <c r="AI2493" s="100" t="str">
        <f ca="1">IF('Inventory Ref Sheet'!AG2493&gt;0,YEAR(TODAY())-'Inventory Ref Sheet'!AG2493,"")</f>
        <v/>
      </c>
      <c r="AJ2493" s="99"/>
      <c r="AK2493" s="60">
        <f>'Inventory Ref Sheet'!AJ2493</f>
        <v>0</v>
      </c>
      <c r="AL2493" s="99"/>
      <c r="AM2493" s="97" t="str">
        <f t="shared" si="134"/>
        <v/>
      </c>
    </row>
    <row r="2494" spans="10:39" x14ac:dyDescent="0.25">
      <c r="J2494" s="59">
        <f>'Inventory Ref Sheet'!AK2494</f>
        <v>0</v>
      </c>
      <c r="K2494" s="59">
        <f>'Inventory Ref Sheet'!AL2494</f>
        <v>0</v>
      </c>
      <c r="L2494" s="59">
        <f>'Inventory Ref Sheet'!AM2494</f>
        <v>0</v>
      </c>
      <c r="M2494" s="59">
        <f>'Inventory Ref Sheet'!AP2494</f>
        <v>0</v>
      </c>
      <c r="N2494" s="59">
        <f>'Inventory Ref Sheet'!AQ2494</f>
        <v>0</v>
      </c>
      <c r="O2494" s="100" t="str">
        <f ca="1">IF('Inventory Ref Sheet'!AS2494&gt;0,YEAR(TODAY())-'Inventory Ref Sheet'!AS2494,"")</f>
        <v/>
      </c>
      <c r="P2494" s="95">
        <f>'Inventory Ref Sheet'!AU2494</f>
        <v>0</v>
      </c>
      <c r="Q2494" s="60">
        <f>'Inventory Ref Sheet'!AV2494</f>
        <v>0</v>
      </c>
      <c r="R2494" s="61"/>
      <c r="S2494" s="100" t="str">
        <f t="shared" si="132"/>
        <v/>
      </c>
      <c r="T2494" s="59">
        <f>'Inventory Ref Sheet'!M2494</f>
        <v>0</v>
      </c>
      <c r="U2494" s="102">
        <f>'Inventory Ref Sheet'!N2494</f>
        <v>0</v>
      </c>
      <c r="V2494" s="59">
        <f>'Inventory Ref Sheet'!O2494</f>
        <v>0</v>
      </c>
      <c r="W2494" s="59">
        <f>'Inventory Ref Sheet'!R2494</f>
        <v>0</v>
      </c>
      <c r="X2494" s="59">
        <f>'Inventory Ref Sheet'!S2494</f>
        <v>0</v>
      </c>
      <c r="Y2494" s="100" t="str">
        <f ca="1">IF('Inventory Ref Sheet'!U2494&gt;0,YEAR(TODAY())-'Inventory Ref Sheet'!U2494,"")</f>
        <v/>
      </c>
      <c r="Z2494" s="95">
        <f>'Inventory Ref Sheet'!W2494</f>
        <v>0</v>
      </c>
      <c r="AA2494" s="60">
        <f>'Inventory Ref Sheet'!X2494</f>
        <v>0</v>
      </c>
      <c r="AB2494" s="61"/>
      <c r="AC2494" s="97" t="str">
        <f t="shared" si="133"/>
        <v/>
      </c>
      <c r="AD2494" s="59">
        <f>'Inventory Ref Sheet'!Y2494</f>
        <v>0</v>
      </c>
      <c r="AE2494" s="59">
        <f>'Inventory Ref Sheet'!Z2494</f>
        <v>0</v>
      </c>
      <c r="AF2494" s="102">
        <f>'Inventory Ref Sheet'!AA2494</f>
        <v>0</v>
      </c>
      <c r="AG2494" s="59">
        <f>'Inventory Ref Sheet'!AD2494</f>
        <v>0</v>
      </c>
      <c r="AH2494" s="59">
        <f>'Inventory Ref Sheet'!AE2494</f>
        <v>0</v>
      </c>
      <c r="AI2494" s="100" t="str">
        <f ca="1">IF('Inventory Ref Sheet'!AG2494&gt;0,YEAR(TODAY())-'Inventory Ref Sheet'!AG2494,"")</f>
        <v/>
      </c>
      <c r="AJ2494" s="99"/>
      <c r="AK2494" s="60">
        <f>'Inventory Ref Sheet'!AJ2494</f>
        <v>0</v>
      </c>
      <c r="AL2494" s="99"/>
      <c r="AM2494" s="97" t="str">
        <f t="shared" si="134"/>
        <v/>
      </c>
    </row>
    <row r="2495" spans="10:39" x14ac:dyDescent="0.25">
      <c r="J2495" s="59">
        <f>'Inventory Ref Sheet'!AK2495</f>
        <v>0</v>
      </c>
      <c r="K2495" s="59">
        <f>'Inventory Ref Sheet'!AL2495</f>
        <v>0</v>
      </c>
      <c r="L2495" s="59">
        <f>'Inventory Ref Sheet'!AM2495</f>
        <v>0</v>
      </c>
      <c r="M2495" s="59">
        <f>'Inventory Ref Sheet'!AP2495</f>
        <v>0</v>
      </c>
      <c r="N2495" s="59">
        <f>'Inventory Ref Sheet'!AQ2495</f>
        <v>0</v>
      </c>
      <c r="O2495" s="100" t="str">
        <f ca="1">IF('Inventory Ref Sheet'!AS2495&gt;0,YEAR(TODAY())-'Inventory Ref Sheet'!AS2495,"")</f>
        <v/>
      </c>
      <c r="P2495" s="95">
        <f>'Inventory Ref Sheet'!AU2495</f>
        <v>0</v>
      </c>
      <c r="Q2495" s="60">
        <f>'Inventory Ref Sheet'!AV2495</f>
        <v>0</v>
      </c>
      <c r="R2495" s="61"/>
      <c r="S2495" s="100" t="str">
        <f t="shared" si="132"/>
        <v/>
      </c>
      <c r="T2495" s="59">
        <f>'Inventory Ref Sheet'!M2495</f>
        <v>0</v>
      </c>
      <c r="U2495" s="102">
        <f>'Inventory Ref Sheet'!N2495</f>
        <v>0</v>
      </c>
      <c r="V2495" s="59">
        <f>'Inventory Ref Sheet'!O2495</f>
        <v>0</v>
      </c>
      <c r="W2495" s="59">
        <f>'Inventory Ref Sheet'!R2495</f>
        <v>0</v>
      </c>
      <c r="X2495" s="59">
        <f>'Inventory Ref Sheet'!S2495</f>
        <v>0</v>
      </c>
      <c r="Y2495" s="100" t="str">
        <f ca="1">IF('Inventory Ref Sheet'!U2495&gt;0,YEAR(TODAY())-'Inventory Ref Sheet'!U2495,"")</f>
        <v/>
      </c>
      <c r="Z2495" s="95">
        <f>'Inventory Ref Sheet'!W2495</f>
        <v>0</v>
      </c>
      <c r="AA2495" s="60">
        <f>'Inventory Ref Sheet'!X2495</f>
        <v>0</v>
      </c>
      <c r="AB2495" s="61"/>
      <c r="AC2495" s="97" t="str">
        <f t="shared" si="133"/>
        <v/>
      </c>
      <c r="AD2495" s="59">
        <f>'Inventory Ref Sheet'!Y2495</f>
        <v>0</v>
      </c>
      <c r="AE2495" s="59">
        <f>'Inventory Ref Sheet'!Z2495</f>
        <v>0</v>
      </c>
      <c r="AF2495" s="102">
        <f>'Inventory Ref Sheet'!AA2495</f>
        <v>0</v>
      </c>
      <c r="AG2495" s="59">
        <f>'Inventory Ref Sheet'!AD2495</f>
        <v>0</v>
      </c>
      <c r="AH2495" s="59">
        <f>'Inventory Ref Sheet'!AE2495</f>
        <v>0</v>
      </c>
      <c r="AI2495" s="100" t="str">
        <f ca="1">IF('Inventory Ref Sheet'!AG2495&gt;0,YEAR(TODAY())-'Inventory Ref Sheet'!AG2495,"")</f>
        <v/>
      </c>
      <c r="AJ2495" s="99"/>
      <c r="AK2495" s="60">
        <f>'Inventory Ref Sheet'!AJ2495</f>
        <v>0</v>
      </c>
      <c r="AL2495" s="99"/>
      <c r="AM2495" s="97" t="str">
        <f t="shared" si="134"/>
        <v/>
      </c>
    </row>
    <row r="2496" spans="10:39" x14ac:dyDescent="0.25">
      <c r="J2496" s="59">
        <f>'Inventory Ref Sheet'!AK2496</f>
        <v>0</v>
      </c>
      <c r="K2496" s="59">
        <f>'Inventory Ref Sheet'!AL2496</f>
        <v>0</v>
      </c>
      <c r="L2496" s="59">
        <f>'Inventory Ref Sheet'!AM2496</f>
        <v>0</v>
      </c>
      <c r="M2496" s="59">
        <f>'Inventory Ref Sheet'!AP2496</f>
        <v>0</v>
      </c>
      <c r="N2496" s="59">
        <f>'Inventory Ref Sheet'!AQ2496</f>
        <v>0</v>
      </c>
      <c r="O2496" s="100" t="str">
        <f ca="1">IF('Inventory Ref Sheet'!AS2496&gt;0,YEAR(TODAY())-'Inventory Ref Sheet'!AS2496,"")</f>
        <v/>
      </c>
      <c r="P2496" s="95">
        <f>'Inventory Ref Sheet'!AU2496</f>
        <v>0</v>
      </c>
      <c r="Q2496" s="60">
        <f>'Inventory Ref Sheet'!AV2496</f>
        <v>0</v>
      </c>
      <c r="R2496" s="61"/>
      <c r="S2496" s="100" t="str">
        <f t="shared" si="132"/>
        <v/>
      </c>
      <c r="T2496" s="59">
        <f>'Inventory Ref Sheet'!M2496</f>
        <v>0</v>
      </c>
      <c r="U2496" s="102">
        <f>'Inventory Ref Sheet'!N2496</f>
        <v>0</v>
      </c>
      <c r="V2496" s="59">
        <f>'Inventory Ref Sheet'!O2496</f>
        <v>0</v>
      </c>
      <c r="W2496" s="59">
        <f>'Inventory Ref Sheet'!R2496</f>
        <v>0</v>
      </c>
      <c r="X2496" s="59">
        <f>'Inventory Ref Sheet'!S2496</f>
        <v>0</v>
      </c>
      <c r="Y2496" s="100" t="str">
        <f ca="1">IF('Inventory Ref Sheet'!U2496&gt;0,YEAR(TODAY())-'Inventory Ref Sheet'!U2496,"")</f>
        <v/>
      </c>
      <c r="Z2496" s="95">
        <f>'Inventory Ref Sheet'!W2496</f>
        <v>0</v>
      </c>
      <c r="AA2496" s="60">
        <f>'Inventory Ref Sheet'!X2496</f>
        <v>0</v>
      </c>
      <c r="AB2496" s="61"/>
      <c r="AC2496" s="97" t="str">
        <f t="shared" si="133"/>
        <v/>
      </c>
      <c r="AD2496" s="59">
        <f>'Inventory Ref Sheet'!Y2496</f>
        <v>0</v>
      </c>
      <c r="AE2496" s="59">
        <f>'Inventory Ref Sheet'!Z2496</f>
        <v>0</v>
      </c>
      <c r="AF2496" s="102">
        <f>'Inventory Ref Sheet'!AA2496</f>
        <v>0</v>
      </c>
      <c r="AG2496" s="59">
        <f>'Inventory Ref Sheet'!AD2496</f>
        <v>0</v>
      </c>
      <c r="AH2496" s="59">
        <f>'Inventory Ref Sheet'!AE2496</f>
        <v>0</v>
      </c>
      <c r="AI2496" s="100" t="str">
        <f ca="1">IF('Inventory Ref Sheet'!AG2496&gt;0,YEAR(TODAY())-'Inventory Ref Sheet'!AG2496,"")</f>
        <v/>
      </c>
      <c r="AJ2496" s="99"/>
      <c r="AK2496" s="60">
        <f>'Inventory Ref Sheet'!AJ2496</f>
        <v>0</v>
      </c>
      <c r="AL2496" s="99"/>
      <c r="AM2496" s="97" t="str">
        <f t="shared" si="134"/>
        <v/>
      </c>
    </row>
    <row r="2497" spans="10:39" x14ac:dyDescent="0.25">
      <c r="J2497" s="59">
        <f>'Inventory Ref Sheet'!AK2497</f>
        <v>0</v>
      </c>
      <c r="K2497" s="59">
        <f>'Inventory Ref Sheet'!AL2497</f>
        <v>0</v>
      </c>
      <c r="L2497" s="59">
        <f>'Inventory Ref Sheet'!AM2497</f>
        <v>0</v>
      </c>
      <c r="M2497" s="59">
        <f>'Inventory Ref Sheet'!AP2497</f>
        <v>0</v>
      </c>
      <c r="N2497" s="59">
        <f>'Inventory Ref Sheet'!AQ2497</f>
        <v>0</v>
      </c>
      <c r="O2497" s="100" t="str">
        <f ca="1">IF('Inventory Ref Sheet'!AS2497&gt;0,YEAR(TODAY())-'Inventory Ref Sheet'!AS2497,"")</f>
        <v/>
      </c>
      <c r="P2497" s="95">
        <f>'Inventory Ref Sheet'!AU2497</f>
        <v>0</v>
      </c>
      <c r="Q2497" s="60">
        <f>'Inventory Ref Sheet'!AV2497</f>
        <v>0</v>
      </c>
      <c r="R2497" s="61"/>
      <c r="S2497" s="100" t="str">
        <f t="shared" si="132"/>
        <v/>
      </c>
      <c r="T2497" s="59">
        <f>'Inventory Ref Sheet'!M2497</f>
        <v>0</v>
      </c>
      <c r="U2497" s="102">
        <f>'Inventory Ref Sheet'!N2497</f>
        <v>0</v>
      </c>
      <c r="V2497" s="59">
        <f>'Inventory Ref Sheet'!O2497</f>
        <v>0</v>
      </c>
      <c r="W2497" s="59">
        <f>'Inventory Ref Sheet'!R2497</f>
        <v>0</v>
      </c>
      <c r="X2497" s="59">
        <f>'Inventory Ref Sheet'!S2497</f>
        <v>0</v>
      </c>
      <c r="Y2497" s="100" t="str">
        <f ca="1">IF('Inventory Ref Sheet'!U2497&gt;0,YEAR(TODAY())-'Inventory Ref Sheet'!U2497,"")</f>
        <v/>
      </c>
      <c r="Z2497" s="95">
        <f>'Inventory Ref Sheet'!W2497</f>
        <v>0</v>
      </c>
      <c r="AA2497" s="60">
        <f>'Inventory Ref Sheet'!X2497</f>
        <v>0</v>
      </c>
      <c r="AB2497" s="61"/>
      <c r="AC2497" s="97" t="str">
        <f t="shared" si="133"/>
        <v/>
      </c>
      <c r="AD2497" s="59">
        <f>'Inventory Ref Sheet'!Y2497</f>
        <v>0</v>
      </c>
      <c r="AE2497" s="59">
        <f>'Inventory Ref Sheet'!Z2497</f>
        <v>0</v>
      </c>
      <c r="AF2497" s="102">
        <f>'Inventory Ref Sheet'!AA2497</f>
        <v>0</v>
      </c>
      <c r="AG2497" s="59">
        <f>'Inventory Ref Sheet'!AD2497</f>
        <v>0</v>
      </c>
      <c r="AH2497" s="59">
        <f>'Inventory Ref Sheet'!AE2497</f>
        <v>0</v>
      </c>
      <c r="AI2497" s="100" t="str">
        <f ca="1">IF('Inventory Ref Sheet'!AG2497&gt;0,YEAR(TODAY())-'Inventory Ref Sheet'!AG2497,"")</f>
        <v/>
      </c>
      <c r="AJ2497" s="99"/>
      <c r="AK2497" s="60">
        <f>'Inventory Ref Sheet'!AJ2497</f>
        <v>0</v>
      </c>
      <c r="AL2497" s="99"/>
      <c r="AM2497" s="97" t="str">
        <f t="shared" si="134"/>
        <v/>
      </c>
    </row>
    <row r="2498" spans="10:39" x14ac:dyDescent="0.25">
      <c r="J2498" s="59">
        <f>'Inventory Ref Sheet'!AK2498</f>
        <v>0</v>
      </c>
      <c r="K2498" s="59">
        <f>'Inventory Ref Sheet'!AL2498</f>
        <v>0</v>
      </c>
      <c r="L2498" s="59">
        <f>'Inventory Ref Sheet'!AM2498</f>
        <v>0</v>
      </c>
      <c r="M2498" s="59">
        <f>'Inventory Ref Sheet'!AP2498</f>
        <v>0</v>
      </c>
      <c r="N2498" s="59">
        <f>'Inventory Ref Sheet'!AQ2498</f>
        <v>0</v>
      </c>
      <c r="O2498" s="100" t="str">
        <f ca="1">IF('Inventory Ref Sheet'!AS2498&gt;0,YEAR(TODAY())-'Inventory Ref Sheet'!AS2498,"")</f>
        <v/>
      </c>
      <c r="P2498" s="95">
        <f>'Inventory Ref Sheet'!AU2498</f>
        <v>0</v>
      </c>
      <c r="Q2498" s="60">
        <f>'Inventory Ref Sheet'!AV2498</f>
        <v>0</v>
      </c>
      <c r="R2498" s="61"/>
      <c r="S2498" s="100" t="str">
        <f t="shared" si="132"/>
        <v/>
      </c>
      <c r="T2498" s="59">
        <f>'Inventory Ref Sheet'!M2498</f>
        <v>0</v>
      </c>
      <c r="U2498" s="102">
        <f>'Inventory Ref Sheet'!N2498</f>
        <v>0</v>
      </c>
      <c r="V2498" s="59">
        <f>'Inventory Ref Sheet'!O2498</f>
        <v>0</v>
      </c>
      <c r="W2498" s="59">
        <f>'Inventory Ref Sheet'!R2498</f>
        <v>0</v>
      </c>
      <c r="X2498" s="59">
        <f>'Inventory Ref Sheet'!S2498</f>
        <v>0</v>
      </c>
      <c r="Y2498" s="100" t="str">
        <f ca="1">IF('Inventory Ref Sheet'!U2498&gt;0,YEAR(TODAY())-'Inventory Ref Sheet'!U2498,"")</f>
        <v/>
      </c>
      <c r="Z2498" s="95">
        <f>'Inventory Ref Sheet'!W2498</f>
        <v>0</v>
      </c>
      <c r="AA2498" s="60">
        <f>'Inventory Ref Sheet'!X2498</f>
        <v>0</v>
      </c>
      <c r="AB2498" s="61"/>
      <c r="AC2498" s="97" t="str">
        <f t="shared" si="133"/>
        <v/>
      </c>
      <c r="AD2498" s="59">
        <f>'Inventory Ref Sheet'!Y2498</f>
        <v>0</v>
      </c>
      <c r="AE2498" s="59">
        <f>'Inventory Ref Sheet'!Z2498</f>
        <v>0</v>
      </c>
      <c r="AF2498" s="102">
        <f>'Inventory Ref Sheet'!AA2498</f>
        <v>0</v>
      </c>
      <c r="AG2498" s="59">
        <f>'Inventory Ref Sheet'!AD2498</f>
        <v>0</v>
      </c>
      <c r="AH2498" s="59">
        <f>'Inventory Ref Sheet'!AE2498</f>
        <v>0</v>
      </c>
      <c r="AI2498" s="100" t="str">
        <f ca="1">IF('Inventory Ref Sheet'!AG2498&gt;0,YEAR(TODAY())-'Inventory Ref Sheet'!AG2498,"")</f>
        <v/>
      </c>
      <c r="AJ2498" s="99"/>
      <c r="AK2498" s="60">
        <f>'Inventory Ref Sheet'!AJ2498</f>
        <v>0</v>
      </c>
      <c r="AL2498" s="99"/>
      <c r="AM2498" s="97" t="str">
        <f t="shared" si="134"/>
        <v/>
      </c>
    </row>
    <row r="2499" spans="10:39" x14ac:dyDescent="0.25">
      <c r="J2499" s="59">
        <f>'Inventory Ref Sheet'!AK2499</f>
        <v>0</v>
      </c>
      <c r="K2499" s="59">
        <f>'Inventory Ref Sheet'!AL2499</f>
        <v>0</v>
      </c>
      <c r="L2499" s="59">
        <f>'Inventory Ref Sheet'!AM2499</f>
        <v>0</v>
      </c>
      <c r="M2499" s="59">
        <f>'Inventory Ref Sheet'!AP2499</f>
        <v>0</v>
      </c>
      <c r="N2499" s="59">
        <f>'Inventory Ref Sheet'!AQ2499</f>
        <v>0</v>
      </c>
      <c r="O2499" s="100" t="str">
        <f ca="1">IF('Inventory Ref Sheet'!AS2499&gt;0,YEAR(TODAY())-'Inventory Ref Sheet'!AS2499,"")</f>
        <v/>
      </c>
      <c r="P2499" s="95">
        <f>'Inventory Ref Sheet'!AU2499</f>
        <v>0</v>
      </c>
      <c r="Q2499" s="60">
        <f>'Inventory Ref Sheet'!AV2499</f>
        <v>0</v>
      </c>
      <c r="R2499" s="61"/>
      <c r="S2499" s="100" t="str">
        <f t="shared" si="132"/>
        <v/>
      </c>
      <c r="T2499" s="59">
        <f>'Inventory Ref Sheet'!M2499</f>
        <v>0</v>
      </c>
      <c r="U2499" s="102">
        <f>'Inventory Ref Sheet'!N2499</f>
        <v>0</v>
      </c>
      <c r="V2499" s="59">
        <f>'Inventory Ref Sheet'!O2499</f>
        <v>0</v>
      </c>
      <c r="W2499" s="59">
        <f>'Inventory Ref Sheet'!R2499</f>
        <v>0</v>
      </c>
      <c r="X2499" s="59">
        <f>'Inventory Ref Sheet'!S2499</f>
        <v>0</v>
      </c>
      <c r="Y2499" s="100" t="str">
        <f ca="1">IF('Inventory Ref Sheet'!U2499&gt;0,YEAR(TODAY())-'Inventory Ref Sheet'!U2499,"")</f>
        <v/>
      </c>
      <c r="Z2499" s="95">
        <f>'Inventory Ref Sheet'!W2499</f>
        <v>0</v>
      </c>
      <c r="AA2499" s="60">
        <f>'Inventory Ref Sheet'!X2499</f>
        <v>0</v>
      </c>
      <c r="AB2499" s="61"/>
      <c r="AC2499" s="97" t="str">
        <f t="shared" si="133"/>
        <v/>
      </c>
      <c r="AD2499" s="59">
        <f>'Inventory Ref Sheet'!Y2499</f>
        <v>0</v>
      </c>
      <c r="AE2499" s="59">
        <f>'Inventory Ref Sheet'!Z2499</f>
        <v>0</v>
      </c>
      <c r="AF2499" s="102">
        <f>'Inventory Ref Sheet'!AA2499</f>
        <v>0</v>
      </c>
      <c r="AG2499" s="59">
        <f>'Inventory Ref Sheet'!AD2499</f>
        <v>0</v>
      </c>
      <c r="AH2499" s="59">
        <f>'Inventory Ref Sheet'!AE2499</f>
        <v>0</v>
      </c>
      <c r="AI2499" s="100" t="str">
        <f ca="1">IF('Inventory Ref Sheet'!AG2499&gt;0,YEAR(TODAY())-'Inventory Ref Sheet'!AG2499,"")</f>
        <v/>
      </c>
      <c r="AJ2499" s="99"/>
      <c r="AK2499" s="60">
        <f>'Inventory Ref Sheet'!AJ2499</f>
        <v>0</v>
      </c>
      <c r="AL2499" s="99"/>
      <c r="AM2499" s="97" t="str">
        <f t="shared" si="134"/>
        <v/>
      </c>
    </row>
    <row r="2500" spans="10:39" x14ac:dyDescent="0.25">
      <c r="J2500" s="59">
        <f>'Inventory Ref Sheet'!AK2500</f>
        <v>0</v>
      </c>
      <c r="K2500" s="59">
        <f>'Inventory Ref Sheet'!AL2500</f>
        <v>0</v>
      </c>
      <c r="L2500" s="59">
        <f>'Inventory Ref Sheet'!AM2500</f>
        <v>0</v>
      </c>
      <c r="M2500" s="59">
        <f>'Inventory Ref Sheet'!AP2500</f>
        <v>0</v>
      </c>
      <c r="N2500" s="59">
        <f>'Inventory Ref Sheet'!AQ2500</f>
        <v>0</v>
      </c>
      <c r="O2500" s="100" t="str">
        <f ca="1">IF('Inventory Ref Sheet'!AS2500&gt;0,YEAR(TODAY())-'Inventory Ref Sheet'!AS2500,"")</f>
        <v/>
      </c>
      <c r="P2500" s="95">
        <f>'Inventory Ref Sheet'!AU2500</f>
        <v>0</v>
      </c>
      <c r="Q2500" s="60">
        <f>'Inventory Ref Sheet'!AV2500</f>
        <v>0</v>
      </c>
      <c r="R2500" s="61"/>
      <c r="S2500" s="100" t="str">
        <f t="shared" si="132"/>
        <v/>
      </c>
      <c r="T2500" s="59">
        <f>'Inventory Ref Sheet'!M2500</f>
        <v>0</v>
      </c>
      <c r="U2500" s="102">
        <f>'Inventory Ref Sheet'!N2500</f>
        <v>0</v>
      </c>
      <c r="V2500" s="59">
        <f>'Inventory Ref Sheet'!O2500</f>
        <v>0</v>
      </c>
      <c r="W2500" s="59">
        <f>'Inventory Ref Sheet'!R2500</f>
        <v>0</v>
      </c>
      <c r="X2500" s="59">
        <f>'Inventory Ref Sheet'!S2500</f>
        <v>0</v>
      </c>
      <c r="Y2500" s="100" t="str">
        <f ca="1">IF('Inventory Ref Sheet'!U2500&gt;0,YEAR(TODAY())-'Inventory Ref Sheet'!U2500,"")</f>
        <v/>
      </c>
      <c r="Z2500" s="95">
        <f>'Inventory Ref Sheet'!W2500</f>
        <v>0</v>
      </c>
      <c r="AA2500" s="60">
        <f>'Inventory Ref Sheet'!X2500</f>
        <v>0</v>
      </c>
      <c r="AB2500" s="61"/>
      <c r="AC2500" s="97" t="str">
        <f t="shared" si="133"/>
        <v/>
      </c>
      <c r="AD2500" s="59">
        <f>'Inventory Ref Sheet'!Y2500</f>
        <v>0</v>
      </c>
      <c r="AE2500" s="59">
        <f>'Inventory Ref Sheet'!Z2500</f>
        <v>0</v>
      </c>
      <c r="AF2500" s="102">
        <f>'Inventory Ref Sheet'!AA2500</f>
        <v>0</v>
      </c>
      <c r="AG2500" s="59">
        <f>'Inventory Ref Sheet'!AD2500</f>
        <v>0</v>
      </c>
      <c r="AH2500" s="59">
        <f>'Inventory Ref Sheet'!AE2500</f>
        <v>0</v>
      </c>
      <c r="AI2500" s="100" t="str">
        <f ca="1">IF('Inventory Ref Sheet'!AG2500&gt;0,YEAR(TODAY())-'Inventory Ref Sheet'!AG2500,"")</f>
        <v/>
      </c>
      <c r="AJ2500" s="99"/>
      <c r="AK2500" s="60">
        <f>'Inventory Ref Sheet'!AJ2500</f>
        <v>0</v>
      </c>
      <c r="AL2500" s="99"/>
      <c r="AM2500" s="97" t="str">
        <f t="shared" si="134"/>
        <v/>
      </c>
    </row>
    <row r="2501" spans="10:39" x14ac:dyDescent="0.25">
      <c r="J2501" s="59">
        <f>'Inventory Ref Sheet'!AK2501</f>
        <v>0</v>
      </c>
      <c r="K2501" s="59">
        <f>'Inventory Ref Sheet'!AL2501</f>
        <v>0</v>
      </c>
      <c r="L2501" s="59">
        <f>'Inventory Ref Sheet'!AM2501</f>
        <v>0</v>
      </c>
      <c r="M2501" s="59">
        <f>'Inventory Ref Sheet'!AP2501</f>
        <v>0</v>
      </c>
      <c r="N2501" s="59">
        <f>'Inventory Ref Sheet'!AQ2501</f>
        <v>0</v>
      </c>
      <c r="O2501" s="100" t="str">
        <f ca="1">IF('Inventory Ref Sheet'!AS2501&gt;0,YEAR(TODAY())-'Inventory Ref Sheet'!AS2501,"")</f>
        <v/>
      </c>
      <c r="P2501" s="95">
        <f>'Inventory Ref Sheet'!AU2501</f>
        <v>0</v>
      </c>
      <c r="Q2501" s="60">
        <f>'Inventory Ref Sheet'!AV2501</f>
        <v>0</v>
      </c>
      <c r="R2501" s="61"/>
      <c r="S2501" s="100" t="str">
        <f t="shared" si="132"/>
        <v/>
      </c>
      <c r="T2501" s="59">
        <f>'Inventory Ref Sheet'!M2501</f>
        <v>0</v>
      </c>
      <c r="U2501" s="102">
        <f>'Inventory Ref Sheet'!N2501</f>
        <v>0</v>
      </c>
      <c r="V2501" s="59">
        <f>'Inventory Ref Sheet'!O2501</f>
        <v>0</v>
      </c>
      <c r="W2501" s="59">
        <f>'Inventory Ref Sheet'!R2501</f>
        <v>0</v>
      </c>
      <c r="X2501" s="59">
        <f>'Inventory Ref Sheet'!S2501</f>
        <v>0</v>
      </c>
      <c r="Y2501" s="100" t="str">
        <f ca="1">IF('Inventory Ref Sheet'!U2501&gt;0,YEAR(TODAY())-'Inventory Ref Sheet'!U2501,"")</f>
        <v/>
      </c>
      <c r="Z2501" s="95">
        <f>'Inventory Ref Sheet'!W2501</f>
        <v>0</v>
      </c>
      <c r="AA2501" s="60">
        <f>'Inventory Ref Sheet'!X2501</f>
        <v>0</v>
      </c>
      <c r="AB2501" s="61"/>
      <c r="AC2501" s="97" t="str">
        <f t="shared" si="133"/>
        <v/>
      </c>
      <c r="AD2501" s="59">
        <f>'Inventory Ref Sheet'!Y2501</f>
        <v>0</v>
      </c>
      <c r="AE2501" s="59">
        <f>'Inventory Ref Sheet'!Z2501</f>
        <v>0</v>
      </c>
      <c r="AF2501" s="102">
        <f>'Inventory Ref Sheet'!AA2501</f>
        <v>0</v>
      </c>
      <c r="AG2501" s="59">
        <f>'Inventory Ref Sheet'!AD2501</f>
        <v>0</v>
      </c>
      <c r="AH2501" s="59">
        <f>'Inventory Ref Sheet'!AE2501</f>
        <v>0</v>
      </c>
      <c r="AI2501" s="100" t="str">
        <f ca="1">IF('Inventory Ref Sheet'!AG2501&gt;0,YEAR(TODAY())-'Inventory Ref Sheet'!AG2501,"")</f>
        <v/>
      </c>
      <c r="AJ2501" s="99"/>
      <c r="AK2501" s="60">
        <f>'Inventory Ref Sheet'!AJ2501</f>
        <v>0</v>
      </c>
      <c r="AL2501" s="99"/>
      <c r="AM2501" s="97" t="str">
        <f t="shared" si="134"/>
        <v/>
      </c>
    </row>
    <row r="2502" spans="10:39" x14ac:dyDescent="0.25">
      <c r="J2502" s="59">
        <f>'Inventory Ref Sheet'!AK2502</f>
        <v>0</v>
      </c>
      <c r="K2502" s="59">
        <f>'Inventory Ref Sheet'!AL2502</f>
        <v>0</v>
      </c>
      <c r="L2502" s="59">
        <f>'Inventory Ref Sheet'!AM2502</f>
        <v>0</v>
      </c>
      <c r="M2502" s="59">
        <f>'Inventory Ref Sheet'!AP2502</f>
        <v>0</v>
      </c>
      <c r="N2502" s="59">
        <f>'Inventory Ref Sheet'!AQ2502</f>
        <v>0</v>
      </c>
      <c r="O2502" s="100" t="str">
        <f ca="1">IF('Inventory Ref Sheet'!AS2502&gt;0,YEAR(TODAY())-'Inventory Ref Sheet'!AS2502,"")</f>
        <v/>
      </c>
      <c r="P2502" s="95">
        <f>'Inventory Ref Sheet'!AU2502</f>
        <v>0</v>
      </c>
      <c r="Q2502" s="60">
        <f>'Inventory Ref Sheet'!AV2502</f>
        <v>0</v>
      </c>
      <c r="R2502" s="61"/>
      <c r="S2502" s="100" t="str">
        <f t="shared" ref="S2502:S2565" si="135">IF(ISTEXT(J2502),IF(O2502&gt;=R2502,"Yes","No"),"")</f>
        <v/>
      </c>
      <c r="T2502" s="59">
        <f>'Inventory Ref Sheet'!M2502</f>
        <v>0</v>
      </c>
      <c r="U2502" s="102">
        <f>'Inventory Ref Sheet'!N2502</f>
        <v>0</v>
      </c>
      <c r="V2502" s="59">
        <f>'Inventory Ref Sheet'!O2502</f>
        <v>0</v>
      </c>
      <c r="W2502" s="59">
        <f>'Inventory Ref Sheet'!R2502</f>
        <v>0</v>
      </c>
      <c r="X2502" s="59">
        <f>'Inventory Ref Sheet'!S2502</f>
        <v>0</v>
      </c>
      <c r="Y2502" s="100" t="str">
        <f ca="1">IF('Inventory Ref Sheet'!U2502&gt;0,YEAR(TODAY())-'Inventory Ref Sheet'!U2502,"")</f>
        <v/>
      </c>
      <c r="Z2502" s="95">
        <f>'Inventory Ref Sheet'!W2502</f>
        <v>0</v>
      </c>
      <c r="AA2502" s="60">
        <f>'Inventory Ref Sheet'!X2502</f>
        <v>0</v>
      </c>
      <c r="AB2502" s="61"/>
      <c r="AC2502" s="97" t="str">
        <f t="shared" si="133"/>
        <v/>
      </c>
      <c r="AD2502" s="59">
        <f>'Inventory Ref Sheet'!Y2502</f>
        <v>0</v>
      </c>
      <c r="AE2502" s="59">
        <f>'Inventory Ref Sheet'!Z2502</f>
        <v>0</v>
      </c>
      <c r="AF2502" s="102">
        <f>'Inventory Ref Sheet'!AA2502</f>
        <v>0</v>
      </c>
      <c r="AG2502" s="59">
        <f>'Inventory Ref Sheet'!AD2502</f>
        <v>0</v>
      </c>
      <c r="AH2502" s="59">
        <f>'Inventory Ref Sheet'!AE2502</f>
        <v>0</v>
      </c>
      <c r="AI2502" s="100" t="str">
        <f ca="1">IF('Inventory Ref Sheet'!AG2502&gt;0,YEAR(TODAY())-'Inventory Ref Sheet'!AG2502,"")</f>
        <v/>
      </c>
      <c r="AJ2502" s="99"/>
      <c r="AK2502" s="60">
        <f>'Inventory Ref Sheet'!AJ2502</f>
        <v>0</v>
      </c>
      <c r="AL2502" s="99"/>
      <c r="AM2502" s="97" t="str">
        <f t="shared" si="134"/>
        <v/>
      </c>
    </row>
    <row r="2503" spans="10:39" x14ac:dyDescent="0.25">
      <c r="J2503" s="59">
        <f>'Inventory Ref Sheet'!AK2503</f>
        <v>0</v>
      </c>
      <c r="K2503" s="59">
        <f>'Inventory Ref Sheet'!AL2503</f>
        <v>0</v>
      </c>
      <c r="L2503" s="59">
        <f>'Inventory Ref Sheet'!AM2503</f>
        <v>0</v>
      </c>
      <c r="M2503" s="59">
        <f>'Inventory Ref Sheet'!AP2503</f>
        <v>0</v>
      </c>
      <c r="N2503" s="59">
        <f>'Inventory Ref Sheet'!AQ2503</f>
        <v>0</v>
      </c>
      <c r="O2503" s="100" t="str">
        <f ca="1">IF('Inventory Ref Sheet'!AS2503&gt;0,YEAR(TODAY())-'Inventory Ref Sheet'!AS2503,"")</f>
        <v/>
      </c>
      <c r="P2503" s="95">
        <f>'Inventory Ref Sheet'!AU2503</f>
        <v>0</v>
      </c>
      <c r="Q2503" s="60">
        <f>'Inventory Ref Sheet'!AV2503</f>
        <v>0</v>
      </c>
      <c r="R2503" s="61"/>
      <c r="S2503" s="100" t="str">
        <f t="shared" si="135"/>
        <v/>
      </c>
      <c r="T2503" s="59">
        <f>'Inventory Ref Sheet'!M2503</f>
        <v>0</v>
      </c>
      <c r="U2503" s="102">
        <f>'Inventory Ref Sheet'!N2503</f>
        <v>0</v>
      </c>
      <c r="V2503" s="59">
        <f>'Inventory Ref Sheet'!O2503</f>
        <v>0</v>
      </c>
      <c r="W2503" s="59">
        <f>'Inventory Ref Sheet'!R2503</f>
        <v>0</v>
      </c>
      <c r="X2503" s="59">
        <f>'Inventory Ref Sheet'!S2503</f>
        <v>0</v>
      </c>
      <c r="Y2503" s="100" t="str">
        <f ca="1">IF('Inventory Ref Sheet'!U2503&gt;0,YEAR(TODAY())-'Inventory Ref Sheet'!U2503,"")</f>
        <v/>
      </c>
      <c r="Z2503" s="95">
        <f>'Inventory Ref Sheet'!W2503</f>
        <v>0</v>
      </c>
      <c r="AA2503" s="60">
        <f>'Inventory Ref Sheet'!X2503</f>
        <v>0</v>
      </c>
      <c r="AB2503" s="61"/>
      <c r="AC2503" s="97" t="str">
        <f t="shared" si="133"/>
        <v/>
      </c>
      <c r="AD2503" s="59">
        <f>'Inventory Ref Sheet'!Y2503</f>
        <v>0</v>
      </c>
      <c r="AE2503" s="59">
        <f>'Inventory Ref Sheet'!Z2503</f>
        <v>0</v>
      </c>
      <c r="AF2503" s="102">
        <f>'Inventory Ref Sheet'!AA2503</f>
        <v>0</v>
      </c>
      <c r="AG2503" s="59">
        <f>'Inventory Ref Sheet'!AD2503</f>
        <v>0</v>
      </c>
      <c r="AH2503" s="59">
        <f>'Inventory Ref Sheet'!AE2503</f>
        <v>0</v>
      </c>
      <c r="AI2503" s="100" t="str">
        <f ca="1">IF('Inventory Ref Sheet'!AG2503&gt;0,YEAR(TODAY())-'Inventory Ref Sheet'!AG2503,"")</f>
        <v/>
      </c>
      <c r="AJ2503" s="99"/>
      <c r="AK2503" s="60">
        <f>'Inventory Ref Sheet'!AJ2503</f>
        <v>0</v>
      </c>
      <c r="AL2503" s="99"/>
      <c r="AM2503" s="97" t="str">
        <f t="shared" si="134"/>
        <v/>
      </c>
    </row>
    <row r="2504" spans="10:39" x14ac:dyDescent="0.25">
      <c r="J2504" s="59">
        <f>'Inventory Ref Sheet'!AK2504</f>
        <v>0</v>
      </c>
      <c r="K2504" s="59">
        <f>'Inventory Ref Sheet'!AL2504</f>
        <v>0</v>
      </c>
      <c r="L2504" s="59">
        <f>'Inventory Ref Sheet'!AM2504</f>
        <v>0</v>
      </c>
      <c r="M2504" s="59">
        <f>'Inventory Ref Sheet'!AP2504</f>
        <v>0</v>
      </c>
      <c r="N2504" s="59">
        <f>'Inventory Ref Sheet'!AQ2504</f>
        <v>0</v>
      </c>
      <c r="O2504" s="100" t="str">
        <f ca="1">IF('Inventory Ref Sheet'!AS2504&gt;0,YEAR(TODAY())-'Inventory Ref Sheet'!AS2504,"")</f>
        <v/>
      </c>
      <c r="P2504" s="95">
        <f>'Inventory Ref Sheet'!AU2504</f>
        <v>0</v>
      </c>
      <c r="Q2504" s="60">
        <f>'Inventory Ref Sheet'!AV2504</f>
        <v>0</v>
      </c>
      <c r="R2504" s="61"/>
      <c r="S2504" s="100" t="str">
        <f t="shared" si="135"/>
        <v/>
      </c>
      <c r="T2504" s="59">
        <f>'Inventory Ref Sheet'!M2504</f>
        <v>0</v>
      </c>
      <c r="U2504" s="102">
        <f>'Inventory Ref Sheet'!N2504</f>
        <v>0</v>
      </c>
      <c r="V2504" s="59">
        <f>'Inventory Ref Sheet'!O2504</f>
        <v>0</v>
      </c>
      <c r="W2504" s="59">
        <f>'Inventory Ref Sheet'!R2504</f>
        <v>0</v>
      </c>
      <c r="X2504" s="59">
        <f>'Inventory Ref Sheet'!S2504</f>
        <v>0</v>
      </c>
      <c r="Y2504" s="100" t="str">
        <f ca="1">IF('Inventory Ref Sheet'!U2504&gt;0,YEAR(TODAY())-'Inventory Ref Sheet'!U2504,"")</f>
        <v/>
      </c>
      <c r="Z2504" s="95">
        <f>'Inventory Ref Sheet'!W2504</f>
        <v>0</v>
      </c>
      <c r="AA2504" s="60">
        <f>'Inventory Ref Sheet'!X2504</f>
        <v>0</v>
      </c>
      <c r="AB2504" s="61"/>
      <c r="AC2504" s="97" t="str">
        <f t="shared" si="133"/>
        <v/>
      </c>
      <c r="AD2504" s="59">
        <f>'Inventory Ref Sheet'!Y2504</f>
        <v>0</v>
      </c>
      <c r="AE2504" s="59">
        <f>'Inventory Ref Sheet'!Z2504</f>
        <v>0</v>
      </c>
      <c r="AF2504" s="102">
        <f>'Inventory Ref Sheet'!AA2504</f>
        <v>0</v>
      </c>
      <c r="AG2504" s="59">
        <f>'Inventory Ref Sheet'!AD2504</f>
        <v>0</v>
      </c>
      <c r="AH2504" s="59">
        <f>'Inventory Ref Sheet'!AE2504</f>
        <v>0</v>
      </c>
      <c r="AI2504" s="100" t="str">
        <f ca="1">IF('Inventory Ref Sheet'!AG2504&gt;0,YEAR(TODAY())-'Inventory Ref Sheet'!AG2504,"")</f>
        <v/>
      </c>
      <c r="AJ2504" s="99"/>
      <c r="AK2504" s="60">
        <f>'Inventory Ref Sheet'!AJ2504</f>
        <v>0</v>
      </c>
      <c r="AL2504" s="99"/>
      <c r="AM2504" s="97" t="str">
        <f t="shared" si="134"/>
        <v/>
      </c>
    </row>
    <row r="2505" spans="10:39" x14ac:dyDescent="0.25">
      <c r="J2505" s="59">
        <f>'Inventory Ref Sheet'!AK2505</f>
        <v>0</v>
      </c>
      <c r="K2505" s="59">
        <f>'Inventory Ref Sheet'!AL2505</f>
        <v>0</v>
      </c>
      <c r="L2505" s="59">
        <f>'Inventory Ref Sheet'!AM2505</f>
        <v>0</v>
      </c>
      <c r="M2505" s="59">
        <f>'Inventory Ref Sheet'!AP2505</f>
        <v>0</v>
      </c>
      <c r="N2505" s="59">
        <f>'Inventory Ref Sheet'!AQ2505</f>
        <v>0</v>
      </c>
      <c r="O2505" s="100" t="str">
        <f ca="1">IF('Inventory Ref Sheet'!AS2505&gt;0,YEAR(TODAY())-'Inventory Ref Sheet'!AS2505,"")</f>
        <v/>
      </c>
      <c r="P2505" s="95">
        <f>'Inventory Ref Sheet'!AU2505</f>
        <v>0</v>
      </c>
      <c r="Q2505" s="60">
        <f>'Inventory Ref Sheet'!AV2505</f>
        <v>0</v>
      </c>
      <c r="R2505" s="61"/>
      <c r="S2505" s="100" t="str">
        <f t="shared" si="135"/>
        <v/>
      </c>
      <c r="T2505" s="59">
        <f>'Inventory Ref Sheet'!M2505</f>
        <v>0</v>
      </c>
      <c r="U2505" s="102">
        <f>'Inventory Ref Sheet'!N2505</f>
        <v>0</v>
      </c>
      <c r="V2505" s="59">
        <f>'Inventory Ref Sheet'!O2505</f>
        <v>0</v>
      </c>
      <c r="W2505" s="59">
        <f>'Inventory Ref Sheet'!R2505</f>
        <v>0</v>
      </c>
      <c r="X2505" s="59">
        <f>'Inventory Ref Sheet'!S2505</f>
        <v>0</v>
      </c>
      <c r="Y2505" s="100" t="str">
        <f ca="1">IF('Inventory Ref Sheet'!U2505&gt;0,YEAR(TODAY())-'Inventory Ref Sheet'!U2505,"")</f>
        <v/>
      </c>
      <c r="Z2505" s="95">
        <f>'Inventory Ref Sheet'!W2505</f>
        <v>0</v>
      </c>
      <c r="AA2505" s="60">
        <f>'Inventory Ref Sheet'!X2505</f>
        <v>0</v>
      </c>
      <c r="AB2505" s="61"/>
      <c r="AC2505" s="97" t="str">
        <f t="shared" si="133"/>
        <v/>
      </c>
      <c r="AD2505" s="59">
        <f>'Inventory Ref Sheet'!Y2505</f>
        <v>0</v>
      </c>
      <c r="AE2505" s="59">
        <f>'Inventory Ref Sheet'!Z2505</f>
        <v>0</v>
      </c>
      <c r="AF2505" s="102">
        <f>'Inventory Ref Sheet'!AA2505</f>
        <v>0</v>
      </c>
      <c r="AG2505" s="59">
        <f>'Inventory Ref Sheet'!AD2505</f>
        <v>0</v>
      </c>
      <c r="AH2505" s="59">
        <f>'Inventory Ref Sheet'!AE2505</f>
        <v>0</v>
      </c>
      <c r="AI2505" s="100" t="str">
        <f ca="1">IF('Inventory Ref Sheet'!AG2505&gt;0,YEAR(TODAY())-'Inventory Ref Sheet'!AG2505,"")</f>
        <v/>
      </c>
      <c r="AJ2505" s="99"/>
      <c r="AK2505" s="60">
        <f>'Inventory Ref Sheet'!AJ2505</f>
        <v>0</v>
      </c>
      <c r="AL2505" s="99"/>
      <c r="AM2505" s="97" t="str">
        <f t="shared" si="134"/>
        <v/>
      </c>
    </row>
    <row r="2506" spans="10:39" x14ac:dyDescent="0.25">
      <c r="J2506" s="59">
        <f>'Inventory Ref Sheet'!AK2506</f>
        <v>0</v>
      </c>
      <c r="K2506" s="59">
        <f>'Inventory Ref Sheet'!AL2506</f>
        <v>0</v>
      </c>
      <c r="L2506" s="59">
        <f>'Inventory Ref Sheet'!AM2506</f>
        <v>0</v>
      </c>
      <c r="M2506" s="59">
        <f>'Inventory Ref Sheet'!AP2506</f>
        <v>0</v>
      </c>
      <c r="N2506" s="59">
        <f>'Inventory Ref Sheet'!AQ2506</f>
        <v>0</v>
      </c>
      <c r="O2506" s="100" t="str">
        <f ca="1">IF('Inventory Ref Sheet'!AS2506&gt;0,YEAR(TODAY())-'Inventory Ref Sheet'!AS2506,"")</f>
        <v/>
      </c>
      <c r="P2506" s="95">
        <f>'Inventory Ref Sheet'!AU2506</f>
        <v>0</v>
      </c>
      <c r="Q2506" s="60">
        <f>'Inventory Ref Sheet'!AV2506</f>
        <v>0</v>
      </c>
      <c r="R2506" s="61"/>
      <c r="S2506" s="100" t="str">
        <f t="shared" si="135"/>
        <v/>
      </c>
      <c r="T2506" s="59">
        <f>'Inventory Ref Sheet'!M2506</f>
        <v>0</v>
      </c>
      <c r="U2506" s="102">
        <f>'Inventory Ref Sheet'!N2506</f>
        <v>0</v>
      </c>
      <c r="V2506" s="59">
        <f>'Inventory Ref Sheet'!O2506</f>
        <v>0</v>
      </c>
      <c r="W2506" s="59">
        <f>'Inventory Ref Sheet'!R2506</f>
        <v>0</v>
      </c>
      <c r="X2506" s="59">
        <f>'Inventory Ref Sheet'!S2506</f>
        <v>0</v>
      </c>
      <c r="Y2506" s="100" t="str">
        <f ca="1">IF('Inventory Ref Sheet'!U2506&gt;0,YEAR(TODAY())-'Inventory Ref Sheet'!U2506,"")</f>
        <v/>
      </c>
      <c r="Z2506" s="95">
        <f>'Inventory Ref Sheet'!W2506</f>
        <v>0</v>
      </c>
      <c r="AA2506" s="60">
        <f>'Inventory Ref Sheet'!X2506</f>
        <v>0</v>
      </c>
      <c r="AB2506" s="61"/>
      <c r="AC2506" s="97" t="str">
        <f t="shared" si="133"/>
        <v/>
      </c>
      <c r="AD2506" s="59">
        <f>'Inventory Ref Sheet'!Y2506</f>
        <v>0</v>
      </c>
      <c r="AE2506" s="59">
        <f>'Inventory Ref Sheet'!Z2506</f>
        <v>0</v>
      </c>
      <c r="AF2506" s="102">
        <f>'Inventory Ref Sheet'!AA2506</f>
        <v>0</v>
      </c>
      <c r="AG2506" s="59">
        <f>'Inventory Ref Sheet'!AD2506</f>
        <v>0</v>
      </c>
      <c r="AH2506" s="59">
        <f>'Inventory Ref Sheet'!AE2506</f>
        <v>0</v>
      </c>
      <c r="AI2506" s="100" t="str">
        <f ca="1">IF('Inventory Ref Sheet'!AG2506&gt;0,YEAR(TODAY())-'Inventory Ref Sheet'!AG2506,"")</f>
        <v/>
      </c>
      <c r="AJ2506" s="99"/>
      <c r="AK2506" s="60">
        <f>'Inventory Ref Sheet'!AJ2506</f>
        <v>0</v>
      </c>
      <c r="AL2506" s="99"/>
      <c r="AM2506" s="97" t="str">
        <f t="shared" si="134"/>
        <v/>
      </c>
    </row>
    <row r="2507" spans="10:39" x14ac:dyDescent="0.25">
      <c r="J2507" s="59">
        <f>'Inventory Ref Sheet'!AK2507</f>
        <v>0</v>
      </c>
      <c r="K2507" s="59">
        <f>'Inventory Ref Sheet'!AL2507</f>
        <v>0</v>
      </c>
      <c r="L2507" s="59">
        <f>'Inventory Ref Sheet'!AM2507</f>
        <v>0</v>
      </c>
      <c r="M2507" s="59">
        <f>'Inventory Ref Sheet'!AP2507</f>
        <v>0</v>
      </c>
      <c r="N2507" s="59">
        <f>'Inventory Ref Sheet'!AQ2507</f>
        <v>0</v>
      </c>
      <c r="O2507" s="100" t="str">
        <f ca="1">IF('Inventory Ref Sheet'!AS2507&gt;0,YEAR(TODAY())-'Inventory Ref Sheet'!AS2507,"")</f>
        <v/>
      </c>
      <c r="P2507" s="95">
        <f>'Inventory Ref Sheet'!AU2507</f>
        <v>0</v>
      </c>
      <c r="Q2507" s="60">
        <f>'Inventory Ref Sheet'!AV2507</f>
        <v>0</v>
      </c>
      <c r="R2507" s="61"/>
      <c r="S2507" s="100" t="str">
        <f t="shared" si="135"/>
        <v/>
      </c>
      <c r="T2507" s="59">
        <f>'Inventory Ref Sheet'!M2507</f>
        <v>0</v>
      </c>
      <c r="U2507" s="102">
        <f>'Inventory Ref Sheet'!N2507</f>
        <v>0</v>
      </c>
      <c r="V2507" s="59">
        <f>'Inventory Ref Sheet'!O2507</f>
        <v>0</v>
      </c>
      <c r="W2507" s="59">
        <f>'Inventory Ref Sheet'!R2507</f>
        <v>0</v>
      </c>
      <c r="X2507" s="59">
        <f>'Inventory Ref Sheet'!S2507</f>
        <v>0</v>
      </c>
      <c r="Y2507" s="100" t="str">
        <f ca="1">IF('Inventory Ref Sheet'!U2507&gt;0,YEAR(TODAY())-'Inventory Ref Sheet'!U2507,"")</f>
        <v/>
      </c>
      <c r="Z2507" s="95">
        <f>'Inventory Ref Sheet'!W2507</f>
        <v>0</v>
      </c>
      <c r="AA2507" s="60">
        <f>'Inventory Ref Sheet'!X2507</f>
        <v>0</v>
      </c>
      <c r="AB2507" s="61"/>
      <c r="AC2507" s="97" t="str">
        <f t="shared" ref="AC2507:AC2570" si="136">IF(ISTEXT(T2507),IF(Y2507&gt;=AB2507,"Yes","No"),"")</f>
        <v/>
      </c>
      <c r="AD2507" s="59">
        <f>'Inventory Ref Sheet'!Y2507</f>
        <v>0</v>
      </c>
      <c r="AE2507" s="59">
        <f>'Inventory Ref Sheet'!Z2507</f>
        <v>0</v>
      </c>
      <c r="AF2507" s="102">
        <f>'Inventory Ref Sheet'!AA2507</f>
        <v>0</v>
      </c>
      <c r="AG2507" s="59">
        <f>'Inventory Ref Sheet'!AD2507</f>
        <v>0</v>
      </c>
      <c r="AH2507" s="59">
        <f>'Inventory Ref Sheet'!AE2507</f>
        <v>0</v>
      </c>
      <c r="AI2507" s="100" t="str">
        <f ca="1">IF('Inventory Ref Sheet'!AG2507&gt;0,YEAR(TODAY())-'Inventory Ref Sheet'!AG2507,"")</f>
        <v/>
      </c>
      <c r="AJ2507" s="99"/>
      <c r="AK2507" s="60">
        <f>'Inventory Ref Sheet'!AJ2507</f>
        <v>0</v>
      </c>
      <c r="AL2507" s="99"/>
      <c r="AM2507" s="97" t="str">
        <f t="shared" ref="AM2507:AM2570" si="137">IF(ISTEXT(AD2507),IF(AI2507&gt;=AL2507,"Yes","No"),"")</f>
        <v/>
      </c>
    </row>
    <row r="2508" spans="10:39" x14ac:dyDescent="0.25">
      <c r="J2508" s="59">
        <f>'Inventory Ref Sheet'!AK2508</f>
        <v>0</v>
      </c>
      <c r="K2508" s="59">
        <f>'Inventory Ref Sheet'!AL2508</f>
        <v>0</v>
      </c>
      <c r="L2508" s="59">
        <f>'Inventory Ref Sheet'!AM2508</f>
        <v>0</v>
      </c>
      <c r="M2508" s="59">
        <f>'Inventory Ref Sheet'!AP2508</f>
        <v>0</v>
      </c>
      <c r="N2508" s="59">
        <f>'Inventory Ref Sheet'!AQ2508</f>
        <v>0</v>
      </c>
      <c r="O2508" s="100" t="str">
        <f ca="1">IF('Inventory Ref Sheet'!AS2508&gt;0,YEAR(TODAY())-'Inventory Ref Sheet'!AS2508,"")</f>
        <v/>
      </c>
      <c r="P2508" s="95">
        <f>'Inventory Ref Sheet'!AU2508</f>
        <v>0</v>
      </c>
      <c r="Q2508" s="60">
        <f>'Inventory Ref Sheet'!AV2508</f>
        <v>0</v>
      </c>
      <c r="R2508" s="61"/>
      <c r="S2508" s="100" t="str">
        <f t="shared" si="135"/>
        <v/>
      </c>
      <c r="T2508" s="59">
        <f>'Inventory Ref Sheet'!M2508</f>
        <v>0</v>
      </c>
      <c r="U2508" s="102">
        <f>'Inventory Ref Sheet'!N2508</f>
        <v>0</v>
      </c>
      <c r="V2508" s="59">
        <f>'Inventory Ref Sheet'!O2508</f>
        <v>0</v>
      </c>
      <c r="W2508" s="59">
        <f>'Inventory Ref Sheet'!R2508</f>
        <v>0</v>
      </c>
      <c r="X2508" s="59">
        <f>'Inventory Ref Sheet'!S2508</f>
        <v>0</v>
      </c>
      <c r="Y2508" s="100" t="str">
        <f ca="1">IF('Inventory Ref Sheet'!U2508&gt;0,YEAR(TODAY())-'Inventory Ref Sheet'!U2508,"")</f>
        <v/>
      </c>
      <c r="Z2508" s="95">
        <f>'Inventory Ref Sheet'!W2508</f>
        <v>0</v>
      </c>
      <c r="AA2508" s="60">
        <f>'Inventory Ref Sheet'!X2508</f>
        <v>0</v>
      </c>
      <c r="AB2508" s="61"/>
      <c r="AC2508" s="97" t="str">
        <f t="shared" si="136"/>
        <v/>
      </c>
      <c r="AD2508" s="59">
        <f>'Inventory Ref Sheet'!Y2508</f>
        <v>0</v>
      </c>
      <c r="AE2508" s="59">
        <f>'Inventory Ref Sheet'!Z2508</f>
        <v>0</v>
      </c>
      <c r="AF2508" s="102">
        <f>'Inventory Ref Sheet'!AA2508</f>
        <v>0</v>
      </c>
      <c r="AG2508" s="59">
        <f>'Inventory Ref Sheet'!AD2508</f>
        <v>0</v>
      </c>
      <c r="AH2508" s="59">
        <f>'Inventory Ref Sheet'!AE2508</f>
        <v>0</v>
      </c>
      <c r="AI2508" s="100" t="str">
        <f ca="1">IF('Inventory Ref Sheet'!AG2508&gt;0,YEAR(TODAY())-'Inventory Ref Sheet'!AG2508,"")</f>
        <v/>
      </c>
      <c r="AJ2508" s="99"/>
      <c r="AK2508" s="60">
        <f>'Inventory Ref Sheet'!AJ2508</f>
        <v>0</v>
      </c>
      <c r="AL2508" s="99"/>
      <c r="AM2508" s="97" t="str">
        <f t="shared" si="137"/>
        <v/>
      </c>
    </row>
    <row r="2509" spans="10:39" x14ac:dyDescent="0.25">
      <c r="J2509" s="59">
        <f>'Inventory Ref Sheet'!AK2509</f>
        <v>0</v>
      </c>
      <c r="K2509" s="59">
        <f>'Inventory Ref Sheet'!AL2509</f>
        <v>0</v>
      </c>
      <c r="L2509" s="59">
        <f>'Inventory Ref Sheet'!AM2509</f>
        <v>0</v>
      </c>
      <c r="M2509" s="59">
        <f>'Inventory Ref Sheet'!AP2509</f>
        <v>0</v>
      </c>
      <c r="N2509" s="59">
        <f>'Inventory Ref Sheet'!AQ2509</f>
        <v>0</v>
      </c>
      <c r="O2509" s="100" t="str">
        <f ca="1">IF('Inventory Ref Sheet'!AS2509&gt;0,YEAR(TODAY())-'Inventory Ref Sheet'!AS2509,"")</f>
        <v/>
      </c>
      <c r="P2509" s="95">
        <f>'Inventory Ref Sheet'!AU2509</f>
        <v>0</v>
      </c>
      <c r="Q2509" s="60">
        <f>'Inventory Ref Sheet'!AV2509</f>
        <v>0</v>
      </c>
      <c r="R2509" s="61"/>
      <c r="S2509" s="100" t="str">
        <f t="shared" si="135"/>
        <v/>
      </c>
      <c r="T2509" s="59">
        <f>'Inventory Ref Sheet'!M2509</f>
        <v>0</v>
      </c>
      <c r="U2509" s="102">
        <f>'Inventory Ref Sheet'!N2509</f>
        <v>0</v>
      </c>
      <c r="V2509" s="59">
        <f>'Inventory Ref Sheet'!O2509</f>
        <v>0</v>
      </c>
      <c r="W2509" s="59">
        <f>'Inventory Ref Sheet'!R2509</f>
        <v>0</v>
      </c>
      <c r="X2509" s="59">
        <f>'Inventory Ref Sheet'!S2509</f>
        <v>0</v>
      </c>
      <c r="Y2509" s="100" t="str">
        <f ca="1">IF('Inventory Ref Sheet'!U2509&gt;0,YEAR(TODAY())-'Inventory Ref Sheet'!U2509,"")</f>
        <v/>
      </c>
      <c r="Z2509" s="95">
        <f>'Inventory Ref Sheet'!W2509</f>
        <v>0</v>
      </c>
      <c r="AA2509" s="60">
        <f>'Inventory Ref Sheet'!X2509</f>
        <v>0</v>
      </c>
      <c r="AB2509" s="61"/>
      <c r="AC2509" s="97" t="str">
        <f t="shared" si="136"/>
        <v/>
      </c>
      <c r="AD2509" s="59">
        <f>'Inventory Ref Sheet'!Y2509</f>
        <v>0</v>
      </c>
      <c r="AE2509" s="59">
        <f>'Inventory Ref Sheet'!Z2509</f>
        <v>0</v>
      </c>
      <c r="AF2509" s="102">
        <f>'Inventory Ref Sheet'!AA2509</f>
        <v>0</v>
      </c>
      <c r="AG2509" s="59">
        <f>'Inventory Ref Sheet'!AD2509</f>
        <v>0</v>
      </c>
      <c r="AH2509" s="59">
        <f>'Inventory Ref Sheet'!AE2509</f>
        <v>0</v>
      </c>
      <c r="AI2509" s="100" t="str">
        <f ca="1">IF('Inventory Ref Sheet'!AG2509&gt;0,YEAR(TODAY())-'Inventory Ref Sheet'!AG2509,"")</f>
        <v/>
      </c>
      <c r="AJ2509" s="99"/>
      <c r="AK2509" s="60">
        <f>'Inventory Ref Sheet'!AJ2509</f>
        <v>0</v>
      </c>
      <c r="AL2509" s="99"/>
      <c r="AM2509" s="97" t="str">
        <f t="shared" si="137"/>
        <v/>
      </c>
    </row>
    <row r="2510" spans="10:39" x14ac:dyDescent="0.25">
      <c r="J2510" s="59">
        <f>'Inventory Ref Sheet'!AK2510</f>
        <v>0</v>
      </c>
      <c r="K2510" s="59">
        <f>'Inventory Ref Sheet'!AL2510</f>
        <v>0</v>
      </c>
      <c r="L2510" s="59">
        <f>'Inventory Ref Sheet'!AM2510</f>
        <v>0</v>
      </c>
      <c r="M2510" s="59">
        <f>'Inventory Ref Sheet'!AP2510</f>
        <v>0</v>
      </c>
      <c r="N2510" s="59">
        <f>'Inventory Ref Sheet'!AQ2510</f>
        <v>0</v>
      </c>
      <c r="O2510" s="100" t="str">
        <f ca="1">IF('Inventory Ref Sheet'!AS2510&gt;0,YEAR(TODAY())-'Inventory Ref Sheet'!AS2510,"")</f>
        <v/>
      </c>
      <c r="P2510" s="95">
        <f>'Inventory Ref Sheet'!AU2510</f>
        <v>0</v>
      </c>
      <c r="Q2510" s="60">
        <f>'Inventory Ref Sheet'!AV2510</f>
        <v>0</v>
      </c>
      <c r="R2510" s="61"/>
      <c r="S2510" s="100" t="str">
        <f t="shared" si="135"/>
        <v/>
      </c>
      <c r="T2510" s="59">
        <f>'Inventory Ref Sheet'!M2510</f>
        <v>0</v>
      </c>
      <c r="U2510" s="102">
        <f>'Inventory Ref Sheet'!N2510</f>
        <v>0</v>
      </c>
      <c r="V2510" s="59">
        <f>'Inventory Ref Sheet'!O2510</f>
        <v>0</v>
      </c>
      <c r="W2510" s="59">
        <f>'Inventory Ref Sheet'!R2510</f>
        <v>0</v>
      </c>
      <c r="X2510" s="59">
        <f>'Inventory Ref Sheet'!S2510</f>
        <v>0</v>
      </c>
      <c r="Y2510" s="100" t="str">
        <f ca="1">IF('Inventory Ref Sheet'!U2510&gt;0,YEAR(TODAY())-'Inventory Ref Sheet'!U2510,"")</f>
        <v/>
      </c>
      <c r="Z2510" s="95">
        <f>'Inventory Ref Sheet'!W2510</f>
        <v>0</v>
      </c>
      <c r="AA2510" s="60">
        <f>'Inventory Ref Sheet'!X2510</f>
        <v>0</v>
      </c>
      <c r="AB2510" s="61"/>
      <c r="AC2510" s="97" t="str">
        <f t="shared" si="136"/>
        <v/>
      </c>
      <c r="AD2510" s="59">
        <f>'Inventory Ref Sheet'!Y2510</f>
        <v>0</v>
      </c>
      <c r="AE2510" s="59">
        <f>'Inventory Ref Sheet'!Z2510</f>
        <v>0</v>
      </c>
      <c r="AF2510" s="102">
        <f>'Inventory Ref Sheet'!AA2510</f>
        <v>0</v>
      </c>
      <c r="AG2510" s="59">
        <f>'Inventory Ref Sheet'!AD2510</f>
        <v>0</v>
      </c>
      <c r="AH2510" s="59">
        <f>'Inventory Ref Sheet'!AE2510</f>
        <v>0</v>
      </c>
      <c r="AI2510" s="100" t="str">
        <f ca="1">IF('Inventory Ref Sheet'!AG2510&gt;0,YEAR(TODAY())-'Inventory Ref Sheet'!AG2510,"")</f>
        <v/>
      </c>
      <c r="AJ2510" s="99"/>
      <c r="AK2510" s="60">
        <f>'Inventory Ref Sheet'!AJ2510</f>
        <v>0</v>
      </c>
      <c r="AL2510" s="99"/>
      <c r="AM2510" s="97" t="str">
        <f t="shared" si="137"/>
        <v/>
      </c>
    </row>
    <row r="2511" spans="10:39" x14ac:dyDescent="0.25">
      <c r="J2511" s="59">
        <f>'Inventory Ref Sheet'!AK2511</f>
        <v>0</v>
      </c>
      <c r="K2511" s="59">
        <f>'Inventory Ref Sheet'!AL2511</f>
        <v>0</v>
      </c>
      <c r="L2511" s="59">
        <f>'Inventory Ref Sheet'!AM2511</f>
        <v>0</v>
      </c>
      <c r="M2511" s="59">
        <f>'Inventory Ref Sheet'!AP2511</f>
        <v>0</v>
      </c>
      <c r="N2511" s="59">
        <f>'Inventory Ref Sheet'!AQ2511</f>
        <v>0</v>
      </c>
      <c r="O2511" s="100" t="str">
        <f ca="1">IF('Inventory Ref Sheet'!AS2511&gt;0,YEAR(TODAY())-'Inventory Ref Sheet'!AS2511,"")</f>
        <v/>
      </c>
      <c r="P2511" s="95">
        <f>'Inventory Ref Sheet'!AU2511</f>
        <v>0</v>
      </c>
      <c r="Q2511" s="60">
        <f>'Inventory Ref Sheet'!AV2511</f>
        <v>0</v>
      </c>
      <c r="R2511" s="61"/>
      <c r="S2511" s="100" t="str">
        <f t="shared" si="135"/>
        <v/>
      </c>
      <c r="T2511" s="59">
        <f>'Inventory Ref Sheet'!M2511</f>
        <v>0</v>
      </c>
      <c r="U2511" s="102">
        <f>'Inventory Ref Sheet'!N2511</f>
        <v>0</v>
      </c>
      <c r="V2511" s="59">
        <f>'Inventory Ref Sheet'!O2511</f>
        <v>0</v>
      </c>
      <c r="W2511" s="59">
        <f>'Inventory Ref Sheet'!R2511</f>
        <v>0</v>
      </c>
      <c r="X2511" s="59">
        <f>'Inventory Ref Sheet'!S2511</f>
        <v>0</v>
      </c>
      <c r="Y2511" s="100" t="str">
        <f ca="1">IF('Inventory Ref Sheet'!U2511&gt;0,YEAR(TODAY())-'Inventory Ref Sheet'!U2511,"")</f>
        <v/>
      </c>
      <c r="Z2511" s="95">
        <f>'Inventory Ref Sheet'!W2511</f>
        <v>0</v>
      </c>
      <c r="AA2511" s="60">
        <f>'Inventory Ref Sheet'!X2511</f>
        <v>0</v>
      </c>
      <c r="AB2511" s="61"/>
      <c r="AC2511" s="97" t="str">
        <f t="shared" si="136"/>
        <v/>
      </c>
      <c r="AD2511" s="59">
        <f>'Inventory Ref Sheet'!Y2511</f>
        <v>0</v>
      </c>
      <c r="AE2511" s="59">
        <f>'Inventory Ref Sheet'!Z2511</f>
        <v>0</v>
      </c>
      <c r="AF2511" s="102">
        <f>'Inventory Ref Sheet'!AA2511</f>
        <v>0</v>
      </c>
      <c r="AG2511" s="59">
        <f>'Inventory Ref Sheet'!AD2511</f>
        <v>0</v>
      </c>
      <c r="AH2511" s="59">
        <f>'Inventory Ref Sheet'!AE2511</f>
        <v>0</v>
      </c>
      <c r="AI2511" s="100" t="str">
        <f ca="1">IF('Inventory Ref Sheet'!AG2511&gt;0,YEAR(TODAY())-'Inventory Ref Sheet'!AG2511,"")</f>
        <v/>
      </c>
      <c r="AJ2511" s="99"/>
      <c r="AK2511" s="60">
        <f>'Inventory Ref Sheet'!AJ2511</f>
        <v>0</v>
      </c>
      <c r="AL2511" s="99"/>
      <c r="AM2511" s="97" t="str">
        <f t="shared" si="137"/>
        <v/>
      </c>
    </row>
    <row r="2512" spans="10:39" x14ac:dyDescent="0.25">
      <c r="J2512" s="59">
        <f>'Inventory Ref Sheet'!AK2512</f>
        <v>0</v>
      </c>
      <c r="K2512" s="59">
        <f>'Inventory Ref Sheet'!AL2512</f>
        <v>0</v>
      </c>
      <c r="L2512" s="59">
        <f>'Inventory Ref Sheet'!AM2512</f>
        <v>0</v>
      </c>
      <c r="M2512" s="59">
        <f>'Inventory Ref Sheet'!AP2512</f>
        <v>0</v>
      </c>
      <c r="N2512" s="59">
        <f>'Inventory Ref Sheet'!AQ2512</f>
        <v>0</v>
      </c>
      <c r="O2512" s="100" t="str">
        <f ca="1">IF('Inventory Ref Sheet'!AS2512&gt;0,YEAR(TODAY())-'Inventory Ref Sheet'!AS2512,"")</f>
        <v/>
      </c>
      <c r="P2512" s="95">
        <f>'Inventory Ref Sheet'!AU2512</f>
        <v>0</v>
      </c>
      <c r="Q2512" s="60">
        <f>'Inventory Ref Sheet'!AV2512</f>
        <v>0</v>
      </c>
      <c r="R2512" s="61"/>
      <c r="S2512" s="100" t="str">
        <f t="shared" si="135"/>
        <v/>
      </c>
      <c r="T2512" s="59">
        <f>'Inventory Ref Sheet'!M2512</f>
        <v>0</v>
      </c>
      <c r="U2512" s="102">
        <f>'Inventory Ref Sheet'!N2512</f>
        <v>0</v>
      </c>
      <c r="V2512" s="59">
        <f>'Inventory Ref Sheet'!O2512</f>
        <v>0</v>
      </c>
      <c r="W2512" s="59">
        <f>'Inventory Ref Sheet'!R2512</f>
        <v>0</v>
      </c>
      <c r="X2512" s="59">
        <f>'Inventory Ref Sheet'!S2512</f>
        <v>0</v>
      </c>
      <c r="Y2512" s="100" t="str">
        <f ca="1">IF('Inventory Ref Sheet'!U2512&gt;0,YEAR(TODAY())-'Inventory Ref Sheet'!U2512,"")</f>
        <v/>
      </c>
      <c r="Z2512" s="95">
        <f>'Inventory Ref Sheet'!W2512</f>
        <v>0</v>
      </c>
      <c r="AA2512" s="60">
        <f>'Inventory Ref Sheet'!X2512</f>
        <v>0</v>
      </c>
      <c r="AB2512" s="61"/>
      <c r="AC2512" s="97" t="str">
        <f t="shared" si="136"/>
        <v/>
      </c>
      <c r="AD2512" s="59">
        <f>'Inventory Ref Sheet'!Y2512</f>
        <v>0</v>
      </c>
      <c r="AE2512" s="59">
        <f>'Inventory Ref Sheet'!Z2512</f>
        <v>0</v>
      </c>
      <c r="AF2512" s="102">
        <f>'Inventory Ref Sheet'!AA2512</f>
        <v>0</v>
      </c>
      <c r="AG2512" s="59">
        <f>'Inventory Ref Sheet'!AD2512</f>
        <v>0</v>
      </c>
      <c r="AH2512" s="59">
        <f>'Inventory Ref Sheet'!AE2512</f>
        <v>0</v>
      </c>
      <c r="AI2512" s="100" t="str">
        <f ca="1">IF('Inventory Ref Sheet'!AG2512&gt;0,YEAR(TODAY())-'Inventory Ref Sheet'!AG2512,"")</f>
        <v/>
      </c>
      <c r="AJ2512" s="99"/>
      <c r="AK2512" s="60">
        <f>'Inventory Ref Sheet'!AJ2512</f>
        <v>0</v>
      </c>
      <c r="AL2512" s="99"/>
      <c r="AM2512" s="97" t="str">
        <f t="shared" si="137"/>
        <v/>
      </c>
    </row>
    <row r="2513" spans="10:39" x14ac:dyDescent="0.25">
      <c r="J2513" s="59">
        <f>'Inventory Ref Sheet'!AK2513</f>
        <v>0</v>
      </c>
      <c r="K2513" s="59">
        <f>'Inventory Ref Sheet'!AL2513</f>
        <v>0</v>
      </c>
      <c r="L2513" s="59">
        <f>'Inventory Ref Sheet'!AM2513</f>
        <v>0</v>
      </c>
      <c r="M2513" s="59">
        <f>'Inventory Ref Sheet'!AP2513</f>
        <v>0</v>
      </c>
      <c r="N2513" s="59">
        <f>'Inventory Ref Sheet'!AQ2513</f>
        <v>0</v>
      </c>
      <c r="O2513" s="100" t="str">
        <f ca="1">IF('Inventory Ref Sheet'!AS2513&gt;0,YEAR(TODAY())-'Inventory Ref Sheet'!AS2513,"")</f>
        <v/>
      </c>
      <c r="P2513" s="95">
        <f>'Inventory Ref Sheet'!AU2513</f>
        <v>0</v>
      </c>
      <c r="Q2513" s="60">
        <f>'Inventory Ref Sheet'!AV2513</f>
        <v>0</v>
      </c>
      <c r="R2513" s="61"/>
      <c r="S2513" s="100" t="str">
        <f t="shared" si="135"/>
        <v/>
      </c>
      <c r="T2513" s="59">
        <f>'Inventory Ref Sheet'!M2513</f>
        <v>0</v>
      </c>
      <c r="U2513" s="102">
        <f>'Inventory Ref Sheet'!N2513</f>
        <v>0</v>
      </c>
      <c r="V2513" s="59">
        <f>'Inventory Ref Sheet'!O2513</f>
        <v>0</v>
      </c>
      <c r="W2513" s="59">
        <f>'Inventory Ref Sheet'!R2513</f>
        <v>0</v>
      </c>
      <c r="X2513" s="59">
        <f>'Inventory Ref Sheet'!S2513</f>
        <v>0</v>
      </c>
      <c r="Y2513" s="100" t="str">
        <f ca="1">IF('Inventory Ref Sheet'!U2513&gt;0,YEAR(TODAY())-'Inventory Ref Sheet'!U2513,"")</f>
        <v/>
      </c>
      <c r="Z2513" s="95">
        <f>'Inventory Ref Sheet'!W2513</f>
        <v>0</v>
      </c>
      <c r="AA2513" s="60">
        <f>'Inventory Ref Sheet'!X2513</f>
        <v>0</v>
      </c>
      <c r="AB2513" s="61"/>
      <c r="AC2513" s="97" t="str">
        <f t="shared" si="136"/>
        <v/>
      </c>
      <c r="AD2513" s="59">
        <f>'Inventory Ref Sheet'!Y2513</f>
        <v>0</v>
      </c>
      <c r="AE2513" s="59">
        <f>'Inventory Ref Sheet'!Z2513</f>
        <v>0</v>
      </c>
      <c r="AF2513" s="102">
        <f>'Inventory Ref Sheet'!AA2513</f>
        <v>0</v>
      </c>
      <c r="AG2513" s="59">
        <f>'Inventory Ref Sheet'!AD2513</f>
        <v>0</v>
      </c>
      <c r="AH2513" s="59">
        <f>'Inventory Ref Sheet'!AE2513</f>
        <v>0</v>
      </c>
      <c r="AI2513" s="100" t="str">
        <f ca="1">IF('Inventory Ref Sheet'!AG2513&gt;0,YEAR(TODAY())-'Inventory Ref Sheet'!AG2513,"")</f>
        <v/>
      </c>
      <c r="AJ2513" s="99"/>
      <c r="AK2513" s="60">
        <f>'Inventory Ref Sheet'!AJ2513</f>
        <v>0</v>
      </c>
      <c r="AL2513" s="99"/>
      <c r="AM2513" s="97" t="str">
        <f t="shared" si="137"/>
        <v/>
      </c>
    </row>
    <row r="2514" spans="10:39" x14ac:dyDescent="0.25">
      <c r="J2514" s="59">
        <f>'Inventory Ref Sheet'!AK2514</f>
        <v>0</v>
      </c>
      <c r="K2514" s="59">
        <f>'Inventory Ref Sheet'!AL2514</f>
        <v>0</v>
      </c>
      <c r="L2514" s="59">
        <f>'Inventory Ref Sheet'!AM2514</f>
        <v>0</v>
      </c>
      <c r="M2514" s="59">
        <f>'Inventory Ref Sheet'!AP2514</f>
        <v>0</v>
      </c>
      <c r="N2514" s="59">
        <f>'Inventory Ref Sheet'!AQ2514</f>
        <v>0</v>
      </c>
      <c r="O2514" s="100" t="str">
        <f ca="1">IF('Inventory Ref Sheet'!AS2514&gt;0,YEAR(TODAY())-'Inventory Ref Sheet'!AS2514,"")</f>
        <v/>
      </c>
      <c r="P2514" s="95">
        <f>'Inventory Ref Sheet'!AU2514</f>
        <v>0</v>
      </c>
      <c r="Q2514" s="60">
        <f>'Inventory Ref Sheet'!AV2514</f>
        <v>0</v>
      </c>
      <c r="R2514" s="61"/>
      <c r="S2514" s="100" t="str">
        <f t="shared" si="135"/>
        <v/>
      </c>
      <c r="T2514" s="59">
        <f>'Inventory Ref Sheet'!M2514</f>
        <v>0</v>
      </c>
      <c r="U2514" s="102">
        <f>'Inventory Ref Sheet'!N2514</f>
        <v>0</v>
      </c>
      <c r="V2514" s="59">
        <f>'Inventory Ref Sheet'!O2514</f>
        <v>0</v>
      </c>
      <c r="W2514" s="59">
        <f>'Inventory Ref Sheet'!R2514</f>
        <v>0</v>
      </c>
      <c r="X2514" s="59">
        <f>'Inventory Ref Sheet'!S2514</f>
        <v>0</v>
      </c>
      <c r="Y2514" s="100" t="str">
        <f ca="1">IF('Inventory Ref Sheet'!U2514&gt;0,YEAR(TODAY())-'Inventory Ref Sheet'!U2514,"")</f>
        <v/>
      </c>
      <c r="Z2514" s="95">
        <f>'Inventory Ref Sheet'!W2514</f>
        <v>0</v>
      </c>
      <c r="AA2514" s="60">
        <f>'Inventory Ref Sheet'!X2514</f>
        <v>0</v>
      </c>
      <c r="AB2514" s="61"/>
      <c r="AC2514" s="97" t="str">
        <f t="shared" si="136"/>
        <v/>
      </c>
      <c r="AD2514" s="59">
        <f>'Inventory Ref Sheet'!Y2514</f>
        <v>0</v>
      </c>
      <c r="AE2514" s="59">
        <f>'Inventory Ref Sheet'!Z2514</f>
        <v>0</v>
      </c>
      <c r="AF2514" s="102">
        <f>'Inventory Ref Sheet'!AA2514</f>
        <v>0</v>
      </c>
      <c r="AG2514" s="59">
        <f>'Inventory Ref Sheet'!AD2514</f>
        <v>0</v>
      </c>
      <c r="AH2514" s="59">
        <f>'Inventory Ref Sheet'!AE2514</f>
        <v>0</v>
      </c>
      <c r="AI2514" s="100" t="str">
        <f ca="1">IF('Inventory Ref Sheet'!AG2514&gt;0,YEAR(TODAY())-'Inventory Ref Sheet'!AG2514,"")</f>
        <v/>
      </c>
      <c r="AJ2514" s="99"/>
      <c r="AK2514" s="60">
        <f>'Inventory Ref Sheet'!AJ2514</f>
        <v>0</v>
      </c>
      <c r="AL2514" s="99"/>
      <c r="AM2514" s="97" t="str">
        <f t="shared" si="137"/>
        <v/>
      </c>
    </row>
    <row r="2515" spans="10:39" x14ac:dyDescent="0.25">
      <c r="J2515" s="59">
        <f>'Inventory Ref Sheet'!AK2515</f>
        <v>0</v>
      </c>
      <c r="K2515" s="59">
        <f>'Inventory Ref Sheet'!AL2515</f>
        <v>0</v>
      </c>
      <c r="L2515" s="59">
        <f>'Inventory Ref Sheet'!AM2515</f>
        <v>0</v>
      </c>
      <c r="M2515" s="59">
        <f>'Inventory Ref Sheet'!AP2515</f>
        <v>0</v>
      </c>
      <c r="N2515" s="59">
        <f>'Inventory Ref Sheet'!AQ2515</f>
        <v>0</v>
      </c>
      <c r="O2515" s="100" t="str">
        <f ca="1">IF('Inventory Ref Sheet'!AS2515&gt;0,YEAR(TODAY())-'Inventory Ref Sheet'!AS2515,"")</f>
        <v/>
      </c>
      <c r="P2515" s="95">
        <f>'Inventory Ref Sheet'!AU2515</f>
        <v>0</v>
      </c>
      <c r="Q2515" s="60">
        <f>'Inventory Ref Sheet'!AV2515</f>
        <v>0</v>
      </c>
      <c r="R2515" s="61"/>
      <c r="S2515" s="100" t="str">
        <f t="shared" si="135"/>
        <v/>
      </c>
      <c r="T2515" s="59">
        <f>'Inventory Ref Sheet'!M2515</f>
        <v>0</v>
      </c>
      <c r="U2515" s="102">
        <f>'Inventory Ref Sheet'!N2515</f>
        <v>0</v>
      </c>
      <c r="V2515" s="59">
        <f>'Inventory Ref Sheet'!O2515</f>
        <v>0</v>
      </c>
      <c r="W2515" s="59">
        <f>'Inventory Ref Sheet'!R2515</f>
        <v>0</v>
      </c>
      <c r="X2515" s="59">
        <f>'Inventory Ref Sheet'!S2515</f>
        <v>0</v>
      </c>
      <c r="Y2515" s="100" t="str">
        <f ca="1">IF('Inventory Ref Sheet'!U2515&gt;0,YEAR(TODAY())-'Inventory Ref Sheet'!U2515,"")</f>
        <v/>
      </c>
      <c r="Z2515" s="95">
        <f>'Inventory Ref Sheet'!W2515</f>
        <v>0</v>
      </c>
      <c r="AA2515" s="60">
        <f>'Inventory Ref Sheet'!X2515</f>
        <v>0</v>
      </c>
      <c r="AB2515" s="61"/>
      <c r="AC2515" s="97" t="str">
        <f t="shared" si="136"/>
        <v/>
      </c>
      <c r="AD2515" s="59">
        <f>'Inventory Ref Sheet'!Y2515</f>
        <v>0</v>
      </c>
      <c r="AE2515" s="59">
        <f>'Inventory Ref Sheet'!Z2515</f>
        <v>0</v>
      </c>
      <c r="AF2515" s="102">
        <f>'Inventory Ref Sheet'!AA2515</f>
        <v>0</v>
      </c>
      <c r="AG2515" s="59">
        <f>'Inventory Ref Sheet'!AD2515</f>
        <v>0</v>
      </c>
      <c r="AH2515" s="59">
        <f>'Inventory Ref Sheet'!AE2515</f>
        <v>0</v>
      </c>
      <c r="AI2515" s="100" t="str">
        <f ca="1">IF('Inventory Ref Sheet'!AG2515&gt;0,YEAR(TODAY())-'Inventory Ref Sheet'!AG2515,"")</f>
        <v/>
      </c>
      <c r="AJ2515" s="99"/>
      <c r="AK2515" s="60">
        <f>'Inventory Ref Sheet'!AJ2515</f>
        <v>0</v>
      </c>
      <c r="AL2515" s="99"/>
      <c r="AM2515" s="97" t="str">
        <f t="shared" si="137"/>
        <v/>
      </c>
    </row>
    <row r="2516" spans="10:39" x14ac:dyDescent="0.25">
      <c r="J2516" s="59">
        <f>'Inventory Ref Sheet'!AK2516</f>
        <v>0</v>
      </c>
      <c r="K2516" s="59">
        <f>'Inventory Ref Sheet'!AL2516</f>
        <v>0</v>
      </c>
      <c r="L2516" s="59">
        <f>'Inventory Ref Sheet'!AM2516</f>
        <v>0</v>
      </c>
      <c r="M2516" s="59">
        <f>'Inventory Ref Sheet'!AP2516</f>
        <v>0</v>
      </c>
      <c r="N2516" s="59">
        <f>'Inventory Ref Sheet'!AQ2516</f>
        <v>0</v>
      </c>
      <c r="O2516" s="100" t="str">
        <f ca="1">IF('Inventory Ref Sheet'!AS2516&gt;0,YEAR(TODAY())-'Inventory Ref Sheet'!AS2516,"")</f>
        <v/>
      </c>
      <c r="P2516" s="95">
        <f>'Inventory Ref Sheet'!AU2516</f>
        <v>0</v>
      </c>
      <c r="Q2516" s="60">
        <f>'Inventory Ref Sheet'!AV2516</f>
        <v>0</v>
      </c>
      <c r="R2516" s="61"/>
      <c r="S2516" s="100" t="str">
        <f t="shared" si="135"/>
        <v/>
      </c>
      <c r="T2516" s="59">
        <f>'Inventory Ref Sheet'!M2516</f>
        <v>0</v>
      </c>
      <c r="U2516" s="102">
        <f>'Inventory Ref Sheet'!N2516</f>
        <v>0</v>
      </c>
      <c r="V2516" s="59">
        <f>'Inventory Ref Sheet'!O2516</f>
        <v>0</v>
      </c>
      <c r="W2516" s="59">
        <f>'Inventory Ref Sheet'!R2516</f>
        <v>0</v>
      </c>
      <c r="X2516" s="59">
        <f>'Inventory Ref Sheet'!S2516</f>
        <v>0</v>
      </c>
      <c r="Y2516" s="100" t="str">
        <f ca="1">IF('Inventory Ref Sheet'!U2516&gt;0,YEAR(TODAY())-'Inventory Ref Sheet'!U2516,"")</f>
        <v/>
      </c>
      <c r="Z2516" s="95">
        <f>'Inventory Ref Sheet'!W2516</f>
        <v>0</v>
      </c>
      <c r="AA2516" s="60">
        <f>'Inventory Ref Sheet'!X2516</f>
        <v>0</v>
      </c>
      <c r="AB2516" s="61"/>
      <c r="AC2516" s="97" t="str">
        <f t="shared" si="136"/>
        <v/>
      </c>
      <c r="AD2516" s="59">
        <f>'Inventory Ref Sheet'!Y2516</f>
        <v>0</v>
      </c>
      <c r="AE2516" s="59">
        <f>'Inventory Ref Sheet'!Z2516</f>
        <v>0</v>
      </c>
      <c r="AF2516" s="102">
        <f>'Inventory Ref Sheet'!AA2516</f>
        <v>0</v>
      </c>
      <c r="AG2516" s="59">
        <f>'Inventory Ref Sheet'!AD2516</f>
        <v>0</v>
      </c>
      <c r="AH2516" s="59">
        <f>'Inventory Ref Sheet'!AE2516</f>
        <v>0</v>
      </c>
      <c r="AI2516" s="100" t="str">
        <f ca="1">IF('Inventory Ref Sheet'!AG2516&gt;0,YEAR(TODAY())-'Inventory Ref Sheet'!AG2516,"")</f>
        <v/>
      </c>
      <c r="AJ2516" s="99"/>
      <c r="AK2516" s="60">
        <f>'Inventory Ref Sheet'!AJ2516</f>
        <v>0</v>
      </c>
      <c r="AL2516" s="99"/>
      <c r="AM2516" s="97" t="str">
        <f t="shared" si="137"/>
        <v/>
      </c>
    </row>
    <row r="2517" spans="10:39" x14ac:dyDescent="0.25">
      <c r="J2517" s="59">
        <f>'Inventory Ref Sheet'!AK2517</f>
        <v>0</v>
      </c>
      <c r="K2517" s="59">
        <f>'Inventory Ref Sheet'!AL2517</f>
        <v>0</v>
      </c>
      <c r="L2517" s="59">
        <f>'Inventory Ref Sheet'!AM2517</f>
        <v>0</v>
      </c>
      <c r="M2517" s="59">
        <f>'Inventory Ref Sheet'!AP2517</f>
        <v>0</v>
      </c>
      <c r="N2517" s="59">
        <f>'Inventory Ref Sheet'!AQ2517</f>
        <v>0</v>
      </c>
      <c r="O2517" s="100" t="str">
        <f ca="1">IF('Inventory Ref Sheet'!AS2517&gt;0,YEAR(TODAY())-'Inventory Ref Sheet'!AS2517,"")</f>
        <v/>
      </c>
      <c r="P2517" s="95">
        <f>'Inventory Ref Sheet'!AU2517</f>
        <v>0</v>
      </c>
      <c r="Q2517" s="60">
        <f>'Inventory Ref Sheet'!AV2517</f>
        <v>0</v>
      </c>
      <c r="R2517" s="61"/>
      <c r="S2517" s="100" t="str">
        <f t="shared" si="135"/>
        <v/>
      </c>
      <c r="T2517" s="59">
        <f>'Inventory Ref Sheet'!M2517</f>
        <v>0</v>
      </c>
      <c r="U2517" s="102">
        <f>'Inventory Ref Sheet'!N2517</f>
        <v>0</v>
      </c>
      <c r="V2517" s="59">
        <f>'Inventory Ref Sheet'!O2517</f>
        <v>0</v>
      </c>
      <c r="W2517" s="59">
        <f>'Inventory Ref Sheet'!R2517</f>
        <v>0</v>
      </c>
      <c r="X2517" s="59">
        <f>'Inventory Ref Sheet'!S2517</f>
        <v>0</v>
      </c>
      <c r="Y2517" s="100" t="str">
        <f ca="1">IF('Inventory Ref Sheet'!U2517&gt;0,YEAR(TODAY())-'Inventory Ref Sheet'!U2517,"")</f>
        <v/>
      </c>
      <c r="Z2517" s="95">
        <f>'Inventory Ref Sheet'!W2517</f>
        <v>0</v>
      </c>
      <c r="AA2517" s="60">
        <f>'Inventory Ref Sheet'!X2517</f>
        <v>0</v>
      </c>
      <c r="AB2517" s="61"/>
      <c r="AC2517" s="97" t="str">
        <f t="shared" si="136"/>
        <v/>
      </c>
      <c r="AD2517" s="59">
        <f>'Inventory Ref Sheet'!Y2517</f>
        <v>0</v>
      </c>
      <c r="AE2517" s="59">
        <f>'Inventory Ref Sheet'!Z2517</f>
        <v>0</v>
      </c>
      <c r="AF2517" s="102">
        <f>'Inventory Ref Sheet'!AA2517</f>
        <v>0</v>
      </c>
      <c r="AG2517" s="59">
        <f>'Inventory Ref Sheet'!AD2517</f>
        <v>0</v>
      </c>
      <c r="AH2517" s="59">
        <f>'Inventory Ref Sheet'!AE2517</f>
        <v>0</v>
      </c>
      <c r="AI2517" s="100" t="str">
        <f ca="1">IF('Inventory Ref Sheet'!AG2517&gt;0,YEAR(TODAY())-'Inventory Ref Sheet'!AG2517,"")</f>
        <v/>
      </c>
      <c r="AJ2517" s="99"/>
      <c r="AK2517" s="60">
        <f>'Inventory Ref Sheet'!AJ2517</f>
        <v>0</v>
      </c>
      <c r="AL2517" s="99"/>
      <c r="AM2517" s="97" t="str">
        <f t="shared" si="137"/>
        <v/>
      </c>
    </row>
    <row r="2518" spans="10:39" x14ac:dyDescent="0.25">
      <c r="J2518" s="59">
        <f>'Inventory Ref Sheet'!AK2518</f>
        <v>0</v>
      </c>
      <c r="K2518" s="59">
        <f>'Inventory Ref Sheet'!AL2518</f>
        <v>0</v>
      </c>
      <c r="L2518" s="59">
        <f>'Inventory Ref Sheet'!AM2518</f>
        <v>0</v>
      </c>
      <c r="M2518" s="59">
        <f>'Inventory Ref Sheet'!AP2518</f>
        <v>0</v>
      </c>
      <c r="N2518" s="59">
        <f>'Inventory Ref Sheet'!AQ2518</f>
        <v>0</v>
      </c>
      <c r="O2518" s="100" t="str">
        <f ca="1">IF('Inventory Ref Sheet'!AS2518&gt;0,YEAR(TODAY())-'Inventory Ref Sheet'!AS2518,"")</f>
        <v/>
      </c>
      <c r="P2518" s="95">
        <f>'Inventory Ref Sheet'!AU2518</f>
        <v>0</v>
      </c>
      <c r="Q2518" s="60">
        <f>'Inventory Ref Sheet'!AV2518</f>
        <v>0</v>
      </c>
      <c r="R2518" s="61"/>
      <c r="S2518" s="100" t="str">
        <f t="shared" si="135"/>
        <v/>
      </c>
      <c r="T2518" s="59">
        <f>'Inventory Ref Sheet'!M2518</f>
        <v>0</v>
      </c>
      <c r="U2518" s="102">
        <f>'Inventory Ref Sheet'!N2518</f>
        <v>0</v>
      </c>
      <c r="V2518" s="59">
        <f>'Inventory Ref Sheet'!O2518</f>
        <v>0</v>
      </c>
      <c r="W2518" s="59">
        <f>'Inventory Ref Sheet'!R2518</f>
        <v>0</v>
      </c>
      <c r="X2518" s="59">
        <f>'Inventory Ref Sheet'!S2518</f>
        <v>0</v>
      </c>
      <c r="Y2518" s="100" t="str">
        <f ca="1">IF('Inventory Ref Sheet'!U2518&gt;0,YEAR(TODAY())-'Inventory Ref Sheet'!U2518,"")</f>
        <v/>
      </c>
      <c r="Z2518" s="95">
        <f>'Inventory Ref Sheet'!W2518</f>
        <v>0</v>
      </c>
      <c r="AA2518" s="60">
        <f>'Inventory Ref Sheet'!X2518</f>
        <v>0</v>
      </c>
      <c r="AB2518" s="61"/>
      <c r="AC2518" s="97" t="str">
        <f t="shared" si="136"/>
        <v/>
      </c>
      <c r="AD2518" s="59">
        <f>'Inventory Ref Sheet'!Y2518</f>
        <v>0</v>
      </c>
      <c r="AE2518" s="59">
        <f>'Inventory Ref Sheet'!Z2518</f>
        <v>0</v>
      </c>
      <c r="AF2518" s="102">
        <f>'Inventory Ref Sheet'!AA2518</f>
        <v>0</v>
      </c>
      <c r="AG2518" s="59">
        <f>'Inventory Ref Sheet'!AD2518</f>
        <v>0</v>
      </c>
      <c r="AH2518" s="59">
        <f>'Inventory Ref Sheet'!AE2518</f>
        <v>0</v>
      </c>
      <c r="AI2518" s="100" t="str">
        <f ca="1">IF('Inventory Ref Sheet'!AG2518&gt;0,YEAR(TODAY())-'Inventory Ref Sheet'!AG2518,"")</f>
        <v/>
      </c>
      <c r="AJ2518" s="99"/>
      <c r="AK2518" s="60">
        <f>'Inventory Ref Sheet'!AJ2518</f>
        <v>0</v>
      </c>
      <c r="AL2518" s="99"/>
      <c r="AM2518" s="97" t="str">
        <f t="shared" si="137"/>
        <v/>
      </c>
    </row>
    <row r="2519" spans="10:39" x14ac:dyDescent="0.25">
      <c r="J2519" s="59">
        <f>'Inventory Ref Sheet'!AK2519</f>
        <v>0</v>
      </c>
      <c r="K2519" s="59">
        <f>'Inventory Ref Sheet'!AL2519</f>
        <v>0</v>
      </c>
      <c r="L2519" s="59">
        <f>'Inventory Ref Sheet'!AM2519</f>
        <v>0</v>
      </c>
      <c r="M2519" s="59">
        <f>'Inventory Ref Sheet'!AP2519</f>
        <v>0</v>
      </c>
      <c r="N2519" s="59">
        <f>'Inventory Ref Sheet'!AQ2519</f>
        <v>0</v>
      </c>
      <c r="O2519" s="100" t="str">
        <f ca="1">IF('Inventory Ref Sheet'!AS2519&gt;0,YEAR(TODAY())-'Inventory Ref Sheet'!AS2519,"")</f>
        <v/>
      </c>
      <c r="P2519" s="95">
        <f>'Inventory Ref Sheet'!AU2519</f>
        <v>0</v>
      </c>
      <c r="Q2519" s="60">
        <f>'Inventory Ref Sheet'!AV2519</f>
        <v>0</v>
      </c>
      <c r="R2519" s="61"/>
      <c r="S2519" s="100" t="str">
        <f t="shared" si="135"/>
        <v/>
      </c>
      <c r="T2519" s="59">
        <f>'Inventory Ref Sheet'!M2519</f>
        <v>0</v>
      </c>
      <c r="U2519" s="102">
        <f>'Inventory Ref Sheet'!N2519</f>
        <v>0</v>
      </c>
      <c r="V2519" s="59">
        <f>'Inventory Ref Sheet'!O2519</f>
        <v>0</v>
      </c>
      <c r="W2519" s="59">
        <f>'Inventory Ref Sheet'!R2519</f>
        <v>0</v>
      </c>
      <c r="X2519" s="59">
        <f>'Inventory Ref Sheet'!S2519</f>
        <v>0</v>
      </c>
      <c r="Y2519" s="100" t="str">
        <f ca="1">IF('Inventory Ref Sheet'!U2519&gt;0,YEAR(TODAY())-'Inventory Ref Sheet'!U2519,"")</f>
        <v/>
      </c>
      <c r="Z2519" s="95">
        <f>'Inventory Ref Sheet'!W2519</f>
        <v>0</v>
      </c>
      <c r="AA2519" s="60">
        <f>'Inventory Ref Sheet'!X2519</f>
        <v>0</v>
      </c>
      <c r="AB2519" s="61"/>
      <c r="AC2519" s="97" t="str">
        <f t="shared" si="136"/>
        <v/>
      </c>
      <c r="AD2519" s="59">
        <f>'Inventory Ref Sheet'!Y2519</f>
        <v>0</v>
      </c>
      <c r="AE2519" s="59">
        <f>'Inventory Ref Sheet'!Z2519</f>
        <v>0</v>
      </c>
      <c r="AF2519" s="102">
        <f>'Inventory Ref Sheet'!AA2519</f>
        <v>0</v>
      </c>
      <c r="AG2519" s="59">
        <f>'Inventory Ref Sheet'!AD2519</f>
        <v>0</v>
      </c>
      <c r="AH2519" s="59">
        <f>'Inventory Ref Sheet'!AE2519</f>
        <v>0</v>
      </c>
      <c r="AI2519" s="100" t="str">
        <f ca="1">IF('Inventory Ref Sheet'!AG2519&gt;0,YEAR(TODAY())-'Inventory Ref Sheet'!AG2519,"")</f>
        <v/>
      </c>
      <c r="AJ2519" s="99"/>
      <c r="AK2519" s="60">
        <f>'Inventory Ref Sheet'!AJ2519</f>
        <v>0</v>
      </c>
      <c r="AL2519" s="99"/>
      <c r="AM2519" s="97" t="str">
        <f t="shared" si="137"/>
        <v/>
      </c>
    </row>
    <row r="2520" spans="10:39" x14ac:dyDescent="0.25">
      <c r="J2520" s="59">
        <f>'Inventory Ref Sheet'!AK2520</f>
        <v>0</v>
      </c>
      <c r="K2520" s="59">
        <f>'Inventory Ref Sheet'!AL2520</f>
        <v>0</v>
      </c>
      <c r="L2520" s="59">
        <f>'Inventory Ref Sheet'!AM2520</f>
        <v>0</v>
      </c>
      <c r="M2520" s="59">
        <f>'Inventory Ref Sheet'!AP2520</f>
        <v>0</v>
      </c>
      <c r="N2520" s="59">
        <f>'Inventory Ref Sheet'!AQ2520</f>
        <v>0</v>
      </c>
      <c r="O2520" s="100" t="str">
        <f ca="1">IF('Inventory Ref Sheet'!AS2520&gt;0,YEAR(TODAY())-'Inventory Ref Sheet'!AS2520,"")</f>
        <v/>
      </c>
      <c r="P2520" s="95">
        <f>'Inventory Ref Sheet'!AU2520</f>
        <v>0</v>
      </c>
      <c r="Q2520" s="60">
        <f>'Inventory Ref Sheet'!AV2520</f>
        <v>0</v>
      </c>
      <c r="R2520" s="61"/>
      <c r="S2520" s="100" t="str">
        <f t="shared" si="135"/>
        <v/>
      </c>
      <c r="T2520" s="59">
        <f>'Inventory Ref Sheet'!M2520</f>
        <v>0</v>
      </c>
      <c r="U2520" s="102">
        <f>'Inventory Ref Sheet'!N2520</f>
        <v>0</v>
      </c>
      <c r="V2520" s="59">
        <f>'Inventory Ref Sheet'!O2520</f>
        <v>0</v>
      </c>
      <c r="W2520" s="59">
        <f>'Inventory Ref Sheet'!R2520</f>
        <v>0</v>
      </c>
      <c r="X2520" s="59">
        <f>'Inventory Ref Sheet'!S2520</f>
        <v>0</v>
      </c>
      <c r="Y2520" s="100" t="str">
        <f ca="1">IF('Inventory Ref Sheet'!U2520&gt;0,YEAR(TODAY())-'Inventory Ref Sheet'!U2520,"")</f>
        <v/>
      </c>
      <c r="Z2520" s="95">
        <f>'Inventory Ref Sheet'!W2520</f>
        <v>0</v>
      </c>
      <c r="AA2520" s="60">
        <f>'Inventory Ref Sheet'!X2520</f>
        <v>0</v>
      </c>
      <c r="AB2520" s="61"/>
      <c r="AC2520" s="97" t="str">
        <f t="shared" si="136"/>
        <v/>
      </c>
      <c r="AD2520" s="59">
        <f>'Inventory Ref Sheet'!Y2520</f>
        <v>0</v>
      </c>
      <c r="AE2520" s="59">
        <f>'Inventory Ref Sheet'!Z2520</f>
        <v>0</v>
      </c>
      <c r="AF2520" s="102">
        <f>'Inventory Ref Sheet'!AA2520</f>
        <v>0</v>
      </c>
      <c r="AG2520" s="59">
        <f>'Inventory Ref Sheet'!AD2520</f>
        <v>0</v>
      </c>
      <c r="AH2520" s="59">
        <f>'Inventory Ref Sheet'!AE2520</f>
        <v>0</v>
      </c>
      <c r="AI2520" s="100" t="str">
        <f ca="1">IF('Inventory Ref Sheet'!AG2520&gt;0,YEAR(TODAY())-'Inventory Ref Sheet'!AG2520,"")</f>
        <v/>
      </c>
      <c r="AJ2520" s="99"/>
      <c r="AK2520" s="60">
        <f>'Inventory Ref Sheet'!AJ2520</f>
        <v>0</v>
      </c>
      <c r="AL2520" s="99"/>
      <c r="AM2520" s="97" t="str">
        <f t="shared" si="137"/>
        <v/>
      </c>
    </row>
    <row r="2521" spans="10:39" x14ac:dyDescent="0.25">
      <c r="J2521" s="59">
        <f>'Inventory Ref Sheet'!AK2521</f>
        <v>0</v>
      </c>
      <c r="K2521" s="59">
        <f>'Inventory Ref Sheet'!AL2521</f>
        <v>0</v>
      </c>
      <c r="L2521" s="59">
        <f>'Inventory Ref Sheet'!AM2521</f>
        <v>0</v>
      </c>
      <c r="M2521" s="59">
        <f>'Inventory Ref Sheet'!AP2521</f>
        <v>0</v>
      </c>
      <c r="N2521" s="59">
        <f>'Inventory Ref Sheet'!AQ2521</f>
        <v>0</v>
      </c>
      <c r="O2521" s="100" t="str">
        <f ca="1">IF('Inventory Ref Sheet'!AS2521&gt;0,YEAR(TODAY())-'Inventory Ref Sheet'!AS2521,"")</f>
        <v/>
      </c>
      <c r="P2521" s="95">
        <f>'Inventory Ref Sheet'!AU2521</f>
        <v>0</v>
      </c>
      <c r="Q2521" s="60">
        <f>'Inventory Ref Sheet'!AV2521</f>
        <v>0</v>
      </c>
      <c r="R2521" s="61"/>
      <c r="S2521" s="100" t="str">
        <f t="shared" si="135"/>
        <v/>
      </c>
      <c r="T2521" s="59">
        <f>'Inventory Ref Sheet'!M2521</f>
        <v>0</v>
      </c>
      <c r="U2521" s="102">
        <f>'Inventory Ref Sheet'!N2521</f>
        <v>0</v>
      </c>
      <c r="V2521" s="59">
        <f>'Inventory Ref Sheet'!O2521</f>
        <v>0</v>
      </c>
      <c r="W2521" s="59">
        <f>'Inventory Ref Sheet'!R2521</f>
        <v>0</v>
      </c>
      <c r="X2521" s="59">
        <f>'Inventory Ref Sheet'!S2521</f>
        <v>0</v>
      </c>
      <c r="Y2521" s="100" t="str">
        <f ca="1">IF('Inventory Ref Sheet'!U2521&gt;0,YEAR(TODAY())-'Inventory Ref Sheet'!U2521,"")</f>
        <v/>
      </c>
      <c r="Z2521" s="95">
        <f>'Inventory Ref Sheet'!W2521</f>
        <v>0</v>
      </c>
      <c r="AA2521" s="60">
        <f>'Inventory Ref Sheet'!X2521</f>
        <v>0</v>
      </c>
      <c r="AB2521" s="61"/>
      <c r="AC2521" s="97" t="str">
        <f t="shared" si="136"/>
        <v/>
      </c>
      <c r="AD2521" s="59">
        <f>'Inventory Ref Sheet'!Y2521</f>
        <v>0</v>
      </c>
      <c r="AE2521" s="59">
        <f>'Inventory Ref Sheet'!Z2521</f>
        <v>0</v>
      </c>
      <c r="AF2521" s="102">
        <f>'Inventory Ref Sheet'!AA2521</f>
        <v>0</v>
      </c>
      <c r="AG2521" s="59">
        <f>'Inventory Ref Sheet'!AD2521</f>
        <v>0</v>
      </c>
      <c r="AH2521" s="59">
        <f>'Inventory Ref Sheet'!AE2521</f>
        <v>0</v>
      </c>
      <c r="AI2521" s="100" t="str">
        <f ca="1">IF('Inventory Ref Sheet'!AG2521&gt;0,YEAR(TODAY())-'Inventory Ref Sheet'!AG2521,"")</f>
        <v/>
      </c>
      <c r="AJ2521" s="99"/>
      <c r="AK2521" s="60">
        <f>'Inventory Ref Sheet'!AJ2521</f>
        <v>0</v>
      </c>
      <c r="AL2521" s="99"/>
      <c r="AM2521" s="97" t="str">
        <f t="shared" si="137"/>
        <v/>
      </c>
    </row>
    <row r="2522" spans="10:39" x14ac:dyDescent="0.25">
      <c r="J2522" s="59">
        <f>'Inventory Ref Sheet'!AK2522</f>
        <v>0</v>
      </c>
      <c r="K2522" s="59">
        <f>'Inventory Ref Sheet'!AL2522</f>
        <v>0</v>
      </c>
      <c r="L2522" s="59">
        <f>'Inventory Ref Sheet'!AM2522</f>
        <v>0</v>
      </c>
      <c r="M2522" s="59">
        <f>'Inventory Ref Sheet'!AP2522</f>
        <v>0</v>
      </c>
      <c r="N2522" s="59">
        <f>'Inventory Ref Sheet'!AQ2522</f>
        <v>0</v>
      </c>
      <c r="O2522" s="100" t="str">
        <f ca="1">IF('Inventory Ref Sheet'!AS2522&gt;0,YEAR(TODAY())-'Inventory Ref Sheet'!AS2522,"")</f>
        <v/>
      </c>
      <c r="P2522" s="95">
        <f>'Inventory Ref Sheet'!AU2522</f>
        <v>0</v>
      </c>
      <c r="Q2522" s="60">
        <f>'Inventory Ref Sheet'!AV2522</f>
        <v>0</v>
      </c>
      <c r="R2522" s="61"/>
      <c r="S2522" s="100" t="str">
        <f t="shared" si="135"/>
        <v/>
      </c>
      <c r="T2522" s="59">
        <f>'Inventory Ref Sheet'!M2522</f>
        <v>0</v>
      </c>
      <c r="U2522" s="102">
        <f>'Inventory Ref Sheet'!N2522</f>
        <v>0</v>
      </c>
      <c r="V2522" s="59">
        <f>'Inventory Ref Sheet'!O2522</f>
        <v>0</v>
      </c>
      <c r="W2522" s="59">
        <f>'Inventory Ref Sheet'!R2522</f>
        <v>0</v>
      </c>
      <c r="X2522" s="59">
        <f>'Inventory Ref Sheet'!S2522</f>
        <v>0</v>
      </c>
      <c r="Y2522" s="100" t="str">
        <f ca="1">IF('Inventory Ref Sheet'!U2522&gt;0,YEAR(TODAY())-'Inventory Ref Sheet'!U2522,"")</f>
        <v/>
      </c>
      <c r="Z2522" s="95">
        <f>'Inventory Ref Sheet'!W2522</f>
        <v>0</v>
      </c>
      <c r="AA2522" s="60">
        <f>'Inventory Ref Sheet'!X2522</f>
        <v>0</v>
      </c>
      <c r="AB2522" s="61"/>
      <c r="AC2522" s="97" t="str">
        <f t="shared" si="136"/>
        <v/>
      </c>
      <c r="AD2522" s="59">
        <f>'Inventory Ref Sheet'!Y2522</f>
        <v>0</v>
      </c>
      <c r="AE2522" s="59">
        <f>'Inventory Ref Sheet'!Z2522</f>
        <v>0</v>
      </c>
      <c r="AF2522" s="102">
        <f>'Inventory Ref Sheet'!AA2522</f>
        <v>0</v>
      </c>
      <c r="AG2522" s="59">
        <f>'Inventory Ref Sheet'!AD2522</f>
        <v>0</v>
      </c>
      <c r="AH2522" s="59">
        <f>'Inventory Ref Sheet'!AE2522</f>
        <v>0</v>
      </c>
      <c r="AI2522" s="100" t="str">
        <f ca="1">IF('Inventory Ref Sheet'!AG2522&gt;0,YEAR(TODAY())-'Inventory Ref Sheet'!AG2522,"")</f>
        <v/>
      </c>
      <c r="AJ2522" s="99"/>
      <c r="AK2522" s="60">
        <f>'Inventory Ref Sheet'!AJ2522</f>
        <v>0</v>
      </c>
      <c r="AL2522" s="99"/>
      <c r="AM2522" s="97" t="str">
        <f t="shared" si="137"/>
        <v/>
      </c>
    </row>
    <row r="2523" spans="10:39" x14ac:dyDescent="0.25">
      <c r="J2523" s="59">
        <f>'Inventory Ref Sheet'!AK2523</f>
        <v>0</v>
      </c>
      <c r="K2523" s="59">
        <f>'Inventory Ref Sheet'!AL2523</f>
        <v>0</v>
      </c>
      <c r="L2523" s="59">
        <f>'Inventory Ref Sheet'!AM2523</f>
        <v>0</v>
      </c>
      <c r="M2523" s="59">
        <f>'Inventory Ref Sheet'!AP2523</f>
        <v>0</v>
      </c>
      <c r="N2523" s="59">
        <f>'Inventory Ref Sheet'!AQ2523</f>
        <v>0</v>
      </c>
      <c r="O2523" s="100" t="str">
        <f ca="1">IF('Inventory Ref Sheet'!AS2523&gt;0,YEAR(TODAY())-'Inventory Ref Sheet'!AS2523,"")</f>
        <v/>
      </c>
      <c r="P2523" s="95">
        <f>'Inventory Ref Sheet'!AU2523</f>
        <v>0</v>
      </c>
      <c r="Q2523" s="60">
        <f>'Inventory Ref Sheet'!AV2523</f>
        <v>0</v>
      </c>
      <c r="R2523" s="61"/>
      <c r="S2523" s="100" t="str">
        <f t="shared" si="135"/>
        <v/>
      </c>
      <c r="T2523" s="59">
        <f>'Inventory Ref Sheet'!M2523</f>
        <v>0</v>
      </c>
      <c r="U2523" s="102">
        <f>'Inventory Ref Sheet'!N2523</f>
        <v>0</v>
      </c>
      <c r="V2523" s="59">
        <f>'Inventory Ref Sheet'!O2523</f>
        <v>0</v>
      </c>
      <c r="W2523" s="59">
        <f>'Inventory Ref Sheet'!R2523</f>
        <v>0</v>
      </c>
      <c r="X2523" s="59">
        <f>'Inventory Ref Sheet'!S2523</f>
        <v>0</v>
      </c>
      <c r="Y2523" s="100" t="str">
        <f ca="1">IF('Inventory Ref Sheet'!U2523&gt;0,YEAR(TODAY())-'Inventory Ref Sheet'!U2523,"")</f>
        <v/>
      </c>
      <c r="Z2523" s="95">
        <f>'Inventory Ref Sheet'!W2523</f>
        <v>0</v>
      </c>
      <c r="AA2523" s="60">
        <f>'Inventory Ref Sheet'!X2523</f>
        <v>0</v>
      </c>
      <c r="AB2523" s="61"/>
      <c r="AC2523" s="97" t="str">
        <f t="shared" si="136"/>
        <v/>
      </c>
      <c r="AD2523" s="59">
        <f>'Inventory Ref Sheet'!Y2523</f>
        <v>0</v>
      </c>
      <c r="AE2523" s="59">
        <f>'Inventory Ref Sheet'!Z2523</f>
        <v>0</v>
      </c>
      <c r="AF2523" s="102">
        <f>'Inventory Ref Sheet'!AA2523</f>
        <v>0</v>
      </c>
      <c r="AG2523" s="59">
        <f>'Inventory Ref Sheet'!AD2523</f>
        <v>0</v>
      </c>
      <c r="AH2523" s="59">
        <f>'Inventory Ref Sheet'!AE2523</f>
        <v>0</v>
      </c>
      <c r="AI2523" s="100" t="str">
        <f ca="1">IF('Inventory Ref Sheet'!AG2523&gt;0,YEAR(TODAY())-'Inventory Ref Sheet'!AG2523,"")</f>
        <v/>
      </c>
      <c r="AJ2523" s="99"/>
      <c r="AK2523" s="60">
        <f>'Inventory Ref Sheet'!AJ2523</f>
        <v>0</v>
      </c>
      <c r="AL2523" s="99"/>
      <c r="AM2523" s="97" t="str">
        <f t="shared" si="137"/>
        <v/>
      </c>
    </row>
    <row r="2524" spans="10:39" x14ac:dyDescent="0.25">
      <c r="J2524" s="59">
        <f>'Inventory Ref Sheet'!AK2524</f>
        <v>0</v>
      </c>
      <c r="K2524" s="59">
        <f>'Inventory Ref Sheet'!AL2524</f>
        <v>0</v>
      </c>
      <c r="L2524" s="59">
        <f>'Inventory Ref Sheet'!AM2524</f>
        <v>0</v>
      </c>
      <c r="M2524" s="59">
        <f>'Inventory Ref Sheet'!AP2524</f>
        <v>0</v>
      </c>
      <c r="N2524" s="59">
        <f>'Inventory Ref Sheet'!AQ2524</f>
        <v>0</v>
      </c>
      <c r="O2524" s="100" t="str">
        <f ca="1">IF('Inventory Ref Sheet'!AS2524&gt;0,YEAR(TODAY())-'Inventory Ref Sheet'!AS2524,"")</f>
        <v/>
      </c>
      <c r="P2524" s="95">
        <f>'Inventory Ref Sheet'!AU2524</f>
        <v>0</v>
      </c>
      <c r="Q2524" s="60">
        <f>'Inventory Ref Sheet'!AV2524</f>
        <v>0</v>
      </c>
      <c r="R2524" s="61"/>
      <c r="S2524" s="100" t="str">
        <f t="shared" si="135"/>
        <v/>
      </c>
      <c r="T2524" s="59">
        <f>'Inventory Ref Sheet'!M2524</f>
        <v>0</v>
      </c>
      <c r="U2524" s="102">
        <f>'Inventory Ref Sheet'!N2524</f>
        <v>0</v>
      </c>
      <c r="V2524" s="59">
        <f>'Inventory Ref Sheet'!O2524</f>
        <v>0</v>
      </c>
      <c r="W2524" s="59">
        <f>'Inventory Ref Sheet'!R2524</f>
        <v>0</v>
      </c>
      <c r="X2524" s="59">
        <f>'Inventory Ref Sheet'!S2524</f>
        <v>0</v>
      </c>
      <c r="Y2524" s="100" t="str">
        <f ca="1">IF('Inventory Ref Sheet'!U2524&gt;0,YEAR(TODAY())-'Inventory Ref Sheet'!U2524,"")</f>
        <v/>
      </c>
      <c r="Z2524" s="95">
        <f>'Inventory Ref Sheet'!W2524</f>
        <v>0</v>
      </c>
      <c r="AA2524" s="60">
        <f>'Inventory Ref Sheet'!X2524</f>
        <v>0</v>
      </c>
      <c r="AB2524" s="61"/>
      <c r="AC2524" s="97" t="str">
        <f t="shared" si="136"/>
        <v/>
      </c>
      <c r="AD2524" s="59">
        <f>'Inventory Ref Sheet'!Y2524</f>
        <v>0</v>
      </c>
      <c r="AE2524" s="59">
        <f>'Inventory Ref Sheet'!Z2524</f>
        <v>0</v>
      </c>
      <c r="AF2524" s="102">
        <f>'Inventory Ref Sheet'!AA2524</f>
        <v>0</v>
      </c>
      <c r="AG2524" s="59">
        <f>'Inventory Ref Sheet'!AD2524</f>
        <v>0</v>
      </c>
      <c r="AH2524" s="59">
        <f>'Inventory Ref Sheet'!AE2524</f>
        <v>0</v>
      </c>
      <c r="AI2524" s="100" t="str">
        <f ca="1">IF('Inventory Ref Sheet'!AG2524&gt;0,YEAR(TODAY())-'Inventory Ref Sheet'!AG2524,"")</f>
        <v/>
      </c>
      <c r="AJ2524" s="99"/>
      <c r="AK2524" s="60">
        <f>'Inventory Ref Sheet'!AJ2524</f>
        <v>0</v>
      </c>
      <c r="AL2524" s="99"/>
      <c r="AM2524" s="97" t="str">
        <f t="shared" si="137"/>
        <v/>
      </c>
    </row>
    <row r="2525" spans="10:39" x14ac:dyDescent="0.25">
      <c r="J2525" s="59">
        <f>'Inventory Ref Sheet'!AK2525</f>
        <v>0</v>
      </c>
      <c r="K2525" s="59">
        <f>'Inventory Ref Sheet'!AL2525</f>
        <v>0</v>
      </c>
      <c r="L2525" s="59">
        <f>'Inventory Ref Sheet'!AM2525</f>
        <v>0</v>
      </c>
      <c r="M2525" s="59">
        <f>'Inventory Ref Sheet'!AP2525</f>
        <v>0</v>
      </c>
      <c r="N2525" s="59">
        <f>'Inventory Ref Sheet'!AQ2525</f>
        <v>0</v>
      </c>
      <c r="O2525" s="100" t="str">
        <f ca="1">IF('Inventory Ref Sheet'!AS2525&gt;0,YEAR(TODAY())-'Inventory Ref Sheet'!AS2525,"")</f>
        <v/>
      </c>
      <c r="P2525" s="95">
        <f>'Inventory Ref Sheet'!AU2525</f>
        <v>0</v>
      </c>
      <c r="Q2525" s="60">
        <f>'Inventory Ref Sheet'!AV2525</f>
        <v>0</v>
      </c>
      <c r="R2525" s="61"/>
      <c r="S2525" s="100" t="str">
        <f t="shared" si="135"/>
        <v/>
      </c>
      <c r="T2525" s="59">
        <f>'Inventory Ref Sheet'!M2525</f>
        <v>0</v>
      </c>
      <c r="U2525" s="102">
        <f>'Inventory Ref Sheet'!N2525</f>
        <v>0</v>
      </c>
      <c r="V2525" s="59">
        <f>'Inventory Ref Sheet'!O2525</f>
        <v>0</v>
      </c>
      <c r="W2525" s="59">
        <f>'Inventory Ref Sheet'!R2525</f>
        <v>0</v>
      </c>
      <c r="X2525" s="59">
        <f>'Inventory Ref Sheet'!S2525</f>
        <v>0</v>
      </c>
      <c r="Y2525" s="100" t="str">
        <f ca="1">IF('Inventory Ref Sheet'!U2525&gt;0,YEAR(TODAY())-'Inventory Ref Sheet'!U2525,"")</f>
        <v/>
      </c>
      <c r="Z2525" s="95">
        <f>'Inventory Ref Sheet'!W2525</f>
        <v>0</v>
      </c>
      <c r="AA2525" s="60">
        <f>'Inventory Ref Sheet'!X2525</f>
        <v>0</v>
      </c>
      <c r="AB2525" s="61"/>
      <c r="AC2525" s="97" t="str">
        <f t="shared" si="136"/>
        <v/>
      </c>
      <c r="AD2525" s="59">
        <f>'Inventory Ref Sheet'!Y2525</f>
        <v>0</v>
      </c>
      <c r="AE2525" s="59">
        <f>'Inventory Ref Sheet'!Z2525</f>
        <v>0</v>
      </c>
      <c r="AF2525" s="102">
        <f>'Inventory Ref Sheet'!AA2525</f>
        <v>0</v>
      </c>
      <c r="AG2525" s="59">
        <f>'Inventory Ref Sheet'!AD2525</f>
        <v>0</v>
      </c>
      <c r="AH2525" s="59">
        <f>'Inventory Ref Sheet'!AE2525</f>
        <v>0</v>
      </c>
      <c r="AI2525" s="100" t="str">
        <f ca="1">IF('Inventory Ref Sheet'!AG2525&gt;0,YEAR(TODAY())-'Inventory Ref Sheet'!AG2525,"")</f>
        <v/>
      </c>
      <c r="AJ2525" s="99"/>
      <c r="AK2525" s="60">
        <f>'Inventory Ref Sheet'!AJ2525</f>
        <v>0</v>
      </c>
      <c r="AL2525" s="99"/>
      <c r="AM2525" s="97" t="str">
        <f t="shared" si="137"/>
        <v/>
      </c>
    </row>
    <row r="2526" spans="10:39" x14ac:dyDescent="0.25">
      <c r="J2526" s="59">
        <f>'Inventory Ref Sheet'!AK2526</f>
        <v>0</v>
      </c>
      <c r="K2526" s="59">
        <f>'Inventory Ref Sheet'!AL2526</f>
        <v>0</v>
      </c>
      <c r="L2526" s="59">
        <f>'Inventory Ref Sheet'!AM2526</f>
        <v>0</v>
      </c>
      <c r="M2526" s="59">
        <f>'Inventory Ref Sheet'!AP2526</f>
        <v>0</v>
      </c>
      <c r="N2526" s="59">
        <f>'Inventory Ref Sheet'!AQ2526</f>
        <v>0</v>
      </c>
      <c r="O2526" s="100" t="str">
        <f ca="1">IF('Inventory Ref Sheet'!AS2526&gt;0,YEAR(TODAY())-'Inventory Ref Sheet'!AS2526,"")</f>
        <v/>
      </c>
      <c r="P2526" s="95">
        <f>'Inventory Ref Sheet'!AU2526</f>
        <v>0</v>
      </c>
      <c r="Q2526" s="60">
        <f>'Inventory Ref Sheet'!AV2526</f>
        <v>0</v>
      </c>
      <c r="R2526" s="61"/>
      <c r="S2526" s="100" t="str">
        <f t="shared" si="135"/>
        <v/>
      </c>
      <c r="T2526" s="59">
        <f>'Inventory Ref Sheet'!M2526</f>
        <v>0</v>
      </c>
      <c r="U2526" s="102">
        <f>'Inventory Ref Sheet'!N2526</f>
        <v>0</v>
      </c>
      <c r="V2526" s="59">
        <f>'Inventory Ref Sheet'!O2526</f>
        <v>0</v>
      </c>
      <c r="W2526" s="59">
        <f>'Inventory Ref Sheet'!R2526</f>
        <v>0</v>
      </c>
      <c r="X2526" s="59">
        <f>'Inventory Ref Sheet'!S2526</f>
        <v>0</v>
      </c>
      <c r="Y2526" s="100" t="str">
        <f ca="1">IF('Inventory Ref Sheet'!U2526&gt;0,YEAR(TODAY())-'Inventory Ref Sheet'!U2526,"")</f>
        <v/>
      </c>
      <c r="Z2526" s="95">
        <f>'Inventory Ref Sheet'!W2526</f>
        <v>0</v>
      </c>
      <c r="AA2526" s="60">
        <f>'Inventory Ref Sheet'!X2526</f>
        <v>0</v>
      </c>
      <c r="AB2526" s="61"/>
      <c r="AC2526" s="97" t="str">
        <f t="shared" si="136"/>
        <v/>
      </c>
      <c r="AD2526" s="59">
        <f>'Inventory Ref Sheet'!Y2526</f>
        <v>0</v>
      </c>
      <c r="AE2526" s="59">
        <f>'Inventory Ref Sheet'!Z2526</f>
        <v>0</v>
      </c>
      <c r="AF2526" s="102">
        <f>'Inventory Ref Sheet'!AA2526</f>
        <v>0</v>
      </c>
      <c r="AG2526" s="59">
        <f>'Inventory Ref Sheet'!AD2526</f>
        <v>0</v>
      </c>
      <c r="AH2526" s="59">
        <f>'Inventory Ref Sheet'!AE2526</f>
        <v>0</v>
      </c>
      <c r="AI2526" s="100" t="str">
        <f ca="1">IF('Inventory Ref Sheet'!AG2526&gt;0,YEAR(TODAY())-'Inventory Ref Sheet'!AG2526,"")</f>
        <v/>
      </c>
      <c r="AJ2526" s="99"/>
      <c r="AK2526" s="60">
        <f>'Inventory Ref Sheet'!AJ2526</f>
        <v>0</v>
      </c>
      <c r="AL2526" s="99"/>
      <c r="AM2526" s="97" t="str">
        <f t="shared" si="137"/>
        <v/>
      </c>
    </row>
    <row r="2527" spans="10:39" x14ac:dyDescent="0.25">
      <c r="J2527" s="59">
        <f>'Inventory Ref Sheet'!AK2527</f>
        <v>0</v>
      </c>
      <c r="K2527" s="59">
        <f>'Inventory Ref Sheet'!AL2527</f>
        <v>0</v>
      </c>
      <c r="L2527" s="59">
        <f>'Inventory Ref Sheet'!AM2527</f>
        <v>0</v>
      </c>
      <c r="M2527" s="59">
        <f>'Inventory Ref Sheet'!AP2527</f>
        <v>0</v>
      </c>
      <c r="N2527" s="59">
        <f>'Inventory Ref Sheet'!AQ2527</f>
        <v>0</v>
      </c>
      <c r="O2527" s="100" t="str">
        <f ca="1">IF('Inventory Ref Sheet'!AS2527&gt;0,YEAR(TODAY())-'Inventory Ref Sheet'!AS2527,"")</f>
        <v/>
      </c>
      <c r="P2527" s="95">
        <f>'Inventory Ref Sheet'!AU2527</f>
        <v>0</v>
      </c>
      <c r="Q2527" s="60">
        <f>'Inventory Ref Sheet'!AV2527</f>
        <v>0</v>
      </c>
      <c r="R2527" s="61"/>
      <c r="S2527" s="100" t="str">
        <f t="shared" si="135"/>
        <v/>
      </c>
      <c r="T2527" s="59">
        <f>'Inventory Ref Sheet'!M2527</f>
        <v>0</v>
      </c>
      <c r="U2527" s="102">
        <f>'Inventory Ref Sheet'!N2527</f>
        <v>0</v>
      </c>
      <c r="V2527" s="59">
        <f>'Inventory Ref Sheet'!O2527</f>
        <v>0</v>
      </c>
      <c r="W2527" s="59">
        <f>'Inventory Ref Sheet'!R2527</f>
        <v>0</v>
      </c>
      <c r="X2527" s="59">
        <f>'Inventory Ref Sheet'!S2527</f>
        <v>0</v>
      </c>
      <c r="Y2527" s="100" t="str">
        <f ca="1">IF('Inventory Ref Sheet'!U2527&gt;0,YEAR(TODAY())-'Inventory Ref Sheet'!U2527,"")</f>
        <v/>
      </c>
      <c r="Z2527" s="95">
        <f>'Inventory Ref Sheet'!W2527</f>
        <v>0</v>
      </c>
      <c r="AA2527" s="60">
        <f>'Inventory Ref Sheet'!X2527</f>
        <v>0</v>
      </c>
      <c r="AB2527" s="61"/>
      <c r="AC2527" s="97" t="str">
        <f t="shared" si="136"/>
        <v/>
      </c>
      <c r="AD2527" s="59">
        <f>'Inventory Ref Sheet'!Y2527</f>
        <v>0</v>
      </c>
      <c r="AE2527" s="59">
        <f>'Inventory Ref Sheet'!Z2527</f>
        <v>0</v>
      </c>
      <c r="AF2527" s="102">
        <f>'Inventory Ref Sheet'!AA2527</f>
        <v>0</v>
      </c>
      <c r="AG2527" s="59">
        <f>'Inventory Ref Sheet'!AD2527</f>
        <v>0</v>
      </c>
      <c r="AH2527" s="59">
        <f>'Inventory Ref Sheet'!AE2527</f>
        <v>0</v>
      </c>
      <c r="AI2527" s="100" t="str">
        <f ca="1">IF('Inventory Ref Sheet'!AG2527&gt;0,YEAR(TODAY())-'Inventory Ref Sheet'!AG2527,"")</f>
        <v/>
      </c>
      <c r="AJ2527" s="99"/>
      <c r="AK2527" s="60">
        <f>'Inventory Ref Sheet'!AJ2527</f>
        <v>0</v>
      </c>
      <c r="AL2527" s="99"/>
      <c r="AM2527" s="97" t="str">
        <f t="shared" si="137"/>
        <v/>
      </c>
    </row>
    <row r="2528" spans="10:39" x14ac:dyDescent="0.25">
      <c r="J2528" s="59">
        <f>'Inventory Ref Sheet'!AK2528</f>
        <v>0</v>
      </c>
      <c r="K2528" s="59">
        <f>'Inventory Ref Sheet'!AL2528</f>
        <v>0</v>
      </c>
      <c r="L2528" s="59">
        <f>'Inventory Ref Sheet'!AM2528</f>
        <v>0</v>
      </c>
      <c r="M2528" s="59">
        <f>'Inventory Ref Sheet'!AP2528</f>
        <v>0</v>
      </c>
      <c r="N2528" s="59">
        <f>'Inventory Ref Sheet'!AQ2528</f>
        <v>0</v>
      </c>
      <c r="O2528" s="100" t="str">
        <f ca="1">IF('Inventory Ref Sheet'!AS2528&gt;0,YEAR(TODAY())-'Inventory Ref Sheet'!AS2528,"")</f>
        <v/>
      </c>
      <c r="P2528" s="95">
        <f>'Inventory Ref Sheet'!AU2528</f>
        <v>0</v>
      </c>
      <c r="Q2528" s="60">
        <f>'Inventory Ref Sheet'!AV2528</f>
        <v>0</v>
      </c>
      <c r="R2528" s="61"/>
      <c r="S2528" s="100" t="str">
        <f t="shared" si="135"/>
        <v/>
      </c>
      <c r="T2528" s="59">
        <f>'Inventory Ref Sheet'!M2528</f>
        <v>0</v>
      </c>
      <c r="U2528" s="102">
        <f>'Inventory Ref Sheet'!N2528</f>
        <v>0</v>
      </c>
      <c r="V2528" s="59">
        <f>'Inventory Ref Sheet'!O2528</f>
        <v>0</v>
      </c>
      <c r="W2528" s="59">
        <f>'Inventory Ref Sheet'!R2528</f>
        <v>0</v>
      </c>
      <c r="X2528" s="59">
        <f>'Inventory Ref Sheet'!S2528</f>
        <v>0</v>
      </c>
      <c r="Y2528" s="100" t="str">
        <f ca="1">IF('Inventory Ref Sheet'!U2528&gt;0,YEAR(TODAY())-'Inventory Ref Sheet'!U2528,"")</f>
        <v/>
      </c>
      <c r="Z2528" s="95">
        <f>'Inventory Ref Sheet'!W2528</f>
        <v>0</v>
      </c>
      <c r="AA2528" s="60">
        <f>'Inventory Ref Sheet'!X2528</f>
        <v>0</v>
      </c>
      <c r="AB2528" s="61"/>
      <c r="AC2528" s="97" t="str">
        <f t="shared" si="136"/>
        <v/>
      </c>
      <c r="AD2528" s="59">
        <f>'Inventory Ref Sheet'!Y2528</f>
        <v>0</v>
      </c>
      <c r="AE2528" s="59">
        <f>'Inventory Ref Sheet'!Z2528</f>
        <v>0</v>
      </c>
      <c r="AF2528" s="102">
        <f>'Inventory Ref Sheet'!AA2528</f>
        <v>0</v>
      </c>
      <c r="AG2528" s="59">
        <f>'Inventory Ref Sheet'!AD2528</f>
        <v>0</v>
      </c>
      <c r="AH2528" s="59">
        <f>'Inventory Ref Sheet'!AE2528</f>
        <v>0</v>
      </c>
      <c r="AI2528" s="100" t="str">
        <f ca="1">IF('Inventory Ref Sheet'!AG2528&gt;0,YEAR(TODAY())-'Inventory Ref Sheet'!AG2528,"")</f>
        <v/>
      </c>
      <c r="AJ2528" s="99"/>
      <c r="AK2528" s="60">
        <f>'Inventory Ref Sheet'!AJ2528</f>
        <v>0</v>
      </c>
      <c r="AL2528" s="99"/>
      <c r="AM2528" s="97" t="str">
        <f t="shared" si="137"/>
        <v/>
      </c>
    </row>
    <row r="2529" spans="10:39" x14ac:dyDescent="0.25">
      <c r="J2529" s="59">
        <f>'Inventory Ref Sheet'!AK2529</f>
        <v>0</v>
      </c>
      <c r="K2529" s="59">
        <f>'Inventory Ref Sheet'!AL2529</f>
        <v>0</v>
      </c>
      <c r="L2529" s="59">
        <f>'Inventory Ref Sheet'!AM2529</f>
        <v>0</v>
      </c>
      <c r="M2529" s="59">
        <f>'Inventory Ref Sheet'!AP2529</f>
        <v>0</v>
      </c>
      <c r="N2529" s="59">
        <f>'Inventory Ref Sheet'!AQ2529</f>
        <v>0</v>
      </c>
      <c r="O2529" s="100" t="str">
        <f ca="1">IF('Inventory Ref Sheet'!AS2529&gt;0,YEAR(TODAY())-'Inventory Ref Sheet'!AS2529,"")</f>
        <v/>
      </c>
      <c r="P2529" s="95">
        <f>'Inventory Ref Sheet'!AU2529</f>
        <v>0</v>
      </c>
      <c r="Q2529" s="60">
        <f>'Inventory Ref Sheet'!AV2529</f>
        <v>0</v>
      </c>
      <c r="R2529" s="61"/>
      <c r="S2529" s="100" t="str">
        <f t="shared" si="135"/>
        <v/>
      </c>
      <c r="T2529" s="59">
        <f>'Inventory Ref Sheet'!M2529</f>
        <v>0</v>
      </c>
      <c r="U2529" s="102">
        <f>'Inventory Ref Sheet'!N2529</f>
        <v>0</v>
      </c>
      <c r="V2529" s="59">
        <f>'Inventory Ref Sheet'!O2529</f>
        <v>0</v>
      </c>
      <c r="W2529" s="59">
        <f>'Inventory Ref Sheet'!R2529</f>
        <v>0</v>
      </c>
      <c r="X2529" s="59">
        <f>'Inventory Ref Sheet'!S2529</f>
        <v>0</v>
      </c>
      <c r="Y2529" s="100" t="str">
        <f ca="1">IF('Inventory Ref Sheet'!U2529&gt;0,YEAR(TODAY())-'Inventory Ref Sheet'!U2529,"")</f>
        <v/>
      </c>
      <c r="Z2529" s="95">
        <f>'Inventory Ref Sheet'!W2529</f>
        <v>0</v>
      </c>
      <c r="AA2529" s="60">
        <f>'Inventory Ref Sheet'!X2529</f>
        <v>0</v>
      </c>
      <c r="AB2529" s="61"/>
      <c r="AC2529" s="97" t="str">
        <f t="shared" si="136"/>
        <v/>
      </c>
      <c r="AD2529" s="59">
        <f>'Inventory Ref Sheet'!Y2529</f>
        <v>0</v>
      </c>
      <c r="AE2529" s="59">
        <f>'Inventory Ref Sheet'!Z2529</f>
        <v>0</v>
      </c>
      <c r="AF2529" s="102">
        <f>'Inventory Ref Sheet'!AA2529</f>
        <v>0</v>
      </c>
      <c r="AG2529" s="59">
        <f>'Inventory Ref Sheet'!AD2529</f>
        <v>0</v>
      </c>
      <c r="AH2529" s="59">
        <f>'Inventory Ref Sheet'!AE2529</f>
        <v>0</v>
      </c>
      <c r="AI2529" s="100" t="str">
        <f ca="1">IF('Inventory Ref Sheet'!AG2529&gt;0,YEAR(TODAY())-'Inventory Ref Sheet'!AG2529,"")</f>
        <v/>
      </c>
      <c r="AJ2529" s="99"/>
      <c r="AK2529" s="60">
        <f>'Inventory Ref Sheet'!AJ2529</f>
        <v>0</v>
      </c>
      <c r="AL2529" s="99"/>
      <c r="AM2529" s="97" t="str">
        <f t="shared" si="137"/>
        <v/>
      </c>
    </row>
    <row r="2530" spans="10:39" x14ac:dyDescent="0.25">
      <c r="J2530" s="59">
        <f>'Inventory Ref Sheet'!AK2530</f>
        <v>0</v>
      </c>
      <c r="K2530" s="59">
        <f>'Inventory Ref Sheet'!AL2530</f>
        <v>0</v>
      </c>
      <c r="L2530" s="59">
        <f>'Inventory Ref Sheet'!AM2530</f>
        <v>0</v>
      </c>
      <c r="M2530" s="59">
        <f>'Inventory Ref Sheet'!AP2530</f>
        <v>0</v>
      </c>
      <c r="N2530" s="59">
        <f>'Inventory Ref Sheet'!AQ2530</f>
        <v>0</v>
      </c>
      <c r="O2530" s="100" t="str">
        <f ca="1">IF('Inventory Ref Sheet'!AS2530&gt;0,YEAR(TODAY())-'Inventory Ref Sheet'!AS2530,"")</f>
        <v/>
      </c>
      <c r="P2530" s="95">
        <f>'Inventory Ref Sheet'!AU2530</f>
        <v>0</v>
      </c>
      <c r="Q2530" s="60">
        <f>'Inventory Ref Sheet'!AV2530</f>
        <v>0</v>
      </c>
      <c r="R2530" s="61"/>
      <c r="S2530" s="100" t="str">
        <f t="shared" si="135"/>
        <v/>
      </c>
      <c r="T2530" s="59">
        <f>'Inventory Ref Sheet'!M2530</f>
        <v>0</v>
      </c>
      <c r="U2530" s="102">
        <f>'Inventory Ref Sheet'!N2530</f>
        <v>0</v>
      </c>
      <c r="V2530" s="59">
        <f>'Inventory Ref Sheet'!O2530</f>
        <v>0</v>
      </c>
      <c r="W2530" s="59">
        <f>'Inventory Ref Sheet'!R2530</f>
        <v>0</v>
      </c>
      <c r="X2530" s="59">
        <f>'Inventory Ref Sheet'!S2530</f>
        <v>0</v>
      </c>
      <c r="Y2530" s="100" t="str">
        <f ca="1">IF('Inventory Ref Sheet'!U2530&gt;0,YEAR(TODAY())-'Inventory Ref Sheet'!U2530,"")</f>
        <v/>
      </c>
      <c r="Z2530" s="95">
        <f>'Inventory Ref Sheet'!W2530</f>
        <v>0</v>
      </c>
      <c r="AA2530" s="60">
        <f>'Inventory Ref Sheet'!X2530</f>
        <v>0</v>
      </c>
      <c r="AB2530" s="61"/>
      <c r="AC2530" s="97" t="str">
        <f t="shared" si="136"/>
        <v/>
      </c>
      <c r="AD2530" s="59">
        <f>'Inventory Ref Sheet'!Y2530</f>
        <v>0</v>
      </c>
      <c r="AE2530" s="59">
        <f>'Inventory Ref Sheet'!Z2530</f>
        <v>0</v>
      </c>
      <c r="AF2530" s="102">
        <f>'Inventory Ref Sheet'!AA2530</f>
        <v>0</v>
      </c>
      <c r="AG2530" s="59">
        <f>'Inventory Ref Sheet'!AD2530</f>
        <v>0</v>
      </c>
      <c r="AH2530" s="59">
        <f>'Inventory Ref Sheet'!AE2530</f>
        <v>0</v>
      </c>
      <c r="AI2530" s="100" t="str">
        <f ca="1">IF('Inventory Ref Sheet'!AG2530&gt;0,YEAR(TODAY())-'Inventory Ref Sheet'!AG2530,"")</f>
        <v/>
      </c>
      <c r="AJ2530" s="99"/>
      <c r="AK2530" s="60">
        <f>'Inventory Ref Sheet'!AJ2530</f>
        <v>0</v>
      </c>
      <c r="AL2530" s="99"/>
      <c r="AM2530" s="97" t="str">
        <f t="shared" si="137"/>
        <v/>
      </c>
    </row>
    <row r="2531" spans="10:39" x14ac:dyDescent="0.25">
      <c r="J2531" s="59">
        <f>'Inventory Ref Sheet'!AK2531</f>
        <v>0</v>
      </c>
      <c r="K2531" s="59">
        <f>'Inventory Ref Sheet'!AL2531</f>
        <v>0</v>
      </c>
      <c r="L2531" s="59">
        <f>'Inventory Ref Sheet'!AM2531</f>
        <v>0</v>
      </c>
      <c r="M2531" s="59">
        <f>'Inventory Ref Sheet'!AP2531</f>
        <v>0</v>
      </c>
      <c r="N2531" s="59">
        <f>'Inventory Ref Sheet'!AQ2531</f>
        <v>0</v>
      </c>
      <c r="O2531" s="100" t="str">
        <f ca="1">IF('Inventory Ref Sheet'!AS2531&gt;0,YEAR(TODAY())-'Inventory Ref Sheet'!AS2531,"")</f>
        <v/>
      </c>
      <c r="P2531" s="95">
        <f>'Inventory Ref Sheet'!AU2531</f>
        <v>0</v>
      </c>
      <c r="Q2531" s="60">
        <f>'Inventory Ref Sheet'!AV2531</f>
        <v>0</v>
      </c>
      <c r="R2531" s="61"/>
      <c r="S2531" s="100" t="str">
        <f t="shared" si="135"/>
        <v/>
      </c>
      <c r="T2531" s="59">
        <f>'Inventory Ref Sheet'!M2531</f>
        <v>0</v>
      </c>
      <c r="U2531" s="102">
        <f>'Inventory Ref Sheet'!N2531</f>
        <v>0</v>
      </c>
      <c r="V2531" s="59">
        <f>'Inventory Ref Sheet'!O2531</f>
        <v>0</v>
      </c>
      <c r="W2531" s="59">
        <f>'Inventory Ref Sheet'!R2531</f>
        <v>0</v>
      </c>
      <c r="X2531" s="59">
        <f>'Inventory Ref Sheet'!S2531</f>
        <v>0</v>
      </c>
      <c r="Y2531" s="100" t="str">
        <f ca="1">IF('Inventory Ref Sheet'!U2531&gt;0,YEAR(TODAY())-'Inventory Ref Sheet'!U2531,"")</f>
        <v/>
      </c>
      <c r="Z2531" s="95">
        <f>'Inventory Ref Sheet'!W2531</f>
        <v>0</v>
      </c>
      <c r="AA2531" s="60">
        <f>'Inventory Ref Sheet'!X2531</f>
        <v>0</v>
      </c>
      <c r="AB2531" s="61"/>
      <c r="AC2531" s="97" t="str">
        <f t="shared" si="136"/>
        <v/>
      </c>
      <c r="AD2531" s="59">
        <f>'Inventory Ref Sheet'!Y2531</f>
        <v>0</v>
      </c>
      <c r="AE2531" s="59">
        <f>'Inventory Ref Sheet'!Z2531</f>
        <v>0</v>
      </c>
      <c r="AF2531" s="102">
        <f>'Inventory Ref Sheet'!AA2531</f>
        <v>0</v>
      </c>
      <c r="AG2531" s="59">
        <f>'Inventory Ref Sheet'!AD2531</f>
        <v>0</v>
      </c>
      <c r="AH2531" s="59">
        <f>'Inventory Ref Sheet'!AE2531</f>
        <v>0</v>
      </c>
      <c r="AI2531" s="100" t="str">
        <f ca="1">IF('Inventory Ref Sheet'!AG2531&gt;0,YEAR(TODAY())-'Inventory Ref Sheet'!AG2531,"")</f>
        <v/>
      </c>
      <c r="AJ2531" s="99"/>
      <c r="AK2531" s="60">
        <f>'Inventory Ref Sheet'!AJ2531</f>
        <v>0</v>
      </c>
      <c r="AL2531" s="99"/>
      <c r="AM2531" s="97" t="str">
        <f t="shared" si="137"/>
        <v/>
      </c>
    </row>
    <row r="2532" spans="10:39" x14ac:dyDescent="0.25">
      <c r="J2532" s="59">
        <f>'Inventory Ref Sheet'!AK2532</f>
        <v>0</v>
      </c>
      <c r="K2532" s="59">
        <f>'Inventory Ref Sheet'!AL2532</f>
        <v>0</v>
      </c>
      <c r="L2532" s="59">
        <f>'Inventory Ref Sheet'!AM2532</f>
        <v>0</v>
      </c>
      <c r="M2532" s="59">
        <f>'Inventory Ref Sheet'!AP2532</f>
        <v>0</v>
      </c>
      <c r="N2532" s="59">
        <f>'Inventory Ref Sheet'!AQ2532</f>
        <v>0</v>
      </c>
      <c r="O2532" s="100" t="str">
        <f ca="1">IF('Inventory Ref Sheet'!AS2532&gt;0,YEAR(TODAY())-'Inventory Ref Sheet'!AS2532,"")</f>
        <v/>
      </c>
      <c r="P2532" s="95">
        <f>'Inventory Ref Sheet'!AU2532</f>
        <v>0</v>
      </c>
      <c r="Q2532" s="60">
        <f>'Inventory Ref Sheet'!AV2532</f>
        <v>0</v>
      </c>
      <c r="R2532" s="61"/>
      <c r="S2532" s="100" t="str">
        <f t="shared" si="135"/>
        <v/>
      </c>
      <c r="T2532" s="59">
        <f>'Inventory Ref Sheet'!M2532</f>
        <v>0</v>
      </c>
      <c r="U2532" s="102">
        <f>'Inventory Ref Sheet'!N2532</f>
        <v>0</v>
      </c>
      <c r="V2532" s="59">
        <f>'Inventory Ref Sheet'!O2532</f>
        <v>0</v>
      </c>
      <c r="W2532" s="59">
        <f>'Inventory Ref Sheet'!R2532</f>
        <v>0</v>
      </c>
      <c r="X2532" s="59">
        <f>'Inventory Ref Sheet'!S2532</f>
        <v>0</v>
      </c>
      <c r="Y2532" s="100" t="str">
        <f ca="1">IF('Inventory Ref Sheet'!U2532&gt;0,YEAR(TODAY())-'Inventory Ref Sheet'!U2532,"")</f>
        <v/>
      </c>
      <c r="Z2532" s="95">
        <f>'Inventory Ref Sheet'!W2532</f>
        <v>0</v>
      </c>
      <c r="AA2532" s="60">
        <f>'Inventory Ref Sheet'!X2532</f>
        <v>0</v>
      </c>
      <c r="AB2532" s="61"/>
      <c r="AC2532" s="97" t="str">
        <f t="shared" si="136"/>
        <v/>
      </c>
      <c r="AD2532" s="59">
        <f>'Inventory Ref Sheet'!Y2532</f>
        <v>0</v>
      </c>
      <c r="AE2532" s="59">
        <f>'Inventory Ref Sheet'!Z2532</f>
        <v>0</v>
      </c>
      <c r="AF2532" s="102">
        <f>'Inventory Ref Sheet'!AA2532</f>
        <v>0</v>
      </c>
      <c r="AG2532" s="59">
        <f>'Inventory Ref Sheet'!AD2532</f>
        <v>0</v>
      </c>
      <c r="AH2532" s="59">
        <f>'Inventory Ref Sheet'!AE2532</f>
        <v>0</v>
      </c>
      <c r="AI2532" s="100" t="str">
        <f ca="1">IF('Inventory Ref Sheet'!AG2532&gt;0,YEAR(TODAY())-'Inventory Ref Sheet'!AG2532,"")</f>
        <v/>
      </c>
      <c r="AJ2532" s="99"/>
      <c r="AK2532" s="60">
        <f>'Inventory Ref Sheet'!AJ2532</f>
        <v>0</v>
      </c>
      <c r="AL2532" s="99"/>
      <c r="AM2532" s="97" t="str">
        <f t="shared" si="137"/>
        <v/>
      </c>
    </row>
    <row r="2533" spans="10:39" x14ac:dyDescent="0.25">
      <c r="J2533" s="59">
        <f>'Inventory Ref Sheet'!AK2533</f>
        <v>0</v>
      </c>
      <c r="K2533" s="59">
        <f>'Inventory Ref Sheet'!AL2533</f>
        <v>0</v>
      </c>
      <c r="L2533" s="59">
        <f>'Inventory Ref Sheet'!AM2533</f>
        <v>0</v>
      </c>
      <c r="M2533" s="59">
        <f>'Inventory Ref Sheet'!AP2533</f>
        <v>0</v>
      </c>
      <c r="N2533" s="59">
        <f>'Inventory Ref Sheet'!AQ2533</f>
        <v>0</v>
      </c>
      <c r="O2533" s="100" t="str">
        <f ca="1">IF('Inventory Ref Sheet'!AS2533&gt;0,YEAR(TODAY())-'Inventory Ref Sheet'!AS2533,"")</f>
        <v/>
      </c>
      <c r="P2533" s="95">
        <f>'Inventory Ref Sheet'!AU2533</f>
        <v>0</v>
      </c>
      <c r="Q2533" s="60">
        <f>'Inventory Ref Sheet'!AV2533</f>
        <v>0</v>
      </c>
      <c r="R2533" s="61"/>
      <c r="S2533" s="100" t="str">
        <f t="shared" si="135"/>
        <v/>
      </c>
      <c r="T2533" s="59">
        <f>'Inventory Ref Sheet'!M2533</f>
        <v>0</v>
      </c>
      <c r="U2533" s="102">
        <f>'Inventory Ref Sheet'!N2533</f>
        <v>0</v>
      </c>
      <c r="V2533" s="59">
        <f>'Inventory Ref Sheet'!O2533</f>
        <v>0</v>
      </c>
      <c r="W2533" s="59">
        <f>'Inventory Ref Sheet'!R2533</f>
        <v>0</v>
      </c>
      <c r="X2533" s="59">
        <f>'Inventory Ref Sheet'!S2533</f>
        <v>0</v>
      </c>
      <c r="Y2533" s="100" t="str">
        <f ca="1">IF('Inventory Ref Sheet'!U2533&gt;0,YEAR(TODAY())-'Inventory Ref Sheet'!U2533,"")</f>
        <v/>
      </c>
      <c r="Z2533" s="95">
        <f>'Inventory Ref Sheet'!W2533</f>
        <v>0</v>
      </c>
      <c r="AA2533" s="60">
        <f>'Inventory Ref Sheet'!X2533</f>
        <v>0</v>
      </c>
      <c r="AB2533" s="61"/>
      <c r="AC2533" s="97" t="str">
        <f t="shared" si="136"/>
        <v/>
      </c>
      <c r="AD2533" s="59">
        <f>'Inventory Ref Sheet'!Y2533</f>
        <v>0</v>
      </c>
      <c r="AE2533" s="59">
        <f>'Inventory Ref Sheet'!Z2533</f>
        <v>0</v>
      </c>
      <c r="AF2533" s="102">
        <f>'Inventory Ref Sheet'!AA2533</f>
        <v>0</v>
      </c>
      <c r="AG2533" s="59">
        <f>'Inventory Ref Sheet'!AD2533</f>
        <v>0</v>
      </c>
      <c r="AH2533" s="59">
        <f>'Inventory Ref Sheet'!AE2533</f>
        <v>0</v>
      </c>
      <c r="AI2533" s="100" t="str">
        <f ca="1">IF('Inventory Ref Sheet'!AG2533&gt;0,YEAR(TODAY())-'Inventory Ref Sheet'!AG2533,"")</f>
        <v/>
      </c>
      <c r="AJ2533" s="99"/>
      <c r="AK2533" s="60">
        <f>'Inventory Ref Sheet'!AJ2533</f>
        <v>0</v>
      </c>
      <c r="AL2533" s="99"/>
      <c r="AM2533" s="97" t="str">
        <f t="shared" si="137"/>
        <v/>
      </c>
    </row>
    <row r="2534" spans="10:39" x14ac:dyDescent="0.25">
      <c r="J2534" s="59">
        <f>'Inventory Ref Sheet'!AK2534</f>
        <v>0</v>
      </c>
      <c r="K2534" s="59">
        <f>'Inventory Ref Sheet'!AL2534</f>
        <v>0</v>
      </c>
      <c r="L2534" s="59">
        <f>'Inventory Ref Sheet'!AM2534</f>
        <v>0</v>
      </c>
      <c r="M2534" s="59">
        <f>'Inventory Ref Sheet'!AP2534</f>
        <v>0</v>
      </c>
      <c r="N2534" s="59">
        <f>'Inventory Ref Sheet'!AQ2534</f>
        <v>0</v>
      </c>
      <c r="O2534" s="100" t="str">
        <f ca="1">IF('Inventory Ref Sheet'!AS2534&gt;0,YEAR(TODAY())-'Inventory Ref Sheet'!AS2534,"")</f>
        <v/>
      </c>
      <c r="P2534" s="95">
        <f>'Inventory Ref Sheet'!AU2534</f>
        <v>0</v>
      </c>
      <c r="Q2534" s="60">
        <f>'Inventory Ref Sheet'!AV2534</f>
        <v>0</v>
      </c>
      <c r="R2534" s="61"/>
      <c r="S2534" s="100" t="str">
        <f t="shared" si="135"/>
        <v/>
      </c>
      <c r="T2534" s="59">
        <f>'Inventory Ref Sheet'!M2534</f>
        <v>0</v>
      </c>
      <c r="U2534" s="102">
        <f>'Inventory Ref Sheet'!N2534</f>
        <v>0</v>
      </c>
      <c r="V2534" s="59">
        <f>'Inventory Ref Sheet'!O2534</f>
        <v>0</v>
      </c>
      <c r="W2534" s="59">
        <f>'Inventory Ref Sheet'!R2534</f>
        <v>0</v>
      </c>
      <c r="X2534" s="59">
        <f>'Inventory Ref Sheet'!S2534</f>
        <v>0</v>
      </c>
      <c r="Y2534" s="100" t="str">
        <f ca="1">IF('Inventory Ref Sheet'!U2534&gt;0,YEAR(TODAY())-'Inventory Ref Sheet'!U2534,"")</f>
        <v/>
      </c>
      <c r="Z2534" s="95">
        <f>'Inventory Ref Sheet'!W2534</f>
        <v>0</v>
      </c>
      <c r="AA2534" s="60">
        <f>'Inventory Ref Sheet'!X2534</f>
        <v>0</v>
      </c>
      <c r="AB2534" s="61"/>
      <c r="AC2534" s="97" t="str">
        <f t="shared" si="136"/>
        <v/>
      </c>
      <c r="AD2534" s="59">
        <f>'Inventory Ref Sheet'!Y2534</f>
        <v>0</v>
      </c>
      <c r="AE2534" s="59">
        <f>'Inventory Ref Sheet'!Z2534</f>
        <v>0</v>
      </c>
      <c r="AF2534" s="102">
        <f>'Inventory Ref Sheet'!AA2534</f>
        <v>0</v>
      </c>
      <c r="AG2534" s="59">
        <f>'Inventory Ref Sheet'!AD2534</f>
        <v>0</v>
      </c>
      <c r="AH2534" s="59">
        <f>'Inventory Ref Sheet'!AE2534</f>
        <v>0</v>
      </c>
      <c r="AI2534" s="100" t="str">
        <f ca="1">IF('Inventory Ref Sheet'!AG2534&gt;0,YEAR(TODAY())-'Inventory Ref Sheet'!AG2534,"")</f>
        <v/>
      </c>
      <c r="AJ2534" s="99"/>
      <c r="AK2534" s="60">
        <f>'Inventory Ref Sheet'!AJ2534</f>
        <v>0</v>
      </c>
      <c r="AL2534" s="99"/>
      <c r="AM2534" s="97" t="str">
        <f t="shared" si="137"/>
        <v/>
      </c>
    </row>
    <row r="2535" spans="10:39" x14ac:dyDescent="0.25">
      <c r="J2535" s="59">
        <f>'Inventory Ref Sheet'!AK2535</f>
        <v>0</v>
      </c>
      <c r="K2535" s="59">
        <f>'Inventory Ref Sheet'!AL2535</f>
        <v>0</v>
      </c>
      <c r="L2535" s="59">
        <f>'Inventory Ref Sheet'!AM2535</f>
        <v>0</v>
      </c>
      <c r="M2535" s="59">
        <f>'Inventory Ref Sheet'!AP2535</f>
        <v>0</v>
      </c>
      <c r="N2535" s="59">
        <f>'Inventory Ref Sheet'!AQ2535</f>
        <v>0</v>
      </c>
      <c r="O2535" s="100" t="str">
        <f ca="1">IF('Inventory Ref Sheet'!AS2535&gt;0,YEAR(TODAY())-'Inventory Ref Sheet'!AS2535,"")</f>
        <v/>
      </c>
      <c r="P2535" s="95">
        <f>'Inventory Ref Sheet'!AU2535</f>
        <v>0</v>
      </c>
      <c r="Q2535" s="60">
        <f>'Inventory Ref Sheet'!AV2535</f>
        <v>0</v>
      </c>
      <c r="R2535" s="61"/>
      <c r="S2535" s="100" t="str">
        <f t="shared" si="135"/>
        <v/>
      </c>
      <c r="T2535" s="59">
        <f>'Inventory Ref Sheet'!M2535</f>
        <v>0</v>
      </c>
      <c r="U2535" s="102">
        <f>'Inventory Ref Sheet'!N2535</f>
        <v>0</v>
      </c>
      <c r="V2535" s="59">
        <f>'Inventory Ref Sheet'!O2535</f>
        <v>0</v>
      </c>
      <c r="W2535" s="59">
        <f>'Inventory Ref Sheet'!R2535</f>
        <v>0</v>
      </c>
      <c r="X2535" s="59">
        <f>'Inventory Ref Sheet'!S2535</f>
        <v>0</v>
      </c>
      <c r="Y2535" s="100" t="str">
        <f ca="1">IF('Inventory Ref Sheet'!U2535&gt;0,YEAR(TODAY())-'Inventory Ref Sheet'!U2535,"")</f>
        <v/>
      </c>
      <c r="Z2535" s="95">
        <f>'Inventory Ref Sheet'!W2535</f>
        <v>0</v>
      </c>
      <c r="AA2535" s="60">
        <f>'Inventory Ref Sheet'!X2535</f>
        <v>0</v>
      </c>
      <c r="AB2535" s="61"/>
      <c r="AC2535" s="97" t="str">
        <f t="shared" si="136"/>
        <v/>
      </c>
      <c r="AD2535" s="59">
        <f>'Inventory Ref Sheet'!Y2535</f>
        <v>0</v>
      </c>
      <c r="AE2535" s="59">
        <f>'Inventory Ref Sheet'!Z2535</f>
        <v>0</v>
      </c>
      <c r="AF2535" s="102">
        <f>'Inventory Ref Sheet'!AA2535</f>
        <v>0</v>
      </c>
      <c r="AG2535" s="59">
        <f>'Inventory Ref Sheet'!AD2535</f>
        <v>0</v>
      </c>
      <c r="AH2535" s="59">
        <f>'Inventory Ref Sheet'!AE2535</f>
        <v>0</v>
      </c>
      <c r="AI2535" s="100" t="str">
        <f ca="1">IF('Inventory Ref Sheet'!AG2535&gt;0,YEAR(TODAY())-'Inventory Ref Sheet'!AG2535,"")</f>
        <v/>
      </c>
      <c r="AJ2535" s="99"/>
      <c r="AK2535" s="60">
        <f>'Inventory Ref Sheet'!AJ2535</f>
        <v>0</v>
      </c>
      <c r="AL2535" s="99"/>
      <c r="AM2535" s="97" t="str">
        <f t="shared" si="137"/>
        <v/>
      </c>
    </row>
    <row r="2536" spans="10:39" x14ac:dyDescent="0.25">
      <c r="J2536" s="59">
        <f>'Inventory Ref Sheet'!AK2536</f>
        <v>0</v>
      </c>
      <c r="K2536" s="59">
        <f>'Inventory Ref Sheet'!AL2536</f>
        <v>0</v>
      </c>
      <c r="L2536" s="59">
        <f>'Inventory Ref Sheet'!AM2536</f>
        <v>0</v>
      </c>
      <c r="M2536" s="59">
        <f>'Inventory Ref Sheet'!AP2536</f>
        <v>0</v>
      </c>
      <c r="N2536" s="59">
        <f>'Inventory Ref Sheet'!AQ2536</f>
        <v>0</v>
      </c>
      <c r="O2536" s="100" t="str">
        <f ca="1">IF('Inventory Ref Sheet'!AS2536&gt;0,YEAR(TODAY())-'Inventory Ref Sheet'!AS2536,"")</f>
        <v/>
      </c>
      <c r="P2536" s="95">
        <f>'Inventory Ref Sheet'!AU2536</f>
        <v>0</v>
      </c>
      <c r="Q2536" s="60">
        <f>'Inventory Ref Sheet'!AV2536</f>
        <v>0</v>
      </c>
      <c r="R2536" s="61"/>
      <c r="S2536" s="100" t="str">
        <f t="shared" si="135"/>
        <v/>
      </c>
      <c r="T2536" s="59">
        <f>'Inventory Ref Sheet'!M2536</f>
        <v>0</v>
      </c>
      <c r="U2536" s="102">
        <f>'Inventory Ref Sheet'!N2536</f>
        <v>0</v>
      </c>
      <c r="V2536" s="59">
        <f>'Inventory Ref Sheet'!O2536</f>
        <v>0</v>
      </c>
      <c r="W2536" s="59">
        <f>'Inventory Ref Sheet'!R2536</f>
        <v>0</v>
      </c>
      <c r="X2536" s="59">
        <f>'Inventory Ref Sheet'!S2536</f>
        <v>0</v>
      </c>
      <c r="Y2536" s="100" t="str">
        <f ca="1">IF('Inventory Ref Sheet'!U2536&gt;0,YEAR(TODAY())-'Inventory Ref Sheet'!U2536,"")</f>
        <v/>
      </c>
      <c r="Z2536" s="95">
        <f>'Inventory Ref Sheet'!W2536</f>
        <v>0</v>
      </c>
      <c r="AA2536" s="60">
        <f>'Inventory Ref Sheet'!X2536</f>
        <v>0</v>
      </c>
      <c r="AB2536" s="61"/>
      <c r="AC2536" s="97" t="str">
        <f t="shared" si="136"/>
        <v/>
      </c>
      <c r="AD2536" s="59">
        <f>'Inventory Ref Sheet'!Y2536</f>
        <v>0</v>
      </c>
      <c r="AE2536" s="59">
        <f>'Inventory Ref Sheet'!Z2536</f>
        <v>0</v>
      </c>
      <c r="AF2536" s="102">
        <f>'Inventory Ref Sheet'!AA2536</f>
        <v>0</v>
      </c>
      <c r="AG2536" s="59">
        <f>'Inventory Ref Sheet'!AD2536</f>
        <v>0</v>
      </c>
      <c r="AH2536" s="59">
        <f>'Inventory Ref Sheet'!AE2536</f>
        <v>0</v>
      </c>
      <c r="AI2536" s="100" t="str">
        <f ca="1">IF('Inventory Ref Sheet'!AG2536&gt;0,YEAR(TODAY())-'Inventory Ref Sheet'!AG2536,"")</f>
        <v/>
      </c>
      <c r="AJ2536" s="99"/>
      <c r="AK2536" s="60">
        <f>'Inventory Ref Sheet'!AJ2536</f>
        <v>0</v>
      </c>
      <c r="AL2536" s="99"/>
      <c r="AM2536" s="97" t="str">
        <f t="shared" si="137"/>
        <v/>
      </c>
    </row>
    <row r="2537" spans="10:39" x14ac:dyDescent="0.25">
      <c r="J2537" s="59">
        <f>'Inventory Ref Sheet'!AK2537</f>
        <v>0</v>
      </c>
      <c r="K2537" s="59">
        <f>'Inventory Ref Sheet'!AL2537</f>
        <v>0</v>
      </c>
      <c r="L2537" s="59">
        <f>'Inventory Ref Sheet'!AM2537</f>
        <v>0</v>
      </c>
      <c r="M2537" s="59">
        <f>'Inventory Ref Sheet'!AP2537</f>
        <v>0</v>
      </c>
      <c r="N2537" s="59">
        <f>'Inventory Ref Sheet'!AQ2537</f>
        <v>0</v>
      </c>
      <c r="O2537" s="100" t="str">
        <f ca="1">IF('Inventory Ref Sheet'!AS2537&gt;0,YEAR(TODAY())-'Inventory Ref Sheet'!AS2537,"")</f>
        <v/>
      </c>
      <c r="P2537" s="95">
        <f>'Inventory Ref Sheet'!AU2537</f>
        <v>0</v>
      </c>
      <c r="Q2537" s="60">
        <f>'Inventory Ref Sheet'!AV2537</f>
        <v>0</v>
      </c>
      <c r="R2537" s="61"/>
      <c r="S2537" s="100" t="str">
        <f t="shared" si="135"/>
        <v/>
      </c>
      <c r="T2537" s="59">
        <f>'Inventory Ref Sheet'!M2537</f>
        <v>0</v>
      </c>
      <c r="U2537" s="102">
        <f>'Inventory Ref Sheet'!N2537</f>
        <v>0</v>
      </c>
      <c r="V2537" s="59">
        <f>'Inventory Ref Sheet'!O2537</f>
        <v>0</v>
      </c>
      <c r="W2537" s="59">
        <f>'Inventory Ref Sheet'!R2537</f>
        <v>0</v>
      </c>
      <c r="X2537" s="59">
        <f>'Inventory Ref Sheet'!S2537</f>
        <v>0</v>
      </c>
      <c r="Y2537" s="100" t="str">
        <f ca="1">IF('Inventory Ref Sheet'!U2537&gt;0,YEAR(TODAY())-'Inventory Ref Sheet'!U2537,"")</f>
        <v/>
      </c>
      <c r="Z2537" s="95">
        <f>'Inventory Ref Sheet'!W2537</f>
        <v>0</v>
      </c>
      <c r="AA2537" s="60">
        <f>'Inventory Ref Sheet'!X2537</f>
        <v>0</v>
      </c>
      <c r="AB2537" s="61"/>
      <c r="AC2537" s="97" t="str">
        <f t="shared" si="136"/>
        <v/>
      </c>
      <c r="AD2537" s="59">
        <f>'Inventory Ref Sheet'!Y2537</f>
        <v>0</v>
      </c>
      <c r="AE2537" s="59">
        <f>'Inventory Ref Sheet'!Z2537</f>
        <v>0</v>
      </c>
      <c r="AF2537" s="102">
        <f>'Inventory Ref Sheet'!AA2537</f>
        <v>0</v>
      </c>
      <c r="AG2537" s="59">
        <f>'Inventory Ref Sheet'!AD2537</f>
        <v>0</v>
      </c>
      <c r="AH2537" s="59">
        <f>'Inventory Ref Sheet'!AE2537</f>
        <v>0</v>
      </c>
      <c r="AI2537" s="100" t="str">
        <f ca="1">IF('Inventory Ref Sheet'!AG2537&gt;0,YEAR(TODAY())-'Inventory Ref Sheet'!AG2537,"")</f>
        <v/>
      </c>
      <c r="AJ2537" s="99"/>
      <c r="AK2537" s="60">
        <f>'Inventory Ref Sheet'!AJ2537</f>
        <v>0</v>
      </c>
      <c r="AL2537" s="99"/>
      <c r="AM2537" s="97" t="str">
        <f t="shared" si="137"/>
        <v/>
      </c>
    </row>
    <row r="2538" spans="10:39" x14ac:dyDescent="0.25">
      <c r="J2538" s="59">
        <f>'Inventory Ref Sheet'!AK2538</f>
        <v>0</v>
      </c>
      <c r="K2538" s="59">
        <f>'Inventory Ref Sheet'!AL2538</f>
        <v>0</v>
      </c>
      <c r="L2538" s="59">
        <f>'Inventory Ref Sheet'!AM2538</f>
        <v>0</v>
      </c>
      <c r="M2538" s="59">
        <f>'Inventory Ref Sheet'!AP2538</f>
        <v>0</v>
      </c>
      <c r="N2538" s="59">
        <f>'Inventory Ref Sheet'!AQ2538</f>
        <v>0</v>
      </c>
      <c r="O2538" s="100" t="str">
        <f ca="1">IF('Inventory Ref Sheet'!AS2538&gt;0,YEAR(TODAY())-'Inventory Ref Sheet'!AS2538,"")</f>
        <v/>
      </c>
      <c r="P2538" s="95">
        <f>'Inventory Ref Sheet'!AU2538</f>
        <v>0</v>
      </c>
      <c r="Q2538" s="60">
        <f>'Inventory Ref Sheet'!AV2538</f>
        <v>0</v>
      </c>
      <c r="R2538" s="61"/>
      <c r="S2538" s="100" t="str">
        <f t="shared" si="135"/>
        <v/>
      </c>
      <c r="T2538" s="59">
        <f>'Inventory Ref Sheet'!M2538</f>
        <v>0</v>
      </c>
      <c r="U2538" s="102">
        <f>'Inventory Ref Sheet'!N2538</f>
        <v>0</v>
      </c>
      <c r="V2538" s="59">
        <f>'Inventory Ref Sheet'!O2538</f>
        <v>0</v>
      </c>
      <c r="W2538" s="59">
        <f>'Inventory Ref Sheet'!R2538</f>
        <v>0</v>
      </c>
      <c r="X2538" s="59">
        <f>'Inventory Ref Sheet'!S2538</f>
        <v>0</v>
      </c>
      <c r="Y2538" s="100" t="str">
        <f ca="1">IF('Inventory Ref Sheet'!U2538&gt;0,YEAR(TODAY())-'Inventory Ref Sheet'!U2538,"")</f>
        <v/>
      </c>
      <c r="Z2538" s="95">
        <f>'Inventory Ref Sheet'!W2538</f>
        <v>0</v>
      </c>
      <c r="AA2538" s="60">
        <f>'Inventory Ref Sheet'!X2538</f>
        <v>0</v>
      </c>
      <c r="AB2538" s="61"/>
      <c r="AC2538" s="97" t="str">
        <f t="shared" si="136"/>
        <v/>
      </c>
      <c r="AD2538" s="59">
        <f>'Inventory Ref Sheet'!Y2538</f>
        <v>0</v>
      </c>
      <c r="AE2538" s="59">
        <f>'Inventory Ref Sheet'!Z2538</f>
        <v>0</v>
      </c>
      <c r="AF2538" s="102">
        <f>'Inventory Ref Sheet'!AA2538</f>
        <v>0</v>
      </c>
      <c r="AG2538" s="59">
        <f>'Inventory Ref Sheet'!AD2538</f>
        <v>0</v>
      </c>
      <c r="AH2538" s="59">
        <f>'Inventory Ref Sheet'!AE2538</f>
        <v>0</v>
      </c>
      <c r="AI2538" s="100" t="str">
        <f ca="1">IF('Inventory Ref Sheet'!AG2538&gt;0,YEAR(TODAY())-'Inventory Ref Sheet'!AG2538,"")</f>
        <v/>
      </c>
      <c r="AJ2538" s="99"/>
      <c r="AK2538" s="60">
        <f>'Inventory Ref Sheet'!AJ2538</f>
        <v>0</v>
      </c>
      <c r="AL2538" s="99"/>
      <c r="AM2538" s="97" t="str">
        <f t="shared" si="137"/>
        <v/>
      </c>
    </row>
    <row r="2539" spans="10:39" x14ac:dyDescent="0.25">
      <c r="J2539" s="59">
        <f>'Inventory Ref Sheet'!AK2539</f>
        <v>0</v>
      </c>
      <c r="K2539" s="59">
        <f>'Inventory Ref Sheet'!AL2539</f>
        <v>0</v>
      </c>
      <c r="L2539" s="59">
        <f>'Inventory Ref Sheet'!AM2539</f>
        <v>0</v>
      </c>
      <c r="M2539" s="59">
        <f>'Inventory Ref Sheet'!AP2539</f>
        <v>0</v>
      </c>
      <c r="N2539" s="59">
        <f>'Inventory Ref Sheet'!AQ2539</f>
        <v>0</v>
      </c>
      <c r="O2539" s="100" t="str">
        <f ca="1">IF('Inventory Ref Sheet'!AS2539&gt;0,YEAR(TODAY())-'Inventory Ref Sheet'!AS2539,"")</f>
        <v/>
      </c>
      <c r="P2539" s="95">
        <f>'Inventory Ref Sheet'!AU2539</f>
        <v>0</v>
      </c>
      <c r="Q2539" s="60">
        <f>'Inventory Ref Sheet'!AV2539</f>
        <v>0</v>
      </c>
      <c r="R2539" s="61"/>
      <c r="S2539" s="100" t="str">
        <f t="shared" si="135"/>
        <v/>
      </c>
      <c r="T2539" s="59">
        <f>'Inventory Ref Sheet'!M2539</f>
        <v>0</v>
      </c>
      <c r="U2539" s="102">
        <f>'Inventory Ref Sheet'!N2539</f>
        <v>0</v>
      </c>
      <c r="V2539" s="59">
        <f>'Inventory Ref Sheet'!O2539</f>
        <v>0</v>
      </c>
      <c r="W2539" s="59">
        <f>'Inventory Ref Sheet'!R2539</f>
        <v>0</v>
      </c>
      <c r="X2539" s="59">
        <f>'Inventory Ref Sheet'!S2539</f>
        <v>0</v>
      </c>
      <c r="Y2539" s="100" t="str">
        <f ca="1">IF('Inventory Ref Sheet'!U2539&gt;0,YEAR(TODAY())-'Inventory Ref Sheet'!U2539,"")</f>
        <v/>
      </c>
      <c r="Z2539" s="95">
        <f>'Inventory Ref Sheet'!W2539</f>
        <v>0</v>
      </c>
      <c r="AA2539" s="60">
        <f>'Inventory Ref Sheet'!X2539</f>
        <v>0</v>
      </c>
      <c r="AB2539" s="61"/>
      <c r="AC2539" s="97" t="str">
        <f t="shared" si="136"/>
        <v/>
      </c>
      <c r="AD2539" s="59">
        <f>'Inventory Ref Sheet'!Y2539</f>
        <v>0</v>
      </c>
      <c r="AE2539" s="59">
        <f>'Inventory Ref Sheet'!Z2539</f>
        <v>0</v>
      </c>
      <c r="AF2539" s="102">
        <f>'Inventory Ref Sheet'!AA2539</f>
        <v>0</v>
      </c>
      <c r="AG2539" s="59">
        <f>'Inventory Ref Sheet'!AD2539</f>
        <v>0</v>
      </c>
      <c r="AH2539" s="59">
        <f>'Inventory Ref Sheet'!AE2539</f>
        <v>0</v>
      </c>
      <c r="AI2539" s="100" t="str">
        <f ca="1">IF('Inventory Ref Sheet'!AG2539&gt;0,YEAR(TODAY())-'Inventory Ref Sheet'!AG2539,"")</f>
        <v/>
      </c>
      <c r="AJ2539" s="99"/>
      <c r="AK2539" s="60">
        <f>'Inventory Ref Sheet'!AJ2539</f>
        <v>0</v>
      </c>
      <c r="AL2539" s="99"/>
      <c r="AM2539" s="97" t="str">
        <f t="shared" si="137"/>
        <v/>
      </c>
    </row>
    <row r="2540" spans="10:39" x14ac:dyDescent="0.25">
      <c r="J2540" s="59">
        <f>'Inventory Ref Sheet'!AK2540</f>
        <v>0</v>
      </c>
      <c r="K2540" s="59">
        <f>'Inventory Ref Sheet'!AL2540</f>
        <v>0</v>
      </c>
      <c r="L2540" s="59">
        <f>'Inventory Ref Sheet'!AM2540</f>
        <v>0</v>
      </c>
      <c r="M2540" s="59">
        <f>'Inventory Ref Sheet'!AP2540</f>
        <v>0</v>
      </c>
      <c r="N2540" s="59">
        <f>'Inventory Ref Sheet'!AQ2540</f>
        <v>0</v>
      </c>
      <c r="O2540" s="100" t="str">
        <f ca="1">IF('Inventory Ref Sheet'!AS2540&gt;0,YEAR(TODAY())-'Inventory Ref Sheet'!AS2540,"")</f>
        <v/>
      </c>
      <c r="P2540" s="95">
        <f>'Inventory Ref Sheet'!AU2540</f>
        <v>0</v>
      </c>
      <c r="Q2540" s="60">
        <f>'Inventory Ref Sheet'!AV2540</f>
        <v>0</v>
      </c>
      <c r="R2540" s="61"/>
      <c r="S2540" s="100" t="str">
        <f t="shared" si="135"/>
        <v/>
      </c>
      <c r="T2540" s="59">
        <f>'Inventory Ref Sheet'!M2540</f>
        <v>0</v>
      </c>
      <c r="U2540" s="102">
        <f>'Inventory Ref Sheet'!N2540</f>
        <v>0</v>
      </c>
      <c r="V2540" s="59">
        <f>'Inventory Ref Sheet'!O2540</f>
        <v>0</v>
      </c>
      <c r="W2540" s="59">
        <f>'Inventory Ref Sheet'!R2540</f>
        <v>0</v>
      </c>
      <c r="X2540" s="59">
        <f>'Inventory Ref Sheet'!S2540</f>
        <v>0</v>
      </c>
      <c r="Y2540" s="100" t="str">
        <f ca="1">IF('Inventory Ref Sheet'!U2540&gt;0,YEAR(TODAY())-'Inventory Ref Sheet'!U2540,"")</f>
        <v/>
      </c>
      <c r="Z2540" s="95">
        <f>'Inventory Ref Sheet'!W2540</f>
        <v>0</v>
      </c>
      <c r="AA2540" s="60">
        <f>'Inventory Ref Sheet'!X2540</f>
        <v>0</v>
      </c>
      <c r="AB2540" s="61"/>
      <c r="AC2540" s="97" t="str">
        <f t="shared" si="136"/>
        <v/>
      </c>
      <c r="AD2540" s="59">
        <f>'Inventory Ref Sheet'!Y2540</f>
        <v>0</v>
      </c>
      <c r="AE2540" s="59">
        <f>'Inventory Ref Sheet'!Z2540</f>
        <v>0</v>
      </c>
      <c r="AF2540" s="102">
        <f>'Inventory Ref Sheet'!AA2540</f>
        <v>0</v>
      </c>
      <c r="AG2540" s="59">
        <f>'Inventory Ref Sheet'!AD2540</f>
        <v>0</v>
      </c>
      <c r="AH2540" s="59">
        <f>'Inventory Ref Sheet'!AE2540</f>
        <v>0</v>
      </c>
      <c r="AI2540" s="100" t="str">
        <f ca="1">IF('Inventory Ref Sheet'!AG2540&gt;0,YEAR(TODAY())-'Inventory Ref Sheet'!AG2540,"")</f>
        <v/>
      </c>
      <c r="AJ2540" s="99"/>
      <c r="AK2540" s="60">
        <f>'Inventory Ref Sheet'!AJ2540</f>
        <v>0</v>
      </c>
      <c r="AL2540" s="99"/>
      <c r="AM2540" s="97" t="str">
        <f t="shared" si="137"/>
        <v/>
      </c>
    </row>
    <row r="2541" spans="10:39" x14ac:dyDescent="0.25">
      <c r="J2541" s="59">
        <f>'Inventory Ref Sheet'!AK2541</f>
        <v>0</v>
      </c>
      <c r="K2541" s="59">
        <f>'Inventory Ref Sheet'!AL2541</f>
        <v>0</v>
      </c>
      <c r="L2541" s="59">
        <f>'Inventory Ref Sheet'!AM2541</f>
        <v>0</v>
      </c>
      <c r="M2541" s="59">
        <f>'Inventory Ref Sheet'!AP2541</f>
        <v>0</v>
      </c>
      <c r="N2541" s="59">
        <f>'Inventory Ref Sheet'!AQ2541</f>
        <v>0</v>
      </c>
      <c r="O2541" s="100" t="str">
        <f ca="1">IF('Inventory Ref Sheet'!AS2541&gt;0,YEAR(TODAY())-'Inventory Ref Sheet'!AS2541,"")</f>
        <v/>
      </c>
      <c r="P2541" s="95">
        <f>'Inventory Ref Sheet'!AU2541</f>
        <v>0</v>
      </c>
      <c r="Q2541" s="60">
        <f>'Inventory Ref Sheet'!AV2541</f>
        <v>0</v>
      </c>
      <c r="R2541" s="61"/>
      <c r="S2541" s="100" t="str">
        <f t="shared" si="135"/>
        <v/>
      </c>
      <c r="T2541" s="59">
        <f>'Inventory Ref Sheet'!M2541</f>
        <v>0</v>
      </c>
      <c r="U2541" s="102">
        <f>'Inventory Ref Sheet'!N2541</f>
        <v>0</v>
      </c>
      <c r="V2541" s="59">
        <f>'Inventory Ref Sheet'!O2541</f>
        <v>0</v>
      </c>
      <c r="W2541" s="59">
        <f>'Inventory Ref Sheet'!R2541</f>
        <v>0</v>
      </c>
      <c r="X2541" s="59">
        <f>'Inventory Ref Sheet'!S2541</f>
        <v>0</v>
      </c>
      <c r="Y2541" s="100" t="str">
        <f ca="1">IF('Inventory Ref Sheet'!U2541&gt;0,YEAR(TODAY())-'Inventory Ref Sheet'!U2541,"")</f>
        <v/>
      </c>
      <c r="Z2541" s="95">
        <f>'Inventory Ref Sheet'!W2541</f>
        <v>0</v>
      </c>
      <c r="AA2541" s="60">
        <f>'Inventory Ref Sheet'!X2541</f>
        <v>0</v>
      </c>
      <c r="AB2541" s="61"/>
      <c r="AC2541" s="97" t="str">
        <f t="shared" si="136"/>
        <v/>
      </c>
      <c r="AD2541" s="59">
        <f>'Inventory Ref Sheet'!Y2541</f>
        <v>0</v>
      </c>
      <c r="AE2541" s="59">
        <f>'Inventory Ref Sheet'!Z2541</f>
        <v>0</v>
      </c>
      <c r="AF2541" s="102">
        <f>'Inventory Ref Sheet'!AA2541</f>
        <v>0</v>
      </c>
      <c r="AG2541" s="59">
        <f>'Inventory Ref Sheet'!AD2541</f>
        <v>0</v>
      </c>
      <c r="AH2541" s="59">
        <f>'Inventory Ref Sheet'!AE2541</f>
        <v>0</v>
      </c>
      <c r="AI2541" s="100" t="str">
        <f ca="1">IF('Inventory Ref Sheet'!AG2541&gt;0,YEAR(TODAY())-'Inventory Ref Sheet'!AG2541,"")</f>
        <v/>
      </c>
      <c r="AJ2541" s="99"/>
      <c r="AK2541" s="60">
        <f>'Inventory Ref Sheet'!AJ2541</f>
        <v>0</v>
      </c>
      <c r="AL2541" s="99"/>
      <c r="AM2541" s="97" t="str">
        <f t="shared" si="137"/>
        <v/>
      </c>
    </row>
    <row r="2542" spans="10:39" x14ac:dyDescent="0.25">
      <c r="J2542" s="59">
        <f>'Inventory Ref Sheet'!AK2542</f>
        <v>0</v>
      </c>
      <c r="K2542" s="59">
        <f>'Inventory Ref Sheet'!AL2542</f>
        <v>0</v>
      </c>
      <c r="L2542" s="59">
        <f>'Inventory Ref Sheet'!AM2542</f>
        <v>0</v>
      </c>
      <c r="M2542" s="59">
        <f>'Inventory Ref Sheet'!AP2542</f>
        <v>0</v>
      </c>
      <c r="N2542" s="59">
        <f>'Inventory Ref Sheet'!AQ2542</f>
        <v>0</v>
      </c>
      <c r="O2542" s="100" t="str">
        <f ca="1">IF('Inventory Ref Sheet'!AS2542&gt;0,YEAR(TODAY())-'Inventory Ref Sheet'!AS2542,"")</f>
        <v/>
      </c>
      <c r="P2542" s="95">
        <f>'Inventory Ref Sheet'!AU2542</f>
        <v>0</v>
      </c>
      <c r="Q2542" s="60">
        <f>'Inventory Ref Sheet'!AV2542</f>
        <v>0</v>
      </c>
      <c r="R2542" s="61"/>
      <c r="S2542" s="100" t="str">
        <f t="shared" si="135"/>
        <v/>
      </c>
      <c r="T2542" s="59">
        <f>'Inventory Ref Sheet'!M2542</f>
        <v>0</v>
      </c>
      <c r="U2542" s="102">
        <f>'Inventory Ref Sheet'!N2542</f>
        <v>0</v>
      </c>
      <c r="V2542" s="59">
        <f>'Inventory Ref Sheet'!O2542</f>
        <v>0</v>
      </c>
      <c r="W2542" s="59">
        <f>'Inventory Ref Sheet'!R2542</f>
        <v>0</v>
      </c>
      <c r="X2542" s="59">
        <f>'Inventory Ref Sheet'!S2542</f>
        <v>0</v>
      </c>
      <c r="Y2542" s="100" t="str">
        <f ca="1">IF('Inventory Ref Sheet'!U2542&gt;0,YEAR(TODAY())-'Inventory Ref Sheet'!U2542,"")</f>
        <v/>
      </c>
      <c r="Z2542" s="95">
        <f>'Inventory Ref Sheet'!W2542</f>
        <v>0</v>
      </c>
      <c r="AA2542" s="60">
        <f>'Inventory Ref Sheet'!X2542</f>
        <v>0</v>
      </c>
      <c r="AB2542" s="61"/>
      <c r="AC2542" s="97" t="str">
        <f t="shared" si="136"/>
        <v/>
      </c>
      <c r="AD2542" s="59">
        <f>'Inventory Ref Sheet'!Y2542</f>
        <v>0</v>
      </c>
      <c r="AE2542" s="59">
        <f>'Inventory Ref Sheet'!Z2542</f>
        <v>0</v>
      </c>
      <c r="AF2542" s="102">
        <f>'Inventory Ref Sheet'!AA2542</f>
        <v>0</v>
      </c>
      <c r="AG2542" s="59">
        <f>'Inventory Ref Sheet'!AD2542</f>
        <v>0</v>
      </c>
      <c r="AH2542" s="59">
        <f>'Inventory Ref Sheet'!AE2542</f>
        <v>0</v>
      </c>
      <c r="AI2542" s="100" t="str">
        <f ca="1">IF('Inventory Ref Sheet'!AG2542&gt;0,YEAR(TODAY())-'Inventory Ref Sheet'!AG2542,"")</f>
        <v/>
      </c>
      <c r="AJ2542" s="99"/>
      <c r="AK2542" s="60">
        <f>'Inventory Ref Sheet'!AJ2542</f>
        <v>0</v>
      </c>
      <c r="AL2542" s="99"/>
      <c r="AM2542" s="97" t="str">
        <f t="shared" si="137"/>
        <v/>
      </c>
    </row>
    <row r="2543" spans="10:39" x14ac:dyDescent="0.25">
      <c r="J2543" s="59">
        <f>'Inventory Ref Sheet'!AK2543</f>
        <v>0</v>
      </c>
      <c r="K2543" s="59">
        <f>'Inventory Ref Sheet'!AL2543</f>
        <v>0</v>
      </c>
      <c r="L2543" s="59">
        <f>'Inventory Ref Sheet'!AM2543</f>
        <v>0</v>
      </c>
      <c r="M2543" s="59">
        <f>'Inventory Ref Sheet'!AP2543</f>
        <v>0</v>
      </c>
      <c r="N2543" s="59">
        <f>'Inventory Ref Sheet'!AQ2543</f>
        <v>0</v>
      </c>
      <c r="O2543" s="100" t="str">
        <f ca="1">IF('Inventory Ref Sheet'!AS2543&gt;0,YEAR(TODAY())-'Inventory Ref Sheet'!AS2543,"")</f>
        <v/>
      </c>
      <c r="P2543" s="95">
        <f>'Inventory Ref Sheet'!AU2543</f>
        <v>0</v>
      </c>
      <c r="Q2543" s="60">
        <f>'Inventory Ref Sheet'!AV2543</f>
        <v>0</v>
      </c>
      <c r="R2543" s="61"/>
      <c r="S2543" s="100" t="str">
        <f t="shared" si="135"/>
        <v/>
      </c>
      <c r="T2543" s="59">
        <f>'Inventory Ref Sheet'!M2543</f>
        <v>0</v>
      </c>
      <c r="U2543" s="102">
        <f>'Inventory Ref Sheet'!N2543</f>
        <v>0</v>
      </c>
      <c r="V2543" s="59">
        <f>'Inventory Ref Sheet'!O2543</f>
        <v>0</v>
      </c>
      <c r="W2543" s="59">
        <f>'Inventory Ref Sheet'!R2543</f>
        <v>0</v>
      </c>
      <c r="X2543" s="59">
        <f>'Inventory Ref Sheet'!S2543</f>
        <v>0</v>
      </c>
      <c r="Y2543" s="100" t="str">
        <f ca="1">IF('Inventory Ref Sheet'!U2543&gt;0,YEAR(TODAY())-'Inventory Ref Sheet'!U2543,"")</f>
        <v/>
      </c>
      <c r="Z2543" s="95">
        <f>'Inventory Ref Sheet'!W2543</f>
        <v>0</v>
      </c>
      <c r="AA2543" s="60">
        <f>'Inventory Ref Sheet'!X2543</f>
        <v>0</v>
      </c>
      <c r="AB2543" s="61"/>
      <c r="AC2543" s="97" t="str">
        <f t="shared" si="136"/>
        <v/>
      </c>
      <c r="AD2543" s="59">
        <f>'Inventory Ref Sheet'!Y2543</f>
        <v>0</v>
      </c>
      <c r="AE2543" s="59">
        <f>'Inventory Ref Sheet'!Z2543</f>
        <v>0</v>
      </c>
      <c r="AF2543" s="102">
        <f>'Inventory Ref Sheet'!AA2543</f>
        <v>0</v>
      </c>
      <c r="AG2543" s="59">
        <f>'Inventory Ref Sheet'!AD2543</f>
        <v>0</v>
      </c>
      <c r="AH2543" s="59">
        <f>'Inventory Ref Sheet'!AE2543</f>
        <v>0</v>
      </c>
      <c r="AI2543" s="100" t="str">
        <f ca="1">IF('Inventory Ref Sheet'!AG2543&gt;0,YEAR(TODAY())-'Inventory Ref Sheet'!AG2543,"")</f>
        <v/>
      </c>
      <c r="AJ2543" s="99"/>
      <c r="AK2543" s="60">
        <f>'Inventory Ref Sheet'!AJ2543</f>
        <v>0</v>
      </c>
      <c r="AL2543" s="99"/>
      <c r="AM2543" s="97" t="str">
        <f t="shared" si="137"/>
        <v/>
      </c>
    </row>
    <row r="2544" spans="10:39" x14ac:dyDescent="0.25">
      <c r="J2544" s="59">
        <f>'Inventory Ref Sheet'!AK2544</f>
        <v>0</v>
      </c>
      <c r="K2544" s="59">
        <f>'Inventory Ref Sheet'!AL2544</f>
        <v>0</v>
      </c>
      <c r="L2544" s="59">
        <f>'Inventory Ref Sheet'!AM2544</f>
        <v>0</v>
      </c>
      <c r="M2544" s="59">
        <f>'Inventory Ref Sheet'!AP2544</f>
        <v>0</v>
      </c>
      <c r="N2544" s="59">
        <f>'Inventory Ref Sheet'!AQ2544</f>
        <v>0</v>
      </c>
      <c r="O2544" s="100" t="str">
        <f ca="1">IF('Inventory Ref Sheet'!AS2544&gt;0,YEAR(TODAY())-'Inventory Ref Sheet'!AS2544,"")</f>
        <v/>
      </c>
      <c r="P2544" s="95">
        <f>'Inventory Ref Sheet'!AU2544</f>
        <v>0</v>
      </c>
      <c r="Q2544" s="60">
        <f>'Inventory Ref Sheet'!AV2544</f>
        <v>0</v>
      </c>
      <c r="R2544" s="61"/>
      <c r="S2544" s="100" t="str">
        <f t="shared" si="135"/>
        <v/>
      </c>
      <c r="T2544" s="59">
        <f>'Inventory Ref Sheet'!M2544</f>
        <v>0</v>
      </c>
      <c r="U2544" s="102">
        <f>'Inventory Ref Sheet'!N2544</f>
        <v>0</v>
      </c>
      <c r="V2544" s="59">
        <f>'Inventory Ref Sheet'!O2544</f>
        <v>0</v>
      </c>
      <c r="W2544" s="59">
        <f>'Inventory Ref Sheet'!R2544</f>
        <v>0</v>
      </c>
      <c r="X2544" s="59">
        <f>'Inventory Ref Sheet'!S2544</f>
        <v>0</v>
      </c>
      <c r="Y2544" s="100" t="str">
        <f ca="1">IF('Inventory Ref Sheet'!U2544&gt;0,YEAR(TODAY())-'Inventory Ref Sheet'!U2544,"")</f>
        <v/>
      </c>
      <c r="Z2544" s="95">
        <f>'Inventory Ref Sheet'!W2544</f>
        <v>0</v>
      </c>
      <c r="AA2544" s="60">
        <f>'Inventory Ref Sheet'!X2544</f>
        <v>0</v>
      </c>
      <c r="AB2544" s="61"/>
      <c r="AC2544" s="97" t="str">
        <f t="shared" si="136"/>
        <v/>
      </c>
      <c r="AD2544" s="59">
        <f>'Inventory Ref Sheet'!Y2544</f>
        <v>0</v>
      </c>
      <c r="AE2544" s="59">
        <f>'Inventory Ref Sheet'!Z2544</f>
        <v>0</v>
      </c>
      <c r="AF2544" s="102">
        <f>'Inventory Ref Sheet'!AA2544</f>
        <v>0</v>
      </c>
      <c r="AG2544" s="59">
        <f>'Inventory Ref Sheet'!AD2544</f>
        <v>0</v>
      </c>
      <c r="AH2544" s="59">
        <f>'Inventory Ref Sheet'!AE2544</f>
        <v>0</v>
      </c>
      <c r="AI2544" s="100" t="str">
        <f ca="1">IF('Inventory Ref Sheet'!AG2544&gt;0,YEAR(TODAY())-'Inventory Ref Sheet'!AG2544,"")</f>
        <v/>
      </c>
      <c r="AJ2544" s="99"/>
      <c r="AK2544" s="60">
        <f>'Inventory Ref Sheet'!AJ2544</f>
        <v>0</v>
      </c>
      <c r="AL2544" s="99"/>
      <c r="AM2544" s="97" t="str">
        <f t="shared" si="137"/>
        <v/>
      </c>
    </row>
    <row r="2545" spans="10:39" x14ac:dyDescent="0.25">
      <c r="J2545" s="59">
        <f>'Inventory Ref Sheet'!AK2545</f>
        <v>0</v>
      </c>
      <c r="K2545" s="59">
        <f>'Inventory Ref Sheet'!AL2545</f>
        <v>0</v>
      </c>
      <c r="L2545" s="59">
        <f>'Inventory Ref Sheet'!AM2545</f>
        <v>0</v>
      </c>
      <c r="M2545" s="59">
        <f>'Inventory Ref Sheet'!AP2545</f>
        <v>0</v>
      </c>
      <c r="N2545" s="59">
        <f>'Inventory Ref Sheet'!AQ2545</f>
        <v>0</v>
      </c>
      <c r="O2545" s="100" t="str">
        <f ca="1">IF('Inventory Ref Sheet'!AS2545&gt;0,YEAR(TODAY())-'Inventory Ref Sheet'!AS2545,"")</f>
        <v/>
      </c>
      <c r="P2545" s="95">
        <f>'Inventory Ref Sheet'!AU2545</f>
        <v>0</v>
      </c>
      <c r="Q2545" s="60">
        <f>'Inventory Ref Sheet'!AV2545</f>
        <v>0</v>
      </c>
      <c r="R2545" s="61"/>
      <c r="S2545" s="100" t="str">
        <f t="shared" si="135"/>
        <v/>
      </c>
      <c r="T2545" s="59">
        <f>'Inventory Ref Sheet'!M2545</f>
        <v>0</v>
      </c>
      <c r="U2545" s="102">
        <f>'Inventory Ref Sheet'!N2545</f>
        <v>0</v>
      </c>
      <c r="V2545" s="59">
        <f>'Inventory Ref Sheet'!O2545</f>
        <v>0</v>
      </c>
      <c r="W2545" s="59">
        <f>'Inventory Ref Sheet'!R2545</f>
        <v>0</v>
      </c>
      <c r="X2545" s="59">
        <f>'Inventory Ref Sheet'!S2545</f>
        <v>0</v>
      </c>
      <c r="Y2545" s="100" t="str">
        <f ca="1">IF('Inventory Ref Sheet'!U2545&gt;0,YEAR(TODAY())-'Inventory Ref Sheet'!U2545,"")</f>
        <v/>
      </c>
      <c r="Z2545" s="95">
        <f>'Inventory Ref Sheet'!W2545</f>
        <v>0</v>
      </c>
      <c r="AA2545" s="60">
        <f>'Inventory Ref Sheet'!X2545</f>
        <v>0</v>
      </c>
      <c r="AB2545" s="61"/>
      <c r="AC2545" s="97" t="str">
        <f t="shared" si="136"/>
        <v/>
      </c>
      <c r="AD2545" s="59">
        <f>'Inventory Ref Sheet'!Y2545</f>
        <v>0</v>
      </c>
      <c r="AE2545" s="59">
        <f>'Inventory Ref Sheet'!Z2545</f>
        <v>0</v>
      </c>
      <c r="AF2545" s="102">
        <f>'Inventory Ref Sheet'!AA2545</f>
        <v>0</v>
      </c>
      <c r="AG2545" s="59">
        <f>'Inventory Ref Sheet'!AD2545</f>
        <v>0</v>
      </c>
      <c r="AH2545" s="59">
        <f>'Inventory Ref Sheet'!AE2545</f>
        <v>0</v>
      </c>
      <c r="AI2545" s="100" t="str">
        <f ca="1">IF('Inventory Ref Sheet'!AG2545&gt;0,YEAR(TODAY())-'Inventory Ref Sheet'!AG2545,"")</f>
        <v/>
      </c>
      <c r="AJ2545" s="99"/>
      <c r="AK2545" s="60">
        <f>'Inventory Ref Sheet'!AJ2545</f>
        <v>0</v>
      </c>
      <c r="AL2545" s="99"/>
      <c r="AM2545" s="97" t="str">
        <f t="shared" si="137"/>
        <v/>
      </c>
    </row>
    <row r="2546" spans="10:39" x14ac:dyDescent="0.25">
      <c r="J2546" s="59">
        <f>'Inventory Ref Sheet'!AK2546</f>
        <v>0</v>
      </c>
      <c r="K2546" s="59">
        <f>'Inventory Ref Sheet'!AL2546</f>
        <v>0</v>
      </c>
      <c r="L2546" s="59">
        <f>'Inventory Ref Sheet'!AM2546</f>
        <v>0</v>
      </c>
      <c r="M2546" s="59">
        <f>'Inventory Ref Sheet'!AP2546</f>
        <v>0</v>
      </c>
      <c r="N2546" s="59">
        <f>'Inventory Ref Sheet'!AQ2546</f>
        <v>0</v>
      </c>
      <c r="O2546" s="100" t="str">
        <f ca="1">IF('Inventory Ref Sheet'!AS2546&gt;0,YEAR(TODAY())-'Inventory Ref Sheet'!AS2546,"")</f>
        <v/>
      </c>
      <c r="P2546" s="95">
        <f>'Inventory Ref Sheet'!AU2546</f>
        <v>0</v>
      </c>
      <c r="Q2546" s="60">
        <f>'Inventory Ref Sheet'!AV2546</f>
        <v>0</v>
      </c>
      <c r="R2546" s="61"/>
      <c r="S2546" s="100" t="str">
        <f t="shared" si="135"/>
        <v/>
      </c>
      <c r="T2546" s="59">
        <f>'Inventory Ref Sheet'!M2546</f>
        <v>0</v>
      </c>
      <c r="U2546" s="102">
        <f>'Inventory Ref Sheet'!N2546</f>
        <v>0</v>
      </c>
      <c r="V2546" s="59">
        <f>'Inventory Ref Sheet'!O2546</f>
        <v>0</v>
      </c>
      <c r="W2546" s="59">
        <f>'Inventory Ref Sheet'!R2546</f>
        <v>0</v>
      </c>
      <c r="X2546" s="59">
        <f>'Inventory Ref Sheet'!S2546</f>
        <v>0</v>
      </c>
      <c r="Y2546" s="100" t="str">
        <f ca="1">IF('Inventory Ref Sheet'!U2546&gt;0,YEAR(TODAY())-'Inventory Ref Sheet'!U2546,"")</f>
        <v/>
      </c>
      <c r="Z2546" s="95">
        <f>'Inventory Ref Sheet'!W2546</f>
        <v>0</v>
      </c>
      <c r="AA2546" s="60">
        <f>'Inventory Ref Sheet'!X2546</f>
        <v>0</v>
      </c>
      <c r="AB2546" s="61"/>
      <c r="AC2546" s="97" t="str">
        <f t="shared" si="136"/>
        <v/>
      </c>
      <c r="AD2546" s="59">
        <f>'Inventory Ref Sheet'!Y2546</f>
        <v>0</v>
      </c>
      <c r="AE2546" s="59">
        <f>'Inventory Ref Sheet'!Z2546</f>
        <v>0</v>
      </c>
      <c r="AF2546" s="102">
        <f>'Inventory Ref Sheet'!AA2546</f>
        <v>0</v>
      </c>
      <c r="AG2546" s="59">
        <f>'Inventory Ref Sheet'!AD2546</f>
        <v>0</v>
      </c>
      <c r="AH2546" s="59">
        <f>'Inventory Ref Sheet'!AE2546</f>
        <v>0</v>
      </c>
      <c r="AI2546" s="100" t="str">
        <f ca="1">IF('Inventory Ref Sheet'!AG2546&gt;0,YEAR(TODAY())-'Inventory Ref Sheet'!AG2546,"")</f>
        <v/>
      </c>
      <c r="AJ2546" s="99"/>
      <c r="AK2546" s="60">
        <f>'Inventory Ref Sheet'!AJ2546</f>
        <v>0</v>
      </c>
      <c r="AL2546" s="99"/>
      <c r="AM2546" s="97" t="str">
        <f t="shared" si="137"/>
        <v/>
      </c>
    </row>
    <row r="2547" spans="10:39" x14ac:dyDescent="0.25">
      <c r="J2547" s="59">
        <f>'Inventory Ref Sheet'!AK2547</f>
        <v>0</v>
      </c>
      <c r="K2547" s="59">
        <f>'Inventory Ref Sheet'!AL2547</f>
        <v>0</v>
      </c>
      <c r="L2547" s="59">
        <f>'Inventory Ref Sheet'!AM2547</f>
        <v>0</v>
      </c>
      <c r="M2547" s="59">
        <f>'Inventory Ref Sheet'!AP2547</f>
        <v>0</v>
      </c>
      <c r="N2547" s="59">
        <f>'Inventory Ref Sheet'!AQ2547</f>
        <v>0</v>
      </c>
      <c r="O2547" s="100" t="str">
        <f ca="1">IF('Inventory Ref Sheet'!AS2547&gt;0,YEAR(TODAY())-'Inventory Ref Sheet'!AS2547,"")</f>
        <v/>
      </c>
      <c r="P2547" s="95">
        <f>'Inventory Ref Sheet'!AU2547</f>
        <v>0</v>
      </c>
      <c r="Q2547" s="60">
        <f>'Inventory Ref Sheet'!AV2547</f>
        <v>0</v>
      </c>
      <c r="R2547" s="61"/>
      <c r="S2547" s="100" t="str">
        <f t="shared" si="135"/>
        <v/>
      </c>
      <c r="T2547" s="59">
        <f>'Inventory Ref Sheet'!M2547</f>
        <v>0</v>
      </c>
      <c r="U2547" s="102">
        <f>'Inventory Ref Sheet'!N2547</f>
        <v>0</v>
      </c>
      <c r="V2547" s="59">
        <f>'Inventory Ref Sheet'!O2547</f>
        <v>0</v>
      </c>
      <c r="W2547" s="59">
        <f>'Inventory Ref Sheet'!R2547</f>
        <v>0</v>
      </c>
      <c r="X2547" s="59">
        <f>'Inventory Ref Sheet'!S2547</f>
        <v>0</v>
      </c>
      <c r="Y2547" s="100" t="str">
        <f ca="1">IF('Inventory Ref Sheet'!U2547&gt;0,YEAR(TODAY())-'Inventory Ref Sheet'!U2547,"")</f>
        <v/>
      </c>
      <c r="Z2547" s="95">
        <f>'Inventory Ref Sheet'!W2547</f>
        <v>0</v>
      </c>
      <c r="AA2547" s="60">
        <f>'Inventory Ref Sheet'!X2547</f>
        <v>0</v>
      </c>
      <c r="AB2547" s="61"/>
      <c r="AC2547" s="97" t="str">
        <f t="shared" si="136"/>
        <v/>
      </c>
      <c r="AD2547" s="59">
        <f>'Inventory Ref Sheet'!Y2547</f>
        <v>0</v>
      </c>
      <c r="AE2547" s="59">
        <f>'Inventory Ref Sheet'!Z2547</f>
        <v>0</v>
      </c>
      <c r="AF2547" s="102">
        <f>'Inventory Ref Sheet'!AA2547</f>
        <v>0</v>
      </c>
      <c r="AG2547" s="59">
        <f>'Inventory Ref Sheet'!AD2547</f>
        <v>0</v>
      </c>
      <c r="AH2547" s="59">
        <f>'Inventory Ref Sheet'!AE2547</f>
        <v>0</v>
      </c>
      <c r="AI2547" s="100" t="str">
        <f ca="1">IF('Inventory Ref Sheet'!AG2547&gt;0,YEAR(TODAY())-'Inventory Ref Sheet'!AG2547,"")</f>
        <v/>
      </c>
      <c r="AJ2547" s="99"/>
      <c r="AK2547" s="60">
        <f>'Inventory Ref Sheet'!AJ2547</f>
        <v>0</v>
      </c>
      <c r="AL2547" s="99"/>
      <c r="AM2547" s="97" t="str">
        <f t="shared" si="137"/>
        <v/>
      </c>
    </row>
    <row r="2548" spans="10:39" x14ac:dyDescent="0.25">
      <c r="J2548" s="59">
        <f>'Inventory Ref Sheet'!AK2548</f>
        <v>0</v>
      </c>
      <c r="K2548" s="59">
        <f>'Inventory Ref Sheet'!AL2548</f>
        <v>0</v>
      </c>
      <c r="L2548" s="59">
        <f>'Inventory Ref Sheet'!AM2548</f>
        <v>0</v>
      </c>
      <c r="M2548" s="59">
        <f>'Inventory Ref Sheet'!AP2548</f>
        <v>0</v>
      </c>
      <c r="N2548" s="59">
        <f>'Inventory Ref Sheet'!AQ2548</f>
        <v>0</v>
      </c>
      <c r="O2548" s="100" t="str">
        <f ca="1">IF('Inventory Ref Sheet'!AS2548&gt;0,YEAR(TODAY())-'Inventory Ref Sheet'!AS2548,"")</f>
        <v/>
      </c>
      <c r="P2548" s="95">
        <f>'Inventory Ref Sheet'!AU2548</f>
        <v>0</v>
      </c>
      <c r="Q2548" s="60">
        <f>'Inventory Ref Sheet'!AV2548</f>
        <v>0</v>
      </c>
      <c r="R2548" s="61"/>
      <c r="S2548" s="100" t="str">
        <f t="shared" si="135"/>
        <v/>
      </c>
      <c r="T2548" s="59">
        <f>'Inventory Ref Sheet'!M2548</f>
        <v>0</v>
      </c>
      <c r="U2548" s="102">
        <f>'Inventory Ref Sheet'!N2548</f>
        <v>0</v>
      </c>
      <c r="V2548" s="59">
        <f>'Inventory Ref Sheet'!O2548</f>
        <v>0</v>
      </c>
      <c r="W2548" s="59">
        <f>'Inventory Ref Sheet'!R2548</f>
        <v>0</v>
      </c>
      <c r="X2548" s="59">
        <f>'Inventory Ref Sheet'!S2548</f>
        <v>0</v>
      </c>
      <c r="Y2548" s="100" t="str">
        <f ca="1">IF('Inventory Ref Sheet'!U2548&gt;0,YEAR(TODAY())-'Inventory Ref Sheet'!U2548,"")</f>
        <v/>
      </c>
      <c r="Z2548" s="95">
        <f>'Inventory Ref Sheet'!W2548</f>
        <v>0</v>
      </c>
      <c r="AA2548" s="60">
        <f>'Inventory Ref Sheet'!X2548</f>
        <v>0</v>
      </c>
      <c r="AB2548" s="61"/>
      <c r="AC2548" s="97" t="str">
        <f t="shared" si="136"/>
        <v/>
      </c>
      <c r="AD2548" s="59">
        <f>'Inventory Ref Sheet'!Y2548</f>
        <v>0</v>
      </c>
      <c r="AE2548" s="59">
        <f>'Inventory Ref Sheet'!Z2548</f>
        <v>0</v>
      </c>
      <c r="AF2548" s="102">
        <f>'Inventory Ref Sheet'!AA2548</f>
        <v>0</v>
      </c>
      <c r="AG2548" s="59">
        <f>'Inventory Ref Sheet'!AD2548</f>
        <v>0</v>
      </c>
      <c r="AH2548" s="59">
        <f>'Inventory Ref Sheet'!AE2548</f>
        <v>0</v>
      </c>
      <c r="AI2548" s="100" t="str">
        <f ca="1">IF('Inventory Ref Sheet'!AG2548&gt;0,YEAR(TODAY())-'Inventory Ref Sheet'!AG2548,"")</f>
        <v/>
      </c>
      <c r="AJ2548" s="99"/>
      <c r="AK2548" s="60">
        <f>'Inventory Ref Sheet'!AJ2548</f>
        <v>0</v>
      </c>
      <c r="AL2548" s="99"/>
      <c r="AM2548" s="97" t="str">
        <f t="shared" si="137"/>
        <v/>
      </c>
    </row>
    <row r="2549" spans="10:39" x14ac:dyDescent="0.25">
      <c r="J2549" s="59">
        <f>'Inventory Ref Sheet'!AK2549</f>
        <v>0</v>
      </c>
      <c r="K2549" s="59">
        <f>'Inventory Ref Sheet'!AL2549</f>
        <v>0</v>
      </c>
      <c r="L2549" s="59">
        <f>'Inventory Ref Sheet'!AM2549</f>
        <v>0</v>
      </c>
      <c r="M2549" s="59">
        <f>'Inventory Ref Sheet'!AP2549</f>
        <v>0</v>
      </c>
      <c r="N2549" s="59">
        <f>'Inventory Ref Sheet'!AQ2549</f>
        <v>0</v>
      </c>
      <c r="O2549" s="100" t="str">
        <f ca="1">IF('Inventory Ref Sheet'!AS2549&gt;0,YEAR(TODAY())-'Inventory Ref Sheet'!AS2549,"")</f>
        <v/>
      </c>
      <c r="P2549" s="95">
        <f>'Inventory Ref Sheet'!AU2549</f>
        <v>0</v>
      </c>
      <c r="Q2549" s="60">
        <f>'Inventory Ref Sheet'!AV2549</f>
        <v>0</v>
      </c>
      <c r="R2549" s="61"/>
      <c r="S2549" s="100" t="str">
        <f t="shared" si="135"/>
        <v/>
      </c>
      <c r="T2549" s="59">
        <f>'Inventory Ref Sheet'!M2549</f>
        <v>0</v>
      </c>
      <c r="U2549" s="102">
        <f>'Inventory Ref Sheet'!N2549</f>
        <v>0</v>
      </c>
      <c r="V2549" s="59">
        <f>'Inventory Ref Sheet'!O2549</f>
        <v>0</v>
      </c>
      <c r="W2549" s="59">
        <f>'Inventory Ref Sheet'!R2549</f>
        <v>0</v>
      </c>
      <c r="X2549" s="59">
        <f>'Inventory Ref Sheet'!S2549</f>
        <v>0</v>
      </c>
      <c r="Y2549" s="100" t="str">
        <f ca="1">IF('Inventory Ref Sheet'!U2549&gt;0,YEAR(TODAY())-'Inventory Ref Sheet'!U2549,"")</f>
        <v/>
      </c>
      <c r="Z2549" s="95">
        <f>'Inventory Ref Sheet'!W2549</f>
        <v>0</v>
      </c>
      <c r="AA2549" s="60">
        <f>'Inventory Ref Sheet'!X2549</f>
        <v>0</v>
      </c>
      <c r="AB2549" s="61"/>
      <c r="AC2549" s="97" t="str">
        <f t="shared" si="136"/>
        <v/>
      </c>
      <c r="AD2549" s="59">
        <f>'Inventory Ref Sheet'!Y2549</f>
        <v>0</v>
      </c>
      <c r="AE2549" s="59">
        <f>'Inventory Ref Sheet'!Z2549</f>
        <v>0</v>
      </c>
      <c r="AF2549" s="102">
        <f>'Inventory Ref Sheet'!AA2549</f>
        <v>0</v>
      </c>
      <c r="AG2549" s="59">
        <f>'Inventory Ref Sheet'!AD2549</f>
        <v>0</v>
      </c>
      <c r="AH2549" s="59">
        <f>'Inventory Ref Sheet'!AE2549</f>
        <v>0</v>
      </c>
      <c r="AI2549" s="100" t="str">
        <f ca="1">IF('Inventory Ref Sheet'!AG2549&gt;0,YEAR(TODAY())-'Inventory Ref Sheet'!AG2549,"")</f>
        <v/>
      </c>
      <c r="AJ2549" s="99"/>
      <c r="AK2549" s="60">
        <f>'Inventory Ref Sheet'!AJ2549</f>
        <v>0</v>
      </c>
      <c r="AL2549" s="99"/>
      <c r="AM2549" s="97" t="str">
        <f t="shared" si="137"/>
        <v/>
      </c>
    </row>
    <row r="2550" spans="10:39" x14ac:dyDescent="0.25">
      <c r="J2550" s="59">
        <f>'Inventory Ref Sheet'!AK2550</f>
        <v>0</v>
      </c>
      <c r="K2550" s="59">
        <f>'Inventory Ref Sheet'!AL2550</f>
        <v>0</v>
      </c>
      <c r="L2550" s="59">
        <f>'Inventory Ref Sheet'!AM2550</f>
        <v>0</v>
      </c>
      <c r="M2550" s="59">
        <f>'Inventory Ref Sheet'!AP2550</f>
        <v>0</v>
      </c>
      <c r="N2550" s="59">
        <f>'Inventory Ref Sheet'!AQ2550</f>
        <v>0</v>
      </c>
      <c r="O2550" s="100" t="str">
        <f ca="1">IF('Inventory Ref Sheet'!AS2550&gt;0,YEAR(TODAY())-'Inventory Ref Sheet'!AS2550,"")</f>
        <v/>
      </c>
      <c r="P2550" s="95">
        <f>'Inventory Ref Sheet'!AU2550</f>
        <v>0</v>
      </c>
      <c r="Q2550" s="60">
        <f>'Inventory Ref Sheet'!AV2550</f>
        <v>0</v>
      </c>
      <c r="R2550" s="61"/>
      <c r="S2550" s="100" t="str">
        <f t="shared" si="135"/>
        <v/>
      </c>
      <c r="T2550" s="59">
        <f>'Inventory Ref Sheet'!M2550</f>
        <v>0</v>
      </c>
      <c r="U2550" s="102">
        <f>'Inventory Ref Sheet'!N2550</f>
        <v>0</v>
      </c>
      <c r="V2550" s="59">
        <f>'Inventory Ref Sheet'!O2550</f>
        <v>0</v>
      </c>
      <c r="W2550" s="59">
        <f>'Inventory Ref Sheet'!R2550</f>
        <v>0</v>
      </c>
      <c r="X2550" s="59">
        <f>'Inventory Ref Sheet'!S2550</f>
        <v>0</v>
      </c>
      <c r="Y2550" s="100" t="str">
        <f ca="1">IF('Inventory Ref Sheet'!U2550&gt;0,YEAR(TODAY())-'Inventory Ref Sheet'!U2550,"")</f>
        <v/>
      </c>
      <c r="Z2550" s="95">
        <f>'Inventory Ref Sheet'!W2550</f>
        <v>0</v>
      </c>
      <c r="AA2550" s="60">
        <f>'Inventory Ref Sheet'!X2550</f>
        <v>0</v>
      </c>
      <c r="AB2550" s="61"/>
      <c r="AC2550" s="97" t="str">
        <f t="shared" si="136"/>
        <v/>
      </c>
      <c r="AD2550" s="59">
        <f>'Inventory Ref Sheet'!Y2550</f>
        <v>0</v>
      </c>
      <c r="AE2550" s="59">
        <f>'Inventory Ref Sheet'!Z2550</f>
        <v>0</v>
      </c>
      <c r="AF2550" s="102">
        <f>'Inventory Ref Sheet'!AA2550</f>
        <v>0</v>
      </c>
      <c r="AG2550" s="59">
        <f>'Inventory Ref Sheet'!AD2550</f>
        <v>0</v>
      </c>
      <c r="AH2550" s="59">
        <f>'Inventory Ref Sheet'!AE2550</f>
        <v>0</v>
      </c>
      <c r="AI2550" s="100" t="str">
        <f ca="1">IF('Inventory Ref Sheet'!AG2550&gt;0,YEAR(TODAY())-'Inventory Ref Sheet'!AG2550,"")</f>
        <v/>
      </c>
      <c r="AJ2550" s="99"/>
      <c r="AK2550" s="60">
        <f>'Inventory Ref Sheet'!AJ2550</f>
        <v>0</v>
      </c>
      <c r="AL2550" s="99"/>
      <c r="AM2550" s="97" t="str">
        <f t="shared" si="137"/>
        <v/>
      </c>
    </row>
    <row r="2551" spans="10:39" x14ac:dyDescent="0.25">
      <c r="J2551" s="59">
        <f>'Inventory Ref Sheet'!AK2551</f>
        <v>0</v>
      </c>
      <c r="K2551" s="59">
        <f>'Inventory Ref Sheet'!AL2551</f>
        <v>0</v>
      </c>
      <c r="L2551" s="59">
        <f>'Inventory Ref Sheet'!AM2551</f>
        <v>0</v>
      </c>
      <c r="M2551" s="59">
        <f>'Inventory Ref Sheet'!AP2551</f>
        <v>0</v>
      </c>
      <c r="N2551" s="59">
        <f>'Inventory Ref Sheet'!AQ2551</f>
        <v>0</v>
      </c>
      <c r="O2551" s="100" t="str">
        <f ca="1">IF('Inventory Ref Sheet'!AS2551&gt;0,YEAR(TODAY())-'Inventory Ref Sheet'!AS2551,"")</f>
        <v/>
      </c>
      <c r="P2551" s="95">
        <f>'Inventory Ref Sheet'!AU2551</f>
        <v>0</v>
      </c>
      <c r="Q2551" s="60">
        <f>'Inventory Ref Sheet'!AV2551</f>
        <v>0</v>
      </c>
      <c r="R2551" s="61"/>
      <c r="S2551" s="100" t="str">
        <f t="shared" si="135"/>
        <v/>
      </c>
      <c r="T2551" s="59">
        <f>'Inventory Ref Sheet'!M2551</f>
        <v>0</v>
      </c>
      <c r="U2551" s="102">
        <f>'Inventory Ref Sheet'!N2551</f>
        <v>0</v>
      </c>
      <c r="V2551" s="59">
        <f>'Inventory Ref Sheet'!O2551</f>
        <v>0</v>
      </c>
      <c r="W2551" s="59">
        <f>'Inventory Ref Sheet'!R2551</f>
        <v>0</v>
      </c>
      <c r="X2551" s="59">
        <f>'Inventory Ref Sheet'!S2551</f>
        <v>0</v>
      </c>
      <c r="Y2551" s="100" t="str">
        <f ca="1">IF('Inventory Ref Sheet'!U2551&gt;0,YEAR(TODAY())-'Inventory Ref Sheet'!U2551,"")</f>
        <v/>
      </c>
      <c r="Z2551" s="95">
        <f>'Inventory Ref Sheet'!W2551</f>
        <v>0</v>
      </c>
      <c r="AA2551" s="60">
        <f>'Inventory Ref Sheet'!X2551</f>
        <v>0</v>
      </c>
      <c r="AB2551" s="61"/>
      <c r="AC2551" s="97" t="str">
        <f t="shared" si="136"/>
        <v/>
      </c>
      <c r="AD2551" s="59">
        <f>'Inventory Ref Sheet'!Y2551</f>
        <v>0</v>
      </c>
      <c r="AE2551" s="59">
        <f>'Inventory Ref Sheet'!Z2551</f>
        <v>0</v>
      </c>
      <c r="AF2551" s="102">
        <f>'Inventory Ref Sheet'!AA2551</f>
        <v>0</v>
      </c>
      <c r="AG2551" s="59">
        <f>'Inventory Ref Sheet'!AD2551</f>
        <v>0</v>
      </c>
      <c r="AH2551" s="59">
        <f>'Inventory Ref Sheet'!AE2551</f>
        <v>0</v>
      </c>
      <c r="AI2551" s="100" t="str">
        <f ca="1">IF('Inventory Ref Sheet'!AG2551&gt;0,YEAR(TODAY())-'Inventory Ref Sheet'!AG2551,"")</f>
        <v/>
      </c>
      <c r="AJ2551" s="99"/>
      <c r="AK2551" s="60">
        <f>'Inventory Ref Sheet'!AJ2551</f>
        <v>0</v>
      </c>
      <c r="AL2551" s="99"/>
      <c r="AM2551" s="97" t="str">
        <f t="shared" si="137"/>
        <v/>
      </c>
    </row>
    <row r="2552" spans="10:39" x14ac:dyDescent="0.25">
      <c r="J2552" s="59">
        <f>'Inventory Ref Sheet'!AK2552</f>
        <v>0</v>
      </c>
      <c r="K2552" s="59">
        <f>'Inventory Ref Sheet'!AL2552</f>
        <v>0</v>
      </c>
      <c r="L2552" s="59">
        <f>'Inventory Ref Sheet'!AM2552</f>
        <v>0</v>
      </c>
      <c r="M2552" s="59">
        <f>'Inventory Ref Sheet'!AP2552</f>
        <v>0</v>
      </c>
      <c r="N2552" s="59">
        <f>'Inventory Ref Sheet'!AQ2552</f>
        <v>0</v>
      </c>
      <c r="O2552" s="100" t="str">
        <f ca="1">IF('Inventory Ref Sheet'!AS2552&gt;0,YEAR(TODAY())-'Inventory Ref Sheet'!AS2552,"")</f>
        <v/>
      </c>
      <c r="P2552" s="95">
        <f>'Inventory Ref Sheet'!AU2552</f>
        <v>0</v>
      </c>
      <c r="Q2552" s="60">
        <f>'Inventory Ref Sheet'!AV2552</f>
        <v>0</v>
      </c>
      <c r="R2552" s="61"/>
      <c r="S2552" s="100" t="str">
        <f t="shared" si="135"/>
        <v/>
      </c>
      <c r="T2552" s="59">
        <f>'Inventory Ref Sheet'!M2552</f>
        <v>0</v>
      </c>
      <c r="U2552" s="102">
        <f>'Inventory Ref Sheet'!N2552</f>
        <v>0</v>
      </c>
      <c r="V2552" s="59">
        <f>'Inventory Ref Sheet'!O2552</f>
        <v>0</v>
      </c>
      <c r="W2552" s="59">
        <f>'Inventory Ref Sheet'!R2552</f>
        <v>0</v>
      </c>
      <c r="X2552" s="59">
        <f>'Inventory Ref Sheet'!S2552</f>
        <v>0</v>
      </c>
      <c r="Y2552" s="100" t="str">
        <f ca="1">IF('Inventory Ref Sheet'!U2552&gt;0,YEAR(TODAY())-'Inventory Ref Sheet'!U2552,"")</f>
        <v/>
      </c>
      <c r="Z2552" s="95">
        <f>'Inventory Ref Sheet'!W2552</f>
        <v>0</v>
      </c>
      <c r="AA2552" s="60">
        <f>'Inventory Ref Sheet'!X2552</f>
        <v>0</v>
      </c>
      <c r="AB2552" s="61"/>
      <c r="AC2552" s="97" t="str">
        <f t="shared" si="136"/>
        <v/>
      </c>
      <c r="AD2552" s="59">
        <f>'Inventory Ref Sheet'!Y2552</f>
        <v>0</v>
      </c>
      <c r="AE2552" s="59">
        <f>'Inventory Ref Sheet'!Z2552</f>
        <v>0</v>
      </c>
      <c r="AF2552" s="102">
        <f>'Inventory Ref Sheet'!AA2552</f>
        <v>0</v>
      </c>
      <c r="AG2552" s="59">
        <f>'Inventory Ref Sheet'!AD2552</f>
        <v>0</v>
      </c>
      <c r="AH2552" s="59">
        <f>'Inventory Ref Sheet'!AE2552</f>
        <v>0</v>
      </c>
      <c r="AI2552" s="100" t="str">
        <f ca="1">IF('Inventory Ref Sheet'!AG2552&gt;0,YEAR(TODAY())-'Inventory Ref Sheet'!AG2552,"")</f>
        <v/>
      </c>
      <c r="AJ2552" s="99"/>
      <c r="AK2552" s="60">
        <f>'Inventory Ref Sheet'!AJ2552</f>
        <v>0</v>
      </c>
      <c r="AL2552" s="99"/>
      <c r="AM2552" s="97" t="str">
        <f t="shared" si="137"/>
        <v/>
      </c>
    </row>
    <row r="2553" spans="10:39" x14ac:dyDescent="0.25">
      <c r="J2553" s="59">
        <f>'Inventory Ref Sheet'!AK2553</f>
        <v>0</v>
      </c>
      <c r="K2553" s="59">
        <f>'Inventory Ref Sheet'!AL2553</f>
        <v>0</v>
      </c>
      <c r="L2553" s="59">
        <f>'Inventory Ref Sheet'!AM2553</f>
        <v>0</v>
      </c>
      <c r="M2553" s="59">
        <f>'Inventory Ref Sheet'!AP2553</f>
        <v>0</v>
      </c>
      <c r="N2553" s="59">
        <f>'Inventory Ref Sheet'!AQ2553</f>
        <v>0</v>
      </c>
      <c r="O2553" s="100" t="str">
        <f ca="1">IF('Inventory Ref Sheet'!AS2553&gt;0,YEAR(TODAY())-'Inventory Ref Sheet'!AS2553,"")</f>
        <v/>
      </c>
      <c r="P2553" s="95">
        <f>'Inventory Ref Sheet'!AU2553</f>
        <v>0</v>
      </c>
      <c r="Q2553" s="60">
        <f>'Inventory Ref Sheet'!AV2553</f>
        <v>0</v>
      </c>
      <c r="R2553" s="61"/>
      <c r="S2553" s="100" t="str">
        <f t="shared" si="135"/>
        <v/>
      </c>
      <c r="T2553" s="59">
        <f>'Inventory Ref Sheet'!M2553</f>
        <v>0</v>
      </c>
      <c r="U2553" s="102">
        <f>'Inventory Ref Sheet'!N2553</f>
        <v>0</v>
      </c>
      <c r="V2553" s="59">
        <f>'Inventory Ref Sheet'!O2553</f>
        <v>0</v>
      </c>
      <c r="W2553" s="59">
        <f>'Inventory Ref Sheet'!R2553</f>
        <v>0</v>
      </c>
      <c r="X2553" s="59">
        <f>'Inventory Ref Sheet'!S2553</f>
        <v>0</v>
      </c>
      <c r="Y2553" s="100" t="str">
        <f ca="1">IF('Inventory Ref Sheet'!U2553&gt;0,YEAR(TODAY())-'Inventory Ref Sheet'!U2553,"")</f>
        <v/>
      </c>
      <c r="Z2553" s="95">
        <f>'Inventory Ref Sheet'!W2553</f>
        <v>0</v>
      </c>
      <c r="AA2553" s="60">
        <f>'Inventory Ref Sheet'!X2553</f>
        <v>0</v>
      </c>
      <c r="AB2553" s="61"/>
      <c r="AC2553" s="97" t="str">
        <f t="shared" si="136"/>
        <v/>
      </c>
      <c r="AD2553" s="59">
        <f>'Inventory Ref Sheet'!Y2553</f>
        <v>0</v>
      </c>
      <c r="AE2553" s="59">
        <f>'Inventory Ref Sheet'!Z2553</f>
        <v>0</v>
      </c>
      <c r="AF2553" s="102">
        <f>'Inventory Ref Sheet'!AA2553</f>
        <v>0</v>
      </c>
      <c r="AG2553" s="59">
        <f>'Inventory Ref Sheet'!AD2553</f>
        <v>0</v>
      </c>
      <c r="AH2553" s="59">
        <f>'Inventory Ref Sheet'!AE2553</f>
        <v>0</v>
      </c>
      <c r="AI2553" s="100" t="str">
        <f ca="1">IF('Inventory Ref Sheet'!AG2553&gt;0,YEAR(TODAY())-'Inventory Ref Sheet'!AG2553,"")</f>
        <v/>
      </c>
      <c r="AJ2553" s="99"/>
      <c r="AK2553" s="60">
        <f>'Inventory Ref Sheet'!AJ2553</f>
        <v>0</v>
      </c>
      <c r="AL2553" s="99"/>
      <c r="AM2553" s="97" t="str">
        <f t="shared" si="137"/>
        <v/>
      </c>
    </row>
    <row r="2554" spans="10:39" x14ac:dyDescent="0.25">
      <c r="J2554" s="59">
        <f>'Inventory Ref Sheet'!AK2554</f>
        <v>0</v>
      </c>
      <c r="K2554" s="59">
        <f>'Inventory Ref Sheet'!AL2554</f>
        <v>0</v>
      </c>
      <c r="L2554" s="59">
        <f>'Inventory Ref Sheet'!AM2554</f>
        <v>0</v>
      </c>
      <c r="M2554" s="59">
        <f>'Inventory Ref Sheet'!AP2554</f>
        <v>0</v>
      </c>
      <c r="N2554" s="59">
        <f>'Inventory Ref Sheet'!AQ2554</f>
        <v>0</v>
      </c>
      <c r="O2554" s="100" t="str">
        <f ca="1">IF('Inventory Ref Sheet'!AS2554&gt;0,YEAR(TODAY())-'Inventory Ref Sheet'!AS2554,"")</f>
        <v/>
      </c>
      <c r="P2554" s="95">
        <f>'Inventory Ref Sheet'!AU2554</f>
        <v>0</v>
      </c>
      <c r="Q2554" s="60">
        <f>'Inventory Ref Sheet'!AV2554</f>
        <v>0</v>
      </c>
      <c r="R2554" s="61"/>
      <c r="S2554" s="100" t="str">
        <f t="shared" si="135"/>
        <v/>
      </c>
      <c r="T2554" s="59">
        <f>'Inventory Ref Sheet'!M2554</f>
        <v>0</v>
      </c>
      <c r="U2554" s="102">
        <f>'Inventory Ref Sheet'!N2554</f>
        <v>0</v>
      </c>
      <c r="V2554" s="59">
        <f>'Inventory Ref Sheet'!O2554</f>
        <v>0</v>
      </c>
      <c r="W2554" s="59">
        <f>'Inventory Ref Sheet'!R2554</f>
        <v>0</v>
      </c>
      <c r="X2554" s="59">
        <f>'Inventory Ref Sheet'!S2554</f>
        <v>0</v>
      </c>
      <c r="Y2554" s="100" t="str">
        <f ca="1">IF('Inventory Ref Sheet'!U2554&gt;0,YEAR(TODAY())-'Inventory Ref Sheet'!U2554,"")</f>
        <v/>
      </c>
      <c r="Z2554" s="95">
        <f>'Inventory Ref Sheet'!W2554</f>
        <v>0</v>
      </c>
      <c r="AA2554" s="60">
        <f>'Inventory Ref Sheet'!X2554</f>
        <v>0</v>
      </c>
      <c r="AB2554" s="61"/>
      <c r="AC2554" s="97" t="str">
        <f t="shared" si="136"/>
        <v/>
      </c>
      <c r="AD2554" s="59">
        <f>'Inventory Ref Sheet'!Y2554</f>
        <v>0</v>
      </c>
      <c r="AE2554" s="59">
        <f>'Inventory Ref Sheet'!Z2554</f>
        <v>0</v>
      </c>
      <c r="AF2554" s="102">
        <f>'Inventory Ref Sheet'!AA2554</f>
        <v>0</v>
      </c>
      <c r="AG2554" s="59">
        <f>'Inventory Ref Sheet'!AD2554</f>
        <v>0</v>
      </c>
      <c r="AH2554" s="59">
        <f>'Inventory Ref Sheet'!AE2554</f>
        <v>0</v>
      </c>
      <c r="AI2554" s="100" t="str">
        <f ca="1">IF('Inventory Ref Sheet'!AG2554&gt;0,YEAR(TODAY())-'Inventory Ref Sheet'!AG2554,"")</f>
        <v/>
      </c>
      <c r="AJ2554" s="99"/>
      <c r="AK2554" s="60">
        <f>'Inventory Ref Sheet'!AJ2554</f>
        <v>0</v>
      </c>
      <c r="AL2554" s="99"/>
      <c r="AM2554" s="97" t="str">
        <f t="shared" si="137"/>
        <v/>
      </c>
    </row>
    <row r="2555" spans="10:39" x14ac:dyDescent="0.25">
      <c r="J2555" s="59">
        <f>'Inventory Ref Sheet'!AK2555</f>
        <v>0</v>
      </c>
      <c r="K2555" s="59">
        <f>'Inventory Ref Sheet'!AL2555</f>
        <v>0</v>
      </c>
      <c r="L2555" s="59">
        <f>'Inventory Ref Sheet'!AM2555</f>
        <v>0</v>
      </c>
      <c r="M2555" s="59">
        <f>'Inventory Ref Sheet'!AP2555</f>
        <v>0</v>
      </c>
      <c r="N2555" s="59">
        <f>'Inventory Ref Sheet'!AQ2555</f>
        <v>0</v>
      </c>
      <c r="O2555" s="100" t="str">
        <f ca="1">IF('Inventory Ref Sheet'!AS2555&gt;0,YEAR(TODAY())-'Inventory Ref Sheet'!AS2555,"")</f>
        <v/>
      </c>
      <c r="P2555" s="95">
        <f>'Inventory Ref Sheet'!AU2555</f>
        <v>0</v>
      </c>
      <c r="Q2555" s="60">
        <f>'Inventory Ref Sheet'!AV2555</f>
        <v>0</v>
      </c>
      <c r="R2555" s="61"/>
      <c r="S2555" s="100" t="str">
        <f t="shared" si="135"/>
        <v/>
      </c>
      <c r="T2555" s="59">
        <f>'Inventory Ref Sheet'!M2555</f>
        <v>0</v>
      </c>
      <c r="U2555" s="102">
        <f>'Inventory Ref Sheet'!N2555</f>
        <v>0</v>
      </c>
      <c r="V2555" s="59">
        <f>'Inventory Ref Sheet'!O2555</f>
        <v>0</v>
      </c>
      <c r="W2555" s="59">
        <f>'Inventory Ref Sheet'!R2555</f>
        <v>0</v>
      </c>
      <c r="X2555" s="59">
        <f>'Inventory Ref Sheet'!S2555</f>
        <v>0</v>
      </c>
      <c r="Y2555" s="100" t="str">
        <f ca="1">IF('Inventory Ref Sheet'!U2555&gt;0,YEAR(TODAY())-'Inventory Ref Sheet'!U2555,"")</f>
        <v/>
      </c>
      <c r="Z2555" s="95">
        <f>'Inventory Ref Sheet'!W2555</f>
        <v>0</v>
      </c>
      <c r="AA2555" s="60">
        <f>'Inventory Ref Sheet'!X2555</f>
        <v>0</v>
      </c>
      <c r="AB2555" s="61"/>
      <c r="AC2555" s="97" t="str">
        <f t="shared" si="136"/>
        <v/>
      </c>
      <c r="AD2555" s="59">
        <f>'Inventory Ref Sheet'!Y2555</f>
        <v>0</v>
      </c>
      <c r="AE2555" s="59">
        <f>'Inventory Ref Sheet'!Z2555</f>
        <v>0</v>
      </c>
      <c r="AF2555" s="102">
        <f>'Inventory Ref Sheet'!AA2555</f>
        <v>0</v>
      </c>
      <c r="AG2555" s="59">
        <f>'Inventory Ref Sheet'!AD2555</f>
        <v>0</v>
      </c>
      <c r="AH2555" s="59">
        <f>'Inventory Ref Sheet'!AE2555</f>
        <v>0</v>
      </c>
      <c r="AI2555" s="100" t="str">
        <f ca="1">IF('Inventory Ref Sheet'!AG2555&gt;0,YEAR(TODAY())-'Inventory Ref Sheet'!AG2555,"")</f>
        <v/>
      </c>
      <c r="AJ2555" s="99"/>
      <c r="AK2555" s="60">
        <f>'Inventory Ref Sheet'!AJ2555</f>
        <v>0</v>
      </c>
      <c r="AL2555" s="99"/>
      <c r="AM2555" s="97" t="str">
        <f t="shared" si="137"/>
        <v/>
      </c>
    </row>
    <row r="2556" spans="10:39" x14ac:dyDescent="0.25">
      <c r="J2556" s="59">
        <f>'Inventory Ref Sheet'!AK2556</f>
        <v>0</v>
      </c>
      <c r="K2556" s="59">
        <f>'Inventory Ref Sheet'!AL2556</f>
        <v>0</v>
      </c>
      <c r="L2556" s="59">
        <f>'Inventory Ref Sheet'!AM2556</f>
        <v>0</v>
      </c>
      <c r="M2556" s="59">
        <f>'Inventory Ref Sheet'!AP2556</f>
        <v>0</v>
      </c>
      <c r="N2556" s="59">
        <f>'Inventory Ref Sheet'!AQ2556</f>
        <v>0</v>
      </c>
      <c r="O2556" s="100" t="str">
        <f ca="1">IF('Inventory Ref Sheet'!AS2556&gt;0,YEAR(TODAY())-'Inventory Ref Sheet'!AS2556,"")</f>
        <v/>
      </c>
      <c r="P2556" s="95">
        <f>'Inventory Ref Sheet'!AU2556</f>
        <v>0</v>
      </c>
      <c r="Q2556" s="60">
        <f>'Inventory Ref Sheet'!AV2556</f>
        <v>0</v>
      </c>
      <c r="R2556" s="61"/>
      <c r="S2556" s="100" t="str">
        <f t="shared" si="135"/>
        <v/>
      </c>
      <c r="T2556" s="59">
        <f>'Inventory Ref Sheet'!M2556</f>
        <v>0</v>
      </c>
      <c r="U2556" s="102">
        <f>'Inventory Ref Sheet'!N2556</f>
        <v>0</v>
      </c>
      <c r="V2556" s="59">
        <f>'Inventory Ref Sheet'!O2556</f>
        <v>0</v>
      </c>
      <c r="W2556" s="59">
        <f>'Inventory Ref Sheet'!R2556</f>
        <v>0</v>
      </c>
      <c r="X2556" s="59">
        <f>'Inventory Ref Sheet'!S2556</f>
        <v>0</v>
      </c>
      <c r="Y2556" s="100" t="str">
        <f ca="1">IF('Inventory Ref Sheet'!U2556&gt;0,YEAR(TODAY())-'Inventory Ref Sheet'!U2556,"")</f>
        <v/>
      </c>
      <c r="Z2556" s="95">
        <f>'Inventory Ref Sheet'!W2556</f>
        <v>0</v>
      </c>
      <c r="AA2556" s="60">
        <f>'Inventory Ref Sheet'!X2556</f>
        <v>0</v>
      </c>
      <c r="AB2556" s="61"/>
      <c r="AC2556" s="97" t="str">
        <f t="shared" si="136"/>
        <v/>
      </c>
      <c r="AD2556" s="59">
        <f>'Inventory Ref Sheet'!Y2556</f>
        <v>0</v>
      </c>
      <c r="AE2556" s="59">
        <f>'Inventory Ref Sheet'!Z2556</f>
        <v>0</v>
      </c>
      <c r="AF2556" s="102">
        <f>'Inventory Ref Sheet'!AA2556</f>
        <v>0</v>
      </c>
      <c r="AG2556" s="59">
        <f>'Inventory Ref Sheet'!AD2556</f>
        <v>0</v>
      </c>
      <c r="AH2556" s="59">
        <f>'Inventory Ref Sheet'!AE2556</f>
        <v>0</v>
      </c>
      <c r="AI2556" s="100" t="str">
        <f ca="1">IF('Inventory Ref Sheet'!AG2556&gt;0,YEAR(TODAY())-'Inventory Ref Sheet'!AG2556,"")</f>
        <v/>
      </c>
      <c r="AJ2556" s="99"/>
      <c r="AK2556" s="60">
        <f>'Inventory Ref Sheet'!AJ2556</f>
        <v>0</v>
      </c>
      <c r="AL2556" s="99"/>
      <c r="AM2556" s="97" t="str">
        <f t="shared" si="137"/>
        <v/>
      </c>
    </row>
    <row r="2557" spans="10:39" x14ac:dyDescent="0.25">
      <c r="J2557" s="59">
        <f>'Inventory Ref Sheet'!AK2557</f>
        <v>0</v>
      </c>
      <c r="K2557" s="59">
        <f>'Inventory Ref Sheet'!AL2557</f>
        <v>0</v>
      </c>
      <c r="L2557" s="59">
        <f>'Inventory Ref Sheet'!AM2557</f>
        <v>0</v>
      </c>
      <c r="M2557" s="59">
        <f>'Inventory Ref Sheet'!AP2557</f>
        <v>0</v>
      </c>
      <c r="N2557" s="59">
        <f>'Inventory Ref Sheet'!AQ2557</f>
        <v>0</v>
      </c>
      <c r="O2557" s="100" t="str">
        <f ca="1">IF('Inventory Ref Sheet'!AS2557&gt;0,YEAR(TODAY())-'Inventory Ref Sheet'!AS2557,"")</f>
        <v/>
      </c>
      <c r="P2557" s="95">
        <f>'Inventory Ref Sheet'!AU2557</f>
        <v>0</v>
      </c>
      <c r="Q2557" s="60">
        <f>'Inventory Ref Sheet'!AV2557</f>
        <v>0</v>
      </c>
      <c r="R2557" s="61"/>
      <c r="S2557" s="100" t="str">
        <f t="shared" si="135"/>
        <v/>
      </c>
      <c r="T2557" s="59">
        <f>'Inventory Ref Sheet'!M2557</f>
        <v>0</v>
      </c>
      <c r="U2557" s="102">
        <f>'Inventory Ref Sheet'!N2557</f>
        <v>0</v>
      </c>
      <c r="V2557" s="59">
        <f>'Inventory Ref Sheet'!O2557</f>
        <v>0</v>
      </c>
      <c r="W2557" s="59">
        <f>'Inventory Ref Sheet'!R2557</f>
        <v>0</v>
      </c>
      <c r="X2557" s="59">
        <f>'Inventory Ref Sheet'!S2557</f>
        <v>0</v>
      </c>
      <c r="Y2557" s="100" t="str">
        <f ca="1">IF('Inventory Ref Sheet'!U2557&gt;0,YEAR(TODAY())-'Inventory Ref Sheet'!U2557,"")</f>
        <v/>
      </c>
      <c r="Z2557" s="95">
        <f>'Inventory Ref Sheet'!W2557</f>
        <v>0</v>
      </c>
      <c r="AA2557" s="60">
        <f>'Inventory Ref Sheet'!X2557</f>
        <v>0</v>
      </c>
      <c r="AB2557" s="61"/>
      <c r="AC2557" s="97" t="str">
        <f t="shared" si="136"/>
        <v/>
      </c>
      <c r="AD2557" s="59">
        <f>'Inventory Ref Sheet'!Y2557</f>
        <v>0</v>
      </c>
      <c r="AE2557" s="59">
        <f>'Inventory Ref Sheet'!Z2557</f>
        <v>0</v>
      </c>
      <c r="AF2557" s="102">
        <f>'Inventory Ref Sheet'!AA2557</f>
        <v>0</v>
      </c>
      <c r="AG2557" s="59">
        <f>'Inventory Ref Sheet'!AD2557</f>
        <v>0</v>
      </c>
      <c r="AH2557" s="59">
        <f>'Inventory Ref Sheet'!AE2557</f>
        <v>0</v>
      </c>
      <c r="AI2557" s="100" t="str">
        <f ca="1">IF('Inventory Ref Sheet'!AG2557&gt;0,YEAR(TODAY())-'Inventory Ref Sheet'!AG2557,"")</f>
        <v/>
      </c>
      <c r="AJ2557" s="99"/>
      <c r="AK2557" s="60">
        <f>'Inventory Ref Sheet'!AJ2557</f>
        <v>0</v>
      </c>
      <c r="AL2557" s="99"/>
      <c r="AM2557" s="97" t="str">
        <f t="shared" si="137"/>
        <v/>
      </c>
    </row>
    <row r="2558" spans="10:39" x14ac:dyDescent="0.25">
      <c r="J2558" s="59">
        <f>'Inventory Ref Sheet'!AK2558</f>
        <v>0</v>
      </c>
      <c r="K2558" s="59">
        <f>'Inventory Ref Sheet'!AL2558</f>
        <v>0</v>
      </c>
      <c r="L2558" s="59">
        <f>'Inventory Ref Sheet'!AM2558</f>
        <v>0</v>
      </c>
      <c r="M2558" s="59">
        <f>'Inventory Ref Sheet'!AP2558</f>
        <v>0</v>
      </c>
      <c r="N2558" s="59">
        <f>'Inventory Ref Sheet'!AQ2558</f>
        <v>0</v>
      </c>
      <c r="O2558" s="100" t="str">
        <f ca="1">IF('Inventory Ref Sheet'!AS2558&gt;0,YEAR(TODAY())-'Inventory Ref Sheet'!AS2558,"")</f>
        <v/>
      </c>
      <c r="P2558" s="95">
        <f>'Inventory Ref Sheet'!AU2558</f>
        <v>0</v>
      </c>
      <c r="Q2558" s="60">
        <f>'Inventory Ref Sheet'!AV2558</f>
        <v>0</v>
      </c>
      <c r="R2558" s="61"/>
      <c r="S2558" s="100" t="str">
        <f t="shared" si="135"/>
        <v/>
      </c>
      <c r="T2558" s="59">
        <f>'Inventory Ref Sheet'!M2558</f>
        <v>0</v>
      </c>
      <c r="U2558" s="102">
        <f>'Inventory Ref Sheet'!N2558</f>
        <v>0</v>
      </c>
      <c r="V2558" s="59">
        <f>'Inventory Ref Sheet'!O2558</f>
        <v>0</v>
      </c>
      <c r="W2558" s="59">
        <f>'Inventory Ref Sheet'!R2558</f>
        <v>0</v>
      </c>
      <c r="X2558" s="59">
        <f>'Inventory Ref Sheet'!S2558</f>
        <v>0</v>
      </c>
      <c r="Y2558" s="100" t="str">
        <f ca="1">IF('Inventory Ref Sheet'!U2558&gt;0,YEAR(TODAY())-'Inventory Ref Sheet'!U2558,"")</f>
        <v/>
      </c>
      <c r="Z2558" s="95">
        <f>'Inventory Ref Sheet'!W2558</f>
        <v>0</v>
      </c>
      <c r="AA2558" s="60">
        <f>'Inventory Ref Sheet'!X2558</f>
        <v>0</v>
      </c>
      <c r="AB2558" s="61"/>
      <c r="AC2558" s="97" t="str">
        <f t="shared" si="136"/>
        <v/>
      </c>
      <c r="AD2558" s="59">
        <f>'Inventory Ref Sheet'!Y2558</f>
        <v>0</v>
      </c>
      <c r="AE2558" s="59">
        <f>'Inventory Ref Sheet'!Z2558</f>
        <v>0</v>
      </c>
      <c r="AF2558" s="102">
        <f>'Inventory Ref Sheet'!AA2558</f>
        <v>0</v>
      </c>
      <c r="AG2558" s="59">
        <f>'Inventory Ref Sheet'!AD2558</f>
        <v>0</v>
      </c>
      <c r="AH2558" s="59">
        <f>'Inventory Ref Sheet'!AE2558</f>
        <v>0</v>
      </c>
      <c r="AI2558" s="100" t="str">
        <f ca="1">IF('Inventory Ref Sheet'!AG2558&gt;0,YEAR(TODAY())-'Inventory Ref Sheet'!AG2558,"")</f>
        <v/>
      </c>
      <c r="AJ2558" s="99"/>
      <c r="AK2558" s="60">
        <f>'Inventory Ref Sheet'!AJ2558</f>
        <v>0</v>
      </c>
      <c r="AL2558" s="99"/>
      <c r="AM2558" s="97" t="str">
        <f t="shared" si="137"/>
        <v/>
      </c>
    </row>
    <row r="2559" spans="10:39" x14ac:dyDescent="0.25">
      <c r="J2559" s="59">
        <f>'Inventory Ref Sheet'!AK2559</f>
        <v>0</v>
      </c>
      <c r="K2559" s="59">
        <f>'Inventory Ref Sheet'!AL2559</f>
        <v>0</v>
      </c>
      <c r="L2559" s="59">
        <f>'Inventory Ref Sheet'!AM2559</f>
        <v>0</v>
      </c>
      <c r="M2559" s="59">
        <f>'Inventory Ref Sheet'!AP2559</f>
        <v>0</v>
      </c>
      <c r="N2559" s="59">
        <f>'Inventory Ref Sheet'!AQ2559</f>
        <v>0</v>
      </c>
      <c r="O2559" s="100" t="str">
        <f ca="1">IF('Inventory Ref Sheet'!AS2559&gt;0,YEAR(TODAY())-'Inventory Ref Sheet'!AS2559,"")</f>
        <v/>
      </c>
      <c r="P2559" s="95">
        <f>'Inventory Ref Sheet'!AU2559</f>
        <v>0</v>
      </c>
      <c r="Q2559" s="60">
        <f>'Inventory Ref Sheet'!AV2559</f>
        <v>0</v>
      </c>
      <c r="R2559" s="61"/>
      <c r="S2559" s="100" t="str">
        <f t="shared" si="135"/>
        <v/>
      </c>
      <c r="T2559" s="59">
        <f>'Inventory Ref Sheet'!M2559</f>
        <v>0</v>
      </c>
      <c r="U2559" s="102">
        <f>'Inventory Ref Sheet'!N2559</f>
        <v>0</v>
      </c>
      <c r="V2559" s="59">
        <f>'Inventory Ref Sheet'!O2559</f>
        <v>0</v>
      </c>
      <c r="W2559" s="59">
        <f>'Inventory Ref Sheet'!R2559</f>
        <v>0</v>
      </c>
      <c r="X2559" s="59">
        <f>'Inventory Ref Sheet'!S2559</f>
        <v>0</v>
      </c>
      <c r="Y2559" s="100" t="str">
        <f ca="1">IF('Inventory Ref Sheet'!U2559&gt;0,YEAR(TODAY())-'Inventory Ref Sheet'!U2559,"")</f>
        <v/>
      </c>
      <c r="Z2559" s="95">
        <f>'Inventory Ref Sheet'!W2559</f>
        <v>0</v>
      </c>
      <c r="AA2559" s="60">
        <f>'Inventory Ref Sheet'!X2559</f>
        <v>0</v>
      </c>
      <c r="AB2559" s="61"/>
      <c r="AC2559" s="97" t="str">
        <f t="shared" si="136"/>
        <v/>
      </c>
      <c r="AD2559" s="59">
        <f>'Inventory Ref Sheet'!Y2559</f>
        <v>0</v>
      </c>
      <c r="AE2559" s="59">
        <f>'Inventory Ref Sheet'!Z2559</f>
        <v>0</v>
      </c>
      <c r="AF2559" s="102">
        <f>'Inventory Ref Sheet'!AA2559</f>
        <v>0</v>
      </c>
      <c r="AG2559" s="59">
        <f>'Inventory Ref Sheet'!AD2559</f>
        <v>0</v>
      </c>
      <c r="AH2559" s="59">
        <f>'Inventory Ref Sheet'!AE2559</f>
        <v>0</v>
      </c>
      <c r="AI2559" s="100" t="str">
        <f ca="1">IF('Inventory Ref Sheet'!AG2559&gt;0,YEAR(TODAY())-'Inventory Ref Sheet'!AG2559,"")</f>
        <v/>
      </c>
      <c r="AJ2559" s="99"/>
      <c r="AK2559" s="60">
        <f>'Inventory Ref Sheet'!AJ2559</f>
        <v>0</v>
      </c>
      <c r="AL2559" s="99"/>
      <c r="AM2559" s="97" t="str">
        <f t="shared" si="137"/>
        <v/>
      </c>
    </row>
    <row r="2560" spans="10:39" x14ac:dyDescent="0.25">
      <c r="J2560" s="59">
        <f>'Inventory Ref Sheet'!AK2560</f>
        <v>0</v>
      </c>
      <c r="K2560" s="59">
        <f>'Inventory Ref Sheet'!AL2560</f>
        <v>0</v>
      </c>
      <c r="L2560" s="59">
        <f>'Inventory Ref Sheet'!AM2560</f>
        <v>0</v>
      </c>
      <c r="M2560" s="59">
        <f>'Inventory Ref Sheet'!AP2560</f>
        <v>0</v>
      </c>
      <c r="N2560" s="59">
        <f>'Inventory Ref Sheet'!AQ2560</f>
        <v>0</v>
      </c>
      <c r="O2560" s="100" t="str">
        <f ca="1">IF('Inventory Ref Sheet'!AS2560&gt;0,YEAR(TODAY())-'Inventory Ref Sheet'!AS2560,"")</f>
        <v/>
      </c>
      <c r="P2560" s="95">
        <f>'Inventory Ref Sheet'!AU2560</f>
        <v>0</v>
      </c>
      <c r="Q2560" s="60">
        <f>'Inventory Ref Sheet'!AV2560</f>
        <v>0</v>
      </c>
      <c r="R2560" s="61"/>
      <c r="S2560" s="100" t="str">
        <f t="shared" si="135"/>
        <v/>
      </c>
      <c r="T2560" s="59">
        <f>'Inventory Ref Sheet'!M2560</f>
        <v>0</v>
      </c>
      <c r="U2560" s="102">
        <f>'Inventory Ref Sheet'!N2560</f>
        <v>0</v>
      </c>
      <c r="V2560" s="59">
        <f>'Inventory Ref Sheet'!O2560</f>
        <v>0</v>
      </c>
      <c r="W2560" s="59">
        <f>'Inventory Ref Sheet'!R2560</f>
        <v>0</v>
      </c>
      <c r="X2560" s="59">
        <f>'Inventory Ref Sheet'!S2560</f>
        <v>0</v>
      </c>
      <c r="Y2560" s="100" t="str">
        <f ca="1">IF('Inventory Ref Sheet'!U2560&gt;0,YEAR(TODAY())-'Inventory Ref Sheet'!U2560,"")</f>
        <v/>
      </c>
      <c r="Z2560" s="95">
        <f>'Inventory Ref Sheet'!W2560</f>
        <v>0</v>
      </c>
      <c r="AA2560" s="60">
        <f>'Inventory Ref Sheet'!X2560</f>
        <v>0</v>
      </c>
      <c r="AB2560" s="61"/>
      <c r="AC2560" s="97" t="str">
        <f t="shared" si="136"/>
        <v/>
      </c>
      <c r="AD2560" s="59">
        <f>'Inventory Ref Sheet'!Y2560</f>
        <v>0</v>
      </c>
      <c r="AE2560" s="59">
        <f>'Inventory Ref Sheet'!Z2560</f>
        <v>0</v>
      </c>
      <c r="AF2560" s="102">
        <f>'Inventory Ref Sheet'!AA2560</f>
        <v>0</v>
      </c>
      <c r="AG2560" s="59">
        <f>'Inventory Ref Sheet'!AD2560</f>
        <v>0</v>
      </c>
      <c r="AH2560" s="59">
        <f>'Inventory Ref Sheet'!AE2560</f>
        <v>0</v>
      </c>
      <c r="AI2560" s="100" t="str">
        <f ca="1">IF('Inventory Ref Sheet'!AG2560&gt;0,YEAR(TODAY())-'Inventory Ref Sheet'!AG2560,"")</f>
        <v/>
      </c>
      <c r="AJ2560" s="99"/>
      <c r="AK2560" s="60">
        <f>'Inventory Ref Sheet'!AJ2560</f>
        <v>0</v>
      </c>
      <c r="AL2560" s="99"/>
      <c r="AM2560" s="97" t="str">
        <f t="shared" si="137"/>
        <v/>
      </c>
    </row>
    <row r="2561" spans="10:39" x14ac:dyDescent="0.25">
      <c r="J2561" s="59">
        <f>'Inventory Ref Sheet'!AK2561</f>
        <v>0</v>
      </c>
      <c r="K2561" s="59">
        <f>'Inventory Ref Sheet'!AL2561</f>
        <v>0</v>
      </c>
      <c r="L2561" s="59">
        <f>'Inventory Ref Sheet'!AM2561</f>
        <v>0</v>
      </c>
      <c r="M2561" s="59">
        <f>'Inventory Ref Sheet'!AP2561</f>
        <v>0</v>
      </c>
      <c r="N2561" s="59">
        <f>'Inventory Ref Sheet'!AQ2561</f>
        <v>0</v>
      </c>
      <c r="O2561" s="100" t="str">
        <f ca="1">IF('Inventory Ref Sheet'!AS2561&gt;0,YEAR(TODAY())-'Inventory Ref Sheet'!AS2561,"")</f>
        <v/>
      </c>
      <c r="P2561" s="95">
        <f>'Inventory Ref Sheet'!AU2561</f>
        <v>0</v>
      </c>
      <c r="Q2561" s="60">
        <f>'Inventory Ref Sheet'!AV2561</f>
        <v>0</v>
      </c>
      <c r="R2561" s="61"/>
      <c r="S2561" s="100" t="str">
        <f t="shared" si="135"/>
        <v/>
      </c>
      <c r="T2561" s="59">
        <f>'Inventory Ref Sheet'!M2561</f>
        <v>0</v>
      </c>
      <c r="U2561" s="102">
        <f>'Inventory Ref Sheet'!N2561</f>
        <v>0</v>
      </c>
      <c r="V2561" s="59">
        <f>'Inventory Ref Sheet'!O2561</f>
        <v>0</v>
      </c>
      <c r="W2561" s="59">
        <f>'Inventory Ref Sheet'!R2561</f>
        <v>0</v>
      </c>
      <c r="X2561" s="59">
        <f>'Inventory Ref Sheet'!S2561</f>
        <v>0</v>
      </c>
      <c r="Y2561" s="100" t="str">
        <f ca="1">IF('Inventory Ref Sheet'!U2561&gt;0,YEAR(TODAY())-'Inventory Ref Sheet'!U2561,"")</f>
        <v/>
      </c>
      <c r="Z2561" s="95">
        <f>'Inventory Ref Sheet'!W2561</f>
        <v>0</v>
      </c>
      <c r="AA2561" s="60">
        <f>'Inventory Ref Sheet'!X2561</f>
        <v>0</v>
      </c>
      <c r="AB2561" s="61"/>
      <c r="AC2561" s="97" t="str">
        <f t="shared" si="136"/>
        <v/>
      </c>
      <c r="AD2561" s="59">
        <f>'Inventory Ref Sheet'!Y2561</f>
        <v>0</v>
      </c>
      <c r="AE2561" s="59">
        <f>'Inventory Ref Sheet'!Z2561</f>
        <v>0</v>
      </c>
      <c r="AF2561" s="102">
        <f>'Inventory Ref Sheet'!AA2561</f>
        <v>0</v>
      </c>
      <c r="AG2561" s="59">
        <f>'Inventory Ref Sheet'!AD2561</f>
        <v>0</v>
      </c>
      <c r="AH2561" s="59">
        <f>'Inventory Ref Sheet'!AE2561</f>
        <v>0</v>
      </c>
      <c r="AI2561" s="100" t="str">
        <f ca="1">IF('Inventory Ref Sheet'!AG2561&gt;0,YEAR(TODAY())-'Inventory Ref Sheet'!AG2561,"")</f>
        <v/>
      </c>
      <c r="AJ2561" s="99"/>
      <c r="AK2561" s="60">
        <f>'Inventory Ref Sheet'!AJ2561</f>
        <v>0</v>
      </c>
      <c r="AL2561" s="99"/>
      <c r="AM2561" s="97" t="str">
        <f t="shared" si="137"/>
        <v/>
      </c>
    </row>
    <row r="2562" spans="10:39" x14ac:dyDescent="0.25">
      <c r="J2562" s="59">
        <f>'Inventory Ref Sheet'!AK2562</f>
        <v>0</v>
      </c>
      <c r="K2562" s="59">
        <f>'Inventory Ref Sheet'!AL2562</f>
        <v>0</v>
      </c>
      <c r="L2562" s="59">
        <f>'Inventory Ref Sheet'!AM2562</f>
        <v>0</v>
      </c>
      <c r="M2562" s="59">
        <f>'Inventory Ref Sheet'!AP2562</f>
        <v>0</v>
      </c>
      <c r="N2562" s="59">
        <f>'Inventory Ref Sheet'!AQ2562</f>
        <v>0</v>
      </c>
      <c r="O2562" s="100" t="str">
        <f ca="1">IF('Inventory Ref Sheet'!AS2562&gt;0,YEAR(TODAY())-'Inventory Ref Sheet'!AS2562,"")</f>
        <v/>
      </c>
      <c r="P2562" s="95">
        <f>'Inventory Ref Sheet'!AU2562</f>
        <v>0</v>
      </c>
      <c r="Q2562" s="60">
        <f>'Inventory Ref Sheet'!AV2562</f>
        <v>0</v>
      </c>
      <c r="R2562" s="61"/>
      <c r="S2562" s="100" t="str">
        <f t="shared" si="135"/>
        <v/>
      </c>
      <c r="T2562" s="59">
        <f>'Inventory Ref Sheet'!M2562</f>
        <v>0</v>
      </c>
      <c r="U2562" s="102">
        <f>'Inventory Ref Sheet'!N2562</f>
        <v>0</v>
      </c>
      <c r="V2562" s="59">
        <f>'Inventory Ref Sheet'!O2562</f>
        <v>0</v>
      </c>
      <c r="W2562" s="59">
        <f>'Inventory Ref Sheet'!R2562</f>
        <v>0</v>
      </c>
      <c r="X2562" s="59">
        <f>'Inventory Ref Sheet'!S2562</f>
        <v>0</v>
      </c>
      <c r="Y2562" s="100" t="str">
        <f ca="1">IF('Inventory Ref Sheet'!U2562&gt;0,YEAR(TODAY())-'Inventory Ref Sheet'!U2562,"")</f>
        <v/>
      </c>
      <c r="Z2562" s="95">
        <f>'Inventory Ref Sheet'!W2562</f>
        <v>0</v>
      </c>
      <c r="AA2562" s="60">
        <f>'Inventory Ref Sheet'!X2562</f>
        <v>0</v>
      </c>
      <c r="AB2562" s="61"/>
      <c r="AC2562" s="97" t="str">
        <f t="shared" si="136"/>
        <v/>
      </c>
      <c r="AD2562" s="59">
        <f>'Inventory Ref Sheet'!Y2562</f>
        <v>0</v>
      </c>
      <c r="AE2562" s="59">
        <f>'Inventory Ref Sheet'!Z2562</f>
        <v>0</v>
      </c>
      <c r="AF2562" s="102">
        <f>'Inventory Ref Sheet'!AA2562</f>
        <v>0</v>
      </c>
      <c r="AG2562" s="59">
        <f>'Inventory Ref Sheet'!AD2562</f>
        <v>0</v>
      </c>
      <c r="AH2562" s="59">
        <f>'Inventory Ref Sheet'!AE2562</f>
        <v>0</v>
      </c>
      <c r="AI2562" s="100" t="str">
        <f ca="1">IF('Inventory Ref Sheet'!AG2562&gt;0,YEAR(TODAY())-'Inventory Ref Sheet'!AG2562,"")</f>
        <v/>
      </c>
      <c r="AJ2562" s="99"/>
      <c r="AK2562" s="60">
        <f>'Inventory Ref Sheet'!AJ2562</f>
        <v>0</v>
      </c>
      <c r="AL2562" s="99"/>
      <c r="AM2562" s="97" t="str">
        <f t="shared" si="137"/>
        <v/>
      </c>
    </row>
    <row r="2563" spans="10:39" x14ac:dyDescent="0.25">
      <c r="J2563" s="59">
        <f>'Inventory Ref Sheet'!AK2563</f>
        <v>0</v>
      </c>
      <c r="K2563" s="59">
        <f>'Inventory Ref Sheet'!AL2563</f>
        <v>0</v>
      </c>
      <c r="L2563" s="59">
        <f>'Inventory Ref Sheet'!AM2563</f>
        <v>0</v>
      </c>
      <c r="M2563" s="59">
        <f>'Inventory Ref Sheet'!AP2563</f>
        <v>0</v>
      </c>
      <c r="N2563" s="59">
        <f>'Inventory Ref Sheet'!AQ2563</f>
        <v>0</v>
      </c>
      <c r="O2563" s="100" t="str">
        <f ca="1">IF('Inventory Ref Sheet'!AS2563&gt;0,YEAR(TODAY())-'Inventory Ref Sheet'!AS2563,"")</f>
        <v/>
      </c>
      <c r="P2563" s="95">
        <f>'Inventory Ref Sheet'!AU2563</f>
        <v>0</v>
      </c>
      <c r="Q2563" s="60">
        <f>'Inventory Ref Sheet'!AV2563</f>
        <v>0</v>
      </c>
      <c r="R2563" s="61"/>
      <c r="S2563" s="100" t="str">
        <f t="shared" si="135"/>
        <v/>
      </c>
      <c r="T2563" s="59">
        <f>'Inventory Ref Sheet'!M2563</f>
        <v>0</v>
      </c>
      <c r="U2563" s="102">
        <f>'Inventory Ref Sheet'!N2563</f>
        <v>0</v>
      </c>
      <c r="V2563" s="59">
        <f>'Inventory Ref Sheet'!O2563</f>
        <v>0</v>
      </c>
      <c r="W2563" s="59">
        <f>'Inventory Ref Sheet'!R2563</f>
        <v>0</v>
      </c>
      <c r="X2563" s="59">
        <f>'Inventory Ref Sheet'!S2563</f>
        <v>0</v>
      </c>
      <c r="Y2563" s="100" t="str">
        <f ca="1">IF('Inventory Ref Sheet'!U2563&gt;0,YEAR(TODAY())-'Inventory Ref Sheet'!U2563,"")</f>
        <v/>
      </c>
      <c r="Z2563" s="95">
        <f>'Inventory Ref Sheet'!W2563</f>
        <v>0</v>
      </c>
      <c r="AA2563" s="60">
        <f>'Inventory Ref Sheet'!X2563</f>
        <v>0</v>
      </c>
      <c r="AB2563" s="61"/>
      <c r="AC2563" s="97" t="str">
        <f t="shared" si="136"/>
        <v/>
      </c>
      <c r="AD2563" s="59">
        <f>'Inventory Ref Sheet'!Y2563</f>
        <v>0</v>
      </c>
      <c r="AE2563" s="59">
        <f>'Inventory Ref Sheet'!Z2563</f>
        <v>0</v>
      </c>
      <c r="AF2563" s="102">
        <f>'Inventory Ref Sheet'!AA2563</f>
        <v>0</v>
      </c>
      <c r="AG2563" s="59">
        <f>'Inventory Ref Sheet'!AD2563</f>
        <v>0</v>
      </c>
      <c r="AH2563" s="59">
        <f>'Inventory Ref Sheet'!AE2563</f>
        <v>0</v>
      </c>
      <c r="AI2563" s="100" t="str">
        <f ca="1">IF('Inventory Ref Sheet'!AG2563&gt;0,YEAR(TODAY())-'Inventory Ref Sheet'!AG2563,"")</f>
        <v/>
      </c>
      <c r="AJ2563" s="99"/>
      <c r="AK2563" s="60">
        <f>'Inventory Ref Sheet'!AJ2563</f>
        <v>0</v>
      </c>
      <c r="AL2563" s="99"/>
      <c r="AM2563" s="97" t="str">
        <f t="shared" si="137"/>
        <v/>
      </c>
    </row>
    <row r="2564" spans="10:39" x14ac:dyDescent="0.25">
      <c r="J2564" s="59">
        <f>'Inventory Ref Sheet'!AK2564</f>
        <v>0</v>
      </c>
      <c r="K2564" s="59">
        <f>'Inventory Ref Sheet'!AL2564</f>
        <v>0</v>
      </c>
      <c r="L2564" s="59">
        <f>'Inventory Ref Sheet'!AM2564</f>
        <v>0</v>
      </c>
      <c r="M2564" s="59">
        <f>'Inventory Ref Sheet'!AP2564</f>
        <v>0</v>
      </c>
      <c r="N2564" s="59">
        <f>'Inventory Ref Sheet'!AQ2564</f>
        <v>0</v>
      </c>
      <c r="O2564" s="100" t="str">
        <f ca="1">IF('Inventory Ref Sheet'!AS2564&gt;0,YEAR(TODAY())-'Inventory Ref Sheet'!AS2564,"")</f>
        <v/>
      </c>
      <c r="P2564" s="95">
        <f>'Inventory Ref Sheet'!AU2564</f>
        <v>0</v>
      </c>
      <c r="Q2564" s="60">
        <f>'Inventory Ref Sheet'!AV2564</f>
        <v>0</v>
      </c>
      <c r="R2564" s="61"/>
      <c r="S2564" s="100" t="str">
        <f t="shared" si="135"/>
        <v/>
      </c>
      <c r="T2564" s="59">
        <f>'Inventory Ref Sheet'!M2564</f>
        <v>0</v>
      </c>
      <c r="U2564" s="102">
        <f>'Inventory Ref Sheet'!N2564</f>
        <v>0</v>
      </c>
      <c r="V2564" s="59">
        <f>'Inventory Ref Sheet'!O2564</f>
        <v>0</v>
      </c>
      <c r="W2564" s="59">
        <f>'Inventory Ref Sheet'!R2564</f>
        <v>0</v>
      </c>
      <c r="X2564" s="59">
        <f>'Inventory Ref Sheet'!S2564</f>
        <v>0</v>
      </c>
      <c r="Y2564" s="100" t="str">
        <f ca="1">IF('Inventory Ref Sheet'!U2564&gt;0,YEAR(TODAY())-'Inventory Ref Sheet'!U2564,"")</f>
        <v/>
      </c>
      <c r="Z2564" s="95">
        <f>'Inventory Ref Sheet'!W2564</f>
        <v>0</v>
      </c>
      <c r="AA2564" s="60">
        <f>'Inventory Ref Sheet'!X2564</f>
        <v>0</v>
      </c>
      <c r="AB2564" s="61"/>
      <c r="AC2564" s="97" t="str">
        <f t="shared" si="136"/>
        <v/>
      </c>
      <c r="AD2564" s="59">
        <f>'Inventory Ref Sheet'!Y2564</f>
        <v>0</v>
      </c>
      <c r="AE2564" s="59">
        <f>'Inventory Ref Sheet'!Z2564</f>
        <v>0</v>
      </c>
      <c r="AF2564" s="102">
        <f>'Inventory Ref Sheet'!AA2564</f>
        <v>0</v>
      </c>
      <c r="AG2564" s="59">
        <f>'Inventory Ref Sheet'!AD2564</f>
        <v>0</v>
      </c>
      <c r="AH2564" s="59">
        <f>'Inventory Ref Sheet'!AE2564</f>
        <v>0</v>
      </c>
      <c r="AI2564" s="100" t="str">
        <f ca="1">IF('Inventory Ref Sheet'!AG2564&gt;0,YEAR(TODAY())-'Inventory Ref Sheet'!AG2564,"")</f>
        <v/>
      </c>
      <c r="AJ2564" s="99"/>
      <c r="AK2564" s="60">
        <f>'Inventory Ref Sheet'!AJ2564</f>
        <v>0</v>
      </c>
      <c r="AL2564" s="99"/>
      <c r="AM2564" s="97" t="str">
        <f t="shared" si="137"/>
        <v/>
      </c>
    </row>
    <row r="2565" spans="10:39" x14ac:dyDescent="0.25">
      <c r="J2565" s="59">
        <f>'Inventory Ref Sheet'!AK2565</f>
        <v>0</v>
      </c>
      <c r="K2565" s="59">
        <f>'Inventory Ref Sheet'!AL2565</f>
        <v>0</v>
      </c>
      <c r="L2565" s="59">
        <f>'Inventory Ref Sheet'!AM2565</f>
        <v>0</v>
      </c>
      <c r="M2565" s="59">
        <f>'Inventory Ref Sheet'!AP2565</f>
        <v>0</v>
      </c>
      <c r="N2565" s="59">
        <f>'Inventory Ref Sheet'!AQ2565</f>
        <v>0</v>
      </c>
      <c r="O2565" s="100" t="str">
        <f ca="1">IF('Inventory Ref Sheet'!AS2565&gt;0,YEAR(TODAY())-'Inventory Ref Sheet'!AS2565,"")</f>
        <v/>
      </c>
      <c r="P2565" s="95">
        <f>'Inventory Ref Sheet'!AU2565</f>
        <v>0</v>
      </c>
      <c r="Q2565" s="60">
        <f>'Inventory Ref Sheet'!AV2565</f>
        <v>0</v>
      </c>
      <c r="R2565" s="61"/>
      <c r="S2565" s="100" t="str">
        <f t="shared" si="135"/>
        <v/>
      </c>
      <c r="T2565" s="59">
        <f>'Inventory Ref Sheet'!M2565</f>
        <v>0</v>
      </c>
      <c r="U2565" s="102">
        <f>'Inventory Ref Sheet'!N2565</f>
        <v>0</v>
      </c>
      <c r="V2565" s="59">
        <f>'Inventory Ref Sheet'!O2565</f>
        <v>0</v>
      </c>
      <c r="W2565" s="59">
        <f>'Inventory Ref Sheet'!R2565</f>
        <v>0</v>
      </c>
      <c r="X2565" s="59">
        <f>'Inventory Ref Sheet'!S2565</f>
        <v>0</v>
      </c>
      <c r="Y2565" s="100" t="str">
        <f ca="1">IF('Inventory Ref Sheet'!U2565&gt;0,YEAR(TODAY())-'Inventory Ref Sheet'!U2565,"")</f>
        <v/>
      </c>
      <c r="Z2565" s="95">
        <f>'Inventory Ref Sheet'!W2565</f>
        <v>0</v>
      </c>
      <c r="AA2565" s="60">
        <f>'Inventory Ref Sheet'!X2565</f>
        <v>0</v>
      </c>
      <c r="AB2565" s="61"/>
      <c r="AC2565" s="97" t="str">
        <f t="shared" si="136"/>
        <v/>
      </c>
      <c r="AD2565" s="59">
        <f>'Inventory Ref Sheet'!Y2565</f>
        <v>0</v>
      </c>
      <c r="AE2565" s="59">
        <f>'Inventory Ref Sheet'!Z2565</f>
        <v>0</v>
      </c>
      <c r="AF2565" s="102">
        <f>'Inventory Ref Sheet'!AA2565</f>
        <v>0</v>
      </c>
      <c r="AG2565" s="59">
        <f>'Inventory Ref Sheet'!AD2565</f>
        <v>0</v>
      </c>
      <c r="AH2565" s="59">
        <f>'Inventory Ref Sheet'!AE2565</f>
        <v>0</v>
      </c>
      <c r="AI2565" s="100" t="str">
        <f ca="1">IF('Inventory Ref Sheet'!AG2565&gt;0,YEAR(TODAY())-'Inventory Ref Sheet'!AG2565,"")</f>
        <v/>
      </c>
      <c r="AJ2565" s="99"/>
      <c r="AK2565" s="60">
        <f>'Inventory Ref Sheet'!AJ2565</f>
        <v>0</v>
      </c>
      <c r="AL2565" s="99"/>
      <c r="AM2565" s="97" t="str">
        <f t="shared" si="137"/>
        <v/>
      </c>
    </row>
    <row r="2566" spans="10:39" x14ac:dyDescent="0.25">
      <c r="J2566" s="59">
        <f>'Inventory Ref Sheet'!AK2566</f>
        <v>0</v>
      </c>
      <c r="K2566" s="59">
        <f>'Inventory Ref Sheet'!AL2566</f>
        <v>0</v>
      </c>
      <c r="L2566" s="59">
        <f>'Inventory Ref Sheet'!AM2566</f>
        <v>0</v>
      </c>
      <c r="M2566" s="59">
        <f>'Inventory Ref Sheet'!AP2566</f>
        <v>0</v>
      </c>
      <c r="N2566" s="59">
        <f>'Inventory Ref Sheet'!AQ2566</f>
        <v>0</v>
      </c>
      <c r="O2566" s="100" t="str">
        <f ca="1">IF('Inventory Ref Sheet'!AS2566&gt;0,YEAR(TODAY())-'Inventory Ref Sheet'!AS2566,"")</f>
        <v/>
      </c>
      <c r="P2566" s="95">
        <f>'Inventory Ref Sheet'!AU2566</f>
        <v>0</v>
      </c>
      <c r="Q2566" s="60">
        <f>'Inventory Ref Sheet'!AV2566</f>
        <v>0</v>
      </c>
      <c r="R2566" s="61"/>
      <c r="S2566" s="100" t="str">
        <f t="shared" ref="S2566:S2629" si="138">IF(ISTEXT(J2566),IF(O2566&gt;=R2566,"Yes","No"),"")</f>
        <v/>
      </c>
      <c r="T2566" s="59">
        <f>'Inventory Ref Sheet'!M2566</f>
        <v>0</v>
      </c>
      <c r="U2566" s="102">
        <f>'Inventory Ref Sheet'!N2566</f>
        <v>0</v>
      </c>
      <c r="V2566" s="59">
        <f>'Inventory Ref Sheet'!O2566</f>
        <v>0</v>
      </c>
      <c r="W2566" s="59">
        <f>'Inventory Ref Sheet'!R2566</f>
        <v>0</v>
      </c>
      <c r="X2566" s="59">
        <f>'Inventory Ref Sheet'!S2566</f>
        <v>0</v>
      </c>
      <c r="Y2566" s="100" t="str">
        <f ca="1">IF('Inventory Ref Sheet'!U2566&gt;0,YEAR(TODAY())-'Inventory Ref Sheet'!U2566,"")</f>
        <v/>
      </c>
      <c r="Z2566" s="95">
        <f>'Inventory Ref Sheet'!W2566</f>
        <v>0</v>
      </c>
      <c r="AA2566" s="60">
        <f>'Inventory Ref Sheet'!X2566</f>
        <v>0</v>
      </c>
      <c r="AB2566" s="61"/>
      <c r="AC2566" s="97" t="str">
        <f t="shared" si="136"/>
        <v/>
      </c>
      <c r="AD2566" s="59">
        <f>'Inventory Ref Sheet'!Y2566</f>
        <v>0</v>
      </c>
      <c r="AE2566" s="59">
        <f>'Inventory Ref Sheet'!Z2566</f>
        <v>0</v>
      </c>
      <c r="AF2566" s="102">
        <f>'Inventory Ref Sheet'!AA2566</f>
        <v>0</v>
      </c>
      <c r="AG2566" s="59">
        <f>'Inventory Ref Sheet'!AD2566</f>
        <v>0</v>
      </c>
      <c r="AH2566" s="59">
        <f>'Inventory Ref Sheet'!AE2566</f>
        <v>0</v>
      </c>
      <c r="AI2566" s="100" t="str">
        <f ca="1">IF('Inventory Ref Sheet'!AG2566&gt;0,YEAR(TODAY())-'Inventory Ref Sheet'!AG2566,"")</f>
        <v/>
      </c>
      <c r="AJ2566" s="99"/>
      <c r="AK2566" s="60">
        <f>'Inventory Ref Sheet'!AJ2566</f>
        <v>0</v>
      </c>
      <c r="AL2566" s="99"/>
      <c r="AM2566" s="97" t="str">
        <f t="shared" si="137"/>
        <v/>
      </c>
    </row>
    <row r="2567" spans="10:39" x14ac:dyDescent="0.25">
      <c r="J2567" s="59">
        <f>'Inventory Ref Sheet'!AK2567</f>
        <v>0</v>
      </c>
      <c r="K2567" s="59">
        <f>'Inventory Ref Sheet'!AL2567</f>
        <v>0</v>
      </c>
      <c r="L2567" s="59">
        <f>'Inventory Ref Sheet'!AM2567</f>
        <v>0</v>
      </c>
      <c r="M2567" s="59">
        <f>'Inventory Ref Sheet'!AP2567</f>
        <v>0</v>
      </c>
      <c r="N2567" s="59">
        <f>'Inventory Ref Sheet'!AQ2567</f>
        <v>0</v>
      </c>
      <c r="O2567" s="100" t="str">
        <f ca="1">IF('Inventory Ref Sheet'!AS2567&gt;0,YEAR(TODAY())-'Inventory Ref Sheet'!AS2567,"")</f>
        <v/>
      </c>
      <c r="P2567" s="95">
        <f>'Inventory Ref Sheet'!AU2567</f>
        <v>0</v>
      </c>
      <c r="Q2567" s="60">
        <f>'Inventory Ref Sheet'!AV2567</f>
        <v>0</v>
      </c>
      <c r="R2567" s="61"/>
      <c r="S2567" s="100" t="str">
        <f t="shared" si="138"/>
        <v/>
      </c>
      <c r="T2567" s="59">
        <f>'Inventory Ref Sheet'!M2567</f>
        <v>0</v>
      </c>
      <c r="U2567" s="102">
        <f>'Inventory Ref Sheet'!N2567</f>
        <v>0</v>
      </c>
      <c r="V2567" s="59">
        <f>'Inventory Ref Sheet'!O2567</f>
        <v>0</v>
      </c>
      <c r="W2567" s="59">
        <f>'Inventory Ref Sheet'!R2567</f>
        <v>0</v>
      </c>
      <c r="X2567" s="59">
        <f>'Inventory Ref Sheet'!S2567</f>
        <v>0</v>
      </c>
      <c r="Y2567" s="100" t="str">
        <f ca="1">IF('Inventory Ref Sheet'!U2567&gt;0,YEAR(TODAY())-'Inventory Ref Sheet'!U2567,"")</f>
        <v/>
      </c>
      <c r="Z2567" s="95">
        <f>'Inventory Ref Sheet'!W2567</f>
        <v>0</v>
      </c>
      <c r="AA2567" s="60">
        <f>'Inventory Ref Sheet'!X2567</f>
        <v>0</v>
      </c>
      <c r="AB2567" s="61"/>
      <c r="AC2567" s="97" t="str">
        <f t="shared" si="136"/>
        <v/>
      </c>
      <c r="AD2567" s="59">
        <f>'Inventory Ref Sheet'!Y2567</f>
        <v>0</v>
      </c>
      <c r="AE2567" s="59">
        <f>'Inventory Ref Sheet'!Z2567</f>
        <v>0</v>
      </c>
      <c r="AF2567" s="102">
        <f>'Inventory Ref Sheet'!AA2567</f>
        <v>0</v>
      </c>
      <c r="AG2567" s="59">
        <f>'Inventory Ref Sheet'!AD2567</f>
        <v>0</v>
      </c>
      <c r="AH2567" s="59">
        <f>'Inventory Ref Sheet'!AE2567</f>
        <v>0</v>
      </c>
      <c r="AI2567" s="100" t="str">
        <f ca="1">IF('Inventory Ref Sheet'!AG2567&gt;0,YEAR(TODAY())-'Inventory Ref Sheet'!AG2567,"")</f>
        <v/>
      </c>
      <c r="AJ2567" s="99"/>
      <c r="AK2567" s="60">
        <f>'Inventory Ref Sheet'!AJ2567</f>
        <v>0</v>
      </c>
      <c r="AL2567" s="99"/>
      <c r="AM2567" s="97" t="str">
        <f t="shared" si="137"/>
        <v/>
      </c>
    </row>
    <row r="2568" spans="10:39" x14ac:dyDescent="0.25">
      <c r="J2568" s="59">
        <f>'Inventory Ref Sheet'!AK2568</f>
        <v>0</v>
      </c>
      <c r="K2568" s="59">
        <f>'Inventory Ref Sheet'!AL2568</f>
        <v>0</v>
      </c>
      <c r="L2568" s="59">
        <f>'Inventory Ref Sheet'!AM2568</f>
        <v>0</v>
      </c>
      <c r="M2568" s="59">
        <f>'Inventory Ref Sheet'!AP2568</f>
        <v>0</v>
      </c>
      <c r="N2568" s="59">
        <f>'Inventory Ref Sheet'!AQ2568</f>
        <v>0</v>
      </c>
      <c r="O2568" s="100" t="str">
        <f ca="1">IF('Inventory Ref Sheet'!AS2568&gt;0,YEAR(TODAY())-'Inventory Ref Sheet'!AS2568,"")</f>
        <v/>
      </c>
      <c r="P2568" s="95">
        <f>'Inventory Ref Sheet'!AU2568</f>
        <v>0</v>
      </c>
      <c r="Q2568" s="60">
        <f>'Inventory Ref Sheet'!AV2568</f>
        <v>0</v>
      </c>
      <c r="R2568" s="61"/>
      <c r="S2568" s="100" t="str">
        <f t="shared" si="138"/>
        <v/>
      </c>
      <c r="T2568" s="59">
        <f>'Inventory Ref Sheet'!M2568</f>
        <v>0</v>
      </c>
      <c r="U2568" s="102">
        <f>'Inventory Ref Sheet'!N2568</f>
        <v>0</v>
      </c>
      <c r="V2568" s="59">
        <f>'Inventory Ref Sheet'!O2568</f>
        <v>0</v>
      </c>
      <c r="W2568" s="59">
        <f>'Inventory Ref Sheet'!R2568</f>
        <v>0</v>
      </c>
      <c r="X2568" s="59">
        <f>'Inventory Ref Sheet'!S2568</f>
        <v>0</v>
      </c>
      <c r="Y2568" s="100" t="str">
        <f ca="1">IF('Inventory Ref Sheet'!U2568&gt;0,YEAR(TODAY())-'Inventory Ref Sheet'!U2568,"")</f>
        <v/>
      </c>
      <c r="Z2568" s="95">
        <f>'Inventory Ref Sheet'!W2568</f>
        <v>0</v>
      </c>
      <c r="AA2568" s="60">
        <f>'Inventory Ref Sheet'!X2568</f>
        <v>0</v>
      </c>
      <c r="AB2568" s="61"/>
      <c r="AC2568" s="97" t="str">
        <f t="shared" si="136"/>
        <v/>
      </c>
      <c r="AD2568" s="59">
        <f>'Inventory Ref Sheet'!Y2568</f>
        <v>0</v>
      </c>
      <c r="AE2568" s="59">
        <f>'Inventory Ref Sheet'!Z2568</f>
        <v>0</v>
      </c>
      <c r="AF2568" s="102">
        <f>'Inventory Ref Sheet'!AA2568</f>
        <v>0</v>
      </c>
      <c r="AG2568" s="59">
        <f>'Inventory Ref Sheet'!AD2568</f>
        <v>0</v>
      </c>
      <c r="AH2568" s="59">
        <f>'Inventory Ref Sheet'!AE2568</f>
        <v>0</v>
      </c>
      <c r="AI2568" s="100" t="str">
        <f ca="1">IF('Inventory Ref Sheet'!AG2568&gt;0,YEAR(TODAY())-'Inventory Ref Sheet'!AG2568,"")</f>
        <v/>
      </c>
      <c r="AJ2568" s="99"/>
      <c r="AK2568" s="60">
        <f>'Inventory Ref Sheet'!AJ2568</f>
        <v>0</v>
      </c>
      <c r="AL2568" s="99"/>
      <c r="AM2568" s="97" t="str">
        <f t="shared" si="137"/>
        <v/>
      </c>
    </row>
    <row r="2569" spans="10:39" x14ac:dyDescent="0.25">
      <c r="J2569" s="59">
        <f>'Inventory Ref Sheet'!AK2569</f>
        <v>0</v>
      </c>
      <c r="K2569" s="59">
        <f>'Inventory Ref Sheet'!AL2569</f>
        <v>0</v>
      </c>
      <c r="L2569" s="59">
        <f>'Inventory Ref Sheet'!AM2569</f>
        <v>0</v>
      </c>
      <c r="M2569" s="59">
        <f>'Inventory Ref Sheet'!AP2569</f>
        <v>0</v>
      </c>
      <c r="N2569" s="59">
        <f>'Inventory Ref Sheet'!AQ2569</f>
        <v>0</v>
      </c>
      <c r="O2569" s="100" t="str">
        <f ca="1">IF('Inventory Ref Sheet'!AS2569&gt;0,YEAR(TODAY())-'Inventory Ref Sheet'!AS2569,"")</f>
        <v/>
      </c>
      <c r="P2569" s="95">
        <f>'Inventory Ref Sheet'!AU2569</f>
        <v>0</v>
      </c>
      <c r="Q2569" s="60">
        <f>'Inventory Ref Sheet'!AV2569</f>
        <v>0</v>
      </c>
      <c r="R2569" s="61"/>
      <c r="S2569" s="100" t="str">
        <f t="shared" si="138"/>
        <v/>
      </c>
      <c r="T2569" s="59">
        <f>'Inventory Ref Sheet'!M2569</f>
        <v>0</v>
      </c>
      <c r="U2569" s="102">
        <f>'Inventory Ref Sheet'!N2569</f>
        <v>0</v>
      </c>
      <c r="V2569" s="59">
        <f>'Inventory Ref Sheet'!O2569</f>
        <v>0</v>
      </c>
      <c r="W2569" s="59">
        <f>'Inventory Ref Sheet'!R2569</f>
        <v>0</v>
      </c>
      <c r="X2569" s="59">
        <f>'Inventory Ref Sheet'!S2569</f>
        <v>0</v>
      </c>
      <c r="Y2569" s="100" t="str">
        <f ca="1">IF('Inventory Ref Sheet'!U2569&gt;0,YEAR(TODAY())-'Inventory Ref Sheet'!U2569,"")</f>
        <v/>
      </c>
      <c r="Z2569" s="95">
        <f>'Inventory Ref Sheet'!W2569</f>
        <v>0</v>
      </c>
      <c r="AA2569" s="60">
        <f>'Inventory Ref Sheet'!X2569</f>
        <v>0</v>
      </c>
      <c r="AB2569" s="61"/>
      <c r="AC2569" s="97" t="str">
        <f t="shared" si="136"/>
        <v/>
      </c>
      <c r="AD2569" s="59">
        <f>'Inventory Ref Sheet'!Y2569</f>
        <v>0</v>
      </c>
      <c r="AE2569" s="59">
        <f>'Inventory Ref Sheet'!Z2569</f>
        <v>0</v>
      </c>
      <c r="AF2569" s="102">
        <f>'Inventory Ref Sheet'!AA2569</f>
        <v>0</v>
      </c>
      <c r="AG2569" s="59">
        <f>'Inventory Ref Sheet'!AD2569</f>
        <v>0</v>
      </c>
      <c r="AH2569" s="59">
        <f>'Inventory Ref Sheet'!AE2569</f>
        <v>0</v>
      </c>
      <c r="AI2569" s="100" t="str">
        <f ca="1">IF('Inventory Ref Sheet'!AG2569&gt;0,YEAR(TODAY())-'Inventory Ref Sheet'!AG2569,"")</f>
        <v/>
      </c>
      <c r="AJ2569" s="99"/>
      <c r="AK2569" s="60">
        <f>'Inventory Ref Sheet'!AJ2569</f>
        <v>0</v>
      </c>
      <c r="AL2569" s="99"/>
      <c r="AM2569" s="97" t="str">
        <f t="shared" si="137"/>
        <v/>
      </c>
    </row>
    <row r="2570" spans="10:39" x14ac:dyDescent="0.25">
      <c r="J2570" s="59">
        <f>'Inventory Ref Sheet'!AK2570</f>
        <v>0</v>
      </c>
      <c r="K2570" s="59">
        <f>'Inventory Ref Sheet'!AL2570</f>
        <v>0</v>
      </c>
      <c r="L2570" s="59">
        <f>'Inventory Ref Sheet'!AM2570</f>
        <v>0</v>
      </c>
      <c r="M2570" s="59">
        <f>'Inventory Ref Sheet'!AP2570</f>
        <v>0</v>
      </c>
      <c r="N2570" s="59">
        <f>'Inventory Ref Sheet'!AQ2570</f>
        <v>0</v>
      </c>
      <c r="O2570" s="100" t="str">
        <f ca="1">IF('Inventory Ref Sheet'!AS2570&gt;0,YEAR(TODAY())-'Inventory Ref Sheet'!AS2570,"")</f>
        <v/>
      </c>
      <c r="P2570" s="95">
        <f>'Inventory Ref Sheet'!AU2570</f>
        <v>0</v>
      </c>
      <c r="Q2570" s="60">
        <f>'Inventory Ref Sheet'!AV2570</f>
        <v>0</v>
      </c>
      <c r="R2570" s="61"/>
      <c r="S2570" s="100" t="str">
        <f t="shared" si="138"/>
        <v/>
      </c>
      <c r="T2570" s="59">
        <f>'Inventory Ref Sheet'!M2570</f>
        <v>0</v>
      </c>
      <c r="U2570" s="102">
        <f>'Inventory Ref Sheet'!N2570</f>
        <v>0</v>
      </c>
      <c r="V2570" s="59">
        <f>'Inventory Ref Sheet'!O2570</f>
        <v>0</v>
      </c>
      <c r="W2570" s="59">
        <f>'Inventory Ref Sheet'!R2570</f>
        <v>0</v>
      </c>
      <c r="X2570" s="59">
        <f>'Inventory Ref Sheet'!S2570</f>
        <v>0</v>
      </c>
      <c r="Y2570" s="100" t="str">
        <f ca="1">IF('Inventory Ref Sheet'!U2570&gt;0,YEAR(TODAY())-'Inventory Ref Sheet'!U2570,"")</f>
        <v/>
      </c>
      <c r="Z2570" s="95">
        <f>'Inventory Ref Sheet'!W2570</f>
        <v>0</v>
      </c>
      <c r="AA2570" s="60">
        <f>'Inventory Ref Sheet'!X2570</f>
        <v>0</v>
      </c>
      <c r="AB2570" s="61"/>
      <c r="AC2570" s="97" t="str">
        <f t="shared" si="136"/>
        <v/>
      </c>
      <c r="AD2570" s="59">
        <f>'Inventory Ref Sheet'!Y2570</f>
        <v>0</v>
      </c>
      <c r="AE2570" s="59">
        <f>'Inventory Ref Sheet'!Z2570</f>
        <v>0</v>
      </c>
      <c r="AF2570" s="102">
        <f>'Inventory Ref Sheet'!AA2570</f>
        <v>0</v>
      </c>
      <c r="AG2570" s="59">
        <f>'Inventory Ref Sheet'!AD2570</f>
        <v>0</v>
      </c>
      <c r="AH2570" s="59">
        <f>'Inventory Ref Sheet'!AE2570</f>
        <v>0</v>
      </c>
      <c r="AI2570" s="100" t="str">
        <f ca="1">IF('Inventory Ref Sheet'!AG2570&gt;0,YEAR(TODAY())-'Inventory Ref Sheet'!AG2570,"")</f>
        <v/>
      </c>
      <c r="AJ2570" s="99"/>
      <c r="AK2570" s="60">
        <f>'Inventory Ref Sheet'!AJ2570</f>
        <v>0</v>
      </c>
      <c r="AL2570" s="99"/>
      <c r="AM2570" s="97" t="str">
        <f t="shared" si="137"/>
        <v/>
      </c>
    </row>
    <row r="2571" spans="10:39" x14ac:dyDescent="0.25">
      <c r="J2571" s="59">
        <f>'Inventory Ref Sheet'!AK2571</f>
        <v>0</v>
      </c>
      <c r="K2571" s="59">
        <f>'Inventory Ref Sheet'!AL2571</f>
        <v>0</v>
      </c>
      <c r="L2571" s="59">
        <f>'Inventory Ref Sheet'!AM2571</f>
        <v>0</v>
      </c>
      <c r="M2571" s="59">
        <f>'Inventory Ref Sheet'!AP2571</f>
        <v>0</v>
      </c>
      <c r="N2571" s="59">
        <f>'Inventory Ref Sheet'!AQ2571</f>
        <v>0</v>
      </c>
      <c r="O2571" s="100" t="str">
        <f ca="1">IF('Inventory Ref Sheet'!AS2571&gt;0,YEAR(TODAY())-'Inventory Ref Sheet'!AS2571,"")</f>
        <v/>
      </c>
      <c r="P2571" s="95">
        <f>'Inventory Ref Sheet'!AU2571</f>
        <v>0</v>
      </c>
      <c r="Q2571" s="60">
        <f>'Inventory Ref Sheet'!AV2571</f>
        <v>0</v>
      </c>
      <c r="R2571" s="61"/>
      <c r="S2571" s="100" t="str">
        <f t="shared" si="138"/>
        <v/>
      </c>
      <c r="T2571" s="59">
        <f>'Inventory Ref Sheet'!M2571</f>
        <v>0</v>
      </c>
      <c r="U2571" s="102">
        <f>'Inventory Ref Sheet'!N2571</f>
        <v>0</v>
      </c>
      <c r="V2571" s="59">
        <f>'Inventory Ref Sheet'!O2571</f>
        <v>0</v>
      </c>
      <c r="W2571" s="59">
        <f>'Inventory Ref Sheet'!R2571</f>
        <v>0</v>
      </c>
      <c r="X2571" s="59">
        <f>'Inventory Ref Sheet'!S2571</f>
        <v>0</v>
      </c>
      <c r="Y2571" s="100" t="str">
        <f ca="1">IF('Inventory Ref Sheet'!U2571&gt;0,YEAR(TODAY())-'Inventory Ref Sheet'!U2571,"")</f>
        <v/>
      </c>
      <c r="Z2571" s="95">
        <f>'Inventory Ref Sheet'!W2571</f>
        <v>0</v>
      </c>
      <c r="AA2571" s="60">
        <f>'Inventory Ref Sheet'!X2571</f>
        <v>0</v>
      </c>
      <c r="AB2571" s="61"/>
      <c r="AC2571" s="97" t="str">
        <f t="shared" ref="AC2571:AC2634" si="139">IF(ISTEXT(T2571),IF(Y2571&gt;=AB2571,"Yes","No"),"")</f>
        <v/>
      </c>
      <c r="AD2571" s="59">
        <f>'Inventory Ref Sheet'!Y2571</f>
        <v>0</v>
      </c>
      <c r="AE2571" s="59">
        <f>'Inventory Ref Sheet'!Z2571</f>
        <v>0</v>
      </c>
      <c r="AF2571" s="102">
        <f>'Inventory Ref Sheet'!AA2571</f>
        <v>0</v>
      </c>
      <c r="AG2571" s="59">
        <f>'Inventory Ref Sheet'!AD2571</f>
        <v>0</v>
      </c>
      <c r="AH2571" s="59">
        <f>'Inventory Ref Sheet'!AE2571</f>
        <v>0</v>
      </c>
      <c r="AI2571" s="100" t="str">
        <f ca="1">IF('Inventory Ref Sheet'!AG2571&gt;0,YEAR(TODAY())-'Inventory Ref Sheet'!AG2571,"")</f>
        <v/>
      </c>
      <c r="AJ2571" s="99"/>
      <c r="AK2571" s="60">
        <f>'Inventory Ref Sheet'!AJ2571</f>
        <v>0</v>
      </c>
      <c r="AL2571" s="99"/>
      <c r="AM2571" s="97" t="str">
        <f t="shared" ref="AM2571:AM2634" si="140">IF(ISTEXT(AD2571),IF(AI2571&gt;=AL2571,"Yes","No"),"")</f>
        <v/>
      </c>
    </row>
    <row r="2572" spans="10:39" x14ac:dyDescent="0.25">
      <c r="J2572" s="59">
        <f>'Inventory Ref Sheet'!AK2572</f>
        <v>0</v>
      </c>
      <c r="K2572" s="59">
        <f>'Inventory Ref Sheet'!AL2572</f>
        <v>0</v>
      </c>
      <c r="L2572" s="59">
        <f>'Inventory Ref Sheet'!AM2572</f>
        <v>0</v>
      </c>
      <c r="M2572" s="59">
        <f>'Inventory Ref Sheet'!AP2572</f>
        <v>0</v>
      </c>
      <c r="N2572" s="59">
        <f>'Inventory Ref Sheet'!AQ2572</f>
        <v>0</v>
      </c>
      <c r="O2572" s="100" t="str">
        <f ca="1">IF('Inventory Ref Sheet'!AS2572&gt;0,YEAR(TODAY())-'Inventory Ref Sheet'!AS2572,"")</f>
        <v/>
      </c>
      <c r="P2572" s="95">
        <f>'Inventory Ref Sheet'!AU2572</f>
        <v>0</v>
      </c>
      <c r="Q2572" s="60">
        <f>'Inventory Ref Sheet'!AV2572</f>
        <v>0</v>
      </c>
      <c r="R2572" s="61"/>
      <c r="S2572" s="100" t="str">
        <f t="shared" si="138"/>
        <v/>
      </c>
      <c r="T2572" s="59">
        <f>'Inventory Ref Sheet'!M2572</f>
        <v>0</v>
      </c>
      <c r="U2572" s="102">
        <f>'Inventory Ref Sheet'!N2572</f>
        <v>0</v>
      </c>
      <c r="V2572" s="59">
        <f>'Inventory Ref Sheet'!O2572</f>
        <v>0</v>
      </c>
      <c r="W2572" s="59">
        <f>'Inventory Ref Sheet'!R2572</f>
        <v>0</v>
      </c>
      <c r="X2572" s="59">
        <f>'Inventory Ref Sheet'!S2572</f>
        <v>0</v>
      </c>
      <c r="Y2572" s="100" t="str">
        <f ca="1">IF('Inventory Ref Sheet'!U2572&gt;0,YEAR(TODAY())-'Inventory Ref Sheet'!U2572,"")</f>
        <v/>
      </c>
      <c r="Z2572" s="95">
        <f>'Inventory Ref Sheet'!W2572</f>
        <v>0</v>
      </c>
      <c r="AA2572" s="60">
        <f>'Inventory Ref Sheet'!X2572</f>
        <v>0</v>
      </c>
      <c r="AB2572" s="61"/>
      <c r="AC2572" s="97" t="str">
        <f t="shared" si="139"/>
        <v/>
      </c>
      <c r="AD2572" s="59">
        <f>'Inventory Ref Sheet'!Y2572</f>
        <v>0</v>
      </c>
      <c r="AE2572" s="59">
        <f>'Inventory Ref Sheet'!Z2572</f>
        <v>0</v>
      </c>
      <c r="AF2572" s="102">
        <f>'Inventory Ref Sheet'!AA2572</f>
        <v>0</v>
      </c>
      <c r="AG2572" s="59">
        <f>'Inventory Ref Sheet'!AD2572</f>
        <v>0</v>
      </c>
      <c r="AH2572" s="59">
        <f>'Inventory Ref Sheet'!AE2572</f>
        <v>0</v>
      </c>
      <c r="AI2572" s="100" t="str">
        <f ca="1">IF('Inventory Ref Sheet'!AG2572&gt;0,YEAR(TODAY())-'Inventory Ref Sheet'!AG2572,"")</f>
        <v/>
      </c>
      <c r="AJ2572" s="99"/>
      <c r="AK2572" s="60">
        <f>'Inventory Ref Sheet'!AJ2572</f>
        <v>0</v>
      </c>
      <c r="AL2572" s="99"/>
      <c r="AM2572" s="97" t="str">
        <f t="shared" si="140"/>
        <v/>
      </c>
    </row>
    <row r="2573" spans="10:39" x14ac:dyDescent="0.25">
      <c r="J2573" s="59">
        <f>'Inventory Ref Sheet'!AK2573</f>
        <v>0</v>
      </c>
      <c r="K2573" s="59">
        <f>'Inventory Ref Sheet'!AL2573</f>
        <v>0</v>
      </c>
      <c r="L2573" s="59">
        <f>'Inventory Ref Sheet'!AM2573</f>
        <v>0</v>
      </c>
      <c r="M2573" s="59">
        <f>'Inventory Ref Sheet'!AP2573</f>
        <v>0</v>
      </c>
      <c r="N2573" s="59">
        <f>'Inventory Ref Sheet'!AQ2573</f>
        <v>0</v>
      </c>
      <c r="O2573" s="100" t="str">
        <f ca="1">IF('Inventory Ref Sheet'!AS2573&gt;0,YEAR(TODAY())-'Inventory Ref Sheet'!AS2573,"")</f>
        <v/>
      </c>
      <c r="P2573" s="95">
        <f>'Inventory Ref Sheet'!AU2573</f>
        <v>0</v>
      </c>
      <c r="Q2573" s="60">
        <f>'Inventory Ref Sheet'!AV2573</f>
        <v>0</v>
      </c>
      <c r="R2573" s="61"/>
      <c r="S2573" s="100" t="str">
        <f t="shared" si="138"/>
        <v/>
      </c>
      <c r="T2573" s="59">
        <f>'Inventory Ref Sheet'!M2573</f>
        <v>0</v>
      </c>
      <c r="U2573" s="102">
        <f>'Inventory Ref Sheet'!N2573</f>
        <v>0</v>
      </c>
      <c r="V2573" s="59">
        <f>'Inventory Ref Sheet'!O2573</f>
        <v>0</v>
      </c>
      <c r="W2573" s="59">
        <f>'Inventory Ref Sheet'!R2573</f>
        <v>0</v>
      </c>
      <c r="X2573" s="59">
        <f>'Inventory Ref Sheet'!S2573</f>
        <v>0</v>
      </c>
      <c r="Y2573" s="100" t="str">
        <f ca="1">IF('Inventory Ref Sheet'!U2573&gt;0,YEAR(TODAY())-'Inventory Ref Sheet'!U2573,"")</f>
        <v/>
      </c>
      <c r="Z2573" s="95">
        <f>'Inventory Ref Sheet'!W2573</f>
        <v>0</v>
      </c>
      <c r="AA2573" s="60">
        <f>'Inventory Ref Sheet'!X2573</f>
        <v>0</v>
      </c>
      <c r="AB2573" s="61"/>
      <c r="AC2573" s="97" t="str">
        <f t="shared" si="139"/>
        <v/>
      </c>
      <c r="AD2573" s="59">
        <f>'Inventory Ref Sheet'!Y2573</f>
        <v>0</v>
      </c>
      <c r="AE2573" s="59">
        <f>'Inventory Ref Sheet'!Z2573</f>
        <v>0</v>
      </c>
      <c r="AF2573" s="102">
        <f>'Inventory Ref Sheet'!AA2573</f>
        <v>0</v>
      </c>
      <c r="AG2573" s="59">
        <f>'Inventory Ref Sheet'!AD2573</f>
        <v>0</v>
      </c>
      <c r="AH2573" s="59">
        <f>'Inventory Ref Sheet'!AE2573</f>
        <v>0</v>
      </c>
      <c r="AI2573" s="100" t="str">
        <f ca="1">IF('Inventory Ref Sheet'!AG2573&gt;0,YEAR(TODAY())-'Inventory Ref Sheet'!AG2573,"")</f>
        <v/>
      </c>
      <c r="AJ2573" s="99"/>
      <c r="AK2573" s="60">
        <f>'Inventory Ref Sheet'!AJ2573</f>
        <v>0</v>
      </c>
      <c r="AL2573" s="99"/>
      <c r="AM2573" s="97" t="str">
        <f t="shared" si="140"/>
        <v/>
      </c>
    </row>
    <row r="2574" spans="10:39" x14ac:dyDescent="0.25">
      <c r="J2574" s="59">
        <f>'Inventory Ref Sheet'!AK2574</f>
        <v>0</v>
      </c>
      <c r="K2574" s="59">
        <f>'Inventory Ref Sheet'!AL2574</f>
        <v>0</v>
      </c>
      <c r="L2574" s="59">
        <f>'Inventory Ref Sheet'!AM2574</f>
        <v>0</v>
      </c>
      <c r="M2574" s="59">
        <f>'Inventory Ref Sheet'!AP2574</f>
        <v>0</v>
      </c>
      <c r="N2574" s="59">
        <f>'Inventory Ref Sheet'!AQ2574</f>
        <v>0</v>
      </c>
      <c r="O2574" s="100" t="str">
        <f ca="1">IF('Inventory Ref Sheet'!AS2574&gt;0,YEAR(TODAY())-'Inventory Ref Sheet'!AS2574,"")</f>
        <v/>
      </c>
      <c r="P2574" s="95">
        <f>'Inventory Ref Sheet'!AU2574</f>
        <v>0</v>
      </c>
      <c r="Q2574" s="60">
        <f>'Inventory Ref Sheet'!AV2574</f>
        <v>0</v>
      </c>
      <c r="R2574" s="61"/>
      <c r="S2574" s="100" t="str">
        <f t="shared" si="138"/>
        <v/>
      </c>
      <c r="T2574" s="59">
        <f>'Inventory Ref Sheet'!M2574</f>
        <v>0</v>
      </c>
      <c r="U2574" s="102">
        <f>'Inventory Ref Sheet'!N2574</f>
        <v>0</v>
      </c>
      <c r="V2574" s="59">
        <f>'Inventory Ref Sheet'!O2574</f>
        <v>0</v>
      </c>
      <c r="W2574" s="59">
        <f>'Inventory Ref Sheet'!R2574</f>
        <v>0</v>
      </c>
      <c r="X2574" s="59">
        <f>'Inventory Ref Sheet'!S2574</f>
        <v>0</v>
      </c>
      <c r="Y2574" s="100" t="str">
        <f ca="1">IF('Inventory Ref Sheet'!U2574&gt;0,YEAR(TODAY())-'Inventory Ref Sheet'!U2574,"")</f>
        <v/>
      </c>
      <c r="Z2574" s="95">
        <f>'Inventory Ref Sheet'!W2574</f>
        <v>0</v>
      </c>
      <c r="AA2574" s="60">
        <f>'Inventory Ref Sheet'!X2574</f>
        <v>0</v>
      </c>
      <c r="AB2574" s="61"/>
      <c r="AC2574" s="97" t="str">
        <f t="shared" si="139"/>
        <v/>
      </c>
      <c r="AD2574" s="59">
        <f>'Inventory Ref Sheet'!Y2574</f>
        <v>0</v>
      </c>
      <c r="AE2574" s="59">
        <f>'Inventory Ref Sheet'!Z2574</f>
        <v>0</v>
      </c>
      <c r="AF2574" s="102">
        <f>'Inventory Ref Sheet'!AA2574</f>
        <v>0</v>
      </c>
      <c r="AG2574" s="59">
        <f>'Inventory Ref Sheet'!AD2574</f>
        <v>0</v>
      </c>
      <c r="AH2574" s="59">
        <f>'Inventory Ref Sheet'!AE2574</f>
        <v>0</v>
      </c>
      <c r="AI2574" s="100" t="str">
        <f ca="1">IF('Inventory Ref Sheet'!AG2574&gt;0,YEAR(TODAY())-'Inventory Ref Sheet'!AG2574,"")</f>
        <v/>
      </c>
      <c r="AJ2574" s="99"/>
      <c r="AK2574" s="60">
        <f>'Inventory Ref Sheet'!AJ2574</f>
        <v>0</v>
      </c>
      <c r="AL2574" s="99"/>
      <c r="AM2574" s="97" t="str">
        <f t="shared" si="140"/>
        <v/>
      </c>
    </row>
    <row r="2575" spans="10:39" x14ac:dyDescent="0.25">
      <c r="J2575" s="59">
        <f>'Inventory Ref Sheet'!AK2575</f>
        <v>0</v>
      </c>
      <c r="K2575" s="59">
        <f>'Inventory Ref Sheet'!AL2575</f>
        <v>0</v>
      </c>
      <c r="L2575" s="59">
        <f>'Inventory Ref Sheet'!AM2575</f>
        <v>0</v>
      </c>
      <c r="M2575" s="59">
        <f>'Inventory Ref Sheet'!AP2575</f>
        <v>0</v>
      </c>
      <c r="N2575" s="59">
        <f>'Inventory Ref Sheet'!AQ2575</f>
        <v>0</v>
      </c>
      <c r="O2575" s="100" t="str">
        <f ca="1">IF('Inventory Ref Sheet'!AS2575&gt;0,YEAR(TODAY())-'Inventory Ref Sheet'!AS2575,"")</f>
        <v/>
      </c>
      <c r="P2575" s="95">
        <f>'Inventory Ref Sheet'!AU2575</f>
        <v>0</v>
      </c>
      <c r="Q2575" s="60">
        <f>'Inventory Ref Sheet'!AV2575</f>
        <v>0</v>
      </c>
      <c r="R2575" s="61"/>
      <c r="S2575" s="100" t="str">
        <f t="shared" si="138"/>
        <v/>
      </c>
      <c r="T2575" s="59">
        <f>'Inventory Ref Sheet'!M2575</f>
        <v>0</v>
      </c>
      <c r="U2575" s="102">
        <f>'Inventory Ref Sheet'!N2575</f>
        <v>0</v>
      </c>
      <c r="V2575" s="59">
        <f>'Inventory Ref Sheet'!O2575</f>
        <v>0</v>
      </c>
      <c r="W2575" s="59">
        <f>'Inventory Ref Sheet'!R2575</f>
        <v>0</v>
      </c>
      <c r="X2575" s="59">
        <f>'Inventory Ref Sheet'!S2575</f>
        <v>0</v>
      </c>
      <c r="Y2575" s="100" t="str">
        <f ca="1">IF('Inventory Ref Sheet'!U2575&gt;0,YEAR(TODAY())-'Inventory Ref Sheet'!U2575,"")</f>
        <v/>
      </c>
      <c r="Z2575" s="95">
        <f>'Inventory Ref Sheet'!W2575</f>
        <v>0</v>
      </c>
      <c r="AA2575" s="60">
        <f>'Inventory Ref Sheet'!X2575</f>
        <v>0</v>
      </c>
      <c r="AB2575" s="61"/>
      <c r="AC2575" s="97" t="str">
        <f t="shared" si="139"/>
        <v/>
      </c>
      <c r="AD2575" s="59">
        <f>'Inventory Ref Sheet'!Y2575</f>
        <v>0</v>
      </c>
      <c r="AE2575" s="59">
        <f>'Inventory Ref Sheet'!Z2575</f>
        <v>0</v>
      </c>
      <c r="AF2575" s="102">
        <f>'Inventory Ref Sheet'!AA2575</f>
        <v>0</v>
      </c>
      <c r="AG2575" s="59">
        <f>'Inventory Ref Sheet'!AD2575</f>
        <v>0</v>
      </c>
      <c r="AH2575" s="59">
        <f>'Inventory Ref Sheet'!AE2575</f>
        <v>0</v>
      </c>
      <c r="AI2575" s="100" t="str">
        <f ca="1">IF('Inventory Ref Sheet'!AG2575&gt;0,YEAR(TODAY())-'Inventory Ref Sheet'!AG2575,"")</f>
        <v/>
      </c>
      <c r="AJ2575" s="99"/>
      <c r="AK2575" s="60">
        <f>'Inventory Ref Sheet'!AJ2575</f>
        <v>0</v>
      </c>
      <c r="AL2575" s="99"/>
      <c r="AM2575" s="97" t="str">
        <f t="shared" si="140"/>
        <v/>
      </c>
    </row>
    <row r="2576" spans="10:39" x14ac:dyDescent="0.25">
      <c r="J2576" s="59">
        <f>'Inventory Ref Sheet'!AK2576</f>
        <v>0</v>
      </c>
      <c r="K2576" s="59">
        <f>'Inventory Ref Sheet'!AL2576</f>
        <v>0</v>
      </c>
      <c r="L2576" s="59">
        <f>'Inventory Ref Sheet'!AM2576</f>
        <v>0</v>
      </c>
      <c r="M2576" s="59">
        <f>'Inventory Ref Sheet'!AP2576</f>
        <v>0</v>
      </c>
      <c r="N2576" s="59">
        <f>'Inventory Ref Sheet'!AQ2576</f>
        <v>0</v>
      </c>
      <c r="O2576" s="100" t="str">
        <f ca="1">IF('Inventory Ref Sheet'!AS2576&gt;0,YEAR(TODAY())-'Inventory Ref Sheet'!AS2576,"")</f>
        <v/>
      </c>
      <c r="P2576" s="95">
        <f>'Inventory Ref Sheet'!AU2576</f>
        <v>0</v>
      </c>
      <c r="Q2576" s="60">
        <f>'Inventory Ref Sheet'!AV2576</f>
        <v>0</v>
      </c>
      <c r="R2576" s="61"/>
      <c r="S2576" s="100" t="str">
        <f t="shared" si="138"/>
        <v/>
      </c>
      <c r="T2576" s="59">
        <f>'Inventory Ref Sheet'!M2576</f>
        <v>0</v>
      </c>
      <c r="U2576" s="102">
        <f>'Inventory Ref Sheet'!N2576</f>
        <v>0</v>
      </c>
      <c r="V2576" s="59">
        <f>'Inventory Ref Sheet'!O2576</f>
        <v>0</v>
      </c>
      <c r="W2576" s="59">
        <f>'Inventory Ref Sheet'!R2576</f>
        <v>0</v>
      </c>
      <c r="X2576" s="59">
        <f>'Inventory Ref Sheet'!S2576</f>
        <v>0</v>
      </c>
      <c r="Y2576" s="100" t="str">
        <f ca="1">IF('Inventory Ref Sheet'!U2576&gt;0,YEAR(TODAY())-'Inventory Ref Sheet'!U2576,"")</f>
        <v/>
      </c>
      <c r="Z2576" s="95">
        <f>'Inventory Ref Sheet'!W2576</f>
        <v>0</v>
      </c>
      <c r="AA2576" s="60">
        <f>'Inventory Ref Sheet'!X2576</f>
        <v>0</v>
      </c>
      <c r="AB2576" s="61"/>
      <c r="AC2576" s="97" t="str">
        <f t="shared" si="139"/>
        <v/>
      </c>
      <c r="AD2576" s="59">
        <f>'Inventory Ref Sheet'!Y2576</f>
        <v>0</v>
      </c>
      <c r="AE2576" s="59">
        <f>'Inventory Ref Sheet'!Z2576</f>
        <v>0</v>
      </c>
      <c r="AF2576" s="102">
        <f>'Inventory Ref Sheet'!AA2576</f>
        <v>0</v>
      </c>
      <c r="AG2576" s="59">
        <f>'Inventory Ref Sheet'!AD2576</f>
        <v>0</v>
      </c>
      <c r="AH2576" s="59">
        <f>'Inventory Ref Sheet'!AE2576</f>
        <v>0</v>
      </c>
      <c r="AI2576" s="100" t="str">
        <f ca="1">IF('Inventory Ref Sheet'!AG2576&gt;0,YEAR(TODAY())-'Inventory Ref Sheet'!AG2576,"")</f>
        <v/>
      </c>
      <c r="AJ2576" s="99"/>
      <c r="AK2576" s="60">
        <f>'Inventory Ref Sheet'!AJ2576</f>
        <v>0</v>
      </c>
      <c r="AL2576" s="99"/>
      <c r="AM2576" s="97" t="str">
        <f t="shared" si="140"/>
        <v/>
      </c>
    </row>
    <row r="2577" spans="10:39" x14ac:dyDescent="0.25">
      <c r="J2577" s="59">
        <f>'Inventory Ref Sheet'!AK2577</f>
        <v>0</v>
      </c>
      <c r="K2577" s="59">
        <f>'Inventory Ref Sheet'!AL2577</f>
        <v>0</v>
      </c>
      <c r="L2577" s="59">
        <f>'Inventory Ref Sheet'!AM2577</f>
        <v>0</v>
      </c>
      <c r="M2577" s="59">
        <f>'Inventory Ref Sheet'!AP2577</f>
        <v>0</v>
      </c>
      <c r="N2577" s="59">
        <f>'Inventory Ref Sheet'!AQ2577</f>
        <v>0</v>
      </c>
      <c r="O2577" s="100" t="str">
        <f ca="1">IF('Inventory Ref Sheet'!AS2577&gt;0,YEAR(TODAY())-'Inventory Ref Sheet'!AS2577,"")</f>
        <v/>
      </c>
      <c r="P2577" s="95">
        <f>'Inventory Ref Sheet'!AU2577</f>
        <v>0</v>
      </c>
      <c r="Q2577" s="60">
        <f>'Inventory Ref Sheet'!AV2577</f>
        <v>0</v>
      </c>
      <c r="R2577" s="61"/>
      <c r="S2577" s="100" t="str">
        <f t="shared" si="138"/>
        <v/>
      </c>
      <c r="T2577" s="59">
        <f>'Inventory Ref Sheet'!M2577</f>
        <v>0</v>
      </c>
      <c r="U2577" s="102">
        <f>'Inventory Ref Sheet'!N2577</f>
        <v>0</v>
      </c>
      <c r="V2577" s="59">
        <f>'Inventory Ref Sheet'!O2577</f>
        <v>0</v>
      </c>
      <c r="W2577" s="59">
        <f>'Inventory Ref Sheet'!R2577</f>
        <v>0</v>
      </c>
      <c r="X2577" s="59">
        <f>'Inventory Ref Sheet'!S2577</f>
        <v>0</v>
      </c>
      <c r="Y2577" s="100" t="str">
        <f ca="1">IF('Inventory Ref Sheet'!U2577&gt;0,YEAR(TODAY())-'Inventory Ref Sheet'!U2577,"")</f>
        <v/>
      </c>
      <c r="Z2577" s="95">
        <f>'Inventory Ref Sheet'!W2577</f>
        <v>0</v>
      </c>
      <c r="AA2577" s="60">
        <f>'Inventory Ref Sheet'!X2577</f>
        <v>0</v>
      </c>
      <c r="AB2577" s="61"/>
      <c r="AC2577" s="97" t="str">
        <f t="shared" si="139"/>
        <v/>
      </c>
      <c r="AD2577" s="59">
        <f>'Inventory Ref Sheet'!Y2577</f>
        <v>0</v>
      </c>
      <c r="AE2577" s="59">
        <f>'Inventory Ref Sheet'!Z2577</f>
        <v>0</v>
      </c>
      <c r="AF2577" s="102">
        <f>'Inventory Ref Sheet'!AA2577</f>
        <v>0</v>
      </c>
      <c r="AG2577" s="59">
        <f>'Inventory Ref Sheet'!AD2577</f>
        <v>0</v>
      </c>
      <c r="AH2577" s="59">
        <f>'Inventory Ref Sheet'!AE2577</f>
        <v>0</v>
      </c>
      <c r="AI2577" s="100" t="str">
        <f ca="1">IF('Inventory Ref Sheet'!AG2577&gt;0,YEAR(TODAY())-'Inventory Ref Sheet'!AG2577,"")</f>
        <v/>
      </c>
      <c r="AJ2577" s="99"/>
      <c r="AK2577" s="60">
        <f>'Inventory Ref Sheet'!AJ2577</f>
        <v>0</v>
      </c>
      <c r="AL2577" s="99"/>
      <c r="AM2577" s="97" t="str">
        <f t="shared" si="140"/>
        <v/>
      </c>
    </row>
    <row r="2578" spans="10:39" x14ac:dyDescent="0.25">
      <c r="J2578" s="59">
        <f>'Inventory Ref Sheet'!AK2578</f>
        <v>0</v>
      </c>
      <c r="K2578" s="59">
        <f>'Inventory Ref Sheet'!AL2578</f>
        <v>0</v>
      </c>
      <c r="L2578" s="59">
        <f>'Inventory Ref Sheet'!AM2578</f>
        <v>0</v>
      </c>
      <c r="M2578" s="59">
        <f>'Inventory Ref Sheet'!AP2578</f>
        <v>0</v>
      </c>
      <c r="N2578" s="59">
        <f>'Inventory Ref Sheet'!AQ2578</f>
        <v>0</v>
      </c>
      <c r="O2578" s="100" t="str">
        <f ca="1">IF('Inventory Ref Sheet'!AS2578&gt;0,YEAR(TODAY())-'Inventory Ref Sheet'!AS2578,"")</f>
        <v/>
      </c>
      <c r="P2578" s="95">
        <f>'Inventory Ref Sheet'!AU2578</f>
        <v>0</v>
      </c>
      <c r="Q2578" s="60">
        <f>'Inventory Ref Sheet'!AV2578</f>
        <v>0</v>
      </c>
      <c r="R2578" s="61"/>
      <c r="S2578" s="100" t="str">
        <f t="shared" si="138"/>
        <v/>
      </c>
      <c r="T2578" s="59">
        <f>'Inventory Ref Sheet'!M2578</f>
        <v>0</v>
      </c>
      <c r="U2578" s="102">
        <f>'Inventory Ref Sheet'!N2578</f>
        <v>0</v>
      </c>
      <c r="V2578" s="59">
        <f>'Inventory Ref Sheet'!O2578</f>
        <v>0</v>
      </c>
      <c r="W2578" s="59">
        <f>'Inventory Ref Sheet'!R2578</f>
        <v>0</v>
      </c>
      <c r="X2578" s="59">
        <f>'Inventory Ref Sheet'!S2578</f>
        <v>0</v>
      </c>
      <c r="Y2578" s="100" t="str">
        <f ca="1">IF('Inventory Ref Sheet'!U2578&gt;0,YEAR(TODAY())-'Inventory Ref Sheet'!U2578,"")</f>
        <v/>
      </c>
      <c r="Z2578" s="95">
        <f>'Inventory Ref Sheet'!W2578</f>
        <v>0</v>
      </c>
      <c r="AA2578" s="60">
        <f>'Inventory Ref Sheet'!X2578</f>
        <v>0</v>
      </c>
      <c r="AB2578" s="61"/>
      <c r="AC2578" s="97" t="str">
        <f t="shared" si="139"/>
        <v/>
      </c>
      <c r="AD2578" s="59">
        <f>'Inventory Ref Sheet'!Y2578</f>
        <v>0</v>
      </c>
      <c r="AE2578" s="59">
        <f>'Inventory Ref Sheet'!Z2578</f>
        <v>0</v>
      </c>
      <c r="AF2578" s="102">
        <f>'Inventory Ref Sheet'!AA2578</f>
        <v>0</v>
      </c>
      <c r="AG2578" s="59">
        <f>'Inventory Ref Sheet'!AD2578</f>
        <v>0</v>
      </c>
      <c r="AH2578" s="59">
        <f>'Inventory Ref Sheet'!AE2578</f>
        <v>0</v>
      </c>
      <c r="AI2578" s="100" t="str">
        <f ca="1">IF('Inventory Ref Sheet'!AG2578&gt;0,YEAR(TODAY())-'Inventory Ref Sheet'!AG2578,"")</f>
        <v/>
      </c>
      <c r="AJ2578" s="99"/>
      <c r="AK2578" s="60">
        <f>'Inventory Ref Sheet'!AJ2578</f>
        <v>0</v>
      </c>
      <c r="AL2578" s="99"/>
      <c r="AM2578" s="97" t="str">
        <f t="shared" si="140"/>
        <v/>
      </c>
    </row>
    <row r="2579" spans="10:39" x14ac:dyDescent="0.25">
      <c r="J2579" s="59">
        <f>'Inventory Ref Sheet'!AK2579</f>
        <v>0</v>
      </c>
      <c r="K2579" s="59">
        <f>'Inventory Ref Sheet'!AL2579</f>
        <v>0</v>
      </c>
      <c r="L2579" s="59">
        <f>'Inventory Ref Sheet'!AM2579</f>
        <v>0</v>
      </c>
      <c r="M2579" s="59">
        <f>'Inventory Ref Sheet'!AP2579</f>
        <v>0</v>
      </c>
      <c r="N2579" s="59">
        <f>'Inventory Ref Sheet'!AQ2579</f>
        <v>0</v>
      </c>
      <c r="O2579" s="100" t="str">
        <f ca="1">IF('Inventory Ref Sheet'!AS2579&gt;0,YEAR(TODAY())-'Inventory Ref Sheet'!AS2579,"")</f>
        <v/>
      </c>
      <c r="P2579" s="95">
        <f>'Inventory Ref Sheet'!AU2579</f>
        <v>0</v>
      </c>
      <c r="Q2579" s="60">
        <f>'Inventory Ref Sheet'!AV2579</f>
        <v>0</v>
      </c>
      <c r="R2579" s="61"/>
      <c r="S2579" s="100" t="str">
        <f t="shared" si="138"/>
        <v/>
      </c>
      <c r="T2579" s="59">
        <f>'Inventory Ref Sheet'!M2579</f>
        <v>0</v>
      </c>
      <c r="U2579" s="102">
        <f>'Inventory Ref Sheet'!N2579</f>
        <v>0</v>
      </c>
      <c r="V2579" s="59">
        <f>'Inventory Ref Sheet'!O2579</f>
        <v>0</v>
      </c>
      <c r="W2579" s="59">
        <f>'Inventory Ref Sheet'!R2579</f>
        <v>0</v>
      </c>
      <c r="X2579" s="59">
        <f>'Inventory Ref Sheet'!S2579</f>
        <v>0</v>
      </c>
      <c r="Y2579" s="100" t="str">
        <f ca="1">IF('Inventory Ref Sheet'!U2579&gt;0,YEAR(TODAY())-'Inventory Ref Sheet'!U2579,"")</f>
        <v/>
      </c>
      <c r="Z2579" s="95">
        <f>'Inventory Ref Sheet'!W2579</f>
        <v>0</v>
      </c>
      <c r="AA2579" s="60">
        <f>'Inventory Ref Sheet'!X2579</f>
        <v>0</v>
      </c>
      <c r="AB2579" s="61"/>
      <c r="AC2579" s="97" t="str">
        <f t="shared" si="139"/>
        <v/>
      </c>
      <c r="AD2579" s="59">
        <f>'Inventory Ref Sheet'!Y2579</f>
        <v>0</v>
      </c>
      <c r="AE2579" s="59">
        <f>'Inventory Ref Sheet'!Z2579</f>
        <v>0</v>
      </c>
      <c r="AF2579" s="102">
        <f>'Inventory Ref Sheet'!AA2579</f>
        <v>0</v>
      </c>
      <c r="AG2579" s="59">
        <f>'Inventory Ref Sheet'!AD2579</f>
        <v>0</v>
      </c>
      <c r="AH2579" s="59">
        <f>'Inventory Ref Sheet'!AE2579</f>
        <v>0</v>
      </c>
      <c r="AI2579" s="100" t="str">
        <f ca="1">IF('Inventory Ref Sheet'!AG2579&gt;0,YEAR(TODAY())-'Inventory Ref Sheet'!AG2579,"")</f>
        <v/>
      </c>
      <c r="AJ2579" s="99"/>
      <c r="AK2579" s="60">
        <f>'Inventory Ref Sheet'!AJ2579</f>
        <v>0</v>
      </c>
      <c r="AL2579" s="99"/>
      <c r="AM2579" s="97" t="str">
        <f t="shared" si="140"/>
        <v/>
      </c>
    </row>
    <row r="2580" spans="10:39" x14ac:dyDescent="0.25">
      <c r="J2580" s="59">
        <f>'Inventory Ref Sheet'!AK2580</f>
        <v>0</v>
      </c>
      <c r="K2580" s="59">
        <f>'Inventory Ref Sheet'!AL2580</f>
        <v>0</v>
      </c>
      <c r="L2580" s="59">
        <f>'Inventory Ref Sheet'!AM2580</f>
        <v>0</v>
      </c>
      <c r="M2580" s="59">
        <f>'Inventory Ref Sheet'!AP2580</f>
        <v>0</v>
      </c>
      <c r="N2580" s="59">
        <f>'Inventory Ref Sheet'!AQ2580</f>
        <v>0</v>
      </c>
      <c r="O2580" s="100" t="str">
        <f ca="1">IF('Inventory Ref Sheet'!AS2580&gt;0,YEAR(TODAY())-'Inventory Ref Sheet'!AS2580,"")</f>
        <v/>
      </c>
      <c r="P2580" s="95">
        <f>'Inventory Ref Sheet'!AU2580</f>
        <v>0</v>
      </c>
      <c r="Q2580" s="60">
        <f>'Inventory Ref Sheet'!AV2580</f>
        <v>0</v>
      </c>
      <c r="R2580" s="61"/>
      <c r="S2580" s="100" t="str">
        <f t="shared" si="138"/>
        <v/>
      </c>
      <c r="T2580" s="59">
        <f>'Inventory Ref Sheet'!M2580</f>
        <v>0</v>
      </c>
      <c r="U2580" s="102">
        <f>'Inventory Ref Sheet'!N2580</f>
        <v>0</v>
      </c>
      <c r="V2580" s="59">
        <f>'Inventory Ref Sheet'!O2580</f>
        <v>0</v>
      </c>
      <c r="W2580" s="59">
        <f>'Inventory Ref Sheet'!R2580</f>
        <v>0</v>
      </c>
      <c r="X2580" s="59">
        <f>'Inventory Ref Sheet'!S2580</f>
        <v>0</v>
      </c>
      <c r="Y2580" s="100" t="str">
        <f ca="1">IF('Inventory Ref Sheet'!U2580&gt;0,YEAR(TODAY())-'Inventory Ref Sheet'!U2580,"")</f>
        <v/>
      </c>
      <c r="Z2580" s="95">
        <f>'Inventory Ref Sheet'!W2580</f>
        <v>0</v>
      </c>
      <c r="AA2580" s="60">
        <f>'Inventory Ref Sheet'!X2580</f>
        <v>0</v>
      </c>
      <c r="AB2580" s="61"/>
      <c r="AC2580" s="97" t="str">
        <f t="shared" si="139"/>
        <v/>
      </c>
      <c r="AD2580" s="59">
        <f>'Inventory Ref Sheet'!Y2580</f>
        <v>0</v>
      </c>
      <c r="AE2580" s="59">
        <f>'Inventory Ref Sheet'!Z2580</f>
        <v>0</v>
      </c>
      <c r="AF2580" s="102">
        <f>'Inventory Ref Sheet'!AA2580</f>
        <v>0</v>
      </c>
      <c r="AG2580" s="59">
        <f>'Inventory Ref Sheet'!AD2580</f>
        <v>0</v>
      </c>
      <c r="AH2580" s="59">
        <f>'Inventory Ref Sheet'!AE2580</f>
        <v>0</v>
      </c>
      <c r="AI2580" s="100" t="str">
        <f ca="1">IF('Inventory Ref Sheet'!AG2580&gt;0,YEAR(TODAY())-'Inventory Ref Sheet'!AG2580,"")</f>
        <v/>
      </c>
      <c r="AJ2580" s="99"/>
      <c r="AK2580" s="60">
        <f>'Inventory Ref Sheet'!AJ2580</f>
        <v>0</v>
      </c>
      <c r="AL2580" s="99"/>
      <c r="AM2580" s="97" t="str">
        <f t="shared" si="140"/>
        <v/>
      </c>
    </row>
    <row r="2581" spans="10:39" x14ac:dyDescent="0.25">
      <c r="J2581" s="59">
        <f>'Inventory Ref Sheet'!AK2581</f>
        <v>0</v>
      </c>
      <c r="K2581" s="59">
        <f>'Inventory Ref Sheet'!AL2581</f>
        <v>0</v>
      </c>
      <c r="L2581" s="59">
        <f>'Inventory Ref Sheet'!AM2581</f>
        <v>0</v>
      </c>
      <c r="M2581" s="59">
        <f>'Inventory Ref Sheet'!AP2581</f>
        <v>0</v>
      </c>
      <c r="N2581" s="59">
        <f>'Inventory Ref Sheet'!AQ2581</f>
        <v>0</v>
      </c>
      <c r="O2581" s="100" t="str">
        <f ca="1">IF('Inventory Ref Sheet'!AS2581&gt;0,YEAR(TODAY())-'Inventory Ref Sheet'!AS2581,"")</f>
        <v/>
      </c>
      <c r="P2581" s="95">
        <f>'Inventory Ref Sheet'!AU2581</f>
        <v>0</v>
      </c>
      <c r="Q2581" s="60">
        <f>'Inventory Ref Sheet'!AV2581</f>
        <v>0</v>
      </c>
      <c r="R2581" s="61"/>
      <c r="S2581" s="100" t="str">
        <f t="shared" si="138"/>
        <v/>
      </c>
      <c r="T2581" s="59">
        <f>'Inventory Ref Sheet'!M2581</f>
        <v>0</v>
      </c>
      <c r="U2581" s="102">
        <f>'Inventory Ref Sheet'!N2581</f>
        <v>0</v>
      </c>
      <c r="V2581" s="59">
        <f>'Inventory Ref Sheet'!O2581</f>
        <v>0</v>
      </c>
      <c r="W2581" s="59">
        <f>'Inventory Ref Sheet'!R2581</f>
        <v>0</v>
      </c>
      <c r="X2581" s="59">
        <f>'Inventory Ref Sheet'!S2581</f>
        <v>0</v>
      </c>
      <c r="Y2581" s="100" t="str">
        <f ca="1">IF('Inventory Ref Sheet'!U2581&gt;0,YEAR(TODAY())-'Inventory Ref Sheet'!U2581,"")</f>
        <v/>
      </c>
      <c r="Z2581" s="95">
        <f>'Inventory Ref Sheet'!W2581</f>
        <v>0</v>
      </c>
      <c r="AA2581" s="60">
        <f>'Inventory Ref Sheet'!X2581</f>
        <v>0</v>
      </c>
      <c r="AB2581" s="61"/>
      <c r="AC2581" s="97" t="str">
        <f t="shared" si="139"/>
        <v/>
      </c>
      <c r="AD2581" s="59">
        <f>'Inventory Ref Sheet'!Y2581</f>
        <v>0</v>
      </c>
      <c r="AE2581" s="59">
        <f>'Inventory Ref Sheet'!Z2581</f>
        <v>0</v>
      </c>
      <c r="AF2581" s="102">
        <f>'Inventory Ref Sheet'!AA2581</f>
        <v>0</v>
      </c>
      <c r="AG2581" s="59">
        <f>'Inventory Ref Sheet'!AD2581</f>
        <v>0</v>
      </c>
      <c r="AH2581" s="59">
        <f>'Inventory Ref Sheet'!AE2581</f>
        <v>0</v>
      </c>
      <c r="AI2581" s="100" t="str">
        <f ca="1">IF('Inventory Ref Sheet'!AG2581&gt;0,YEAR(TODAY())-'Inventory Ref Sheet'!AG2581,"")</f>
        <v/>
      </c>
      <c r="AJ2581" s="99"/>
      <c r="AK2581" s="60">
        <f>'Inventory Ref Sheet'!AJ2581</f>
        <v>0</v>
      </c>
      <c r="AL2581" s="99"/>
      <c r="AM2581" s="97" t="str">
        <f t="shared" si="140"/>
        <v/>
      </c>
    </row>
    <row r="2582" spans="10:39" x14ac:dyDescent="0.25">
      <c r="J2582" s="59">
        <f>'Inventory Ref Sheet'!AK2582</f>
        <v>0</v>
      </c>
      <c r="K2582" s="59">
        <f>'Inventory Ref Sheet'!AL2582</f>
        <v>0</v>
      </c>
      <c r="L2582" s="59">
        <f>'Inventory Ref Sheet'!AM2582</f>
        <v>0</v>
      </c>
      <c r="M2582" s="59">
        <f>'Inventory Ref Sheet'!AP2582</f>
        <v>0</v>
      </c>
      <c r="N2582" s="59">
        <f>'Inventory Ref Sheet'!AQ2582</f>
        <v>0</v>
      </c>
      <c r="O2582" s="100" t="str">
        <f ca="1">IF('Inventory Ref Sheet'!AS2582&gt;0,YEAR(TODAY())-'Inventory Ref Sheet'!AS2582,"")</f>
        <v/>
      </c>
      <c r="P2582" s="95">
        <f>'Inventory Ref Sheet'!AU2582</f>
        <v>0</v>
      </c>
      <c r="Q2582" s="60">
        <f>'Inventory Ref Sheet'!AV2582</f>
        <v>0</v>
      </c>
      <c r="R2582" s="61"/>
      <c r="S2582" s="100" t="str">
        <f t="shared" si="138"/>
        <v/>
      </c>
      <c r="T2582" s="59">
        <f>'Inventory Ref Sheet'!M2582</f>
        <v>0</v>
      </c>
      <c r="U2582" s="102">
        <f>'Inventory Ref Sheet'!N2582</f>
        <v>0</v>
      </c>
      <c r="V2582" s="59">
        <f>'Inventory Ref Sheet'!O2582</f>
        <v>0</v>
      </c>
      <c r="W2582" s="59">
        <f>'Inventory Ref Sheet'!R2582</f>
        <v>0</v>
      </c>
      <c r="X2582" s="59">
        <f>'Inventory Ref Sheet'!S2582</f>
        <v>0</v>
      </c>
      <c r="Y2582" s="100" t="str">
        <f ca="1">IF('Inventory Ref Sheet'!U2582&gt;0,YEAR(TODAY())-'Inventory Ref Sheet'!U2582,"")</f>
        <v/>
      </c>
      <c r="Z2582" s="95">
        <f>'Inventory Ref Sheet'!W2582</f>
        <v>0</v>
      </c>
      <c r="AA2582" s="60">
        <f>'Inventory Ref Sheet'!X2582</f>
        <v>0</v>
      </c>
      <c r="AB2582" s="61"/>
      <c r="AC2582" s="97" t="str">
        <f t="shared" si="139"/>
        <v/>
      </c>
      <c r="AD2582" s="59">
        <f>'Inventory Ref Sheet'!Y2582</f>
        <v>0</v>
      </c>
      <c r="AE2582" s="59">
        <f>'Inventory Ref Sheet'!Z2582</f>
        <v>0</v>
      </c>
      <c r="AF2582" s="102">
        <f>'Inventory Ref Sheet'!AA2582</f>
        <v>0</v>
      </c>
      <c r="AG2582" s="59">
        <f>'Inventory Ref Sheet'!AD2582</f>
        <v>0</v>
      </c>
      <c r="AH2582" s="59">
        <f>'Inventory Ref Sheet'!AE2582</f>
        <v>0</v>
      </c>
      <c r="AI2582" s="100" t="str">
        <f ca="1">IF('Inventory Ref Sheet'!AG2582&gt;0,YEAR(TODAY())-'Inventory Ref Sheet'!AG2582,"")</f>
        <v/>
      </c>
      <c r="AJ2582" s="99"/>
      <c r="AK2582" s="60">
        <f>'Inventory Ref Sheet'!AJ2582</f>
        <v>0</v>
      </c>
      <c r="AL2582" s="99"/>
      <c r="AM2582" s="97" t="str">
        <f t="shared" si="140"/>
        <v/>
      </c>
    </row>
    <row r="2583" spans="10:39" x14ac:dyDescent="0.25">
      <c r="J2583" s="59">
        <f>'Inventory Ref Sheet'!AK2583</f>
        <v>0</v>
      </c>
      <c r="K2583" s="59">
        <f>'Inventory Ref Sheet'!AL2583</f>
        <v>0</v>
      </c>
      <c r="L2583" s="59">
        <f>'Inventory Ref Sheet'!AM2583</f>
        <v>0</v>
      </c>
      <c r="M2583" s="59">
        <f>'Inventory Ref Sheet'!AP2583</f>
        <v>0</v>
      </c>
      <c r="N2583" s="59">
        <f>'Inventory Ref Sheet'!AQ2583</f>
        <v>0</v>
      </c>
      <c r="O2583" s="100" t="str">
        <f ca="1">IF('Inventory Ref Sheet'!AS2583&gt;0,YEAR(TODAY())-'Inventory Ref Sheet'!AS2583,"")</f>
        <v/>
      </c>
      <c r="P2583" s="95">
        <f>'Inventory Ref Sheet'!AU2583</f>
        <v>0</v>
      </c>
      <c r="Q2583" s="60">
        <f>'Inventory Ref Sheet'!AV2583</f>
        <v>0</v>
      </c>
      <c r="R2583" s="61"/>
      <c r="S2583" s="100" t="str">
        <f t="shared" si="138"/>
        <v/>
      </c>
      <c r="T2583" s="59">
        <f>'Inventory Ref Sheet'!M2583</f>
        <v>0</v>
      </c>
      <c r="U2583" s="102">
        <f>'Inventory Ref Sheet'!N2583</f>
        <v>0</v>
      </c>
      <c r="V2583" s="59">
        <f>'Inventory Ref Sheet'!O2583</f>
        <v>0</v>
      </c>
      <c r="W2583" s="59">
        <f>'Inventory Ref Sheet'!R2583</f>
        <v>0</v>
      </c>
      <c r="X2583" s="59">
        <f>'Inventory Ref Sheet'!S2583</f>
        <v>0</v>
      </c>
      <c r="Y2583" s="100" t="str">
        <f ca="1">IF('Inventory Ref Sheet'!U2583&gt;0,YEAR(TODAY())-'Inventory Ref Sheet'!U2583,"")</f>
        <v/>
      </c>
      <c r="Z2583" s="95">
        <f>'Inventory Ref Sheet'!W2583</f>
        <v>0</v>
      </c>
      <c r="AA2583" s="60">
        <f>'Inventory Ref Sheet'!X2583</f>
        <v>0</v>
      </c>
      <c r="AB2583" s="61"/>
      <c r="AC2583" s="97" t="str">
        <f t="shared" si="139"/>
        <v/>
      </c>
      <c r="AD2583" s="59">
        <f>'Inventory Ref Sheet'!Y2583</f>
        <v>0</v>
      </c>
      <c r="AE2583" s="59">
        <f>'Inventory Ref Sheet'!Z2583</f>
        <v>0</v>
      </c>
      <c r="AF2583" s="102">
        <f>'Inventory Ref Sheet'!AA2583</f>
        <v>0</v>
      </c>
      <c r="AG2583" s="59">
        <f>'Inventory Ref Sheet'!AD2583</f>
        <v>0</v>
      </c>
      <c r="AH2583" s="59">
        <f>'Inventory Ref Sheet'!AE2583</f>
        <v>0</v>
      </c>
      <c r="AI2583" s="100" t="str">
        <f ca="1">IF('Inventory Ref Sheet'!AG2583&gt;0,YEAR(TODAY())-'Inventory Ref Sheet'!AG2583,"")</f>
        <v/>
      </c>
      <c r="AJ2583" s="99"/>
      <c r="AK2583" s="60">
        <f>'Inventory Ref Sheet'!AJ2583</f>
        <v>0</v>
      </c>
      <c r="AL2583" s="99"/>
      <c r="AM2583" s="97" t="str">
        <f t="shared" si="140"/>
        <v/>
      </c>
    </row>
    <row r="2584" spans="10:39" x14ac:dyDescent="0.25">
      <c r="J2584" s="59">
        <f>'Inventory Ref Sheet'!AK2584</f>
        <v>0</v>
      </c>
      <c r="K2584" s="59">
        <f>'Inventory Ref Sheet'!AL2584</f>
        <v>0</v>
      </c>
      <c r="L2584" s="59">
        <f>'Inventory Ref Sheet'!AM2584</f>
        <v>0</v>
      </c>
      <c r="M2584" s="59">
        <f>'Inventory Ref Sheet'!AP2584</f>
        <v>0</v>
      </c>
      <c r="N2584" s="59">
        <f>'Inventory Ref Sheet'!AQ2584</f>
        <v>0</v>
      </c>
      <c r="O2584" s="100" t="str">
        <f ca="1">IF('Inventory Ref Sheet'!AS2584&gt;0,YEAR(TODAY())-'Inventory Ref Sheet'!AS2584,"")</f>
        <v/>
      </c>
      <c r="P2584" s="95">
        <f>'Inventory Ref Sheet'!AU2584</f>
        <v>0</v>
      </c>
      <c r="Q2584" s="60">
        <f>'Inventory Ref Sheet'!AV2584</f>
        <v>0</v>
      </c>
      <c r="R2584" s="61"/>
      <c r="S2584" s="100" t="str">
        <f t="shared" si="138"/>
        <v/>
      </c>
      <c r="T2584" s="59">
        <f>'Inventory Ref Sheet'!M2584</f>
        <v>0</v>
      </c>
      <c r="U2584" s="102">
        <f>'Inventory Ref Sheet'!N2584</f>
        <v>0</v>
      </c>
      <c r="V2584" s="59">
        <f>'Inventory Ref Sheet'!O2584</f>
        <v>0</v>
      </c>
      <c r="W2584" s="59">
        <f>'Inventory Ref Sheet'!R2584</f>
        <v>0</v>
      </c>
      <c r="X2584" s="59">
        <f>'Inventory Ref Sheet'!S2584</f>
        <v>0</v>
      </c>
      <c r="Y2584" s="100" t="str">
        <f ca="1">IF('Inventory Ref Sheet'!U2584&gt;0,YEAR(TODAY())-'Inventory Ref Sheet'!U2584,"")</f>
        <v/>
      </c>
      <c r="Z2584" s="95">
        <f>'Inventory Ref Sheet'!W2584</f>
        <v>0</v>
      </c>
      <c r="AA2584" s="60">
        <f>'Inventory Ref Sheet'!X2584</f>
        <v>0</v>
      </c>
      <c r="AB2584" s="61"/>
      <c r="AC2584" s="97" t="str">
        <f t="shared" si="139"/>
        <v/>
      </c>
      <c r="AD2584" s="59">
        <f>'Inventory Ref Sheet'!Y2584</f>
        <v>0</v>
      </c>
      <c r="AE2584" s="59">
        <f>'Inventory Ref Sheet'!Z2584</f>
        <v>0</v>
      </c>
      <c r="AF2584" s="102">
        <f>'Inventory Ref Sheet'!AA2584</f>
        <v>0</v>
      </c>
      <c r="AG2584" s="59">
        <f>'Inventory Ref Sheet'!AD2584</f>
        <v>0</v>
      </c>
      <c r="AH2584" s="59">
        <f>'Inventory Ref Sheet'!AE2584</f>
        <v>0</v>
      </c>
      <c r="AI2584" s="100" t="str">
        <f ca="1">IF('Inventory Ref Sheet'!AG2584&gt;0,YEAR(TODAY())-'Inventory Ref Sheet'!AG2584,"")</f>
        <v/>
      </c>
      <c r="AJ2584" s="99"/>
      <c r="AK2584" s="60">
        <f>'Inventory Ref Sheet'!AJ2584</f>
        <v>0</v>
      </c>
      <c r="AL2584" s="99"/>
      <c r="AM2584" s="97" t="str">
        <f t="shared" si="140"/>
        <v/>
      </c>
    </row>
    <row r="2585" spans="10:39" x14ac:dyDescent="0.25">
      <c r="J2585" s="59">
        <f>'Inventory Ref Sheet'!AK2585</f>
        <v>0</v>
      </c>
      <c r="K2585" s="59">
        <f>'Inventory Ref Sheet'!AL2585</f>
        <v>0</v>
      </c>
      <c r="L2585" s="59">
        <f>'Inventory Ref Sheet'!AM2585</f>
        <v>0</v>
      </c>
      <c r="M2585" s="59">
        <f>'Inventory Ref Sheet'!AP2585</f>
        <v>0</v>
      </c>
      <c r="N2585" s="59">
        <f>'Inventory Ref Sheet'!AQ2585</f>
        <v>0</v>
      </c>
      <c r="O2585" s="100" t="str">
        <f ca="1">IF('Inventory Ref Sheet'!AS2585&gt;0,YEAR(TODAY())-'Inventory Ref Sheet'!AS2585,"")</f>
        <v/>
      </c>
      <c r="P2585" s="95">
        <f>'Inventory Ref Sheet'!AU2585</f>
        <v>0</v>
      </c>
      <c r="Q2585" s="60">
        <f>'Inventory Ref Sheet'!AV2585</f>
        <v>0</v>
      </c>
      <c r="R2585" s="61"/>
      <c r="S2585" s="100" t="str">
        <f t="shared" si="138"/>
        <v/>
      </c>
      <c r="T2585" s="59">
        <f>'Inventory Ref Sheet'!M2585</f>
        <v>0</v>
      </c>
      <c r="U2585" s="102">
        <f>'Inventory Ref Sheet'!N2585</f>
        <v>0</v>
      </c>
      <c r="V2585" s="59">
        <f>'Inventory Ref Sheet'!O2585</f>
        <v>0</v>
      </c>
      <c r="W2585" s="59">
        <f>'Inventory Ref Sheet'!R2585</f>
        <v>0</v>
      </c>
      <c r="X2585" s="59">
        <f>'Inventory Ref Sheet'!S2585</f>
        <v>0</v>
      </c>
      <c r="Y2585" s="100" t="str">
        <f ca="1">IF('Inventory Ref Sheet'!U2585&gt;0,YEAR(TODAY())-'Inventory Ref Sheet'!U2585,"")</f>
        <v/>
      </c>
      <c r="Z2585" s="95">
        <f>'Inventory Ref Sheet'!W2585</f>
        <v>0</v>
      </c>
      <c r="AA2585" s="60">
        <f>'Inventory Ref Sheet'!X2585</f>
        <v>0</v>
      </c>
      <c r="AB2585" s="61"/>
      <c r="AC2585" s="97" t="str">
        <f t="shared" si="139"/>
        <v/>
      </c>
      <c r="AD2585" s="59">
        <f>'Inventory Ref Sheet'!Y2585</f>
        <v>0</v>
      </c>
      <c r="AE2585" s="59">
        <f>'Inventory Ref Sheet'!Z2585</f>
        <v>0</v>
      </c>
      <c r="AF2585" s="102">
        <f>'Inventory Ref Sheet'!AA2585</f>
        <v>0</v>
      </c>
      <c r="AG2585" s="59">
        <f>'Inventory Ref Sheet'!AD2585</f>
        <v>0</v>
      </c>
      <c r="AH2585" s="59">
        <f>'Inventory Ref Sheet'!AE2585</f>
        <v>0</v>
      </c>
      <c r="AI2585" s="100" t="str">
        <f ca="1">IF('Inventory Ref Sheet'!AG2585&gt;0,YEAR(TODAY())-'Inventory Ref Sheet'!AG2585,"")</f>
        <v/>
      </c>
      <c r="AJ2585" s="99"/>
      <c r="AK2585" s="60">
        <f>'Inventory Ref Sheet'!AJ2585</f>
        <v>0</v>
      </c>
      <c r="AL2585" s="99"/>
      <c r="AM2585" s="97" t="str">
        <f t="shared" si="140"/>
        <v/>
      </c>
    </row>
    <row r="2586" spans="10:39" x14ac:dyDescent="0.25">
      <c r="J2586" s="59">
        <f>'Inventory Ref Sheet'!AK2586</f>
        <v>0</v>
      </c>
      <c r="K2586" s="59">
        <f>'Inventory Ref Sheet'!AL2586</f>
        <v>0</v>
      </c>
      <c r="L2586" s="59">
        <f>'Inventory Ref Sheet'!AM2586</f>
        <v>0</v>
      </c>
      <c r="M2586" s="59">
        <f>'Inventory Ref Sheet'!AP2586</f>
        <v>0</v>
      </c>
      <c r="N2586" s="59">
        <f>'Inventory Ref Sheet'!AQ2586</f>
        <v>0</v>
      </c>
      <c r="O2586" s="100" t="str">
        <f ca="1">IF('Inventory Ref Sheet'!AS2586&gt;0,YEAR(TODAY())-'Inventory Ref Sheet'!AS2586,"")</f>
        <v/>
      </c>
      <c r="P2586" s="95">
        <f>'Inventory Ref Sheet'!AU2586</f>
        <v>0</v>
      </c>
      <c r="Q2586" s="60">
        <f>'Inventory Ref Sheet'!AV2586</f>
        <v>0</v>
      </c>
      <c r="R2586" s="61"/>
      <c r="S2586" s="100" t="str">
        <f t="shared" si="138"/>
        <v/>
      </c>
      <c r="T2586" s="59">
        <f>'Inventory Ref Sheet'!M2586</f>
        <v>0</v>
      </c>
      <c r="U2586" s="102">
        <f>'Inventory Ref Sheet'!N2586</f>
        <v>0</v>
      </c>
      <c r="V2586" s="59">
        <f>'Inventory Ref Sheet'!O2586</f>
        <v>0</v>
      </c>
      <c r="W2586" s="59">
        <f>'Inventory Ref Sheet'!R2586</f>
        <v>0</v>
      </c>
      <c r="X2586" s="59">
        <f>'Inventory Ref Sheet'!S2586</f>
        <v>0</v>
      </c>
      <c r="Y2586" s="100" t="str">
        <f ca="1">IF('Inventory Ref Sheet'!U2586&gt;0,YEAR(TODAY())-'Inventory Ref Sheet'!U2586,"")</f>
        <v/>
      </c>
      <c r="Z2586" s="95">
        <f>'Inventory Ref Sheet'!W2586</f>
        <v>0</v>
      </c>
      <c r="AA2586" s="60">
        <f>'Inventory Ref Sheet'!X2586</f>
        <v>0</v>
      </c>
      <c r="AB2586" s="61"/>
      <c r="AC2586" s="97" t="str">
        <f t="shared" si="139"/>
        <v/>
      </c>
      <c r="AD2586" s="59">
        <f>'Inventory Ref Sheet'!Y2586</f>
        <v>0</v>
      </c>
      <c r="AE2586" s="59">
        <f>'Inventory Ref Sheet'!Z2586</f>
        <v>0</v>
      </c>
      <c r="AF2586" s="102">
        <f>'Inventory Ref Sheet'!AA2586</f>
        <v>0</v>
      </c>
      <c r="AG2586" s="59">
        <f>'Inventory Ref Sheet'!AD2586</f>
        <v>0</v>
      </c>
      <c r="AH2586" s="59">
        <f>'Inventory Ref Sheet'!AE2586</f>
        <v>0</v>
      </c>
      <c r="AI2586" s="100" t="str">
        <f ca="1">IF('Inventory Ref Sheet'!AG2586&gt;0,YEAR(TODAY())-'Inventory Ref Sheet'!AG2586,"")</f>
        <v/>
      </c>
      <c r="AJ2586" s="99"/>
      <c r="AK2586" s="60">
        <f>'Inventory Ref Sheet'!AJ2586</f>
        <v>0</v>
      </c>
      <c r="AL2586" s="99"/>
      <c r="AM2586" s="97" t="str">
        <f t="shared" si="140"/>
        <v/>
      </c>
    </row>
    <row r="2587" spans="10:39" x14ac:dyDescent="0.25">
      <c r="J2587" s="59">
        <f>'Inventory Ref Sheet'!AK2587</f>
        <v>0</v>
      </c>
      <c r="K2587" s="59">
        <f>'Inventory Ref Sheet'!AL2587</f>
        <v>0</v>
      </c>
      <c r="L2587" s="59">
        <f>'Inventory Ref Sheet'!AM2587</f>
        <v>0</v>
      </c>
      <c r="M2587" s="59">
        <f>'Inventory Ref Sheet'!AP2587</f>
        <v>0</v>
      </c>
      <c r="N2587" s="59">
        <f>'Inventory Ref Sheet'!AQ2587</f>
        <v>0</v>
      </c>
      <c r="O2587" s="100" t="str">
        <f ca="1">IF('Inventory Ref Sheet'!AS2587&gt;0,YEAR(TODAY())-'Inventory Ref Sheet'!AS2587,"")</f>
        <v/>
      </c>
      <c r="P2587" s="95">
        <f>'Inventory Ref Sheet'!AU2587</f>
        <v>0</v>
      </c>
      <c r="Q2587" s="60">
        <f>'Inventory Ref Sheet'!AV2587</f>
        <v>0</v>
      </c>
      <c r="R2587" s="61"/>
      <c r="S2587" s="100" t="str">
        <f t="shared" si="138"/>
        <v/>
      </c>
      <c r="T2587" s="59">
        <f>'Inventory Ref Sheet'!M2587</f>
        <v>0</v>
      </c>
      <c r="U2587" s="102">
        <f>'Inventory Ref Sheet'!N2587</f>
        <v>0</v>
      </c>
      <c r="V2587" s="59">
        <f>'Inventory Ref Sheet'!O2587</f>
        <v>0</v>
      </c>
      <c r="W2587" s="59">
        <f>'Inventory Ref Sheet'!R2587</f>
        <v>0</v>
      </c>
      <c r="X2587" s="59">
        <f>'Inventory Ref Sheet'!S2587</f>
        <v>0</v>
      </c>
      <c r="Y2587" s="100" t="str">
        <f ca="1">IF('Inventory Ref Sheet'!U2587&gt;0,YEAR(TODAY())-'Inventory Ref Sheet'!U2587,"")</f>
        <v/>
      </c>
      <c r="Z2587" s="95">
        <f>'Inventory Ref Sheet'!W2587</f>
        <v>0</v>
      </c>
      <c r="AA2587" s="60">
        <f>'Inventory Ref Sheet'!X2587</f>
        <v>0</v>
      </c>
      <c r="AB2587" s="61"/>
      <c r="AC2587" s="97" t="str">
        <f t="shared" si="139"/>
        <v/>
      </c>
      <c r="AD2587" s="59">
        <f>'Inventory Ref Sheet'!Y2587</f>
        <v>0</v>
      </c>
      <c r="AE2587" s="59">
        <f>'Inventory Ref Sheet'!Z2587</f>
        <v>0</v>
      </c>
      <c r="AF2587" s="102">
        <f>'Inventory Ref Sheet'!AA2587</f>
        <v>0</v>
      </c>
      <c r="AG2587" s="59">
        <f>'Inventory Ref Sheet'!AD2587</f>
        <v>0</v>
      </c>
      <c r="AH2587" s="59">
        <f>'Inventory Ref Sheet'!AE2587</f>
        <v>0</v>
      </c>
      <c r="AI2587" s="100" t="str">
        <f ca="1">IF('Inventory Ref Sheet'!AG2587&gt;0,YEAR(TODAY())-'Inventory Ref Sheet'!AG2587,"")</f>
        <v/>
      </c>
      <c r="AJ2587" s="99"/>
      <c r="AK2587" s="60">
        <f>'Inventory Ref Sheet'!AJ2587</f>
        <v>0</v>
      </c>
      <c r="AL2587" s="99"/>
      <c r="AM2587" s="97" t="str">
        <f t="shared" si="140"/>
        <v/>
      </c>
    </row>
    <row r="2588" spans="10:39" x14ac:dyDescent="0.25">
      <c r="J2588" s="59">
        <f>'Inventory Ref Sheet'!AK2588</f>
        <v>0</v>
      </c>
      <c r="K2588" s="59">
        <f>'Inventory Ref Sheet'!AL2588</f>
        <v>0</v>
      </c>
      <c r="L2588" s="59">
        <f>'Inventory Ref Sheet'!AM2588</f>
        <v>0</v>
      </c>
      <c r="M2588" s="59">
        <f>'Inventory Ref Sheet'!AP2588</f>
        <v>0</v>
      </c>
      <c r="N2588" s="59">
        <f>'Inventory Ref Sheet'!AQ2588</f>
        <v>0</v>
      </c>
      <c r="O2588" s="100" t="str">
        <f ca="1">IF('Inventory Ref Sheet'!AS2588&gt;0,YEAR(TODAY())-'Inventory Ref Sheet'!AS2588,"")</f>
        <v/>
      </c>
      <c r="P2588" s="95">
        <f>'Inventory Ref Sheet'!AU2588</f>
        <v>0</v>
      </c>
      <c r="Q2588" s="60">
        <f>'Inventory Ref Sheet'!AV2588</f>
        <v>0</v>
      </c>
      <c r="R2588" s="61"/>
      <c r="S2588" s="100" t="str">
        <f t="shared" si="138"/>
        <v/>
      </c>
      <c r="T2588" s="59">
        <f>'Inventory Ref Sheet'!M2588</f>
        <v>0</v>
      </c>
      <c r="U2588" s="102">
        <f>'Inventory Ref Sheet'!N2588</f>
        <v>0</v>
      </c>
      <c r="V2588" s="59">
        <f>'Inventory Ref Sheet'!O2588</f>
        <v>0</v>
      </c>
      <c r="W2588" s="59">
        <f>'Inventory Ref Sheet'!R2588</f>
        <v>0</v>
      </c>
      <c r="X2588" s="59">
        <f>'Inventory Ref Sheet'!S2588</f>
        <v>0</v>
      </c>
      <c r="Y2588" s="100" t="str">
        <f ca="1">IF('Inventory Ref Sheet'!U2588&gt;0,YEAR(TODAY())-'Inventory Ref Sheet'!U2588,"")</f>
        <v/>
      </c>
      <c r="Z2588" s="95">
        <f>'Inventory Ref Sheet'!W2588</f>
        <v>0</v>
      </c>
      <c r="AA2588" s="60">
        <f>'Inventory Ref Sheet'!X2588</f>
        <v>0</v>
      </c>
      <c r="AB2588" s="61"/>
      <c r="AC2588" s="97" t="str">
        <f t="shared" si="139"/>
        <v/>
      </c>
      <c r="AD2588" s="59">
        <f>'Inventory Ref Sheet'!Y2588</f>
        <v>0</v>
      </c>
      <c r="AE2588" s="59">
        <f>'Inventory Ref Sheet'!Z2588</f>
        <v>0</v>
      </c>
      <c r="AF2588" s="102">
        <f>'Inventory Ref Sheet'!AA2588</f>
        <v>0</v>
      </c>
      <c r="AG2588" s="59">
        <f>'Inventory Ref Sheet'!AD2588</f>
        <v>0</v>
      </c>
      <c r="AH2588" s="59">
        <f>'Inventory Ref Sheet'!AE2588</f>
        <v>0</v>
      </c>
      <c r="AI2588" s="100" t="str">
        <f ca="1">IF('Inventory Ref Sheet'!AG2588&gt;0,YEAR(TODAY())-'Inventory Ref Sheet'!AG2588,"")</f>
        <v/>
      </c>
      <c r="AJ2588" s="99"/>
      <c r="AK2588" s="60">
        <f>'Inventory Ref Sheet'!AJ2588</f>
        <v>0</v>
      </c>
      <c r="AL2588" s="99"/>
      <c r="AM2588" s="97" t="str">
        <f t="shared" si="140"/>
        <v/>
      </c>
    </row>
    <row r="2589" spans="10:39" x14ac:dyDescent="0.25">
      <c r="J2589" s="59">
        <f>'Inventory Ref Sheet'!AK2589</f>
        <v>0</v>
      </c>
      <c r="K2589" s="59">
        <f>'Inventory Ref Sheet'!AL2589</f>
        <v>0</v>
      </c>
      <c r="L2589" s="59">
        <f>'Inventory Ref Sheet'!AM2589</f>
        <v>0</v>
      </c>
      <c r="M2589" s="59">
        <f>'Inventory Ref Sheet'!AP2589</f>
        <v>0</v>
      </c>
      <c r="N2589" s="59">
        <f>'Inventory Ref Sheet'!AQ2589</f>
        <v>0</v>
      </c>
      <c r="O2589" s="100" t="str">
        <f ca="1">IF('Inventory Ref Sheet'!AS2589&gt;0,YEAR(TODAY())-'Inventory Ref Sheet'!AS2589,"")</f>
        <v/>
      </c>
      <c r="P2589" s="95">
        <f>'Inventory Ref Sheet'!AU2589</f>
        <v>0</v>
      </c>
      <c r="Q2589" s="60">
        <f>'Inventory Ref Sheet'!AV2589</f>
        <v>0</v>
      </c>
      <c r="R2589" s="61"/>
      <c r="S2589" s="100" t="str">
        <f t="shared" si="138"/>
        <v/>
      </c>
      <c r="T2589" s="59">
        <f>'Inventory Ref Sheet'!M2589</f>
        <v>0</v>
      </c>
      <c r="U2589" s="102">
        <f>'Inventory Ref Sheet'!N2589</f>
        <v>0</v>
      </c>
      <c r="V2589" s="59">
        <f>'Inventory Ref Sheet'!O2589</f>
        <v>0</v>
      </c>
      <c r="W2589" s="59">
        <f>'Inventory Ref Sheet'!R2589</f>
        <v>0</v>
      </c>
      <c r="X2589" s="59">
        <f>'Inventory Ref Sheet'!S2589</f>
        <v>0</v>
      </c>
      <c r="Y2589" s="100" t="str">
        <f ca="1">IF('Inventory Ref Sheet'!U2589&gt;0,YEAR(TODAY())-'Inventory Ref Sheet'!U2589,"")</f>
        <v/>
      </c>
      <c r="Z2589" s="95">
        <f>'Inventory Ref Sheet'!W2589</f>
        <v>0</v>
      </c>
      <c r="AA2589" s="60">
        <f>'Inventory Ref Sheet'!X2589</f>
        <v>0</v>
      </c>
      <c r="AB2589" s="61"/>
      <c r="AC2589" s="97" t="str">
        <f t="shared" si="139"/>
        <v/>
      </c>
      <c r="AD2589" s="59">
        <f>'Inventory Ref Sheet'!Y2589</f>
        <v>0</v>
      </c>
      <c r="AE2589" s="59">
        <f>'Inventory Ref Sheet'!Z2589</f>
        <v>0</v>
      </c>
      <c r="AF2589" s="102">
        <f>'Inventory Ref Sheet'!AA2589</f>
        <v>0</v>
      </c>
      <c r="AG2589" s="59">
        <f>'Inventory Ref Sheet'!AD2589</f>
        <v>0</v>
      </c>
      <c r="AH2589" s="59">
        <f>'Inventory Ref Sheet'!AE2589</f>
        <v>0</v>
      </c>
      <c r="AI2589" s="100" t="str">
        <f ca="1">IF('Inventory Ref Sheet'!AG2589&gt;0,YEAR(TODAY())-'Inventory Ref Sheet'!AG2589,"")</f>
        <v/>
      </c>
      <c r="AJ2589" s="99"/>
      <c r="AK2589" s="60">
        <f>'Inventory Ref Sheet'!AJ2589</f>
        <v>0</v>
      </c>
      <c r="AL2589" s="99"/>
      <c r="AM2589" s="97" t="str">
        <f t="shared" si="140"/>
        <v/>
      </c>
    </row>
    <row r="2590" spans="10:39" x14ac:dyDescent="0.25">
      <c r="J2590" s="59">
        <f>'Inventory Ref Sheet'!AK2590</f>
        <v>0</v>
      </c>
      <c r="K2590" s="59">
        <f>'Inventory Ref Sheet'!AL2590</f>
        <v>0</v>
      </c>
      <c r="L2590" s="59">
        <f>'Inventory Ref Sheet'!AM2590</f>
        <v>0</v>
      </c>
      <c r="M2590" s="59">
        <f>'Inventory Ref Sheet'!AP2590</f>
        <v>0</v>
      </c>
      <c r="N2590" s="59">
        <f>'Inventory Ref Sheet'!AQ2590</f>
        <v>0</v>
      </c>
      <c r="O2590" s="100" t="str">
        <f ca="1">IF('Inventory Ref Sheet'!AS2590&gt;0,YEAR(TODAY())-'Inventory Ref Sheet'!AS2590,"")</f>
        <v/>
      </c>
      <c r="P2590" s="95">
        <f>'Inventory Ref Sheet'!AU2590</f>
        <v>0</v>
      </c>
      <c r="Q2590" s="60">
        <f>'Inventory Ref Sheet'!AV2590</f>
        <v>0</v>
      </c>
      <c r="R2590" s="61"/>
      <c r="S2590" s="100" t="str">
        <f t="shared" si="138"/>
        <v/>
      </c>
      <c r="T2590" s="59">
        <f>'Inventory Ref Sheet'!M2590</f>
        <v>0</v>
      </c>
      <c r="U2590" s="102">
        <f>'Inventory Ref Sheet'!N2590</f>
        <v>0</v>
      </c>
      <c r="V2590" s="59">
        <f>'Inventory Ref Sheet'!O2590</f>
        <v>0</v>
      </c>
      <c r="W2590" s="59">
        <f>'Inventory Ref Sheet'!R2590</f>
        <v>0</v>
      </c>
      <c r="X2590" s="59">
        <f>'Inventory Ref Sheet'!S2590</f>
        <v>0</v>
      </c>
      <c r="Y2590" s="100" t="str">
        <f ca="1">IF('Inventory Ref Sheet'!U2590&gt;0,YEAR(TODAY())-'Inventory Ref Sheet'!U2590,"")</f>
        <v/>
      </c>
      <c r="Z2590" s="95">
        <f>'Inventory Ref Sheet'!W2590</f>
        <v>0</v>
      </c>
      <c r="AA2590" s="60">
        <f>'Inventory Ref Sheet'!X2590</f>
        <v>0</v>
      </c>
      <c r="AB2590" s="61"/>
      <c r="AC2590" s="97" t="str">
        <f t="shared" si="139"/>
        <v/>
      </c>
      <c r="AD2590" s="59">
        <f>'Inventory Ref Sheet'!Y2590</f>
        <v>0</v>
      </c>
      <c r="AE2590" s="59">
        <f>'Inventory Ref Sheet'!Z2590</f>
        <v>0</v>
      </c>
      <c r="AF2590" s="102">
        <f>'Inventory Ref Sheet'!AA2590</f>
        <v>0</v>
      </c>
      <c r="AG2590" s="59">
        <f>'Inventory Ref Sheet'!AD2590</f>
        <v>0</v>
      </c>
      <c r="AH2590" s="59">
        <f>'Inventory Ref Sheet'!AE2590</f>
        <v>0</v>
      </c>
      <c r="AI2590" s="100" t="str">
        <f ca="1">IF('Inventory Ref Sheet'!AG2590&gt;0,YEAR(TODAY())-'Inventory Ref Sheet'!AG2590,"")</f>
        <v/>
      </c>
      <c r="AJ2590" s="99"/>
      <c r="AK2590" s="60">
        <f>'Inventory Ref Sheet'!AJ2590</f>
        <v>0</v>
      </c>
      <c r="AL2590" s="99"/>
      <c r="AM2590" s="97" t="str">
        <f t="shared" si="140"/>
        <v/>
      </c>
    </row>
    <row r="2591" spans="10:39" x14ac:dyDescent="0.25">
      <c r="J2591" s="59">
        <f>'Inventory Ref Sheet'!AK2591</f>
        <v>0</v>
      </c>
      <c r="K2591" s="59">
        <f>'Inventory Ref Sheet'!AL2591</f>
        <v>0</v>
      </c>
      <c r="L2591" s="59">
        <f>'Inventory Ref Sheet'!AM2591</f>
        <v>0</v>
      </c>
      <c r="M2591" s="59">
        <f>'Inventory Ref Sheet'!AP2591</f>
        <v>0</v>
      </c>
      <c r="N2591" s="59">
        <f>'Inventory Ref Sheet'!AQ2591</f>
        <v>0</v>
      </c>
      <c r="O2591" s="100" t="str">
        <f ca="1">IF('Inventory Ref Sheet'!AS2591&gt;0,YEAR(TODAY())-'Inventory Ref Sheet'!AS2591,"")</f>
        <v/>
      </c>
      <c r="P2591" s="95">
        <f>'Inventory Ref Sheet'!AU2591</f>
        <v>0</v>
      </c>
      <c r="Q2591" s="60">
        <f>'Inventory Ref Sheet'!AV2591</f>
        <v>0</v>
      </c>
      <c r="R2591" s="61"/>
      <c r="S2591" s="100" t="str">
        <f t="shared" si="138"/>
        <v/>
      </c>
      <c r="T2591" s="59">
        <f>'Inventory Ref Sheet'!M2591</f>
        <v>0</v>
      </c>
      <c r="U2591" s="102">
        <f>'Inventory Ref Sheet'!N2591</f>
        <v>0</v>
      </c>
      <c r="V2591" s="59">
        <f>'Inventory Ref Sheet'!O2591</f>
        <v>0</v>
      </c>
      <c r="W2591" s="59">
        <f>'Inventory Ref Sheet'!R2591</f>
        <v>0</v>
      </c>
      <c r="X2591" s="59">
        <f>'Inventory Ref Sheet'!S2591</f>
        <v>0</v>
      </c>
      <c r="Y2591" s="100" t="str">
        <f ca="1">IF('Inventory Ref Sheet'!U2591&gt;0,YEAR(TODAY())-'Inventory Ref Sheet'!U2591,"")</f>
        <v/>
      </c>
      <c r="Z2591" s="95">
        <f>'Inventory Ref Sheet'!W2591</f>
        <v>0</v>
      </c>
      <c r="AA2591" s="60">
        <f>'Inventory Ref Sheet'!X2591</f>
        <v>0</v>
      </c>
      <c r="AB2591" s="61"/>
      <c r="AC2591" s="97" t="str">
        <f t="shared" si="139"/>
        <v/>
      </c>
      <c r="AD2591" s="59">
        <f>'Inventory Ref Sheet'!Y2591</f>
        <v>0</v>
      </c>
      <c r="AE2591" s="59">
        <f>'Inventory Ref Sheet'!Z2591</f>
        <v>0</v>
      </c>
      <c r="AF2591" s="102">
        <f>'Inventory Ref Sheet'!AA2591</f>
        <v>0</v>
      </c>
      <c r="AG2591" s="59">
        <f>'Inventory Ref Sheet'!AD2591</f>
        <v>0</v>
      </c>
      <c r="AH2591" s="59">
        <f>'Inventory Ref Sheet'!AE2591</f>
        <v>0</v>
      </c>
      <c r="AI2591" s="100" t="str">
        <f ca="1">IF('Inventory Ref Sheet'!AG2591&gt;0,YEAR(TODAY())-'Inventory Ref Sheet'!AG2591,"")</f>
        <v/>
      </c>
      <c r="AJ2591" s="99"/>
      <c r="AK2591" s="60">
        <f>'Inventory Ref Sheet'!AJ2591</f>
        <v>0</v>
      </c>
      <c r="AL2591" s="99"/>
      <c r="AM2591" s="97" t="str">
        <f t="shared" si="140"/>
        <v/>
      </c>
    </row>
    <row r="2592" spans="10:39" x14ac:dyDescent="0.25">
      <c r="J2592" s="59">
        <f>'Inventory Ref Sheet'!AK2592</f>
        <v>0</v>
      </c>
      <c r="K2592" s="59">
        <f>'Inventory Ref Sheet'!AL2592</f>
        <v>0</v>
      </c>
      <c r="L2592" s="59">
        <f>'Inventory Ref Sheet'!AM2592</f>
        <v>0</v>
      </c>
      <c r="M2592" s="59">
        <f>'Inventory Ref Sheet'!AP2592</f>
        <v>0</v>
      </c>
      <c r="N2592" s="59">
        <f>'Inventory Ref Sheet'!AQ2592</f>
        <v>0</v>
      </c>
      <c r="O2592" s="100" t="str">
        <f ca="1">IF('Inventory Ref Sheet'!AS2592&gt;0,YEAR(TODAY())-'Inventory Ref Sheet'!AS2592,"")</f>
        <v/>
      </c>
      <c r="P2592" s="95">
        <f>'Inventory Ref Sheet'!AU2592</f>
        <v>0</v>
      </c>
      <c r="Q2592" s="60">
        <f>'Inventory Ref Sheet'!AV2592</f>
        <v>0</v>
      </c>
      <c r="R2592" s="61"/>
      <c r="S2592" s="100" t="str">
        <f t="shared" si="138"/>
        <v/>
      </c>
      <c r="T2592" s="59">
        <f>'Inventory Ref Sheet'!M2592</f>
        <v>0</v>
      </c>
      <c r="U2592" s="102">
        <f>'Inventory Ref Sheet'!N2592</f>
        <v>0</v>
      </c>
      <c r="V2592" s="59">
        <f>'Inventory Ref Sheet'!O2592</f>
        <v>0</v>
      </c>
      <c r="W2592" s="59">
        <f>'Inventory Ref Sheet'!R2592</f>
        <v>0</v>
      </c>
      <c r="X2592" s="59">
        <f>'Inventory Ref Sheet'!S2592</f>
        <v>0</v>
      </c>
      <c r="Y2592" s="100" t="str">
        <f ca="1">IF('Inventory Ref Sheet'!U2592&gt;0,YEAR(TODAY())-'Inventory Ref Sheet'!U2592,"")</f>
        <v/>
      </c>
      <c r="Z2592" s="95">
        <f>'Inventory Ref Sheet'!W2592</f>
        <v>0</v>
      </c>
      <c r="AA2592" s="60">
        <f>'Inventory Ref Sheet'!X2592</f>
        <v>0</v>
      </c>
      <c r="AB2592" s="61"/>
      <c r="AC2592" s="97" t="str">
        <f t="shared" si="139"/>
        <v/>
      </c>
      <c r="AD2592" s="59">
        <f>'Inventory Ref Sheet'!Y2592</f>
        <v>0</v>
      </c>
      <c r="AE2592" s="59">
        <f>'Inventory Ref Sheet'!Z2592</f>
        <v>0</v>
      </c>
      <c r="AF2592" s="102">
        <f>'Inventory Ref Sheet'!AA2592</f>
        <v>0</v>
      </c>
      <c r="AG2592" s="59">
        <f>'Inventory Ref Sheet'!AD2592</f>
        <v>0</v>
      </c>
      <c r="AH2592" s="59">
        <f>'Inventory Ref Sheet'!AE2592</f>
        <v>0</v>
      </c>
      <c r="AI2592" s="100" t="str">
        <f ca="1">IF('Inventory Ref Sheet'!AG2592&gt;0,YEAR(TODAY())-'Inventory Ref Sheet'!AG2592,"")</f>
        <v/>
      </c>
      <c r="AJ2592" s="99"/>
      <c r="AK2592" s="60">
        <f>'Inventory Ref Sheet'!AJ2592</f>
        <v>0</v>
      </c>
      <c r="AL2592" s="99"/>
      <c r="AM2592" s="97" t="str">
        <f t="shared" si="140"/>
        <v/>
      </c>
    </row>
    <row r="2593" spans="10:39" x14ac:dyDescent="0.25">
      <c r="J2593" s="59">
        <f>'Inventory Ref Sheet'!AK2593</f>
        <v>0</v>
      </c>
      <c r="K2593" s="59">
        <f>'Inventory Ref Sheet'!AL2593</f>
        <v>0</v>
      </c>
      <c r="L2593" s="59">
        <f>'Inventory Ref Sheet'!AM2593</f>
        <v>0</v>
      </c>
      <c r="M2593" s="59">
        <f>'Inventory Ref Sheet'!AP2593</f>
        <v>0</v>
      </c>
      <c r="N2593" s="59">
        <f>'Inventory Ref Sheet'!AQ2593</f>
        <v>0</v>
      </c>
      <c r="O2593" s="100" t="str">
        <f ca="1">IF('Inventory Ref Sheet'!AS2593&gt;0,YEAR(TODAY())-'Inventory Ref Sheet'!AS2593,"")</f>
        <v/>
      </c>
      <c r="P2593" s="95">
        <f>'Inventory Ref Sheet'!AU2593</f>
        <v>0</v>
      </c>
      <c r="Q2593" s="60">
        <f>'Inventory Ref Sheet'!AV2593</f>
        <v>0</v>
      </c>
      <c r="R2593" s="61"/>
      <c r="S2593" s="100" t="str">
        <f t="shared" si="138"/>
        <v/>
      </c>
      <c r="T2593" s="59">
        <f>'Inventory Ref Sheet'!M2593</f>
        <v>0</v>
      </c>
      <c r="U2593" s="102">
        <f>'Inventory Ref Sheet'!N2593</f>
        <v>0</v>
      </c>
      <c r="V2593" s="59">
        <f>'Inventory Ref Sheet'!O2593</f>
        <v>0</v>
      </c>
      <c r="W2593" s="59">
        <f>'Inventory Ref Sheet'!R2593</f>
        <v>0</v>
      </c>
      <c r="X2593" s="59">
        <f>'Inventory Ref Sheet'!S2593</f>
        <v>0</v>
      </c>
      <c r="Y2593" s="100" t="str">
        <f ca="1">IF('Inventory Ref Sheet'!U2593&gt;0,YEAR(TODAY())-'Inventory Ref Sheet'!U2593,"")</f>
        <v/>
      </c>
      <c r="Z2593" s="95">
        <f>'Inventory Ref Sheet'!W2593</f>
        <v>0</v>
      </c>
      <c r="AA2593" s="60">
        <f>'Inventory Ref Sheet'!X2593</f>
        <v>0</v>
      </c>
      <c r="AB2593" s="61"/>
      <c r="AC2593" s="97" t="str">
        <f t="shared" si="139"/>
        <v/>
      </c>
      <c r="AD2593" s="59">
        <f>'Inventory Ref Sheet'!Y2593</f>
        <v>0</v>
      </c>
      <c r="AE2593" s="59">
        <f>'Inventory Ref Sheet'!Z2593</f>
        <v>0</v>
      </c>
      <c r="AF2593" s="102">
        <f>'Inventory Ref Sheet'!AA2593</f>
        <v>0</v>
      </c>
      <c r="AG2593" s="59">
        <f>'Inventory Ref Sheet'!AD2593</f>
        <v>0</v>
      </c>
      <c r="AH2593" s="59">
        <f>'Inventory Ref Sheet'!AE2593</f>
        <v>0</v>
      </c>
      <c r="AI2593" s="100" t="str">
        <f ca="1">IF('Inventory Ref Sheet'!AG2593&gt;0,YEAR(TODAY())-'Inventory Ref Sheet'!AG2593,"")</f>
        <v/>
      </c>
      <c r="AJ2593" s="99"/>
      <c r="AK2593" s="60">
        <f>'Inventory Ref Sheet'!AJ2593</f>
        <v>0</v>
      </c>
      <c r="AL2593" s="99"/>
      <c r="AM2593" s="97" t="str">
        <f t="shared" si="140"/>
        <v/>
      </c>
    </row>
    <row r="2594" spans="10:39" x14ac:dyDescent="0.25">
      <c r="J2594" s="59">
        <f>'Inventory Ref Sheet'!AK2594</f>
        <v>0</v>
      </c>
      <c r="K2594" s="59">
        <f>'Inventory Ref Sheet'!AL2594</f>
        <v>0</v>
      </c>
      <c r="L2594" s="59">
        <f>'Inventory Ref Sheet'!AM2594</f>
        <v>0</v>
      </c>
      <c r="M2594" s="59">
        <f>'Inventory Ref Sheet'!AP2594</f>
        <v>0</v>
      </c>
      <c r="N2594" s="59">
        <f>'Inventory Ref Sheet'!AQ2594</f>
        <v>0</v>
      </c>
      <c r="O2594" s="100" t="str">
        <f ca="1">IF('Inventory Ref Sheet'!AS2594&gt;0,YEAR(TODAY())-'Inventory Ref Sheet'!AS2594,"")</f>
        <v/>
      </c>
      <c r="P2594" s="95">
        <f>'Inventory Ref Sheet'!AU2594</f>
        <v>0</v>
      </c>
      <c r="Q2594" s="60">
        <f>'Inventory Ref Sheet'!AV2594</f>
        <v>0</v>
      </c>
      <c r="R2594" s="61"/>
      <c r="S2594" s="100" t="str">
        <f t="shared" si="138"/>
        <v/>
      </c>
      <c r="T2594" s="59">
        <f>'Inventory Ref Sheet'!M2594</f>
        <v>0</v>
      </c>
      <c r="U2594" s="102">
        <f>'Inventory Ref Sheet'!N2594</f>
        <v>0</v>
      </c>
      <c r="V2594" s="59">
        <f>'Inventory Ref Sheet'!O2594</f>
        <v>0</v>
      </c>
      <c r="W2594" s="59">
        <f>'Inventory Ref Sheet'!R2594</f>
        <v>0</v>
      </c>
      <c r="X2594" s="59">
        <f>'Inventory Ref Sheet'!S2594</f>
        <v>0</v>
      </c>
      <c r="Y2594" s="100" t="str">
        <f ca="1">IF('Inventory Ref Sheet'!U2594&gt;0,YEAR(TODAY())-'Inventory Ref Sheet'!U2594,"")</f>
        <v/>
      </c>
      <c r="Z2594" s="95">
        <f>'Inventory Ref Sheet'!W2594</f>
        <v>0</v>
      </c>
      <c r="AA2594" s="60">
        <f>'Inventory Ref Sheet'!X2594</f>
        <v>0</v>
      </c>
      <c r="AB2594" s="61"/>
      <c r="AC2594" s="97" t="str">
        <f t="shared" si="139"/>
        <v/>
      </c>
      <c r="AD2594" s="59">
        <f>'Inventory Ref Sheet'!Y2594</f>
        <v>0</v>
      </c>
      <c r="AE2594" s="59">
        <f>'Inventory Ref Sheet'!Z2594</f>
        <v>0</v>
      </c>
      <c r="AF2594" s="102">
        <f>'Inventory Ref Sheet'!AA2594</f>
        <v>0</v>
      </c>
      <c r="AG2594" s="59">
        <f>'Inventory Ref Sheet'!AD2594</f>
        <v>0</v>
      </c>
      <c r="AH2594" s="59">
        <f>'Inventory Ref Sheet'!AE2594</f>
        <v>0</v>
      </c>
      <c r="AI2594" s="100" t="str">
        <f ca="1">IF('Inventory Ref Sheet'!AG2594&gt;0,YEAR(TODAY())-'Inventory Ref Sheet'!AG2594,"")</f>
        <v/>
      </c>
      <c r="AJ2594" s="99"/>
      <c r="AK2594" s="60">
        <f>'Inventory Ref Sheet'!AJ2594</f>
        <v>0</v>
      </c>
      <c r="AL2594" s="99"/>
      <c r="AM2594" s="97" t="str">
        <f t="shared" si="140"/>
        <v/>
      </c>
    </row>
    <row r="2595" spans="10:39" x14ac:dyDescent="0.25">
      <c r="J2595" s="59">
        <f>'Inventory Ref Sheet'!AK2595</f>
        <v>0</v>
      </c>
      <c r="K2595" s="59">
        <f>'Inventory Ref Sheet'!AL2595</f>
        <v>0</v>
      </c>
      <c r="L2595" s="59">
        <f>'Inventory Ref Sheet'!AM2595</f>
        <v>0</v>
      </c>
      <c r="M2595" s="59">
        <f>'Inventory Ref Sheet'!AP2595</f>
        <v>0</v>
      </c>
      <c r="N2595" s="59">
        <f>'Inventory Ref Sheet'!AQ2595</f>
        <v>0</v>
      </c>
      <c r="O2595" s="100" t="str">
        <f ca="1">IF('Inventory Ref Sheet'!AS2595&gt;0,YEAR(TODAY())-'Inventory Ref Sheet'!AS2595,"")</f>
        <v/>
      </c>
      <c r="P2595" s="95">
        <f>'Inventory Ref Sheet'!AU2595</f>
        <v>0</v>
      </c>
      <c r="Q2595" s="60">
        <f>'Inventory Ref Sheet'!AV2595</f>
        <v>0</v>
      </c>
      <c r="R2595" s="61"/>
      <c r="S2595" s="100" t="str">
        <f t="shared" si="138"/>
        <v/>
      </c>
      <c r="T2595" s="59">
        <f>'Inventory Ref Sheet'!M2595</f>
        <v>0</v>
      </c>
      <c r="U2595" s="102">
        <f>'Inventory Ref Sheet'!N2595</f>
        <v>0</v>
      </c>
      <c r="V2595" s="59">
        <f>'Inventory Ref Sheet'!O2595</f>
        <v>0</v>
      </c>
      <c r="W2595" s="59">
        <f>'Inventory Ref Sheet'!R2595</f>
        <v>0</v>
      </c>
      <c r="X2595" s="59">
        <f>'Inventory Ref Sheet'!S2595</f>
        <v>0</v>
      </c>
      <c r="Y2595" s="100" t="str">
        <f ca="1">IF('Inventory Ref Sheet'!U2595&gt;0,YEAR(TODAY())-'Inventory Ref Sheet'!U2595,"")</f>
        <v/>
      </c>
      <c r="Z2595" s="95">
        <f>'Inventory Ref Sheet'!W2595</f>
        <v>0</v>
      </c>
      <c r="AA2595" s="60">
        <f>'Inventory Ref Sheet'!X2595</f>
        <v>0</v>
      </c>
      <c r="AB2595" s="61"/>
      <c r="AC2595" s="97" t="str">
        <f t="shared" si="139"/>
        <v/>
      </c>
      <c r="AD2595" s="59">
        <f>'Inventory Ref Sheet'!Y2595</f>
        <v>0</v>
      </c>
      <c r="AE2595" s="59">
        <f>'Inventory Ref Sheet'!Z2595</f>
        <v>0</v>
      </c>
      <c r="AF2595" s="102">
        <f>'Inventory Ref Sheet'!AA2595</f>
        <v>0</v>
      </c>
      <c r="AG2595" s="59">
        <f>'Inventory Ref Sheet'!AD2595</f>
        <v>0</v>
      </c>
      <c r="AH2595" s="59">
        <f>'Inventory Ref Sheet'!AE2595</f>
        <v>0</v>
      </c>
      <c r="AI2595" s="100" t="str">
        <f ca="1">IF('Inventory Ref Sheet'!AG2595&gt;0,YEAR(TODAY())-'Inventory Ref Sheet'!AG2595,"")</f>
        <v/>
      </c>
      <c r="AJ2595" s="99"/>
      <c r="AK2595" s="60">
        <f>'Inventory Ref Sheet'!AJ2595</f>
        <v>0</v>
      </c>
      <c r="AL2595" s="99"/>
      <c r="AM2595" s="97" t="str">
        <f t="shared" si="140"/>
        <v/>
      </c>
    </row>
    <row r="2596" spans="10:39" x14ac:dyDescent="0.25">
      <c r="J2596" s="59">
        <f>'Inventory Ref Sheet'!AK2596</f>
        <v>0</v>
      </c>
      <c r="K2596" s="59">
        <f>'Inventory Ref Sheet'!AL2596</f>
        <v>0</v>
      </c>
      <c r="L2596" s="59">
        <f>'Inventory Ref Sheet'!AM2596</f>
        <v>0</v>
      </c>
      <c r="M2596" s="59">
        <f>'Inventory Ref Sheet'!AP2596</f>
        <v>0</v>
      </c>
      <c r="N2596" s="59">
        <f>'Inventory Ref Sheet'!AQ2596</f>
        <v>0</v>
      </c>
      <c r="O2596" s="100" t="str">
        <f ca="1">IF('Inventory Ref Sheet'!AS2596&gt;0,YEAR(TODAY())-'Inventory Ref Sheet'!AS2596,"")</f>
        <v/>
      </c>
      <c r="P2596" s="95">
        <f>'Inventory Ref Sheet'!AU2596</f>
        <v>0</v>
      </c>
      <c r="Q2596" s="60">
        <f>'Inventory Ref Sheet'!AV2596</f>
        <v>0</v>
      </c>
      <c r="R2596" s="61"/>
      <c r="S2596" s="100" t="str">
        <f t="shared" si="138"/>
        <v/>
      </c>
      <c r="T2596" s="59">
        <f>'Inventory Ref Sheet'!M2596</f>
        <v>0</v>
      </c>
      <c r="U2596" s="102">
        <f>'Inventory Ref Sheet'!N2596</f>
        <v>0</v>
      </c>
      <c r="V2596" s="59">
        <f>'Inventory Ref Sheet'!O2596</f>
        <v>0</v>
      </c>
      <c r="W2596" s="59">
        <f>'Inventory Ref Sheet'!R2596</f>
        <v>0</v>
      </c>
      <c r="X2596" s="59">
        <f>'Inventory Ref Sheet'!S2596</f>
        <v>0</v>
      </c>
      <c r="Y2596" s="100" t="str">
        <f ca="1">IF('Inventory Ref Sheet'!U2596&gt;0,YEAR(TODAY())-'Inventory Ref Sheet'!U2596,"")</f>
        <v/>
      </c>
      <c r="Z2596" s="95">
        <f>'Inventory Ref Sheet'!W2596</f>
        <v>0</v>
      </c>
      <c r="AA2596" s="60">
        <f>'Inventory Ref Sheet'!X2596</f>
        <v>0</v>
      </c>
      <c r="AB2596" s="61"/>
      <c r="AC2596" s="97" t="str">
        <f t="shared" si="139"/>
        <v/>
      </c>
      <c r="AD2596" s="59">
        <f>'Inventory Ref Sheet'!Y2596</f>
        <v>0</v>
      </c>
      <c r="AE2596" s="59">
        <f>'Inventory Ref Sheet'!Z2596</f>
        <v>0</v>
      </c>
      <c r="AF2596" s="102">
        <f>'Inventory Ref Sheet'!AA2596</f>
        <v>0</v>
      </c>
      <c r="AG2596" s="59">
        <f>'Inventory Ref Sheet'!AD2596</f>
        <v>0</v>
      </c>
      <c r="AH2596" s="59">
        <f>'Inventory Ref Sheet'!AE2596</f>
        <v>0</v>
      </c>
      <c r="AI2596" s="100" t="str">
        <f ca="1">IF('Inventory Ref Sheet'!AG2596&gt;0,YEAR(TODAY())-'Inventory Ref Sheet'!AG2596,"")</f>
        <v/>
      </c>
      <c r="AJ2596" s="99"/>
      <c r="AK2596" s="60">
        <f>'Inventory Ref Sheet'!AJ2596</f>
        <v>0</v>
      </c>
      <c r="AL2596" s="99"/>
      <c r="AM2596" s="97" t="str">
        <f t="shared" si="140"/>
        <v/>
      </c>
    </row>
    <row r="2597" spans="10:39" x14ac:dyDescent="0.25">
      <c r="J2597" s="59">
        <f>'Inventory Ref Sheet'!AK2597</f>
        <v>0</v>
      </c>
      <c r="K2597" s="59">
        <f>'Inventory Ref Sheet'!AL2597</f>
        <v>0</v>
      </c>
      <c r="L2597" s="59">
        <f>'Inventory Ref Sheet'!AM2597</f>
        <v>0</v>
      </c>
      <c r="M2597" s="59">
        <f>'Inventory Ref Sheet'!AP2597</f>
        <v>0</v>
      </c>
      <c r="N2597" s="59">
        <f>'Inventory Ref Sheet'!AQ2597</f>
        <v>0</v>
      </c>
      <c r="O2597" s="100" t="str">
        <f ca="1">IF('Inventory Ref Sheet'!AS2597&gt;0,YEAR(TODAY())-'Inventory Ref Sheet'!AS2597,"")</f>
        <v/>
      </c>
      <c r="P2597" s="95">
        <f>'Inventory Ref Sheet'!AU2597</f>
        <v>0</v>
      </c>
      <c r="Q2597" s="60">
        <f>'Inventory Ref Sheet'!AV2597</f>
        <v>0</v>
      </c>
      <c r="R2597" s="61"/>
      <c r="S2597" s="100" t="str">
        <f t="shared" si="138"/>
        <v/>
      </c>
      <c r="T2597" s="59">
        <f>'Inventory Ref Sheet'!M2597</f>
        <v>0</v>
      </c>
      <c r="U2597" s="102">
        <f>'Inventory Ref Sheet'!N2597</f>
        <v>0</v>
      </c>
      <c r="V2597" s="59">
        <f>'Inventory Ref Sheet'!O2597</f>
        <v>0</v>
      </c>
      <c r="W2597" s="59">
        <f>'Inventory Ref Sheet'!R2597</f>
        <v>0</v>
      </c>
      <c r="X2597" s="59">
        <f>'Inventory Ref Sheet'!S2597</f>
        <v>0</v>
      </c>
      <c r="Y2597" s="100" t="str">
        <f ca="1">IF('Inventory Ref Sheet'!U2597&gt;0,YEAR(TODAY())-'Inventory Ref Sheet'!U2597,"")</f>
        <v/>
      </c>
      <c r="Z2597" s="95">
        <f>'Inventory Ref Sheet'!W2597</f>
        <v>0</v>
      </c>
      <c r="AA2597" s="60">
        <f>'Inventory Ref Sheet'!X2597</f>
        <v>0</v>
      </c>
      <c r="AB2597" s="61"/>
      <c r="AC2597" s="97" t="str">
        <f t="shared" si="139"/>
        <v/>
      </c>
      <c r="AD2597" s="59">
        <f>'Inventory Ref Sheet'!Y2597</f>
        <v>0</v>
      </c>
      <c r="AE2597" s="59">
        <f>'Inventory Ref Sheet'!Z2597</f>
        <v>0</v>
      </c>
      <c r="AF2597" s="102">
        <f>'Inventory Ref Sheet'!AA2597</f>
        <v>0</v>
      </c>
      <c r="AG2597" s="59">
        <f>'Inventory Ref Sheet'!AD2597</f>
        <v>0</v>
      </c>
      <c r="AH2597" s="59">
        <f>'Inventory Ref Sheet'!AE2597</f>
        <v>0</v>
      </c>
      <c r="AI2597" s="100" t="str">
        <f ca="1">IF('Inventory Ref Sheet'!AG2597&gt;0,YEAR(TODAY())-'Inventory Ref Sheet'!AG2597,"")</f>
        <v/>
      </c>
      <c r="AJ2597" s="99"/>
      <c r="AK2597" s="60">
        <f>'Inventory Ref Sheet'!AJ2597</f>
        <v>0</v>
      </c>
      <c r="AL2597" s="99"/>
      <c r="AM2597" s="97" t="str">
        <f t="shared" si="140"/>
        <v/>
      </c>
    </row>
    <row r="2598" spans="10:39" x14ac:dyDescent="0.25">
      <c r="J2598" s="59">
        <f>'Inventory Ref Sheet'!AK2598</f>
        <v>0</v>
      </c>
      <c r="K2598" s="59">
        <f>'Inventory Ref Sheet'!AL2598</f>
        <v>0</v>
      </c>
      <c r="L2598" s="59">
        <f>'Inventory Ref Sheet'!AM2598</f>
        <v>0</v>
      </c>
      <c r="M2598" s="59">
        <f>'Inventory Ref Sheet'!AP2598</f>
        <v>0</v>
      </c>
      <c r="N2598" s="59">
        <f>'Inventory Ref Sheet'!AQ2598</f>
        <v>0</v>
      </c>
      <c r="O2598" s="100" t="str">
        <f ca="1">IF('Inventory Ref Sheet'!AS2598&gt;0,YEAR(TODAY())-'Inventory Ref Sheet'!AS2598,"")</f>
        <v/>
      </c>
      <c r="P2598" s="95">
        <f>'Inventory Ref Sheet'!AU2598</f>
        <v>0</v>
      </c>
      <c r="Q2598" s="60">
        <f>'Inventory Ref Sheet'!AV2598</f>
        <v>0</v>
      </c>
      <c r="R2598" s="61"/>
      <c r="S2598" s="100" t="str">
        <f t="shared" si="138"/>
        <v/>
      </c>
      <c r="T2598" s="59">
        <f>'Inventory Ref Sheet'!M2598</f>
        <v>0</v>
      </c>
      <c r="U2598" s="102">
        <f>'Inventory Ref Sheet'!N2598</f>
        <v>0</v>
      </c>
      <c r="V2598" s="59">
        <f>'Inventory Ref Sheet'!O2598</f>
        <v>0</v>
      </c>
      <c r="W2598" s="59">
        <f>'Inventory Ref Sheet'!R2598</f>
        <v>0</v>
      </c>
      <c r="X2598" s="59">
        <f>'Inventory Ref Sheet'!S2598</f>
        <v>0</v>
      </c>
      <c r="Y2598" s="100" t="str">
        <f ca="1">IF('Inventory Ref Sheet'!U2598&gt;0,YEAR(TODAY())-'Inventory Ref Sheet'!U2598,"")</f>
        <v/>
      </c>
      <c r="Z2598" s="95">
        <f>'Inventory Ref Sheet'!W2598</f>
        <v>0</v>
      </c>
      <c r="AA2598" s="60">
        <f>'Inventory Ref Sheet'!X2598</f>
        <v>0</v>
      </c>
      <c r="AB2598" s="61"/>
      <c r="AC2598" s="97" t="str">
        <f t="shared" si="139"/>
        <v/>
      </c>
      <c r="AD2598" s="59">
        <f>'Inventory Ref Sheet'!Y2598</f>
        <v>0</v>
      </c>
      <c r="AE2598" s="59">
        <f>'Inventory Ref Sheet'!Z2598</f>
        <v>0</v>
      </c>
      <c r="AF2598" s="102">
        <f>'Inventory Ref Sheet'!AA2598</f>
        <v>0</v>
      </c>
      <c r="AG2598" s="59">
        <f>'Inventory Ref Sheet'!AD2598</f>
        <v>0</v>
      </c>
      <c r="AH2598" s="59">
        <f>'Inventory Ref Sheet'!AE2598</f>
        <v>0</v>
      </c>
      <c r="AI2598" s="100" t="str">
        <f ca="1">IF('Inventory Ref Sheet'!AG2598&gt;0,YEAR(TODAY())-'Inventory Ref Sheet'!AG2598,"")</f>
        <v/>
      </c>
      <c r="AJ2598" s="99"/>
      <c r="AK2598" s="60">
        <f>'Inventory Ref Sheet'!AJ2598</f>
        <v>0</v>
      </c>
      <c r="AL2598" s="99"/>
      <c r="AM2598" s="97" t="str">
        <f t="shared" si="140"/>
        <v/>
      </c>
    </row>
    <row r="2599" spans="10:39" x14ac:dyDescent="0.25">
      <c r="J2599" s="59">
        <f>'Inventory Ref Sheet'!AK2599</f>
        <v>0</v>
      </c>
      <c r="K2599" s="59">
        <f>'Inventory Ref Sheet'!AL2599</f>
        <v>0</v>
      </c>
      <c r="L2599" s="59">
        <f>'Inventory Ref Sheet'!AM2599</f>
        <v>0</v>
      </c>
      <c r="M2599" s="59">
        <f>'Inventory Ref Sheet'!AP2599</f>
        <v>0</v>
      </c>
      <c r="N2599" s="59">
        <f>'Inventory Ref Sheet'!AQ2599</f>
        <v>0</v>
      </c>
      <c r="O2599" s="100" t="str">
        <f ca="1">IF('Inventory Ref Sheet'!AS2599&gt;0,YEAR(TODAY())-'Inventory Ref Sheet'!AS2599,"")</f>
        <v/>
      </c>
      <c r="P2599" s="95">
        <f>'Inventory Ref Sheet'!AU2599</f>
        <v>0</v>
      </c>
      <c r="Q2599" s="60">
        <f>'Inventory Ref Sheet'!AV2599</f>
        <v>0</v>
      </c>
      <c r="R2599" s="61"/>
      <c r="S2599" s="100" t="str">
        <f t="shared" si="138"/>
        <v/>
      </c>
      <c r="T2599" s="59">
        <f>'Inventory Ref Sheet'!M2599</f>
        <v>0</v>
      </c>
      <c r="U2599" s="102">
        <f>'Inventory Ref Sheet'!N2599</f>
        <v>0</v>
      </c>
      <c r="V2599" s="59">
        <f>'Inventory Ref Sheet'!O2599</f>
        <v>0</v>
      </c>
      <c r="W2599" s="59">
        <f>'Inventory Ref Sheet'!R2599</f>
        <v>0</v>
      </c>
      <c r="X2599" s="59">
        <f>'Inventory Ref Sheet'!S2599</f>
        <v>0</v>
      </c>
      <c r="Y2599" s="100" t="str">
        <f ca="1">IF('Inventory Ref Sheet'!U2599&gt;0,YEAR(TODAY())-'Inventory Ref Sheet'!U2599,"")</f>
        <v/>
      </c>
      <c r="Z2599" s="95">
        <f>'Inventory Ref Sheet'!W2599</f>
        <v>0</v>
      </c>
      <c r="AA2599" s="60">
        <f>'Inventory Ref Sheet'!X2599</f>
        <v>0</v>
      </c>
      <c r="AB2599" s="61"/>
      <c r="AC2599" s="97" t="str">
        <f t="shared" si="139"/>
        <v/>
      </c>
      <c r="AD2599" s="59">
        <f>'Inventory Ref Sheet'!Y2599</f>
        <v>0</v>
      </c>
      <c r="AE2599" s="59">
        <f>'Inventory Ref Sheet'!Z2599</f>
        <v>0</v>
      </c>
      <c r="AF2599" s="102">
        <f>'Inventory Ref Sheet'!AA2599</f>
        <v>0</v>
      </c>
      <c r="AG2599" s="59">
        <f>'Inventory Ref Sheet'!AD2599</f>
        <v>0</v>
      </c>
      <c r="AH2599" s="59">
        <f>'Inventory Ref Sheet'!AE2599</f>
        <v>0</v>
      </c>
      <c r="AI2599" s="100" t="str">
        <f ca="1">IF('Inventory Ref Sheet'!AG2599&gt;0,YEAR(TODAY())-'Inventory Ref Sheet'!AG2599,"")</f>
        <v/>
      </c>
      <c r="AJ2599" s="99"/>
      <c r="AK2599" s="60">
        <f>'Inventory Ref Sheet'!AJ2599</f>
        <v>0</v>
      </c>
      <c r="AL2599" s="99"/>
      <c r="AM2599" s="97" t="str">
        <f t="shared" si="140"/>
        <v/>
      </c>
    </row>
    <row r="2600" spans="10:39" x14ac:dyDescent="0.25">
      <c r="J2600" s="59">
        <f>'Inventory Ref Sheet'!AK2600</f>
        <v>0</v>
      </c>
      <c r="K2600" s="59">
        <f>'Inventory Ref Sheet'!AL2600</f>
        <v>0</v>
      </c>
      <c r="L2600" s="59">
        <f>'Inventory Ref Sheet'!AM2600</f>
        <v>0</v>
      </c>
      <c r="M2600" s="59">
        <f>'Inventory Ref Sheet'!AP2600</f>
        <v>0</v>
      </c>
      <c r="N2600" s="59">
        <f>'Inventory Ref Sheet'!AQ2600</f>
        <v>0</v>
      </c>
      <c r="O2600" s="100" t="str">
        <f ca="1">IF('Inventory Ref Sheet'!AS2600&gt;0,YEAR(TODAY())-'Inventory Ref Sheet'!AS2600,"")</f>
        <v/>
      </c>
      <c r="P2600" s="95">
        <f>'Inventory Ref Sheet'!AU2600</f>
        <v>0</v>
      </c>
      <c r="Q2600" s="60">
        <f>'Inventory Ref Sheet'!AV2600</f>
        <v>0</v>
      </c>
      <c r="R2600" s="61"/>
      <c r="S2600" s="100" t="str">
        <f t="shared" si="138"/>
        <v/>
      </c>
      <c r="T2600" s="59">
        <f>'Inventory Ref Sheet'!M2600</f>
        <v>0</v>
      </c>
      <c r="U2600" s="102">
        <f>'Inventory Ref Sheet'!N2600</f>
        <v>0</v>
      </c>
      <c r="V2600" s="59">
        <f>'Inventory Ref Sheet'!O2600</f>
        <v>0</v>
      </c>
      <c r="W2600" s="59">
        <f>'Inventory Ref Sheet'!R2600</f>
        <v>0</v>
      </c>
      <c r="X2600" s="59">
        <f>'Inventory Ref Sheet'!S2600</f>
        <v>0</v>
      </c>
      <c r="Y2600" s="100" t="str">
        <f ca="1">IF('Inventory Ref Sheet'!U2600&gt;0,YEAR(TODAY())-'Inventory Ref Sheet'!U2600,"")</f>
        <v/>
      </c>
      <c r="Z2600" s="95">
        <f>'Inventory Ref Sheet'!W2600</f>
        <v>0</v>
      </c>
      <c r="AA2600" s="60">
        <f>'Inventory Ref Sheet'!X2600</f>
        <v>0</v>
      </c>
      <c r="AB2600" s="61"/>
      <c r="AC2600" s="97" t="str">
        <f t="shared" si="139"/>
        <v/>
      </c>
      <c r="AD2600" s="59">
        <f>'Inventory Ref Sheet'!Y2600</f>
        <v>0</v>
      </c>
      <c r="AE2600" s="59">
        <f>'Inventory Ref Sheet'!Z2600</f>
        <v>0</v>
      </c>
      <c r="AF2600" s="102">
        <f>'Inventory Ref Sheet'!AA2600</f>
        <v>0</v>
      </c>
      <c r="AG2600" s="59">
        <f>'Inventory Ref Sheet'!AD2600</f>
        <v>0</v>
      </c>
      <c r="AH2600" s="59">
        <f>'Inventory Ref Sheet'!AE2600</f>
        <v>0</v>
      </c>
      <c r="AI2600" s="100" t="str">
        <f ca="1">IF('Inventory Ref Sheet'!AG2600&gt;0,YEAR(TODAY())-'Inventory Ref Sheet'!AG2600,"")</f>
        <v/>
      </c>
      <c r="AJ2600" s="99"/>
      <c r="AK2600" s="60">
        <f>'Inventory Ref Sheet'!AJ2600</f>
        <v>0</v>
      </c>
      <c r="AL2600" s="99"/>
      <c r="AM2600" s="97" t="str">
        <f t="shared" si="140"/>
        <v/>
      </c>
    </row>
    <row r="2601" spans="10:39" x14ac:dyDescent="0.25">
      <c r="J2601" s="59">
        <f>'Inventory Ref Sheet'!AK2601</f>
        <v>0</v>
      </c>
      <c r="K2601" s="59">
        <f>'Inventory Ref Sheet'!AL2601</f>
        <v>0</v>
      </c>
      <c r="L2601" s="59">
        <f>'Inventory Ref Sheet'!AM2601</f>
        <v>0</v>
      </c>
      <c r="M2601" s="59">
        <f>'Inventory Ref Sheet'!AP2601</f>
        <v>0</v>
      </c>
      <c r="N2601" s="59">
        <f>'Inventory Ref Sheet'!AQ2601</f>
        <v>0</v>
      </c>
      <c r="O2601" s="100" t="str">
        <f ca="1">IF('Inventory Ref Sheet'!AS2601&gt;0,YEAR(TODAY())-'Inventory Ref Sheet'!AS2601,"")</f>
        <v/>
      </c>
      <c r="P2601" s="95">
        <f>'Inventory Ref Sheet'!AU2601</f>
        <v>0</v>
      </c>
      <c r="Q2601" s="60">
        <f>'Inventory Ref Sheet'!AV2601</f>
        <v>0</v>
      </c>
      <c r="R2601" s="61"/>
      <c r="S2601" s="100" t="str">
        <f t="shared" si="138"/>
        <v/>
      </c>
      <c r="T2601" s="59">
        <f>'Inventory Ref Sheet'!M2601</f>
        <v>0</v>
      </c>
      <c r="U2601" s="102">
        <f>'Inventory Ref Sheet'!N2601</f>
        <v>0</v>
      </c>
      <c r="V2601" s="59">
        <f>'Inventory Ref Sheet'!O2601</f>
        <v>0</v>
      </c>
      <c r="W2601" s="59">
        <f>'Inventory Ref Sheet'!R2601</f>
        <v>0</v>
      </c>
      <c r="X2601" s="59">
        <f>'Inventory Ref Sheet'!S2601</f>
        <v>0</v>
      </c>
      <c r="Y2601" s="100" t="str">
        <f ca="1">IF('Inventory Ref Sheet'!U2601&gt;0,YEAR(TODAY())-'Inventory Ref Sheet'!U2601,"")</f>
        <v/>
      </c>
      <c r="Z2601" s="95">
        <f>'Inventory Ref Sheet'!W2601</f>
        <v>0</v>
      </c>
      <c r="AA2601" s="60">
        <f>'Inventory Ref Sheet'!X2601</f>
        <v>0</v>
      </c>
      <c r="AB2601" s="61"/>
      <c r="AC2601" s="97" t="str">
        <f t="shared" si="139"/>
        <v/>
      </c>
      <c r="AD2601" s="59">
        <f>'Inventory Ref Sheet'!Y2601</f>
        <v>0</v>
      </c>
      <c r="AE2601" s="59">
        <f>'Inventory Ref Sheet'!Z2601</f>
        <v>0</v>
      </c>
      <c r="AF2601" s="102">
        <f>'Inventory Ref Sheet'!AA2601</f>
        <v>0</v>
      </c>
      <c r="AG2601" s="59">
        <f>'Inventory Ref Sheet'!AD2601</f>
        <v>0</v>
      </c>
      <c r="AH2601" s="59">
        <f>'Inventory Ref Sheet'!AE2601</f>
        <v>0</v>
      </c>
      <c r="AI2601" s="100" t="str">
        <f ca="1">IF('Inventory Ref Sheet'!AG2601&gt;0,YEAR(TODAY())-'Inventory Ref Sheet'!AG2601,"")</f>
        <v/>
      </c>
      <c r="AJ2601" s="99"/>
      <c r="AK2601" s="60">
        <f>'Inventory Ref Sheet'!AJ2601</f>
        <v>0</v>
      </c>
      <c r="AL2601" s="99"/>
      <c r="AM2601" s="97" t="str">
        <f t="shared" si="140"/>
        <v/>
      </c>
    </row>
    <row r="2602" spans="10:39" x14ac:dyDescent="0.25">
      <c r="J2602" s="59">
        <f>'Inventory Ref Sheet'!AK2602</f>
        <v>0</v>
      </c>
      <c r="K2602" s="59">
        <f>'Inventory Ref Sheet'!AL2602</f>
        <v>0</v>
      </c>
      <c r="L2602" s="59">
        <f>'Inventory Ref Sheet'!AM2602</f>
        <v>0</v>
      </c>
      <c r="M2602" s="59">
        <f>'Inventory Ref Sheet'!AP2602</f>
        <v>0</v>
      </c>
      <c r="N2602" s="59">
        <f>'Inventory Ref Sheet'!AQ2602</f>
        <v>0</v>
      </c>
      <c r="O2602" s="100" t="str">
        <f ca="1">IF('Inventory Ref Sheet'!AS2602&gt;0,YEAR(TODAY())-'Inventory Ref Sheet'!AS2602,"")</f>
        <v/>
      </c>
      <c r="P2602" s="95">
        <f>'Inventory Ref Sheet'!AU2602</f>
        <v>0</v>
      </c>
      <c r="Q2602" s="60">
        <f>'Inventory Ref Sheet'!AV2602</f>
        <v>0</v>
      </c>
      <c r="R2602" s="61"/>
      <c r="S2602" s="100" t="str">
        <f t="shared" si="138"/>
        <v/>
      </c>
      <c r="T2602" s="59">
        <f>'Inventory Ref Sheet'!M2602</f>
        <v>0</v>
      </c>
      <c r="U2602" s="102">
        <f>'Inventory Ref Sheet'!N2602</f>
        <v>0</v>
      </c>
      <c r="V2602" s="59">
        <f>'Inventory Ref Sheet'!O2602</f>
        <v>0</v>
      </c>
      <c r="W2602" s="59">
        <f>'Inventory Ref Sheet'!R2602</f>
        <v>0</v>
      </c>
      <c r="X2602" s="59">
        <f>'Inventory Ref Sheet'!S2602</f>
        <v>0</v>
      </c>
      <c r="Y2602" s="100" t="str">
        <f ca="1">IF('Inventory Ref Sheet'!U2602&gt;0,YEAR(TODAY())-'Inventory Ref Sheet'!U2602,"")</f>
        <v/>
      </c>
      <c r="Z2602" s="95">
        <f>'Inventory Ref Sheet'!W2602</f>
        <v>0</v>
      </c>
      <c r="AA2602" s="60">
        <f>'Inventory Ref Sheet'!X2602</f>
        <v>0</v>
      </c>
      <c r="AB2602" s="61"/>
      <c r="AC2602" s="97" t="str">
        <f t="shared" si="139"/>
        <v/>
      </c>
      <c r="AD2602" s="59">
        <f>'Inventory Ref Sheet'!Y2602</f>
        <v>0</v>
      </c>
      <c r="AE2602" s="59">
        <f>'Inventory Ref Sheet'!Z2602</f>
        <v>0</v>
      </c>
      <c r="AF2602" s="102">
        <f>'Inventory Ref Sheet'!AA2602</f>
        <v>0</v>
      </c>
      <c r="AG2602" s="59">
        <f>'Inventory Ref Sheet'!AD2602</f>
        <v>0</v>
      </c>
      <c r="AH2602" s="59">
        <f>'Inventory Ref Sheet'!AE2602</f>
        <v>0</v>
      </c>
      <c r="AI2602" s="100" t="str">
        <f ca="1">IF('Inventory Ref Sheet'!AG2602&gt;0,YEAR(TODAY())-'Inventory Ref Sheet'!AG2602,"")</f>
        <v/>
      </c>
      <c r="AJ2602" s="99"/>
      <c r="AK2602" s="60">
        <f>'Inventory Ref Sheet'!AJ2602</f>
        <v>0</v>
      </c>
      <c r="AL2602" s="99"/>
      <c r="AM2602" s="97" t="str">
        <f t="shared" si="140"/>
        <v/>
      </c>
    </row>
    <row r="2603" spans="10:39" x14ac:dyDescent="0.25">
      <c r="J2603" s="59">
        <f>'Inventory Ref Sheet'!AK2603</f>
        <v>0</v>
      </c>
      <c r="K2603" s="59">
        <f>'Inventory Ref Sheet'!AL2603</f>
        <v>0</v>
      </c>
      <c r="L2603" s="59">
        <f>'Inventory Ref Sheet'!AM2603</f>
        <v>0</v>
      </c>
      <c r="M2603" s="59">
        <f>'Inventory Ref Sheet'!AP2603</f>
        <v>0</v>
      </c>
      <c r="N2603" s="59">
        <f>'Inventory Ref Sheet'!AQ2603</f>
        <v>0</v>
      </c>
      <c r="O2603" s="100" t="str">
        <f ca="1">IF('Inventory Ref Sheet'!AS2603&gt;0,YEAR(TODAY())-'Inventory Ref Sheet'!AS2603,"")</f>
        <v/>
      </c>
      <c r="P2603" s="95">
        <f>'Inventory Ref Sheet'!AU2603</f>
        <v>0</v>
      </c>
      <c r="Q2603" s="60">
        <f>'Inventory Ref Sheet'!AV2603</f>
        <v>0</v>
      </c>
      <c r="R2603" s="61"/>
      <c r="S2603" s="100" t="str">
        <f t="shared" si="138"/>
        <v/>
      </c>
      <c r="T2603" s="59">
        <f>'Inventory Ref Sheet'!M2603</f>
        <v>0</v>
      </c>
      <c r="U2603" s="102">
        <f>'Inventory Ref Sheet'!N2603</f>
        <v>0</v>
      </c>
      <c r="V2603" s="59">
        <f>'Inventory Ref Sheet'!O2603</f>
        <v>0</v>
      </c>
      <c r="W2603" s="59">
        <f>'Inventory Ref Sheet'!R2603</f>
        <v>0</v>
      </c>
      <c r="X2603" s="59">
        <f>'Inventory Ref Sheet'!S2603</f>
        <v>0</v>
      </c>
      <c r="Y2603" s="100" t="str">
        <f ca="1">IF('Inventory Ref Sheet'!U2603&gt;0,YEAR(TODAY())-'Inventory Ref Sheet'!U2603,"")</f>
        <v/>
      </c>
      <c r="Z2603" s="95">
        <f>'Inventory Ref Sheet'!W2603</f>
        <v>0</v>
      </c>
      <c r="AA2603" s="60">
        <f>'Inventory Ref Sheet'!X2603</f>
        <v>0</v>
      </c>
      <c r="AB2603" s="61"/>
      <c r="AC2603" s="97" t="str">
        <f t="shared" si="139"/>
        <v/>
      </c>
      <c r="AD2603" s="59">
        <f>'Inventory Ref Sheet'!Y2603</f>
        <v>0</v>
      </c>
      <c r="AE2603" s="59">
        <f>'Inventory Ref Sheet'!Z2603</f>
        <v>0</v>
      </c>
      <c r="AF2603" s="102">
        <f>'Inventory Ref Sheet'!AA2603</f>
        <v>0</v>
      </c>
      <c r="AG2603" s="59">
        <f>'Inventory Ref Sheet'!AD2603</f>
        <v>0</v>
      </c>
      <c r="AH2603" s="59">
        <f>'Inventory Ref Sheet'!AE2603</f>
        <v>0</v>
      </c>
      <c r="AI2603" s="100" t="str">
        <f ca="1">IF('Inventory Ref Sheet'!AG2603&gt;0,YEAR(TODAY())-'Inventory Ref Sheet'!AG2603,"")</f>
        <v/>
      </c>
      <c r="AJ2603" s="99"/>
      <c r="AK2603" s="60">
        <f>'Inventory Ref Sheet'!AJ2603</f>
        <v>0</v>
      </c>
      <c r="AL2603" s="99"/>
      <c r="AM2603" s="97" t="str">
        <f t="shared" si="140"/>
        <v/>
      </c>
    </row>
    <row r="2604" spans="10:39" x14ac:dyDescent="0.25">
      <c r="J2604" s="59">
        <f>'Inventory Ref Sheet'!AK2604</f>
        <v>0</v>
      </c>
      <c r="K2604" s="59">
        <f>'Inventory Ref Sheet'!AL2604</f>
        <v>0</v>
      </c>
      <c r="L2604" s="59">
        <f>'Inventory Ref Sheet'!AM2604</f>
        <v>0</v>
      </c>
      <c r="M2604" s="59">
        <f>'Inventory Ref Sheet'!AP2604</f>
        <v>0</v>
      </c>
      <c r="N2604" s="59">
        <f>'Inventory Ref Sheet'!AQ2604</f>
        <v>0</v>
      </c>
      <c r="O2604" s="100" t="str">
        <f ca="1">IF('Inventory Ref Sheet'!AS2604&gt;0,YEAR(TODAY())-'Inventory Ref Sheet'!AS2604,"")</f>
        <v/>
      </c>
      <c r="P2604" s="95">
        <f>'Inventory Ref Sheet'!AU2604</f>
        <v>0</v>
      </c>
      <c r="Q2604" s="60">
        <f>'Inventory Ref Sheet'!AV2604</f>
        <v>0</v>
      </c>
      <c r="R2604" s="61"/>
      <c r="S2604" s="100" t="str">
        <f t="shared" si="138"/>
        <v/>
      </c>
      <c r="T2604" s="59">
        <f>'Inventory Ref Sheet'!M2604</f>
        <v>0</v>
      </c>
      <c r="U2604" s="102">
        <f>'Inventory Ref Sheet'!N2604</f>
        <v>0</v>
      </c>
      <c r="V2604" s="59">
        <f>'Inventory Ref Sheet'!O2604</f>
        <v>0</v>
      </c>
      <c r="W2604" s="59">
        <f>'Inventory Ref Sheet'!R2604</f>
        <v>0</v>
      </c>
      <c r="X2604" s="59">
        <f>'Inventory Ref Sheet'!S2604</f>
        <v>0</v>
      </c>
      <c r="Y2604" s="100" t="str">
        <f ca="1">IF('Inventory Ref Sheet'!U2604&gt;0,YEAR(TODAY())-'Inventory Ref Sheet'!U2604,"")</f>
        <v/>
      </c>
      <c r="Z2604" s="95">
        <f>'Inventory Ref Sheet'!W2604</f>
        <v>0</v>
      </c>
      <c r="AA2604" s="60">
        <f>'Inventory Ref Sheet'!X2604</f>
        <v>0</v>
      </c>
      <c r="AB2604" s="61"/>
      <c r="AC2604" s="97" t="str">
        <f t="shared" si="139"/>
        <v/>
      </c>
      <c r="AD2604" s="59">
        <f>'Inventory Ref Sheet'!Y2604</f>
        <v>0</v>
      </c>
      <c r="AE2604" s="59">
        <f>'Inventory Ref Sheet'!Z2604</f>
        <v>0</v>
      </c>
      <c r="AF2604" s="102">
        <f>'Inventory Ref Sheet'!AA2604</f>
        <v>0</v>
      </c>
      <c r="AG2604" s="59">
        <f>'Inventory Ref Sheet'!AD2604</f>
        <v>0</v>
      </c>
      <c r="AH2604" s="59">
        <f>'Inventory Ref Sheet'!AE2604</f>
        <v>0</v>
      </c>
      <c r="AI2604" s="100" t="str">
        <f ca="1">IF('Inventory Ref Sheet'!AG2604&gt;0,YEAR(TODAY())-'Inventory Ref Sheet'!AG2604,"")</f>
        <v/>
      </c>
      <c r="AJ2604" s="99"/>
      <c r="AK2604" s="60">
        <f>'Inventory Ref Sheet'!AJ2604</f>
        <v>0</v>
      </c>
      <c r="AL2604" s="99"/>
      <c r="AM2604" s="97" t="str">
        <f t="shared" si="140"/>
        <v/>
      </c>
    </row>
    <row r="2605" spans="10:39" x14ac:dyDescent="0.25">
      <c r="J2605" s="59">
        <f>'Inventory Ref Sheet'!AK2605</f>
        <v>0</v>
      </c>
      <c r="K2605" s="59">
        <f>'Inventory Ref Sheet'!AL2605</f>
        <v>0</v>
      </c>
      <c r="L2605" s="59">
        <f>'Inventory Ref Sheet'!AM2605</f>
        <v>0</v>
      </c>
      <c r="M2605" s="59">
        <f>'Inventory Ref Sheet'!AP2605</f>
        <v>0</v>
      </c>
      <c r="N2605" s="59">
        <f>'Inventory Ref Sheet'!AQ2605</f>
        <v>0</v>
      </c>
      <c r="O2605" s="100" t="str">
        <f ca="1">IF('Inventory Ref Sheet'!AS2605&gt;0,YEAR(TODAY())-'Inventory Ref Sheet'!AS2605,"")</f>
        <v/>
      </c>
      <c r="P2605" s="95">
        <f>'Inventory Ref Sheet'!AU2605</f>
        <v>0</v>
      </c>
      <c r="Q2605" s="60">
        <f>'Inventory Ref Sheet'!AV2605</f>
        <v>0</v>
      </c>
      <c r="R2605" s="61"/>
      <c r="S2605" s="100" t="str">
        <f t="shared" si="138"/>
        <v/>
      </c>
      <c r="T2605" s="59">
        <f>'Inventory Ref Sheet'!M2605</f>
        <v>0</v>
      </c>
      <c r="U2605" s="102">
        <f>'Inventory Ref Sheet'!N2605</f>
        <v>0</v>
      </c>
      <c r="V2605" s="59">
        <f>'Inventory Ref Sheet'!O2605</f>
        <v>0</v>
      </c>
      <c r="W2605" s="59">
        <f>'Inventory Ref Sheet'!R2605</f>
        <v>0</v>
      </c>
      <c r="X2605" s="59">
        <f>'Inventory Ref Sheet'!S2605</f>
        <v>0</v>
      </c>
      <c r="Y2605" s="100" t="str">
        <f ca="1">IF('Inventory Ref Sheet'!U2605&gt;0,YEAR(TODAY())-'Inventory Ref Sheet'!U2605,"")</f>
        <v/>
      </c>
      <c r="Z2605" s="95">
        <f>'Inventory Ref Sheet'!W2605</f>
        <v>0</v>
      </c>
      <c r="AA2605" s="60">
        <f>'Inventory Ref Sheet'!X2605</f>
        <v>0</v>
      </c>
      <c r="AB2605" s="61"/>
      <c r="AC2605" s="97" t="str">
        <f t="shared" si="139"/>
        <v/>
      </c>
      <c r="AD2605" s="59">
        <f>'Inventory Ref Sheet'!Y2605</f>
        <v>0</v>
      </c>
      <c r="AE2605" s="59">
        <f>'Inventory Ref Sheet'!Z2605</f>
        <v>0</v>
      </c>
      <c r="AF2605" s="102">
        <f>'Inventory Ref Sheet'!AA2605</f>
        <v>0</v>
      </c>
      <c r="AG2605" s="59">
        <f>'Inventory Ref Sheet'!AD2605</f>
        <v>0</v>
      </c>
      <c r="AH2605" s="59">
        <f>'Inventory Ref Sheet'!AE2605</f>
        <v>0</v>
      </c>
      <c r="AI2605" s="100" t="str">
        <f ca="1">IF('Inventory Ref Sheet'!AG2605&gt;0,YEAR(TODAY())-'Inventory Ref Sheet'!AG2605,"")</f>
        <v/>
      </c>
      <c r="AJ2605" s="99"/>
      <c r="AK2605" s="60">
        <f>'Inventory Ref Sheet'!AJ2605</f>
        <v>0</v>
      </c>
      <c r="AL2605" s="99"/>
      <c r="AM2605" s="97" t="str">
        <f t="shared" si="140"/>
        <v/>
      </c>
    </row>
    <row r="2606" spans="10:39" x14ac:dyDescent="0.25">
      <c r="J2606" s="59">
        <f>'Inventory Ref Sheet'!AK2606</f>
        <v>0</v>
      </c>
      <c r="K2606" s="59">
        <f>'Inventory Ref Sheet'!AL2606</f>
        <v>0</v>
      </c>
      <c r="L2606" s="59">
        <f>'Inventory Ref Sheet'!AM2606</f>
        <v>0</v>
      </c>
      <c r="M2606" s="59">
        <f>'Inventory Ref Sheet'!AP2606</f>
        <v>0</v>
      </c>
      <c r="N2606" s="59">
        <f>'Inventory Ref Sheet'!AQ2606</f>
        <v>0</v>
      </c>
      <c r="O2606" s="100" t="str">
        <f ca="1">IF('Inventory Ref Sheet'!AS2606&gt;0,YEAR(TODAY())-'Inventory Ref Sheet'!AS2606,"")</f>
        <v/>
      </c>
      <c r="P2606" s="95">
        <f>'Inventory Ref Sheet'!AU2606</f>
        <v>0</v>
      </c>
      <c r="Q2606" s="60">
        <f>'Inventory Ref Sheet'!AV2606</f>
        <v>0</v>
      </c>
      <c r="R2606" s="61"/>
      <c r="S2606" s="100" t="str">
        <f t="shared" si="138"/>
        <v/>
      </c>
      <c r="T2606" s="59">
        <f>'Inventory Ref Sheet'!M2606</f>
        <v>0</v>
      </c>
      <c r="U2606" s="102">
        <f>'Inventory Ref Sheet'!N2606</f>
        <v>0</v>
      </c>
      <c r="V2606" s="59">
        <f>'Inventory Ref Sheet'!O2606</f>
        <v>0</v>
      </c>
      <c r="W2606" s="59">
        <f>'Inventory Ref Sheet'!R2606</f>
        <v>0</v>
      </c>
      <c r="X2606" s="59">
        <f>'Inventory Ref Sheet'!S2606</f>
        <v>0</v>
      </c>
      <c r="Y2606" s="100" t="str">
        <f ca="1">IF('Inventory Ref Sheet'!U2606&gt;0,YEAR(TODAY())-'Inventory Ref Sheet'!U2606,"")</f>
        <v/>
      </c>
      <c r="Z2606" s="95">
        <f>'Inventory Ref Sheet'!W2606</f>
        <v>0</v>
      </c>
      <c r="AA2606" s="60">
        <f>'Inventory Ref Sheet'!X2606</f>
        <v>0</v>
      </c>
      <c r="AB2606" s="61"/>
      <c r="AC2606" s="97" t="str">
        <f t="shared" si="139"/>
        <v/>
      </c>
      <c r="AD2606" s="59">
        <f>'Inventory Ref Sheet'!Y2606</f>
        <v>0</v>
      </c>
      <c r="AE2606" s="59">
        <f>'Inventory Ref Sheet'!Z2606</f>
        <v>0</v>
      </c>
      <c r="AF2606" s="102">
        <f>'Inventory Ref Sheet'!AA2606</f>
        <v>0</v>
      </c>
      <c r="AG2606" s="59">
        <f>'Inventory Ref Sheet'!AD2606</f>
        <v>0</v>
      </c>
      <c r="AH2606" s="59">
        <f>'Inventory Ref Sheet'!AE2606</f>
        <v>0</v>
      </c>
      <c r="AI2606" s="100" t="str">
        <f ca="1">IF('Inventory Ref Sheet'!AG2606&gt;0,YEAR(TODAY())-'Inventory Ref Sheet'!AG2606,"")</f>
        <v/>
      </c>
      <c r="AJ2606" s="99"/>
      <c r="AK2606" s="60">
        <f>'Inventory Ref Sheet'!AJ2606</f>
        <v>0</v>
      </c>
      <c r="AL2606" s="99"/>
      <c r="AM2606" s="97" t="str">
        <f t="shared" si="140"/>
        <v/>
      </c>
    </row>
    <row r="2607" spans="10:39" x14ac:dyDescent="0.25">
      <c r="J2607" s="59">
        <f>'Inventory Ref Sheet'!AK2607</f>
        <v>0</v>
      </c>
      <c r="K2607" s="59">
        <f>'Inventory Ref Sheet'!AL2607</f>
        <v>0</v>
      </c>
      <c r="L2607" s="59">
        <f>'Inventory Ref Sheet'!AM2607</f>
        <v>0</v>
      </c>
      <c r="M2607" s="59">
        <f>'Inventory Ref Sheet'!AP2607</f>
        <v>0</v>
      </c>
      <c r="N2607" s="59">
        <f>'Inventory Ref Sheet'!AQ2607</f>
        <v>0</v>
      </c>
      <c r="O2607" s="100" t="str">
        <f ca="1">IF('Inventory Ref Sheet'!AS2607&gt;0,YEAR(TODAY())-'Inventory Ref Sheet'!AS2607,"")</f>
        <v/>
      </c>
      <c r="P2607" s="95">
        <f>'Inventory Ref Sheet'!AU2607</f>
        <v>0</v>
      </c>
      <c r="Q2607" s="60">
        <f>'Inventory Ref Sheet'!AV2607</f>
        <v>0</v>
      </c>
      <c r="R2607" s="61"/>
      <c r="S2607" s="100" t="str">
        <f t="shared" si="138"/>
        <v/>
      </c>
      <c r="T2607" s="59">
        <f>'Inventory Ref Sheet'!M2607</f>
        <v>0</v>
      </c>
      <c r="U2607" s="102">
        <f>'Inventory Ref Sheet'!N2607</f>
        <v>0</v>
      </c>
      <c r="V2607" s="59">
        <f>'Inventory Ref Sheet'!O2607</f>
        <v>0</v>
      </c>
      <c r="W2607" s="59">
        <f>'Inventory Ref Sheet'!R2607</f>
        <v>0</v>
      </c>
      <c r="X2607" s="59">
        <f>'Inventory Ref Sheet'!S2607</f>
        <v>0</v>
      </c>
      <c r="Y2607" s="100" t="str">
        <f ca="1">IF('Inventory Ref Sheet'!U2607&gt;0,YEAR(TODAY())-'Inventory Ref Sheet'!U2607,"")</f>
        <v/>
      </c>
      <c r="Z2607" s="95">
        <f>'Inventory Ref Sheet'!W2607</f>
        <v>0</v>
      </c>
      <c r="AA2607" s="60">
        <f>'Inventory Ref Sheet'!X2607</f>
        <v>0</v>
      </c>
      <c r="AB2607" s="61"/>
      <c r="AC2607" s="97" t="str">
        <f t="shared" si="139"/>
        <v/>
      </c>
      <c r="AD2607" s="59">
        <f>'Inventory Ref Sheet'!Y2607</f>
        <v>0</v>
      </c>
      <c r="AE2607" s="59">
        <f>'Inventory Ref Sheet'!Z2607</f>
        <v>0</v>
      </c>
      <c r="AF2607" s="102">
        <f>'Inventory Ref Sheet'!AA2607</f>
        <v>0</v>
      </c>
      <c r="AG2607" s="59">
        <f>'Inventory Ref Sheet'!AD2607</f>
        <v>0</v>
      </c>
      <c r="AH2607" s="59">
        <f>'Inventory Ref Sheet'!AE2607</f>
        <v>0</v>
      </c>
      <c r="AI2607" s="100" t="str">
        <f ca="1">IF('Inventory Ref Sheet'!AG2607&gt;0,YEAR(TODAY())-'Inventory Ref Sheet'!AG2607,"")</f>
        <v/>
      </c>
      <c r="AJ2607" s="99"/>
      <c r="AK2607" s="60">
        <f>'Inventory Ref Sheet'!AJ2607</f>
        <v>0</v>
      </c>
      <c r="AL2607" s="99"/>
      <c r="AM2607" s="97" t="str">
        <f t="shared" si="140"/>
        <v/>
      </c>
    </row>
    <row r="2608" spans="10:39" x14ac:dyDescent="0.25">
      <c r="J2608" s="59">
        <f>'Inventory Ref Sheet'!AK2608</f>
        <v>0</v>
      </c>
      <c r="K2608" s="59">
        <f>'Inventory Ref Sheet'!AL2608</f>
        <v>0</v>
      </c>
      <c r="L2608" s="59">
        <f>'Inventory Ref Sheet'!AM2608</f>
        <v>0</v>
      </c>
      <c r="M2608" s="59">
        <f>'Inventory Ref Sheet'!AP2608</f>
        <v>0</v>
      </c>
      <c r="N2608" s="59">
        <f>'Inventory Ref Sheet'!AQ2608</f>
        <v>0</v>
      </c>
      <c r="O2608" s="100" t="str">
        <f ca="1">IF('Inventory Ref Sheet'!AS2608&gt;0,YEAR(TODAY())-'Inventory Ref Sheet'!AS2608,"")</f>
        <v/>
      </c>
      <c r="P2608" s="95">
        <f>'Inventory Ref Sheet'!AU2608</f>
        <v>0</v>
      </c>
      <c r="Q2608" s="60">
        <f>'Inventory Ref Sheet'!AV2608</f>
        <v>0</v>
      </c>
      <c r="R2608" s="61"/>
      <c r="S2608" s="100" t="str">
        <f t="shared" si="138"/>
        <v/>
      </c>
      <c r="T2608" s="59">
        <f>'Inventory Ref Sheet'!M2608</f>
        <v>0</v>
      </c>
      <c r="U2608" s="102">
        <f>'Inventory Ref Sheet'!N2608</f>
        <v>0</v>
      </c>
      <c r="V2608" s="59">
        <f>'Inventory Ref Sheet'!O2608</f>
        <v>0</v>
      </c>
      <c r="W2608" s="59">
        <f>'Inventory Ref Sheet'!R2608</f>
        <v>0</v>
      </c>
      <c r="X2608" s="59">
        <f>'Inventory Ref Sheet'!S2608</f>
        <v>0</v>
      </c>
      <c r="Y2608" s="100" t="str">
        <f ca="1">IF('Inventory Ref Sheet'!U2608&gt;0,YEAR(TODAY())-'Inventory Ref Sheet'!U2608,"")</f>
        <v/>
      </c>
      <c r="Z2608" s="95">
        <f>'Inventory Ref Sheet'!W2608</f>
        <v>0</v>
      </c>
      <c r="AA2608" s="60">
        <f>'Inventory Ref Sheet'!X2608</f>
        <v>0</v>
      </c>
      <c r="AB2608" s="61"/>
      <c r="AC2608" s="97" t="str">
        <f t="shared" si="139"/>
        <v/>
      </c>
      <c r="AD2608" s="59">
        <f>'Inventory Ref Sheet'!Y2608</f>
        <v>0</v>
      </c>
      <c r="AE2608" s="59">
        <f>'Inventory Ref Sheet'!Z2608</f>
        <v>0</v>
      </c>
      <c r="AF2608" s="102">
        <f>'Inventory Ref Sheet'!AA2608</f>
        <v>0</v>
      </c>
      <c r="AG2608" s="59">
        <f>'Inventory Ref Sheet'!AD2608</f>
        <v>0</v>
      </c>
      <c r="AH2608" s="59">
        <f>'Inventory Ref Sheet'!AE2608</f>
        <v>0</v>
      </c>
      <c r="AI2608" s="100" t="str">
        <f ca="1">IF('Inventory Ref Sheet'!AG2608&gt;0,YEAR(TODAY())-'Inventory Ref Sheet'!AG2608,"")</f>
        <v/>
      </c>
      <c r="AJ2608" s="99"/>
      <c r="AK2608" s="60">
        <f>'Inventory Ref Sheet'!AJ2608</f>
        <v>0</v>
      </c>
      <c r="AL2608" s="99"/>
      <c r="AM2608" s="97" t="str">
        <f t="shared" si="140"/>
        <v/>
      </c>
    </row>
    <row r="2609" spans="10:39" x14ac:dyDescent="0.25">
      <c r="J2609" s="59">
        <f>'Inventory Ref Sheet'!AK2609</f>
        <v>0</v>
      </c>
      <c r="K2609" s="59">
        <f>'Inventory Ref Sheet'!AL2609</f>
        <v>0</v>
      </c>
      <c r="L2609" s="59">
        <f>'Inventory Ref Sheet'!AM2609</f>
        <v>0</v>
      </c>
      <c r="M2609" s="59">
        <f>'Inventory Ref Sheet'!AP2609</f>
        <v>0</v>
      </c>
      <c r="N2609" s="59">
        <f>'Inventory Ref Sheet'!AQ2609</f>
        <v>0</v>
      </c>
      <c r="O2609" s="100" t="str">
        <f ca="1">IF('Inventory Ref Sheet'!AS2609&gt;0,YEAR(TODAY())-'Inventory Ref Sheet'!AS2609,"")</f>
        <v/>
      </c>
      <c r="P2609" s="95">
        <f>'Inventory Ref Sheet'!AU2609</f>
        <v>0</v>
      </c>
      <c r="Q2609" s="60">
        <f>'Inventory Ref Sheet'!AV2609</f>
        <v>0</v>
      </c>
      <c r="R2609" s="61"/>
      <c r="S2609" s="100" t="str">
        <f t="shared" si="138"/>
        <v/>
      </c>
      <c r="T2609" s="59">
        <f>'Inventory Ref Sheet'!M2609</f>
        <v>0</v>
      </c>
      <c r="U2609" s="102">
        <f>'Inventory Ref Sheet'!N2609</f>
        <v>0</v>
      </c>
      <c r="V2609" s="59">
        <f>'Inventory Ref Sheet'!O2609</f>
        <v>0</v>
      </c>
      <c r="W2609" s="59">
        <f>'Inventory Ref Sheet'!R2609</f>
        <v>0</v>
      </c>
      <c r="X2609" s="59">
        <f>'Inventory Ref Sheet'!S2609</f>
        <v>0</v>
      </c>
      <c r="Y2609" s="100" t="str">
        <f ca="1">IF('Inventory Ref Sheet'!U2609&gt;0,YEAR(TODAY())-'Inventory Ref Sheet'!U2609,"")</f>
        <v/>
      </c>
      <c r="Z2609" s="95">
        <f>'Inventory Ref Sheet'!W2609</f>
        <v>0</v>
      </c>
      <c r="AA2609" s="60">
        <f>'Inventory Ref Sheet'!X2609</f>
        <v>0</v>
      </c>
      <c r="AB2609" s="61"/>
      <c r="AC2609" s="97" t="str">
        <f t="shared" si="139"/>
        <v/>
      </c>
      <c r="AD2609" s="59">
        <f>'Inventory Ref Sheet'!Y2609</f>
        <v>0</v>
      </c>
      <c r="AE2609" s="59">
        <f>'Inventory Ref Sheet'!Z2609</f>
        <v>0</v>
      </c>
      <c r="AF2609" s="102">
        <f>'Inventory Ref Sheet'!AA2609</f>
        <v>0</v>
      </c>
      <c r="AG2609" s="59">
        <f>'Inventory Ref Sheet'!AD2609</f>
        <v>0</v>
      </c>
      <c r="AH2609" s="59">
        <f>'Inventory Ref Sheet'!AE2609</f>
        <v>0</v>
      </c>
      <c r="AI2609" s="100" t="str">
        <f ca="1">IF('Inventory Ref Sheet'!AG2609&gt;0,YEAR(TODAY())-'Inventory Ref Sheet'!AG2609,"")</f>
        <v/>
      </c>
      <c r="AJ2609" s="99"/>
      <c r="AK2609" s="60">
        <f>'Inventory Ref Sheet'!AJ2609</f>
        <v>0</v>
      </c>
      <c r="AL2609" s="99"/>
      <c r="AM2609" s="97" t="str">
        <f t="shared" si="140"/>
        <v/>
      </c>
    </row>
    <row r="2610" spans="10:39" x14ac:dyDescent="0.25">
      <c r="J2610" s="59">
        <f>'Inventory Ref Sheet'!AK2610</f>
        <v>0</v>
      </c>
      <c r="K2610" s="59">
        <f>'Inventory Ref Sheet'!AL2610</f>
        <v>0</v>
      </c>
      <c r="L2610" s="59">
        <f>'Inventory Ref Sheet'!AM2610</f>
        <v>0</v>
      </c>
      <c r="M2610" s="59">
        <f>'Inventory Ref Sheet'!AP2610</f>
        <v>0</v>
      </c>
      <c r="N2610" s="59">
        <f>'Inventory Ref Sheet'!AQ2610</f>
        <v>0</v>
      </c>
      <c r="O2610" s="100" t="str">
        <f ca="1">IF('Inventory Ref Sheet'!AS2610&gt;0,YEAR(TODAY())-'Inventory Ref Sheet'!AS2610,"")</f>
        <v/>
      </c>
      <c r="P2610" s="95">
        <f>'Inventory Ref Sheet'!AU2610</f>
        <v>0</v>
      </c>
      <c r="Q2610" s="60">
        <f>'Inventory Ref Sheet'!AV2610</f>
        <v>0</v>
      </c>
      <c r="R2610" s="61"/>
      <c r="S2610" s="100" t="str">
        <f t="shared" si="138"/>
        <v/>
      </c>
      <c r="T2610" s="59">
        <f>'Inventory Ref Sheet'!M2610</f>
        <v>0</v>
      </c>
      <c r="U2610" s="102">
        <f>'Inventory Ref Sheet'!N2610</f>
        <v>0</v>
      </c>
      <c r="V2610" s="59">
        <f>'Inventory Ref Sheet'!O2610</f>
        <v>0</v>
      </c>
      <c r="W2610" s="59">
        <f>'Inventory Ref Sheet'!R2610</f>
        <v>0</v>
      </c>
      <c r="X2610" s="59">
        <f>'Inventory Ref Sheet'!S2610</f>
        <v>0</v>
      </c>
      <c r="Y2610" s="100" t="str">
        <f ca="1">IF('Inventory Ref Sheet'!U2610&gt;0,YEAR(TODAY())-'Inventory Ref Sheet'!U2610,"")</f>
        <v/>
      </c>
      <c r="Z2610" s="95">
        <f>'Inventory Ref Sheet'!W2610</f>
        <v>0</v>
      </c>
      <c r="AA2610" s="60">
        <f>'Inventory Ref Sheet'!X2610</f>
        <v>0</v>
      </c>
      <c r="AB2610" s="61"/>
      <c r="AC2610" s="97" t="str">
        <f t="shared" si="139"/>
        <v/>
      </c>
      <c r="AD2610" s="59">
        <f>'Inventory Ref Sheet'!Y2610</f>
        <v>0</v>
      </c>
      <c r="AE2610" s="59">
        <f>'Inventory Ref Sheet'!Z2610</f>
        <v>0</v>
      </c>
      <c r="AF2610" s="102">
        <f>'Inventory Ref Sheet'!AA2610</f>
        <v>0</v>
      </c>
      <c r="AG2610" s="59">
        <f>'Inventory Ref Sheet'!AD2610</f>
        <v>0</v>
      </c>
      <c r="AH2610" s="59">
        <f>'Inventory Ref Sheet'!AE2610</f>
        <v>0</v>
      </c>
      <c r="AI2610" s="100" t="str">
        <f ca="1">IF('Inventory Ref Sheet'!AG2610&gt;0,YEAR(TODAY())-'Inventory Ref Sheet'!AG2610,"")</f>
        <v/>
      </c>
      <c r="AJ2610" s="99"/>
      <c r="AK2610" s="60">
        <f>'Inventory Ref Sheet'!AJ2610</f>
        <v>0</v>
      </c>
      <c r="AL2610" s="99"/>
      <c r="AM2610" s="97" t="str">
        <f t="shared" si="140"/>
        <v/>
      </c>
    </row>
    <row r="2611" spans="10:39" x14ac:dyDescent="0.25">
      <c r="J2611" s="59">
        <f>'Inventory Ref Sheet'!AK2611</f>
        <v>0</v>
      </c>
      <c r="K2611" s="59">
        <f>'Inventory Ref Sheet'!AL2611</f>
        <v>0</v>
      </c>
      <c r="L2611" s="59">
        <f>'Inventory Ref Sheet'!AM2611</f>
        <v>0</v>
      </c>
      <c r="M2611" s="59">
        <f>'Inventory Ref Sheet'!AP2611</f>
        <v>0</v>
      </c>
      <c r="N2611" s="59">
        <f>'Inventory Ref Sheet'!AQ2611</f>
        <v>0</v>
      </c>
      <c r="O2611" s="100" t="str">
        <f ca="1">IF('Inventory Ref Sheet'!AS2611&gt;0,YEAR(TODAY())-'Inventory Ref Sheet'!AS2611,"")</f>
        <v/>
      </c>
      <c r="P2611" s="95">
        <f>'Inventory Ref Sheet'!AU2611</f>
        <v>0</v>
      </c>
      <c r="Q2611" s="60">
        <f>'Inventory Ref Sheet'!AV2611</f>
        <v>0</v>
      </c>
      <c r="R2611" s="61"/>
      <c r="S2611" s="100" t="str">
        <f t="shared" si="138"/>
        <v/>
      </c>
      <c r="T2611" s="59">
        <f>'Inventory Ref Sheet'!M2611</f>
        <v>0</v>
      </c>
      <c r="U2611" s="102">
        <f>'Inventory Ref Sheet'!N2611</f>
        <v>0</v>
      </c>
      <c r="V2611" s="59">
        <f>'Inventory Ref Sheet'!O2611</f>
        <v>0</v>
      </c>
      <c r="W2611" s="59">
        <f>'Inventory Ref Sheet'!R2611</f>
        <v>0</v>
      </c>
      <c r="X2611" s="59">
        <f>'Inventory Ref Sheet'!S2611</f>
        <v>0</v>
      </c>
      <c r="Y2611" s="100" t="str">
        <f ca="1">IF('Inventory Ref Sheet'!U2611&gt;0,YEAR(TODAY())-'Inventory Ref Sheet'!U2611,"")</f>
        <v/>
      </c>
      <c r="Z2611" s="95">
        <f>'Inventory Ref Sheet'!W2611</f>
        <v>0</v>
      </c>
      <c r="AA2611" s="60">
        <f>'Inventory Ref Sheet'!X2611</f>
        <v>0</v>
      </c>
      <c r="AB2611" s="61"/>
      <c r="AC2611" s="97" t="str">
        <f t="shared" si="139"/>
        <v/>
      </c>
      <c r="AD2611" s="59">
        <f>'Inventory Ref Sheet'!Y2611</f>
        <v>0</v>
      </c>
      <c r="AE2611" s="59">
        <f>'Inventory Ref Sheet'!Z2611</f>
        <v>0</v>
      </c>
      <c r="AF2611" s="102">
        <f>'Inventory Ref Sheet'!AA2611</f>
        <v>0</v>
      </c>
      <c r="AG2611" s="59">
        <f>'Inventory Ref Sheet'!AD2611</f>
        <v>0</v>
      </c>
      <c r="AH2611" s="59">
        <f>'Inventory Ref Sheet'!AE2611</f>
        <v>0</v>
      </c>
      <c r="AI2611" s="100" t="str">
        <f ca="1">IF('Inventory Ref Sheet'!AG2611&gt;0,YEAR(TODAY())-'Inventory Ref Sheet'!AG2611,"")</f>
        <v/>
      </c>
      <c r="AJ2611" s="99"/>
      <c r="AK2611" s="60">
        <f>'Inventory Ref Sheet'!AJ2611</f>
        <v>0</v>
      </c>
      <c r="AL2611" s="99"/>
      <c r="AM2611" s="97" t="str">
        <f t="shared" si="140"/>
        <v/>
      </c>
    </row>
    <row r="2612" spans="10:39" x14ac:dyDescent="0.25">
      <c r="J2612" s="59">
        <f>'Inventory Ref Sheet'!AK2612</f>
        <v>0</v>
      </c>
      <c r="K2612" s="59">
        <f>'Inventory Ref Sheet'!AL2612</f>
        <v>0</v>
      </c>
      <c r="L2612" s="59">
        <f>'Inventory Ref Sheet'!AM2612</f>
        <v>0</v>
      </c>
      <c r="M2612" s="59">
        <f>'Inventory Ref Sheet'!AP2612</f>
        <v>0</v>
      </c>
      <c r="N2612" s="59">
        <f>'Inventory Ref Sheet'!AQ2612</f>
        <v>0</v>
      </c>
      <c r="O2612" s="100" t="str">
        <f ca="1">IF('Inventory Ref Sheet'!AS2612&gt;0,YEAR(TODAY())-'Inventory Ref Sheet'!AS2612,"")</f>
        <v/>
      </c>
      <c r="P2612" s="95">
        <f>'Inventory Ref Sheet'!AU2612</f>
        <v>0</v>
      </c>
      <c r="Q2612" s="60">
        <f>'Inventory Ref Sheet'!AV2612</f>
        <v>0</v>
      </c>
      <c r="R2612" s="61"/>
      <c r="S2612" s="100" t="str">
        <f t="shared" si="138"/>
        <v/>
      </c>
      <c r="T2612" s="59">
        <f>'Inventory Ref Sheet'!M2612</f>
        <v>0</v>
      </c>
      <c r="U2612" s="102">
        <f>'Inventory Ref Sheet'!N2612</f>
        <v>0</v>
      </c>
      <c r="V2612" s="59">
        <f>'Inventory Ref Sheet'!O2612</f>
        <v>0</v>
      </c>
      <c r="W2612" s="59">
        <f>'Inventory Ref Sheet'!R2612</f>
        <v>0</v>
      </c>
      <c r="X2612" s="59">
        <f>'Inventory Ref Sheet'!S2612</f>
        <v>0</v>
      </c>
      <c r="Y2612" s="100" t="str">
        <f ca="1">IF('Inventory Ref Sheet'!U2612&gt;0,YEAR(TODAY())-'Inventory Ref Sheet'!U2612,"")</f>
        <v/>
      </c>
      <c r="Z2612" s="95">
        <f>'Inventory Ref Sheet'!W2612</f>
        <v>0</v>
      </c>
      <c r="AA2612" s="60">
        <f>'Inventory Ref Sheet'!X2612</f>
        <v>0</v>
      </c>
      <c r="AB2612" s="61"/>
      <c r="AC2612" s="97" t="str">
        <f t="shared" si="139"/>
        <v/>
      </c>
      <c r="AD2612" s="59">
        <f>'Inventory Ref Sheet'!Y2612</f>
        <v>0</v>
      </c>
      <c r="AE2612" s="59">
        <f>'Inventory Ref Sheet'!Z2612</f>
        <v>0</v>
      </c>
      <c r="AF2612" s="102">
        <f>'Inventory Ref Sheet'!AA2612</f>
        <v>0</v>
      </c>
      <c r="AG2612" s="59">
        <f>'Inventory Ref Sheet'!AD2612</f>
        <v>0</v>
      </c>
      <c r="AH2612" s="59">
        <f>'Inventory Ref Sheet'!AE2612</f>
        <v>0</v>
      </c>
      <c r="AI2612" s="100" t="str">
        <f ca="1">IF('Inventory Ref Sheet'!AG2612&gt;0,YEAR(TODAY())-'Inventory Ref Sheet'!AG2612,"")</f>
        <v/>
      </c>
      <c r="AJ2612" s="99"/>
      <c r="AK2612" s="60">
        <f>'Inventory Ref Sheet'!AJ2612</f>
        <v>0</v>
      </c>
      <c r="AL2612" s="99"/>
      <c r="AM2612" s="97" t="str">
        <f t="shared" si="140"/>
        <v/>
      </c>
    </row>
    <row r="2613" spans="10:39" x14ac:dyDescent="0.25">
      <c r="J2613" s="59">
        <f>'Inventory Ref Sheet'!AK2613</f>
        <v>0</v>
      </c>
      <c r="K2613" s="59">
        <f>'Inventory Ref Sheet'!AL2613</f>
        <v>0</v>
      </c>
      <c r="L2613" s="59">
        <f>'Inventory Ref Sheet'!AM2613</f>
        <v>0</v>
      </c>
      <c r="M2613" s="59">
        <f>'Inventory Ref Sheet'!AP2613</f>
        <v>0</v>
      </c>
      <c r="N2613" s="59">
        <f>'Inventory Ref Sheet'!AQ2613</f>
        <v>0</v>
      </c>
      <c r="O2613" s="100" t="str">
        <f ca="1">IF('Inventory Ref Sheet'!AS2613&gt;0,YEAR(TODAY())-'Inventory Ref Sheet'!AS2613,"")</f>
        <v/>
      </c>
      <c r="P2613" s="95">
        <f>'Inventory Ref Sheet'!AU2613</f>
        <v>0</v>
      </c>
      <c r="Q2613" s="60">
        <f>'Inventory Ref Sheet'!AV2613</f>
        <v>0</v>
      </c>
      <c r="R2613" s="61"/>
      <c r="S2613" s="100" t="str">
        <f t="shared" si="138"/>
        <v/>
      </c>
      <c r="T2613" s="59">
        <f>'Inventory Ref Sheet'!M2613</f>
        <v>0</v>
      </c>
      <c r="U2613" s="102">
        <f>'Inventory Ref Sheet'!N2613</f>
        <v>0</v>
      </c>
      <c r="V2613" s="59">
        <f>'Inventory Ref Sheet'!O2613</f>
        <v>0</v>
      </c>
      <c r="W2613" s="59">
        <f>'Inventory Ref Sheet'!R2613</f>
        <v>0</v>
      </c>
      <c r="X2613" s="59">
        <f>'Inventory Ref Sheet'!S2613</f>
        <v>0</v>
      </c>
      <c r="Y2613" s="100" t="str">
        <f ca="1">IF('Inventory Ref Sheet'!U2613&gt;0,YEAR(TODAY())-'Inventory Ref Sheet'!U2613,"")</f>
        <v/>
      </c>
      <c r="Z2613" s="95">
        <f>'Inventory Ref Sheet'!W2613</f>
        <v>0</v>
      </c>
      <c r="AA2613" s="60">
        <f>'Inventory Ref Sheet'!X2613</f>
        <v>0</v>
      </c>
      <c r="AB2613" s="61"/>
      <c r="AC2613" s="97" t="str">
        <f t="shared" si="139"/>
        <v/>
      </c>
      <c r="AD2613" s="59">
        <f>'Inventory Ref Sheet'!Y2613</f>
        <v>0</v>
      </c>
      <c r="AE2613" s="59">
        <f>'Inventory Ref Sheet'!Z2613</f>
        <v>0</v>
      </c>
      <c r="AF2613" s="102">
        <f>'Inventory Ref Sheet'!AA2613</f>
        <v>0</v>
      </c>
      <c r="AG2613" s="59">
        <f>'Inventory Ref Sheet'!AD2613</f>
        <v>0</v>
      </c>
      <c r="AH2613" s="59">
        <f>'Inventory Ref Sheet'!AE2613</f>
        <v>0</v>
      </c>
      <c r="AI2613" s="100" t="str">
        <f ca="1">IF('Inventory Ref Sheet'!AG2613&gt;0,YEAR(TODAY())-'Inventory Ref Sheet'!AG2613,"")</f>
        <v/>
      </c>
      <c r="AJ2613" s="99"/>
      <c r="AK2613" s="60">
        <f>'Inventory Ref Sheet'!AJ2613</f>
        <v>0</v>
      </c>
      <c r="AL2613" s="99"/>
      <c r="AM2613" s="97" t="str">
        <f t="shared" si="140"/>
        <v/>
      </c>
    </row>
    <row r="2614" spans="10:39" x14ac:dyDescent="0.25">
      <c r="J2614" s="59">
        <f>'Inventory Ref Sheet'!AK2614</f>
        <v>0</v>
      </c>
      <c r="K2614" s="59">
        <f>'Inventory Ref Sheet'!AL2614</f>
        <v>0</v>
      </c>
      <c r="L2614" s="59">
        <f>'Inventory Ref Sheet'!AM2614</f>
        <v>0</v>
      </c>
      <c r="M2614" s="59">
        <f>'Inventory Ref Sheet'!AP2614</f>
        <v>0</v>
      </c>
      <c r="N2614" s="59">
        <f>'Inventory Ref Sheet'!AQ2614</f>
        <v>0</v>
      </c>
      <c r="O2614" s="100" t="str">
        <f ca="1">IF('Inventory Ref Sheet'!AS2614&gt;0,YEAR(TODAY())-'Inventory Ref Sheet'!AS2614,"")</f>
        <v/>
      </c>
      <c r="P2614" s="95">
        <f>'Inventory Ref Sheet'!AU2614</f>
        <v>0</v>
      </c>
      <c r="Q2614" s="60">
        <f>'Inventory Ref Sheet'!AV2614</f>
        <v>0</v>
      </c>
      <c r="R2614" s="61"/>
      <c r="S2614" s="100" t="str">
        <f t="shared" si="138"/>
        <v/>
      </c>
      <c r="T2614" s="59">
        <f>'Inventory Ref Sheet'!M2614</f>
        <v>0</v>
      </c>
      <c r="U2614" s="102">
        <f>'Inventory Ref Sheet'!N2614</f>
        <v>0</v>
      </c>
      <c r="V2614" s="59">
        <f>'Inventory Ref Sheet'!O2614</f>
        <v>0</v>
      </c>
      <c r="W2614" s="59">
        <f>'Inventory Ref Sheet'!R2614</f>
        <v>0</v>
      </c>
      <c r="X2614" s="59">
        <f>'Inventory Ref Sheet'!S2614</f>
        <v>0</v>
      </c>
      <c r="Y2614" s="100" t="str">
        <f ca="1">IF('Inventory Ref Sheet'!U2614&gt;0,YEAR(TODAY())-'Inventory Ref Sheet'!U2614,"")</f>
        <v/>
      </c>
      <c r="Z2614" s="95">
        <f>'Inventory Ref Sheet'!W2614</f>
        <v>0</v>
      </c>
      <c r="AA2614" s="60">
        <f>'Inventory Ref Sheet'!X2614</f>
        <v>0</v>
      </c>
      <c r="AB2614" s="61"/>
      <c r="AC2614" s="97" t="str">
        <f t="shared" si="139"/>
        <v/>
      </c>
      <c r="AD2614" s="59">
        <f>'Inventory Ref Sheet'!Y2614</f>
        <v>0</v>
      </c>
      <c r="AE2614" s="59">
        <f>'Inventory Ref Sheet'!Z2614</f>
        <v>0</v>
      </c>
      <c r="AF2614" s="102">
        <f>'Inventory Ref Sheet'!AA2614</f>
        <v>0</v>
      </c>
      <c r="AG2614" s="59">
        <f>'Inventory Ref Sheet'!AD2614</f>
        <v>0</v>
      </c>
      <c r="AH2614" s="59">
        <f>'Inventory Ref Sheet'!AE2614</f>
        <v>0</v>
      </c>
      <c r="AI2614" s="100" t="str">
        <f ca="1">IF('Inventory Ref Sheet'!AG2614&gt;0,YEAR(TODAY())-'Inventory Ref Sheet'!AG2614,"")</f>
        <v/>
      </c>
      <c r="AJ2614" s="99"/>
      <c r="AK2614" s="60">
        <f>'Inventory Ref Sheet'!AJ2614</f>
        <v>0</v>
      </c>
      <c r="AL2614" s="99"/>
      <c r="AM2614" s="97" t="str">
        <f t="shared" si="140"/>
        <v/>
      </c>
    </row>
    <row r="2615" spans="10:39" x14ac:dyDescent="0.25">
      <c r="J2615" s="59">
        <f>'Inventory Ref Sheet'!AK2615</f>
        <v>0</v>
      </c>
      <c r="K2615" s="59">
        <f>'Inventory Ref Sheet'!AL2615</f>
        <v>0</v>
      </c>
      <c r="L2615" s="59">
        <f>'Inventory Ref Sheet'!AM2615</f>
        <v>0</v>
      </c>
      <c r="M2615" s="59">
        <f>'Inventory Ref Sheet'!AP2615</f>
        <v>0</v>
      </c>
      <c r="N2615" s="59">
        <f>'Inventory Ref Sheet'!AQ2615</f>
        <v>0</v>
      </c>
      <c r="O2615" s="100" t="str">
        <f ca="1">IF('Inventory Ref Sheet'!AS2615&gt;0,YEAR(TODAY())-'Inventory Ref Sheet'!AS2615,"")</f>
        <v/>
      </c>
      <c r="P2615" s="95">
        <f>'Inventory Ref Sheet'!AU2615</f>
        <v>0</v>
      </c>
      <c r="Q2615" s="60">
        <f>'Inventory Ref Sheet'!AV2615</f>
        <v>0</v>
      </c>
      <c r="R2615" s="61"/>
      <c r="S2615" s="100" t="str">
        <f t="shared" si="138"/>
        <v/>
      </c>
      <c r="T2615" s="59">
        <f>'Inventory Ref Sheet'!M2615</f>
        <v>0</v>
      </c>
      <c r="U2615" s="102">
        <f>'Inventory Ref Sheet'!N2615</f>
        <v>0</v>
      </c>
      <c r="V2615" s="59">
        <f>'Inventory Ref Sheet'!O2615</f>
        <v>0</v>
      </c>
      <c r="W2615" s="59">
        <f>'Inventory Ref Sheet'!R2615</f>
        <v>0</v>
      </c>
      <c r="X2615" s="59">
        <f>'Inventory Ref Sheet'!S2615</f>
        <v>0</v>
      </c>
      <c r="Y2615" s="100" t="str">
        <f ca="1">IF('Inventory Ref Sheet'!U2615&gt;0,YEAR(TODAY())-'Inventory Ref Sheet'!U2615,"")</f>
        <v/>
      </c>
      <c r="Z2615" s="95">
        <f>'Inventory Ref Sheet'!W2615</f>
        <v>0</v>
      </c>
      <c r="AA2615" s="60">
        <f>'Inventory Ref Sheet'!X2615</f>
        <v>0</v>
      </c>
      <c r="AB2615" s="61"/>
      <c r="AC2615" s="97" t="str">
        <f t="shared" si="139"/>
        <v/>
      </c>
      <c r="AD2615" s="59">
        <f>'Inventory Ref Sheet'!Y2615</f>
        <v>0</v>
      </c>
      <c r="AE2615" s="59">
        <f>'Inventory Ref Sheet'!Z2615</f>
        <v>0</v>
      </c>
      <c r="AF2615" s="102">
        <f>'Inventory Ref Sheet'!AA2615</f>
        <v>0</v>
      </c>
      <c r="AG2615" s="59">
        <f>'Inventory Ref Sheet'!AD2615</f>
        <v>0</v>
      </c>
      <c r="AH2615" s="59">
        <f>'Inventory Ref Sheet'!AE2615</f>
        <v>0</v>
      </c>
      <c r="AI2615" s="100" t="str">
        <f ca="1">IF('Inventory Ref Sheet'!AG2615&gt;0,YEAR(TODAY())-'Inventory Ref Sheet'!AG2615,"")</f>
        <v/>
      </c>
      <c r="AJ2615" s="99"/>
      <c r="AK2615" s="60">
        <f>'Inventory Ref Sheet'!AJ2615</f>
        <v>0</v>
      </c>
      <c r="AL2615" s="99"/>
      <c r="AM2615" s="97" t="str">
        <f t="shared" si="140"/>
        <v/>
      </c>
    </row>
    <row r="2616" spans="10:39" x14ac:dyDescent="0.25">
      <c r="J2616" s="59">
        <f>'Inventory Ref Sheet'!AK2616</f>
        <v>0</v>
      </c>
      <c r="K2616" s="59">
        <f>'Inventory Ref Sheet'!AL2616</f>
        <v>0</v>
      </c>
      <c r="L2616" s="59">
        <f>'Inventory Ref Sheet'!AM2616</f>
        <v>0</v>
      </c>
      <c r="M2616" s="59">
        <f>'Inventory Ref Sheet'!AP2616</f>
        <v>0</v>
      </c>
      <c r="N2616" s="59">
        <f>'Inventory Ref Sheet'!AQ2616</f>
        <v>0</v>
      </c>
      <c r="O2616" s="100" t="str">
        <f ca="1">IF('Inventory Ref Sheet'!AS2616&gt;0,YEAR(TODAY())-'Inventory Ref Sheet'!AS2616,"")</f>
        <v/>
      </c>
      <c r="P2616" s="95">
        <f>'Inventory Ref Sheet'!AU2616</f>
        <v>0</v>
      </c>
      <c r="Q2616" s="60">
        <f>'Inventory Ref Sheet'!AV2616</f>
        <v>0</v>
      </c>
      <c r="R2616" s="61"/>
      <c r="S2616" s="100" t="str">
        <f t="shared" si="138"/>
        <v/>
      </c>
      <c r="T2616" s="59">
        <f>'Inventory Ref Sheet'!M2616</f>
        <v>0</v>
      </c>
      <c r="U2616" s="102">
        <f>'Inventory Ref Sheet'!N2616</f>
        <v>0</v>
      </c>
      <c r="V2616" s="59">
        <f>'Inventory Ref Sheet'!O2616</f>
        <v>0</v>
      </c>
      <c r="W2616" s="59">
        <f>'Inventory Ref Sheet'!R2616</f>
        <v>0</v>
      </c>
      <c r="X2616" s="59">
        <f>'Inventory Ref Sheet'!S2616</f>
        <v>0</v>
      </c>
      <c r="Y2616" s="100" t="str">
        <f ca="1">IF('Inventory Ref Sheet'!U2616&gt;0,YEAR(TODAY())-'Inventory Ref Sheet'!U2616,"")</f>
        <v/>
      </c>
      <c r="Z2616" s="95">
        <f>'Inventory Ref Sheet'!W2616</f>
        <v>0</v>
      </c>
      <c r="AA2616" s="60">
        <f>'Inventory Ref Sheet'!X2616</f>
        <v>0</v>
      </c>
      <c r="AB2616" s="61"/>
      <c r="AC2616" s="97" t="str">
        <f t="shared" si="139"/>
        <v/>
      </c>
      <c r="AD2616" s="59">
        <f>'Inventory Ref Sheet'!Y2616</f>
        <v>0</v>
      </c>
      <c r="AE2616" s="59">
        <f>'Inventory Ref Sheet'!Z2616</f>
        <v>0</v>
      </c>
      <c r="AF2616" s="102">
        <f>'Inventory Ref Sheet'!AA2616</f>
        <v>0</v>
      </c>
      <c r="AG2616" s="59">
        <f>'Inventory Ref Sheet'!AD2616</f>
        <v>0</v>
      </c>
      <c r="AH2616" s="59">
        <f>'Inventory Ref Sheet'!AE2616</f>
        <v>0</v>
      </c>
      <c r="AI2616" s="100" t="str">
        <f ca="1">IF('Inventory Ref Sheet'!AG2616&gt;0,YEAR(TODAY())-'Inventory Ref Sheet'!AG2616,"")</f>
        <v/>
      </c>
      <c r="AJ2616" s="99"/>
      <c r="AK2616" s="60">
        <f>'Inventory Ref Sheet'!AJ2616</f>
        <v>0</v>
      </c>
      <c r="AL2616" s="99"/>
      <c r="AM2616" s="97" t="str">
        <f t="shared" si="140"/>
        <v/>
      </c>
    </row>
    <row r="2617" spans="10:39" x14ac:dyDescent="0.25">
      <c r="J2617" s="59">
        <f>'Inventory Ref Sheet'!AK2617</f>
        <v>0</v>
      </c>
      <c r="K2617" s="59">
        <f>'Inventory Ref Sheet'!AL2617</f>
        <v>0</v>
      </c>
      <c r="L2617" s="59">
        <f>'Inventory Ref Sheet'!AM2617</f>
        <v>0</v>
      </c>
      <c r="M2617" s="59">
        <f>'Inventory Ref Sheet'!AP2617</f>
        <v>0</v>
      </c>
      <c r="N2617" s="59">
        <f>'Inventory Ref Sheet'!AQ2617</f>
        <v>0</v>
      </c>
      <c r="O2617" s="100" t="str">
        <f ca="1">IF('Inventory Ref Sheet'!AS2617&gt;0,YEAR(TODAY())-'Inventory Ref Sheet'!AS2617,"")</f>
        <v/>
      </c>
      <c r="P2617" s="95">
        <f>'Inventory Ref Sheet'!AU2617</f>
        <v>0</v>
      </c>
      <c r="Q2617" s="60">
        <f>'Inventory Ref Sheet'!AV2617</f>
        <v>0</v>
      </c>
      <c r="R2617" s="61"/>
      <c r="S2617" s="100" t="str">
        <f t="shared" si="138"/>
        <v/>
      </c>
      <c r="T2617" s="59">
        <f>'Inventory Ref Sheet'!M2617</f>
        <v>0</v>
      </c>
      <c r="U2617" s="102">
        <f>'Inventory Ref Sheet'!N2617</f>
        <v>0</v>
      </c>
      <c r="V2617" s="59">
        <f>'Inventory Ref Sheet'!O2617</f>
        <v>0</v>
      </c>
      <c r="W2617" s="59">
        <f>'Inventory Ref Sheet'!R2617</f>
        <v>0</v>
      </c>
      <c r="X2617" s="59">
        <f>'Inventory Ref Sheet'!S2617</f>
        <v>0</v>
      </c>
      <c r="Y2617" s="100" t="str">
        <f ca="1">IF('Inventory Ref Sheet'!U2617&gt;0,YEAR(TODAY())-'Inventory Ref Sheet'!U2617,"")</f>
        <v/>
      </c>
      <c r="Z2617" s="95">
        <f>'Inventory Ref Sheet'!W2617</f>
        <v>0</v>
      </c>
      <c r="AA2617" s="60">
        <f>'Inventory Ref Sheet'!X2617</f>
        <v>0</v>
      </c>
      <c r="AB2617" s="61"/>
      <c r="AC2617" s="97" t="str">
        <f t="shared" si="139"/>
        <v/>
      </c>
      <c r="AD2617" s="59">
        <f>'Inventory Ref Sheet'!Y2617</f>
        <v>0</v>
      </c>
      <c r="AE2617" s="59">
        <f>'Inventory Ref Sheet'!Z2617</f>
        <v>0</v>
      </c>
      <c r="AF2617" s="102">
        <f>'Inventory Ref Sheet'!AA2617</f>
        <v>0</v>
      </c>
      <c r="AG2617" s="59">
        <f>'Inventory Ref Sheet'!AD2617</f>
        <v>0</v>
      </c>
      <c r="AH2617" s="59">
        <f>'Inventory Ref Sheet'!AE2617</f>
        <v>0</v>
      </c>
      <c r="AI2617" s="100" t="str">
        <f ca="1">IF('Inventory Ref Sheet'!AG2617&gt;0,YEAR(TODAY())-'Inventory Ref Sheet'!AG2617,"")</f>
        <v/>
      </c>
      <c r="AJ2617" s="99"/>
      <c r="AK2617" s="60">
        <f>'Inventory Ref Sheet'!AJ2617</f>
        <v>0</v>
      </c>
      <c r="AL2617" s="99"/>
      <c r="AM2617" s="97" t="str">
        <f t="shared" si="140"/>
        <v/>
      </c>
    </row>
    <row r="2618" spans="10:39" x14ac:dyDescent="0.25">
      <c r="J2618" s="59">
        <f>'Inventory Ref Sheet'!AK2618</f>
        <v>0</v>
      </c>
      <c r="K2618" s="59">
        <f>'Inventory Ref Sheet'!AL2618</f>
        <v>0</v>
      </c>
      <c r="L2618" s="59">
        <f>'Inventory Ref Sheet'!AM2618</f>
        <v>0</v>
      </c>
      <c r="M2618" s="59">
        <f>'Inventory Ref Sheet'!AP2618</f>
        <v>0</v>
      </c>
      <c r="N2618" s="59">
        <f>'Inventory Ref Sheet'!AQ2618</f>
        <v>0</v>
      </c>
      <c r="O2618" s="100" t="str">
        <f ca="1">IF('Inventory Ref Sheet'!AS2618&gt;0,YEAR(TODAY())-'Inventory Ref Sheet'!AS2618,"")</f>
        <v/>
      </c>
      <c r="P2618" s="95">
        <f>'Inventory Ref Sheet'!AU2618</f>
        <v>0</v>
      </c>
      <c r="Q2618" s="60">
        <f>'Inventory Ref Sheet'!AV2618</f>
        <v>0</v>
      </c>
      <c r="R2618" s="61"/>
      <c r="S2618" s="100" t="str">
        <f t="shared" si="138"/>
        <v/>
      </c>
      <c r="T2618" s="59">
        <f>'Inventory Ref Sheet'!M2618</f>
        <v>0</v>
      </c>
      <c r="U2618" s="102">
        <f>'Inventory Ref Sheet'!N2618</f>
        <v>0</v>
      </c>
      <c r="V2618" s="59">
        <f>'Inventory Ref Sheet'!O2618</f>
        <v>0</v>
      </c>
      <c r="W2618" s="59">
        <f>'Inventory Ref Sheet'!R2618</f>
        <v>0</v>
      </c>
      <c r="X2618" s="59">
        <f>'Inventory Ref Sheet'!S2618</f>
        <v>0</v>
      </c>
      <c r="Y2618" s="100" t="str">
        <f ca="1">IF('Inventory Ref Sheet'!U2618&gt;0,YEAR(TODAY())-'Inventory Ref Sheet'!U2618,"")</f>
        <v/>
      </c>
      <c r="Z2618" s="95">
        <f>'Inventory Ref Sheet'!W2618</f>
        <v>0</v>
      </c>
      <c r="AA2618" s="60">
        <f>'Inventory Ref Sheet'!X2618</f>
        <v>0</v>
      </c>
      <c r="AB2618" s="61"/>
      <c r="AC2618" s="97" t="str">
        <f t="shared" si="139"/>
        <v/>
      </c>
      <c r="AD2618" s="59">
        <f>'Inventory Ref Sheet'!Y2618</f>
        <v>0</v>
      </c>
      <c r="AE2618" s="59">
        <f>'Inventory Ref Sheet'!Z2618</f>
        <v>0</v>
      </c>
      <c r="AF2618" s="102">
        <f>'Inventory Ref Sheet'!AA2618</f>
        <v>0</v>
      </c>
      <c r="AG2618" s="59">
        <f>'Inventory Ref Sheet'!AD2618</f>
        <v>0</v>
      </c>
      <c r="AH2618" s="59">
        <f>'Inventory Ref Sheet'!AE2618</f>
        <v>0</v>
      </c>
      <c r="AI2618" s="100" t="str">
        <f ca="1">IF('Inventory Ref Sheet'!AG2618&gt;0,YEAR(TODAY())-'Inventory Ref Sheet'!AG2618,"")</f>
        <v/>
      </c>
      <c r="AJ2618" s="99"/>
      <c r="AK2618" s="60">
        <f>'Inventory Ref Sheet'!AJ2618</f>
        <v>0</v>
      </c>
      <c r="AL2618" s="99"/>
      <c r="AM2618" s="97" t="str">
        <f t="shared" si="140"/>
        <v/>
      </c>
    </row>
    <row r="2619" spans="10:39" x14ac:dyDescent="0.25">
      <c r="J2619" s="59">
        <f>'Inventory Ref Sheet'!AK2619</f>
        <v>0</v>
      </c>
      <c r="K2619" s="59">
        <f>'Inventory Ref Sheet'!AL2619</f>
        <v>0</v>
      </c>
      <c r="L2619" s="59">
        <f>'Inventory Ref Sheet'!AM2619</f>
        <v>0</v>
      </c>
      <c r="M2619" s="59">
        <f>'Inventory Ref Sheet'!AP2619</f>
        <v>0</v>
      </c>
      <c r="N2619" s="59">
        <f>'Inventory Ref Sheet'!AQ2619</f>
        <v>0</v>
      </c>
      <c r="O2619" s="100" t="str">
        <f ca="1">IF('Inventory Ref Sheet'!AS2619&gt;0,YEAR(TODAY())-'Inventory Ref Sheet'!AS2619,"")</f>
        <v/>
      </c>
      <c r="P2619" s="95">
        <f>'Inventory Ref Sheet'!AU2619</f>
        <v>0</v>
      </c>
      <c r="Q2619" s="60">
        <f>'Inventory Ref Sheet'!AV2619</f>
        <v>0</v>
      </c>
      <c r="R2619" s="61"/>
      <c r="S2619" s="100" t="str">
        <f t="shared" si="138"/>
        <v/>
      </c>
      <c r="T2619" s="59">
        <f>'Inventory Ref Sheet'!M2619</f>
        <v>0</v>
      </c>
      <c r="U2619" s="102">
        <f>'Inventory Ref Sheet'!N2619</f>
        <v>0</v>
      </c>
      <c r="V2619" s="59">
        <f>'Inventory Ref Sheet'!O2619</f>
        <v>0</v>
      </c>
      <c r="W2619" s="59">
        <f>'Inventory Ref Sheet'!R2619</f>
        <v>0</v>
      </c>
      <c r="X2619" s="59">
        <f>'Inventory Ref Sheet'!S2619</f>
        <v>0</v>
      </c>
      <c r="Y2619" s="100" t="str">
        <f ca="1">IF('Inventory Ref Sheet'!U2619&gt;0,YEAR(TODAY())-'Inventory Ref Sheet'!U2619,"")</f>
        <v/>
      </c>
      <c r="Z2619" s="95">
        <f>'Inventory Ref Sheet'!W2619</f>
        <v>0</v>
      </c>
      <c r="AA2619" s="60">
        <f>'Inventory Ref Sheet'!X2619</f>
        <v>0</v>
      </c>
      <c r="AB2619" s="61"/>
      <c r="AC2619" s="97" t="str">
        <f t="shared" si="139"/>
        <v/>
      </c>
      <c r="AD2619" s="59">
        <f>'Inventory Ref Sheet'!Y2619</f>
        <v>0</v>
      </c>
      <c r="AE2619" s="59">
        <f>'Inventory Ref Sheet'!Z2619</f>
        <v>0</v>
      </c>
      <c r="AF2619" s="102">
        <f>'Inventory Ref Sheet'!AA2619</f>
        <v>0</v>
      </c>
      <c r="AG2619" s="59">
        <f>'Inventory Ref Sheet'!AD2619</f>
        <v>0</v>
      </c>
      <c r="AH2619" s="59">
        <f>'Inventory Ref Sheet'!AE2619</f>
        <v>0</v>
      </c>
      <c r="AI2619" s="100" t="str">
        <f ca="1">IF('Inventory Ref Sheet'!AG2619&gt;0,YEAR(TODAY())-'Inventory Ref Sheet'!AG2619,"")</f>
        <v/>
      </c>
      <c r="AJ2619" s="99"/>
      <c r="AK2619" s="60">
        <f>'Inventory Ref Sheet'!AJ2619</f>
        <v>0</v>
      </c>
      <c r="AL2619" s="99"/>
      <c r="AM2619" s="97" t="str">
        <f t="shared" si="140"/>
        <v/>
      </c>
    </row>
    <row r="2620" spans="10:39" x14ac:dyDescent="0.25">
      <c r="J2620" s="59">
        <f>'Inventory Ref Sheet'!AK2620</f>
        <v>0</v>
      </c>
      <c r="K2620" s="59">
        <f>'Inventory Ref Sheet'!AL2620</f>
        <v>0</v>
      </c>
      <c r="L2620" s="59">
        <f>'Inventory Ref Sheet'!AM2620</f>
        <v>0</v>
      </c>
      <c r="M2620" s="59">
        <f>'Inventory Ref Sheet'!AP2620</f>
        <v>0</v>
      </c>
      <c r="N2620" s="59">
        <f>'Inventory Ref Sheet'!AQ2620</f>
        <v>0</v>
      </c>
      <c r="O2620" s="100" t="str">
        <f ca="1">IF('Inventory Ref Sheet'!AS2620&gt;0,YEAR(TODAY())-'Inventory Ref Sheet'!AS2620,"")</f>
        <v/>
      </c>
      <c r="P2620" s="95">
        <f>'Inventory Ref Sheet'!AU2620</f>
        <v>0</v>
      </c>
      <c r="Q2620" s="60">
        <f>'Inventory Ref Sheet'!AV2620</f>
        <v>0</v>
      </c>
      <c r="R2620" s="61"/>
      <c r="S2620" s="100" t="str">
        <f t="shared" si="138"/>
        <v/>
      </c>
      <c r="T2620" s="59">
        <f>'Inventory Ref Sheet'!M2620</f>
        <v>0</v>
      </c>
      <c r="U2620" s="102">
        <f>'Inventory Ref Sheet'!N2620</f>
        <v>0</v>
      </c>
      <c r="V2620" s="59">
        <f>'Inventory Ref Sheet'!O2620</f>
        <v>0</v>
      </c>
      <c r="W2620" s="59">
        <f>'Inventory Ref Sheet'!R2620</f>
        <v>0</v>
      </c>
      <c r="X2620" s="59">
        <f>'Inventory Ref Sheet'!S2620</f>
        <v>0</v>
      </c>
      <c r="Y2620" s="100" t="str">
        <f ca="1">IF('Inventory Ref Sheet'!U2620&gt;0,YEAR(TODAY())-'Inventory Ref Sheet'!U2620,"")</f>
        <v/>
      </c>
      <c r="Z2620" s="95">
        <f>'Inventory Ref Sheet'!W2620</f>
        <v>0</v>
      </c>
      <c r="AA2620" s="60">
        <f>'Inventory Ref Sheet'!X2620</f>
        <v>0</v>
      </c>
      <c r="AB2620" s="61"/>
      <c r="AC2620" s="97" t="str">
        <f t="shared" si="139"/>
        <v/>
      </c>
      <c r="AD2620" s="59">
        <f>'Inventory Ref Sheet'!Y2620</f>
        <v>0</v>
      </c>
      <c r="AE2620" s="59">
        <f>'Inventory Ref Sheet'!Z2620</f>
        <v>0</v>
      </c>
      <c r="AF2620" s="102">
        <f>'Inventory Ref Sheet'!AA2620</f>
        <v>0</v>
      </c>
      <c r="AG2620" s="59">
        <f>'Inventory Ref Sheet'!AD2620</f>
        <v>0</v>
      </c>
      <c r="AH2620" s="59">
        <f>'Inventory Ref Sheet'!AE2620</f>
        <v>0</v>
      </c>
      <c r="AI2620" s="100" t="str">
        <f ca="1">IF('Inventory Ref Sheet'!AG2620&gt;0,YEAR(TODAY())-'Inventory Ref Sheet'!AG2620,"")</f>
        <v/>
      </c>
      <c r="AJ2620" s="99"/>
      <c r="AK2620" s="60">
        <f>'Inventory Ref Sheet'!AJ2620</f>
        <v>0</v>
      </c>
      <c r="AL2620" s="99"/>
      <c r="AM2620" s="97" t="str">
        <f t="shared" si="140"/>
        <v/>
      </c>
    </row>
    <row r="2621" spans="10:39" x14ac:dyDescent="0.25">
      <c r="J2621" s="59">
        <f>'Inventory Ref Sheet'!AK2621</f>
        <v>0</v>
      </c>
      <c r="K2621" s="59">
        <f>'Inventory Ref Sheet'!AL2621</f>
        <v>0</v>
      </c>
      <c r="L2621" s="59">
        <f>'Inventory Ref Sheet'!AM2621</f>
        <v>0</v>
      </c>
      <c r="M2621" s="59">
        <f>'Inventory Ref Sheet'!AP2621</f>
        <v>0</v>
      </c>
      <c r="N2621" s="59">
        <f>'Inventory Ref Sheet'!AQ2621</f>
        <v>0</v>
      </c>
      <c r="O2621" s="100" t="str">
        <f ca="1">IF('Inventory Ref Sheet'!AS2621&gt;0,YEAR(TODAY())-'Inventory Ref Sheet'!AS2621,"")</f>
        <v/>
      </c>
      <c r="P2621" s="95">
        <f>'Inventory Ref Sheet'!AU2621</f>
        <v>0</v>
      </c>
      <c r="Q2621" s="60">
        <f>'Inventory Ref Sheet'!AV2621</f>
        <v>0</v>
      </c>
      <c r="R2621" s="61"/>
      <c r="S2621" s="100" t="str">
        <f t="shared" si="138"/>
        <v/>
      </c>
      <c r="T2621" s="59">
        <f>'Inventory Ref Sheet'!M2621</f>
        <v>0</v>
      </c>
      <c r="U2621" s="102">
        <f>'Inventory Ref Sheet'!N2621</f>
        <v>0</v>
      </c>
      <c r="V2621" s="59">
        <f>'Inventory Ref Sheet'!O2621</f>
        <v>0</v>
      </c>
      <c r="W2621" s="59">
        <f>'Inventory Ref Sheet'!R2621</f>
        <v>0</v>
      </c>
      <c r="X2621" s="59">
        <f>'Inventory Ref Sheet'!S2621</f>
        <v>0</v>
      </c>
      <c r="Y2621" s="100" t="str">
        <f ca="1">IF('Inventory Ref Sheet'!U2621&gt;0,YEAR(TODAY())-'Inventory Ref Sheet'!U2621,"")</f>
        <v/>
      </c>
      <c r="Z2621" s="95">
        <f>'Inventory Ref Sheet'!W2621</f>
        <v>0</v>
      </c>
      <c r="AA2621" s="60">
        <f>'Inventory Ref Sheet'!X2621</f>
        <v>0</v>
      </c>
      <c r="AB2621" s="61"/>
      <c r="AC2621" s="97" t="str">
        <f t="shared" si="139"/>
        <v/>
      </c>
      <c r="AD2621" s="59">
        <f>'Inventory Ref Sheet'!Y2621</f>
        <v>0</v>
      </c>
      <c r="AE2621" s="59">
        <f>'Inventory Ref Sheet'!Z2621</f>
        <v>0</v>
      </c>
      <c r="AF2621" s="102">
        <f>'Inventory Ref Sheet'!AA2621</f>
        <v>0</v>
      </c>
      <c r="AG2621" s="59">
        <f>'Inventory Ref Sheet'!AD2621</f>
        <v>0</v>
      </c>
      <c r="AH2621" s="59">
        <f>'Inventory Ref Sheet'!AE2621</f>
        <v>0</v>
      </c>
      <c r="AI2621" s="100" t="str">
        <f ca="1">IF('Inventory Ref Sheet'!AG2621&gt;0,YEAR(TODAY())-'Inventory Ref Sheet'!AG2621,"")</f>
        <v/>
      </c>
      <c r="AJ2621" s="99"/>
      <c r="AK2621" s="60">
        <f>'Inventory Ref Sheet'!AJ2621</f>
        <v>0</v>
      </c>
      <c r="AL2621" s="99"/>
      <c r="AM2621" s="97" t="str">
        <f t="shared" si="140"/>
        <v/>
      </c>
    </row>
    <row r="2622" spans="10:39" x14ac:dyDescent="0.25">
      <c r="J2622" s="59">
        <f>'Inventory Ref Sheet'!AK2622</f>
        <v>0</v>
      </c>
      <c r="K2622" s="59">
        <f>'Inventory Ref Sheet'!AL2622</f>
        <v>0</v>
      </c>
      <c r="L2622" s="59">
        <f>'Inventory Ref Sheet'!AM2622</f>
        <v>0</v>
      </c>
      <c r="M2622" s="59">
        <f>'Inventory Ref Sheet'!AP2622</f>
        <v>0</v>
      </c>
      <c r="N2622" s="59">
        <f>'Inventory Ref Sheet'!AQ2622</f>
        <v>0</v>
      </c>
      <c r="O2622" s="100" t="str">
        <f ca="1">IF('Inventory Ref Sheet'!AS2622&gt;0,YEAR(TODAY())-'Inventory Ref Sheet'!AS2622,"")</f>
        <v/>
      </c>
      <c r="P2622" s="95">
        <f>'Inventory Ref Sheet'!AU2622</f>
        <v>0</v>
      </c>
      <c r="Q2622" s="60">
        <f>'Inventory Ref Sheet'!AV2622</f>
        <v>0</v>
      </c>
      <c r="R2622" s="61"/>
      <c r="S2622" s="100" t="str">
        <f t="shared" si="138"/>
        <v/>
      </c>
      <c r="T2622" s="59">
        <f>'Inventory Ref Sheet'!M2622</f>
        <v>0</v>
      </c>
      <c r="U2622" s="102">
        <f>'Inventory Ref Sheet'!N2622</f>
        <v>0</v>
      </c>
      <c r="V2622" s="59">
        <f>'Inventory Ref Sheet'!O2622</f>
        <v>0</v>
      </c>
      <c r="W2622" s="59">
        <f>'Inventory Ref Sheet'!R2622</f>
        <v>0</v>
      </c>
      <c r="X2622" s="59">
        <f>'Inventory Ref Sheet'!S2622</f>
        <v>0</v>
      </c>
      <c r="Y2622" s="100" t="str">
        <f ca="1">IF('Inventory Ref Sheet'!U2622&gt;0,YEAR(TODAY())-'Inventory Ref Sheet'!U2622,"")</f>
        <v/>
      </c>
      <c r="Z2622" s="95">
        <f>'Inventory Ref Sheet'!W2622</f>
        <v>0</v>
      </c>
      <c r="AA2622" s="60">
        <f>'Inventory Ref Sheet'!X2622</f>
        <v>0</v>
      </c>
      <c r="AB2622" s="61"/>
      <c r="AC2622" s="97" t="str">
        <f t="shared" si="139"/>
        <v/>
      </c>
      <c r="AD2622" s="59">
        <f>'Inventory Ref Sheet'!Y2622</f>
        <v>0</v>
      </c>
      <c r="AE2622" s="59">
        <f>'Inventory Ref Sheet'!Z2622</f>
        <v>0</v>
      </c>
      <c r="AF2622" s="102">
        <f>'Inventory Ref Sheet'!AA2622</f>
        <v>0</v>
      </c>
      <c r="AG2622" s="59">
        <f>'Inventory Ref Sheet'!AD2622</f>
        <v>0</v>
      </c>
      <c r="AH2622" s="59">
        <f>'Inventory Ref Sheet'!AE2622</f>
        <v>0</v>
      </c>
      <c r="AI2622" s="100" t="str">
        <f ca="1">IF('Inventory Ref Sheet'!AG2622&gt;0,YEAR(TODAY())-'Inventory Ref Sheet'!AG2622,"")</f>
        <v/>
      </c>
      <c r="AJ2622" s="99"/>
      <c r="AK2622" s="60">
        <f>'Inventory Ref Sheet'!AJ2622</f>
        <v>0</v>
      </c>
      <c r="AL2622" s="99"/>
      <c r="AM2622" s="97" t="str">
        <f t="shared" si="140"/>
        <v/>
      </c>
    </row>
    <row r="2623" spans="10:39" x14ac:dyDescent="0.25">
      <c r="J2623" s="59">
        <f>'Inventory Ref Sheet'!AK2623</f>
        <v>0</v>
      </c>
      <c r="K2623" s="59">
        <f>'Inventory Ref Sheet'!AL2623</f>
        <v>0</v>
      </c>
      <c r="L2623" s="59">
        <f>'Inventory Ref Sheet'!AM2623</f>
        <v>0</v>
      </c>
      <c r="M2623" s="59">
        <f>'Inventory Ref Sheet'!AP2623</f>
        <v>0</v>
      </c>
      <c r="N2623" s="59">
        <f>'Inventory Ref Sheet'!AQ2623</f>
        <v>0</v>
      </c>
      <c r="O2623" s="100" t="str">
        <f ca="1">IF('Inventory Ref Sheet'!AS2623&gt;0,YEAR(TODAY())-'Inventory Ref Sheet'!AS2623,"")</f>
        <v/>
      </c>
      <c r="P2623" s="95">
        <f>'Inventory Ref Sheet'!AU2623</f>
        <v>0</v>
      </c>
      <c r="Q2623" s="60">
        <f>'Inventory Ref Sheet'!AV2623</f>
        <v>0</v>
      </c>
      <c r="R2623" s="61"/>
      <c r="S2623" s="100" t="str">
        <f t="shared" si="138"/>
        <v/>
      </c>
      <c r="T2623" s="59">
        <f>'Inventory Ref Sheet'!M2623</f>
        <v>0</v>
      </c>
      <c r="U2623" s="102">
        <f>'Inventory Ref Sheet'!N2623</f>
        <v>0</v>
      </c>
      <c r="V2623" s="59">
        <f>'Inventory Ref Sheet'!O2623</f>
        <v>0</v>
      </c>
      <c r="W2623" s="59">
        <f>'Inventory Ref Sheet'!R2623</f>
        <v>0</v>
      </c>
      <c r="X2623" s="59">
        <f>'Inventory Ref Sheet'!S2623</f>
        <v>0</v>
      </c>
      <c r="Y2623" s="100" t="str">
        <f ca="1">IF('Inventory Ref Sheet'!U2623&gt;0,YEAR(TODAY())-'Inventory Ref Sheet'!U2623,"")</f>
        <v/>
      </c>
      <c r="Z2623" s="95">
        <f>'Inventory Ref Sheet'!W2623</f>
        <v>0</v>
      </c>
      <c r="AA2623" s="60">
        <f>'Inventory Ref Sheet'!X2623</f>
        <v>0</v>
      </c>
      <c r="AB2623" s="61"/>
      <c r="AC2623" s="97" t="str">
        <f t="shared" si="139"/>
        <v/>
      </c>
      <c r="AD2623" s="59">
        <f>'Inventory Ref Sheet'!Y2623</f>
        <v>0</v>
      </c>
      <c r="AE2623" s="59">
        <f>'Inventory Ref Sheet'!Z2623</f>
        <v>0</v>
      </c>
      <c r="AF2623" s="102">
        <f>'Inventory Ref Sheet'!AA2623</f>
        <v>0</v>
      </c>
      <c r="AG2623" s="59">
        <f>'Inventory Ref Sheet'!AD2623</f>
        <v>0</v>
      </c>
      <c r="AH2623" s="59">
        <f>'Inventory Ref Sheet'!AE2623</f>
        <v>0</v>
      </c>
      <c r="AI2623" s="100" t="str">
        <f ca="1">IF('Inventory Ref Sheet'!AG2623&gt;0,YEAR(TODAY())-'Inventory Ref Sheet'!AG2623,"")</f>
        <v/>
      </c>
      <c r="AJ2623" s="99"/>
      <c r="AK2623" s="60">
        <f>'Inventory Ref Sheet'!AJ2623</f>
        <v>0</v>
      </c>
      <c r="AL2623" s="99"/>
      <c r="AM2623" s="97" t="str">
        <f t="shared" si="140"/>
        <v/>
      </c>
    </row>
    <row r="2624" spans="10:39" x14ac:dyDescent="0.25">
      <c r="J2624" s="59">
        <f>'Inventory Ref Sheet'!AK2624</f>
        <v>0</v>
      </c>
      <c r="K2624" s="59">
        <f>'Inventory Ref Sheet'!AL2624</f>
        <v>0</v>
      </c>
      <c r="L2624" s="59">
        <f>'Inventory Ref Sheet'!AM2624</f>
        <v>0</v>
      </c>
      <c r="M2624" s="59">
        <f>'Inventory Ref Sheet'!AP2624</f>
        <v>0</v>
      </c>
      <c r="N2624" s="59">
        <f>'Inventory Ref Sheet'!AQ2624</f>
        <v>0</v>
      </c>
      <c r="O2624" s="100" t="str">
        <f ca="1">IF('Inventory Ref Sheet'!AS2624&gt;0,YEAR(TODAY())-'Inventory Ref Sheet'!AS2624,"")</f>
        <v/>
      </c>
      <c r="P2624" s="95">
        <f>'Inventory Ref Sheet'!AU2624</f>
        <v>0</v>
      </c>
      <c r="Q2624" s="60">
        <f>'Inventory Ref Sheet'!AV2624</f>
        <v>0</v>
      </c>
      <c r="R2624" s="61"/>
      <c r="S2624" s="100" t="str">
        <f t="shared" si="138"/>
        <v/>
      </c>
      <c r="T2624" s="59">
        <f>'Inventory Ref Sheet'!M2624</f>
        <v>0</v>
      </c>
      <c r="U2624" s="102">
        <f>'Inventory Ref Sheet'!N2624</f>
        <v>0</v>
      </c>
      <c r="V2624" s="59">
        <f>'Inventory Ref Sheet'!O2624</f>
        <v>0</v>
      </c>
      <c r="W2624" s="59">
        <f>'Inventory Ref Sheet'!R2624</f>
        <v>0</v>
      </c>
      <c r="X2624" s="59">
        <f>'Inventory Ref Sheet'!S2624</f>
        <v>0</v>
      </c>
      <c r="Y2624" s="100" t="str">
        <f ca="1">IF('Inventory Ref Sheet'!U2624&gt;0,YEAR(TODAY())-'Inventory Ref Sheet'!U2624,"")</f>
        <v/>
      </c>
      <c r="Z2624" s="95">
        <f>'Inventory Ref Sheet'!W2624</f>
        <v>0</v>
      </c>
      <c r="AA2624" s="60">
        <f>'Inventory Ref Sheet'!X2624</f>
        <v>0</v>
      </c>
      <c r="AB2624" s="61"/>
      <c r="AC2624" s="97" t="str">
        <f t="shared" si="139"/>
        <v/>
      </c>
      <c r="AD2624" s="59">
        <f>'Inventory Ref Sheet'!Y2624</f>
        <v>0</v>
      </c>
      <c r="AE2624" s="59">
        <f>'Inventory Ref Sheet'!Z2624</f>
        <v>0</v>
      </c>
      <c r="AF2624" s="102">
        <f>'Inventory Ref Sheet'!AA2624</f>
        <v>0</v>
      </c>
      <c r="AG2624" s="59">
        <f>'Inventory Ref Sheet'!AD2624</f>
        <v>0</v>
      </c>
      <c r="AH2624" s="59">
        <f>'Inventory Ref Sheet'!AE2624</f>
        <v>0</v>
      </c>
      <c r="AI2624" s="100" t="str">
        <f ca="1">IF('Inventory Ref Sheet'!AG2624&gt;0,YEAR(TODAY())-'Inventory Ref Sheet'!AG2624,"")</f>
        <v/>
      </c>
      <c r="AJ2624" s="99"/>
      <c r="AK2624" s="60">
        <f>'Inventory Ref Sheet'!AJ2624</f>
        <v>0</v>
      </c>
      <c r="AL2624" s="99"/>
      <c r="AM2624" s="97" t="str">
        <f t="shared" si="140"/>
        <v/>
      </c>
    </row>
    <row r="2625" spans="10:39" x14ac:dyDescent="0.25">
      <c r="J2625" s="59">
        <f>'Inventory Ref Sheet'!AK2625</f>
        <v>0</v>
      </c>
      <c r="K2625" s="59">
        <f>'Inventory Ref Sheet'!AL2625</f>
        <v>0</v>
      </c>
      <c r="L2625" s="59">
        <f>'Inventory Ref Sheet'!AM2625</f>
        <v>0</v>
      </c>
      <c r="M2625" s="59">
        <f>'Inventory Ref Sheet'!AP2625</f>
        <v>0</v>
      </c>
      <c r="N2625" s="59">
        <f>'Inventory Ref Sheet'!AQ2625</f>
        <v>0</v>
      </c>
      <c r="O2625" s="100" t="str">
        <f ca="1">IF('Inventory Ref Sheet'!AS2625&gt;0,YEAR(TODAY())-'Inventory Ref Sheet'!AS2625,"")</f>
        <v/>
      </c>
      <c r="P2625" s="95">
        <f>'Inventory Ref Sheet'!AU2625</f>
        <v>0</v>
      </c>
      <c r="Q2625" s="60">
        <f>'Inventory Ref Sheet'!AV2625</f>
        <v>0</v>
      </c>
      <c r="R2625" s="61"/>
      <c r="S2625" s="100" t="str">
        <f t="shared" si="138"/>
        <v/>
      </c>
      <c r="T2625" s="59">
        <f>'Inventory Ref Sheet'!M2625</f>
        <v>0</v>
      </c>
      <c r="U2625" s="102">
        <f>'Inventory Ref Sheet'!N2625</f>
        <v>0</v>
      </c>
      <c r="V2625" s="59">
        <f>'Inventory Ref Sheet'!O2625</f>
        <v>0</v>
      </c>
      <c r="W2625" s="59">
        <f>'Inventory Ref Sheet'!R2625</f>
        <v>0</v>
      </c>
      <c r="X2625" s="59">
        <f>'Inventory Ref Sheet'!S2625</f>
        <v>0</v>
      </c>
      <c r="Y2625" s="100" t="str">
        <f ca="1">IF('Inventory Ref Sheet'!U2625&gt;0,YEAR(TODAY())-'Inventory Ref Sheet'!U2625,"")</f>
        <v/>
      </c>
      <c r="Z2625" s="95">
        <f>'Inventory Ref Sheet'!W2625</f>
        <v>0</v>
      </c>
      <c r="AA2625" s="60">
        <f>'Inventory Ref Sheet'!X2625</f>
        <v>0</v>
      </c>
      <c r="AB2625" s="61"/>
      <c r="AC2625" s="97" t="str">
        <f t="shared" si="139"/>
        <v/>
      </c>
      <c r="AD2625" s="59">
        <f>'Inventory Ref Sheet'!Y2625</f>
        <v>0</v>
      </c>
      <c r="AE2625" s="59">
        <f>'Inventory Ref Sheet'!Z2625</f>
        <v>0</v>
      </c>
      <c r="AF2625" s="102">
        <f>'Inventory Ref Sheet'!AA2625</f>
        <v>0</v>
      </c>
      <c r="AG2625" s="59">
        <f>'Inventory Ref Sheet'!AD2625</f>
        <v>0</v>
      </c>
      <c r="AH2625" s="59">
        <f>'Inventory Ref Sheet'!AE2625</f>
        <v>0</v>
      </c>
      <c r="AI2625" s="100" t="str">
        <f ca="1">IF('Inventory Ref Sheet'!AG2625&gt;0,YEAR(TODAY())-'Inventory Ref Sheet'!AG2625,"")</f>
        <v/>
      </c>
      <c r="AJ2625" s="99"/>
      <c r="AK2625" s="60">
        <f>'Inventory Ref Sheet'!AJ2625</f>
        <v>0</v>
      </c>
      <c r="AL2625" s="99"/>
      <c r="AM2625" s="97" t="str">
        <f t="shared" si="140"/>
        <v/>
      </c>
    </row>
    <row r="2626" spans="10:39" x14ac:dyDescent="0.25">
      <c r="J2626" s="59">
        <f>'Inventory Ref Sheet'!AK2626</f>
        <v>0</v>
      </c>
      <c r="K2626" s="59">
        <f>'Inventory Ref Sheet'!AL2626</f>
        <v>0</v>
      </c>
      <c r="L2626" s="59">
        <f>'Inventory Ref Sheet'!AM2626</f>
        <v>0</v>
      </c>
      <c r="M2626" s="59">
        <f>'Inventory Ref Sheet'!AP2626</f>
        <v>0</v>
      </c>
      <c r="N2626" s="59">
        <f>'Inventory Ref Sheet'!AQ2626</f>
        <v>0</v>
      </c>
      <c r="O2626" s="100" t="str">
        <f ca="1">IF('Inventory Ref Sheet'!AS2626&gt;0,YEAR(TODAY())-'Inventory Ref Sheet'!AS2626,"")</f>
        <v/>
      </c>
      <c r="P2626" s="95">
        <f>'Inventory Ref Sheet'!AU2626</f>
        <v>0</v>
      </c>
      <c r="Q2626" s="60">
        <f>'Inventory Ref Sheet'!AV2626</f>
        <v>0</v>
      </c>
      <c r="R2626" s="61"/>
      <c r="S2626" s="100" t="str">
        <f t="shared" si="138"/>
        <v/>
      </c>
      <c r="T2626" s="59">
        <f>'Inventory Ref Sheet'!M2626</f>
        <v>0</v>
      </c>
      <c r="U2626" s="102">
        <f>'Inventory Ref Sheet'!N2626</f>
        <v>0</v>
      </c>
      <c r="V2626" s="59">
        <f>'Inventory Ref Sheet'!O2626</f>
        <v>0</v>
      </c>
      <c r="W2626" s="59">
        <f>'Inventory Ref Sheet'!R2626</f>
        <v>0</v>
      </c>
      <c r="X2626" s="59">
        <f>'Inventory Ref Sheet'!S2626</f>
        <v>0</v>
      </c>
      <c r="Y2626" s="100" t="str">
        <f ca="1">IF('Inventory Ref Sheet'!U2626&gt;0,YEAR(TODAY())-'Inventory Ref Sheet'!U2626,"")</f>
        <v/>
      </c>
      <c r="Z2626" s="95">
        <f>'Inventory Ref Sheet'!W2626</f>
        <v>0</v>
      </c>
      <c r="AA2626" s="60">
        <f>'Inventory Ref Sheet'!X2626</f>
        <v>0</v>
      </c>
      <c r="AB2626" s="61"/>
      <c r="AC2626" s="97" t="str">
        <f t="shared" si="139"/>
        <v/>
      </c>
      <c r="AD2626" s="59">
        <f>'Inventory Ref Sheet'!Y2626</f>
        <v>0</v>
      </c>
      <c r="AE2626" s="59">
        <f>'Inventory Ref Sheet'!Z2626</f>
        <v>0</v>
      </c>
      <c r="AF2626" s="102">
        <f>'Inventory Ref Sheet'!AA2626</f>
        <v>0</v>
      </c>
      <c r="AG2626" s="59">
        <f>'Inventory Ref Sheet'!AD2626</f>
        <v>0</v>
      </c>
      <c r="AH2626" s="59">
        <f>'Inventory Ref Sheet'!AE2626</f>
        <v>0</v>
      </c>
      <c r="AI2626" s="100" t="str">
        <f ca="1">IF('Inventory Ref Sheet'!AG2626&gt;0,YEAR(TODAY())-'Inventory Ref Sheet'!AG2626,"")</f>
        <v/>
      </c>
      <c r="AJ2626" s="99"/>
      <c r="AK2626" s="60">
        <f>'Inventory Ref Sheet'!AJ2626</f>
        <v>0</v>
      </c>
      <c r="AL2626" s="99"/>
      <c r="AM2626" s="97" t="str">
        <f t="shared" si="140"/>
        <v/>
      </c>
    </row>
    <row r="2627" spans="10:39" x14ac:dyDescent="0.25">
      <c r="J2627" s="59">
        <f>'Inventory Ref Sheet'!AK2627</f>
        <v>0</v>
      </c>
      <c r="K2627" s="59">
        <f>'Inventory Ref Sheet'!AL2627</f>
        <v>0</v>
      </c>
      <c r="L2627" s="59">
        <f>'Inventory Ref Sheet'!AM2627</f>
        <v>0</v>
      </c>
      <c r="M2627" s="59">
        <f>'Inventory Ref Sheet'!AP2627</f>
        <v>0</v>
      </c>
      <c r="N2627" s="59">
        <f>'Inventory Ref Sheet'!AQ2627</f>
        <v>0</v>
      </c>
      <c r="O2627" s="100" t="str">
        <f ca="1">IF('Inventory Ref Sheet'!AS2627&gt;0,YEAR(TODAY())-'Inventory Ref Sheet'!AS2627,"")</f>
        <v/>
      </c>
      <c r="P2627" s="95">
        <f>'Inventory Ref Sheet'!AU2627</f>
        <v>0</v>
      </c>
      <c r="Q2627" s="60">
        <f>'Inventory Ref Sheet'!AV2627</f>
        <v>0</v>
      </c>
      <c r="R2627" s="61"/>
      <c r="S2627" s="100" t="str">
        <f t="shared" si="138"/>
        <v/>
      </c>
      <c r="T2627" s="59">
        <f>'Inventory Ref Sheet'!M2627</f>
        <v>0</v>
      </c>
      <c r="U2627" s="102">
        <f>'Inventory Ref Sheet'!N2627</f>
        <v>0</v>
      </c>
      <c r="V2627" s="59">
        <f>'Inventory Ref Sheet'!O2627</f>
        <v>0</v>
      </c>
      <c r="W2627" s="59">
        <f>'Inventory Ref Sheet'!R2627</f>
        <v>0</v>
      </c>
      <c r="X2627" s="59">
        <f>'Inventory Ref Sheet'!S2627</f>
        <v>0</v>
      </c>
      <c r="Y2627" s="100" t="str">
        <f ca="1">IF('Inventory Ref Sheet'!U2627&gt;0,YEAR(TODAY())-'Inventory Ref Sheet'!U2627,"")</f>
        <v/>
      </c>
      <c r="Z2627" s="95">
        <f>'Inventory Ref Sheet'!W2627</f>
        <v>0</v>
      </c>
      <c r="AA2627" s="60">
        <f>'Inventory Ref Sheet'!X2627</f>
        <v>0</v>
      </c>
      <c r="AB2627" s="61"/>
      <c r="AC2627" s="97" t="str">
        <f t="shared" si="139"/>
        <v/>
      </c>
      <c r="AD2627" s="59">
        <f>'Inventory Ref Sheet'!Y2627</f>
        <v>0</v>
      </c>
      <c r="AE2627" s="59">
        <f>'Inventory Ref Sheet'!Z2627</f>
        <v>0</v>
      </c>
      <c r="AF2627" s="102">
        <f>'Inventory Ref Sheet'!AA2627</f>
        <v>0</v>
      </c>
      <c r="AG2627" s="59">
        <f>'Inventory Ref Sheet'!AD2627</f>
        <v>0</v>
      </c>
      <c r="AH2627" s="59">
        <f>'Inventory Ref Sheet'!AE2627</f>
        <v>0</v>
      </c>
      <c r="AI2627" s="100" t="str">
        <f ca="1">IF('Inventory Ref Sheet'!AG2627&gt;0,YEAR(TODAY())-'Inventory Ref Sheet'!AG2627,"")</f>
        <v/>
      </c>
      <c r="AJ2627" s="99"/>
      <c r="AK2627" s="60">
        <f>'Inventory Ref Sheet'!AJ2627</f>
        <v>0</v>
      </c>
      <c r="AL2627" s="99"/>
      <c r="AM2627" s="97" t="str">
        <f t="shared" si="140"/>
        <v/>
      </c>
    </row>
    <row r="2628" spans="10:39" x14ac:dyDescent="0.25">
      <c r="J2628" s="59">
        <f>'Inventory Ref Sheet'!AK2628</f>
        <v>0</v>
      </c>
      <c r="K2628" s="59">
        <f>'Inventory Ref Sheet'!AL2628</f>
        <v>0</v>
      </c>
      <c r="L2628" s="59">
        <f>'Inventory Ref Sheet'!AM2628</f>
        <v>0</v>
      </c>
      <c r="M2628" s="59">
        <f>'Inventory Ref Sheet'!AP2628</f>
        <v>0</v>
      </c>
      <c r="N2628" s="59">
        <f>'Inventory Ref Sheet'!AQ2628</f>
        <v>0</v>
      </c>
      <c r="O2628" s="100" t="str">
        <f ca="1">IF('Inventory Ref Sheet'!AS2628&gt;0,YEAR(TODAY())-'Inventory Ref Sheet'!AS2628,"")</f>
        <v/>
      </c>
      <c r="P2628" s="95">
        <f>'Inventory Ref Sheet'!AU2628</f>
        <v>0</v>
      </c>
      <c r="Q2628" s="60">
        <f>'Inventory Ref Sheet'!AV2628</f>
        <v>0</v>
      </c>
      <c r="R2628" s="61"/>
      <c r="S2628" s="100" t="str">
        <f t="shared" si="138"/>
        <v/>
      </c>
      <c r="T2628" s="59">
        <f>'Inventory Ref Sheet'!M2628</f>
        <v>0</v>
      </c>
      <c r="U2628" s="102">
        <f>'Inventory Ref Sheet'!N2628</f>
        <v>0</v>
      </c>
      <c r="V2628" s="59">
        <f>'Inventory Ref Sheet'!O2628</f>
        <v>0</v>
      </c>
      <c r="W2628" s="59">
        <f>'Inventory Ref Sheet'!R2628</f>
        <v>0</v>
      </c>
      <c r="X2628" s="59">
        <f>'Inventory Ref Sheet'!S2628</f>
        <v>0</v>
      </c>
      <c r="Y2628" s="100" t="str">
        <f ca="1">IF('Inventory Ref Sheet'!U2628&gt;0,YEAR(TODAY())-'Inventory Ref Sheet'!U2628,"")</f>
        <v/>
      </c>
      <c r="Z2628" s="95">
        <f>'Inventory Ref Sheet'!W2628</f>
        <v>0</v>
      </c>
      <c r="AA2628" s="60">
        <f>'Inventory Ref Sheet'!X2628</f>
        <v>0</v>
      </c>
      <c r="AB2628" s="61"/>
      <c r="AC2628" s="97" t="str">
        <f t="shared" si="139"/>
        <v/>
      </c>
      <c r="AD2628" s="59">
        <f>'Inventory Ref Sheet'!Y2628</f>
        <v>0</v>
      </c>
      <c r="AE2628" s="59">
        <f>'Inventory Ref Sheet'!Z2628</f>
        <v>0</v>
      </c>
      <c r="AF2628" s="102">
        <f>'Inventory Ref Sheet'!AA2628</f>
        <v>0</v>
      </c>
      <c r="AG2628" s="59">
        <f>'Inventory Ref Sheet'!AD2628</f>
        <v>0</v>
      </c>
      <c r="AH2628" s="59">
        <f>'Inventory Ref Sheet'!AE2628</f>
        <v>0</v>
      </c>
      <c r="AI2628" s="100" t="str">
        <f ca="1">IF('Inventory Ref Sheet'!AG2628&gt;0,YEAR(TODAY())-'Inventory Ref Sheet'!AG2628,"")</f>
        <v/>
      </c>
      <c r="AJ2628" s="99"/>
      <c r="AK2628" s="60">
        <f>'Inventory Ref Sheet'!AJ2628</f>
        <v>0</v>
      </c>
      <c r="AL2628" s="99"/>
      <c r="AM2628" s="97" t="str">
        <f t="shared" si="140"/>
        <v/>
      </c>
    </row>
    <row r="2629" spans="10:39" x14ac:dyDescent="0.25">
      <c r="J2629" s="59">
        <f>'Inventory Ref Sheet'!AK2629</f>
        <v>0</v>
      </c>
      <c r="K2629" s="59">
        <f>'Inventory Ref Sheet'!AL2629</f>
        <v>0</v>
      </c>
      <c r="L2629" s="59">
        <f>'Inventory Ref Sheet'!AM2629</f>
        <v>0</v>
      </c>
      <c r="M2629" s="59">
        <f>'Inventory Ref Sheet'!AP2629</f>
        <v>0</v>
      </c>
      <c r="N2629" s="59">
        <f>'Inventory Ref Sheet'!AQ2629</f>
        <v>0</v>
      </c>
      <c r="O2629" s="100" t="str">
        <f ca="1">IF('Inventory Ref Sheet'!AS2629&gt;0,YEAR(TODAY())-'Inventory Ref Sheet'!AS2629,"")</f>
        <v/>
      </c>
      <c r="P2629" s="95">
        <f>'Inventory Ref Sheet'!AU2629</f>
        <v>0</v>
      </c>
      <c r="Q2629" s="60">
        <f>'Inventory Ref Sheet'!AV2629</f>
        <v>0</v>
      </c>
      <c r="R2629" s="61"/>
      <c r="S2629" s="100" t="str">
        <f t="shared" si="138"/>
        <v/>
      </c>
      <c r="T2629" s="59">
        <f>'Inventory Ref Sheet'!M2629</f>
        <v>0</v>
      </c>
      <c r="U2629" s="102">
        <f>'Inventory Ref Sheet'!N2629</f>
        <v>0</v>
      </c>
      <c r="V2629" s="59">
        <f>'Inventory Ref Sheet'!O2629</f>
        <v>0</v>
      </c>
      <c r="W2629" s="59">
        <f>'Inventory Ref Sheet'!R2629</f>
        <v>0</v>
      </c>
      <c r="X2629" s="59">
        <f>'Inventory Ref Sheet'!S2629</f>
        <v>0</v>
      </c>
      <c r="Y2629" s="100" t="str">
        <f ca="1">IF('Inventory Ref Sheet'!U2629&gt;0,YEAR(TODAY())-'Inventory Ref Sheet'!U2629,"")</f>
        <v/>
      </c>
      <c r="Z2629" s="95">
        <f>'Inventory Ref Sheet'!W2629</f>
        <v>0</v>
      </c>
      <c r="AA2629" s="60">
        <f>'Inventory Ref Sheet'!X2629</f>
        <v>0</v>
      </c>
      <c r="AB2629" s="61"/>
      <c r="AC2629" s="97" t="str">
        <f t="shared" si="139"/>
        <v/>
      </c>
      <c r="AD2629" s="59">
        <f>'Inventory Ref Sheet'!Y2629</f>
        <v>0</v>
      </c>
      <c r="AE2629" s="59">
        <f>'Inventory Ref Sheet'!Z2629</f>
        <v>0</v>
      </c>
      <c r="AF2629" s="102">
        <f>'Inventory Ref Sheet'!AA2629</f>
        <v>0</v>
      </c>
      <c r="AG2629" s="59">
        <f>'Inventory Ref Sheet'!AD2629</f>
        <v>0</v>
      </c>
      <c r="AH2629" s="59">
        <f>'Inventory Ref Sheet'!AE2629</f>
        <v>0</v>
      </c>
      <c r="AI2629" s="100" t="str">
        <f ca="1">IF('Inventory Ref Sheet'!AG2629&gt;0,YEAR(TODAY())-'Inventory Ref Sheet'!AG2629,"")</f>
        <v/>
      </c>
      <c r="AJ2629" s="99"/>
      <c r="AK2629" s="60">
        <f>'Inventory Ref Sheet'!AJ2629</f>
        <v>0</v>
      </c>
      <c r="AL2629" s="99"/>
      <c r="AM2629" s="97" t="str">
        <f t="shared" si="140"/>
        <v/>
      </c>
    </row>
    <row r="2630" spans="10:39" x14ac:dyDescent="0.25">
      <c r="J2630" s="59">
        <f>'Inventory Ref Sheet'!AK2630</f>
        <v>0</v>
      </c>
      <c r="K2630" s="59">
        <f>'Inventory Ref Sheet'!AL2630</f>
        <v>0</v>
      </c>
      <c r="L2630" s="59">
        <f>'Inventory Ref Sheet'!AM2630</f>
        <v>0</v>
      </c>
      <c r="M2630" s="59">
        <f>'Inventory Ref Sheet'!AP2630</f>
        <v>0</v>
      </c>
      <c r="N2630" s="59">
        <f>'Inventory Ref Sheet'!AQ2630</f>
        <v>0</v>
      </c>
      <c r="O2630" s="100" t="str">
        <f ca="1">IF('Inventory Ref Sheet'!AS2630&gt;0,YEAR(TODAY())-'Inventory Ref Sheet'!AS2630,"")</f>
        <v/>
      </c>
      <c r="P2630" s="95">
        <f>'Inventory Ref Sheet'!AU2630</f>
        <v>0</v>
      </c>
      <c r="Q2630" s="60">
        <f>'Inventory Ref Sheet'!AV2630</f>
        <v>0</v>
      </c>
      <c r="R2630" s="61"/>
      <c r="S2630" s="100" t="str">
        <f t="shared" ref="S2630:S2693" si="141">IF(ISTEXT(J2630),IF(O2630&gt;=R2630,"Yes","No"),"")</f>
        <v/>
      </c>
      <c r="T2630" s="59">
        <f>'Inventory Ref Sheet'!M2630</f>
        <v>0</v>
      </c>
      <c r="U2630" s="102">
        <f>'Inventory Ref Sheet'!N2630</f>
        <v>0</v>
      </c>
      <c r="V2630" s="59">
        <f>'Inventory Ref Sheet'!O2630</f>
        <v>0</v>
      </c>
      <c r="W2630" s="59">
        <f>'Inventory Ref Sheet'!R2630</f>
        <v>0</v>
      </c>
      <c r="X2630" s="59">
        <f>'Inventory Ref Sheet'!S2630</f>
        <v>0</v>
      </c>
      <c r="Y2630" s="100" t="str">
        <f ca="1">IF('Inventory Ref Sheet'!U2630&gt;0,YEAR(TODAY())-'Inventory Ref Sheet'!U2630,"")</f>
        <v/>
      </c>
      <c r="Z2630" s="95">
        <f>'Inventory Ref Sheet'!W2630</f>
        <v>0</v>
      </c>
      <c r="AA2630" s="60">
        <f>'Inventory Ref Sheet'!X2630</f>
        <v>0</v>
      </c>
      <c r="AB2630" s="61"/>
      <c r="AC2630" s="97" t="str">
        <f t="shared" si="139"/>
        <v/>
      </c>
      <c r="AD2630" s="59">
        <f>'Inventory Ref Sheet'!Y2630</f>
        <v>0</v>
      </c>
      <c r="AE2630" s="59">
        <f>'Inventory Ref Sheet'!Z2630</f>
        <v>0</v>
      </c>
      <c r="AF2630" s="102">
        <f>'Inventory Ref Sheet'!AA2630</f>
        <v>0</v>
      </c>
      <c r="AG2630" s="59">
        <f>'Inventory Ref Sheet'!AD2630</f>
        <v>0</v>
      </c>
      <c r="AH2630" s="59">
        <f>'Inventory Ref Sheet'!AE2630</f>
        <v>0</v>
      </c>
      <c r="AI2630" s="100" t="str">
        <f ca="1">IF('Inventory Ref Sheet'!AG2630&gt;0,YEAR(TODAY())-'Inventory Ref Sheet'!AG2630,"")</f>
        <v/>
      </c>
      <c r="AJ2630" s="99"/>
      <c r="AK2630" s="60">
        <f>'Inventory Ref Sheet'!AJ2630</f>
        <v>0</v>
      </c>
      <c r="AL2630" s="99"/>
      <c r="AM2630" s="97" t="str">
        <f t="shared" si="140"/>
        <v/>
      </c>
    </row>
    <row r="2631" spans="10:39" x14ac:dyDescent="0.25">
      <c r="J2631" s="59">
        <f>'Inventory Ref Sheet'!AK2631</f>
        <v>0</v>
      </c>
      <c r="K2631" s="59">
        <f>'Inventory Ref Sheet'!AL2631</f>
        <v>0</v>
      </c>
      <c r="L2631" s="59">
        <f>'Inventory Ref Sheet'!AM2631</f>
        <v>0</v>
      </c>
      <c r="M2631" s="59">
        <f>'Inventory Ref Sheet'!AP2631</f>
        <v>0</v>
      </c>
      <c r="N2631" s="59">
        <f>'Inventory Ref Sheet'!AQ2631</f>
        <v>0</v>
      </c>
      <c r="O2631" s="100" t="str">
        <f ca="1">IF('Inventory Ref Sheet'!AS2631&gt;0,YEAR(TODAY())-'Inventory Ref Sheet'!AS2631,"")</f>
        <v/>
      </c>
      <c r="P2631" s="95">
        <f>'Inventory Ref Sheet'!AU2631</f>
        <v>0</v>
      </c>
      <c r="Q2631" s="60">
        <f>'Inventory Ref Sheet'!AV2631</f>
        <v>0</v>
      </c>
      <c r="R2631" s="61"/>
      <c r="S2631" s="100" t="str">
        <f t="shared" si="141"/>
        <v/>
      </c>
      <c r="T2631" s="59">
        <f>'Inventory Ref Sheet'!M2631</f>
        <v>0</v>
      </c>
      <c r="U2631" s="102">
        <f>'Inventory Ref Sheet'!N2631</f>
        <v>0</v>
      </c>
      <c r="V2631" s="59">
        <f>'Inventory Ref Sheet'!O2631</f>
        <v>0</v>
      </c>
      <c r="W2631" s="59">
        <f>'Inventory Ref Sheet'!R2631</f>
        <v>0</v>
      </c>
      <c r="X2631" s="59">
        <f>'Inventory Ref Sheet'!S2631</f>
        <v>0</v>
      </c>
      <c r="Y2631" s="100" t="str">
        <f ca="1">IF('Inventory Ref Sheet'!U2631&gt;0,YEAR(TODAY())-'Inventory Ref Sheet'!U2631,"")</f>
        <v/>
      </c>
      <c r="Z2631" s="95">
        <f>'Inventory Ref Sheet'!W2631</f>
        <v>0</v>
      </c>
      <c r="AA2631" s="60">
        <f>'Inventory Ref Sheet'!X2631</f>
        <v>0</v>
      </c>
      <c r="AB2631" s="61"/>
      <c r="AC2631" s="97" t="str">
        <f t="shared" si="139"/>
        <v/>
      </c>
      <c r="AD2631" s="59">
        <f>'Inventory Ref Sheet'!Y2631</f>
        <v>0</v>
      </c>
      <c r="AE2631" s="59">
        <f>'Inventory Ref Sheet'!Z2631</f>
        <v>0</v>
      </c>
      <c r="AF2631" s="102">
        <f>'Inventory Ref Sheet'!AA2631</f>
        <v>0</v>
      </c>
      <c r="AG2631" s="59">
        <f>'Inventory Ref Sheet'!AD2631</f>
        <v>0</v>
      </c>
      <c r="AH2631" s="59">
        <f>'Inventory Ref Sheet'!AE2631</f>
        <v>0</v>
      </c>
      <c r="AI2631" s="100" t="str">
        <f ca="1">IF('Inventory Ref Sheet'!AG2631&gt;0,YEAR(TODAY())-'Inventory Ref Sheet'!AG2631,"")</f>
        <v/>
      </c>
      <c r="AJ2631" s="99"/>
      <c r="AK2631" s="60">
        <f>'Inventory Ref Sheet'!AJ2631</f>
        <v>0</v>
      </c>
      <c r="AL2631" s="99"/>
      <c r="AM2631" s="97" t="str">
        <f t="shared" si="140"/>
        <v/>
      </c>
    </row>
    <row r="2632" spans="10:39" x14ac:dyDescent="0.25">
      <c r="J2632" s="59">
        <f>'Inventory Ref Sheet'!AK2632</f>
        <v>0</v>
      </c>
      <c r="K2632" s="59">
        <f>'Inventory Ref Sheet'!AL2632</f>
        <v>0</v>
      </c>
      <c r="L2632" s="59">
        <f>'Inventory Ref Sheet'!AM2632</f>
        <v>0</v>
      </c>
      <c r="M2632" s="59">
        <f>'Inventory Ref Sheet'!AP2632</f>
        <v>0</v>
      </c>
      <c r="N2632" s="59">
        <f>'Inventory Ref Sheet'!AQ2632</f>
        <v>0</v>
      </c>
      <c r="O2632" s="100" t="str">
        <f ca="1">IF('Inventory Ref Sheet'!AS2632&gt;0,YEAR(TODAY())-'Inventory Ref Sheet'!AS2632,"")</f>
        <v/>
      </c>
      <c r="P2632" s="95">
        <f>'Inventory Ref Sheet'!AU2632</f>
        <v>0</v>
      </c>
      <c r="Q2632" s="60">
        <f>'Inventory Ref Sheet'!AV2632</f>
        <v>0</v>
      </c>
      <c r="R2632" s="61"/>
      <c r="S2632" s="100" t="str">
        <f t="shared" si="141"/>
        <v/>
      </c>
      <c r="T2632" s="59">
        <f>'Inventory Ref Sheet'!M2632</f>
        <v>0</v>
      </c>
      <c r="U2632" s="102">
        <f>'Inventory Ref Sheet'!N2632</f>
        <v>0</v>
      </c>
      <c r="V2632" s="59">
        <f>'Inventory Ref Sheet'!O2632</f>
        <v>0</v>
      </c>
      <c r="W2632" s="59">
        <f>'Inventory Ref Sheet'!R2632</f>
        <v>0</v>
      </c>
      <c r="X2632" s="59">
        <f>'Inventory Ref Sheet'!S2632</f>
        <v>0</v>
      </c>
      <c r="Y2632" s="100" t="str">
        <f ca="1">IF('Inventory Ref Sheet'!U2632&gt;0,YEAR(TODAY())-'Inventory Ref Sheet'!U2632,"")</f>
        <v/>
      </c>
      <c r="Z2632" s="95">
        <f>'Inventory Ref Sheet'!W2632</f>
        <v>0</v>
      </c>
      <c r="AA2632" s="60">
        <f>'Inventory Ref Sheet'!X2632</f>
        <v>0</v>
      </c>
      <c r="AB2632" s="61"/>
      <c r="AC2632" s="97" t="str">
        <f t="shared" si="139"/>
        <v/>
      </c>
      <c r="AD2632" s="59">
        <f>'Inventory Ref Sheet'!Y2632</f>
        <v>0</v>
      </c>
      <c r="AE2632" s="59">
        <f>'Inventory Ref Sheet'!Z2632</f>
        <v>0</v>
      </c>
      <c r="AF2632" s="102">
        <f>'Inventory Ref Sheet'!AA2632</f>
        <v>0</v>
      </c>
      <c r="AG2632" s="59">
        <f>'Inventory Ref Sheet'!AD2632</f>
        <v>0</v>
      </c>
      <c r="AH2632" s="59">
        <f>'Inventory Ref Sheet'!AE2632</f>
        <v>0</v>
      </c>
      <c r="AI2632" s="100" t="str">
        <f ca="1">IF('Inventory Ref Sheet'!AG2632&gt;0,YEAR(TODAY())-'Inventory Ref Sheet'!AG2632,"")</f>
        <v/>
      </c>
      <c r="AJ2632" s="99"/>
      <c r="AK2632" s="60">
        <f>'Inventory Ref Sheet'!AJ2632</f>
        <v>0</v>
      </c>
      <c r="AL2632" s="99"/>
      <c r="AM2632" s="97" t="str">
        <f t="shared" si="140"/>
        <v/>
      </c>
    </row>
    <row r="2633" spans="10:39" x14ac:dyDescent="0.25">
      <c r="J2633" s="59">
        <f>'Inventory Ref Sheet'!AK2633</f>
        <v>0</v>
      </c>
      <c r="K2633" s="59">
        <f>'Inventory Ref Sheet'!AL2633</f>
        <v>0</v>
      </c>
      <c r="L2633" s="59">
        <f>'Inventory Ref Sheet'!AM2633</f>
        <v>0</v>
      </c>
      <c r="M2633" s="59">
        <f>'Inventory Ref Sheet'!AP2633</f>
        <v>0</v>
      </c>
      <c r="N2633" s="59">
        <f>'Inventory Ref Sheet'!AQ2633</f>
        <v>0</v>
      </c>
      <c r="O2633" s="100" t="str">
        <f ca="1">IF('Inventory Ref Sheet'!AS2633&gt;0,YEAR(TODAY())-'Inventory Ref Sheet'!AS2633,"")</f>
        <v/>
      </c>
      <c r="P2633" s="95">
        <f>'Inventory Ref Sheet'!AU2633</f>
        <v>0</v>
      </c>
      <c r="Q2633" s="60">
        <f>'Inventory Ref Sheet'!AV2633</f>
        <v>0</v>
      </c>
      <c r="R2633" s="61"/>
      <c r="S2633" s="100" t="str">
        <f t="shared" si="141"/>
        <v/>
      </c>
      <c r="T2633" s="59">
        <f>'Inventory Ref Sheet'!M2633</f>
        <v>0</v>
      </c>
      <c r="U2633" s="102">
        <f>'Inventory Ref Sheet'!N2633</f>
        <v>0</v>
      </c>
      <c r="V2633" s="59">
        <f>'Inventory Ref Sheet'!O2633</f>
        <v>0</v>
      </c>
      <c r="W2633" s="59">
        <f>'Inventory Ref Sheet'!R2633</f>
        <v>0</v>
      </c>
      <c r="X2633" s="59">
        <f>'Inventory Ref Sheet'!S2633</f>
        <v>0</v>
      </c>
      <c r="Y2633" s="100" t="str">
        <f ca="1">IF('Inventory Ref Sheet'!U2633&gt;0,YEAR(TODAY())-'Inventory Ref Sheet'!U2633,"")</f>
        <v/>
      </c>
      <c r="Z2633" s="95">
        <f>'Inventory Ref Sheet'!W2633</f>
        <v>0</v>
      </c>
      <c r="AA2633" s="60">
        <f>'Inventory Ref Sheet'!X2633</f>
        <v>0</v>
      </c>
      <c r="AB2633" s="61"/>
      <c r="AC2633" s="97" t="str">
        <f t="shared" si="139"/>
        <v/>
      </c>
      <c r="AD2633" s="59">
        <f>'Inventory Ref Sheet'!Y2633</f>
        <v>0</v>
      </c>
      <c r="AE2633" s="59">
        <f>'Inventory Ref Sheet'!Z2633</f>
        <v>0</v>
      </c>
      <c r="AF2633" s="102">
        <f>'Inventory Ref Sheet'!AA2633</f>
        <v>0</v>
      </c>
      <c r="AG2633" s="59">
        <f>'Inventory Ref Sheet'!AD2633</f>
        <v>0</v>
      </c>
      <c r="AH2633" s="59">
        <f>'Inventory Ref Sheet'!AE2633</f>
        <v>0</v>
      </c>
      <c r="AI2633" s="100" t="str">
        <f ca="1">IF('Inventory Ref Sheet'!AG2633&gt;0,YEAR(TODAY())-'Inventory Ref Sheet'!AG2633,"")</f>
        <v/>
      </c>
      <c r="AJ2633" s="99"/>
      <c r="AK2633" s="60">
        <f>'Inventory Ref Sheet'!AJ2633</f>
        <v>0</v>
      </c>
      <c r="AL2633" s="99"/>
      <c r="AM2633" s="97" t="str">
        <f t="shared" si="140"/>
        <v/>
      </c>
    </row>
    <row r="2634" spans="10:39" x14ac:dyDescent="0.25">
      <c r="J2634" s="59">
        <f>'Inventory Ref Sheet'!AK2634</f>
        <v>0</v>
      </c>
      <c r="K2634" s="59">
        <f>'Inventory Ref Sheet'!AL2634</f>
        <v>0</v>
      </c>
      <c r="L2634" s="59">
        <f>'Inventory Ref Sheet'!AM2634</f>
        <v>0</v>
      </c>
      <c r="M2634" s="59">
        <f>'Inventory Ref Sheet'!AP2634</f>
        <v>0</v>
      </c>
      <c r="N2634" s="59">
        <f>'Inventory Ref Sheet'!AQ2634</f>
        <v>0</v>
      </c>
      <c r="O2634" s="100" t="str">
        <f ca="1">IF('Inventory Ref Sheet'!AS2634&gt;0,YEAR(TODAY())-'Inventory Ref Sheet'!AS2634,"")</f>
        <v/>
      </c>
      <c r="P2634" s="95">
        <f>'Inventory Ref Sheet'!AU2634</f>
        <v>0</v>
      </c>
      <c r="Q2634" s="60">
        <f>'Inventory Ref Sheet'!AV2634</f>
        <v>0</v>
      </c>
      <c r="R2634" s="61"/>
      <c r="S2634" s="100" t="str">
        <f t="shared" si="141"/>
        <v/>
      </c>
      <c r="T2634" s="59">
        <f>'Inventory Ref Sheet'!M2634</f>
        <v>0</v>
      </c>
      <c r="U2634" s="102">
        <f>'Inventory Ref Sheet'!N2634</f>
        <v>0</v>
      </c>
      <c r="V2634" s="59">
        <f>'Inventory Ref Sheet'!O2634</f>
        <v>0</v>
      </c>
      <c r="W2634" s="59">
        <f>'Inventory Ref Sheet'!R2634</f>
        <v>0</v>
      </c>
      <c r="X2634" s="59">
        <f>'Inventory Ref Sheet'!S2634</f>
        <v>0</v>
      </c>
      <c r="Y2634" s="100" t="str">
        <f ca="1">IF('Inventory Ref Sheet'!U2634&gt;0,YEAR(TODAY())-'Inventory Ref Sheet'!U2634,"")</f>
        <v/>
      </c>
      <c r="Z2634" s="95">
        <f>'Inventory Ref Sheet'!W2634</f>
        <v>0</v>
      </c>
      <c r="AA2634" s="60">
        <f>'Inventory Ref Sheet'!X2634</f>
        <v>0</v>
      </c>
      <c r="AB2634" s="61"/>
      <c r="AC2634" s="97" t="str">
        <f t="shared" si="139"/>
        <v/>
      </c>
      <c r="AD2634" s="59">
        <f>'Inventory Ref Sheet'!Y2634</f>
        <v>0</v>
      </c>
      <c r="AE2634" s="59">
        <f>'Inventory Ref Sheet'!Z2634</f>
        <v>0</v>
      </c>
      <c r="AF2634" s="102">
        <f>'Inventory Ref Sheet'!AA2634</f>
        <v>0</v>
      </c>
      <c r="AG2634" s="59">
        <f>'Inventory Ref Sheet'!AD2634</f>
        <v>0</v>
      </c>
      <c r="AH2634" s="59">
        <f>'Inventory Ref Sheet'!AE2634</f>
        <v>0</v>
      </c>
      <c r="AI2634" s="100" t="str">
        <f ca="1">IF('Inventory Ref Sheet'!AG2634&gt;0,YEAR(TODAY())-'Inventory Ref Sheet'!AG2634,"")</f>
        <v/>
      </c>
      <c r="AJ2634" s="99"/>
      <c r="AK2634" s="60">
        <f>'Inventory Ref Sheet'!AJ2634</f>
        <v>0</v>
      </c>
      <c r="AL2634" s="99"/>
      <c r="AM2634" s="97" t="str">
        <f t="shared" si="140"/>
        <v/>
      </c>
    </row>
    <row r="2635" spans="10:39" x14ac:dyDescent="0.25">
      <c r="J2635" s="59">
        <f>'Inventory Ref Sheet'!AK2635</f>
        <v>0</v>
      </c>
      <c r="K2635" s="59">
        <f>'Inventory Ref Sheet'!AL2635</f>
        <v>0</v>
      </c>
      <c r="L2635" s="59">
        <f>'Inventory Ref Sheet'!AM2635</f>
        <v>0</v>
      </c>
      <c r="M2635" s="59">
        <f>'Inventory Ref Sheet'!AP2635</f>
        <v>0</v>
      </c>
      <c r="N2635" s="59">
        <f>'Inventory Ref Sheet'!AQ2635</f>
        <v>0</v>
      </c>
      <c r="O2635" s="100" t="str">
        <f ca="1">IF('Inventory Ref Sheet'!AS2635&gt;0,YEAR(TODAY())-'Inventory Ref Sheet'!AS2635,"")</f>
        <v/>
      </c>
      <c r="P2635" s="95">
        <f>'Inventory Ref Sheet'!AU2635</f>
        <v>0</v>
      </c>
      <c r="Q2635" s="60">
        <f>'Inventory Ref Sheet'!AV2635</f>
        <v>0</v>
      </c>
      <c r="R2635" s="61"/>
      <c r="S2635" s="100" t="str">
        <f t="shared" si="141"/>
        <v/>
      </c>
      <c r="T2635" s="59">
        <f>'Inventory Ref Sheet'!M2635</f>
        <v>0</v>
      </c>
      <c r="U2635" s="102">
        <f>'Inventory Ref Sheet'!N2635</f>
        <v>0</v>
      </c>
      <c r="V2635" s="59">
        <f>'Inventory Ref Sheet'!O2635</f>
        <v>0</v>
      </c>
      <c r="W2635" s="59">
        <f>'Inventory Ref Sheet'!R2635</f>
        <v>0</v>
      </c>
      <c r="X2635" s="59">
        <f>'Inventory Ref Sheet'!S2635</f>
        <v>0</v>
      </c>
      <c r="Y2635" s="100" t="str">
        <f ca="1">IF('Inventory Ref Sheet'!U2635&gt;0,YEAR(TODAY())-'Inventory Ref Sheet'!U2635,"")</f>
        <v/>
      </c>
      <c r="Z2635" s="95">
        <f>'Inventory Ref Sheet'!W2635</f>
        <v>0</v>
      </c>
      <c r="AA2635" s="60">
        <f>'Inventory Ref Sheet'!X2635</f>
        <v>0</v>
      </c>
      <c r="AB2635" s="61"/>
      <c r="AC2635" s="97" t="str">
        <f t="shared" ref="AC2635:AC2698" si="142">IF(ISTEXT(T2635),IF(Y2635&gt;=AB2635,"Yes","No"),"")</f>
        <v/>
      </c>
      <c r="AD2635" s="59">
        <f>'Inventory Ref Sheet'!Y2635</f>
        <v>0</v>
      </c>
      <c r="AE2635" s="59">
        <f>'Inventory Ref Sheet'!Z2635</f>
        <v>0</v>
      </c>
      <c r="AF2635" s="102">
        <f>'Inventory Ref Sheet'!AA2635</f>
        <v>0</v>
      </c>
      <c r="AG2635" s="59">
        <f>'Inventory Ref Sheet'!AD2635</f>
        <v>0</v>
      </c>
      <c r="AH2635" s="59">
        <f>'Inventory Ref Sheet'!AE2635</f>
        <v>0</v>
      </c>
      <c r="AI2635" s="100" t="str">
        <f ca="1">IF('Inventory Ref Sheet'!AG2635&gt;0,YEAR(TODAY())-'Inventory Ref Sheet'!AG2635,"")</f>
        <v/>
      </c>
      <c r="AJ2635" s="99"/>
      <c r="AK2635" s="60">
        <f>'Inventory Ref Sheet'!AJ2635</f>
        <v>0</v>
      </c>
      <c r="AL2635" s="99"/>
      <c r="AM2635" s="97" t="str">
        <f t="shared" ref="AM2635:AM2698" si="143">IF(ISTEXT(AD2635),IF(AI2635&gt;=AL2635,"Yes","No"),"")</f>
        <v/>
      </c>
    </row>
    <row r="2636" spans="10:39" x14ac:dyDescent="0.25">
      <c r="J2636" s="59">
        <f>'Inventory Ref Sheet'!AK2636</f>
        <v>0</v>
      </c>
      <c r="K2636" s="59">
        <f>'Inventory Ref Sheet'!AL2636</f>
        <v>0</v>
      </c>
      <c r="L2636" s="59">
        <f>'Inventory Ref Sheet'!AM2636</f>
        <v>0</v>
      </c>
      <c r="M2636" s="59">
        <f>'Inventory Ref Sheet'!AP2636</f>
        <v>0</v>
      </c>
      <c r="N2636" s="59">
        <f>'Inventory Ref Sheet'!AQ2636</f>
        <v>0</v>
      </c>
      <c r="O2636" s="100" t="str">
        <f ca="1">IF('Inventory Ref Sheet'!AS2636&gt;0,YEAR(TODAY())-'Inventory Ref Sheet'!AS2636,"")</f>
        <v/>
      </c>
      <c r="P2636" s="95">
        <f>'Inventory Ref Sheet'!AU2636</f>
        <v>0</v>
      </c>
      <c r="Q2636" s="60">
        <f>'Inventory Ref Sheet'!AV2636</f>
        <v>0</v>
      </c>
      <c r="R2636" s="61"/>
      <c r="S2636" s="100" t="str">
        <f t="shared" si="141"/>
        <v/>
      </c>
      <c r="T2636" s="59">
        <f>'Inventory Ref Sheet'!M2636</f>
        <v>0</v>
      </c>
      <c r="U2636" s="102">
        <f>'Inventory Ref Sheet'!N2636</f>
        <v>0</v>
      </c>
      <c r="V2636" s="59">
        <f>'Inventory Ref Sheet'!O2636</f>
        <v>0</v>
      </c>
      <c r="W2636" s="59">
        <f>'Inventory Ref Sheet'!R2636</f>
        <v>0</v>
      </c>
      <c r="X2636" s="59">
        <f>'Inventory Ref Sheet'!S2636</f>
        <v>0</v>
      </c>
      <c r="Y2636" s="100" t="str">
        <f ca="1">IF('Inventory Ref Sheet'!U2636&gt;0,YEAR(TODAY())-'Inventory Ref Sheet'!U2636,"")</f>
        <v/>
      </c>
      <c r="Z2636" s="95">
        <f>'Inventory Ref Sheet'!W2636</f>
        <v>0</v>
      </c>
      <c r="AA2636" s="60">
        <f>'Inventory Ref Sheet'!X2636</f>
        <v>0</v>
      </c>
      <c r="AB2636" s="61"/>
      <c r="AC2636" s="97" t="str">
        <f t="shared" si="142"/>
        <v/>
      </c>
      <c r="AD2636" s="59">
        <f>'Inventory Ref Sheet'!Y2636</f>
        <v>0</v>
      </c>
      <c r="AE2636" s="59">
        <f>'Inventory Ref Sheet'!Z2636</f>
        <v>0</v>
      </c>
      <c r="AF2636" s="102">
        <f>'Inventory Ref Sheet'!AA2636</f>
        <v>0</v>
      </c>
      <c r="AG2636" s="59">
        <f>'Inventory Ref Sheet'!AD2636</f>
        <v>0</v>
      </c>
      <c r="AH2636" s="59">
        <f>'Inventory Ref Sheet'!AE2636</f>
        <v>0</v>
      </c>
      <c r="AI2636" s="100" t="str">
        <f ca="1">IF('Inventory Ref Sheet'!AG2636&gt;0,YEAR(TODAY())-'Inventory Ref Sheet'!AG2636,"")</f>
        <v/>
      </c>
      <c r="AJ2636" s="99"/>
      <c r="AK2636" s="60">
        <f>'Inventory Ref Sheet'!AJ2636</f>
        <v>0</v>
      </c>
      <c r="AL2636" s="99"/>
      <c r="AM2636" s="97" t="str">
        <f t="shared" si="143"/>
        <v/>
      </c>
    </row>
    <row r="2637" spans="10:39" x14ac:dyDescent="0.25">
      <c r="J2637" s="59">
        <f>'Inventory Ref Sheet'!AK2637</f>
        <v>0</v>
      </c>
      <c r="K2637" s="59">
        <f>'Inventory Ref Sheet'!AL2637</f>
        <v>0</v>
      </c>
      <c r="L2637" s="59">
        <f>'Inventory Ref Sheet'!AM2637</f>
        <v>0</v>
      </c>
      <c r="M2637" s="59">
        <f>'Inventory Ref Sheet'!AP2637</f>
        <v>0</v>
      </c>
      <c r="N2637" s="59">
        <f>'Inventory Ref Sheet'!AQ2637</f>
        <v>0</v>
      </c>
      <c r="O2637" s="100" t="str">
        <f ca="1">IF('Inventory Ref Sheet'!AS2637&gt;0,YEAR(TODAY())-'Inventory Ref Sheet'!AS2637,"")</f>
        <v/>
      </c>
      <c r="P2637" s="95">
        <f>'Inventory Ref Sheet'!AU2637</f>
        <v>0</v>
      </c>
      <c r="Q2637" s="60">
        <f>'Inventory Ref Sheet'!AV2637</f>
        <v>0</v>
      </c>
      <c r="R2637" s="61"/>
      <c r="S2637" s="100" t="str">
        <f t="shared" si="141"/>
        <v/>
      </c>
      <c r="T2637" s="59">
        <f>'Inventory Ref Sheet'!M2637</f>
        <v>0</v>
      </c>
      <c r="U2637" s="102">
        <f>'Inventory Ref Sheet'!N2637</f>
        <v>0</v>
      </c>
      <c r="V2637" s="59">
        <f>'Inventory Ref Sheet'!O2637</f>
        <v>0</v>
      </c>
      <c r="W2637" s="59">
        <f>'Inventory Ref Sheet'!R2637</f>
        <v>0</v>
      </c>
      <c r="X2637" s="59">
        <f>'Inventory Ref Sheet'!S2637</f>
        <v>0</v>
      </c>
      <c r="Y2637" s="100" t="str">
        <f ca="1">IF('Inventory Ref Sheet'!U2637&gt;0,YEAR(TODAY())-'Inventory Ref Sheet'!U2637,"")</f>
        <v/>
      </c>
      <c r="Z2637" s="95">
        <f>'Inventory Ref Sheet'!W2637</f>
        <v>0</v>
      </c>
      <c r="AA2637" s="60">
        <f>'Inventory Ref Sheet'!X2637</f>
        <v>0</v>
      </c>
      <c r="AB2637" s="61"/>
      <c r="AC2637" s="97" t="str">
        <f t="shared" si="142"/>
        <v/>
      </c>
      <c r="AD2637" s="59">
        <f>'Inventory Ref Sheet'!Y2637</f>
        <v>0</v>
      </c>
      <c r="AE2637" s="59">
        <f>'Inventory Ref Sheet'!Z2637</f>
        <v>0</v>
      </c>
      <c r="AF2637" s="102">
        <f>'Inventory Ref Sheet'!AA2637</f>
        <v>0</v>
      </c>
      <c r="AG2637" s="59">
        <f>'Inventory Ref Sheet'!AD2637</f>
        <v>0</v>
      </c>
      <c r="AH2637" s="59">
        <f>'Inventory Ref Sheet'!AE2637</f>
        <v>0</v>
      </c>
      <c r="AI2637" s="100" t="str">
        <f ca="1">IF('Inventory Ref Sheet'!AG2637&gt;0,YEAR(TODAY())-'Inventory Ref Sheet'!AG2637,"")</f>
        <v/>
      </c>
      <c r="AJ2637" s="99"/>
      <c r="AK2637" s="60">
        <f>'Inventory Ref Sheet'!AJ2637</f>
        <v>0</v>
      </c>
      <c r="AL2637" s="99"/>
      <c r="AM2637" s="97" t="str">
        <f t="shared" si="143"/>
        <v/>
      </c>
    </row>
    <row r="2638" spans="10:39" x14ac:dyDescent="0.25">
      <c r="J2638" s="59">
        <f>'Inventory Ref Sheet'!AK2638</f>
        <v>0</v>
      </c>
      <c r="K2638" s="59">
        <f>'Inventory Ref Sheet'!AL2638</f>
        <v>0</v>
      </c>
      <c r="L2638" s="59">
        <f>'Inventory Ref Sheet'!AM2638</f>
        <v>0</v>
      </c>
      <c r="M2638" s="59">
        <f>'Inventory Ref Sheet'!AP2638</f>
        <v>0</v>
      </c>
      <c r="N2638" s="59">
        <f>'Inventory Ref Sheet'!AQ2638</f>
        <v>0</v>
      </c>
      <c r="O2638" s="100" t="str">
        <f ca="1">IF('Inventory Ref Sheet'!AS2638&gt;0,YEAR(TODAY())-'Inventory Ref Sheet'!AS2638,"")</f>
        <v/>
      </c>
      <c r="P2638" s="95">
        <f>'Inventory Ref Sheet'!AU2638</f>
        <v>0</v>
      </c>
      <c r="Q2638" s="60">
        <f>'Inventory Ref Sheet'!AV2638</f>
        <v>0</v>
      </c>
      <c r="R2638" s="61"/>
      <c r="S2638" s="100" t="str">
        <f t="shared" si="141"/>
        <v/>
      </c>
      <c r="T2638" s="59">
        <f>'Inventory Ref Sheet'!M2638</f>
        <v>0</v>
      </c>
      <c r="U2638" s="102">
        <f>'Inventory Ref Sheet'!N2638</f>
        <v>0</v>
      </c>
      <c r="V2638" s="59">
        <f>'Inventory Ref Sheet'!O2638</f>
        <v>0</v>
      </c>
      <c r="W2638" s="59">
        <f>'Inventory Ref Sheet'!R2638</f>
        <v>0</v>
      </c>
      <c r="X2638" s="59">
        <f>'Inventory Ref Sheet'!S2638</f>
        <v>0</v>
      </c>
      <c r="Y2638" s="100" t="str">
        <f ca="1">IF('Inventory Ref Sheet'!U2638&gt;0,YEAR(TODAY())-'Inventory Ref Sheet'!U2638,"")</f>
        <v/>
      </c>
      <c r="Z2638" s="95">
        <f>'Inventory Ref Sheet'!W2638</f>
        <v>0</v>
      </c>
      <c r="AA2638" s="60">
        <f>'Inventory Ref Sheet'!X2638</f>
        <v>0</v>
      </c>
      <c r="AB2638" s="61"/>
      <c r="AC2638" s="97" t="str">
        <f t="shared" si="142"/>
        <v/>
      </c>
      <c r="AD2638" s="59">
        <f>'Inventory Ref Sheet'!Y2638</f>
        <v>0</v>
      </c>
      <c r="AE2638" s="59">
        <f>'Inventory Ref Sheet'!Z2638</f>
        <v>0</v>
      </c>
      <c r="AF2638" s="102">
        <f>'Inventory Ref Sheet'!AA2638</f>
        <v>0</v>
      </c>
      <c r="AG2638" s="59">
        <f>'Inventory Ref Sheet'!AD2638</f>
        <v>0</v>
      </c>
      <c r="AH2638" s="59">
        <f>'Inventory Ref Sheet'!AE2638</f>
        <v>0</v>
      </c>
      <c r="AI2638" s="100" t="str">
        <f ca="1">IF('Inventory Ref Sheet'!AG2638&gt;0,YEAR(TODAY())-'Inventory Ref Sheet'!AG2638,"")</f>
        <v/>
      </c>
      <c r="AJ2638" s="99"/>
      <c r="AK2638" s="60">
        <f>'Inventory Ref Sheet'!AJ2638</f>
        <v>0</v>
      </c>
      <c r="AL2638" s="99"/>
      <c r="AM2638" s="97" t="str">
        <f t="shared" si="143"/>
        <v/>
      </c>
    </row>
    <row r="2639" spans="10:39" x14ac:dyDescent="0.25">
      <c r="J2639" s="59">
        <f>'Inventory Ref Sheet'!AK2639</f>
        <v>0</v>
      </c>
      <c r="K2639" s="59">
        <f>'Inventory Ref Sheet'!AL2639</f>
        <v>0</v>
      </c>
      <c r="L2639" s="59">
        <f>'Inventory Ref Sheet'!AM2639</f>
        <v>0</v>
      </c>
      <c r="M2639" s="59">
        <f>'Inventory Ref Sheet'!AP2639</f>
        <v>0</v>
      </c>
      <c r="N2639" s="59">
        <f>'Inventory Ref Sheet'!AQ2639</f>
        <v>0</v>
      </c>
      <c r="O2639" s="100" t="str">
        <f ca="1">IF('Inventory Ref Sheet'!AS2639&gt;0,YEAR(TODAY())-'Inventory Ref Sheet'!AS2639,"")</f>
        <v/>
      </c>
      <c r="P2639" s="95">
        <f>'Inventory Ref Sheet'!AU2639</f>
        <v>0</v>
      </c>
      <c r="Q2639" s="60">
        <f>'Inventory Ref Sheet'!AV2639</f>
        <v>0</v>
      </c>
      <c r="R2639" s="61"/>
      <c r="S2639" s="100" t="str">
        <f t="shared" si="141"/>
        <v/>
      </c>
      <c r="T2639" s="59">
        <f>'Inventory Ref Sheet'!M2639</f>
        <v>0</v>
      </c>
      <c r="U2639" s="102">
        <f>'Inventory Ref Sheet'!N2639</f>
        <v>0</v>
      </c>
      <c r="V2639" s="59">
        <f>'Inventory Ref Sheet'!O2639</f>
        <v>0</v>
      </c>
      <c r="W2639" s="59">
        <f>'Inventory Ref Sheet'!R2639</f>
        <v>0</v>
      </c>
      <c r="X2639" s="59">
        <f>'Inventory Ref Sheet'!S2639</f>
        <v>0</v>
      </c>
      <c r="Y2639" s="100" t="str">
        <f ca="1">IF('Inventory Ref Sheet'!U2639&gt;0,YEAR(TODAY())-'Inventory Ref Sheet'!U2639,"")</f>
        <v/>
      </c>
      <c r="Z2639" s="95">
        <f>'Inventory Ref Sheet'!W2639</f>
        <v>0</v>
      </c>
      <c r="AA2639" s="60">
        <f>'Inventory Ref Sheet'!X2639</f>
        <v>0</v>
      </c>
      <c r="AB2639" s="61"/>
      <c r="AC2639" s="97" t="str">
        <f t="shared" si="142"/>
        <v/>
      </c>
      <c r="AD2639" s="59">
        <f>'Inventory Ref Sheet'!Y2639</f>
        <v>0</v>
      </c>
      <c r="AE2639" s="59">
        <f>'Inventory Ref Sheet'!Z2639</f>
        <v>0</v>
      </c>
      <c r="AF2639" s="102">
        <f>'Inventory Ref Sheet'!AA2639</f>
        <v>0</v>
      </c>
      <c r="AG2639" s="59">
        <f>'Inventory Ref Sheet'!AD2639</f>
        <v>0</v>
      </c>
      <c r="AH2639" s="59">
        <f>'Inventory Ref Sheet'!AE2639</f>
        <v>0</v>
      </c>
      <c r="AI2639" s="100" t="str">
        <f ca="1">IF('Inventory Ref Sheet'!AG2639&gt;0,YEAR(TODAY())-'Inventory Ref Sheet'!AG2639,"")</f>
        <v/>
      </c>
      <c r="AJ2639" s="99"/>
      <c r="AK2639" s="60">
        <f>'Inventory Ref Sheet'!AJ2639</f>
        <v>0</v>
      </c>
      <c r="AL2639" s="99"/>
      <c r="AM2639" s="97" t="str">
        <f t="shared" si="143"/>
        <v/>
      </c>
    </row>
    <row r="2640" spans="10:39" x14ac:dyDescent="0.25">
      <c r="J2640" s="59">
        <f>'Inventory Ref Sheet'!AK2640</f>
        <v>0</v>
      </c>
      <c r="K2640" s="59">
        <f>'Inventory Ref Sheet'!AL2640</f>
        <v>0</v>
      </c>
      <c r="L2640" s="59">
        <f>'Inventory Ref Sheet'!AM2640</f>
        <v>0</v>
      </c>
      <c r="M2640" s="59">
        <f>'Inventory Ref Sheet'!AP2640</f>
        <v>0</v>
      </c>
      <c r="N2640" s="59">
        <f>'Inventory Ref Sheet'!AQ2640</f>
        <v>0</v>
      </c>
      <c r="O2640" s="100" t="str">
        <f ca="1">IF('Inventory Ref Sheet'!AS2640&gt;0,YEAR(TODAY())-'Inventory Ref Sheet'!AS2640,"")</f>
        <v/>
      </c>
      <c r="P2640" s="95">
        <f>'Inventory Ref Sheet'!AU2640</f>
        <v>0</v>
      </c>
      <c r="Q2640" s="60">
        <f>'Inventory Ref Sheet'!AV2640</f>
        <v>0</v>
      </c>
      <c r="R2640" s="61"/>
      <c r="S2640" s="100" t="str">
        <f t="shared" si="141"/>
        <v/>
      </c>
      <c r="T2640" s="59">
        <f>'Inventory Ref Sheet'!M2640</f>
        <v>0</v>
      </c>
      <c r="U2640" s="102">
        <f>'Inventory Ref Sheet'!N2640</f>
        <v>0</v>
      </c>
      <c r="V2640" s="59">
        <f>'Inventory Ref Sheet'!O2640</f>
        <v>0</v>
      </c>
      <c r="W2640" s="59">
        <f>'Inventory Ref Sheet'!R2640</f>
        <v>0</v>
      </c>
      <c r="X2640" s="59">
        <f>'Inventory Ref Sheet'!S2640</f>
        <v>0</v>
      </c>
      <c r="Y2640" s="100" t="str">
        <f ca="1">IF('Inventory Ref Sheet'!U2640&gt;0,YEAR(TODAY())-'Inventory Ref Sheet'!U2640,"")</f>
        <v/>
      </c>
      <c r="Z2640" s="95">
        <f>'Inventory Ref Sheet'!W2640</f>
        <v>0</v>
      </c>
      <c r="AA2640" s="60">
        <f>'Inventory Ref Sheet'!X2640</f>
        <v>0</v>
      </c>
      <c r="AB2640" s="61"/>
      <c r="AC2640" s="97" t="str">
        <f t="shared" si="142"/>
        <v/>
      </c>
      <c r="AD2640" s="59">
        <f>'Inventory Ref Sheet'!Y2640</f>
        <v>0</v>
      </c>
      <c r="AE2640" s="59">
        <f>'Inventory Ref Sheet'!Z2640</f>
        <v>0</v>
      </c>
      <c r="AF2640" s="102">
        <f>'Inventory Ref Sheet'!AA2640</f>
        <v>0</v>
      </c>
      <c r="AG2640" s="59">
        <f>'Inventory Ref Sheet'!AD2640</f>
        <v>0</v>
      </c>
      <c r="AH2640" s="59">
        <f>'Inventory Ref Sheet'!AE2640</f>
        <v>0</v>
      </c>
      <c r="AI2640" s="100" t="str">
        <f ca="1">IF('Inventory Ref Sheet'!AG2640&gt;0,YEAR(TODAY())-'Inventory Ref Sheet'!AG2640,"")</f>
        <v/>
      </c>
      <c r="AJ2640" s="99"/>
      <c r="AK2640" s="60">
        <f>'Inventory Ref Sheet'!AJ2640</f>
        <v>0</v>
      </c>
      <c r="AL2640" s="99"/>
      <c r="AM2640" s="97" t="str">
        <f t="shared" si="143"/>
        <v/>
      </c>
    </row>
    <row r="2641" spans="10:39" x14ac:dyDescent="0.25">
      <c r="J2641" s="59">
        <f>'Inventory Ref Sheet'!AK2641</f>
        <v>0</v>
      </c>
      <c r="K2641" s="59">
        <f>'Inventory Ref Sheet'!AL2641</f>
        <v>0</v>
      </c>
      <c r="L2641" s="59">
        <f>'Inventory Ref Sheet'!AM2641</f>
        <v>0</v>
      </c>
      <c r="M2641" s="59">
        <f>'Inventory Ref Sheet'!AP2641</f>
        <v>0</v>
      </c>
      <c r="N2641" s="59">
        <f>'Inventory Ref Sheet'!AQ2641</f>
        <v>0</v>
      </c>
      <c r="O2641" s="100" t="str">
        <f ca="1">IF('Inventory Ref Sheet'!AS2641&gt;0,YEAR(TODAY())-'Inventory Ref Sheet'!AS2641,"")</f>
        <v/>
      </c>
      <c r="P2641" s="95">
        <f>'Inventory Ref Sheet'!AU2641</f>
        <v>0</v>
      </c>
      <c r="Q2641" s="60">
        <f>'Inventory Ref Sheet'!AV2641</f>
        <v>0</v>
      </c>
      <c r="R2641" s="61"/>
      <c r="S2641" s="100" t="str">
        <f t="shared" si="141"/>
        <v/>
      </c>
      <c r="T2641" s="59">
        <f>'Inventory Ref Sheet'!M2641</f>
        <v>0</v>
      </c>
      <c r="U2641" s="102">
        <f>'Inventory Ref Sheet'!N2641</f>
        <v>0</v>
      </c>
      <c r="V2641" s="59">
        <f>'Inventory Ref Sheet'!O2641</f>
        <v>0</v>
      </c>
      <c r="W2641" s="59">
        <f>'Inventory Ref Sheet'!R2641</f>
        <v>0</v>
      </c>
      <c r="X2641" s="59">
        <f>'Inventory Ref Sheet'!S2641</f>
        <v>0</v>
      </c>
      <c r="Y2641" s="100" t="str">
        <f ca="1">IF('Inventory Ref Sheet'!U2641&gt;0,YEAR(TODAY())-'Inventory Ref Sheet'!U2641,"")</f>
        <v/>
      </c>
      <c r="Z2641" s="95">
        <f>'Inventory Ref Sheet'!W2641</f>
        <v>0</v>
      </c>
      <c r="AA2641" s="60">
        <f>'Inventory Ref Sheet'!X2641</f>
        <v>0</v>
      </c>
      <c r="AB2641" s="61"/>
      <c r="AC2641" s="97" t="str">
        <f t="shared" si="142"/>
        <v/>
      </c>
      <c r="AD2641" s="59">
        <f>'Inventory Ref Sheet'!Y2641</f>
        <v>0</v>
      </c>
      <c r="AE2641" s="59">
        <f>'Inventory Ref Sheet'!Z2641</f>
        <v>0</v>
      </c>
      <c r="AF2641" s="102">
        <f>'Inventory Ref Sheet'!AA2641</f>
        <v>0</v>
      </c>
      <c r="AG2641" s="59">
        <f>'Inventory Ref Sheet'!AD2641</f>
        <v>0</v>
      </c>
      <c r="AH2641" s="59">
        <f>'Inventory Ref Sheet'!AE2641</f>
        <v>0</v>
      </c>
      <c r="AI2641" s="100" t="str">
        <f ca="1">IF('Inventory Ref Sheet'!AG2641&gt;0,YEAR(TODAY())-'Inventory Ref Sheet'!AG2641,"")</f>
        <v/>
      </c>
      <c r="AJ2641" s="99"/>
      <c r="AK2641" s="60">
        <f>'Inventory Ref Sheet'!AJ2641</f>
        <v>0</v>
      </c>
      <c r="AL2641" s="99"/>
      <c r="AM2641" s="97" t="str">
        <f t="shared" si="143"/>
        <v/>
      </c>
    </row>
    <row r="2642" spans="10:39" x14ac:dyDescent="0.25">
      <c r="J2642" s="59">
        <f>'Inventory Ref Sheet'!AK2642</f>
        <v>0</v>
      </c>
      <c r="K2642" s="59">
        <f>'Inventory Ref Sheet'!AL2642</f>
        <v>0</v>
      </c>
      <c r="L2642" s="59">
        <f>'Inventory Ref Sheet'!AM2642</f>
        <v>0</v>
      </c>
      <c r="M2642" s="59">
        <f>'Inventory Ref Sheet'!AP2642</f>
        <v>0</v>
      </c>
      <c r="N2642" s="59">
        <f>'Inventory Ref Sheet'!AQ2642</f>
        <v>0</v>
      </c>
      <c r="O2642" s="100" t="str">
        <f ca="1">IF('Inventory Ref Sheet'!AS2642&gt;0,YEAR(TODAY())-'Inventory Ref Sheet'!AS2642,"")</f>
        <v/>
      </c>
      <c r="P2642" s="95">
        <f>'Inventory Ref Sheet'!AU2642</f>
        <v>0</v>
      </c>
      <c r="Q2642" s="60">
        <f>'Inventory Ref Sheet'!AV2642</f>
        <v>0</v>
      </c>
      <c r="R2642" s="61"/>
      <c r="S2642" s="100" t="str">
        <f t="shared" si="141"/>
        <v/>
      </c>
      <c r="T2642" s="59">
        <f>'Inventory Ref Sheet'!M2642</f>
        <v>0</v>
      </c>
      <c r="U2642" s="102">
        <f>'Inventory Ref Sheet'!N2642</f>
        <v>0</v>
      </c>
      <c r="V2642" s="59">
        <f>'Inventory Ref Sheet'!O2642</f>
        <v>0</v>
      </c>
      <c r="W2642" s="59">
        <f>'Inventory Ref Sheet'!R2642</f>
        <v>0</v>
      </c>
      <c r="X2642" s="59">
        <f>'Inventory Ref Sheet'!S2642</f>
        <v>0</v>
      </c>
      <c r="Y2642" s="100" t="str">
        <f ca="1">IF('Inventory Ref Sheet'!U2642&gt;0,YEAR(TODAY())-'Inventory Ref Sheet'!U2642,"")</f>
        <v/>
      </c>
      <c r="Z2642" s="95">
        <f>'Inventory Ref Sheet'!W2642</f>
        <v>0</v>
      </c>
      <c r="AA2642" s="60">
        <f>'Inventory Ref Sheet'!X2642</f>
        <v>0</v>
      </c>
      <c r="AB2642" s="61"/>
      <c r="AC2642" s="97" t="str">
        <f t="shared" si="142"/>
        <v/>
      </c>
      <c r="AD2642" s="59">
        <f>'Inventory Ref Sheet'!Y2642</f>
        <v>0</v>
      </c>
      <c r="AE2642" s="59">
        <f>'Inventory Ref Sheet'!Z2642</f>
        <v>0</v>
      </c>
      <c r="AF2642" s="102">
        <f>'Inventory Ref Sheet'!AA2642</f>
        <v>0</v>
      </c>
      <c r="AG2642" s="59">
        <f>'Inventory Ref Sheet'!AD2642</f>
        <v>0</v>
      </c>
      <c r="AH2642" s="59">
        <f>'Inventory Ref Sheet'!AE2642</f>
        <v>0</v>
      </c>
      <c r="AI2642" s="100" t="str">
        <f ca="1">IF('Inventory Ref Sheet'!AG2642&gt;0,YEAR(TODAY())-'Inventory Ref Sheet'!AG2642,"")</f>
        <v/>
      </c>
      <c r="AJ2642" s="99"/>
      <c r="AK2642" s="60">
        <f>'Inventory Ref Sheet'!AJ2642</f>
        <v>0</v>
      </c>
      <c r="AL2642" s="99"/>
      <c r="AM2642" s="97" t="str">
        <f t="shared" si="143"/>
        <v/>
      </c>
    </row>
    <row r="2643" spans="10:39" x14ac:dyDescent="0.25">
      <c r="J2643" s="59">
        <f>'Inventory Ref Sheet'!AK2643</f>
        <v>0</v>
      </c>
      <c r="K2643" s="59">
        <f>'Inventory Ref Sheet'!AL2643</f>
        <v>0</v>
      </c>
      <c r="L2643" s="59">
        <f>'Inventory Ref Sheet'!AM2643</f>
        <v>0</v>
      </c>
      <c r="M2643" s="59">
        <f>'Inventory Ref Sheet'!AP2643</f>
        <v>0</v>
      </c>
      <c r="N2643" s="59">
        <f>'Inventory Ref Sheet'!AQ2643</f>
        <v>0</v>
      </c>
      <c r="O2643" s="100" t="str">
        <f ca="1">IF('Inventory Ref Sheet'!AS2643&gt;0,YEAR(TODAY())-'Inventory Ref Sheet'!AS2643,"")</f>
        <v/>
      </c>
      <c r="P2643" s="95">
        <f>'Inventory Ref Sheet'!AU2643</f>
        <v>0</v>
      </c>
      <c r="Q2643" s="60">
        <f>'Inventory Ref Sheet'!AV2643</f>
        <v>0</v>
      </c>
      <c r="R2643" s="61"/>
      <c r="S2643" s="100" t="str">
        <f t="shared" si="141"/>
        <v/>
      </c>
      <c r="T2643" s="59">
        <f>'Inventory Ref Sheet'!M2643</f>
        <v>0</v>
      </c>
      <c r="U2643" s="102">
        <f>'Inventory Ref Sheet'!N2643</f>
        <v>0</v>
      </c>
      <c r="V2643" s="59">
        <f>'Inventory Ref Sheet'!O2643</f>
        <v>0</v>
      </c>
      <c r="W2643" s="59">
        <f>'Inventory Ref Sheet'!R2643</f>
        <v>0</v>
      </c>
      <c r="X2643" s="59">
        <f>'Inventory Ref Sheet'!S2643</f>
        <v>0</v>
      </c>
      <c r="Y2643" s="100" t="str">
        <f ca="1">IF('Inventory Ref Sheet'!U2643&gt;0,YEAR(TODAY())-'Inventory Ref Sheet'!U2643,"")</f>
        <v/>
      </c>
      <c r="Z2643" s="95">
        <f>'Inventory Ref Sheet'!W2643</f>
        <v>0</v>
      </c>
      <c r="AA2643" s="60">
        <f>'Inventory Ref Sheet'!X2643</f>
        <v>0</v>
      </c>
      <c r="AB2643" s="61"/>
      <c r="AC2643" s="97" t="str">
        <f t="shared" si="142"/>
        <v/>
      </c>
      <c r="AD2643" s="59">
        <f>'Inventory Ref Sheet'!Y2643</f>
        <v>0</v>
      </c>
      <c r="AE2643" s="59">
        <f>'Inventory Ref Sheet'!Z2643</f>
        <v>0</v>
      </c>
      <c r="AF2643" s="102">
        <f>'Inventory Ref Sheet'!AA2643</f>
        <v>0</v>
      </c>
      <c r="AG2643" s="59">
        <f>'Inventory Ref Sheet'!AD2643</f>
        <v>0</v>
      </c>
      <c r="AH2643" s="59">
        <f>'Inventory Ref Sheet'!AE2643</f>
        <v>0</v>
      </c>
      <c r="AI2643" s="100" t="str">
        <f ca="1">IF('Inventory Ref Sheet'!AG2643&gt;0,YEAR(TODAY())-'Inventory Ref Sheet'!AG2643,"")</f>
        <v/>
      </c>
      <c r="AJ2643" s="99"/>
      <c r="AK2643" s="60">
        <f>'Inventory Ref Sheet'!AJ2643</f>
        <v>0</v>
      </c>
      <c r="AL2643" s="99"/>
      <c r="AM2643" s="97" t="str">
        <f t="shared" si="143"/>
        <v/>
      </c>
    </row>
    <row r="2644" spans="10:39" x14ac:dyDescent="0.25">
      <c r="J2644" s="59">
        <f>'Inventory Ref Sheet'!AK2644</f>
        <v>0</v>
      </c>
      <c r="K2644" s="59">
        <f>'Inventory Ref Sheet'!AL2644</f>
        <v>0</v>
      </c>
      <c r="L2644" s="59">
        <f>'Inventory Ref Sheet'!AM2644</f>
        <v>0</v>
      </c>
      <c r="M2644" s="59">
        <f>'Inventory Ref Sheet'!AP2644</f>
        <v>0</v>
      </c>
      <c r="N2644" s="59">
        <f>'Inventory Ref Sheet'!AQ2644</f>
        <v>0</v>
      </c>
      <c r="O2644" s="100" t="str">
        <f ca="1">IF('Inventory Ref Sheet'!AS2644&gt;0,YEAR(TODAY())-'Inventory Ref Sheet'!AS2644,"")</f>
        <v/>
      </c>
      <c r="P2644" s="95">
        <f>'Inventory Ref Sheet'!AU2644</f>
        <v>0</v>
      </c>
      <c r="Q2644" s="60">
        <f>'Inventory Ref Sheet'!AV2644</f>
        <v>0</v>
      </c>
      <c r="R2644" s="61"/>
      <c r="S2644" s="100" t="str">
        <f t="shared" si="141"/>
        <v/>
      </c>
      <c r="T2644" s="59">
        <f>'Inventory Ref Sheet'!M2644</f>
        <v>0</v>
      </c>
      <c r="U2644" s="102">
        <f>'Inventory Ref Sheet'!N2644</f>
        <v>0</v>
      </c>
      <c r="V2644" s="59">
        <f>'Inventory Ref Sheet'!O2644</f>
        <v>0</v>
      </c>
      <c r="W2644" s="59">
        <f>'Inventory Ref Sheet'!R2644</f>
        <v>0</v>
      </c>
      <c r="X2644" s="59">
        <f>'Inventory Ref Sheet'!S2644</f>
        <v>0</v>
      </c>
      <c r="Y2644" s="100" t="str">
        <f ca="1">IF('Inventory Ref Sheet'!U2644&gt;0,YEAR(TODAY())-'Inventory Ref Sheet'!U2644,"")</f>
        <v/>
      </c>
      <c r="Z2644" s="95">
        <f>'Inventory Ref Sheet'!W2644</f>
        <v>0</v>
      </c>
      <c r="AA2644" s="60">
        <f>'Inventory Ref Sheet'!X2644</f>
        <v>0</v>
      </c>
      <c r="AB2644" s="61"/>
      <c r="AC2644" s="97" t="str">
        <f t="shared" si="142"/>
        <v/>
      </c>
      <c r="AD2644" s="59">
        <f>'Inventory Ref Sheet'!Y2644</f>
        <v>0</v>
      </c>
      <c r="AE2644" s="59">
        <f>'Inventory Ref Sheet'!Z2644</f>
        <v>0</v>
      </c>
      <c r="AF2644" s="102">
        <f>'Inventory Ref Sheet'!AA2644</f>
        <v>0</v>
      </c>
      <c r="AG2644" s="59">
        <f>'Inventory Ref Sheet'!AD2644</f>
        <v>0</v>
      </c>
      <c r="AH2644" s="59">
        <f>'Inventory Ref Sheet'!AE2644</f>
        <v>0</v>
      </c>
      <c r="AI2644" s="100" t="str">
        <f ca="1">IF('Inventory Ref Sheet'!AG2644&gt;0,YEAR(TODAY())-'Inventory Ref Sheet'!AG2644,"")</f>
        <v/>
      </c>
      <c r="AJ2644" s="99"/>
      <c r="AK2644" s="60">
        <f>'Inventory Ref Sheet'!AJ2644</f>
        <v>0</v>
      </c>
      <c r="AL2644" s="99"/>
      <c r="AM2644" s="97" t="str">
        <f t="shared" si="143"/>
        <v/>
      </c>
    </row>
    <row r="2645" spans="10:39" x14ac:dyDescent="0.25">
      <c r="J2645" s="59">
        <f>'Inventory Ref Sheet'!AK2645</f>
        <v>0</v>
      </c>
      <c r="K2645" s="59">
        <f>'Inventory Ref Sheet'!AL2645</f>
        <v>0</v>
      </c>
      <c r="L2645" s="59">
        <f>'Inventory Ref Sheet'!AM2645</f>
        <v>0</v>
      </c>
      <c r="M2645" s="59">
        <f>'Inventory Ref Sheet'!AP2645</f>
        <v>0</v>
      </c>
      <c r="N2645" s="59">
        <f>'Inventory Ref Sheet'!AQ2645</f>
        <v>0</v>
      </c>
      <c r="O2645" s="100" t="str">
        <f ca="1">IF('Inventory Ref Sheet'!AS2645&gt;0,YEAR(TODAY())-'Inventory Ref Sheet'!AS2645,"")</f>
        <v/>
      </c>
      <c r="P2645" s="95">
        <f>'Inventory Ref Sheet'!AU2645</f>
        <v>0</v>
      </c>
      <c r="Q2645" s="60">
        <f>'Inventory Ref Sheet'!AV2645</f>
        <v>0</v>
      </c>
      <c r="R2645" s="61"/>
      <c r="S2645" s="100" t="str">
        <f t="shared" si="141"/>
        <v/>
      </c>
      <c r="T2645" s="59">
        <f>'Inventory Ref Sheet'!M2645</f>
        <v>0</v>
      </c>
      <c r="U2645" s="102">
        <f>'Inventory Ref Sheet'!N2645</f>
        <v>0</v>
      </c>
      <c r="V2645" s="59">
        <f>'Inventory Ref Sheet'!O2645</f>
        <v>0</v>
      </c>
      <c r="W2645" s="59">
        <f>'Inventory Ref Sheet'!R2645</f>
        <v>0</v>
      </c>
      <c r="X2645" s="59">
        <f>'Inventory Ref Sheet'!S2645</f>
        <v>0</v>
      </c>
      <c r="Y2645" s="100" t="str">
        <f ca="1">IF('Inventory Ref Sheet'!U2645&gt;0,YEAR(TODAY())-'Inventory Ref Sheet'!U2645,"")</f>
        <v/>
      </c>
      <c r="Z2645" s="95">
        <f>'Inventory Ref Sheet'!W2645</f>
        <v>0</v>
      </c>
      <c r="AA2645" s="60">
        <f>'Inventory Ref Sheet'!X2645</f>
        <v>0</v>
      </c>
      <c r="AB2645" s="61"/>
      <c r="AC2645" s="97" t="str">
        <f t="shared" si="142"/>
        <v/>
      </c>
      <c r="AD2645" s="59">
        <f>'Inventory Ref Sheet'!Y2645</f>
        <v>0</v>
      </c>
      <c r="AE2645" s="59">
        <f>'Inventory Ref Sheet'!Z2645</f>
        <v>0</v>
      </c>
      <c r="AF2645" s="102">
        <f>'Inventory Ref Sheet'!AA2645</f>
        <v>0</v>
      </c>
      <c r="AG2645" s="59">
        <f>'Inventory Ref Sheet'!AD2645</f>
        <v>0</v>
      </c>
      <c r="AH2645" s="59">
        <f>'Inventory Ref Sheet'!AE2645</f>
        <v>0</v>
      </c>
      <c r="AI2645" s="100" t="str">
        <f ca="1">IF('Inventory Ref Sheet'!AG2645&gt;0,YEAR(TODAY())-'Inventory Ref Sheet'!AG2645,"")</f>
        <v/>
      </c>
      <c r="AJ2645" s="99"/>
      <c r="AK2645" s="60">
        <f>'Inventory Ref Sheet'!AJ2645</f>
        <v>0</v>
      </c>
      <c r="AL2645" s="99"/>
      <c r="AM2645" s="97" t="str">
        <f t="shared" si="143"/>
        <v/>
      </c>
    </row>
    <row r="2646" spans="10:39" x14ac:dyDescent="0.25">
      <c r="J2646" s="59">
        <f>'Inventory Ref Sheet'!AK2646</f>
        <v>0</v>
      </c>
      <c r="K2646" s="59">
        <f>'Inventory Ref Sheet'!AL2646</f>
        <v>0</v>
      </c>
      <c r="L2646" s="59">
        <f>'Inventory Ref Sheet'!AM2646</f>
        <v>0</v>
      </c>
      <c r="M2646" s="59">
        <f>'Inventory Ref Sheet'!AP2646</f>
        <v>0</v>
      </c>
      <c r="N2646" s="59">
        <f>'Inventory Ref Sheet'!AQ2646</f>
        <v>0</v>
      </c>
      <c r="O2646" s="100" t="str">
        <f ca="1">IF('Inventory Ref Sheet'!AS2646&gt;0,YEAR(TODAY())-'Inventory Ref Sheet'!AS2646,"")</f>
        <v/>
      </c>
      <c r="P2646" s="95">
        <f>'Inventory Ref Sheet'!AU2646</f>
        <v>0</v>
      </c>
      <c r="Q2646" s="60">
        <f>'Inventory Ref Sheet'!AV2646</f>
        <v>0</v>
      </c>
      <c r="R2646" s="61"/>
      <c r="S2646" s="100" t="str">
        <f t="shared" si="141"/>
        <v/>
      </c>
      <c r="T2646" s="59">
        <f>'Inventory Ref Sheet'!M2646</f>
        <v>0</v>
      </c>
      <c r="U2646" s="102">
        <f>'Inventory Ref Sheet'!N2646</f>
        <v>0</v>
      </c>
      <c r="V2646" s="59">
        <f>'Inventory Ref Sheet'!O2646</f>
        <v>0</v>
      </c>
      <c r="W2646" s="59">
        <f>'Inventory Ref Sheet'!R2646</f>
        <v>0</v>
      </c>
      <c r="X2646" s="59">
        <f>'Inventory Ref Sheet'!S2646</f>
        <v>0</v>
      </c>
      <c r="Y2646" s="100" t="str">
        <f ca="1">IF('Inventory Ref Sheet'!U2646&gt;0,YEAR(TODAY())-'Inventory Ref Sheet'!U2646,"")</f>
        <v/>
      </c>
      <c r="Z2646" s="95">
        <f>'Inventory Ref Sheet'!W2646</f>
        <v>0</v>
      </c>
      <c r="AA2646" s="60">
        <f>'Inventory Ref Sheet'!X2646</f>
        <v>0</v>
      </c>
      <c r="AB2646" s="61"/>
      <c r="AC2646" s="97" t="str">
        <f t="shared" si="142"/>
        <v/>
      </c>
      <c r="AD2646" s="59">
        <f>'Inventory Ref Sheet'!Y2646</f>
        <v>0</v>
      </c>
      <c r="AE2646" s="59">
        <f>'Inventory Ref Sheet'!Z2646</f>
        <v>0</v>
      </c>
      <c r="AF2646" s="102">
        <f>'Inventory Ref Sheet'!AA2646</f>
        <v>0</v>
      </c>
      <c r="AG2646" s="59">
        <f>'Inventory Ref Sheet'!AD2646</f>
        <v>0</v>
      </c>
      <c r="AH2646" s="59">
        <f>'Inventory Ref Sheet'!AE2646</f>
        <v>0</v>
      </c>
      <c r="AI2646" s="100" t="str">
        <f ca="1">IF('Inventory Ref Sheet'!AG2646&gt;0,YEAR(TODAY())-'Inventory Ref Sheet'!AG2646,"")</f>
        <v/>
      </c>
      <c r="AJ2646" s="99"/>
      <c r="AK2646" s="60">
        <f>'Inventory Ref Sheet'!AJ2646</f>
        <v>0</v>
      </c>
      <c r="AL2646" s="99"/>
      <c r="AM2646" s="97" t="str">
        <f t="shared" si="143"/>
        <v/>
      </c>
    </row>
    <row r="2647" spans="10:39" x14ac:dyDescent="0.25">
      <c r="J2647" s="59">
        <f>'Inventory Ref Sheet'!AK2647</f>
        <v>0</v>
      </c>
      <c r="K2647" s="59">
        <f>'Inventory Ref Sheet'!AL2647</f>
        <v>0</v>
      </c>
      <c r="L2647" s="59">
        <f>'Inventory Ref Sheet'!AM2647</f>
        <v>0</v>
      </c>
      <c r="M2647" s="59">
        <f>'Inventory Ref Sheet'!AP2647</f>
        <v>0</v>
      </c>
      <c r="N2647" s="59">
        <f>'Inventory Ref Sheet'!AQ2647</f>
        <v>0</v>
      </c>
      <c r="O2647" s="100" t="str">
        <f ca="1">IF('Inventory Ref Sheet'!AS2647&gt;0,YEAR(TODAY())-'Inventory Ref Sheet'!AS2647,"")</f>
        <v/>
      </c>
      <c r="P2647" s="95">
        <f>'Inventory Ref Sheet'!AU2647</f>
        <v>0</v>
      </c>
      <c r="Q2647" s="60">
        <f>'Inventory Ref Sheet'!AV2647</f>
        <v>0</v>
      </c>
      <c r="R2647" s="61"/>
      <c r="S2647" s="100" t="str">
        <f t="shared" si="141"/>
        <v/>
      </c>
      <c r="T2647" s="59">
        <f>'Inventory Ref Sheet'!M2647</f>
        <v>0</v>
      </c>
      <c r="U2647" s="102">
        <f>'Inventory Ref Sheet'!N2647</f>
        <v>0</v>
      </c>
      <c r="V2647" s="59">
        <f>'Inventory Ref Sheet'!O2647</f>
        <v>0</v>
      </c>
      <c r="W2647" s="59">
        <f>'Inventory Ref Sheet'!R2647</f>
        <v>0</v>
      </c>
      <c r="X2647" s="59">
        <f>'Inventory Ref Sheet'!S2647</f>
        <v>0</v>
      </c>
      <c r="Y2647" s="100" t="str">
        <f ca="1">IF('Inventory Ref Sheet'!U2647&gt;0,YEAR(TODAY())-'Inventory Ref Sheet'!U2647,"")</f>
        <v/>
      </c>
      <c r="Z2647" s="95">
        <f>'Inventory Ref Sheet'!W2647</f>
        <v>0</v>
      </c>
      <c r="AA2647" s="60">
        <f>'Inventory Ref Sheet'!X2647</f>
        <v>0</v>
      </c>
      <c r="AB2647" s="61"/>
      <c r="AC2647" s="97" t="str">
        <f t="shared" si="142"/>
        <v/>
      </c>
      <c r="AD2647" s="59">
        <f>'Inventory Ref Sheet'!Y2647</f>
        <v>0</v>
      </c>
      <c r="AE2647" s="59">
        <f>'Inventory Ref Sheet'!Z2647</f>
        <v>0</v>
      </c>
      <c r="AF2647" s="102">
        <f>'Inventory Ref Sheet'!AA2647</f>
        <v>0</v>
      </c>
      <c r="AG2647" s="59">
        <f>'Inventory Ref Sheet'!AD2647</f>
        <v>0</v>
      </c>
      <c r="AH2647" s="59">
        <f>'Inventory Ref Sheet'!AE2647</f>
        <v>0</v>
      </c>
      <c r="AI2647" s="100" t="str">
        <f ca="1">IF('Inventory Ref Sheet'!AG2647&gt;0,YEAR(TODAY())-'Inventory Ref Sheet'!AG2647,"")</f>
        <v/>
      </c>
      <c r="AJ2647" s="99"/>
      <c r="AK2647" s="60">
        <f>'Inventory Ref Sheet'!AJ2647</f>
        <v>0</v>
      </c>
      <c r="AL2647" s="99"/>
      <c r="AM2647" s="97" t="str">
        <f t="shared" si="143"/>
        <v/>
      </c>
    </row>
    <row r="2648" spans="10:39" x14ac:dyDescent="0.25">
      <c r="J2648" s="59">
        <f>'Inventory Ref Sheet'!AK2648</f>
        <v>0</v>
      </c>
      <c r="K2648" s="59">
        <f>'Inventory Ref Sheet'!AL2648</f>
        <v>0</v>
      </c>
      <c r="L2648" s="59">
        <f>'Inventory Ref Sheet'!AM2648</f>
        <v>0</v>
      </c>
      <c r="M2648" s="59">
        <f>'Inventory Ref Sheet'!AP2648</f>
        <v>0</v>
      </c>
      <c r="N2648" s="59">
        <f>'Inventory Ref Sheet'!AQ2648</f>
        <v>0</v>
      </c>
      <c r="O2648" s="100" t="str">
        <f ca="1">IF('Inventory Ref Sheet'!AS2648&gt;0,YEAR(TODAY())-'Inventory Ref Sheet'!AS2648,"")</f>
        <v/>
      </c>
      <c r="P2648" s="95">
        <f>'Inventory Ref Sheet'!AU2648</f>
        <v>0</v>
      </c>
      <c r="Q2648" s="60">
        <f>'Inventory Ref Sheet'!AV2648</f>
        <v>0</v>
      </c>
      <c r="R2648" s="61"/>
      <c r="S2648" s="100" t="str">
        <f t="shared" si="141"/>
        <v/>
      </c>
      <c r="T2648" s="59">
        <f>'Inventory Ref Sheet'!M2648</f>
        <v>0</v>
      </c>
      <c r="U2648" s="102">
        <f>'Inventory Ref Sheet'!N2648</f>
        <v>0</v>
      </c>
      <c r="V2648" s="59">
        <f>'Inventory Ref Sheet'!O2648</f>
        <v>0</v>
      </c>
      <c r="W2648" s="59">
        <f>'Inventory Ref Sheet'!R2648</f>
        <v>0</v>
      </c>
      <c r="X2648" s="59">
        <f>'Inventory Ref Sheet'!S2648</f>
        <v>0</v>
      </c>
      <c r="Y2648" s="100" t="str">
        <f ca="1">IF('Inventory Ref Sheet'!U2648&gt;0,YEAR(TODAY())-'Inventory Ref Sheet'!U2648,"")</f>
        <v/>
      </c>
      <c r="Z2648" s="95">
        <f>'Inventory Ref Sheet'!W2648</f>
        <v>0</v>
      </c>
      <c r="AA2648" s="60">
        <f>'Inventory Ref Sheet'!X2648</f>
        <v>0</v>
      </c>
      <c r="AB2648" s="61"/>
      <c r="AC2648" s="97" t="str">
        <f t="shared" si="142"/>
        <v/>
      </c>
      <c r="AD2648" s="59">
        <f>'Inventory Ref Sheet'!Y2648</f>
        <v>0</v>
      </c>
      <c r="AE2648" s="59">
        <f>'Inventory Ref Sheet'!Z2648</f>
        <v>0</v>
      </c>
      <c r="AF2648" s="102">
        <f>'Inventory Ref Sheet'!AA2648</f>
        <v>0</v>
      </c>
      <c r="AG2648" s="59">
        <f>'Inventory Ref Sheet'!AD2648</f>
        <v>0</v>
      </c>
      <c r="AH2648" s="59">
        <f>'Inventory Ref Sheet'!AE2648</f>
        <v>0</v>
      </c>
      <c r="AI2648" s="100" t="str">
        <f ca="1">IF('Inventory Ref Sheet'!AG2648&gt;0,YEAR(TODAY())-'Inventory Ref Sheet'!AG2648,"")</f>
        <v/>
      </c>
      <c r="AJ2648" s="99"/>
      <c r="AK2648" s="60">
        <f>'Inventory Ref Sheet'!AJ2648</f>
        <v>0</v>
      </c>
      <c r="AL2648" s="99"/>
      <c r="AM2648" s="97" t="str">
        <f t="shared" si="143"/>
        <v/>
      </c>
    </row>
    <row r="2649" spans="10:39" x14ac:dyDescent="0.25">
      <c r="J2649" s="59">
        <f>'Inventory Ref Sheet'!AK2649</f>
        <v>0</v>
      </c>
      <c r="K2649" s="59">
        <f>'Inventory Ref Sheet'!AL2649</f>
        <v>0</v>
      </c>
      <c r="L2649" s="59">
        <f>'Inventory Ref Sheet'!AM2649</f>
        <v>0</v>
      </c>
      <c r="M2649" s="59">
        <f>'Inventory Ref Sheet'!AP2649</f>
        <v>0</v>
      </c>
      <c r="N2649" s="59">
        <f>'Inventory Ref Sheet'!AQ2649</f>
        <v>0</v>
      </c>
      <c r="O2649" s="100" t="str">
        <f ca="1">IF('Inventory Ref Sheet'!AS2649&gt;0,YEAR(TODAY())-'Inventory Ref Sheet'!AS2649,"")</f>
        <v/>
      </c>
      <c r="P2649" s="95">
        <f>'Inventory Ref Sheet'!AU2649</f>
        <v>0</v>
      </c>
      <c r="Q2649" s="60">
        <f>'Inventory Ref Sheet'!AV2649</f>
        <v>0</v>
      </c>
      <c r="R2649" s="61"/>
      <c r="S2649" s="100" t="str">
        <f t="shared" si="141"/>
        <v/>
      </c>
      <c r="T2649" s="59">
        <f>'Inventory Ref Sheet'!M2649</f>
        <v>0</v>
      </c>
      <c r="U2649" s="102">
        <f>'Inventory Ref Sheet'!N2649</f>
        <v>0</v>
      </c>
      <c r="V2649" s="59">
        <f>'Inventory Ref Sheet'!O2649</f>
        <v>0</v>
      </c>
      <c r="W2649" s="59">
        <f>'Inventory Ref Sheet'!R2649</f>
        <v>0</v>
      </c>
      <c r="X2649" s="59">
        <f>'Inventory Ref Sheet'!S2649</f>
        <v>0</v>
      </c>
      <c r="Y2649" s="100" t="str">
        <f ca="1">IF('Inventory Ref Sheet'!U2649&gt;0,YEAR(TODAY())-'Inventory Ref Sheet'!U2649,"")</f>
        <v/>
      </c>
      <c r="Z2649" s="95">
        <f>'Inventory Ref Sheet'!W2649</f>
        <v>0</v>
      </c>
      <c r="AA2649" s="60">
        <f>'Inventory Ref Sheet'!X2649</f>
        <v>0</v>
      </c>
      <c r="AB2649" s="61"/>
      <c r="AC2649" s="97" t="str">
        <f t="shared" si="142"/>
        <v/>
      </c>
      <c r="AD2649" s="59">
        <f>'Inventory Ref Sheet'!Y2649</f>
        <v>0</v>
      </c>
      <c r="AE2649" s="59">
        <f>'Inventory Ref Sheet'!Z2649</f>
        <v>0</v>
      </c>
      <c r="AF2649" s="102">
        <f>'Inventory Ref Sheet'!AA2649</f>
        <v>0</v>
      </c>
      <c r="AG2649" s="59">
        <f>'Inventory Ref Sheet'!AD2649</f>
        <v>0</v>
      </c>
      <c r="AH2649" s="59">
        <f>'Inventory Ref Sheet'!AE2649</f>
        <v>0</v>
      </c>
      <c r="AI2649" s="100" t="str">
        <f ca="1">IF('Inventory Ref Sheet'!AG2649&gt;0,YEAR(TODAY())-'Inventory Ref Sheet'!AG2649,"")</f>
        <v/>
      </c>
      <c r="AJ2649" s="99"/>
      <c r="AK2649" s="60">
        <f>'Inventory Ref Sheet'!AJ2649</f>
        <v>0</v>
      </c>
      <c r="AL2649" s="99"/>
      <c r="AM2649" s="97" t="str">
        <f t="shared" si="143"/>
        <v/>
      </c>
    </row>
    <row r="2650" spans="10:39" x14ac:dyDescent="0.25">
      <c r="J2650" s="59">
        <f>'Inventory Ref Sheet'!AK2650</f>
        <v>0</v>
      </c>
      <c r="K2650" s="59">
        <f>'Inventory Ref Sheet'!AL2650</f>
        <v>0</v>
      </c>
      <c r="L2650" s="59">
        <f>'Inventory Ref Sheet'!AM2650</f>
        <v>0</v>
      </c>
      <c r="M2650" s="59">
        <f>'Inventory Ref Sheet'!AP2650</f>
        <v>0</v>
      </c>
      <c r="N2650" s="59">
        <f>'Inventory Ref Sheet'!AQ2650</f>
        <v>0</v>
      </c>
      <c r="O2650" s="100" t="str">
        <f ca="1">IF('Inventory Ref Sheet'!AS2650&gt;0,YEAR(TODAY())-'Inventory Ref Sheet'!AS2650,"")</f>
        <v/>
      </c>
      <c r="P2650" s="95">
        <f>'Inventory Ref Sheet'!AU2650</f>
        <v>0</v>
      </c>
      <c r="Q2650" s="60">
        <f>'Inventory Ref Sheet'!AV2650</f>
        <v>0</v>
      </c>
      <c r="R2650" s="61"/>
      <c r="S2650" s="100" t="str">
        <f t="shared" si="141"/>
        <v/>
      </c>
      <c r="T2650" s="59">
        <f>'Inventory Ref Sheet'!M2650</f>
        <v>0</v>
      </c>
      <c r="U2650" s="102">
        <f>'Inventory Ref Sheet'!N2650</f>
        <v>0</v>
      </c>
      <c r="V2650" s="59">
        <f>'Inventory Ref Sheet'!O2650</f>
        <v>0</v>
      </c>
      <c r="W2650" s="59">
        <f>'Inventory Ref Sheet'!R2650</f>
        <v>0</v>
      </c>
      <c r="X2650" s="59">
        <f>'Inventory Ref Sheet'!S2650</f>
        <v>0</v>
      </c>
      <c r="Y2650" s="100" t="str">
        <f ca="1">IF('Inventory Ref Sheet'!U2650&gt;0,YEAR(TODAY())-'Inventory Ref Sheet'!U2650,"")</f>
        <v/>
      </c>
      <c r="Z2650" s="95">
        <f>'Inventory Ref Sheet'!W2650</f>
        <v>0</v>
      </c>
      <c r="AA2650" s="60">
        <f>'Inventory Ref Sheet'!X2650</f>
        <v>0</v>
      </c>
      <c r="AB2650" s="61"/>
      <c r="AC2650" s="97" t="str">
        <f t="shared" si="142"/>
        <v/>
      </c>
      <c r="AD2650" s="59">
        <f>'Inventory Ref Sheet'!Y2650</f>
        <v>0</v>
      </c>
      <c r="AE2650" s="59">
        <f>'Inventory Ref Sheet'!Z2650</f>
        <v>0</v>
      </c>
      <c r="AF2650" s="102">
        <f>'Inventory Ref Sheet'!AA2650</f>
        <v>0</v>
      </c>
      <c r="AG2650" s="59">
        <f>'Inventory Ref Sheet'!AD2650</f>
        <v>0</v>
      </c>
      <c r="AH2650" s="59">
        <f>'Inventory Ref Sheet'!AE2650</f>
        <v>0</v>
      </c>
      <c r="AI2650" s="100" t="str">
        <f ca="1">IF('Inventory Ref Sheet'!AG2650&gt;0,YEAR(TODAY())-'Inventory Ref Sheet'!AG2650,"")</f>
        <v/>
      </c>
      <c r="AJ2650" s="99"/>
      <c r="AK2650" s="60">
        <f>'Inventory Ref Sheet'!AJ2650</f>
        <v>0</v>
      </c>
      <c r="AL2650" s="99"/>
      <c r="AM2650" s="97" t="str">
        <f t="shared" si="143"/>
        <v/>
      </c>
    </row>
    <row r="2651" spans="10:39" x14ac:dyDescent="0.25">
      <c r="J2651" s="59">
        <f>'Inventory Ref Sheet'!AK2651</f>
        <v>0</v>
      </c>
      <c r="K2651" s="59">
        <f>'Inventory Ref Sheet'!AL2651</f>
        <v>0</v>
      </c>
      <c r="L2651" s="59">
        <f>'Inventory Ref Sheet'!AM2651</f>
        <v>0</v>
      </c>
      <c r="M2651" s="59">
        <f>'Inventory Ref Sheet'!AP2651</f>
        <v>0</v>
      </c>
      <c r="N2651" s="59">
        <f>'Inventory Ref Sheet'!AQ2651</f>
        <v>0</v>
      </c>
      <c r="O2651" s="100" t="str">
        <f ca="1">IF('Inventory Ref Sheet'!AS2651&gt;0,YEAR(TODAY())-'Inventory Ref Sheet'!AS2651,"")</f>
        <v/>
      </c>
      <c r="P2651" s="95">
        <f>'Inventory Ref Sheet'!AU2651</f>
        <v>0</v>
      </c>
      <c r="Q2651" s="60">
        <f>'Inventory Ref Sheet'!AV2651</f>
        <v>0</v>
      </c>
      <c r="R2651" s="61"/>
      <c r="S2651" s="100" t="str">
        <f t="shared" si="141"/>
        <v/>
      </c>
      <c r="T2651" s="59">
        <f>'Inventory Ref Sheet'!M2651</f>
        <v>0</v>
      </c>
      <c r="U2651" s="102">
        <f>'Inventory Ref Sheet'!N2651</f>
        <v>0</v>
      </c>
      <c r="V2651" s="59">
        <f>'Inventory Ref Sheet'!O2651</f>
        <v>0</v>
      </c>
      <c r="W2651" s="59">
        <f>'Inventory Ref Sheet'!R2651</f>
        <v>0</v>
      </c>
      <c r="X2651" s="59">
        <f>'Inventory Ref Sheet'!S2651</f>
        <v>0</v>
      </c>
      <c r="Y2651" s="100" t="str">
        <f ca="1">IF('Inventory Ref Sheet'!U2651&gt;0,YEAR(TODAY())-'Inventory Ref Sheet'!U2651,"")</f>
        <v/>
      </c>
      <c r="Z2651" s="95">
        <f>'Inventory Ref Sheet'!W2651</f>
        <v>0</v>
      </c>
      <c r="AA2651" s="60">
        <f>'Inventory Ref Sheet'!X2651</f>
        <v>0</v>
      </c>
      <c r="AB2651" s="61"/>
      <c r="AC2651" s="97" t="str">
        <f t="shared" si="142"/>
        <v/>
      </c>
      <c r="AD2651" s="59">
        <f>'Inventory Ref Sheet'!Y2651</f>
        <v>0</v>
      </c>
      <c r="AE2651" s="59">
        <f>'Inventory Ref Sheet'!Z2651</f>
        <v>0</v>
      </c>
      <c r="AF2651" s="102">
        <f>'Inventory Ref Sheet'!AA2651</f>
        <v>0</v>
      </c>
      <c r="AG2651" s="59">
        <f>'Inventory Ref Sheet'!AD2651</f>
        <v>0</v>
      </c>
      <c r="AH2651" s="59">
        <f>'Inventory Ref Sheet'!AE2651</f>
        <v>0</v>
      </c>
      <c r="AI2651" s="100" t="str">
        <f ca="1">IF('Inventory Ref Sheet'!AG2651&gt;0,YEAR(TODAY())-'Inventory Ref Sheet'!AG2651,"")</f>
        <v/>
      </c>
      <c r="AJ2651" s="99"/>
      <c r="AK2651" s="60">
        <f>'Inventory Ref Sheet'!AJ2651</f>
        <v>0</v>
      </c>
      <c r="AL2651" s="99"/>
      <c r="AM2651" s="97" t="str">
        <f t="shared" si="143"/>
        <v/>
      </c>
    </row>
    <row r="2652" spans="10:39" x14ac:dyDescent="0.25">
      <c r="J2652" s="59">
        <f>'Inventory Ref Sheet'!AK2652</f>
        <v>0</v>
      </c>
      <c r="K2652" s="59">
        <f>'Inventory Ref Sheet'!AL2652</f>
        <v>0</v>
      </c>
      <c r="L2652" s="59">
        <f>'Inventory Ref Sheet'!AM2652</f>
        <v>0</v>
      </c>
      <c r="M2652" s="59">
        <f>'Inventory Ref Sheet'!AP2652</f>
        <v>0</v>
      </c>
      <c r="N2652" s="59">
        <f>'Inventory Ref Sheet'!AQ2652</f>
        <v>0</v>
      </c>
      <c r="O2652" s="100" t="str">
        <f ca="1">IF('Inventory Ref Sheet'!AS2652&gt;0,YEAR(TODAY())-'Inventory Ref Sheet'!AS2652,"")</f>
        <v/>
      </c>
      <c r="P2652" s="95">
        <f>'Inventory Ref Sheet'!AU2652</f>
        <v>0</v>
      </c>
      <c r="Q2652" s="60">
        <f>'Inventory Ref Sheet'!AV2652</f>
        <v>0</v>
      </c>
      <c r="R2652" s="61"/>
      <c r="S2652" s="100" t="str">
        <f t="shared" si="141"/>
        <v/>
      </c>
      <c r="T2652" s="59">
        <f>'Inventory Ref Sheet'!M2652</f>
        <v>0</v>
      </c>
      <c r="U2652" s="102">
        <f>'Inventory Ref Sheet'!N2652</f>
        <v>0</v>
      </c>
      <c r="V2652" s="59">
        <f>'Inventory Ref Sheet'!O2652</f>
        <v>0</v>
      </c>
      <c r="W2652" s="59">
        <f>'Inventory Ref Sheet'!R2652</f>
        <v>0</v>
      </c>
      <c r="X2652" s="59">
        <f>'Inventory Ref Sheet'!S2652</f>
        <v>0</v>
      </c>
      <c r="Y2652" s="100" t="str">
        <f ca="1">IF('Inventory Ref Sheet'!U2652&gt;0,YEAR(TODAY())-'Inventory Ref Sheet'!U2652,"")</f>
        <v/>
      </c>
      <c r="Z2652" s="95">
        <f>'Inventory Ref Sheet'!W2652</f>
        <v>0</v>
      </c>
      <c r="AA2652" s="60">
        <f>'Inventory Ref Sheet'!X2652</f>
        <v>0</v>
      </c>
      <c r="AB2652" s="61"/>
      <c r="AC2652" s="97" t="str">
        <f t="shared" si="142"/>
        <v/>
      </c>
      <c r="AD2652" s="59">
        <f>'Inventory Ref Sheet'!Y2652</f>
        <v>0</v>
      </c>
      <c r="AE2652" s="59">
        <f>'Inventory Ref Sheet'!Z2652</f>
        <v>0</v>
      </c>
      <c r="AF2652" s="102">
        <f>'Inventory Ref Sheet'!AA2652</f>
        <v>0</v>
      </c>
      <c r="AG2652" s="59">
        <f>'Inventory Ref Sheet'!AD2652</f>
        <v>0</v>
      </c>
      <c r="AH2652" s="59">
        <f>'Inventory Ref Sheet'!AE2652</f>
        <v>0</v>
      </c>
      <c r="AI2652" s="100" t="str">
        <f ca="1">IF('Inventory Ref Sheet'!AG2652&gt;0,YEAR(TODAY())-'Inventory Ref Sheet'!AG2652,"")</f>
        <v/>
      </c>
      <c r="AJ2652" s="99"/>
      <c r="AK2652" s="60">
        <f>'Inventory Ref Sheet'!AJ2652</f>
        <v>0</v>
      </c>
      <c r="AL2652" s="99"/>
      <c r="AM2652" s="97" t="str">
        <f t="shared" si="143"/>
        <v/>
      </c>
    </row>
    <row r="2653" spans="10:39" x14ac:dyDescent="0.25">
      <c r="J2653" s="59">
        <f>'Inventory Ref Sheet'!AK2653</f>
        <v>0</v>
      </c>
      <c r="K2653" s="59">
        <f>'Inventory Ref Sheet'!AL2653</f>
        <v>0</v>
      </c>
      <c r="L2653" s="59">
        <f>'Inventory Ref Sheet'!AM2653</f>
        <v>0</v>
      </c>
      <c r="M2653" s="59">
        <f>'Inventory Ref Sheet'!AP2653</f>
        <v>0</v>
      </c>
      <c r="N2653" s="59">
        <f>'Inventory Ref Sheet'!AQ2653</f>
        <v>0</v>
      </c>
      <c r="O2653" s="100" t="str">
        <f ca="1">IF('Inventory Ref Sheet'!AS2653&gt;0,YEAR(TODAY())-'Inventory Ref Sheet'!AS2653,"")</f>
        <v/>
      </c>
      <c r="P2653" s="95">
        <f>'Inventory Ref Sheet'!AU2653</f>
        <v>0</v>
      </c>
      <c r="Q2653" s="60">
        <f>'Inventory Ref Sheet'!AV2653</f>
        <v>0</v>
      </c>
      <c r="R2653" s="61"/>
      <c r="S2653" s="100" t="str">
        <f t="shared" si="141"/>
        <v/>
      </c>
      <c r="T2653" s="59">
        <f>'Inventory Ref Sheet'!M2653</f>
        <v>0</v>
      </c>
      <c r="U2653" s="102">
        <f>'Inventory Ref Sheet'!N2653</f>
        <v>0</v>
      </c>
      <c r="V2653" s="59">
        <f>'Inventory Ref Sheet'!O2653</f>
        <v>0</v>
      </c>
      <c r="W2653" s="59">
        <f>'Inventory Ref Sheet'!R2653</f>
        <v>0</v>
      </c>
      <c r="X2653" s="59">
        <f>'Inventory Ref Sheet'!S2653</f>
        <v>0</v>
      </c>
      <c r="Y2653" s="100" t="str">
        <f ca="1">IF('Inventory Ref Sheet'!U2653&gt;0,YEAR(TODAY())-'Inventory Ref Sheet'!U2653,"")</f>
        <v/>
      </c>
      <c r="Z2653" s="95">
        <f>'Inventory Ref Sheet'!W2653</f>
        <v>0</v>
      </c>
      <c r="AA2653" s="60">
        <f>'Inventory Ref Sheet'!X2653</f>
        <v>0</v>
      </c>
      <c r="AB2653" s="61"/>
      <c r="AC2653" s="97" t="str">
        <f t="shared" si="142"/>
        <v/>
      </c>
      <c r="AD2653" s="59">
        <f>'Inventory Ref Sheet'!Y2653</f>
        <v>0</v>
      </c>
      <c r="AE2653" s="59">
        <f>'Inventory Ref Sheet'!Z2653</f>
        <v>0</v>
      </c>
      <c r="AF2653" s="102">
        <f>'Inventory Ref Sheet'!AA2653</f>
        <v>0</v>
      </c>
      <c r="AG2653" s="59">
        <f>'Inventory Ref Sheet'!AD2653</f>
        <v>0</v>
      </c>
      <c r="AH2653" s="59">
        <f>'Inventory Ref Sheet'!AE2653</f>
        <v>0</v>
      </c>
      <c r="AI2653" s="100" t="str">
        <f ca="1">IF('Inventory Ref Sheet'!AG2653&gt;0,YEAR(TODAY())-'Inventory Ref Sheet'!AG2653,"")</f>
        <v/>
      </c>
      <c r="AJ2653" s="99"/>
      <c r="AK2653" s="60">
        <f>'Inventory Ref Sheet'!AJ2653</f>
        <v>0</v>
      </c>
      <c r="AL2653" s="99"/>
      <c r="AM2653" s="97" t="str">
        <f t="shared" si="143"/>
        <v/>
      </c>
    </row>
    <row r="2654" spans="10:39" x14ac:dyDescent="0.25">
      <c r="J2654" s="59">
        <f>'Inventory Ref Sheet'!AK2654</f>
        <v>0</v>
      </c>
      <c r="K2654" s="59">
        <f>'Inventory Ref Sheet'!AL2654</f>
        <v>0</v>
      </c>
      <c r="L2654" s="59">
        <f>'Inventory Ref Sheet'!AM2654</f>
        <v>0</v>
      </c>
      <c r="M2654" s="59">
        <f>'Inventory Ref Sheet'!AP2654</f>
        <v>0</v>
      </c>
      <c r="N2654" s="59">
        <f>'Inventory Ref Sheet'!AQ2654</f>
        <v>0</v>
      </c>
      <c r="O2654" s="100" t="str">
        <f ca="1">IF('Inventory Ref Sheet'!AS2654&gt;0,YEAR(TODAY())-'Inventory Ref Sheet'!AS2654,"")</f>
        <v/>
      </c>
      <c r="P2654" s="95">
        <f>'Inventory Ref Sheet'!AU2654</f>
        <v>0</v>
      </c>
      <c r="Q2654" s="60">
        <f>'Inventory Ref Sheet'!AV2654</f>
        <v>0</v>
      </c>
      <c r="R2654" s="61"/>
      <c r="S2654" s="100" t="str">
        <f t="shared" si="141"/>
        <v/>
      </c>
      <c r="T2654" s="59">
        <f>'Inventory Ref Sheet'!M2654</f>
        <v>0</v>
      </c>
      <c r="U2654" s="102">
        <f>'Inventory Ref Sheet'!N2654</f>
        <v>0</v>
      </c>
      <c r="V2654" s="59">
        <f>'Inventory Ref Sheet'!O2654</f>
        <v>0</v>
      </c>
      <c r="W2654" s="59">
        <f>'Inventory Ref Sheet'!R2654</f>
        <v>0</v>
      </c>
      <c r="X2654" s="59">
        <f>'Inventory Ref Sheet'!S2654</f>
        <v>0</v>
      </c>
      <c r="Y2654" s="100" t="str">
        <f ca="1">IF('Inventory Ref Sheet'!U2654&gt;0,YEAR(TODAY())-'Inventory Ref Sheet'!U2654,"")</f>
        <v/>
      </c>
      <c r="Z2654" s="95">
        <f>'Inventory Ref Sheet'!W2654</f>
        <v>0</v>
      </c>
      <c r="AA2654" s="60">
        <f>'Inventory Ref Sheet'!X2654</f>
        <v>0</v>
      </c>
      <c r="AB2654" s="61"/>
      <c r="AC2654" s="97" t="str">
        <f t="shared" si="142"/>
        <v/>
      </c>
      <c r="AD2654" s="59">
        <f>'Inventory Ref Sheet'!Y2654</f>
        <v>0</v>
      </c>
      <c r="AE2654" s="59">
        <f>'Inventory Ref Sheet'!Z2654</f>
        <v>0</v>
      </c>
      <c r="AF2654" s="102">
        <f>'Inventory Ref Sheet'!AA2654</f>
        <v>0</v>
      </c>
      <c r="AG2654" s="59">
        <f>'Inventory Ref Sheet'!AD2654</f>
        <v>0</v>
      </c>
      <c r="AH2654" s="59">
        <f>'Inventory Ref Sheet'!AE2654</f>
        <v>0</v>
      </c>
      <c r="AI2654" s="100" t="str">
        <f ca="1">IF('Inventory Ref Sheet'!AG2654&gt;0,YEAR(TODAY())-'Inventory Ref Sheet'!AG2654,"")</f>
        <v/>
      </c>
      <c r="AJ2654" s="99"/>
      <c r="AK2654" s="60">
        <f>'Inventory Ref Sheet'!AJ2654</f>
        <v>0</v>
      </c>
      <c r="AL2654" s="99"/>
      <c r="AM2654" s="97" t="str">
        <f t="shared" si="143"/>
        <v/>
      </c>
    </row>
    <row r="2655" spans="10:39" x14ac:dyDescent="0.25">
      <c r="J2655" s="59">
        <f>'Inventory Ref Sheet'!AK2655</f>
        <v>0</v>
      </c>
      <c r="K2655" s="59">
        <f>'Inventory Ref Sheet'!AL2655</f>
        <v>0</v>
      </c>
      <c r="L2655" s="59">
        <f>'Inventory Ref Sheet'!AM2655</f>
        <v>0</v>
      </c>
      <c r="M2655" s="59">
        <f>'Inventory Ref Sheet'!AP2655</f>
        <v>0</v>
      </c>
      <c r="N2655" s="59">
        <f>'Inventory Ref Sheet'!AQ2655</f>
        <v>0</v>
      </c>
      <c r="O2655" s="100" t="str">
        <f ca="1">IF('Inventory Ref Sheet'!AS2655&gt;0,YEAR(TODAY())-'Inventory Ref Sheet'!AS2655,"")</f>
        <v/>
      </c>
      <c r="P2655" s="95">
        <f>'Inventory Ref Sheet'!AU2655</f>
        <v>0</v>
      </c>
      <c r="Q2655" s="60">
        <f>'Inventory Ref Sheet'!AV2655</f>
        <v>0</v>
      </c>
      <c r="R2655" s="61"/>
      <c r="S2655" s="100" t="str">
        <f t="shared" si="141"/>
        <v/>
      </c>
      <c r="T2655" s="59">
        <f>'Inventory Ref Sheet'!M2655</f>
        <v>0</v>
      </c>
      <c r="U2655" s="102">
        <f>'Inventory Ref Sheet'!N2655</f>
        <v>0</v>
      </c>
      <c r="V2655" s="59">
        <f>'Inventory Ref Sheet'!O2655</f>
        <v>0</v>
      </c>
      <c r="W2655" s="59">
        <f>'Inventory Ref Sheet'!R2655</f>
        <v>0</v>
      </c>
      <c r="X2655" s="59">
        <f>'Inventory Ref Sheet'!S2655</f>
        <v>0</v>
      </c>
      <c r="Y2655" s="100" t="str">
        <f ca="1">IF('Inventory Ref Sheet'!U2655&gt;0,YEAR(TODAY())-'Inventory Ref Sheet'!U2655,"")</f>
        <v/>
      </c>
      <c r="Z2655" s="95">
        <f>'Inventory Ref Sheet'!W2655</f>
        <v>0</v>
      </c>
      <c r="AA2655" s="60">
        <f>'Inventory Ref Sheet'!X2655</f>
        <v>0</v>
      </c>
      <c r="AB2655" s="61"/>
      <c r="AC2655" s="97" t="str">
        <f t="shared" si="142"/>
        <v/>
      </c>
      <c r="AD2655" s="59">
        <f>'Inventory Ref Sheet'!Y2655</f>
        <v>0</v>
      </c>
      <c r="AE2655" s="59">
        <f>'Inventory Ref Sheet'!Z2655</f>
        <v>0</v>
      </c>
      <c r="AF2655" s="102">
        <f>'Inventory Ref Sheet'!AA2655</f>
        <v>0</v>
      </c>
      <c r="AG2655" s="59">
        <f>'Inventory Ref Sheet'!AD2655</f>
        <v>0</v>
      </c>
      <c r="AH2655" s="59">
        <f>'Inventory Ref Sheet'!AE2655</f>
        <v>0</v>
      </c>
      <c r="AI2655" s="100" t="str">
        <f ca="1">IF('Inventory Ref Sheet'!AG2655&gt;0,YEAR(TODAY())-'Inventory Ref Sheet'!AG2655,"")</f>
        <v/>
      </c>
      <c r="AJ2655" s="99"/>
      <c r="AK2655" s="60">
        <f>'Inventory Ref Sheet'!AJ2655</f>
        <v>0</v>
      </c>
      <c r="AL2655" s="99"/>
      <c r="AM2655" s="97" t="str">
        <f t="shared" si="143"/>
        <v/>
      </c>
    </row>
    <row r="2656" spans="10:39" x14ac:dyDescent="0.25">
      <c r="J2656" s="59">
        <f>'Inventory Ref Sheet'!AK2656</f>
        <v>0</v>
      </c>
      <c r="K2656" s="59">
        <f>'Inventory Ref Sheet'!AL2656</f>
        <v>0</v>
      </c>
      <c r="L2656" s="59">
        <f>'Inventory Ref Sheet'!AM2656</f>
        <v>0</v>
      </c>
      <c r="M2656" s="59">
        <f>'Inventory Ref Sheet'!AP2656</f>
        <v>0</v>
      </c>
      <c r="N2656" s="59">
        <f>'Inventory Ref Sheet'!AQ2656</f>
        <v>0</v>
      </c>
      <c r="O2656" s="100" t="str">
        <f ca="1">IF('Inventory Ref Sheet'!AS2656&gt;0,YEAR(TODAY())-'Inventory Ref Sheet'!AS2656,"")</f>
        <v/>
      </c>
      <c r="P2656" s="95">
        <f>'Inventory Ref Sheet'!AU2656</f>
        <v>0</v>
      </c>
      <c r="Q2656" s="60">
        <f>'Inventory Ref Sheet'!AV2656</f>
        <v>0</v>
      </c>
      <c r="R2656" s="61"/>
      <c r="S2656" s="100" t="str">
        <f t="shared" si="141"/>
        <v/>
      </c>
      <c r="T2656" s="59">
        <f>'Inventory Ref Sheet'!M2656</f>
        <v>0</v>
      </c>
      <c r="U2656" s="102">
        <f>'Inventory Ref Sheet'!N2656</f>
        <v>0</v>
      </c>
      <c r="V2656" s="59">
        <f>'Inventory Ref Sheet'!O2656</f>
        <v>0</v>
      </c>
      <c r="W2656" s="59">
        <f>'Inventory Ref Sheet'!R2656</f>
        <v>0</v>
      </c>
      <c r="X2656" s="59">
        <f>'Inventory Ref Sheet'!S2656</f>
        <v>0</v>
      </c>
      <c r="Y2656" s="100" t="str">
        <f ca="1">IF('Inventory Ref Sheet'!U2656&gt;0,YEAR(TODAY())-'Inventory Ref Sheet'!U2656,"")</f>
        <v/>
      </c>
      <c r="Z2656" s="95">
        <f>'Inventory Ref Sheet'!W2656</f>
        <v>0</v>
      </c>
      <c r="AA2656" s="60">
        <f>'Inventory Ref Sheet'!X2656</f>
        <v>0</v>
      </c>
      <c r="AB2656" s="61"/>
      <c r="AC2656" s="97" t="str">
        <f t="shared" si="142"/>
        <v/>
      </c>
      <c r="AD2656" s="59">
        <f>'Inventory Ref Sheet'!Y2656</f>
        <v>0</v>
      </c>
      <c r="AE2656" s="59">
        <f>'Inventory Ref Sheet'!Z2656</f>
        <v>0</v>
      </c>
      <c r="AF2656" s="102">
        <f>'Inventory Ref Sheet'!AA2656</f>
        <v>0</v>
      </c>
      <c r="AG2656" s="59">
        <f>'Inventory Ref Sheet'!AD2656</f>
        <v>0</v>
      </c>
      <c r="AH2656" s="59">
        <f>'Inventory Ref Sheet'!AE2656</f>
        <v>0</v>
      </c>
      <c r="AI2656" s="100" t="str">
        <f ca="1">IF('Inventory Ref Sheet'!AG2656&gt;0,YEAR(TODAY())-'Inventory Ref Sheet'!AG2656,"")</f>
        <v/>
      </c>
      <c r="AJ2656" s="99"/>
      <c r="AK2656" s="60">
        <f>'Inventory Ref Sheet'!AJ2656</f>
        <v>0</v>
      </c>
      <c r="AL2656" s="99"/>
      <c r="AM2656" s="97" t="str">
        <f t="shared" si="143"/>
        <v/>
      </c>
    </row>
    <row r="2657" spans="10:39" x14ac:dyDescent="0.25">
      <c r="J2657" s="59">
        <f>'Inventory Ref Sheet'!AK2657</f>
        <v>0</v>
      </c>
      <c r="K2657" s="59">
        <f>'Inventory Ref Sheet'!AL2657</f>
        <v>0</v>
      </c>
      <c r="L2657" s="59">
        <f>'Inventory Ref Sheet'!AM2657</f>
        <v>0</v>
      </c>
      <c r="M2657" s="59">
        <f>'Inventory Ref Sheet'!AP2657</f>
        <v>0</v>
      </c>
      <c r="N2657" s="59">
        <f>'Inventory Ref Sheet'!AQ2657</f>
        <v>0</v>
      </c>
      <c r="O2657" s="100" t="str">
        <f ca="1">IF('Inventory Ref Sheet'!AS2657&gt;0,YEAR(TODAY())-'Inventory Ref Sheet'!AS2657,"")</f>
        <v/>
      </c>
      <c r="P2657" s="95">
        <f>'Inventory Ref Sheet'!AU2657</f>
        <v>0</v>
      </c>
      <c r="Q2657" s="60">
        <f>'Inventory Ref Sheet'!AV2657</f>
        <v>0</v>
      </c>
      <c r="R2657" s="61"/>
      <c r="S2657" s="100" t="str">
        <f t="shared" si="141"/>
        <v/>
      </c>
      <c r="T2657" s="59">
        <f>'Inventory Ref Sheet'!M2657</f>
        <v>0</v>
      </c>
      <c r="U2657" s="102">
        <f>'Inventory Ref Sheet'!N2657</f>
        <v>0</v>
      </c>
      <c r="V2657" s="59">
        <f>'Inventory Ref Sheet'!O2657</f>
        <v>0</v>
      </c>
      <c r="W2657" s="59">
        <f>'Inventory Ref Sheet'!R2657</f>
        <v>0</v>
      </c>
      <c r="X2657" s="59">
        <f>'Inventory Ref Sheet'!S2657</f>
        <v>0</v>
      </c>
      <c r="Y2657" s="100" t="str">
        <f ca="1">IF('Inventory Ref Sheet'!U2657&gt;0,YEAR(TODAY())-'Inventory Ref Sheet'!U2657,"")</f>
        <v/>
      </c>
      <c r="Z2657" s="95">
        <f>'Inventory Ref Sheet'!W2657</f>
        <v>0</v>
      </c>
      <c r="AA2657" s="60">
        <f>'Inventory Ref Sheet'!X2657</f>
        <v>0</v>
      </c>
      <c r="AB2657" s="61"/>
      <c r="AC2657" s="97" t="str">
        <f t="shared" si="142"/>
        <v/>
      </c>
      <c r="AD2657" s="59">
        <f>'Inventory Ref Sheet'!Y2657</f>
        <v>0</v>
      </c>
      <c r="AE2657" s="59">
        <f>'Inventory Ref Sheet'!Z2657</f>
        <v>0</v>
      </c>
      <c r="AF2657" s="102">
        <f>'Inventory Ref Sheet'!AA2657</f>
        <v>0</v>
      </c>
      <c r="AG2657" s="59">
        <f>'Inventory Ref Sheet'!AD2657</f>
        <v>0</v>
      </c>
      <c r="AH2657" s="59">
        <f>'Inventory Ref Sheet'!AE2657</f>
        <v>0</v>
      </c>
      <c r="AI2657" s="100" t="str">
        <f ca="1">IF('Inventory Ref Sheet'!AG2657&gt;0,YEAR(TODAY())-'Inventory Ref Sheet'!AG2657,"")</f>
        <v/>
      </c>
      <c r="AJ2657" s="99"/>
      <c r="AK2657" s="60">
        <f>'Inventory Ref Sheet'!AJ2657</f>
        <v>0</v>
      </c>
      <c r="AL2657" s="99"/>
      <c r="AM2657" s="97" t="str">
        <f t="shared" si="143"/>
        <v/>
      </c>
    </row>
    <row r="2658" spans="10:39" x14ac:dyDescent="0.25">
      <c r="J2658" s="59">
        <f>'Inventory Ref Sheet'!AK2658</f>
        <v>0</v>
      </c>
      <c r="K2658" s="59">
        <f>'Inventory Ref Sheet'!AL2658</f>
        <v>0</v>
      </c>
      <c r="L2658" s="59">
        <f>'Inventory Ref Sheet'!AM2658</f>
        <v>0</v>
      </c>
      <c r="M2658" s="59">
        <f>'Inventory Ref Sheet'!AP2658</f>
        <v>0</v>
      </c>
      <c r="N2658" s="59">
        <f>'Inventory Ref Sheet'!AQ2658</f>
        <v>0</v>
      </c>
      <c r="O2658" s="100" t="str">
        <f ca="1">IF('Inventory Ref Sheet'!AS2658&gt;0,YEAR(TODAY())-'Inventory Ref Sheet'!AS2658,"")</f>
        <v/>
      </c>
      <c r="P2658" s="95">
        <f>'Inventory Ref Sheet'!AU2658</f>
        <v>0</v>
      </c>
      <c r="Q2658" s="60">
        <f>'Inventory Ref Sheet'!AV2658</f>
        <v>0</v>
      </c>
      <c r="R2658" s="61"/>
      <c r="S2658" s="100" t="str">
        <f t="shared" si="141"/>
        <v/>
      </c>
      <c r="T2658" s="59">
        <f>'Inventory Ref Sheet'!M2658</f>
        <v>0</v>
      </c>
      <c r="U2658" s="102">
        <f>'Inventory Ref Sheet'!N2658</f>
        <v>0</v>
      </c>
      <c r="V2658" s="59">
        <f>'Inventory Ref Sheet'!O2658</f>
        <v>0</v>
      </c>
      <c r="W2658" s="59">
        <f>'Inventory Ref Sheet'!R2658</f>
        <v>0</v>
      </c>
      <c r="X2658" s="59">
        <f>'Inventory Ref Sheet'!S2658</f>
        <v>0</v>
      </c>
      <c r="Y2658" s="100" t="str">
        <f ca="1">IF('Inventory Ref Sheet'!U2658&gt;0,YEAR(TODAY())-'Inventory Ref Sheet'!U2658,"")</f>
        <v/>
      </c>
      <c r="Z2658" s="95">
        <f>'Inventory Ref Sheet'!W2658</f>
        <v>0</v>
      </c>
      <c r="AA2658" s="60">
        <f>'Inventory Ref Sheet'!X2658</f>
        <v>0</v>
      </c>
      <c r="AB2658" s="61"/>
      <c r="AC2658" s="97" t="str">
        <f t="shared" si="142"/>
        <v/>
      </c>
      <c r="AD2658" s="59">
        <f>'Inventory Ref Sheet'!Y2658</f>
        <v>0</v>
      </c>
      <c r="AE2658" s="59">
        <f>'Inventory Ref Sheet'!Z2658</f>
        <v>0</v>
      </c>
      <c r="AF2658" s="102">
        <f>'Inventory Ref Sheet'!AA2658</f>
        <v>0</v>
      </c>
      <c r="AG2658" s="59">
        <f>'Inventory Ref Sheet'!AD2658</f>
        <v>0</v>
      </c>
      <c r="AH2658" s="59">
        <f>'Inventory Ref Sheet'!AE2658</f>
        <v>0</v>
      </c>
      <c r="AI2658" s="100" t="str">
        <f ca="1">IF('Inventory Ref Sheet'!AG2658&gt;0,YEAR(TODAY())-'Inventory Ref Sheet'!AG2658,"")</f>
        <v/>
      </c>
      <c r="AJ2658" s="99"/>
      <c r="AK2658" s="60">
        <f>'Inventory Ref Sheet'!AJ2658</f>
        <v>0</v>
      </c>
      <c r="AL2658" s="99"/>
      <c r="AM2658" s="97" t="str">
        <f t="shared" si="143"/>
        <v/>
      </c>
    </row>
    <row r="2659" spans="10:39" x14ac:dyDescent="0.25">
      <c r="J2659" s="59">
        <f>'Inventory Ref Sheet'!AK2659</f>
        <v>0</v>
      </c>
      <c r="K2659" s="59">
        <f>'Inventory Ref Sheet'!AL2659</f>
        <v>0</v>
      </c>
      <c r="L2659" s="59">
        <f>'Inventory Ref Sheet'!AM2659</f>
        <v>0</v>
      </c>
      <c r="M2659" s="59">
        <f>'Inventory Ref Sheet'!AP2659</f>
        <v>0</v>
      </c>
      <c r="N2659" s="59">
        <f>'Inventory Ref Sheet'!AQ2659</f>
        <v>0</v>
      </c>
      <c r="O2659" s="100" t="str">
        <f ca="1">IF('Inventory Ref Sheet'!AS2659&gt;0,YEAR(TODAY())-'Inventory Ref Sheet'!AS2659,"")</f>
        <v/>
      </c>
      <c r="P2659" s="95">
        <f>'Inventory Ref Sheet'!AU2659</f>
        <v>0</v>
      </c>
      <c r="Q2659" s="60">
        <f>'Inventory Ref Sheet'!AV2659</f>
        <v>0</v>
      </c>
      <c r="R2659" s="61"/>
      <c r="S2659" s="100" t="str">
        <f t="shared" si="141"/>
        <v/>
      </c>
      <c r="T2659" s="59">
        <f>'Inventory Ref Sheet'!M2659</f>
        <v>0</v>
      </c>
      <c r="U2659" s="102">
        <f>'Inventory Ref Sheet'!N2659</f>
        <v>0</v>
      </c>
      <c r="V2659" s="59">
        <f>'Inventory Ref Sheet'!O2659</f>
        <v>0</v>
      </c>
      <c r="W2659" s="59">
        <f>'Inventory Ref Sheet'!R2659</f>
        <v>0</v>
      </c>
      <c r="X2659" s="59">
        <f>'Inventory Ref Sheet'!S2659</f>
        <v>0</v>
      </c>
      <c r="Y2659" s="100" t="str">
        <f ca="1">IF('Inventory Ref Sheet'!U2659&gt;0,YEAR(TODAY())-'Inventory Ref Sheet'!U2659,"")</f>
        <v/>
      </c>
      <c r="Z2659" s="95">
        <f>'Inventory Ref Sheet'!W2659</f>
        <v>0</v>
      </c>
      <c r="AA2659" s="60">
        <f>'Inventory Ref Sheet'!X2659</f>
        <v>0</v>
      </c>
      <c r="AB2659" s="61"/>
      <c r="AC2659" s="97" t="str">
        <f t="shared" si="142"/>
        <v/>
      </c>
      <c r="AD2659" s="59">
        <f>'Inventory Ref Sheet'!Y2659</f>
        <v>0</v>
      </c>
      <c r="AE2659" s="59">
        <f>'Inventory Ref Sheet'!Z2659</f>
        <v>0</v>
      </c>
      <c r="AF2659" s="102">
        <f>'Inventory Ref Sheet'!AA2659</f>
        <v>0</v>
      </c>
      <c r="AG2659" s="59">
        <f>'Inventory Ref Sheet'!AD2659</f>
        <v>0</v>
      </c>
      <c r="AH2659" s="59">
        <f>'Inventory Ref Sheet'!AE2659</f>
        <v>0</v>
      </c>
      <c r="AI2659" s="100" t="str">
        <f ca="1">IF('Inventory Ref Sheet'!AG2659&gt;0,YEAR(TODAY())-'Inventory Ref Sheet'!AG2659,"")</f>
        <v/>
      </c>
      <c r="AJ2659" s="99"/>
      <c r="AK2659" s="60">
        <f>'Inventory Ref Sheet'!AJ2659</f>
        <v>0</v>
      </c>
      <c r="AL2659" s="99"/>
      <c r="AM2659" s="97" t="str">
        <f t="shared" si="143"/>
        <v/>
      </c>
    </row>
    <row r="2660" spans="10:39" x14ac:dyDescent="0.25">
      <c r="J2660" s="59">
        <f>'Inventory Ref Sheet'!AK2660</f>
        <v>0</v>
      </c>
      <c r="K2660" s="59">
        <f>'Inventory Ref Sheet'!AL2660</f>
        <v>0</v>
      </c>
      <c r="L2660" s="59">
        <f>'Inventory Ref Sheet'!AM2660</f>
        <v>0</v>
      </c>
      <c r="M2660" s="59">
        <f>'Inventory Ref Sheet'!AP2660</f>
        <v>0</v>
      </c>
      <c r="N2660" s="59">
        <f>'Inventory Ref Sheet'!AQ2660</f>
        <v>0</v>
      </c>
      <c r="O2660" s="100" t="str">
        <f ca="1">IF('Inventory Ref Sheet'!AS2660&gt;0,YEAR(TODAY())-'Inventory Ref Sheet'!AS2660,"")</f>
        <v/>
      </c>
      <c r="P2660" s="95">
        <f>'Inventory Ref Sheet'!AU2660</f>
        <v>0</v>
      </c>
      <c r="Q2660" s="60">
        <f>'Inventory Ref Sheet'!AV2660</f>
        <v>0</v>
      </c>
      <c r="R2660" s="61"/>
      <c r="S2660" s="100" t="str">
        <f t="shared" si="141"/>
        <v/>
      </c>
      <c r="T2660" s="59">
        <f>'Inventory Ref Sheet'!M2660</f>
        <v>0</v>
      </c>
      <c r="U2660" s="102">
        <f>'Inventory Ref Sheet'!N2660</f>
        <v>0</v>
      </c>
      <c r="V2660" s="59">
        <f>'Inventory Ref Sheet'!O2660</f>
        <v>0</v>
      </c>
      <c r="W2660" s="59">
        <f>'Inventory Ref Sheet'!R2660</f>
        <v>0</v>
      </c>
      <c r="X2660" s="59">
        <f>'Inventory Ref Sheet'!S2660</f>
        <v>0</v>
      </c>
      <c r="Y2660" s="100" t="str">
        <f ca="1">IF('Inventory Ref Sheet'!U2660&gt;0,YEAR(TODAY())-'Inventory Ref Sheet'!U2660,"")</f>
        <v/>
      </c>
      <c r="Z2660" s="95">
        <f>'Inventory Ref Sheet'!W2660</f>
        <v>0</v>
      </c>
      <c r="AA2660" s="60">
        <f>'Inventory Ref Sheet'!X2660</f>
        <v>0</v>
      </c>
      <c r="AB2660" s="61"/>
      <c r="AC2660" s="97" t="str">
        <f t="shared" si="142"/>
        <v/>
      </c>
      <c r="AD2660" s="59">
        <f>'Inventory Ref Sheet'!Y2660</f>
        <v>0</v>
      </c>
      <c r="AE2660" s="59">
        <f>'Inventory Ref Sheet'!Z2660</f>
        <v>0</v>
      </c>
      <c r="AF2660" s="102">
        <f>'Inventory Ref Sheet'!AA2660</f>
        <v>0</v>
      </c>
      <c r="AG2660" s="59">
        <f>'Inventory Ref Sheet'!AD2660</f>
        <v>0</v>
      </c>
      <c r="AH2660" s="59">
        <f>'Inventory Ref Sheet'!AE2660</f>
        <v>0</v>
      </c>
      <c r="AI2660" s="100" t="str">
        <f ca="1">IF('Inventory Ref Sheet'!AG2660&gt;0,YEAR(TODAY())-'Inventory Ref Sheet'!AG2660,"")</f>
        <v/>
      </c>
      <c r="AJ2660" s="99"/>
      <c r="AK2660" s="60">
        <f>'Inventory Ref Sheet'!AJ2660</f>
        <v>0</v>
      </c>
      <c r="AL2660" s="99"/>
      <c r="AM2660" s="97" t="str">
        <f t="shared" si="143"/>
        <v/>
      </c>
    </row>
    <row r="2661" spans="10:39" x14ac:dyDescent="0.25">
      <c r="J2661" s="59">
        <f>'Inventory Ref Sheet'!AK2661</f>
        <v>0</v>
      </c>
      <c r="K2661" s="59">
        <f>'Inventory Ref Sheet'!AL2661</f>
        <v>0</v>
      </c>
      <c r="L2661" s="59">
        <f>'Inventory Ref Sheet'!AM2661</f>
        <v>0</v>
      </c>
      <c r="M2661" s="59">
        <f>'Inventory Ref Sheet'!AP2661</f>
        <v>0</v>
      </c>
      <c r="N2661" s="59">
        <f>'Inventory Ref Sheet'!AQ2661</f>
        <v>0</v>
      </c>
      <c r="O2661" s="100" t="str">
        <f ca="1">IF('Inventory Ref Sheet'!AS2661&gt;0,YEAR(TODAY())-'Inventory Ref Sheet'!AS2661,"")</f>
        <v/>
      </c>
      <c r="P2661" s="95">
        <f>'Inventory Ref Sheet'!AU2661</f>
        <v>0</v>
      </c>
      <c r="Q2661" s="60">
        <f>'Inventory Ref Sheet'!AV2661</f>
        <v>0</v>
      </c>
      <c r="R2661" s="61"/>
      <c r="S2661" s="100" t="str">
        <f t="shared" si="141"/>
        <v/>
      </c>
      <c r="T2661" s="59">
        <f>'Inventory Ref Sheet'!M2661</f>
        <v>0</v>
      </c>
      <c r="U2661" s="102">
        <f>'Inventory Ref Sheet'!N2661</f>
        <v>0</v>
      </c>
      <c r="V2661" s="59">
        <f>'Inventory Ref Sheet'!O2661</f>
        <v>0</v>
      </c>
      <c r="W2661" s="59">
        <f>'Inventory Ref Sheet'!R2661</f>
        <v>0</v>
      </c>
      <c r="X2661" s="59">
        <f>'Inventory Ref Sheet'!S2661</f>
        <v>0</v>
      </c>
      <c r="Y2661" s="100" t="str">
        <f ca="1">IF('Inventory Ref Sheet'!U2661&gt;0,YEAR(TODAY())-'Inventory Ref Sheet'!U2661,"")</f>
        <v/>
      </c>
      <c r="Z2661" s="95">
        <f>'Inventory Ref Sheet'!W2661</f>
        <v>0</v>
      </c>
      <c r="AA2661" s="60">
        <f>'Inventory Ref Sheet'!X2661</f>
        <v>0</v>
      </c>
      <c r="AB2661" s="61"/>
      <c r="AC2661" s="97" t="str">
        <f t="shared" si="142"/>
        <v/>
      </c>
      <c r="AD2661" s="59">
        <f>'Inventory Ref Sheet'!Y2661</f>
        <v>0</v>
      </c>
      <c r="AE2661" s="59">
        <f>'Inventory Ref Sheet'!Z2661</f>
        <v>0</v>
      </c>
      <c r="AF2661" s="102">
        <f>'Inventory Ref Sheet'!AA2661</f>
        <v>0</v>
      </c>
      <c r="AG2661" s="59">
        <f>'Inventory Ref Sheet'!AD2661</f>
        <v>0</v>
      </c>
      <c r="AH2661" s="59">
        <f>'Inventory Ref Sheet'!AE2661</f>
        <v>0</v>
      </c>
      <c r="AI2661" s="100" t="str">
        <f ca="1">IF('Inventory Ref Sheet'!AG2661&gt;0,YEAR(TODAY())-'Inventory Ref Sheet'!AG2661,"")</f>
        <v/>
      </c>
      <c r="AJ2661" s="99"/>
      <c r="AK2661" s="60">
        <f>'Inventory Ref Sheet'!AJ2661</f>
        <v>0</v>
      </c>
      <c r="AL2661" s="99"/>
      <c r="AM2661" s="97" t="str">
        <f t="shared" si="143"/>
        <v/>
      </c>
    </row>
    <row r="2662" spans="10:39" x14ac:dyDescent="0.25">
      <c r="J2662" s="59">
        <f>'Inventory Ref Sheet'!AK2662</f>
        <v>0</v>
      </c>
      <c r="K2662" s="59">
        <f>'Inventory Ref Sheet'!AL2662</f>
        <v>0</v>
      </c>
      <c r="L2662" s="59">
        <f>'Inventory Ref Sheet'!AM2662</f>
        <v>0</v>
      </c>
      <c r="M2662" s="59">
        <f>'Inventory Ref Sheet'!AP2662</f>
        <v>0</v>
      </c>
      <c r="N2662" s="59">
        <f>'Inventory Ref Sheet'!AQ2662</f>
        <v>0</v>
      </c>
      <c r="O2662" s="100" t="str">
        <f ca="1">IF('Inventory Ref Sheet'!AS2662&gt;0,YEAR(TODAY())-'Inventory Ref Sheet'!AS2662,"")</f>
        <v/>
      </c>
      <c r="P2662" s="95">
        <f>'Inventory Ref Sheet'!AU2662</f>
        <v>0</v>
      </c>
      <c r="Q2662" s="60">
        <f>'Inventory Ref Sheet'!AV2662</f>
        <v>0</v>
      </c>
      <c r="R2662" s="61"/>
      <c r="S2662" s="100" t="str">
        <f t="shared" si="141"/>
        <v/>
      </c>
      <c r="T2662" s="59">
        <f>'Inventory Ref Sheet'!M2662</f>
        <v>0</v>
      </c>
      <c r="U2662" s="102">
        <f>'Inventory Ref Sheet'!N2662</f>
        <v>0</v>
      </c>
      <c r="V2662" s="59">
        <f>'Inventory Ref Sheet'!O2662</f>
        <v>0</v>
      </c>
      <c r="W2662" s="59">
        <f>'Inventory Ref Sheet'!R2662</f>
        <v>0</v>
      </c>
      <c r="X2662" s="59">
        <f>'Inventory Ref Sheet'!S2662</f>
        <v>0</v>
      </c>
      <c r="Y2662" s="100" t="str">
        <f ca="1">IF('Inventory Ref Sheet'!U2662&gt;0,YEAR(TODAY())-'Inventory Ref Sheet'!U2662,"")</f>
        <v/>
      </c>
      <c r="Z2662" s="95">
        <f>'Inventory Ref Sheet'!W2662</f>
        <v>0</v>
      </c>
      <c r="AA2662" s="60">
        <f>'Inventory Ref Sheet'!X2662</f>
        <v>0</v>
      </c>
      <c r="AB2662" s="61"/>
      <c r="AC2662" s="97" t="str">
        <f t="shared" si="142"/>
        <v/>
      </c>
      <c r="AD2662" s="59">
        <f>'Inventory Ref Sheet'!Y2662</f>
        <v>0</v>
      </c>
      <c r="AE2662" s="59">
        <f>'Inventory Ref Sheet'!Z2662</f>
        <v>0</v>
      </c>
      <c r="AF2662" s="102">
        <f>'Inventory Ref Sheet'!AA2662</f>
        <v>0</v>
      </c>
      <c r="AG2662" s="59">
        <f>'Inventory Ref Sheet'!AD2662</f>
        <v>0</v>
      </c>
      <c r="AH2662" s="59">
        <f>'Inventory Ref Sheet'!AE2662</f>
        <v>0</v>
      </c>
      <c r="AI2662" s="100" t="str">
        <f ca="1">IF('Inventory Ref Sheet'!AG2662&gt;0,YEAR(TODAY())-'Inventory Ref Sheet'!AG2662,"")</f>
        <v/>
      </c>
      <c r="AJ2662" s="99"/>
      <c r="AK2662" s="60">
        <f>'Inventory Ref Sheet'!AJ2662</f>
        <v>0</v>
      </c>
      <c r="AL2662" s="99"/>
      <c r="AM2662" s="97" t="str">
        <f t="shared" si="143"/>
        <v/>
      </c>
    </row>
    <row r="2663" spans="10:39" x14ac:dyDescent="0.25">
      <c r="J2663" s="59">
        <f>'Inventory Ref Sheet'!AK2663</f>
        <v>0</v>
      </c>
      <c r="K2663" s="59">
        <f>'Inventory Ref Sheet'!AL2663</f>
        <v>0</v>
      </c>
      <c r="L2663" s="59">
        <f>'Inventory Ref Sheet'!AM2663</f>
        <v>0</v>
      </c>
      <c r="M2663" s="59">
        <f>'Inventory Ref Sheet'!AP2663</f>
        <v>0</v>
      </c>
      <c r="N2663" s="59">
        <f>'Inventory Ref Sheet'!AQ2663</f>
        <v>0</v>
      </c>
      <c r="O2663" s="100" t="str">
        <f ca="1">IF('Inventory Ref Sheet'!AS2663&gt;0,YEAR(TODAY())-'Inventory Ref Sheet'!AS2663,"")</f>
        <v/>
      </c>
      <c r="P2663" s="95">
        <f>'Inventory Ref Sheet'!AU2663</f>
        <v>0</v>
      </c>
      <c r="Q2663" s="60">
        <f>'Inventory Ref Sheet'!AV2663</f>
        <v>0</v>
      </c>
      <c r="R2663" s="61"/>
      <c r="S2663" s="100" t="str">
        <f t="shared" si="141"/>
        <v/>
      </c>
      <c r="T2663" s="59">
        <f>'Inventory Ref Sheet'!M2663</f>
        <v>0</v>
      </c>
      <c r="U2663" s="102">
        <f>'Inventory Ref Sheet'!N2663</f>
        <v>0</v>
      </c>
      <c r="V2663" s="59">
        <f>'Inventory Ref Sheet'!O2663</f>
        <v>0</v>
      </c>
      <c r="W2663" s="59">
        <f>'Inventory Ref Sheet'!R2663</f>
        <v>0</v>
      </c>
      <c r="X2663" s="59">
        <f>'Inventory Ref Sheet'!S2663</f>
        <v>0</v>
      </c>
      <c r="Y2663" s="100" t="str">
        <f ca="1">IF('Inventory Ref Sheet'!U2663&gt;0,YEAR(TODAY())-'Inventory Ref Sheet'!U2663,"")</f>
        <v/>
      </c>
      <c r="Z2663" s="95">
        <f>'Inventory Ref Sheet'!W2663</f>
        <v>0</v>
      </c>
      <c r="AA2663" s="60">
        <f>'Inventory Ref Sheet'!X2663</f>
        <v>0</v>
      </c>
      <c r="AB2663" s="61"/>
      <c r="AC2663" s="97" t="str">
        <f t="shared" si="142"/>
        <v/>
      </c>
      <c r="AD2663" s="59">
        <f>'Inventory Ref Sheet'!Y2663</f>
        <v>0</v>
      </c>
      <c r="AE2663" s="59">
        <f>'Inventory Ref Sheet'!Z2663</f>
        <v>0</v>
      </c>
      <c r="AF2663" s="102">
        <f>'Inventory Ref Sheet'!AA2663</f>
        <v>0</v>
      </c>
      <c r="AG2663" s="59">
        <f>'Inventory Ref Sheet'!AD2663</f>
        <v>0</v>
      </c>
      <c r="AH2663" s="59">
        <f>'Inventory Ref Sheet'!AE2663</f>
        <v>0</v>
      </c>
      <c r="AI2663" s="100" t="str">
        <f ca="1">IF('Inventory Ref Sheet'!AG2663&gt;0,YEAR(TODAY())-'Inventory Ref Sheet'!AG2663,"")</f>
        <v/>
      </c>
      <c r="AJ2663" s="99"/>
      <c r="AK2663" s="60">
        <f>'Inventory Ref Sheet'!AJ2663</f>
        <v>0</v>
      </c>
      <c r="AL2663" s="99"/>
      <c r="AM2663" s="97" t="str">
        <f t="shared" si="143"/>
        <v/>
      </c>
    </row>
    <row r="2664" spans="10:39" x14ac:dyDescent="0.25">
      <c r="J2664" s="59">
        <f>'Inventory Ref Sheet'!AK2664</f>
        <v>0</v>
      </c>
      <c r="K2664" s="59">
        <f>'Inventory Ref Sheet'!AL2664</f>
        <v>0</v>
      </c>
      <c r="L2664" s="59">
        <f>'Inventory Ref Sheet'!AM2664</f>
        <v>0</v>
      </c>
      <c r="M2664" s="59">
        <f>'Inventory Ref Sheet'!AP2664</f>
        <v>0</v>
      </c>
      <c r="N2664" s="59">
        <f>'Inventory Ref Sheet'!AQ2664</f>
        <v>0</v>
      </c>
      <c r="O2664" s="100" t="str">
        <f ca="1">IF('Inventory Ref Sheet'!AS2664&gt;0,YEAR(TODAY())-'Inventory Ref Sheet'!AS2664,"")</f>
        <v/>
      </c>
      <c r="P2664" s="95">
        <f>'Inventory Ref Sheet'!AU2664</f>
        <v>0</v>
      </c>
      <c r="Q2664" s="60">
        <f>'Inventory Ref Sheet'!AV2664</f>
        <v>0</v>
      </c>
      <c r="R2664" s="61"/>
      <c r="S2664" s="100" t="str">
        <f t="shared" si="141"/>
        <v/>
      </c>
      <c r="T2664" s="59">
        <f>'Inventory Ref Sheet'!M2664</f>
        <v>0</v>
      </c>
      <c r="U2664" s="102">
        <f>'Inventory Ref Sheet'!N2664</f>
        <v>0</v>
      </c>
      <c r="V2664" s="59">
        <f>'Inventory Ref Sheet'!O2664</f>
        <v>0</v>
      </c>
      <c r="W2664" s="59">
        <f>'Inventory Ref Sheet'!R2664</f>
        <v>0</v>
      </c>
      <c r="X2664" s="59">
        <f>'Inventory Ref Sheet'!S2664</f>
        <v>0</v>
      </c>
      <c r="Y2664" s="100" t="str">
        <f ca="1">IF('Inventory Ref Sheet'!U2664&gt;0,YEAR(TODAY())-'Inventory Ref Sheet'!U2664,"")</f>
        <v/>
      </c>
      <c r="Z2664" s="95">
        <f>'Inventory Ref Sheet'!W2664</f>
        <v>0</v>
      </c>
      <c r="AA2664" s="60">
        <f>'Inventory Ref Sheet'!X2664</f>
        <v>0</v>
      </c>
      <c r="AB2664" s="61"/>
      <c r="AC2664" s="97" t="str">
        <f t="shared" si="142"/>
        <v/>
      </c>
      <c r="AD2664" s="59">
        <f>'Inventory Ref Sheet'!Y2664</f>
        <v>0</v>
      </c>
      <c r="AE2664" s="59">
        <f>'Inventory Ref Sheet'!Z2664</f>
        <v>0</v>
      </c>
      <c r="AF2664" s="102">
        <f>'Inventory Ref Sheet'!AA2664</f>
        <v>0</v>
      </c>
      <c r="AG2664" s="59">
        <f>'Inventory Ref Sheet'!AD2664</f>
        <v>0</v>
      </c>
      <c r="AH2664" s="59">
        <f>'Inventory Ref Sheet'!AE2664</f>
        <v>0</v>
      </c>
      <c r="AI2664" s="100" t="str">
        <f ca="1">IF('Inventory Ref Sheet'!AG2664&gt;0,YEAR(TODAY())-'Inventory Ref Sheet'!AG2664,"")</f>
        <v/>
      </c>
      <c r="AJ2664" s="99"/>
      <c r="AK2664" s="60">
        <f>'Inventory Ref Sheet'!AJ2664</f>
        <v>0</v>
      </c>
      <c r="AL2664" s="99"/>
      <c r="AM2664" s="97" t="str">
        <f t="shared" si="143"/>
        <v/>
      </c>
    </row>
    <row r="2665" spans="10:39" x14ac:dyDescent="0.25">
      <c r="J2665" s="59">
        <f>'Inventory Ref Sheet'!AK2665</f>
        <v>0</v>
      </c>
      <c r="K2665" s="59">
        <f>'Inventory Ref Sheet'!AL2665</f>
        <v>0</v>
      </c>
      <c r="L2665" s="59">
        <f>'Inventory Ref Sheet'!AM2665</f>
        <v>0</v>
      </c>
      <c r="M2665" s="59">
        <f>'Inventory Ref Sheet'!AP2665</f>
        <v>0</v>
      </c>
      <c r="N2665" s="59">
        <f>'Inventory Ref Sheet'!AQ2665</f>
        <v>0</v>
      </c>
      <c r="O2665" s="100" t="str">
        <f ca="1">IF('Inventory Ref Sheet'!AS2665&gt;0,YEAR(TODAY())-'Inventory Ref Sheet'!AS2665,"")</f>
        <v/>
      </c>
      <c r="P2665" s="95">
        <f>'Inventory Ref Sheet'!AU2665</f>
        <v>0</v>
      </c>
      <c r="Q2665" s="60">
        <f>'Inventory Ref Sheet'!AV2665</f>
        <v>0</v>
      </c>
      <c r="R2665" s="61"/>
      <c r="S2665" s="100" t="str">
        <f t="shared" si="141"/>
        <v/>
      </c>
      <c r="T2665" s="59">
        <f>'Inventory Ref Sheet'!M2665</f>
        <v>0</v>
      </c>
      <c r="U2665" s="102">
        <f>'Inventory Ref Sheet'!N2665</f>
        <v>0</v>
      </c>
      <c r="V2665" s="59">
        <f>'Inventory Ref Sheet'!O2665</f>
        <v>0</v>
      </c>
      <c r="W2665" s="59">
        <f>'Inventory Ref Sheet'!R2665</f>
        <v>0</v>
      </c>
      <c r="X2665" s="59">
        <f>'Inventory Ref Sheet'!S2665</f>
        <v>0</v>
      </c>
      <c r="Y2665" s="100" t="str">
        <f ca="1">IF('Inventory Ref Sheet'!U2665&gt;0,YEAR(TODAY())-'Inventory Ref Sheet'!U2665,"")</f>
        <v/>
      </c>
      <c r="Z2665" s="95">
        <f>'Inventory Ref Sheet'!W2665</f>
        <v>0</v>
      </c>
      <c r="AA2665" s="60">
        <f>'Inventory Ref Sheet'!X2665</f>
        <v>0</v>
      </c>
      <c r="AB2665" s="61"/>
      <c r="AC2665" s="97" t="str">
        <f t="shared" si="142"/>
        <v/>
      </c>
      <c r="AD2665" s="59">
        <f>'Inventory Ref Sheet'!Y2665</f>
        <v>0</v>
      </c>
      <c r="AE2665" s="59">
        <f>'Inventory Ref Sheet'!Z2665</f>
        <v>0</v>
      </c>
      <c r="AF2665" s="102">
        <f>'Inventory Ref Sheet'!AA2665</f>
        <v>0</v>
      </c>
      <c r="AG2665" s="59">
        <f>'Inventory Ref Sheet'!AD2665</f>
        <v>0</v>
      </c>
      <c r="AH2665" s="59">
        <f>'Inventory Ref Sheet'!AE2665</f>
        <v>0</v>
      </c>
      <c r="AI2665" s="100" t="str">
        <f ca="1">IF('Inventory Ref Sheet'!AG2665&gt;0,YEAR(TODAY())-'Inventory Ref Sheet'!AG2665,"")</f>
        <v/>
      </c>
      <c r="AJ2665" s="99"/>
      <c r="AK2665" s="60">
        <f>'Inventory Ref Sheet'!AJ2665</f>
        <v>0</v>
      </c>
      <c r="AL2665" s="99"/>
      <c r="AM2665" s="97" t="str">
        <f t="shared" si="143"/>
        <v/>
      </c>
    </row>
    <row r="2666" spans="10:39" x14ac:dyDescent="0.25">
      <c r="J2666" s="59">
        <f>'Inventory Ref Sheet'!AK2666</f>
        <v>0</v>
      </c>
      <c r="K2666" s="59">
        <f>'Inventory Ref Sheet'!AL2666</f>
        <v>0</v>
      </c>
      <c r="L2666" s="59">
        <f>'Inventory Ref Sheet'!AM2666</f>
        <v>0</v>
      </c>
      <c r="M2666" s="59">
        <f>'Inventory Ref Sheet'!AP2666</f>
        <v>0</v>
      </c>
      <c r="N2666" s="59">
        <f>'Inventory Ref Sheet'!AQ2666</f>
        <v>0</v>
      </c>
      <c r="O2666" s="100" t="str">
        <f ca="1">IF('Inventory Ref Sheet'!AS2666&gt;0,YEAR(TODAY())-'Inventory Ref Sheet'!AS2666,"")</f>
        <v/>
      </c>
      <c r="P2666" s="95">
        <f>'Inventory Ref Sheet'!AU2666</f>
        <v>0</v>
      </c>
      <c r="Q2666" s="60">
        <f>'Inventory Ref Sheet'!AV2666</f>
        <v>0</v>
      </c>
      <c r="R2666" s="61"/>
      <c r="S2666" s="100" t="str">
        <f t="shared" si="141"/>
        <v/>
      </c>
      <c r="T2666" s="59">
        <f>'Inventory Ref Sheet'!M2666</f>
        <v>0</v>
      </c>
      <c r="U2666" s="102">
        <f>'Inventory Ref Sheet'!N2666</f>
        <v>0</v>
      </c>
      <c r="V2666" s="59">
        <f>'Inventory Ref Sheet'!O2666</f>
        <v>0</v>
      </c>
      <c r="W2666" s="59">
        <f>'Inventory Ref Sheet'!R2666</f>
        <v>0</v>
      </c>
      <c r="X2666" s="59">
        <f>'Inventory Ref Sheet'!S2666</f>
        <v>0</v>
      </c>
      <c r="Y2666" s="100" t="str">
        <f ca="1">IF('Inventory Ref Sheet'!U2666&gt;0,YEAR(TODAY())-'Inventory Ref Sheet'!U2666,"")</f>
        <v/>
      </c>
      <c r="Z2666" s="95">
        <f>'Inventory Ref Sheet'!W2666</f>
        <v>0</v>
      </c>
      <c r="AA2666" s="60">
        <f>'Inventory Ref Sheet'!X2666</f>
        <v>0</v>
      </c>
      <c r="AB2666" s="61"/>
      <c r="AC2666" s="97" t="str">
        <f t="shared" si="142"/>
        <v/>
      </c>
      <c r="AD2666" s="59">
        <f>'Inventory Ref Sheet'!Y2666</f>
        <v>0</v>
      </c>
      <c r="AE2666" s="59">
        <f>'Inventory Ref Sheet'!Z2666</f>
        <v>0</v>
      </c>
      <c r="AF2666" s="102">
        <f>'Inventory Ref Sheet'!AA2666</f>
        <v>0</v>
      </c>
      <c r="AG2666" s="59">
        <f>'Inventory Ref Sheet'!AD2666</f>
        <v>0</v>
      </c>
      <c r="AH2666" s="59">
        <f>'Inventory Ref Sheet'!AE2666</f>
        <v>0</v>
      </c>
      <c r="AI2666" s="100" t="str">
        <f ca="1">IF('Inventory Ref Sheet'!AG2666&gt;0,YEAR(TODAY())-'Inventory Ref Sheet'!AG2666,"")</f>
        <v/>
      </c>
      <c r="AJ2666" s="99"/>
      <c r="AK2666" s="60">
        <f>'Inventory Ref Sheet'!AJ2666</f>
        <v>0</v>
      </c>
      <c r="AL2666" s="99"/>
      <c r="AM2666" s="97" t="str">
        <f t="shared" si="143"/>
        <v/>
      </c>
    </row>
    <row r="2667" spans="10:39" x14ac:dyDescent="0.25">
      <c r="J2667" s="59">
        <f>'Inventory Ref Sheet'!AK2667</f>
        <v>0</v>
      </c>
      <c r="K2667" s="59">
        <f>'Inventory Ref Sheet'!AL2667</f>
        <v>0</v>
      </c>
      <c r="L2667" s="59">
        <f>'Inventory Ref Sheet'!AM2667</f>
        <v>0</v>
      </c>
      <c r="M2667" s="59">
        <f>'Inventory Ref Sheet'!AP2667</f>
        <v>0</v>
      </c>
      <c r="N2667" s="59">
        <f>'Inventory Ref Sheet'!AQ2667</f>
        <v>0</v>
      </c>
      <c r="O2667" s="100" t="str">
        <f ca="1">IF('Inventory Ref Sheet'!AS2667&gt;0,YEAR(TODAY())-'Inventory Ref Sheet'!AS2667,"")</f>
        <v/>
      </c>
      <c r="P2667" s="95">
        <f>'Inventory Ref Sheet'!AU2667</f>
        <v>0</v>
      </c>
      <c r="Q2667" s="60">
        <f>'Inventory Ref Sheet'!AV2667</f>
        <v>0</v>
      </c>
      <c r="R2667" s="61"/>
      <c r="S2667" s="100" t="str">
        <f t="shared" si="141"/>
        <v/>
      </c>
      <c r="T2667" s="59">
        <f>'Inventory Ref Sheet'!M2667</f>
        <v>0</v>
      </c>
      <c r="U2667" s="102">
        <f>'Inventory Ref Sheet'!N2667</f>
        <v>0</v>
      </c>
      <c r="V2667" s="59">
        <f>'Inventory Ref Sheet'!O2667</f>
        <v>0</v>
      </c>
      <c r="W2667" s="59">
        <f>'Inventory Ref Sheet'!R2667</f>
        <v>0</v>
      </c>
      <c r="X2667" s="59">
        <f>'Inventory Ref Sheet'!S2667</f>
        <v>0</v>
      </c>
      <c r="Y2667" s="100" t="str">
        <f ca="1">IF('Inventory Ref Sheet'!U2667&gt;0,YEAR(TODAY())-'Inventory Ref Sheet'!U2667,"")</f>
        <v/>
      </c>
      <c r="Z2667" s="95">
        <f>'Inventory Ref Sheet'!W2667</f>
        <v>0</v>
      </c>
      <c r="AA2667" s="60">
        <f>'Inventory Ref Sheet'!X2667</f>
        <v>0</v>
      </c>
      <c r="AB2667" s="61"/>
      <c r="AC2667" s="97" t="str">
        <f t="shared" si="142"/>
        <v/>
      </c>
      <c r="AD2667" s="59">
        <f>'Inventory Ref Sheet'!Y2667</f>
        <v>0</v>
      </c>
      <c r="AE2667" s="59">
        <f>'Inventory Ref Sheet'!Z2667</f>
        <v>0</v>
      </c>
      <c r="AF2667" s="102">
        <f>'Inventory Ref Sheet'!AA2667</f>
        <v>0</v>
      </c>
      <c r="AG2667" s="59">
        <f>'Inventory Ref Sheet'!AD2667</f>
        <v>0</v>
      </c>
      <c r="AH2667" s="59">
        <f>'Inventory Ref Sheet'!AE2667</f>
        <v>0</v>
      </c>
      <c r="AI2667" s="100" t="str">
        <f ca="1">IF('Inventory Ref Sheet'!AG2667&gt;0,YEAR(TODAY())-'Inventory Ref Sheet'!AG2667,"")</f>
        <v/>
      </c>
      <c r="AJ2667" s="99"/>
      <c r="AK2667" s="60">
        <f>'Inventory Ref Sheet'!AJ2667</f>
        <v>0</v>
      </c>
      <c r="AL2667" s="99"/>
      <c r="AM2667" s="97" t="str">
        <f t="shared" si="143"/>
        <v/>
      </c>
    </row>
    <row r="2668" spans="10:39" x14ac:dyDescent="0.25">
      <c r="J2668" s="59">
        <f>'Inventory Ref Sheet'!AK2668</f>
        <v>0</v>
      </c>
      <c r="K2668" s="59">
        <f>'Inventory Ref Sheet'!AL2668</f>
        <v>0</v>
      </c>
      <c r="L2668" s="59">
        <f>'Inventory Ref Sheet'!AM2668</f>
        <v>0</v>
      </c>
      <c r="M2668" s="59">
        <f>'Inventory Ref Sheet'!AP2668</f>
        <v>0</v>
      </c>
      <c r="N2668" s="59">
        <f>'Inventory Ref Sheet'!AQ2668</f>
        <v>0</v>
      </c>
      <c r="O2668" s="100" t="str">
        <f ca="1">IF('Inventory Ref Sheet'!AS2668&gt;0,YEAR(TODAY())-'Inventory Ref Sheet'!AS2668,"")</f>
        <v/>
      </c>
      <c r="P2668" s="95">
        <f>'Inventory Ref Sheet'!AU2668</f>
        <v>0</v>
      </c>
      <c r="Q2668" s="60">
        <f>'Inventory Ref Sheet'!AV2668</f>
        <v>0</v>
      </c>
      <c r="R2668" s="61"/>
      <c r="S2668" s="100" t="str">
        <f t="shared" si="141"/>
        <v/>
      </c>
      <c r="T2668" s="59">
        <f>'Inventory Ref Sheet'!M2668</f>
        <v>0</v>
      </c>
      <c r="U2668" s="102">
        <f>'Inventory Ref Sheet'!N2668</f>
        <v>0</v>
      </c>
      <c r="V2668" s="59">
        <f>'Inventory Ref Sheet'!O2668</f>
        <v>0</v>
      </c>
      <c r="W2668" s="59">
        <f>'Inventory Ref Sheet'!R2668</f>
        <v>0</v>
      </c>
      <c r="X2668" s="59">
        <f>'Inventory Ref Sheet'!S2668</f>
        <v>0</v>
      </c>
      <c r="Y2668" s="100" t="str">
        <f ca="1">IF('Inventory Ref Sheet'!U2668&gt;0,YEAR(TODAY())-'Inventory Ref Sheet'!U2668,"")</f>
        <v/>
      </c>
      <c r="Z2668" s="95">
        <f>'Inventory Ref Sheet'!W2668</f>
        <v>0</v>
      </c>
      <c r="AA2668" s="60">
        <f>'Inventory Ref Sheet'!X2668</f>
        <v>0</v>
      </c>
      <c r="AB2668" s="61"/>
      <c r="AC2668" s="97" t="str">
        <f t="shared" si="142"/>
        <v/>
      </c>
      <c r="AD2668" s="59">
        <f>'Inventory Ref Sheet'!Y2668</f>
        <v>0</v>
      </c>
      <c r="AE2668" s="59">
        <f>'Inventory Ref Sheet'!Z2668</f>
        <v>0</v>
      </c>
      <c r="AF2668" s="102">
        <f>'Inventory Ref Sheet'!AA2668</f>
        <v>0</v>
      </c>
      <c r="AG2668" s="59">
        <f>'Inventory Ref Sheet'!AD2668</f>
        <v>0</v>
      </c>
      <c r="AH2668" s="59">
        <f>'Inventory Ref Sheet'!AE2668</f>
        <v>0</v>
      </c>
      <c r="AI2668" s="100" t="str">
        <f ca="1">IF('Inventory Ref Sheet'!AG2668&gt;0,YEAR(TODAY())-'Inventory Ref Sheet'!AG2668,"")</f>
        <v/>
      </c>
      <c r="AJ2668" s="99"/>
      <c r="AK2668" s="60">
        <f>'Inventory Ref Sheet'!AJ2668</f>
        <v>0</v>
      </c>
      <c r="AL2668" s="99"/>
      <c r="AM2668" s="97" t="str">
        <f t="shared" si="143"/>
        <v/>
      </c>
    </row>
    <row r="2669" spans="10:39" x14ac:dyDescent="0.25">
      <c r="J2669" s="59">
        <f>'Inventory Ref Sheet'!AK2669</f>
        <v>0</v>
      </c>
      <c r="K2669" s="59">
        <f>'Inventory Ref Sheet'!AL2669</f>
        <v>0</v>
      </c>
      <c r="L2669" s="59">
        <f>'Inventory Ref Sheet'!AM2669</f>
        <v>0</v>
      </c>
      <c r="M2669" s="59">
        <f>'Inventory Ref Sheet'!AP2669</f>
        <v>0</v>
      </c>
      <c r="N2669" s="59">
        <f>'Inventory Ref Sheet'!AQ2669</f>
        <v>0</v>
      </c>
      <c r="O2669" s="100" t="str">
        <f ca="1">IF('Inventory Ref Sheet'!AS2669&gt;0,YEAR(TODAY())-'Inventory Ref Sheet'!AS2669,"")</f>
        <v/>
      </c>
      <c r="P2669" s="95">
        <f>'Inventory Ref Sheet'!AU2669</f>
        <v>0</v>
      </c>
      <c r="Q2669" s="60">
        <f>'Inventory Ref Sheet'!AV2669</f>
        <v>0</v>
      </c>
      <c r="R2669" s="61"/>
      <c r="S2669" s="100" t="str">
        <f t="shared" si="141"/>
        <v/>
      </c>
      <c r="T2669" s="59">
        <f>'Inventory Ref Sheet'!M2669</f>
        <v>0</v>
      </c>
      <c r="U2669" s="102">
        <f>'Inventory Ref Sheet'!N2669</f>
        <v>0</v>
      </c>
      <c r="V2669" s="59">
        <f>'Inventory Ref Sheet'!O2669</f>
        <v>0</v>
      </c>
      <c r="W2669" s="59">
        <f>'Inventory Ref Sheet'!R2669</f>
        <v>0</v>
      </c>
      <c r="X2669" s="59">
        <f>'Inventory Ref Sheet'!S2669</f>
        <v>0</v>
      </c>
      <c r="Y2669" s="100" t="str">
        <f ca="1">IF('Inventory Ref Sheet'!U2669&gt;0,YEAR(TODAY())-'Inventory Ref Sheet'!U2669,"")</f>
        <v/>
      </c>
      <c r="Z2669" s="95">
        <f>'Inventory Ref Sheet'!W2669</f>
        <v>0</v>
      </c>
      <c r="AA2669" s="60">
        <f>'Inventory Ref Sheet'!X2669</f>
        <v>0</v>
      </c>
      <c r="AB2669" s="61"/>
      <c r="AC2669" s="97" t="str">
        <f t="shared" si="142"/>
        <v/>
      </c>
      <c r="AD2669" s="59">
        <f>'Inventory Ref Sheet'!Y2669</f>
        <v>0</v>
      </c>
      <c r="AE2669" s="59">
        <f>'Inventory Ref Sheet'!Z2669</f>
        <v>0</v>
      </c>
      <c r="AF2669" s="102">
        <f>'Inventory Ref Sheet'!AA2669</f>
        <v>0</v>
      </c>
      <c r="AG2669" s="59">
        <f>'Inventory Ref Sheet'!AD2669</f>
        <v>0</v>
      </c>
      <c r="AH2669" s="59">
        <f>'Inventory Ref Sheet'!AE2669</f>
        <v>0</v>
      </c>
      <c r="AI2669" s="100" t="str">
        <f ca="1">IF('Inventory Ref Sheet'!AG2669&gt;0,YEAR(TODAY())-'Inventory Ref Sheet'!AG2669,"")</f>
        <v/>
      </c>
      <c r="AJ2669" s="99"/>
      <c r="AK2669" s="60">
        <f>'Inventory Ref Sheet'!AJ2669</f>
        <v>0</v>
      </c>
      <c r="AL2669" s="99"/>
      <c r="AM2669" s="97" t="str">
        <f t="shared" si="143"/>
        <v/>
      </c>
    </row>
    <row r="2670" spans="10:39" x14ac:dyDescent="0.25">
      <c r="J2670" s="59">
        <f>'Inventory Ref Sheet'!AK2670</f>
        <v>0</v>
      </c>
      <c r="K2670" s="59">
        <f>'Inventory Ref Sheet'!AL2670</f>
        <v>0</v>
      </c>
      <c r="L2670" s="59">
        <f>'Inventory Ref Sheet'!AM2670</f>
        <v>0</v>
      </c>
      <c r="M2670" s="59">
        <f>'Inventory Ref Sheet'!AP2670</f>
        <v>0</v>
      </c>
      <c r="N2670" s="59">
        <f>'Inventory Ref Sheet'!AQ2670</f>
        <v>0</v>
      </c>
      <c r="O2670" s="100" t="str">
        <f ca="1">IF('Inventory Ref Sheet'!AS2670&gt;0,YEAR(TODAY())-'Inventory Ref Sheet'!AS2670,"")</f>
        <v/>
      </c>
      <c r="P2670" s="95">
        <f>'Inventory Ref Sheet'!AU2670</f>
        <v>0</v>
      </c>
      <c r="Q2670" s="60">
        <f>'Inventory Ref Sheet'!AV2670</f>
        <v>0</v>
      </c>
      <c r="R2670" s="61"/>
      <c r="S2670" s="100" t="str">
        <f t="shared" si="141"/>
        <v/>
      </c>
      <c r="T2670" s="59">
        <f>'Inventory Ref Sheet'!M2670</f>
        <v>0</v>
      </c>
      <c r="U2670" s="102">
        <f>'Inventory Ref Sheet'!N2670</f>
        <v>0</v>
      </c>
      <c r="V2670" s="59">
        <f>'Inventory Ref Sheet'!O2670</f>
        <v>0</v>
      </c>
      <c r="W2670" s="59">
        <f>'Inventory Ref Sheet'!R2670</f>
        <v>0</v>
      </c>
      <c r="X2670" s="59">
        <f>'Inventory Ref Sheet'!S2670</f>
        <v>0</v>
      </c>
      <c r="Y2670" s="100" t="str">
        <f ca="1">IF('Inventory Ref Sheet'!U2670&gt;0,YEAR(TODAY())-'Inventory Ref Sheet'!U2670,"")</f>
        <v/>
      </c>
      <c r="Z2670" s="95">
        <f>'Inventory Ref Sheet'!W2670</f>
        <v>0</v>
      </c>
      <c r="AA2670" s="60">
        <f>'Inventory Ref Sheet'!X2670</f>
        <v>0</v>
      </c>
      <c r="AB2670" s="61"/>
      <c r="AC2670" s="97" t="str">
        <f t="shared" si="142"/>
        <v/>
      </c>
      <c r="AD2670" s="59">
        <f>'Inventory Ref Sheet'!Y2670</f>
        <v>0</v>
      </c>
      <c r="AE2670" s="59">
        <f>'Inventory Ref Sheet'!Z2670</f>
        <v>0</v>
      </c>
      <c r="AF2670" s="102">
        <f>'Inventory Ref Sheet'!AA2670</f>
        <v>0</v>
      </c>
      <c r="AG2670" s="59">
        <f>'Inventory Ref Sheet'!AD2670</f>
        <v>0</v>
      </c>
      <c r="AH2670" s="59">
        <f>'Inventory Ref Sheet'!AE2670</f>
        <v>0</v>
      </c>
      <c r="AI2670" s="100" t="str">
        <f ca="1">IF('Inventory Ref Sheet'!AG2670&gt;0,YEAR(TODAY())-'Inventory Ref Sheet'!AG2670,"")</f>
        <v/>
      </c>
      <c r="AJ2670" s="99"/>
      <c r="AK2670" s="60">
        <f>'Inventory Ref Sheet'!AJ2670</f>
        <v>0</v>
      </c>
      <c r="AL2670" s="99"/>
      <c r="AM2670" s="97" t="str">
        <f t="shared" si="143"/>
        <v/>
      </c>
    </row>
    <row r="2671" spans="10:39" x14ac:dyDescent="0.25">
      <c r="J2671" s="59">
        <f>'Inventory Ref Sheet'!AK2671</f>
        <v>0</v>
      </c>
      <c r="K2671" s="59">
        <f>'Inventory Ref Sheet'!AL2671</f>
        <v>0</v>
      </c>
      <c r="L2671" s="59">
        <f>'Inventory Ref Sheet'!AM2671</f>
        <v>0</v>
      </c>
      <c r="M2671" s="59">
        <f>'Inventory Ref Sheet'!AP2671</f>
        <v>0</v>
      </c>
      <c r="N2671" s="59">
        <f>'Inventory Ref Sheet'!AQ2671</f>
        <v>0</v>
      </c>
      <c r="O2671" s="100" t="str">
        <f ca="1">IF('Inventory Ref Sheet'!AS2671&gt;0,YEAR(TODAY())-'Inventory Ref Sheet'!AS2671,"")</f>
        <v/>
      </c>
      <c r="P2671" s="95">
        <f>'Inventory Ref Sheet'!AU2671</f>
        <v>0</v>
      </c>
      <c r="Q2671" s="60">
        <f>'Inventory Ref Sheet'!AV2671</f>
        <v>0</v>
      </c>
      <c r="R2671" s="61"/>
      <c r="S2671" s="100" t="str">
        <f t="shared" si="141"/>
        <v/>
      </c>
      <c r="T2671" s="59">
        <f>'Inventory Ref Sheet'!M2671</f>
        <v>0</v>
      </c>
      <c r="U2671" s="102">
        <f>'Inventory Ref Sheet'!N2671</f>
        <v>0</v>
      </c>
      <c r="V2671" s="59">
        <f>'Inventory Ref Sheet'!O2671</f>
        <v>0</v>
      </c>
      <c r="W2671" s="59">
        <f>'Inventory Ref Sheet'!R2671</f>
        <v>0</v>
      </c>
      <c r="X2671" s="59">
        <f>'Inventory Ref Sheet'!S2671</f>
        <v>0</v>
      </c>
      <c r="Y2671" s="100" t="str">
        <f ca="1">IF('Inventory Ref Sheet'!U2671&gt;0,YEAR(TODAY())-'Inventory Ref Sheet'!U2671,"")</f>
        <v/>
      </c>
      <c r="Z2671" s="95">
        <f>'Inventory Ref Sheet'!W2671</f>
        <v>0</v>
      </c>
      <c r="AA2671" s="60">
        <f>'Inventory Ref Sheet'!X2671</f>
        <v>0</v>
      </c>
      <c r="AB2671" s="61"/>
      <c r="AC2671" s="97" t="str">
        <f t="shared" si="142"/>
        <v/>
      </c>
      <c r="AD2671" s="59">
        <f>'Inventory Ref Sheet'!Y2671</f>
        <v>0</v>
      </c>
      <c r="AE2671" s="59">
        <f>'Inventory Ref Sheet'!Z2671</f>
        <v>0</v>
      </c>
      <c r="AF2671" s="102">
        <f>'Inventory Ref Sheet'!AA2671</f>
        <v>0</v>
      </c>
      <c r="AG2671" s="59">
        <f>'Inventory Ref Sheet'!AD2671</f>
        <v>0</v>
      </c>
      <c r="AH2671" s="59">
        <f>'Inventory Ref Sheet'!AE2671</f>
        <v>0</v>
      </c>
      <c r="AI2671" s="100" t="str">
        <f ca="1">IF('Inventory Ref Sheet'!AG2671&gt;0,YEAR(TODAY())-'Inventory Ref Sheet'!AG2671,"")</f>
        <v/>
      </c>
      <c r="AJ2671" s="99"/>
      <c r="AK2671" s="60">
        <f>'Inventory Ref Sheet'!AJ2671</f>
        <v>0</v>
      </c>
      <c r="AL2671" s="99"/>
      <c r="AM2671" s="97" t="str">
        <f t="shared" si="143"/>
        <v/>
      </c>
    </row>
    <row r="2672" spans="10:39" x14ac:dyDescent="0.25">
      <c r="J2672" s="59">
        <f>'Inventory Ref Sheet'!AK2672</f>
        <v>0</v>
      </c>
      <c r="K2672" s="59">
        <f>'Inventory Ref Sheet'!AL2672</f>
        <v>0</v>
      </c>
      <c r="L2672" s="59">
        <f>'Inventory Ref Sheet'!AM2672</f>
        <v>0</v>
      </c>
      <c r="M2672" s="59">
        <f>'Inventory Ref Sheet'!AP2672</f>
        <v>0</v>
      </c>
      <c r="N2672" s="59">
        <f>'Inventory Ref Sheet'!AQ2672</f>
        <v>0</v>
      </c>
      <c r="O2672" s="100" t="str">
        <f ca="1">IF('Inventory Ref Sheet'!AS2672&gt;0,YEAR(TODAY())-'Inventory Ref Sheet'!AS2672,"")</f>
        <v/>
      </c>
      <c r="P2672" s="95">
        <f>'Inventory Ref Sheet'!AU2672</f>
        <v>0</v>
      </c>
      <c r="Q2672" s="60">
        <f>'Inventory Ref Sheet'!AV2672</f>
        <v>0</v>
      </c>
      <c r="R2672" s="61"/>
      <c r="S2672" s="100" t="str">
        <f t="shared" si="141"/>
        <v/>
      </c>
      <c r="T2672" s="59">
        <f>'Inventory Ref Sheet'!M2672</f>
        <v>0</v>
      </c>
      <c r="U2672" s="102">
        <f>'Inventory Ref Sheet'!N2672</f>
        <v>0</v>
      </c>
      <c r="V2672" s="59">
        <f>'Inventory Ref Sheet'!O2672</f>
        <v>0</v>
      </c>
      <c r="W2672" s="59">
        <f>'Inventory Ref Sheet'!R2672</f>
        <v>0</v>
      </c>
      <c r="X2672" s="59">
        <f>'Inventory Ref Sheet'!S2672</f>
        <v>0</v>
      </c>
      <c r="Y2672" s="100" t="str">
        <f ca="1">IF('Inventory Ref Sheet'!U2672&gt;0,YEAR(TODAY())-'Inventory Ref Sheet'!U2672,"")</f>
        <v/>
      </c>
      <c r="Z2672" s="95">
        <f>'Inventory Ref Sheet'!W2672</f>
        <v>0</v>
      </c>
      <c r="AA2672" s="60">
        <f>'Inventory Ref Sheet'!X2672</f>
        <v>0</v>
      </c>
      <c r="AB2672" s="61"/>
      <c r="AC2672" s="97" t="str">
        <f t="shared" si="142"/>
        <v/>
      </c>
      <c r="AD2672" s="59">
        <f>'Inventory Ref Sheet'!Y2672</f>
        <v>0</v>
      </c>
      <c r="AE2672" s="59">
        <f>'Inventory Ref Sheet'!Z2672</f>
        <v>0</v>
      </c>
      <c r="AF2672" s="102">
        <f>'Inventory Ref Sheet'!AA2672</f>
        <v>0</v>
      </c>
      <c r="AG2672" s="59">
        <f>'Inventory Ref Sheet'!AD2672</f>
        <v>0</v>
      </c>
      <c r="AH2672" s="59">
        <f>'Inventory Ref Sheet'!AE2672</f>
        <v>0</v>
      </c>
      <c r="AI2672" s="100" t="str">
        <f ca="1">IF('Inventory Ref Sheet'!AG2672&gt;0,YEAR(TODAY())-'Inventory Ref Sheet'!AG2672,"")</f>
        <v/>
      </c>
      <c r="AJ2672" s="99"/>
      <c r="AK2672" s="60">
        <f>'Inventory Ref Sheet'!AJ2672</f>
        <v>0</v>
      </c>
      <c r="AL2672" s="99"/>
      <c r="AM2672" s="97" t="str">
        <f t="shared" si="143"/>
        <v/>
      </c>
    </row>
    <row r="2673" spans="10:39" x14ac:dyDescent="0.25">
      <c r="J2673" s="59">
        <f>'Inventory Ref Sheet'!AK2673</f>
        <v>0</v>
      </c>
      <c r="K2673" s="59">
        <f>'Inventory Ref Sheet'!AL2673</f>
        <v>0</v>
      </c>
      <c r="L2673" s="59">
        <f>'Inventory Ref Sheet'!AM2673</f>
        <v>0</v>
      </c>
      <c r="M2673" s="59">
        <f>'Inventory Ref Sheet'!AP2673</f>
        <v>0</v>
      </c>
      <c r="N2673" s="59">
        <f>'Inventory Ref Sheet'!AQ2673</f>
        <v>0</v>
      </c>
      <c r="O2673" s="100" t="str">
        <f ca="1">IF('Inventory Ref Sheet'!AS2673&gt;0,YEAR(TODAY())-'Inventory Ref Sheet'!AS2673,"")</f>
        <v/>
      </c>
      <c r="P2673" s="95">
        <f>'Inventory Ref Sheet'!AU2673</f>
        <v>0</v>
      </c>
      <c r="Q2673" s="60">
        <f>'Inventory Ref Sheet'!AV2673</f>
        <v>0</v>
      </c>
      <c r="R2673" s="61"/>
      <c r="S2673" s="100" t="str">
        <f t="shared" si="141"/>
        <v/>
      </c>
      <c r="T2673" s="59">
        <f>'Inventory Ref Sheet'!M2673</f>
        <v>0</v>
      </c>
      <c r="U2673" s="102">
        <f>'Inventory Ref Sheet'!N2673</f>
        <v>0</v>
      </c>
      <c r="V2673" s="59">
        <f>'Inventory Ref Sheet'!O2673</f>
        <v>0</v>
      </c>
      <c r="W2673" s="59">
        <f>'Inventory Ref Sheet'!R2673</f>
        <v>0</v>
      </c>
      <c r="X2673" s="59">
        <f>'Inventory Ref Sheet'!S2673</f>
        <v>0</v>
      </c>
      <c r="Y2673" s="100" t="str">
        <f ca="1">IF('Inventory Ref Sheet'!U2673&gt;0,YEAR(TODAY())-'Inventory Ref Sheet'!U2673,"")</f>
        <v/>
      </c>
      <c r="Z2673" s="95">
        <f>'Inventory Ref Sheet'!W2673</f>
        <v>0</v>
      </c>
      <c r="AA2673" s="60">
        <f>'Inventory Ref Sheet'!X2673</f>
        <v>0</v>
      </c>
      <c r="AB2673" s="61"/>
      <c r="AC2673" s="97" t="str">
        <f t="shared" si="142"/>
        <v/>
      </c>
      <c r="AD2673" s="59">
        <f>'Inventory Ref Sheet'!Y2673</f>
        <v>0</v>
      </c>
      <c r="AE2673" s="59">
        <f>'Inventory Ref Sheet'!Z2673</f>
        <v>0</v>
      </c>
      <c r="AF2673" s="102">
        <f>'Inventory Ref Sheet'!AA2673</f>
        <v>0</v>
      </c>
      <c r="AG2673" s="59">
        <f>'Inventory Ref Sheet'!AD2673</f>
        <v>0</v>
      </c>
      <c r="AH2673" s="59">
        <f>'Inventory Ref Sheet'!AE2673</f>
        <v>0</v>
      </c>
      <c r="AI2673" s="100" t="str">
        <f ca="1">IF('Inventory Ref Sheet'!AG2673&gt;0,YEAR(TODAY())-'Inventory Ref Sheet'!AG2673,"")</f>
        <v/>
      </c>
      <c r="AJ2673" s="99"/>
      <c r="AK2673" s="60">
        <f>'Inventory Ref Sheet'!AJ2673</f>
        <v>0</v>
      </c>
      <c r="AL2673" s="99"/>
      <c r="AM2673" s="97" t="str">
        <f t="shared" si="143"/>
        <v/>
      </c>
    </row>
    <row r="2674" spans="10:39" x14ac:dyDescent="0.25">
      <c r="J2674" s="59">
        <f>'Inventory Ref Sheet'!AK2674</f>
        <v>0</v>
      </c>
      <c r="K2674" s="59">
        <f>'Inventory Ref Sheet'!AL2674</f>
        <v>0</v>
      </c>
      <c r="L2674" s="59">
        <f>'Inventory Ref Sheet'!AM2674</f>
        <v>0</v>
      </c>
      <c r="M2674" s="59">
        <f>'Inventory Ref Sheet'!AP2674</f>
        <v>0</v>
      </c>
      <c r="N2674" s="59">
        <f>'Inventory Ref Sheet'!AQ2674</f>
        <v>0</v>
      </c>
      <c r="O2674" s="100" t="str">
        <f ca="1">IF('Inventory Ref Sheet'!AS2674&gt;0,YEAR(TODAY())-'Inventory Ref Sheet'!AS2674,"")</f>
        <v/>
      </c>
      <c r="P2674" s="95">
        <f>'Inventory Ref Sheet'!AU2674</f>
        <v>0</v>
      </c>
      <c r="Q2674" s="60">
        <f>'Inventory Ref Sheet'!AV2674</f>
        <v>0</v>
      </c>
      <c r="R2674" s="61"/>
      <c r="S2674" s="100" t="str">
        <f t="shared" si="141"/>
        <v/>
      </c>
      <c r="T2674" s="59">
        <f>'Inventory Ref Sheet'!M2674</f>
        <v>0</v>
      </c>
      <c r="U2674" s="102">
        <f>'Inventory Ref Sheet'!N2674</f>
        <v>0</v>
      </c>
      <c r="V2674" s="59">
        <f>'Inventory Ref Sheet'!O2674</f>
        <v>0</v>
      </c>
      <c r="W2674" s="59">
        <f>'Inventory Ref Sheet'!R2674</f>
        <v>0</v>
      </c>
      <c r="X2674" s="59">
        <f>'Inventory Ref Sheet'!S2674</f>
        <v>0</v>
      </c>
      <c r="Y2674" s="100" t="str">
        <f ca="1">IF('Inventory Ref Sheet'!U2674&gt;0,YEAR(TODAY())-'Inventory Ref Sheet'!U2674,"")</f>
        <v/>
      </c>
      <c r="Z2674" s="95">
        <f>'Inventory Ref Sheet'!W2674</f>
        <v>0</v>
      </c>
      <c r="AA2674" s="60">
        <f>'Inventory Ref Sheet'!X2674</f>
        <v>0</v>
      </c>
      <c r="AB2674" s="61"/>
      <c r="AC2674" s="97" t="str">
        <f t="shared" si="142"/>
        <v/>
      </c>
      <c r="AD2674" s="59">
        <f>'Inventory Ref Sheet'!Y2674</f>
        <v>0</v>
      </c>
      <c r="AE2674" s="59">
        <f>'Inventory Ref Sheet'!Z2674</f>
        <v>0</v>
      </c>
      <c r="AF2674" s="102">
        <f>'Inventory Ref Sheet'!AA2674</f>
        <v>0</v>
      </c>
      <c r="AG2674" s="59">
        <f>'Inventory Ref Sheet'!AD2674</f>
        <v>0</v>
      </c>
      <c r="AH2674" s="59">
        <f>'Inventory Ref Sheet'!AE2674</f>
        <v>0</v>
      </c>
      <c r="AI2674" s="100" t="str">
        <f ca="1">IF('Inventory Ref Sheet'!AG2674&gt;0,YEAR(TODAY())-'Inventory Ref Sheet'!AG2674,"")</f>
        <v/>
      </c>
      <c r="AJ2674" s="99"/>
      <c r="AK2674" s="60">
        <f>'Inventory Ref Sheet'!AJ2674</f>
        <v>0</v>
      </c>
      <c r="AL2674" s="99"/>
      <c r="AM2674" s="97" t="str">
        <f t="shared" si="143"/>
        <v/>
      </c>
    </row>
    <row r="2675" spans="10:39" x14ac:dyDescent="0.25">
      <c r="J2675" s="59">
        <f>'Inventory Ref Sheet'!AK2675</f>
        <v>0</v>
      </c>
      <c r="K2675" s="59">
        <f>'Inventory Ref Sheet'!AL2675</f>
        <v>0</v>
      </c>
      <c r="L2675" s="59">
        <f>'Inventory Ref Sheet'!AM2675</f>
        <v>0</v>
      </c>
      <c r="M2675" s="59">
        <f>'Inventory Ref Sheet'!AP2675</f>
        <v>0</v>
      </c>
      <c r="N2675" s="59">
        <f>'Inventory Ref Sheet'!AQ2675</f>
        <v>0</v>
      </c>
      <c r="O2675" s="100" t="str">
        <f ca="1">IF('Inventory Ref Sheet'!AS2675&gt;0,YEAR(TODAY())-'Inventory Ref Sheet'!AS2675,"")</f>
        <v/>
      </c>
      <c r="P2675" s="95">
        <f>'Inventory Ref Sheet'!AU2675</f>
        <v>0</v>
      </c>
      <c r="Q2675" s="60">
        <f>'Inventory Ref Sheet'!AV2675</f>
        <v>0</v>
      </c>
      <c r="R2675" s="61"/>
      <c r="S2675" s="100" t="str">
        <f t="shared" si="141"/>
        <v/>
      </c>
      <c r="T2675" s="59">
        <f>'Inventory Ref Sheet'!M2675</f>
        <v>0</v>
      </c>
      <c r="U2675" s="102">
        <f>'Inventory Ref Sheet'!N2675</f>
        <v>0</v>
      </c>
      <c r="V2675" s="59">
        <f>'Inventory Ref Sheet'!O2675</f>
        <v>0</v>
      </c>
      <c r="W2675" s="59">
        <f>'Inventory Ref Sheet'!R2675</f>
        <v>0</v>
      </c>
      <c r="X2675" s="59">
        <f>'Inventory Ref Sheet'!S2675</f>
        <v>0</v>
      </c>
      <c r="Y2675" s="100" t="str">
        <f ca="1">IF('Inventory Ref Sheet'!U2675&gt;0,YEAR(TODAY())-'Inventory Ref Sheet'!U2675,"")</f>
        <v/>
      </c>
      <c r="Z2675" s="95">
        <f>'Inventory Ref Sheet'!W2675</f>
        <v>0</v>
      </c>
      <c r="AA2675" s="60">
        <f>'Inventory Ref Sheet'!X2675</f>
        <v>0</v>
      </c>
      <c r="AB2675" s="61"/>
      <c r="AC2675" s="97" t="str">
        <f t="shared" si="142"/>
        <v/>
      </c>
      <c r="AD2675" s="59">
        <f>'Inventory Ref Sheet'!Y2675</f>
        <v>0</v>
      </c>
      <c r="AE2675" s="59">
        <f>'Inventory Ref Sheet'!Z2675</f>
        <v>0</v>
      </c>
      <c r="AF2675" s="102">
        <f>'Inventory Ref Sheet'!AA2675</f>
        <v>0</v>
      </c>
      <c r="AG2675" s="59">
        <f>'Inventory Ref Sheet'!AD2675</f>
        <v>0</v>
      </c>
      <c r="AH2675" s="59">
        <f>'Inventory Ref Sheet'!AE2675</f>
        <v>0</v>
      </c>
      <c r="AI2675" s="100" t="str">
        <f ca="1">IF('Inventory Ref Sheet'!AG2675&gt;0,YEAR(TODAY())-'Inventory Ref Sheet'!AG2675,"")</f>
        <v/>
      </c>
      <c r="AJ2675" s="99"/>
      <c r="AK2675" s="60">
        <f>'Inventory Ref Sheet'!AJ2675</f>
        <v>0</v>
      </c>
      <c r="AL2675" s="99"/>
      <c r="AM2675" s="97" t="str">
        <f t="shared" si="143"/>
        <v/>
      </c>
    </row>
    <row r="2676" spans="10:39" x14ac:dyDescent="0.25">
      <c r="J2676" s="59">
        <f>'Inventory Ref Sheet'!AK2676</f>
        <v>0</v>
      </c>
      <c r="K2676" s="59">
        <f>'Inventory Ref Sheet'!AL2676</f>
        <v>0</v>
      </c>
      <c r="L2676" s="59">
        <f>'Inventory Ref Sheet'!AM2676</f>
        <v>0</v>
      </c>
      <c r="M2676" s="59">
        <f>'Inventory Ref Sheet'!AP2676</f>
        <v>0</v>
      </c>
      <c r="N2676" s="59">
        <f>'Inventory Ref Sheet'!AQ2676</f>
        <v>0</v>
      </c>
      <c r="O2676" s="100" t="str">
        <f ca="1">IF('Inventory Ref Sheet'!AS2676&gt;0,YEAR(TODAY())-'Inventory Ref Sheet'!AS2676,"")</f>
        <v/>
      </c>
      <c r="P2676" s="95">
        <f>'Inventory Ref Sheet'!AU2676</f>
        <v>0</v>
      </c>
      <c r="Q2676" s="60">
        <f>'Inventory Ref Sheet'!AV2676</f>
        <v>0</v>
      </c>
      <c r="R2676" s="61"/>
      <c r="S2676" s="100" t="str">
        <f t="shared" si="141"/>
        <v/>
      </c>
      <c r="T2676" s="59">
        <f>'Inventory Ref Sheet'!M2676</f>
        <v>0</v>
      </c>
      <c r="U2676" s="102">
        <f>'Inventory Ref Sheet'!N2676</f>
        <v>0</v>
      </c>
      <c r="V2676" s="59">
        <f>'Inventory Ref Sheet'!O2676</f>
        <v>0</v>
      </c>
      <c r="W2676" s="59">
        <f>'Inventory Ref Sheet'!R2676</f>
        <v>0</v>
      </c>
      <c r="X2676" s="59">
        <f>'Inventory Ref Sheet'!S2676</f>
        <v>0</v>
      </c>
      <c r="Y2676" s="100" t="str">
        <f ca="1">IF('Inventory Ref Sheet'!U2676&gt;0,YEAR(TODAY())-'Inventory Ref Sheet'!U2676,"")</f>
        <v/>
      </c>
      <c r="Z2676" s="95">
        <f>'Inventory Ref Sheet'!W2676</f>
        <v>0</v>
      </c>
      <c r="AA2676" s="60">
        <f>'Inventory Ref Sheet'!X2676</f>
        <v>0</v>
      </c>
      <c r="AB2676" s="61"/>
      <c r="AC2676" s="97" t="str">
        <f t="shared" si="142"/>
        <v/>
      </c>
      <c r="AD2676" s="59">
        <f>'Inventory Ref Sheet'!Y2676</f>
        <v>0</v>
      </c>
      <c r="AE2676" s="59">
        <f>'Inventory Ref Sheet'!Z2676</f>
        <v>0</v>
      </c>
      <c r="AF2676" s="102">
        <f>'Inventory Ref Sheet'!AA2676</f>
        <v>0</v>
      </c>
      <c r="AG2676" s="59">
        <f>'Inventory Ref Sheet'!AD2676</f>
        <v>0</v>
      </c>
      <c r="AH2676" s="59">
        <f>'Inventory Ref Sheet'!AE2676</f>
        <v>0</v>
      </c>
      <c r="AI2676" s="100" t="str">
        <f ca="1">IF('Inventory Ref Sheet'!AG2676&gt;0,YEAR(TODAY())-'Inventory Ref Sheet'!AG2676,"")</f>
        <v/>
      </c>
      <c r="AJ2676" s="99"/>
      <c r="AK2676" s="60">
        <f>'Inventory Ref Sheet'!AJ2676</f>
        <v>0</v>
      </c>
      <c r="AL2676" s="99"/>
      <c r="AM2676" s="97" t="str">
        <f t="shared" si="143"/>
        <v/>
      </c>
    </row>
    <row r="2677" spans="10:39" x14ac:dyDescent="0.25">
      <c r="J2677" s="59">
        <f>'Inventory Ref Sheet'!AK2677</f>
        <v>0</v>
      </c>
      <c r="K2677" s="59">
        <f>'Inventory Ref Sheet'!AL2677</f>
        <v>0</v>
      </c>
      <c r="L2677" s="59">
        <f>'Inventory Ref Sheet'!AM2677</f>
        <v>0</v>
      </c>
      <c r="M2677" s="59">
        <f>'Inventory Ref Sheet'!AP2677</f>
        <v>0</v>
      </c>
      <c r="N2677" s="59">
        <f>'Inventory Ref Sheet'!AQ2677</f>
        <v>0</v>
      </c>
      <c r="O2677" s="100" t="str">
        <f ca="1">IF('Inventory Ref Sheet'!AS2677&gt;0,YEAR(TODAY())-'Inventory Ref Sheet'!AS2677,"")</f>
        <v/>
      </c>
      <c r="P2677" s="95">
        <f>'Inventory Ref Sheet'!AU2677</f>
        <v>0</v>
      </c>
      <c r="Q2677" s="60">
        <f>'Inventory Ref Sheet'!AV2677</f>
        <v>0</v>
      </c>
      <c r="R2677" s="61"/>
      <c r="S2677" s="100" t="str">
        <f t="shared" si="141"/>
        <v/>
      </c>
      <c r="T2677" s="59">
        <f>'Inventory Ref Sheet'!M2677</f>
        <v>0</v>
      </c>
      <c r="U2677" s="102">
        <f>'Inventory Ref Sheet'!N2677</f>
        <v>0</v>
      </c>
      <c r="V2677" s="59">
        <f>'Inventory Ref Sheet'!O2677</f>
        <v>0</v>
      </c>
      <c r="W2677" s="59">
        <f>'Inventory Ref Sheet'!R2677</f>
        <v>0</v>
      </c>
      <c r="X2677" s="59">
        <f>'Inventory Ref Sheet'!S2677</f>
        <v>0</v>
      </c>
      <c r="Y2677" s="100" t="str">
        <f ca="1">IF('Inventory Ref Sheet'!U2677&gt;0,YEAR(TODAY())-'Inventory Ref Sheet'!U2677,"")</f>
        <v/>
      </c>
      <c r="Z2677" s="95">
        <f>'Inventory Ref Sheet'!W2677</f>
        <v>0</v>
      </c>
      <c r="AA2677" s="60">
        <f>'Inventory Ref Sheet'!X2677</f>
        <v>0</v>
      </c>
      <c r="AB2677" s="61"/>
      <c r="AC2677" s="97" t="str">
        <f t="shared" si="142"/>
        <v/>
      </c>
      <c r="AD2677" s="59">
        <f>'Inventory Ref Sheet'!Y2677</f>
        <v>0</v>
      </c>
      <c r="AE2677" s="59">
        <f>'Inventory Ref Sheet'!Z2677</f>
        <v>0</v>
      </c>
      <c r="AF2677" s="102">
        <f>'Inventory Ref Sheet'!AA2677</f>
        <v>0</v>
      </c>
      <c r="AG2677" s="59">
        <f>'Inventory Ref Sheet'!AD2677</f>
        <v>0</v>
      </c>
      <c r="AH2677" s="59">
        <f>'Inventory Ref Sheet'!AE2677</f>
        <v>0</v>
      </c>
      <c r="AI2677" s="100" t="str">
        <f ca="1">IF('Inventory Ref Sheet'!AG2677&gt;0,YEAR(TODAY())-'Inventory Ref Sheet'!AG2677,"")</f>
        <v/>
      </c>
      <c r="AJ2677" s="99"/>
      <c r="AK2677" s="60">
        <f>'Inventory Ref Sheet'!AJ2677</f>
        <v>0</v>
      </c>
      <c r="AL2677" s="99"/>
      <c r="AM2677" s="97" t="str">
        <f t="shared" si="143"/>
        <v/>
      </c>
    </row>
    <row r="2678" spans="10:39" x14ac:dyDescent="0.25">
      <c r="J2678" s="59">
        <f>'Inventory Ref Sheet'!AK2678</f>
        <v>0</v>
      </c>
      <c r="K2678" s="59">
        <f>'Inventory Ref Sheet'!AL2678</f>
        <v>0</v>
      </c>
      <c r="L2678" s="59">
        <f>'Inventory Ref Sheet'!AM2678</f>
        <v>0</v>
      </c>
      <c r="M2678" s="59">
        <f>'Inventory Ref Sheet'!AP2678</f>
        <v>0</v>
      </c>
      <c r="N2678" s="59">
        <f>'Inventory Ref Sheet'!AQ2678</f>
        <v>0</v>
      </c>
      <c r="O2678" s="100" t="str">
        <f ca="1">IF('Inventory Ref Sheet'!AS2678&gt;0,YEAR(TODAY())-'Inventory Ref Sheet'!AS2678,"")</f>
        <v/>
      </c>
      <c r="P2678" s="95">
        <f>'Inventory Ref Sheet'!AU2678</f>
        <v>0</v>
      </c>
      <c r="Q2678" s="60">
        <f>'Inventory Ref Sheet'!AV2678</f>
        <v>0</v>
      </c>
      <c r="R2678" s="61"/>
      <c r="S2678" s="100" t="str">
        <f t="shared" si="141"/>
        <v/>
      </c>
      <c r="T2678" s="59">
        <f>'Inventory Ref Sheet'!M2678</f>
        <v>0</v>
      </c>
      <c r="U2678" s="102">
        <f>'Inventory Ref Sheet'!N2678</f>
        <v>0</v>
      </c>
      <c r="V2678" s="59">
        <f>'Inventory Ref Sheet'!O2678</f>
        <v>0</v>
      </c>
      <c r="W2678" s="59">
        <f>'Inventory Ref Sheet'!R2678</f>
        <v>0</v>
      </c>
      <c r="X2678" s="59">
        <f>'Inventory Ref Sheet'!S2678</f>
        <v>0</v>
      </c>
      <c r="Y2678" s="100" t="str">
        <f ca="1">IF('Inventory Ref Sheet'!U2678&gt;0,YEAR(TODAY())-'Inventory Ref Sheet'!U2678,"")</f>
        <v/>
      </c>
      <c r="Z2678" s="95">
        <f>'Inventory Ref Sheet'!W2678</f>
        <v>0</v>
      </c>
      <c r="AA2678" s="60">
        <f>'Inventory Ref Sheet'!X2678</f>
        <v>0</v>
      </c>
      <c r="AB2678" s="61"/>
      <c r="AC2678" s="97" t="str">
        <f t="shared" si="142"/>
        <v/>
      </c>
      <c r="AD2678" s="59">
        <f>'Inventory Ref Sheet'!Y2678</f>
        <v>0</v>
      </c>
      <c r="AE2678" s="59">
        <f>'Inventory Ref Sheet'!Z2678</f>
        <v>0</v>
      </c>
      <c r="AF2678" s="102">
        <f>'Inventory Ref Sheet'!AA2678</f>
        <v>0</v>
      </c>
      <c r="AG2678" s="59">
        <f>'Inventory Ref Sheet'!AD2678</f>
        <v>0</v>
      </c>
      <c r="AH2678" s="59">
        <f>'Inventory Ref Sheet'!AE2678</f>
        <v>0</v>
      </c>
      <c r="AI2678" s="100" t="str">
        <f ca="1">IF('Inventory Ref Sheet'!AG2678&gt;0,YEAR(TODAY())-'Inventory Ref Sheet'!AG2678,"")</f>
        <v/>
      </c>
      <c r="AJ2678" s="99"/>
      <c r="AK2678" s="60">
        <f>'Inventory Ref Sheet'!AJ2678</f>
        <v>0</v>
      </c>
      <c r="AL2678" s="99"/>
      <c r="AM2678" s="97" t="str">
        <f t="shared" si="143"/>
        <v/>
      </c>
    </row>
    <row r="2679" spans="10:39" x14ac:dyDescent="0.25">
      <c r="J2679" s="59">
        <f>'Inventory Ref Sheet'!AK2679</f>
        <v>0</v>
      </c>
      <c r="K2679" s="59">
        <f>'Inventory Ref Sheet'!AL2679</f>
        <v>0</v>
      </c>
      <c r="L2679" s="59">
        <f>'Inventory Ref Sheet'!AM2679</f>
        <v>0</v>
      </c>
      <c r="M2679" s="59">
        <f>'Inventory Ref Sheet'!AP2679</f>
        <v>0</v>
      </c>
      <c r="N2679" s="59">
        <f>'Inventory Ref Sheet'!AQ2679</f>
        <v>0</v>
      </c>
      <c r="O2679" s="100" t="str">
        <f ca="1">IF('Inventory Ref Sheet'!AS2679&gt;0,YEAR(TODAY())-'Inventory Ref Sheet'!AS2679,"")</f>
        <v/>
      </c>
      <c r="P2679" s="95">
        <f>'Inventory Ref Sheet'!AU2679</f>
        <v>0</v>
      </c>
      <c r="Q2679" s="60">
        <f>'Inventory Ref Sheet'!AV2679</f>
        <v>0</v>
      </c>
      <c r="R2679" s="61"/>
      <c r="S2679" s="100" t="str">
        <f t="shared" si="141"/>
        <v/>
      </c>
      <c r="T2679" s="59">
        <f>'Inventory Ref Sheet'!M2679</f>
        <v>0</v>
      </c>
      <c r="U2679" s="102">
        <f>'Inventory Ref Sheet'!N2679</f>
        <v>0</v>
      </c>
      <c r="V2679" s="59">
        <f>'Inventory Ref Sheet'!O2679</f>
        <v>0</v>
      </c>
      <c r="W2679" s="59">
        <f>'Inventory Ref Sheet'!R2679</f>
        <v>0</v>
      </c>
      <c r="X2679" s="59">
        <f>'Inventory Ref Sheet'!S2679</f>
        <v>0</v>
      </c>
      <c r="Y2679" s="100" t="str">
        <f ca="1">IF('Inventory Ref Sheet'!U2679&gt;0,YEAR(TODAY())-'Inventory Ref Sheet'!U2679,"")</f>
        <v/>
      </c>
      <c r="Z2679" s="95">
        <f>'Inventory Ref Sheet'!W2679</f>
        <v>0</v>
      </c>
      <c r="AA2679" s="60">
        <f>'Inventory Ref Sheet'!X2679</f>
        <v>0</v>
      </c>
      <c r="AB2679" s="61"/>
      <c r="AC2679" s="97" t="str">
        <f t="shared" si="142"/>
        <v/>
      </c>
      <c r="AD2679" s="59">
        <f>'Inventory Ref Sheet'!Y2679</f>
        <v>0</v>
      </c>
      <c r="AE2679" s="59">
        <f>'Inventory Ref Sheet'!Z2679</f>
        <v>0</v>
      </c>
      <c r="AF2679" s="102">
        <f>'Inventory Ref Sheet'!AA2679</f>
        <v>0</v>
      </c>
      <c r="AG2679" s="59">
        <f>'Inventory Ref Sheet'!AD2679</f>
        <v>0</v>
      </c>
      <c r="AH2679" s="59">
        <f>'Inventory Ref Sheet'!AE2679</f>
        <v>0</v>
      </c>
      <c r="AI2679" s="100" t="str">
        <f ca="1">IF('Inventory Ref Sheet'!AG2679&gt;0,YEAR(TODAY())-'Inventory Ref Sheet'!AG2679,"")</f>
        <v/>
      </c>
      <c r="AJ2679" s="99"/>
      <c r="AK2679" s="60">
        <f>'Inventory Ref Sheet'!AJ2679</f>
        <v>0</v>
      </c>
      <c r="AL2679" s="99"/>
      <c r="AM2679" s="97" t="str">
        <f t="shared" si="143"/>
        <v/>
      </c>
    </row>
    <row r="2680" spans="10:39" x14ac:dyDescent="0.25">
      <c r="J2680" s="59">
        <f>'Inventory Ref Sheet'!AK2680</f>
        <v>0</v>
      </c>
      <c r="K2680" s="59">
        <f>'Inventory Ref Sheet'!AL2680</f>
        <v>0</v>
      </c>
      <c r="L2680" s="59">
        <f>'Inventory Ref Sheet'!AM2680</f>
        <v>0</v>
      </c>
      <c r="M2680" s="59">
        <f>'Inventory Ref Sheet'!AP2680</f>
        <v>0</v>
      </c>
      <c r="N2680" s="59">
        <f>'Inventory Ref Sheet'!AQ2680</f>
        <v>0</v>
      </c>
      <c r="O2680" s="100" t="str">
        <f ca="1">IF('Inventory Ref Sheet'!AS2680&gt;0,YEAR(TODAY())-'Inventory Ref Sheet'!AS2680,"")</f>
        <v/>
      </c>
      <c r="P2680" s="95">
        <f>'Inventory Ref Sheet'!AU2680</f>
        <v>0</v>
      </c>
      <c r="Q2680" s="60">
        <f>'Inventory Ref Sheet'!AV2680</f>
        <v>0</v>
      </c>
      <c r="R2680" s="61"/>
      <c r="S2680" s="100" t="str">
        <f t="shared" si="141"/>
        <v/>
      </c>
      <c r="T2680" s="59">
        <f>'Inventory Ref Sheet'!M2680</f>
        <v>0</v>
      </c>
      <c r="U2680" s="102">
        <f>'Inventory Ref Sheet'!N2680</f>
        <v>0</v>
      </c>
      <c r="V2680" s="59">
        <f>'Inventory Ref Sheet'!O2680</f>
        <v>0</v>
      </c>
      <c r="W2680" s="59">
        <f>'Inventory Ref Sheet'!R2680</f>
        <v>0</v>
      </c>
      <c r="X2680" s="59">
        <f>'Inventory Ref Sheet'!S2680</f>
        <v>0</v>
      </c>
      <c r="Y2680" s="100" t="str">
        <f ca="1">IF('Inventory Ref Sheet'!U2680&gt;0,YEAR(TODAY())-'Inventory Ref Sheet'!U2680,"")</f>
        <v/>
      </c>
      <c r="Z2680" s="95">
        <f>'Inventory Ref Sheet'!W2680</f>
        <v>0</v>
      </c>
      <c r="AA2680" s="60">
        <f>'Inventory Ref Sheet'!X2680</f>
        <v>0</v>
      </c>
      <c r="AB2680" s="61"/>
      <c r="AC2680" s="97" t="str">
        <f t="shared" si="142"/>
        <v/>
      </c>
      <c r="AD2680" s="59">
        <f>'Inventory Ref Sheet'!Y2680</f>
        <v>0</v>
      </c>
      <c r="AE2680" s="59">
        <f>'Inventory Ref Sheet'!Z2680</f>
        <v>0</v>
      </c>
      <c r="AF2680" s="102">
        <f>'Inventory Ref Sheet'!AA2680</f>
        <v>0</v>
      </c>
      <c r="AG2680" s="59">
        <f>'Inventory Ref Sheet'!AD2680</f>
        <v>0</v>
      </c>
      <c r="AH2680" s="59">
        <f>'Inventory Ref Sheet'!AE2680</f>
        <v>0</v>
      </c>
      <c r="AI2680" s="100" t="str">
        <f ca="1">IF('Inventory Ref Sheet'!AG2680&gt;0,YEAR(TODAY())-'Inventory Ref Sheet'!AG2680,"")</f>
        <v/>
      </c>
      <c r="AJ2680" s="99"/>
      <c r="AK2680" s="60">
        <f>'Inventory Ref Sheet'!AJ2680</f>
        <v>0</v>
      </c>
      <c r="AL2680" s="99"/>
      <c r="AM2680" s="97" t="str">
        <f t="shared" si="143"/>
        <v/>
      </c>
    </row>
    <row r="2681" spans="10:39" x14ac:dyDescent="0.25">
      <c r="J2681" s="59">
        <f>'Inventory Ref Sheet'!AK2681</f>
        <v>0</v>
      </c>
      <c r="K2681" s="59">
        <f>'Inventory Ref Sheet'!AL2681</f>
        <v>0</v>
      </c>
      <c r="L2681" s="59">
        <f>'Inventory Ref Sheet'!AM2681</f>
        <v>0</v>
      </c>
      <c r="M2681" s="59">
        <f>'Inventory Ref Sheet'!AP2681</f>
        <v>0</v>
      </c>
      <c r="N2681" s="59">
        <f>'Inventory Ref Sheet'!AQ2681</f>
        <v>0</v>
      </c>
      <c r="O2681" s="100" t="str">
        <f ca="1">IF('Inventory Ref Sheet'!AS2681&gt;0,YEAR(TODAY())-'Inventory Ref Sheet'!AS2681,"")</f>
        <v/>
      </c>
      <c r="P2681" s="95">
        <f>'Inventory Ref Sheet'!AU2681</f>
        <v>0</v>
      </c>
      <c r="Q2681" s="60">
        <f>'Inventory Ref Sheet'!AV2681</f>
        <v>0</v>
      </c>
      <c r="R2681" s="61"/>
      <c r="S2681" s="100" t="str">
        <f t="shared" si="141"/>
        <v/>
      </c>
      <c r="T2681" s="59">
        <f>'Inventory Ref Sheet'!M2681</f>
        <v>0</v>
      </c>
      <c r="U2681" s="102">
        <f>'Inventory Ref Sheet'!N2681</f>
        <v>0</v>
      </c>
      <c r="V2681" s="59">
        <f>'Inventory Ref Sheet'!O2681</f>
        <v>0</v>
      </c>
      <c r="W2681" s="59">
        <f>'Inventory Ref Sheet'!R2681</f>
        <v>0</v>
      </c>
      <c r="X2681" s="59">
        <f>'Inventory Ref Sheet'!S2681</f>
        <v>0</v>
      </c>
      <c r="Y2681" s="100" t="str">
        <f ca="1">IF('Inventory Ref Sheet'!U2681&gt;0,YEAR(TODAY())-'Inventory Ref Sheet'!U2681,"")</f>
        <v/>
      </c>
      <c r="Z2681" s="95">
        <f>'Inventory Ref Sheet'!W2681</f>
        <v>0</v>
      </c>
      <c r="AA2681" s="60">
        <f>'Inventory Ref Sheet'!X2681</f>
        <v>0</v>
      </c>
      <c r="AB2681" s="61"/>
      <c r="AC2681" s="97" t="str">
        <f t="shared" si="142"/>
        <v/>
      </c>
      <c r="AD2681" s="59">
        <f>'Inventory Ref Sheet'!Y2681</f>
        <v>0</v>
      </c>
      <c r="AE2681" s="59">
        <f>'Inventory Ref Sheet'!Z2681</f>
        <v>0</v>
      </c>
      <c r="AF2681" s="102">
        <f>'Inventory Ref Sheet'!AA2681</f>
        <v>0</v>
      </c>
      <c r="AG2681" s="59">
        <f>'Inventory Ref Sheet'!AD2681</f>
        <v>0</v>
      </c>
      <c r="AH2681" s="59">
        <f>'Inventory Ref Sheet'!AE2681</f>
        <v>0</v>
      </c>
      <c r="AI2681" s="100" t="str">
        <f ca="1">IF('Inventory Ref Sheet'!AG2681&gt;0,YEAR(TODAY())-'Inventory Ref Sheet'!AG2681,"")</f>
        <v/>
      </c>
      <c r="AJ2681" s="99"/>
      <c r="AK2681" s="60">
        <f>'Inventory Ref Sheet'!AJ2681</f>
        <v>0</v>
      </c>
      <c r="AL2681" s="99"/>
      <c r="AM2681" s="97" t="str">
        <f t="shared" si="143"/>
        <v/>
      </c>
    </row>
    <row r="2682" spans="10:39" x14ac:dyDescent="0.25">
      <c r="J2682" s="59">
        <f>'Inventory Ref Sheet'!AK2682</f>
        <v>0</v>
      </c>
      <c r="K2682" s="59">
        <f>'Inventory Ref Sheet'!AL2682</f>
        <v>0</v>
      </c>
      <c r="L2682" s="59">
        <f>'Inventory Ref Sheet'!AM2682</f>
        <v>0</v>
      </c>
      <c r="M2682" s="59">
        <f>'Inventory Ref Sheet'!AP2682</f>
        <v>0</v>
      </c>
      <c r="N2682" s="59">
        <f>'Inventory Ref Sheet'!AQ2682</f>
        <v>0</v>
      </c>
      <c r="O2682" s="100" t="str">
        <f ca="1">IF('Inventory Ref Sheet'!AS2682&gt;0,YEAR(TODAY())-'Inventory Ref Sheet'!AS2682,"")</f>
        <v/>
      </c>
      <c r="P2682" s="95">
        <f>'Inventory Ref Sheet'!AU2682</f>
        <v>0</v>
      </c>
      <c r="Q2682" s="60">
        <f>'Inventory Ref Sheet'!AV2682</f>
        <v>0</v>
      </c>
      <c r="R2682" s="61"/>
      <c r="S2682" s="100" t="str">
        <f t="shared" si="141"/>
        <v/>
      </c>
      <c r="T2682" s="59">
        <f>'Inventory Ref Sheet'!M2682</f>
        <v>0</v>
      </c>
      <c r="U2682" s="102">
        <f>'Inventory Ref Sheet'!N2682</f>
        <v>0</v>
      </c>
      <c r="V2682" s="59">
        <f>'Inventory Ref Sheet'!O2682</f>
        <v>0</v>
      </c>
      <c r="W2682" s="59">
        <f>'Inventory Ref Sheet'!R2682</f>
        <v>0</v>
      </c>
      <c r="X2682" s="59">
        <f>'Inventory Ref Sheet'!S2682</f>
        <v>0</v>
      </c>
      <c r="Y2682" s="100" t="str">
        <f ca="1">IF('Inventory Ref Sheet'!U2682&gt;0,YEAR(TODAY())-'Inventory Ref Sheet'!U2682,"")</f>
        <v/>
      </c>
      <c r="Z2682" s="95">
        <f>'Inventory Ref Sheet'!W2682</f>
        <v>0</v>
      </c>
      <c r="AA2682" s="60">
        <f>'Inventory Ref Sheet'!X2682</f>
        <v>0</v>
      </c>
      <c r="AB2682" s="61"/>
      <c r="AC2682" s="97" t="str">
        <f t="shared" si="142"/>
        <v/>
      </c>
      <c r="AD2682" s="59">
        <f>'Inventory Ref Sheet'!Y2682</f>
        <v>0</v>
      </c>
      <c r="AE2682" s="59">
        <f>'Inventory Ref Sheet'!Z2682</f>
        <v>0</v>
      </c>
      <c r="AF2682" s="102">
        <f>'Inventory Ref Sheet'!AA2682</f>
        <v>0</v>
      </c>
      <c r="AG2682" s="59">
        <f>'Inventory Ref Sheet'!AD2682</f>
        <v>0</v>
      </c>
      <c r="AH2682" s="59">
        <f>'Inventory Ref Sheet'!AE2682</f>
        <v>0</v>
      </c>
      <c r="AI2682" s="100" t="str">
        <f ca="1">IF('Inventory Ref Sheet'!AG2682&gt;0,YEAR(TODAY())-'Inventory Ref Sheet'!AG2682,"")</f>
        <v/>
      </c>
      <c r="AJ2682" s="99"/>
      <c r="AK2682" s="60">
        <f>'Inventory Ref Sheet'!AJ2682</f>
        <v>0</v>
      </c>
      <c r="AL2682" s="99"/>
      <c r="AM2682" s="97" t="str">
        <f t="shared" si="143"/>
        <v/>
      </c>
    </row>
    <row r="2683" spans="10:39" x14ac:dyDescent="0.25">
      <c r="J2683" s="59">
        <f>'Inventory Ref Sheet'!AK2683</f>
        <v>0</v>
      </c>
      <c r="K2683" s="59">
        <f>'Inventory Ref Sheet'!AL2683</f>
        <v>0</v>
      </c>
      <c r="L2683" s="59">
        <f>'Inventory Ref Sheet'!AM2683</f>
        <v>0</v>
      </c>
      <c r="M2683" s="59">
        <f>'Inventory Ref Sheet'!AP2683</f>
        <v>0</v>
      </c>
      <c r="N2683" s="59">
        <f>'Inventory Ref Sheet'!AQ2683</f>
        <v>0</v>
      </c>
      <c r="O2683" s="100" t="str">
        <f ca="1">IF('Inventory Ref Sheet'!AS2683&gt;0,YEAR(TODAY())-'Inventory Ref Sheet'!AS2683,"")</f>
        <v/>
      </c>
      <c r="P2683" s="95">
        <f>'Inventory Ref Sheet'!AU2683</f>
        <v>0</v>
      </c>
      <c r="Q2683" s="60">
        <f>'Inventory Ref Sheet'!AV2683</f>
        <v>0</v>
      </c>
      <c r="R2683" s="61"/>
      <c r="S2683" s="100" t="str">
        <f t="shared" si="141"/>
        <v/>
      </c>
      <c r="T2683" s="59">
        <f>'Inventory Ref Sheet'!M2683</f>
        <v>0</v>
      </c>
      <c r="U2683" s="102">
        <f>'Inventory Ref Sheet'!N2683</f>
        <v>0</v>
      </c>
      <c r="V2683" s="59">
        <f>'Inventory Ref Sheet'!O2683</f>
        <v>0</v>
      </c>
      <c r="W2683" s="59">
        <f>'Inventory Ref Sheet'!R2683</f>
        <v>0</v>
      </c>
      <c r="X2683" s="59">
        <f>'Inventory Ref Sheet'!S2683</f>
        <v>0</v>
      </c>
      <c r="Y2683" s="100" t="str">
        <f ca="1">IF('Inventory Ref Sheet'!U2683&gt;0,YEAR(TODAY())-'Inventory Ref Sheet'!U2683,"")</f>
        <v/>
      </c>
      <c r="Z2683" s="95">
        <f>'Inventory Ref Sheet'!W2683</f>
        <v>0</v>
      </c>
      <c r="AA2683" s="60">
        <f>'Inventory Ref Sheet'!X2683</f>
        <v>0</v>
      </c>
      <c r="AB2683" s="61"/>
      <c r="AC2683" s="97" t="str">
        <f t="shared" si="142"/>
        <v/>
      </c>
      <c r="AD2683" s="59">
        <f>'Inventory Ref Sheet'!Y2683</f>
        <v>0</v>
      </c>
      <c r="AE2683" s="59">
        <f>'Inventory Ref Sheet'!Z2683</f>
        <v>0</v>
      </c>
      <c r="AF2683" s="102">
        <f>'Inventory Ref Sheet'!AA2683</f>
        <v>0</v>
      </c>
      <c r="AG2683" s="59">
        <f>'Inventory Ref Sheet'!AD2683</f>
        <v>0</v>
      </c>
      <c r="AH2683" s="59">
        <f>'Inventory Ref Sheet'!AE2683</f>
        <v>0</v>
      </c>
      <c r="AI2683" s="100" t="str">
        <f ca="1">IF('Inventory Ref Sheet'!AG2683&gt;0,YEAR(TODAY())-'Inventory Ref Sheet'!AG2683,"")</f>
        <v/>
      </c>
      <c r="AJ2683" s="99"/>
      <c r="AK2683" s="60">
        <f>'Inventory Ref Sheet'!AJ2683</f>
        <v>0</v>
      </c>
      <c r="AL2683" s="99"/>
      <c r="AM2683" s="97" t="str">
        <f t="shared" si="143"/>
        <v/>
      </c>
    </row>
    <row r="2684" spans="10:39" x14ac:dyDescent="0.25">
      <c r="J2684" s="59">
        <f>'Inventory Ref Sheet'!AK2684</f>
        <v>0</v>
      </c>
      <c r="K2684" s="59">
        <f>'Inventory Ref Sheet'!AL2684</f>
        <v>0</v>
      </c>
      <c r="L2684" s="59">
        <f>'Inventory Ref Sheet'!AM2684</f>
        <v>0</v>
      </c>
      <c r="M2684" s="59">
        <f>'Inventory Ref Sheet'!AP2684</f>
        <v>0</v>
      </c>
      <c r="N2684" s="59">
        <f>'Inventory Ref Sheet'!AQ2684</f>
        <v>0</v>
      </c>
      <c r="O2684" s="100" t="str">
        <f ca="1">IF('Inventory Ref Sheet'!AS2684&gt;0,YEAR(TODAY())-'Inventory Ref Sheet'!AS2684,"")</f>
        <v/>
      </c>
      <c r="P2684" s="95">
        <f>'Inventory Ref Sheet'!AU2684</f>
        <v>0</v>
      </c>
      <c r="Q2684" s="60">
        <f>'Inventory Ref Sheet'!AV2684</f>
        <v>0</v>
      </c>
      <c r="R2684" s="61"/>
      <c r="S2684" s="100" t="str">
        <f t="shared" si="141"/>
        <v/>
      </c>
      <c r="T2684" s="59">
        <f>'Inventory Ref Sheet'!M2684</f>
        <v>0</v>
      </c>
      <c r="U2684" s="102">
        <f>'Inventory Ref Sheet'!N2684</f>
        <v>0</v>
      </c>
      <c r="V2684" s="59">
        <f>'Inventory Ref Sheet'!O2684</f>
        <v>0</v>
      </c>
      <c r="W2684" s="59">
        <f>'Inventory Ref Sheet'!R2684</f>
        <v>0</v>
      </c>
      <c r="X2684" s="59">
        <f>'Inventory Ref Sheet'!S2684</f>
        <v>0</v>
      </c>
      <c r="Y2684" s="100" t="str">
        <f ca="1">IF('Inventory Ref Sheet'!U2684&gt;0,YEAR(TODAY())-'Inventory Ref Sheet'!U2684,"")</f>
        <v/>
      </c>
      <c r="Z2684" s="95">
        <f>'Inventory Ref Sheet'!W2684</f>
        <v>0</v>
      </c>
      <c r="AA2684" s="60">
        <f>'Inventory Ref Sheet'!X2684</f>
        <v>0</v>
      </c>
      <c r="AB2684" s="61"/>
      <c r="AC2684" s="97" t="str">
        <f t="shared" si="142"/>
        <v/>
      </c>
      <c r="AD2684" s="59">
        <f>'Inventory Ref Sheet'!Y2684</f>
        <v>0</v>
      </c>
      <c r="AE2684" s="59">
        <f>'Inventory Ref Sheet'!Z2684</f>
        <v>0</v>
      </c>
      <c r="AF2684" s="102">
        <f>'Inventory Ref Sheet'!AA2684</f>
        <v>0</v>
      </c>
      <c r="AG2684" s="59">
        <f>'Inventory Ref Sheet'!AD2684</f>
        <v>0</v>
      </c>
      <c r="AH2684" s="59">
        <f>'Inventory Ref Sheet'!AE2684</f>
        <v>0</v>
      </c>
      <c r="AI2684" s="100" t="str">
        <f ca="1">IF('Inventory Ref Sheet'!AG2684&gt;0,YEAR(TODAY())-'Inventory Ref Sheet'!AG2684,"")</f>
        <v/>
      </c>
      <c r="AJ2684" s="99"/>
      <c r="AK2684" s="60">
        <f>'Inventory Ref Sheet'!AJ2684</f>
        <v>0</v>
      </c>
      <c r="AL2684" s="99"/>
      <c r="AM2684" s="97" t="str">
        <f t="shared" si="143"/>
        <v/>
      </c>
    </row>
    <row r="2685" spans="10:39" x14ac:dyDescent="0.25">
      <c r="J2685" s="59">
        <f>'Inventory Ref Sheet'!AK2685</f>
        <v>0</v>
      </c>
      <c r="K2685" s="59">
        <f>'Inventory Ref Sheet'!AL2685</f>
        <v>0</v>
      </c>
      <c r="L2685" s="59">
        <f>'Inventory Ref Sheet'!AM2685</f>
        <v>0</v>
      </c>
      <c r="M2685" s="59">
        <f>'Inventory Ref Sheet'!AP2685</f>
        <v>0</v>
      </c>
      <c r="N2685" s="59">
        <f>'Inventory Ref Sheet'!AQ2685</f>
        <v>0</v>
      </c>
      <c r="O2685" s="100" t="str">
        <f ca="1">IF('Inventory Ref Sheet'!AS2685&gt;0,YEAR(TODAY())-'Inventory Ref Sheet'!AS2685,"")</f>
        <v/>
      </c>
      <c r="P2685" s="95">
        <f>'Inventory Ref Sheet'!AU2685</f>
        <v>0</v>
      </c>
      <c r="Q2685" s="60">
        <f>'Inventory Ref Sheet'!AV2685</f>
        <v>0</v>
      </c>
      <c r="R2685" s="61"/>
      <c r="S2685" s="100" t="str">
        <f t="shared" si="141"/>
        <v/>
      </c>
      <c r="T2685" s="59">
        <f>'Inventory Ref Sheet'!M2685</f>
        <v>0</v>
      </c>
      <c r="U2685" s="102">
        <f>'Inventory Ref Sheet'!N2685</f>
        <v>0</v>
      </c>
      <c r="V2685" s="59">
        <f>'Inventory Ref Sheet'!O2685</f>
        <v>0</v>
      </c>
      <c r="W2685" s="59">
        <f>'Inventory Ref Sheet'!R2685</f>
        <v>0</v>
      </c>
      <c r="X2685" s="59">
        <f>'Inventory Ref Sheet'!S2685</f>
        <v>0</v>
      </c>
      <c r="Y2685" s="100" t="str">
        <f ca="1">IF('Inventory Ref Sheet'!U2685&gt;0,YEAR(TODAY())-'Inventory Ref Sheet'!U2685,"")</f>
        <v/>
      </c>
      <c r="Z2685" s="95">
        <f>'Inventory Ref Sheet'!W2685</f>
        <v>0</v>
      </c>
      <c r="AA2685" s="60">
        <f>'Inventory Ref Sheet'!X2685</f>
        <v>0</v>
      </c>
      <c r="AB2685" s="61"/>
      <c r="AC2685" s="97" t="str">
        <f t="shared" si="142"/>
        <v/>
      </c>
      <c r="AD2685" s="59">
        <f>'Inventory Ref Sheet'!Y2685</f>
        <v>0</v>
      </c>
      <c r="AE2685" s="59">
        <f>'Inventory Ref Sheet'!Z2685</f>
        <v>0</v>
      </c>
      <c r="AF2685" s="102">
        <f>'Inventory Ref Sheet'!AA2685</f>
        <v>0</v>
      </c>
      <c r="AG2685" s="59">
        <f>'Inventory Ref Sheet'!AD2685</f>
        <v>0</v>
      </c>
      <c r="AH2685" s="59">
        <f>'Inventory Ref Sheet'!AE2685</f>
        <v>0</v>
      </c>
      <c r="AI2685" s="100" t="str">
        <f ca="1">IF('Inventory Ref Sheet'!AG2685&gt;0,YEAR(TODAY())-'Inventory Ref Sheet'!AG2685,"")</f>
        <v/>
      </c>
      <c r="AJ2685" s="99"/>
      <c r="AK2685" s="60">
        <f>'Inventory Ref Sheet'!AJ2685</f>
        <v>0</v>
      </c>
      <c r="AL2685" s="99"/>
      <c r="AM2685" s="97" t="str">
        <f t="shared" si="143"/>
        <v/>
      </c>
    </row>
    <row r="2686" spans="10:39" x14ac:dyDescent="0.25">
      <c r="J2686" s="59">
        <f>'Inventory Ref Sheet'!AK2686</f>
        <v>0</v>
      </c>
      <c r="K2686" s="59">
        <f>'Inventory Ref Sheet'!AL2686</f>
        <v>0</v>
      </c>
      <c r="L2686" s="59">
        <f>'Inventory Ref Sheet'!AM2686</f>
        <v>0</v>
      </c>
      <c r="M2686" s="59">
        <f>'Inventory Ref Sheet'!AP2686</f>
        <v>0</v>
      </c>
      <c r="N2686" s="59">
        <f>'Inventory Ref Sheet'!AQ2686</f>
        <v>0</v>
      </c>
      <c r="O2686" s="100" t="str">
        <f ca="1">IF('Inventory Ref Sheet'!AS2686&gt;0,YEAR(TODAY())-'Inventory Ref Sheet'!AS2686,"")</f>
        <v/>
      </c>
      <c r="P2686" s="95">
        <f>'Inventory Ref Sheet'!AU2686</f>
        <v>0</v>
      </c>
      <c r="Q2686" s="60">
        <f>'Inventory Ref Sheet'!AV2686</f>
        <v>0</v>
      </c>
      <c r="R2686" s="61"/>
      <c r="S2686" s="100" t="str">
        <f t="shared" si="141"/>
        <v/>
      </c>
      <c r="T2686" s="59">
        <f>'Inventory Ref Sheet'!M2686</f>
        <v>0</v>
      </c>
      <c r="U2686" s="102">
        <f>'Inventory Ref Sheet'!N2686</f>
        <v>0</v>
      </c>
      <c r="V2686" s="59">
        <f>'Inventory Ref Sheet'!O2686</f>
        <v>0</v>
      </c>
      <c r="W2686" s="59">
        <f>'Inventory Ref Sheet'!R2686</f>
        <v>0</v>
      </c>
      <c r="X2686" s="59">
        <f>'Inventory Ref Sheet'!S2686</f>
        <v>0</v>
      </c>
      <c r="Y2686" s="100" t="str">
        <f ca="1">IF('Inventory Ref Sheet'!U2686&gt;0,YEAR(TODAY())-'Inventory Ref Sheet'!U2686,"")</f>
        <v/>
      </c>
      <c r="Z2686" s="95">
        <f>'Inventory Ref Sheet'!W2686</f>
        <v>0</v>
      </c>
      <c r="AA2686" s="60">
        <f>'Inventory Ref Sheet'!X2686</f>
        <v>0</v>
      </c>
      <c r="AB2686" s="61"/>
      <c r="AC2686" s="97" t="str">
        <f t="shared" si="142"/>
        <v/>
      </c>
      <c r="AD2686" s="59">
        <f>'Inventory Ref Sheet'!Y2686</f>
        <v>0</v>
      </c>
      <c r="AE2686" s="59">
        <f>'Inventory Ref Sheet'!Z2686</f>
        <v>0</v>
      </c>
      <c r="AF2686" s="102">
        <f>'Inventory Ref Sheet'!AA2686</f>
        <v>0</v>
      </c>
      <c r="AG2686" s="59">
        <f>'Inventory Ref Sheet'!AD2686</f>
        <v>0</v>
      </c>
      <c r="AH2686" s="59">
        <f>'Inventory Ref Sheet'!AE2686</f>
        <v>0</v>
      </c>
      <c r="AI2686" s="100" t="str">
        <f ca="1">IF('Inventory Ref Sheet'!AG2686&gt;0,YEAR(TODAY())-'Inventory Ref Sheet'!AG2686,"")</f>
        <v/>
      </c>
      <c r="AJ2686" s="99"/>
      <c r="AK2686" s="60">
        <f>'Inventory Ref Sheet'!AJ2686</f>
        <v>0</v>
      </c>
      <c r="AL2686" s="99"/>
      <c r="AM2686" s="97" t="str">
        <f t="shared" si="143"/>
        <v/>
      </c>
    </row>
    <row r="2687" spans="10:39" x14ac:dyDescent="0.25">
      <c r="J2687" s="59">
        <f>'Inventory Ref Sheet'!AK2687</f>
        <v>0</v>
      </c>
      <c r="K2687" s="59">
        <f>'Inventory Ref Sheet'!AL2687</f>
        <v>0</v>
      </c>
      <c r="L2687" s="59">
        <f>'Inventory Ref Sheet'!AM2687</f>
        <v>0</v>
      </c>
      <c r="M2687" s="59">
        <f>'Inventory Ref Sheet'!AP2687</f>
        <v>0</v>
      </c>
      <c r="N2687" s="59">
        <f>'Inventory Ref Sheet'!AQ2687</f>
        <v>0</v>
      </c>
      <c r="O2687" s="100" t="str">
        <f ca="1">IF('Inventory Ref Sheet'!AS2687&gt;0,YEAR(TODAY())-'Inventory Ref Sheet'!AS2687,"")</f>
        <v/>
      </c>
      <c r="P2687" s="95">
        <f>'Inventory Ref Sheet'!AU2687</f>
        <v>0</v>
      </c>
      <c r="Q2687" s="60">
        <f>'Inventory Ref Sheet'!AV2687</f>
        <v>0</v>
      </c>
      <c r="R2687" s="61"/>
      <c r="S2687" s="100" t="str">
        <f t="shared" si="141"/>
        <v/>
      </c>
      <c r="T2687" s="59">
        <f>'Inventory Ref Sheet'!M2687</f>
        <v>0</v>
      </c>
      <c r="U2687" s="102">
        <f>'Inventory Ref Sheet'!N2687</f>
        <v>0</v>
      </c>
      <c r="V2687" s="59">
        <f>'Inventory Ref Sheet'!O2687</f>
        <v>0</v>
      </c>
      <c r="W2687" s="59">
        <f>'Inventory Ref Sheet'!R2687</f>
        <v>0</v>
      </c>
      <c r="X2687" s="59">
        <f>'Inventory Ref Sheet'!S2687</f>
        <v>0</v>
      </c>
      <c r="Y2687" s="100" t="str">
        <f ca="1">IF('Inventory Ref Sheet'!U2687&gt;0,YEAR(TODAY())-'Inventory Ref Sheet'!U2687,"")</f>
        <v/>
      </c>
      <c r="Z2687" s="95">
        <f>'Inventory Ref Sheet'!W2687</f>
        <v>0</v>
      </c>
      <c r="AA2687" s="60">
        <f>'Inventory Ref Sheet'!X2687</f>
        <v>0</v>
      </c>
      <c r="AB2687" s="61"/>
      <c r="AC2687" s="97" t="str">
        <f t="shared" si="142"/>
        <v/>
      </c>
      <c r="AD2687" s="59">
        <f>'Inventory Ref Sheet'!Y2687</f>
        <v>0</v>
      </c>
      <c r="AE2687" s="59">
        <f>'Inventory Ref Sheet'!Z2687</f>
        <v>0</v>
      </c>
      <c r="AF2687" s="102">
        <f>'Inventory Ref Sheet'!AA2687</f>
        <v>0</v>
      </c>
      <c r="AG2687" s="59">
        <f>'Inventory Ref Sheet'!AD2687</f>
        <v>0</v>
      </c>
      <c r="AH2687" s="59">
        <f>'Inventory Ref Sheet'!AE2687</f>
        <v>0</v>
      </c>
      <c r="AI2687" s="100" t="str">
        <f ca="1">IF('Inventory Ref Sheet'!AG2687&gt;0,YEAR(TODAY())-'Inventory Ref Sheet'!AG2687,"")</f>
        <v/>
      </c>
      <c r="AJ2687" s="99"/>
      <c r="AK2687" s="60">
        <f>'Inventory Ref Sheet'!AJ2687</f>
        <v>0</v>
      </c>
      <c r="AL2687" s="99"/>
      <c r="AM2687" s="97" t="str">
        <f t="shared" si="143"/>
        <v/>
      </c>
    </row>
    <row r="2688" spans="10:39" x14ac:dyDescent="0.25">
      <c r="J2688" s="59">
        <f>'Inventory Ref Sheet'!AK2688</f>
        <v>0</v>
      </c>
      <c r="K2688" s="59">
        <f>'Inventory Ref Sheet'!AL2688</f>
        <v>0</v>
      </c>
      <c r="L2688" s="59">
        <f>'Inventory Ref Sheet'!AM2688</f>
        <v>0</v>
      </c>
      <c r="M2688" s="59">
        <f>'Inventory Ref Sheet'!AP2688</f>
        <v>0</v>
      </c>
      <c r="N2688" s="59">
        <f>'Inventory Ref Sheet'!AQ2688</f>
        <v>0</v>
      </c>
      <c r="O2688" s="100" t="str">
        <f ca="1">IF('Inventory Ref Sheet'!AS2688&gt;0,YEAR(TODAY())-'Inventory Ref Sheet'!AS2688,"")</f>
        <v/>
      </c>
      <c r="P2688" s="95">
        <f>'Inventory Ref Sheet'!AU2688</f>
        <v>0</v>
      </c>
      <c r="Q2688" s="60">
        <f>'Inventory Ref Sheet'!AV2688</f>
        <v>0</v>
      </c>
      <c r="R2688" s="61"/>
      <c r="S2688" s="100" t="str">
        <f t="shared" si="141"/>
        <v/>
      </c>
      <c r="T2688" s="59">
        <f>'Inventory Ref Sheet'!M2688</f>
        <v>0</v>
      </c>
      <c r="U2688" s="102">
        <f>'Inventory Ref Sheet'!N2688</f>
        <v>0</v>
      </c>
      <c r="V2688" s="59">
        <f>'Inventory Ref Sheet'!O2688</f>
        <v>0</v>
      </c>
      <c r="W2688" s="59">
        <f>'Inventory Ref Sheet'!R2688</f>
        <v>0</v>
      </c>
      <c r="X2688" s="59">
        <f>'Inventory Ref Sheet'!S2688</f>
        <v>0</v>
      </c>
      <c r="Y2688" s="100" t="str">
        <f ca="1">IF('Inventory Ref Sheet'!U2688&gt;0,YEAR(TODAY())-'Inventory Ref Sheet'!U2688,"")</f>
        <v/>
      </c>
      <c r="Z2688" s="95">
        <f>'Inventory Ref Sheet'!W2688</f>
        <v>0</v>
      </c>
      <c r="AA2688" s="60">
        <f>'Inventory Ref Sheet'!X2688</f>
        <v>0</v>
      </c>
      <c r="AB2688" s="61"/>
      <c r="AC2688" s="97" t="str">
        <f t="shared" si="142"/>
        <v/>
      </c>
      <c r="AD2688" s="59">
        <f>'Inventory Ref Sheet'!Y2688</f>
        <v>0</v>
      </c>
      <c r="AE2688" s="59">
        <f>'Inventory Ref Sheet'!Z2688</f>
        <v>0</v>
      </c>
      <c r="AF2688" s="102">
        <f>'Inventory Ref Sheet'!AA2688</f>
        <v>0</v>
      </c>
      <c r="AG2688" s="59">
        <f>'Inventory Ref Sheet'!AD2688</f>
        <v>0</v>
      </c>
      <c r="AH2688" s="59">
        <f>'Inventory Ref Sheet'!AE2688</f>
        <v>0</v>
      </c>
      <c r="AI2688" s="100" t="str">
        <f ca="1">IF('Inventory Ref Sheet'!AG2688&gt;0,YEAR(TODAY())-'Inventory Ref Sheet'!AG2688,"")</f>
        <v/>
      </c>
      <c r="AJ2688" s="99"/>
      <c r="AK2688" s="60">
        <f>'Inventory Ref Sheet'!AJ2688</f>
        <v>0</v>
      </c>
      <c r="AL2688" s="99"/>
      <c r="AM2688" s="97" t="str">
        <f t="shared" si="143"/>
        <v/>
      </c>
    </row>
    <row r="2689" spans="10:39" x14ac:dyDescent="0.25">
      <c r="J2689" s="59">
        <f>'Inventory Ref Sheet'!AK2689</f>
        <v>0</v>
      </c>
      <c r="K2689" s="59">
        <f>'Inventory Ref Sheet'!AL2689</f>
        <v>0</v>
      </c>
      <c r="L2689" s="59">
        <f>'Inventory Ref Sheet'!AM2689</f>
        <v>0</v>
      </c>
      <c r="M2689" s="59">
        <f>'Inventory Ref Sheet'!AP2689</f>
        <v>0</v>
      </c>
      <c r="N2689" s="59">
        <f>'Inventory Ref Sheet'!AQ2689</f>
        <v>0</v>
      </c>
      <c r="O2689" s="100" t="str">
        <f ca="1">IF('Inventory Ref Sheet'!AS2689&gt;0,YEAR(TODAY())-'Inventory Ref Sheet'!AS2689,"")</f>
        <v/>
      </c>
      <c r="P2689" s="95">
        <f>'Inventory Ref Sheet'!AU2689</f>
        <v>0</v>
      </c>
      <c r="Q2689" s="60">
        <f>'Inventory Ref Sheet'!AV2689</f>
        <v>0</v>
      </c>
      <c r="R2689" s="61"/>
      <c r="S2689" s="100" t="str">
        <f t="shared" si="141"/>
        <v/>
      </c>
      <c r="T2689" s="59">
        <f>'Inventory Ref Sheet'!M2689</f>
        <v>0</v>
      </c>
      <c r="U2689" s="102">
        <f>'Inventory Ref Sheet'!N2689</f>
        <v>0</v>
      </c>
      <c r="V2689" s="59">
        <f>'Inventory Ref Sheet'!O2689</f>
        <v>0</v>
      </c>
      <c r="W2689" s="59">
        <f>'Inventory Ref Sheet'!R2689</f>
        <v>0</v>
      </c>
      <c r="X2689" s="59">
        <f>'Inventory Ref Sheet'!S2689</f>
        <v>0</v>
      </c>
      <c r="Y2689" s="100" t="str">
        <f ca="1">IF('Inventory Ref Sheet'!U2689&gt;0,YEAR(TODAY())-'Inventory Ref Sheet'!U2689,"")</f>
        <v/>
      </c>
      <c r="Z2689" s="95">
        <f>'Inventory Ref Sheet'!W2689</f>
        <v>0</v>
      </c>
      <c r="AA2689" s="60">
        <f>'Inventory Ref Sheet'!X2689</f>
        <v>0</v>
      </c>
      <c r="AB2689" s="61"/>
      <c r="AC2689" s="97" t="str">
        <f t="shared" si="142"/>
        <v/>
      </c>
      <c r="AD2689" s="59">
        <f>'Inventory Ref Sheet'!Y2689</f>
        <v>0</v>
      </c>
      <c r="AE2689" s="59">
        <f>'Inventory Ref Sheet'!Z2689</f>
        <v>0</v>
      </c>
      <c r="AF2689" s="102">
        <f>'Inventory Ref Sheet'!AA2689</f>
        <v>0</v>
      </c>
      <c r="AG2689" s="59">
        <f>'Inventory Ref Sheet'!AD2689</f>
        <v>0</v>
      </c>
      <c r="AH2689" s="59">
        <f>'Inventory Ref Sheet'!AE2689</f>
        <v>0</v>
      </c>
      <c r="AI2689" s="100" t="str">
        <f ca="1">IF('Inventory Ref Sheet'!AG2689&gt;0,YEAR(TODAY())-'Inventory Ref Sheet'!AG2689,"")</f>
        <v/>
      </c>
      <c r="AJ2689" s="99"/>
      <c r="AK2689" s="60">
        <f>'Inventory Ref Sheet'!AJ2689</f>
        <v>0</v>
      </c>
      <c r="AL2689" s="99"/>
      <c r="AM2689" s="97" t="str">
        <f t="shared" si="143"/>
        <v/>
      </c>
    </row>
    <row r="2690" spans="10:39" x14ac:dyDescent="0.25">
      <c r="J2690" s="59">
        <f>'Inventory Ref Sheet'!AK2690</f>
        <v>0</v>
      </c>
      <c r="K2690" s="59">
        <f>'Inventory Ref Sheet'!AL2690</f>
        <v>0</v>
      </c>
      <c r="L2690" s="59">
        <f>'Inventory Ref Sheet'!AM2690</f>
        <v>0</v>
      </c>
      <c r="M2690" s="59">
        <f>'Inventory Ref Sheet'!AP2690</f>
        <v>0</v>
      </c>
      <c r="N2690" s="59">
        <f>'Inventory Ref Sheet'!AQ2690</f>
        <v>0</v>
      </c>
      <c r="O2690" s="100" t="str">
        <f ca="1">IF('Inventory Ref Sheet'!AS2690&gt;0,YEAR(TODAY())-'Inventory Ref Sheet'!AS2690,"")</f>
        <v/>
      </c>
      <c r="P2690" s="95">
        <f>'Inventory Ref Sheet'!AU2690</f>
        <v>0</v>
      </c>
      <c r="Q2690" s="60">
        <f>'Inventory Ref Sheet'!AV2690</f>
        <v>0</v>
      </c>
      <c r="R2690" s="61"/>
      <c r="S2690" s="100" t="str">
        <f t="shared" si="141"/>
        <v/>
      </c>
      <c r="T2690" s="59">
        <f>'Inventory Ref Sheet'!M2690</f>
        <v>0</v>
      </c>
      <c r="U2690" s="102">
        <f>'Inventory Ref Sheet'!N2690</f>
        <v>0</v>
      </c>
      <c r="V2690" s="59">
        <f>'Inventory Ref Sheet'!O2690</f>
        <v>0</v>
      </c>
      <c r="W2690" s="59">
        <f>'Inventory Ref Sheet'!R2690</f>
        <v>0</v>
      </c>
      <c r="X2690" s="59">
        <f>'Inventory Ref Sheet'!S2690</f>
        <v>0</v>
      </c>
      <c r="Y2690" s="100" t="str">
        <f ca="1">IF('Inventory Ref Sheet'!U2690&gt;0,YEAR(TODAY())-'Inventory Ref Sheet'!U2690,"")</f>
        <v/>
      </c>
      <c r="Z2690" s="95">
        <f>'Inventory Ref Sheet'!W2690</f>
        <v>0</v>
      </c>
      <c r="AA2690" s="60">
        <f>'Inventory Ref Sheet'!X2690</f>
        <v>0</v>
      </c>
      <c r="AB2690" s="61"/>
      <c r="AC2690" s="97" t="str">
        <f t="shared" si="142"/>
        <v/>
      </c>
      <c r="AD2690" s="59">
        <f>'Inventory Ref Sheet'!Y2690</f>
        <v>0</v>
      </c>
      <c r="AE2690" s="59">
        <f>'Inventory Ref Sheet'!Z2690</f>
        <v>0</v>
      </c>
      <c r="AF2690" s="102">
        <f>'Inventory Ref Sheet'!AA2690</f>
        <v>0</v>
      </c>
      <c r="AG2690" s="59">
        <f>'Inventory Ref Sheet'!AD2690</f>
        <v>0</v>
      </c>
      <c r="AH2690" s="59">
        <f>'Inventory Ref Sheet'!AE2690</f>
        <v>0</v>
      </c>
      <c r="AI2690" s="100" t="str">
        <f ca="1">IF('Inventory Ref Sheet'!AG2690&gt;0,YEAR(TODAY())-'Inventory Ref Sheet'!AG2690,"")</f>
        <v/>
      </c>
      <c r="AJ2690" s="99"/>
      <c r="AK2690" s="60">
        <f>'Inventory Ref Sheet'!AJ2690</f>
        <v>0</v>
      </c>
      <c r="AL2690" s="99"/>
      <c r="AM2690" s="97" t="str">
        <f t="shared" si="143"/>
        <v/>
      </c>
    </row>
    <row r="2691" spans="10:39" x14ac:dyDescent="0.25">
      <c r="J2691" s="59">
        <f>'Inventory Ref Sheet'!AK2691</f>
        <v>0</v>
      </c>
      <c r="K2691" s="59">
        <f>'Inventory Ref Sheet'!AL2691</f>
        <v>0</v>
      </c>
      <c r="L2691" s="59">
        <f>'Inventory Ref Sheet'!AM2691</f>
        <v>0</v>
      </c>
      <c r="M2691" s="59">
        <f>'Inventory Ref Sheet'!AP2691</f>
        <v>0</v>
      </c>
      <c r="N2691" s="59">
        <f>'Inventory Ref Sheet'!AQ2691</f>
        <v>0</v>
      </c>
      <c r="O2691" s="100" t="str">
        <f ca="1">IF('Inventory Ref Sheet'!AS2691&gt;0,YEAR(TODAY())-'Inventory Ref Sheet'!AS2691,"")</f>
        <v/>
      </c>
      <c r="P2691" s="95">
        <f>'Inventory Ref Sheet'!AU2691</f>
        <v>0</v>
      </c>
      <c r="Q2691" s="60">
        <f>'Inventory Ref Sheet'!AV2691</f>
        <v>0</v>
      </c>
      <c r="R2691" s="61"/>
      <c r="S2691" s="100" t="str">
        <f t="shared" si="141"/>
        <v/>
      </c>
      <c r="T2691" s="59">
        <f>'Inventory Ref Sheet'!M2691</f>
        <v>0</v>
      </c>
      <c r="U2691" s="102">
        <f>'Inventory Ref Sheet'!N2691</f>
        <v>0</v>
      </c>
      <c r="V2691" s="59">
        <f>'Inventory Ref Sheet'!O2691</f>
        <v>0</v>
      </c>
      <c r="W2691" s="59">
        <f>'Inventory Ref Sheet'!R2691</f>
        <v>0</v>
      </c>
      <c r="X2691" s="59">
        <f>'Inventory Ref Sheet'!S2691</f>
        <v>0</v>
      </c>
      <c r="Y2691" s="100" t="str">
        <f ca="1">IF('Inventory Ref Sheet'!U2691&gt;0,YEAR(TODAY())-'Inventory Ref Sheet'!U2691,"")</f>
        <v/>
      </c>
      <c r="Z2691" s="95">
        <f>'Inventory Ref Sheet'!W2691</f>
        <v>0</v>
      </c>
      <c r="AA2691" s="60">
        <f>'Inventory Ref Sheet'!X2691</f>
        <v>0</v>
      </c>
      <c r="AB2691" s="61"/>
      <c r="AC2691" s="97" t="str">
        <f t="shared" si="142"/>
        <v/>
      </c>
      <c r="AD2691" s="59">
        <f>'Inventory Ref Sheet'!Y2691</f>
        <v>0</v>
      </c>
      <c r="AE2691" s="59">
        <f>'Inventory Ref Sheet'!Z2691</f>
        <v>0</v>
      </c>
      <c r="AF2691" s="102">
        <f>'Inventory Ref Sheet'!AA2691</f>
        <v>0</v>
      </c>
      <c r="AG2691" s="59">
        <f>'Inventory Ref Sheet'!AD2691</f>
        <v>0</v>
      </c>
      <c r="AH2691" s="59">
        <f>'Inventory Ref Sheet'!AE2691</f>
        <v>0</v>
      </c>
      <c r="AI2691" s="100" t="str">
        <f ca="1">IF('Inventory Ref Sheet'!AG2691&gt;0,YEAR(TODAY())-'Inventory Ref Sheet'!AG2691,"")</f>
        <v/>
      </c>
      <c r="AJ2691" s="99"/>
      <c r="AK2691" s="60">
        <f>'Inventory Ref Sheet'!AJ2691</f>
        <v>0</v>
      </c>
      <c r="AL2691" s="99"/>
      <c r="AM2691" s="97" t="str">
        <f t="shared" si="143"/>
        <v/>
      </c>
    </row>
    <row r="2692" spans="10:39" x14ac:dyDescent="0.25">
      <c r="J2692" s="59">
        <f>'Inventory Ref Sheet'!AK2692</f>
        <v>0</v>
      </c>
      <c r="K2692" s="59">
        <f>'Inventory Ref Sheet'!AL2692</f>
        <v>0</v>
      </c>
      <c r="L2692" s="59">
        <f>'Inventory Ref Sheet'!AM2692</f>
        <v>0</v>
      </c>
      <c r="M2692" s="59">
        <f>'Inventory Ref Sheet'!AP2692</f>
        <v>0</v>
      </c>
      <c r="N2692" s="59">
        <f>'Inventory Ref Sheet'!AQ2692</f>
        <v>0</v>
      </c>
      <c r="O2692" s="100" t="str">
        <f ca="1">IF('Inventory Ref Sheet'!AS2692&gt;0,YEAR(TODAY())-'Inventory Ref Sheet'!AS2692,"")</f>
        <v/>
      </c>
      <c r="P2692" s="95">
        <f>'Inventory Ref Sheet'!AU2692</f>
        <v>0</v>
      </c>
      <c r="Q2692" s="60">
        <f>'Inventory Ref Sheet'!AV2692</f>
        <v>0</v>
      </c>
      <c r="R2692" s="61"/>
      <c r="S2692" s="100" t="str">
        <f t="shared" si="141"/>
        <v/>
      </c>
      <c r="T2692" s="59">
        <f>'Inventory Ref Sheet'!M2692</f>
        <v>0</v>
      </c>
      <c r="U2692" s="102">
        <f>'Inventory Ref Sheet'!N2692</f>
        <v>0</v>
      </c>
      <c r="V2692" s="59">
        <f>'Inventory Ref Sheet'!O2692</f>
        <v>0</v>
      </c>
      <c r="W2692" s="59">
        <f>'Inventory Ref Sheet'!R2692</f>
        <v>0</v>
      </c>
      <c r="X2692" s="59">
        <f>'Inventory Ref Sheet'!S2692</f>
        <v>0</v>
      </c>
      <c r="Y2692" s="100" t="str">
        <f ca="1">IF('Inventory Ref Sheet'!U2692&gt;0,YEAR(TODAY())-'Inventory Ref Sheet'!U2692,"")</f>
        <v/>
      </c>
      <c r="Z2692" s="95">
        <f>'Inventory Ref Sheet'!W2692</f>
        <v>0</v>
      </c>
      <c r="AA2692" s="60">
        <f>'Inventory Ref Sheet'!X2692</f>
        <v>0</v>
      </c>
      <c r="AB2692" s="61"/>
      <c r="AC2692" s="97" t="str">
        <f t="shared" si="142"/>
        <v/>
      </c>
      <c r="AD2692" s="59">
        <f>'Inventory Ref Sheet'!Y2692</f>
        <v>0</v>
      </c>
      <c r="AE2692" s="59">
        <f>'Inventory Ref Sheet'!Z2692</f>
        <v>0</v>
      </c>
      <c r="AF2692" s="102">
        <f>'Inventory Ref Sheet'!AA2692</f>
        <v>0</v>
      </c>
      <c r="AG2692" s="59">
        <f>'Inventory Ref Sheet'!AD2692</f>
        <v>0</v>
      </c>
      <c r="AH2692" s="59">
        <f>'Inventory Ref Sheet'!AE2692</f>
        <v>0</v>
      </c>
      <c r="AI2692" s="100" t="str">
        <f ca="1">IF('Inventory Ref Sheet'!AG2692&gt;0,YEAR(TODAY())-'Inventory Ref Sheet'!AG2692,"")</f>
        <v/>
      </c>
      <c r="AJ2692" s="99"/>
      <c r="AK2692" s="60">
        <f>'Inventory Ref Sheet'!AJ2692</f>
        <v>0</v>
      </c>
      <c r="AL2692" s="99"/>
      <c r="AM2692" s="97" t="str">
        <f t="shared" si="143"/>
        <v/>
      </c>
    </row>
    <row r="2693" spans="10:39" x14ac:dyDescent="0.25">
      <c r="J2693" s="59">
        <f>'Inventory Ref Sheet'!AK2693</f>
        <v>0</v>
      </c>
      <c r="K2693" s="59">
        <f>'Inventory Ref Sheet'!AL2693</f>
        <v>0</v>
      </c>
      <c r="L2693" s="59">
        <f>'Inventory Ref Sheet'!AM2693</f>
        <v>0</v>
      </c>
      <c r="M2693" s="59">
        <f>'Inventory Ref Sheet'!AP2693</f>
        <v>0</v>
      </c>
      <c r="N2693" s="59">
        <f>'Inventory Ref Sheet'!AQ2693</f>
        <v>0</v>
      </c>
      <c r="O2693" s="100" t="str">
        <f ca="1">IF('Inventory Ref Sheet'!AS2693&gt;0,YEAR(TODAY())-'Inventory Ref Sheet'!AS2693,"")</f>
        <v/>
      </c>
      <c r="P2693" s="95">
        <f>'Inventory Ref Sheet'!AU2693</f>
        <v>0</v>
      </c>
      <c r="Q2693" s="60">
        <f>'Inventory Ref Sheet'!AV2693</f>
        <v>0</v>
      </c>
      <c r="R2693" s="61"/>
      <c r="S2693" s="100" t="str">
        <f t="shared" si="141"/>
        <v/>
      </c>
      <c r="T2693" s="59">
        <f>'Inventory Ref Sheet'!M2693</f>
        <v>0</v>
      </c>
      <c r="U2693" s="102">
        <f>'Inventory Ref Sheet'!N2693</f>
        <v>0</v>
      </c>
      <c r="V2693" s="59">
        <f>'Inventory Ref Sheet'!O2693</f>
        <v>0</v>
      </c>
      <c r="W2693" s="59">
        <f>'Inventory Ref Sheet'!R2693</f>
        <v>0</v>
      </c>
      <c r="X2693" s="59">
        <f>'Inventory Ref Sheet'!S2693</f>
        <v>0</v>
      </c>
      <c r="Y2693" s="100" t="str">
        <f ca="1">IF('Inventory Ref Sheet'!U2693&gt;0,YEAR(TODAY())-'Inventory Ref Sheet'!U2693,"")</f>
        <v/>
      </c>
      <c r="Z2693" s="95">
        <f>'Inventory Ref Sheet'!W2693</f>
        <v>0</v>
      </c>
      <c r="AA2693" s="60">
        <f>'Inventory Ref Sheet'!X2693</f>
        <v>0</v>
      </c>
      <c r="AB2693" s="61"/>
      <c r="AC2693" s="97" t="str">
        <f t="shared" si="142"/>
        <v/>
      </c>
      <c r="AD2693" s="59">
        <f>'Inventory Ref Sheet'!Y2693</f>
        <v>0</v>
      </c>
      <c r="AE2693" s="59">
        <f>'Inventory Ref Sheet'!Z2693</f>
        <v>0</v>
      </c>
      <c r="AF2693" s="102">
        <f>'Inventory Ref Sheet'!AA2693</f>
        <v>0</v>
      </c>
      <c r="AG2693" s="59">
        <f>'Inventory Ref Sheet'!AD2693</f>
        <v>0</v>
      </c>
      <c r="AH2693" s="59">
        <f>'Inventory Ref Sheet'!AE2693</f>
        <v>0</v>
      </c>
      <c r="AI2693" s="100" t="str">
        <f ca="1">IF('Inventory Ref Sheet'!AG2693&gt;0,YEAR(TODAY())-'Inventory Ref Sheet'!AG2693,"")</f>
        <v/>
      </c>
      <c r="AJ2693" s="99"/>
      <c r="AK2693" s="60">
        <f>'Inventory Ref Sheet'!AJ2693</f>
        <v>0</v>
      </c>
      <c r="AL2693" s="99"/>
      <c r="AM2693" s="97" t="str">
        <f t="shared" si="143"/>
        <v/>
      </c>
    </row>
    <row r="2694" spans="10:39" x14ac:dyDescent="0.25">
      <c r="J2694" s="59">
        <f>'Inventory Ref Sheet'!AK2694</f>
        <v>0</v>
      </c>
      <c r="K2694" s="59">
        <f>'Inventory Ref Sheet'!AL2694</f>
        <v>0</v>
      </c>
      <c r="L2694" s="59">
        <f>'Inventory Ref Sheet'!AM2694</f>
        <v>0</v>
      </c>
      <c r="M2694" s="59">
        <f>'Inventory Ref Sheet'!AP2694</f>
        <v>0</v>
      </c>
      <c r="N2694" s="59">
        <f>'Inventory Ref Sheet'!AQ2694</f>
        <v>0</v>
      </c>
      <c r="O2694" s="100" t="str">
        <f ca="1">IF('Inventory Ref Sheet'!AS2694&gt;0,YEAR(TODAY())-'Inventory Ref Sheet'!AS2694,"")</f>
        <v/>
      </c>
      <c r="P2694" s="95">
        <f>'Inventory Ref Sheet'!AU2694</f>
        <v>0</v>
      </c>
      <c r="Q2694" s="60">
        <f>'Inventory Ref Sheet'!AV2694</f>
        <v>0</v>
      </c>
      <c r="R2694" s="61"/>
      <c r="S2694" s="100" t="str">
        <f t="shared" ref="S2694:S2757" si="144">IF(ISTEXT(J2694),IF(O2694&gt;=R2694,"Yes","No"),"")</f>
        <v/>
      </c>
      <c r="T2694" s="59">
        <f>'Inventory Ref Sheet'!M2694</f>
        <v>0</v>
      </c>
      <c r="U2694" s="102">
        <f>'Inventory Ref Sheet'!N2694</f>
        <v>0</v>
      </c>
      <c r="V2694" s="59">
        <f>'Inventory Ref Sheet'!O2694</f>
        <v>0</v>
      </c>
      <c r="W2694" s="59">
        <f>'Inventory Ref Sheet'!R2694</f>
        <v>0</v>
      </c>
      <c r="X2694" s="59">
        <f>'Inventory Ref Sheet'!S2694</f>
        <v>0</v>
      </c>
      <c r="Y2694" s="100" t="str">
        <f ca="1">IF('Inventory Ref Sheet'!U2694&gt;0,YEAR(TODAY())-'Inventory Ref Sheet'!U2694,"")</f>
        <v/>
      </c>
      <c r="Z2694" s="95">
        <f>'Inventory Ref Sheet'!W2694</f>
        <v>0</v>
      </c>
      <c r="AA2694" s="60">
        <f>'Inventory Ref Sheet'!X2694</f>
        <v>0</v>
      </c>
      <c r="AB2694" s="61"/>
      <c r="AC2694" s="97" t="str">
        <f t="shared" si="142"/>
        <v/>
      </c>
      <c r="AD2694" s="59">
        <f>'Inventory Ref Sheet'!Y2694</f>
        <v>0</v>
      </c>
      <c r="AE2694" s="59">
        <f>'Inventory Ref Sheet'!Z2694</f>
        <v>0</v>
      </c>
      <c r="AF2694" s="102">
        <f>'Inventory Ref Sheet'!AA2694</f>
        <v>0</v>
      </c>
      <c r="AG2694" s="59">
        <f>'Inventory Ref Sheet'!AD2694</f>
        <v>0</v>
      </c>
      <c r="AH2694" s="59">
        <f>'Inventory Ref Sheet'!AE2694</f>
        <v>0</v>
      </c>
      <c r="AI2694" s="100" t="str">
        <f ca="1">IF('Inventory Ref Sheet'!AG2694&gt;0,YEAR(TODAY())-'Inventory Ref Sheet'!AG2694,"")</f>
        <v/>
      </c>
      <c r="AJ2694" s="99"/>
      <c r="AK2694" s="60">
        <f>'Inventory Ref Sheet'!AJ2694</f>
        <v>0</v>
      </c>
      <c r="AL2694" s="99"/>
      <c r="AM2694" s="97" t="str">
        <f t="shared" si="143"/>
        <v/>
      </c>
    </row>
    <row r="2695" spans="10:39" x14ac:dyDescent="0.25">
      <c r="J2695" s="59">
        <f>'Inventory Ref Sheet'!AK2695</f>
        <v>0</v>
      </c>
      <c r="K2695" s="59">
        <f>'Inventory Ref Sheet'!AL2695</f>
        <v>0</v>
      </c>
      <c r="L2695" s="59">
        <f>'Inventory Ref Sheet'!AM2695</f>
        <v>0</v>
      </c>
      <c r="M2695" s="59">
        <f>'Inventory Ref Sheet'!AP2695</f>
        <v>0</v>
      </c>
      <c r="N2695" s="59">
        <f>'Inventory Ref Sheet'!AQ2695</f>
        <v>0</v>
      </c>
      <c r="O2695" s="100" t="str">
        <f ca="1">IF('Inventory Ref Sheet'!AS2695&gt;0,YEAR(TODAY())-'Inventory Ref Sheet'!AS2695,"")</f>
        <v/>
      </c>
      <c r="P2695" s="95">
        <f>'Inventory Ref Sheet'!AU2695</f>
        <v>0</v>
      </c>
      <c r="Q2695" s="60">
        <f>'Inventory Ref Sheet'!AV2695</f>
        <v>0</v>
      </c>
      <c r="R2695" s="61"/>
      <c r="S2695" s="100" t="str">
        <f t="shared" si="144"/>
        <v/>
      </c>
      <c r="T2695" s="59">
        <f>'Inventory Ref Sheet'!M2695</f>
        <v>0</v>
      </c>
      <c r="U2695" s="102">
        <f>'Inventory Ref Sheet'!N2695</f>
        <v>0</v>
      </c>
      <c r="V2695" s="59">
        <f>'Inventory Ref Sheet'!O2695</f>
        <v>0</v>
      </c>
      <c r="W2695" s="59">
        <f>'Inventory Ref Sheet'!R2695</f>
        <v>0</v>
      </c>
      <c r="X2695" s="59">
        <f>'Inventory Ref Sheet'!S2695</f>
        <v>0</v>
      </c>
      <c r="Y2695" s="100" t="str">
        <f ca="1">IF('Inventory Ref Sheet'!U2695&gt;0,YEAR(TODAY())-'Inventory Ref Sheet'!U2695,"")</f>
        <v/>
      </c>
      <c r="Z2695" s="95">
        <f>'Inventory Ref Sheet'!W2695</f>
        <v>0</v>
      </c>
      <c r="AA2695" s="60">
        <f>'Inventory Ref Sheet'!X2695</f>
        <v>0</v>
      </c>
      <c r="AB2695" s="61"/>
      <c r="AC2695" s="97" t="str">
        <f t="shared" si="142"/>
        <v/>
      </c>
      <c r="AD2695" s="59">
        <f>'Inventory Ref Sheet'!Y2695</f>
        <v>0</v>
      </c>
      <c r="AE2695" s="59">
        <f>'Inventory Ref Sheet'!Z2695</f>
        <v>0</v>
      </c>
      <c r="AF2695" s="102">
        <f>'Inventory Ref Sheet'!AA2695</f>
        <v>0</v>
      </c>
      <c r="AG2695" s="59">
        <f>'Inventory Ref Sheet'!AD2695</f>
        <v>0</v>
      </c>
      <c r="AH2695" s="59">
        <f>'Inventory Ref Sheet'!AE2695</f>
        <v>0</v>
      </c>
      <c r="AI2695" s="100" t="str">
        <f ca="1">IF('Inventory Ref Sheet'!AG2695&gt;0,YEAR(TODAY())-'Inventory Ref Sheet'!AG2695,"")</f>
        <v/>
      </c>
      <c r="AJ2695" s="99"/>
      <c r="AK2695" s="60">
        <f>'Inventory Ref Sheet'!AJ2695</f>
        <v>0</v>
      </c>
      <c r="AL2695" s="99"/>
      <c r="AM2695" s="97" t="str">
        <f t="shared" si="143"/>
        <v/>
      </c>
    </row>
    <row r="2696" spans="10:39" x14ac:dyDescent="0.25">
      <c r="J2696" s="59">
        <f>'Inventory Ref Sheet'!AK2696</f>
        <v>0</v>
      </c>
      <c r="K2696" s="59">
        <f>'Inventory Ref Sheet'!AL2696</f>
        <v>0</v>
      </c>
      <c r="L2696" s="59">
        <f>'Inventory Ref Sheet'!AM2696</f>
        <v>0</v>
      </c>
      <c r="M2696" s="59">
        <f>'Inventory Ref Sheet'!AP2696</f>
        <v>0</v>
      </c>
      <c r="N2696" s="59">
        <f>'Inventory Ref Sheet'!AQ2696</f>
        <v>0</v>
      </c>
      <c r="O2696" s="100" t="str">
        <f ca="1">IF('Inventory Ref Sheet'!AS2696&gt;0,YEAR(TODAY())-'Inventory Ref Sheet'!AS2696,"")</f>
        <v/>
      </c>
      <c r="P2696" s="95">
        <f>'Inventory Ref Sheet'!AU2696</f>
        <v>0</v>
      </c>
      <c r="Q2696" s="60">
        <f>'Inventory Ref Sheet'!AV2696</f>
        <v>0</v>
      </c>
      <c r="R2696" s="61"/>
      <c r="S2696" s="100" t="str">
        <f t="shared" si="144"/>
        <v/>
      </c>
      <c r="T2696" s="59">
        <f>'Inventory Ref Sheet'!M2696</f>
        <v>0</v>
      </c>
      <c r="U2696" s="102">
        <f>'Inventory Ref Sheet'!N2696</f>
        <v>0</v>
      </c>
      <c r="V2696" s="59">
        <f>'Inventory Ref Sheet'!O2696</f>
        <v>0</v>
      </c>
      <c r="W2696" s="59">
        <f>'Inventory Ref Sheet'!R2696</f>
        <v>0</v>
      </c>
      <c r="X2696" s="59">
        <f>'Inventory Ref Sheet'!S2696</f>
        <v>0</v>
      </c>
      <c r="Y2696" s="100" t="str">
        <f ca="1">IF('Inventory Ref Sheet'!U2696&gt;0,YEAR(TODAY())-'Inventory Ref Sheet'!U2696,"")</f>
        <v/>
      </c>
      <c r="Z2696" s="95">
        <f>'Inventory Ref Sheet'!W2696</f>
        <v>0</v>
      </c>
      <c r="AA2696" s="60">
        <f>'Inventory Ref Sheet'!X2696</f>
        <v>0</v>
      </c>
      <c r="AB2696" s="61"/>
      <c r="AC2696" s="97" t="str">
        <f t="shared" si="142"/>
        <v/>
      </c>
      <c r="AD2696" s="59">
        <f>'Inventory Ref Sheet'!Y2696</f>
        <v>0</v>
      </c>
      <c r="AE2696" s="59">
        <f>'Inventory Ref Sheet'!Z2696</f>
        <v>0</v>
      </c>
      <c r="AF2696" s="102">
        <f>'Inventory Ref Sheet'!AA2696</f>
        <v>0</v>
      </c>
      <c r="AG2696" s="59">
        <f>'Inventory Ref Sheet'!AD2696</f>
        <v>0</v>
      </c>
      <c r="AH2696" s="59">
        <f>'Inventory Ref Sheet'!AE2696</f>
        <v>0</v>
      </c>
      <c r="AI2696" s="100" t="str">
        <f ca="1">IF('Inventory Ref Sheet'!AG2696&gt;0,YEAR(TODAY())-'Inventory Ref Sheet'!AG2696,"")</f>
        <v/>
      </c>
      <c r="AJ2696" s="99"/>
      <c r="AK2696" s="60">
        <f>'Inventory Ref Sheet'!AJ2696</f>
        <v>0</v>
      </c>
      <c r="AL2696" s="99"/>
      <c r="AM2696" s="97" t="str">
        <f t="shared" si="143"/>
        <v/>
      </c>
    </row>
    <row r="2697" spans="10:39" x14ac:dyDescent="0.25">
      <c r="J2697" s="59">
        <f>'Inventory Ref Sheet'!AK2697</f>
        <v>0</v>
      </c>
      <c r="K2697" s="59">
        <f>'Inventory Ref Sheet'!AL2697</f>
        <v>0</v>
      </c>
      <c r="L2697" s="59">
        <f>'Inventory Ref Sheet'!AM2697</f>
        <v>0</v>
      </c>
      <c r="M2697" s="59">
        <f>'Inventory Ref Sheet'!AP2697</f>
        <v>0</v>
      </c>
      <c r="N2697" s="59">
        <f>'Inventory Ref Sheet'!AQ2697</f>
        <v>0</v>
      </c>
      <c r="O2697" s="100" t="str">
        <f ca="1">IF('Inventory Ref Sheet'!AS2697&gt;0,YEAR(TODAY())-'Inventory Ref Sheet'!AS2697,"")</f>
        <v/>
      </c>
      <c r="P2697" s="95">
        <f>'Inventory Ref Sheet'!AU2697</f>
        <v>0</v>
      </c>
      <c r="Q2697" s="60">
        <f>'Inventory Ref Sheet'!AV2697</f>
        <v>0</v>
      </c>
      <c r="R2697" s="61"/>
      <c r="S2697" s="100" t="str">
        <f t="shared" si="144"/>
        <v/>
      </c>
      <c r="T2697" s="59">
        <f>'Inventory Ref Sheet'!M2697</f>
        <v>0</v>
      </c>
      <c r="U2697" s="102">
        <f>'Inventory Ref Sheet'!N2697</f>
        <v>0</v>
      </c>
      <c r="V2697" s="59">
        <f>'Inventory Ref Sheet'!O2697</f>
        <v>0</v>
      </c>
      <c r="W2697" s="59">
        <f>'Inventory Ref Sheet'!R2697</f>
        <v>0</v>
      </c>
      <c r="X2697" s="59">
        <f>'Inventory Ref Sheet'!S2697</f>
        <v>0</v>
      </c>
      <c r="Y2697" s="100" t="str">
        <f ca="1">IF('Inventory Ref Sheet'!U2697&gt;0,YEAR(TODAY())-'Inventory Ref Sheet'!U2697,"")</f>
        <v/>
      </c>
      <c r="Z2697" s="95">
        <f>'Inventory Ref Sheet'!W2697</f>
        <v>0</v>
      </c>
      <c r="AA2697" s="60">
        <f>'Inventory Ref Sheet'!X2697</f>
        <v>0</v>
      </c>
      <c r="AB2697" s="61"/>
      <c r="AC2697" s="97" t="str">
        <f t="shared" si="142"/>
        <v/>
      </c>
      <c r="AD2697" s="59">
        <f>'Inventory Ref Sheet'!Y2697</f>
        <v>0</v>
      </c>
      <c r="AE2697" s="59">
        <f>'Inventory Ref Sheet'!Z2697</f>
        <v>0</v>
      </c>
      <c r="AF2697" s="102">
        <f>'Inventory Ref Sheet'!AA2697</f>
        <v>0</v>
      </c>
      <c r="AG2697" s="59">
        <f>'Inventory Ref Sheet'!AD2697</f>
        <v>0</v>
      </c>
      <c r="AH2697" s="59">
        <f>'Inventory Ref Sheet'!AE2697</f>
        <v>0</v>
      </c>
      <c r="AI2697" s="100" t="str">
        <f ca="1">IF('Inventory Ref Sheet'!AG2697&gt;0,YEAR(TODAY())-'Inventory Ref Sheet'!AG2697,"")</f>
        <v/>
      </c>
      <c r="AJ2697" s="99"/>
      <c r="AK2697" s="60">
        <f>'Inventory Ref Sheet'!AJ2697</f>
        <v>0</v>
      </c>
      <c r="AL2697" s="99"/>
      <c r="AM2697" s="97" t="str">
        <f t="shared" si="143"/>
        <v/>
      </c>
    </row>
    <row r="2698" spans="10:39" x14ac:dyDescent="0.25">
      <c r="J2698" s="59">
        <f>'Inventory Ref Sheet'!AK2698</f>
        <v>0</v>
      </c>
      <c r="K2698" s="59">
        <f>'Inventory Ref Sheet'!AL2698</f>
        <v>0</v>
      </c>
      <c r="L2698" s="59">
        <f>'Inventory Ref Sheet'!AM2698</f>
        <v>0</v>
      </c>
      <c r="M2698" s="59">
        <f>'Inventory Ref Sheet'!AP2698</f>
        <v>0</v>
      </c>
      <c r="N2698" s="59">
        <f>'Inventory Ref Sheet'!AQ2698</f>
        <v>0</v>
      </c>
      <c r="O2698" s="100" t="str">
        <f ca="1">IF('Inventory Ref Sheet'!AS2698&gt;0,YEAR(TODAY())-'Inventory Ref Sheet'!AS2698,"")</f>
        <v/>
      </c>
      <c r="P2698" s="95">
        <f>'Inventory Ref Sheet'!AU2698</f>
        <v>0</v>
      </c>
      <c r="Q2698" s="60">
        <f>'Inventory Ref Sheet'!AV2698</f>
        <v>0</v>
      </c>
      <c r="R2698" s="61"/>
      <c r="S2698" s="100" t="str">
        <f t="shared" si="144"/>
        <v/>
      </c>
      <c r="T2698" s="59">
        <f>'Inventory Ref Sheet'!M2698</f>
        <v>0</v>
      </c>
      <c r="U2698" s="102">
        <f>'Inventory Ref Sheet'!N2698</f>
        <v>0</v>
      </c>
      <c r="V2698" s="59">
        <f>'Inventory Ref Sheet'!O2698</f>
        <v>0</v>
      </c>
      <c r="W2698" s="59">
        <f>'Inventory Ref Sheet'!R2698</f>
        <v>0</v>
      </c>
      <c r="X2698" s="59">
        <f>'Inventory Ref Sheet'!S2698</f>
        <v>0</v>
      </c>
      <c r="Y2698" s="100" t="str">
        <f ca="1">IF('Inventory Ref Sheet'!U2698&gt;0,YEAR(TODAY())-'Inventory Ref Sheet'!U2698,"")</f>
        <v/>
      </c>
      <c r="Z2698" s="95">
        <f>'Inventory Ref Sheet'!W2698</f>
        <v>0</v>
      </c>
      <c r="AA2698" s="60">
        <f>'Inventory Ref Sheet'!X2698</f>
        <v>0</v>
      </c>
      <c r="AB2698" s="61"/>
      <c r="AC2698" s="97" t="str">
        <f t="shared" si="142"/>
        <v/>
      </c>
      <c r="AD2698" s="59">
        <f>'Inventory Ref Sheet'!Y2698</f>
        <v>0</v>
      </c>
      <c r="AE2698" s="59">
        <f>'Inventory Ref Sheet'!Z2698</f>
        <v>0</v>
      </c>
      <c r="AF2698" s="102">
        <f>'Inventory Ref Sheet'!AA2698</f>
        <v>0</v>
      </c>
      <c r="AG2698" s="59">
        <f>'Inventory Ref Sheet'!AD2698</f>
        <v>0</v>
      </c>
      <c r="AH2698" s="59">
        <f>'Inventory Ref Sheet'!AE2698</f>
        <v>0</v>
      </c>
      <c r="AI2698" s="100" t="str">
        <f ca="1">IF('Inventory Ref Sheet'!AG2698&gt;0,YEAR(TODAY())-'Inventory Ref Sheet'!AG2698,"")</f>
        <v/>
      </c>
      <c r="AJ2698" s="99"/>
      <c r="AK2698" s="60">
        <f>'Inventory Ref Sheet'!AJ2698</f>
        <v>0</v>
      </c>
      <c r="AL2698" s="99"/>
      <c r="AM2698" s="97" t="str">
        <f t="shared" si="143"/>
        <v/>
      </c>
    </row>
    <row r="2699" spans="10:39" x14ac:dyDescent="0.25">
      <c r="J2699" s="59">
        <f>'Inventory Ref Sheet'!AK2699</f>
        <v>0</v>
      </c>
      <c r="K2699" s="59">
        <f>'Inventory Ref Sheet'!AL2699</f>
        <v>0</v>
      </c>
      <c r="L2699" s="59">
        <f>'Inventory Ref Sheet'!AM2699</f>
        <v>0</v>
      </c>
      <c r="M2699" s="59">
        <f>'Inventory Ref Sheet'!AP2699</f>
        <v>0</v>
      </c>
      <c r="N2699" s="59">
        <f>'Inventory Ref Sheet'!AQ2699</f>
        <v>0</v>
      </c>
      <c r="O2699" s="100" t="str">
        <f ca="1">IF('Inventory Ref Sheet'!AS2699&gt;0,YEAR(TODAY())-'Inventory Ref Sheet'!AS2699,"")</f>
        <v/>
      </c>
      <c r="P2699" s="95">
        <f>'Inventory Ref Sheet'!AU2699</f>
        <v>0</v>
      </c>
      <c r="Q2699" s="60">
        <f>'Inventory Ref Sheet'!AV2699</f>
        <v>0</v>
      </c>
      <c r="R2699" s="61"/>
      <c r="S2699" s="100" t="str">
        <f t="shared" si="144"/>
        <v/>
      </c>
      <c r="T2699" s="59">
        <f>'Inventory Ref Sheet'!M2699</f>
        <v>0</v>
      </c>
      <c r="U2699" s="102">
        <f>'Inventory Ref Sheet'!N2699</f>
        <v>0</v>
      </c>
      <c r="V2699" s="59">
        <f>'Inventory Ref Sheet'!O2699</f>
        <v>0</v>
      </c>
      <c r="W2699" s="59">
        <f>'Inventory Ref Sheet'!R2699</f>
        <v>0</v>
      </c>
      <c r="X2699" s="59">
        <f>'Inventory Ref Sheet'!S2699</f>
        <v>0</v>
      </c>
      <c r="Y2699" s="100" t="str">
        <f ca="1">IF('Inventory Ref Sheet'!U2699&gt;0,YEAR(TODAY())-'Inventory Ref Sheet'!U2699,"")</f>
        <v/>
      </c>
      <c r="Z2699" s="95">
        <f>'Inventory Ref Sheet'!W2699</f>
        <v>0</v>
      </c>
      <c r="AA2699" s="60">
        <f>'Inventory Ref Sheet'!X2699</f>
        <v>0</v>
      </c>
      <c r="AB2699" s="61"/>
      <c r="AC2699" s="97" t="str">
        <f t="shared" ref="AC2699:AC2762" si="145">IF(ISTEXT(T2699),IF(Y2699&gt;=AB2699,"Yes","No"),"")</f>
        <v/>
      </c>
      <c r="AD2699" s="59">
        <f>'Inventory Ref Sheet'!Y2699</f>
        <v>0</v>
      </c>
      <c r="AE2699" s="59">
        <f>'Inventory Ref Sheet'!Z2699</f>
        <v>0</v>
      </c>
      <c r="AF2699" s="102">
        <f>'Inventory Ref Sheet'!AA2699</f>
        <v>0</v>
      </c>
      <c r="AG2699" s="59">
        <f>'Inventory Ref Sheet'!AD2699</f>
        <v>0</v>
      </c>
      <c r="AH2699" s="59">
        <f>'Inventory Ref Sheet'!AE2699</f>
        <v>0</v>
      </c>
      <c r="AI2699" s="100" t="str">
        <f ca="1">IF('Inventory Ref Sheet'!AG2699&gt;0,YEAR(TODAY())-'Inventory Ref Sheet'!AG2699,"")</f>
        <v/>
      </c>
      <c r="AJ2699" s="99"/>
      <c r="AK2699" s="60">
        <f>'Inventory Ref Sheet'!AJ2699</f>
        <v>0</v>
      </c>
      <c r="AL2699" s="99"/>
      <c r="AM2699" s="97" t="str">
        <f t="shared" ref="AM2699:AM2762" si="146">IF(ISTEXT(AD2699),IF(AI2699&gt;=AL2699,"Yes","No"),"")</f>
        <v/>
      </c>
    </row>
    <row r="2700" spans="10:39" x14ac:dyDescent="0.25">
      <c r="J2700" s="59">
        <f>'Inventory Ref Sheet'!AK2700</f>
        <v>0</v>
      </c>
      <c r="K2700" s="59">
        <f>'Inventory Ref Sheet'!AL2700</f>
        <v>0</v>
      </c>
      <c r="L2700" s="59">
        <f>'Inventory Ref Sheet'!AM2700</f>
        <v>0</v>
      </c>
      <c r="M2700" s="59">
        <f>'Inventory Ref Sheet'!AP2700</f>
        <v>0</v>
      </c>
      <c r="N2700" s="59">
        <f>'Inventory Ref Sheet'!AQ2700</f>
        <v>0</v>
      </c>
      <c r="O2700" s="100" t="str">
        <f ca="1">IF('Inventory Ref Sheet'!AS2700&gt;0,YEAR(TODAY())-'Inventory Ref Sheet'!AS2700,"")</f>
        <v/>
      </c>
      <c r="P2700" s="95">
        <f>'Inventory Ref Sheet'!AU2700</f>
        <v>0</v>
      </c>
      <c r="Q2700" s="60">
        <f>'Inventory Ref Sheet'!AV2700</f>
        <v>0</v>
      </c>
      <c r="R2700" s="61"/>
      <c r="S2700" s="100" t="str">
        <f t="shared" si="144"/>
        <v/>
      </c>
      <c r="T2700" s="59">
        <f>'Inventory Ref Sheet'!M2700</f>
        <v>0</v>
      </c>
      <c r="U2700" s="102">
        <f>'Inventory Ref Sheet'!N2700</f>
        <v>0</v>
      </c>
      <c r="V2700" s="59">
        <f>'Inventory Ref Sheet'!O2700</f>
        <v>0</v>
      </c>
      <c r="W2700" s="59">
        <f>'Inventory Ref Sheet'!R2700</f>
        <v>0</v>
      </c>
      <c r="X2700" s="59">
        <f>'Inventory Ref Sheet'!S2700</f>
        <v>0</v>
      </c>
      <c r="Y2700" s="100" t="str">
        <f ca="1">IF('Inventory Ref Sheet'!U2700&gt;0,YEAR(TODAY())-'Inventory Ref Sheet'!U2700,"")</f>
        <v/>
      </c>
      <c r="Z2700" s="95">
        <f>'Inventory Ref Sheet'!W2700</f>
        <v>0</v>
      </c>
      <c r="AA2700" s="60">
        <f>'Inventory Ref Sheet'!X2700</f>
        <v>0</v>
      </c>
      <c r="AB2700" s="61"/>
      <c r="AC2700" s="97" t="str">
        <f t="shared" si="145"/>
        <v/>
      </c>
      <c r="AD2700" s="59">
        <f>'Inventory Ref Sheet'!Y2700</f>
        <v>0</v>
      </c>
      <c r="AE2700" s="59">
        <f>'Inventory Ref Sheet'!Z2700</f>
        <v>0</v>
      </c>
      <c r="AF2700" s="102">
        <f>'Inventory Ref Sheet'!AA2700</f>
        <v>0</v>
      </c>
      <c r="AG2700" s="59">
        <f>'Inventory Ref Sheet'!AD2700</f>
        <v>0</v>
      </c>
      <c r="AH2700" s="59">
        <f>'Inventory Ref Sheet'!AE2700</f>
        <v>0</v>
      </c>
      <c r="AI2700" s="100" t="str">
        <f ca="1">IF('Inventory Ref Sheet'!AG2700&gt;0,YEAR(TODAY())-'Inventory Ref Sheet'!AG2700,"")</f>
        <v/>
      </c>
      <c r="AJ2700" s="99"/>
      <c r="AK2700" s="60">
        <f>'Inventory Ref Sheet'!AJ2700</f>
        <v>0</v>
      </c>
      <c r="AL2700" s="99"/>
      <c r="AM2700" s="97" t="str">
        <f t="shared" si="146"/>
        <v/>
      </c>
    </row>
    <row r="2701" spans="10:39" x14ac:dyDescent="0.25">
      <c r="J2701" s="59">
        <f>'Inventory Ref Sheet'!AK2701</f>
        <v>0</v>
      </c>
      <c r="K2701" s="59">
        <f>'Inventory Ref Sheet'!AL2701</f>
        <v>0</v>
      </c>
      <c r="L2701" s="59">
        <f>'Inventory Ref Sheet'!AM2701</f>
        <v>0</v>
      </c>
      <c r="M2701" s="59">
        <f>'Inventory Ref Sheet'!AP2701</f>
        <v>0</v>
      </c>
      <c r="N2701" s="59">
        <f>'Inventory Ref Sheet'!AQ2701</f>
        <v>0</v>
      </c>
      <c r="O2701" s="100" t="str">
        <f ca="1">IF('Inventory Ref Sheet'!AS2701&gt;0,YEAR(TODAY())-'Inventory Ref Sheet'!AS2701,"")</f>
        <v/>
      </c>
      <c r="P2701" s="95">
        <f>'Inventory Ref Sheet'!AU2701</f>
        <v>0</v>
      </c>
      <c r="Q2701" s="60">
        <f>'Inventory Ref Sheet'!AV2701</f>
        <v>0</v>
      </c>
      <c r="R2701" s="61"/>
      <c r="S2701" s="100" t="str">
        <f t="shared" si="144"/>
        <v/>
      </c>
      <c r="T2701" s="59">
        <f>'Inventory Ref Sheet'!M2701</f>
        <v>0</v>
      </c>
      <c r="U2701" s="102">
        <f>'Inventory Ref Sheet'!N2701</f>
        <v>0</v>
      </c>
      <c r="V2701" s="59">
        <f>'Inventory Ref Sheet'!O2701</f>
        <v>0</v>
      </c>
      <c r="W2701" s="59">
        <f>'Inventory Ref Sheet'!R2701</f>
        <v>0</v>
      </c>
      <c r="X2701" s="59">
        <f>'Inventory Ref Sheet'!S2701</f>
        <v>0</v>
      </c>
      <c r="Y2701" s="100" t="str">
        <f ca="1">IF('Inventory Ref Sheet'!U2701&gt;0,YEAR(TODAY())-'Inventory Ref Sheet'!U2701,"")</f>
        <v/>
      </c>
      <c r="Z2701" s="95">
        <f>'Inventory Ref Sheet'!W2701</f>
        <v>0</v>
      </c>
      <c r="AA2701" s="60">
        <f>'Inventory Ref Sheet'!X2701</f>
        <v>0</v>
      </c>
      <c r="AB2701" s="61"/>
      <c r="AC2701" s="97" t="str">
        <f t="shared" si="145"/>
        <v/>
      </c>
      <c r="AD2701" s="59">
        <f>'Inventory Ref Sheet'!Y2701</f>
        <v>0</v>
      </c>
      <c r="AE2701" s="59">
        <f>'Inventory Ref Sheet'!Z2701</f>
        <v>0</v>
      </c>
      <c r="AF2701" s="102">
        <f>'Inventory Ref Sheet'!AA2701</f>
        <v>0</v>
      </c>
      <c r="AG2701" s="59">
        <f>'Inventory Ref Sheet'!AD2701</f>
        <v>0</v>
      </c>
      <c r="AH2701" s="59">
        <f>'Inventory Ref Sheet'!AE2701</f>
        <v>0</v>
      </c>
      <c r="AI2701" s="100" t="str">
        <f ca="1">IF('Inventory Ref Sheet'!AG2701&gt;0,YEAR(TODAY())-'Inventory Ref Sheet'!AG2701,"")</f>
        <v/>
      </c>
      <c r="AJ2701" s="99"/>
      <c r="AK2701" s="60">
        <f>'Inventory Ref Sheet'!AJ2701</f>
        <v>0</v>
      </c>
      <c r="AL2701" s="99"/>
      <c r="AM2701" s="97" t="str">
        <f t="shared" si="146"/>
        <v/>
      </c>
    </row>
    <row r="2702" spans="10:39" x14ac:dyDescent="0.25">
      <c r="J2702" s="59">
        <f>'Inventory Ref Sheet'!AK2702</f>
        <v>0</v>
      </c>
      <c r="K2702" s="59">
        <f>'Inventory Ref Sheet'!AL2702</f>
        <v>0</v>
      </c>
      <c r="L2702" s="59">
        <f>'Inventory Ref Sheet'!AM2702</f>
        <v>0</v>
      </c>
      <c r="M2702" s="59">
        <f>'Inventory Ref Sheet'!AP2702</f>
        <v>0</v>
      </c>
      <c r="N2702" s="59">
        <f>'Inventory Ref Sheet'!AQ2702</f>
        <v>0</v>
      </c>
      <c r="O2702" s="100" t="str">
        <f ca="1">IF('Inventory Ref Sheet'!AS2702&gt;0,YEAR(TODAY())-'Inventory Ref Sheet'!AS2702,"")</f>
        <v/>
      </c>
      <c r="P2702" s="95">
        <f>'Inventory Ref Sheet'!AU2702</f>
        <v>0</v>
      </c>
      <c r="Q2702" s="60">
        <f>'Inventory Ref Sheet'!AV2702</f>
        <v>0</v>
      </c>
      <c r="R2702" s="61"/>
      <c r="S2702" s="100" t="str">
        <f t="shared" si="144"/>
        <v/>
      </c>
      <c r="T2702" s="59">
        <f>'Inventory Ref Sheet'!M2702</f>
        <v>0</v>
      </c>
      <c r="U2702" s="102">
        <f>'Inventory Ref Sheet'!N2702</f>
        <v>0</v>
      </c>
      <c r="V2702" s="59">
        <f>'Inventory Ref Sheet'!O2702</f>
        <v>0</v>
      </c>
      <c r="W2702" s="59">
        <f>'Inventory Ref Sheet'!R2702</f>
        <v>0</v>
      </c>
      <c r="X2702" s="59">
        <f>'Inventory Ref Sheet'!S2702</f>
        <v>0</v>
      </c>
      <c r="Y2702" s="100" t="str">
        <f ca="1">IF('Inventory Ref Sheet'!U2702&gt;0,YEAR(TODAY())-'Inventory Ref Sheet'!U2702,"")</f>
        <v/>
      </c>
      <c r="Z2702" s="95">
        <f>'Inventory Ref Sheet'!W2702</f>
        <v>0</v>
      </c>
      <c r="AA2702" s="60">
        <f>'Inventory Ref Sheet'!X2702</f>
        <v>0</v>
      </c>
      <c r="AB2702" s="61"/>
      <c r="AC2702" s="97" t="str">
        <f t="shared" si="145"/>
        <v/>
      </c>
      <c r="AD2702" s="59">
        <f>'Inventory Ref Sheet'!Y2702</f>
        <v>0</v>
      </c>
      <c r="AE2702" s="59">
        <f>'Inventory Ref Sheet'!Z2702</f>
        <v>0</v>
      </c>
      <c r="AF2702" s="102">
        <f>'Inventory Ref Sheet'!AA2702</f>
        <v>0</v>
      </c>
      <c r="AG2702" s="59">
        <f>'Inventory Ref Sheet'!AD2702</f>
        <v>0</v>
      </c>
      <c r="AH2702" s="59">
        <f>'Inventory Ref Sheet'!AE2702</f>
        <v>0</v>
      </c>
      <c r="AI2702" s="100" t="str">
        <f ca="1">IF('Inventory Ref Sheet'!AG2702&gt;0,YEAR(TODAY())-'Inventory Ref Sheet'!AG2702,"")</f>
        <v/>
      </c>
      <c r="AJ2702" s="99"/>
      <c r="AK2702" s="60">
        <f>'Inventory Ref Sheet'!AJ2702</f>
        <v>0</v>
      </c>
      <c r="AL2702" s="99"/>
      <c r="AM2702" s="97" t="str">
        <f t="shared" si="146"/>
        <v/>
      </c>
    </row>
    <row r="2703" spans="10:39" x14ac:dyDescent="0.25">
      <c r="J2703" s="59">
        <f>'Inventory Ref Sheet'!AK2703</f>
        <v>0</v>
      </c>
      <c r="K2703" s="59">
        <f>'Inventory Ref Sheet'!AL2703</f>
        <v>0</v>
      </c>
      <c r="L2703" s="59">
        <f>'Inventory Ref Sheet'!AM2703</f>
        <v>0</v>
      </c>
      <c r="M2703" s="59">
        <f>'Inventory Ref Sheet'!AP2703</f>
        <v>0</v>
      </c>
      <c r="N2703" s="59">
        <f>'Inventory Ref Sheet'!AQ2703</f>
        <v>0</v>
      </c>
      <c r="O2703" s="100" t="str">
        <f ca="1">IF('Inventory Ref Sheet'!AS2703&gt;0,YEAR(TODAY())-'Inventory Ref Sheet'!AS2703,"")</f>
        <v/>
      </c>
      <c r="P2703" s="95">
        <f>'Inventory Ref Sheet'!AU2703</f>
        <v>0</v>
      </c>
      <c r="Q2703" s="60">
        <f>'Inventory Ref Sheet'!AV2703</f>
        <v>0</v>
      </c>
      <c r="R2703" s="61"/>
      <c r="S2703" s="100" t="str">
        <f t="shared" si="144"/>
        <v/>
      </c>
      <c r="T2703" s="59">
        <f>'Inventory Ref Sheet'!M2703</f>
        <v>0</v>
      </c>
      <c r="U2703" s="102">
        <f>'Inventory Ref Sheet'!N2703</f>
        <v>0</v>
      </c>
      <c r="V2703" s="59">
        <f>'Inventory Ref Sheet'!O2703</f>
        <v>0</v>
      </c>
      <c r="W2703" s="59">
        <f>'Inventory Ref Sheet'!R2703</f>
        <v>0</v>
      </c>
      <c r="X2703" s="59">
        <f>'Inventory Ref Sheet'!S2703</f>
        <v>0</v>
      </c>
      <c r="Y2703" s="100" t="str">
        <f ca="1">IF('Inventory Ref Sheet'!U2703&gt;0,YEAR(TODAY())-'Inventory Ref Sheet'!U2703,"")</f>
        <v/>
      </c>
      <c r="Z2703" s="95">
        <f>'Inventory Ref Sheet'!W2703</f>
        <v>0</v>
      </c>
      <c r="AA2703" s="60">
        <f>'Inventory Ref Sheet'!X2703</f>
        <v>0</v>
      </c>
      <c r="AB2703" s="61"/>
      <c r="AC2703" s="97" t="str">
        <f t="shared" si="145"/>
        <v/>
      </c>
      <c r="AD2703" s="59">
        <f>'Inventory Ref Sheet'!Y2703</f>
        <v>0</v>
      </c>
      <c r="AE2703" s="59">
        <f>'Inventory Ref Sheet'!Z2703</f>
        <v>0</v>
      </c>
      <c r="AF2703" s="102">
        <f>'Inventory Ref Sheet'!AA2703</f>
        <v>0</v>
      </c>
      <c r="AG2703" s="59">
        <f>'Inventory Ref Sheet'!AD2703</f>
        <v>0</v>
      </c>
      <c r="AH2703" s="59">
        <f>'Inventory Ref Sheet'!AE2703</f>
        <v>0</v>
      </c>
      <c r="AI2703" s="100" t="str">
        <f ca="1">IF('Inventory Ref Sheet'!AG2703&gt;0,YEAR(TODAY())-'Inventory Ref Sheet'!AG2703,"")</f>
        <v/>
      </c>
      <c r="AJ2703" s="99"/>
      <c r="AK2703" s="60">
        <f>'Inventory Ref Sheet'!AJ2703</f>
        <v>0</v>
      </c>
      <c r="AL2703" s="99"/>
      <c r="AM2703" s="97" t="str">
        <f t="shared" si="146"/>
        <v/>
      </c>
    </row>
    <row r="2704" spans="10:39" x14ac:dyDescent="0.25">
      <c r="J2704" s="59">
        <f>'Inventory Ref Sheet'!AK2704</f>
        <v>0</v>
      </c>
      <c r="K2704" s="59">
        <f>'Inventory Ref Sheet'!AL2704</f>
        <v>0</v>
      </c>
      <c r="L2704" s="59">
        <f>'Inventory Ref Sheet'!AM2704</f>
        <v>0</v>
      </c>
      <c r="M2704" s="59">
        <f>'Inventory Ref Sheet'!AP2704</f>
        <v>0</v>
      </c>
      <c r="N2704" s="59">
        <f>'Inventory Ref Sheet'!AQ2704</f>
        <v>0</v>
      </c>
      <c r="O2704" s="100" t="str">
        <f ca="1">IF('Inventory Ref Sheet'!AS2704&gt;0,YEAR(TODAY())-'Inventory Ref Sheet'!AS2704,"")</f>
        <v/>
      </c>
      <c r="P2704" s="95">
        <f>'Inventory Ref Sheet'!AU2704</f>
        <v>0</v>
      </c>
      <c r="Q2704" s="60">
        <f>'Inventory Ref Sheet'!AV2704</f>
        <v>0</v>
      </c>
      <c r="R2704" s="61"/>
      <c r="S2704" s="100" t="str">
        <f t="shared" si="144"/>
        <v/>
      </c>
      <c r="T2704" s="59">
        <f>'Inventory Ref Sheet'!M2704</f>
        <v>0</v>
      </c>
      <c r="U2704" s="102">
        <f>'Inventory Ref Sheet'!N2704</f>
        <v>0</v>
      </c>
      <c r="V2704" s="59">
        <f>'Inventory Ref Sheet'!O2704</f>
        <v>0</v>
      </c>
      <c r="W2704" s="59">
        <f>'Inventory Ref Sheet'!R2704</f>
        <v>0</v>
      </c>
      <c r="X2704" s="59">
        <f>'Inventory Ref Sheet'!S2704</f>
        <v>0</v>
      </c>
      <c r="Y2704" s="100" t="str">
        <f ca="1">IF('Inventory Ref Sheet'!U2704&gt;0,YEAR(TODAY())-'Inventory Ref Sheet'!U2704,"")</f>
        <v/>
      </c>
      <c r="Z2704" s="95">
        <f>'Inventory Ref Sheet'!W2704</f>
        <v>0</v>
      </c>
      <c r="AA2704" s="60">
        <f>'Inventory Ref Sheet'!X2704</f>
        <v>0</v>
      </c>
      <c r="AB2704" s="61"/>
      <c r="AC2704" s="97" t="str">
        <f t="shared" si="145"/>
        <v/>
      </c>
      <c r="AD2704" s="59">
        <f>'Inventory Ref Sheet'!Y2704</f>
        <v>0</v>
      </c>
      <c r="AE2704" s="59">
        <f>'Inventory Ref Sheet'!Z2704</f>
        <v>0</v>
      </c>
      <c r="AF2704" s="102">
        <f>'Inventory Ref Sheet'!AA2704</f>
        <v>0</v>
      </c>
      <c r="AG2704" s="59">
        <f>'Inventory Ref Sheet'!AD2704</f>
        <v>0</v>
      </c>
      <c r="AH2704" s="59">
        <f>'Inventory Ref Sheet'!AE2704</f>
        <v>0</v>
      </c>
      <c r="AI2704" s="100" t="str">
        <f ca="1">IF('Inventory Ref Sheet'!AG2704&gt;0,YEAR(TODAY())-'Inventory Ref Sheet'!AG2704,"")</f>
        <v/>
      </c>
      <c r="AJ2704" s="99"/>
      <c r="AK2704" s="60">
        <f>'Inventory Ref Sheet'!AJ2704</f>
        <v>0</v>
      </c>
      <c r="AL2704" s="99"/>
      <c r="AM2704" s="97" t="str">
        <f t="shared" si="146"/>
        <v/>
      </c>
    </row>
    <row r="2705" spans="10:39" x14ac:dyDescent="0.25">
      <c r="J2705" s="59">
        <f>'Inventory Ref Sheet'!AK2705</f>
        <v>0</v>
      </c>
      <c r="K2705" s="59">
        <f>'Inventory Ref Sheet'!AL2705</f>
        <v>0</v>
      </c>
      <c r="L2705" s="59">
        <f>'Inventory Ref Sheet'!AM2705</f>
        <v>0</v>
      </c>
      <c r="M2705" s="59">
        <f>'Inventory Ref Sheet'!AP2705</f>
        <v>0</v>
      </c>
      <c r="N2705" s="59">
        <f>'Inventory Ref Sheet'!AQ2705</f>
        <v>0</v>
      </c>
      <c r="O2705" s="100" t="str">
        <f ca="1">IF('Inventory Ref Sheet'!AS2705&gt;0,YEAR(TODAY())-'Inventory Ref Sheet'!AS2705,"")</f>
        <v/>
      </c>
      <c r="P2705" s="95">
        <f>'Inventory Ref Sheet'!AU2705</f>
        <v>0</v>
      </c>
      <c r="Q2705" s="60">
        <f>'Inventory Ref Sheet'!AV2705</f>
        <v>0</v>
      </c>
      <c r="R2705" s="61"/>
      <c r="S2705" s="100" t="str">
        <f t="shared" si="144"/>
        <v/>
      </c>
      <c r="T2705" s="59">
        <f>'Inventory Ref Sheet'!M2705</f>
        <v>0</v>
      </c>
      <c r="U2705" s="102">
        <f>'Inventory Ref Sheet'!N2705</f>
        <v>0</v>
      </c>
      <c r="V2705" s="59">
        <f>'Inventory Ref Sheet'!O2705</f>
        <v>0</v>
      </c>
      <c r="W2705" s="59">
        <f>'Inventory Ref Sheet'!R2705</f>
        <v>0</v>
      </c>
      <c r="X2705" s="59">
        <f>'Inventory Ref Sheet'!S2705</f>
        <v>0</v>
      </c>
      <c r="Y2705" s="100" t="str">
        <f ca="1">IF('Inventory Ref Sheet'!U2705&gt;0,YEAR(TODAY())-'Inventory Ref Sheet'!U2705,"")</f>
        <v/>
      </c>
      <c r="Z2705" s="95">
        <f>'Inventory Ref Sheet'!W2705</f>
        <v>0</v>
      </c>
      <c r="AA2705" s="60">
        <f>'Inventory Ref Sheet'!X2705</f>
        <v>0</v>
      </c>
      <c r="AB2705" s="61"/>
      <c r="AC2705" s="97" t="str">
        <f t="shared" si="145"/>
        <v/>
      </c>
      <c r="AD2705" s="59">
        <f>'Inventory Ref Sheet'!Y2705</f>
        <v>0</v>
      </c>
      <c r="AE2705" s="59">
        <f>'Inventory Ref Sheet'!Z2705</f>
        <v>0</v>
      </c>
      <c r="AF2705" s="102">
        <f>'Inventory Ref Sheet'!AA2705</f>
        <v>0</v>
      </c>
      <c r="AG2705" s="59">
        <f>'Inventory Ref Sheet'!AD2705</f>
        <v>0</v>
      </c>
      <c r="AH2705" s="59">
        <f>'Inventory Ref Sheet'!AE2705</f>
        <v>0</v>
      </c>
      <c r="AI2705" s="100" t="str">
        <f ca="1">IF('Inventory Ref Sheet'!AG2705&gt;0,YEAR(TODAY())-'Inventory Ref Sheet'!AG2705,"")</f>
        <v/>
      </c>
      <c r="AJ2705" s="99"/>
      <c r="AK2705" s="60">
        <f>'Inventory Ref Sheet'!AJ2705</f>
        <v>0</v>
      </c>
      <c r="AL2705" s="99"/>
      <c r="AM2705" s="97" t="str">
        <f t="shared" si="146"/>
        <v/>
      </c>
    </row>
    <row r="2706" spans="10:39" x14ac:dyDescent="0.25">
      <c r="J2706" s="59">
        <f>'Inventory Ref Sheet'!AK2706</f>
        <v>0</v>
      </c>
      <c r="K2706" s="59">
        <f>'Inventory Ref Sheet'!AL2706</f>
        <v>0</v>
      </c>
      <c r="L2706" s="59">
        <f>'Inventory Ref Sheet'!AM2706</f>
        <v>0</v>
      </c>
      <c r="M2706" s="59">
        <f>'Inventory Ref Sheet'!AP2706</f>
        <v>0</v>
      </c>
      <c r="N2706" s="59">
        <f>'Inventory Ref Sheet'!AQ2706</f>
        <v>0</v>
      </c>
      <c r="O2706" s="100" t="str">
        <f ca="1">IF('Inventory Ref Sheet'!AS2706&gt;0,YEAR(TODAY())-'Inventory Ref Sheet'!AS2706,"")</f>
        <v/>
      </c>
      <c r="P2706" s="95">
        <f>'Inventory Ref Sheet'!AU2706</f>
        <v>0</v>
      </c>
      <c r="Q2706" s="60">
        <f>'Inventory Ref Sheet'!AV2706</f>
        <v>0</v>
      </c>
      <c r="R2706" s="61"/>
      <c r="S2706" s="100" t="str">
        <f t="shared" si="144"/>
        <v/>
      </c>
      <c r="T2706" s="59">
        <f>'Inventory Ref Sheet'!M2706</f>
        <v>0</v>
      </c>
      <c r="U2706" s="102">
        <f>'Inventory Ref Sheet'!N2706</f>
        <v>0</v>
      </c>
      <c r="V2706" s="59">
        <f>'Inventory Ref Sheet'!O2706</f>
        <v>0</v>
      </c>
      <c r="W2706" s="59">
        <f>'Inventory Ref Sheet'!R2706</f>
        <v>0</v>
      </c>
      <c r="X2706" s="59">
        <f>'Inventory Ref Sheet'!S2706</f>
        <v>0</v>
      </c>
      <c r="Y2706" s="100" t="str">
        <f ca="1">IF('Inventory Ref Sheet'!U2706&gt;0,YEAR(TODAY())-'Inventory Ref Sheet'!U2706,"")</f>
        <v/>
      </c>
      <c r="Z2706" s="95">
        <f>'Inventory Ref Sheet'!W2706</f>
        <v>0</v>
      </c>
      <c r="AA2706" s="60">
        <f>'Inventory Ref Sheet'!X2706</f>
        <v>0</v>
      </c>
      <c r="AB2706" s="61"/>
      <c r="AC2706" s="97" t="str">
        <f t="shared" si="145"/>
        <v/>
      </c>
      <c r="AD2706" s="59">
        <f>'Inventory Ref Sheet'!Y2706</f>
        <v>0</v>
      </c>
      <c r="AE2706" s="59">
        <f>'Inventory Ref Sheet'!Z2706</f>
        <v>0</v>
      </c>
      <c r="AF2706" s="102">
        <f>'Inventory Ref Sheet'!AA2706</f>
        <v>0</v>
      </c>
      <c r="AG2706" s="59">
        <f>'Inventory Ref Sheet'!AD2706</f>
        <v>0</v>
      </c>
      <c r="AH2706" s="59">
        <f>'Inventory Ref Sheet'!AE2706</f>
        <v>0</v>
      </c>
      <c r="AI2706" s="100" t="str">
        <f ca="1">IF('Inventory Ref Sheet'!AG2706&gt;0,YEAR(TODAY())-'Inventory Ref Sheet'!AG2706,"")</f>
        <v/>
      </c>
      <c r="AJ2706" s="99"/>
      <c r="AK2706" s="60">
        <f>'Inventory Ref Sheet'!AJ2706</f>
        <v>0</v>
      </c>
      <c r="AL2706" s="99"/>
      <c r="AM2706" s="97" t="str">
        <f t="shared" si="146"/>
        <v/>
      </c>
    </row>
    <row r="2707" spans="10:39" x14ac:dyDescent="0.25">
      <c r="J2707" s="59">
        <f>'Inventory Ref Sheet'!AK2707</f>
        <v>0</v>
      </c>
      <c r="K2707" s="59">
        <f>'Inventory Ref Sheet'!AL2707</f>
        <v>0</v>
      </c>
      <c r="L2707" s="59">
        <f>'Inventory Ref Sheet'!AM2707</f>
        <v>0</v>
      </c>
      <c r="M2707" s="59">
        <f>'Inventory Ref Sheet'!AP2707</f>
        <v>0</v>
      </c>
      <c r="N2707" s="59">
        <f>'Inventory Ref Sheet'!AQ2707</f>
        <v>0</v>
      </c>
      <c r="O2707" s="100" t="str">
        <f ca="1">IF('Inventory Ref Sheet'!AS2707&gt;0,YEAR(TODAY())-'Inventory Ref Sheet'!AS2707,"")</f>
        <v/>
      </c>
      <c r="P2707" s="95">
        <f>'Inventory Ref Sheet'!AU2707</f>
        <v>0</v>
      </c>
      <c r="Q2707" s="60">
        <f>'Inventory Ref Sheet'!AV2707</f>
        <v>0</v>
      </c>
      <c r="R2707" s="61"/>
      <c r="S2707" s="100" t="str">
        <f t="shared" si="144"/>
        <v/>
      </c>
      <c r="T2707" s="59">
        <f>'Inventory Ref Sheet'!M2707</f>
        <v>0</v>
      </c>
      <c r="U2707" s="102">
        <f>'Inventory Ref Sheet'!N2707</f>
        <v>0</v>
      </c>
      <c r="V2707" s="59">
        <f>'Inventory Ref Sheet'!O2707</f>
        <v>0</v>
      </c>
      <c r="W2707" s="59">
        <f>'Inventory Ref Sheet'!R2707</f>
        <v>0</v>
      </c>
      <c r="X2707" s="59">
        <f>'Inventory Ref Sheet'!S2707</f>
        <v>0</v>
      </c>
      <c r="Y2707" s="100" t="str">
        <f ca="1">IF('Inventory Ref Sheet'!U2707&gt;0,YEAR(TODAY())-'Inventory Ref Sheet'!U2707,"")</f>
        <v/>
      </c>
      <c r="Z2707" s="95">
        <f>'Inventory Ref Sheet'!W2707</f>
        <v>0</v>
      </c>
      <c r="AA2707" s="60">
        <f>'Inventory Ref Sheet'!X2707</f>
        <v>0</v>
      </c>
      <c r="AB2707" s="61"/>
      <c r="AC2707" s="97" t="str">
        <f t="shared" si="145"/>
        <v/>
      </c>
      <c r="AD2707" s="59">
        <f>'Inventory Ref Sheet'!Y2707</f>
        <v>0</v>
      </c>
      <c r="AE2707" s="59">
        <f>'Inventory Ref Sheet'!Z2707</f>
        <v>0</v>
      </c>
      <c r="AF2707" s="102">
        <f>'Inventory Ref Sheet'!AA2707</f>
        <v>0</v>
      </c>
      <c r="AG2707" s="59">
        <f>'Inventory Ref Sheet'!AD2707</f>
        <v>0</v>
      </c>
      <c r="AH2707" s="59">
        <f>'Inventory Ref Sheet'!AE2707</f>
        <v>0</v>
      </c>
      <c r="AI2707" s="100" t="str">
        <f ca="1">IF('Inventory Ref Sheet'!AG2707&gt;0,YEAR(TODAY())-'Inventory Ref Sheet'!AG2707,"")</f>
        <v/>
      </c>
      <c r="AJ2707" s="99"/>
      <c r="AK2707" s="60">
        <f>'Inventory Ref Sheet'!AJ2707</f>
        <v>0</v>
      </c>
      <c r="AL2707" s="99"/>
      <c r="AM2707" s="97" t="str">
        <f t="shared" si="146"/>
        <v/>
      </c>
    </row>
    <row r="2708" spans="10:39" x14ac:dyDescent="0.25">
      <c r="J2708" s="59">
        <f>'Inventory Ref Sheet'!AK2708</f>
        <v>0</v>
      </c>
      <c r="K2708" s="59">
        <f>'Inventory Ref Sheet'!AL2708</f>
        <v>0</v>
      </c>
      <c r="L2708" s="59">
        <f>'Inventory Ref Sheet'!AM2708</f>
        <v>0</v>
      </c>
      <c r="M2708" s="59">
        <f>'Inventory Ref Sheet'!AP2708</f>
        <v>0</v>
      </c>
      <c r="N2708" s="59">
        <f>'Inventory Ref Sheet'!AQ2708</f>
        <v>0</v>
      </c>
      <c r="O2708" s="100" t="str">
        <f ca="1">IF('Inventory Ref Sheet'!AS2708&gt;0,YEAR(TODAY())-'Inventory Ref Sheet'!AS2708,"")</f>
        <v/>
      </c>
      <c r="P2708" s="95">
        <f>'Inventory Ref Sheet'!AU2708</f>
        <v>0</v>
      </c>
      <c r="Q2708" s="60">
        <f>'Inventory Ref Sheet'!AV2708</f>
        <v>0</v>
      </c>
      <c r="R2708" s="61"/>
      <c r="S2708" s="100" t="str">
        <f t="shared" si="144"/>
        <v/>
      </c>
      <c r="T2708" s="59">
        <f>'Inventory Ref Sheet'!M2708</f>
        <v>0</v>
      </c>
      <c r="U2708" s="102">
        <f>'Inventory Ref Sheet'!N2708</f>
        <v>0</v>
      </c>
      <c r="V2708" s="59">
        <f>'Inventory Ref Sheet'!O2708</f>
        <v>0</v>
      </c>
      <c r="W2708" s="59">
        <f>'Inventory Ref Sheet'!R2708</f>
        <v>0</v>
      </c>
      <c r="X2708" s="59">
        <f>'Inventory Ref Sheet'!S2708</f>
        <v>0</v>
      </c>
      <c r="Y2708" s="100" t="str">
        <f ca="1">IF('Inventory Ref Sheet'!U2708&gt;0,YEAR(TODAY())-'Inventory Ref Sheet'!U2708,"")</f>
        <v/>
      </c>
      <c r="Z2708" s="95">
        <f>'Inventory Ref Sheet'!W2708</f>
        <v>0</v>
      </c>
      <c r="AA2708" s="60">
        <f>'Inventory Ref Sheet'!X2708</f>
        <v>0</v>
      </c>
      <c r="AB2708" s="61"/>
      <c r="AC2708" s="97" t="str">
        <f t="shared" si="145"/>
        <v/>
      </c>
      <c r="AD2708" s="59">
        <f>'Inventory Ref Sheet'!Y2708</f>
        <v>0</v>
      </c>
      <c r="AE2708" s="59">
        <f>'Inventory Ref Sheet'!Z2708</f>
        <v>0</v>
      </c>
      <c r="AF2708" s="102">
        <f>'Inventory Ref Sheet'!AA2708</f>
        <v>0</v>
      </c>
      <c r="AG2708" s="59">
        <f>'Inventory Ref Sheet'!AD2708</f>
        <v>0</v>
      </c>
      <c r="AH2708" s="59">
        <f>'Inventory Ref Sheet'!AE2708</f>
        <v>0</v>
      </c>
      <c r="AI2708" s="100" t="str">
        <f ca="1">IF('Inventory Ref Sheet'!AG2708&gt;0,YEAR(TODAY())-'Inventory Ref Sheet'!AG2708,"")</f>
        <v/>
      </c>
      <c r="AJ2708" s="99"/>
      <c r="AK2708" s="60">
        <f>'Inventory Ref Sheet'!AJ2708</f>
        <v>0</v>
      </c>
      <c r="AL2708" s="99"/>
      <c r="AM2708" s="97" t="str">
        <f t="shared" si="146"/>
        <v/>
      </c>
    </row>
    <row r="2709" spans="10:39" x14ac:dyDescent="0.25">
      <c r="J2709" s="59">
        <f>'Inventory Ref Sheet'!AK2709</f>
        <v>0</v>
      </c>
      <c r="K2709" s="59">
        <f>'Inventory Ref Sheet'!AL2709</f>
        <v>0</v>
      </c>
      <c r="L2709" s="59">
        <f>'Inventory Ref Sheet'!AM2709</f>
        <v>0</v>
      </c>
      <c r="M2709" s="59">
        <f>'Inventory Ref Sheet'!AP2709</f>
        <v>0</v>
      </c>
      <c r="N2709" s="59">
        <f>'Inventory Ref Sheet'!AQ2709</f>
        <v>0</v>
      </c>
      <c r="O2709" s="100" t="str">
        <f ca="1">IF('Inventory Ref Sheet'!AS2709&gt;0,YEAR(TODAY())-'Inventory Ref Sheet'!AS2709,"")</f>
        <v/>
      </c>
      <c r="P2709" s="95">
        <f>'Inventory Ref Sheet'!AU2709</f>
        <v>0</v>
      </c>
      <c r="Q2709" s="60">
        <f>'Inventory Ref Sheet'!AV2709</f>
        <v>0</v>
      </c>
      <c r="R2709" s="61"/>
      <c r="S2709" s="100" t="str">
        <f t="shared" si="144"/>
        <v/>
      </c>
      <c r="T2709" s="59">
        <f>'Inventory Ref Sheet'!M2709</f>
        <v>0</v>
      </c>
      <c r="U2709" s="102">
        <f>'Inventory Ref Sheet'!N2709</f>
        <v>0</v>
      </c>
      <c r="V2709" s="59">
        <f>'Inventory Ref Sheet'!O2709</f>
        <v>0</v>
      </c>
      <c r="W2709" s="59">
        <f>'Inventory Ref Sheet'!R2709</f>
        <v>0</v>
      </c>
      <c r="X2709" s="59">
        <f>'Inventory Ref Sheet'!S2709</f>
        <v>0</v>
      </c>
      <c r="Y2709" s="100" t="str">
        <f ca="1">IF('Inventory Ref Sheet'!U2709&gt;0,YEAR(TODAY())-'Inventory Ref Sheet'!U2709,"")</f>
        <v/>
      </c>
      <c r="Z2709" s="95">
        <f>'Inventory Ref Sheet'!W2709</f>
        <v>0</v>
      </c>
      <c r="AA2709" s="60">
        <f>'Inventory Ref Sheet'!X2709</f>
        <v>0</v>
      </c>
      <c r="AB2709" s="61"/>
      <c r="AC2709" s="97" t="str">
        <f t="shared" si="145"/>
        <v/>
      </c>
      <c r="AD2709" s="59">
        <f>'Inventory Ref Sheet'!Y2709</f>
        <v>0</v>
      </c>
      <c r="AE2709" s="59">
        <f>'Inventory Ref Sheet'!Z2709</f>
        <v>0</v>
      </c>
      <c r="AF2709" s="102">
        <f>'Inventory Ref Sheet'!AA2709</f>
        <v>0</v>
      </c>
      <c r="AG2709" s="59">
        <f>'Inventory Ref Sheet'!AD2709</f>
        <v>0</v>
      </c>
      <c r="AH2709" s="59">
        <f>'Inventory Ref Sheet'!AE2709</f>
        <v>0</v>
      </c>
      <c r="AI2709" s="100" t="str">
        <f ca="1">IF('Inventory Ref Sheet'!AG2709&gt;0,YEAR(TODAY())-'Inventory Ref Sheet'!AG2709,"")</f>
        <v/>
      </c>
      <c r="AJ2709" s="99"/>
      <c r="AK2709" s="60">
        <f>'Inventory Ref Sheet'!AJ2709</f>
        <v>0</v>
      </c>
      <c r="AL2709" s="99"/>
      <c r="AM2709" s="97" t="str">
        <f t="shared" si="146"/>
        <v/>
      </c>
    </row>
    <row r="2710" spans="10:39" x14ac:dyDescent="0.25">
      <c r="J2710" s="59">
        <f>'Inventory Ref Sheet'!AK2710</f>
        <v>0</v>
      </c>
      <c r="K2710" s="59">
        <f>'Inventory Ref Sheet'!AL2710</f>
        <v>0</v>
      </c>
      <c r="L2710" s="59">
        <f>'Inventory Ref Sheet'!AM2710</f>
        <v>0</v>
      </c>
      <c r="M2710" s="59">
        <f>'Inventory Ref Sheet'!AP2710</f>
        <v>0</v>
      </c>
      <c r="N2710" s="59">
        <f>'Inventory Ref Sheet'!AQ2710</f>
        <v>0</v>
      </c>
      <c r="O2710" s="100" t="str">
        <f ca="1">IF('Inventory Ref Sheet'!AS2710&gt;0,YEAR(TODAY())-'Inventory Ref Sheet'!AS2710,"")</f>
        <v/>
      </c>
      <c r="P2710" s="95">
        <f>'Inventory Ref Sheet'!AU2710</f>
        <v>0</v>
      </c>
      <c r="Q2710" s="60">
        <f>'Inventory Ref Sheet'!AV2710</f>
        <v>0</v>
      </c>
      <c r="R2710" s="61"/>
      <c r="S2710" s="100" t="str">
        <f t="shared" si="144"/>
        <v/>
      </c>
      <c r="T2710" s="59">
        <f>'Inventory Ref Sheet'!M2710</f>
        <v>0</v>
      </c>
      <c r="U2710" s="102">
        <f>'Inventory Ref Sheet'!N2710</f>
        <v>0</v>
      </c>
      <c r="V2710" s="59">
        <f>'Inventory Ref Sheet'!O2710</f>
        <v>0</v>
      </c>
      <c r="W2710" s="59">
        <f>'Inventory Ref Sheet'!R2710</f>
        <v>0</v>
      </c>
      <c r="X2710" s="59">
        <f>'Inventory Ref Sheet'!S2710</f>
        <v>0</v>
      </c>
      <c r="Y2710" s="100" t="str">
        <f ca="1">IF('Inventory Ref Sheet'!U2710&gt;0,YEAR(TODAY())-'Inventory Ref Sheet'!U2710,"")</f>
        <v/>
      </c>
      <c r="Z2710" s="95">
        <f>'Inventory Ref Sheet'!W2710</f>
        <v>0</v>
      </c>
      <c r="AA2710" s="60">
        <f>'Inventory Ref Sheet'!X2710</f>
        <v>0</v>
      </c>
      <c r="AB2710" s="61"/>
      <c r="AC2710" s="97" t="str">
        <f t="shared" si="145"/>
        <v/>
      </c>
      <c r="AD2710" s="59">
        <f>'Inventory Ref Sheet'!Y2710</f>
        <v>0</v>
      </c>
      <c r="AE2710" s="59">
        <f>'Inventory Ref Sheet'!Z2710</f>
        <v>0</v>
      </c>
      <c r="AF2710" s="102">
        <f>'Inventory Ref Sheet'!AA2710</f>
        <v>0</v>
      </c>
      <c r="AG2710" s="59">
        <f>'Inventory Ref Sheet'!AD2710</f>
        <v>0</v>
      </c>
      <c r="AH2710" s="59">
        <f>'Inventory Ref Sheet'!AE2710</f>
        <v>0</v>
      </c>
      <c r="AI2710" s="100" t="str">
        <f ca="1">IF('Inventory Ref Sheet'!AG2710&gt;0,YEAR(TODAY())-'Inventory Ref Sheet'!AG2710,"")</f>
        <v/>
      </c>
      <c r="AJ2710" s="99"/>
      <c r="AK2710" s="60">
        <f>'Inventory Ref Sheet'!AJ2710</f>
        <v>0</v>
      </c>
      <c r="AL2710" s="99"/>
      <c r="AM2710" s="97" t="str">
        <f t="shared" si="146"/>
        <v/>
      </c>
    </row>
    <row r="2711" spans="10:39" x14ac:dyDescent="0.25">
      <c r="J2711" s="59">
        <f>'Inventory Ref Sheet'!AK2711</f>
        <v>0</v>
      </c>
      <c r="K2711" s="59">
        <f>'Inventory Ref Sheet'!AL2711</f>
        <v>0</v>
      </c>
      <c r="L2711" s="59">
        <f>'Inventory Ref Sheet'!AM2711</f>
        <v>0</v>
      </c>
      <c r="M2711" s="59">
        <f>'Inventory Ref Sheet'!AP2711</f>
        <v>0</v>
      </c>
      <c r="N2711" s="59">
        <f>'Inventory Ref Sheet'!AQ2711</f>
        <v>0</v>
      </c>
      <c r="O2711" s="100" t="str">
        <f ca="1">IF('Inventory Ref Sheet'!AS2711&gt;0,YEAR(TODAY())-'Inventory Ref Sheet'!AS2711,"")</f>
        <v/>
      </c>
      <c r="P2711" s="95">
        <f>'Inventory Ref Sheet'!AU2711</f>
        <v>0</v>
      </c>
      <c r="Q2711" s="60">
        <f>'Inventory Ref Sheet'!AV2711</f>
        <v>0</v>
      </c>
      <c r="R2711" s="61"/>
      <c r="S2711" s="100" t="str">
        <f t="shared" si="144"/>
        <v/>
      </c>
      <c r="T2711" s="59">
        <f>'Inventory Ref Sheet'!M2711</f>
        <v>0</v>
      </c>
      <c r="U2711" s="102">
        <f>'Inventory Ref Sheet'!N2711</f>
        <v>0</v>
      </c>
      <c r="V2711" s="59">
        <f>'Inventory Ref Sheet'!O2711</f>
        <v>0</v>
      </c>
      <c r="W2711" s="59">
        <f>'Inventory Ref Sheet'!R2711</f>
        <v>0</v>
      </c>
      <c r="X2711" s="59">
        <f>'Inventory Ref Sheet'!S2711</f>
        <v>0</v>
      </c>
      <c r="Y2711" s="100" t="str">
        <f ca="1">IF('Inventory Ref Sheet'!U2711&gt;0,YEAR(TODAY())-'Inventory Ref Sheet'!U2711,"")</f>
        <v/>
      </c>
      <c r="Z2711" s="95">
        <f>'Inventory Ref Sheet'!W2711</f>
        <v>0</v>
      </c>
      <c r="AA2711" s="60">
        <f>'Inventory Ref Sheet'!X2711</f>
        <v>0</v>
      </c>
      <c r="AB2711" s="61"/>
      <c r="AC2711" s="97" t="str">
        <f t="shared" si="145"/>
        <v/>
      </c>
      <c r="AD2711" s="59">
        <f>'Inventory Ref Sheet'!Y2711</f>
        <v>0</v>
      </c>
      <c r="AE2711" s="59">
        <f>'Inventory Ref Sheet'!Z2711</f>
        <v>0</v>
      </c>
      <c r="AF2711" s="102">
        <f>'Inventory Ref Sheet'!AA2711</f>
        <v>0</v>
      </c>
      <c r="AG2711" s="59">
        <f>'Inventory Ref Sheet'!AD2711</f>
        <v>0</v>
      </c>
      <c r="AH2711" s="59">
        <f>'Inventory Ref Sheet'!AE2711</f>
        <v>0</v>
      </c>
      <c r="AI2711" s="100" t="str">
        <f ca="1">IF('Inventory Ref Sheet'!AG2711&gt;0,YEAR(TODAY())-'Inventory Ref Sheet'!AG2711,"")</f>
        <v/>
      </c>
      <c r="AJ2711" s="99"/>
      <c r="AK2711" s="60">
        <f>'Inventory Ref Sheet'!AJ2711</f>
        <v>0</v>
      </c>
      <c r="AL2711" s="99"/>
      <c r="AM2711" s="97" t="str">
        <f t="shared" si="146"/>
        <v/>
      </c>
    </row>
    <row r="2712" spans="10:39" x14ac:dyDescent="0.25">
      <c r="J2712" s="59">
        <f>'Inventory Ref Sheet'!AK2712</f>
        <v>0</v>
      </c>
      <c r="K2712" s="59">
        <f>'Inventory Ref Sheet'!AL2712</f>
        <v>0</v>
      </c>
      <c r="L2712" s="59">
        <f>'Inventory Ref Sheet'!AM2712</f>
        <v>0</v>
      </c>
      <c r="M2712" s="59">
        <f>'Inventory Ref Sheet'!AP2712</f>
        <v>0</v>
      </c>
      <c r="N2712" s="59">
        <f>'Inventory Ref Sheet'!AQ2712</f>
        <v>0</v>
      </c>
      <c r="O2712" s="100" t="str">
        <f ca="1">IF('Inventory Ref Sheet'!AS2712&gt;0,YEAR(TODAY())-'Inventory Ref Sheet'!AS2712,"")</f>
        <v/>
      </c>
      <c r="P2712" s="95">
        <f>'Inventory Ref Sheet'!AU2712</f>
        <v>0</v>
      </c>
      <c r="Q2712" s="60">
        <f>'Inventory Ref Sheet'!AV2712</f>
        <v>0</v>
      </c>
      <c r="R2712" s="61"/>
      <c r="S2712" s="100" t="str">
        <f t="shared" si="144"/>
        <v/>
      </c>
      <c r="T2712" s="59">
        <f>'Inventory Ref Sheet'!M2712</f>
        <v>0</v>
      </c>
      <c r="U2712" s="102">
        <f>'Inventory Ref Sheet'!N2712</f>
        <v>0</v>
      </c>
      <c r="V2712" s="59">
        <f>'Inventory Ref Sheet'!O2712</f>
        <v>0</v>
      </c>
      <c r="W2712" s="59">
        <f>'Inventory Ref Sheet'!R2712</f>
        <v>0</v>
      </c>
      <c r="X2712" s="59">
        <f>'Inventory Ref Sheet'!S2712</f>
        <v>0</v>
      </c>
      <c r="Y2712" s="100" t="str">
        <f ca="1">IF('Inventory Ref Sheet'!U2712&gt;0,YEAR(TODAY())-'Inventory Ref Sheet'!U2712,"")</f>
        <v/>
      </c>
      <c r="Z2712" s="95">
        <f>'Inventory Ref Sheet'!W2712</f>
        <v>0</v>
      </c>
      <c r="AA2712" s="60">
        <f>'Inventory Ref Sheet'!X2712</f>
        <v>0</v>
      </c>
      <c r="AB2712" s="61"/>
      <c r="AC2712" s="97" t="str">
        <f t="shared" si="145"/>
        <v/>
      </c>
      <c r="AD2712" s="59">
        <f>'Inventory Ref Sheet'!Y2712</f>
        <v>0</v>
      </c>
      <c r="AE2712" s="59">
        <f>'Inventory Ref Sheet'!Z2712</f>
        <v>0</v>
      </c>
      <c r="AF2712" s="102">
        <f>'Inventory Ref Sheet'!AA2712</f>
        <v>0</v>
      </c>
      <c r="AG2712" s="59">
        <f>'Inventory Ref Sheet'!AD2712</f>
        <v>0</v>
      </c>
      <c r="AH2712" s="59">
        <f>'Inventory Ref Sheet'!AE2712</f>
        <v>0</v>
      </c>
      <c r="AI2712" s="100" t="str">
        <f ca="1">IF('Inventory Ref Sheet'!AG2712&gt;0,YEAR(TODAY())-'Inventory Ref Sheet'!AG2712,"")</f>
        <v/>
      </c>
      <c r="AJ2712" s="99"/>
      <c r="AK2712" s="60">
        <f>'Inventory Ref Sheet'!AJ2712</f>
        <v>0</v>
      </c>
      <c r="AL2712" s="99"/>
      <c r="AM2712" s="97" t="str">
        <f t="shared" si="146"/>
        <v/>
      </c>
    </row>
    <row r="2713" spans="10:39" x14ac:dyDescent="0.25">
      <c r="J2713" s="59">
        <f>'Inventory Ref Sheet'!AK2713</f>
        <v>0</v>
      </c>
      <c r="K2713" s="59">
        <f>'Inventory Ref Sheet'!AL2713</f>
        <v>0</v>
      </c>
      <c r="L2713" s="59">
        <f>'Inventory Ref Sheet'!AM2713</f>
        <v>0</v>
      </c>
      <c r="M2713" s="59">
        <f>'Inventory Ref Sheet'!AP2713</f>
        <v>0</v>
      </c>
      <c r="N2713" s="59">
        <f>'Inventory Ref Sheet'!AQ2713</f>
        <v>0</v>
      </c>
      <c r="O2713" s="100" t="str">
        <f ca="1">IF('Inventory Ref Sheet'!AS2713&gt;0,YEAR(TODAY())-'Inventory Ref Sheet'!AS2713,"")</f>
        <v/>
      </c>
      <c r="P2713" s="95">
        <f>'Inventory Ref Sheet'!AU2713</f>
        <v>0</v>
      </c>
      <c r="Q2713" s="60">
        <f>'Inventory Ref Sheet'!AV2713</f>
        <v>0</v>
      </c>
      <c r="R2713" s="61"/>
      <c r="S2713" s="100" t="str">
        <f t="shared" si="144"/>
        <v/>
      </c>
      <c r="T2713" s="59">
        <f>'Inventory Ref Sheet'!M2713</f>
        <v>0</v>
      </c>
      <c r="U2713" s="102">
        <f>'Inventory Ref Sheet'!N2713</f>
        <v>0</v>
      </c>
      <c r="V2713" s="59">
        <f>'Inventory Ref Sheet'!O2713</f>
        <v>0</v>
      </c>
      <c r="W2713" s="59">
        <f>'Inventory Ref Sheet'!R2713</f>
        <v>0</v>
      </c>
      <c r="X2713" s="59">
        <f>'Inventory Ref Sheet'!S2713</f>
        <v>0</v>
      </c>
      <c r="Y2713" s="100" t="str">
        <f ca="1">IF('Inventory Ref Sheet'!U2713&gt;0,YEAR(TODAY())-'Inventory Ref Sheet'!U2713,"")</f>
        <v/>
      </c>
      <c r="Z2713" s="95">
        <f>'Inventory Ref Sheet'!W2713</f>
        <v>0</v>
      </c>
      <c r="AA2713" s="60">
        <f>'Inventory Ref Sheet'!X2713</f>
        <v>0</v>
      </c>
      <c r="AB2713" s="61"/>
      <c r="AC2713" s="97" t="str">
        <f t="shared" si="145"/>
        <v/>
      </c>
      <c r="AD2713" s="59">
        <f>'Inventory Ref Sheet'!Y2713</f>
        <v>0</v>
      </c>
      <c r="AE2713" s="59">
        <f>'Inventory Ref Sheet'!Z2713</f>
        <v>0</v>
      </c>
      <c r="AF2713" s="102">
        <f>'Inventory Ref Sheet'!AA2713</f>
        <v>0</v>
      </c>
      <c r="AG2713" s="59">
        <f>'Inventory Ref Sheet'!AD2713</f>
        <v>0</v>
      </c>
      <c r="AH2713" s="59">
        <f>'Inventory Ref Sheet'!AE2713</f>
        <v>0</v>
      </c>
      <c r="AI2713" s="100" t="str">
        <f ca="1">IF('Inventory Ref Sheet'!AG2713&gt;0,YEAR(TODAY())-'Inventory Ref Sheet'!AG2713,"")</f>
        <v/>
      </c>
      <c r="AJ2713" s="99"/>
      <c r="AK2713" s="60">
        <f>'Inventory Ref Sheet'!AJ2713</f>
        <v>0</v>
      </c>
      <c r="AL2713" s="99"/>
      <c r="AM2713" s="97" t="str">
        <f t="shared" si="146"/>
        <v/>
      </c>
    </row>
    <row r="2714" spans="10:39" x14ac:dyDescent="0.25">
      <c r="J2714" s="59">
        <f>'Inventory Ref Sheet'!AK2714</f>
        <v>0</v>
      </c>
      <c r="K2714" s="59">
        <f>'Inventory Ref Sheet'!AL2714</f>
        <v>0</v>
      </c>
      <c r="L2714" s="59">
        <f>'Inventory Ref Sheet'!AM2714</f>
        <v>0</v>
      </c>
      <c r="M2714" s="59">
        <f>'Inventory Ref Sheet'!AP2714</f>
        <v>0</v>
      </c>
      <c r="N2714" s="59">
        <f>'Inventory Ref Sheet'!AQ2714</f>
        <v>0</v>
      </c>
      <c r="O2714" s="100" t="str">
        <f ca="1">IF('Inventory Ref Sheet'!AS2714&gt;0,YEAR(TODAY())-'Inventory Ref Sheet'!AS2714,"")</f>
        <v/>
      </c>
      <c r="P2714" s="95">
        <f>'Inventory Ref Sheet'!AU2714</f>
        <v>0</v>
      </c>
      <c r="Q2714" s="60">
        <f>'Inventory Ref Sheet'!AV2714</f>
        <v>0</v>
      </c>
      <c r="R2714" s="61"/>
      <c r="S2714" s="100" t="str">
        <f t="shared" si="144"/>
        <v/>
      </c>
      <c r="T2714" s="59">
        <f>'Inventory Ref Sheet'!M2714</f>
        <v>0</v>
      </c>
      <c r="U2714" s="102">
        <f>'Inventory Ref Sheet'!N2714</f>
        <v>0</v>
      </c>
      <c r="V2714" s="59">
        <f>'Inventory Ref Sheet'!O2714</f>
        <v>0</v>
      </c>
      <c r="W2714" s="59">
        <f>'Inventory Ref Sheet'!R2714</f>
        <v>0</v>
      </c>
      <c r="X2714" s="59">
        <f>'Inventory Ref Sheet'!S2714</f>
        <v>0</v>
      </c>
      <c r="Y2714" s="100" t="str">
        <f ca="1">IF('Inventory Ref Sheet'!U2714&gt;0,YEAR(TODAY())-'Inventory Ref Sheet'!U2714,"")</f>
        <v/>
      </c>
      <c r="Z2714" s="95">
        <f>'Inventory Ref Sheet'!W2714</f>
        <v>0</v>
      </c>
      <c r="AA2714" s="60">
        <f>'Inventory Ref Sheet'!X2714</f>
        <v>0</v>
      </c>
      <c r="AB2714" s="61"/>
      <c r="AC2714" s="97" t="str">
        <f t="shared" si="145"/>
        <v/>
      </c>
      <c r="AD2714" s="59">
        <f>'Inventory Ref Sheet'!Y2714</f>
        <v>0</v>
      </c>
      <c r="AE2714" s="59">
        <f>'Inventory Ref Sheet'!Z2714</f>
        <v>0</v>
      </c>
      <c r="AF2714" s="102">
        <f>'Inventory Ref Sheet'!AA2714</f>
        <v>0</v>
      </c>
      <c r="AG2714" s="59">
        <f>'Inventory Ref Sheet'!AD2714</f>
        <v>0</v>
      </c>
      <c r="AH2714" s="59">
        <f>'Inventory Ref Sheet'!AE2714</f>
        <v>0</v>
      </c>
      <c r="AI2714" s="100" t="str">
        <f ca="1">IF('Inventory Ref Sheet'!AG2714&gt;0,YEAR(TODAY())-'Inventory Ref Sheet'!AG2714,"")</f>
        <v/>
      </c>
      <c r="AJ2714" s="99"/>
      <c r="AK2714" s="60">
        <f>'Inventory Ref Sheet'!AJ2714</f>
        <v>0</v>
      </c>
      <c r="AL2714" s="99"/>
      <c r="AM2714" s="97" t="str">
        <f t="shared" si="146"/>
        <v/>
      </c>
    </row>
    <row r="2715" spans="10:39" x14ac:dyDescent="0.25">
      <c r="J2715" s="59">
        <f>'Inventory Ref Sheet'!AK2715</f>
        <v>0</v>
      </c>
      <c r="K2715" s="59">
        <f>'Inventory Ref Sheet'!AL2715</f>
        <v>0</v>
      </c>
      <c r="L2715" s="59">
        <f>'Inventory Ref Sheet'!AM2715</f>
        <v>0</v>
      </c>
      <c r="M2715" s="59">
        <f>'Inventory Ref Sheet'!AP2715</f>
        <v>0</v>
      </c>
      <c r="N2715" s="59">
        <f>'Inventory Ref Sheet'!AQ2715</f>
        <v>0</v>
      </c>
      <c r="O2715" s="100" t="str">
        <f ca="1">IF('Inventory Ref Sheet'!AS2715&gt;0,YEAR(TODAY())-'Inventory Ref Sheet'!AS2715,"")</f>
        <v/>
      </c>
      <c r="P2715" s="95">
        <f>'Inventory Ref Sheet'!AU2715</f>
        <v>0</v>
      </c>
      <c r="Q2715" s="60">
        <f>'Inventory Ref Sheet'!AV2715</f>
        <v>0</v>
      </c>
      <c r="R2715" s="61"/>
      <c r="S2715" s="100" t="str">
        <f t="shared" si="144"/>
        <v/>
      </c>
      <c r="T2715" s="59">
        <f>'Inventory Ref Sheet'!M2715</f>
        <v>0</v>
      </c>
      <c r="U2715" s="102">
        <f>'Inventory Ref Sheet'!N2715</f>
        <v>0</v>
      </c>
      <c r="V2715" s="59">
        <f>'Inventory Ref Sheet'!O2715</f>
        <v>0</v>
      </c>
      <c r="W2715" s="59">
        <f>'Inventory Ref Sheet'!R2715</f>
        <v>0</v>
      </c>
      <c r="X2715" s="59">
        <f>'Inventory Ref Sheet'!S2715</f>
        <v>0</v>
      </c>
      <c r="Y2715" s="100" t="str">
        <f ca="1">IF('Inventory Ref Sheet'!U2715&gt;0,YEAR(TODAY())-'Inventory Ref Sheet'!U2715,"")</f>
        <v/>
      </c>
      <c r="Z2715" s="95">
        <f>'Inventory Ref Sheet'!W2715</f>
        <v>0</v>
      </c>
      <c r="AA2715" s="60">
        <f>'Inventory Ref Sheet'!X2715</f>
        <v>0</v>
      </c>
      <c r="AB2715" s="61"/>
      <c r="AC2715" s="97" t="str">
        <f t="shared" si="145"/>
        <v/>
      </c>
      <c r="AD2715" s="59">
        <f>'Inventory Ref Sheet'!Y2715</f>
        <v>0</v>
      </c>
      <c r="AE2715" s="59">
        <f>'Inventory Ref Sheet'!Z2715</f>
        <v>0</v>
      </c>
      <c r="AF2715" s="102">
        <f>'Inventory Ref Sheet'!AA2715</f>
        <v>0</v>
      </c>
      <c r="AG2715" s="59">
        <f>'Inventory Ref Sheet'!AD2715</f>
        <v>0</v>
      </c>
      <c r="AH2715" s="59">
        <f>'Inventory Ref Sheet'!AE2715</f>
        <v>0</v>
      </c>
      <c r="AI2715" s="100" t="str">
        <f ca="1">IF('Inventory Ref Sheet'!AG2715&gt;0,YEAR(TODAY())-'Inventory Ref Sheet'!AG2715,"")</f>
        <v/>
      </c>
      <c r="AJ2715" s="99"/>
      <c r="AK2715" s="60">
        <f>'Inventory Ref Sheet'!AJ2715</f>
        <v>0</v>
      </c>
      <c r="AL2715" s="99"/>
      <c r="AM2715" s="97" t="str">
        <f t="shared" si="146"/>
        <v/>
      </c>
    </row>
    <row r="2716" spans="10:39" x14ac:dyDescent="0.25">
      <c r="J2716" s="59">
        <f>'Inventory Ref Sheet'!AK2716</f>
        <v>0</v>
      </c>
      <c r="K2716" s="59">
        <f>'Inventory Ref Sheet'!AL2716</f>
        <v>0</v>
      </c>
      <c r="L2716" s="59">
        <f>'Inventory Ref Sheet'!AM2716</f>
        <v>0</v>
      </c>
      <c r="M2716" s="59">
        <f>'Inventory Ref Sheet'!AP2716</f>
        <v>0</v>
      </c>
      <c r="N2716" s="59">
        <f>'Inventory Ref Sheet'!AQ2716</f>
        <v>0</v>
      </c>
      <c r="O2716" s="100" t="str">
        <f ca="1">IF('Inventory Ref Sheet'!AS2716&gt;0,YEAR(TODAY())-'Inventory Ref Sheet'!AS2716,"")</f>
        <v/>
      </c>
      <c r="P2716" s="95">
        <f>'Inventory Ref Sheet'!AU2716</f>
        <v>0</v>
      </c>
      <c r="Q2716" s="60">
        <f>'Inventory Ref Sheet'!AV2716</f>
        <v>0</v>
      </c>
      <c r="R2716" s="61"/>
      <c r="S2716" s="100" t="str">
        <f t="shared" si="144"/>
        <v/>
      </c>
      <c r="T2716" s="59">
        <f>'Inventory Ref Sheet'!M2716</f>
        <v>0</v>
      </c>
      <c r="U2716" s="102">
        <f>'Inventory Ref Sheet'!N2716</f>
        <v>0</v>
      </c>
      <c r="V2716" s="59">
        <f>'Inventory Ref Sheet'!O2716</f>
        <v>0</v>
      </c>
      <c r="W2716" s="59">
        <f>'Inventory Ref Sheet'!R2716</f>
        <v>0</v>
      </c>
      <c r="X2716" s="59">
        <f>'Inventory Ref Sheet'!S2716</f>
        <v>0</v>
      </c>
      <c r="Y2716" s="100" t="str">
        <f ca="1">IF('Inventory Ref Sheet'!U2716&gt;0,YEAR(TODAY())-'Inventory Ref Sheet'!U2716,"")</f>
        <v/>
      </c>
      <c r="Z2716" s="95">
        <f>'Inventory Ref Sheet'!W2716</f>
        <v>0</v>
      </c>
      <c r="AA2716" s="60">
        <f>'Inventory Ref Sheet'!X2716</f>
        <v>0</v>
      </c>
      <c r="AB2716" s="61"/>
      <c r="AC2716" s="97" t="str">
        <f t="shared" si="145"/>
        <v/>
      </c>
      <c r="AD2716" s="59">
        <f>'Inventory Ref Sheet'!Y2716</f>
        <v>0</v>
      </c>
      <c r="AE2716" s="59">
        <f>'Inventory Ref Sheet'!Z2716</f>
        <v>0</v>
      </c>
      <c r="AF2716" s="102">
        <f>'Inventory Ref Sheet'!AA2716</f>
        <v>0</v>
      </c>
      <c r="AG2716" s="59">
        <f>'Inventory Ref Sheet'!AD2716</f>
        <v>0</v>
      </c>
      <c r="AH2716" s="59">
        <f>'Inventory Ref Sheet'!AE2716</f>
        <v>0</v>
      </c>
      <c r="AI2716" s="100" t="str">
        <f ca="1">IF('Inventory Ref Sheet'!AG2716&gt;0,YEAR(TODAY())-'Inventory Ref Sheet'!AG2716,"")</f>
        <v/>
      </c>
      <c r="AJ2716" s="99"/>
      <c r="AK2716" s="60">
        <f>'Inventory Ref Sheet'!AJ2716</f>
        <v>0</v>
      </c>
      <c r="AL2716" s="99"/>
      <c r="AM2716" s="97" t="str">
        <f t="shared" si="146"/>
        <v/>
      </c>
    </row>
    <row r="2717" spans="10:39" x14ac:dyDescent="0.25">
      <c r="J2717" s="59">
        <f>'Inventory Ref Sheet'!AK2717</f>
        <v>0</v>
      </c>
      <c r="K2717" s="59">
        <f>'Inventory Ref Sheet'!AL2717</f>
        <v>0</v>
      </c>
      <c r="L2717" s="59">
        <f>'Inventory Ref Sheet'!AM2717</f>
        <v>0</v>
      </c>
      <c r="M2717" s="59">
        <f>'Inventory Ref Sheet'!AP2717</f>
        <v>0</v>
      </c>
      <c r="N2717" s="59">
        <f>'Inventory Ref Sheet'!AQ2717</f>
        <v>0</v>
      </c>
      <c r="O2717" s="100" t="str">
        <f ca="1">IF('Inventory Ref Sheet'!AS2717&gt;0,YEAR(TODAY())-'Inventory Ref Sheet'!AS2717,"")</f>
        <v/>
      </c>
      <c r="P2717" s="95">
        <f>'Inventory Ref Sheet'!AU2717</f>
        <v>0</v>
      </c>
      <c r="Q2717" s="60">
        <f>'Inventory Ref Sheet'!AV2717</f>
        <v>0</v>
      </c>
      <c r="R2717" s="61"/>
      <c r="S2717" s="100" t="str">
        <f t="shared" si="144"/>
        <v/>
      </c>
      <c r="T2717" s="59">
        <f>'Inventory Ref Sheet'!M2717</f>
        <v>0</v>
      </c>
      <c r="U2717" s="102">
        <f>'Inventory Ref Sheet'!N2717</f>
        <v>0</v>
      </c>
      <c r="V2717" s="59">
        <f>'Inventory Ref Sheet'!O2717</f>
        <v>0</v>
      </c>
      <c r="W2717" s="59">
        <f>'Inventory Ref Sheet'!R2717</f>
        <v>0</v>
      </c>
      <c r="X2717" s="59">
        <f>'Inventory Ref Sheet'!S2717</f>
        <v>0</v>
      </c>
      <c r="Y2717" s="100" t="str">
        <f ca="1">IF('Inventory Ref Sheet'!U2717&gt;0,YEAR(TODAY())-'Inventory Ref Sheet'!U2717,"")</f>
        <v/>
      </c>
      <c r="Z2717" s="95">
        <f>'Inventory Ref Sheet'!W2717</f>
        <v>0</v>
      </c>
      <c r="AA2717" s="60">
        <f>'Inventory Ref Sheet'!X2717</f>
        <v>0</v>
      </c>
      <c r="AB2717" s="61"/>
      <c r="AC2717" s="97" t="str">
        <f t="shared" si="145"/>
        <v/>
      </c>
      <c r="AD2717" s="59">
        <f>'Inventory Ref Sheet'!Y2717</f>
        <v>0</v>
      </c>
      <c r="AE2717" s="59">
        <f>'Inventory Ref Sheet'!Z2717</f>
        <v>0</v>
      </c>
      <c r="AF2717" s="102">
        <f>'Inventory Ref Sheet'!AA2717</f>
        <v>0</v>
      </c>
      <c r="AG2717" s="59">
        <f>'Inventory Ref Sheet'!AD2717</f>
        <v>0</v>
      </c>
      <c r="AH2717" s="59">
        <f>'Inventory Ref Sheet'!AE2717</f>
        <v>0</v>
      </c>
      <c r="AI2717" s="100" t="str">
        <f ca="1">IF('Inventory Ref Sheet'!AG2717&gt;0,YEAR(TODAY())-'Inventory Ref Sheet'!AG2717,"")</f>
        <v/>
      </c>
      <c r="AJ2717" s="99"/>
      <c r="AK2717" s="60">
        <f>'Inventory Ref Sheet'!AJ2717</f>
        <v>0</v>
      </c>
      <c r="AL2717" s="99"/>
      <c r="AM2717" s="97" t="str">
        <f t="shared" si="146"/>
        <v/>
      </c>
    </row>
    <row r="2718" spans="10:39" x14ac:dyDescent="0.25">
      <c r="J2718" s="59">
        <f>'Inventory Ref Sheet'!AK2718</f>
        <v>0</v>
      </c>
      <c r="K2718" s="59">
        <f>'Inventory Ref Sheet'!AL2718</f>
        <v>0</v>
      </c>
      <c r="L2718" s="59">
        <f>'Inventory Ref Sheet'!AM2718</f>
        <v>0</v>
      </c>
      <c r="M2718" s="59">
        <f>'Inventory Ref Sheet'!AP2718</f>
        <v>0</v>
      </c>
      <c r="N2718" s="59">
        <f>'Inventory Ref Sheet'!AQ2718</f>
        <v>0</v>
      </c>
      <c r="O2718" s="100" t="str">
        <f ca="1">IF('Inventory Ref Sheet'!AS2718&gt;0,YEAR(TODAY())-'Inventory Ref Sheet'!AS2718,"")</f>
        <v/>
      </c>
      <c r="P2718" s="95">
        <f>'Inventory Ref Sheet'!AU2718</f>
        <v>0</v>
      </c>
      <c r="Q2718" s="60">
        <f>'Inventory Ref Sheet'!AV2718</f>
        <v>0</v>
      </c>
      <c r="R2718" s="61"/>
      <c r="S2718" s="100" t="str">
        <f t="shared" si="144"/>
        <v/>
      </c>
      <c r="T2718" s="59">
        <f>'Inventory Ref Sheet'!M2718</f>
        <v>0</v>
      </c>
      <c r="U2718" s="102">
        <f>'Inventory Ref Sheet'!N2718</f>
        <v>0</v>
      </c>
      <c r="V2718" s="59">
        <f>'Inventory Ref Sheet'!O2718</f>
        <v>0</v>
      </c>
      <c r="W2718" s="59">
        <f>'Inventory Ref Sheet'!R2718</f>
        <v>0</v>
      </c>
      <c r="X2718" s="59">
        <f>'Inventory Ref Sheet'!S2718</f>
        <v>0</v>
      </c>
      <c r="Y2718" s="100" t="str">
        <f ca="1">IF('Inventory Ref Sheet'!U2718&gt;0,YEAR(TODAY())-'Inventory Ref Sheet'!U2718,"")</f>
        <v/>
      </c>
      <c r="Z2718" s="95">
        <f>'Inventory Ref Sheet'!W2718</f>
        <v>0</v>
      </c>
      <c r="AA2718" s="60">
        <f>'Inventory Ref Sheet'!X2718</f>
        <v>0</v>
      </c>
      <c r="AB2718" s="61"/>
      <c r="AC2718" s="97" t="str">
        <f t="shared" si="145"/>
        <v/>
      </c>
      <c r="AD2718" s="59">
        <f>'Inventory Ref Sheet'!Y2718</f>
        <v>0</v>
      </c>
      <c r="AE2718" s="59">
        <f>'Inventory Ref Sheet'!Z2718</f>
        <v>0</v>
      </c>
      <c r="AF2718" s="102">
        <f>'Inventory Ref Sheet'!AA2718</f>
        <v>0</v>
      </c>
      <c r="AG2718" s="59">
        <f>'Inventory Ref Sheet'!AD2718</f>
        <v>0</v>
      </c>
      <c r="AH2718" s="59">
        <f>'Inventory Ref Sheet'!AE2718</f>
        <v>0</v>
      </c>
      <c r="AI2718" s="100" t="str">
        <f ca="1">IF('Inventory Ref Sheet'!AG2718&gt;0,YEAR(TODAY())-'Inventory Ref Sheet'!AG2718,"")</f>
        <v/>
      </c>
      <c r="AJ2718" s="99"/>
      <c r="AK2718" s="60">
        <f>'Inventory Ref Sheet'!AJ2718</f>
        <v>0</v>
      </c>
      <c r="AL2718" s="99"/>
      <c r="AM2718" s="97" t="str">
        <f t="shared" si="146"/>
        <v/>
      </c>
    </row>
    <row r="2719" spans="10:39" x14ac:dyDescent="0.25">
      <c r="J2719" s="59">
        <f>'Inventory Ref Sheet'!AK2719</f>
        <v>0</v>
      </c>
      <c r="K2719" s="59">
        <f>'Inventory Ref Sheet'!AL2719</f>
        <v>0</v>
      </c>
      <c r="L2719" s="59">
        <f>'Inventory Ref Sheet'!AM2719</f>
        <v>0</v>
      </c>
      <c r="M2719" s="59">
        <f>'Inventory Ref Sheet'!AP2719</f>
        <v>0</v>
      </c>
      <c r="N2719" s="59">
        <f>'Inventory Ref Sheet'!AQ2719</f>
        <v>0</v>
      </c>
      <c r="O2719" s="100" t="str">
        <f ca="1">IF('Inventory Ref Sheet'!AS2719&gt;0,YEAR(TODAY())-'Inventory Ref Sheet'!AS2719,"")</f>
        <v/>
      </c>
      <c r="P2719" s="95">
        <f>'Inventory Ref Sheet'!AU2719</f>
        <v>0</v>
      </c>
      <c r="Q2719" s="60">
        <f>'Inventory Ref Sheet'!AV2719</f>
        <v>0</v>
      </c>
      <c r="R2719" s="61"/>
      <c r="S2719" s="100" t="str">
        <f t="shared" si="144"/>
        <v/>
      </c>
      <c r="T2719" s="59">
        <f>'Inventory Ref Sheet'!M2719</f>
        <v>0</v>
      </c>
      <c r="U2719" s="102">
        <f>'Inventory Ref Sheet'!N2719</f>
        <v>0</v>
      </c>
      <c r="V2719" s="59">
        <f>'Inventory Ref Sheet'!O2719</f>
        <v>0</v>
      </c>
      <c r="W2719" s="59">
        <f>'Inventory Ref Sheet'!R2719</f>
        <v>0</v>
      </c>
      <c r="X2719" s="59">
        <f>'Inventory Ref Sheet'!S2719</f>
        <v>0</v>
      </c>
      <c r="Y2719" s="100" t="str">
        <f ca="1">IF('Inventory Ref Sheet'!U2719&gt;0,YEAR(TODAY())-'Inventory Ref Sheet'!U2719,"")</f>
        <v/>
      </c>
      <c r="Z2719" s="95">
        <f>'Inventory Ref Sheet'!W2719</f>
        <v>0</v>
      </c>
      <c r="AA2719" s="60">
        <f>'Inventory Ref Sheet'!X2719</f>
        <v>0</v>
      </c>
      <c r="AB2719" s="61"/>
      <c r="AC2719" s="97" t="str">
        <f t="shared" si="145"/>
        <v/>
      </c>
      <c r="AD2719" s="59">
        <f>'Inventory Ref Sheet'!Y2719</f>
        <v>0</v>
      </c>
      <c r="AE2719" s="59">
        <f>'Inventory Ref Sheet'!Z2719</f>
        <v>0</v>
      </c>
      <c r="AF2719" s="102">
        <f>'Inventory Ref Sheet'!AA2719</f>
        <v>0</v>
      </c>
      <c r="AG2719" s="59">
        <f>'Inventory Ref Sheet'!AD2719</f>
        <v>0</v>
      </c>
      <c r="AH2719" s="59">
        <f>'Inventory Ref Sheet'!AE2719</f>
        <v>0</v>
      </c>
      <c r="AI2719" s="100" t="str">
        <f ca="1">IF('Inventory Ref Sheet'!AG2719&gt;0,YEAR(TODAY())-'Inventory Ref Sheet'!AG2719,"")</f>
        <v/>
      </c>
      <c r="AJ2719" s="99"/>
      <c r="AK2719" s="60">
        <f>'Inventory Ref Sheet'!AJ2719</f>
        <v>0</v>
      </c>
      <c r="AL2719" s="99"/>
      <c r="AM2719" s="97" t="str">
        <f t="shared" si="146"/>
        <v/>
      </c>
    </row>
    <row r="2720" spans="10:39" x14ac:dyDescent="0.25">
      <c r="J2720" s="59">
        <f>'Inventory Ref Sheet'!AK2720</f>
        <v>0</v>
      </c>
      <c r="K2720" s="59">
        <f>'Inventory Ref Sheet'!AL2720</f>
        <v>0</v>
      </c>
      <c r="L2720" s="59">
        <f>'Inventory Ref Sheet'!AM2720</f>
        <v>0</v>
      </c>
      <c r="M2720" s="59">
        <f>'Inventory Ref Sheet'!AP2720</f>
        <v>0</v>
      </c>
      <c r="N2720" s="59">
        <f>'Inventory Ref Sheet'!AQ2720</f>
        <v>0</v>
      </c>
      <c r="O2720" s="100" t="str">
        <f ca="1">IF('Inventory Ref Sheet'!AS2720&gt;0,YEAR(TODAY())-'Inventory Ref Sheet'!AS2720,"")</f>
        <v/>
      </c>
      <c r="P2720" s="95">
        <f>'Inventory Ref Sheet'!AU2720</f>
        <v>0</v>
      </c>
      <c r="Q2720" s="60">
        <f>'Inventory Ref Sheet'!AV2720</f>
        <v>0</v>
      </c>
      <c r="R2720" s="61"/>
      <c r="S2720" s="100" t="str">
        <f t="shared" si="144"/>
        <v/>
      </c>
      <c r="T2720" s="59">
        <f>'Inventory Ref Sheet'!M2720</f>
        <v>0</v>
      </c>
      <c r="U2720" s="102">
        <f>'Inventory Ref Sheet'!N2720</f>
        <v>0</v>
      </c>
      <c r="V2720" s="59">
        <f>'Inventory Ref Sheet'!O2720</f>
        <v>0</v>
      </c>
      <c r="W2720" s="59">
        <f>'Inventory Ref Sheet'!R2720</f>
        <v>0</v>
      </c>
      <c r="X2720" s="59">
        <f>'Inventory Ref Sheet'!S2720</f>
        <v>0</v>
      </c>
      <c r="Y2720" s="100" t="str">
        <f ca="1">IF('Inventory Ref Sheet'!U2720&gt;0,YEAR(TODAY())-'Inventory Ref Sheet'!U2720,"")</f>
        <v/>
      </c>
      <c r="Z2720" s="95">
        <f>'Inventory Ref Sheet'!W2720</f>
        <v>0</v>
      </c>
      <c r="AA2720" s="60">
        <f>'Inventory Ref Sheet'!X2720</f>
        <v>0</v>
      </c>
      <c r="AB2720" s="61"/>
      <c r="AC2720" s="97" t="str">
        <f t="shared" si="145"/>
        <v/>
      </c>
      <c r="AD2720" s="59">
        <f>'Inventory Ref Sheet'!Y2720</f>
        <v>0</v>
      </c>
      <c r="AE2720" s="59">
        <f>'Inventory Ref Sheet'!Z2720</f>
        <v>0</v>
      </c>
      <c r="AF2720" s="102">
        <f>'Inventory Ref Sheet'!AA2720</f>
        <v>0</v>
      </c>
      <c r="AG2720" s="59">
        <f>'Inventory Ref Sheet'!AD2720</f>
        <v>0</v>
      </c>
      <c r="AH2720" s="59">
        <f>'Inventory Ref Sheet'!AE2720</f>
        <v>0</v>
      </c>
      <c r="AI2720" s="100" t="str">
        <f ca="1">IF('Inventory Ref Sheet'!AG2720&gt;0,YEAR(TODAY())-'Inventory Ref Sheet'!AG2720,"")</f>
        <v/>
      </c>
      <c r="AJ2720" s="99"/>
      <c r="AK2720" s="60">
        <f>'Inventory Ref Sheet'!AJ2720</f>
        <v>0</v>
      </c>
      <c r="AL2720" s="99"/>
      <c r="AM2720" s="97" t="str">
        <f t="shared" si="146"/>
        <v/>
      </c>
    </row>
    <row r="2721" spans="10:39" x14ac:dyDescent="0.25">
      <c r="J2721" s="59">
        <f>'Inventory Ref Sheet'!AK2721</f>
        <v>0</v>
      </c>
      <c r="K2721" s="59">
        <f>'Inventory Ref Sheet'!AL2721</f>
        <v>0</v>
      </c>
      <c r="L2721" s="59">
        <f>'Inventory Ref Sheet'!AM2721</f>
        <v>0</v>
      </c>
      <c r="M2721" s="59">
        <f>'Inventory Ref Sheet'!AP2721</f>
        <v>0</v>
      </c>
      <c r="N2721" s="59">
        <f>'Inventory Ref Sheet'!AQ2721</f>
        <v>0</v>
      </c>
      <c r="O2721" s="100" t="str">
        <f ca="1">IF('Inventory Ref Sheet'!AS2721&gt;0,YEAR(TODAY())-'Inventory Ref Sheet'!AS2721,"")</f>
        <v/>
      </c>
      <c r="P2721" s="95">
        <f>'Inventory Ref Sheet'!AU2721</f>
        <v>0</v>
      </c>
      <c r="Q2721" s="60">
        <f>'Inventory Ref Sheet'!AV2721</f>
        <v>0</v>
      </c>
      <c r="R2721" s="61"/>
      <c r="S2721" s="100" t="str">
        <f t="shared" si="144"/>
        <v/>
      </c>
      <c r="T2721" s="59">
        <f>'Inventory Ref Sheet'!M2721</f>
        <v>0</v>
      </c>
      <c r="U2721" s="102">
        <f>'Inventory Ref Sheet'!N2721</f>
        <v>0</v>
      </c>
      <c r="V2721" s="59">
        <f>'Inventory Ref Sheet'!O2721</f>
        <v>0</v>
      </c>
      <c r="W2721" s="59">
        <f>'Inventory Ref Sheet'!R2721</f>
        <v>0</v>
      </c>
      <c r="X2721" s="59">
        <f>'Inventory Ref Sheet'!S2721</f>
        <v>0</v>
      </c>
      <c r="Y2721" s="100" t="str">
        <f ca="1">IF('Inventory Ref Sheet'!U2721&gt;0,YEAR(TODAY())-'Inventory Ref Sheet'!U2721,"")</f>
        <v/>
      </c>
      <c r="Z2721" s="95">
        <f>'Inventory Ref Sheet'!W2721</f>
        <v>0</v>
      </c>
      <c r="AA2721" s="60">
        <f>'Inventory Ref Sheet'!X2721</f>
        <v>0</v>
      </c>
      <c r="AB2721" s="61"/>
      <c r="AC2721" s="97" t="str">
        <f t="shared" si="145"/>
        <v/>
      </c>
      <c r="AD2721" s="59">
        <f>'Inventory Ref Sheet'!Y2721</f>
        <v>0</v>
      </c>
      <c r="AE2721" s="59">
        <f>'Inventory Ref Sheet'!Z2721</f>
        <v>0</v>
      </c>
      <c r="AF2721" s="102">
        <f>'Inventory Ref Sheet'!AA2721</f>
        <v>0</v>
      </c>
      <c r="AG2721" s="59">
        <f>'Inventory Ref Sheet'!AD2721</f>
        <v>0</v>
      </c>
      <c r="AH2721" s="59">
        <f>'Inventory Ref Sheet'!AE2721</f>
        <v>0</v>
      </c>
      <c r="AI2721" s="100" t="str">
        <f ca="1">IF('Inventory Ref Sheet'!AG2721&gt;0,YEAR(TODAY())-'Inventory Ref Sheet'!AG2721,"")</f>
        <v/>
      </c>
      <c r="AJ2721" s="99"/>
      <c r="AK2721" s="60">
        <f>'Inventory Ref Sheet'!AJ2721</f>
        <v>0</v>
      </c>
      <c r="AL2721" s="99"/>
      <c r="AM2721" s="97" t="str">
        <f t="shared" si="146"/>
        <v/>
      </c>
    </row>
    <row r="2722" spans="10:39" x14ac:dyDescent="0.25">
      <c r="J2722" s="59">
        <f>'Inventory Ref Sheet'!AK2722</f>
        <v>0</v>
      </c>
      <c r="K2722" s="59">
        <f>'Inventory Ref Sheet'!AL2722</f>
        <v>0</v>
      </c>
      <c r="L2722" s="59">
        <f>'Inventory Ref Sheet'!AM2722</f>
        <v>0</v>
      </c>
      <c r="M2722" s="59">
        <f>'Inventory Ref Sheet'!AP2722</f>
        <v>0</v>
      </c>
      <c r="N2722" s="59">
        <f>'Inventory Ref Sheet'!AQ2722</f>
        <v>0</v>
      </c>
      <c r="O2722" s="100" t="str">
        <f ca="1">IF('Inventory Ref Sheet'!AS2722&gt;0,YEAR(TODAY())-'Inventory Ref Sheet'!AS2722,"")</f>
        <v/>
      </c>
      <c r="P2722" s="95">
        <f>'Inventory Ref Sheet'!AU2722</f>
        <v>0</v>
      </c>
      <c r="Q2722" s="60">
        <f>'Inventory Ref Sheet'!AV2722</f>
        <v>0</v>
      </c>
      <c r="R2722" s="61"/>
      <c r="S2722" s="100" t="str">
        <f t="shared" si="144"/>
        <v/>
      </c>
      <c r="T2722" s="59">
        <f>'Inventory Ref Sheet'!M2722</f>
        <v>0</v>
      </c>
      <c r="U2722" s="102">
        <f>'Inventory Ref Sheet'!N2722</f>
        <v>0</v>
      </c>
      <c r="V2722" s="59">
        <f>'Inventory Ref Sheet'!O2722</f>
        <v>0</v>
      </c>
      <c r="W2722" s="59">
        <f>'Inventory Ref Sheet'!R2722</f>
        <v>0</v>
      </c>
      <c r="X2722" s="59">
        <f>'Inventory Ref Sheet'!S2722</f>
        <v>0</v>
      </c>
      <c r="Y2722" s="100" t="str">
        <f ca="1">IF('Inventory Ref Sheet'!U2722&gt;0,YEAR(TODAY())-'Inventory Ref Sheet'!U2722,"")</f>
        <v/>
      </c>
      <c r="Z2722" s="95">
        <f>'Inventory Ref Sheet'!W2722</f>
        <v>0</v>
      </c>
      <c r="AA2722" s="60">
        <f>'Inventory Ref Sheet'!X2722</f>
        <v>0</v>
      </c>
      <c r="AB2722" s="61"/>
      <c r="AC2722" s="97" t="str">
        <f t="shared" si="145"/>
        <v/>
      </c>
      <c r="AD2722" s="59">
        <f>'Inventory Ref Sheet'!Y2722</f>
        <v>0</v>
      </c>
      <c r="AE2722" s="59">
        <f>'Inventory Ref Sheet'!Z2722</f>
        <v>0</v>
      </c>
      <c r="AF2722" s="102">
        <f>'Inventory Ref Sheet'!AA2722</f>
        <v>0</v>
      </c>
      <c r="AG2722" s="59">
        <f>'Inventory Ref Sheet'!AD2722</f>
        <v>0</v>
      </c>
      <c r="AH2722" s="59">
        <f>'Inventory Ref Sheet'!AE2722</f>
        <v>0</v>
      </c>
      <c r="AI2722" s="100" t="str">
        <f ca="1">IF('Inventory Ref Sheet'!AG2722&gt;0,YEAR(TODAY())-'Inventory Ref Sheet'!AG2722,"")</f>
        <v/>
      </c>
      <c r="AJ2722" s="99"/>
      <c r="AK2722" s="60">
        <f>'Inventory Ref Sheet'!AJ2722</f>
        <v>0</v>
      </c>
      <c r="AL2722" s="99"/>
      <c r="AM2722" s="97" t="str">
        <f t="shared" si="146"/>
        <v/>
      </c>
    </row>
    <row r="2723" spans="10:39" x14ac:dyDescent="0.25">
      <c r="J2723" s="59">
        <f>'Inventory Ref Sheet'!AK2723</f>
        <v>0</v>
      </c>
      <c r="K2723" s="59">
        <f>'Inventory Ref Sheet'!AL2723</f>
        <v>0</v>
      </c>
      <c r="L2723" s="59">
        <f>'Inventory Ref Sheet'!AM2723</f>
        <v>0</v>
      </c>
      <c r="M2723" s="59">
        <f>'Inventory Ref Sheet'!AP2723</f>
        <v>0</v>
      </c>
      <c r="N2723" s="59">
        <f>'Inventory Ref Sheet'!AQ2723</f>
        <v>0</v>
      </c>
      <c r="O2723" s="100" t="str">
        <f ca="1">IF('Inventory Ref Sheet'!AS2723&gt;0,YEAR(TODAY())-'Inventory Ref Sheet'!AS2723,"")</f>
        <v/>
      </c>
      <c r="P2723" s="95">
        <f>'Inventory Ref Sheet'!AU2723</f>
        <v>0</v>
      </c>
      <c r="Q2723" s="60">
        <f>'Inventory Ref Sheet'!AV2723</f>
        <v>0</v>
      </c>
      <c r="R2723" s="61"/>
      <c r="S2723" s="100" t="str">
        <f t="shared" si="144"/>
        <v/>
      </c>
      <c r="T2723" s="59">
        <f>'Inventory Ref Sheet'!M2723</f>
        <v>0</v>
      </c>
      <c r="U2723" s="102">
        <f>'Inventory Ref Sheet'!N2723</f>
        <v>0</v>
      </c>
      <c r="V2723" s="59">
        <f>'Inventory Ref Sheet'!O2723</f>
        <v>0</v>
      </c>
      <c r="W2723" s="59">
        <f>'Inventory Ref Sheet'!R2723</f>
        <v>0</v>
      </c>
      <c r="X2723" s="59">
        <f>'Inventory Ref Sheet'!S2723</f>
        <v>0</v>
      </c>
      <c r="Y2723" s="100" t="str">
        <f ca="1">IF('Inventory Ref Sheet'!U2723&gt;0,YEAR(TODAY())-'Inventory Ref Sheet'!U2723,"")</f>
        <v/>
      </c>
      <c r="Z2723" s="95">
        <f>'Inventory Ref Sheet'!W2723</f>
        <v>0</v>
      </c>
      <c r="AA2723" s="60">
        <f>'Inventory Ref Sheet'!X2723</f>
        <v>0</v>
      </c>
      <c r="AB2723" s="61"/>
      <c r="AC2723" s="97" t="str">
        <f t="shared" si="145"/>
        <v/>
      </c>
      <c r="AD2723" s="59">
        <f>'Inventory Ref Sheet'!Y2723</f>
        <v>0</v>
      </c>
      <c r="AE2723" s="59">
        <f>'Inventory Ref Sheet'!Z2723</f>
        <v>0</v>
      </c>
      <c r="AF2723" s="102">
        <f>'Inventory Ref Sheet'!AA2723</f>
        <v>0</v>
      </c>
      <c r="AG2723" s="59">
        <f>'Inventory Ref Sheet'!AD2723</f>
        <v>0</v>
      </c>
      <c r="AH2723" s="59">
        <f>'Inventory Ref Sheet'!AE2723</f>
        <v>0</v>
      </c>
      <c r="AI2723" s="100" t="str">
        <f ca="1">IF('Inventory Ref Sheet'!AG2723&gt;0,YEAR(TODAY())-'Inventory Ref Sheet'!AG2723,"")</f>
        <v/>
      </c>
      <c r="AJ2723" s="99"/>
      <c r="AK2723" s="60">
        <f>'Inventory Ref Sheet'!AJ2723</f>
        <v>0</v>
      </c>
      <c r="AL2723" s="99"/>
      <c r="AM2723" s="97" t="str">
        <f t="shared" si="146"/>
        <v/>
      </c>
    </row>
    <row r="2724" spans="10:39" x14ac:dyDescent="0.25">
      <c r="J2724" s="59">
        <f>'Inventory Ref Sheet'!AK2724</f>
        <v>0</v>
      </c>
      <c r="K2724" s="59">
        <f>'Inventory Ref Sheet'!AL2724</f>
        <v>0</v>
      </c>
      <c r="L2724" s="59">
        <f>'Inventory Ref Sheet'!AM2724</f>
        <v>0</v>
      </c>
      <c r="M2724" s="59">
        <f>'Inventory Ref Sheet'!AP2724</f>
        <v>0</v>
      </c>
      <c r="N2724" s="59">
        <f>'Inventory Ref Sheet'!AQ2724</f>
        <v>0</v>
      </c>
      <c r="O2724" s="100" t="str">
        <f ca="1">IF('Inventory Ref Sheet'!AS2724&gt;0,YEAR(TODAY())-'Inventory Ref Sheet'!AS2724,"")</f>
        <v/>
      </c>
      <c r="P2724" s="95">
        <f>'Inventory Ref Sheet'!AU2724</f>
        <v>0</v>
      </c>
      <c r="Q2724" s="60">
        <f>'Inventory Ref Sheet'!AV2724</f>
        <v>0</v>
      </c>
      <c r="R2724" s="61"/>
      <c r="S2724" s="100" t="str">
        <f t="shared" si="144"/>
        <v/>
      </c>
      <c r="T2724" s="59">
        <f>'Inventory Ref Sheet'!M2724</f>
        <v>0</v>
      </c>
      <c r="U2724" s="102">
        <f>'Inventory Ref Sheet'!N2724</f>
        <v>0</v>
      </c>
      <c r="V2724" s="59">
        <f>'Inventory Ref Sheet'!O2724</f>
        <v>0</v>
      </c>
      <c r="W2724" s="59">
        <f>'Inventory Ref Sheet'!R2724</f>
        <v>0</v>
      </c>
      <c r="X2724" s="59">
        <f>'Inventory Ref Sheet'!S2724</f>
        <v>0</v>
      </c>
      <c r="Y2724" s="100" t="str">
        <f ca="1">IF('Inventory Ref Sheet'!U2724&gt;0,YEAR(TODAY())-'Inventory Ref Sheet'!U2724,"")</f>
        <v/>
      </c>
      <c r="Z2724" s="95">
        <f>'Inventory Ref Sheet'!W2724</f>
        <v>0</v>
      </c>
      <c r="AA2724" s="60">
        <f>'Inventory Ref Sheet'!X2724</f>
        <v>0</v>
      </c>
      <c r="AB2724" s="61"/>
      <c r="AC2724" s="97" t="str">
        <f t="shared" si="145"/>
        <v/>
      </c>
      <c r="AD2724" s="59">
        <f>'Inventory Ref Sheet'!Y2724</f>
        <v>0</v>
      </c>
      <c r="AE2724" s="59">
        <f>'Inventory Ref Sheet'!Z2724</f>
        <v>0</v>
      </c>
      <c r="AF2724" s="102">
        <f>'Inventory Ref Sheet'!AA2724</f>
        <v>0</v>
      </c>
      <c r="AG2724" s="59">
        <f>'Inventory Ref Sheet'!AD2724</f>
        <v>0</v>
      </c>
      <c r="AH2724" s="59">
        <f>'Inventory Ref Sheet'!AE2724</f>
        <v>0</v>
      </c>
      <c r="AI2724" s="100" t="str">
        <f ca="1">IF('Inventory Ref Sheet'!AG2724&gt;0,YEAR(TODAY())-'Inventory Ref Sheet'!AG2724,"")</f>
        <v/>
      </c>
      <c r="AJ2724" s="99"/>
      <c r="AK2724" s="60">
        <f>'Inventory Ref Sheet'!AJ2724</f>
        <v>0</v>
      </c>
      <c r="AL2724" s="99"/>
      <c r="AM2724" s="97" t="str">
        <f t="shared" si="146"/>
        <v/>
      </c>
    </row>
    <row r="2725" spans="10:39" x14ac:dyDescent="0.25">
      <c r="J2725" s="59">
        <f>'Inventory Ref Sheet'!AK2725</f>
        <v>0</v>
      </c>
      <c r="K2725" s="59">
        <f>'Inventory Ref Sheet'!AL2725</f>
        <v>0</v>
      </c>
      <c r="L2725" s="59">
        <f>'Inventory Ref Sheet'!AM2725</f>
        <v>0</v>
      </c>
      <c r="M2725" s="59">
        <f>'Inventory Ref Sheet'!AP2725</f>
        <v>0</v>
      </c>
      <c r="N2725" s="59">
        <f>'Inventory Ref Sheet'!AQ2725</f>
        <v>0</v>
      </c>
      <c r="O2725" s="100" t="str">
        <f ca="1">IF('Inventory Ref Sheet'!AS2725&gt;0,YEAR(TODAY())-'Inventory Ref Sheet'!AS2725,"")</f>
        <v/>
      </c>
      <c r="P2725" s="95">
        <f>'Inventory Ref Sheet'!AU2725</f>
        <v>0</v>
      </c>
      <c r="Q2725" s="60">
        <f>'Inventory Ref Sheet'!AV2725</f>
        <v>0</v>
      </c>
      <c r="R2725" s="61"/>
      <c r="S2725" s="100" t="str">
        <f t="shared" si="144"/>
        <v/>
      </c>
      <c r="T2725" s="59">
        <f>'Inventory Ref Sheet'!M2725</f>
        <v>0</v>
      </c>
      <c r="U2725" s="102">
        <f>'Inventory Ref Sheet'!N2725</f>
        <v>0</v>
      </c>
      <c r="V2725" s="59">
        <f>'Inventory Ref Sheet'!O2725</f>
        <v>0</v>
      </c>
      <c r="W2725" s="59">
        <f>'Inventory Ref Sheet'!R2725</f>
        <v>0</v>
      </c>
      <c r="X2725" s="59">
        <f>'Inventory Ref Sheet'!S2725</f>
        <v>0</v>
      </c>
      <c r="Y2725" s="100" t="str">
        <f ca="1">IF('Inventory Ref Sheet'!U2725&gt;0,YEAR(TODAY())-'Inventory Ref Sheet'!U2725,"")</f>
        <v/>
      </c>
      <c r="Z2725" s="95">
        <f>'Inventory Ref Sheet'!W2725</f>
        <v>0</v>
      </c>
      <c r="AA2725" s="60">
        <f>'Inventory Ref Sheet'!X2725</f>
        <v>0</v>
      </c>
      <c r="AB2725" s="61"/>
      <c r="AC2725" s="97" t="str">
        <f t="shared" si="145"/>
        <v/>
      </c>
      <c r="AD2725" s="59">
        <f>'Inventory Ref Sheet'!Y2725</f>
        <v>0</v>
      </c>
      <c r="AE2725" s="59">
        <f>'Inventory Ref Sheet'!Z2725</f>
        <v>0</v>
      </c>
      <c r="AF2725" s="102">
        <f>'Inventory Ref Sheet'!AA2725</f>
        <v>0</v>
      </c>
      <c r="AG2725" s="59">
        <f>'Inventory Ref Sheet'!AD2725</f>
        <v>0</v>
      </c>
      <c r="AH2725" s="59">
        <f>'Inventory Ref Sheet'!AE2725</f>
        <v>0</v>
      </c>
      <c r="AI2725" s="100" t="str">
        <f ca="1">IF('Inventory Ref Sheet'!AG2725&gt;0,YEAR(TODAY())-'Inventory Ref Sheet'!AG2725,"")</f>
        <v/>
      </c>
      <c r="AJ2725" s="99"/>
      <c r="AK2725" s="60">
        <f>'Inventory Ref Sheet'!AJ2725</f>
        <v>0</v>
      </c>
      <c r="AL2725" s="99"/>
      <c r="AM2725" s="97" t="str">
        <f t="shared" si="146"/>
        <v/>
      </c>
    </row>
    <row r="2726" spans="10:39" x14ac:dyDescent="0.25">
      <c r="J2726" s="59">
        <f>'Inventory Ref Sheet'!AK2726</f>
        <v>0</v>
      </c>
      <c r="K2726" s="59">
        <f>'Inventory Ref Sheet'!AL2726</f>
        <v>0</v>
      </c>
      <c r="L2726" s="59">
        <f>'Inventory Ref Sheet'!AM2726</f>
        <v>0</v>
      </c>
      <c r="M2726" s="59">
        <f>'Inventory Ref Sheet'!AP2726</f>
        <v>0</v>
      </c>
      <c r="N2726" s="59">
        <f>'Inventory Ref Sheet'!AQ2726</f>
        <v>0</v>
      </c>
      <c r="O2726" s="100" t="str">
        <f ca="1">IF('Inventory Ref Sheet'!AS2726&gt;0,YEAR(TODAY())-'Inventory Ref Sheet'!AS2726,"")</f>
        <v/>
      </c>
      <c r="P2726" s="95">
        <f>'Inventory Ref Sheet'!AU2726</f>
        <v>0</v>
      </c>
      <c r="Q2726" s="60">
        <f>'Inventory Ref Sheet'!AV2726</f>
        <v>0</v>
      </c>
      <c r="R2726" s="61"/>
      <c r="S2726" s="100" t="str">
        <f t="shared" si="144"/>
        <v/>
      </c>
      <c r="T2726" s="59">
        <f>'Inventory Ref Sheet'!M2726</f>
        <v>0</v>
      </c>
      <c r="U2726" s="102">
        <f>'Inventory Ref Sheet'!N2726</f>
        <v>0</v>
      </c>
      <c r="V2726" s="59">
        <f>'Inventory Ref Sheet'!O2726</f>
        <v>0</v>
      </c>
      <c r="W2726" s="59">
        <f>'Inventory Ref Sheet'!R2726</f>
        <v>0</v>
      </c>
      <c r="X2726" s="59">
        <f>'Inventory Ref Sheet'!S2726</f>
        <v>0</v>
      </c>
      <c r="Y2726" s="100" t="str">
        <f ca="1">IF('Inventory Ref Sheet'!U2726&gt;0,YEAR(TODAY())-'Inventory Ref Sheet'!U2726,"")</f>
        <v/>
      </c>
      <c r="Z2726" s="95">
        <f>'Inventory Ref Sheet'!W2726</f>
        <v>0</v>
      </c>
      <c r="AA2726" s="60">
        <f>'Inventory Ref Sheet'!X2726</f>
        <v>0</v>
      </c>
      <c r="AB2726" s="61"/>
      <c r="AC2726" s="97" t="str">
        <f t="shared" si="145"/>
        <v/>
      </c>
      <c r="AD2726" s="59">
        <f>'Inventory Ref Sheet'!Y2726</f>
        <v>0</v>
      </c>
      <c r="AE2726" s="59">
        <f>'Inventory Ref Sheet'!Z2726</f>
        <v>0</v>
      </c>
      <c r="AF2726" s="102">
        <f>'Inventory Ref Sheet'!AA2726</f>
        <v>0</v>
      </c>
      <c r="AG2726" s="59">
        <f>'Inventory Ref Sheet'!AD2726</f>
        <v>0</v>
      </c>
      <c r="AH2726" s="59">
        <f>'Inventory Ref Sheet'!AE2726</f>
        <v>0</v>
      </c>
      <c r="AI2726" s="100" t="str">
        <f ca="1">IF('Inventory Ref Sheet'!AG2726&gt;0,YEAR(TODAY())-'Inventory Ref Sheet'!AG2726,"")</f>
        <v/>
      </c>
      <c r="AJ2726" s="99"/>
      <c r="AK2726" s="60">
        <f>'Inventory Ref Sheet'!AJ2726</f>
        <v>0</v>
      </c>
      <c r="AL2726" s="99"/>
      <c r="AM2726" s="97" t="str">
        <f t="shared" si="146"/>
        <v/>
      </c>
    </row>
    <row r="2727" spans="10:39" x14ac:dyDescent="0.25">
      <c r="J2727" s="59">
        <f>'Inventory Ref Sheet'!AK2727</f>
        <v>0</v>
      </c>
      <c r="K2727" s="59">
        <f>'Inventory Ref Sheet'!AL2727</f>
        <v>0</v>
      </c>
      <c r="L2727" s="59">
        <f>'Inventory Ref Sheet'!AM2727</f>
        <v>0</v>
      </c>
      <c r="M2727" s="59">
        <f>'Inventory Ref Sheet'!AP2727</f>
        <v>0</v>
      </c>
      <c r="N2727" s="59">
        <f>'Inventory Ref Sheet'!AQ2727</f>
        <v>0</v>
      </c>
      <c r="O2727" s="100" t="str">
        <f ca="1">IF('Inventory Ref Sheet'!AS2727&gt;0,YEAR(TODAY())-'Inventory Ref Sheet'!AS2727,"")</f>
        <v/>
      </c>
      <c r="P2727" s="95">
        <f>'Inventory Ref Sheet'!AU2727</f>
        <v>0</v>
      </c>
      <c r="Q2727" s="60">
        <f>'Inventory Ref Sheet'!AV2727</f>
        <v>0</v>
      </c>
      <c r="R2727" s="61"/>
      <c r="S2727" s="100" t="str">
        <f t="shared" si="144"/>
        <v/>
      </c>
      <c r="T2727" s="59">
        <f>'Inventory Ref Sheet'!M2727</f>
        <v>0</v>
      </c>
      <c r="U2727" s="102">
        <f>'Inventory Ref Sheet'!N2727</f>
        <v>0</v>
      </c>
      <c r="V2727" s="59">
        <f>'Inventory Ref Sheet'!O2727</f>
        <v>0</v>
      </c>
      <c r="W2727" s="59">
        <f>'Inventory Ref Sheet'!R2727</f>
        <v>0</v>
      </c>
      <c r="X2727" s="59">
        <f>'Inventory Ref Sheet'!S2727</f>
        <v>0</v>
      </c>
      <c r="Y2727" s="100" t="str">
        <f ca="1">IF('Inventory Ref Sheet'!U2727&gt;0,YEAR(TODAY())-'Inventory Ref Sheet'!U2727,"")</f>
        <v/>
      </c>
      <c r="Z2727" s="95">
        <f>'Inventory Ref Sheet'!W2727</f>
        <v>0</v>
      </c>
      <c r="AA2727" s="60">
        <f>'Inventory Ref Sheet'!X2727</f>
        <v>0</v>
      </c>
      <c r="AB2727" s="61"/>
      <c r="AC2727" s="97" t="str">
        <f t="shared" si="145"/>
        <v/>
      </c>
      <c r="AD2727" s="59">
        <f>'Inventory Ref Sheet'!Y2727</f>
        <v>0</v>
      </c>
      <c r="AE2727" s="59">
        <f>'Inventory Ref Sheet'!Z2727</f>
        <v>0</v>
      </c>
      <c r="AF2727" s="102">
        <f>'Inventory Ref Sheet'!AA2727</f>
        <v>0</v>
      </c>
      <c r="AG2727" s="59">
        <f>'Inventory Ref Sheet'!AD2727</f>
        <v>0</v>
      </c>
      <c r="AH2727" s="59">
        <f>'Inventory Ref Sheet'!AE2727</f>
        <v>0</v>
      </c>
      <c r="AI2727" s="100" t="str">
        <f ca="1">IF('Inventory Ref Sheet'!AG2727&gt;0,YEAR(TODAY())-'Inventory Ref Sheet'!AG2727,"")</f>
        <v/>
      </c>
      <c r="AJ2727" s="99"/>
      <c r="AK2727" s="60">
        <f>'Inventory Ref Sheet'!AJ2727</f>
        <v>0</v>
      </c>
      <c r="AL2727" s="99"/>
      <c r="AM2727" s="97" t="str">
        <f t="shared" si="146"/>
        <v/>
      </c>
    </row>
    <row r="2728" spans="10:39" x14ac:dyDescent="0.25">
      <c r="J2728" s="59">
        <f>'Inventory Ref Sheet'!AK2728</f>
        <v>0</v>
      </c>
      <c r="K2728" s="59">
        <f>'Inventory Ref Sheet'!AL2728</f>
        <v>0</v>
      </c>
      <c r="L2728" s="59">
        <f>'Inventory Ref Sheet'!AM2728</f>
        <v>0</v>
      </c>
      <c r="M2728" s="59">
        <f>'Inventory Ref Sheet'!AP2728</f>
        <v>0</v>
      </c>
      <c r="N2728" s="59">
        <f>'Inventory Ref Sheet'!AQ2728</f>
        <v>0</v>
      </c>
      <c r="O2728" s="100" t="str">
        <f ca="1">IF('Inventory Ref Sheet'!AS2728&gt;0,YEAR(TODAY())-'Inventory Ref Sheet'!AS2728,"")</f>
        <v/>
      </c>
      <c r="P2728" s="95">
        <f>'Inventory Ref Sheet'!AU2728</f>
        <v>0</v>
      </c>
      <c r="Q2728" s="60">
        <f>'Inventory Ref Sheet'!AV2728</f>
        <v>0</v>
      </c>
      <c r="R2728" s="61"/>
      <c r="S2728" s="100" t="str">
        <f t="shared" si="144"/>
        <v/>
      </c>
      <c r="T2728" s="59">
        <f>'Inventory Ref Sheet'!M2728</f>
        <v>0</v>
      </c>
      <c r="U2728" s="102">
        <f>'Inventory Ref Sheet'!N2728</f>
        <v>0</v>
      </c>
      <c r="V2728" s="59">
        <f>'Inventory Ref Sheet'!O2728</f>
        <v>0</v>
      </c>
      <c r="W2728" s="59">
        <f>'Inventory Ref Sheet'!R2728</f>
        <v>0</v>
      </c>
      <c r="X2728" s="59">
        <f>'Inventory Ref Sheet'!S2728</f>
        <v>0</v>
      </c>
      <c r="Y2728" s="100" t="str">
        <f ca="1">IF('Inventory Ref Sheet'!U2728&gt;0,YEAR(TODAY())-'Inventory Ref Sheet'!U2728,"")</f>
        <v/>
      </c>
      <c r="Z2728" s="95">
        <f>'Inventory Ref Sheet'!W2728</f>
        <v>0</v>
      </c>
      <c r="AA2728" s="60">
        <f>'Inventory Ref Sheet'!X2728</f>
        <v>0</v>
      </c>
      <c r="AB2728" s="61"/>
      <c r="AC2728" s="97" t="str">
        <f t="shared" si="145"/>
        <v/>
      </c>
      <c r="AD2728" s="59">
        <f>'Inventory Ref Sheet'!Y2728</f>
        <v>0</v>
      </c>
      <c r="AE2728" s="59">
        <f>'Inventory Ref Sheet'!Z2728</f>
        <v>0</v>
      </c>
      <c r="AF2728" s="102">
        <f>'Inventory Ref Sheet'!AA2728</f>
        <v>0</v>
      </c>
      <c r="AG2728" s="59">
        <f>'Inventory Ref Sheet'!AD2728</f>
        <v>0</v>
      </c>
      <c r="AH2728" s="59">
        <f>'Inventory Ref Sheet'!AE2728</f>
        <v>0</v>
      </c>
      <c r="AI2728" s="100" t="str">
        <f ca="1">IF('Inventory Ref Sheet'!AG2728&gt;0,YEAR(TODAY())-'Inventory Ref Sheet'!AG2728,"")</f>
        <v/>
      </c>
      <c r="AJ2728" s="99"/>
      <c r="AK2728" s="60">
        <f>'Inventory Ref Sheet'!AJ2728</f>
        <v>0</v>
      </c>
      <c r="AL2728" s="99"/>
      <c r="AM2728" s="97" t="str">
        <f t="shared" si="146"/>
        <v/>
      </c>
    </row>
    <row r="2729" spans="10:39" x14ac:dyDescent="0.25">
      <c r="J2729" s="59">
        <f>'Inventory Ref Sheet'!AK2729</f>
        <v>0</v>
      </c>
      <c r="K2729" s="59">
        <f>'Inventory Ref Sheet'!AL2729</f>
        <v>0</v>
      </c>
      <c r="L2729" s="59">
        <f>'Inventory Ref Sheet'!AM2729</f>
        <v>0</v>
      </c>
      <c r="M2729" s="59">
        <f>'Inventory Ref Sheet'!AP2729</f>
        <v>0</v>
      </c>
      <c r="N2729" s="59">
        <f>'Inventory Ref Sheet'!AQ2729</f>
        <v>0</v>
      </c>
      <c r="O2729" s="100" t="str">
        <f ca="1">IF('Inventory Ref Sheet'!AS2729&gt;0,YEAR(TODAY())-'Inventory Ref Sheet'!AS2729,"")</f>
        <v/>
      </c>
      <c r="P2729" s="95">
        <f>'Inventory Ref Sheet'!AU2729</f>
        <v>0</v>
      </c>
      <c r="Q2729" s="60">
        <f>'Inventory Ref Sheet'!AV2729</f>
        <v>0</v>
      </c>
      <c r="R2729" s="61"/>
      <c r="S2729" s="100" t="str">
        <f t="shared" si="144"/>
        <v/>
      </c>
      <c r="T2729" s="59">
        <f>'Inventory Ref Sheet'!M2729</f>
        <v>0</v>
      </c>
      <c r="U2729" s="102">
        <f>'Inventory Ref Sheet'!N2729</f>
        <v>0</v>
      </c>
      <c r="V2729" s="59">
        <f>'Inventory Ref Sheet'!O2729</f>
        <v>0</v>
      </c>
      <c r="W2729" s="59">
        <f>'Inventory Ref Sheet'!R2729</f>
        <v>0</v>
      </c>
      <c r="X2729" s="59">
        <f>'Inventory Ref Sheet'!S2729</f>
        <v>0</v>
      </c>
      <c r="Y2729" s="100" t="str">
        <f ca="1">IF('Inventory Ref Sheet'!U2729&gt;0,YEAR(TODAY())-'Inventory Ref Sheet'!U2729,"")</f>
        <v/>
      </c>
      <c r="Z2729" s="95">
        <f>'Inventory Ref Sheet'!W2729</f>
        <v>0</v>
      </c>
      <c r="AA2729" s="60">
        <f>'Inventory Ref Sheet'!X2729</f>
        <v>0</v>
      </c>
      <c r="AB2729" s="61"/>
      <c r="AC2729" s="97" t="str">
        <f t="shared" si="145"/>
        <v/>
      </c>
      <c r="AD2729" s="59">
        <f>'Inventory Ref Sheet'!Y2729</f>
        <v>0</v>
      </c>
      <c r="AE2729" s="59">
        <f>'Inventory Ref Sheet'!Z2729</f>
        <v>0</v>
      </c>
      <c r="AF2729" s="102">
        <f>'Inventory Ref Sheet'!AA2729</f>
        <v>0</v>
      </c>
      <c r="AG2729" s="59">
        <f>'Inventory Ref Sheet'!AD2729</f>
        <v>0</v>
      </c>
      <c r="AH2729" s="59">
        <f>'Inventory Ref Sheet'!AE2729</f>
        <v>0</v>
      </c>
      <c r="AI2729" s="100" t="str">
        <f ca="1">IF('Inventory Ref Sheet'!AG2729&gt;0,YEAR(TODAY())-'Inventory Ref Sheet'!AG2729,"")</f>
        <v/>
      </c>
      <c r="AJ2729" s="99"/>
      <c r="AK2729" s="60">
        <f>'Inventory Ref Sheet'!AJ2729</f>
        <v>0</v>
      </c>
      <c r="AL2729" s="99"/>
      <c r="AM2729" s="97" t="str">
        <f t="shared" si="146"/>
        <v/>
      </c>
    </row>
    <row r="2730" spans="10:39" x14ac:dyDescent="0.25">
      <c r="J2730" s="59">
        <f>'Inventory Ref Sheet'!AK2730</f>
        <v>0</v>
      </c>
      <c r="K2730" s="59">
        <f>'Inventory Ref Sheet'!AL2730</f>
        <v>0</v>
      </c>
      <c r="L2730" s="59">
        <f>'Inventory Ref Sheet'!AM2730</f>
        <v>0</v>
      </c>
      <c r="M2730" s="59">
        <f>'Inventory Ref Sheet'!AP2730</f>
        <v>0</v>
      </c>
      <c r="N2730" s="59">
        <f>'Inventory Ref Sheet'!AQ2730</f>
        <v>0</v>
      </c>
      <c r="O2730" s="100" t="str">
        <f ca="1">IF('Inventory Ref Sheet'!AS2730&gt;0,YEAR(TODAY())-'Inventory Ref Sheet'!AS2730,"")</f>
        <v/>
      </c>
      <c r="P2730" s="95">
        <f>'Inventory Ref Sheet'!AU2730</f>
        <v>0</v>
      </c>
      <c r="Q2730" s="60">
        <f>'Inventory Ref Sheet'!AV2730</f>
        <v>0</v>
      </c>
      <c r="R2730" s="61"/>
      <c r="S2730" s="100" t="str">
        <f t="shared" si="144"/>
        <v/>
      </c>
      <c r="T2730" s="59">
        <f>'Inventory Ref Sheet'!M2730</f>
        <v>0</v>
      </c>
      <c r="U2730" s="102">
        <f>'Inventory Ref Sheet'!N2730</f>
        <v>0</v>
      </c>
      <c r="V2730" s="59">
        <f>'Inventory Ref Sheet'!O2730</f>
        <v>0</v>
      </c>
      <c r="W2730" s="59">
        <f>'Inventory Ref Sheet'!R2730</f>
        <v>0</v>
      </c>
      <c r="X2730" s="59">
        <f>'Inventory Ref Sheet'!S2730</f>
        <v>0</v>
      </c>
      <c r="Y2730" s="100" t="str">
        <f ca="1">IF('Inventory Ref Sheet'!U2730&gt;0,YEAR(TODAY())-'Inventory Ref Sheet'!U2730,"")</f>
        <v/>
      </c>
      <c r="Z2730" s="95">
        <f>'Inventory Ref Sheet'!W2730</f>
        <v>0</v>
      </c>
      <c r="AA2730" s="60">
        <f>'Inventory Ref Sheet'!X2730</f>
        <v>0</v>
      </c>
      <c r="AB2730" s="61"/>
      <c r="AC2730" s="97" t="str">
        <f t="shared" si="145"/>
        <v/>
      </c>
      <c r="AD2730" s="59">
        <f>'Inventory Ref Sheet'!Y2730</f>
        <v>0</v>
      </c>
      <c r="AE2730" s="59">
        <f>'Inventory Ref Sheet'!Z2730</f>
        <v>0</v>
      </c>
      <c r="AF2730" s="102">
        <f>'Inventory Ref Sheet'!AA2730</f>
        <v>0</v>
      </c>
      <c r="AG2730" s="59">
        <f>'Inventory Ref Sheet'!AD2730</f>
        <v>0</v>
      </c>
      <c r="AH2730" s="59">
        <f>'Inventory Ref Sheet'!AE2730</f>
        <v>0</v>
      </c>
      <c r="AI2730" s="100" t="str">
        <f ca="1">IF('Inventory Ref Sheet'!AG2730&gt;0,YEAR(TODAY())-'Inventory Ref Sheet'!AG2730,"")</f>
        <v/>
      </c>
      <c r="AJ2730" s="99"/>
      <c r="AK2730" s="60">
        <f>'Inventory Ref Sheet'!AJ2730</f>
        <v>0</v>
      </c>
      <c r="AL2730" s="99"/>
      <c r="AM2730" s="97" t="str">
        <f t="shared" si="146"/>
        <v/>
      </c>
    </row>
    <row r="2731" spans="10:39" x14ac:dyDescent="0.25">
      <c r="J2731" s="59">
        <f>'Inventory Ref Sheet'!AK2731</f>
        <v>0</v>
      </c>
      <c r="K2731" s="59">
        <f>'Inventory Ref Sheet'!AL2731</f>
        <v>0</v>
      </c>
      <c r="L2731" s="59">
        <f>'Inventory Ref Sheet'!AM2731</f>
        <v>0</v>
      </c>
      <c r="M2731" s="59">
        <f>'Inventory Ref Sheet'!AP2731</f>
        <v>0</v>
      </c>
      <c r="N2731" s="59">
        <f>'Inventory Ref Sheet'!AQ2731</f>
        <v>0</v>
      </c>
      <c r="O2731" s="100" t="str">
        <f ca="1">IF('Inventory Ref Sheet'!AS2731&gt;0,YEAR(TODAY())-'Inventory Ref Sheet'!AS2731,"")</f>
        <v/>
      </c>
      <c r="P2731" s="95">
        <f>'Inventory Ref Sheet'!AU2731</f>
        <v>0</v>
      </c>
      <c r="Q2731" s="60">
        <f>'Inventory Ref Sheet'!AV2731</f>
        <v>0</v>
      </c>
      <c r="R2731" s="61"/>
      <c r="S2731" s="100" t="str">
        <f t="shared" si="144"/>
        <v/>
      </c>
      <c r="T2731" s="59">
        <f>'Inventory Ref Sheet'!M2731</f>
        <v>0</v>
      </c>
      <c r="U2731" s="102">
        <f>'Inventory Ref Sheet'!N2731</f>
        <v>0</v>
      </c>
      <c r="V2731" s="59">
        <f>'Inventory Ref Sheet'!O2731</f>
        <v>0</v>
      </c>
      <c r="W2731" s="59">
        <f>'Inventory Ref Sheet'!R2731</f>
        <v>0</v>
      </c>
      <c r="X2731" s="59">
        <f>'Inventory Ref Sheet'!S2731</f>
        <v>0</v>
      </c>
      <c r="Y2731" s="100" t="str">
        <f ca="1">IF('Inventory Ref Sheet'!U2731&gt;0,YEAR(TODAY())-'Inventory Ref Sheet'!U2731,"")</f>
        <v/>
      </c>
      <c r="Z2731" s="95">
        <f>'Inventory Ref Sheet'!W2731</f>
        <v>0</v>
      </c>
      <c r="AA2731" s="60">
        <f>'Inventory Ref Sheet'!X2731</f>
        <v>0</v>
      </c>
      <c r="AB2731" s="61"/>
      <c r="AC2731" s="97" t="str">
        <f t="shared" si="145"/>
        <v/>
      </c>
      <c r="AD2731" s="59">
        <f>'Inventory Ref Sheet'!Y2731</f>
        <v>0</v>
      </c>
      <c r="AE2731" s="59">
        <f>'Inventory Ref Sheet'!Z2731</f>
        <v>0</v>
      </c>
      <c r="AF2731" s="102">
        <f>'Inventory Ref Sheet'!AA2731</f>
        <v>0</v>
      </c>
      <c r="AG2731" s="59">
        <f>'Inventory Ref Sheet'!AD2731</f>
        <v>0</v>
      </c>
      <c r="AH2731" s="59">
        <f>'Inventory Ref Sheet'!AE2731</f>
        <v>0</v>
      </c>
      <c r="AI2731" s="100" t="str">
        <f ca="1">IF('Inventory Ref Sheet'!AG2731&gt;0,YEAR(TODAY())-'Inventory Ref Sheet'!AG2731,"")</f>
        <v/>
      </c>
      <c r="AJ2731" s="99"/>
      <c r="AK2731" s="60">
        <f>'Inventory Ref Sheet'!AJ2731</f>
        <v>0</v>
      </c>
      <c r="AL2731" s="99"/>
      <c r="AM2731" s="97" t="str">
        <f t="shared" si="146"/>
        <v/>
      </c>
    </row>
    <row r="2732" spans="10:39" x14ac:dyDescent="0.25">
      <c r="J2732" s="59">
        <f>'Inventory Ref Sheet'!AK2732</f>
        <v>0</v>
      </c>
      <c r="K2732" s="59">
        <f>'Inventory Ref Sheet'!AL2732</f>
        <v>0</v>
      </c>
      <c r="L2732" s="59">
        <f>'Inventory Ref Sheet'!AM2732</f>
        <v>0</v>
      </c>
      <c r="M2732" s="59">
        <f>'Inventory Ref Sheet'!AP2732</f>
        <v>0</v>
      </c>
      <c r="N2732" s="59">
        <f>'Inventory Ref Sheet'!AQ2732</f>
        <v>0</v>
      </c>
      <c r="O2732" s="100" t="str">
        <f ca="1">IF('Inventory Ref Sheet'!AS2732&gt;0,YEAR(TODAY())-'Inventory Ref Sheet'!AS2732,"")</f>
        <v/>
      </c>
      <c r="P2732" s="95">
        <f>'Inventory Ref Sheet'!AU2732</f>
        <v>0</v>
      </c>
      <c r="Q2732" s="60">
        <f>'Inventory Ref Sheet'!AV2732</f>
        <v>0</v>
      </c>
      <c r="R2732" s="61"/>
      <c r="S2732" s="100" t="str">
        <f t="shared" si="144"/>
        <v/>
      </c>
      <c r="T2732" s="59">
        <f>'Inventory Ref Sheet'!M2732</f>
        <v>0</v>
      </c>
      <c r="U2732" s="102">
        <f>'Inventory Ref Sheet'!N2732</f>
        <v>0</v>
      </c>
      <c r="V2732" s="59">
        <f>'Inventory Ref Sheet'!O2732</f>
        <v>0</v>
      </c>
      <c r="W2732" s="59">
        <f>'Inventory Ref Sheet'!R2732</f>
        <v>0</v>
      </c>
      <c r="X2732" s="59">
        <f>'Inventory Ref Sheet'!S2732</f>
        <v>0</v>
      </c>
      <c r="Y2732" s="100" t="str">
        <f ca="1">IF('Inventory Ref Sheet'!U2732&gt;0,YEAR(TODAY())-'Inventory Ref Sheet'!U2732,"")</f>
        <v/>
      </c>
      <c r="Z2732" s="95">
        <f>'Inventory Ref Sheet'!W2732</f>
        <v>0</v>
      </c>
      <c r="AA2732" s="60">
        <f>'Inventory Ref Sheet'!X2732</f>
        <v>0</v>
      </c>
      <c r="AB2732" s="61"/>
      <c r="AC2732" s="97" t="str">
        <f t="shared" si="145"/>
        <v/>
      </c>
      <c r="AD2732" s="59">
        <f>'Inventory Ref Sheet'!Y2732</f>
        <v>0</v>
      </c>
      <c r="AE2732" s="59">
        <f>'Inventory Ref Sheet'!Z2732</f>
        <v>0</v>
      </c>
      <c r="AF2732" s="102">
        <f>'Inventory Ref Sheet'!AA2732</f>
        <v>0</v>
      </c>
      <c r="AG2732" s="59">
        <f>'Inventory Ref Sheet'!AD2732</f>
        <v>0</v>
      </c>
      <c r="AH2732" s="59">
        <f>'Inventory Ref Sheet'!AE2732</f>
        <v>0</v>
      </c>
      <c r="AI2732" s="100" t="str">
        <f ca="1">IF('Inventory Ref Sheet'!AG2732&gt;0,YEAR(TODAY())-'Inventory Ref Sheet'!AG2732,"")</f>
        <v/>
      </c>
      <c r="AJ2732" s="99"/>
      <c r="AK2732" s="60">
        <f>'Inventory Ref Sheet'!AJ2732</f>
        <v>0</v>
      </c>
      <c r="AL2732" s="99"/>
      <c r="AM2732" s="97" t="str">
        <f t="shared" si="146"/>
        <v/>
      </c>
    </row>
    <row r="2733" spans="10:39" x14ac:dyDescent="0.25">
      <c r="J2733" s="59">
        <f>'Inventory Ref Sheet'!AK2733</f>
        <v>0</v>
      </c>
      <c r="K2733" s="59">
        <f>'Inventory Ref Sheet'!AL2733</f>
        <v>0</v>
      </c>
      <c r="L2733" s="59">
        <f>'Inventory Ref Sheet'!AM2733</f>
        <v>0</v>
      </c>
      <c r="M2733" s="59">
        <f>'Inventory Ref Sheet'!AP2733</f>
        <v>0</v>
      </c>
      <c r="N2733" s="59">
        <f>'Inventory Ref Sheet'!AQ2733</f>
        <v>0</v>
      </c>
      <c r="O2733" s="100" t="str">
        <f ca="1">IF('Inventory Ref Sheet'!AS2733&gt;0,YEAR(TODAY())-'Inventory Ref Sheet'!AS2733,"")</f>
        <v/>
      </c>
      <c r="P2733" s="95">
        <f>'Inventory Ref Sheet'!AU2733</f>
        <v>0</v>
      </c>
      <c r="Q2733" s="60">
        <f>'Inventory Ref Sheet'!AV2733</f>
        <v>0</v>
      </c>
      <c r="R2733" s="61"/>
      <c r="S2733" s="100" t="str">
        <f t="shared" si="144"/>
        <v/>
      </c>
      <c r="T2733" s="59">
        <f>'Inventory Ref Sheet'!M2733</f>
        <v>0</v>
      </c>
      <c r="U2733" s="102">
        <f>'Inventory Ref Sheet'!N2733</f>
        <v>0</v>
      </c>
      <c r="V2733" s="59">
        <f>'Inventory Ref Sheet'!O2733</f>
        <v>0</v>
      </c>
      <c r="W2733" s="59">
        <f>'Inventory Ref Sheet'!R2733</f>
        <v>0</v>
      </c>
      <c r="X2733" s="59">
        <f>'Inventory Ref Sheet'!S2733</f>
        <v>0</v>
      </c>
      <c r="Y2733" s="100" t="str">
        <f ca="1">IF('Inventory Ref Sheet'!U2733&gt;0,YEAR(TODAY())-'Inventory Ref Sheet'!U2733,"")</f>
        <v/>
      </c>
      <c r="Z2733" s="95">
        <f>'Inventory Ref Sheet'!W2733</f>
        <v>0</v>
      </c>
      <c r="AA2733" s="60">
        <f>'Inventory Ref Sheet'!X2733</f>
        <v>0</v>
      </c>
      <c r="AB2733" s="61"/>
      <c r="AC2733" s="97" t="str">
        <f t="shared" si="145"/>
        <v/>
      </c>
      <c r="AD2733" s="59">
        <f>'Inventory Ref Sheet'!Y2733</f>
        <v>0</v>
      </c>
      <c r="AE2733" s="59">
        <f>'Inventory Ref Sheet'!Z2733</f>
        <v>0</v>
      </c>
      <c r="AF2733" s="102">
        <f>'Inventory Ref Sheet'!AA2733</f>
        <v>0</v>
      </c>
      <c r="AG2733" s="59">
        <f>'Inventory Ref Sheet'!AD2733</f>
        <v>0</v>
      </c>
      <c r="AH2733" s="59">
        <f>'Inventory Ref Sheet'!AE2733</f>
        <v>0</v>
      </c>
      <c r="AI2733" s="100" t="str">
        <f ca="1">IF('Inventory Ref Sheet'!AG2733&gt;0,YEAR(TODAY())-'Inventory Ref Sheet'!AG2733,"")</f>
        <v/>
      </c>
      <c r="AJ2733" s="99"/>
      <c r="AK2733" s="60">
        <f>'Inventory Ref Sheet'!AJ2733</f>
        <v>0</v>
      </c>
      <c r="AL2733" s="99"/>
      <c r="AM2733" s="97" t="str">
        <f t="shared" si="146"/>
        <v/>
      </c>
    </row>
    <row r="2734" spans="10:39" x14ac:dyDescent="0.25">
      <c r="J2734" s="59">
        <f>'Inventory Ref Sheet'!AK2734</f>
        <v>0</v>
      </c>
      <c r="K2734" s="59">
        <f>'Inventory Ref Sheet'!AL2734</f>
        <v>0</v>
      </c>
      <c r="L2734" s="59">
        <f>'Inventory Ref Sheet'!AM2734</f>
        <v>0</v>
      </c>
      <c r="M2734" s="59">
        <f>'Inventory Ref Sheet'!AP2734</f>
        <v>0</v>
      </c>
      <c r="N2734" s="59">
        <f>'Inventory Ref Sheet'!AQ2734</f>
        <v>0</v>
      </c>
      <c r="O2734" s="100" t="str">
        <f ca="1">IF('Inventory Ref Sheet'!AS2734&gt;0,YEAR(TODAY())-'Inventory Ref Sheet'!AS2734,"")</f>
        <v/>
      </c>
      <c r="P2734" s="95">
        <f>'Inventory Ref Sheet'!AU2734</f>
        <v>0</v>
      </c>
      <c r="Q2734" s="60">
        <f>'Inventory Ref Sheet'!AV2734</f>
        <v>0</v>
      </c>
      <c r="R2734" s="61"/>
      <c r="S2734" s="100" t="str">
        <f t="shared" si="144"/>
        <v/>
      </c>
      <c r="T2734" s="59">
        <f>'Inventory Ref Sheet'!M2734</f>
        <v>0</v>
      </c>
      <c r="U2734" s="102">
        <f>'Inventory Ref Sheet'!N2734</f>
        <v>0</v>
      </c>
      <c r="V2734" s="59">
        <f>'Inventory Ref Sheet'!O2734</f>
        <v>0</v>
      </c>
      <c r="W2734" s="59">
        <f>'Inventory Ref Sheet'!R2734</f>
        <v>0</v>
      </c>
      <c r="X2734" s="59">
        <f>'Inventory Ref Sheet'!S2734</f>
        <v>0</v>
      </c>
      <c r="Y2734" s="100" t="str">
        <f ca="1">IF('Inventory Ref Sheet'!U2734&gt;0,YEAR(TODAY())-'Inventory Ref Sheet'!U2734,"")</f>
        <v/>
      </c>
      <c r="Z2734" s="95">
        <f>'Inventory Ref Sheet'!W2734</f>
        <v>0</v>
      </c>
      <c r="AA2734" s="60">
        <f>'Inventory Ref Sheet'!X2734</f>
        <v>0</v>
      </c>
      <c r="AB2734" s="61"/>
      <c r="AC2734" s="97" t="str">
        <f t="shared" si="145"/>
        <v/>
      </c>
      <c r="AD2734" s="59">
        <f>'Inventory Ref Sheet'!Y2734</f>
        <v>0</v>
      </c>
      <c r="AE2734" s="59">
        <f>'Inventory Ref Sheet'!Z2734</f>
        <v>0</v>
      </c>
      <c r="AF2734" s="102">
        <f>'Inventory Ref Sheet'!AA2734</f>
        <v>0</v>
      </c>
      <c r="AG2734" s="59">
        <f>'Inventory Ref Sheet'!AD2734</f>
        <v>0</v>
      </c>
      <c r="AH2734" s="59">
        <f>'Inventory Ref Sheet'!AE2734</f>
        <v>0</v>
      </c>
      <c r="AI2734" s="100" t="str">
        <f ca="1">IF('Inventory Ref Sheet'!AG2734&gt;0,YEAR(TODAY())-'Inventory Ref Sheet'!AG2734,"")</f>
        <v/>
      </c>
      <c r="AJ2734" s="99"/>
      <c r="AK2734" s="60">
        <f>'Inventory Ref Sheet'!AJ2734</f>
        <v>0</v>
      </c>
      <c r="AL2734" s="99"/>
      <c r="AM2734" s="97" t="str">
        <f t="shared" si="146"/>
        <v/>
      </c>
    </row>
    <row r="2735" spans="10:39" x14ac:dyDescent="0.25">
      <c r="J2735" s="59">
        <f>'Inventory Ref Sheet'!AK2735</f>
        <v>0</v>
      </c>
      <c r="K2735" s="59">
        <f>'Inventory Ref Sheet'!AL2735</f>
        <v>0</v>
      </c>
      <c r="L2735" s="59">
        <f>'Inventory Ref Sheet'!AM2735</f>
        <v>0</v>
      </c>
      <c r="M2735" s="59">
        <f>'Inventory Ref Sheet'!AP2735</f>
        <v>0</v>
      </c>
      <c r="N2735" s="59">
        <f>'Inventory Ref Sheet'!AQ2735</f>
        <v>0</v>
      </c>
      <c r="O2735" s="100" t="str">
        <f ca="1">IF('Inventory Ref Sheet'!AS2735&gt;0,YEAR(TODAY())-'Inventory Ref Sheet'!AS2735,"")</f>
        <v/>
      </c>
      <c r="P2735" s="95">
        <f>'Inventory Ref Sheet'!AU2735</f>
        <v>0</v>
      </c>
      <c r="Q2735" s="60">
        <f>'Inventory Ref Sheet'!AV2735</f>
        <v>0</v>
      </c>
      <c r="R2735" s="61"/>
      <c r="S2735" s="100" t="str">
        <f t="shared" si="144"/>
        <v/>
      </c>
      <c r="T2735" s="59">
        <f>'Inventory Ref Sheet'!M2735</f>
        <v>0</v>
      </c>
      <c r="U2735" s="102">
        <f>'Inventory Ref Sheet'!N2735</f>
        <v>0</v>
      </c>
      <c r="V2735" s="59">
        <f>'Inventory Ref Sheet'!O2735</f>
        <v>0</v>
      </c>
      <c r="W2735" s="59">
        <f>'Inventory Ref Sheet'!R2735</f>
        <v>0</v>
      </c>
      <c r="X2735" s="59">
        <f>'Inventory Ref Sheet'!S2735</f>
        <v>0</v>
      </c>
      <c r="Y2735" s="100" t="str">
        <f ca="1">IF('Inventory Ref Sheet'!U2735&gt;0,YEAR(TODAY())-'Inventory Ref Sheet'!U2735,"")</f>
        <v/>
      </c>
      <c r="Z2735" s="95">
        <f>'Inventory Ref Sheet'!W2735</f>
        <v>0</v>
      </c>
      <c r="AA2735" s="60">
        <f>'Inventory Ref Sheet'!X2735</f>
        <v>0</v>
      </c>
      <c r="AB2735" s="61"/>
      <c r="AC2735" s="97" t="str">
        <f t="shared" si="145"/>
        <v/>
      </c>
      <c r="AD2735" s="59">
        <f>'Inventory Ref Sheet'!Y2735</f>
        <v>0</v>
      </c>
      <c r="AE2735" s="59">
        <f>'Inventory Ref Sheet'!Z2735</f>
        <v>0</v>
      </c>
      <c r="AF2735" s="102">
        <f>'Inventory Ref Sheet'!AA2735</f>
        <v>0</v>
      </c>
      <c r="AG2735" s="59">
        <f>'Inventory Ref Sheet'!AD2735</f>
        <v>0</v>
      </c>
      <c r="AH2735" s="59">
        <f>'Inventory Ref Sheet'!AE2735</f>
        <v>0</v>
      </c>
      <c r="AI2735" s="100" t="str">
        <f ca="1">IF('Inventory Ref Sheet'!AG2735&gt;0,YEAR(TODAY())-'Inventory Ref Sheet'!AG2735,"")</f>
        <v/>
      </c>
      <c r="AJ2735" s="99"/>
      <c r="AK2735" s="60">
        <f>'Inventory Ref Sheet'!AJ2735</f>
        <v>0</v>
      </c>
      <c r="AL2735" s="99"/>
      <c r="AM2735" s="97" t="str">
        <f t="shared" si="146"/>
        <v/>
      </c>
    </row>
    <row r="2736" spans="10:39" x14ac:dyDescent="0.25">
      <c r="J2736" s="59">
        <f>'Inventory Ref Sheet'!AK2736</f>
        <v>0</v>
      </c>
      <c r="K2736" s="59">
        <f>'Inventory Ref Sheet'!AL2736</f>
        <v>0</v>
      </c>
      <c r="L2736" s="59">
        <f>'Inventory Ref Sheet'!AM2736</f>
        <v>0</v>
      </c>
      <c r="M2736" s="59">
        <f>'Inventory Ref Sheet'!AP2736</f>
        <v>0</v>
      </c>
      <c r="N2736" s="59">
        <f>'Inventory Ref Sheet'!AQ2736</f>
        <v>0</v>
      </c>
      <c r="O2736" s="100" t="str">
        <f ca="1">IF('Inventory Ref Sheet'!AS2736&gt;0,YEAR(TODAY())-'Inventory Ref Sheet'!AS2736,"")</f>
        <v/>
      </c>
      <c r="P2736" s="95">
        <f>'Inventory Ref Sheet'!AU2736</f>
        <v>0</v>
      </c>
      <c r="Q2736" s="60">
        <f>'Inventory Ref Sheet'!AV2736</f>
        <v>0</v>
      </c>
      <c r="R2736" s="61"/>
      <c r="S2736" s="100" t="str">
        <f t="shared" si="144"/>
        <v/>
      </c>
      <c r="T2736" s="59">
        <f>'Inventory Ref Sheet'!M2736</f>
        <v>0</v>
      </c>
      <c r="U2736" s="102">
        <f>'Inventory Ref Sheet'!N2736</f>
        <v>0</v>
      </c>
      <c r="V2736" s="59">
        <f>'Inventory Ref Sheet'!O2736</f>
        <v>0</v>
      </c>
      <c r="W2736" s="59">
        <f>'Inventory Ref Sheet'!R2736</f>
        <v>0</v>
      </c>
      <c r="X2736" s="59">
        <f>'Inventory Ref Sheet'!S2736</f>
        <v>0</v>
      </c>
      <c r="Y2736" s="100" t="str">
        <f ca="1">IF('Inventory Ref Sheet'!U2736&gt;0,YEAR(TODAY())-'Inventory Ref Sheet'!U2736,"")</f>
        <v/>
      </c>
      <c r="Z2736" s="95">
        <f>'Inventory Ref Sheet'!W2736</f>
        <v>0</v>
      </c>
      <c r="AA2736" s="60">
        <f>'Inventory Ref Sheet'!X2736</f>
        <v>0</v>
      </c>
      <c r="AB2736" s="61"/>
      <c r="AC2736" s="97" t="str">
        <f t="shared" si="145"/>
        <v/>
      </c>
      <c r="AD2736" s="59">
        <f>'Inventory Ref Sheet'!Y2736</f>
        <v>0</v>
      </c>
      <c r="AE2736" s="59">
        <f>'Inventory Ref Sheet'!Z2736</f>
        <v>0</v>
      </c>
      <c r="AF2736" s="102">
        <f>'Inventory Ref Sheet'!AA2736</f>
        <v>0</v>
      </c>
      <c r="AG2736" s="59">
        <f>'Inventory Ref Sheet'!AD2736</f>
        <v>0</v>
      </c>
      <c r="AH2736" s="59">
        <f>'Inventory Ref Sheet'!AE2736</f>
        <v>0</v>
      </c>
      <c r="AI2736" s="100" t="str">
        <f ca="1">IF('Inventory Ref Sheet'!AG2736&gt;0,YEAR(TODAY())-'Inventory Ref Sheet'!AG2736,"")</f>
        <v/>
      </c>
      <c r="AJ2736" s="99"/>
      <c r="AK2736" s="60">
        <f>'Inventory Ref Sheet'!AJ2736</f>
        <v>0</v>
      </c>
      <c r="AL2736" s="99"/>
      <c r="AM2736" s="97" t="str">
        <f t="shared" si="146"/>
        <v/>
      </c>
    </row>
    <row r="2737" spans="10:39" x14ac:dyDescent="0.25">
      <c r="J2737" s="59">
        <f>'Inventory Ref Sheet'!AK2737</f>
        <v>0</v>
      </c>
      <c r="K2737" s="59">
        <f>'Inventory Ref Sheet'!AL2737</f>
        <v>0</v>
      </c>
      <c r="L2737" s="59">
        <f>'Inventory Ref Sheet'!AM2737</f>
        <v>0</v>
      </c>
      <c r="M2737" s="59">
        <f>'Inventory Ref Sheet'!AP2737</f>
        <v>0</v>
      </c>
      <c r="N2737" s="59">
        <f>'Inventory Ref Sheet'!AQ2737</f>
        <v>0</v>
      </c>
      <c r="O2737" s="100" t="str">
        <f ca="1">IF('Inventory Ref Sheet'!AS2737&gt;0,YEAR(TODAY())-'Inventory Ref Sheet'!AS2737,"")</f>
        <v/>
      </c>
      <c r="P2737" s="95">
        <f>'Inventory Ref Sheet'!AU2737</f>
        <v>0</v>
      </c>
      <c r="Q2737" s="60">
        <f>'Inventory Ref Sheet'!AV2737</f>
        <v>0</v>
      </c>
      <c r="R2737" s="61"/>
      <c r="S2737" s="100" t="str">
        <f t="shared" si="144"/>
        <v/>
      </c>
      <c r="T2737" s="59">
        <f>'Inventory Ref Sheet'!M2737</f>
        <v>0</v>
      </c>
      <c r="U2737" s="102">
        <f>'Inventory Ref Sheet'!N2737</f>
        <v>0</v>
      </c>
      <c r="V2737" s="59">
        <f>'Inventory Ref Sheet'!O2737</f>
        <v>0</v>
      </c>
      <c r="W2737" s="59">
        <f>'Inventory Ref Sheet'!R2737</f>
        <v>0</v>
      </c>
      <c r="X2737" s="59">
        <f>'Inventory Ref Sheet'!S2737</f>
        <v>0</v>
      </c>
      <c r="Y2737" s="100" t="str">
        <f ca="1">IF('Inventory Ref Sheet'!U2737&gt;0,YEAR(TODAY())-'Inventory Ref Sheet'!U2737,"")</f>
        <v/>
      </c>
      <c r="Z2737" s="95">
        <f>'Inventory Ref Sheet'!W2737</f>
        <v>0</v>
      </c>
      <c r="AA2737" s="60">
        <f>'Inventory Ref Sheet'!X2737</f>
        <v>0</v>
      </c>
      <c r="AB2737" s="61"/>
      <c r="AC2737" s="97" t="str">
        <f t="shared" si="145"/>
        <v/>
      </c>
      <c r="AD2737" s="59">
        <f>'Inventory Ref Sheet'!Y2737</f>
        <v>0</v>
      </c>
      <c r="AE2737" s="59">
        <f>'Inventory Ref Sheet'!Z2737</f>
        <v>0</v>
      </c>
      <c r="AF2737" s="102">
        <f>'Inventory Ref Sheet'!AA2737</f>
        <v>0</v>
      </c>
      <c r="AG2737" s="59">
        <f>'Inventory Ref Sheet'!AD2737</f>
        <v>0</v>
      </c>
      <c r="AH2737" s="59">
        <f>'Inventory Ref Sheet'!AE2737</f>
        <v>0</v>
      </c>
      <c r="AI2737" s="100" t="str">
        <f ca="1">IF('Inventory Ref Sheet'!AG2737&gt;0,YEAR(TODAY())-'Inventory Ref Sheet'!AG2737,"")</f>
        <v/>
      </c>
      <c r="AJ2737" s="99"/>
      <c r="AK2737" s="60">
        <f>'Inventory Ref Sheet'!AJ2737</f>
        <v>0</v>
      </c>
      <c r="AL2737" s="99"/>
      <c r="AM2737" s="97" t="str">
        <f t="shared" si="146"/>
        <v/>
      </c>
    </row>
    <row r="2738" spans="10:39" x14ac:dyDescent="0.25">
      <c r="J2738" s="59">
        <f>'Inventory Ref Sheet'!AK2738</f>
        <v>0</v>
      </c>
      <c r="K2738" s="59">
        <f>'Inventory Ref Sheet'!AL2738</f>
        <v>0</v>
      </c>
      <c r="L2738" s="59">
        <f>'Inventory Ref Sheet'!AM2738</f>
        <v>0</v>
      </c>
      <c r="M2738" s="59">
        <f>'Inventory Ref Sheet'!AP2738</f>
        <v>0</v>
      </c>
      <c r="N2738" s="59">
        <f>'Inventory Ref Sheet'!AQ2738</f>
        <v>0</v>
      </c>
      <c r="O2738" s="100" t="str">
        <f ca="1">IF('Inventory Ref Sheet'!AS2738&gt;0,YEAR(TODAY())-'Inventory Ref Sheet'!AS2738,"")</f>
        <v/>
      </c>
      <c r="P2738" s="95">
        <f>'Inventory Ref Sheet'!AU2738</f>
        <v>0</v>
      </c>
      <c r="Q2738" s="60">
        <f>'Inventory Ref Sheet'!AV2738</f>
        <v>0</v>
      </c>
      <c r="R2738" s="61"/>
      <c r="S2738" s="100" t="str">
        <f t="shared" si="144"/>
        <v/>
      </c>
      <c r="T2738" s="59">
        <f>'Inventory Ref Sheet'!M2738</f>
        <v>0</v>
      </c>
      <c r="U2738" s="102">
        <f>'Inventory Ref Sheet'!N2738</f>
        <v>0</v>
      </c>
      <c r="V2738" s="59">
        <f>'Inventory Ref Sheet'!O2738</f>
        <v>0</v>
      </c>
      <c r="W2738" s="59">
        <f>'Inventory Ref Sheet'!R2738</f>
        <v>0</v>
      </c>
      <c r="X2738" s="59">
        <f>'Inventory Ref Sheet'!S2738</f>
        <v>0</v>
      </c>
      <c r="Y2738" s="100" t="str">
        <f ca="1">IF('Inventory Ref Sheet'!U2738&gt;0,YEAR(TODAY())-'Inventory Ref Sheet'!U2738,"")</f>
        <v/>
      </c>
      <c r="Z2738" s="95">
        <f>'Inventory Ref Sheet'!W2738</f>
        <v>0</v>
      </c>
      <c r="AA2738" s="60">
        <f>'Inventory Ref Sheet'!X2738</f>
        <v>0</v>
      </c>
      <c r="AB2738" s="61"/>
      <c r="AC2738" s="97" t="str">
        <f t="shared" si="145"/>
        <v/>
      </c>
      <c r="AD2738" s="59">
        <f>'Inventory Ref Sheet'!Y2738</f>
        <v>0</v>
      </c>
      <c r="AE2738" s="59">
        <f>'Inventory Ref Sheet'!Z2738</f>
        <v>0</v>
      </c>
      <c r="AF2738" s="102">
        <f>'Inventory Ref Sheet'!AA2738</f>
        <v>0</v>
      </c>
      <c r="AG2738" s="59">
        <f>'Inventory Ref Sheet'!AD2738</f>
        <v>0</v>
      </c>
      <c r="AH2738" s="59">
        <f>'Inventory Ref Sheet'!AE2738</f>
        <v>0</v>
      </c>
      <c r="AI2738" s="100" t="str">
        <f ca="1">IF('Inventory Ref Sheet'!AG2738&gt;0,YEAR(TODAY())-'Inventory Ref Sheet'!AG2738,"")</f>
        <v/>
      </c>
      <c r="AJ2738" s="99"/>
      <c r="AK2738" s="60">
        <f>'Inventory Ref Sheet'!AJ2738</f>
        <v>0</v>
      </c>
      <c r="AL2738" s="99"/>
      <c r="AM2738" s="97" t="str">
        <f t="shared" si="146"/>
        <v/>
      </c>
    </row>
    <row r="2739" spans="10:39" x14ac:dyDescent="0.25">
      <c r="J2739" s="59">
        <f>'Inventory Ref Sheet'!AK2739</f>
        <v>0</v>
      </c>
      <c r="K2739" s="59">
        <f>'Inventory Ref Sheet'!AL2739</f>
        <v>0</v>
      </c>
      <c r="L2739" s="59">
        <f>'Inventory Ref Sheet'!AM2739</f>
        <v>0</v>
      </c>
      <c r="M2739" s="59">
        <f>'Inventory Ref Sheet'!AP2739</f>
        <v>0</v>
      </c>
      <c r="N2739" s="59">
        <f>'Inventory Ref Sheet'!AQ2739</f>
        <v>0</v>
      </c>
      <c r="O2739" s="100" t="str">
        <f ca="1">IF('Inventory Ref Sheet'!AS2739&gt;0,YEAR(TODAY())-'Inventory Ref Sheet'!AS2739,"")</f>
        <v/>
      </c>
      <c r="P2739" s="95">
        <f>'Inventory Ref Sheet'!AU2739</f>
        <v>0</v>
      </c>
      <c r="Q2739" s="60">
        <f>'Inventory Ref Sheet'!AV2739</f>
        <v>0</v>
      </c>
      <c r="R2739" s="61"/>
      <c r="S2739" s="100" t="str">
        <f t="shared" si="144"/>
        <v/>
      </c>
      <c r="T2739" s="59">
        <f>'Inventory Ref Sheet'!M2739</f>
        <v>0</v>
      </c>
      <c r="U2739" s="102">
        <f>'Inventory Ref Sheet'!N2739</f>
        <v>0</v>
      </c>
      <c r="V2739" s="59">
        <f>'Inventory Ref Sheet'!O2739</f>
        <v>0</v>
      </c>
      <c r="W2739" s="59">
        <f>'Inventory Ref Sheet'!R2739</f>
        <v>0</v>
      </c>
      <c r="X2739" s="59">
        <f>'Inventory Ref Sheet'!S2739</f>
        <v>0</v>
      </c>
      <c r="Y2739" s="100" t="str">
        <f ca="1">IF('Inventory Ref Sheet'!U2739&gt;0,YEAR(TODAY())-'Inventory Ref Sheet'!U2739,"")</f>
        <v/>
      </c>
      <c r="Z2739" s="95">
        <f>'Inventory Ref Sheet'!W2739</f>
        <v>0</v>
      </c>
      <c r="AA2739" s="60">
        <f>'Inventory Ref Sheet'!X2739</f>
        <v>0</v>
      </c>
      <c r="AB2739" s="61"/>
      <c r="AC2739" s="97" t="str">
        <f t="shared" si="145"/>
        <v/>
      </c>
      <c r="AD2739" s="59">
        <f>'Inventory Ref Sheet'!Y2739</f>
        <v>0</v>
      </c>
      <c r="AE2739" s="59">
        <f>'Inventory Ref Sheet'!Z2739</f>
        <v>0</v>
      </c>
      <c r="AF2739" s="102">
        <f>'Inventory Ref Sheet'!AA2739</f>
        <v>0</v>
      </c>
      <c r="AG2739" s="59">
        <f>'Inventory Ref Sheet'!AD2739</f>
        <v>0</v>
      </c>
      <c r="AH2739" s="59">
        <f>'Inventory Ref Sheet'!AE2739</f>
        <v>0</v>
      </c>
      <c r="AI2739" s="100" t="str">
        <f ca="1">IF('Inventory Ref Sheet'!AG2739&gt;0,YEAR(TODAY())-'Inventory Ref Sheet'!AG2739,"")</f>
        <v/>
      </c>
      <c r="AJ2739" s="99"/>
      <c r="AK2739" s="60">
        <f>'Inventory Ref Sheet'!AJ2739</f>
        <v>0</v>
      </c>
      <c r="AL2739" s="99"/>
      <c r="AM2739" s="97" t="str">
        <f t="shared" si="146"/>
        <v/>
      </c>
    </row>
    <row r="2740" spans="10:39" x14ac:dyDescent="0.25">
      <c r="J2740" s="59">
        <f>'Inventory Ref Sheet'!AK2740</f>
        <v>0</v>
      </c>
      <c r="K2740" s="59">
        <f>'Inventory Ref Sheet'!AL2740</f>
        <v>0</v>
      </c>
      <c r="L2740" s="59">
        <f>'Inventory Ref Sheet'!AM2740</f>
        <v>0</v>
      </c>
      <c r="M2740" s="59">
        <f>'Inventory Ref Sheet'!AP2740</f>
        <v>0</v>
      </c>
      <c r="N2740" s="59">
        <f>'Inventory Ref Sheet'!AQ2740</f>
        <v>0</v>
      </c>
      <c r="O2740" s="100" t="str">
        <f ca="1">IF('Inventory Ref Sheet'!AS2740&gt;0,YEAR(TODAY())-'Inventory Ref Sheet'!AS2740,"")</f>
        <v/>
      </c>
      <c r="P2740" s="95">
        <f>'Inventory Ref Sheet'!AU2740</f>
        <v>0</v>
      </c>
      <c r="Q2740" s="60">
        <f>'Inventory Ref Sheet'!AV2740</f>
        <v>0</v>
      </c>
      <c r="R2740" s="61"/>
      <c r="S2740" s="100" t="str">
        <f t="shared" si="144"/>
        <v/>
      </c>
      <c r="T2740" s="59">
        <f>'Inventory Ref Sheet'!M2740</f>
        <v>0</v>
      </c>
      <c r="U2740" s="102">
        <f>'Inventory Ref Sheet'!N2740</f>
        <v>0</v>
      </c>
      <c r="V2740" s="59">
        <f>'Inventory Ref Sheet'!O2740</f>
        <v>0</v>
      </c>
      <c r="W2740" s="59">
        <f>'Inventory Ref Sheet'!R2740</f>
        <v>0</v>
      </c>
      <c r="X2740" s="59">
        <f>'Inventory Ref Sheet'!S2740</f>
        <v>0</v>
      </c>
      <c r="Y2740" s="100" t="str">
        <f ca="1">IF('Inventory Ref Sheet'!U2740&gt;0,YEAR(TODAY())-'Inventory Ref Sheet'!U2740,"")</f>
        <v/>
      </c>
      <c r="Z2740" s="95">
        <f>'Inventory Ref Sheet'!W2740</f>
        <v>0</v>
      </c>
      <c r="AA2740" s="60">
        <f>'Inventory Ref Sheet'!X2740</f>
        <v>0</v>
      </c>
      <c r="AB2740" s="61"/>
      <c r="AC2740" s="97" t="str">
        <f t="shared" si="145"/>
        <v/>
      </c>
      <c r="AD2740" s="59">
        <f>'Inventory Ref Sheet'!Y2740</f>
        <v>0</v>
      </c>
      <c r="AE2740" s="59">
        <f>'Inventory Ref Sheet'!Z2740</f>
        <v>0</v>
      </c>
      <c r="AF2740" s="102">
        <f>'Inventory Ref Sheet'!AA2740</f>
        <v>0</v>
      </c>
      <c r="AG2740" s="59">
        <f>'Inventory Ref Sheet'!AD2740</f>
        <v>0</v>
      </c>
      <c r="AH2740" s="59">
        <f>'Inventory Ref Sheet'!AE2740</f>
        <v>0</v>
      </c>
      <c r="AI2740" s="100" t="str">
        <f ca="1">IF('Inventory Ref Sheet'!AG2740&gt;0,YEAR(TODAY())-'Inventory Ref Sheet'!AG2740,"")</f>
        <v/>
      </c>
      <c r="AJ2740" s="99"/>
      <c r="AK2740" s="60">
        <f>'Inventory Ref Sheet'!AJ2740</f>
        <v>0</v>
      </c>
      <c r="AL2740" s="99"/>
      <c r="AM2740" s="97" t="str">
        <f t="shared" si="146"/>
        <v/>
      </c>
    </row>
    <row r="2741" spans="10:39" x14ac:dyDescent="0.25">
      <c r="J2741" s="59">
        <f>'Inventory Ref Sheet'!AK2741</f>
        <v>0</v>
      </c>
      <c r="K2741" s="59">
        <f>'Inventory Ref Sheet'!AL2741</f>
        <v>0</v>
      </c>
      <c r="L2741" s="59">
        <f>'Inventory Ref Sheet'!AM2741</f>
        <v>0</v>
      </c>
      <c r="M2741" s="59">
        <f>'Inventory Ref Sheet'!AP2741</f>
        <v>0</v>
      </c>
      <c r="N2741" s="59">
        <f>'Inventory Ref Sheet'!AQ2741</f>
        <v>0</v>
      </c>
      <c r="O2741" s="100" t="str">
        <f ca="1">IF('Inventory Ref Sheet'!AS2741&gt;0,YEAR(TODAY())-'Inventory Ref Sheet'!AS2741,"")</f>
        <v/>
      </c>
      <c r="P2741" s="95">
        <f>'Inventory Ref Sheet'!AU2741</f>
        <v>0</v>
      </c>
      <c r="Q2741" s="60">
        <f>'Inventory Ref Sheet'!AV2741</f>
        <v>0</v>
      </c>
      <c r="R2741" s="61"/>
      <c r="S2741" s="100" t="str">
        <f t="shared" si="144"/>
        <v/>
      </c>
      <c r="T2741" s="59">
        <f>'Inventory Ref Sheet'!M2741</f>
        <v>0</v>
      </c>
      <c r="U2741" s="102">
        <f>'Inventory Ref Sheet'!N2741</f>
        <v>0</v>
      </c>
      <c r="V2741" s="59">
        <f>'Inventory Ref Sheet'!O2741</f>
        <v>0</v>
      </c>
      <c r="W2741" s="59">
        <f>'Inventory Ref Sheet'!R2741</f>
        <v>0</v>
      </c>
      <c r="X2741" s="59">
        <f>'Inventory Ref Sheet'!S2741</f>
        <v>0</v>
      </c>
      <c r="Y2741" s="100" t="str">
        <f ca="1">IF('Inventory Ref Sheet'!U2741&gt;0,YEAR(TODAY())-'Inventory Ref Sheet'!U2741,"")</f>
        <v/>
      </c>
      <c r="Z2741" s="95">
        <f>'Inventory Ref Sheet'!W2741</f>
        <v>0</v>
      </c>
      <c r="AA2741" s="60">
        <f>'Inventory Ref Sheet'!X2741</f>
        <v>0</v>
      </c>
      <c r="AB2741" s="61"/>
      <c r="AC2741" s="97" t="str">
        <f t="shared" si="145"/>
        <v/>
      </c>
      <c r="AD2741" s="59">
        <f>'Inventory Ref Sheet'!Y2741</f>
        <v>0</v>
      </c>
      <c r="AE2741" s="59">
        <f>'Inventory Ref Sheet'!Z2741</f>
        <v>0</v>
      </c>
      <c r="AF2741" s="102">
        <f>'Inventory Ref Sheet'!AA2741</f>
        <v>0</v>
      </c>
      <c r="AG2741" s="59">
        <f>'Inventory Ref Sheet'!AD2741</f>
        <v>0</v>
      </c>
      <c r="AH2741" s="59">
        <f>'Inventory Ref Sheet'!AE2741</f>
        <v>0</v>
      </c>
      <c r="AI2741" s="100" t="str">
        <f ca="1">IF('Inventory Ref Sheet'!AG2741&gt;0,YEAR(TODAY())-'Inventory Ref Sheet'!AG2741,"")</f>
        <v/>
      </c>
      <c r="AJ2741" s="99"/>
      <c r="AK2741" s="60">
        <f>'Inventory Ref Sheet'!AJ2741</f>
        <v>0</v>
      </c>
      <c r="AL2741" s="99"/>
      <c r="AM2741" s="97" t="str">
        <f t="shared" si="146"/>
        <v/>
      </c>
    </row>
    <row r="2742" spans="10:39" x14ac:dyDescent="0.25">
      <c r="J2742" s="59">
        <f>'Inventory Ref Sheet'!AK2742</f>
        <v>0</v>
      </c>
      <c r="K2742" s="59">
        <f>'Inventory Ref Sheet'!AL2742</f>
        <v>0</v>
      </c>
      <c r="L2742" s="59">
        <f>'Inventory Ref Sheet'!AM2742</f>
        <v>0</v>
      </c>
      <c r="M2742" s="59">
        <f>'Inventory Ref Sheet'!AP2742</f>
        <v>0</v>
      </c>
      <c r="N2742" s="59">
        <f>'Inventory Ref Sheet'!AQ2742</f>
        <v>0</v>
      </c>
      <c r="O2742" s="100" t="str">
        <f ca="1">IF('Inventory Ref Sheet'!AS2742&gt;0,YEAR(TODAY())-'Inventory Ref Sheet'!AS2742,"")</f>
        <v/>
      </c>
      <c r="P2742" s="95">
        <f>'Inventory Ref Sheet'!AU2742</f>
        <v>0</v>
      </c>
      <c r="Q2742" s="60">
        <f>'Inventory Ref Sheet'!AV2742</f>
        <v>0</v>
      </c>
      <c r="R2742" s="61"/>
      <c r="S2742" s="100" t="str">
        <f t="shared" si="144"/>
        <v/>
      </c>
      <c r="T2742" s="59">
        <f>'Inventory Ref Sheet'!M2742</f>
        <v>0</v>
      </c>
      <c r="U2742" s="102">
        <f>'Inventory Ref Sheet'!N2742</f>
        <v>0</v>
      </c>
      <c r="V2742" s="59">
        <f>'Inventory Ref Sheet'!O2742</f>
        <v>0</v>
      </c>
      <c r="W2742" s="59">
        <f>'Inventory Ref Sheet'!R2742</f>
        <v>0</v>
      </c>
      <c r="X2742" s="59">
        <f>'Inventory Ref Sheet'!S2742</f>
        <v>0</v>
      </c>
      <c r="Y2742" s="100" t="str">
        <f ca="1">IF('Inventory Ref Sheet'!U2742&gt;0,YEAR(TODAY())-'Inventory Ref Sheet'!U2742,"")</f>
        <v/>
      </c>
      <c r="Z2742" s="95">
        <f>'Inventory Ref Sheet'!W2742</f>
        <v>0</v>
      </c>
      <c r="AA2742" s="60">
        <f>'Inventory Ref Sheet'!X2742</f>
        <v>0</v>
      </c>
      <c r="AB2742" s="61"/>
      <c r="AC2742" s="97" t="str">
        <f t="shared" si="145"/>
        <v/>
      </c>
      <c r="AD2742" s="59">
        <f>'Inventory Ref Sheet'!Y2742</f>
        <v>0</v>
      </c>
      <c r="AE2742" s="59">
        <f>'Inventory Ref Sheet'!Z2742</f>
        <v>0</v>
      </c>
      <c r="AF2742" s="102">
        <f>'Inventory Ref Sheet'!AA2742</f>
        <v>0</v>
      </c>
      <c r="AG2742" s="59">
        <f>'Inventory Ref Sheet'!AD2742</f>
        <v>0</v>
      </c>
      <c r="AH2742" s="59">
        <f>'Inventory Ref Sheet'!AE2742</f>
        <v>0</v>
      </c>
      <c r="AI2742" s="100" t="str">
        <f ca="1">IF('Inventory Ref Sheet'!AG2742&gt;0,YEAR(TODAY())-'Inventory Ref Sheet'!AG2742,"")</f>
        <v/>
      </c>
      <c r="AJ2742" s="99"/>
      <c r="AK2742" s="60">
        <f>'Inventory Ref Sheet'!AJ2742</f>
        <v>0</v>
      </c>
      <c r="AL2742" s="99"/>
      <c r="AM2742" s="97" t="str">
        <f t="shared" si="146"/>
        <v/>
      </c>
    </row>
    <row r="2743" spans="10:39" x14ac:dyDescent="0.25">
      <c r="J2743" s="59">
        <f>'Inventory Ref Sheet'!AK2743</f>
        <v>0</v>
      </c>
      <c r="K2743" s="59">
        <f>'Inventory Ref Sheet'!AL2743</f>
        <v>0</v>
      </c>
      <c r="L2743" s="59">
        <f>'Inventory Ref Sheet'!AM2743</f>
        <v>0</v>
      </c>
      <c r="M2743" s="59">
        <f>'Inventory Ref Sheet'!AP2743</f>
        <v>0</v>
      </c>
      <c r="N2743" s="59">
        <f>'Inventory Ref Sheet'!AQ2743</f>
        <v>0</v>
      </c>
      <c r="O2743" s="100" t="str">
        <f ca="1">IF('Inventory Ref Sheet'!AS2743&gt;0,YEAR(TODAY())-'Inventory Ref Sheet'!AS2743,"")</f>
        <v/>
      </c>
      <c r="P2743" s="95">
        <f>'Inventory Ref Sheet'!AU2743</f>
        <v>0</v>
      </c>
      <c r="Q2743" s="60">
        <f>'Inventory Ref Sheet'!AV2743</f>
        <v>0</v>
      </c>
      <c r="R2743" s="61"/>
      <c r="S2743" s="100" t="str">
        <f t="shared" si="144"/>
        <v/>
      </c>
      <c r="T2743" s="59">
        <f>'Inventory Ref Sheet'!M2743</f>
        <v>0</v>
      </c>
      <c r="U2743" s="102">
        <f>'Inventory Ref Sheet'!N2743</f>
        <v>0</v>
      </c>
      <c r="V2743" s="59">
        <f>'Inventory Ref Sheet'!O2743</f>
        <v>0</v>
      </c>
      <c r="W2743" s="59">
        <f>'Inventory Ref Sheet'!R2743</f>
        <v>0</v>
      </c>
      <c r="X2743" s="59">
        <f>'Inventory Ref Sheet'!S2743</f>
        <v>0</v>
      </c>
      <c r="Y2743" s="100" t="str">
        <f ca="1">IF('Inventory Ref Sheet'!U2743&gt;0,YEAR(TODAY())-'Inventory Ref Sheet'!U2743,"")</f>
        <v/>
      </c>
      <c r="Z2743" s="95">
        <f>'Inventory Ref Sheet'!W2743</f>
        <v>0</v>
      </c>
      <c r="AA2743" s="60">
        <f>'Inventory Ref Sheet'!X2743</f>
        <v>0</v>
      </c>
      <c r="AB2743" s="61"/>
      <c r="AC2743" s="97" t="str">
        <f t="shared" si="145"/>
        <v/>
      </c>
      <c r="AD2743" s="59">
        <f>'Inventory Ref Sheet'!Y2743</f>
        <v>0</v>
      </c>
      <c r="AE2743" s="59">
        <f>'Inventory Ref Sheet'!Z2743</f>
        <v>0</v>
      </c>
      <c r="AF2743" s="102">
        <f>'Inventory Ref Sheet'!AA2743</f>
        <v>0</v>
      </c>
      <c r="AG2743" s="59">
        <f>'Inventory Ref Sheet'!AD2743</f>
        <v>0</v>
      </c>
      <c r="AH2743" s="59">
        <f>'Inventory Ref Sheet'!AE2743</f>
        <v>0</v>
      </c>
      <c r="AI2743" s="100" t="str">
        <f ca="1">IF('Inventory Ref Sheet'!AG2743&gt;0,YEAR(TODAY())-'Inventory Ref Sheet'!AG2743,"")</f>
        <v/>
      </c>
      <c r="AJ2743" s="99"/>
      <c r="AK2743" s="60">
        <f>'Inventory Ref Sheet'!AJ2743</f>
        <v>0</v>
      </c>
      <c r="AL2743" s="99"/>
      <c r="AM2743" s="97" t="str">
        <f t="shared" si="146"/>
        <v/>
      </c>
    </row>
    <row r="2744" spans="10:39" x14ac:dyDescent="0.25">
      <c r="J2744" s="59">
        <f>'Inventory Ref Sheet'!AK2744</f>
        <v>0</v>
      </c>
      <c r="K2744" s="59">
        <f>'Inventory Ref Sheet'!AL2744</f>
        <v>0</v>
      </c>
      <c r="L2744" s="59">
        <f>'Inventory Ref Sheet'!AM2744</f>
        <v>0</v>
      </c>
      <c r="M2744" s="59">
        <f>'Inventory Ref Sheet'!AP2744</f>
        <v>0</v>
      </c>
      <c r="N2744" s="59">
        <f>'Inventory Ref Sheet'!AQ2744</f>
        <v>0</v>
      </c>
      <c r="O2744" s="100" t="str">
        <f ca="1">IF('Inventory Ref Sheet'!AS2744&gt;0,YEAR(TODAY())-'Inventory Ref Sheet'!AS2744,"")</f>
        <v/>
      </c>
      <c r="P2744" s="95">
        <f>'Inventory Ref Sheet'!AU2744</f>
        <v>0</v>
      </c>
      <c r="Q2744" s="60">
        <f>'Inventory Ref Sheet'!AV2744</f>
        <v>0</v>
      </c>
      <c r="R2744" s="61"/>
      <c r="S2744" s="100" t="str">
        <f t="shared" si="144"/>
        <v/>
      </c>
      <c r="T2744" s="59">
        <f>'Inventory Ref Sheet'!M2744</f>
        <v>0</v>
      </c>
      <c r="U2744" s="102">
        <f>'Inventory Ref Sheet'!N2744</f>
        <v>0</v>
      </c>
      <c r="V2744" s="59">
        <f>'Inventory Ref Sheet'!O2744</f>
        <v>0</v>
      </c>
      <c r="W2744" s="59">
        <f>'Inventory Ref Sheet'!R2744</f>
        <v>0</v>
      </c>
      <c r="X2744" s="59">
        <f>'Inventory Ref Sheet'!S2744</f>
        <v>0</v>
      </c>
      <c r="Y2744" s="100" t="str">
        <f ca="1">IF('Inventory Ref Sheet'!U2744&gt;0,YEAR(TODAY())-'Inventory Ref Sheet'!U2744,"")</f>
        <v/>
      </c>
      <c r="Z2744" s="95">
        <f>'Inventory Ref Sheet'!W2744</f>
        <v>0</v>
      </c>
      <c r="AA2744" s="60">
        <f>'Inventory Ref Sheet'!X2744</f>
        <v>0</v>
      </c>
      <c r="AB2744" s="61"/>
      <c r="AC2744" s="97" t="str">
        <f t="shared" si="145"/>
        <v/>
      </c>
      <c r="AD2744" s="59">
        <f>'Inventory Ref Sheet'!Y2744</f>
        <v>0</v>
      </c>
      <c r="AE2744" s="59">
        <f>'Inventory Ref Sheet'!Z2744</f>
        <v>0</v>
      </c>
      <c r="AF2744" s="102">
        <f>'Inventory Ref Sheet'!AA2744</f>
        <v>0</v>
      </c>
      <c r="AG2744" s="59">
        <f>'Inventory Ref Sheet'!AD2744</f>
        <v>0</v>
      </c>
      <c r="AH2744" s="59">
        <f>'Inventory Ref Sheet'!AE2744</f>
        <v>0</v>
      </c>
      <c r="AI2744" s="100" t="str">
        <f ca="1">IF('Inventory Ref Sheet'!AG2744&gt;0,YEAR(TODAY())-'Inventory Ref Sheet'!AG2744,"")</f>
        <v/>
      </c>
      <c r="AJ2744" s="99"/>
      <c r="AK2744" s="60">
        <f>'Inventory Ref Sheet'!AJ2744</f>
        <v>0</v>
      </c>
      <c r="AL2744" s="99"/>
      <c r="AM2744" s="97" t="str">
        <f t="shared" si="146"/>
        <v/>
      </c>
    </row>
    <row r="2745" spans="10:39" x14ac:dyDescent="0.25">
      <c r="J2745" s="59">
        <f>'Inventory Ref Sheet'!AK2745</f>
        <v>0</v>
      </c>
      <c r="K2745" s="59">
        <f>'Inventory Ref Sheet'!AL2745</f>
        <v>0</v>
      </c>
      <c r="L2745" s="59">
        <f>'Inventory Ref Sheet'!AM2745</f>
        <v>0</v>
      </c>
      <c r="M2745" s="59">
        <f>'Inventory Ref Sheet'!AP2745</f>
        <v>0</v>
      </c>
      <c r="N2745" s="59">
        <f>'Inventory Ref Sheet'!AQ2745</f>
        <v>0</v>
      </c>
      <c r="O2745" s="100" t="str">
        <f ca="1">IF('Inventory Ref Sheet'!AS2745&gt;0,YEAR(TODAY())-'Inventory Ref Sheet'!AS2745,"")</f>
        <v/>
      </c>
      <c r="P2745" s="95">
        <f>'Inventory Ref Sheet'!AU2745</f>
        <v>0</v>
      </c>
      <c r="Q2745" s="60">
        <f>'Inventory Ref Sheet'!AV2745</f>
        <v>0</v>
      </c>
      <c r="R2745" s="61"/>
      <c r="S2745" s="100" t="str">
        <f t="shared" si="144"/>
        <v/>
      </c>
      <c r="T2745" s="59">
        <f>'Inventory Ref Sheet'!M2745</f>
        <v>0</v>
      </c>
      <c r="U2745" s="102">
        <f>'Inventory Ref Sheet'!N2745</f>
        <v>0</v>
      </c>
      <c r="V2745" s="59">
        <f>'Inventory Ref Sheet'!O2745</f>
        <v>0</v>
      </c>
      <c r="W2745" s="59">
        <f>'Inventory Ref Sheet'!R2745</f>
        <v>0</v>
      </c>
      <c r="X2745" s="59">
        <f>'Inventory Ref Sheet'!S2745</f>
        <v>0</v>
      </c>
      <c r="Y2745" s="100" t="str">
        <f ca="1">IF('Inventory Ref Sheet'!U2745&gt;0,YEAR(TODAY())-'Inventory Ref Sheet'!U2745,"")</f>
        <v/>
      </c>
      <c r="Z2745" s="95">
        <f>'Inventory Ref Sheet'!W2745</f>
        <v>0</v>
      </c>
      <c r="AA2745" s="60">
        <f>'Inventory Ref Sheet'!X2745</f>
        <v>0</v>
      </c>
      <c r="AB2745" s="61"/>
      <c r="AC2745" s="97" t="str">
        <f t="shared" si="145"/>
        <v/>
      </c>
      <c r="AD2745" s="59">
        <f>'Inventory Ref Sheet'!Y2745</f>
        <v>0</v>
      </c>
      <c r="AE2745" s="59">
        <f>'Inventory Ref Sheet'!Z2745</f>
        <v>0</v>
      </c>
      <c r="AF2745" s="102">
        <f>'Inventory Ref Sheet'!AA2745</f>
        <v>0</v>
      </c>
      <c r="AG2745" s="59">
        <f>'Inventory Ref Sheet'!AD2745</f>
        <v>0</v>
      </c>
      <c r="AH2745" s="59">
        <f>'Inventory Ref Sheet'!AE2745</f>
        <v>0</v>
      </c>
      <c r="AI2745" s="100" t="str">
        <f ca="1">IF('Inventory Ref Sheet'!AG2745&gt;0,YEAR(TODAY())-'Inventory Ref Sheet'!AG2745,"")</f>
        <v/>
      </c>
      <c r="AJ2745" s="99"/>
      <c r="AK2745" s="60">
        <f>'Inventory Ref Sheet'!AJ2745</f>
        <v>0</v>
      </c>
      <c r="AL2745" s="99"/>
      <c r="AM2745" s="97" t="str">
        <f t="shared" si="146"/>
        <v/>
      </c>
    </row>
    <row r="2746" spans="10:39" x14ac:dyDescent="0.25">
      <c r="J2746" s="59">
        <f>'Inventory Ref Sheet'!AK2746</f>
        <v>0</v>
      </c>
      <c r="K2746" s="59">
        <f>'Inventory Ref Sheet'!AL2746</f>
        <v>0</v>
      </c>
      <c r="L2746" s="59">
        <f>'Inventory Ref Sheet'!AM2746</f>
        <v>0</v>
      </c>
      <c r="M2746" s="59">
        <f>'Inventory Ref Sheet'!AP2746</f>
        <v>0</v>
      </c>
      <c r="N2746" s="59">
        <f>'Inventory Ref Sheet'!AQ2746</f>
        <v>0</v>
      </c>
      <c r="O2746" s="100" t="str">
        <f ca="1">IF('Inventory Ref Sheet'!AS2746&gt;0,YEAR(TODAY())-'Inventory Ref Sheet'!AS2746,"")</f>
        <v/>
      </c>
      <c r="P2746" s="95">
        <f>'Inventory Ref Sheet'!AU2746</f>
        <v>0</v>
      </c>
      <c r="Q2746" s="60">
        <f>'Inventory Ref Sheet'!AV2746</f>
        <v>0</v>
      </c>
      <c r="R2746" s="61"/>
      <c r="S2746" s="100" t="str">
        <f t="shared" si="144"/>
        <v/>
      </c>
      <c r="T2746" s="59">
        <f>'Inventory Ref Sheet'!M2746</f>
        <v>0</v>
      </c>
      <c r="U2746" s="102">
        <f>'Inventory Ref Sheet'!N2746</f>
        <v>0</v>
      </c>
      <c r="V2746" s="59">
        <f>'Inventory Ref Sheet'!O2746</f>
        <v>0</v>
      </c>
      <c r="W2746" s="59">
        <f>'Inventory Ref Sheet'!R2746</f>
        <v>0</v>
      </c>
      <c r="X2746" s="59">
        <f>'Inventory Ref Sheet'!S2746</f>
        <v>0</v>
      </c>
      <c r="Y2746" s="100" t="str">
        <f ca="1">IF('Inventory Ref Sheet'!U2746&gt;0,YEAR(TODAY())-'Inventory Ref Sheet'!U2746,"")</f>
        <v/>
      </c>
      <c r="Z2746" s="95">
        <f>'Inventory Ref Sheet'!W2746</f>
        <v>0</v>
      </c>
      <c r="AA2746" s="60">
        <f>'Inventory Ref Sheet'!X2746</f>
        <v>0</v>
      </c>
      <c r="AB2746" s="61"/>
      <c r="AC2746" s="97" t="str">
        <f t="shared" si="145"/>
        <v/>
      </c>
      <c r="AD2746" s="59">
        <f>'Inventory Ref Sheet'!Y2746</f>
        <v>0</v>
      </c>
      <c r="AE2746" s="59">
        <f>'Inventory Ref Sheet'!Z2746</f>
        <v>0</v>
      </c>
      <c r="AF2746" s="102">
        <f>'Inventory Ref Sheet'!AA2746</f>
        <v>0</v>
      </c>
      <c r="AG2746" s="59">
        <f>'Inventory Ref Sheet'!AD2746</f>
        <v>0</v>
      </c>
      <c r="AH2746" s="59">
        <f>'Inventory Ref Sheet'!AE2746</f>
        <v>0</v>
      </c>
      <c r="AI2746" s="100" t="str">
        <f ca="1">IF('Inventory Ref Sheet'!AG2746&gt;0,YEAR(TODAY())-'Inventory Ref Sheet'!AG2746,"")</f>
        <v/>
      </c>
      <c r="AJ2746" s="99"/>
      <c r="AK2746" s="60">
        <f>'Inventory Ref Sheet'!AJ2746</f>
        <v>0</v>
      </c>
      <c r="AL2746" s="99"/>
      <c r="AM2746" s="97" t="str">
        <f t="shared" si="146"/>
        <v/>
      </c>
    </row>
    <row r="2747" spans="10:39" x14ac:dyDescent="0.25">
      <c r="J2747" s="59">
        <f>'Inventory Ref Sheet'!AK2747</f>
        <v>0</v>
      </c>
      <c r="K2747" s="59">
        <f>'Inventory Ref Sheet'!AL2747</f>
        <v>0</v>
      </c>
      <c r="L2747" s="59">
        <f>'Inventory Ref Sheet'!AM2747</f>
        <v>0</v>
      </c>
      <c r="M2747" s="59">
        <f>'Inventory Ref Sheet'!AP2747</f>
        <v>0</v>
      </c>
      <c r="N2747" s="59">
        <f>'Inventory Ref Sheet'!AQ2747</f>
        <v>0</v>
      </c>
      <c r="O2747" s="100" t="str">
        <f ca="1">IF('Inventory Ref Sheet'!AS2747&gt;0,YEAR(TODAY())-'Inventory Ref Sheet'!AS2747,"")</f>
        <v/>
      </c>
      <c r="P2747" s="95">
        <f>'Inventory Ref Sheet'!AU2747</f>
        <v>0</v>
      </c>
      <c r="Q2747" s="60">
        <f>'Inventory Ref Sheet'!AV2747</f>
        <v>0</v>
      </c>
      <c r="R2747" s="61"/>
      <c r="S2747" s="100" t="str">
        <f t="shared" si="144"/>
        <v/>
      </c>
      <c r="T2747" s="59">
        <f>'Inventory Ref Sheet'!M2747</f>
        <v>0</v>
      </c>
      <c r="U2747" s="102">
        <f>'Inventory Ref Sheet'!N2747</f>
        <v>0</v>
      </c>
      <c r="V2747" s="59">
        <f>'Inventory Ref Sheet'!O2747</f>
        <v>0</v>
      </c>
      <c r="W2747" s="59">
        <f>'Inventory Ref Sheet'!R2747</f>
        <v>0</v>
      </c>
      <c r="X2747" s="59">
        <f>'Inventory Ref Sheet'!S2747</f>
        <v>0</v>
      </c>
      <c r="Y2747" s="100" t="str">
        <f ca="1">IF('Inventory Ref Sheet'!U2747&gt;0,YEAR(TODAY())-'Inventory Ref Sheet'!U2747,"")</f>
        <v/>
      </c>
      <c r="Z2747" s="95">
        <f>'Inventory Ref Sheet'!W2747</f>
        <v>0</v>
      </c>
      <c r="AA2747" s="60">
        <f>'Inventory Ref Sheet'!X2747</f>
        <v>0</v>
      </c>
      <c r="AB2747" s="61"/>
      <c r="AC2747" s="97" t="str">
        <f t="shared" si="145"/>
        <v/>
      </c>
      <c r="AD2747" s="59">
        <f>'Inventory Ref Sheet'!Y2747</f>
        <v>0</v>
      </c>
      <c r="AE2747" s="59">
        <f>'Inventory Ref Sheet'!Z2747</f>
        <v>0</v>
      </c>
      <c r="AF2747" s="102">
        <f>'Inventory Ref Sheet'!AA2747</f>
        <v>0</v>
      </c>
      <c r="AG2747" s="59">
        <f>'Inventory Ref Sheet'!AD2747</f>
        <v>0</v>
      </c>
      <c r="AH2747" s="59">
        <f>'Inventory Ref Sheet'!AE2747</f>
        <v>0</v>
      </c>
      <c r="AI2747" s="100" t="str">
        <f ca="1">IF('Inventory Ref Sheet'!AG2747&gt;0,YEAR(TODAY())-'Inventory Ref Sheet'!AG2747,"")</f>
        <v/>
      </c>
      <c r="AJ2747" s="99"/>
      <c r="AK2747" s="60">
        <f>'Inventory Ref Sheet'!AJ2747</f>
        <v>0</v>
      </c>
      <c r="AL2747" s="99"/>
      <c r="AM2747" s="97" t="str">
        <f t="shared" si="146"/>
        <v/>
      </c>
    </row>
    <row r="2748" spans="10:39" x14ac:dyDescent="0.25">
      <c r="J2748" s="59">
        <f>'Inventory Ref Sheet'!AK2748</f>
        <v>0</v>
      </c>
      <c r="K2748" s="59">
        <f>'Inventory Ref Sheet'!AL2748</f>
        <v>0</v>
      </c>
      <c r="L2748" s="59">
        <f>'Inventory Ref Sheet'!AM2748</f>
        <v>0</v>
      </c>
      <c r="M2748" s="59">
        <f>'Inventory Ref Sheet'!AP2748</f>
        <v>0</v>
      </c>
      <c r="N2748" s="59">
        <f>'Inventory Ref Sheet'!AQ2748</f>
        <v>0</v>
      </c>
      <c r="O2748" s="100" t="str">
        <f ca="1">IF('Inventory Ref Sheet'!AS2748&gt;0,YEAR(TODAY())-'Inventory Ref Sheet'!AS2748,"")</f>
        <v/>
      </c>
      <c r="P2748" s="95">
        <f>'Inventory Ref Sheet'!AU2748</f>
        <v>0</v>
      </c>
      <c r="Q2748" s="60">
        <f>'Inventory Ref Sheet'!AV2748</f>
        <v>0</v>
      </c>
      <c r="R2748" s="61"/>
      <c r="S2748" s="100" t="str">
        <f t="shared" si="144"/>
        <v/>
      </c>
      <c r="T2748" s="59">
        <f>'Inventory Ref Sheet'!M2748</f>
        <v>0</v>
      </c>
      <c r="U2748" s="102">
        <f>'Inventory Ref Sheet'!N2748</f>
        <v>0</v>
      </c>
      <c r="V2748" s="59">
        <f>'Inventory Ref Sheet'!O2748</f>
        <v>0</v>
      </c>
      <c r="W2748" s="59">
        <f>'Inventory Ref Sheet'!R2748</f>
        <v>0</v>
      </c>
      <c r="X2748" s="59">
        <f>'Inventory Ref Sheet'!S2748</f>
        <v>0</v>
      </c>
      <c r="Y2748" s="100" t="str">
        <f ca="1">IF('Inventory Ref Sheet'!U2748&gt;0,YEAR(TODAY())-'Inventory Ref Sheet'!U2748,"")</f>
        <v/>
      </c>
      <c r="Z2748" s="95">
        <f>'Inventory Ref Sheet'!W2748</f>
        <v>0</v>
      </c>
      <c r="AA2748" s="60">
        <f>'Inventory Ref Sheet'!X2748</f>
        <v>0</v>
      </c>
      <c r="AB2748" s="61"/>
      <c r="AC2748" s="97" t="str">
        <f t="shared" si="145"/>
        <v/>
      </c>
      <c r="AD2748" s="59">
        <f>'Inventory Ref Sheet'!Y2748</f>
        <v>0</v>
      </c>
      <c r="AE2748" s="59">
        <f>'Inventory Ref Sheet'!Z2748</f>
        <v>0</v>
      </c>
      <c r="AF2748" s="102">
        <f>'Inventory Ref Sheet'!AA2748</f>
        <v>0</v>
      </c>
      <c r="AG2748" s="59">
        <f>'Inventory Ref Sheet'!AD2748</f>
        <v>0</v>
      </c>
      <c r="AH2748" s="59">
        <f>'Inventory Ref Sheet'!AE2748</f>
        <v>0</v>
      </c>
      <c r="AI2748" s="100" t="str">
        <f ca="1">IF('Inventory Ref Sheet'!AG2748&gt;0,YEAR(TODAY())-'Inventory Ref Sheet'!AG2748,"")</f>
        <v/>
      </c>
      <c r="AJ2748" s="99"/>
      <c r="AK2748" s="60">
        <f>'Inventory Ref Sheet'!AJ2748</f>
        <v>0</v>
      </c>
      <c r="AL2748" s="99"/>
      <c r="AM2748" s="97" t="str">
        <f t="shared" si="146"/>
        <v/>
      </c>
    </row>
    <row r="2749" spans="10:39" x14ac:dyDescent="0.25">
      <c r="J2749" s="59">
        <f>'Inventory Ref Sheet'!AK2749</f>
        <v>0</v>
      </c>
      <c r="K2749" s="59">
        <f>'Inventory Ref Sheet'!AL2749</f>
        <v>0</v>
      </c>
      <c r="L2749" s="59">
        <f>'Inventory Ref Sheet'!AM2749</f>
        <v>0</v>
      </c>
      <c r="M2749" s="59">
        <f>'Inventory Ref Sheet'!AP2749</f>
        <v>0</v>
      </c>
      <c r="N2749" s="59">
        <f>'Inventory Ref Sheet'!AQ2749</f>
        <v>0</v>
      </c>
      <c r="O2749" s="100" t="str">
        <f ca="1">IF('Inventory Ref Sheet'!AS2749&gt;0,YEAR(TODAY())-'Inventory Ref Sheet'!AS2749,"")</f>
        <v/>
      </c>
      <c r="P2749" s="95">
        <f>'Inventory Ref Sheet'!AU2749</f>
        <v>0</v>
      </c>
      <c r="Q2749" s="60">
        <f>'Inventory Ref Sheet'!AV2749</f>
        <v>0</v>
      </c>
      <c r="R2749" s="61"/>
      <c r="S2749" s="100" t="str">
        <f t="shared" si="144"/>
        <v/>
      </c>
      <c r="T2749" s="59">
        <f>'Inventory Ref Sheet'!M2749</f>
        <v>0</v>
      </c>
      <c r="U2749" s="102">
        <f>'Inventory Ref Sheet'!N2749</f>
        <v>0</v>
      </c>
      <c r="V2749" s="59">
        <f>'Inventory Ref Sheet'!O2749</f>
        <v>0</v>
      </c>
      <c r="W2749" s="59">
        <f>'Inventory Ref Sheet'!R2749</f>
        <v>0</v>
      </c>
      <c r="X2749" s="59">
        <f>'Inventory Ref Sheet'!S2749</f>
        <v>0</v>
      </c>
      <c r="Y2749" s="100" t="str">
        <f ca="1">IF('Inventory Ref Sheet'!U2749&gt;0,YEAR(TODAY())-'Inventory Ref Sheet'!U2749,"")</f>
        <v/>
      </c>
      <c r="Z2749" s="95">
        <f>'Inventory Ref Sheet'!W2749</f>
        <v>0</v>
      </c>
      <c r="AA2749" s="60">
        <f>'Inventory Ref Sheet'!X2749</f>
        <v>0</v>
      </c>
      <c r="AB2749" s="61"/>
      <c r="AC2749" s="97" t="str">
        <f t="shared" si="145"/>
        <v/>
      </c>
      <c r="AD2749" s="59">
        <f>'Inventory Ref Sheet'!Y2749</f>
        <v>0</v>
      </c>
      <c r="AE2749" s="59">
        <f>'Inventory Ref Sheet'!Z2749</f>
        <v>0</v>
      </c>
      <c r="AF2749" s="102">
        <f>'Inventory Ref Sheet'!AA2749</f>
        <v>0</v>
      </c>
      <c r="AG2749" s="59">
        <f>'Inventory Ref Sheet'!AD2749</f>
        <v>0</v>
      </c>
      <c r="AH2749" s="59">
        <f>'Inventory Ref Sheet'!AE2749</f>
        <v>0</v>
      </c>
      <c r="AI2749" s="100" t="str">
        <f ca="1">IF('Inventory Ref Sheet'!AG2749&gt;0,YEAR(TODAY())-'Inventory Ref Sheet'!AG2749,"")</f>
        <v/>
      </c>
      <c r="AJ2749" s="99"/>
      <c r="AK2749" s="60">
        <f>'Inventory Ref Sheet'!AJ2749</f>
        <v>0</v>
      </c>
      <c r="AL2749" s="99"/>
      <c r="AM2749" s="97" t="str">
        <f t="shared" si="146"/>
        <v/>
      </c>
    </row>
    <row r="2750" spans="10:39" x14ac:dyDescent="0.25">
      <c r="J2750" s="59">
        <f>'Inventory Ref Sheet'!AK2750</f>
        <v>0</v>
      </c>
      <c r="K2750" s="59">
        <f>'Inventory Ref Sheet'!AL2750</f>
        <v>0</v>
      </c>
      <c r="L2750" s="59">
        <f>'Inventory Ref Sheet'!AM2750</f>
        <v>0</v>
      </c>
      <c r="M2750" s="59">
        <f>'Inventory Ref Sheet'!AP2750</f>
        <v>0</v>
      </c>
      <c r="N2750" s="59">
        <f>'Inventory Ref Sheet'!AQ2750</f>
        <v>0</v>
      </c>
      <c r="O2750" s="100" t="str">
        <f ca="1">IF('Inventory Ref Sheet'!AS2750&gt;0,YEAR(TODAY())-'Inventory Ref Sheet'!AS2750,"")</f>
        <v/>
      </c>
      <c r="P2750" s="95">
        <f>'Inventory Ref Sheet'!AU2750</f>
        <v>0</v>
      </c>
      <c r="Q2750" s="60">
        <f>'Inventory Ref Sheet'!AV2750</f>
        <v>0</v>
      </c>
      <c r="R2750" s="61"/>
      <c r="S2750" s="100" t="str">
        <f t="shared" si="144"/>
        <v/>
      </c>
      <c r="T2750" s="59">
        <f>'Inventory Ref Sheet'!M2750</f>
        <v>0</v>
      </c>
      <c r="U2750" s="102">
        <f>'Inventory Ref Sheet'!N2750</f>
        <v>0</v>
      </c>
      <c r="V2750" s="59">
        <f>'Inventory Ref Sheet'!O2750</f>
        <v>0</v>
      </c>
      <c r="W2750" s="59">
        <f>'Inventory Ref Sheet'!R2750</f>
        <v>0</v>
      </c>
      <c r="X2750" s="59">
        <f>'Inventory Ref Sheet'!S2750</f>
        <v>0</v>
      </c>
      <c r="Y2750" s="100" t="str">
        <f ca="1">IF('Inventory Ref Sheet'!U2750&gt;0,YEAR(TODAY())-'Inventory Ref Sheet'!U2750,"")</f>
        <v/>
      </c>
      <c r="Z2750" s="95">
        <f>'Inventory Ref Sheet'!W2750</f>
        <v>0</v>
      </c>
      <c r="AA2750" s="60">
        <f>'Inventory Ref Sheet'!X2750</f>
        <v>0</v>
      </c>
      <c r="AB2750" s="61"/>
      <c r="AC2750" s="97" t="str">
        <f t="shared" si="145"/>
        <v/>
      </c>
      <c r="AD2750" s="59">
        <f>'Inventory Ref Sheet'!Y2750</f>
        <v>0</v>
      </c>
      <c r="AE2750" s="59">
        <f>'Inventory Ref Sheet'!Z2750</f>
        <v>0</v>
      </c>
      <c r="AF2750" s="102">
        <f>'Inventory Ref Sheet'!AA2750</f>
        <v>0</v>
      </c>
      <c r="AG2750" s="59">
        <f>'Inventory Ref Sheet'!AD2750</f>
        <v>0</v>
      </c>
      <c r="AH2750" s="59">
        <f>'Inventory Ref Sheet'!AE2750</f>
        <v>0</v>
      </c>
      <c r="AI2750" s="100" t="str">
        <f ca="1">IF('Inventory Ref Sheet'!AG2750&gt;0,YEAR(TODAY())-'Inventory Ref Sheet'!AG2750,"")</f>
        <v/>
      </c>
      <c r="AJ2750" s="99"/>
      <c r="AK2750" s="60">
        <f>'Inventory Ref Sheet'!AJ2750</f>
        <v>0</v>
      </c>
      <c r="AL2750" s="99"/>
      <c r="AM2750" s="97" t="str">
        <f t="shared" si="146"/>
        <v/>
      </c>
    </row>
    <row r="2751" spans="10:39" x14ac:dyDescent="0.25">
      <c r="J2751" s="59">
        <f>'Inventory Ref Sheet'!AK2751</f>
        <v>0</v>
      </c>
      <c r="K2751" s="59">
        <f>'Inventory Ref Sheet'!AL2751</f>
        <v>0</v>
      </c>
      <c r="L2751" s="59">
        <f>'Inventory Ref Sheet'!AM2751</f>
        <v>0</v>
      </c>
      <c r="M2751" s="59">
        <f>'Inventory Ref Sheet'!AP2751</f>
        <v>0</v>
      </c>
      <c r="N2751" s="59">
        <f>'Inventory Ref Sheet'!AQ2751</f>
        <v>0</v>
      </c>
      <c r="O2751" s="100" t="str">
        <f ca="1">IF('Inventory Ref Sheet'!AS2751&gt;0,YEAR(TODAY())-'Inventory Ref Sheet'!AS2751,"")</f>
        <v/>
      </c>
      <c r="P2751" s="95">
        <f>'Inventory Ref Sheet'!AU2751</f>
        <v>0</v>
      </c>
      <c r="Q2751" s="60">
        <f>'Inventory Ref Sheet'!AV2751</f>
        <v>0</v>
      </c>
      <c r="R2751" s="61"/>
      <c r="S2751" s="100" t="str">
        <f t="shared" si="144"/>
        <v/>
      </c>
      <c r="T2751" s="59">
        <f>'Inventory Ref Sheet'!M2751</f>
        <v>0</v>
      </c>
      <c r="U2751" s="102">
        <f>'Inventory Ref Sheet'!N2751</f>
        <v>0</v>
      </c>
      <c r="V2751" s="59">
        <f>'Inventory Ref Sheet'!O2751</f>
        <v>0</v>
      </c>
      <c r="W2751" s="59">
        <f>'Inventory Ref Sheet'!R2751</f>
        <v>0</v>
      </c>
      <c r="X2751" s="59">
        <f>'Inventory Ref Sheet'!S2751</f>
        <v>0</v>
      </c>
      <c r="Y2751" s="100" t="str">
        <f ca="1">IF('Inventory Ref Sheet'!U2751&gt;0,YEAR(TODAY())-'Inventory Ref Sheet'!U2751,"")</f>
        <v/>
      </c>
      <c r="Z2751" s="95">
        <f>'Inventory Ref Sheet'!W2751</f>
        <v>0</v>
      </c>
      <c r="AA2751" s="60">
        <f>'Inventory Ref Sheet'!X2751</f>
        <v>0</v>
      </c>
      <c r="AB2751" s="61"/>
      <c r="AC2751" s="97" t="str">
        <f t="shared" si="145"/>
        <v/>
      </c>
      <c r="AD2751" s="59">
        <f>'Inventory Ref Sheet'!Y2751</f>
        <v>0</v>
      </c>
      <c r="AE2751" s="59">
        <f>'Inventory Ref Sheet'!Z2751</f>
        <v>0</v>
      </c>
      <c r="AF2751" s="102">
        <f>'Inventory Ref Sheet'!AA2751</f>
        <v>0</v>
      </c>
      <c r="AG2751" s="59">
        <f>'Inventory Ref Sheet'!AD2751</f>
        <v>0</v>
      </c>
      <c r="AH2751" s="59">
        <f>'Inventory Ref Sheet'!AE2751</f>
        <v>0</v>
      </c>
      <c r="AI2751" s="100" t="str">
        <f ca="1">IF('Inventory Ref Sheet'!AG2751&gt;0,YEAR(TODAY())-'Inventory Ref Sheet'!AG2751,"")</f>
        <v/>
      </c>
      <c r="AJ2751" s="99"/>
      <c r="AK2751" s="60">
        <f>'Inventory Ref Sheet'!AJ2751</f>
        <v>0</v>
      </c>
      <c r="AL2751" s="99"/>
      <c r="AM2751" s="97" t="str">
        <f t="shared" si="146"/>
        <v/>
      </c>
    </row>
    <row r="2752" spans="10:39" x14ac:dyDescent="0.25">
      <c r="J2752" s="59">
        <f>'Inventory Ref Sheet'!AK2752</f>
        <v>0</v>
      </c>
      <c r="K2752" s="59">
        <f>'Inventory Ref Sheet'!AL2752</f>
        <v>0</v>
      </c>
      <c r="L2752" s="59">
        <f>'Inventory Ref Sheet'!AM2752</f>
        <v>0</v>
      </c>
      <c r="M2752" s="59">
        <f>'Inventory Ref Sheet'!AP2752</f>
        <v>0</v>
      </c>
      <c r="N2752" s="59">
        <f>'Inventory Ref Sheet'!AQ2752</f>
        <v>0</v>
      </c>
      <c r="O2752" s="100" t="str">
        <f ca="1">IF('Inventory Ref Sheet'!AS2752&gt;0,YEAR(TODAY())-'Inventory Ref Sheet'!AS2752,"")</f>
        <v/>
      </c>
      <c r="P2752" s="95">
        <f>'Inventory Ref Sheet'!AU2752</f>
        <v>0</v>
      </c>
      <c r="Q2752" s="60">
        <f>'Inventory Ref Sheet'!AV2752</f>
        <v>0</v>
      </c>
      <c r="R2752" s="61"/>
      <c r="S2752" s="100" t="str">
        <f t="shared" si="144"/>
        <v/>
      </c>
      <c r="T2752" s="59">
        <f>'Inventory Ref Sheet'!M2752</f>
        <v>0</v>
      </c>
      <c r="U2752" s="102">
        <f>'Inventory Ref Sheet'!N2752</f>
        <v>0</v>
      </c>
      <c r="V2752" s="59">
        <f>'Inventory Ref Sheet'!O2752</f>
        <v>0</v>
      </c>
      <c r="W2752" s="59">
        <f>'Inventory Ref Sheet'!R2752</f>
        <v>0</v>
      </c>
      <c r="X2752" s="59">
        <f>'Inventory Ref Sheet'!S2752</f>
        <v>0</v>
      </c>
      <c r="Y2752" s="100" t="str">
        <f ca="1">IF('Inventory Ref Sheet'!U2752&gt;0,YEAR(TODAY())-'Inventory Ref Sheet'!U2752,"")</f>
        <v/>
      </c>
      <c r="Z2752" s="95">
        <f>'Inventory Ref Sheet'!W2752</f>
        <v>0</v>
      </c>
      <c r="AA2752" s="60">
        <f>'Inventory Ref Sheet'!X2752</f>
        <v>0</v>
      </c>
      <c r="AB2752" s="61"/>
      <c r="AC2752" s="97" t="str">
        <f t="shared" si="145"/>
        <v/>
      </c>
      <c r="AD2752" s="59">
        <f>'Inventory Ref Sheet'!Y2752</f>
        <v>0</v>
      </c>
      <c r="AE2752" s="59">
        <f>'Inventory Ref Sheet'!Z2752</f>
        <v>0</v>
      </c>
      <c r="AF2752" s="102">
        <f>'Inventory Ref Sheet'!AA2752</f>
        <v>0</v>
      </c>
      <c r="AG2752" s="59">
        <f>'Inventory Ref Sheet'!AD2752</f>
        <v>0</v>
      </c>
      <c r="AH2752" s="59">
        <f>'Inventory Ref Sheet'!AE2752</f>
        <v>0</v>
      </c>
      <c r="AI2752" s="100" t="str">
        <f ca="1">IF('Inventory Ref Sheet'!AG2752&gt;0,YEAR(TODAY())-'Inventory Ref Sheet'!AG2752,"")</f>
        <v/>
      </c>
      <c r="AJ2752" s="99"/>
      <c r="AK2752" s="60">
        <f>'Inventory Ref Sheet'!AJ2752</f>
        <v>0</v>
      </c>
      <c r="AL2752" s="99"/>
      <c r="AM2752" s="97" t="str">
        <f t="shared" si="146"/>
        <v/>
      </c>
    </row>
    <row r="2753" spans="10:39" x14ac:dyDescent="0.25">
      <c r="J2753" s="59">
        <f>'Inventory Ref Sheet'!AK2753</f>
        <v>0</v>
      </c>
      <c r="K2753" s="59">
        <f>'Inventory Ref Sheet'!AL2753</f>
        <v>0</v>
      </c>
      <c r="L2753" s="59">
        <f>'Inventory Ref Sheet'!AM2753</f>
        <v>0</v>
      </c>
      <c r="M2753" s="59">
        <f>'Inventory Ref Sheet'!AP2753</f>
        <v>0</v>
      </c>
      <c r="N2753" s="59">
        <f>'Inventory Ref Sheet'!AQ2753</f>
        <v>0</v>
      </c>
      <c r="O2753" s="100" t="str">
        <f ca="1">IF('Inventory Ref Sheet'!AS2753&gt;0,YEAR(TODAY())-'Inventory Ref Sheet'!AS2753,"")</f>
        <v/>
      </c>
      <c r="P2753" s="95">
        <f>'Inventory Ref Sheet'!AU2753</f>
        <v>0</v>
      </c>
      <c r="Q2753" s="60">
        <f>'Inventory Ref Sheet'!AV2753</f>
        <v>0</v>
      </c>
      <c r="R2753" s="61"/>
      <c r="S2753" s="100" t="str">
        <f t="shared" si="144"/>
        <v/>
      </c>
      <c r="T2753" s="59">
        <f>'Inventory Ref Sheet'!M2753</f>
        <v>0</v>
      </c>
      <c r="U2753" s="102">
        <f>'Inventory Ref Sheet'!N2753</f>
        <v>0</v>
      </c>
      <c r="V2753" s="59">
        <f>'Inventory Ref Sheet'!O2753</f>
        <v>0</v>
      </c>
      <c r="W2753" s="59">
        <f>'Inventory Ref Sheet'!R2753</f>
        <v>0</v>
      </c>
      <c r="X2753" s="59">
        <f>'Inventory Ref Sheet'!S2753</f>
        <v>0</v>
      </c>
      <c r="Y2753" s="100" t="str">
        <f ca="1">IF('Inventory Ref Sheet'!U2753&gt;0,YEAR(TODAY())-'Inventory Ref Sheet'!U2753,"")</f>
        <v/>
      </c>
      <c r="Z2753" s="95">
        <f>'Inventory Ref Sheet'!W2753</f>
        <v>0</v>
      </c>
      <c r="AA2753" s="60">
        <f>'Inventory Ref Sheet'!X2753</f>
        <v>0</v>
      </c>
      <c r="AB2753" s="61"/>
      <c r="AC2753" s="97" t="str">
        <f t="shared" si="145"/>
        <v/>
      </c>
      <c r="AD2753" s="59">
        <f>'Inventory Ref Sheet'!Y2753</f>
        <v>0</v>
      </c>
      <c r="AE2753" s="59">
        <f>'Inventory Ref Sheet'!Z2753</f>
        <v>0</v>
      </c>
      <c r="AF2753" s="102">
        <f>'Inventory Ref Sheet'!AA2753</f>
        <v>0</v>
      </c>
      <c r="AG2753" s="59">
        <f>'Inventory Ref Sheet'!AD2753</f>
        <v>0</v>
      </c>
      <c r="AH2753" s="59">
        <f>'Inventory Ref Sheet'!AE2753</f>
        <v>0</v>
      </c>
      <c r="AI2753" s="100" t="str">
        <f ca="1">IF('Inventory Ref Sheet'!AG2753&gt;0,YEAR(TODAY())-'Inventory Ref Sheet'!AG2753,"")</f>
        <v/>
      </c>
      <c r="AJ2753" s="99"/>
      <c r="AK2753" s="60">
        <f>'Inventory Ref Sheet'!AJ2753</f>
        <v>0</v>
      </c>
      <c r="AL2753" s="99"/>
      <c r="AM2753" s="97" t="str">
        <f t="shared" si="146"/>
        <v/>
      </c>
    </row>
    <row r="2754" spans="10:39" x14ac:dyDescent="0.25">
      <c r="J2754" s="59">
        <f>'Inventory Ref Sheet'!AK2754</f>
        <v>0</v>
      </c>
      <c r="K2754" s="59">
        <f>'Inventory Ref Sheet'!AL2754</f>
        <v>0</v>
      </c>
      <c r="L2754" s="59">
        <f>'Inventory Ref Sheet'!AM2754</f>
        <v>0</v>
      </c>
      <c r="M2754" s="59">
        <f>'Inventory Ref Sheet'!AP2754</f>
        <v>0</v>
      </c>
      <c r="N2754" s="59">
        <f>'Inventory Ref Sheet'!AQ2754</f>
        <v>0</v>
      </c>
      <c r="O2754" s="100" t="str">
        <f ca="1">IF('Inventory Ref Sheet'!AS2754&gt;0,YEAR(TODAY())-'Inventory Ref Sheet'!AS2754,"")</f>
        <v/>
      </c>
      <c r="P2754" s="95">
        <f>'Inventory Ref Sheet'!AU2754</f>
        <v>0</v>
      </c>
      <c r="Q2754" s="60">
        <f>'Inventory Ref Sheet'!AV2754</f>
        <v>0</v>
      </c>
      <c r="R2754" s="61"/>
      <c r="S2754" s="100" t="str">
        <f t="shared" si="144"/>
        <v/>
      </c>
      <c r="T2754" s="59">
        <f>'Inventory Ref Sheet'!M2754</f>
        <v>0</v>
      </c>
      <c r="U2754" s="102">
        <f>'Inventory Ref Sheet'!N2754</f>
        <v>0</v>
      </c>
      <c r="V2754" s="59">
        <f>'Inventory Ref Sheet'!O2754</f>
        <v>0</v>
      </c>
      <c r="W2754" s="59">
        <f>'Inventory Ref Sheet'!R2754</f>
        <v>0</v>
      </c>
      <c r="X2754" s="59">
        <f>'Inventory Ref Sheet'!S2754</f>
        <v>0</v>
      </c>
      <c r="Y2754" s="100" t="str">
        <f ca="1">IF('Inventory Ref Sheet'!U2754&gt;0,YEAR(TODAY())-'Inventory Ref Sheet'!U2754,"")</f>
        <v/>
      </c>
      <c r="Z2754" s="95">
        <f>'Inventory Ref Sheet'!W2754</f>
        <v>0</v>
      </c>
      <c r="AA2754" s="60">
        <f>'Inventory Ref Sheet'!X2754</f>
        <v>0</v>
      </c>
      <c r="AB2754" s="61"/>
      <c r="AC2754" s="97" t="str">
        <f t="shared" si="145"/>
        <v/>
      </c>
      <c r="AD2754" s="59">
        <f>'Inventory Ref Sheet'!Y2754</f>
        <v>0</v>
      </c>
      <c r="AE2754" s="59">
        <f>'Inventory Ref Sheet'!Z2754</f>
        <v>0</v>
      </c>
      <c r="AF2754" s="102">
        <f>'Inventory Ref Sheet'!AA2754</f>
        <v>0</v>
      </c>
      <c r="AG2754" s="59">
        <f>'Inventory Ref Sheet'!AD2754</f>
        <v>0</v>
      </c>
      <c r="AH2754" s="59">
        <f>'Inventory Ref Sheet'!AE2754</f>
        <v>0</v>
      </c>
      <c r="AI2754" s="100" t="str">
        <f ca="1">IF('Inventory Ref Sheet'!AG2754&gt;0,YEAR(TODAY())-'Inventory Ref Sheet'!AG2754,"")</f>
        <v/>
      </c>
      <c r="AJ2754" s="99"/>
      <c r="AK2754" s="60">
        <f>'Inventory Ref Sheet'!AJ2754</f>
        <v>0</v>
      </c>
      <c r="AL2754" s="99"/>
      <c r="AM2754" s="97" t="str">
        <f t="shared" si="146"/>
        <v/>
      </c>
    </row>
    <row r="2755" spans="10:39" x14ac:dyDescent="0.25">
      <c r="J2755" s="59">
        <f>'Inventory Ref Sheet'!AK2755</f>
        <v>0</v>
      </c>
      <c r="K2755" s="59">
        <f>'Inventory Ref Sheet'!AL2755</f>
        <v>0</v>
      </c>
      <c r="L2755" s="59">
        <f>'Inventory Ref Sheet'!AM2755</f>
        <v>0</v>
      </c>
      <c r="M2755" s="59">
        <f>'Inventory Ref Sheet'!AP2755</f>
        <v>0</v>
      </c>
      <c r="N2755" s="59">
        <f>'Inventory Ref Sheet'!AQ2755</f>
        <v>0</v>
      </c>
      <c r="O2755" s="100" t="str">
        <f ca="1">IF('Inventory Ref Sheet'!AS2755&gt;0,YEAR(TODAY())-'Inventory Ref Sheet'!AS2755,"")</f>
        <v/>
      </c>
      <c r="P2755" s="95">
        <f>'Inventory Ref Sheet'!AU2755</f>
        <v>0</v>
      </c>
      <c r="Q2755" s="60">
        <f>'Inventory Ref Sheet'!AV2755</f>
        <v>0</v>
      </c>
      <c r="R2755" s="61"/>
      <c r="S2755" s="100" t="str">
        <f t="shared" si="144"/>
        <v/>
      </c>
      <c r="T2755" s="59">
        <f>'Inventory Ref Sheet'!M2755</f>
        <v>0</v>
      </c>
      <c r="U2755" s="102">
        <f>'Inventory Ref Sheet'!N2755</f>
        <v>0</v>
      </c>
      <c r="V2755" s="59">
        <f>'Inventory Ref Sheet'!O2755</f>
        <v>0</v>
      </c>
      <c r="W2755" s="59">
        <f>'Inventory Ref Sheet'!R2755</f>
        <v>0</v>
      </c>
      <c r="X2755" s="59">
        <f>'Inventory Ref Sheet'!S2755</f>
        <v>0</v>
      </c>
      <c r="Y2755" s="100" t="str">
        <f ca="1">IF('Inventory Ref Sheet'!U2755&gt;0,YEAR(TODAY())-'Inventory Ref Sheet'!U2755,"")</f>
        <v/>
      </c>
      <c r="Z2755" s="95">
        <f>'Inventory Ref Sheet'!W2755</f>
        <v>0</v>
      </c>
      <c r="AA2755" s="60">
        <f>'Inventory Ref Sheet'!X2755</f>
        <v>0</v>
      </c>
      <c r="AB2755" s="61"/>
      <c r="AC2755" s="97" t="str">
        <f t="shared" si="145"/>
        <v/>
      </c>
      <c r="AD2755" s="59">
        <f>'Inventory Ref Sheet'!Y2755</f>
        <v>0</v>
      </c>
      <c r="AE2755" s="59">
        <f>'Inventory Ref Sheet'!Z2755</f>
        <v>0</v>
      </c>
      <c r="AF2755" s="102">
        <f>'Inventory Ref Sheet'!AA2755</f>
        <v>0</v>
      </c>
      <c r="AG2755" s="59">
        <f>'Inventory Ref Sheet'!AD2755</f>
        <v>0</v>
      </c>
      <c r="AH2755" s="59">
        <f>'Inventory Ref Sheet'!AE2755</f>
        <v>0</v>
      </c>
      <c r="AI2755" s="100" t="str">
        <f ca="1">IF('Inventory Ref Sheet'!AG2755&gt;0,YEAR(TODAY())-'Inventory Ref Sheet'!AG2755,"")</f>
        <v/>
      </c>
      <c r="AJ2755" s="99"/>
      <c r="AK2755" s="60">
        <f>'Inventory Ref Sheet'!AJ2755</f>
        <v>0</v>
      </c>
      <c r="AL2755" s="99"/>
      <c r="AM2755" s="97" t="str">
        <f t="shared" si="146"/>
        <v/>
      </c>
    </row>
    <row r="2756" spans="10:39" x14ac:dyDescent="0.25">
      <c r="J2756" s="59">
        <f>'Inventory Ref Sheet'!AK2756</f>
        <v>0</v>
      </c>
      <c r="K2756" s="59">
        <f>'Inventory Ref Sheet'!AL2756</f>
        <v>0</v>
      </c>
      <c r="L2756" s="59">
        <f>'Inventory Ref Sheet'!AM2756</f>
        <v>0</v>
      </c>
      <c r="M2756" s="59">
        <f>'Inventory Ref Sheet'!AP2756</f>
        <v>0</v>
      </c>
      <c r="N2756" s="59">
        <f>'Inventory Ref Sheet'!AQ2756</f>
        <v>0</v>
      </c>
      <c r="O2756" s="100" t="str">
        <f ca="1">IF('Inventory Ref Sheet'!AS2756&gt;0,YEAR(TODAY())-'Inventory Ref Sheet'!AS2756,"")</f>
        <v/>
      </c>
      <c r="P2756" s="95">
        <f>'Inventory Ref Sheet'!AU2756</f>
        <v>0</v>
      </c>
      <c r="Q2756" s="60">
        <f>'Inventory Ref Sheet'!AV2756</f>
        <v>0</v>
      </c>
      <c r="R2756" s="61"/>
      <c r="S2756" s="100" t="str">
        <f t="shared" si="144"/>
        <v/>
      </c>
      <c r="T2756" s="59">
        <f>'Inventory Ref Sheet'!M2756</f>
        <v>0</v>
      </c>
      <c r="U2756" s="102">
        <f>'Inventory Ref Sheet'!N2756</f>
        <v>0</v>
      </c>
      <c r="V2756" s="59">
        <f>'Inventory Ref Sheet'!O2756</f>
        <v>0</v>
      </c>
      <c r="W2756" s="59">
        <f>'Inventory Ref Sheet'!R2756</f>
        <v>0</v>
      </c>
      <c r="X2756" s="59">
        <f>'Inventory Ref Sheet'!S2756</f>
        <v>0</v>
      </c>
      <c r="Y2756" s="100" t="str">
        <f ca="1">IF('Inventory Ref Sheet'!U2756&gt;0,YEAR(TODAY())-'Inventory Ref Sheet'!U2756,"")</f>
        <v/>
      </c>
      <c r="Z2756" s="95">
        <f>'Inventory Ref Sheet'!W2756</f>
        <v>0</v>
      </c>
      <c r="AA2756" s="60">
        <f>'Inventory Ref Sheet'!X2756</f>
        <v>0</v>
      </c>
      <c r="AB2756" s="61"/>
      <c r="AC2756" s="97" t="str">
        <f t="shared" si="145"/>
        <v/>
      </c>
      <c r="AD2756" s="59">
        <f>'Inventory Ref Sheet'!Y2756</f>
        <v>0</v>
      </c>
      <c r="AE2756" s="59">
        <f>'Inventory Ref Sheet'!Z2756</f>
        <v>0</v>
      </c>
      <c r="AF2756" s="102">
        <f>'Inventory Ref Sheet'!AA2756</f>
        <v>0</v>
      </c>
      <c r="AG2756" s="59">
        <f>'Inventory Ref Sheet'!AD2756</f>
        <v>0</v>
      </c>
      <c r="AH2756" s="59">
        <f>'Inventory Ref Sheet'!AE2756</f>
        <v>0</v>
      </c>
      <c r="AI2756" s="100" t="str">
        <f ca="1">IF('Inventory Ref Sheet'!AG2756&gt;0,YEAR(TODAY())-'Inventory Ref Sheet'!AG2756,"")</f>
        <v/>
      </c>
      <c r="AJ2756" s="99"/>
      <c r="AK2756" s="60">
        <f>'Inventory Ref Sheet'!AJ2756</f>
        <v>0</v>
      </c>
      <c r="AL2756" s="99"/>
      <c r="AM2756" s="97" t="str">
        <f t="shared" si="146"/>
        <v/>
      </c>
    </row>
    <row r="2757" spans="10:39" x14ac:dyDescent="0.25">
      <c r="J2757" s="59">
        <f>'Inventory Ref Sheet'!AK2757</f>
        <v>0</v>
      </c>
      <c r="K2757" s="59">
        <f>'Inventory Ref Sheet'!AL2757</f>
        <v>0</v>
      </c>
      <c r="L2757" s="59">
        <f>'Inventory Ref Sheet'!AM2757</f>
        <v>0</v>
      </c>
      <c r="M2757" s="59">
        <f>'Inventory Ref Sheet'!AP2757</f>
        <v>0</v>
      </c>
      <c r="N2757" s="59">
        <f>'Inventory Ref Sheet'!AQ2757</f>
        <v>0</v>
      </c>
      <c r="O2757" s="100" t="str">
        <f ca="1">IF('Inventory Ref Sheet'!AS2757&gt;0,YEAR(TODAY())-'Inventory Ref Sheet'!AS2757,"")</f>
        <v/>
      </c>
      <c r="P2757" s="95">
        <f>'Inventory Ref Sheet'!AU2757</f>
        <v>0</v>
      </c>
      <c r="Q2757" s="60">
        <f>'Inventory Ref Sheet'!AV2757</f>
        <v>0</v>
      </c>
      <c r="R2757" s="61"/>
      <c r="S2757" s="100" t="str">
        <f t="shared" si="144"/>
        <v/>
      </c>
      <c r="T2757" s="59">
        <f>'Inventory Ref Sheet'!M2757</f>
        <v>0</v>
      </c>
      <c r="U2757" s="102">
        <f>'Inventory Ref Sheet'!N2757</f>
        <v>0</v>
      </c>
      <c r="V2757" s="59">
        <f>'Inventory Ref Sheet'!O2757</f>
        <v>0</v>
      </c>
      <c r="W2757" s="59">
        <f>'Inventory Ref Sheet'!R2757</f>
        <v>0</v>
      </c>
      <c r="X2757" s="59">
        <f>'Inventory Ref Sheet'!S2757</f>
        <v>0</v>
      </c>
      <c r="Y2757" s="100" t="str">
        <f ca="1">IF('Inventory Ref Sheet'!U2757&gt;0,YEAR(TODAY())-'Inventory Ref Sheet'!U2757,"")</f>
        <v/>
      </c>
      <c r="Z2757" s="95">
        <f>'Inventory Ref Sheet'!W2757</f>
        <v>0</v>
      </c>
      <c r="AA2757" s="60">
        <f>'Inventory Ref Sheet'!X2757</f>
        <v>0</v>
      </c>
      <c r="AB2757" s="61"/>
      <c r="AC2757" s="97" t="str">
        <f t="shared" si="145"/>
        <v/>
      </c>
      <c r="AD2757" s="59">
        <f>'Inventory Ref Sheet'!Y2757</f>
        <v>0</v>
      </c>
      <c r="AE2757" s="59">
        <f>'Inventory Ref Sheet'!Z2757</f>
        <v>0</v>
      </c>
      <c r="AF2757" s="102">
        <f>'Inventory Ref Sheet'!AA2757</f>
        <v>0</v>
      </c>
      <c r="AG2757" s="59">
        <f>'Inventory Ref Sheet'!AD2757</f>
        <v>0</v>
      </c>
      <c r="AH2757" s="59">
        <f>'Inventory Ref Sheet'!AE2757</f>
        <v>0</v>
      </c>
      <c r="AI2757" s="100" t="str">
        <f ca="1">IF('Inventory Ref Sheet'!AG2757&gt;0,YEAR(TODAY())-'Inventory Ref Sheet'!AG2757,"")</f>
        <v/>
      </c>
      <c r="AJ2757" s="99"/>
      <c r="AK2757" s="60">
        <f>'Inventory Ref Sheet'!AJ2757</f>
        <v>0</v>
      </c>
      <c r="AL2757" s="99"/>
      <c r="AM2757" s="97" t="str">
        <f t="shared" si="146"/>
        <v/>
      </c>
    </row>
    <row r="2758" spans="10:39" x14ac:dyDescent="0.25">
      <c r="J2758" s="59">
        <f>'Inventory Ref Sheet'!AK2758</f>
        <v>0</v>
      </c>
      <c r="K2758" s="59">
        <f>'Inventory Ref Sheet'!AL2758</f>
        <v>0</v>
      </c>
      <c r="L2758" s="59">
        <f>'Inventory Ref Sheet'!AM2758</f>
        <v>0</v>
      </c>
      <c r="M2758" s="59">
        <f>'Inventory Ref Sheet'!AP2758</f>
        <v>0</v>
      </c>
      <c r="N2758" s="59">
        <f>'Inventory Ref Sheet'!AQ2758</f>
        <v>0</v>
      </c>
      <c r="O2758" s="100" t="str">
        <f ca="1">IF('Inventory Ref Sheet'!AS2758&gt;0,YEAR(TODAY())-'Inventory Ref Sheet'!AS2758,"")</f>
        <v/>
      </c>
      <c r="P2758" s="95">
        <f>'Inventory Ref Sheet'!AU2758</f>
        <v>0</v>
      </c>
      <c r="Q2758" s="60">
        <f>'Inventory Ref Sheet'!AV2758</f>
        <v>0</v>
      </c>
      <c r="R2758" s="61"/>
      <c r="S2758" s="100" t="str">
        <f t="shared" ref="S2758:S2821" si="147">IF(ISTEXT(J2758),IF(O2758&gt;=R2758,"Yes","No"),"")</f>
        <v/>
      </c>
      <c r="T2758" s="59">
        <f>'Inventory Ref Sheet'!M2758</f>
        <v>0</v>
      </c>
      <c r="U2758" s="102">
        <f>'Inventory Ref Sheet'!N2758</f>
        <v>0</v>
      </c>
      <c r="V2758" s="59">
        <f>'Inventory Ref Sheet'!O2758</f>
        <v>0</v>
      </c>
      <c r="W2758" s="59">
        <f>'Inventory Ref Sheet'!R2758</f>
        <v>0</v>
      </c>
      <c r="X2758" s="59">
        <f>'Inventory Ref Sheet'!S2758</f>
        <v>0</v>
      </c>
      <c r="Y2758" s="100" t="str">
        <f ca="1">IF('Inventory Ref Sheet'!U2758&gt;0,YEAR(TODAY())-'Inventory Ref Sheet'!U2758,"")</f>
        <v/>
      </c>
      <c r="Z2758" s="95">
        <f>'Inventory Ref Sheet'!W2758</f>
        <v>0</v>
      </c>
      <c r="AA2758" s="60">
        <f>'Inventory Ref Sheet'!X2758</f>
        <v>0</v>
      </c>
      <c r="AB2758" s="61"/>
      <c r="AC2758" s="97" t="str">
        <f t="shared" si="145"/>
        <v/>
      </c>
      <c r="AD2758" s="59">
        <f>'Inventory Ref Sheet'!Y2758</f>
        <v>0</v>
      </c>
      <c r="AE2758" s="59">
        <f>'Inventory Ref Sheet'!Z2758</f>
        <v>0</v>
      </c>
      <c r="AF2758" s="102">
        <f>'Inventory Ref Sheet'!AA2758</f>
        <v>0</v>
      </c>
      <c r="AG2758" s="59">
        <f>'Inventory Ref Sheet'!AD2758</f>
        <v>0</v>
      </c>
      <c r="AH2758" s="59">
        <f>'Inventory Ref Sheet'!AE2758</f>
        <v>0</v>
      </c>
      <c r="AI2758" s="100" t="str">
        <f ca="1">IF('Inventory Ref Sheet'!AG2758&gt;0,YEAR(TODAY())-'Inventory Ref Sheet'!AG2758,"")</f>
        <v/>
      </c>
      <c r="AJ2758" s="99"/>
      <c r="AK2758" s="60">
        <f>'Inventory Ref Sheet'!AJ2758</f>
        <v>0</v>
      </c>
      <c r="AL2758" s="99"/>
      <c r="AM2758" s="97" t="str">
        <f t="shared" si="146"/>
        <v/>
      </c>
    </row>
    <row r="2759" spans="10:39" x14ac:dyDescent="0.25">
      <c r="J2759" s="59">
        <f>'Inventory Ref Sheet'!AK2759</f>
        <v>0</v>
      </c>
      <c r="K2759" s="59">
        <f>'Inventory Ref Sheet'!AL2759</f>
        <v>0</v>
      </c>
      <c r="L2759" s="59">
        <f>'Inventory Ref Sheet'!AM2759</f>
        <v>0</v>
      </c>
      <c r="M2759" s="59">
        <f>'Inventory Ref Sheet'!AP2759</f>
        <v>0</v>
      </c>
      <c r="N2759" s="59">
        <f>'Inventory Ref Sheet'!AQ2759</f>
        <v>0</v>
      </c>
      <c r="O2759" s="100" t="str">
        <f ca="1">IF('Inventory Ref Sheet'!AS2759&gt;0,YEAR(TODAY())-'Inventory Ref Sheet'!AS2759,"")</f>
        <v/>
      </c>
      <c r="P2759" s="95">
        <f>'Inventory Ref Sheet'!AU2759</f>
        <v>0</v>
      </c>
      <c r="Q2759" s="60">
        <f>'Inventory Ref Sheet'!AV2759</f>
        <v>0</v>
      </c>
      <c r="R2759" s="61"/>
      <c r="S2759" s="100" t="str">
        <f t="shared" si="147"/>
        <v/>
      </c>
      <c r="T2759" s="59">
        <f>'Inventory Ref Sheet'!M2759</f>
        <v>0</v>
      </c>
      <c r="U2759" s="102">
        <f>'Inventory Ref Sheet'!N2759</f>
        <v>0</v>
      </c>
      <c r="V2759" s="59">
        <f>'Inventory Ref Sheet'!O2759</f>
        <v>0</v>
      </c>
      <c r="W2759" s="59">
        <f>'Inventory Ref Sheet'!R2759</f>
        <v>0</v>
      </c>
      <c r="X2759" s="59">
        <f>'Inventory Ref Sheet'!S2759</f>
        <v>0</v>
      </c>
      <c r="Y2759" s="100" t="str">
        <f ca="1">IF('Inventory Ref Sheet'!U2759&gt;0,YEAR(TODAY())-'Inventory Ref Sheet'!U2759,"")</f>
        <v/>
      </c>
      <c r="Z2759" s="95">
        <f>'Inventory Ref Sheet'!W2759</f>
        <v>0</v>
      </c>
      <c r="AA2759" s="60">
        <f>'Inventory Ref Sheet'!X2759</f>
        <v>0</v>
      </c>
      <c r="AB2759" s="61"/>
      <c r="AC2759" s="97" t="str">
        <f t="shared" si="145"/>
        <v/>
      </c>
      <c r="AD2759" s="59">
        <f>'Inventory Ref Sheet'!Y2759</f>
        <v>0</v>
      </c>
      <c r="AE2759" s="59">
        <f>'Inventory Ref Sheet'!Z2759</f>
        <v>0</v>
      </c>
      <c r="AF2759" s="102">
        <f>'Inventory Ref Sheet'!AA2759</f>
        <v>0</v>
      </c>
      <c r="AG2759" s="59">
        <f>'Inventory Ref Sheet'!AD2759</f>
        <v>0</v>
      </c>
      <c r="AH2759" s="59">
        <f>'Inventory Ref Sheet'!AE2759</f>
        <v>0</v>
      </c>
      <c r="AI2759" s="100" t="str">
        <f ca="1">IF('Inventory Ref Sheet'!AG2759&gt;0,YEAR(TODAY())-'Inventory Ref Sheet'!AG2759,"")</f>
        <v/>
      </c>
      <c r="AJ2759" s="99"/>
      <c r="AK2759" s="60">
        <f>'Inventory Ref Sheet'!AJ2759</f>
        <v>0</v>
      </c>
      <c r="AL2759" s="99"/>
      <c r="AM2759" s="97" t="str">
        <f t="shared" si="146"/>
        <v/>
      </c>
    </row>
    <row r="2760" spans="10:39" x14ac:dyDescent="0.25">
      <c r="J2760" s="59">
        <f>'Inventory Ref Sheet'!AK2760</f>
        <v>0</v>
      </c>
      <c r="K2760" s="59">
        <f>'Inventory Ref Sheet'!AL2760</f>
        <v>0</v>
      </c>
      <c r="L2760" s="59">
        <f>'Inventory Ref Sheet'!AM2760</f>
        <v>0</v>
      </c>
      <c r="M2760" s="59">
        <f>'Inventory Ref Sheet'!AP2760</f>
        <v>0</v>
      </c>
      <c r="N2760" s="59">
        <f>'Inventory Ref Sheet'!AQ2760</f>
        <v>0</v>
      </c>
      <c r="O2760" s="100" t="str">
        <f ca="1">IF('Inventory Ref Sheet'!AS2760&gt;0,YEAR(TODAY())-'Inventory Ref Sheet'!AS2760,"")</f>
        <v/>
      </c>
      <c r="P2760" s="95">
        <f>'Inventory Ref Sheet'!AU2760</f>
        <v>0</v>
      </c>
      <c r="Q2760" s="60">
        <f>'Inventory Ref Sheet'!AV2760</f>
        <v>0</v>
      </c>
      <c r="R2760" s="61"/>
      <c r="S2760" s="100" t="str">
        <f t="shared" si="147"/>
        <v/>
      </c>
      <c r="T2760" s="59">
        <f>'Inventory Ref Sheet'!M2760</f>
        <v>0</v>
      </c>
      <c r="U2760" s="102">
        <f>'Inventory Ref Sheet'!N2760</f>
        <v>0</v>
      </c>
      <c r="V2760" s="59">
        <f>'Inventory Ref Sheet'!O2760</f>
        <v>0</v>
      </c>
      <c r="W2760" s="59">
        <f>'Inventory Ref Sheet'!R2760</f>
        <v>0</v>
      </c>
      <c r="X2760" s="59">
        <f>'Inventory Ref Sheet'!S2760</f>
        <v>0</v>
      </c>
      <c r="Y2760" s="100" t="str">
        <f ca="1">IF('Inventory Ref Sheet'!U2760&gt;0,YEAR(TODAY())-'Inventory Ref Sheet'!U2760,"")</f>
        <v/>
      </c>
      <c r="Z2760" s="95">
        <f>'Inventory Ref Sheet'!W2760</f>
        <v>0</v>
      </c>
      <c r="AA2760" s="60">
        <f>'Inventory Ref Sheet'!X2760</f>
        <v>0</v>
      </c>
      <c r="AB2760" s="61"/>
      <c r="AC2760" s="97" t="str">
        <f t="shared" si="145"/>
        <v/>
      </c>
      <c r="AD2760" s="59">
        <f>'Inventory Ref Sheet'!Y2760</f>
        <v>0</v>
      </c>
      <c r="AE2760" s="59">
        <f>'Inventory Ref Sheet'!Z2760</f>
        <v>0</v>
      </c>
      <c r="AF2760" s="102">
        <f>'Inventory Ref Sheet'!AA2760</f>
        <v>0</v>
      </c>
      <c r="AG2760" s="59">
        <f>'Inventory Ref Sheet'!AD2760</f>
        <v>0</v>
      </c>
      <c r="AH2760" s="59">
        <f>'Inventory Ref Sheet'!AE2760</f>
        <v>0</v>
      </c>
      <c r="AI2760" s="100" t="str">
        <f ca="1">IF('Inventory Ref Sheet'!AG2760&gt;0,YEAR(TODAY())-'Inventory Ref Sheet'!AG2760,"")</f>
        <v/>
      </c>
      <c r="AJ2760" s="99"/>
      <c r="AK2760" s="60">
        <f>'Inventory Ref Sheet'!AJ2760</f>
        <v>0</v>
      </c>
      <c r="AL2760" s="99"/>
      <c r="AM2760" s="97" t="str">
        <f t="shared" si="146"/>
        <v/>
      </c>
    </row>
    <row r="2761" spans="10:39" x14ac:dyDescent="0.25">
      <c r="J2761" s="59">
        <f>'Inventory Ref Sheet'!AK2761</f>
        <v>0</v>
      </c>
      <c r="K2761" s="59">
        <f>'Inventory Ref Sheet'!AL2761</f>
        <v>0</v>
      </c>
      <c r="L2761" s="59">
        <f>'Inventory Ref Sheet'!AM2761</f>
        <v>0</v>
      </c>
      <c r="M2761" s="59">
        <f>'Inventory Ref Sheet'!AP2761</f>
        <v>0</v>
      </c>
      <c r="N2761" s="59">
        <f>'Inventory Ref Sheet'!AQ2761</f>
        <v>0</v>
      </c>
      <c r="O2761" s="100" t="str">
        <f ca="1">IF('Inventory Ref Sheet'!AS2761&gt;0,YEAR(TODAY())-'Inventory Ref Sheet'!AS2761,"")</f>
        <v/>
      </c>
      <c r="P2761" s="95">
        <f>'Inventory Ref Sheet'!AU2761</f>
        <v>0</v>
      </c>
      <c r="Q2761" s="60">
        <f>'Inventory Ref Sheet'!AV2761</f>
        <v>0</v>
      </c>
      <c r="R2761" s="61"/>
      <c r="S2761" s="100" t="str">
        <f t="shared" si="147"/>
        <v/>
      </c>
      <c r="T2761" s="59">
        <f>'Inventory Ref Sheet'!M2761</f>
        <v>0</v>
      </c>
      <c r="U2761" s="102">
        <f>'Inventory Ref Sheet'!N2761</f>
        <v>0</v>
      </c>
      <c r="V2761" s="59">
        <f>'Inventory Ref Sheet'!O2761</f>
        <v>0</v>
      </c>
      <c r="W2761" s="59">
        <f>'Inventory Ref Sheet'!R2761</f>
        <v>0</v>
      </c>
      <c r="X2761" s="59">
        <f>'Inventory Ref Sheet'!S2761</f>
        <v>0</v>
      </c>
      <c r="Y2761" s="100" t="str">
        <f ca="1">IF('Inventory Ref Sheet'!U2761&gt;0,YEAR(TODAY())-'Inventory Ref Sheet'!U2761,"")</f>
        <v/>
      </c>
      <c r="Z2761" s="95">
        <f>'Inventory Ref Sheet'!W2761</f>
        <v>0</v>
      </c>
      <c r="AA2761" s="60">
        <f>'Inventory Ref Sheet'!X2761</f>
        <v>0</v>
      </c>
      <c r="AB2761" s="61"/>
      <c r="AC2761" s="97" t="str">
        <f t="shared" si="145"/>
        <v/>
      </c>
      <c r="AD2761" s="59">
        <f>'Inventory Ref Sheet'!Y2761</f>
        <v>0</v>
      </c>
      <c r="AE2761" s="59">
        <f>'Inventory Ref Sheet'!Z2761</f>
        <v>0</v>
      </c>
      <c r="AF2761" s="102">
        <f>'Inventory Ref Sheet'!AA2761</f>
        <v>0</v>
      </c>
      <c r="AG2761" s="59">
        <f>'Inventory Ref Sheet'!AD2761</f>
        <v>0</v>
      </c>
      <c r="AH2761" s="59">
        <f>'Inventory Ref Sheet'!AE2761</f>
        <v>0</v>
      </c>
      <c r="AI2761" s="100" t="str">
        <f ca="1">IF('Inventory Ref Sheet'!AG2761&gt;0,YEAR(TODAY())-'Inventory Ref Sheet'!AG2761,"")</f>
        <v/>
      </c>
      <c r="AJ2761" s="99"/>
      <c r="AK2761" s="60">
        <f>'Inventory Ref Sheet'!AJ2761</f>
        <v>0</v>
      </c>
      <c r="AL2761" s="99"/>
      <c r="AM2761" s="97" t="str">
        <f t="shared" si="146"/>
        <v/>
      </c>
    </row>
    <row r="2762" spans="10:39" x14ac:dyDescent="0.25">
      <c r="J2762" s="59">
        <f>'Inventory Ref Sheet'!AK2762</f>
        <v>0</v>
      </c>
      <c r="K2762" s="59">
        <f>'Inventory Ref Sheet'!AL2762</f>
        <v>0</v>
      </c>
      <c r="L2762" s="59">
        <f>'Inventory Ref Sheet'!AM2762</f>
        <v>0</v>
      </c>
      <c r="M2762" s="59">
        <f>'Inventory Ref Sheet'!AP2762</f>
        <v>0</v>
      </c>
      <c r="N2762" s="59">
        <f>'Inventory Ref Sheet'!AQ2762</f>
        <v>0</v>
      </c>
      <c r="O2762" s="100" t="str">
        <f ca="1">IF('Inventory Ref Sheet'!AS2762&gt;0,YEAR(TODAY())-'Inventory Ref Sheet'!AS2762,"")</f>
        <v/>
      </c>
      <c r="P2762" s="95">
        <f>'Inventory Ref Sheet'!AU2762</f>
        <v>0</v>
      </c>
      <c r="Q2762" s="60">
        <f>'Inventory Ref Sheet'!AV2762</f>
        <v>0</v>
      </c>
      <c r="R2762" s="61"/>
      <c r="S2762" s="100" t="str">
        <f t="shared" si="147"/>
        <v/>
      </c>
      <c r="T2762" s="59">
        <f>'Inventory Ref Sheet'!M2762</f>
        <v>0</v>
      </c>
      <c r="U2762" s="102">
        <f>'Inventory Ref Sheet'!N2762</f>
        <v>0</v>
      </c>
      <c r="V2762" s="59">
        <f>'Inventory Ref Sheet'!O2762</f>
        <v>0</v>
      </c>
      <c r="W2762" s="59">
        <f>'Inventory Ref Sheet'!R2762</f>
        <v>0</v>
      </c>
      <c r="X2762" s="59">
        <f>'Inventory Ref Sheet'!S2762</f>
        <v>0</v>
      </c>
      <c r="Y2762" s="100" t="str">
        <f ca="1">IF('Inventory Ref Sheet'!U2762&gt;0,YEAR(TODAY())-'Inventory Ref Sheet'!U2762,"")</f>
        <v/>
      </c>
      <c r="Z2762" s="95">
        <f>'Inventory Ref Sheet'!W2762</f>
        <v>0</v>
      </c>
      <c r="AA2762" s="60">
        <f>'Inventory Ref Sheet'!X2762</f>
        <v>0</v>
      </c>
      <c r="AB2762" s="61"/>
      <c r="AC2762" s="97" t="str">
        <f t="shared" si="145"/>
        <v/>
      </c>
      <c r="AD2762" s="59">
        <f>'Inventory Ref Sheet'!Y2762</f>
        <v>0</v>
      </c>
      <c r="AE2762" s="59">
        <f>'Inventory Ref Sheet'!Z2762</f>
        <v>0</v>
      </c>
      <c r="AF2762" s="102">
        <f>'Inventory Ref Sheet'!AA2762</f>
        <v>0</v>
      </c>
      <c r="AG2762" s="59">
        <f>'Inventory Ref Sheet'!AD2762</f>
        <v>0</v>
      </c>
      <c r="AH2762" s="59">
        <f>'Inventory Ref Sheet'!AE2762</f>
        <v>0</v>
      </c>
      <c r="AI2762" s="100" t="str">
        <f ca="1">IF('Inventory Ref Sheet'!AG2762&gt;0,YEAR(TODAY())-'Inventory Ref Sheet'!AG2762,"")</f>
        <v/>
      </c>
      <c r="AJ2762" s="99"/>
      <c r="AK2762" s="60">
        <f>'Inventory Ref Sheet'!AJ2762</f>
        <v>0</v>
      </c>
      <c r="AL2762" s="99"/>
      <c r="AM2762" s="97" t="str">
        <f t="shared" si="146"/>
        <v/>
      </c>
    </row>
    <row r="2763" spans="10:39" x14ac:dyDescent="0.25">
      <c r="J2763" s="59">
        <f>'Inventory Ref Sheet'!AK2763</f>
        <v>0</v>
      </c>
      <c r="K2763" s="59">
        <f>'Inventory Ref Sheet'!AL2763</f>
        <v>0</v>
      </c>
      <c r="L2763" s="59">
        <f>'Inventory Ref Sheet'!AM2763</f>
        <v>0</v>
      </c>
      <c r="M2763" s="59">
        <f>'Inventory Ref Sheet'!AP2763</f>
        <v>0</v>
      </c>
      <c r="N2763" s="59">
        <f>'Inventory Ref Sheet'!AQ2763</f>
        <v>0</v>
      </c>
      <c r="O2763" s="100" t="str">
        <f ca="1">IF('Inventory Ref Sheet'!AS2763&gt;0,YEAR(TODAY())-'Inventory Ref Sheet'!AS2763,"")</f>
        <v/>
      </c>
      <c r="P2763" s="95">
        <f>'Inventory Ref Sheet'!AU2763</f>
        <v>0</v>
      </c>
      <c r="Q2763" s="60">
        <f>'Inventory Ref Sheet'!AV2763</f>
        <v>0</v>
      </c>
      <c r="R2763" s="61"/>
      <c r="S2763" s="100" t="str">
        <f t="shared" si="147"/>
        <v/>
      </c>
      <c r="T2763" s="59">
        <f>'Inventory Ref Sheet'!M2763</f>
        <v>0</v>
      </c>
      <c r="U2763" s="102">
        <f>'Inventory Ref Sheet'!N2763</f>
        <v>0</v>
      </c>
      <c r="V2763" s="59">
        <f>'Inventory Ref Sheet'!O2763</f>
        <v>0</v>
      </c>
      <c r="W2763" s="59">
        <f>'Inventory Ref Sheet'!R2763</f>
        <v>0</v>
      </c>
      <c r="X2763" s="59">
        <f>'Inventory Ref Sheet'!S2763</f>
        <v>0</v>
      </c>
      <c r="Y2763" s="100" t="str">
        <f ca="1">IF('Inventory Ref Sheet'!U2763&gt;0,YEAR(TODAY())-'Inventory Ref Sheet'!U2763,"")</f>
        <v/>
      </c>
      <c r="Z2763" s="95">
        <f>'Inventory Ref Sheet'!W2763</f>
        <v>0</v>
      </c>
      <c r="AA2763" s="60">
        <f>'Inventory Ref Sheet'!X2763</f>
        <v>0</v>
      </c>
      <c r="AB2763" s="61"/>
      <c r="AC2763" s="97" t="str">
        <f t="shared" ref="AC2763:AC2826" si="148">IF(ISTEXT(T2763),IF(Y2763&gt;=AB2763,"Yes","No"),"")</f>
        <v/>
      </c>
      <c r="AD2763" s="59">
        <f>'Inventory Ref Sheet'!Y2763</f>
        <v>0</v>
      </c>
      <c r="AE2763" s="59">
        <f>'Inventory Ref Sheet'!Z2763</f>
        <v>0</v>
      </c>
      <c r="AF2763" s="102">
        <f>'Inventory Ref Sheet'!AA2763</f>
        <v>0</v>
      </c>
      <c r="AG2763" s="59">
        <f>'Inventory Ref Sheet'!AD2763</f>
        <v>0</v>
      </c>
      <c r="AH2763" s="59">
        <f>'Inventory Ref Sheet'!AE2763</f>
        <v>0</v>
      </c>
      <c r="AI2763" s="100" t="str">
        <f ca="1">IF('Inventory Ref Sheet'!AG2763&gt;0,YEAR(TODAY())-'Inventory Ref Sheet'!AG2763,"")</f>
        <v/>
      </c>
      <c r="AJ2763" s="99"/>
      <c r="AK2763" s="60">
        <f>'Inventory Ref Sheet'!AJ2763</f>
        <v>0</v>
      </c>
      <c r="AL2763" s="99"/>
      <c r="AM2763" s="97" t="str">
        <f t="shared" ref="AM2763:AM2826" si="149">IF(ISTEXT(AD2763),IF(AI2763&gt;=AL2763,"Yes","No"),"")</f>
        <v/>
      </c>
    </row>
    <row r="2764" spans="10:39" x14ac:dyDescent="0.25">
      <c r="J2764" s="59">
        <f>'Inventory Ref Sheet'!AK2764</f>
        <v>0</v>
      </c>
      <c r="K2764" s="59">
        <f>'Inventory Ref Sheet'!AL2764</f>
        <v>0</v>
      </c>
      <c r="L2764" s="59">
        <f>'Inventory Ref Sheet'!AM2764</f>
        <v>0</v>
      </c>
      <c r="M2764" s="59">
        <f>'Inventory Ref Sheet'!AP2764</f>
        <v>0</v>
      </c>
      <c r="N2764" s="59">
        <f>'Inventory Ref Sheet'!AQ2764</f>
        <v>0</v>
      </c>
      <c r="O2764" s="100" t="str">
        <f ca="1">IF('Inventory Ref Sheet'!AS2764&gt;0,YEAR(TODAY())-'Inventory Ref Sheet'!AS2764,"")</f>
        <v/>
      </c>
      <c r="P2764" s="95">
        <f>'Inventory Ref Sheet'!AU2764</f>
        <v>0</v>
      </c>
      <c r="Q2764" s="60">
        <f>'Inventory Ref Sheet'!AV2764</f>
        <v>0</v>
      </c>
      <c r="R2764" s="61"/>
      <c r="S2764" s="100" t="str">
        <f t="shared" si="147"/>
        <v/>
      </c>
      <c r="T2764" s="59">
        <f>'Inventory Ref Sheet'!M2764</f>
        <v>0</v>
      </c>
      <c r="U2764" s="102">
        <f>'Inventory Ref Sheet'!N2764</f>
        <v>0</v>
      </c>
      <c r="V2764" s="59">
        <f>'Inventory Ref Sheet'!O2764</f>
        <v>0</v>
      </c>
      <c r="W2764" s="59">
        <f>'Inventory Ref Sheet'!R2764</f>
        <v>0</v>
      </c>
      <c r="X2764" s="59">
        <f>'Inventory Ref Sheet'!S2764</f>
        <v>0</v>
      </c>
      <c r="Y2764" s="100" t="str">
        <f ca="1">IF('Inventory Ref Sheet'!U2764&gt;0,YEAR(TODAY())-'Inventory Ref Sheet'!U2764,"")</f>
        <v/>
      </c>
      <c r="Z2764" s="95">
        <f>'Inventory Ref Sheet'!W2764</f>
        <v>0</v>
      </c>
      <c r="AA2764" s="60">
        <f>'Inventory Ref Sheet'!X2764</f>
        <v>0</v>
      </c>
      <c r="AB2764" s="61"/>
      <c r="AC2764" s="97" t="str">
        <f t="shared" si="148"/>
        <v/>
      </c>
      <c r="AD2764" s="59">
        <f>'Inventory Ref Sheet'!Y2764</f>
        <v>0</v>
      </c>
      <c r="AE2764" s="59">
        <f>'Inventory Ref Sheet'!Z2764</f>
        <v>0</v>
      </c>
      <c r="AF2764" s="102">
        <f>'Inventory Ref Sheet'!AA2764</f>
        <v>0</v>
      </c>
      <c r="AG2764" s="59">
        <f>'Inventory Ref Sheet'!AD2764</f>
        <v>0</v>
      </c>
      <c r="AH2764" s="59">
        <f>'Inventory Ref Sheet'!AE2764</f>
        <v>0</v>
      </c>
      <c r="AI2764" s="100" t="str">
        <f ca="1">IF('Inventory Ref Sheet'!AG2764&gt;0,YEAR(TODAY())-'Inventory Ref Sheet'!AG2764,"")</f>
        <v/>
      </c>
      <c r="AJ2764" s="99"/>
      <c r="AK2764" s="60">
        <f>'Inventory Ref Sheet'!AJ2764</f>
        <v>0</v>
      </c>
      <c r="AL2764" s="99"/>
      <c r="AM2764" s="97" t="str">
        <f t="shared" si="149"/>
        <v/>
      </c>
    </row>
    <row r="2765" spans="10:39" x14ac:dyDescent="0.25">
      <c r="J2765" s="59">
        <f>'Inventory Ref Sheet'!AK2765</f>
        <v>0</v>
      </c>
      <c r="K2765" s="59">
        <f>'Inventory Ref Sheet'!AL2765</f>
        <v>0</v>
      </c>
      <c r="L2765" s="59">
        <f>'Inventory Ref Sheet'!AM2765</f>
        <v>0</v>
      </c>
      <c r="M2765" s="59">
        <f>'Inventory Ref Sheet'!AP2765</f>
        <v>0</v>
      </c>
      <c r="N2765" s="59">
        <f>'Inventory Ref Sheet'!AQ2765</f>
        <v>0</v>
      </c>
      <c r="O2765" s="100" t="str">
        <f ca="1">IF('Inventory Ref Sheet'!AS2765&gt;0,YEAR(TODAY())-'Inventory Ref Sheet'!AS2765,"")</f>
        <v/>
      </c>
      <c r="P2765" s="95">
        <f>'Inventory Ref Sheet'!AU2765</f>
        <v>0</v>
      </c>
      <c r="Q2765" s="60">
        <f>'Inventory Ref Sheet'!AV2765</f>
        <v>0</v>
      </c>
      <c r="R2765" s="61"/>
      <c r="S2765" s="100" t="str">
        <f t="shared" si="147"/>
        <v/>
      </c>
      <c r="T2765" s="59">
        <f>'Inventory Ref Sheet'!M2765</f>
        <v>0</v>
      </c>
      <c r="U2765" s="102">
        <f>'Inventory Ref Sheet'!N2765</f>
        <v>0</v>
      </c>
      <c r="V2765" s="59">
        <f>'Inventory Ref Sheet'!O2765</f>
        <v>0</v>
      </c>
      <c r="W2765" s="59">
        <f>'Inventory Ref Sheet'!R2765</f>
        <v>0</v>
      </c>
      <c r="X2765" s="59">
        <f>'Inventory Ref Sheet'!S2765</f>
        <v>0</v>
      </c>
      <c r="Y2765" s="100" t="str">
        <f ca="1">IF('Inventory Ref Sheet'!U2765&gt;0,YEAR(TODAY())-'Inventory Ref Sheet'!U2765,"")</f>
        <v/>
      </c>
      <c r="Z2765" s="95">
        <f>'Inventory Ref Sheet'!W2765</f>
        <v>0</v>
      </c>
      <c r="AA2765" s="60">
        <f>'Inventory Ref Sheet'!X2765</f>
        <v>0</v>
      </c>
      <c r="AB2765" s="61"/>
      <c r="AC2765" s="97" t="str">
        <f t="shared" si="148"/>
        <v/>
      </c>
      <c r="AD2765" s="59">
        <f>'Inventory Ref Sheet'!Y2765</f>
        <v>0</v>
      </c>
      <c r="AE2765" s="59">
        <f>'Inventory Ref Sheet'!Z2765</f>
        <v>0</v>
      </c>
      <c r="AF2765" s="102">
        <f>'Inventory Ref Sheet'!AA2765</f>
        <v>0</v>
      </c>
      <c r="AG2765" s="59">
        <f>'Inventory Ref Sheet'!AD2765</f>
        <v>0</v>
      </c>
      <c r="AH2765" s="59">
        <f>'Inventory Ref Sheet'!AE2765</f>
        <v>0</v>
      </c>
      <c r="AI2765" s="100" t="str">
        <f ca="1">IF('Inventory Ref Sheet'!AG2765&gt;0,YEAR(TODAY())-'Inventory Ref Sheet'!AG2765,"")</f>
        <v/>
      </c>
      <c r="AJ2765" s="99"/>
      <c r="AK2765" s="60">
        <f>'Inventory Ref Sheet'!AJ2765</f>
        <v>0</v>
      </c>
      <c r="AL2765" s="99"/>
      <c r="AM2765" s="97" t="str">
        <f t="shared" si="149"/>
        <v/>
      </c>
    </row>
    <row r="2766" spans="10:39" x14ac:dyDescent="0.25">
      <c r="J2766" s="59">
        <f>'Inventory Ref Sheet'!AK2766</f>
        <v>0</v>
      </c>
      <c r="K2766" s="59">
        <f>'Inventory Ref Sheet'!AL2766</f>
        <v>0</v>
      </c>
      <c r="L2766" s="59">
        <f>'Inventory Ref Sheet'!AM2766</f>
        <v>0</v>
      </c>
      <c r="M2766" s="59">
        <f>'Inventory Ref Sheet'!AP2766</f>
        <v>0</v>
      </c>
      <c r="N2766" s="59">
        <f>'Inventory Ref Sheet'!AQ2766</f>
        <v>0</v>
      </c>
      <c r="O2766" s="100" t="str">
        <f ca="1">IF('Inventory Ref Sheet'!AS2766&gt;0,YEAR(TODAY())-'Inventory Ref Sheet'!AS2766,"")</f>
        <v/>
      </c>
      <c r="P2766" s="95">
        <f>'Inventory Ref Sheet'!AU2766</f>
        <v>0</v>
      </c>
      <c r="Q2766" s="60">
        <f>'Inventory Ref Sheet'!AV2766</f>
        <v>0</v>
      </c>
      <c r="R2766" s="61"/>
      <c r="S2766" s="100" t="str">
        <f t="shared" si="147"/>
        <v/>
      </c>
      <c r="T2766" s="59">
        <f>'Inventory Ref Sheet'!M2766</f>
        <v>0</v>
      </c>
      <c r="U2766" s="102">
        <f>'Inventory Ref Sheet'!N2766</f>
        <v>0</v>
      </c>
      <c r="V2766" s="59">
        <f>'Inventory Ref Sheet'!O2766</f>
        <v>0</v>
      </c>
      <c r="W2766" s="59">
        <f>'Inventory Ref Sheet'!R2766</f>
        <v>0</v>
      </c>
      <c r="X2766" s="59">
        <f>'Inventory Ref Sheet'!S2766</f>
        <v>0</v>
      </c>
      <c r="Y2766" s="100" t="str">
        <f ca="1">IF('Inventory Ref Sheet'!U2766&gt;0,YEAR(TODAY())-'Inventory Ref Sheet'!U2766,"")</f>
        <v/>
      </c>
      <c r="Z2766" s="95">
        <f>'Inventory Ref Sheet'!W2766</f>
        <v>0</v>
      </c>
      <c r="AA2766" s="60">
        <f>'Inventory Ref Sheet'!X2766</f>
        <v>0</v>
      </c>
      <c r="AB2766" s="61"/>
      <c r="AC2766" s="97" t="str">
        <f t="shared" si="148"/>
        <v/>
      </c>
      <c r="AD2766" s="59">
        <f>'Inventory Ref Sheet'!Y2766</f>
        <v>0</v>
      </c>
      <c r="AE2766" s="59">
        <f>'Inventory Ref Sheet'!Z2766</f>
        <v>0</v>
      </c>
      <c r="AF2766" s="102">
        <f>'Inventory Ref Sheet'!AA2766</f>
        <v>0</v>
      </c>
      <c r="AG2766" s="59">
        <f>'Inventory Ref Sheet'!AD2766</f>
        <v>0</v>
      </c>
      <c r="AH2766" s="59">
        <f>'Inventory Ref Sheet'!AE2766</f>
        <v>0</v>
      </c>
      <c r="AI2766" s="100" t="str">
        <f ca="1">IF('Inventory Ref Sheet'!AG2766&gt;0,YEAR(TODAY())-'Inventory Ref Sheet'!AG2766,"")</f>
        <v/>
      </c>
      <c r="AJ2766" s="99"/>
      <c r="AK2766" s="60">
        <f>'Inventory Ref Sheet'!AJ2766</f>
        <v>0</v>
      </c>
      <c r="AL2766" s="99"/>
      <c r="AM2766" s="97" t="str">
        <f t="shared" si="149"/>
        <v/>
      </c>
    </row>
    <row r="2767" spans="10:39" x14ac:dyDescent="0.25">
      <c r="J2767" s="59">
        <f>'Inventory Ref Sheet'!AK2767</f>
        <v>0</v>
      </c>
      <c r="K2767" s="59">
        <f>'Inventory Ref Sheet'!AL2767</f>
        <v>0</v>
      </c>
      <c r="L2767" s="59">
        <f>'Inventory Ref Sheet'!AM2767</f>
        <v>0</v>
      </c>
      <c r="M2767" s="59">
        <f>'Inventory Ref Sheet'!AP2767</f>
        <v>0</v>
      </c>
      <c r="N2767" s="59">
        <f>'Inventory Ref Sheet'!AQ2767</f>
        <v>0</v>
      </c>
      <c r="O2767" s="100" t="str">
        <f ca="1">IF('Inventory Ref Sheet'!AS2767&gt;0,YEAR(TODAY())-'Inventory Ref Sheet'!AS2767,"")</f>
        <v/>
      </c>
      <c r="P2767" s="95">
        <f>'Inventory Ref Sheet'!AU2767</f>
        <v>0</v>
      </c>
      <c r="Q2767" s="60">
        <f>'Inventory Ref Sheet'!AV2767</f>
        <v>0</v>
      </c>
      <c r="R2767" s="61"/>
      <c r="S2767" s="100" t="str">
        <f t="shared" si="147"/>
        <v/>
      </c>
      <c r="T2767" s="59">
        <f>'Inventory Ref Sheet'!M2767</f>
        <v>0</v>
      </c>
      <c r="U2767" s="102">
        <f>'Inventory Ref Sheet'!N2767</f>
        <v>0</v>
      </c>
      <c r="V2767" s="59">
        <f>'Inventory Ref Sheet'!O2767</f>
        <v>0</v>
      </c>
      <c r="W2767" s="59">
        <f>'Inventory Ref Sheet'!R2767</f>
        <v>0</v>
      </c>
      <c r="X2767" s="59">
        <f>'Inventory Ref Sheet'!S2767</f>
        <v>0</v>
      </c>
      <c r="Y2767" s="100" t="str">
        <f ca="1">IF('Inventory Ref Sheet'!U2767&gt;0,YEAR(TODAY())-'Inventory Ref Sheet'!U2767,"")</f>
        <v/>
      </c>
      <c r="Z2767" s="95">
        <f>'Inventory Ref Sheet'!W2767</f>
        <v>0</v>
      </c>
      <c r="AA2767" s="60">
        <f>'Inventory Ref Sheet'!X2767</f>
        <v>0</v>
      </c>
      <c r="AB2767" s="61"/>
      <c r="AC2767" s="97" t="str">
        <f t="shared" si="148"/>
        <v/>
      </c>
      <c r="AD2767" s="59">
        <f>'Inventory Ref Sheet'!Y2767</f>
        <v>0</v>
      </c>
      <c r="AE2767" s="59">
        <f>'Inventory Ref Sheet'!Z2767</f>
        <v>0</v>
      </c>
      <c r="AF2767" s="102">
        <f>'Inventory Ref Sheet'!AA2767</f>
        <v>0</v>
      </c>
      <c r="AG2767" s="59">
        <f>'Inventory Ref Sheet'!AD2767</f>
        <v>0</v>
      </c>
      <c r="AH2767" s="59">
        <f>'Inventory Ref Sheet'!AE2767</f>
        <v>0</v>
      </c>
      <c r="AI2767" s="100" t="str">
        <f ca="1">IF('Inventory Ref Sheet'!AG2767&gt;0,YEAR(TODAY())-'Inventory Ref Sheet'!AG2767,"")</f>
        <v/>
      </c>
      <c r="AJ2767" s="99"/>
      <c r="AK2767" s="60">
        <f>'Inventory Ref Sheet'!AJ2767</f>
        <v>0</v>
      </c>
      <c r="AL2767" s="99"/>
      <c r="AM2767" s="97" t="str">
        <f t="shared" si="149"/>
        <v/>
      </c>
    </row>
    <row r="2768" spans="10:39" x14ac:dyDescent="0.25">
      <c r="J2768" s="59">
        <f>'Inventory Ref Sheet'!AK2768</f>
        <v>0</v>
      </c>
      <c r="K2768" s="59">
        <f>'Inventory Ref Sheet'!AL2768</f>
        <v>0</v>
      </c>
      <c r="L2768" s="59">
        <f>'Inventory Ref Sheet'!AM2768</f>
        <v>0</v>
      </c>
      <c r="M2768" s="59">
        <f>'Inventory Ref Sheet'!AP2768</f>
        <v>0</v>
      </c>
      <c r="N2768" s="59">
        <f>'Inventory Ref Sheet'!AQ2768</f>
        <v>0</v>
      </c>
      <c r="O2768" s="100" t="str">
        <f ca="1">IF('Inventory Ref Sheet'!AS2768&gt;0,YEAR(TODAY())-'Inventory Ref Sheet'!AS2768,"")</f>
        <v/>
      </c>
      <c r="P2768" s="95">
        <f>'Inventory Ref Sheet'!AU2768</f>
        <v>0</v>
      </c>
      <c r="Q2768" s="60">
        <f>'Inventory Ref Sheet'!AV2768</f>
        <v>0</v>
      </c>
      <c r="R2768" s="61"/>
      <c r="S2768" s="100" t="str">
        <f t="shared" si="147"/>
        <v/>
      </c>
      <c r="T2768" s="59">
        <f>'Inventory Ref Sheet'!M2768</f>
        <v>0</v>
      </c>
      <c r="U2768" s="102">
        <f>'Inventory Ref Sheet'!N2768</f>
        <v>0</v>
      </c>
      <c r="V2768" s="59">
        <f>'Inventory Ref Sheet'!O2768</f>
        <v>0</v>
      </c>
      <c r="W2768" s="59">
        <f>'Inventory Ref Sheet'!R2768</f>
        <v>0</v>
      </c>
      <c r="X2768" s="59">
        <f>'Inventory Ref Sheet'!S2768</f>
        <v>0</v>
      </c>
      <c r="Y2768" s="100" t="str">
        <f ca="1">IF('Inventory Ref Sheet'!U2768&gt;0,YEAR(TODAY())-'Inventory Ref Sheet'!U2768,"")</f>
        <v/>
      </c>
      <c r="Z2768" s="95">
        <f>'Inventory Ref Sheet'!W2768</f>
        <v>0</v>
      </c>
      <c r="AA2768" s="60">
        <f>'Inventory Ref Sheet'!X2768</f>
        <v>0</v>
      </c>
      <c r="AB2768" s="61"/>
      <c r="AC2768" s="97" t="str">
        <f t="shared" si="148"/>
        <v/>
      </c>
      <c r="AD2768" s="59">
        <f>'Inventory Ref Sheet'!Y2768</f>
        <v>0</v>
      </c>
      <c r="AE2768" s="59">
        <f>'Inventory Ref Sheet'!Z2768</f>
        <v>0</v>
      </c>
      <c r="AF2768" s="102">
        <f>'Inventory Ref Sheet'!AA2768</f>
        <v>0</v>
      </c>
      <c r="AG2768" s="59">
        <f>'Inventory Ref Sheet'!AD2768</f>
        <v>0</v>
      </c>
      <c r="AH2768" s="59">
        <f>'Inventory Ref Sheet'!AE2768</f>
        <v>0</v>
      </c>
      <c r="AI2768" s="100" t="str">
        <f ca="1">IF('Inventory Ref Sheet'!AG2768&gt;0,YEAR(TODAY())-'Inventory Ref Sheet'!AG2768,"")</f>
        <v/>
      </c>
      <c r="AJ2768" s="99"/>
      <c r="AK2768" s="60">
        <f>'Inventory Ref Sheet'!AJ2768</f>
        <v>0</v>
      </c>
      <c r="AL2768" s="99"/>
      <c r="AM2768" s="97" t="str">
        <f t="shared" si="149"/>
        <v/>
      </c>
    </row>
    <row r="2769" spans="10:39" x14ac:dyDescent="0.25">
      <c r="J2769" s="59">
        <f>'Inventory Ref Sheet'!AK2769</f>
        <v>0</v>
      </c>
      <c r="K2769" s="59">
        <f>'Inventory Ref Sheet'!AL2769</f>
        <v>0</v>
      </c>
      <c r="L2769" s="59">
        <f>'Inventory Ref Sheet'!AM2769</f>
        <v>0</v>
      </c>
      <c r="M2769" s="59">
        <f>'Inventory Ref Sheet'!AP2769</f>
        <v>0</v>
      </c>
      <c r="N2769" s="59">
        <f>'Inventory Ref Sheet'!AQ2769</f>
        <v>0</v>
      </c>
      <c r="O2769" s="100" t="str">
        <f ca="1">IF('Inventory Ref Sheet'!AS2769&gt;0,YEAR(TODAY())-'Inventory Ref Sheet'!AS2769,"")</f>
        <v/>
      </c>
      <c r="P2769" s="95">
        <f>'Inventory Ref Sheet'!AU2769</f>
        <v>0</v>
      </c>
      <c r="Q2769" s="60">
        <f>'Inventory Ref Sheet'!AV2769</f>
        <v>0</v>
      </c>
      <c r="R2769" s="61"/>
      <c r="S2769" s="100" t="str">
        <f t="shared" si="147"/>
        <v/>
      </c>
      <c r="T2769" s="59">
        <f>'Inventory Ref Sheet'!M2769</f>
        <v>0</v>
      </c>
      <c r="U2769" s="102">
        <f>'Inventory Ref Sheet'!N2769</f>
        <v>0</v>
      </c>
      <c r="V2769" s="59">
        <f>'Inventory Ref Sheet'!O2769</f>
        <v>0</v>
      </c>
      <c r="W2769" s="59">
        <f>'Inventory Ref Sheet'!R2769</f>
        <v>0</v>
      </c>
      <c r="X2769" s="59">
        <f>'Inventory Ref Sheet'!S2769</f>
        <v>0</v>
      </c>
      <c r="Y2769" s="100" t="str">
        <f ca="1">IF('Inventory Ref Sheet'!U2769&gt;0,YEAR(TODAY())-'Inventory Ref Sheet'!U2769,"")</f>
        <v/>
      </c>
      <c r="Z2769" s="95">
        <f>'Inventory Ref Sheet'!W2769</f>
        <v>0</v>
      </c>
      <c r="AA2769" s="60">
        <f>'Inventory Ref Sheet'!X2769</f>
        <v>0</v>
      </c>
      <c r="AB2769" s="61"/>
      <c r="AC2769" s="97" t="str">
        <f t="shared" si="148"/>
        <v/>
      </c>
      <c r="AD2769" s="59">
        <f>'Inventory Ref Sheet'!Y2769</f>
        <v>0</v>
      </c>
      <c r="AE2769" s="59">
        <f>'Inventory Ref Sheet'!Z2769</f>
        <v>0</v>
      </c>
      <c r="AF2769" s="102">
        <f>'Inventory Ref Sheet'!AA2769</f>
        <v>0</v>
      </c>
      <c r="AG2769" s="59">
        <f>'Inventory Ref Sheet'!AD2769</f>
        <v>0</v>
      </c>
      <c r="AH2769" s="59">
        <f>'Inventory Ref Sheet'!AE2769</f>
        <v>0</v>
      </c>
      <c r="AI2769" s="100" t="str">
        <f ca="1">IF('Inventory Ref Sheet'!AG2769&gt;0,YEAR(TODAY())-'Inventory Ref Sheet'!AG2769,"")</f>
        <v/>
      </c>
      <c r="AJ2769" s="99"/>
      <c r="AK2769" s="60">
        <f>'Inventory Ref Sheet'!AJ2769</f>
        <v>0</v>
      </c>
      <c r="AL2769" s="99"/>
      <c r="AM2769" s="97" t="str">
        <f t="shared" si="149"/>
        <v/>
      </c>
    </row>
    <row r="2770" spans="10:39" x14ac:dyDescent="0.25">
      <c r="J2770" s="59">
        <f>'Inventory Ref Sheet'!AK2770</f>
        <v>0</v>
      </c>
      <c r="K2770" s="59">
        <f>'Inventory Ref Sheet'!AL2770</f>
        <v>0</v>
      </c>
      <c r="L2770" s="59">
        <f>'Inventory Ref Sheet'!AM2770</f>
        <v>0</v>
      </c>
      <c r="M2770" s="59">
        <f>'Inventory Ref Sheet'!AP2770</f>
        <v>0</v>
      </c>
      <c r="N2770" s="59">
        <f>'Inventory Ref Sheet'!AQ2770</f>
        <v>0</v>
      </c>
      <c r="O2770" s="100" t="str">
        <f ca="1">IF('Inventory Ref Sheet'!AS2770&gt;0,YEAR(TODAY())-'Inventory Ref Sheet'!AS2770,"")</f>
        <v/>
      </c>
      <c r="P2770" s="95">
        <f>'Inventory Ref Sheet'!AU2770</f>
        <v>0</v>
      </c>
      <c r="Q2770" s="60">
        <f>'Inventory Ref Sheet'!AV2770</f>
        <v>0</v>
      </c>
      <c r="R2770" s="61"/>
      <c r="S2770" s="100" t="str">
        <f t="shared" si="147"/>
        <v/>
      </c>
      <c r="T2770" s="59">
        <f>'Inventory Ref Sheet'!M2770</f>
        <v>0</v>
      </c>
      <c r="U2770" s="102">
        <f>'Inventory Ref Sheet'!N2770</f>
        <v>0</v>
      </c>
      <c r="V2770" s="59">
        <f>'Inventory Ref Sheet'!O2770</f>
        <v>0</v>
      </c>
      <c r="W2770" s="59">
        <f>'Inventory Ref Sheet'!R2770</f>
        <v>0</v>
      </c>
      <c r="X2770" s="59">
        <f>'Inventory Ref Sheet'!S2770</f>
        <v>0</v>
      </c>
      <c r="Y2770" s="100" t="str">
        <f ca="1">IF('Inventory Ref Sheet'!U2770&gt;0,YEAR(TODAY())-'Inventory Ref Sheet'!U2770,"")</f>
        <v/>
      </c>
      <c r="Z2770" s="95">
        <f>'Inventory Ref Sheet'!W2770</f>
        <v>0</v>
      </c>
      <c r="AA2770" s="60">
        <f>'Inventory Ref Sheet'!X2770</f>
        <v>0</v>
      </c>
      <c r="AB2770" s="61"/>
      <c r="AC2770" s="97" t="str">
        <f t="shared" si="148"/>
        <v/>
      </c>
      <c r="AD2770" s="59">
        <f>'Inventory Ref Sheet'!Y2770</f>
        <v>0</v>
      </c>
      <c r="AE2770" s="59">
        <f>'Inventory Ref Sheet'!Z2770</f>
        <v>0</v>
      </c>
      <c r="AF2770" s="102">
        <f>'Inventory Ref Sheet'!AA2770</f>
        <v>0</v>
      </c>
      <c r="AG2770" s="59">
        <f>'Inventory Ref Sheet'!AD2770</f>
        <v>0</v>
      </c>
      <c r="AH2770" s="59">
        <f>'Inventory Ref Sheet'!AE2770</f>
        <v>0</v>
      </c>
      <c r="AI2770" s="100" t="str">
        <f ca="1">IF('Inventory Ref Sheet'!AG2770&gt;0,YEAR(TODAY())-'Inventory Ref Sheet'!AG2770,"")</f>
        <v/>
      </c>
      <c r="AJ2770" s="99"/>
      <c r="AK2770" s="60">
        <f>'Inventory Ref Sheet'!AJ2770</f>
        <v>0</v>
      </c>
      <c r="AL2770" s="99"/>
      <c r="AM2770" s="97" t="str">
        <f t="shared" si="149"/>
        <v/>
      </c>
    </row>
    <row r="2771" spans="10:39" x14ac:dyDescent="0.25">
      <c r="J2771" s="59">
        <f>'Inventory Ref Sheet'!AK2771</f>
        <v>0</v>
      </c>
      <c r="K2771" s="59">
        <f>'Inventory Ref Sheet'!AL2771</f>
        <v>0</v>
      </c>
      <c r="L2771" s="59">
        <f>'Inventory Ref Sheet'!AM2771</f>
        <v>0</v>
      </c>
      <c r="M2771" s="59">
        <f>'Inventory Ref Sheet'!AP2771</f>
        <v>0</v>
      </c>
      <c r="N2771" s="59">
        <f>'Inventory Ref Sheet'!AQ2771</f>
        <v>0</v>
      </c>
      <c r="O2771" s="100" t="str">
        <f ca="1">IF('Inventory Ref Sheet'!AS2771&gt;0,YEAR(TODAY())-'Inventory Ref Sheet'!AS2771,"")</f>
        <v/>
      </c>
      <c r="P2771" s="95">
        <f>'Inventory Ref Sheet'!AU2771</f>
        <v>0</v>
      </c>
      <c r="Q2771" s="60">
        <f>'Inventory Ref Sheet'!AV2771</f>
        <v>0</v>
      </c>
      <c r="R2771" s="61"/>
      <c r="S2771" s="100" t="str">
        <f t="shared" si="147"/>
        <v/>
      </c>
      <c r="T2771" s="59">
        <f>'Inventory Ref Sheet'!M2771</f>
        <v>0</v>
      </c>
      <c r="U2771" s="102">
        <f>'Inventory Ref Sheet'!N2771</f>
        <v>0</v>
      </c>
      <c r="V2771" s="59">
        <f>'Inventory Ref Sheet'!O2771</f>
        <v>0</v>
      </c>
      <c r="W2771" s="59">
        <f>'Inventory Ref Sheet'!R2771</f>
        <v>0</v>
      </c>
      <c r="X2771" s="59">
        <f>'Inventory Ref Sheet'!S2771</f>
        <v>0</v>
      </c>
      <c r="Y2771" s="100" t="str">
        <f ca="1">IF('Inventory Ref Sheet'!U2771&gt;0,YEAR(TODAY())-'Inventory Ref Sheet'!U2771,"")</f>
        <v/>
      </c>
      <c r="Z2771" s="95">
        <f>'Inventory Ref Sheet'!W2771</f>
        <v>0</v>
      </c>
      <c r="AA2771" s="60">
        <f>'Inventory Ref Sheet'!X2771</f>
        <v>0</v>
      </c>
      <c r="AB2771" s="61"/>
      <c r="AC2771" s="97" t="str">
        <f t="shared" si="148"/>
        <v/>
      </c>
      <c r="AD2771" s="59">
        <f>'Inventory Ref Sheet'!Y2771</f>
        <v>0</v>
      </c>
      <c r="AE2771" s="59">
        <f>'Inventory Ref Sheet'!Z2771</f>
        <v>0</v>
      </c>
      <c r="AF2771" s="102">
        <f>'Inventory Ref Sheet'!AA2771</f>
        <v>0</v>
      </c>
      <c r="AG2771" s="59">
        <f>'Inventory Ref Sheet'!AD2771</f>
        <v>0</v>
      </c>
      <c r="AH2771" s="59">
        <f>'Inventory Ref Sheet'!AE2771</f>
        <v>0</v>
      </c>
      <c r="AI2771" s="100" t="str">
        <f ca="1">IF('Inventory Ref Sheet'!AG2771&gt;0,YEAR(TODAY())-'Inventory Ref Sheet'!AG2771,"")</f>
        <v/>
      </c>
      <c r="AJ2771" s="99"/>
      <c r="AK2771" s="60">
        <f>'Inventory Ref Sheet'!AJ2771</f>
        <v>0</v>
      </c>
      <c r="AL2771" s="99"/>
      <c r="AM2771" s="97" t="str">
        <f t="shared" si="149"/>
        <v/>
      </c>
    </row>
    <row r="2772" spans="10:39" x14ac:dyDescent="0.25">
      <c r="J2772" s="59">
        <f>'Inventory Ref Sheet'!AK2772</f>
        <v>0</v>
      </c>
      <c r="K2772" s="59">
        <f>'Inventory Ref Sheet'!AL2772</f>
        <v>0</v>
      </c>
      <c r="L2772" s="59">
        <f>'Inventory Ref Sheet'!AM2772</f>
        <v>0</v>
      </c>
      <c r="M2772" s="59">
        <f>'Inventory Ref Sheet'!AP2772</f>
        <v>0</v>
      </c>
      <c r="N2772" s="59">
        <f>'Inventory Ref Sheet'!AQ2772</f>
        <v>0</v>
      </c>
      <c r="O2772" s="100" t="str">
        <f ca="1">IF('Inventory Ref Sheet'!AS2772&gt;0,YEAR(TODAY())-'Inventory Ref Sheet'!AS2772,"")</f>
        <v/>
      </c>
      <c r="P2772" s="95">
        <f>'Inventory Ref Sheet'!AU2772</f>
        <v>0</v>
      </c>
      <c r="Q2772" s="60">
        <f>'Inventory Ref Sheet'!AV2772</f>
        <v>0</v>
      </c>
      <c r="R2772" s="61"/>
      <c r="S2772" s="100" t="str">
        <f t="shared" si="147"/>
        <v/>
      </c>
      <c r="T2772" s="59">
        <f>'Inventory Ref Sheet'!M2772</f>
        <v>0</v>
      </c>
      <c r="U2772" s="102">
        <f>'Inventory Ref Sheet'!N2772</f>
        <v>0</v>
      </c>
      <c r="V2772" s="59">
        <f>'Inventory Ref Sheet'!O2772</f>
        <v>0</v>
      </c>
      <c r="W2772" s="59">
        <f>'Inventory Ref Sheet'!R2772</f>
        <v>0</v>
      </c>
      <c r="X2772" s="59">
        <f>'Inventory Ref Sheet'!S2772</f>
        <v>0</v>
      </c>
      <c r="Y2772" s="100" t="str">
        <f ca="1">IF('Inventory Ref Sheet'!U2772&gt;0,YEAR(TODAY())-'Inventory Ref Sheet'!U2772,"")</f>
        <v/>
      </c>
      <c r="Z2772" s="95">
        <f>'Inventory Ref Sheet'!W2772</f>
        <v>0</v>
      </c>
      <c r="AA2772" s="60">
        <f>'Inventory Ref Sheet'!X2772</f>
        <v>0</v>
      </c>
      <c r="AB2772" s="61"/>
      <c r="AC2772" s="97" t="str">
        <f t="shared" si="148"/>
        <v/>
      </c>
      <c r="AD2772" s="59">
        <f>'Inventory Ref Sheet'!Y2772</f>
        <v>0</v>
      </c>
      <c r="AE2772" s="59">
        <f>'Inventory Ref Sheet'!Z2772</f>
        <v>0</v>
      </c>
      <c r="AF2772" s="102">
        <f>'Inventory Ref Sheet'!AA2772</f>
        <v>0</v>
      </c>
      <c r="AG2772" s="59">
        <f>'Inventory Ref Sheet'!AD2772</f>
        <v>0</v>
      </c>
      <c r="AH2772" s="59">
        <f>'Inventory Ref Sheet'!AE2772</f>
        <v>0</v>
      </c>
      <c r="AI2772" s="100" t="str">
        <f ca="1">IF('Inventory Ref Sheet'!AG2772&gt;0,YEAR(TODAY())-'Inventory Ref Sheet'!AG2772,"")</f>
        <v/>
      </c>
      <c r="AJ2772" s="99"/>
      <c r="AK2772" s="60">
        <f>'Inventory Ref Sheet'!AJ2772</f>
        <v>0</v>
      </c>
      <c r="AL2772" s="99"/>
      <c r="AM2772" s="97" t="str">
        <f t="shared" si="149"/>
        <v/>
      </c>
    </row>
    <row r="2773" spans="10:39" x14ac:dyDescent="0.25">
      <c r="J2773" s="59">
        <f>'Inventory Ref Sheet'!AK2773</f>
        <v>0</v>
      </c>
      <c r="K2773" s="59">
        <f>'Inventory Ref Sheet'!AL2773</f>
        <v>0</v>
      </c>
      <c r="L2773" s="59">
        <f>'Inventory Ref Sheet'!AM2773</f>
        <v>0</v>
      </c>
      <c r="M2773" s="59">
        <f>'Inventory Ref Sheet'!AP2773</f>
        <v>0</v>
      </c>
      <c r="N2773" s="59">
        <f>'Inventory Ref Sheet'!AQ2773</f>
        <v>0</v>
      </c>
      <c r="O2773" s="100" t="str">
        <f ca="1">IF('Inventory Ref Sheet'!AS2773&gt;0,YEAR(TODAY())-'Inventory Ref Sheet'!AS2773,"")</f>
        <v/>
      </c>
      <c r="P2773" s="95">
        <f>'Inventory Ref Sheet'!AU2773</f>
        <v>0</v>
      </c>
      <c r="Q2773" s="60">
        <f>'Inventory Ref Sheet'!AV2773</f>
        <v>0</v>
      </c>
      <c r="R2773" s="61"/>
      <c r="S2773" s="100" t="str">
        <f t="shared" si="147"/>
        <v/>
      </c>
      <c r="T2773" s="59">
        <f>'Inventory Ref Sheet'!M2773</f>
        <v>0</v>
      </c>
      <c r="U2773" s="102">
        <f>'Inventory Ref Sheet'!N2773</f>
        <v>0</v>
      </c>
      <c r="V2773" s="59">
        <f>'Inventory Ref Sheet'!O2773</f>
        <v>0</v>
      </c>
      <c r="W2773" s="59">
        <f>'Inventory Ref Sheet'!R2773</f>
        <v>0</v>
      </c>
      <c r="X2773" s="59">
        <f>'Inventory Ref Sheet'!S2773</f>
        <v>0</v>
      </c>
      <c r="Y2773" s="100" t="str">
        <f ca="1">IF('Inventory Ref Sheet'!U2773&gt;0,YEAR(TODAY())-'Inventory Ref Sheet'!U2773,"")</f>
        <v/>
      </c>
      <c r="Z2773" s="95">
        <f>'Inventory Ref Sheet'!W2773</f>
        <v>0</v>
      </c>
      <c r="AA2773" s="60">
        <f>'Inventory Ref Sheet'!X2773</f>
        <v>0</v>
      </c>
      <c r="AB2773" s="61"/>
      <c r="AC2773" s="97" t="str">
        <f t="shared" si="148"/>
        <v/>
      </c>
      <c r="AD2773" s="59">
        <f>'Inventory Ref Sheet'!Y2773</f>
        <v>0</v>
      </c>
      <c r="AE2773" s="59">
        <f>'Inventory Ref Sheet'!Z2773</f>
        <v>0</v>
      </c>
      <c r="AF2773" s="102">
        <f>'Inventory Ref Sheet'!AA2773</f>
        <v>0</v>
      </c>
      <c r="AG2773" s="59">
        <f>'Inventory Ref Sheet'!AD2773</f>
        <v>0</v>
      </c>
      <c r="AH2773" s="59">
        <f>'Inventory Ref Sheet'!AE2773</f>
        <v>0</v>
      </c>
      <c r="AI2773" s="100" t="str">
        <f ca="1">IF('Inventory Ref Sheet'!AG2773&gt;0,YEAR(TODAY())-'Inventory Ref Sheet'!AG2773,"")</f>
        <v/>
      </c>
      <c r="AJ2773" s="99"/>
      <c r="AK2773" s="60">
        <f>'Inventory Ref Sheet'!AJ2773</f>
        <v>0</v>
      </c>
      <c r="AL2773" s="99"/>
      <c r="AM2773" s="97" t="str">
        <f t="shared" si="149"/>
        <v/>
      </c>
    </row>
    <row r="2774" spans="10:39" x14ac:dyDescent="0.25">
      <c r="J2774" s="59">
        <f>'Inventory Ref Sheet'!AK2774</f>
        <v>0</v>
      </c>
      <c r="K2774" s="59">
        <f>'Inventory Ref Sheet'!AL2774</f>
        <v>0</v>
      </c>
      <c r="L2774" s="59">
        <f>'Inventory Ref Sheet'!AM2774</f>
        <v>0</v>
      </c>
      <c r="M2774" s="59">
        <f>'Inventory Ref Sheet'!AP2774</f>
        <v>0</v>
      </c>
      <c r="N2774" s="59">
        <f>'Inventory Ref Sheet'!AQ2774</f>
        <v>0</v>
      </c>
      <c r="O2774" s="100" t="str">
        <f ca="1">IF('Inventory Ref Sheet'!AS2774&gt;0,YEAR(TODAY())-'Inventory Ref Sheet'!AS2774,"")</f>
        <v/>
      </c>
      <c r="P2774" s="95">
        <f>'Inventory Ref Sheet'!AU2774</f>
        <v>0</v>
      </c>
      <c r="Q2774" s="60">
        <f>'Inventory Ref Sheet'!AV2774</f>
        <v>0</v>
      </c>
      <c r="R2774" s="61"/>
      <c r="S2774" s="100" t="str">
        <f t="shared" si="147"/>
        <v/>
      </c>
      <c r="T2774" s="59">
        <f>'Inventory Ref Sheet'!M2774</f>
        <v>0</v>
      </c>
      <c r="U2774" s="102">
        <f>'Inventory Ref Sheet'!N2774</f>
        <v>0</v>
      </c>
      <c r="V2774" s="59">
        <f>'Inventory Ref Sheet'!O2774</f>
        <v>0</v>
      </c>
      <c r="W2774" s="59">
        <f>'Inventory Ref Sheet'!R2774</f>
        <v>0</v>
      </c>
      <c r="X2774" s="59">
        <f>'Inventory Ref Sheet'!S2774</f>
        <v>0</v>
      </c>
      <c r="Y2774" s="100" t="str">
        <f ca="1">IF('Inventory Ref Sheet'!U2774&gt;0,YEAR(TODAY())-'Inventory Ref Sheet'!U2774,"")</f>
        <v/>
      </c>
      <c r="Z2774" s="95">
        <f>'Inventory Ref Sheet'!W2774</f>
        <v>0</v>
      </c>
      <c r="AA2774" s="60">
        <f>'Inventory Ref Sheet'!X2774</f>
        <v>0</v>
      </c>
      <c r="AB2774" s="61"/>
      <c r="AC2774" s="97" t="str">
        <f t="shared" si="148"/>
        <v/>
      </c>
      <c r="AD2774" s="59">
        <f>'Inventory Ref Sheet'!Y2774</f>
        <v>0</v>
      </c>
      <c r="AE2774" s="59">
        <f>'Inventory Ref Sheet'!Z2774</f>
        <v>0</v>
      </c>
      <c r="AF2774" s="102">
        <f>'Inventory Ref Sheet'!AA2774</f>
        <v>0</v>
      </c>
      <c r="AG2774" s="59">
        <f>'Inventory Ref Sheet'!AD2774</f>
        <v>0</v>
      </c>
      <c r="AH2774" s="59">
        <f>'Inventory Ref Sheet'!AE2774</f>
        <v>0</v>
      </c>
      <c r="AI2774" s="100" t="str">
        <f ca="1">IF('Inventory Ref Sheet'!AG2774&gt;0,YEAR(TODAY())-'Inventory Ref Sheet'!AG2774,"")</f>
        <v/>
      </c>
      <c r="AJ2774" s="99"/>
      <c r="AK2774" s="60">
        <f>'Inventory Ref Sheet'!AJ2774</f>
        <v>0</v>
      </c>
      <c r="AL2774" s="99"/>
      <c r="AM2774" s="97" t="str">
        <f t="shared" si="149"/>
        <v/>
      </c>
    </row>
    <row r="2775" spans="10:39" x14ac:dyDescent="0.25">
      <c r="J2775" s="59">
        <f>'Inventory Ref Sheet'!AK2775</f>
        <v>0</v>
      </c>
      <c r="K2775" s="59">
        <f>'Inventory Ref Sheet'!AL2775</f>
        <v>0</v>
      </c>
      <c r="L2775" s="59">
        <f>'Inventory Ref Sheet'!AM2775</f>
        <v>0</v>
      </c>
      <c r="M2775" s="59">
        <f>'Inventory Ref Sheet'!AP2775</f>
        <v>0</v>
      </c>
      <c r="N2775" s="59">
        <f>'Inventory Ref Sheet'!AQ2775</f>
        <v>0</v>
      </c>
      <c r="O2775" s="100" t="str">
        <f ca="1">IF('Inventory Ref Sheet'!AS2775&gt;0,YEAR(TODAY())-'Inventory Ref Sheet'!AS2775,"")</f>
        <v/>
      </c>
      <c r="P2775" s="95">
        <f>'Inventory Ref Sheet'!AU2775</f>
        <v>0</v>
      </c>
      <c r="Q2775" s="60">
        <f>'Inventory Ref Sheet'!AV2775</f>
        <v>0</v>
      </c>
      <c r="R2775" s="61"/>
      <c r="S2775" s="100" t="str">
        <f t="shared" si="147"/>
        <v/>
      </c>
      <c r="T2775" s="59">
        <f>'Inventory Ref Sheet'!M2775</f>
        <v>0</v>
      </c>
      <c r="U2775" s="102">
        <f>'Inventory Ref Sheet'!N2775</f>
        <v>0</v>
      </c>
      <c r="V2775" s="59">
        <f>'Inventory Ref Sheet'!O2775</f>
        <v>0</v>
      </c>
      <c r="W2775" s="59">
        <f>'Inventory Ref Sheet'!R2775</f>
        <v>0</v>
      </c>
      <c r="X2775" s="59">
        <f>'Inventory Ref Sheet'!S2775</f>
        <v>0</v>
      </c>
      <c r="Y2775" s="100" t="str">
        <f ca="1">IF('Inventory Ref Sheet'!U2775&gt;0,YEAR(TODAY())-'Inventory Ref Sheet'!U2775,"")</f>
        <v/>
      </c>
      <c r="Z2775" s="95">
        <f>'Inventory Ref Sheet'!W2775</f>
        <v>0</v>
      </c>
      <c r="AA2775" s="60">
        <f>'Inventory Ref Sheet'!X2775</f>
        <v>0</v>
      </c>
      <c r="AB2775" s="61"/>
      <c r="AC2775" s="97" t="str">
        <f t="shared" si="148"/>
        <v/>
      </c>
      <c r="AD2775" s="59">
        <f>'Inventory Ref Sheet'!Y2775</f>
        <v>0</v>
      </c>
      <c r="AE2775" s="59">
        <f>'Inventory Ref Sheet'!Z2775</f>
        <v>0</v>
      </c>
      <c r="AF2775" s="102">
        <f>'Inventory Ref Sheet'!AA2775</f>
        <v>0</v>
      </c>
      <c r="AG2775" s="59">
        <f>'Inventory Ref Sheet'!AD2775</f>
        <v>0</v>
      </c>
      <c r="AH2775" s="59">
        <f>'Inventory Ref Sheet'!AE2775</f>
        <v>0</v>
      </c>
      <c r="AI2775" s="100" t="str">
        <f ca="1">IF('Inventory Ref Sheet'!AG2775&gt;0,YEAR(TODAY())-'Inventory Ref Sheet'!AG2775,"")</f>
        <v/>
      </c>
      <c r="AJ2775" s="99"/>
      <c r="AK2775" s="60">
        <f>'Inventory Ref Sheet'!AJ2775</f>
        <v>0</v>
      </c>
      <c r="AL2775" s="99"/>
      <c r="AM2775" s="97" t="str">
        <f t="shared" si="149"/>
        <v/>
      </c>
    </row>
    <row r="2776" spans="10:39" x14ac:dyDescent="0.25">
      <c r="J2776" s="59">
        <f>'Inventory Ref Sheet'!AK2776</f>
        <v>0</v>
      </c>
      <c r="K2776" s="59">
        <f>'Inventory Ref Sheet'!AL2776</f>
        <v>0</v>
      </c>
      <c r="L2776" s="59">
        <f>'Inventory Ref Sheet'!AM2776</f>
        <v>0</v>
      </c>
      <c r="M2776" s="59">
        <f>'Inventory Ref Sheet'!AP2776</f>
        <v>0</v>
      </c>
      <c r="N2776" s="59">
        <f>'Inventory Ref Sheet'!AQ2776</f>
        <v>0</v>
      </c>
      <c r="O2776" s="100" t="str">
        <f ca="1">IF('Inventory Ref Sheet'!AS2776&gt;0,YEAR(TODAY())-'Inventory Ref Sheet'!AS2776,"")</f>
        <v/>
      </c>
      <c r="P2776" s="95">
        <f>'Inventory Ref Sheet'!AU2776</f>
        <v>0</v>
      </c>
      <c r="Q2776" s="60">
        <f>'Inventory Ref Sheet'!AV2776</f>
        <v>0</v>
      </c>
      <c r="R2776" s="61"/>
      <c r="S2776" s="100" t="str">
        <f t="shared" si="147"/>
        <v/>
      </c>
      <c r="T2776" s="59">
        <f>'Inventory Ref Sheet'!M2776</f>
        <v>0</v>
      </c>
      <c r="U2776" s="102">
        <f>'Inventory Ref Sheet'!N2776</f>
        <v>0</v>
      </c>
      <c r="V2776" s="59">
        <f>'Inventory Ref Sheet'!O2776</f>
        <v>0</v>
      </c>
      <c r="W2776" s="59">
        <f>'Inventory Ref Sheet'!R2776</f>
        <v>0</v>
      </c>
      <c r="X2776" s="59">
        <f>'Inventory Ref Sheet'!S2776</f>
        <v>0</v>
      </c>
      <c r="Y2776" s="100" t="str">
        <f ca="1">IF('Inventory Ref Sheet'!U2776&gt;0,YEAR(TODAY())-'Inventory Ref Sheet'!U2776,"")</f>
        <v/>
      </c>
      <c r="Z2776" s="95">
        <f>'Inventory Ref Sheet'!W2776</f>
        <v>0</v>
      </c>
      <c r="AA2776" s="60">
        <f>'Inventory Ref Sheet'!X2776</f>
        <v>0</v>
      </c>
      <c r="AB2776" s="61"/>
      <c r="AC2776" s="97" t="str">
        <f t="shared" si="148"/>
        <v/>
      </c>
      <c r="AD2776" s="59">
        <f>'Inventory Ref Sheet'!Y2776</f>
        <v>0</v>
      </c>
      <c r="AE2776" s="59">
        <f>'Inventory Ref Sheet'!Z2776</f>
        <v>0</v>
      </c>
      <c r="AF2776" s="102">
        <f>'Inventory Ref Sheet'!AA2776</f>
        <v>0</v>
      </c>
      <c r="AG2776" s="59">
        <f>'Inventory Ref Sheet'!AD2776</f>
        <v>0</v>
      </c>
      <c r="AH2776" s="59">
        <f>'Inventory Ref Sheet'!AE2776</f>
        <v>0</v>
      </c>
      <c r="AI2776" s="100" t="str">
        <f ca="1">IF('Inventory Ref Sheet'!AG2776&gt;0,YEAR(TODAY())-'Inventory Ref Sheet'!AG2776,"")</f>
        <v/>
      </c>
      <c r="AJ2776" s="99"/>
      <c r="AK2776" s="60">
        <f>'Inventory Ref Sheet'!AJ2776</f>
        <v>0</v>
      </c>
      <c r="AL2776" s="99"/>
      <c r="AM2776" s="97" t="str">
        <f t="shared" si="149"/>
        <v/>
      </c>
    </row>
    <row r="2777" spans="10:39" x14ac:dyDescent="0.25">
      <c r="J2777" s="59">
        <f>'Inventory Ref Sheet'!AK2777</f>
        <v>0</v>
      </c>
      <c r="K2777" s="59">
        <f>'Inventory Ref Sheet'!AL2777</f>
        <v>0</v>
      </c>
      <c r="L2777" s="59">
        <f>'Inventory Ref Sheet'!AM2777</f>
        <v>0</v>
      </c>
      <c r="M2777" s="59">
        <f>'Inventory Ref Sheet'!AP2777</f>
        <v>0</v>
      </c>
      <c r="N2777" s="59">
        <f>'Inventory Ref Sheet'!AQ2777</f>
        <v>0</v>
      </c>
      <c r="O2777" s="100" t="str">
        <f ca="1">IF('Inventory Ref Sheet'!AS2777&gt;0,YEAR(TODAY())-'Inventory Ref Sheet'!AS2777,"")</f>
        <v/>
      </c>
      <c r="P2777" s="95">
        <f>'Inventory Ref Sheet'!AU2777</f>
        <v>0</v>
      </c>
      <c r="Q2777" s="60">
        <f>'Inventory Ref Sheet'!AV2777</f>
        <v>0</v>
      </c>
      <c r="R2777" s="61"/>
      <c r="S2777" s="100" t="str">
        <f t="shared" si="147"/>
        <v/>
      </c>
      <c r="T2777" s="59">
        <f>'Inventory Ref Sheet'!M2777</f>
        <v>0</v>
      </c>
      <c r="U2777" s="102">
        <f>'Inventory Ref Sheet'!N2777</f>
        <v>0</v>
      </c>
      <c r="V2777" s="59">
        <f>'Inventory Ref Sheet'!O2777</f>
        <v>0</v>
      </c>
      <c r="W2777" s="59">
        <f>'Inventory Ref Sheet'!R2777</f>
        <v>0</v>
      </c>
      <c r="X2777" s="59">
        <f>'Inventory Ref Sheet'!S2777</f>
        <v>0</v>
      </c>
      <c r="Y2777" s="100" t="str">
        <f ca="1">IF('Inventory Ref Sheet'!U2777&gt;0,YEAR(TODAY())-'Inventory Ref Sheet'!U2777,"")</f>
        <v/>
      </c>
      <c r="Z2777" s="95">
        <f>'Inventory Ref Sheet'!W2777</f>
        <v>0</v>
      </c>
      <c r="AA2777" s="60">
        <f>'Inventory Ref Sheet'!X2777</f>
        <v>0</v>
      </c>
      <c r="AB2777" s="61"/>
      <c r="AC2777" s="97" t="str">
        <f t="shared" si="148"/>
        <v/>
      </c>
      <c r="AD2777" s="59">
        <f>'Inventory Ref Sheet'!Y2777</f>
        <v>0</v>
      </c>
      <c r="AE2777" s="59">
        <f>'Inventory Ref Sheet'!Z2777</f>
        <v>0</v>
      </c>
      <c r="AF2777" s="102">
        <f>'Inventory Ref Sheet'!AA2777</f>
        <v>0</v>
      </c>
      <c r="AG2777" s="59">
        <f>'Inventory Ref Sheet'!AD2777</f>
        <v>0</v>
      </c>
      <c r="AH2777" s="59">
        <f>'Inventory Ref Sheet'!AE2777</f>
        <v>0</v>
      </c>
      <c r="AI2777" s="100" t="str">
        <f ca="1">IF('Inventory Ref Sheet'!AG2777&gt;0,YEAR(TODAY())-'Inventory Ref Sheet'!AG2777,"")</f>
        <v/>
      </c>
      <c r="AJ2777" s="99"/>
      <c r="AK2777" s="60">
        <f>'Inventory Ref Sheet'!AJ2777</f>
        <v>0</v>
      </c>
      <c r="AL2777" s="99"/>
      <c r="AM2777" s="97" t="str">
        <f t="shared" si="149"/>
        <v/>
      </c>
    </row>
    <row r="2778" spans="10:39" x14ac:dyDescent="0.25">
      <c r="J2778" s="59">
        <f>'Inventory Ref Sheet'!AK2778</f>
        <v>0</v>
      </c>
      <c r="K2778" s="59">
        <f>'Inventory Ref Sheet'!AL2778</f>
        <v>0</v>
      </c>
      <c r="L2778" s="59">
        <f>'Inventory Ref Sheet'!AM2778</f>
        <v>0</v>
      </c>
      <c r="M2778" s="59">
        <f>'Inventory Ref Sheet'!AP2778</f>
        <v>0</v>
      </c>
      <c r="N2778" s="59">
        <f>'Inventory Ref Sheet'!AQ2778</f>
        <v>0</v>
      </c>
      <c r="O2778" s="100" t="str">
        <f ca="1">IF('Inventory Ref Sheet'!AS2778&gt;0,YEAR(TODAY())-'Inventory Ref Sheet'!AS2778,"")</f>
        <v/>
      </c>
      <c r="P2778" s="95">
        <f>'Inventory Ref Sheet'!AU2778</f>
        <v>0</v>
      </c>
      <c r="Q2778" s="60">
        <f>'Inventory Ref Sheet'!AV2778</f>
        <v>0</v>
      </c>
      <c r="R2778" s="61"/>
      <c r="S2778" s="100" t="str">
        <f t="shared" si="147"/>
        <v/>
      </c>
      <c r="T2778" s="59">
        <f>'Inventory Ref Sheet'!M2778</f>
        <v>0</v>
      </c>
      <c r="U2778" s="102">
        <f>'Inventory Ref Sheet'!N2778</f>
        <v>0</v>
      </c>
      <c r="V2778" s="59">
        <f>'Inventory Ref Sheet'!O2778</f>
        <v>0</v>
      </c>
      <c r="W2778" s="59">
        <f>'Inventory Ref Sheet'!R2778</f>
        <v>0</v>
      </c>
      <c r="X2778" s="59">
        <f>'Inventory Ref Sheet'!S2778</f>
        <v>0</v>
      </c>
      <c r="Y2778" s="100" t="str">
        <f ca="1">IF('Inventory Ref Sheet'!U2778&gt;0,YEAR(TODAY())-'Inventory Ref Sheet'!U2778,"")</f>
        <v/>
      </c>
      <c r="Z2778" s="95">
        <f>'Inventory Ref Sheet'!W2778</f>
        <v>0</v>
      </c>
      <c r="AA2778" s="60">
        <f>'Inventory Ref Sheet'!X2778</f>
        <v>0</v>
      </c>
      <c r="AB2778" s="61"/>
      <c r="AC2778" s="97" t="str">
        <f t="shared" si="148"/>
        <v/>
      </c>
      <c r="AD2778" s="59">
        <f>'Inventory Ref Sheet'!Y2778</f>
        <v>0</v>
      </c>
      <c r="AE2778" s="59">
        <f>'Inventory Ref Sheet'!Z2778</f>
        <v>0</v>
      </c>
      <c r="AF2778" s="102">
        <f>'Inventory Ref Sheet'!AA2778</f>
        <v>0</v>
      </c>
      <c r="AG2778" s="59">
        <f>'Inventory Ref Sheet'!AD2778</f>
        <v>0</v>
      </c>
      <c r="AH2778" s="59">
        <f>'Inventory Ref Sheet'!AE2778</f>
        <v>0</v>
      </c>
      <c r="AI2778" s="100" t="str">
        <f ca="1">IF('Inventory Ref Sheet'!AG2778&gt;0,YEAR(TODAY())-'Inventory Ref Sheet'!AG2778,"")</f>
        <v/>
      </c>
      <c r="AJ2778" s="99"/>
      <c r="AK2778" s="60">
        <f>'Inventory Ref Sheet'!AJ2778</f>
        <v>0</v>
      </c>
      <c r="AL2778" s="99"/>
      <c r="AM2778" s="97" t="str">
        <f t="shared" si="149"/>
        <v/>
      </c>
    </row>
    <row r="2779" spans="10:39" x14ac:dyDescent="0.25">
      <c r="J2779" s="59">
        <f>'Inventory Ref Sheet'!AK2779</f>
        <v>0</v>
      </c>
      <c r="K2779" s="59">
        <f>'Inventory Ref Sheet'!AL2779</f>
        <v>0</v>
      </c>
      <c r="L2779" s="59">
        <f>'Inventory Ref Sheet'!AM2779</f>
        <v>0</v>
      </c>
      <c r="M2779" s="59">
        <f>'Inventory Ref Sheet'!AP2779</f>
        <v>0</v>
      </c>
      <c r="N2779" s="59">
        <f>'Inventory Ref Sheet'!AQ2779</f>
        <v>0</v>
      </c>
      <c r="O2779" s="100" t="str">
        <f ca="1">IF('Inventory Ref Sheet'!AS2779&gt;0,YEAR(TODAY())-'Inventory Ref Sheet'!AS2779,"")</f>
        <v/>
      </c>
      <c r="P2779" s="95">
        <f>'Inventory Ref Sheet'!AU2779</f>
        <v>0</v>
      </c>
      <c r="Q2779" s="60">
        <f>'Inventory Ref Sheet'!AV2779</f>
        <v>0</v>
      </c>
      <c r="R2779" s="61"/>
      <c r="S2779" s="100" t="str">
        <f t="shared" si="147"/>
        <v/>
      </c>
      <c r="T2779" s="59">
        <f>'Inventory Ref Sheet'!M2779</f>
        <v>0</v>
      </c>
      <c r="U2779" s="102">
        <f>'Inventory Ref Sheet'!N2779</f>
        <v>0</v>
      </c>
      <c r="V2779" s="59">
        <f>'Inventory Ref Sheet'!O2779</f>
        <v>0</v>
      </c>
      <c r="W2779" s="59">
        <f>'Inventory Ref Sheet'!R2779</f>
        <v>0</v>
      </c>
      <c r="X2779" s="59">
        <f>'Inventory Ref Sheet'!S2779</f>
        <v>0</v>
      </c>
      <c r="Y2779" s="100" t="str">
        <f ca="1">IF('Inventory Ref Sheet'!U2779&gt;0,YEAR(TODAY())-'Inventory Ref Sheet'!U2779,"")</f>
        <v/>
      </c>
      <c r="Z2779" s="95">
        <f>'Inventory Ref Sheet'!W2779</f>
        <v>0</v>
      </c>
      <c r="AA2779" s="60">
        <f>'Inventory Ref Sheet'!X2779</f>
        <v>0</v>
      </c>
      <c r="AB2779" s="61"/>
      <c r="AC2779" s="97" t="str">
        <f t="shared" si="148"/>
        <v/>
      </c>
      <c r="AD2779" s="59">
        <f>'Inventory Ref Sheet'!Y2779</f>
        <v>0</v>
      </c>
      <c r="AE2779" s="59">
        <f>'Inventory Ref Sheet'!Z2779</f>
        <v>0</v>
      </c>
      <c r="AF2779" s="102">
        <f>'Inventory Ref Sheet'!AA2779</f>
        <v>0</v>
      </c>
      <c r="AG2779" s="59">
        <f>'Inventory Ref Sheet'!AD2779</f>
        <v>0</v>
      </c>
      <c r="AH2779" s="59">
        <f>'Inventory Ref Sheet'!AE2779</f>
        <v>0</v>
      </c>
      <c r="AI2779" s="100" t="str">
        <f ca="1">IF('Inventory Ref Sheet'!AG2779&gt;0,YEAR(TODAY())-'Inventory Ref Sheet'!AG2779,"")</f>
        <v/>
      </c>
      <c r="AJ2779" s="99"/>
      <c r="AK2779" s="60">
        <f>'Inventory Ref Sheet'!AJ2779</f>
        <v>0</v>
      </c>
      <c r="AL2779" s="99"/>
      <c r="AM2779" s="97" t="str">
        <f t="shared" si="149"/>
        <v/>
      </c>
    </row>
    <row r="2780" spans="10:39" x14ac:dyDescent="0.25">
      <c r="J2780" s="59">
        <f>'Inventory Ref Sheet'!AK2780</f>
        <v>0</v>
      </c>
      <c r="K2780" s="59">
        <f>'Inventory Ref Sheet'!AL2780</f>
        <v>0</v>
      </c>
      <c r="L2780" s="59">
        <f>'Inventory Ref Sheet'!AM2780</f>
        <v>0</v>
      </c>
      <c r="M2780" s="59">
        <f>'Inventory Ref Sheet'!AP2780</f>
        <v>0</v>
      </c>
      <c r="N2780" s="59">
        <f>'Inventory Ref Sheet'!AQ2780</f>
        <v>0</v>
      </c>
      <c r="O2780" s="100" t="str">
        <f ca="1">IF('Inventory Ref Sheet'!AS2780&gt;0,YEAR(TODAY())-'Inventory Ref Sheet'!AS2780,"")</f>
        <v/>
      </c>
      <c r="P2780" s="95">
        <f>'Inventory Ref Sheet'!AU2780</f>
        <v>0</v>
      </c>
      <c r="Q2780" s="60">
        <f>'Inventory Ref Sheet'!AV2780</f>
        <v>0</v>
      </c>
      <c r="R2780" s="61"/>
      <c r="S2780" s="100" t="str">
        <f t="shared" si="147"/>
        <v/>
      </c>
      <c r="T2780" s="59">
        <f>'Inventory Ref Sheet'!M2780</f>
        <v>0</v>
      </c>
      <c r="U2780" s="102">
        <f>'Inventory Ref Sheet'!N2780</f>
        <v>0</v>
      </c>
      <c r="V2780" s="59">
        <f>'Inventory Ref Sheet'!O2780</f>
        <v>0</v>
      </c>
      <c r="W2780" s="59">
        <f>'Inventory Ref Sheet'!R2780</f>
        <v>0</v>
      </c>
      <c r="X2780" s="59">
        <f>'Inventory Ref Sheet'!S2780</f>
        <v>0</v>
      </c>
      <c r="Y2780" s="100" t="str">
        <f ca="1">IF('Inventory Ref Sheet'!U2780&gt;0,YEAR(TODAY())-'Inventory Ref Sheet'!U2780,"")</f>
        <v/>
      </c>
      <c r="Z2780" s="95">
        <f>'Inventory Ref Sheet'!W2780</f>
        <v>0</v>
      </c>
      <c r="AA2780" s="60">
        <f>'Inventory Ref Sheet'!X2780</f>
        <v>0</v>
      </c>
      <c r="AB2780" s="61"/>
      <c r="AC2780" s="97" t="str">
        <f t="shared" si="148"/>
        <v/>
      </c>
      <c r="AD2780" s="59">
        <f>'Inventory Ref Sheet'!Y2780</f>
        <v>0</v>
      </c>
      <c r="AE2780" s="59">
        <f>'Inventory Ref Sheet'!Z2780</f>
        <v>0</v>
      </c>
      <c r="AF2780" s="102">
        <f>'Inventory Ref Sheet'!AA2780</f>
        <v>0</v>
      </c>
      <c r="AG2780" s="59">
        <f>'Inventory Ref Sheet'!AD2780</f>
        <v>0</v>
      </c>
      <c r="AH2780" s="59">
        <f>'Inventory Ref Sheet'!AE2780</f>
        <v>0</v>
      </c>
      <c r="AI2780" s="100" t="str">
        <f ca="1">IF('Inventory Ref Sheet'!AG2780&gt;0,YEAR(TODAY())-'Inventory Ref Sheet'!AG2780,"")</f>
        <v/>
      </c>
      <c r="AJ2780" s="99"/>
      <c r="AK2780" s="60">
        <f>'Inventory Ref Sheet'!AJ2780</f>
        <v>0</v>
      </c>
      <c r="AL2780" s="99"/>
      <c r="AM2780" s="97" t="str">
        <f t="shared" si="149"/>
        <v/>
      </c>
    </row>
    <row r="2781" spans="10:39" x14ac:dyDescent="0.25">
      <c r="J2781" s="59">
        <f>'Inventory Ref Sheet'!AK2781</f>
        <v>0</v>
      </c>
      <c r="K2781" s="59">
        <f>'Inventory Ref Sheet'!AL2781</f>
        <v>0</v>
      </c>
      <c r="L2781" s="59">
        <f>'Inventory Ref Sheet'!AM2781</f>
        <v>0</v>
      </c>
      <c r="M2781" s="59">
        <f>'Inventory Ref Sheet'!AP2781</f>
        <v>0</v>
      </c>
      <c r="N2781" s="59">
        <f>'Inventory Ref Sheet'!AQ2781</f>
        <v>0</v>
      </c>
      <c r="O2781" s="100" t="str">
        <f ca="1">IF('Inventory Ref Sheet'!AS2781&gt;0,YEAR(TODAY())-'Inventory Ref Sheet'!AS2781,"")</f>
        <v/>
      </c>
      <c r="P2781" s="95">
        <f>'Inventory Ref Sheet'!AU2781</f>
        <v>0</v>
      </c>
      <c r="Q2781" s="60">
        <f>'Inventory Ref Sheet'!AV2781</f>
        <v>0</v>
      </c>
      <c r="R2781" s="61"/>
      <c r="S2781" s="100" t="str">
        <f t="shared" si="147"/>
        <v/>
      </c>
      <c r="T2781" s="59">
        <f>'Inventory Ref Sheet'!M2781</f>
        <v>0</v>
      </c>
      <c r="U2781" s="102">
        <f>'Inventory Ref Sheet'!N2781</f>
        <v>0</v>
      </c>
      <c r="V2781" s="59">
        <f>'Inventory Ref Sheet'!O2781</f>
        <v>0</v>
      </c>
      <c r="W2781" s="59">
        <f>'Inventory Ref Sheet'!R2781</f>
        <v>0</v>
      </c>
      <c r="X2781" s="59">
        <f>'Inventory Ref Sheet'!S2781</f>
        <v>0</v>
      </c>
      <c r="Y2781" s="100" t="str">
        <f ca="1">IF('Inventory Ref Sheet'!U2781&gt;0,YEAR(TODAY())-'Inventory Ref Sheet'!U2781,"")</f>
        <v/>
      </c>
      <c r="Z2781" s="95">
        <f>'Inventory Ref Sheet'!W2781</f>
        <v>0</v>
      </c>
      <c r="AA2781" s="60">
        <f>'Inventory Ref Sheet'!X2781</f>
        <v>0</v>
      </c>
      <c r="AB2781" s="61"/>
      <c r="AC2781" s="97" t="str">
        <f t="shared" si="148"/>
        <v/>
      </c>
      <c r="AD2781" s="59">
        <f>'Inventory Ref Sheet'!Y2781</f>
        <v>0</v>
      </c>
      <c r="AE2781" s="59">
        <f>'Inventory Ref Sheet'!Z2781</f>
        <v>0</v>
      </c>
      <c r="AF2781" s="102">
        <f>'Inventory Ref Sheet'!AA2781</f>
        <v>0</v>
      </c>
      <c r="AG2781" s="59">
        <f>'Inventory Ref Sheet'!AD2781</f>
        <v>0</v>
      </c>
      <c r="AH2781" s="59">
        <f>'Inventory Ref Sheet'!AE2781</f>
        <v>0</v>
      </c>
      <c r="AI2781" s="100" t="str">
        <f ca="1">IF('Inventory Ref Sheet'!AG2781&gt;0,YEAR(TODAY())-'Inventory Ref Sheet'!AG2781,"")</f>
        <v/>
      </c>
      <c r="AJ2781" s="99"/>
      <c r="AK2781" s="60">
        <f>'Inventory Ref Sheet'!AJ2781</f>
        <v>0</v>
      </c>
      <c r="AL2781" s="99"/>
      <c r="AM2781" s="97" t="str">
        <f t="shared" si="149"/>
        <v/>
      </c>
    </row>
    <row r="2782" spans="10:39" x14ac:dyDescent="0.25">
      <c r="J2782" s="59">
        <f>'Inventory Ref Sheet'!AK2782</f>
        <v>0</v>
      </c>
      <c r="K2782" s="59">
        <f>'Inventory Ref Sheet'!AL2782</f>
        <v>0</v>
      </c>
      <c r="L2782" s="59">
        <f>'Inventory Ref Sheet'!AM2782</f>
        <v>0</v>
      </c>
      <c r="M2782" s="59">
        <f>'Inventory Ref Sheet'!AP2782</f>
        <v>0</v>
      </c>
      <c r="N2782" s="59">
        <f>'Inventory Ref Sheet'!AQ2782</f>
        <v>0</v>
      </c>
      <c r="O2782" s="100" t="str">
        <f ca="1">IF('Inventory Ref Sheet'!AS2782&gt;0,YEAR(TODAY())-'Inventory Ref Sheet'!AS2782,"")</f>
        <v/>
      </c>
      <c r="P2782" s="95">
        <f>'Inventory Ref Sheet'!AU2782</f>
        <v>0</v>
      </c>
      <c r="Q2782" s="60">
        <f>'Inventory Ref Sheet'!AV2782</f>
        <v>0</v>
      </c>
      <c r="R2782" s="61"/>
      <c r="S2782" s="100" t="str">
        <f t="shared" si="147"/>
        <v/>
      </c>
      <c r="T2782" s="59">
        <f>'Inventory Ref Sheet'!M2782</f>
        <v>0</v>
      </c>
      <c r="U2782" s="102">
        <f>'Inventory Ref Sheet'!N2782</f>
        <v>0</v>
      </c>
      <c r="V2782" s="59">
        <f>'Inventory Ref Sheet'!O2782</f>
        <v>0</v>
      </c>
      <c r="W2782" s="59">
        <f>'Inventory Ref Sheet'!R2782</f>
        <v>0</v>
      </c>
      <c r="X2782" s="59">
        <f>'Inventory Ref Sheet'!S2782</f>
        <v>0</v>
      </c>
      <c r="Y2782" s="100" t="str">
        <f ca="1">IF('Inventory Ref Sheet'!U2782&gt;0,YEAR(TODAY())-'Inventory Ref Sheet'!U2782,"")</f>
        <v/>
      </c>
      <c r="Z2782" s="95">
        <f>'Inventory Ref Sheet'!W2782</f>
        <v>0</v>
      </c>
      <c r="AA2782" s="60">
        <f>'Inventory Ref Sheet'!X2782</f>
        <v>0</v>
      </c>
      <c r="AB2782" s="61"/>
      <c r="AC2782" s="97" t="str">
        <f t="shared" si="148"/>
        <v/>
      </c>
      <c r="AD2782" s="59">
        <f>'Inventory Ref Sheet'!Y2782</f>
        <v>0</v>
      </c>
      <c r="AE2782" s="59">
        <f>'Inventory Ref Sheet'!Z2782</f>
        <v>0</v>
      </c>
      <c r="AF2782" s="102">
        <f>'Inventory Ref Sheet'!AA2782</f>
        <v>0</v>
      </c>
      <c r="AG2782" s="59">
        <f>'Inventory Ref Sheet'!AD2782</f>
        <v>0</v>
      </c>
      <c r="AH2782" s="59">
        <f>'Inventory Ref Sheet'!AE2782</f>
        <v>0</v>
      </c>
      <c r="AI2782" s="100" t="str">
        <f ca="1">IF('Inventory Ref Sheet'!AG2782&gt;0,YEAR(TODAY())-'Inventory Ref Sheet'!AG2782,"")</f>
        <v/>
      </c>
      <c r="AJ2782" s="99"/>
      <c r="AK2782" s="60">
        <f>'Inventory Ref Sheet'!AJ2782</f>
        <v>0</v>
      </c>
      <c r="AL2782" s="99"/>
      <c r="AM2782" s="97" t="str">
        <f t="shared" si="149"/>
        <v/>
      </c>
    </row>
    <row r="2783" spans="10:39" x14ac:dyDescent="0.25">
      <c r="J2783" s="59">
        <f>'Inventory Ref Sheet'!AK2783</f>
        <v>0</v>
      </c>
      <c r="K2783" s="59">
        <f>'Inventory Ref Sheet'!AL2783</f>
        <v>0</v>
      </c>
      <c r="L2783" s="59">
        <f>'Inventory Ref Sheet'!AM2783</f>
        <v>0</v>
      </c>
      <c r="M2783" s="59">
        <f>'Inventory Ref Sheet'!AP2783</f>
        <v>0</v>
      </c>
      <c r="N2783" s="59">
        <f>'Inventory Ref Sheet'!AQ2783</f>
        <v>0</v>
      </c>
      <c r="O2783" s="100" t="str">
        <f ca="1">IF('Inventory Ref Sheet'!AS2783&gt;0,YEAR(TODAY())-'Inventory Ref Sheet'!AS2783,"")</f>
        <v/>
      </c>
      <c r="P2783" s="95">
        <f>'Inventory Ref Sheet'!AU2783</f>
        <v>0</v>
      </c>
      <c r="Q2783" s="60">
        <f>'Inventory Ref Sheet'!AV2783</f>
        <v>0</v>
      </c>
      <c r="R2783" s="61"/>
      <c r="S2783" s="100" t="str">
        <f t="shared" si="147"/>
        <v/>
      </c>
      <c r="T2783" s="59">
        <f>'Inventory Ref Sheet'!M2783</f>
        <v>0</v>
      </c>
      <c r="U2783" s="102">
        <f>'Inventory Ref Sheet'!N2783</f>
        <v>0</v>
      </c>
      <c r="V2783" s="59">
        <f>'Inventory Ref Sheet'!O2783</f>
        <v>0</v>
      </c>
      <c r="W2783" s="59">
        <f>'Inventory Ref Sheet'!R2783</f>
        <v>0</v>
      </c>
      <c r="X2783" s="59">
        <f>'Inventory Ref Sheet'!S2783</f>
        <v>0</v>
      </c>
      <c r="Y2783" s="100" t="str">
        <f ca="1">IF('Inventory Ref Sheet'!U2783&gt;0,YEAR(TODAY())-'Inventory Ref Sheet'!U2783,"")</f>
        <v/>
      </c>
      <c r="Z2783" s="95">
        <f>'Inventory Ref Sheet'!W2783</f>
        <v>0</v>
      </c>
      <c r="AA2783" s="60">
        <f>'Inventory Ref Sheet'!X2783</f>
        <v>0</v>
      </c>
      <c r="AB2783" s="61"/>
      <c r="AC2783" s="97" t="str">
        <f t="shared" si="148"/>
        <v/>
      </c>
      <c r="AD2783" s="59">
        <f>'Inventory Ref Sheet'!Y2783</f>
        <v>0</v>
      </c>
      <c r="AE2783" s="59">
        <f>'Inventory Ref Sheet'!Z2783</f>
        <v>0</v>
      </c>
      <c r="AF2783" s="102">
        <f>'Inventory Ref Sheet'!AA2783</f>
        <v>0</v>
      </c>
      <c r="AG2783" s="59">
        <f>'Inventory Ref Sheet'!AD2783</f>
        <v>0</v>
      </c>
      <c r="AH2783" s="59">
        <f>'Inventory Ref Sheet'!AE2783</f>
        <v>0</v>
      </c>
      <c r="AI2783" s="100" t="str">
        <f ca="1">IF('Inventory Ref Sheet'!AG2783&gt;0,YEAR(TODAY())-'Inventory Ref Sheet'!AG2783,"")</f>
        <v/>
      </c>
      <c r="AJ2783" s="99"/>
      <c r="AK2783" s="60">
        <f>'Inventory Ref Sheet'!AJ2783</f>
        <v>0</v>
      </c>
      <c r="AL2783" s="99"/>
      <c r="AM2783" s="97" t="str">
        <f t="shared" si="149"/>
        <v/>
      </c>
    </row>
    <row r="2784" spans="10:39" x14ac:dyDescent="0.25">
      <c r="J2784" s="59">
        <f>'Inventory Ref Sheet'!AK2784</f>
        <v>0</v>
      </c>
      <c r="K2784" s="59">
        <f>'Inventory Ref Sheet'!AL2784</f>
        <v>0</v>
      </c>
      <c r="L2784" s="59">
        <f>'Inventory Ref Sheet'!AM2784</f>
        <v>0</v>
      </c>
      <c r="M2784" s="59">
        <f>'Inventory Ref Sheet'!AP2784</f>
        <v>0</v>
      </c>
      <c r="N2784" s="59">
        <f>'Inventory Ref Sheet'!AQ2784</f>
        <v>0</v>
      </c>
      <c r="O2784" s="100" t="str">
        <f ca="1">IF('Inventory Ref Sheet'!AS2784&gt;0,YEAR(TODAY())-'Inventory Ref Sheet'!AS2784,"")</f>
        <v/>
      </c>
      <c r="P2784" s="95">
        <f>'Inventory Ref Sheet'!AU2784</f>
        <v>0</v>
      </c>
      <c r="Q2784" s="60">
        <f>'Inventory Ref Sheet'!AV2784</f>
        <v>0</v>
      </c>
      <c r="R2784" s="61"/>
      <c r="S2784" s="100" t="str">
        <f t="shared" si="147"/>
        <v/>
      </c>
      <c r="T2784" s="59">
        <f>'Inventory Ref Sheet'!M2784</f>
        <v>0</v>
      </c>
      <c r="U2784" s="102">
        <f>'Inventory Ref Sheet'!N2784</f>
        <v>0</v>
      </c>
      <c r="V2784" s="59">
        <f>'Inventory Ref Sheet'!O2784</f>
        <v>0</v>
      </c>
      <c r="W2784" s="59">
        <f>'Inventory Ref Sheet'!R2784</f>
        <v>0</v>
      </c>
      <c r="X2784" s="59">
        <f>'Inventory Ref Sheet'!S2784</f>
        <v>0</v>
      </c>
      <c r="Y2784" s="100" t="str">
        <f ca="1">IF('Inventory Ref Sheet'!U2784&gt;0,YEAR(TODAY())-'Inventory Ref Sheet'!U2784,"")</f>
        <v/>
      </c>
      <c r="Z2784" s="95">
        <f>'Inventory Ref Sheet'!W2784</f>
        <v>0</v>
      </c>
      <c r="AA2784" s="60">
        <f>'Inventory Ref Sheet'!X2784</f>
        <v>0</v>
      </c>
      <c r="AB2784" s="61"/>
      <c r="AC2784" s="97" t="str">
        <f t="shared" si="148"/>
        <v/>
      </c>
      <c r="AD2784" s="59">
        <f>'Inventory Ref Sheet'!Y2784</f>
        <v>0</v>
      </c>
      <c r="AE2784" s="59">
        <f>'Inventory Ref Sheet'!Z2784</f>
        <v>0</v>
      </c>
      <c r="AF2784" s="102">
        <f>'Inventory Ref Sheet'!AA2784</f>
        <v>0</v>
      </c>
      <c r="AG2784" s="59">
        <f>'Inventory Ref Sheet'!AD2784</f>
        <v>0</v>
      </c>
      <c r="AH2784" s="59">
        <f>'Inventory Ref Sheet'!AE2784</f>
        <v>0</v>
      </c>
      <c r="AI2784" s="100" t="str">
        <f ca="1">IF('Inventory Ref Sheet'!AG2784&gt;0,YEAR(TODAY())-'Inventory Ref Sheet'!AG2784,"")</f>
        <v/>
      </c>
      <c r="AJ2784" s="99"/>
      <c r="AK2784" s="60">
        <f>'Inventory Ref Sheet'!AJ2784</f>
        <v>0</v>
      </c>
      <c r="AL2784" s="99"/>
      <c r="AM2784" s="97" t="str">
        <f t="shared" si="149"/>
        <v/>
      </c>
    </row>
    <row r="2785" spans="10:39" x14ac:dyDescent="0.25">
      <c r="J2785" s="59">
        <f>'Inventory Ref Sheet'!AK2785</f>
        <v>0</v>
      </c>
      <c r="K2785" s="59">
        <f>'Inventory Ref Sheet'!AL2785</f>
        <v>0</v>
      </c>
      <c r="L2785" s="59">
        <f>'Inventory Ref Sheet'!AM2785</f>
        <v>0</v>
      </c>
      <c r="M2785" s="59">
        <f>'Inventory Ref Sheet'!AP2785</f>
        <v>0</v>
      </c>
      <c r="N2785" s="59">
        <f>'Inventory Ref Sheet'!AQ2785</f>
        <v>0</v>
      </c>
      <c r="O2785" s="100" t="str">
        <f ca="1">IF('Inventory Ref Sheet'!AS2785&gt;0,YEAR(TODAY())-'Inventory Ref Sheet'!AS2785,"")</f>
        <v/>
      </c>
      <c r="P2785" s="95">
        <f>'Inventory Ref Sheet'!AU2785</f>
        <v>0</v>
      </c>
      <c r="Q2785" s="60">
        <f>'Inventory Ref Sheet'!AV2785</f>
        <v>0</v>
      </c>
      <c r="R2785" s="61"/>
      <c r="S2785" s="100" t="str">
        <f t="shared" si="147"/>
        <v/>
      </c>
      <c r="T2785" s="59">
        <f>'Inventory Ref Sheet'!M2785</f>
        <v>0</v>
      </c>
      <c r="U2785" s="102">
        <f>'Inventory Ref Sheet'!N2785</f>
        <v>0</v>
      </c>
      <c r="V2785" s="59">
        <f>'Inventory Ref Sheet'!O2785</f>
        <v>0</v>
      </c>
      <c r="W2785" s="59">
        <f>'Inventory Ref Sheet'!R2785</f>
        <v>0</v>
      </c>
      <c r="X2785" s="59">
        <f>'Inventory Ref Sheet'!S2785</f>
        <v>0</v>
      </c>
      <c r="Y2785" s="100" t="str">
        <f ca="1">IF('Inventory Ref Sheet'!U2785&gt;0,YEAR(TODAY())-'Inventory Ref Sheet'!U2785,"")</f>
        <v/>
      </c>
      <c r="Z2785" s="95">
        <f>'Inventory Ref Sheet'!W2785</f>
        <v>0</v>
      </c>
      <c r="AA2785" s="60">
        <f>'Inventory Ref Sheet'!X2785</f>
        <v>0</v>
      </c>
      <c r="AB2785" s="61"/>
      <c r="AC2785" s="97" t="str">
        <f t="shared" si="148"/>
        <v/>
      </c>
      <c r="AD2785" s="59">
        <f>'Inventory Ref Sheet'!Y2785</f>
        <v>0</v>
      </c>
      <c r="AE2785" s="59">
        <f>'Inventory Ref Sheet'!Z2785</f>
        <v>0</v>
      </c>
      <c r="AF2785" s="102">
        <f>'Inventory Ref Sheet'!AA2785</f>
        <v>0</v>
      </c>
      <c r="AG2785" s="59">
        <f>'Inventory Ref Sheet'!AD2785</f>
        <v>0</v>
      </c>
      <c r="AH2785" s="59">
        <f>'Inventory Ref Sheet'!AE2785</f>
        <v>0</v>
      </c>
      <c r="AI2785" s="100" t="str">
        <f ca="1">IF('Inventory Ref Sheet'!AG2785&gt;0,YEAR(TODAY())-'Inventory Ref Sheet'!AG2785,"")</f>
        <v/>
      </c>
      <c r="AJ2785" s="99"/>
      <c r="AK2785" s="60">
        <f>'Inventory Ref Sheet'!AJ2785</f>
        <v>0</v>
      </c>
      <c r="AL2785" s="99"/>
      <c r="AM2785" s="97" t="str">
        <f t="shared" si="149"/>
        <v/>
      </c>
    </row>
    <row r="2786" spans="10:39" x14ac:dyDescent="0.25">
      <c r="J2786" s="59">
        <f>'Inventory Ref Sheet'!AK2786</f>
        <v>0</v>
      </c>
      <c r="K2786" s="59">
        <f>'Inventory Ref Sheet'!AL2786</f>
        <v>0</v>
      </c>
      <c r="L2786" s="59">
        <f>'Inventory Ref Sheet'!AM2786</f>
        <v>0</v>
      </c>
      <c r="M2786" s="59">
        <f>'Inventory Ref Sheet'!AP2786</f>
        <v>0</v>
      </c>
      <c r="N2786" s="59">
        <f>'Inventory Ref Sheet'!AQ2786</f>
        <v>0</v>
      </c>
      <c r="O2786" s="100" t="str">
        <f ca="1">IF('Inventory Ref Sheet'!AS2786&gt;0,YEAR(TODAY())-'Inventory Ref Sheet'!AS2786,"")</f>
        <v/>
      </c>
      <c r="P2786" s="95">
        <f>'Inventory Ref Sheet'!AU2786</f>
        <v>0</v>
      </c>
      <c r="Q2786" s="60">
        <f>'Inventory Ref Sheet'!AV2786</f>
        <v>0</v>
      </c>
      <c r="R2786" s="61"/>
      <c r="S2786" s="100" t="str">
        <f t="shared" si="147"/>
        <v/>
      </c>
      <c r="T2786" s="59">
        <f>'Inventory Ref Sheet'!M2786</f>
        <v>0</v>
      </c>
      <c r="U2786" s="102">
        <f>'Inventory Ref Sheet'!N2786</f>
        <v>0</v>
      </c>
      <c r="V2786" s="59">
        <f>'Inventory Ref Sheet'!O2786</f>
        <v>0</v>
      </c>
      <c r="W2786" s="59">
        <f>'Inventory Ref Sheet'!R2786</f>
        <v>0</v>
      </c>
      <c r="X2786" s="59">
        <f>'Inventory Ref Sheet'!S2786</f>
        <v>0</v>
      </c>
      <c r="Y2786" s="100" t="str">
        <f ca="1">IF('Inventory Ref Sheet'!U2786&gt;0,YEAR(TODAY())-'Inventory Ref Sheet'!U2786,"")</f>
        <v/>
      </c>
      <c r="Z2786" s="95">
        <f>'Inventory Ref Sheet'!W2786</f>
        <v>0</v>
      </c>
      <c r="AA2786" s="60">
        <f>'Inventory Ref Sheet'!X2786</f>
        <v>0</v>
      </c>
      <c r="AB2786" s="61"/>
      <c r="AC2786" s="97" t="str">
        <f t="shared" si="148"/>
        <v/>
      </c>
      <c r="AD2786" s="59">
        <f>'Inventory Ref Sheet'!Y2786</f>
        <v>0</v>
      </c>
      <c r="AE2786" s="59">
        <f>'Inventory Ref Sheet'!Z2786</f>
        <v>0</v>
      </c>
      <c r="AF2786" s="102">
        <f>'Inventory Ref Sheet'!AA2786</f>
        <v>0</v>
      </c>
      <c r="AG2786" s="59">
        <f>'Inventory Ref Sheet'!AD2786</f>
        <v>0</v>
      </c>
      <c r="AH2786" s="59">
        <f>'Inventory Ref Sheet'!AE2786</f>
        <v>0</v>
      </c>
      <c r="AI2786" s="100" t="str">
        <f ca="1">IF('Inventory Ref Sheet'!AG2786&gt;0,YEAR(TODAY())-'Inventory Ref Sheet'!AG2786,"")</f>
        <v/>
      </c>
      <c r="AJ2786" s="99"/>
      <c r="AK2786" s="60">
        <f>'Inventory Ref Sheet'!AJ2786</f>
        <v>0</v>
      </c>
      <c r="AL2786" s="99"/>
      <c r="AM2786" s="97" t="str">
        <f t="shared" si="149"/>
        <v/>
      </c>
    </row>
    <row r="2787" spans="10:39" x14ac:dyDescent="0.25">
      <c r="J2787" s="59">
        <f>'Inventory Ref Sheet'!AK2787</f>
        <v>0</v>
      </c>
      <c r="K2787" s="59">
        <f>'Inventory Ref Sheet'!AL2787</f>
        <v>0</v>
      </c>
      <c r="L2787" s="59">
        <f>'Inventory Ref Sheet'!AM2787</f>
        <v>0</v>
      </c>
      <c r="M2787" s="59">
        <f>'Inventory Ref Sheet'!AP2787</f>
        <v>0</v>
      </c>
      <c r="N2787" s="59">
        <f>'Inventory Ref Sheet'!AQ2787</f>
        <v>0</v>
      </c>
      <c r="O2787" s="100" t="str">
        <f ca="1">IF('Inventory Ref Sheet'!AS2787&gt;0,YEAR(TODAY())-'Inventory Ref Sheet'!AS2787,"")</f>
        <v/>
      </c>
      <c r="P2787" s="95">
        <f>'Inventory Ref Sheet'!AU2787</f>
        <v>0</v>
      </c>
      <c r="Q2787" s="60">
        <f>'Inventory Ref Sheet'!AV2787</f>
        <v>0</v>
      </c>
      <c r="R2787" s="61"/>
      <c r="S2787" s="100" t="str">
        <f t="shared" si="147"/>
        <v/>
      </c>
      <c r="T2787" s="59">
        <f>'Inventory Ref Sheet'!M2787</f>
        <v>0</v>
      </c>
      <c r="U2787" s="102">
        <f>'Inventory Ref Sheet'!N2787</f>
        <v>0</v>
      </c>
      <c r="V2787" s="59">
        <f>'Inventory Ref Sheet'!O2787</f>
        <v>0</v>
      </c>
      <c r="W2787" s="59">
        <f>'Inventory Ref Sheet'!R2787</f>
        <v>0</v>
      </c>
      <c r="X2787" s="59">
        <f>'Inventory Ref Sheet'!S2787</f>
        <v>0</v>
      </c>
      <c r="Y2787" s="100" t="str">
        <f ca="1">IF('Inventory Ref Sheet'!U2787&gt;0,YEAR(TODAY())-'Inventory Ref Sheet'!U2787,"")</f>
        <v/>
      </c>
      <c r="Z2787" s="95">
        <f>'Inventory Ref Sheet'!W2787</f>
        <v>0</v>
      </c>
      <c r="AA2787" s="60">
        <f>'Inventory Ref Sheet'!X2787</f>
        <v>0</v>
      </c>
      <c r="AB2787" s="61"/>
      <c r="AC2787" s="97" t="str">
        <f t="shared" si="148"/>
        <v/>
      </c>
      <c r="AD2787" s="59">
        <f>'Inventory Ref Sheet'!Y2787</f>
        <v>0</v>
      </c>
      <c r="AE2787" s="59">
        <f>'Inventory Ref Sheet'!Z2787</f>
        <v>0</v>
      </c>
      <c r="AF2787" s="102">
        <f>'Inventory Ref Sheet'!AA2787</f>
        <v>0</v>
      </c>
      <c r="AG2787" s="59">
        <f>'Inventory Ref Sheet'!AD2787</f>
        <v>0</v>
      </c>
      <c r="AH2787" s="59">
        <f>'Inventory Ref Sheet'!AE2787</f>
        <v>0</v>
      </c>
      <c r="AI2787" s="100" t="str">
        <f ca="1">IF('Inventory Ref Sheet'!AG2787&gt;0,YEAR(TODAY())-'Inventory Ref Sheet'!AG2787,"")</f>
        <v/>
      </c>
      <c r="AJ2787" s="99"/>
      <c r="AK2787" s="60">
        <f>'Inventory Ref Sheet'!AJ2787</f>
        <v>0</v>
      </c>
      <c r="AL2787" s="99"/>
      <c r="AM2787" s="97" t="str">
        <f t="shared" si="149"/>
        <v/>
      </c>
    </row>
    <row r="2788" spans="10:39" x14ac:dyDescent="0.25">
      <c r="J2788" s="59">
        <f>'Inventory Ref Sheet'!AK2788</f>
        <v>0</v>
      </c>
      <c r="K2788" s="59">
        <f>'Inventory Ref Sheet'!AL2788</f>
        <v>0</v>
      </c>
      <c r="L2788" s="59">
        <f>'Inventory Ref Sheet'!AM2788</f>
        <v>0</v>
      </c>
      <c r="M2788" s="59">
        <f>'Inventory Ref Sheet'!AP2788</f>
        <v>0</v>
      </c>
      <c r="N2788" s="59">
        <f>'Inventory Ref Sheet'!AQ2788</f>
        <v>0</v>
      </c>
      <c r="O2788" s="100" t="str">
        <f ca="1">IF('Inventory Ref Sheet'!AS2788&gt;0,YEAR(TODAY())-'Inventory Ref Sheet'!AS2788,"")</f>
        <v/>
      </c>
      <c r="P2788" s="95">
        <f>'Inventory Ref Sheet'!AU2788</f>
        <v>0</v>
      </c>
      <c r="Q2788" s="60">
        <f>'Inventory Ref Sheet'!AV2788</f>
        <v>0</v>
      </c>
      <c r="R2788" s="61"/>
      <c r="S2788" s="100" t="str">
        <f t="shared" si="147"/>
        <v/>
      </c>
      <c r="T2788" s="59">
        <f>'Inventory Ref Sheet'!M2788</f>
        <v>0</v>
      </c>
      <c r="U2788" s="102">
        <f>'Inventory Ref Sheet'!N2788</f>
        <v>0</v>
      </c>
      <c r="V2788" s="59">
        <f>'Inventory Ref Sheet'!O2788</f>
        <v>0</v>
      </c>
      <c r="W2788" s="59">
        <f>'Inventory Ref Sheet'!R2788</f>
        <v>0</v>
      </c>
      <c r="X2788" s="59">
        <f>'Inventory Ref Sheet'!S2788</f>
        <v>0</v>
      </c>
      <c r="Y2788" s="100" t="str">
        <f ca="1">IF('Inventory Ref Sheet'!U2788&gt;0,YEAR(TODAY())-'Inventory Ref Sheet'!U2788,"")</f>
        <v/>
      </c>
      <c r="Z2788" s="95">
        <f>'Inventory Ref Sheet'!W2788</f>
        <v>0</v>
      </c>
      <c r="AA2788" s="60">
        <f>'Inventory Ref Sheet'!X2788</f>
        <v>0</v>
      </c>
      <c r="AB2788" s="61"/>
      <c r="AC2788" s="97" t="str">
        <f t="shared" si="148"/>
        <v/>
      </c>
      <c r="AD2788" s="59">
        <f>'Inventory Ref Sheet'!Y2788</f>
        <v>0</v>
      </c>
      <c r="AE2788" s="59">
        <f>'Inventory Ref Sheet'!Z2788</f>
        <v>0</v>
      </c>
      <c r="AF2788" s="102">
        <f>'Inventory Ref Sheet'!AA2788</f>
        <v>0</v>
      </c>
      <c r="AG2788" s="59">
        <f>'Inventory Ref Sheet'!AD2788</f>
        <v>0</v>
      </c>
      <c r="AH2788" s="59">
        <f>'Inventory Ref Sheet'!AE2788</f>
        <v>0</v>
      </c>
      <c r="AI2788" s="100" t="str">
        <f ca="1">IF('Inventory Ref Sheet'!AG2788&gt;0,YEAR(TODAY())-'Inventory Ref Sheet'!AG2788,"")</f>
        <v/>
      </c>
      <c r="AJ2788" s="99"/>
      <c r="AK2788" s="60">
        <f>'Inventory Ref Sheet'!AJ2788</f>
        <v>0</v>
      </c>
      <c r="AL2788" s="99"/>
      <c r="AM2788" s="97" t="str">
        <f t="shared" si="149"/>
        <v/>
      </c>
    </row>
    <row r="2789" spans="10:39" x14ac:dyDescent="0.25">
      <c r="J2789" s="59">
        <f>'Inventory Ref Sheet'!AK2789</f>
        <v>0</v>
      </c>
      <c r="K2789" s="59">
        <f>'Inventory Ref Sheet'!AL2789</f>
        <v>0</v>
      </c>
      <c r="L2789" s="59">
        <f>'Inventory Ref Sheet'!AM2789</f>
        <v>0</v>
      </c>
      <c r="M2789" s="59">
        <f>'Inventory Ref Sheet'!AP2789</f>
        <v>0</v>
      </c>
      <c r="N2789" s="59">
        <f>'Inventory Ref Sheet'!AQ2789</f>
        <v>0</v>
      </c>
      <c r="O2789" s="100" t="str">
        <f ca="1">IF('Inventory Ref Sheet'!AS2789&gt;0,YEAR(TODAY())-'Inventory Ref Sheet'!AS2789,"")</f>
        <v/>
      </c>
      <c r="P2789" s="95">
        <f>'Inventory Ref Sheet'!AU2789</f>
        <v>0</v>
      </c>
      <c r="Q2789" s="60">
        <f>'Inventory Ref Sheet'!AV2789</f>
        <v>0</v>
      </c>
      <c r="R2789" s="61"/>
      <c r="S2789" s="100" t="str">
        <f t="shared" si="147"/>
        <v/>
      </c>
      <c r="T2789" s="59">
        <f>'Inventory Ref Sheet'!M2789</f>
        <v>0</v>
      </c>
      <c r="U2789" s="102">
        <f>'Inventory Ref Sheet'!N2789</f>
        <v>0</v>
      </c>
      <c r="V2789" s="59">
        <f>'Inventory Ref Sheet'!O2789</f>
        <v>0</v>
      </c>
      <c r="W2789" s="59">
        <f>'Inventory Ref Sheet'!R2789</f>
        <v>0</v>
      </c>
      <c r="X2789" s="59">
        <f>'Inventory Ref Sheet'!S2789</f>
        <v>0</v>
      </c>
      <c r="Y2789" s="100" t="str">
        <f ca="1">IF('Inventory Ref Sheet'!U2789&gt;0,YEAR(TODAY())-'Inventory Ref Sheet'!U2789,"")</f>
        <v/>
      </c>
      <c r="Z2789" s="95">
        <f>'Inventory Ref Sheet'!W2789</f>
        <v>0</v>
      </c>
      <c r="AA2789" s="60">
        <f>'Inventory Ref Sheet'!X2789</f>
        <v>0</v>
      </c>
      <c r="AB2789" s="61"/>
      <c r="AC2789" s="97" t="str">
        <f t="shared" si="148"/>
        <v/>
      </c>
      <c r="AD2789" s="59">
        <f>'Inventory Ref Sheet'!Y2789</f>
        <v>0</v>
      </c>
      <c r="AE2789" s="59">
        <f>'Inventory Ref Sheet'!Z2789</f>
        <v>0</v>
      </c>
      <c r="AF2789" s="102">
        <f>'Inventory Ref Sheet'!AA2789</f>
        <v>0</v>
      </c>
      <c r="AG2789" s="59">
        <f>'Inventory Ref Sheet'!AD2789</f>
        <v>0</v>
      </c>
      <c r="AH2789" s="59">
        <f>'Inventory Ref Sheet'!AE2789</f>
        <v>0</v>
      </c>
      <c r="AI2789" s="100" t="str">
        <f ca="1">IF('Inventory Ref Sheet'!AG2789&gt;0,YEAR(TODAY())-'Inventory Ref Sheet'!AG2789,"")</f>
        <v/>
      </c>
      <c r="AJ2789" s="99"/>
      <c r="AK2789" s="60">
        <f>'Inventory Ref Sheet'!AJ2789</f>
        <v>0</v>
      </c>
      <c r="AL2789" s="99"/>
      <c r="AM2789" s="97" t="str">
        <f t="shared" si="149"/>
        <v/>
      </c>
    </row>
    <row r="2790" spans="10:39" x14ac:dyDescent="0.25">
      <c r="J2790" s="59">
        <f>'Inventory Ref Sheet'!AK2790</f>
        <v>0</v>
      </c>
      <c r="K2790" s="59">
        <f>'Inventory Ref Sheet'!AL2790</f>
        <v>0</v>
      </c>
      <c r="L2790" s="59">
        <f>'Inventory Ref Sheet'!AM2790</f>
        <v>0</v>
      </c>
      <c r="M2790" s="59">
        <f>'Inventory Ref Sheet'!AP2790</f>
        <v>0</v>
      </c>
      <c r="N2790" s="59">
        <f>'Inventory Ref Sheet'!AQ2790</f>
        <v>0</v>
      </c>
      <c r="O2790" s="100" t="str">
        <f ca="1">IF('Inventory Ref Sheet'!AS2790&gt;0,YEAR(TODAY())-'Inventory Ref Sheet'!AS2790,"")</f>
        <v/>
      </c>
      <c r="P2790" s="95">
        <f>'Inventory Ref Sheet'!AU2790</f>
        <v>0</v>
      </c>
      <c r="Q2790" s="60">
        <f>'Inventory Ref Sheet'!AV2790</f>
        <v>0</v>
      </c>
      <c r="R2790" s="61"/>
      <c r="S2790" s="100" t="str">
        <f t="shared" si="147"/>
        <v/>
      </c>
      <c r="T2790" s="59">
        <f>'Inventory Ref Sheet'!M2790</f>
        <v>0</v>
      </c>
      <c r="U2790" s="102">
        <f>'Inventory Ref Sheet'!N2790</f>
        <v>0</v>
      </c>
      <c r="V2790" s="59">
        <f>'Inventory Ref Sheet'!O2790</f>
        <v>0</v>
      </c>
      <c r="W2790" s="59">
        <f>'Inventory Ref Sheet'!R2790</f>
        <v>0</v>
      </c>
      <c r="X2790" s="59">
        <f>'Inventory Ref Sheet'!S2790</f>
        <v>0</v>
      </c>
      <c r="Y2790" s="100" t="str">
        <f ca="1">IF('Inventory Ref Sheet'!U2790&gt;0,YEAR(TODAY())-'Inventory Ref Sheet'!U2790,"")</f>
        <v/>
      </c>
      <c r="Z2790" s="95">
        <f>'Inventory Ref Sheet'!W2790</f>
        <v>0</v>
      </c>
      <c r="AA2790" s="60">
        <f>'Inventory Ref Sheet'!X2790</f>
        <v>0</v>
      </c>
      <c r="AB2790" s="61"/>
      <c r="AC2790" s="97" t="str">
        <f t="shared" si="148"/>
        <v/>
      </c>
      <c r="AD2790" s="59">
        <f>'Inventory Ref Sheet'!Y2790</f>
        <v>0</v>
      </c>
      <c r="AE2790" s="59">
        <f>'Inventory Ref Sheet'!Z2790</f>
        <v>0</v>
      </c>
      <c r="AF2790" s="102">
        <f>'Inventory Ref Sheet'!AA2790</f>
        <v>0</v>
      </c>
      <c r="AG2790" s="59">
        <f>'Inventory Ref Sheet'!AD2790</f>
        <v>0</v>
      </c>
      <c r="AH2790" s="59">
        <f>'Inventory Ref Sheet'!AE2790</f>
        <v>0</v>
      </c>
      <c r="AI2790" s="100" t="str">
        <f ca="1">IF('Inventory Ref Sheet'!AG2790&gt;0,YEAR(TODAY())-'Inventory Ref Sheet'!AG2790,"")</f>
        <v/>
      </c>
      <c r="AJ2790" s="99"/>
      <c r="AK2790" s="60">
        <f>'Inventory Ref Sheet'!AJ2790</f>
        <v>0</v>
      </c>
      <c r="AL2790" s="99"/>
      <c r="AM2790" s="97" t="str">
        <f t="shared" si="149"/>
        <v/>
      </c>
    </row>
    <row r="2791" spans="10:39" x14ac:dyDescent="0.25">
      <c r="J2791" s="59">
        <f>'Inventory Ref Sheet'!AK2791</f>
        <v>0</v>
      </c>
      <c r="K2791" s="59">
        <f>'Inventory Ref Sheet'!AL2791</f>
        <v>0</v>
      </c>
      <c r="L2791" s="59">
        <f>'Inventory Ref Sheet'!AM2791</f>
        <v>0</v>
      </c>
      <c r="M2791" s="59">
        <f>'Inventory Ref Sheet'!AP2791</f>
        <v>0</v>
      </c>
      <c r="N2791" s="59">
        <f>'Inventory Ref Sheet'!AQ2791</f>
        <v>0</v>
      </c>
      <c r="O2791" s="100" t="str">
        <f ca="1">IF('Inventory Ref Sheet'!AS2791&gt;0,YEAR(TODAY())-'Inventory Ref Sheet'!AS2791,"")</f>
        <v/>
      </c>
      <c r="P2791" s="95">
        <f>'Inventory Ref Sheet'!AU2791</f>
        <v>0</v>
      </c>
      <c r="Q2791" s="60">
        <f>'Inventory Ref Sheet'!AV2791</f>
        <v>0</v>
      </c>
      <c r="R2791" s="61"/>
      <c r="S2791" s="100" t="str">
        <f t="shared" si="147"/>
        <v/>
      </c>
      <c r="T2791" s="59">
        <f>'Inventory Ref Sheet'!M2791</f>
        <v>0</v>
      </c>
      <c r="U2791" s="102">
        <f>'Inventory Ref Sheet'!N2791</f>
        <v>0</v>
      </c>
      <c r="V2791" s="59">
        <f>'Inventory Ref Sheet'!O2791</f>
        <v>0</v>
      </c>
      <c r="W2791" s="59">
        <f>'Inventory Ref Sheet'!R2791</f>
        <v>0</v>
      </c>
      <c r="X2791" s="59">
        <f>'Inventory Ref Sheet'!S2791</f>
        <v>0</v>
      </c>
      <c r="Y2791" s="100" t="str">
        <f ca="1">IF('Inventory Ref Sheet'!U2791&gt;0,YEAR(TODAY())-'Inventory Ref Sheet'!U2791,"")</f>
        <v/>
      </c>
      <c r="Z2791" s="95">
        <f>'Inventory Ref Sheet'!W2791</f>
        <v>0</v>
      </c>
      <c r="AA2791" s="60">
        <f>'Inventory Ref Sheet'!X2791</f>
        <v>0</v>
      </c>
      <c r="AB2791" s="61"/>
      <c r="AC2791" s="97" t="str">
        <f t="shared" si="148"/>
        <v/>
      </c>
      <c r="AD2791" s="59">
        <f>'Inventory Ref Sheet'!Y2791</f>
        <v>0</v>
      </c>
      <c r="AE2791" s="59">
        <f>'Inventory Ref Sheet'!Z2791</f>
        <v>0</v>
      </c>
      <c r="AF2791" s="102">
        <f>'Inventory Ref Sheet'!AA2791</f>
        <v>0</v>
      </c>
      <c r="AG2791" s="59">
        <f>'Inventory Ref Sheet'!AD2791</f>
        <v>0</v>
      </c>
      <c r="AH2791" s="59">
        <f>'Inventory Ref Sheet'!AE2791</f>
        <v>0</v>
      </c>
      <c r="AI2791" s="100" t="str">
        <f ca="1">IF('Inventory Ref Sheet'!AG2791&gt;0,YEAR(TODAY())-'Inventory Ref Sheet'!AG2791,"")</f>
        <v/>
      </c>
      <c r="AJ2791" s="99"/>
      <c r="AK2791" s="60">
        <f>'Inventory Ref Sheet'!AJ2791</f>
        <v>0</v>
      </c>
      <c r="AL2791" s="99"/>
      <c r="AM2791" s="97" t="str">
        <f t="shared" si="149"/>
        <v/>
      </c>
    </row>
    <row r="2792" spans="10:39" x14ac:dyDescent="0.25">
      <c r="J2792" s="59">
        <f>'Inventory Ref Sheet'!AK2792</f>
        <v>0</v>
      </c>
      <c r="K2792" s="59">
        <f>'Inventory Ref Sheet'!AL2792</f>
        <v>0</v>
      </c>
      <c r="L2792" s="59">
        <f>'Inventory Ref Sheet'!AM2792</f>
        <v>0</v>
      </c>
      <c r="M2792" s="59">
        <f>'Inventory Ref Sheet'!AP2792</f>
        <v>0</v>
      </c>
      <c r="N2792" s="59">
        <f>'Inventory Ref Sheet'!AQ2792</f>
        <v>0</v>
      </c>
      <c r="O2792" s="100" t="str">
        <f ca="1">IF('Inventory Ref Sheet'!AS2792&gt;0,YEAR(TODAY())-'Inventory Ref Sheet'!AS2792,"")</f>
        <v/>
      </c>
      <c r="P2792" s="95">
        <f>'Inventory Ref Sheet'!AU2792</f>
        <v>0</v>
      </c>
      <c r="Q2792" s="60">
        <f>'Inventory Ref Sheet'!AV2792</f>
        <v>0</v>
      </c>
      <c r="R2792" s="61"/>
      <c r="S2792" s="100" t="str">
        <f t="shared" si="147"/>
        <v/>
      </c>
      <c r="T2792" s="59">
        <f>'Inventory Ref Sheet'!M2792</f>
        <v>0</v>
      </c>
      <c r="U2792" s="102">
        <f>'Inventory Ref Sheet'!N2792</f>
        <v>0</v>
      </c>
      <c r="V2792" s="59">
        <f>'Inventory Ref Sheet'!O2792</f>
        <v>0</v>
      </c>
      <c r="W2792" s="59">
        <f>'Inventory Ref Sheet'!R2792</f>
        <v>0</v>
      </c>
      <c r="X2792" s="59">
        <f>'Inventory Ref Sheet'!S2792</f>
        <v>0</v>
      </c>
      <c r="Y2792" s="100" t="str">
        <f ca="1">IF('Inventory Ref Sheet'!U2792&gt;0,YEAR(TODAY())-'Inventory Ref Sheet'!U2792,"")</f>
        <v/>
      </c>
      <c r="Z2792" s="95">
        <f>'Inventory Ref Sheet'!W2792</f>
        <v>0</v>
      </c>
      <c r="AA2792" s="60">
        <f>'Inventory Ref Sheet'!X2792</f>
        <v>0</v>
      </c>
      <c r="AB2792" s="61"/>
      <c r="AC2792" s="97" t="str">
        <f t="shared" si="148"/>
        <v/>
      </c>
      <c r="AD2792" s="59">
        <f>'Inventory Ref Sheet'!Y2792</f>
        <v>0</v>
      </c>
      <c r="AE2792" s="59">
        <f>'Inventory Ref Sheet'!Z2792</f>
        <v>0</v>
      </c>
      <c r="AF2792" s="102">
        <f>'Inventory Ref Sheet'!AA2792</f>
        <v>0</v>
      </c>
      <c r="AG2792" s="59">
        <f>'Inventory Ref Sheet'!AD2792</f>
        <v>0</v>
      </c>
      <c r="AH2792" s="59">
        <f>'Inventory Ref Sheet'!AE2792</f>
        <v>0</v>
      </c>
      <c r="AI2792" s="100" t="str">
        <f ca="1">IF('Inventory Ref Sheet'!AG2792&gt;0,YEAR(TODAY())-'Inventory Ref Sheet'!AG2792,"")</f>
        <v/>
      </c>
      <c r="AJ2792" s="99"/>
      <c r="AK2792" s="60">
        <f>'Inventory Ref Sheet'!AJ2792</f>
        <v>0</v>
      </c>
      <c r="AL2792" s="99"/>
      <c r="AM2792" s="97" t="str">
        <f t="shared" si="149"/>
        <v/>
      </c>
    </row>
    <row r="2793" spans="10:39" x14ac:dyDescent="0.25">
      <c r="J2793" s="59">
        <f>'Inventory Ref Sheet'!AK2793</f>
        <v>0</v>
      </c>
      <c r="K2793" s="59">
        <f>'Inventory Ref Sheet'!AL2793</f>
        <v>0</v>
      </c>
      <c r="L2793" s="59">
        <f>'Inventory Ref Sheet'!AM2793</f>
        <v>0</v>
      </c>
      <c r="M2793" s="59">
        <f>'Inventory Ref Sheet'!AP2793</f>
        <v>0</v>
      </c>
      <c r="N2793" s="59">
        <f>'Inventory Ref Sheet'!AQ2793</f>
        <v>0</v>
      </c>
      <c r="O2793" s="100" t="str">
        <f ca="1">IF('Inventory Ref Sheet'!AS2793&gt;0,YEAR(TODAY())-'Inventory Ref Sheet'!AS2793,"")</f>
        <v/>
      </c>
      <c r="P2793" s="95">
        <f>'Inventory Ref Sheet'!AU2793</f>
        <v>0</v>
      </c>
      <c r="Q2793" s="60">
        <f>'Inventory Ref Sheet'!AV2793</f>
        <v>0</v>
      </c>
      <c r="R2793" s="61"/>
      <c r="S2793" s="100" t="str">
        <f t="shared" si="147"/>
        <v/>
      </c>
      <c r="T2793" s="59">
        <f>'Inventory Ref Sheet'!M2793</f>
        <v>0</v>
      </c>
      <c r="U2793" s="102">
        <f>'Inventory Ref Sheet'!N2793</f>
        <v>0</v>
      </c>
      <c r="V2793" s="59">
        <f>'Inventory Ref Sheet'!O2793</f>
        <v>0</v>
      </c>
      <c r="W2793" s="59">
        <f>'Inventory Ref Sheet'!R2793</f>
        <v>0</v>
      </c>
      <c r="X2793" s="59">
        <f>'Inventory Ref Sheet'!S2793</f>
        <v>0</v>
      </c>
      <c r="Y2793" s="100" t="str">
        <f ca="1">IF('Inventory Ref Sheet'!U2793&gt;0,YEAR(TODAY())-'Inventory Ref Sheet'!U2793,"")</f>
        <v/>
      </c>
      <c r="Z2793" s="95">
        <f>'Inventory Ref Sheet'!W2793</f>
        <v>0</v>
      </c>
      <c r="AA2793" s="60">
        <f>'Inventory Ref Sheet'!X2793</f>
        <v>0</v>
      </c>
      <c r="AB2793" s="61"/>
      <c r="AC2793" s="97" t="str">
        <f t="shared" si="148"/>
        <v/>
      </c>
      <c r="AD2793" s="59">
        <f>'Inventory Ref Sheet'!Y2793</f>
        <v>0</v>
      </c>
      <c r="AE2793" s="59">
        <f>'Inventory Ref Sheet'!Z2793</f>
        <v>0</v>
      </c>
      <c r="AF2793" s="102">
        <f>'Inventory Ref Sheet'!AA2793</f>
        <v>0</v>
      </c>
      <c r="AG2793" s="59">
        <f>'Inventory Ref Sheet'!AD2793</f>
        <v>0</v>
      </c>
      <c r="AH2793" s="59">
        <f>'Inventory Ref Sheet'!AE2793</f>
        <v>0</v>
      </c>
      <c r="AI2793" s="100" t="str">
        <f ca="1">IF('Inventory Ref Sheet'!AG2793&gt;0,YEAR(TODAY())-'Inventory Ref Sheet'!AG2793,"")</f>
        <v/>
      </c>
      <c r="AJ2793" s="99"/>
      <c r="AK2793" s="60">
        <f>'Inventory Ref Sheet'!AJ2793</f>
        <v>0</v>
      </c>
      <c r="AL2793" s="99"/>
      <c r="AM2793" s="97" t="str">
        <f t="shared" si="149"/>
        <v/>
      </c>
    </row>
    <row r="2794" spans="10:39" x14ac:dyDescent="0.25">
      <c r="J2794" s="59">
        <f>'Inventory Ref Sheet'!AK2794</f>
        <v>0</v>
      </c>
      <c r="K2794" s="59">
        <f>'Inventory Ref Sheet'!AL2794</f>
        <v>0</v>
      </c>
      <c r="L2794" s="59">
        <f>'Inventory Ref Sheet'!AM2794</f>
        <v>0</v>
      </c>
      <c r="M2794" s="59">
        <f>'Inventory Ref Sheet'!AP2794</f>
        <v>0</v>
      </c>
      <c r="N2794" s="59">
        <f>'Inventory Ref Sheet'!AQ2794</f>
        <v>0</v>
      </c>
      <c r="O2794" s="100" t="str">
        <f ca="1">IF('Inventory Ref Sheet'!AS2794&gt;0,YEAR(TODAY())-'Inventory Ref Sheet'!AS2794,"")</f>
        <v/>
      </c>
      <c r="P2794" s="95">
        <f>'Inventory Ref Sheet'!AU2794</f>
        <v>0</v>
      </c>
      <c r="Q2794" s="60">
        <f>'Inventory Ref Sheet'!AV2794</f>
        <v>0</v>
      </c>
      <c r="R2794" s="61"/>
      <c r="S2794" s="100" t="str">
        <f t="shared" si="147"/>
        <v/>
      </c>
      <c r="T2794" s="59">
        <f>'Inventory Ref Sheet'!M2794</f>
        <v>0</v>
      </c>
      <c r="U2794" s="102">
        <f>'Inventory Ref Sheet'!N2794</f>
        <v>0</v>
      </c>
      <c r="V2794" s="59">
        <f>'Inventory Ref Sheet'!O2794</f>
        <v>0</v>
      </c>
      <c r="W2794" s="59">
        <f>'Inventory Ref Sheet'!R2794</f>
        <v>0</v>
      </c>
      <c r="X2794" s="59">
        <f>'Inventory Ref Sheet'!S2794</f>
        <v>0</v>
      </c>
      <c r="Y2794" s="100" t="str">
        <f ca="1">IF('Inventory Ref Sheet'!U2794&gt;0,YEAR(TODAY())-'Inventory Ref Sheet'!U2794,"")</f>
        <v/>
      </c>
      <c r="Z2794" s="95">
        <f>'Inventory Ref Sheet'!W2794</f>
        <v>0</v>
      </c>
      <c r="AA2794" s="60">
        <f>'Inventory Ref Sheet'!X2794</f>
        <v>0</v>
      </c>
      <c r="AB2794" s="61"/>
      <c r="AC2794" s="97" t="str">
        <f t="shared" si="148"/>
        <v/>
      </c>
      <c r="AD2794" s="59">
        <f>'Inventory Ref Sheet'!Y2794</f>
        <v>0</v>
      </c>
      <c r="AE2794" s="59">
        <f>'Inventory Ref Sheet'!Z2794</f>
        <v>0</v>
      </c>
      <c r="AF2794" s="102">
        <f>'Inventory Ref Sheet'!AA2794</f>
        <v>0</v>
      </c>
      <c r="AG2794" s="59">
        <f>'Inventory Ref Sheet'!AD2794</f>
        <v>0</v>
      </c>
      <c r="AH2794" s="59">
        <f>'Inventory Ref Sheet'!AE2794</f>
        <v>0</v>
      </c>
      <c r="AI2794" s="100" t="str">
        <f ca="1">IF('Inventory Ref Sheet'!AG2794&gt;0,YEAR(TODAY())-'Inventory Ref Sheet'!AG2794,"")</f>
        <v/>
      </c>
      <c r="AJ2794" s="99"/>
      <c r="AK2794" s="60">
        <f>'Inventory Ref Sheet'!AJ2794</f>
        <v>0</v>
      </c>
      <c r="AL2794" s="99"/>
      <c r="AM2794" s="97" t="str">
        <f t="shared" si="149"/>
        <v/>
      </c>
    </row>
    <row r="2795" spans="10:39" x14ac:dyDescent="0.25">
      <c r="J2795" s="59">
        <f>'Inventory Ref Sheet'!AK2795</f>
        <v>0</v>
      </c>
      <c r="K2795" s="59">
        <f>'Inventory Ref Sheet'!AL2795</f>
        <v>0</v>
      </c>
      <c r="L2795" s="59">
        <f>'Inventory Ref Sheet'!AM2795</f>
        <v>0</v>
      </c>
      <c r="M2795" s="59">
        <f>'Inventory Ref Sheet'!AP2795</f>
        <v>0</v>
      </c>
      <c r="N2795" s="59">
        <f>'Inventory Ref Sheet'!AQ2795</f>
        <v>0</v>
      </c>
      <c r="O2795" s="100" t="str">
        <f ca="1">IF('Inventory Ref Sheet'!AS2795&gt;0,YEAR(TODAY())-'Inventory Ref Sheet'!AS2795,"")</f>
        <v/>
      </c>
      <c r="P2795" s="95">
        <f>'Inventory Ref Sheet'!AU2795</f>
        <v>0</v>
      </c>
      <c r="Q2795" s="60">
        <f>'Inventory Ref Sheet'!AV2795</f>
        <v>0</v>
      </c>
      <c r="R2795" s="61"/>
      <c r="S2795" s="100" t="str">
        <f t="shared" si="147"/>
        <v/>
      </c>
      <c r="T2795" s="59">
        <f>'Inventory Ref Sheet'!M2795</f>
        <v>0</v>
      </c>
      <c r="U2795" s="102">
        <f>'Inventory Ref Sheet'!N2795</f>
        <v>0</v>
      </c>
      <c r="V2795" s="59">
        <f>'Inventory Ref Sheet'!O2795</f>
        <v>0</v>
      </c>
      <c r="W2795" s="59">
        <f>'Inventory Ref Sheet'!R2795</f>
        <v>0</v>
      </c>
      <c r="X2795" s="59">
        <f>'Inventory Ref Sheet'!S2795</f>
        <v>0</v>
      </c>
      <c r="Y2795" s="100" t="str">
        <f ca="1">IF('Inventory Ref Sheet'!U2795&gt;0,YEAR(TODAY())-'Inventory Ref Sheet'!U2795,"")</f>
        <v/>
      </c>
      <c r="Z2795" s="95">
        <f>'Inventory Ref Sheet'!W2795</f>
        <v>0</v>
      </c>
      <c r="AA2795" s="60">
        <f>'Inventory Ref Sheet'!X2795</f>
        <v>0</v>
      </c>
      <c r="AB2795" s="61"/>
      <c r="AC2795" s="97" t="str">
        <f t="shared" si="148"/>
        <v/>
      </c>
      <c r="AD2795" s="59">
        <f>'Inventory Ref Sheet'!Y2795</f>
        <v>0</v>
      </c>
      <c r="AE2795" s="59">
        <f>'Inventory Ref Sheet'!Z2795</f>
        <v>0</v>
      </c>
      <c r="AF2795" s="102">
        <f>'Inventory Ref Sheet'!AA2795</f>
        <v>0</v>
      </c>
      <c r="AG2795" s="59">
        <f>'Inventory Ref Sheet'!AD2795</f>
        <v>0</v>
      </c>
      <c r="AH2795" s="59">
        <f>'Inventory Ref Sheet'!AE2795</f>
        <v>0</v>
      </c>
      <c r="AI2795" s="100" t="str">
        <f ca="1">IF('Inventory Ref Sheet'!AG2795&gt;0,YEAR(TODAY())-'Inventory Ref Sheet'!AG2795,"")</f>
        <v/>
      </c>
      <c r="AJ2795" s="99"/>
      <c r="AK2795" s="60">
        <f>'Inventory Ref Sheet'!AJ2795</f>
        <v>0</v>
      </c>
      <c r="AL2795" s="99"/>
      <c r="AM2795" s="97" t="str">
        <f t="shared" si="149"/>
        <v/>
      </c>
    </row>
    <row r="2796" spans="10:39" x14ac:dyDescent="0.25">
      <c r="J2796" s="59">
        <f>'Inventory Ref Sheet'!AK2796</f>
        <v>0</v>
      </c>
      <c r="K2796" s="59">
        <f>'Inventory Ref Sheet'!AL2796</f>
        <v>0</v>
      </c>
      <c r="L2796" s="59">
        <f>'Inventory Ref Sheet'!AM2796</f>
        <v>0</v>
      </c>
      <c r="M2796" s="59">
        <f>'Inventory Ref Sheet'!AP2796</f>
        <v>0</v>
      </c>
      <c r="N2796" s="59">
        <f>'Inventory Ref Sheet'!AQ2796</f>
        <v>0</v>
      </c>
      <c r="O2796" s="100" t="str">
        <f ca="1">IF('Inventory Ref Sheet'!AS2796&gt;0,YEAR(TODAY())-'Inventory Ref Sheet'!AS2796,"")</f>
        <v/>
      </c>
      <c r="P2796" s="95">
        <f>'Inventory Ref Sheet'!AU2796</f>
        <v>0</v>
      </c>
      <c r="Q2796" s="60">
        <f>'Inventory Ref Sheet'!AV2796</f>
        <v>0</v>
      </c>
      <c r="R2796" s="61"/>
      <c r="S2796" s="100" t="str">
        <f t="shared" si="147"/>
        <v/>
      </c>
      <c r="T2796" s="59">
        <f>'Inventory Ref Sheet'!M2796</f>
        <v>0</v>
      </c>
      <c r="U2796" s="102">
        <f>'Inventory Ref Sheet'!N2796</f>
        <v>0</v>
      </c>
      <c r="V2796" s="59">
        <f>'Inventory Ref Sheet'!O2796</f>
        <v>0</v>
      </c>
      <c r="W2796" s="59">
        <f>'Inventory Ref Sheet'!R2796</f>
        <v>0</v>
      </c>
      <c r="X2796" s="59">
        <f>'Inventory Ref Sheet'!S2796</f>
        <v>0</v>
      </c>
      <c r="Y2796" s="100" t="str">
        <f ca="1">IF('Inventory Ref Sheet'!U2796&gt;0,YEAR(TODAY())-'Inventory Ref Sheet'!U2796,"")</f>
        <v/>
      </c>
      <c r="Z2796" s="95">
        <f>'Inventory Ref Sheet'!W2796</f>
        <v>0</v>
      </c>
      <c r="AA2796" s="60">
        <f>'Inventory Ref Sheet'!X2796</f>
        <v>0</v>
      </c>
      <c r="AB2796" s="61"/>
      <c r="AC2796" s="97" t="str">
        <f t="shared" si="148"/>
        <v/>
      </c>
      <c r="AD2796" s="59">
        <f>'Inventory Ref Sheet'!Y2796</f>
        <v>0</v>
      </c>
      <c r="AE2796" s="59">
        <f>'Inventory Ref Sheet'!Z2796</f>
        <v>0</v>
      </c>
      <c r="AF2796" s="102">
        <f>'Inventory Ref Sheet'!AA2796</f>
        <v>0</v>
      </c>
      <c r="AG2796" s="59">
        <f>'Inventory Ref Sheet'!AD2796</f>
        <v>0</v>
      </c>
      <c r="AH2796" s="59">
        <f>'Inventory Ref Sheet'!AE2796</f>
        <v>0</v>
      </c>
      <c r="AI2796" s="100" t="str">
        <f ca="1">IF('Inventory Ref Sheet'!AG2796&gt;0,YEAR(TODAY())-'Inventory Ref Sheet'!AG2796,"")</f>
        <v/>
      </c>
      <c r="AJ2796" s="99"/>
      <c r="AK2796" s="60">
        <f>'Inventory Ref Sheet'!AJ2796</f>
        <v>0</v>
      </c>
      <c r="AL2796" s="99"/>
      <c r="AM2796" s="97" t="str">
        <f t="shared" si="149"/>
        <v/>
      </c>
    </row>
    <row r="2797" spans="10:39" x14ac:dyDescent="0.25">
      <c r="J2797" s="59">
        <f>'Inventory Ref Sheet'!AK2797</f>
        <v>0</v>
      </c>
      <c r="K2797" s="59">
        <f>'Inventory Ref Sheet'!AL2797</f>
        <v>0</v>
      </c>
      <c r="L2797" s="59">
        <f>'Inventory Ref Sheet'!AM2797</f>
        <v>0</v>
      </c>
      <c r="M2797" s="59">
        <f>'Inventory Ref Sheet'!AP2797</f>
        <v>0</v>
      </c>
      <c r="N2797" s="59">
        <f>'Inventory Ref Sheet'!AQ2797</f>
        <v>0</v>
      </c>
      <c r="O2797" s="100" t="str">
        <f ca="1">IF('Inventory Ref Sheet'!AS2797&gt;0,YEAR(TODAY())-'Inventory Ref Sheet'!AS2797,"")</f>
        <v/>
      </c>
      <c r="P2797" s="95">
        <f>'Inventory Ref Sheet'!AU2797</f>
        <v>0</v>
      </c>
      <c r="Q2797" s="60">
        <f>'Inventory Ref Sheet'!AV2797</f>
        <v>0</v>
      </c>
      <c r="R2797" s="61"/>
      <c r="S2797" s="100" t="str">
        <f t="shared" si="147"/>
        <v/>
      </c>
      <c r="T2797" s="59">
        <f>'Inventory Ref Sheet'!M2797</f>
        <v>0</v>
      </c>
      <c r="U2797" s="102">
        <f>'Inventory Ref Sheet'!N2797</f>
        <v>0</v>
      </c>
      <c r="V2797" s="59">
        <f>'Inventory Ref Sheet'!O2797</f>
        <v>0</v>
      </c>
      <c r="W2797" s="59">
        <f>'Inventory Ref Sheet'!R2797</f>
        <v>0</v>
      </c>
      <c r="X2797" s="59">
        <f>'Inventory Ref Sheet'!S2797</f>
        <v>0</v>
      </c>
      <c r="Y2797" s="100" t="str">
        <f ca="1">IF('Inventory Ref Sheet'!U2797&gt;0,YEAR(TODAY())-'Inventory Ref Sheet'!U2797,"")</f>
        <v/>
      </c>
      <c r="Z2797" s="95">
        <f>'Inventory Ref Sheet'!W2797</f>
        <v>0</v>
      </c>
      <c r="AA2797" s="60">
        <f>'Inventory Ref Sheet'!X2797</f>
        <v>0</v>
      </c>
      <c r="AB2797" s="61"/>
      <c r="AC2797" s="97" t="str">
        <f t="shared" si="148"/>
        <v/>
      </c>
      <c r="AD2797" s="59">
        <f>'Inventory Ref Sheet'!Y2797</f>
        <v>0</v>
      </c>
      <c r="AE2797" s="59">
        <f>'Inventory Ref Sheet'!Z2797</f>
        <v>0</v>
      </c>
      <c r="AF2797" s="102">
        <f>'Inventory Ref Sheet'!AA2797</f>
        <v>0</v>
      </c>
      <c r="AG2797" s="59">
        <f>'Inventory Ref Sheet'!AD2797</f>
        <v>0</v>
      </c>
      <c r="AH2797" s="59">
        <f>'Inventory Ref Sheet'!AE2797</f>
        <v>0</v>
      </c>
      <c r="AI2797" s="100" t="str">
        <f ca="1">IF('Inventory Ref Sheet'!AG2797&gt;0,YEAR(TODAY())-'Inventory Ref Sheet'!AG2797,"")</f>
        <v/>
      </c>
      <c r="AJ2797" s="99"/>
      <c r="AK2797" s="60">
        <f>'Inventory Ref Sheet'!AJ2797</f>
        <v>0</v>
      </c>
      <c r="AL2797" s="99"/>
      <c r="AM2797" s="97" t="str">
        <f t="shared" si="149"/>
        <v/>
      </c>
    </row>
    <row r="2798" spans="10:39" x14ac:dyDescent="0.25">
      <c r="J2798" s="59">
        <f>'Inventory Ref Sheet'!AK2798</f>
        <v>0</v>
      </c>
      <c r="K2798" s="59">
        <f>'Inventory Ref Sheet'!AL2798</f>
        <v>0</v>
      </c>
      <c r="L2798" s="59">
        <f>'Inventory Ref Sheet'!AM2798</f>
        <v>0</v>
      </c>
      <c r="M2798" s="59">
        <f>'Inventory Ref Sheet'!AP2798</f>
        <v>0</v>
      </c>
      <c r="N2798" s="59">
        <f>'Inventory Ref Sheet'!AQ2798</f>
        <v>0</v>
      </c>
      <c r="O2798" s="100" t="str">
        <f ca="1">IF('Inventory Ref Sheet'!AS2798&gt;0,YEAR(TODAY())-'Inventory Ref Sheet'!AS2798,"")</f>
        <v/>
      </c>
      <c r="P2798" s="95">
        <f>'Inventory Ref Sheet'!AU2798</f>
        <v>0</v>
      </c>
      <c r="Q2798" s="60">
        <f>'Inventory Ref Sheet'!AV2798</f>
        <v>0</v>
      </c>
      <c r="R2798" s="61"/>
      <c r="S2798" s="100" t="str">
        <f t="shared" si="147"/>
        <v/>
      </c>
      <c r="T2798" s="59">
        <f>'Inventory Ref Sheet'!M2798</f>
        <v>0</v>
      </c>
      <c r="U2798" s="102">
        <f>'Inventory Ref Sheet'!N2798</f>
        <v>0</v>
      </c>
      <c r="V2798" s="59">
        <f>'Inventory Ref Sheet'!O2798</f>
        <v>0</v>
      </c>
      <c r="W2798" s="59">
        <f>'Inventory Ref Sheet'!R2798</f>
        <v>0</v>
      </c>
      <c r="X2798" s="59">
        <f>'Inventory Ref Sheet'!S2798</f>
        <v>0</v>
      </c>
      <c r="Y2798" s="100" t="str">
        <f ca="1">IF('Inventory Ref Sheet'!U2798&gt;0,YEAR(TODAY())-'Inventory Ref Sheet'!U2798,"")</f>
        <v/>
      </c>
      <c r="Z2798" s="95">
        <f>'Inventory Ref Sheet'!W2798</f>
        <v>0</v>
      </c>
      <c r="AA2798" s="60">
        <f>'Inventory Ref Sheet'!X2798</f>
        <v>0</v>
      </c>
      <c r="AB2798" s="61"/>
      <c r="AC2798" s="97" t="str">
        <f t="shared" si="148"/>
        <v/>
      </c>
      <c r="AD2798" s="59">
        <f>'Inventory Ref Sheet'!Y2798</f>
        <v>0</v>
      </c>
      <c r="AE2798" s="59">
        <f>'Inventory Ref Sheet'!Z2798</f>
        <v>0</v>
      </c>
      <c r="AF2798" s="102">
        <f>'Inventory Ref Sheet'!AA2798</f>
        <v>0</v>
      </c>
      <c r="AG2798" s="59">
        <f>'Inventory Ref Sheet'!AD2798</f>
        <v>0</v>
      </c>
      <c r="AH2798" s="59">
        <f>'Inventory Ref Sheet'!AE2798</f>
        <v>0</v>
      </c>
      <c r="AI2798" s="100" t="str">
        <f ca="1">IF('Inventory Ref Sheet'!AG2798&gt;0,YEAR(TODAY())-'Inventory Ref Sheet'!AG2798,"")</f>
        <v/>
      </c>
      <c r="AJ2798" s="99"/>
      <c r="AK2798" s="60">
        <f>'Inventory Ref Sheet'!AJ2798</f>
        <v>0</v>
      </c>
      <c r="AL2798" s="99"/>
      <c r="AM2798" s="97" t="str">
        <f t="shared" si="149"/>
        <v/>
      </c>
    </row>
    <row r="2799" spans="10:39" x14ac:dyDescent="0.25">
      <c r="J2799" s="59">
        <f>'Inventory Ref Sheet'!AK2799</f>
        <v>0</v>
      </c>
      <c r="K2799" s="59">
        <f>'Inventory Ref Sheet'!AL2799</f>
        <v>0</v>
      </c>
      <c r="L2799" s="59">
        <f>'Inventory Ref Sheet'!AM2799</f>
        <v>0</v>
      </c>
      <c r="M2799" s="59">
        <f>'Inventory Ref Sheet'!AP2799</f>
        <v>0</v>
      </c>
      <c r="N2799" s="59">
        <f>'Inventory Ref Sheet'!AQ2799</f>
        <v>0</v>
      </c>
      <c r="O2799" s="100" t="str">
        <f ca="1">IF('Inventory Ref Sheet'!AS2799&gt;0,YEAR(TODAY())-'Inventory Ref Sheet'!AS2799,"")</f>
        <v/>
      </c>
      <c r="P2799" s="95">
        <f>'Inventory Ref Sheet'!AU2799</f>
        <v>0</v>
      </c>
      <c r="Q2799" s="60">
        <f>'Inventory Ref Sheet'!AV2799</f>
        <v>0</v>
      </c>
      <c r="R2799" s="61"/>
      <c r="S2799" s="100" t="str">
        <f t="shared" si="147"/>
        <v/>
      </c>
      <c r="T2799" s="59">
        <f>'Inventory Ref Sheet'!M2799</f>
        <v>0</v>
      </c>
      <c r="U2799" s="102">
        <f>'Inventory Ref Sheet'!N2799</f>
        <v>0</v>
      </c>
      <c r="V2799" s="59">
        <f>'Inventory Ref Sheet'!O2799</f>
        <v>0</v>
      </c>
      <c r="W2799" s="59">
        <f>'Inventory Ref Sheet'!R2799</f>
        <v>0</v>
      </c>
      <c r="X2799" s="59">
        <f>'Inventory Ref Sheet'!S2799</f>
        <v>0</v>
      </c>
      <c r="Y2799" s="100" t="str">
        <f ca="1">IF('Inventory Ref Sheet'!U2799&gt;0,YEAR(TODAY())-'Inventory Ref Sheet'!U2799,"")</f>
        <v/>
      </c>
      <c r="Z2799" s="95">
        <f>'Inventory Ref Sheet'!W2799</f>
        <v>0</v>
      </c>
      <c r="AA2799" s="60">
        <f>'Inventory Ref Sheet'!X2799</f>
        <v>0</v>
      </c>
      <c r="AB2799" s="61"/>
      <c r="AC2799" s="97" t="str">
        <f t="shared" si="148"/>
        <v/>
      </c>
      <c r="AD2799" s="59">
        <f>'Inventory Ref Sheet'!Y2799</f>
        <v>0</v>
      </c>
      <c r="AE2799" s="59">
        <f>'Inventory Ref Sheet'!Z2799</f>
        <v>0</v>
      </c>
      <c r="AF2799" s="102">
        <f>'Inventory Ref Sheet'!AA2799</f>
        <v>0</v>
      </c>
      <c r="AG2799" s="59">
        <f>'Inventory Ref Sheet'!AD2799</f>
        <v>0</v>
      </c>
      <c r="AH2799" s="59">
        <f>'Inventory Ref Sheet'!AE2799</f>
        <v>0</v>
      </c>
      <c r="AI2799" s="100" t="str">
        <f ca="1">IF('Inventory Ref Sheet'!AG2799&gt;0,YEAR(TODAY())-'Inventory Ref Sheet'!AG2799,"")</f>
        <v/>
      </c>
      <c r="AJ2799" s="99"/>
      <c r="AK2799" s="60">
        <f>'Inventory Ref Sheet'!AJ2799</f>
        <v>0</v>
      </c>
      <c r="AL2799" s="99"/>
      <c r="AM2799" s="97" t="str">
        <f t="shared" si="149"/>
        <v/>
      </c>
    </row>
    <row r="2800" spans="10:39" x14ac:dyDescent="0.25">
      <c r="J2800" s="59">
        <f>'Inventory Ref Sheet'!AK2800</f>
        <v>0</v>
      </c>
      <c r="K2800" s="59">
        <f>'Inventory Ref Sheet'!AL2800</f>
        <v>0</v>
      </c>
      <c r="L2800" s="59">
        <f>'Inventory Ref Sheet'!AM2800</f>
        <v>0</v>
      </c>
      <c r="M2800" s="59">
        <f>'Inventory Ref Sheet'!AP2800</f>
        <v>0</v>
      </c>
      <c r="N2800" s="59">
        <f>'Inventory Ref Sheet'!AQ2800</f>
        <v>0</v>
      </c>
      <c r="O2800" s="100" t="str">
        <f ca="1">IF('Inventory Ref Sheet'!AS2800&gt;0,YEAR(TODAY())-'Inventory Ref Sheet'!AS2800,"")</f>
        <v/>
      </c>
      <c r="P2800" s="95">
        <f>'Inventory Ref Sheet'!AU2800</f>
        <v>0</v>
      </c>
      <c r="Q2800" s="60">
        <f>'Inventory Ref Sheet'!AV2800</f>
        <v>0</v>
      </c>
      <c r="R2800" s="61"/>
      <c r="S2800" s="100" t="str">
        <f t="shared" si="147"/>
        <v/>
      </c>
      <c r="T2800" s="59">
        <f>'Inventory Ref Sheet'!M2800</f>
        <v>0</v>
      </c>
      <c r="U2800" s="102">
        <f>'Inventory Ref Sheet'!N2800</f>
        <v>0</v>
      </c>
      <c r="V2800" s="59">
        <f>'Inventory Ref Sheet'!O2800</f>
        <v>0</v>
      </c>
      <c r="W2800" s="59">
        <f>'Inventory Ref Sheet'!R2800</f>
        <v>0</v>
      </c>
      <c r="X2800" s="59">
        <f>'Inventory Ref Sheet'!S2800</f>
        <v>0</v>
      </c>
      <c r="Y2800" s="100" t="str">
        <f ca="1">IF('Inventory Ref Sheet'!U2800&gt;0,YEAR(TODAY())-'Inventory Ref Sheet'!U2800,"")</f>
        <v/>
      </c>
      <c r="Z2800" s="95">
        <f>'Inventory Ref Sheet'!W2800</f>
        <v>0</v>
      </c>
      <c r="AA2800" s="60">
        <f>'Inventory Ref Sheet'!X2800</f>
        <v>0</v>
      </c>
      <c r="AB2800" s="61"/>
      <c r="AC2800" s="97" t="str">
        <f t="shared" si="148"/>
        <v/>
      </c>
      <c r="AD2800" s="59">
        <f>'Inventory Ref Sheet'!Y2800</f>
        <v>0</v>
      </c>
      <c r="AE2800" s="59">
        <f>'Inventory Ref Sheet'!Z2800</f>
        <v>0</v>
      </c>
      <c r="AF2800" s="102">
        <f>'Inventory Ref Sheet'!AA2800</f>
        <v>0</v>
      </c>
      <c r="AG2800" s="59">
        <f>'Inventory Ref Sheet'!AD2800</f>
        <v>0</v>
      </c>
      <c r="AH2800" s="59">
        <f>'Inventory Ref Sheet'!AE2800</f>
        <v>0</v>
      </c>
      <c r="AI2800" s="100" t="str">
        <f ca="1">IF('Inventory Ref Sheet'!AG2800&gt;0,YEAR(TODAY())-'Inventory Ref Sheet'!AG2800,"")</f>
        <v/>
      </c>
      <c r="AJ2800" s="99"/>
      <c r="AK2800" s="60">
        <f>'Inventory Ref Sheet'!AJ2800</f>
        <v>0</v>
      </c>
      <c r="AL2800" s="99"/>
      <c r="AM2800" s="97" t="str">
        <f t="shared" si="149"/>
        <v/>
      </c>
    </row>
    <row r="2801" spans="10:39" x14ac:dyDescent="0.25">
      <c r="J2801" s="59">
        <f>'Inventory Ref Sheet'!AK2801</f>
        <v>0</v>
      </c>
      <c r="K2801" s="59">
        <f>'Inventory Ref Sheet'!AL2801</f>
        <v>0</v>
      </c>
      <c r="L2801" s="59">
        <f>'Inventory Ref Sheet'!AM2801</f>
        <v>0</v>
      </c>
      <c r="M2801" s="59">
        <f>'Inventory Ref Sheet'!AP2801</f>
        <v>0</v>
      </c>
      <c r="N2801" s="59">
        <f>'Inventory Ref Sheet'!AQ2801</f>
        <v>0</v>
      </c>
      <c r="O2801" s="100" t="str">
        <f ca="1">IF('Inventory Ref Sheet'!AS2801&gt;0,YEAR(TODAY())-'Inventory Ref Sheet'!AS2801,"")</f>
        <v/>
      </c>
      <c r="P2801" s="95">
        <f>'Inventory Ref Sheet'!AU2801</f>
        <v>0</v>
      </c>
      <c r="Q2801" s="60">
        <f>'Inventory Ref Sheet'!AV2801</f>
        <v>0</v>
      </c>
      <c r="R2801" s="61"/>
      <c r="S2801" s="100" t="str">
        <f t="shared" si="147"/>
        <v/>
      </c>
      <c r="T2801" s="59">
        <f>'Inventory Ref Sheet'!M2801</f>
        <v>0</v>
      </c>
      <c r="U2801" s="102">
        <f>'Inventory Ref Sheet'!N2801</f>
        <v>0</v>
      </c>
      <c r="V2801" s="59">
        <f>'Inventory Ref Sheet'!O2801</f>
        <v>0</v>
      </c>
      <c r="W2801" s="59">
        <f>'Inventory Ref Sheet'!R2801</f>
        <v>0</v>
      </c>
      <c r="X2801" s="59">
        <f>'Inventory Ref Sheet'!S2801</f>
        <v>0</v>
      </c>
      <c r="Y2801" s="100" t="str">
        <f ca="1">IF('Inventory Ref Sheet'!U2801&gt;0,YEAR(TODAY())-'Inventory Ref Sheet'!U2801,"")</f>
        <v/>
      </c>
      <c r="Z2801" s="95">
        <f>'Inventory Ref Sheet'!W2801</f>
        <v>0</v>
      </c>
      <c r="AA2801" s="60">
        <f>'Inventory Ref Sheet'!X2801</f>
        <v>0</v>
      </c>
      <c r="AB2801" s="61"/>
      <c r="AC2801" s="97" t="str">
        <f t="shared" si="148"/>
        <v/>
      </c>
      <c r="AD2801" s="59">
        <f>'Inventory Ref Sheet'!Y2801</f>
        <v>0</v>
      </c>
      <c r="AE2801" s="59">
        <f>'Inventory Ref Sheet'!Z2801</f>
        <v>0</v>
      </c>
      <c r="AF2801" s="102">
        <f>'Inventory Ref Sheet'!AA2801</f>
        <v>0</v>
      </c>
      <c r="AG2801" s="59">
        <f>'Inventory Ref Sheet'!AD2801</f>
        <v>0</v>
      </c>
      <c r="AH2801" s="59">
        <f>'Inventory Ref Sheet'!AE2801</f>
        <v>0</v>
      </c>
      <c r="AI2801" s="100" t="str">
        <f ca="1">IF('Inventory Ref Sheet'!AG2801&gt;0,YEAR(TODAY())-'Inventory Ref Sheet'!AG2801,"")</f>
        <v/>
      </c>
      <c r="AJ2801" s="99"/>
      <c r="AK2801" s="60">
        <f>'Inventory Ref Sheet'!AJ2801</f>
        <v>0</v>
      </c>
      <c r="AL2801" s="99"/>
      <c r="AM2801" s="97" t="str">
        <f t="shared" si="149"/>
        <v/>
      </c>
    </row>
    <row r="2802" spans="10:39" x14ac:dyDescent="0.25">
      <c r="J2802" s="59">
        <f>'Inventory Ref Sheet'!AK2802</f>
        <v>0</v>
      </c>
      <c r="K2802" s="59">
        <f>'Inventory Ref Sheet'!AL2802</f>
        <v>0</v>
      </c>
      <c r="L2802" s="59">
        <f>'Inventory Ref Sheet'!AM2802</f>
        <v>0</v>
      </c>
      <c r="M2802" s="59">
        <f>'Inventory Ref Sheet'!AP2802</f>
        <v>0</v>
      </c>
      <c r="N2802" s="59">
        <f>'Inventory Ref Sheet'!AQ2802</f>
        <v>0</v>
      </c>
      <c r="O2802" s="100" t="str">
        <f ca="1">IF('Inventory Ref Sheet'!AS2802&gt;0,YEAR(TODAY())-'Inventory Ref Sheet'!AS2802,"")</f>
        <v/>
      </c>
      <c r="P2802" s="95">
        <f>'Inventory Ref Sheet'!AU2802</f>
        <v>0</v>
      </c>
      <c r="Q2802" s="60">
        <f>'Inventory Ref Sheet'!AV2802</f>
        <v>0</v>
      </c>
      <c r="R2802" s="61"/>
      <c r="S2802" s="100" t="str">
        <f t="shared" si="147"/>
        <v/>
      </c>
      <c r="T2802" s="59">
        <f>'Inventory Ref Sheet'!M2802</f>
        <v>0</v>
      </c>
      <c r="U2802" s="102">
        <f>'Inventory Ref Sheet'!N2802</f>
        <v>0</v>
      </c>
      <c r="V2802" s="59">
        <f>'Inventory Ref Sheet'!O2802</f>
        <v>0</v>
      </c>
      <c r="W2802" s="59">
        <f>'Inventory Ref Sheet'!R2802</f>
        <v>0</v>
      </c>
      <c r="X2802" s="59">
        <f>'Inventory Ref Sheet'!S2802</f>
        <v>0</v>
      </c>
      <c r="Y2802" s="100" t="str">
        <f ca="1">IF('Inventory Ref Sheet'!U2802&gt;0,YEAR(TODAY())-'Inventory Ref Sheet'!U2802,"")</f>
        <v/>
      </c>
      <c r="Z2802" s="95">
        <f>'Inventory Ref Sheet'!W2802</f>
        <v>0</v>
      </c>
      <c r="AA2802" s="60">
        <f>'Inventory Ref Sheet'!X2802</f>
        <v>0</v>
      </c>
      <c r="AB2802" s="61"/>
      <c r="AC2802" s="97" t="str">
        <f t="shared" si="148"/>
        <v/>
      </c>
      <c r="AD2802" s="59">
        <f>'Inventory Ref Sheet'!Y2802</f>
        <v>0</v>
      </c>
      <c r="AE2802" s="59">
        <f>'Inventory Ref Sheet'!Z2802</f>
        <v>0</v>
      </c>
      <c r="AF2802" s="102">
        <f>'Inventory Ref Sheet'!AA2802</f>
        <v>0</v>
      </c>
      <c r="AG2802" s="59">
        <f>'Inventory Ref Sheet'!AD2802</f>
        <v>0</v>
      </c>
      <c r="AH2802" s="59">
        <f>'Inventory Ref Sheet'!AE2802</f>
        <v>0</v>
      </c>
      <c r="AI2802" s="100" t="str">
        <f ca="1">IF('Inventory Ref Sheet'!AG2802&gt;0,YEAR(TODAY())-'Inventory Ref Sheet'!AG2802,"")</f>
        <v/>
      </c>
      <c r="AJ2802" s="99"/>
      <c r="AK2802" s="60">
        <f>'Inventory Ref Sheet'!AJ2802</f>
        <v>0</v>
      </c>
      <c r="AL2802" s="99"/>
      <c r="AM2802" s="97" t="str">
        <f t="shared" si="149"/>
        <v/>
      </c>
    </row>
    <row r="2803" spans="10:39" x14ac:dyDescent="0.25">
      <c r="J2803" s="59">
        <f>'Inventory Ref Sheet'!AK2803</f>
        <v>0</v>
      </c>
      <c r="K2803" s="59">
        <f>'Inventory Ref Sheet'!AL2803</f>
        <v>0</v>
      </c>
      <c r="L2803" s="59">
        <f>'Inventory Ref Sheet'!AM2803</f>
        <v>0</v>
      </c>
      <c r="M2803" s="59">
        <f>'Inventory Ref Sheet'!AP2803</f>
        <v>0</v>
      </c>
      <c r="N2803" s="59">
        <f>'Inventory Ref Sheet'!AQ2803</f>
        <v>0</v>
      </c>
      <c r="O2803" s="100" t="str">
        <f ca="1">IF('Inventory Ref Sheet'!AS2803&gt;0,YEAR(TODAY())-'Inventory Ref Sheet'!AS2803,"")</f>
        <v/>
      </c>
      <c r="P2803" s="95">
        <f>'Inventory Ref Sheet'!AU2803</f>
        <v>0</v>
      </c>
      <c r="Q2803" s="60">
        <f>'Inventory Ref Sheet'!AV2803</f>
        <v>0</v>
      </c>
      <c r="R2803" s="61"/>
      <c r="S2803" s="100" t="str">
        <f t="shared" si="147"/>
        <v/>
      </c>
      <c r="T2803" s="59">
        <f>'Inventory Ref Sheet'!M2803</f>
        <v>0</v>
      </c>
      <c r="U2803" s="102">
        <f>'Inventory Ref Sheet'!N2803</f>
        <v>0</v>
      </c>
      <c r="V2803" s="59">
        <f>'Inventory Ref Sheet'!O2803</f>
        <v>0</v>
      </c>
      <c r="W2803" s="59">
        <f>'Inventory Ref Sheet'!R2803</f>
        <v>0</v>
      </c>
      <c r="X2803" s="59">
        <f>'Inventory Ref Sheet'!S2803</f>
        <v>0</v>
      </c>
      <c r="Y2803" s="100" t="str">
        <f ca="1">IF('Inventory Ref Sheet'!U2803&gt;0,YEAR(TODAY())-'Inventory Ref Sheet'!U2803,"")</f>
        <v/>
      </c>
      <c r="Z2803" s="95">
        <f>'Inventory Ref Sheet'!W2803</f>
        <v>0</v>
      </c>
      <c r="AA2803" s="60">
        <f>'Inventory Ref Sheet'!X2803</f>
        <v>0</v>
      </c>
      <c r="AB2803" s="61"/>
      <c r="AC2803" s="97" t="str">
        <f t="shared" si="148"/>
        <v/>
      </c>
      <c r="AD2803" s="59">
        <f>'Inventory Ref Sheet'!Y2803</f>
        <v>0</v>
      </c>
      <c r="AE2803" s="59">
        <f>'Inventory Ref Sheet'!Z2803</f>
        <v>0</v>
      </c>
      <c r="AF2803" s="102">
        <f>'Inventory Ref Sheet'!AA2803</f>
        <v>0</v>
      </c>
      <c r="AG2803" s="59">
        <f>'Inventory Ref Sheet'!AD2803</f>
        <v>0</v>
      </c>
      <c r="AH2803" s="59">
        <f>'Inventory Ref Sheet'!AE2803</f>
        <v>0</v>
      </c>
      <c r="AI2803" s="100" t="str">
        <f ca="1">IF('Inventory Ref Sheet'!AG2803&gt;0,YEAR(TODAY())-'Inventory Ref Sheet'!AG2803,"")</f>
        <v/>
      </c>
      <c r="AJ2803" s="99"/>
      <c r="AK2803" s="60">
        <f>'Inventory Ref Sheet'!AJ2803</f>
        <v>0</v>
      </c>
      <c r="AL2803" s="99"/>
      <c r="AM2803" s="97" t="str">
        <f t="shared" si="149"/>
        <v/>
      </c>
    </row>
    <row r="2804" spans="10:39" x14ac:dyDescent="0.25">
      <c r="J2804" s="59">
        <f>'Inventory Ref Sheet'!AK2804</f>
        <v>0</v>
      </c>
      <c r="K2804" s="59">
        <f>'Inventory Ref Sheet'!AL2804</f>
        <v>0</v>
      </c>
      <c r="L2804" s="59">
        <f>'Inventory Ref Sheet'!AM2804</f>
        <v>0</v>
      </c>
      <c r="M2804" s="59">
        <f>'Inventory Ref Sheet'!AP2804</f>
        <v>0</v>
      </c>
      <c r="N2804" s="59">
        <f>'Inventory Ref Sheet'!AQ2804</f>
        <v>0</v>
      </c>
      <c r="O2804" s="100" t="str">
        <f ca="1">IF('Inventory Ref Sheet'!AS2804&gt;0,YEAR(TODAY())-'Inventory Ref Sheet'!AS2804,"")</f>
        <v/>
      </c>
      <c r="P2804" s="95">
        <f>'Inventory Ref Sheet'!AU2804</f>
        <v>0</v>
      </c>
      <c r="Q2804" s="60">
        <f>'Inventory Ref Sheet'!AV2804</f>
        <v>0</v>
      </c>
      <c r="R2804" s="61"/>
      <c r="S2804" s="100" t="str">
        <f t="shared" si="147"/>
        <v/>
      </c>
      <c r="T2804" s="59">
        <f>'Inventory Ref Sheet'!M2804</f>
        <v>0</v>
      </c>
      <c r="U2804" s="102">
        <f>'Inventory Ref Sheet'!N2804</f>
        <v>0</v>
      </c>
      <c r="V2804" s="59">
        <f>'Inventory Ref Sheet'!O2804</f>
        <v>0</v>
      </c>
      <c r="W2804" s="59">
        <f>'Inventory Ref Sheet'!R2804</f>
        <v>0</v>
      </c>
      <c r="X2804" s="59">
        <f>'Inventory Ref Sheet'!S2804</f>
        <v>0</v>
      </c>
      <c r="Y2804" s="100" t="str">
        <f ca="1">IF('Inventory Ref Sheet'!U2804&gt;0,YEAR(TODAY())-'Inventory Ref Sheet'!U2804,"")</f>
        <v/>
      </c>
      <c r="Z2804" s="95">
        <f>'Inventory Ref Sheet'!W2804</f>
        <v>0</v>
      </c>
      <c r="AA2804" s="60">
        <f>'Inventory Ref Sheet'!X2804</f>
        <v>0</v>
      </c>
      <c r="AB2804" s="61"/>
      <c r="AC2804" s="97" t="str">
        <f t="shared" si="148"/>
        <v/>
      </c>
      <c r="AD2804" s="59">
        <f>'Inventory Ref Sheet'!Y2804</f>
        <v>0</v>
      </c>
      <c r="AE2804" s="59">
        <f>'Inventory Ref Sheet'!Z2804</f>
        <v>0</v>
      </c>
      <c r="AF2804" s="102">
        <f>'Inventory Ref Sheet'!AA2804</f>
        <v>0</v>
      </c>
      <c r="AG2804" s="59">
        <f>'Inventory Ref Sheet'!AD2804</f>
        <v>0</v>
      </c>
      <c r="AH2804" s="59">
        <f>'Inventory Ref Sheet'!AE2804</f>
        <v>0</v>
      </c>
      <c r="AI2804" s="100" t="str">
        <f ca="1">IF('Inventory Ref Sheet'!AG2804&gt;0,YEAR(TODAY())-'Inventory Ref Sheet'!AG2804,"")</f>
        <v/>
      </c>
      <c r="AJ2804" s="99"/>
      <c r="AK2804" s="60">
        <f>'Inventory Ref Sheet'!AJ2804</f>
        <v>0</v>
      </c>
      <c r="AL2804" s="99"/>
      <c r="AM2804" s="97" t="str">
        <f t="shared" si="149"/>
        <v/>
      </c>
    </row>
    <row r="2805" spans="10:39" x14ac:dyDescent="0.25">
      <c r="J2805" s="59">
        <f>'Inventory Ref Sheet'!AK2805</f>
        <v>0</v>
      </c>
      <c r="K2805" s="59">
        <f>'Inventory Ref Sheet'!AL2805</f>
        <v>0</v>
      </c>
      <c r="L2805" s="59">
        <f>'Inventory Ref Sheet'!AM2805</f>
        <v>0</v>
      </c>
      <c r="M2805" s="59">
        <f>'Inventory Ref Sheet'!AP2805</f>
        <v>0</v>
      </c>
      <c r="N2805" s="59">
        <f>'Inventory Ref Sheet'!AQ2805</f>
        <v>0</v>
      </c>
      <c r="O2805" s="100" t="str">
        <f ca="1">IF('Inventory Ref Sheet'!AS2805&gt;0,YEAR(TODAY())-'Inventory Ref Sheet'!AS2805,"")</f>
        <v/>
      </c>
      <c r="P2805" s="95">
        <f>'Inventory Ref Sheet'!AU2805</f>
        <v>0</v>
      </c>
      <c r="Q2805" s="60">
        <f>'Inventory Ref Sheet'!AV2805</f>
        <v>0</v>
      </c>
      <c r="R2805" s="61"/>
      <c r="S2805" s="100" t="str">
        <f t="shared" si="147"/>
        <v/>
      </c>
      <c r="T2805" s="59">
        <f>'Inventory Ref Sheet'!M2805</f>
        <v>0</v>
      </c>
      <c r="U2805" s="102">
        <f>'Inventory Ref Sheet'!N2805</f>
        <v>0</v>
      </c>
      <c r="V2805" s="59">
        <f>'Inventory Ref Sheet'!O2805</f>
        <v>0</v>
      </c>
      <c r="W2805" s="59">
        <f>'Inventory Ref Sheet'!R2805</f>
        <v>0</v>
      </c>
      <c r="X2805" s="59">
        <f>'Inventory Ref Sheet'!S2805</f>
        <v>0</v>
      </c>
      <c r="Y2805" s="100" t="str">
        <f ca="1">IF('Inventory Ref Sheet'!U2805&gt;0,YEAR(TODAY())-'Inventory Ref Sheet'!U2805,"")</f>
        <v/>
      </c>
      <c r="Z2805" s="95">
        <f>'Inventory Ref Sheet'!W2805</f>
        <v>0</v>
      </c>
      <c r="AA2805" s="60">
        <f>'Inventory Ref Sheet'!X2805</f>
        <v>0</v>
      </c>
      <c r="AB2805" s="61"/>
      <c r="AC2805" s="97" t="str">
        <f t="shared" si="148"/>
        <v/>
      </c>
      <c r="AD2805" s="59">
        <f>'Inventory Ref Sheet'!Y2805</f>
        <v>0</v>
      </c>
      <c r="AE2805" s="59">
        <f>'Inventory Ref Sheet'!Z2805</f>
        <v>0</v>
      </c>
      <c r="AF2805" s="102">
        <f>'Inventory Ref Sheet'!AA2805</f>
        <v>0</v>
      </c>
      <c r="AG2805" s="59">
        <f>'Inventory Ref Sheet'!AD2805</f>
        <v>0</v>
      </c>
      <c r="AH2805" s="59">
        <f>'Inventory Ref Sheet'!AE2805</f>
        <v>0</v>
      </c>
      <c r="AI2805" s="100" t="str">
        <f ca="1">IF('Inventory Ref Sheet'!AG2805&gt;0,YEAR(TODAY())-'Inventory Ref Sheet'!AG2805,"")</f>
        <v/>
      </c>
      <c r="AJ2805" s="99"/>
      <c r="AK2805" s="60">
        <f>'Inventory Ref Sheet'!AJ2805</f>
        <v>0</v>
      </c>
      <c r="AL2805" s="99"/>
      <c r="AM2805" s="97" t="str">
        <f t="shared" si="149"/>
        <v/>
      </c>
    </row>
    <row r="2806" spans="10:39" x14ac:dyDescent="0.25">
      <c r="J2806" s="59">
        <f>'Inventory Ref Sheet'!AK2806</f>
        <v>0</v>
      </c>
      <c r="K2806" s="59">
        <f>'Inventory Ref Sheet'!AL2806</f>
        <v>0</v>
      </c>
      <c r="L2806" s="59">
        <f>'Inventory Ref Sheet'!AM2806</f>
        <v>0</v>
      </c>
      <c r="M2806" s="59">
        <f>'Inventory Ref Sheet'!AP2806</f>
        <v>0</v>
      </c>
      <c r="N2806" s="59">
        <f>'Inventory Ref Sheet'!AQ2806</f>
        <v>0</v>
      </c>
      <c r="O2806" s="100" t="str">
        <f ca="1">IF('Inventory Ref Sheet'!AS2806&gt;0,YEAR(TODAY())-'Inventory Ref Sheet'!AS2806,"")</f>
        <v/>
      </c>
      <c r="P2806" s="95">
        <f>'Inventory Ref Sheet'!AU2806</f>
        <v>0</v>
      </c>
      <c r="Q2806" s="60">
        <f>'Inventory Ref Sheet'!AV2806</f>
        <v>0</v>
      </c>
      <c r="R2806" s="61"/>
      <c r="S2806" s="100" t="str">
        <f t="shared" si="147"/>
        <v/>
      </c>
      <c r="T2806" s="59">
        <f>'Inventory Ref Sheet'!M2806</f>
        <v>0</v>
      </c>
      <c r="U2806" s="102">
        <f>'Inventory Ref Sheet'!N2806</f>
        <v>0</v>
      </c>
      <c r="V2806" s="59">
        <f>'Inventory Ref Sheet'!O2806</f>
        <v>0</v>
      </c>
      <c r="W2806" s="59">
        <f>'Inventory Ref Sheet'!R2806</f>
        <v>0</v>
      </c>
      <c r="X2806" s="59">
        <f>'Inventory Ref Sheet'!S2806</f>
        <v>0</v>
      </c>
      <c r="Y2806" s="100" t="str">
        <f ca="1">IF('Inventory Ref Sheet'!U2806&gt;0,YEAR(TODAY())-'Inventory Ref Sheet'!U2806,"")</f>
        <v/>
      </c>
      <c r="Z2806" s="95">
        <f>'Inventory Ref Sheet'!W2806</f>
        <v>0</v>
      </c>
      <c r="AA2806" s="60">
        <f>'Inventory Ref Sheet'!X2806</f>
        <v>0</v>
      </c>
      <c r="AB2806" s="61"/>
      <c r="AC2806" s="97" t="str">
        <f t="shared" si="148"/>
        <v/>
      </c>
      <c r="AD2806" s="59">
        <f>'Inventory Ref Sheet'!Y2806</f>
        <v>0</v>
      </c>
      <c r="AE2806" s="59">
        <f>'Inventory Ref Sheet'!Z2806</f>
        <v>0</v>
      </c>
      <c r="AF2806" s="102">
        <f>'Inventory Ref Sheet'!AA2806</f>
        <v>0</v>
      </c>
      <c r="AG2806" s="59">
        <f>'Inventory Ref Sheet'!AD2806</f>
        <v>0</v>
      </c>
      <c r="AH2806" s="59">
        <f>'Inventory Ref Sheet'!AE2806</f>
        <v>0</v>
      </c>
      <c r="AI2806" s="100" t="str">
        <f ca="1">IF('Inventory Ref Sheet'!AG2806&gt;0,YEAR(TODAY())-'Inventory Ref Sheet'!AG2806,"")</f>
        <v/>
      </c>
      <c r="AJ2806" s="99"/>
      <c r="AK2806" s="60">
        <f>'Inventory Ref Sheet'!AJ2806</f>
        <v>0</v>
      </c>
      <c r="AL2806" s="99"/>
      <c r="AM2806" s="97" t="str">
        <f t="shared" si="149"/>
        <v/>
      </c>
    </row>
    <row r="2807" spans="10:39" x14ac:dyDescent="0.25">
      <c r="J2807" s="59">
        <f>'Inventory Ref Sheet'!AK2807</f>
        <v>0</v>
      </c>
      <c r="K2807" s="59">
        <f>'Inventory Ref Sheet'!AL2807</f>
        <v>0</v>
      </c>
      <c r="L2807" s="59">
        <f>'Inventory Ref Sheet'!AM2807</f>
        <v>0</v>
      </c>
      <c r="M2807" s="59">
        <f>'Inventory Ref Sheet'!AP2807</f>
        <v>0</v>
      </c>
      <c r="N2807" s="59">
        <f>'Inventory Ref Sheet'!AQ2807</f>
        <v>0</v>
      </c>
      <c r="O2807" s="100" t="str">
        <f ca="1">IF('Inventory Ref Sheet'!AS2807&gt;0,YEAR(TODAY())-'Inventory Ref Sheet'!AS2807,"")</f>
        <v/>
      </c>
      <c r="P2807" s="95">
        <f>'Inventory Ref Sheet'!AU2807</f>
        <v>0</v>
      </c>
      <c r="Q2807" s="60">
        <f>'Inventory Ref Sheet'!AV2807</f>
        <v>0</v>
      </c>
      <c r="R2807" s="61"/>
      <c r="S2807" s="100" t="str">
        <f t="shared" si="147"/>
        <v/>
      </c>
      <c r="T2807" s="59">
        <f>'Inventory Ref Sheet'!M2807</f>
        <v>0</v>
      </c>
      <c r="U2807" s="102">
        <f>'Inventory Ref Sheet'!N2807</f>
        <v>0</v>
      </c>
      <c r="V2807" s="59">
        <f>'Inventory Ref Sheet'!O2807</f>
        <v>0</v>
      </c>
      <c r="W2807" s="59">
        <f>'Inventory Ref Sheet'!R2807</f>
        <v>0</v>
      </c>
      <c r="X2807" s="59">
        <f>'Inventory Ref Sheet'!S2807</f>
        <v>0</v>
      </c>
      <c r="Y2807" s="100" t="str">
        <f ca="1">IF('Inventory Ref Sheet'!U2807&gt;0,YEAR(TODAY())-'Inventory Ref Sheet'!U2807,"")</f>
        <v/>
      </c>
      <c r="Z2807" s="95">
        <f>'Inventory Ref Sheet'!W2807</f>
        <v>0</v>
      </c>
      <c r="AA2807" s="60">
        <f>'Inventory Ref Sheet'!X2807</f>
        <v>0</v>
      </c>
      <c r="AB2807" s="61"/>
      <c r="AC2807" s="97" t="str">
        <f t="shared" si="148"/>
        <v/>
      </c>
      <c r="AD2807" s="59">
        <f>'Inventory Ref Sheet'!Y2807</f>
        <v>0</v>
      </c>
      <c r="AE2807" s="59">
        <f>'Inventory Ref Sheet'!Z2807</f>
        <v>0</v>
      </c>
      <c r="AF2807" s="102">
        <f>'Inventory Ref Sheet'!AA2807</f>
        <v>0</v>
      </c>
      <c r="AG2807" s="59">
        <f>'Inventory Ref Sheet'!AD2807</f>
        <v>0</v>
      </c>
      <c r="AH2807" s="59">
        <f>'Inventory Ref Sheet'!AE2807</f>
        <v>0</v>
      </c>
      <c r="AI2807" s="100" t="str">
        <f ca="1">IF('Inventory Ref Sheet'!AG2807&gt;0,YEAR(TODAY())-'Inventory Ref Sheet'!AG2807,"")</f>
        <v/>
      </c>
      <c r="AJ2807" s="99"/>
      <c r="AK2807" s="60">
        <f>'Inventory Ref Sheet'!AJ2807</f>
        <v>0</v>
      </c>
      <c r="AL2807" s="99"/>
      <c r="AM2807" s="97" t="str">
        <f t="shared" si="149"/>
        <v/>
      </c>
    </row>
    <row r="2808" spans="10:39" x14ac:dyDescent="0.25">
      <c r="J2808" s="59">
        <f>'Inventory Ref Sheet'!AK2808</f>
        <v>0</v>
      </c>
      <c r="K2808" s="59">
        <f>'Inventory Ref Sheet'!AL2808</f>
        <v>0</v>
      </c>
      <c r="L2808" s="59">
        <f>'Inventory Ref Sheet'!AM2808</f>
        <v>0</v>
      </c>
      <c r="M2808" s="59">
        <f>'Inventory Ref Sheet'!AP2808</f>
        <v>0</v>
      </c>
      <c r="N2808" s="59">
        <f>'Inventory Ref Sheet'!AQ2808</f>
        <v>0</v>
      </c>
      <c r="O2808" s="100" t="str">
        <f ca="1">IF('Inventory Ref Sheet'!AS2808&gt;0,YEAR(TODAY())-'Inventory Ref Sheet'!AS2808,"")</f>
        <v/>
      </c>
      <c r="P2808" s="95">
        <f>'Inventory Ref Sheet'!AU2808</f>
        <v>0</v>
      </c>
      <c r="Q2808" s="60">
        <f>'Inventory Ref Sheet'!AV2808</f>
        <v>0</v>
      </c>
      <c r="R2808" s="61"/>
      <c r="S2808" s="100" t="str">
        <f t="shared" si="147"/>
        <v/>
      </c>
      <c r="T2808" s="59">
        <f>'Inventory Ref Sheet'!M2808</f>
        <v>0</v>
      </c>
      <c r="U2808" s="102">
        <f>'Inventory Ref Sheet'!N2808</f>
        <v>0</v>
      </c>
      <c r="V2808" s="59">
        <f>'Inventory Ref Sheet'!O2808</f>
        <v>0</v>
      </c>
      <c r="W2808" s="59">
        <f>'Inventory Ref Sheet'!R2808</f>
        <v>0</v>
      </c>
      <c r="X2808" s="59">
        <f>'Inventory Ref Sheet'!S2808</f>
        <v>0</v>
      </c>
      <c r="Y2808" s="100" t="str">
        <f ca="1">IF('Inventory Ref Sheet'!U2808&gt;0,YEAR(TODAY())-'Inventory Ref Sheet'!U2808,"")</f>
        <v/>
      </c>
      <c r="Z2808" s="95">
        <f>'Inventory Ref Sheet'!W2808</f>
        <v>0</v>
      </c>
      <c r="AA2808" s="60">
        <f>'Inventory Ref Sheet'!X2808</f>
        <v>0</v>
      </c>
      <c r="AB2808" s="61"/>
      <c r="AC2808" s="97" t="str">
        <f t="shared" si="148"/>
        <v/>
      </c>
      <c r="AD2808" s="59">
        <f>'Inventory Ref Sheet'!Y2808</f>
        <v>0</v>
      </c>
      <c r="AE2808" s="59">
        <f>'Inventory Ref Sheet'!Z2808</f>
        <v>0</v>
      </c>
      <c r="AF2808" s="102">
        <f>'Inventory Ref Sheet'!AA2808</f>
        <v>0</v>
      </c>
      <c r="AG2808" s="59">
        <f>'Inventory Ref Sheet'!AD2808</f>
        <v>0</v>
      </c>
      <c r="AH2808" s="59">
        <f>'Inventory Ref Sheet'!AE2808</f>
        <v>0</v>
      </c>
      <c r="AI2808" s="100" t="str">
        <f ca="1">IF('Inventory Ref Sheet'!AG2808&gt;0,YEAR(TODAY())-'Inventory Ref Sheet'!AG2808,"")</f>
        <v/>
      </c>
      <c r="AJ2808" s="99"/>
      <c r="AK2808" s="60">
        <f>'Inventory Ref Sheet'!AJ2808</f>
        <v>0</v>
      </c>
      <c r="AL2808" s="99"/>
      <c r="AM2808" s="97" t="str">
        <f t="shared" si="149"/>
        <v/>
      </c>
    </row>
    <row r="2809" spans="10:39" x14ac:dyDescent="0.25">
      <c r="J2809" s="59">
        <f>'Inventory Ref Sheet'!AK2809</f>
        <v>0</v>
      </c>
      <c r="K2809" s="59">
        <f>'Inventory Ref Sheet'!AL2809</f>
        <v>0</v>
      </c>
      <c r="L2809" s="59">
        <f>'Inventory Ref Sheet'!AM2809</f>
        <v>0</v>
      </c>
      <c r="M2809" s="59">
        <f>'Inventory Ref Sheet'!AP2809</f>
        <v>0</v>
      </c>
      <c r="N2809" s="59">
        <f>'Inventory Ref Sheet'!AQ2809</f>
        <v>0</v>
      </c>
      <c r="O2809" s="100" t="str">
        <f ca="1">IF('Inventory Ref Sheet'!AS2809&gt;0,YEAR(TODAY())-'Inventory Ref Sheet'!AS2809,"")</f>
        <v/>
      </c>
      <c r="P2809" s="95">
        <f>'Inventory Ref Sheet'!AU2809</f>
        <v>0</v>
      </c>
      <c r="Q2809" s="60">
        <f>'Inventory Ref Sheet'!AV2809</f>
        <v>0</v>
      </c>
      <c r="R2809" s="61"/>
      <c r="S2809" s="100" t="str">
        <f t="shared" si="147"/>
        <v/>
      </c>
      <c r="T2809" s="59">
        <f>'Inventory Ref Sheet'!M2809</f>
        <v>0</v>
      </c>
      <c r="U2809" s="102">
        <f>'Inventory Ref Sheet'!N2809</f>
        <v>0</v>
      </c>
      <c r="V2809" s="59">
        <f>'Inventory Ref Sheet'!O2809</f>
        <v>0</v>
      </c>
      <c r="W2809" s="59">
        <f>'Inventory Ref Sheet'!R2809</f>
        <v>0</v>
      </c>
      <c r="X2809" s="59">
        <f>'Inventory Ref Sheet'!S2809</f>
        <v>0</v>
      </c>
      <c r="Y2809" s="100" t="str">
        <f ca="1">IF('Inventory Ref Sheet'!U2809&gt;0,YEAR(TODAY())-'Inventory Ref Sheet'!U2809,"")</f>
        <v/>
      </c>
      <c r="Z2809" s="95">
        <f>'Inventory Ref Sheet'!W2809</f>
        <v>0</v>
      </c>
      <c r="AA2809" s="60">
        <f>'Inventory Ref Sheet'!X2809</f>
        <v>0</v>
      </c>
      <c r="AB2809" s="61"/>
      <c r="AC2809" s="97" t="str">
        <f t="shared" si="148"/>
        <v/>
      </c>
      <c r="AD2809" s="59">
        <f>'Inventory Ref Sheet'!Y2809</f>
        <v>0</v>
      </c>
      <c r="AE2809" s="59">
        <f>'Inventory Ref Sheet'!Z2809</f>
        <v>0</v>
      </c>
      <c r="AF2809" s="102">
        <f>'Inventory Ref Sheet'!AA2809</f>
        <v>0</v>
      </c>
      <c r="AG2809" s="59">
        <f>'Inventory Ref Sheet'!AD2809</f>
        <v>0</v>
      </c>
      <c r="AH2809" s="59">
        <f>'Inventory Ref Sheet'!AE2809</f>
        <v>0</v>
      </c>
      <c r="AI2809" s="100" t="str">
        <f ca="1">IF('Inventory Ref Sheet'!AG2809&gt;0,YEAR(TODAY())-'Inventory Ref Sheet'!AG2809,"")</f>
        <v/>
      </c>
      <c r="AJ2809" s="99"/>
      <c r="AK2809" s="60">
        <f>'Inventory Ref Sheet'!AJ2809</f>
        <v>0</v>
      </c>
      <c r="AL2809" s="99"/>
      <c r="AM2809" s="97" t="str">
        <f t="shared" si="149"/>
        <v/>
      </c>
    </row>
    <row r="2810" spans="10:39" x14ac:dyDescent="0.25">
      <c r="J2810" s="59">
        <f>'Inventory Ref Sheet'!AK2810</f>
        <v>0</v>
      </c>
      <c r="K2810" s="59">
        <f>'Inventory Ref Sheet'!AL2810</f>
        <v>0</v>
      </c>
      <c r="L2810" s="59">
        <f>'Inventory Ref Sheet'!AM2810</f>
        <v>0</v>
      </c>
      <c r="M2810" s="59">
        <f>'Inventory Ref Sheet'!AP2810</f>
        <v>0</v>
      </c>
      <c r="N2810" s="59">
        <f>'Inventory Ref Sheet'!AQ2810</f>
        <v>0</v>
      </c>
      <c r="O2810" s="100" t="str">
        <f ca="1">IF('Inventory Ref Sheet'!AS2810&gt;0,YEAR(TODAY())-'Inventory Ref Sheet'!AS2810,"")</f>
        <v/>
      </c>
      <c r="P2810" s="95">
        <f>'Inventory Ref Sheet'!AU2810</f>
        <v>0</v>
      </c>
      <c r="Q2810" s="60">
        <f>'Inventory Ref Sheet'!AV2810</f>
        <v>0</v>
      </c>
      <c r="R2810" s="61"/>
      <c r="S2810" s="100" t="str">
        <f t="shared" si="147"/>
        <v/>
      </c>
      <c r="T2810" s="59">
        <f>'Inventory Ref Sheet'!M2810</f>
        <v>0</v>
      </c>
      <c r="U2810" s="102">
        <f>'Inventory Ref Sheet'!N2810</f>
        <v>0</v>
      </c>
      <c r="V2810" s="59">
        <f>'Inventory Ref Sheet'!O2810</f>
        <v>0</v>
      </c>
      <c r="W2810" s="59">
        <f>'Inventory Ref Sheet'!R2810</f>
        <v>0</v>
      </c>
      <c r="X2810" s="59">
        <f>'Inventory Ref Sheet'!S2810</f>
        <v>0</v>
      </c>
      <c r="Y2810" s="100" t="str">
        <f ca="1">IF('Inventory Ref Sheet'!U2810&gt;0,YEAR(TODAY())-'Inventory Ref Sheet'!U2810,"")</f>
        <v/>
      </c>
      <c r="Z2810" s="95">
        <f>'Inventory Ref Sheet'!W2810</f>
        <v>0</v>
      </c>
      <c r="AA2810" s="60">
        <f>'Inventory Ref Sheet'!X2810</f>
        <v>0</v>
      </c>
      <c r="AB2810" s="61"/>
      <c r="AC2810" s="97" t="str">
        <f t="shared" si="148"/>
        <v/>
      </c>
      <c r="AD2810" s="59">
        <f>'Inventory Ref Sheet'!Y2810</f>
        <v>0</v>
      </c>
      <c r="AE2810" s="59">
        <f>'Inventory Ref Sheet'!Z2810</f>
        <v>0</v>
      </c>
      <c r="AF2810" s="102">
        <f>'Inventory Ref Sheet'!AA2810</f>
        <v>0</v>
      </c>
      <c r="AG2810" s="59">
        <f>'Inventory Ref Sheet'!AD2810</f>
        <v>0</v>
      </c>
      <c r="AH2810" s="59">
        <f>'Inventory Ref Sheet'!AE2810</f>
        <v>0</v>
      </c>
      <c r="AI2810" s="100" t="str">
        <f ca="1">IF('Inventory Ref Sheet'!AG2810&gt;0,YEAR(TODAY())-'Inventory Ref Sheet'!AG2810,"")</f>
        <v/>
      </c>
      <c r="AJ2810" s="99"/>
      <c r="AK2810" s="60">
        <f>'Inventory Ref Sheet'!AJ2810</f>
        <v>0</v>
      </c>
      <c r="AL2810" s="99"/>
      <c r="AM2810" s="97" t="str">
        <f t="shared" si="149"/>
        <v/>
      </c>
    </row>
    <row r="2811" spans="10:39" x14ac:dyDescent="0.25">
      <c r="J2811" s="59">
        <f>'Inventory Ref Sheet'!AK2811</f>
        <v>0</v>
      </c>
      <c r="K2811" s="59">
        <f>'Inventory Ref Sheet'!AL2811</f>
        <v>0</v>
      </c>
      <c r="L2811" s="59">
        <f>'Inventory Ref Sheet'!AM2811</f>
        <v>0</v>
      </c>
      <c r="M2811" s="59">
        <f>'Inventory Ref Sheet'!AP2811</f>
        <v>0</v>
      </c>
      <c r="N2811" s="59">
        <f>'Inventory Ref Sheet'!AQ2811</f>
        <v>0</v>
      </c>
      <c r="O2811" s="100" t="str">
        <f ca="1">IF('Inventory Ref Sheet'!AS2811&gt;0,YEAR(TODAY())-'Inventory Ref Sheet'!AS2811,"")</f>
        <v/>
      </c>
      <c r="P2811" s="95">
        <f>'Inventory Ref Sheet'!AU2811</f>
        <v>0</v>
      </c>
      <c r="Q2811" s="60">
        <f>'Inventory Ref Sheet'!AV2811</f>
        <v>0</v>
      </c>
      <c r="R2811" s="61"/>
      <c r="S2811" s="100" t="str">
        <f t="shared" si="147"/>
        <v/>
      </c>
      <c r="T2811" s="59">
        <f>'Inventory Ref Sheet'!M2811</f>
        <v>0</v>
      </c>
      <c r="U2811" s="102">
        <f>'Inventory Ref Sheet'!N2811</f>
        <v>0</v>
      </c>
      <c r="V2811" s="59">
        <f>'Inventory Ref Sheet'!O2811</f>
        <v>0</v>
      </c>
      <c r="W2811" s="59">
        <f>'Inventory Ref Sheet'!R2811</f>
        <v>0</v>
      </c>
      <c r="X2811" s="59">
        <f>'Inventory Ref Sheet'!S2811</f>
        <v>0</v>
      </c>
      <c r="Y2811" s="100" t="str">
        <f ca="1">IF('Inventory Ref Sheet'!U2811&gt;0,YEAR(TODAY())-'Inventory Ref Sheet'!U2811,"")</f>
        <v/>
      </c>
      <c r="Z2811" s="95">
        <f>'Inventory Ref Sheet'!W2811</f>
        <v>0</v>
      </c>
      <c r="AA2811" s="60">
        <f>'Inventory Ref Sheet'!X2811</f>
        <v>0</v>
      </c>
      <c r="AB2811" s="61"/>
      <c r="AC2811" s="97" t="str">
        <f t="shared" si="148"/>
        <v/>
      </c>
      <c r="AD2811" s="59">
        <f>'Inventory Ref Sheet'!Y2811</f>
        <v>0</v>
      </c>
      <c r="AE2811" s="59">
        <f>'Inventory Ref Sheet'!Z2811</f>
        <v>0</v>
      </c>
      <c r="AF2811" s="102">
        <f>'Inventory Ref Sheet'!AA2811</f>
        <v>0</v>
      </c>
      <c r="AG2811" s="59">
        <f>'Inventory Ref Sheet'!AD2811</f>
        <v>0</v>
      </c>
      <c r="AH2811" s="59">
        <f>'Inventory Ref Sheet'!AE2811</f>
        <v>0</v>
      </c>
      <c r="AI2811" s="100" t="str">
        <f ca="1">IF('Inventory Ref Sheet'!AG2811&gt;0,YEAR(TODAY())-'Inventory Ref Sheet'!AG2811,"")</f>
        <v/>
      </c>
      <c r="AJ2811" s="99"/>
      <c r="AK2811" s="60">
        <f>'Inventory Ref Sheet'!AJ2811</f>
        <v>0</v>
      </c>
      <c r="AL2811" s="99"/>
      <c r="AM2811" s="97" t="str">
        <f t="shared" si="149"/>
        <v/>
      </c>
    </row>
    <row r="2812" spans="10:39" x14ac:dyDescent="0.25">
      <c r="J2812" s="59">
        <f>'Inventory Ref Sheet'!AK2812</f>
        <v>0</v>
      </c>
      <c r="K2812" s="59">
        <f>'Inventory Ref Sheet'!AL2812</f>
        <v>0</v>
      </c>
      <c r="L2812" s="59">
        <f>'Inventory Ref Sheet'!AM2812</f>
        <v>0</v>
      </c>
      <c r="M2812" s="59">
        <f>'Inventory Ref Sheet'!AP2812</f>
        <v>0</v>
      </c>
      <c r="N2812" s="59">
        <f>'Inventory Ref Sheet'!AQ2812</f>
        <v>0</v>
      </c>
      <c r="O2812" s="100" t="str">
        <f ca="1">IF('Inventory Ref Sheet'!AS2812&gt;0,YEAR(TODAY())-'Inventory Ref Sheet'!AS2812,"")</f>
        <v/>
      </c>
      <c r="P2812" s="95">
        <f>'Inventory Ref Sheet'!AU2812</f>
        <v>0</v>
      </c>
      <c r="Q2812" s="60">
        <f>'Inventory Ref Sheet'!AV2812</f>
        <v>0</v>
      </c>
      <c r="R2812" s="61"/>
      <c r="S2812" s="100" t="str">
        <f t="shared" si="147"/>
        <v/>
      </c>
      <c r="T2812" s="59">
        <f>'Inventory Ref Sheet'!M2812</f>
        <v>0</v>
      </c>
      <c r="U2812" s="102">
        <f>'Inventory Ref Sheet'!N2812</f>
        <v>0</v>
      </c>
      <c r="V2812" s="59">
        <f>'Inventory Ref Sheet'!O2812</f>
        <v>0</v>
      </c>
      <c r="W2812" s="59">
        <f>'Inventory Ref Sheet'!R2812</f>
        <v>0</v>
      </c>
      <c r="X2812" s="59">
        <f>'Inventory Ref Sheet'!S2812</f>
        <v>0</v>
      </c>
      <c r="Y2812" s="100" t="str">
        <f ca="1">IF('Inventory Ref Sheet'!U2812&gt;0,YEAR(TODAY())-'Inventory Ref Sheet'!U2812,"")</f>
        <v/>
      </c>
      <c r="Z2812" s="95">
        <f>'Inventory Ref Sheet'!W2812</f>
        <v>0</v>
      </c>
      <c r="AA2812" s="60">
        <f>'Inventory Ref Sheet'!X2812</f>
        <v>0</v>
      </c>
      <c r="AB2812" s="61"/>
      <c r="AC2812" s="97" t="str">
        <f t="shared" si="148"/>
        <v/>
      </c>
      <c r="AD2812" s="59">
        <f>'Inventory Ref Sheet'!Y2812</f>
        <v>0</v>
      </c>
      <c r="AE2812" s="59">
        <f>'Inventory Ref Sheet'!Z2812</f>
        <v>0</v>
      </c>
      <c r="AF2812" s="102">
        <f>'Inventory Ref Sheet'!AA2812</f>
        <v>0</v>
      </c>
      <c r="AG2812" s="59">
        <f>'Inventory Ref Sheet'!AD2812</f>
        <v>0</v>
      </c>
      <c r="AH2812" s="59">
        <f>'Inventory Ref Sheet'!AE2812</f>
        <v>0</v>
      </c>
      <c r="AI2812" s="100" t="str">
        <f ca="1">IF('Inventory Ref Sheet'!AG2812&gt;0,YEAR(TODAY())-'Inventory Ref Sheet'!AG2812,"")</f>
        <v/>
      </c>
      <c r="AJ2812" s="99"/>
      <c r="AK2812" s="60">
        <f>'Inventory Ref Sheet'!AJ2812</f>
        <v>0</v>
      </c>
      <c r="AL2812" s="99"/>
      <c r="AM2812" s="97" t="str">
        <f t="shared" si="149"/>
        <v/>
      </c>
    </row>
    <row r="2813" spans="10:39" x14ac:dyDescent="0.25">
      <c r="J2813" s="59">
        <f>'Inventory Ref Sheet'!AK2813</f>
        <v>0</v>
      </c>
      <c r="K2813" s="59">
        <f>'Inventory Ref Sheet'!AL2813</f>
        <v>0</v>
      </c>
      <c r="L2813" s="59">
        <f>'Inventory Ref Sheet'!AM2813</f>
        <v>0</v>
      </c>
      <c r="M2813" s="59">
        <f>'Inventory Ref Sheet'!AP2813</f>
        <v>0</v>
      </c>
      <c r="N2813" s="59">
        <f>'Inventory Ref Sheet'!AQ2813</f>
        <v>0</v>
      </c>
      <c r="O2813" s="100" t="str">
        <f ca="1">IF('Inventory Ref Sheet'!AS2813&gt;0,YEAR(TODAY())-'Inventory Ref Sheet'!AS2813,"")</f>
        <v/>
      </c>
      <c r="P2813" s="95">
        <f>'Inventory Ref Sheet'!AU2813</f>
        <v>0</v>
      </c>
      <c r="Q2813" s="60">
        <f>'Inventory Ref Sheet'!AV2813</f>
        <v>0</v>
      </c>
      <c r="R2813" s="61"/>
      <c r="S2813" s="100" t="str">
        <f t="shared" si="147"/>
        <v/>
      </c>
      <c r="T2813" s="59">
        <f>'Inventory Ref Sheet'!M2813</f>
        <v>0</v>
      </c>
      <c r="U2813" s="102">
        <f>'Inventory Ref Sheet'!N2813</f>
        <v>0</v>
      </c>
      <c r="V2813" s="59">
        <f>'Inventory Ref Sheet'!O2813</f>
        <v>0</v>
      </c>
      <c r="W2813" s="59">
        <f>'Inventory Ref Sheet'!R2813</f>
        <v>0</v>
      </c>
      <c r="X2813" s="59">
        <f>'Inventory Ref Sheet'!S2813</f>
        <v>0</v>
      </c>
      <c r="Y2813" s="100" t="str">
        <f ca="1">IF('Inventory Ref Sheet'!U2813&gt;0,YEAR(TODAY())-'Inventory Ref Sheet'!U2813,"")</f>
        <v/>
      </c>
      <c r="Z2813" s="95">
        <f>'Inventory Ref Sheet'!W2813</f>
        <v>0</v>
      </c>
      <c r="AA2813" s="60">
        <f>'Inventory Ref Sheet'!X2813</f>
        <v>0</v>
      </c>
      <c r="AB2813" s="61"/>
      <c r="AC2813" s="97" t="str">
        <f t="shared" si="148"/>
        <v/>
      </c>
      <c r="AD2813" s="59">
        <f>'Inventory Ref Sheet'!Y2813</f>
        <v>0</v>
      </c>
      <c r="AE2813" s="59">
        <f>'Inventory Ref Sheet'!Z2813</f>
        <v>0</v>
      </c>
      <c r="AF2813" s="102">
        <f>'Inventory Ref Sheet'!AA2813</f>
        <v>0</v>
      </c>
      <c r="AG2813" s="59">
        <f>'Inventory Ref Sheet'!AD2813</f>
        <v>0</v>
      </c>
      <c r="AH2813" s="59">
        <f>'Inventory Ref Sheet'!AE2813</f>
        <v>0</v>
      </c>
      <c r="AI2813" s="100" t="str">
        <f ca="1">IF('Inventory Ref Sheet'!AG2813&gt;0,YEAR(TODAY())-'Inventory Ref Sheet'!AG2813,"")</f>
        <v/>
      </c>
      <c r="AJ2813" s="99"/>
      <c r="AK2813" s="60">
        <f>'Inventory Ref Sheet'!AJ2813</f>
        <v>0</v>
      </c>
      <c r="AL2813" s="99"/>
      <c r="AM2813" s="97" t="str">
        <f t="shared" si="149"/>
        <v/>
      </c>
    </row>
    <row r="2814" spans="10:39" x14ac:dyDescent="0.25">
      <c r="J2814" s="59">
        <f>'Inventory Ref Sheet'!AK2814</f>
        <v>0</v>
      </c>
      <c r="K2814" s="59">
        <f>'Inventory Ref Sheet'!AL2814</f>
        <v>0</v>
      </c>
      <c r="L2814" s="59">
        <f>'Inventory Ref Sheet'!AM2814</f>
        <v>0</v>
      </c>
      <c r="M2814" s="59">
        <f>'Inventory Ref Sheet'!AP2814</f>
        <v>0</v>
      </c>
      <c r="N2814" s="59">
        <f>'Inventory Ref Sheet'!AQ2814</f>
        <v>0</v>
      </c>
      <c r="O2814" s="100" t="str">
        <f ca="1">IF('Inventory Ref Sheet'!AS2814&gt;0,YEAR(TODAY())-'Inventory Ref Sheet'!AS2814,"")</f>
        <v/>
      </c>
      <c r="P2814" s="95">
        <f>'Inventory Ref Sheet'!AU2814</f>
        <v>0</v>
      </c>
      <c r="Q2814" s="60">
        <f>'Inventory Ref Sheet'!AV2814</f>
        <v>0</v>
      </c>
      <c r="R2814" s="61"/>
      <c r="S2814" s="100" t="str">
        <f t="shared" si="147"/>
        <v/>
      </c>
      <c r="T2814" s="59">
        <f>'Inventory Ref Sheet'!M2814</f>
        <v>0</v>
      </c>
      <c r="U2814" s="102">
        <f>'Inventory Ref Sheet'!N2814</f>
        <v>0</v>
      </c>
      <c r="V2814" s="59">
        <f>'Inventory Ref Sheet'!O2814</f>
        <v>0</v>
      </c>
      <c r="W2814" s="59">
        <f>'Inventory Ref Sheet'!R2814</f>
        <v>0</v>
      </c>
      <c r="X2814" s="59">
        <f>'Inventory Ref Sheet'!S2814</f>
        <v>0</v>
      </c>
      <c r="Y2814" s="100" t="str">
        <f ca="1">IF('Inventory Ref Sheet'!U2814&gt;0,YEAR(TODAY())-'Inventory Ref Sheet'!U2814,"")</f>
        <v/>
      </c>
      <c r="Z2814" s="95">
        <f>'Inventory Ref Sheet'!W2814</f>
        <v>0</v>
      </c>
      <c r="AA2814" s="60">
        <f>'Inventory Ref Sheet'!X2814</f>
        <v>0</v>
      </c>
      <c r="AB2814" s="61"/>
      <c r="AC2814" s="97" t="str">
        <f t="shared" si="148"/>
        <v/>
      </c>
      <c r="AD2814" s="59">
        <f>'Inventory Ref Sheet'!Y2814</f>
        <v>0</v>
      </c>
      <c r="AE2814" s="59">
        <f>'Inventory Ref Sheet'!Z2814</f>
        <v>0</v>
      </c>
      <c r="AF2814" s="102">
        <f>'Inventory Ref Sheet'!AA2814</f>
        <v>0</v>
      </c>
      <c r="AG2814" s="59">
        <f>'Inventory Ref Sheet'!AD2814</f>
        <v>0</v>
      </c>
      <c r="AH2814" s="59">
        <f>'Inventory Ref Sheet'!AE2814</f>
        <v>0</v>
      </c>
      <c r="AI2814" s="100" t="str">
        <f ca="1">IF('Inventory Ref Sheet'!AG2814&gt;0,YEAR(TODAY())-'Inventory Ref Sheet'!AG2814,"")</f>
        <v/>
      </c>
      <c r="AJ2814" s="99"/>
      <c r="AK2814" s="60">
        <f>'Inventory Ref Sheet'!AJ2814</f>
        <v>0</v>
      </c>
      <c r="AL2814" s="99"/>
      <c r="AM2814" s="97" t="str">
        <f t="shared" si="149"/>
        <v/>
      </c>
    </row>
    <row r="2815" spans="10:39" x14ac:dyDescent="0.25">
      <c r="J2815" s="59">
        <f>'Inventory Ref Sheet'!AK2815</f>
        <v>0</v>
      </c>
      <c r="K2815" s="59">
        <f>'Inventory Ref Sheet'!AL2815</f>
        <v>0</v>
      </c>
      <c r="L2815" s="59">
        <f>'Inventory Ref Sheet'!AM2815</f>
        <v>0</v>
      </c>
      <c r="M2815" s="59">
        <f>'Inventory Ref Sheet'!AP2815</f>
        <v>0</v>
      </c>
      <c r="N2815" s="59">
        <f>'Inventory Ref Sheet'!AQ2815</f>
        <v>0</v>
      </c>
      <c r="O2815" s="100" t="str">
        <f ca="1">IF('Inventory Ref Sheet'!AS2815&gt;0,YEAR(TODAY())-'Inventory Ref Sheet'!AS2815,"")</f>
        <v/>
      </c>
      <c r="P2815" s="95">
        <f>'Inventory Ref Sheet'!AU2815</f>
        <v>0</v>
      </c>
      <c r="Q2815" s="60">
        <f>'Inventory Ref Sheet'!AV2815</f>
        <v>0</v>
      </c>
      <c r="R2815" s="61"/>
      <c r="S2815" s="100" t="str">
        <f t="shared" si="147"/>
        <v/>
      </c>
      <c r="T2815" s="59">
        <f>'Inventory Ref Sheet'!M2815</f>
        <v>0</v>
      </c>
      <c r="U2815" s="102">
        <f>'Inventory Ref Sheet'!N2815</f>
        <v>0</v>
      </c>
      <c r="V2815" s="59">
        <f>'Inventory Ref Sheet'!O2815</f>
        <v>0</v>
      </c>
      <c r="W2815" s="59">
        <f>'Inventory Ref Sheet'!R2815</f>
        <v>0</v>
      </c>
      <c r="X2815" s="59">
        <f>'Inventory Ref Sheet'!S2815</f>
        <v>0</v>
      </c>
      <c r="Y2815" s="100" t="str">
        <f ca="1">IF('Inventory Ref Sheet'!U2815&gt;0,YEAR(TODAY())-'Inventory Ref Sheet'!U2815,"")</f>
        <v/>
      </c>
      <c r="Z2815" s="95">
        <f>'Inventory Ref Sheet'!W2815</f>
        <v>0</v>
      </c>
      <c r="AA2815" s="60">
        <f>'Inventory Ref Sheet'!X2815</f>
        <v>0</v>
      </c>
      <c r="AB2815" s="61"/>
      <c r="AC2815" s="97" t="str">
        <f t="shared" si="148"/>
        <v/>
      </c>
      <c r="AD2815" s="59">
        <f>'Inventory Ref Sheet'!Y2815</f>
        <v>0</v>
      </c>
      <c r="AE2815" s="59">
        <f>'Inventory Ref Sheet'!Z2815</f>
        <v>0</v>
      </c>
      <c r="AF2815" s="102">
        <f>'Inventory Ref Sheet'!AA2815</f>
        <v>0</v>
      </c>
      <c r="AG2815" s="59">
        <f>'Inventory Ref Sheet'!AD2815</f>
        <v>0</v>
      </c>
      <c r="AH2815" s="59">
        <f>'Inventory Ref Sheet'!AE2815</f>
        <v>0</v>
      </c>
      <c r="AI2815" s="100" t="str">
        <f ca="1">IF('Inventory Ref Sheet'!AG2815&gt;0,YEAR(TODAY())-'Inventory Ref Sheet'!AG2815,"")</f>
        <v/>
      </c>
      <c r="AJ2815" s="99"/>
      <c r="AK2815" s="60">
        <f>'Inventory Ref Sheet'!AJ2815</f>
        <v>0</v>
      </c>
      <c r="AL2815" s="99"/>
      <c r="AM2815" s="97" t="str">
        <f t="shared" si="149"/>
        <v/>
      </c>
    </row>
    <row r="2816" spans="10:39" x14ac:dyDescent="0.25">
      <c r="J2816" s="59">
        <f>'Inventory Ref Sheet'!AK2816</f>
        <v>0</v>
      </c>
      <c r="K2816" s="59">
        <f>'Inventory Ref Sheet'!AL2816</f>
        <v>0</v>
      </c>
      <c r="L2816" s="59">
        <f>'Inventory Ref Sheet'!AM2816</f>
        <v>0</v>
      </c>
      <c r="M2816" s="59">
        <f>'Inventory Ref Sheet'!AP2816</f>
        <v>0</v>
      </c>
      <c r="N2816" s="59">
        <f>'Inventory Ref Sheet'!AQ2816</f>
        <v>0</v>
      </c>
      <c r="O2816" s="100" t="str">
        <f ca="1">IF('Inventory Ref Sheet'!AS2816&gt;0,YEAR(TODAY())-'Inventory Ref Sheet'!AS2816,"")</f>
        <v/>
      </c>
      <c r="P2816" s="95">
        <f>'Inventory Ref Sheet'!AU2816</f>
        <v>0</v>
      </c>
      <c r="Q2816" s="60">
        <f>'Inventory Ref Sheet'!AV2816</f>
        <v>0</v>
      </c>
      <c r="R2816" s="61"/>
      <c r="S2816" s="100" t="str">
        <f t="shared" si="147"/>
        <v/>
      </c>
      <c r="T2816" s="59">
        <f>'Inventory Ref Sheet'!M2816</f>
        <v>0</v>
      </c>
      <c r="U2816" s="102">
        <f>'Inventory Ref Sheet'!N2816</f>
        <v>0</v>
      </c>
      <c r="V2816" s="59">
        <f>'Inventory Ref Sheet'!O2816</f>
        <v>0</v>
      </c>
      <c r="W2816" s="59">
        <f>'Inventory Ref Sheet'!R2816</f>
        <v>0</v>
      </c>
      <c r="X2816" s="59">
        <f>'Inventory Ref Sheet'!S2816</f>
        <v>0</v>
      </c>
      <c r="Y2816" s="100" t="str">
        <f ca="1">IF('Inventory Ref Sheet'!U2816&gt;0,YEAR(TODAY())-'Inventory Ref Sheet'!U2816,"")</f>
        <v/>
      </c>
      <c r="Z2816" s="95">
        <f>'Inventory Ref Sheet'!W2816</f>
        <v>0</v>
      </c>
      <c r="AA2816" s="60">
        <f>'Inventory Ref Sheet'!X2816</f>
        <v>0</v>
      </c>
      <c r="AB2816" s="61"/>
      <c r="AC2816" s="97" t="str">
        <f t="shared" si="148"/>
        <v/>
      </c>
      <c r="AD2816" s="59">
        <f>'Inventory Ref Sheet'!Y2816</f>
        <v>0</v>
      </c>
      <c r="AE2816" s="59">
        <f>'Inventory Ref Sheet'!Z2816</f>
        <v>0</v>
      </c>
      <c r="AF2816" s="102">
        <f>'Inventory Ref Sheet'!AA2816</f>
        <v>0</v>
      </c>
      <c r="AG2816" s="59">
        <f>'Inventory Ref Sheet'!AD2816</f>
        <v>0</v>
      </c>
      <c r="AH2816" s="59">
        <f>'Inventory Ref Sheet'!AE2816</f>
        <v>0</v>
      </c>
      <c r="AI2816" s="100" t="str">
        <f ca="1">IF('Inventory Ref Sheet'!AG2816&gt;0,YEAR(TODAY())-'Inventory Ref Sheet'!AG2816,"")</f>
        <v/>
      </c>
      <c r="AJ2816" s="99"/>
      <c r="AK2816" s="60">
        <f>'Inventory Ref Sheet'!AJ2816</f>
        <v>0</v>
      </c>
      <c r="AL2816" s="99"/>
      <c r="AM2816" s="97" t="str">
        <f t="shared" si="149"/>
        <v/>
      </c>
    </row>
    <row r="2817" spans="10:39" x14ac:dyDescent="0.25">
      <c r="J2817" s="59">
        <f>'Inventory Ref Sheet'!AK2817</f>
        <v>0</v>
      </c>
      <c r="K2817" s="59">
        <f>'Inventory Ref Sheet'!AL2817</f>
        <v>0</v>
      </c>
      <c r="L2817" s="59">
        <f>'Inventory Ref Sheet'!AM2817</f>
        <v>0</v>
      </c>
      <c r="M2817" s="59">
        <f>'Inventory Ref Sheet'!AP2817</f>
        <v>0</v>
      </c>
      <c r="N2817" s="59">
        <f>'Inventory Ref Sheet'!AQ2817</f>
        <v>0</v>
      </c>
      <c r="O2817" s="100" t="str">
        <f ca="1">IF('Inventory Ref Sheet'!AS2817&gt;0,YEAR(TODAY())-'Inventory Ref Sheet'!AS2817,"")</f>
        <v/>
      </c>
      <c r="P2817" s="95">
        <f>'Inventory Ref Sheet'!AU2817</f>
        <v>0</v>
      </c>
      <c r="Q2817" s="60">
        <f>'Inventory Ref Sheet'!AV2817</f>
        <v>0</v>
      </c>
      <c r="R2817" s="61"/>
      <c r="S2817" s="100" t="str">
        <f t="shared" si="147"/>
        <v/>
      </c>
      <c r="T2817" s="59">
        <f>'Inventory Ref Sheet'!M2817</f>
        <v>0</v>
      </c>
      <c r="U2817" s="102">
        <f>'Inventory Ref Sheet'!N2817</f>
        <v>0</v>
      </c>
      <c r="V2817" s="59">
        <f>'Inventory Ref Sheet'!O2817</f>
        <v>0</v>
      </c>
      <c r="W2817" s="59">
        <f>'Inventory Ref Sheet'!R2817</f>
        <v>0</v>
      </c>
      <c r="X2817" s="59">
        <f>'Inventory Ref Sheet'!S2817</f>
        <v>0</v>
      </c>
      <c r="Y2817" s="100" t="str">
        <f ca="1">IF('Inventory Ref Sheet'!U2817&gt;0,YEAR(TODAY())-'Inventory Ref Sheet'!U2817,"")</f>
        <v/>
      </c>
      <c r="Z2817" s="95">
        <f>'Inventory Ref Sheet'!W2817</f>
        <v>0</v>
      </c>
      <c r="AA2817" s="60">
        <f>'Inventory Ref Sheet'!X2817</f>
        <v>0</v>
      </c>
      <c r="AB2817" s="61"/>
      <c r="AC2817" s="97" t="str">
        <f t="shared" si="148"/>
        <v/>
      </c>
      <c r="AD2817" s="59">
        <f>'Inventory Ref Sheet'!Y2817</f>
        <v>0</v>
      </c>
      <c r="AE2817" s="59">
        <f>'Inventory Ref Sheet'!Z2817</f>
        <v>0</v>
      </c>
      <c r="AF2817" s="102">
        <f>'Inventory Ref Sheet'!AA2817</f>
        <v>0</v>
      </c>
      <c r="AG2817" s="59">
        <f>'Inventory Ref Sheet'!AD2817</f>
        <v>0</v>
      </c>
      <c r="AH2817" s="59">
        <f>'Inventory Ref Sheet'!AE2817</f>
        <v>0</v>
      </c>
      <c r="AI2817" s="100" t="str">
        <f ca="1">IF('Inventory Ref Sheet'!AG2817&gt;0,YEAR(TODAY())-'Inventory Ref Sheet'!AG2817,"")</f>
        <v/>
      </c>
      <c r="AJ2817" s="99"/>
      <c r="AK2817" s="60">
        <f>'Inventory Ref Sheet'!AJ2817</f>
        <v>0</v>
      </c>
      <c r="AL2817" s="99"/>
      <c r="AM2817" s="97" t="str">
        <f t="shared" si="149"/>
        <v/>
      </c>
    </row>
    <row r="2818" spans="10:39" x14ac:dyDescent="0.25">
      <c r="J2818" s="59">
        <f>'Inventory Ref Sheet'!AK2818</f>
        <v>0</v>
      </c>
      <c r="K2818" s="59">
        <f>'Inventory Ref Sheet'!AL2818</f>
        <v>0</v>
      </c>
      <c r="L2818" s="59">
        <f>'Inventory Ref Sheet'!AM2818</f>
        <v>0</v>
      </c>
      <c r="M2818" s="59">
        <f>'Inventory Ref Sheet'!AP2818</f>
        <v>0</v>
      </c>
      <c r="N2818" s="59">
        <f>'Inventory Ref Sheet'!AQ2818</f>
        <v>0</v>
      </c>
      <c r="O2818" s="100" t="str">
        <f ca="1">IF('Inventory Ref Sheet'!AS2818&gt;0,YEAR(TODAY())-'Inventory Ref Sheet'!AS2818,"")</f>
        <v/>
      </c>
      <c r="P2818" s="95">
        <f>'Inventory Ref Sheet'!AU2818</f>
        <v>0</v>
      </c>
      <c r="Q2818" s="60">
        <f>'Inventory Ref Sheet'!AV2818</f>
        <v>0</v>
      </c>
      <c r="R2818" s="61"/>
      <c r="S2818" s="100" t="str">
        <f t="shared" si="147"/>
        <v/>
      </c>
      <c r="T2818" s="59">
        <f>'Inventory Ref Sheet'!M2818</f>
        <v>0</v>
      </c>
      <c r="U2818" s="102">
        <f>'Inventory Ref Sheet'!N2818</f>
        <v>0</v>
      </c>
      <c r="V2818" s="59">
        <f>'Inventory Ref Sheet'!O2818</f>
        <v>0</v>
      </c>
      <c r="W2818" s="59">
        <f>'Inventory Ref Sheet'!R2818</f>
        <v>0</v>
      </c>
      <c r="X2818" s="59">
        <f>'Inventory Ref Sheet'!S2818</f>
        <v>0</v>
      </c>
      <c r="Y2818" s="100" t="str">
        <f ca="1">IF('Inventory Ref Sheet'!U2818&gt;0,YEAR(TODAY())-'Inventory Ref Sheet'!U2818,"")</f>
        <v/>
      </c>
      <c r="Z2818" s="95">
        <f>'Inventory Ref Sheet'!W2818</f>
        <v>0</v>
      </c>
      <c r="AA2818" s="60">
        <f>'Inventory Ref Sheet'!X2818</f>
        <v>0</v>
      </c>
      <c r="AB2818" s="61"/>
      <c r="AC2818" s="97" t="str">
        <f t="shared" si="148"/>
        <v/>
      </c>
      <c r="AD2818" s="59">
        <f>'Inventory Ref Sheet'!Y2818</f>
        <v>0</v>
      </c>
      <c r="AE2818" s="59">
        <f>'Inventory Ref Sheet'!Z2818</f>
        <v>0</v>
      </c>
      <c r="AF2818" s="102">
        <f>'Inventory Ref Sheet'!AA2818</f>
        <v>0</v>
      </c>
      <c r="AG2818" s="59">
        <f>'Inventory Ref Sheet'!AD2818</f>
        <v>0</v>
      </c>
      <c r="AH2818" s="59">
        <f>'Inventory Ref Sheet'!AE2818</f>
        <v>0</v>
      </c>
      <c r="AI2818" s="100" t="str">
        <f ca="1">IF('Inventory Ref Sheet'!AG2818&gt;0,YEAR(TODAY())-'Inventory Ref Sheet'!AG2818,"")</f>
        <v/>
      </c>
      <c r="AJ2818" s="99"/>
      <c r="AK2818" s="60">
        <f>'Inventory Ref Sheet'!AJ2818</f>
        <v>0</v>
      </c>
      <c r="AL2818" s="99"/>
      <c r="AM2818" s="97" t="str">
        <f t="shared" si="149"/>
        <v/>
      </c>
    </row>
    <row r="2819" spans="10:39" x14ac:dyDescent="0.25">
      <c r="J2819" s="59">
        <f>'Inventory Ref Sheet'!AK2819</f>
        <v>0</v>
      </c>
      <c r="K2819" s="59">
        <f>'Inventory Ref Sheet'!AL2819</f>
        <v>0</v>
      </c>
      <c r="L2819" s="59">
        <f>'Inventory Ref Sheet'!AM2819</f>
        <v>0</v>
      </c>
      <c r="M2819" s="59">
        <f>'Inventory Ref Sheet'!AP2819</f>
        <v>0</v>
      </c>
      <c r="N2819" s="59">
        <f>'Inventory Ref Sheet'!AQ2819</f>
        <v>0</v>
      </c>
      <c r="O2819" s="100" t="str">
        <f ca="1">IF('Inventory Ref Sheet'!AS2819&gt;0,YEAR(TODAY())-'Inventory Ref Sheet'!AS2819,"")</f>
        <v/>
      </c>
      <c r="P2819" s="95">
        <f>'Inventory Ref Sheet'!AU2819</f>
        <v>0</v>
      </c>
      <c r="Q2819" s="60">
        <f>'Inventory Ref Sheet'!AV2819</f>
        <v>0</v>
      </c>
      <c r="R2819" s="61"/>
      <c r="S2819" s="100" t="str">
        <f t="shared" si="147"/>
        <v/>
      </c>
      <c r="T2819" s="59">
        <f>'Inventory Ref Sheet'!M2819</f>
        <v>0</v>
      </c>
      <c r="U2819" s="102">
        <f>'Inventory Ref Sheet'!N2819</f>
        <v>0</v>
      </c>
      <c r="V2819" s="59">
        <f>'Inventory Ref Sheet'!O2819</f>
        <v>0</v>
      </c>
      <c r="W2819" s="59">
        <f>'Inventory Ref Sheet'!R2819</f>
        <v>0</v>
      </c>
      <c r="X2819" s="59">
        <f>'Inventory Ref Sheet'!S2819</f>
        <v>0</v>
      </c>
      <c r="Y2819" s="100" t="str">
        <f ca="1">IF('Inventory Ref Sheet'!U2819&gt;0,YEAR(TODAY())-'Inventory Ref Sheet'!U2819,"")</f>
        <v/>
      </c>
      <c r="Z2819" s="95">
        <f>'Inventory Ref Sheet'!W2819</f>
        <v>0</v>
      </c>
      <c r="AA2819" s="60">
        <f>'Inventory Ref Sheet'!X2819</f>
        <v>0</v>
      </c>
      <c r="AB2819" s="61"/>
      <c r="AC2819" s="97" t="str">
        <f t="shared" si="148"/>
        <v/>
      </c>
      <c r="AD2819" s="59">
        <f>'Inventory Ref Sheet'!Y2819</f>
        <v>0</v>
      </c>
      <c r="AE2819" s="59">
        <f>'Inventory Ref Sheet'!Z2819</f>
        <v>0</v>
      </c>
      <c r="AF2819" s="102">
        <f>'Inventory Ref Sheet'!AA2819</f>
        <v>0</v>
      </c>
      <c r="AG2819" s="59">
        <f>'Inventory Ref Sheet'!AD2819</f>
        <v>0</v>
      </c>
      <c r="AH2819" s="59">
        <f>'Inventory Ref Sheet'!AE2819</f>
        <v>0</v>
      </c>
      <c r="AI2819" s="100" t="str">
        <f ca="1">IF('Inventory Ref Sheet'!AG2819&gt;0,YEAR(TODAY())-'Inventory Ref Sheet'!AG2819,"")</f>
        <v/>
      </c>
      <c r="AJ2819" s="99"/>
      <c r="AK2819" s="60">
        <f>'Inventory Ref Sheet'!AJ2819</f>
        <v>0</v>
      </c>
      <c r="AL2819" s="99"/>
      <c r="AM2819" s="97" t="str">
        <f t="shared" si="149"/>
        <v/>
      </c>
    </row>
    <row r="2820" spans="10:39" x14ac:dyDescent="0.25">
      <c r="J2820" s="59">
        <f>'Inventory Ref Sheet'!AK2820</f>
        <v>0</v>
      </c>
      <c r="K2820" s="59">
        <f>'Inventory Ref Sheet'!AL2820</f>
        <v>0</v>
      </c>
      <c r="L2820" s="59">
        <f>'Inventory Ref Sheet'!AM2820</f>
        <v>0</v>
      </c>
      <c r="M2820" s="59">
        <f>'Inventory Ref Sheet'!AP2820</f>
        <v>0</v>
      </c>
      <c r="N2820" s="59">
        <f>'Inventory Ref Sheet'!AQ2820</f>
        <v>0</v>
      </c>
      <c r="O2820" s="100" t="str">
        <f ca="1">IF('Inventory Ref Sheet'!AS2820&gt;0,YEAR(TODAY())-'Inventory Ref Sheet'!AS2820,"")</f>
        <v/>
      </c>
      <c r="P2820" s="95">
        <f>'Inventory Ref Sheet'!AU2820</f>
        <v>0</v>
      </c>
      <c r="Q2820" s="60">
        <f>'Inventory Ref Sheet'!AV2820</f>
        <v>0</v>
      </c>
      <c r="R2820" s="61"/>
      <c r="S2820" s="100" t="str">
        <f t="shared" si="147"/>
        <v/>
      </c>
      <c r="T2820" s="59">
        <f>'Inventory Ref Sheet'!M2820</f>
        <v>0</v>
      </c>
      <c r="U2820" s="102">
        <f>'Inventory Ref Sheet'!N2820</f>
        <v>0</v>
      </c>
      <c r="V2820" s="59">
        <f>'Inventory Ref Sheet'!O2820</f>
        <v>0</v>
      </c>
      <c r="W2820" s="59">
        <f>'Inventory Ref Sheet'!R2820</f>
        <v>0</v>
      </c>
      <c r="X2820" s="59">
        <f>'Inventory Ref Sheet'!S2820</f>
        <v>0</v>
      </c>
      <c r="Y2820" s="100" t="str">
        <f ca="1">IF('Inventory Ref Sheet'!U2820&gt;0,YEAR(TODAY())-'Inventory Ref Sheet'!U2820,"")</f>
        <v/>
      </c>
      <c r="Z2820" s="95">
        <f>'Inventory Ref Sheet'!W2820</f>
        <v>0</v>
      </c>
      <c r="AA2820" s="60">
        <f>'Inventory Ref Sheet'!X2820</f>
        <v>0</v>
      </c>
      <c r="AB2820" s="61"/>
      <c r="AC2820" s="97" t="str">
        <f t="shared" si="148"/>
        <v/>
      </c>
      <c r="AD2820" s="59">
        <f>'Inventory Ref Sheet'!Y2820</f>
        <v>0</v>
      </c>
      <c r="AE2820" s="59">
        <f>'Inventory Ref Sheet'!Z2820</f>
        <v>0</v>
      </c>
      <c r="AF2820" s="102">
        <f>'Inventory Ref Sheet'!AA2820</f>
        <v>0</v>
      </c>
      <c r="AG2820" s="59">
        <f>'Inventory Ref Sheet'!AD2820</f>
        <v>0</v>
      </c>
      <c r="AH2820" s="59">
        <f>'Inventory Ref Sheet'!AE2820</f>
        <v>0</v>
      </c>
      <c r="AI2820" s="100" t="str">
        <f ca="1">IF('Inventory Ref Sheet'!AG2820&gt;0,YEAR(TODAY())-'Inventory Ref Sheet'!AG2820,"")</f>
        <v/>
      </c>
      <c r="AJ2820" s="99"/>
      <c r="AK2820" s="60">
        <f>'Inventory Ref Sheet'!AJ2820</f>
        <v>0</v>
      </c>
      <c r="AL2820" s="99"/>
      <c r="AM2820" s="97" t="str">
        <f t="shared" si="149"/>
        <v/>
      </c>
    </row>
    <row r="2821" spans="10:39" x14ac:dyDescent="0.25">
      <c r="J2821" s="59">
        <f>'Inventory Ref Sheet'!AK2821</f>
        <v>0</v>
      </c>
      <c r="K2821" s="59">
        <f>'Inventory Ref Sheet'!AL2821</f>
        <v>0</v>
      </c>
      <c r="L2821" s="59">
        <f>'Inventory Ref Sheet'!AM2821</f>
        <v>0</v>
      </c>
      <c r="M2821" s="59">
        <f>'Inventory Ref Sheet'!AP2821</f>
        <v>0</v>
      </c>
      <c r="N2821" s="59">
        <f>'Inventory Ref Sheet'!AQ2821</f>
        <v>0</v>
      </c>
      <c r="O2821" s="100" t="str">
        <f ca="1">IF('Inventory Ref Sheet'!AS2821&gt;0,YEAR(TODAY())-'Inventory Ref Sheet'!AS2821,"")</f>
        <v/>
      </c>
      <c r="P2821" s="95">
        <f>'Inventory Ref Sheet'!AU2821</f>
        <v>0</v>
      </c>
      <c r="Q2821" s="60">
        <f>'Inventory Ref Sheet'!AV2821</f>
        <v>0</v>
      </c>
      <c r="R2821" s="61"/>
      <c r="S2821" s="100" t="str">
        <f t="shared" si="147"/>
        <v/>
      </c>
      <c r="T2821" s="59">
        <f>'Inventory Ref Sheet'!M2821</f>
        <v>0</v>
      </c>
      <c r="U2821" s="102">
        <f>'Inventory Ref Sheet'!N2821</f>
        <v>0</v>
      </c>
      <c r="V2821" s="59">
        <f>'Inventory Ref Sheet'!O2821</f>
        <v>0</v>
      </c>
      <c r="W2821" s="59">
        <f>'Inventory Ref Sheet'!R2821</f>
        <v>0</v>
      </c>
      <c r="X2821" s="59">
        <f>'Inventory Ref Sheet'!S2821</f>
        <v>0</v>
      </c>
      <c r="Y2821" s="100" t="str">
        <f ca="1">IF('Inventory Ref Sheet'!U2821&gt;0,YEAR(TODAY())-'Inventory Ref Sheet'!U2821,"")</f>
        <v/>
      </c>
      <c r="Z2821" s="95">
        <f>'Inventory Ref Sheet'!W2821</f>
        <v>0</v>
      </c>
      <c r="AA2821" s="60">
        <f>'Inventory Ref Sheet'!X2821</f>
        <v>0</v>
      </c>
      <c r="AB2821" s="61"/>
      <c r="AC2821" s="97" t="str">
        <f t="shared" si="148"/>
        <v/>
      </c>
      <c r="AD2821" s="59">
        <f>'Inventory Ref Sheet'!Y2821</f>
        <v>0</v>
      </c>
      <c r="AE2821" s="59">
        <f>'Inventory Ref Sheet'!Z2821</f>
        <v>0</v>
      </c>
      <c r="AF2821" s="102">
        <f>'Inventory Ref Sheet'!AA2821</f>
        <v>0</v>
      </c>
      <c r="AG2821" s="59">
        <f>'Inventory Ref Sheet'!AD2821</f>
        <v>0</v>
      </c>
      <c r="AH2821" s="59">
        <f>'Inventory Ref Sheet'!AE2821</f>
        <v>0</v>
      </c>
      <c r="AI2821" s="100" t="str">
        <f ca="1">IF('Inventory Ref Sheet'!AG2821&gt;0,YEAR(TODAY())-'Inventory Ref Sheet'!AG2821,"")</f>
        <v/>
      </c>
      <c r="AJ2821" s="99"/>
      <c r="AK2821" s="60">
        <f>'Inventory Ref Sheet'!AJ2821</f>
        <v>0</v>
      </c>
      <c r="AL2821" s="99"/>
      <c r="AM2821" s="97" t="str">
        <f t="shared" si="149"/>
        <v/>
      </c>
    </row>
    <row r="2822" spans="10:39" x14ac:dyDescent="0.25">
      <c r="J2822" s="59">
        <f>'Inventory Ref Sheet'!AK2822</f>
        <v>0</v>
      </c>
      <c r="K2822" s="59">
        <f>'Inventory Ref Sheet'!AL2822</f>
        <v>0</v>
      </c>
      <c r="L2822" s="59">
        <f>'Inventory Ref Sheet'!AM2822</f>
        <v>0</v>
      </c>
      <c r="M2822" s="59">
        <f>'Inventory Ref Sheet'!AP2822</f>
        <v>0</v>
      </c>
      <c r="N2822" s="59">
        <f>'Inventory Ref Sheet'!AQ2822</f>
        <v>0</v>
      </c>
      <c r="O2822" s="100" t="str">
        <f ca="1">IF('Inventory Ref Sheet'!AS2822&gt;0,YEAR(TODAY())-'Inventory Ref Sheet'!AS2822,"")</f>
        <v/>
      </c>
      <c r="P2822" s="95">
        <f>'Inventory Ref Sheet'!AU2822</f>
        <v>0</v>
      </c>
      <c r="Q2822" s="60">
        <f>'Inventory Ref Sheet'!AV2822</f>
        <v>0</v>
      </c>
      <c r="R2822" s="61"/>
      <c r="S2822" s="100" t="str">
        <f t="shared" ref="S2822:S2885" si="150">IF(ISTEXT(J2822),IF(O2822&gt;=R2822,"Yes","No"),"")</f>
        <v/>
      </c>
      <c r="T2822" s="59">
        <f>'Inventory Ref Sheet'!M2822</f>
        <v>0</v>
      </c>
      <c r="U2822" s="102">
        <f>'Inventory Ref Sheet'!N2822</f>
        <v>0</v>
      </c>
      <c r="V2822" s="59">
        <f>'Inventory Ref Sheet'!O2822</f>
        <v>0</v>
      </c>
      <c r="W2822" s="59">
        <f>'Inventory Ref Sheet'!R2822</f>
        <v>0</v>
      </c>
      <c r="X2822" s="59">
        <f>'Inventory Ref Sheet'!S2822</f>
        <v>0</v>
      </c>
      <c r="Y2822" s="100" t="str">
        <f ca="1">IF('Inventory Ref Sheet'!U2822&gt;0,YEAR(TODAY())-'Inventory Ref Sheet'!U2822,"")</f>
        <v/>
      </c>
      <c r="Z2822" s="95">
        <f>'Inventory Ref Sheet'!W2822</f>
        <v>0</v>
      </c>
      <c r="AA2822" s="60">
        <f>'Inventory Ref Sheet'!X2822</f>
        <v>0</v>
      </c>
      <c r="AB2822" s="61"/>
      <c r="AC2822" s="97" t="str">
        <f t="shared" si="148"/>
        <v/>
      </c>
      <c r="AD2822" s="59">
        <f>'Inventory Ref Sheet'!Y2822</f>
        <v>0</v>
      </c>
      <c r="AE2822" s="59">
        <f>'Inventory Ref Sheet'!Z2822</f>
        <v>0</v>
      </c>
      <c r="AF2822" s="102">
        <f>'Inventory Ref Sheet'!AA2822</f>
        <v>0</v>
      </c>
      <c r="AG2822" s="59">
        <f>'Inventory Ref Sheet'!AD2822</f>
        <v>0</v>
      </c>
      <c r="AH2822" s="59">
        <f>'Inventory Ref Sheet'!AE2822</f>
        <v>0</v>
      </c>
      <c r="AI2822" s="100" t="str">
        <f ca="1">IF('Inventory Ref Sheet'!AG2822&gt;0,YEAR(TODAY())-'Inventory Ref Sheet'!AG2822,"")</f>
        <v/>
      </c>
      <c r="AJ2822" s="99"/>
      <c r="AK2822" s="60">
        <f>'Inventory Ref Sheet'!AJ2822</f>
        <v>0</v>
      </c>
      <c r="AL2822" s="99"/>
      <c r="AM2822" s="97" t="str">
        <f t="shared" si="149"/>
        <v/>
      </c>
    </row>
    <row r="2823" spans="10:39" x14ac:dyDescent="0.25">
      <c r="J2823" s="59">
        <f>'Inventory Ref Sheet'!AK2823</f>
        <v>0</v>
      </c>
      <c r="K2823" s="59">
        <f>'Inventory Ref Sheet'!AL2823</f>
        <v>0</v>
      </c>
      <c r="L2823" s="59">
        <f>'Inventory Ref Sheet'!AM2823</f>
        <v>0</v>
      </c>
      <c r="M2823" s="59">
        <f>'Inventory Ref Sheet'!AP2823</f>
        <v>0</v>
      </c>
      <c r="N2823" s="59">
        <f>'Inventory Ref Sheet'!AQ2823</f>
        <v>0</v>
      </c>
      <c r="O2823" s="100" t="str">
        <f ca="1">IF('Inventory Ref Sheet'!AS2823&gt;0,YEAR(TODAY())-'Inventory Ref Sheet'!AS2823,"")</f>
        <v/>
      </c>
      <c r="P2823" s="95">
        <f>'Inventory Ref Sheet'!AU2823</f>
        <v>0</v>
      </c>
      <c r="Q2823" s="60">
        <f>'Inventory Ref Sheet'!AV2823</f>
        <v>0</v>
      </c>
      <c r="R2823" s="61"/>
      <c r="S2823" s="100" t="str">
        <f t="shared" si="150"/>
        <v/>
      </c>
      <c r="T2823" s="59">
        <f>'Inventory Ref Sheet'!M2823</f>
        <v>0</v>
      </c>
      <c r="U2823" s="102">
        <f>'Inventory Ref Sheet'!N2823</f>
        <v>0</v>
      </c>
      <c r="V2823" s="59">
        <f>'Inventory Ref Sheet'!O2823</f>
        <v>0</v>
      </c>
      <c r="W2823" s="59">
        <f>'Inventory Ref Sheet'!R2823</f>
        <v>0</v>
      </c>
      <c r="X2823" s="59">
        <f>'Inventory Ref Sheet'!S2823</f>
        <v>0</v>
      </c>
      <c r="Y2823" s="100" t="str">
        <f ca="1">IF('Inventory Ref Sheet'!U2823&gt;0,YEAR(TODAY())-'Inventory Ref Sheet'!U2823,"")</f>
        <v/>
      </c>
      <c r="Z2823" s="95">
        <f>'Inventory Ref Sheet'!W2823</f>
        <v>0</v>
      </c>
      <c r="AA2823" s="60">
        <f>'Inventory Ref Sheet'!X2823</f>
        <v>0</v>
      </c>
      <c r="AB2823" s="61"/>
      <c r="AC2823" s="97" t="str">
        <f t="shared" si="148"/>
        <v/>
      </c>
      <c r="AD2823" s="59">
        <f>'Inventory Ref Sheet'!Y2823</f>
        <v>0</v>
      </c>
      <c r="AE2823" s="59">
        <f>'Inventory Ref Sheet'!Z2823</f>
        <v>0</v>
      </c>
      <c r="AF2823" s="102">
        <f>'Inventory Ref Sheet'!AA2823</f>
        <v>0</v>
      </c>
      <c r="AG2823" s="59">
        <f>'Inventory Ref Sheet'!AD2823</f>
        <v>0</v>
      </c>
      <c r="AH2823" s="59">
        <f>'Inventory Ref Sheet'!AE2823</f>
        <v>0</v>
      </c>
      <c r="AI2823" s="100" t="str">
        <f ca="1">IF('Inventory Ref Sheet'!AG2823&gt;0,YEAR(TODAY())-'Inventory Ref Sheet'!AG2823,"")</f>
        <v/>
      </c>
      <c r="AJ2823" s="99"/>
      <c r="AK2823" s="60">
        <f>'Inventory Ref Sheet'!AJ2823</f>
        <v>0</v>
      </c>
      <c r="AL2823" s="99"/>
      <c r="AM2823" s="97" t="str">
        <f t="shared" si="149"/>
        <v/>
      </c>
    </row>
    <row r="2824" spans="10:39" x14ac:dyDescent="0.25">
      <c r="J2824" s="59">
        <f>'Inventory Ref Sheet'!AK2824</f>
        <v>0</v>
      </c>
      <c r="K2824" s="59">
        <f>'Inventory Ref Sheet'!AL2824</f>
        <v>0</v>
      </c>
      <c r="L2824" s="59">
        <f>'Inventory Ref Sheet'!AM2824</f>
        <v>0</v>
      </c>
      <c r="M2824" s="59">
        <f>'Inventory Ref Sheet'!AP2824</f>
        <v>0</v>
      </c>
      <c r="N2824" s="59">
        <f>'Inventory Ref Sheet'!AQ2824</f>
        <v>0</v>
      </c>
      <c r="O2824" s="100" t="str">
        <f ca="1">IF('Inventory Ref Sheet'!AS2824&gt;0,YEAR(TODAY())-'Inventory Ref Sheet'!AS2824,"")</f>
        <v/>
      </c>
      <c r="P2824" s="95">
        <f>'Inventory Ref Sheet'!AU2824</f>
        <v>0</v>
      </c>
      <c r="Q2824" s="60">
        <f>'Inventory Ref Sheet'!AV2824</f>
        <v>0</v>
      </c>
      <c r="R2824" s="61"/>
      <c r="S2824" s="100" t="str">
        <f t="shared" si="150"/>
        <v/>
      </c>
      <c r="T2824" s="59">
        <f>'Inventory Ref Sheet'!M2824</f>
        <v>0</v>
      </c>
      <c r="U2824" s="102">
        <f>'Inventory Ref Sheet'!N2824</f>
        <v>0</v>
      </c>
      <c r="V2824" s="59">
        <f>'Inventory Ref Sheet'!O2824</f>
        <v>0</v>
      </c>
      <c r="W2824" s="59">
        <f>'Inventory Ref Sheet'!R2824</f>
        <v>0</v>
      </c>
      <c r="X2824" s="59">
        <f>'Inventory Ref Sheet'!S2824</f>
        <v>0</v>
      </c>
      <c r="Y2824" s="100" t="str">
        <f ca="1">IF('Inventory Ref Sheet'!U2824&gt;0,YEAR(TODAY())-'Inventory Ref Sheet'!U2824,"")</f>
        <v/>
      </c>
      <c r="Z2824" s="95">
        <f>'Inventory Ref Sheet'!W2824</f>
        <v>0</v>
      </c>
      <c r="AA2824" s="60">
        <f>'Inventory Ref Sheet'!X2824</f>
        <v>0</v>
      </c>
      <c r="AB2824" s="61"/>
      <c r="AC2824" s="97" t="str">
        <f t="shared" si="148"/>
        <v/>
      </c>
      <c r="AD2824" s="59">
        <f>'Inventory Ref Sheet'!Y2824</f>
        <v>0</v>
      </c>
      <c r="AE2824" s="59">
        <f>'Inventory Ref Sheet'!Z2824</f>
        <v>0</v>
      </c>
      <c r="AF2824" s="102">
        <f>'Inventory Ref Sheet'!AA2824</f>
        <v>0</v>
      </c>
      <c r="AG2824" s="59">
        <f>'Inventory Ref Sheet'!AD2824</f>
        <v>0</v>
      </c>
      <c r="AH2824" s="59">
        <f>'Inventory Ref Sheet'!AE2824</f>
        <v>0</v>
      </c>
      <c r="AI2824" s="100" t="str">
        <f ca="1">IF('Inventory Ref Sheet'!AG2824&gt;0,YEAR(TODAY())-'Inventory Ref Sheet'!AG2824,"")</f>
        <v/>
      </c>
      <c r="AJ2824" s="99"/>
      <c r="AK2824" s="60">
        <f>'Inventory Ref Sheet'!AJ2824</f>
        <v>0</v>
      </c>
      <c r="AL2824" s="99"/>
      <c r="AM2824" s="97" t="str">
        <f t="shared" si="149"/>
        <v/>
      </c>
    </row>
    <row r="2825" spans="10:39" x14ac:dyDescent="0.25">
      <c r="J2825" s="59">
        <f>'Inventory Ref Sheet'!AK2825</f>
        <v>0</v>
      </c>
      <c r="K2825" s="59">
        <f>'Inventory Ref Sheet'!AL2825</f>
        <v>0</v>
      </c>
      <c r="L2825" s="59">
        <f>'Inventory Ref Sheet'!AM2825</f>
        <v>0</v>
      </c>
      <c r="M2825" s="59">
        <f>'Inventory Ref Sheet'!AP2825</f>
        <v>0</v>
      </c>
      <c r="N2825" s="59">
        <f>'Inventory Ref Sheet'!AQ2825</f>
        <v>0</v>
      </c>
      <c r="O2825" s="100" t="str">
        <f ca="1">IF('Inventory Ref Sheet'!AS2825&gt;0,YEAR(TODAY())-'Inventory Ref Sheet'!AS2825,"")</f>
        <v/>
      </c>
      <c r="P2825" s="95">
        <f>'Inventory Ref Sheet'!AU2825</f>
        <v>0</v>
      </c>
      <c r="Q2825" s="60">
        <f>'Inventory Ref Sheet'!AV2825</f>
        <v>0</v>
      </c>
      <c r="R2825" s="61"/>
      <c r="S2825" s="100" t="str">
        <f t="shared" si="150"/>
        <v/>
      </c>
      <c r="T2825" s="59">
        <f>'Inventory Ref Sheet'!M2825</f>
        <v>0</v>
      </c>
      <c r="U2825" s="102">
        <f>'Inventory Ref Sheet'!N2825</f>
        <v>0</v>
      </c>
      <c r="V2825" s="59">
        <f>'Inventory Ref Sheet'!O2825</f>
        <v>0</v>
      </c>
      <c r="W2825" s="59">
        <f>'Inventory Ref Sheet'!R2825</f>
        <v>0</v>
      </c>
      <c r="X2825" s="59">
        <f>'Inventory Ref Sheet'!S2825</f>
        <v>0</v>
      </c>
      <c r="Y2825" s="100" t="str">
        <f ca="1">IF('Inventory Ref Sheet'!U2825&gt;0,YEAR(TODAY())-'Inventory Ref Sheet'!U2825,"")</f>
        <v/>
      </c>
      <c r="Z2825" s="95">
        <f>'Inventory Ref Sheet'!W2825</f>
        <v>0</v>
      </c>
      <c r="AA2825" s="60">
        <f>'Inventory Ref Sheet'!X2825</f>
        <v>0</v>
      </c>
      <c r="AB2825" s="61"/>
      <c r="AC2825" s="97" t="str">
        <f t="shared" si="148"/>
        <v/>
      </c>
      <c r="AD2825" s="59">
        <f>'Inventory Ref Sheet'!Y2825</f>
        <v>0</v>
      </c>
      <c r="AE2825" s="59">
        <f>'Inventory Ref Sheet'!Z2825</f>
        <v>0</v>
      </c>
      <c r="AF2825" s="102">
        <f>'Inventory Ref Sheet'!AA2825</f>
        <v>0</v>
      </c>
      <c r="AG2825" s="59">
        <f>'Inventory Ref Sheet'!AD2825</f>
        <v>0</v>
      </c>
      <c r="AH2825" s="59">
        <f>'Inventory Ref Sheet'!AE2825</f>
        <v>0</v>
      </c>
      <c r="AI2825" s="100" t="str">
        <f ca="1">IF('Inventory Ref Sheet'!AG2825&gt;0,YEAR(TODAY())-'Inventory Ref Sheet'!AG2825,"")</f>
        <v/>
      </c>
      <c r="AJ2825" s="99"/>
      <c r="AK2825" s="60">
        <f>'Inventory Ref Sheet'!AJ2825</f>
        <v>0</v>
      </c>
      <c r="AL2825" s="99"/>
      <c r="AM2825" s="97" t="str">
        <f t="shared" si="149"/>
        <v/>
      </c>
    </row>
    <row r="2826" spans="10:39" x14ac:dyDescent="0.25">
      <c r="J2826" s="59">
        <f>'Inventory Ref Sheet'!AK2826</f>
        <v>0</v>
      </c>
      <c r="K2826" s="59">
        <f>'Inventory Ref Sheet'!AL2826</f>
        <v>0</v>
      </c>
      <c r="L2826" s="59">
        <f>'Inventory Ref Sheet'!AM2826</f>
        <v>0</v>
      </c>
      <c r="M2826" s="59">
        <f>'Inventory Ref Sheet'!AP2826</f>
        <v>0</v>
      </c>
      <c r="N2826" s="59">
        <f>'Inventory Ref Sheet'!AQ2826</f>
        <v>0</v>
      </c>
      <c r="O2826" s="100" t="str">
        <f ca="1">IF('Inventory Ref Sheet'!AS2826&gt;0,YEAR(TODAY())-'Inventory Ref Sheet'!AS2826,"")</f>
        <v/>
      </c>
      <c r="P2826" s="95">
        <f>'Inventory Ref Sheet'!AU2826</f>
        <v>0</v>
      </c>
      <c r="Q2826" s="60">
        <f>'Inventory Ref Sheet'!AV2826</f>
        <v>0</v>
      </c>
      <c r="R2826" s="61"/>
      <c r="S2826" s="100" t="str">
        <f t="shared" si="150"/>
        <v/>
      </c>
      <c r="T2826" s="59">
        <f>'Inventory Ref Sheet'!M2826</f>
        <v>0</v>
      </c>
      <c r="U2826" s="102">
        <f>'Inventory Ref Sheet'!N2826</f>
        <v>0</v>
      </c>
      <c r="V2826" s="59">
        <f>'Inventory Ref Sheet'!O2826</f>
        <v>0</v>
      </c>
      <c r="W2826" s="59">
        <f>'Inventory Ref Sheet'!R2826</f>
        <v>0</v>
      </c>
      <c r="X2826" s="59">
        <f>'Inventory Ref Sheet'!S2826</f>
        <v>0</v>
      </c>
      <c r="Y2826" s="100" t="str">
        <f ca="1">IF('Inventory Ref Sheet'!U2826&gt;0,YEAR(TODAY())-'Inventory Ref Sheet'!U2826,"")</f>
        <v/>
      </c>
      <c r="Z2826" s="95">
        <f>'Inventory Ref Sheet'!W2826</f>
        <v>0</v>
      </c>
      <c r="AA2826" s="60">
        <f>'Inventory Ref Sheet'!X2826</f>
        <v>0</v>
      </c>
      <c r="AB2826" s="61"/>
      <c r="AC2826" s="97" t="str">
        <f t="shared" si="148"/>
        <v/>
      </c>
      <c r="AD2826" s="59">
        <f>'Inventory Ref Sheet'!Y2826</f>
        <v>0</v>
      </c>
      <c r="AE2826" s="59">
        <f>'Inventory Ref Sheet'!Z2826</f>
        <v>0</v>
      </c>
      <c r="AF2826" s="102">
        <f>'Inventory Ref Sheet'!AA2826</f>
        <v>0</v>
      </c>
      <c r="AG2826" s="59">
        <f>'Inventory Ref Sheet'!AD2826</f>
        <v>0</v>
      </c>
      <c r="AH2826" s="59">
        <f>'Inventory Ref Sheet'!AE2826</f>
        <v>0</v>
      </c>
      <c r="AI2826" s="100" t="str">
        <f ca="1">IF('Inventory Ref Sheet'!AG2826&gt;0,YEAR(TODAY())-'Inventory Ref Sheet'!AG2826,"")</f>
        <v/>
      </c>
      <c r="AJ2826" s="99"/>
      <c r="AK2826" s="60">
        <f>'Inventory Ref Sheet'!AJ2826</f>
        <v>0</v>
      </c>
      <c r="AL2826" s="99"/>
      <c r="AM2826" s="97" t="str">
        <f t="shared" si="149"/>
        <v/>
      </c>
    </row>
    <row r="2827" spans="10:39" x14ac:dyDescent="0.25">
      <c r="J2827" s="59">
        <f>'Inventory Ref Sheet'!AK2827</f>
        <v>0</v>
      </c>
      <c r="K2827" s="59">
        <f>'Inventory Ref Sheet'!AL2827</f>
        <v>0</v>
      </c>
      <c r="L2827" s="59">
        <f>'Inventory Ref Sheet'!AM2827</f>
        <v>0</v>
      </c>
      <c r="M2827" s="59">
        <f>'Inventory Ref Sheet'!AP2827</f>
        <v>0</v>
      </c>
      <c r="N2827" s="59">
        <f>'Inventory Ref Sheet'!AQ2827</f>
        <v>0</v>
      </c>
      <c r="O2827" s="100" t="str">
        <f ca="1">IF('Inventory Ref Sheet'!AS2827&gt;0,YEAR(TODAY())-'Inventory Ref Sheet'!AS2827,"")</f>
        <v/>
      </c>
      <c r="P2827" s="95">
        <f>'Inventory Ref Sheet'!AU2827</f>
        <v>0</v>
      </c>
      <c r="Q2827" s="60">
        <f>'Inventory Ref Sheet'!AV2827</f>
        <v>0</v>
      </c>
      <c r="R2827" s="61"/>
      <c r="S2827" s="100" t="str">
        <f t="shared" si="150"/>
        <v/>
      </c>
      <c r="T2827" s="59">
        <f>'Inventory Ref Sheet'!M2827</f>
        <v>0</v>
      </c>
      <c r="U2827" s="102">
        <f>'Inventory Ref Sheet'!N2827</f>
        <v>0</v>
      </c>
      <c r="V2827" s="59">
        <f>'Inventory Ref Sheet'!O2827</f>
        <v>0</v>
      </c>
      <c r="W2827" s="59">
        <f>'Inventory Ref Sheet'!R2827</f>
        <v>0</v>
      </c>
      <c r="X2827" s="59">
        <f>'Inventory Ref Sheet'!S2827</f>
        <v>0</v>
      </c>
      <c r="Y2827" s="100" t="str">
        <f ca="1">IF('Inventory Ref Sheet'!U2827&gt;0,YEAR(TODAY())-'Inventory Ref Sheet'!U2827,"")</f>
        <v/>
      </c>
      <c r="Z2827" s="95">
        <f>'Inventory Ref Sheet'!W2827</f>
        <v>0</v>
      </c>
      <c r="AA2827" s="60">
        <f>'Inventory Ref Sheet'!X2827</f>
        <v>0</v>
      </c>
      <c r="AB2827" s="61"/>
      <c r="AC2827" s="97" t="str">
        <f t="shared" ref="AC2827:AC2890" si="151">IF(ISTEXT(T2827),IF(Y2827&gt;=AB2827,"Yes","No"),"")</f>
        <v/>
      </c>
      <c r="AD2827" s="59">
        <f>'Inventory Ref Sheet'!Y2827</f>
        <v>0</v>
      </c>
      <c r="AE2827" s="59">
        <f>'Inventory Ref Sheet'!Z2827</f>
        <v>0</v>
      </c>
      <c r="AF2827" s="102">
        <f>'Inventory Ref Sheet'!AA2827</f>
        <v>0</v>
      </c>
      <c r="AG2827" s="59">
        <f>'Inventory Ref Sheet'!AD2827</f>
        <v>0</v>
      </c>
      <c r="AH2827" s="59">
        <f>'Inventory Ref Sheet'!AE2827</f>
        <v>0</v>
      </c>
      <c r="AI2827" s="100" t="str">
        <f ca="1">IF('Inventory Ref Sheet'!AG2827&gt;0,YEAR(TODAY())-'Inventory Ref Sheet'!AG2827,"")</f>
        <v/>
      </c>
      <c r="AJ2827" s="99"/>
      <c r="AK2827" s="60">
        <f>'Inventory Ref Sheet'!AJ2827</f>
        <v>0</v>
      </c>
      <c r="AL2827" s="99"/>
      <c r="AM2827" s="97" t="str">
        <f t="shared" ref="AM2827:AM2890" si="152">IF(ISTEXT(AD2827),IF(AI2827&gt;=AL2827,"Yes","No"),"")</f>
        <v/>
      </c>
    </row>
    <row r="2828" spans="10:39" x14ac:dyDescent="0.25">
      <c r="J2828" s="59">
        <f>'Inventory Ref Sheet'!AK2828</f>
        <v>0</v>
      </c>
      <c r="K2828" s="59">
        <f>'Inventory Ref Sheet'!AL2828</f>
        <v>0</v>
      </c>
      <c r="L2828" s="59">
        <f>'Inventory Ref Sheet'!AM2828</f>
        <v>0</v>
      </c>
      <c r="M2828" s="59">
        <f>'Inventory Ref Sheet'!AP2828</f>
        <v>0</v>
      </c>
      <c r="N2828" s="59">
        <f>'Inventory Ref Sheet'!AQ2828</f>
        <v>0</v>
      </c>
      <c r="O2828" s="100" t="str">
        <f ca="1">IF('Inventory Ref Sheet'!AS2828&gt;0,YEAR(TODAY())-'Inventory Ref Sheet'!AS2828,"")</f>
        <v/>
      </c>
      <c r="P2828" s="95">
        <f>'Inventory Ref Sheet'!AU2828</f>
        <v>0</v>
      </c>
      <c r="Q2828" s="60">
        <f>'Inventory Ref Sheet'!AV2828</f>
        <v>0</v>
      </c>
      <c r="R2828" s="61"/>
      <c r="S2828" s="100" t="str">
        <f t="shared" si="150"/>
        <v/>
      </c>
      <c r="T2828" s="59">
        <f>'Inventory Ref Sheet'!M2828</f>
        <v>0</v>
      </c>
      <c r="U2828" s="102">
        <f>'Inventory Ref Sheet'!N2828</f>
        <v>0</v>
      </c>
      <c r="V2828" s="59">
        <f>'Inventory Ref Sheet'!O2828</f>
        <v>0</v>
      </c>
      <c r="W2828" s="59">
        <f>'Inventory Ref Sheet'!R2828</f>
        <v>0</v>
      </c>
      <c r="X2828" s="59">
        <f>'Inventory Ref Sheet'!S2828</f>
        <v>0</v>
      </c>
      <c r="Y2828" s="100" t="str">
        <f ca="1">IF('Inventory Ref Sheet'!U2828&gt;0,YEAR(TODAY())-'Inventory Ref Sheet'!U2828,"")</f>
        <v/>
      </c>
      <c r="Z2828" s="95">
        <f>'Inventory Ref Sheet'!W2828</f>
        <v>0</v>
      </c>
      <c r="AA2828" s="60">
        <f>'Inventory Ref Sheet'!X2828</f>
        <v>0</v>
      </c>
      <c r="AB2828" s="61"/>
      <c r="AC2828" s="97" t="str">
        <f t="shared" si="151"/>
        <v/>
      </c>
      <c r="AD2828" s="59">
        <f>'Inventory Ref Sheet'!Y2828</f>
        <v>0</v>
      </c>
      <c r="AE2828" s="59">
        <f>'Inventory Ref Sheet'!Z2828</f>
        <v>0</v>
      </c>
      <c r="AF2828" s="102">
        <f>'Inventory Ref Sheet'!AA2828</f>
        <v>0</v>
      </c>
      <c r="AG2828" s="59">
        <f>'Inventory Ref Sheet'!AD2828</f>
        <v>0</v>
      </c>
      <c r="AH2828" s="59">
        <f>'Inventory Ref Sheet'!AE2828</f>
        <v>0</v>
      </c>
      <c r="AI2828" s="100" t="str">
        <f ca="1">IF('Inventory Ref Sheet'!AG2828&gt;0,YEAR(TODAY())-'Inventory Ref Sheet'!AG2828,"")</f>
        <v/>
      </c>
      <c r="AJ2828" s="99"/>
      <c r="AK2828" s="60">
        <f>'Inventory Ref Sheet'!AJ2828</f>
        <v>0</v>
      </c>
      <c r="AL2828" s="99"/>
      <c r="AM2828" s="97" t="str">
        <f t="shared" si="152"/>
        <v/>
      </c>
    </row>
    <row r="2829" spans="10:39" x14ac:dyDescent="0.25">
      <c r="J2829" s="59">
        <f>'Inventory Ref Sheet'!AK2829</f>
        <v>0</v>
      </c>
      <c r="K2829" s="59">
        <f>'Inventory Ref Sheet'!AL2829</f>
        <v>0</v>
      </c>
      <c r="L2829" s="59">
        <f>'Inventory Ref Sheet'!AM2829</f>
        <v>0</v>
      </c>
      <c r="M2829" s="59">
        <f>'Inventory Ref Sheet'!AP2829</f>
        <v>0</v>
      </c>
      <c r="N2829" s="59">
        <f>'Inventory Ref Sheet'!AQ2829</f>
        <v>0</v>
      </c>
      <c r="O2829" s="100" t="str">
        <f ca="1">IF('Inventory Ref Sheet'!AS2829&gt;0,YEAR(TODAY())-'Inventory Ref Sheet'!AS2829,"")</f>
        <v/>
      </c>
      <c r="P2829" s="95">
        <f>'Inventory Ref Sheet'!AU2829</f>
        <v>0</v>
      </c>
      <c r="Q2829" s="60">
        <f>'Inventory Ref Sheet'!AV2829</f>
        <v>0</v>
      </c>
      <c r="R2829" s="61"/>
      <c r="S2829" s="100" t="str">
        <f t="shared" si="150"/>
        <v/>
      </c>
      <c r="T2829" s="59">
        <f>'Inventory Ref Sheet'!M2829</f>
        <v>0</v>
      </c>
      <c r="U2829" s="102">
        <f>'Inventory Ref Sheet'!N2829</f>
        <v>0</v>
      </c>
      <c r="V2829" s="59">
        <f>'Inventory Ref Sheet'!O2829</f>
        <v>0</v>
      </c>
      <c r="W2829" s="59">
        <f>'Inventory Ref Sheet'!R2829</f>
        <v>0</v>
      </c>
      <c r="X2829" s="59">
        <f>'Inventory Ref Sheet'!S2829</f>
        <v>0</v>
      </c>
      <c r="Y2829" s="100" t="str">
        <f ca="1">IF('Inventory Ref Sheet'!U2829&gt;0,YEAR(TODAY())-'Inventory Ref Sheet'!U2829,"")</f>
        <v/>
      </c>
      <c r="Z2829" s="95">
        <f>'Inventory Ref Sheet'!W2829</f>
        <v>0</v>
      </c>
      <c r="AA2829" s="60">
        <f>'Inventory Ref Sheet'!X2829</f>
        <v>0</v>
      </c>
      <c r="AB2829" s="61"/>
      <c r="AC2829" s="97" t="str">
        <f t="shared" si="151"/>
        <v/>
      </c>
      <c r="AD2829" s="59">
        <f>'Inventory Ref Sheet'!Y2829</f>
        <v>0</v>
      </c>
      <c r="AE2829" s="59">
        <f>'Inventory Ref Sheet'!Z2829</f>
        <v>0</v>
      </c>
      <c r="AF2829" s="102">
        <f>'Inventory Ref Sheet'!AA2829</f>
        <v>0</v>
      </c>
      <c r="AG2829" s="59">
        <f>'Inventory Ref Sheet'!AD2829</f>
        <v>0</v>
      </c>
      <c r="AH2829" s="59">
        <f>'Inventory Ref Sheet'!AE2829</f>
        <v>0</v>
      </c>
      <c r="AI2829" s="100" t="str">
        <f ca="1">IF('Inventory Ref Sheet'!AG2829&gt;0,YEAR(TODAY())-'Inventory Ref Sheet'!AG2829,"")</f>
        <v/>
      </c>
      <c r="AJ2829" s="99"/>
      <c r="AK2829" s="60">
        <f>'Inventory Ref Sheet'!AJ2829</f>
        <v>0</v>
      </c>
      <c r="AL2829" s="99"/>
      <c r="AM2829" s="97" t="str">
        <f t="shared" si="152"/>
        <v/>
      </c>
    </row>
    <row r="2830" spans="10:39" x14ac:dyDescent="0.25">
      <c r="J2830" s="59">
        <f>'Inventory Ref Sheet'!AK2830</f>
        <v>0</v>
      </c>
      <c r="K2830" s="59">
        <f>'Inventory Ref Sheet'!AL2830</f>
        <v>0</v>
      </c>
      <c r="L2830" s="59">
        <f>'Inventory Ref Sheet'!AM2830</f>
        <v>0</v>
      </c>
      <c r="M2830" s="59">
        <f>'Inventory Ref Sheet'!AP2830</f>
        <v>0</v>
      </c>
      <c r="N2830" s="59">
        <f>'Inventory Ref Sheet'!AQ2830</f>
        <v>0</v>
      </c>
      <c r="O2830" s="100" t="str">
        <f ca="1">IF('Inventory Ref Sheet'!AS2830&gt;0,YEAR(TODAY())-'Inventory Ref Sheet'!AS2830,"")</f>
        <v/>
      </c>
      <c r="P2830" s="95">
        <f>'Inventory Ref Sheet'!AU2830</f>
        <v>0</v>
      </c>
      <c r="Q2830" s="60">
        <f>'Inventory Ref Sheet'!AV2830</f>
        <v>0</v>
      </c>
      <c r="R2830" s="61"/>
      <c r="S2830" s="100" t="str">
        <f t="shared" si="150"/>
        <v/>
      </c>
      <c r="T2830" s="59">
        <f>'Inventory Ref Sheet'!M2830</f>
        <v>0</v>
      </c>
      <c r="U2830" s="102">
        <f>'Inventory Ref Sheet'!N2830</f>
        <v>0</v>
      </c>
      <c r="V2830" s="59">
        <f>'Inventory Ref Sheet'!O2830</f>
        <v>0</v>
      </c>
      <c r="W2830" s="59">
        <f>'Inventory Ref Sheet'!R2830</f>
        <v>0</v>
      </c>
      <c r="X2830" s="59">
        <f>'Inventory Ref Sheet'!S2830</f>
        <v>0</v>
      </c>
      <c r="Y2830" s="100" t="str">
        <f ca="1">IF('Inventory Ref Sheet'!U2830&gt;0,YEAR(TODAY())-'Inventory Ref Sheet'!U2830,"")</f>
        <v/>
      </c>
      <c r="Z2830" s="95">
        <f>'Inventory Ref Sheet'!W2830</f>
        <v>0</v>
      </c>
      <c r="AA2830" s="60">
        <f>'Inventory Ref Sheet'!X2830</f>
        <v>0</v>
      </c>
      <c r="AB2830" s="61"/>
      <c r="AC2830" s="97" t="str">
        <f t="shared" si="151"/>
        <v/>
      </c>
      <c r="AD2830" s="59">
        <f>'Inventory Ref Sheet'!Y2830</f>
        <v>0</v>
      </c>
      <c r="AE2830" s="59">
        <f>'Inventory Ref Sheet'!Z2830</f>
        <v>0</v>
      </c>
      <c r="AF2830" s="102">
        <f>'Inventory Ref Sheet'!AA2830</f>
        <v>0</v>
      </c>
      <c r="AG2830" s="59">
        <f>'Inventory Ref Sheet'!AD2830</f>
        <v>0</v>
      </c>
      <c r="AH2830" s="59">
        <f>'Inventory Ref Sheet'!AE2830</f>
        <v>0</v>
      </c>
      <c r="AI2830" s="100" t="str">
        <f ca="1">IF('Inventory Ref Sheet'!AG2830&gt;0,YEAR(TODAY())-'Inventory Ref Sheet'!AG2830,"")</f>
        <v/>
      </c>
      <c r="AJ2830" s="99"/>
      <c r="AK2830" s="60">
        <f>'Inventory Ref Sheet'!AJ2830</f>
        <v>0</v>
      </c>
      <c r="AL2830" s="99"/>
      <c r="AM2830" s="97" t="str">
        <f t="shared" si="152"/>
        <v/>
      </c>
    </row>
    <row r="2831" spans="10:39" x14ac:dyDescent="0.25">
      <c r="J2831" s="59">
        <f>'Inventory Ref Sheet'!AK2831</f>
        <v>0</v>
      </c>
      <c r="K2831" s="59">
        <f>'Inventory Ref Sheet'!AL2831</f>
        <v>0</v>
      </c>
      <c r="L2831" s="59">
        <f>'Inventory Ref Sheet'!AM2831</f>
        <v>0</v>
      </c>
      <c r="M2831" s="59">
        <f>'Inventory Ref Sheet'!AP2831</f>
        <v>0</v>
      </c>
      <c r="N2831" s="59">
        <f>'Inventory Ref Sheet'!AQ2831</f>
        <v>0</v>
      </c>
      <c r="O2831" s="100" t="str">
        <f ca="1">IF('Inventory Ref Sheet'!AS2831&gt;0,YEAR(TODAY())-'Inventory Ref Sheet'!AS2831,"")</f>
        <v/>
      </c>
      <c r="P2831" s="95">
        <f>'Inventory Ref Sheet'!AU2831</f>
        <v>0</v>
      </c>
      <c r="Q2831" s="60">
        <f>'Inventory Ref Sheet'!AV2831</f>
        <v>0</v>
      </c>
      <c r="R2831" s="61"/>
      <c r="S2831" s="100" t="str">
        <f t="shared" si="150"/>
        <v/>
      </c>
      <c r="T2831" s="59">
        <f>'Inventory Ref Sheet'!M2831</f>
        <v>0</v>
      </c>
      <c r="U2831" s="102">
        <f>'Inventory Ref Sheet'!N2831</f>
        <v>0</v>
      </c>
      <c r="V2831" s="59">
        <f>'Inventory Ref Sheet'!O2831</f>
        <v>0</v>
      </c>
      <c r="W2831" s="59">
        <f>'Inventory Ref Sheet'!R2831</f>
        <v>0</v>
      </c>
      <c r="X2831" s="59">
        <f>'Inventory Ref Sheet'!S2831</f>
        <v>0</v>
      </c>
      <c r="Y2831" s="100" t="str">
        <f ca="1">IF('Inventory Ref Sheet'!U2831&gt;0,YEAR(TODAY())-'Inventory Ref Sheet'!U2831,"")</f>
        <v/>
      </c>
      <c r="Z2831" s="95">
        <f>'Inventory Ref Sheet'!W2831</f>
        <v>0</v>
      </c>
      <c r="AA2831" s="60">
        <f>'Inventory Ref Sheet'!X2831</f>
        <v>0</v>
      </c>
      <c r="AB2831" s="61"/>
      <c r="AC2831" s="97" t="str">
        <f t="shared" si="151"/>
        <v/>
      </c>
      <c r="AD2831" s="59">
        <f>'Inventory Ref Sheet'!Y2831</f>
        <v>0</v>
      </c>
      <c r="AE2831" s="59">
        <f>'Inventory Ref Sheet'!Z2831</f>
        <v>0</v>
      </c>
      <c r="AF2831" s="102">
        <f>'Inventory Ref Sheet'!AA2831</f>
        <v>0</v>
      </c>
      <c r="AG2831" s="59">
        <f>'Inventory Ref Sheet'!AD2831</f>
        <v>0</v>
      </c>
      <c r="AH2831" s="59">
        <f>'Inventory Ref Sheet'!AE2831</f>
        <v>0</v>
      </c>
      <c r="AI2831" s="100" t="str">
        <f ca="1">IF('Inventory Ref Sheet'!AG2831&gt;0,YEAR(TODAY())-'Inventory Ref Sheet'!AG2831,"")</f>
        <v/>
      </c>
      <c r="AJ2831" s="99"/>
      <c r="AK2831" s="60">
        <f>'Inventory Ref Sheet'!AJ2831</f>
        <v>0</v>
      </c>
      <c r="AL2831" s="99"/>
      <c r="AM2831" s="97" t="str">
        <f t="shared" si="152"/>
        <v/>
      </c>
    </row>
    <row r="2832" spans="10:39" x14ac:dyDescent="0.25">
      <c r="J2832" s="59">
        <f>'Inventory Ref Sheet'!AK2832</f>
        <v>0</v>
      </c>
      <c r="K2832" s="59">
        <f>'Inventory Ref Sheet'!AL2832</f>
        <v>0</v>
      </c>
      <c r="L2832" s="59">
        <f>'Inventory Ref Sheet'!AM2832</f>
        <v>0</v>
      </c>
      <c r="M2832" s="59">
        <f>'Inventory Ref Sheet'!AP2832</f>
        <v>0</v>
      </c>
      <c r="N2832" s="59">
        <f>'Inventory Ref Sheet'!AQ2832</f>
        <v>0</v>
      </c>
      <c r="O2832" s="100" t="str">
        <f ca="1">IF('Inventory Ref Sheet'!AS2832&gt;0,YEAR(TODAY())-'Inventory Ref Sheet'!AS2832,"")</f>
        <v/>
      </c>
      <c r="P2832" s="95">
        <f>'Inventory Ref Sheet'!AU2832</f>
        <v>0</v>
      </c>
      <c r="Q2832" s="60">
        <f>'Inventory Ref Sheet'!AV2832</f>
        <v>0</v>
      </c>
      <c r="R2832" s="61"/>
      <c r="S2832" s="100" t="str">
        <f t="shared" si="150"/>
        <v/>
      </c>
      <c r="T2832" s="59">
        <f>'Inventory Ref Sheet'!M2832</f>
        <v>0</v>
      </c>
      <c r="U2832" s="102">
        <f>'Inventory Ref Sheet'!N2832</f>
        <v>0</v>
      </c>
      <c r="V2832" s="59">
        <f>'Inventory Ref Sheet'!O2832</f>
        <v>0</v>
      </c>
      <c r="W2832" s="59">
        <f>'Inventory Ref Sheet'!R2832</f>
        <v>0</v>
      </c>
      <c r="X2832" s="59">
        <f>'Inventory Ref Sheet'!S2832</f>
        <v>0</v>
      </c>
      <c r="Y2832" s="100" t="str">
        <f ca="1">IF('Inventory Ref Sheet'!U2832&gt;0,YEAR(TODAY())-'Inventory Ref Sheet'!U2832,"")</f>
        <v/>
      </c>
      <c r="Z2832" s="95">
        <f>'Inventory Ref Sheet'!W2832</f>
        <v>0</v>
      </c>
      <c r="AA2832" s="60">
        <f>'Inventory Ref Sheet'!X2832</f>
        <v>0</v>
      </c>
      <c r="AB2832" s="61"/>
      <c r="AC2832" s="97" t="str">
        <f t="shared" si="151"/>
        <v/>
      </c>
      <c r="AD2832" s="59">
        <f>'Inventory Ref Sheet'!Y2832</f>
        <v>0</v>
      </c>
      <c r="AE2832" s="59">
        <f>'Inventory Ref Sheet'!Z2832</f>
        <v>0</v>
      </c>
      <c r="AF2832" s="102">
        <f>'Inventory Ref Sheet'!AA2832</f>
        <v>0</v>
      </c>
      <c r="AG2832" s="59">
        <f>'Inventory Ref Sheet'!AD2832</f>
        <v>0</v>
      </c>
      <c r="AH2832" s="59">
        <f>'Inventory Ref Sheet'!AE2832</f>
        <v>0</v>
      </c>
      <c r="AI2832" s="100" t="str">
        <f ca="1">IF('Inventory Ref Sheet'!AG2832&gt;0,YEAR(TODAY())-'Inventory Ref Sheet'!AG2832,"")</f>
        <v/>
      </c>
      <c r="AJ2832" s="99"/>
      <c r="AK2832" s="60">
        <f>'Inventory Ref Sheet'!AJ2832</f>
        <v>0</v>
      </c>
      <c r="AL2832" s="99"/>
      <c r="AM2832" s="97" t="str">
        <f t="shared" si="152"/>
        <v/>
      </c>
    </row>
    <row r="2833" spans="10:39" x14ac:dyDescent="0.25">
      <c r="J2833" s="59">
        <f>'Inventory Ref Sheet'!AK2833</f>
        <v>0</v>
      </c>
      <c r="K2833" s="59">
        <f>'Inventory Ref Sheet'!AL2833</f>
        <v>0</v>
      </c>
      <c r="L2833" s="59">
        <f>'Inventory Ref Sheet'!AM2833</f>
        <v>0</v>
      </c>
      <c r="M2833" s="59">
        <f>'Inventory Ref Sheet'!AP2833</f>
        <v>0</v>
      </c>
      <c r="N2833" s="59">
        <f>'Inventory Ref Sheet'!AQ2833</f>
        <v>0</v>
      </c>
      <c r="O2833" s="100" t="str">
        <f ca="1">IF('Inventory Ref Sheet'!AS2833&gt;0,YEAR(TODAY())-'Inventory Ref Sheet'!AS2833,"")</f>
        <v/>
      </c>
      <c r="P2833" s="95">
        <f>'Inventory Ref Sheet'!AU2833</f>
        <v>0</v>
      </c>
      <c r="Q2833" s="60">
        <f>'Inventory Ref Sheet'!AV2833</f>
        <v>0</v>
      </c>
      <c r="R2833" s="61"/>
      <c r="S2833" s="100" t="str">
        <f t="shared" si="150"/>
        <v/>
      </c>
      <c r="T2833" s="59">
        <f>'Inventory Ref Sheet'!M2833</f>
        <v>0</v>
      </c>
      <c r="U2833" s="102">
        <f>'Inventory Ref Sheet'!N2833</f>
        <v>0</v>
      </c>
      <c r="V2833" s="59">
        <f>'Inventory Ref Sheet'!O2833</f>
        <v>0</v>
      </c>
      <c r="W2833" s="59">
        <f>'Inventory Ref Sheet'!R2833</f>
        <v>0</v>
      </c>
      <c r="X2833" s="59">
        <f>'Inventory Ref Sheet'!S2833</f>
        <v>0</v>
      </c>
      <c r="Y2833" s="100" t="str">
        <f ca="1">IF('Inventory Ref Sheet'!U2833&gt;0,YEAR(TODAY())-'Inventory Ref Sheet'!U2833,"")</f>
        <v/>
      </c>
      <c r="Z2833" s="95">
        <f>'Inventory Ref Sheet'!W2833</f>
        <v>0</v>
      </c>
      <c r="AA2833" s="60">
        <f>'Inventory Ref Sheet'!X2833</f>
        <v>0</v>
      </c>
      <c r="AB2833" s="61"/>
      <c r="AC2833" s="97" t="str">
        <f t="shared" si="151"/>
        <v/>
      </c>
      <c r="AD2833" s="59">
        <f>'Inventory Ref Sheet'!Y2833</f>
        <v>0</v>
      </c>
      <c r="AE2833" s="59">
        <f>'Inventory Ref Sheet'!Z2833</f>
        <v>0</v>
      </c>
      <c r="AF2833" s="102">
        <f>'Inventory Ref Sheet'!AA2833</f>
        <v>0</v>
      </c>
      <c r="AG2833" s="59">
        <f>'Inventory Ref Sheet'!AD2833</f>
        <v>0</v>
      </c>
      <c r="AH2833" s="59">
        <f>'Inventory Ref Sheet'!AE2833</f>
        <v>0</v>
      </c>
      <c r="AI2833" s="100" t="str">
        <f ca="1">IF('Inventory Ref Sheet'!AG2833&gt;0,YEAR(TODAY())-'Inventory Ref Sheet'!AG2833,"")</f>
        <v/>
      </c>
      <c r="AJ2833" s="99"/>
      <c r="AK2833" s="60">
        <f>'Inventory Ref Sheet'!AJ2833</f>
        <v>0</v>
      </c>
      <c r="AL2833" s="99"/>
      <c r="AM2833" s="97" t="str">
        <f t="shared" si="152"/>
        <v/>
      </c>
    </row>
    <row r="2834" spans="10:39" x14ac:dyDescent="0.25">
      <c r="J2834" s="59">
        <f>'Inventory Ref Sheet'!AK2834</f>
        <v>0</v>
      </c>
      <c r="K2834" s="59">
        <f>'Inventory Ref Sheet'!AL2834</f>
        <v>0</v>
      </c>
      <c r="L2834" s="59">
        <f>'Inventory Ref Sheet'!AM2834</f>
        <v>0</v>
      </c>
      <c r="M2834" s="59">
        <f>'Inventory Ref Sheet'!AP2834</f>
        <v>0</v>
      </c>
      <c r="N2834" s="59">
        <f>'Inventory Ref Sheet'!AQ2834</f>
        <v>0</v>
      </c>
      <c r="O2834" s="100" t="str">
        <f ca="1">IF('Inventory Ref Sheet'!AS2834&gt;0,YEAR(TODAY())-'Inventory Ref Sheet'!AS2834,"")</f>
        <v/>
      </c>
      <c r="P2834" s="95">
        <f>'Inventory Ref Sheet'!AU2834</f>
        <v>0</v>
      </c>
      <c r="Q2834" s="60">
        <f>'Inventory Ref Sheet'!AV2834</f>
        <v>0</v>
      </c>
      <c r="R2834" s="61"/>
      <c r="S2834" s="100" t="str">
        <f t="shared" si="150"/>
        <v/>
      </c>
      <c r="T2834" s="59">
        <f>'Inventory Ref Sheet'!M2834</f>
        <v>0</v>
      </c>
      <c r="U2834" s="102">
        <f>'Inventory Ref Sheet'!N2834</f>
        <v>0</v>
      </c>
      <c r="V2834" s="59">
        <f>'Inventory Ref Sheet'!O2834</f>
        <v>0</v>
      </c>
      <c r="W2834" s="59">
        <f>'Inventory Ref Sheet'!R2834</f>
        <v>0</v>
      </c>
      <c r="X2834" s="59">
        <f>'Inventory Ref Sheet'!S2834</f>
        <v>0</v>
      </c>
      <c r="Y2834" s="100" t="str">
        <f ca="1">IF('Inventory Ref Sheet'!U2834&gt;0,YEAR(TODAY())-'Inventory Ref Sheet'!U2834,"")</f>
        <v/>
      </c>
      <c r="Z2834" s="95">
        <f>'Inventory Ref Sheet'!W2834</f>
        <v>0</v>
      </c>
      <c r="AA2834" s="60">
        <f>'Inventory Ref Sheet'!X2834</f>
        <v>0</v>
      </c>
      <c r="AB2834" s="61"/>
      <c r="AC2834" s="97" t="str">
        <f t="shared" si="151"/>
        <v/>
      </c>
      <c r="AD2834" s="59">
        <f>'Inventory Ref Sheet'!Y2834</f>
        <v>0</v>
      </c>
      <c r="AE2834" s="59">
        <f>'Inventory Ref Sheet'!Z2834</f>
        <v>0</v>
      </c>
      <c r="AF2834" s="102">
        <f>'Inventory Ref Sheet'!AA2834</f>
        <v>0</v>
      </c>
      <c r="AG2834" s="59">
        <f>'Inventory Ref Sheet'!AD2834</f>
        <v>0</v>
      </c>
      <c r="AH2834" s="59">
        <f>'Inventory Ref Sheet'!AE2834</f>
        <v>0</v>
      </c>
      <c r="AI2834" s="100" t="str">
        <f ca="1">IF('Inventory Ref Sheet'!AG2834&gt;0,YEAR(TODAY())-'Inventory Ref Sheet'!AG2834,"")</f>
        <v/>
      </c>
      <c r="AJ2834" s="99"/>
      <c r="AK2834" s="60">
        <f>'Inventory Ref Sheet'!AJ2834</f>
        <v>0</v>
      </c>
      <c r="AL2834" s="99"/>
      <c r="AM2834" s="97" t="str">
        <f t="shared" si="152"/>
        <v/>
      </c>
    </row>
    <row r="2835" spans="10:39" x14ac:dyDescent="0.25">
      <c r="J2835" s="59">
        <f>'Inventory Ref Sheet'!AK2835</f>
        <v>0</v>
      </c>
      <c r="K2835" s="59">
        <f>'Inventory Ref Sheet'!AL2835</f>
        <v>0</v>
      </c>
      <c r="L2835" s="59">
        <f>'Inventory Ref Sheet'!AM2835</f>
        <v>0</v>
      </c>
      <c r="M2835" s="59">
        <f>'Inventory Ref Sheet'!AP2835</f>
        <v>0</v>
      </c>
      <c r="N2835" s="59">
        <f>'Inventory Ref Sheet'!AQ2835</f>
        <v>0</v>
      </c>
      <c r="O2835" s="100" t="str">
        <f ca="1">IF('Inventory Ref Sheet'!AS2835&gt;0,YEAR(TODAY())-'Inventory Ref Sheet'!AS2835,"")</f>
        <v/>
      </c>
      <c r="P2835" s="95">
        <f>'Inventory Ref Sheet'!AU2835</f>
        <v>0</v>
      </c>
      <c r="Q2835" s="60">
        <f>'Inventory Ref Sheet'!AV2835</f>
        <v>0</v>
      </c>
      <c r="R2835" s="61"/>
      <c r="S2835" s="100" t="str">
        <f t="shared" si="150"/>
        <v/>
      </c>
      <c r="T2835" s="59">
        <f>'Inventory Ref Sheet'!M2835</f>
        <v>0</v>
      </c>
      <c r="U2835" s="102">
        <f>'Inventory Ref Sheet'!N2835</f>
        <v>0</v>
      </c>
      <c r="V2835" s="59">
        <f>'Inventory Ref Sheet'!O2835</f>
        <v>0</v>
      </c>
      <c r="W2835" s="59">
        <f>'Inventory Ref Sheet'!R2835</f>
        <v>0</v>
      </c>
      <c r="X2835" s="59">
        <f>'Inventory Ref Sheet'!S2835</f>
        <v>0</v>
      </c>
      <c r="Y2835" s="100" t="str">
        <f ca="1">IF('Inventory Ref Sheet'!U2835&gt;0,YEAR(TODAY())-'Inventory Ref Sheet'!U2835,"")</f>
        <v/>
      </c>
      <c r="Z2835" s="95">
        <f>'Inventory Ref Sheet'!W2835</f>
        <v>0</v>
      </c>
      <c r="AA2835" s="60">
        <f>'Inventory Ref Sheet'!X2835</f>
        <v>0</v>
      </c>
      <c r="AB2835" s="61"/>
      <c r="AC2835" s="97" t="str">
        <f t="shared" si="151"/>
        <v/>
      </c>
      <c r="AD2835" s="59">
        <f>'Inventory Ref Sheet'!Y2835</f>
        <v>0</v>
      </c>
      <c r="AE2835" s="59">
        <f>'Inventory Ref Sheet'!Z2835</f>
        <v>0</v>
      </c>
      <c r="AF2835" s="102">
        <f>'Inventory Ref Sheet'!AA2835</f>
        <v>0</v>
      </c>
      <c r="AG2835" s="59">
        <f>'Inventory Ref Sheet'!AD2835</f>
        <v>0</v>
      </c>
      <c r="AH2835" s="59">
        <f>'Inventory Ref Sheet'!AE2835</f>
        <v>0</v>
      </c>
      <c r="AI2835" s="100" t="str">
        <f ca="1">IF('Inventory Ref Sheet'!AG2835&gt;0,YEAR(TODAY())-'Inventory Ref Sheet'!AG2835,"")</f>
        <v/>
      </c>
      <c r="AJ2835" s="99"/>
      <c r="AK2835" s="60">
        <f>'Inventory Ref Sheet'!AJ2835</f>
        <v>0</v>
      </c>
      <c r="AL2835" s="99"/>
      <c r="AM2835" s="97" t="str">
        <f t="shared" si="152"/>
        <v/>
      </c>
    </row>
    <row r="2836" spans="10:39" x14ac:dyDescent="0.25">
      <c r="J2836" s="59">
        <f>'Inventory Ref Sheet'!AK2836</f>
        <v>0</v>
      </c>
      <c r="K2836" s="59">
        <f>'Inventory Ref Sheet'!AL2836</f>
        <v>0</v>
      </c>
      <c r="L2836" s="59">
        <f>'Inventory Ref Sheet'!AM2836</f>
        <v>0</v>
      </c>
      <c r="M2836" s="59">
        <f>'Inventory Ref Sheet'!AP2836</f>
        <v>0</v>
      </c>
      <c r="N2836" s="59">
        <f>'Inventory Ref Sheet'!AQ2836</f>
        <v>0</v>
      </c>
      <c r="O2836" s="100" t="str">
        <f ca="1">IF('Inventory Ref Sheet'!AS2836&gt;0,YEAR(TODAY())-'Inventory Ref Sheet'!AS2836,"")</f>
        <v/>
      </c>
      <c r="P2836" s="95">
        <f>'Inventory Ref Sheet'!AU2836</f>
        <v>0</v>
      </c>
      <c r="Q2836" s="60">
        <f>'Inventory Ref Sheet'!AV2836</f>
        <v>0</v>
      </c>
      <c r="R2836" s="61"/>
      <c r="S2836" s="100" t="str">
        <f t="shared" si="150"/>
        <v/>
      </c>
      <c r="T2836" s="59">
        <f>'Inventory Ref Sheet'!M2836</f>
        <v>0</v>
      </c>
      <c r="U2836" s="102">
        <f>'Inventory Ref Sheet'!N2836</f>
        <v>0</v>
      </c>
      <c r="V2836" s="59">
        <f>'Inventory Ref Sheet'!O2836</f>
        <v>0</v>
      </c>
      <c r="W2836" s="59">
        <f>'Inventory Ref Sheet'!R2836</f>
        <v>0</v>
      </c>
      <c r="X2836" s="59">
        <f>'Inventory Ref Sheet'!S2836</f>
        <v>0</v>
      </c>
      <c r="Y2836" s="100" t="str">
        <f ca="1">IF('Inventory Ref Sheet'!U2836&gt;0,YEAR(TODAY())-'Inventory Ref Sheet'!U2836,"")</f>
        <v/>
      </c>
      <c r="Z2836" s="95">
        <f>'Inventory Ref Sheet'!W2836</f>
        <v>0</v>
      </c>
      <c r="AA2836" s="60">
        <f>'Inventory Ref Sheet'!X2836</f>
        <v>0</v>
      </c>
      <c r="AB2836" s="61"/>
      <c r="AC2836" s="97" t="str">
        <f t="shared" si="151"/>
        <v/>
      </c>
      <c r="AD2836" s="59">
        <f>'Inventory Ref Sheet'!Y2836</f>
        <v>0</v>
      </c>
      <c r="AE2836" s="59">
        <f>'Inventory Ref Sheet'!Z2836</f>
        <v>0</v>
      </c>
      <c r="AF2836" s="102">
        <f>'Inventory Ref Sheet'!AA2836</f>
        <v>0</v>
      </c>
      <c r="AG2836" s="59">
        <f>'Inventory Ref Sheet'!AD2836</f>
        <v>0</v>
      </c>
      <c r="AH2836" s="59">
        <f>'Inventory Ref Sheet'!AE2836</f>
        <v>0</v>
      </c>
      <c r="AI2836" s="100" t="str">
        <f ca="1">IF('Inventory Ref Sheet'!AG2836&gt;0,YEAR(TODAY())-'Inventory Ref Sheet'!AG2836,"")</f>
        <v/>
      </c>
      <c r="AJ2836" s="99"/>
      <c r="AK2836" s="60">
        <f>'Inventory Ref Sheet'!AJ2836</f>
        <v>0</v>
      </c>
      <c r="AL2836" s="99"/>
      <c r="AM2836" s="97" t="str">
        <f t="shared" si="152"/>
        <v/>
      </c>
    </row>
    <row r="2837" spans="10:39" x14ac:dyDescent="0.25">
      <c r="J2837" s="59">
        <f>'Inventory Ref Sheet'!AK2837</f>
        <v>0</v>
      </c>
      <c r="K2837" s="59">
        <f>'Inventory Ref Sheet'!AL2837</f>
        <v>0</v>
      </c>
      <c r="L2837" s="59">
        <f>'Inventory Ref Sheet'!AM2837</f>
        <v>0</v>
      </c>
      <c r="M2837" s="59">
        <f>'Inventory Ref Sheet'!AP2837</f>
        <v>0</v>
      </c>
      <c r="N2837" s="59">
        <f>'Inventory Ref Sheet'!AQ2837</f>
        <v>0</v>
      </c>
      <c r="O2837" s="100" t="str">
        <f ca="1">IF('Inventory Ref Sheet'!AS2837&gt;0,YEAR(TODAY())-'Inventory Ref Sheet'!AS2837,"")</f>
        <v/>
      </c>
      <c r="P2837" s="95">
        <f>'Inventory Ref Sheet'!AU2837</f>
        <v>0</v>
      </c>
      <c r="Q2837" s="60">
        <f>'Inventory Ref Sheet'!AV2837</f>
        <v>0</v>
      </c>
      <c r="R2837" s="61"/>
      <c r="S2837" s="100" t="str">
        <f t="shared" si="150"/>
        <v/>
      </c>
      <c r="T2837" s="59">
        <f>'Inventory Ref Sheet'!M2837</f>
        <v>0</v>
      </c>
      <c r="U2837" s="102">
        <f>'Inventory Ref Sheet'!N2837</f>
        <v>0</v>
      </c>
      <c r="V2837" s="59">
        <f>'Inventory Ref Sheet'!O2837</f>
        <v>0</v>
      </c>
      <c r="W2837" s="59">
        <f>'Inventory Ref Sheet'!R2837</f>
        <v>0</v>
      </c>
      <c r="X2837" s="59">
        <f>'Inventory Ref Sheet'!S2837</f>
        <v>0</v>
      </c>
      <c r="Y2837" s="100" t="str">
        <f ca="1">IF('Inventory Ref Sheet'!U2837&gt;0,YEAR(TODAY())-'Inventory Ref Sheet'!U2837,"")</f>
        <v/>
      </c>
      <c r="Z2837" s="95">
        <f>'Inventory Ref Sheet'!W2837</f>
        <v>0</v>
      </c>
      <c r="AA2837" s="60">
        <f>'Inventory Ref Sheet'!X2837</f>
        <v>0</v>
      </c>
      <c r="AB2837" s="61"/>
      <c r="AC2837" s="97" t="str">
        <f t="shared" si="151"/>
        <v/>
      </c>
      <c r="AD2837" s="59">
        <f>'Inventory Ref Sheet'!Y2837</f>
        <v>0</v>
      </c>
      <c r="AE2837" s="59">
        <f>'Inventory Ref Sheet'!Z2837</f>
        <v>0</v>
      </c>
      <c r="AF2837" s="102">
        <f>'Inventory Ref Sheet'!AA2837</f>
        <v>0</v>
      </c>
      <c r="AG2837" s="59">
        <f>'Inventory Ref Sheet'!AD2837</f>
        <v>0</v>
      </c>
      <c r="AH2837" s="59">
        <f>'Inventory Ref Sheet'!AE2837</f>
        <v>0</v>
      </c>
      <c r="AI2837" s="100" t="str">
        <f ca="1">IF('Inventory Ref Sheet'!AG2837&gt;0,YEAR(TODAY())-'Inventory Ref Sheet'!AG2837,"")</f>
        <v/>
      </c>
      <c r="AJ2837" s="99"/>
      <c r="AK2837" s="60">
        <f>'Inventory Ref Sheet'!AJ2837</f>
        <v>0</v>
      </c>
      <c r="AL2837" s="99"/>
      <c r="AM2837" s="97" t="str">
        <f t="shared" si="152"/>
        <v/>
      </c>
    </row>
    <row r="2838" spans="10:39" x14ac:dyDescent="0.25">
      <c r="J2838" s="59">
        <f>'Inventory Ref Sheet'!AK2838</f>
        <v>0</v>
      </c>
      <c r="K2838" s="59">
        <f>'Inventory Ref Sheet'!AL2838</f>
        <v>0</v>
      </c>
      <c r="L2838" s="59">
        <f>'Inventory Ref Sheet'!AM2838</f>
        <v>0</v>
      </c>
      <c r="M2838" s="59">
        <f>'Inventory Ref Sheet'!AP2838</f>
        <v>0</v>
      </c>
      <c r="N2838" s="59">
        <f>'Inventory Ref Sheet'!AQ2838</f>
        <v>0</v>
      </c>
      <c r="O2838" s="100" t="str">
        <f ca="1">IF('Inventory Ref Sheet'!AS2838&gt;0,YEAR(TODAY())-'Inventory Ref Sheet'!AS2838,"")</f>
        <v/>
      </c>
      <c r="P2838" s="95">
        <f>'Inventory Ref Sheet'!AU2838</f>
        <v>0</v>
      </c>
      <c r="Q2838" s="60">
        <f>'Inventory Ref Sheet'!AV2838</f>
        <v>0</v>
      </c>
      <c r="R2838" s="61"/>
      <c r="S2838" s="100" t="str">
        <f t="shared" si="150"/>
        <v/>
      </c>
      <c r="T2838" s="59">
        <f>'Inventory Ref Sheet'!M2838</f>
        <v>0</v>
      </c>
      <c r="U2838" s="102">
        <f>'Inventory Ref Sheet'!N2838</f>
        <v>0</v>
      </c>
      <c r="V2838" s="59">
        <f>'Inventory Ref Sheet'!O2838</f>
        <v>0</v>
      </c>
      <c r="W2838" s="59">
        <f>'Inventory Ref Sheet'!R2838</f>
        <v>0</v>
      </c>
      <c r="X2838" s="59">
        <f>'Inventory Ref Sheet'!S2838</f>
        <v>0</v>
      </c>
      <c r="Y2838" s="100" t="str">
        <f ca="1">IF('Inventory Ref Sheet'!U2838&gt;0,YEAR(TODAY())-'Inventory Ref Sheet'!U2838,"")</f>
        <v/>
      </c>
      <c r="Z2838" s="95">
        <f>'Inventory Ref Sheet'!W2838</f>
        <v>0</v>
      </c>
      <c r="AA2838" s="60">
        <f>'Inventory Ref Sheet'!X2838</f>
        <v>0</v>
      </c>
      <c r="AB2838" s="61"/>
      <c r="AC2838" s="97" t="str">
        <f t="shared" si="151"/>
        <v/>
      </c>
      <c r="AD2838" s="59">
        <f>'Inventory Ref Sheet'!Y2838</f>
        <v>0</v>
      </c>
      <c r="AE2838" s="59">
        <f>'Inventory Ref Sheet'!Z2838</f>
        <v>0</v>
      </c>
      <c r="AF2838" s="102">
        <f>'Inventory Ref Sheet'!AA2838</f>
        <v>0</v>
      </c>
      <c r="AG2838" s="59">
        <f>'Inventory Ref Sheet'!AD2838</f>
        <v>0</v>
      </c>
      <c r="AH2838" s="59">
        <f>'Inventory Ref Sheet'!AE2838</f>
        <v>0</v>
      </c>
      <c r="AI2838" s="100" t="str">
        <f ca="1">IF('Inventory Ref Sheet'!AG2838&gt;0,YEAR(TODAY())-'Inventory Ref Sheet'!AG2838,"")</f>
        <v/>
      </c>
      <c r="AJ2838" s="99"/>
      <c r="AK2838" s="60">
        <f>'Inventory Ref Sheet'!AJ2838</f>
        <v>0</v>
      </c>
      <c r="AL2838" s="99"/>
      <c r="AM2838" s="97" t="str">
        <f t="shared" si="152"/>
        <v/>
      </c>
    </row>
    <row r="2839" spans="10:39" x14ac:dyDescent="0.25">
      <c r="J2839" s="59">
        <f>'Inventory Ref Sheet'!AK2839</f>
        <v>0</v>
      </c>
      <c r="K2839" s="59">
        <f>'Inventory Ref Sheet'!AL2839</f>
        <v>0</v>
      </c>
      <c r="L2839" s="59">
        <f>'Inventory Ref Sheet'!AM2839</f>
        <v>0</v>
      </c>
      <c r="M2839" s="59">
        <f>'Inventory Ref Sheet'!AP2839</f>
        <v>0</v>
      </c>
      <c r="N2839" s="59">
        <f>'Inventory Ref Sheet'!AQ2839</f>
        <v>0</v>
      </c>
      <c r="O2839" s="100" t="str">
        <f ca="1">IF('Inventory Ref Sheet'!AS2839&gt;0,YEAR(TODAY())-'Inventory Ref Sheet'!AS2839,"")</f>
        <v/>
      </c>
      <c r="P2839" s="95">
        <f>'Inventory Ref Sheet'!AU2839</f>
        <v>0</v>
      </c>
      <c r="Q2839" s="60">
        <f>'Inventory Ref Sheet'!AV2839</f>
        <v>0</v>
      </c>
      <c r="R2839" s="61"/>
      <c r="S2839" s="100" t="str">
        <f t="shared" si="150"/>
        <v/>
      </c>
      <c r="T2839" s="59">
        <f>'Inventory Ref Sheet'!M2839</f>
        <v>0</v>
      </c>
      <c r="U2839" s="102">
        <f>'Inventory Ref Sheet'!N2839</f>
        <v>0</v>
      </c>
      <c r="V2839" s="59">
        <f>'Inventory Ref Sheet'!O2839</f>
        <v>0</v>
      </c>
      <c r="W2839" s="59">
        <f>'Inventory Ref Sheet'!R2839</f>
        <v>0</v>
      </c>
      <c r="X2839" s="59">
        <f>'Inventory Ref Sheet'!S2839</f>
        <v>0</v>
      </c>
      <c r="Y2839" s="100" t="str">
        <f ca="1">IF('Inventory Ref Sheet'!U2839&gt;0,YEAR(TODAY())-'Inventory Ref Sheet'!U2839,"")</f>
        <v/>
      </c>
      <c r="Z2839" s="95">
        <f>'Inventory Ref Sheet'!W2839</f>
        <v>0</v>
      </c>
      <c r="AA2839" s="60">
        <f>'Inventory Ref Sheet'!X2839</f>
        <v>0</v>
      </c>
      <c r="AB2839" s="61"/>
      <c r="AC2839" s="97" t="str">
        <f t="shared" si="151"/>
        <v/>
      </c>
      <c r="AD2839" s="59">
        <f>'Inventory Ref Sheet'!Y2839</f>
        <v>0</v>
      </c>
      <c r="AE2839" s="59">
        <f>'Inventory Ref Sheet'!Z2839</f>
        <v>0</v>
      </c>
      <c r="AF2839" s="102">
        <f>'Inventory Ref Sheet'!AA2839</f>
        <v>0</v>
      </c>
      <c r="AG2839" s="59">
        <f>'Inventory Ref Sheet'!AD2839</f>
        <v>0</v>
      </c>
      <c r="AH2839" s="59">
        <f>'Inventory Ref Sheet'!AE2839</f>
        <v>0</v>
      </c>
      <c r="AI2839" s="100" t="str">
        <f ca="1">IF('Inventory Ref Sheet'!AG2839&gt;0,YEAR(TODAY())-'Inventory Ref Sheet'!AG2839,"")</f>
        <v/>
      </c>
      <c r="AJ2839" s="99"/>
      <c r="AK2839" s="60">
        <f>'Inventory Ref Sheet'!AJ2839</f>
        <v>0</v>
      </c>
      <c r="AL2839" s="99"/>
      <c r="AM2839" s="97" t="str">
        <f t="shared" si="152"/>
        <v/>
      </c>
    </row>
    <row r="2840" spans="10:39" x14ac:dyDescent="0.25">
      <c r="J2840" s="59">
        <f>'Inventory Ref Sheet'!AK2840</f>
        <v>0</v>
      </c>
      <c r="K2840" s="59">
        <f>'Inventory Ref Sheet'!AL2840</f>
        <v>0</v>
      </c>
      <c r="L2840" s="59">
        <f>'Inventory Ref Sheet'!AM2840</f>
        <v>0</v>
      </c>
      <c r="M2840" s="59">
        <f>'Inventory Ref Sheet'!AP2840</f>
        <v>0</v>
      </c>
      <c r="N2840" s="59">
        <f>'Inventory Ref Sheet'!AQ2840</f>
        <v>0</v>
      </c>
      <c r="O2840" s="100" t="str">
        <f ca="1">IF('Inventory Ref Sheet'!AS2840&gt;0,YEAR(TODAY())-'Inventory Ref Sheet'!AS2840,"")</f>
        <v/>
      </c>
      <c r="P2840" s="95">
        <f>'Inventory Ref Sheet'!AU2840</f>
        <v>0</v>
      </c>
      <c r="Q2840" s="60">
        <f>'Inventory Ref Sheet'!AV2840</f>
        <v>0</v>
      </c>
      <c r="R2840" s="61"/>
      <c r="S2840" s="100" t="str">
        <f t="shared" si="150"/>
        <v/>
      </c>
      <c r="T2840" s="59">
        <f>'Inventory Ref Sheet'!M2840</f>
        <v>0</v>
      </c>
      <c r="U2840" s="102">
        <f>'Inventory Ref Sheet'!N2840</f>
        <v>0</v>
      </c>
      <c r="V2840" s="59">
        <f>'Inventory Ref Sheet'!O2840</f>
        <v>0</v>
      </c>
      <c r="W2840" s="59">
        <f>'Inventory Ref Sheet'!R2840</f>
        <v>0</v>
      </c>
      <c r="X2840" s="59">
        <f>'Inventory Ref Sheet'!S2840</f>
        <v>0</v>
      </c>
      <c r="Y2840" s="100" t="str">
        <f ca="1">IF('Inventory Ref Sheet'!U2840&gt;0,YEAR(TODAY())-'Inventory Ref Sheet'!U2840,"")</f>
        <v/>
      </c>
      <c r="Z2840" s="95">
        <f>'Inventory Ref Sheet'!W2840</f>
        <v>0</v>
      </c>
      <c r="AA2840" s="60">
        <f>'Inventory Ref Sheet'!X2840</f>
        <v>0</v>
      </c>
      <c r="AB2840" s="61"/>
      <c r="AC2840" s="97" t="str">
        <f t="shared" si="151"/>
        <v/>
      </c>
      <c r="AD2840" s="59">
        <f>'Inventory Ref Sheet'!Y2840</f>
        <v>0</v>
      </c>
      <c r="AE2840" s="59">
        <f>'Inventory Ref Sheet'!Z2840</f>
        <v>0</v>
      </c>
      <c r="AF2840" s="102">
        <f>'Inventory Ref Sheet'!AA2840</f>
        <v>0</v>
      </c>
      <c r="AG2840" s="59">
        <f>'Inventory Ref Sheet'!AD2840</f>
        <v>0</v>
      </c>
      <c r="AH2840" s="59">
        <f>'Inventory Ref Sheet'!AE2840</f>
        <v>0</v>
      </c>
      <c r="AI2840" s="100" t="str">
        <f ca="1">IF('Inventory Ref Sheet'!AG2840&gt;0,YEAR(TODAY())-'Inventory Ref Sheet'!AG2840,"")</f>
        <v/>
      </c>
      <c r="AJ2840" s="99"/>
      <c r="AK2840" s="60">
        <f>'Inventory Ref Sheet'!AJ2840</f>
        <v>0</v>
      </c>
      <c r="AL2840" s="99"/>
      <c r="AM2840" s="97" t="str">
        <f t="shared" si="152"/>
        <v/>
      </c>
    </row>
    <row r="2841" spans="10:39" x14ac:dyDescent="0.25">
      <c r="J2841" s="59">
        <f>'Inventory Ref Sheet'!AK2841</f>
        <v>0</v>
      </c>
      <c r="K2841" s="59">
        <f>'Inventory Ref Sheet'!AL2841</f>
        <v>0</v>
      </c>
      <c r="L2841" s="59">
        <f>'Inventory Ref Sheet'!AM2841</f>
        <v>0</v>
      </c>
      <c r="M2841" s="59">
        <f>'Inventory Ref Sheet'!AP2841</f>
        <v>0</v>
      </c>
      <c r="N2841" s="59">
        <f>'Inventory Ref Sheet'!AQ2841</f>
        <v>0</v>
      </c>
      <c r="O2841" s="100" t="str">
        <f ca="1">IF('Inventory Ref Sheet'!AS2841&gt;0,YEAR(TODAY())-'Inventory Ref Sheet'!AS2841,"")</f>
        <v/>
      </c>
      <c r="P2841" s="95">
        <f>'Inventory Ref Sheet'!AU2841</f>
        <v>0</v>
      </c>
      <c r="Q2841" s="60">
        <f>'Inventory Ref Sheet'!AV2841</f>
        <v>0</v>
      </c>
      <c r="R2841" s="61"/>
      <c r="S2841" s="100" t="str">
        <f t="shared" si="150"/>
        <v/>
      </c>
      <c r="T2841" s="59">
        <f>'Inventory Ref Sheet'!M2841</f>
        <v>0</v>
      </c>
      <c r="U2841" s="102">
        <f>'Inventory Ref Sheet'!N2841</f>
        <v>0</v>
      </c>
      <c r="V2841" s="59">
        <f>'Inventory Ref Sheet'!O2841</f>
        <v>0</v>
      </c>
      <c r="W2841" s="59">
        <f>'Inventory Ref Sheet'!R2841</f>
        <v>0</v>
      </c>
      <c r="X2841" s="59">
        <f>'Inventory Ref Sheet'!S2841</f>
        <v>0</v>
      </c>
      <c r="Y2841" s="100" t="str">
        <f ca="1">IF('Inventory Ref Sheet'!U2841&gt;0,YEAR(TODAY())-'Inventory Ref Sheet'!U2841,"")</f>
        <v/>
      </c>
      <c r="Z2841" s="95">
        <f>'Inventory Ref Sheet'!W2841</f>
        <v>0</v>
      </c>
      <c r="AA2841" s="60">
        <f>'Inventory Ref Sheet'!X2841</f>
        <v>0</v>
      </c>
      <c r="AB2841" s="61"/>
      <c r="AC2841" s="97" t="str">
        <f t="shared" si="151"/>
        <v/>
      </c>
      <c r="AD2841" s="59">
        <f>'Inventory Ref Sheet'!Y2841</f>
        <v>0</v>
      </c>
      <c r="AE2841" s="59">
        <f>'Inventory Ref Sheet'!Z2841</f>
        <v>0</v>
      </c>
      <c r="AF2841" s="102">
        <f>'Inventory Ref Sheet'!AA2841</f>
        <v>0</v>
      </c>
      <c r="AG2841" s="59">
        <f>'Inventory Ref Sheet'!AD2841</f>
        <v>0</v>
      </c>
      <c r="AH2841" s="59">
        <f>'Inventory Ref Sheet'!AE2841</f>
        <v>0</v>
      </c>
      <c r="AI2841" s="100" t="str">
        <f ca="1">IF('Inventory Ref Sheet'!AG2841&gt;0,YEAR(TODAY())-'Inventory Ref Sheet'!AG2841,"")</f>
        <v/>
      </c>
      <c r="AJ2841" s="99"/>
      <c r="AK2841" s="60">
        <f>'Inventory Ref Sheet'!AJ2841</f>
        <v>0</v>
      </c>
      <c r="AL2841" s="99"/>
      <c r="AM2841" s="97" t="str">
        <f t="shared" si="152"/>
        <v/>
      </c>
    </row>
    <row r="2842" spans="10:39" x14ac:dyDescent="0.25">
      <c r="J2842" s="59">
        <f>'Inventory Ref Sheet'!AK2842</f>
        <v>0</v>
      </c>
      <c r="K2842" s="59">
        <f>'Inventory Ref Sheet'!AL2842</f>
        <v>0</v>
      </c>
      <c r="L2842" s="59">
        <f>'Inventory Ref Sheet'!AM2842</f>
        <v>0</v>
      </c>
      <c r="M2842" s="59">
        <f>'Inventory Ref Sheet'!AP2842</f>
        <v>0</v>
      </c>
      <c r="N2842" s="59">
        <f>'Inventory Ref Sheet'!AQ2842</f>
        <v>0</v>
      </c>
      <c r="O2842" s="100" t="str">
        <f ca="1">IF('Inventory Ref Sheet'!AS2842&gt;0,YEAR(TODAY())-'Inventory Ref Sheet'!AS2842,"")</f>
        <v/>
      </c>
      <c r="P2842" s="95">
        <f>'Inventory Ref Sheet'!AU2842</f>
        <v>0</v>
      </c>
      <c r="Q2842" s="60">
        <f>'Inventory Ref Sheet'!AV2842</f>
        <v>0</v>
      </c>
      <c r="R2842" s="61"/>
      <c r="S2842" s="100" t="str">
        <f t="shared" si="150"/>
        <v/>
      </c>
      <c r="T2842" s="59">
        <f>'Inventory Ref Sheet'!M2842</f>
        <v>0</v>
      </c>
      <c r="U2842" s="102">
        <f>'Inventory Ref Sheet'!N2842</f>
        <v>0</v>
      </c>
      <c r="V2842" s="59">
        <f>'Inventory Ref Sheet'!O2842</f>
        <v>0</v>
      </c>
      <c r="W2842" s="59">
        <f>'Inventory Ref Sheet'!R2842</f>
        <v>0</v>
      </c>
      <c r="X2842" s="59">
        <f>'Inventory Ref Sheet'!S2842</f>
        <v>0</v>
      </c>
      <c r="Y2842" s="100" t="str">
        <f ca="1">IF('Inventory Ref Sheet'!U2842&gt;0,YEAR(TODAY())-'Inventory Ref Sheet'!U2842,"")</f>
        <v/>
      </c>
      <c r="Z2842" s="95">
        <f>'Inventory Ref Sheet'!W2842</f>
        <v>0</v>
      </c>
      <c r="AA2842" s="60">
        <f>'Inventory Ref Sheet'!X2842</f>
        <v>0</v>
      </c>
      <c r="AB2842" s="61"/>
      <c r="AC2842" s="97" t="str">
        <f t="shared" si="151"/>
        <v/>
      </c>
      <c r="AD2842" s="59">
        <f>'Inventory Ref Sheet'!Y2842</f>
        <v>0</v>
      </c>
      <c r="AE2842" s="59">
        <f>'Inventory Ref Sheet'!Z2842</f>
        <v>0</v>
      </c>
      <c r="AF2842" s="102">
        <f>'Inventory Ref Sheet'!AA2842</f>
        <v>0</v>
      </c>
      <c r="AG2842" s="59">
        <f>'Inventory Ref Sheet'!AD2842</f>
        <v>0</v>
      </c>
      <c r="AH2842" s="59">
        <f>'Inventory Ref Sheet'!AE2842</f>
        <v>0</v>
      </c>
      <c r="AI2842" s="100" t="str">
        <f ca="1">IF('Inventory Ref Sheet'!AG2842&gt;0,YEAR(TODAY())-'Inventory Ref Sheet'!AG2842,"")</f>
        <v/>
      </c>
      <c r="AJ2842" s="99"/>
      <c r="AK2842" s="60">
        <f>'Inventory Ref Sheet'!AJ2842</f>
        <v>0</v>
      </c>
      <c r="AL2842" s="99"/>
      <c r="AM2842" s="97" t="str">
        <f t="shared" si="152"/>
        <v/>
      </c>
    </row>
    <row r="2843" spans="10:39" x14ac:dyDescent="0.25">
      <c r="J2843" s="59">
        <f>'Inventory Ref Sheet'!AK2843</f>
        <v>0</v>
      </c>
      <c r="K2843" s="59">
        <f>'Inventory Ref Sheet'!AL2843</f>
        <v>0</v>
      </c>
      <c r="L2843" s="59">
        <f>'Inventory Ref Sheet'!AM2843</f>
        <v>0</v>
      </c>
      <c r="M2843" s="59">
        <f>'Inventory Ref Sheet'!AP2843</f>
        <v>0</v>
      </c>
      <c r="N2843" s="59">
        <f>'Inventory Ref Sheet'!AQ2843</f>
        <v>0</v>
      </c>
      <c r="O2843" s="100" t="str">
        <f ca="1">IF('Inventory Ref Sheet'!AS2843&gt;0,YEAR(TODAY())-'Inventory Ref Sheet'!AS2843,"")</f>
        <v/>
      </c>
      <c r="P2843" s="95">
        <f>'Inventory Ref Sheet'!AU2843</f>
        <v>0</v>
      </c>
      <c r="Q2843" s="60">
        <f>'Inventory Ref Sheet'!AV2843</f>
        <v>0</v>
      </c>
      <c r="R2843" s="61"/>
      <c r="S2843" s="100" t="str">
        <f t="shared" si="150"/>
        <v/>
      </c>
      <c r="T2843" s="59">
        <f>'Inventory Ref Sheet'!M2843</f>
        <v>0</v>
      </c>
      <c r="U2843" s="102">
        <f>'Inventory Ref Sheet'!N2843</f>
        <v>0</v>
      </c>
      <c r="V2843" s="59">
        <f>'Inventory Ref Sheet'!O2843</f>
        <v>0</v>
      </c>
      <c r="W2843" s="59">
        <f>'Inventory Ref Sheet'!R2843</f>
        <v>0</v>
      </c>
      <c r="X2843" s="59">
        <f>'Inventory Ref Sheet'!S2843</f>
        <v>0</v>
      </c>
      <c r="Y2843" s="100" t="str">
        <f ca="1">IF('Inventory Ref Sheet'!U2843&gt;0,YEAR(TODAY())-'Inventory Ref Sheet'!U2843,"")</f>
        <v/>
      </c>
      <c r="Z2843" s="95">
        <f>'Inventory Ref Sheet'!W2843</f>
        <v>0</v>
      </c>
      <c r="AA2843" s="60">
        <f>'Inventory Ref Sheet'!X2843</f>
        <v>0</v>
      </c>
      <c r="AB2843" s="61"/>
      <c r="AC2843" s="97" t="str">
        <f t="shared" si="151"/>
        <v/>
      </c>
      <c r="AD2843" s="59">
        <f>'Inventory Ref Sheet'!Y2843</f>
        <v>0</v>
      </c>
      <c r="AE2843" s="59">
        <f>'Inventory Ref Sheet'!Z2843</f>
        <v>0</v>
      </c>
      <c r="AF2843" s="102">
        <f>'Inventory Ref Sheet'!AA2843</f>
        <v>0</v>
      </c>
      <c r="AG2843" s="59">
        <f>'Inventory Ref Sheet'!AD2843</f>
        <v>0</v>
      </c>
      <c r="AH2843" s="59">
        <f>'Inventory Ref Sheet'!AE2843</f>
        <v>0</v>
      </c>
      <c r="AI2843" s="100" t="str">
        <f ca="1">IF('Inventory Ref Sheet'!AG2843&gt;0,YEAR(TODAY())-'Inventory Ref Sheet'!AG2843,"")</f>
        <v/>
      </c>
      <c r="AJ2843" s="99"/>
      <c r="AK2843" s="60">
        <f>'Inventory Ref Sheet'!AJ2843</f>
        <v>0</v>
      </c>
      <c r="AL2843" s="99"/>
      <c r="AM2843" s="97" t="str">
        <f t="shared" si="152"/>
        <v/>
      </c>
    </row>
    <row r="2844" spans="10:39" x14ac:dyDescent="0.25">
      <c r="J2844" s="59">
        <f>'Inventory Ref Sheet'!AK2844</f>
        <v>0</v>
      </c>
      <c r="K2844" s="59">
        <f>'Inventory Ref Sheet'!AL2844</f>
        <v>0</v>
      </c>
      <c r="L2844" s="59">
        <f>'Inventory Ref Sheet'!AM2844</f>
        <v>0</v>
      </c>
      <c r="M2844" s="59">
        <f>'Inventory Ref Sheet'!AP2844</f>
        <v>0</v>
      </c>
      <c r="N2844" s="59">
        <f>'Inventory Ref Sheet'!AQ2844</f>
        <v>0</v>
      </c>
      <c r="O2844" s="100" t="str">
        <f ca="1">IF('Inventory Ref Sheet'!AS2844&gt;0,YEAR(TODAY())-'Inventory Ref Sheet'!AS2844,"")</f>
        <v/>
      </c>
      <c r="P2844" s="95">
        <f>'Inventory Ref Sheet'!AU2844</f>
        <v>0</v>
      </c>
      <c r="Q2844" s="60">
        <f>'Inventory Ref Sheet'!AV2844</f>
        <v>0</v>
      </c>
      <c r="R2844" s="61"/>
      <c r="S2844" s="100" t="str">
        <f t="shared" si="150"/>
        <v/>
      </c>
      <c r="T2844" s="59">
        <f>'Inventory Ref Sheet'!M2844</f>
        <v>0</v>
      </c>
      <c r="U2844" s="102">
        <f>'Inventory Ref Sheet'!N2844</f>
        <v>0</v>
      </c>
      <c r="V2844" s="59">
        <f>'Inventory Ref Sheet'!O2844</f>
        <v>0</v>
      </c>
      <c r="W2844" s="59">
        <f>'Inventory Ref Sheet'!R2844</f>
        <v>0</v>
      </c>
      <c r="X2844" s="59">
        <f>'Inventory Ref Sheet'!S2844</f>
        <v>0</v>
      </c>
      <c r="Y2844" s="100" t="str">
        <f ca="1">IF('Inventory Ref Sheet'!U2844&gt;0,YEAR(TODAY())-'Inventory Ref Sheet'!U2844,"")</f>
        <v/>
      </c>
      <c r="Z2844" s="95">
        <f>'Inventory Ref Sheet'!W2844</f>
        <v>0</v>
      </c>
      <c r="AA2844" s="60">
        <f>'Inventory Ref Sheet'!X2844</f>
        <v>0</v>
      </c>
      <c r="AB2844" s="61"/>
      <c r="AC2844" s="97" t="str">
        <f t="shared" si="151"/>
        <v/>
      </c>
      <c r="AD2844" s="59">
        <f>'Inventory Ref Sheet'!Y2844</f>
        <v>0</v>
      </c>
      <c r="AE2844" s="59">
        <f>'Inventory Ref Sheet'!Z2844</f>
        <v>0</v>
      </c>
      <c r="AF2844" s="102">
        <f>'Inventory Ref Sheet'!AA2844</f>
        <v>0</v>
      </c>
      <c r="AG2844" s="59">
        <f>'Inventory Ref Sheet'!AD2844</f>
        <v>0</v>
      </c>
      <c r="AH2844" s="59">
        <f>'Inventory Ref Sheet'!AE2844</f>
        <v>0</v>
      </c>
      <c r="AI2844" s="100" t="str">
        <f ca="1">IF('Inventory Ref Sheet'!AG2844&gt;0,YEAR(TODAY())-'Inventory Ref Sheet'!AG2844,"")</f>
        <v/>
      </c>
      <c r="AJ2844" s="99"/>
      <c r="AK2844" s="60">
        <f>'Inventory Ref Sheet'!AJ2844</f>
        <v>0</v>
      </c>
      <c r="AL2844" s="99"/>
      <c r="AM2844" s="97" t="str">
        <f t="shared" si="152"/>
        <v/>
      </c>
    </row>
    <row r="2845" spans="10:39" x14ac:dyDescent="0.25">
      <c r="J2845" s="59">
        <f>'Inventory Ref Sheet'!AK2845</f>
        <v>0</v>
      </c>
      <c r="K2845" s="59">
        <f>'Inventory Ref Sheet'!AL2845</f>
        <v>0</v>
      </c>
      <c r="L2845" s="59">
        <f>'Inventory Ref Sheet'!AM2845</f>
        <v>0</v>
      </c>
      <c r="M2845" s="59">
        <f>'Inventory Ref Sheet'!AP2845</f>
        <v>0</v>
      </c>
      <c r="N2845" s="59">
        <f>'Inventory Ref Sheet'!AQ2845</f>
        <v>0</v>
      </c>
      <c r="O2845" s="100" t="str">
        <f ca="1">IF('Inventory Ref Sheet'!AS2845&gt;0,YEAR(TODAY())-'Inventory Ref Sheet'!AS2845,"")</f>
        <v/>
      </c>
      <c r="P2845" s="95">
        <f>'Inventory Ref Sheet'!AU2845</f>
        <v>0</v>
      </c>
      <c r="Q2845" s="60">
        <f>'Inventory Ref Sheet'!AV2845</f>
        <v>0</v>
      </c>
      <c r="R2845" s="61"/>
      <c r="S2845" s="100" t="str">
        <f t="shared" si="150"/>
        <v/>
      </c>
      <c r="T2845" s="59">
        <f>'Inventory Ref Sheet'!M2845</f>
        <v>0</v>
      </c>
      <c r="U2845" s="102">
        <f>'Inventory Ref Sheet'!N2845</f>
        <v>0</v>
      </c>
      <c r="V2845" s="59">
        <f>'Inventory Ref Sheet'!O2845</f>
        <v>0</v>
      </c>
      <c r="W2845" s="59">
        <f>'Inventory Ref Sheet'!R2845</f>
        <v>0</v>
      </c>
      <c r="X2845" s="59">
        <f>'Inventory Ref Sheet'!S2845</f>
        <v>0</v>
      </c>
      <c r="Y2845" s="100" t="str">
        <f ca="1">IF('Inventory Ref Sheet'!U2845&gt;0,YEAR(TODAY())-'Inventory Ref Sheet'!U2845,"")</f>
        <v/>
      </c>
      <c r="Z2845" s="95">
        <f>'Inventory Ref Sheet'!W2845</f>
        <v>0</v>
      </c>
      <c r="AA2845" s="60">
        <f>'Inventory Ref Sheet'!X2845</f>
        <v>0</v>
      </c>
      <c r="AB2845" s="61"/>
      <c r="AC2845" s="97" t="str">
        <f t="shared" si="151"/>
        <v/>
      </c>
      <c r="AD2845" s="59">
        <f>'Inventory Ref Sheet'!Y2845</f>
        <v>0</v>
      </c>
      <c r="AE2845" s="59">
        <f>'Inventory Ref Sheet'!Z2845</f>
        <v>0</v>
      </c>
      <c r="AF2845" s="102">
        <f>'Inventory Ref Sheet'!AA2845</f>
        <v>0</v>
      </c>
      <c r="AG2845" s="59">
        <f>'Inventory Ref Sheet'!AD2845</f>
        <v>0</v>
      </c>
      <c r="AH2845" s="59">
        <f>'Inventory Ref Sheet'!AE2845</f>
        <v>0</v>
      </c>
      <c r="AI2845" s="100" t="str">
        <f ca="1">IF('Inventory Ref Sheet'!AG2845&gt;0,YEAR(TODAY())-'Inventory Ref Sheet'!AG2845,"")</f>
        <v/>
      </c>
      <c r="AJ2845" s="99"/>
      <c r="AK2845" s="60">
        <f>'Inventory Ref Sheet'!AJ2845</f>
        <v>0</v>
      </c>
      <c r="AL2845" s="99"/>
      <c r="AM2845" s="97" t="str">
        <f t="shared" si="152"/>
        <v/>
      </c>
    </row>
    <row r="2846" spans="10:39" x14ac:dyDescent="0.25">
      <c r="J2846" s="59">
        <f>'Inventory Ref Sheet'!AK2846</f>
        <v>0</v>
      </c>
      <c r="K2846" s="59">
        <f>'Inventory Ref Sheet'!AL2846</f>
        <v>0</v>
      </c>
      <c r="L2846" s="59">
        <f>'Inventory Ref Sheet'!AM2846</f>
        <v>0</v>
      </c>
      <c r="M2846" s="59">
        <f>'Inventory Ref Sheet'!AP2846</f>
        <v>0</v>
      </c>
      <c r="N2846" s="59">
        <f>'Inventory Ref Sheet'!AQ2846</f>
        <v>0</v>
      </c>
      <c r="O2846" s="100" t="str">
        <f ca="1">IF('Inventory Ref Sheet'!AS2846&gt;0,YEAR(TODAY())-'Inventory Ref Sheet'!AS2846,"")</f>
        <v/>
      </c>
      <c r="P2846" s="95">
        <f>'Inventory Ref Sheet'!AU2846</f>
        <v>0</v>
      </c>
      <c r="Q2846" s="60">
        <f>'Inventory Ref Sheet'!AV2846</f>
        <v>0</v>
      </c>
      <c r="R2846" s="61"/>
      <c r="S2846" s="100" t="str">
        <f t="shared" si="150"/>
        <v/>
      </c>
      <c r="T2846" s="59">
        <f>'Inventory Ref Sheet'!M2846</f>
        <v>0</v>
      </c>
      <c r="U2846" s="102">
        <f>'Inventory Ref Sheet'!N2846</f>
        <v>0</v>
      </c>
      <c r="V2846" s="59">
        <f>'Inventory Ref Sheet'!O2846</f>
        <v>0</v>
      </c>
      <c r="W2846" s="59">
        <f>'Inventory Ref Sheet'!R2846</f>
        <v>0</v>
      </c>
      <c r="X2846" s="59">
        <f>'Inventory Ref Sheet'!S2846</f>
        <v>0</v>
      </c>
      <c r="Y2846" s="100" t="str">
        <f ca="1">IF('Inventory Ref Sheet'!U2846&gt;0,YEAR(TODAY())-'Inventory Ref Sheet'!U2846,"")</f>
        <v/>
      </c>
      <c r="Z2846" s="95">
        <f>'Inventory Ref Sheet'!W2846</f>
        <v>0</v>
      </c>
      <c r="AA2846" s="60">
        <f>'Inventory Ref Sheet'!X2846</f>
        <v>0</v>
      </c>
      <c r="AB2846" s="61"/>
      <c r="AC2846" s="97" t="str">
        <f t="shared" si="151"/>
        <v/>
      </c>
      <c r="AD2846" s="59">
        <f>'Inventory Ref Sheet'!Y2846</f>
        <v>0</v>
      </c>
      <c r="AE2846" s="59">
        <f>'Inventory Ref Sheet'!Z2846</f>
        <v>0</v>
      </c>
      <c r="AF2846" s="102">
        <f>'Inventory Ref Sheet'!AA2846</f>
        <v>0</v>
      </c>
      <c r="AG2846" s="59">
        <f>'Inventory Ref Sheet'!AD2846</f>
        <v>0</v>
      </c>
      <c r="AH2846" s="59">
        <f>'Inventory Ref Sheet'!AE2846</f>
        <v>0</v>
      </c>
      <c r="AI2846" s="100" t="str">
        <f ca="1">IF('Inventory Ref Sheet'!AG2846&gt;0,YEAR(TODAY())-'Inventory Ref Sheet'!AG2846,"")</f>
        <v/>
      </c>
      <c r="AJ2846" s="99"/>
      <c r="AK2846" s="60">
        <f>'Inventory Ref Sheet'!AJ2846</f>
        <v>0</v>
      </c>
      <c r="AL2846" s="99"/>
      <c r="AM2846" s="97" t="str">
        <f t="shared" si="152"/>
        <v/>
      </c>
    </row>
    <row r="2847" spans="10:39" x14ac:dyDescent="0.25">
      <c r="J2847" s="59">
        <f>'Inventory Ref Sheet'!AK2847</f>
        <v>0</v>
      </c>
      <c r="K2847" s="59">
        <f>'Inventory Ref Sheet'!AL2847</f>
        <v>0</v>
      </c>
      <c r="L2847" s="59">
        <f>'Inventory Ref Sheet'!AM2847</f>
        <v>0</v>
      </c>
      <c r="M2847" s="59">
        <f>'Inventory Ref Sheet'!AP2847</f>
        <v>0</v>
      </c>
      <c r="N2847" s="59">
        <f>'Inventory Ref Sheet'!AQ2847</f>
        <v>0</v>
      </c>
      <c r="O2847" s="100" t="str">
        <f ca="1">IF('Inventory Ref Sheet'!AS2847&gt;0,YEAR(TODAY())-'Inventory Ref Sheet'!AS2847,"")</f>
        <v/>
      </c>
      <c r="P2847" s="95">
        <f>'Inventory Ref Sheet'!AU2847</f>
        <v>0</v>
      </c>
      <c r="Q2847" s="60">
        <f>'Inventory Ref Sheet'!AV2847</f>
        <v>0</v>
      </c>
      <c r="R2847" s="61"/>
      <c r="S2847" s="100" t="str">
        <f t="shared" si="150"/>
        <v/>
      </c>
      <c r="T2847" s="59">
        <f>'Inventory Ref Sheet'!M2847</f>
        <v>0</v>
      </c>
      <c r="U2847" s="102">
        <f>'Inventory Ref Sheet'!N2847</f>
        <v>0</v>
      </c>
      <c r="V2847" s="59">
        <f>'Inventory Ref Sheet'!O2847</f>
        <v>0</v>
      </c>
      <c r="W2847" s="59">
        <f>'Inventory Ref Sheet'!R2847</f>
        <v>0</v>
      </c>
      <c r="X2847" s="59">
        <f>'Inventory Ref Sheet'!S2847</f>
        <v>0</v>
      </c>
      <c r="Y2847" s="100" t="str">
        <f ca="1">IF('Inventory Ref Sheet'!U2847&gt;0,YEAR(TODAY())-'Inventory Ref Sheet'!U2847,"")</f>
        <v/>
      </c>
      <c r="Z2847" s="95">
        <f>'Inventory Ref Sheet'!W2847</f>
        <v>0</v>
      </c>
      <c r="AA2847" s="60">
        <f>'Inventory Ref Sheet'!X2847</f>
        <v>0</v>
      </c>
      <c r="AB2847" s="61"/>
      <c r="AC2847" s="97" t="str">
        <f t="shared" si="151"/>
        <v/>
      </c>
      <c r="AD2847" s="59">
        <f>'Inventory Ref Sheet'!Y2847</f>
        <v>0</v>
      </c>
      <c r="AE2847" s="59">
        <f>'Inventory Ref Sheet'!Z2847</f>
        <v>0</v>
      </c>
      <c r="AF2847" s="102">
        <f>'Inventory Ref Sheet'!AA2847</f>
        <v>0</v>
      </c>
      <c r="AG2847" s="59">
        <f>'Inventory Ref Sheet'!AD2847</f>
        <v>0</v>
      </c>
      <c r="AH2847" s="59">
        <f>'Inventory Ref Sheet'!AE2847</f>
        <v>0</v>
      </c>
      <c r="AI2847" s="100" t="str">
        <f ca="1">IF('Inventory Ref Sheet'!AG2847&gt;0,YEAR(TODAY())-'Inventory Ref Sheet'!AG2847,"")</f>
        <v/>
      </c>
      <c r="AJ2847" s="99"/>
      <c r="AK2847" s="60">
        <f>'Inventory Ref Sheet'!AJ2847</f>
        <v>0</v>
      </c>
      <c r="AL2847" s="99"/>
      <c r="AM2847" s="97" t="str">
        <f t="shared" si="152"/>
        <v/>
      </c>
    </row>
    <row r="2848" spans="10:39" x14ac:dyDescent="0.25">
      <c r="J2848" s="59">
        <f>'Inventory Ref Sheet'!AK2848</f>
        <v>0</v>
      </c>
      <c r="K2848" s="59">
        <f>'Inventory Ref Sheet'!AL2848</f>
        <v>0</v>
      </c>
      <c r="L2848" s="59">
        <f>'Inventory Ref Sheet'!AM2848</f>
        <v>0</v>
      </c>
      <c r="M2848" s="59">
        <f>'Inventory Ref Sheet'!AP2848</f>
        <v>0</v>
      </c>
      <c r="N2848" s="59">
        <f>'Inventory Ref Sheet'!AQ2848</f>
        <v>0</v>
      </c>
      <c r="O2848" s="100" t="str">
        <f ca="1">IF('Inventory Ref Sheet'!AS2848&gt;0,YEAR(TODAY())-'Inventory Ref Sheet'!AS2848,"")</f>
        <v/>
      </c>
      <c r="P2848" s="95">
        <f>'Inventory Ref Sheet'!AU2848</f>
        <v>0</v>
      </c>
      <c r="Q2848" s="60">
        <f>'Inventory Ref Sheet'!AV2848</f>
        <v>0</v>
      </c>
      <c r="R2848" s="61"/>
      <c r="S2848" s="100" t="str">
        <f t="shared" si="150"/>
        <v/>
      </c>
      <c r="T2848" s="59">
        <f>'Inventory Ref Sheet'!M2848</f>
        <v>0</v>
      </c>
      <c r="U2848" s="102">
        <f>'Inventory Ref Sheet'!N2848</f>
        <v>0</v>
      </c>
      <c r="V2848" s="59">
        <f>'Inventory Ref Sheet'!O2848</f>
        <v>0</v>
      </c>
      <c r="W2848" s="59">
        <f>'Inventory Ref Sheet'!R2848</f>
        <v>0</v>
      </c>
      <c r="X2848" s="59">
        <f>'Inventory Ref Sheet'!S2848</f>
        <v>0</v>
      </c>
      <c r="Y2848" s="100" t="str">
        <f ca="1">IF('Inventory Ref Sheet'!U2848&gt;0,YEAR(TODAY())-'Inventory Ref Sheet'!U2848,"")</f>
        <v/>
      </c>
      <c r="Z2848" s="95">
        <f>'Inventory Ref Sheet'!W2848</f>
        <v>0</v>
      </c>
      <c r="AA2848" s="60">
        <f>'Inventory Ref Sheet'!X2848</f>
        <v>0</v>
      </c>
      <c r="AB2848" s="61"/>
      <c r="AC2848" s="97" t="str">
        <f t="shared" si="151"/>
        <v/>
      </c>
      <c r="AD2848" s="59">
        <f>'Inventory Ref Sheet'!Y2848</f>
        <v>0</v>
      </c>
      <c r="AE2848" s="59">
        <f>'Inventory Ref Sheet'!Z2848</f>
        <v>0</v>
      </c>
      <c r="AF2848" s="102">
        <f>'Inventory Ref Sheet'!AA2848</f>
        <v>0</v>
      </c>
      <c r="AG2848" s="59">
        <f>'Inventory Ref Sheet'!AD2848</f>
        <v>0</v>
      </c>
      <c r="AH2848" s="59">
        <f>'Inventory Ref Sheet'!AE2848</f>
        <v>0</v>
      </c>
      <c r="AI2848" s="100" t="str">
        <f ca="1">IF('Inventory Ref Sheet'!AG2848&gt;0,YEAR(TODAY())-'Inventory Ref Sheet'!AG2848,"")</f>
        <v/>
      </c>
      <c r="AJ2848" s="99"/>
      <c r="AK2848" s="60">
        <f>'Inventory Ref Sheet'!AJ2848</f>
        <v>0</v>
      </c>
      <c r="AL2848" s="99"/>
      <c r="AM2848" s="97" t="str">
        <f t="shared" si="152"/>
        <v/>
      </c>
    </row>
    <row r="2849" spans="10:39" x14ac:dyDescent="0.25">
      <c r="J2849" s="59">
        <f>'Inventory Ref Sheet'!AK2849</f>
        <v>0</v>
      </c>
      <c r="K2849" s="59">
        <f>'Inventory Ref Sheet'!AL2849</f>
        <v>0</v>
      </c>
      <c r="L2849" s="59">
        <f>'Inventory Ref Sheet'!AM2849</f>
        <v>0</v>
      </c>
      <c r="M2849" s="59">
        <f>'Inventory Ref Sheet'!AP2849</f>
        <v>0</v>
      </c>
      <c r="N2849" s="59">
        <f>'Inventory Ref Sheet'!AQ2849</f>
        <v>0</v>
      </c>
      <c r="O2849" s="100" t="str">
        <f ca="1">IF('Inventory Ref Sheet'!AS2849&gt;0,YEAR(TODAY())-'Inventory Ref Sheet'!AS2849,"")</f>
        <v/>
      </c>
      <c r="P2849" s="95">
        <f>'Inventory Ref Sheet'!AU2849</f>
        <v>0</v>
      </c>
      <c r="Q2849" s="60">
        <f>'Inventory Ref Sheet'!AV2849</f>
        <v>0</v>
      </c>
      <c r="R2849" s="61"/>
      <c r="S2849" s="100" t="str">
        <f t="shared" si="150"/>
        <v/>
      </c>
      <c r="T2849" s="59">
        <f>'Inventory Ref Sheet'!M2849</f>
        <v>0</v>
      </c>
      <c r="U2849" s="102">
        <f>'Inventory Ref Sheet'!N2849</f>
        <v>0</v>
      </c>
      <c r="V2849" s="59">
        <f>'Inventory Ref Sheet'!O2849</f>
        <v>0</v>
      </c>
      <c r="W2849" s="59">
        <f>'Inventory Ref Sheet'!R2849</f>
        <v>0</v>
      </c>
      <c r="X2849" s="59">
        <f>'Inventory Ref Sheet'!S2849</f>
        <v>0</v>
      </c>
      <c r="Y2849" s="100" t="str">
        <f ca="1">IF('Inventory Ref Sheet'!U2849&gt;0,YEAR(TODAY())-'Inventory Ref Sheet'!U2849,"")</f>
        <v/>
      </c>
      <c r="Z2849" s="95">
        <f>'Inventory Ref Sheet'!W2849</f>
        <v>0</v>
      </c>
      <c r="AA2849" s="60">
        <f>'Inventory Ref Sheet'!X2849</f>
        <v>0</v>
      </c>
      <c r="AB2849" s="61"/>
      <c r="AC2849" s="97" t="str">
        <f t="shared" si="151"/>
        <v/>
      </c>
      <c r="AD2849" s="59">
        <f>'Inventory Ref Sheet'!Y2849</f>
        <v>0</v>
      </c>
      <c r="AE2849" s="59">
        <f>'Inventory Ref Sheet'!Z2849</f>
        <v>0</v>
      </c>
      <c r="AF2849" s="102">
        <f>'Inventory Ref Sheet'!AA2849</f>
        <v>0</v>
      </c>
      <c r="AG2849" s="59">
        <f>'Inventory Ref Sheet'!AD2849</f>
        <v>0</v>
      </c>
      <c r="AH2849" s="59">
        <f>'Inventory Ref Sheet'!AE2849</f>
        <v>0</v>
      </c>
      <c r="AI2849" s="100" t="str">
        <f ca="1">IF('Inventory Ref Sheet'!AG2849&gt;0,YEAR(TODAY())-'Inventory Ref Sheet'!AG2849,"")</f>
        <v/>
      </c>
      <c r="AJ2849" s="99"/>
      <c r="AK2849" s="60">
        <f>'Inventory Ref Sheet'!AJ2849</f>
        <v>0</v>
      </c>
      <c r="AL2849" s="99"/>
      <c r="AM2849" s="97" t="str">
        <f t="shared" si="152"/>
        <v/>
      </c>
    </row>
    <row r="2850" spans="10:39" x14ac:dyDescent="0.25">
      <c r="J2850" s="59">
        <f>'Inventory Ref Sheet'!AK2850</f>
        <v>0</v>
      </c>
      <c r="K2850" s="59">
        <f>'Inventory Ref Sheet'!AL2850</f>
        <v>0</v>
      </c>
      <c r="L2850" s="59">
        <f>'Inventory Ref Sheet'!AM2850</f>
        <v>0</v>
      </c>
      <c r="M2850" s="59">
        <f>'Inventory Ref Sheet'!AP2850</f>
        <v>0</v>
      </c>
      <c r="N2850" s="59">
        <f>'Inventory Ref Sheet'!AQ2850</f>
        <v>0</v>
      </c>
      <c r="O2850" s="100" t="str">
        <f ca="1">IF('Inventory Ref Sheet'!AS2850&gt;0,YEAR(TODAY())-'Inventory Ref Sheet'!AS2850,"")</f>
        <v/>
      </c>
      <c r="P2850" s="95">
        <f>'Inventory Ref Sheet'!AU2850</f>
        <v>0</v>
      </c>
      <c r="Q2850" s="60">
        <f>'Inventory Ref Sheet'!AV2850</f>
        <v>0</v>
      </c>
      <c r="R2850" s="61"/>
      <c r="S2850" s="100" t="str">
        <f t="shared" si="150"/>
        <v/>
      </c>
      <c r="T2850" s="59">
        <f>'Inventory Ref Sheet'!M2850</f>
        <v>0</v>
      </c>
      <c r="U2850" s="102">
        <f>'Inventory Ref Sheet'!N2850</f>
        <v>0</v>
      </c>
      <c r="V2850" s="59">
        <f>'Inventory Ref Sheet'!O2850</f>
        <v>0</v>
      </c>
      <c r="W2850" s="59">
        <f>'Inventory Ref Sheet'!R2850</f>
        <v>0</v>
      </c>
      <c r="X2850" s="59">
        <f>'Inventory Ref Sheet'!S2850</f>
        <v>0</v>
      </c>
      <c r="Y2850" s="100" t="str">
        <f ca="1">IF('Inventory Ref Sheet'!U2850&gt;0,YEAR(TODAY())-'Inventory Ref Sheet'!U2850,"")</f>
        <v/>
      </c>
      <c r="Z2850" s="95">
        <f>'Inventory Ref Sheet'!W2850</f>
        <v>0</v>
      </c>
      <c r="AA2850" s="60">
        <f>'Inventory Ref Sheet'!X2850</f>
        <v>0</v>
      </c>
      <c r="AB2850" s="61"/>
      <c r="AC2850" s="97" t="str">
        <f t="shared" si="151"/>
        <v/>
      </c>
      <c r="AD2850" s="59">
        <f>'Inventory Ref Sheet'!Y2850</f>
        <v>0</v>
      </c>
      <c r="AE2850" s="59">
        <f>'Inventory Ref Sheet'!Z2850</f>
        <v>0</v>
      </c>
      <c r="AF2850" s="102">
        <f>'Inventory Ref Sheet'!AA2850</f>
        <v>0</v>
      </c>
      <c r="AG2850" s="59">
        <f>'Inventory Ref Sheet'!AD2850</f>
        <v>0</v>
      </c>
      <c r="AH2850" s="59">
        <f>'Inventory Ref Sheet'!AE2850</f>
        <v>0</v>
      </c>
      <c r="AI2850" s="100" t="str">
        <f ca="1">IF('Inventory Ref Sheet'!AG2850&gt;0,YEAR(TODAY())-'Inventory Ref Sheet'!AG2850,"")</f>
        <v/>
      </c>
      <c r="AJ2850" s="99"/>
      <c r="AK2850" s="60">
        <f>'Inventory Ref Sheet'!AJ2850</f>
        <v>0</v>
      </c>
      <c r="AL2850" s="99"/>
      <c r="AM2850" s="97" t="str">
        <f t="shared" si="152"/>
        <v/>
      </c>
    </row>
    <row r="2851" spans="10:39" x14ac:dyDescent="0.25">
      <c r="J2851" s="59">
        <f>'Inventory Ref Sheet'!AK2851</f>
        <v>0</v>
      </c>
      <c r="K2851" s="59">
        <f>'Inventory Ref Sheet'!AL2851</f>
        <v>0</v>
      </c>
      <c r="L2851" s="59">
        <f>'Inventory Ref Sheet'!AM2851</f>
        <v>0</v>
      </c>
      <c r="M2851" s="59">
        <f>'Inventory Ref Sheet'!AP2851</f>
        <v>0</v>
      </c>
      <c r="N2851" s="59">
        <f>'Inventory Ref Sheet'!AQ2851</f>
        <v>0</v>
      </c>
      <c r="O2851" s="100" t="str">
        <f ca="1">IF('Inventory Ref Sheet'!AS2851&gt;0,YEAR(TODAY())-'Inventory Ref Sheet'!AS2851,"")</f>
        <v/>
      </c>
      <c r="P2851" s="95">
        <f>'Inventory Ref Sheet'!AU2851</f>
        <v>0</v>
      </c>
      <c r="Q2851" s="60">
        <f>'Inventory Ref Sheet'!AV2851</f>
        <v>0</v>
      </c>
      <c r="R2851" s="61"/>
      <c r="S2851" s="100" t="str">
        <f t="shared" si="150"/>
        <v/>
      </c>
      <c r="T2851" s="59">
        <f>'Inventory Ref Sheet'!M2851</f>
        <v>0</v>
      </c>
      <c r="U2851" s="102">
        <f>'Inventory Ref Sheet'!N2851</f>
        <v>0</v>
      </c>
      <c r="V2851" s="59">
        <f>'Inventory Ref Sheet'!O2851</f>
        <v>0</v>
      </c>
      <c r="W2851" s="59">
        <f>'Inventory Ref Sheet'!R2851</f>
        <v>0</v>
      </c>
      <c r="X2851" s="59">
        <f>'Inventory Ref Sheet'!S2851</f>
        <v>0</v>
      </c>
      <c r="Y2851" s="100" t="str">
        <f ca="1">IF('Inventory Ref Sheet'!U2851&gt;0,YEAR(TODAY())-'Inventory Ref Sheet'!U2851,"")</f>
        <v/>
      </c>
      <c r="Z2851" s="95">
        <f>'Inventory Ref Sheet'!W2851</f>
        <v>0</v>
      </c>
      <c r="AA2851" s="60">
        <f>'Inventory Ref Sheet'!X2851</f>
        <v>0</v>
      </c>
      <c r="AB2851" s="61"/>
      <c r="AC2851" s="97" t="str">
        <f t="shared" si="151"/>
        <v/>
      </c>
      <c r="AD2851" s="59">
        <f>'Inventory Ref Sheet'!Y2851</f>
        <v>0</v>
      </c>
      <c r="AE2851" s="59">
        <f>'Inventory Ref Sheet'!Z2851</f>
        <v>0</v>
      </c>
      <c r="AF2851" s="102">
        <f>'Inventory Ref Sheet'!AA2851</f>
        <v>0</v>
      </c>
      <c r="AG2851" s="59">
        <f>'Inventory Ref Sheet'!AD2851</f>
        <v>0</v>
      </c>
      <c r="AH2851" s="59">
        <f>'Inventory Ref Sheet'!AE2851</f>
        <v>0</v>
      </c>
      <c r="AI2851" s="100" t="str">
        <f ca="1">IF('Inventory Ref Sheet'!AG2851&gt;0,YEAR(TODAY())-'Inventory Ref Sheet'!AG2851,"")</f>
        <v/>
      </c>
      <c r="AJ2851" s="99"/>
      <c r="AK2851" s="60">
        <f>'Inventory Ref Sheet'!AJ2851</f>
        <v>0</v>
      </c>
      <c r="AL2851" s="99"/>
      <c r="AM2851" s="97" t="str">
        <f t="shared" si="152"/>
        <v/>
      </c>
    </row>
    <row r="2852" spans="10:39" x14ac:dyDescent="0.25">
      <c r="J2852" s="59">
        <f>'Inventory Ref Sheet'!AK2852</f>
        <v>0</v>
      </c>
      <c r="K2852" s="59">
        <f>'Inventory Ref Sheet'!AL2852</f>
        <v>0</v>
      </c>
      <c r="L2852" s="59">
        <f>'Inventory Ref Sheet'!AM2852</f>
        <v>0</v>
      </c>
      <c r="M2852" s="59">
        <f>'Inventory Ref Sheet'!AP2852</f>
        <v>0</v>
      </c>
      <c r="N2852" s="59">
        <f>'Inventory Ref Sheet'!AQ2852</f>
        <v>0</v>
      </c>
      <c r="O2852" s="100" t="str">
        <f ca="1">IF('Inventory Ref Sheet'!AS2852&gt;0,YEAR(TODAY())-'Inventory Ref Sheet'!AS2852,"")</f>
        <v/>
      </c>
      <c r="P2852" s="95">
        <f>'Inventory Ref Sheet'!AU2852</f>
        <v>0</v>
      </c>
      <c r="Q2852" s="60">
        <f>'Inventory Ref Sheet'!AV2852</f>
        <v>0</v>
      </c>
      <c r="R2852" s="61"/>
      <c r="S2852" s="100" t="str">
        <f t="shared" si="150"/>
        <v/>
      </c>
      <c r="T2852" s="59">
        <f>'Inventory Ref Sheet'!M2852</f>
        <v>0</v>
      </c>
      <c r="U2852" s="102">
        <f>'Inventory Ref Sheet'!N2852</f>
        <v>0</v>
      </c>
      <c r="V2852" s="59">
        <f>'Inventory Ref Sheet'!O2852</f>
        <v>0</v>
      </c>
      <c r="W2852" s="59">
        <f>'Inventory Ref Sheet'!R2852</f>
        <v>0</v>
      </c>
      <c r="X2852" s="59">
        <f>'Inventory Ref Sheet'!S2852</f>
        <v>0</v>
      </c>
      <c r="Y2852" s="100" t="str">
        <f ca="1">IF('Inventory Ref Sheet'!U2852&gt;0,YEAR(TODAY())-'Inventory Ref Sheet'!U2852,"")</f>
        <v/>
      </c>
      <c r="Z2852" s="95">
        <f>'Inventory Ref Sheet'!W2852</f>
        <v>0</v>
      </c>
      <c r="AA2852" s="60">
        <f>'Inventory Ref Sheet'!X2852</f>
        <v>0</v>
      </c>
      <c r="AB2852" s="61"/>
      <c r="AC2852" s="97" t="str">
        <f t="shared" si="151"/>
        <v/>
      </c>
      <c r="AD2852" s="59">
        <f>'Inventory Ref Sheet'!Y2852</f>
        <v>0</v>
      </c>
      <c r="AE2852" s="59">
        <f>'Inventory Ref Sheet'!Z2852</f>
        <v>0</v>
      </c>
      <c r="AF2852" s="102">
        <f>'Inventory Ref Sheet'!AA2852</f>
        <v>0</v>
      </c>
      <c r="AG2852" s="59">
        <f>'Inventory Ref Sheet'!AD2852</f>
        <v>0</v>
      </c>
      <c r="AH2852" s="59">
        <f>'Inventory Ref Sheet'!AE2852</f>
        <v>0</v>
      </c>
      <c r="AI2852" s="100" t="str">
        <f ca="1">IF('Inventory Ref Sheet'!AG2852&gt;0,YEAR(TODAY())-'Inventory Ref Sheet'!AG2852,"")</f>
        <v/>
      </c>
      <c r="AJ2852" s="99"/>
      <c r="AK2852" s="60">
        <f>'Inventory Ref Sheet'!AJ2852</f>
        <v>0</v>
      </c>
      <c r="AL2852" s="99"/>
      <c r="AM2852" s="97" t="str">
        <f t="shared" si="152"/>
        <v/>
      </c>
    </row>
    <row r="2853" spans="10:39" x14ac:dyDescent="0.25">
      <c r="J2853" s="59">
        <f>'Inventory Ref Sheet'!AK2853</f>
        <v>0</v>
      </c>
      <c r="K2853" s="59">
        <f>'Inventory Ref Sheet'!AL2853</f>
        <v>0</v>
      </c>
      <c r="L2853" s="59">
        <f>'Inventory Ref Sheet'!AM2853</f>
        <v>0</v>
      </c>
      <c r="M2853" s="59">
        <f>'Inventory Ref Sheet'!AP2853</f>
        <v>0</v>
      </c>
      <c r="N2853" s="59">
        <f>'Inventory Ref Sheet'!AQ2853</f>
        <v>0</v>
      </c>
      <c r="O2853" s="100" t="str">
        <f ca="1">IF('Inventory Ref Sheet'!AS2853&gt;0,YEAR(TODAY())-'Inventory Ref Sheet'!AS2853,"")</f>
        <v/>
      </c>
      <c r="P2853" s="95">
        <f>'Inventory Ref Sheet'!AU2853</f>
        <v>0</v>
      </c>
      <c r="Q2853" s="60">
        <f>'Inventory Ref Sheet'!AV2853</f>
        <v>0</v>
      </c>
      <c r="R2853" s="61"/>
      <c r="S2853" s="100" t="str">
        <f t="shared" si="150"/>
        <v/>
      </c>
      <c r="T2853" s="59">
        <f>'Inventory Ref Sheet'!M2853</f>
        <v>0</v>
      </c>
      <c r="U2853" s="102">
        <f>'Inventory Ref Sheet'!N2853</f>
        <v>0</v>
      </c>
      <c r="V2853" s="59">
        <f>'Inventory Ref Sheet'!O2853</f>
        <v>0</v>
      </c>
      <c r="W2853" s="59">
        <f>'Inventory Ref Sheet'!R2853</f>
        <v>0</v>
      </c>
      <c r="X2853" s="59">
        <f>'Inventory Ref Sheet'!S2853</f>
        <v>0</v>
      </c>
      <c r="Y2853" s="100" t="str">
        <f ca="1">IF('Inventory Ref Sheet'!U2853&gt;0,YEAR(TODAY())-'Inventory Ref Sheet'!U2853,"")</f>
        <v/>
      </c>
      <c r="Z2853" s="95">
        <f>'Inventory Ref Sheet'!W2853</f>
        <v>0</v>
      </c>
      <c r="AA2853" s="60">
        <f>'Inventory Ref Sheet'!X2853</f>
        <v>0</v>
      </c>
      <c r="AB2853" s="61"/>
      <c r="AC2853" s="97" t="str">
        <f t="shared" si="151"/>
        <v/>
      </c>
      <c r="AD2853" s="59">
        <f>'Inventory Ref Sheet'!Y2853</f>
        <v>0</v>
      </c>
      <c r="AE2853" s="59">
        <f>'Inventory Ref Sheet'!Z2853</f>
        <v>0</v>
      </c>
      <c r="AF2853" s="102">
        <f>'Inventory Ref Sheet'!AA2853</f>
        <v>0</v>
      </c>
      <c r="AG2853" s="59">
        <f>'Inventory Ref Sheet'!AD2853</f>
        <v>0</v>
      </c>
      <c r="AH2853" s="59">
        <f>'Inventory Ref Sheet'!AE2853</f>
        <v>0</v>
      </c>
      <c r="AI2853" s="100" t="str">
        <f ca="1">IF('Inventory Ref Sheet'!AG2853&gt;0,YEAR(TODAY())-'Inventory Ref Sheet'!AG2853,"")</f>
        <v/>
      </c>
      <c r="AJ2853" s="99"/>
      <c r="AK2853" s="60">
        <f>'Inventory Ref Sheet'!AJ2853</f>
        <v>0</v>
      </c>
      <c r="AL2853" s="99"/>
      <c r="AM2853" s="97" t="str">
        <f t="shared" si="152"/>
        <v/>
      </c>
    </row>
    <row r="2854" spans="10:39" x14ac:dyDescent="0.25">
      <c r="J2854" s="59">
        <f>'Inventory Ref Sheet'!AK2854</f>
        <v>0</v>
      </c>
      <c r="K2854" s="59">
        <f>'Inventory Ref Sheet'!AL2854</f>
        <v>0</v>
      </c>
      <c r="L2854" s="59">
        <f>'Inventory Ref Sheet'!AM2854</f>
        <v>0</v>
      </c>
      <c r="M2854" s="59">
        <f>'Inventory Ref Sheet'!AP2854</f>
        <v>0</v>
      </c>
      <c r="N2854" s="59">
        <f>'Inventory Ref Sheet'!AQ2854</f>
        <v>0</v>
      </c>
      <c r="O2854" s="100" t="str">
        <f ca="1">IF('Inventory Ref Sheet'!AS2854&gt;0,YEAR(TODAY())-'Inventory Ref Sheet'!AS2854,"")</f>
        <v/>
      </c>
      <c r="P2854" s="95">
        <f>'Inventory Ref Sheet'!AU2854</f>
        <v>0</v>
      </c>
      <c r="Q2854" s="60">
        <f>'Inventory Ref Sheet'!AV2854</f>
        <v>0</v>
      </c>
      <c r="R2854" s="61"/>
      <c r="S2854" s="100" t="str">
        <f t="shared" si="150"/>
        <v/>
      </c>
      <c r="T2854" s="59">
        <f>'Inventory Ref Sheet'!M2854</f>
        <v>0</v>
      </c>
      <c r="U2854" s="102">
        <f>'Inventory Ref Sheet'!N2854</f>
        <v>0</v>
      </c>
      <c r="V2854" s="59">
        <f>'Inventory Ref Sheet'!O2854</f>
        <v>0</v>
      </c>
      <c r="W2854" s="59">
        <f>'Inventory Ref Sheet'!R2854</f>
        <v>0</v>
      </c>
      <c r="X2854" s="59">
        <f>'Inventory Ref Sheet'!S2854</f>
        <v>0</v>
      </c>
      <c r="Y2854" s="100" t="str">
        <f ca="1">IF('Inventory Ref Sheet'!U2854&gt;0,YEAR(TODAY())-'Inventory Ref Sheet'!U2854,"")</f>
        <v/>
      </c>
      <c r="Z2854" s="95">
        <f>'Inventory Ref Sheet'!W2854</f>
        <v>0</v>
      </c>
      <c r="AA2854" s="60">
        <f>'Inventory Ref Sheet'!X2854</f>
        <v>0</v>
      </c>
      <c r="AB2854" s="61"/>
      <c r="AC2854" s="97" t="str">
        <f t="shared" si="151"/>
        <v/>
      </c>
      <c r="AD2854" s="59">
        <f>'Inventory Ref Sheet'!Y2854</f>
        <v>0</v>
      </c>
      <c r="AE2854" s="59">
        <f>'Inventory Ref Sheet'!Z2854</f>
        <v>0</v>
      </c>
      <c r="AF2854" s="102">
        <f>'Inventory Ref Sheet'!AA2854</f>
        <v>0</v>
      </c>
      <c r="AG2854" s="59">
        <f>'Inventory Ref Sheet'!AD2854</f>
        <v>0</v>
      </c>
      <c r="AH2854" s="59">
        <f>'Inventory Ref Sheet'!AE2854</f>
        <v>0</v>
      </c>
      <c r="AI2854" s="100" t="str">
        <f ca="1">IF('Inventory Ref Sheet'!AG2854&gt;0,YEAR(TODAY())-'Inventory Ref Sheet'!AG2854,"")</f>
        <v/>
      </c>
      <c r="AJ2854" s="99"/>
      <c r="AK2854" s="60">
        <f>'Inventory Ref Sheet'!AJ2854</f>
        <v>0</v>
      </c>
      <c r="AL2854" s="99"/>
      <c r="AM2854" s="97" t="str">
        <f t="shared" si="152"/>
        <v/>
      </c>
    </row>
    <row r="2855" spans="10:39" x14ac:dyDescent="0.25">
      <c r="J2855" s="59">
        <f>'Inventory Ref Sheet'!AK2855</f>
        <v>0</v>
      </c>
      <c r="K2855" s="59">
        <f>'Inventory Ref Sheet'!AL2855</f>
        <v>0</v>
      </c>
      <c r="L2855" s="59">
        <f>'Inventory Ref Sheet'!AM2855</f>
        <v>0</v>
      </c>
      <c r="M2855" s="59">
        <f>'Inventory Ref Sheet'!AP2855</f>
        <v>0</v>
      </c>
      <c r="N2855" s="59">
        <f>'Inventory Ref Sheet'!AQ2855</f>
        <v>0</v>
      </c>
      <c r="O2855" s="100" t="str">
        <f ca="1">IF('Inventory Ref Sheet'!AS2855&gt;0,YEAR(TODAY())-'Inventory Ref Sheet'!AS2855,"")</f>
        <v/>
      </c>
      <c r="P2855" s="95">
        <f>'Inventory Ref Sheet'!AU2855</f>
        <v>0</v>
      </c>
      <c r="Q2855" s="60">
        <f>'Inventory Ref Sheet'!AV2855</f>
        <v>0</v>
      </c>
      <c r="R2855" s="61"/>
      <c r="S2855" s="100" t="str">
        <f t="shared" si="150"/>
        <v/>
      </c>
      <c r="T2855" s="59">
        <f>'Inventory Ref Sheet'!M2855</f>
        <v>0</v>
      </c>
      <c r="U2855" s="102">
        <f>'Inventory Ref Sheet'!N2855</f>
        <v>0</v>
      </c>
      <c r="V2855" s="59">
        <f>'Inventory Ref Sheet'!O2855</f>
        <v>0</v>
      </c>
      <c r="W2855" s="59">
        <f>'Inventory Ref Sheet'!R2855</f>
        <v>0</v>
      </c>
      <c r="X2855" s="59">
        <f>'Inventory Ref Sheet'!S2855</f>
        <v>0</v>
      </c>
      <c r="Y2855" s="100" t="str">
        <f ca="1">IF('Inventory Ref Sheet'!U2855&gt;0,YEAR(TODAY())-'Inventory Ref Sheet'!U2855,"")</f>
        <v/>
      </c>
      <c r="Z2855" s="95">
        <f>'Inventory Ref Sheet'!W2855</f>
        <v>0</v>
      </c>
      <c r="AA2855" s="60">
        <f>'Inventory Ref Sheet'!X2855</f>
        <v>0</v>
      </c>
      <c r="AB2855" s="61"/>
      <c r="AC2855" s="97" t="str">
        <f t="shared" si="151"/>
        <v/>
      </c>
      <c r="AD2855" s="59">
        <f>'Inventory Ref Sheet'!Y2855</f>
        <v>0</v>
      </c>
      <c r="AE2855" s="59">
        <f>'Inventory Ref Sheet'!Z2855</f>
        <v>0</v>
      </c>
      <c r="AF2855" s="102">
        <f>'Inventory Ref Sheet'!AA2855</f>
        <v>0</v>
      </c>
      <c r="AG2855" s="59">
        <f>'Inventory Ref Sheet'!AD2855</f>
        <v>0</v>
      </c>
      <c r="AH2855" s="59">
        <f>'Inventory Ref Sheet'!AE2855</f>
        <v>0</v>
      </c>
      <c r="AI2855" s="100" t="str">
        <f ca="1">IF('Inventory Ref Sheet'!AG2855&gt;0,YEAR(TODAY())-'Inventory Ref Sheet'!AG2855,"")</f>
        <v/>
      </c>
      <c r="AJ2855" s="99"/>
      <c r="AK2855" s="60">
        <f>'Inventory Ref Sheet'!AJ2855</f>
        <v>0</v>
      </c>
      <c r="AL2855" s="99"/>
      <c r="AM2855" s="97" t="str">
        <f t="shared" si="152"/>
        <v/>
      </c>
    </row>
    <row r="2856" spans="10:39" x14ac:dyDescent="0.25">
      <c r="J2856" s="59">
        <f>'Inventory Ref Sheet'!AK2856</f>
        <v>0</v>
      </c>
      <c r="K2856" s="59">
        <f>'Inventory Ref Sheet'!AL2856</f>
        <v>0</v>
      </c>
      <c r="L2856" s="59">
        <f>'Inventory Ref Sheet'!AM2856</f>
        <v>0</v>
      </c>
      <c r="M2856" s="59">
        <f>'Inventory Ref Sheet'!AP2856</f>
        <v>0</v>
      </c>
      <c r="N2856" s="59">
        <f>'Inventory Ref Sheet'!AQ2856</f>
        <v>0</v>
      </c>
      <c r="O2856" s="100" t="str">
        <f ca="1">IF('Inventory Ref Sheet'!AS2856&gt;0,YEAR(TODAY())-'Inventory Ref Sheet'!AS2856,"")</f>
        <v/>
      </c>
      <c r="P2856" s="95">
        <f>'Inventory Ref Sheet'!AU2856</f>
        <v>0</v>
      </c>
      <c r="Q2856" s="60">
        <f>'Inventory Ref Sheet'!AV2856</f>
        <v>0</v>
      </c>
      <c r="R2856" s="61"/>
      <c r="S2856" s="100" t="str">
        <f t="shared" si="150"/>
        <v/>
      </c>
      <c r="T2856" s="59">
        <f>'Inventory Ref Sheet'!M2856</f>
        <v>0</v>
      </c>
      <c r="U2856" s="102">
        <f>'Inventory Ref Sheet'!N2856</f>
        <v>0</v>
      </c>
      <c r="V2856" s="59">
        <f>'Inventory Ref Sheet'!O2856</f>
        <v>0</v>
      </c>
      <c r="W2856" s="59">
        <f>'Inventory Ref Sheet'!R2856</f>
        <v>0</v>
      </c>
      <c r="X2856" s="59">
        <f>'Inventory Ref Sheet'!S2856</f>
        <v>0</v>
      </c>
      <c r="Y2856" s="100" t="str">
        <f ca="1">IF('Inventory Ref Sheet'!U2856&gt;0,YEAR(TODAY())-'Inventory Ref Sheet'!U2856,"")</f>
        <v/>
      </c>
      <c r="Z2856" s="95">
        <f>'Inventory Ref Sheet'!W2856</f>
        <v>0</v>
      </c>
      <c r="AA2856" s="60">
        <f>'Inventory Ref Sheet'!X2856</f>
        <v>0</v>
      </c>
      <c r="AB2856" s="61"/>
      <c r="AC2856" s="97" t="str">
        <f t="shared" si="151"/>
        <v/>
      </c>
      <c r="AD2856" s="59">
        <f>'Inventory Ref Sheet'!Y2856</f>
        <v>0</v>
      </c>
      <c r="AE2856" s="59">
        <f>'Inventory Ref Sheet'!Z2856</f>
        <v>0</v>
      </c>
      <c r="AF2856" s="102">
        <f>'Inventory Ref Sheet'!AA2856</f>
        <v>0</v>
      </c>
      <c r="AG2856" s="59">
        <f>'Inventory Ref Sheet'!AD2856</f>
        <v>0</v>
      </c>
      <c r="AH2856" s="59">
        <f>'Inventory Ref Sheet'!AE2856</f>
        <v>0</v>
      </c>
      <c r="AI2856" s="100" t="str">
        <f ca="1">IF('Inventory Ref Sheet'!AG2856&gt;0,YEAR(TODAY())-'Inventory Ref Sheet'!AG2856,"")</f>
        <v/>
      </c>
      <c r="AJ2856" s="99"/>
      <c r="AK2856" s="60">
        <f>'Inventory Ref Sheet'!AJ2856</f>
        <v>0</v>
      </c>
      <c r="AL2856" s="99"/>
      <c r="AM2856" s="97" t="str">
        <f t="shared" si="152"/>
        <v/>
      </c>
    </row>
    <row r="2857" spans="10:39" x14ac:dyDescent="0.25">
      <c r="J2857" s="59">
        <f>'Inventory Ref Sheet'!AK2857</f>
        <v>0</v>
      </c>
      <c r="K2857" s="59">
        <f>'Inventory Ref Sheet'!AL2857</f>
        <v>0</v>
      </c>
      <c r="L2857" s="59">
        <f>'Inventory Ref Sheet'!AM2857</f>
        <v>0</v>
      </c>
      <c r="M2857" s="59">
        <f>'Inventory Ref Sheet'!AP2857</f>
        <v>0</v>
      </c>
      <c r="N2857" s="59">
        <f>'Inventory Ref Sheet'!AQ2857</f>
        <v>0</v>
      </c>
      <c r="O2857" s="100" t="str">
        <f ca="1">IF('Inventory Ref Sheet'!AS2857&gt;0,YEAR(TODAY())-'Inventory Ref Sheet'!AS2857,"")</f>
        <v/>
      </c>
      <c r="P2857" s="95">
        <f>'Inventory Ref Sheet'!AU2857</f>
        <v>0</v>
      </c>
      <c r="Q2857" s="60">
        <f>'Inventory Ref Sheet'!AV2857</f>
        <v>0</v>
      </c>
      <c r="R2857" s="61"/>
      <c r="S2857" s="100" t="str">
        <f t="shared" si="150"/>
        <v/>
      </c>
      <c r="T2857" s="59">
        <f>'Inventory Ref Sheet'!M2857</f>
        <v>0</v>
      </c>
      <c r="U2857" s="102">
        <f>'Inventory Ref Sheet'!N2857</f>
        <v>0</v>
      </c>
      <c r="V2857" s="59">
        <f>'Inventory Ref Sheet'!O2857</f>
        <v>0</v>
      </c>
      <c r="W2857" s="59">
        <f>'Inventory Ref Sheet'!R2857</f>
        <v>0</v>
      </c>
      <c r="X2857" s="59">
        <f>'Inventory Ref Sheet'!S2857</f>
        <v>0</v>
      </c>
      <c r="Y2857" s="100" t="str">
        <f ca="1">IF('Inventory Ref Sheet'!U2857&gt;0,YEAR(TODAY())-'Inventory Ref Sheet'!U2857,"")</f>
        <v/>
      </c>
      <c r="Z2857" s="95">
        <f>'Inventory Ref Sheet'!W2857</f>
        <v>0</v>
      </c>
      <c r="AA2857" s="60">
        <f>'Inventory Ref Sheet'!X2857</f>
        <v>0</v>
      </c>
      <c r="AB2857" s="61"/>
      <c r="AC2857" s="97" t="str">
        <f t="shared" si="151"/>
        <v/>
      </c>
      <c r="AD2857" s="59">
        <f>'Inventory Ref Sheet'!Y2857</f>
        <v>0</v>
      </c>
      <c r="AE2857" s="59">
        <f>'Inventory Ref Sheet'!Z2857</f>
        <v>0</v>
      </c>
      <c r="AF2857" s="102">
        <f>'Inventory Ref Sheet'!AA2857</f>
        <v>0</v>
      </c>
      <c r="AG2857" s="59">
        <f>'Inventory Ref Sheet'!AD2857</f>
        <v>0</v>
      </c>
      <c r="AH2857" s="59">
        <f>'Inventory Ref Sheet'!AE2857</f>
        <v>0</v>
      </c>
      <c r="AI2857" s="100" t="str">
        <f ca="1">IF('Inventory Ref Sheet'!AG2857&gt;0,YEAR(TODAY())-'Inventory Ref Sheet'!AG2857,"")</f>
        <v/>
      </c>
      <c r="AJ2857" s="99"/>
      <c r="AK2857" s="60">
        <f>'Inventory Ref Sheet'!AJ2857</f>
        <v>0</v>
      </c>
      <c r="AL2857" s="99"/>
      <c r="AM2857" s="97" t="str">
        <f t="shared" si="152"/>
        <v/>
      </c>
    </row>
    <row r="2858" spans="10:39" x14ac:dyDescent="0.25">
      <c r="J2858" s="59">
        <f>'Inventory Ref Sheet'!AK2858</f>
        <v>0</v>
      </c>
      <c r="K2858" s="59">
        <f>'Inventory Ref Sheet'!AL2858</f>
        <v>0</v>
      </c>
      <c r="L2858" s="59">
        <f>'Inventory Ref Sheet'!AM2858</f>
        <v>0</v>
      </c>
      <c r="M2858" s="59">
        <f>'Inventory Ref Sheet'!AP2858</f>
        <v>0</v>
      </c>
      <c r="N2858" s="59">
        <f>'Inventory Ref Sheet'!AQ2858</f>
        <v>0</v>
      </c>
      <c r="O2858" s="100" t="str">
        <f ca="1">IF('Inventory Ref Sheet'!AS2858&gt;0,YEAR(TODAY())-'Inventory Ref Sheet'!AS2858,"")</f>
        <v/>
      </c>
      <c r="P2858" s="95">
        <f>'Inventory Ref Sheet'!AU2858</f>
        <v>0</v>
      </c>
      <c r="Q2858" s="60">
        <f>'Inventory Ref Sheet'!AV2858</f>
        <v>0</v>
      </c>
      <c r="R2858" s="61"/>
      <c r="S2858" s="100" t="str">
        <f t="shared" si="150"/>
        <v/>
      </c>
      <c r="T2858" s="59">
        <f>'Inventory Ref Sheet'!M2858</f>
        <v>0</v>
      </c>
      <c r="U2858" s="102">
        <f>'Inventory Ref Sheet'!N2858</f>
        <v>0</v>
      </c>
      <c r="V2858" s="59">
        <f>'Inventory Ref Sheet'!O2858</f>
        <v>0</v>
      </c>
      <c r="W2858" s="59">
        <f>'Inventory Ref Sheet'!R2858</f>
        <v>0</v>
      </c>
      <c r="X2858" s="59">
        <f>'Inventory Ref Sheet'!S2858</f>
        <v>0</v>
      </c>
      <c r="Y2858" s="100" t="str">
        <f ca="1">IF('Inventory Ref Sheet'!U2858&gt;0,YEAR(TODAY())-'Inventory Ref Sheet'!U2858,"")</f>
        <v/>
      </c>
      <c r="Z2858" s="95">
        <f>'Inventory Ref Sheet'!W2858</f>
        <v>0</v>
      </c>
      <c r="AA2858" s="60">
        <f>'Inventory Ref Sheet'!X2858</f>
        <v>0</v>
      </c>
      <c r="AB2858" s="61"/>
      <c r="AC2858" s="97" t="str">
        <f t="shared" si="151"/>
        <v/>
      </c>
      <c r="AD2858" s="59">
        <f>'Inventory Ref Sheet'!Y2858</f>
        <v>0</v>
      </c>
      <c r="AE2858" s="59">
        <f>'Inventory Ref Sheet'!Z2858</f>
        <v>0</v>
      </c>
      <c r="AF2858" s="102">
        <f>'Inventory Ref Sheet'!AA2858</f>
        <v>0</v>
      </c>
      <c r="AG2858" s="59">
        <f>'Inventory Ref Sheet'!AD2858</f>
        <v>0</v>
      </c>
      <c r="AH2858" s="59">
        <f>'Inventory Ref Sheet'!AE2858</f>
        <v>0</v>
      </c>
      <c r="AI2858" s="100" t="str">
        <f ca="1">IF('Inventory Ref Sheet'!AG2858&gt;0,YEAR(TODAY())-'Inventory Ref Sheet'!AG2858,"")</f>
        <v/>
      </c>
      <c r="AJ2858" s="99"/>
      <c r="AK2858" s="60">
        <f>'Inventory Ref Sheet'!AJ2858</f>
        <v>0</v>
      </c>
      <c r="AL2858" s="99"/>
      <c r="AM2858" s="97" t="str">
        <f t="shared" si="152"/>
        <v/>
      </c>
    </row>
    <row r="2859" spans="10:39" x14ac:dyDescent="0.25">
      <c r="J2859" s="59">
        <f>'Inventory Ref Sheet'!AK2859</f>
        <v>0</v>
      </c>
      <c r="K2859" s="59">
        <f>'Inventory Ref Sheet'!AL2859</f>
        <v>0</v>
      </c>
      <c r="L2859" s="59">
        <f>'Inventory Ref Sheet'!AM2859</f>
        <v>0</v>
      </c>
      <c r="M2859" s="59">
        <f>'Inventory Ref Sheet'!AP2859</f>
        <v>0</v>
      </c>
      <c r="N2859" s="59">
        <f>'Inventory Ref Sheet'!AQ2859</f>
        <v>0</v>
      </c>
      <c r="O2859" s="100" t="str">
        <f ca="1">IF('Inventory Ref Sheet'!AS2859&gt;0,YEAR(TODAY())-'Inventory Ref Sheet'!AS2859,"")</f>
        <v/>
      </c>
      <c r="P2859" s="95">
        <f>'Inventory Ref Sheet'!AU2859</f>
        <v>0</v>
      </c>
      <c r="Q2859" s="60">
        <f>'Inventory Ref Sheet'!AV2859</f>
        <v>0</v>
      </c>
      <c r="R2859" s="61"/>
      <c r="S2859" s="100" t="str">
        <f t="shared" si="150"/>
        <v/>
      </c>
      <c r="T2859" s="59">
        <f>'Inventory Ref Sheet'!M2859</f>
        <v>0</v>
      </c>
      <c r="U2859" s="102">
        <f>'Inventory Ref Sheet'!N2859</f>
        <v>0</v>
      </c>
      <c r="V2859" s="59">
        <f>'Inventory Ref Sheet'!O2859</f>
        <v>0</v>
      </c>
      <c r="W2859" s="59">
        <f>'Inventory Ref Sheet'!R2859</f>
        <v>0</v>
      </c>
      <c r="X2859" s="59">
        <f>'Inventory Ref Sheet'!S2859</f>
        <v>0</v>
      </c>
      <c r="Y2859" s="100" t="str">
        <f ca="1">IF('Inventory Ref Sheet'!U2859&gt;0,YEAR(TODAY())-'Inventory Ref Sheet'!U2859,"")</f>
        <v/>
      </c>
      <c r="Z2859" s="95">
        <f>'Inventory Ref Sheet'!W2859</f>
        <v>0</v>
      </c>
      <c r="AA2859" s="60">
        <f>'Inventory Ref Sheet'!X2859</f>
        <v>0</v>
      </c>
      <c r="AB2859" s="61"/>
      <c r="AC2859" s="97" t="str">
        <f t="shared" si="151"/>
        <v/>
      </c>
      <c r="AD2859" s="59">
        <f>'Inventory Ref Sheet'!Y2859</f>
        <v>0</v>
      </c>
      <c r="AE2859" s="59">
        <f>'Inventory Ref Sheet'!Z2859</f>
        <v>0</v>
      </c>
      <c r="AF2859" s="102">
        <f>'Inventory Ref Sheet'!AA2859</f>
        <v>0</v>
      </c>
      <c r="AG2859" s="59">
        <f>'Inventory Ref Sheet'!AD2859</f>
        <v>0</v>
      </c>
      <c r="AH2859" s="59">
        <f>'Inventory Ref Sheet'!AE2859</f>
        <v>0</v>
      </c>
      <c r="AI2859" s="100" t="str">
        <f ca="1">IF('Inventory Ref Sheet'!AG2859&gt;0,YEAR(TODAY())-'Inventory Ref Sheet'!AG2859,"")</f>
        <v/>
      </c>
      <c r="AJ2859" s="99"/>
      <c r="AK2859" s="60">
        <f>'Inventory Ref Sheet'!AJ2859</f>
        <v>0</v>
      </c>
      <c r="AL2859" s="99"/>
      <c r="AM2859" s="97" t="str">
        <f t="shared" si="152"/>
        <v/>
      </c>
    </row>
    <row r="2860" spans="10:39" x14ac:dyDescent="0.25">
      <c r="J2860" s="59">
        <f>'Inventory Ref Sheet'!AK2860</f>
        <v>0</v>
      </c>
      <c r="K2860" s="59">
        <f>'Inventory Ref Sheet'!AL2860</f>
        <v>0</v>
      </c>
      <c r="L2860" s="59">
        <f>'Inventory Ref Sheet'!AM2860</f>
        <v>0</v>
      </c>
      <c r="M2860" s="59">
        <f>'Inventory Ref Sheet'!AP2860</f>
        <v>0</v>
      </c>
      <c r="N2860" s="59">
        <f>'Inventory Ref Sheet'!AQ2860</f>
        <v>0</v>
      </c>
      <c r="O2860" s="100" t="str">
        <f ca="1">IF('Inventory Ref Sheet'!AS2860&gt;0,YEAR(TODAY())-'Inventory Ref Sheet'!AS2860,"")</f>
        <v/>
      </c>
      <c r="P2860" s="95">
        <f>'Inventory Ref Sheet'!AU2860</f>
        <v>0</v>
      </c>
      <c r="Q2860" s="60">
        <f>'Inventory Ref Sheet'!AV2860</f>
        <v>0</v>
      </c>
      <c r="R2860" s="61"/>
      <c r="S2860" s="100" t="str">
        <f t="shared" si="150"/>
        <v/>
      </c>
      <c r="T2860" s="59">
        <f>'Inventory Ref Sheet'!M2860</f>
        <v>0</v>
      </c>
      <c r="U2860" s="102">
        <f>'Inventory Ref Sheet'!N2860</f>
        <v>0</v>
      </c>
      <c r="V2860" s="59">
        <f>'Inventory Ref Sheet'!O2860</f>
        <v>0</v>
      </c>
      <c r="W2860" s="59">
        <f>'Inventory Ref Sheet'!R2860</f>
        <v>0</v>
      </c>
      <c r="X2860" s="59">
        <f>'Inventory Ref Sheet'!S2860</f>
        <v>0</v>
      </c>
      <c r="Y2860" s="100" t="str">
        <f ca="1">IF('Inventory Ref Sheet'!U2860&gt;0,YEAR(TODAY())-'Inventory Ref Sheet'!U2860,"")</f>
        <v/>
      </c>
      <c r="Z2860" s="95">
        <f>'Inventory Ref Sheet'!W2860</f>
        <v>0</v>
      </c>
      <c r="AA2860" s="60">
        <f>'Inventory Ref Sheet'!X2860</f>
        <v>0</v>
      </c>
      <c r="AB2860" s="61"/>
      <c r="AC2860" s="97" t="str">
        <f t="shared" si="151"/>
        <v/>
      </c>
      <c r="AD2860" s="59">
        <f>'Inventory Ref Sheet'!Y2860</f>
        <v>0</v>
      </c>
      <c r="AE2860" s="59">
        <f>'Inventory Ref Sheet'!Z2860</f>
        <v>0</v>
      </c>
      <c r="AF2860" s="102">
        <f>'Inventory Ref Sheet'!AA2860</f>
        <v>0</v>
      </c>
      <c r="AG2860" s="59">
        <f>'Inventory Ref Sheet'!AD2860</f>
        <v>0</v>
      </c>
      <c r="AH2860" s="59">
        <f>'Inventory Ref Sheet'!AE2860</f>
        <v>0</v>
      </c>
      <c r="AI2860" s="100" t="str">
        <f ca="1">IF('Inventory Ref Sheet'!AG2860&gt;0,YEAR(TODAY())-'Inventory Ref Sheet'!AG2860,"")</f>
        <v/>
      </c>
      <c r="AJ2860" s="99"/>
      <c r="AK2860" s="60">
        <f>'Inventory Ref Sheet'!AJ2860</f>
        <v>0</v>
      </c>
      <c r="AL2860" s="99"/>
      <c r="AM2860" s="97" t="str">
        <f t="shared" si="152"/>
        <v/>
      </c>
    </row>
    <row r="2861" spans="10:39" x14ac:dyDescent="0.25">
      <c r="J2861" s="59">
        <f>'Inventory Ref Sheet'!AK2861</f>
        <v>0</v>
      </c>
      <c r="K2861" s="59">
        <f>'Inventory Ref Sheet'!AL2861</f>
        <v>0</v>
      </c>
      <c r="L2861" s="59">
        <f>'Inventory Ref Sheet'!AM2861</f>
        <v>0</v>
      </c>
      <c r="M2861" s="59">
        <f>'Inventory Ref Sheet'!AP2861</f>
        <v>0</v>
      </c>
      <c r="N2861" s="59">
        <f>'Inventory Ref Sheet'!AQ2861</f>
        <v>0</v>
      </c>
      <c r="O2861" s="100" t="str">
        <f ca="1">IF('Inventory Ref Sheet'!AS2861&gt;0,YEAR(TODAY())-'Inventory Ref Sheet'!AS2861,"")</f>
        <v/>
      </c>
      <c r="P2861" s="95">
        <f>'Inventory Ref Sheet'!AU2861</f>
        <v>0</v>
      </c>
      <c r="Q2861" s="60">
        <f>'Inventory Ref Sheet'!AV2861</f>
        <v>0</v>
      </c>
      <c r="R2861" s="61"/>
      <c r="S2861" s="100" t="str">
        <f t="shared" si="150"/>
        <v/>
      </c>
      <c r="T2861" s="59">
        <f>'Inventory Ref Sheet'!M2861</f>
        <v>0</v>
      </c>
      <c r="U2861" s="102">
        <f>'Inventory Ref Sheet'!N2861</f>
        <v>0</v>
      </c>
      <c r="V2861" s="59">
        <f>'Inventory Ref Sheet'!O2861</f>
        <v>0</v>
      </c>
      <c r="W2861" s="59">
        <f>'Inventory Ref Sheet'!R2861</f>
        <v>0</v>
      </c>
      <c r="X2861" s="59">
        <f>'Inventory Ref Sheet'!S2861</f>
        <v>0</v>
      </c>
      <c r="Y2861" s="100" t="str">
        <f ca="1">IF('Inventory Ref Sheet'!U2861&gt;0,YEAR(TODAY())-'Inventory Ref Sheet'!U2861,"")</f>
        <v/>
      </c>
      <c r="Z2861" s="95">
        <f>'Inventory Ref Sheet'!W2861</f>
        <v>0</v>
      </c>
      <c r="AA2861" s="60">
        <f>'Inventory Ref Sheet'!X2861</f>
        <v>0</v>
      </c>
      <c r="AB2861" s="61"/>
      <c r="AC2861" s="97" t="str">
        <f t="shared" si="151"/>
        <v/>
      </c>
      <c r="AD2861" s="59">
        <f>'Inventory Ref Sheet'!Y2861</f>
        <v>0</v>
      </c>
      <c r="AE2861" s="59">
        <f>'Inventory Ref Sheet'!Z2861</f>
        <v>0</v>
      </c>
      <c r="AF2861" s="102">
        <f>'Inventory Ref Sheet'!AA2861</f>
        <v>0</v>
      </c>
      <c r="AG2861" s="59">
        <f>'Inventory Ref Sheet'!AD2861</f>
        <v>0</v>
      </c>
      <c r="AH2861" s="59">
        <f>'Inventory Ref Sheet'!AE2861</f>
        <v>0</v>
      </c>
      <c r="AI2861" s="100" t="str">
        <f ca="1">IF('Inventory Ref Sheet'!AG2861&gt;0,YEAR(TODAY())-'Inventory Ref Sheet'!AG2861,"")</f>
        <v/>
      </c>
      <c r="AJ2861" s="99"/>
      <c r="AK2861" s="60">
        <f>'Inventory Ref Sheet'!AJ2861</f>
        <v>0</v>
      </c>
      <c r="AL2861" s="99"/>
      <c r="AM2861" s="97" t="str">
        <f t="shared" si="152"/>
        <v/>
      </c>
    </row>
    <row r="2862" spans="10:39" x14ac:dyDescent="0.25">
      <c r="J2862" s="59">
        <f>'Inventory Ref Sheet'!AK2862</f>
        <v>0</v>
      </c>
      <c r="K2862" s="59">
        <f>'Inventory Ref Sheet'!AL2862</f>
        <v>0</v>
      </c>
      <c r="L2862" s="59">
        <f>'Inventory Ref Sheet'!AM2862</f>
        <v>0</v>
      </c>
      <c r="M2862" s="59">
        <f>'Inventory Ref Sheet'!AP2862</f>
        <v>0</v>
      </c>
      <c r="N2862" s="59">
        <f>'Inventory Ref Sheet'!AQ2862</f>
        <v>0</v>
      </c>
      <c r="O2862" s="100" t="str">
        <f ca="1">IF('Inventory Ref Sheet'!AS2862&gt;0,YEAR(TODAY())-'Inventory Ref Sheet'!AS2862,"")</f>
        <v/>
      </c>
      <c r="P2862" s="95">
        <f>'Inventory Ref Sheet'!AU2862</f>
        <v>0</v>
      </c>
      <c r="Q2862" s="60">
        <f>'Inventory Ref Sheet'!AV2862</f>
        <v>0</v>
      </c>
      <c r="R2862" s="61"/>
      <c r="S2862" s="100" t="str">
        <f t="shared" si="150"/>
        <v/>
      </c>
      <c r="T2862" s="59">
        <f>'Inventory Ref Sheet'!M2862</f>
        <v>0</v>
      </c>
      <c r="U2862" s="102">
        <f>'Inventory Ref Sheet'!N2862</f>
        <v>0</v>
      </c>
      <c r="V2862" s="59">
        <f>'Inventory Ref Sheet'!O2862</f>
        <v>0</v>
      </c>
      <c r="W2862" s="59">
        <f>'Inventory Ref Sheet'!R2862</f>
        <v>0</v>
      </c>
      <c r="X2862" s="59">
        <f>'Inventory Ref Sheet'!S2862</f>
        <v>0</v>
      </c>
      <c r="Y2862" s="100" t="str">
        <f ca="1">IF('Inventory Ref Sheet'!U2862&gt;0,YEAR(TODAY())-'Inventory Ref Sheet'!U2862,"")</f>
        <v/>
      </c>
      <c r="Z2862" s="95">
        <f>'Inventory Ref Sheet'!W2862</f>
        <v>0</v>
      </c>
      <c r="AA2862" s="60">
        <f>'Inventory Ref Sheet'!X2862</f>
        <v>0</v>
      </c>
      <c r="AB2862" s="61"/>
      <c r="AC2862" s="97" t="str">
        <f t="shared" si="151"/>
        <v/>
      </c>
      <c r="AD2862" s="59">
        <f>'Inventory Ref Sheet'!Y2862</f>
        <v>0</v>
      </c>
      <c r="AE2862" s="59">
        <f>'Inventory Ref Sheet'!Z2862</f>
        <v>0</v>
      </c>
      <c r="AF2862" s="102">
        <f>'Inventory Ref Sheet'!AA2862</f>
        <v>0</v>
      </c>
      <c r="AG2862" s="59">
        <f>'Inventory Ref Sheet'!AD2862</f>
        <v>0</v>
      </c>
      <c r="AH2862" s="59">
        <f>'Inventory Ref Sheet'!AE2862</f>
        <v>0</v>
      </c>
      <c r="AI2862" s="100" t="str">
        <f ca="1">IF('Inventory Ref Sheet'!AG2862&gt;0,YEAR(TODAY())-'Inventory Ref Sheet'!AG2862,"")</f>
        <v/>
      </c>
      <c r="AJ2862" s="99"/>
      <c r="AK2862" s="60">
        <f>'Inventory Ref Sheet'!AJ2862</f>
        <v>0</v>
      </c>
      <c r="AL2862" s="99"/>
      <c r="AM2862" s="97" t="str">
        <f t="shared" si="152"/>
        <v/>
      </c>
    </row>
    <row r="2863" spans="10:39" x14ac:dyDescent="0.25">
      <c r="J2863" s="59">
        <f>'Inventory Ref Sheet'!AK2863</f>
        <v>0</v>
      </c>
      <c r="K2863" s="59">
        <f>'Inventory Ref Sheet'!AL2863</f>
        <v>0</v>
      </c>
      <c r="L2863" s="59">
        <f>'Inventory Ref Sheet'!AM2863</f>
        <v>0</v>
      </c>
      <c r="M2863" s="59">
        <f>'Inventory Ref Sheet'!AP2863</f>
        <v>0</v>
      </c>
      <c r="N2863" s="59">
        <f>'Inventory Ref Sheet'!AQ2863</f>
        <v>0</v>
      </c>
      <c r="O2863" s="100" t="str">
        <f ca="1">IF('Inventory Ref Sheet'!AS2863&gt;0,YEAR(TODAY())-'Inventory Ref Sheet'!AS2863,"")</f>
        <v/>
      </c>
      <c r="P2863" s="95">
        <f>'Inventory Ref Sheet'!AU2863</f>
        <v>0</v>
      </c>
      <c r="Q2863" s="60">
        <f>'Inventory Ref Sheet'!AV2863</f>
        <v>0</v>
      </c>
      <c r="R2863" s="61"/>
      <c r="S2863" s="100" t="str">
        <f t="shared" si="150"/>
        <v/>
      </c>
      <c r="T2863" s="59">
        <f>'Inventory Ref Sheet'!M2863</f>
        <v>0</v>
      </c>
      <c r="U2863" s="102">
        <f>'Inventory Ref Sheet'!N2863</f>
        <v>0</v>
      </c>
      <c r="V2863" s="59">
        <f>'Inventory Ref Sheet'!O2863</f>
        <v>0</v>
      </c>
      <c r="W2863" s="59">
        <f>'Inventory Ref Sheet'!R2863</f>
        <v>0</v>
      </c>
      <c r="X2863" s="59">
        <f>'Inventory Ref Sheet'!S2863</f>
        <v>0</v>
      </c>
      <c r="Y2863" s="100" t="str">
        <f ca="1">IF('Inventory Ref Sheet'!U2863&gt;0,YEAR(TODAY())-'Inventory Ref Sheet'!U2863,"")</f>
        <v/>
      </c>
      <c r="Z2863" s="95">
        <f>'Inventory Ref Sheet'!W2863</f>
        <v>0</v>
      </c>
      <c r="AA2863" s="60">
        <f>'Inventory Ref Sheet'!X2863</f>
        <v>0</v>
      </c>
      <c r="AB2863" s="61"/>
      <c r="AC2863" s="97" t="str">
        <f t="shared" si="151"/>
        <v/>
      </c>
      <c r="AD2863" s="59">
        <f>'Inventory Ref Sheet'!Y2863</f>
        <v>0</v>
      </c>
      <c r="AE2863" s="59">
        <f>'Inventory Ref Sheet'!Z2863</f>
        <v>0</v>
      </c>
      <c r="AF2863" s="102">
        <f>'Inventory Ref Sheet'!AA2863</f>
        <v>0</v>
      </c>
      <c r="AG2863" s="59">
        <f>'Inventory Ref Sheet'!AD2863</f>
        <v>0</v>
      </c>
      <c r="AH2863" s="59">
        <f>'Inventory Ref Sheet'!AE2863</f>
        <v>0</v>
      </c>
      <c r="AI2863" s="100" t="str">
        <f ca="1">IF('Inventory Ref Sheet'!AG2863&gt;0,YEAR(TODAY())-'Inventory Ref Sheet'!AG2863,"")</f>
        <v/>
      </c>
      <c r="AJ2863" s="99"/>
      <c r="AK2863" s="60">
        <f>'Inventory Ref Sheet'!AJ2863</f>
        <v>0</v>
      </c>
      <c r="AL2863" s="99"/>
      <c r="AM2863" s="97" t="str">
        <f t="shared" si="152"/>
        <v/>
      </c>
    </row>
    <row r="2864" spans="10:39" x14ac:dyDescent="0.25">
      <c r="J2864" s="59">
        <f>'Inventory Ref Sheet'!AK2864</f>
        <v>0</v>
      </c>
      <c r="K2864" s="59">
        <f>'Inventory Ref Sheet'!AL2864</f>
        <v>0</v>
      </c>
      <c r="L2864" s="59">
        <f>'Inventory Ref Sheet'!AM2864</f>
        <v>0</v>
      </c>
      <c r="M2864" s="59">
        <f>'Inventory Ref Sheet'!AP2864</f>
        <v>0</v>
      </c>
      <c r="N2864" s="59">
        <f>'Inventory Ref Sheet'!AQ2864</f>
        <v>0</v>
      </c>
      <c r="O2864" s="100" t="str">
        <f ca="1">IF('Inventory Ref Sheet'!AS2864&gt;0,YEAR(TODAY())-'Inventory Ref Sheet'!AS2864,"")</f>
        <v/>
      </c>
      <c r="P2864" s="95">
        <f>'Inventory Ref Sheet'!AU2864</f>
        <v>0</v>
      </c>
      <c r="Q2864" s="60">
        <f>'Inventory Ref Sheet'!AV2864</f>
        <v>0</v>
      </c>
      <c r="R2864" s="61"/>
      <c r="S2864" s="100" t="str">
        <f t="shared" si="150"/>
        <v/>
      </c>
      <c r="T2864" s="59">
        <f>'Inventory Ref Sheet'!M2864</f>
        <v>0</v>
      </c>
      <c r="U2864" s="102">
        <f>'Inventory Ref Sheet'!N2864</f>
        <v>0</v>
      </c>
      <c r="V2864" s="59">
        <f>'Inventory Ref Sheet'!O2864</f>
        <v>0</v>
      </c>
      <c r="W2864" s="59">
        <f>'Inventory Ref Sheet'!R2864</f>
        <v>0</v>
      </c>
      <c r="X2864" s="59">
        <f>'Inventory Ref Sheet'!S2864</f>
        <v>0</v>
      </c>
      <c r="Y2864" s="100" t="str">
        <f ca="1">IF('Inventory Ref Sheet'!U2864&gt;0,YEAR(TODAY())-'Inventory Ref Sheet'!U2864,"")</f>
        <v/>
      </c>
      <c r="Z2864" s="95">
        <f>'Inventory Ref Sheet'!W2864</f>
        <v>0</v>
      </c>
      <c r="AA2864" s="60">
        <f>'Inventory Ref Sheet'!X2864</f>
        <v>0</v>
      </c>
      <c r="AB2864" s="61"/>
      <c r="AC2864" s="97" t="str">
        <f t="shared" si="151"/>
        <v/>
      </c>
      <c r="AD2864" s="59">
        <f>'Inventory Ref Sheet'!Y2864</f>
        <v>0</v>
      </c>
      <c r="AE2864" s="59">
        <f>'Inventory Ref Sheet'!Z2864</f>
        <v>0</v>
      </c>
      <c r="AF2864" s="102">
        <f>'Inventory Ref Sheet'!AA2864</f>
        <v>0</v>
      </c>
      <c r="AG2864" s="59">
        <f>'Inventory Ref Sheet'!AD2864</f>
        <v>0</v>
      </c>
      <c r="AH2864" s="59">
        <f>'Inventory Ref Sheet'!AE2864</f>
        <v>0</v>
      </c>
      <c r="AI2864" s="100" t="str">
        <f ca="1">IF('Inventory Ref Sheet'!AG2864&gt;0,YEAR(TODAY())-'Inventory Ref Sheet'!AG2864,"")</f>
        <v/>
      </c>
      <c r="AJ2864" s="99"/>
      <c r="AK2864" s="60">
        <f>'Inventory Ref Sheet'!AJ2864</f>
        <v>0</v>
      </c>
      <c r="AL2864" s="99"/>
      <c r="AM2864" s="97" t="str">
        <f t="shared" si="152"/>
        <v/>
      </c>
    </row>
    <row r="2865" spans="10:39" x14ac:dyDescent="0.25">
      <c r="J2865" s="59">
        <f>'Inventory Ref Sheet'!AK2865</f>
        <v>0</v>
      </c>
      <c r="K2865" s="59">
        <f>'Inventory Ref Sheet'!AL2865</f>
        <v>0</v>
      </c>
      <c r="L2865" s="59">
        <f>'Inventory Ref Sheet'!AM2865</f>
        <v>0</v>
      </c>
      <c r="M2865" s="59">
        <f>'Inventory Ref Sheet'!AP2865</f>
        <v>0</v>
      </c>
      <c r="N2865" s="59">
        <f>'Inventory Ref Sheet'!AQ2865</f>
        <v>0</v>
      </c>
      <c r="O2865" s="100" t="str">
        <f ca="1">IF('Inventory Ref Sheet'!AS2865&gt;0,YEAR(TODAY())-'Inventory Ref Sheet'!AS2865,"")</f>
        <v/>
      </c>
      <c r="P2865" s="95">
        <f>'Inventory Ref Sheet'!AU2865</f>
        <v>0</v>
      </c>
      <c r="Q2865" s="60">
        <f>'Inventory Ref Sheet'!AV2865</f>
        <v>0</v>
      </c>
      <c r="R2865" s="61"/>
      <c r="S2865" s="100" t="str">
        <f t="shared" si="150"/>
        <v/>
      </c>
      <c r="T2865" s="59">
        <f>'Inventory Ref Sheet'!M2865</f>
        <v>0</v>
      </c>
      <c r="U2865" s="102">
        <f>'Inventory Ref Sheet'!N2865</f>
        <v>0</v>
      </c>
      <c r="V2865" s="59">
        <f>'Inventory Ref Sheet'!O2865</f>
        <v>0</v>
      </c>
      <c r="W2865" s="59">
        <f>'Inventory Ref Sheet'!R2865</f>
        <v>0</v>
      </c>
      <c r="X2865" s="59">
        <f>'Inventory Ref Sheet'!S2865</f>
        <v>0</v>
      </c>
      <c r="Y2865" s="100" t="str">
        <f ca="1">IF('Inventory Ref Sheet'!U2865&gt;0,YEAR(TODAY())-'Inventory Ref Sheet'!U2865,"")</f>
        <v/>
      </c>
      <c r="Z2865" s="95">
        <f>'Inventory Ref Sheet'!W2865</f>
        <v>0</v>
      </c>
      <c r="AA2865" s="60">
        <f>'Inventory Ref Sheet'!X2865</f>
        <v>0</v>
      </c>
      <c r="AB2865" s="61"/>
      <c r="AC2865" s="97" t="str">
        <f t="shared" si="151"/>
        <v/>
      </c>
      <c r="AD2865" s="59">
        <f>'Inventory Ref Sheet'!Y2865</f>
        <v>0</v>
      </c>
      <c r="AE2865" s="59">
        <f>'Inventory Ref Sheet'!Z2865</f>
        <v>0</v>
      </c>
      <c r="AF2865" s="102">
        <f>'Inventory Ref Sheet'!AA2865</f>
        <v>0</v>
      </c>
      <c r="AG2865" s="59">
        <f>'Inventory Ref Sheet'!AD2865</f>
        <v>0</v>
      </c>
      <c r="AH2865" s="59">
        <f>'Inventory Ref Sheet'!AE2865</f>
        <v>0</v>
      </c>
      <c r="AI2865" s="100" t="str">
        <f ca="1">IF('Inventory Ref Sheet'!AG2865&gt;0,YEAR(TODAY())-'Inventory Ref Sheet'!AG2865,"")</f>
        <v/>
      </c>
      <c r="AJ2865" s="99"/>
      <c r="AK2865" s="60">
        <f>'Inventory Ref Sheet'!AJ2865</f>
        <v>0</v>
      </c>
      <c r="AL2865" s="99"/>
      <c r="AM2865" s="97" t="str">
        <f t="shared" si="152"/>
        <v/>
      </c>
    </row>
    <row r="2866" spans="10:39" x14ac:dyDescent="0.25">
      <c r="J2866" s="59">
        <f>'Inventory Ref Sheet'!AK2866</f>
        <v>0</v>
      </c>
      <c r="K2866" s="59">
        <f>'Inventory Ref Sheet'!AL2866</f>
        <v>0</v>
      </c>
      <c r="L2866" s="59">
        <f>'Inventory Ref Sheet'!AM2866</f>
        <v>0</v>
      </c>
      <c r="M2866" s="59">
        <f>'Inventory Ref Sheet'!AP2866</f>
        <v>0</v>
      </c>
      <c r="N2866" s="59">
        <f>'Inventory Ref Sheet'!AQ2866</f>
        <v>0</v>
      </c>
      <c r="O2866" s="100" t="str">
        <f ca="1">IF('Inventory Ref Sheet'!AS2866&gt;0,YEAR(TODAY())-'Inventory Ref Sheet'!AS2866,"")</f>
        <v/>
      </c>
      <c r="P2866" s="95">
        <f>'Inventory Ref Sheet'!AU2866</f>
        <v>0</v>
      </c>
      <c r="Q2866" s="60">
        <f>'Inventory Ref Sheet'!AV2866</f>
        <v>0</v>
      </c>
      <c r="R2866" s="61"/>
      <c r="S2866" s="100" t="str">
        <f t="shared" si="150"/>
        <v/>
      </c>
      <c r="T2866" s="59">
        <f>'Inventory Ref Sheet'!M2866</f>
        <v>0</v>
      </c>
      <c r="U2866" s="102">
        <f>'Inventory Ref Sheet'!N2866</f>
        <v>0</v>
      </c>
      <c r="V2866" s="59">
        <f>'Inventory Ref Sheet'!O2866</f>
        <v>0</v>
      </c>
      <c r="W2866" s="59">
        <f>'Inventory Ref Sheet'!R2866</f>
        <v>0</v>
      </c>
      <c r="X2866" s="59">
        <f>'Inventory Ref Sheet'!S2866</f>
        <v>0</v>
      </c>
      <c r="Y2866" s="100" t="str">
        <f ca="1">IF('Inventory Ref Sheet'!U2866&gt;0,YEAR(TODAY())-'Inventory Ref Sheet'!U2866,"")</f>
        <v/>
      </c>
      <c r="Z2866" s="95">
        <f>'Inventory Ref Sheet'!W2866</f>
        <v>0</v>
      </c>
      <c r="AA2866" s="60">
        <f>'Inventory Ref Sheet'!X2866</f>
        <v>0</v>
      </c>
      <c r="AB2866" s="61"/>
      <c r="AC2866" s="97" t="str">
        <f t="shared" si="151"/>
        <v/>
      </c>
      <c r="AD2866" s="59">
        <f>'Inventory Ref Sheet'!Y2866</f>
        <v>0</v>
      </c>
      <c r="AE2866" s="59">
        <f>'Inventory Ref Sheet'!Z2866</f>
        <v>0</v>
      </c>
      <c r="AF2866" s="102">
        <f>'Inventory Ref Sheet'!AA2866</f>
        <v>0</v>
      </c>
      <c r="AG2866" s="59">
        <f>'Inventory Ref Sheet'!AD2866</f>
        <v>0</v>
      </c>
      <c r="AH2866" s="59">
        <f>'Inventory Ref Sheet'!AE2866</f>
        <v>0</v>
      </c>
      <c r="AI2866" s="100" t="str">
        <f ca="1">IF('Inventory Ref Sheet'!AG2866&gt;0,YEAR(TODAY())-'Inventory Ref Sheet'!AG2866,"")</f>
        <v/>
      </c>
      <c r="AJ2866" s="99"/>
      <c r="AK2866" s="60">
        <f>'Inventory Ref Sheet'!AJ2866</f>
        <v>0</v>
      </c>
      <c r="AL2866" s="99"/>
      <c r="AM2866" s="97" t="str">
        <f t="shared" si="152"/>
        <v/>
      </c>
    </row>
    <row r="2867" spans="10:39" x14ac:dyDescent="0.25">
      <c r="J2867" s="59">
        <f>'Inventory Ref Sheet'!AK2867</f>
        <v>0</v>
      </c>
      <c r="K2867" s="59">
        <f>'Inventory Ref Sheet'!AL2867</f>
        <v>0</v>
      </c>
      <c r="L2867" s="59">
        <f>'Inventory Ref Sheet'!AM2867</f>
        <v>0</v>
      </c>
      <c r="M2867" s="59">
        <f>'Inventory Ref Sheet'!AP2867</f>
        <v>0</v>
      </c>
      <c r="N2867" s="59">
        <f>'Inventory Ref Sheet'!AQ2867</f>
        <v>0</v>
      </c>
      <c r="O2867" s="100" t="str">
        <f ca="1">IF('Inventory Ref Sheet'!AS2867&gt;0,YEAR(TODAY())-'Inventory Ref Sheet'!AS2867,"")</f>
        <v/>
      </c>
      <c r="P2867" s="95">
        <f>'Inventory Ref Sheet'!AU2867</f>
        <v>0</v>
      </c>
      <c r="Q2867" s="60">
        <f>'Inventory Ref Sheet'!AV2867</f>
        <v>0</v>
      </c>
      <c r="R2867" s="61"/>
      <c r="S2867" s="100" t="str">
        <f t="shared" si="150"/>
        <v/>
      </c>
      <c r="T2867" s="59">
        <f>'Inventory Ref Sheet'!M2867</f>
        <v>0</v>
      </c>
      <c r="U2867" s="102">
        <f>'Inventory Ref Sheet'!N2867</f>
        <v>0</v>
      </c>
      <c r="V2867" s="59">
        <f>'Inventory Ref Sheet'!O2867</f>
        <v>0</v>
      </c>
      <c r="W2867" s="59">
        <f>'Inventory Ref Sheet'!R2867</f>
        <v>0</v>
      </c>
      <c r="X2867" s="59">
        <f>'Inventory Ref Sheet'!S2867</f>
        <v>0</v>
      </c>
      <c r="Y2867" s="100" t="str">
        <f ca="1">IF('Inventory Ref Sheet'!U2867&gt;0,YEAR(TODAY())-'Inventory Ref Sheet'!U2867,"")</f>
        <v/>
      </c>
      <c r="Z2867" s="95">
        <f>'Inventory Ref Sheet'!W2867</f>
        <v>0</v>
      </c>
      <c r="AA2867" s="60">
        <f>'Inventory Ref Sheet'!X2867</f>
        <v>0</v>
      </c>
      <c r="AB2867" s="61"/>
      <c r="AC2867" s="97" t="str">
        <f t="shared" si="151"/>
        <v/>
      </c>
      <c r="AD2867" s="59">
        <f>'Inventory Ref Sheet'!Y2867</f>
        <v>0</v>
      </c>
      <c r="AE2867" s="59">
        <f>'Inventory Ref Sheet'!Z2867</f>
        <v>0</v>
      </c>
      <c r="AF2867" s="102">
        <f>'Inventory Ref Sheet'!AA2867</f>
        <v>0</v>
      </c>
      <c r="AG2867" s="59">
        <f>'Inventory Ref Sheet'!AD2867</f>
        <v>0</v>
      </c>
      <c r="AH2867" s="59">
        <f>'Inventory Ref Sheet'!AE2867</f>
        <v>0</v>
      </c>
      <c r="AI2867" s="100" t="str">
        <f ca="1">IF('Inventory Ref Sheet'!AG2867&gt;0,YEAR(TODAY())-'Inventory Ref Sheet'!AG2867,"")</f>
        <v/>
      </c>
      <c r="AJ2867" s="99"/>
      <c r="AK2867" s="60">
        <f>'Inventory Ref Sheet'!AJ2867</f>
        <v>0</v>
      </c>
      <c r="AL2867" s="99"/>
      <c r="AM2867" s="97" t="str">
        <f t="shared" si="152"/>
        <v/>
      </c>
    </row>
    <row r="2868" spans="10:39" x14ac:dyDescent="0.25">
      <c r="J2868" s="59">
        <f>'Inventory Ref Sheet'!AK2868</f>
        <v>0</v>
      </c>
      <c r="K2868" s="59">
        <f>'Inventory Ref Sheet'!AL2868</f>
        <v>0</v>
      </c>
      <c r="L2868" s="59">
        <f>'Inventory Ref Sheet'!AM2868</f>
        <v>0</v>
      </c>
      <c r="M2868" s="59">
        <f>'Inventory Ref Sheet'!AP2868</f>
        <v>0</v>
      </c>
      <c r="N2868" s="59">
        <f>'Inventory Ref Sheet'!AQ2868</f>
        <v>0</v>
      </c>
      <c r="O2868" s="100" t="str">
        <f ca="1">IF('Inventory Ref Sheet'!AS2868&gt;0,YEAR(TODAY())-'Inventory Ref Sheet'!AS2868,"")</f>
        <v/>
      </c>
      <c r="P2868" s="95">
        <f>'Inventory Ref Sheet'!AU2868</f>
        <v>0</v>
      </c>
      <c r="Q2868" s="60">
        <f>'Inventory Ref Sheet'!AV2868</f>
        <v>0</v>
      </c>
      <c r="R2868" s="61"/>
      <c r="S2868" s="100" t="str">
        <f t="shared" si="150"/>
        <v/>
      </c>
      <c r="T2868" s="59">
        <f>'Inventory Ref Sheet'!M2868</f>
        <v>0</v>
      </c>
      <c r="U2868" s="102">
        <f>'Inventory Ref Sheet'!N2868</f>
        <v>0</v>
      </c>
      <c r="V2868" s="59">
        <f>'Inventory Ref Sheet'!O2868</f>
        <v>0</v>
      </c>
      <c r="W2868" s="59">
        <f>'Inventory Ref Sheet'!R2868</f>
        <v>0</v>
      </c>
      <c r="X2868" s="59">
        <f>'Inventory Ref Sheet'!S2868</f>
        <v>0</v>
      </c>
      <c r="Y2868" s="100" t="str">
        <f ca="1">IF('Inventory Ref Sheet'!U2868&gt;0,YEAR(TODAY())-'Inventory Ref Sheet'!U2868,"")</f>
        <v/>
      </c>
      <c r="Z2868" s="95">
        <f>'Inventory Ref Sheet'!W2868</f>
        <v>0</v>
      </c>
      <c r="AA2868" s="60">
        <f>'Inventory Ref Sheet'!X2868</f>
        <v>0</v>
      </c>
      <c r="AB2868" s="61"/>
      <c r="AC2868" s="97" t="str">
        <f t="shared" si="151"/>
        <v/>
      </c>
      <c r="AD2868" s="59">
        <f>'Inventory Ref Sheet'!Y2868</f>
        <v>0</v>
      </c>
      <c r="AE2868" s="59">
        <f>'Inventory Ref Sheet'!Z2868</f>
        <v>0</v>
      </c>
      <c r="AF2868" s="102">
        <f>'Inventory Ref Sheet'!AA2868</f>
        <v>0</v>
      </c>
      <c r="AG2868" s="59">
        <f>'Inventory Ref Sheet'!AD2868</f>
        <v>0</v>
      </c>
      <c r="AH2868" s="59">
        <f>'Inventory Ref Sheet'!AE2868</f>
        <v>0</v>
      </c>
      <c r="AI2868" s="100" t="str">
        <f ca="1">IF('Inventory Ref Sheet'!AG2868&gt;0,YEAR(TODAY())-'Inventory Ref Sheet'!AG2868,"")</f>
        <v/>
      </c>
      <c r="AJ2868" s="99"/>
      <c r="AK2868" s="60">
        <f>'Inventory Ref Sheet'!AJ2868</f>
        <v>0</v>
      </c>
      <c r="AL2868" s="99"/>
      <c r="AM2868" s="97" t="str">
        <f t="shared" si="152"/>
        <v/>
      </c>
    </row>
    <row r="2869" spans="10:39" x14ac:dyDescent="0.25">
      <c r="J2869" s="59">
        <f>'Inventory Ref Sheet'!AK2869</f>
        <v>0</v>
      </c>
      <c r="K2869" s="59">
        <f>'Inventory Ref Sheet'!AL2869</f>
        <v>0</v>
      </c>
      <c r="L2869" s="59">
        <f>'Inventory Ref Sheet'!AM2869</f>
        <v>0</v>
      </c>
      <c r="M2869" s="59">
        <f>'Inventory Ref Sheet'!AP2869</f>
        <v>0</v>
      </c>
      <c r="N2869" s="59">
        <f>'Inventory Ref Sheet'!AQ2869</f>
        <v>0</v>
      </c>
      <c r="O2869" s="100" t="str">
        <f ca="1">IF('Inventory Ref Sheet'!AS2869&gt;0,YEAR(TODAY())-'Inventory Ref Sheet'!AS2869,"")</f>
        <v/>
      </c>
      <c r="P2869" s="95">
        <f>'Inventory Ref Sheet'!AU2869</f>
        <v>0</v>
      </c>
      <c r="Q2869" s="60">
        <f>'Inventory Ref Sheet'!AV2869</f>
        <v>0</v>
      </c>
      <c r="R2869" s="61"/>
      <c r="S2869" s="100" t="str">
        <f t="shared" si="150"/>
        <v/>
      </c>
      <c r="T2869" s="59">
        <f>'Inventory Ref Sheet'!M2869</f>
        <v>0</v>
      </c>
      <c r="U2869" s="102">
        <f>'Inventory Ref Sheet'!N2869</f>
        <v>0</v>
      </c>
      <c r="V2869" s="59">
        <f>'Inventory Ref Sheet'!O2869</f>
        <v>0</v>
      </c>
      <c r="W2869" s="59">
        <f>'Inventory Ref Sheet'!R2869</f>
        <v>0</v>
      </c>
      <c r="X2869" s="59">
        <f>'Inventory Ref Sheet'!S2869</f>
        <v>0</v>
      </c>
      <c r="Y2869" s="100" t="str">
        <f ca="1">IF('Inventory Ref Sheet'!U2869&gt;0,YEAR(TODAY())-'Inventory Ref Sheet'!U2869,"")</f>
        <v/>
      </c>
      <c r="Z2869" s="95">
        <f>'Inventory Ref Sheet'!W2869</f>
        <v>0</v>
      </c>
      <c r="AA2869" s="60">
        <f>'Inventory Ref Sheet'!X2869</f>
        <v>0</v>
      </c>
      <c r="AB2869" s="61"/>
      <c r="AC2869" s="97" t="str">
        <f t="shared" si="151"/>
        <v/>
      </c>
      <c r="AD2869" s="59">
        <f>'Inventory Ref Sheet'!Y2869</f>
        <v>0</v>
      </c>
      <c r="AE2869" s="59">
        <f>'Inventory Ref Sheet'!Z2869</f>
        <v>0</v>
      </c>
      <c r="AF2869" s="102">
        <f>'Inventory Ref Sheet'!AA2869</f>
        <v>0</v>
      </c>
      <c r="AG2869" s="59">
        <f>'Inventory Ref Sheet'!AD2869</f>
        <v>0</v>
      </c>
      <c r="AH2869" s="59">
        <f>'Inventory Ref Sheet'!AE2869</f>
        <v>0</v>
      </c>
      <c r="AI2869" s="100" t="str">
        <f ca="1">IF('Inventory Ref Sheet'!AG2869&gt;0,YEAR(TODAY())-'Inventory Ref Sheet'!AG2869,"")</f>
        <v/>
      </c>
      <c r="AJ2869" s="99"/>
      <c r="AK2869" s="60">
        <f>'Inventory Ref Sheet'!AJ2869</f>
        <v>0</v>
      </c>
      <c r="AL2869" s="99"/>
      <c r="AM2869" s="97" t="str">
        <f t="shared" si="152"/>
        <v/>
      </c>
    </row>
    <row r="2870" spans="10:39" x14ac:dyDescent="0.25">
      <c r="J2870" s="59">
        <f>'Inventory Ref Sheet'!AK2870</f>
        <v>0</v>
      </c>
      <c r="K2870" s="59">
        <f>'Inventory Ref Sheet'!AL2870</f>
        <v>0</v>
      </c>
      <c r="L2870" s="59">
        <f>'Inventory Ref Sheet'!AM2870</f>
        <v>0</v>
      </c>
      <c r="M2870" s="59">
        <f>'Inventory Ref Sheet'!AP2870</f>
        <v>0</v>
      </c>
      <c r="N2870" s="59">
        <f>'Inventory Ref Sheet'!AQ2870</f>
        <v>0</v>
      </c>
      <c r="O2870" s="100" t="str">
        <f ca="1">IF('Inventory Ref Sheet'!AS2870&gt;0,YEAR(TODAY())-'Inventory Ref Sheet'!AS2870,"")</f>
        <v/>
      </c>
      <c r="P2870" s="95">
        <f>'Inventory Ref Sheet'!AU2870</f>
        <v>0</v>
      </c>
      <c r="Q2870" s="60">
        <f>'Inventory Ref Sheet'!AV2870</f>
        <v>0</v>
      </c>
      <c r="R2870" s="61"/>
      <c r="S2870" s="100" t="str">
        <f t="shared" si="150"/>
        <v/>
      </c>
      <c r="T2870" s="59">
        <f>'Inventory Ref Sheet'!M2870</f>
        <v>0</v>
      </c>
      <c r="U2870" s="102">
        <f>'Inventory Ref Sheet'!N2870</f>
        <v>0</v>
      </c>
      <c r="V2870" s="59">
        <f>'Inventory Ref Sheet'!O2870</f>
        <v>0</v>
      </c>
      <c r="W2870" s="59">
        <f>'Inventory Ref Sheet'!R2870</f>
        <v>0</v>
      </c>
      <c r="X2870" s="59">
        <f>'Inventory Ref Sheet'!S2870</f>
        <v>0</v>
      </c>
      <c r="Y2870" s="100" t="str">
        <f ca="1">IF('Inventory Ref Sheet'!U2870&gt;0,YEAR(TODAY())-'Inventory Ref Sheet'!U2870,"")</f>
        <v/>
      </c>
      <c r="Z2870" s="95">
        <f>'Inventory Ref Sheet'!W2870</f>
        <v>0</v>
      </c>
      <c r="AA2870" s="60">
        <f>'Inventory Ref Sheet'!X2870</f>
        <v>0</v>
      </c>
      <c r="AB2870" s="61"/>
      <c r="AC2870" s="97" t="str">
        <f t="shared" si="151"/>
        <v/>
      </c>
      <c r="AD2870" s="59">
        <f>'Inventory Ref Sheet'!Y2870</f>
        <v>0</v>
      </c>
      <c r="AE2870" s="59">
        <f>'Inventory Ref Sheet'!Z2870</f>
        <v>0</v>
      </c>
      <c r="AF2870" s="102">
        <f>'Inventory Ref Sheet'!AA2870</f>
        <v>0</v>
      </c>
      <c r="AG2870" s="59">
        <f>'Inventory Ref Sheet'!AD2870</f>
        <v>0</v>
      </c>
      <c r="AH2870" s="59">
        <f>'Inventory Ref Sheet'!AE2870</f>
        <v>0</v>
      </c>
      <c r="AI2870" s="100" t="str">
        <f ca="1">IF('Inventory Ref Sheet'!AG2870&gt;0,YEAR(TODAY())-'Inventory Ref Sheet'!AG2870,"")</f>
        <v/>
      </c>
      <c r="AJ2870" s="99"/>
      <c r="AK2870" s="60">
        <f>'Inventory Ref Sheet'!AJ2870</f>
        <v>0</v>
      </c>
      <c r="AL2870" s="99"/>
      <c r="AM2870" s="97" t="str">
        <f t="shared" si="152"/>
        <v/>
      </c>
    </row>
    <row r="2871" spans="10:39" x14ac:dyDescent="0.25">
      <c r="J2871" s="59">
        <f>'Inventory Ref Sheet'!AK2871</f>
        <v>0</v>
      </c>
      <c r="K2871" s="59">
        <f>'Inventory Ref Sheet'!AL2871</f>
        <v>0</v>
      </c>
      <c r="L2871" s="59">
        <f>'Inventory Ref Sheet'!AM2871</f>
        <v>0</v>
      </c>
      <c r="M2871" s="59">
        <f>'Inventory Ref Sheet'!AP2871</f>
        <v>0</v>
      </c>
      <c r="N2871" s="59">
        <f>'Inventory Ref Sheet'!AQ2871</f>
        <v>0</v>
      </c>
      <c r="O2871" s="100" t="str">
        <f ca="1">IF('Inventory Ref Sheet'!AS2871&gt;0,YEAR(TODAY())-'Inventory Ref Sheet'!AS2871,"")</f>
        <v/>
      </c>
      <c r="P2871" s="95">
        <f>'Inventory Ref Sheet'!AU2871</f>
        <v>0</v>
      </c>
      <c r="Q2871" s="60">
        <f>'Inventory Ref Sheet'!AV2871</f>
        <v>0</v>
      </c>
      <c r="R2871" s="61"/>
      <c r="S2871" s="100" t="str">
        <f t="shared" si="150"/>
        <v/>
      </c>
      <c r="T2871" s="59">
        <f>'Inventory Ref Sheet'!M2871</f>
        <v>0</v>
      </c>
      <c r="U2871" s="102">
        <f>'Inventory Ref Sheet'!N2871</f>
        <v>0</v>
      </c>
      <c r="V2871" s="59">
        <f>'Inventory Ref Sheet'!O2871</f>
        <v>0</v>
      </c>
      <c r="W2871" s="59">
        <f>'Inventory Ref Sheet'!R2871</f>
        <v>0</v>
      </c>
      <c r="X2871" s="59">
        <f>'Inventory Ref Sheet'!S2871</f>
        <v>0</v>
      </c>
      <c r="Y2871" s="100" t="str">
        <f ca="1">IF('Inventory Ref Sheet'!U2871&gt;0,YEAR(TODAY())-'Inventory Ref Sheet'!U2871,"")</f>
        <v/>
      </c>
      <c r="Z2871" s="95">
        <f>'Inventory Ref Sheet'!W2871</f>
        <v>0</v>
      </c>
      <c r="AA2871" s="60">
        <f>'Inventory Ref Sheet'!X2871</f>
        <v>0</v>
      </c>
      <c r="AB2871" s="61"/>
      <c r="AC2871" s="97" t="str">
        <f t="shared" si="151"/>
        <v/>
      </c>
      <c r="AD2871" s="59">
        <f>'Inventory Ref Sheet'!Y2871</f>
        <v>0</v>
      </c>
      <c r="AE2871" s="59">
        <f>'Inventory Ref Sheet'!Z2871</f>
        <v>0</v>
      </c>
      <c r="AF2871" s="102">
        <f>'Inventory Ref Sheet'!AA2871</f>
        <v>0</v>
      </c>
      <c r="AG2871" s="59">
        <f>'Inventory Ref Sheet'!AD2871</f>
        <v>0</v>
      </c>
      <c r="AH2871" s="59">
        <f>'Inventory Ref Sheet'!AE2871</f>
        <v>0</v>
      </c>
      <c r="AI2871" s="100" t="str">
        <f ca="1">IF('Inventory Ref Sheet'!AG2871&gt;0,YEAR(TODAY())-'Inventory Ref Sheet'!AG2871,"")</f>
        <v/>
      </c>
      <c r="AJ2871" s="99"/>
      <c r="AK2871" s="60">
        <f>'Inventory Ref Sheet'!AJ2871</f>
        <v>0</v>
      </c>
      <c r="AL2871" s="99"/>
      <c r="AM2871" s="97" t="str">
        <f t="shared" si="152"/>
        <v/>
      </c>
    </row>
    <row r="2872" spans="10:39" x14ac:dyDescent="0.25">
      <c r="J2872" s="59">
        <f>'Inventory Ref Sheet'!AK2872</f>
        <v>0</v>
      </c>
      <c r="K2872" s="59">
        <f>'Inventory Ref Sheet'!AL2872</f>
        <v>0</v>
      </c>
      <c r="L2872" s="59">
        <f>'Inventory Ref Sheet'!AM2872</f>
        <v>0</v>
      </c>
      <c r="M2872" s="59">
        <f>'Inventory Ref Sheet'!AP2872</f>
        <v>0</v>
      </c>
      <c r="N2872" s="59">
        <f>'Inventory Ref Sheet'!AQ2872</f>
        <v>0</v>
      </c>
      <c r="O2872" s="100" t="str">
        <f ca="1">IF('Inventory Ref Sheet'!AS2872&gt;0,YEAR(TODAY())-'Inventory Ref Sheet'!AS2872,"")</f>
        <v/>
      </c>
      <c r="P2872" s="95">
        <f>'Inventory Ref Sheet'!AU2872</f>
        <v>0</v>
      </c>
      <c r="Q2872" s="60">
        <f>'Inventory Ref Sheet'!AV2872</f>
        <v>0</v>
      </c>
      <c r="R2872" s="61"/>
      <c r="S2872" s="100" t="str">
        <f t="shared" si="150"/>
        <v/>
      </c>
      <c r="T2872" s="59">
        <f>'Inventory Ref Sheet'!M2872</f>
        <v>0</v>
      </c>
      <c r="U2872" s="102">
        <f>'Inventory Ref Sheet'!N2872</f>
        <v>0</v>
      </c>
      <c r="V2872" s="59">
        <f>'Inventory Ref Sheet'!O2872</f>
        <v>0</v>
      </c>
      <c r="W2872" s="59">
        <f>'Inventory Ref Sheet'!R2872</f>
        <v>0</v>
      </c>
      <c r="X2872" s="59">
        <f>'Inventory Ref Sheet'!S2872</f>
        <v>0</v>
      </c>
      <c r="Y2872" s="100" t="str">
        <f ca="1">IF('Inventory Ref Sheet'!U2872&gt;0,YEAR(TODAY())-'Inventory Ref Sheet'!U2872,"")</f>
        <v/>
      </c>
      <c r="Z2872" s="95">
        <f>'Inventory Ref Sheet'!W2872</f>
        <v>0</v>
      </c>
      <c r="AA2872" s="60">
        <f>'Inventory Ref Sheet'!X2872</f>
        <v>0</v>
      </c>
      <c r="AB2872" s="61"/>
      <c r="AC2872" s="97" t="str">
        <f t="shared" si="151"/>
        <v/>
      </c>
      <c r="AD2872" s="59">
        <f>'Inventory Ref Sheet'!Y2872</f>
        <v>0</v>
      </c>
      <c r="AE2872" s="59">
        <f>'Inventory Ref Sheet'!Z2872</f>
        <v>0</v>
      </c>
      <c r="AF2872" s="102">
        <f>'Inventory Ref Sheet'!AA2872</f>
        <v>0</v>
      </c>
      <c r="AG2872" s="59">
        <f>'Inventory Ref Sheet'!AD2872</f>
        <v>0</v>
      </c>
      <c r="AH2872" s="59">
        <f>'Inventory Ref Sheet'!AE2872</f>
        <v>0</v>
      </c>
      <c r="AI2872" s="100" t="str">
        <f ca="1">IF('Inventory Ref Sheet'!AG2872&gt;0,YEAR(TODAY())-'Inventory Ref Sheet'!AG2872,"")</f>
        <v/>
      </c>
      <c r="AJ2872" s="99"/>
      <c r="AK2872" s="60">
        <f>'Inventory Ref Sheet'!AJ2872</f>
        <v>0</v>
      </c>
      <c r="AL2872" s="99"/>
      <c r="AM2872" s="97" t="str">
        <f t="shared" si="152"/>
        <v/>
      </c>
    </row>
    <row r="2873" spans="10:39" x14ac:dyDescent="0.25">
      <c r="J2873" s="59">
        <f>'Inventory Ref Sheet'!AK2873</f>
        <v>0</v>
      </c>
      <c r="K2873" s="59">
        <f>'Inventory Ref Sheet'!AL2873</f>
        <v>0</v>
      </c>
      <c r="L2873" s="59">
        <f>'Inventory Ref Sheet'!AM2873</f>
        <v>0</v>
      </c>
      <c r="M2873" s="59">
        <f>'Inventory Ref Sheet'!AP2873</f>
        <v>0</v>
      </c>
      <c r="N2873" s="59">
        <f>'Inventory Ref Sheet'!AQ2873</f>
        <v>0</v>
      </c>
      <c r="O2873" s="100" t="str">
        <f ca="1">IF('Inventory Ref Sheet'!AS2873&gt;0,YEAR(TODAY())-'Inventory Ref Sheet'!AS2873,"")</f>
        <v/>
      </c>
      <c r="P2873" s="95">
        <f>'Inventory Ref Sheet'!AU2873</f>
        <v>0</v>
      </c>
      <c r="Q2873" s="60">
        <f>'Inventory Ref Sheet'!AV2873</f>
        <v>0</v>
      </c>
      <c r="R2873" s="61"/>
      <c r="S2873" s="100" t="str">
        <f t="shared" si="150"/>
        <v/>
      </c>
      <c r="T2873" s="59">
        <f>'Inventory Ref Sheet'!M2873</f>
        <v>0</v>
      </c>
      <c r="U2873" s="102">
        <f>'Inventory Ref Sheet'!N2873</f>
        <v>0</v>
      </c>
      <c r="V2873" s="59">
        <f>'Inventory Ref Sheet'!O2873</f>
        <v>0</v>
      </c>
      <c r="W2873" s="59">
        <f>'Inventory Ref Sheet'!R2873</f>
        <v>0</v>
      </c>
      <c r="X2873" s="59">
        <f>'Inventory Ref Sheet'!S2873</f>
        <v>0</v>
      </c>
      <c r="Y2873" s="100" t="str">
        <f ca="1">IF('Inventory Ref Sheet'!U2873&gt;0,YEAR(TODAY())-'Inventory Ref Sheet'!U2873,"")</f>
        <v/>
      </c>
      <c r="Z2873" s="95">
        <f>'Inventory Ref Sheet'!W2873</f>
        <v>0</v>
      </c>
      <c r="AA2873" s="60">
        <f>'Inventory Ref Sheet'!X2873</f>
        <v>0</v>
      </c>
      <c r="AB2873" s="61"/>
      <c r="AC2873" s="97" t="str">
        <f t="shared" si="151"/>
        <v/>
      </c>
      <c r="AD2873" s="59">
        <f>'Inventory Ref Sheet'!Y2873</f>
        <v>0</v>
      </c>
      <c r="AE2873" s="59">
        <f>'Inventory Ref Sheet'!Z2873</f>
        <v>0</v>
      </c>
      <c r="AF2873" s="102">
        <f>'Inventory Ref Sheet'!AA2873</f>
        <v>0</v>
      </c>
      <c r="AG2873" s="59">
        <f>'Inventory Ref Sheet'!AD2873</f>
        <v>0</v>
      </c>
      <c r="AH2873" s="59">
        <f>'Inventory Ref Sheet'!AE2873</f>
        <v>0</v>
      </c>
      <c r="AI2873" s="100" t="str">
        <f ca="1">IF('Inventory Ref Sheet'!AG2873&gt;0,YEAR(TODAY())-'Inventory Ref Sheet'!AG2873,"")</f>
        <v/>
      </c>
      <c r="AJ2873" s="99"/>
      <c r="AK2873" s="60">
        <f>'Inventory Ref Sheet'!AJ2873</f>
        <v>0</v>
      </c>
      <c r="AL2873" s="99"/>
      <c r="AM2873" s="97" t="str">
        <f t="shared" si="152"/>
        <v/>
      </c>
    </row>
    <row r="2874" spans="10:39" x14ac:dyDescent="0.25">
      <c r="J2874" s="59">
        <f>'Inventory Ref Sheet'!AK2874</f>
        <v>0</v>
      </c>
      <c r="K2874" s="59">
        <f>'Inventory Ref Sheet'!AL2874</f>
        <v>0</v>
      </c>
      <c r="L2874" s="59">
        <f>'Inventory Ref Sheet'!AM2874</f>
        <v>0</v>
      </c>
      <c r="M2874" s="59">
        <f>'Inventory Ref Sheet'!AP2874</f>
        <v>0</v>
      </c>
      <c r="N2874" s="59">
        <f>'Inventory Ref Sheet'!AQ2874</f>
        <v>0</v>
      </c>
      <c r="O2874" s="100" t="str">
        <f ca="1">IF('Inventory Ref Sheet'!AS2874&gt;0,YEAR(TODAY())-'Inventory Ref Sheet'!AS2874,"")</f>
        <v/>
      </c>
      <c r="P2874" s="95">
        <f>'Inventory Ref Sheet'!AU2874</f>
        <v>0</v>
      </c>
      <c r="Q2874" s="60">
        <f>'Inventory Ref Sheet'!AV2874</f>
        <v>0</v>
      </c>
      <c r="R2874" s="61"/>
      <c r="S2874" s="100" t="str">
        <f t="shared" si="150"/>
        <v/>
      </c>
      <c r="T2874" s="59">
        <f>'Inventory Ref Sheet'!M2874</f>
        <v>0</v>
      </c>
      <c r="U2874" s="102">
        <f>'Inventory Ref Sheet'!N2874</f>
        <v>0</v>
      </c>
      <c r="V2874" s="59">
        <f>'Inventory Ref Sheet'!O2874</f>
        <v>0</v>
      </c>
      <c r="W2874" s="59">
        <f>'Inventory Ref Sheet'!R2874</f>
        <v>0</v>
      </c>
      <c r="X2874" s="59">
        <f>'Inventory Ref Sheet'!S2874</f>
        <v>0</v>
      </c>
      <c r="Y2874" s="100" t="str">
        <f ca="1">IF('Inventory Ref Sheet'!U2874&gt;0,YEAR(TODAY())-'Inventory Ref Sheet'!U2874,"")</f>
        <v/>
      </c>
      <c r="Z2874" s="95">
        <f>'Inventory Ref Sheet'!W2874</f>
        <v>0</v>
      </c>
      <c r="AA2874" s="60">
        <f>'Inventory Ref Sheet'!X2874</f>
        <v>0</v>
      </c>
      <c r="AB2874" s="61"/>
      <c r="AC2874" s="97" t="str">
        <f t="shared" si="151"/>
        <v/>
      </c>
      <c r="AD2874" s="59">
        <f>'Inventory Ref Sheet'!Y2874</f>
        <v>0</v>
      </c>
      <c r="AE2874" s="59">
        <f>'Inventory Ref Sheet'!Z2874</f>
        <v>0</v>
      </c>
      <c r="AF2874" s="102">
        <f>'Inventory Ref Sheet'!AA2874</f>
        <v>0</v>
      </c>
      <c r="AG2874" s="59">
        <f>'Inventory Ref Sheet'!AD2874</f>
        <v>0</v>
      </c>
      <c r="AH2874" s="59">
        <f>'Inventory Ref Sheet'!AE2874</f>
        <v>0</v>
      </c>
      <c r="AI2874" s="100" t="str">
        <f ca="1">IF('Inventory Ref Sheet'!AG2874&gt;0,YEAR(TODAY())-'Inventory Ref Sheet'!AG2874,"")</f>
        <v/>
      </c>
      <c r="AJ2874" s="99"/>
      <c r="AK2874" s="60">
        <f>'Inventory Ref Sheet'!AJ2874</f>
        <v>0</v>
      </c>
      <c r="AL2874" s="99"/>
      <c r="AM2874" s="97" t="str">
        <f t="shared" si="152"/>
        <v/>
      </c>
    </row>
    <row r="2875" spans="10:39" x14ac:dyDescent="0.25">
      <c r="J2875" s="59">
        <f>'Inventory Ref Sheet'!AK2875</f>
        <v>0</v>
      </c>
      <c r="K2875" s="59">
        <f>'Inventory Ref Sheet'!AL2875</f>
        <v>0</v>
      </c>
      <c r="L2875" s="59">
        <f>'Inventory Ref Sheet'!AM2875</f>
        <v>0</v>
      </c>
      <c r="M2875" s="59">
        <f>'Inventory Ref Sheet'!AP2875</f>
        <v>0</v>
      </c>
      <c r="N2875" s="59">
        <f>'Inventory Ref Sheet'!AQ2875</f>
        <v>0</v>
      </c>
      <c r="O2875" s="100" t="str">
        <f ca="1">IF('Inventory Ref Sheet'!AS2875&gt;0,YEAR(TODAY())-'Inventory Ref Sheet'!AS2875,"")</f>
        <v/>
      </c>
      <c r="P2875" s="95">
        <f>'Inventory Ref Sheet'!AU2875</f>
        <v>0</v>
      </c>
      <c r="Q2875" s="60">
        <f>'Inventory Ref Sheet'!AV2875</f>
        <v>0</v>
      </c>
      <c r="R2875" s="61"/>
      <c r="S2875" s="100" t="str">
        <f t="shared" si="150"/>
        <v/>
      </c>
      <c r="T2875" s="59">
        <f>'Inventory Ref Sheet'!M2875</f>
        <v>0</v>
      </c>
      <c r="U2875" s="102">
        <f>'Inventory Ref Sheet'!N2875</f>
        <v>0</v>
      </c>
      <c r="V2875" s="59">
        <f>'Inventory Ref Sheet'!O2875</f>
        <v>0</v>
      </c>
      <c r="W2875" s="59">
        <f>'Inventory Ref Sheet'!R2875</f>
        <v>0</v>
      </c>
      <c r="X2875" s="59">
        <f>'Inventory Ref Sheet'!S2875</f>
        <v>0</v>
      </c>
      <c r="Y2875" s="100" t="str">
        <f ca="1">IF('Inventory Ref Sheet'!U2875&gt;0,YEAR(TODAY())-'Inventory Ref Sheet'!U2875,"")</f>
        <v/>
      </c>
      <c r="Z2875" s="95">
        <f>'Inventory Ref Sheet'!W2875</f>
        <v>0</v>
      </c>
      <c r="AA2875" s="60">
        <f>'Inventory Ref Sheet'!X2875</f>
        <v>0</v>
      </c>
      <c r="AB2875" s="61"/>
      <c r="AC2875" s="97" t="str">
        <f t="shared" si="151"/>
        <v/>
      </c>
      <c r="AD2875" s="59">
        <f>'Inventory Ref Sheet'!Y2875</f>
        <v>0</v>
      </c>
      <c r="AE2875" s="59">
        <f>'Inventory Ref Sheet'!Z2875</f>
        <v>0</v>
      </c>
      <c r="AF2875" s="102">
        <f>'Inventory Ref Sheet'!AA2875</f>
        <v>0</v>
      </c>
      <c r="AG2875" s="59">
        <f>'Inventory Ref Sheet'!AD2875</f>
        <v>0</v>
      </c>
      <c r="AH2875" s="59">
        <f>'Inventory Ref Sheet'!AE2875</f>
        <v>0</v>
      </c>
      <c r="AI2875" s="100" t="str">
        <f ca="1">IF('Inventory Ref Sheet'!AG2875&gt;0,YEAR(TODAY())-'Inventory Ref Sheet'!AG2875,"")</f>
        <v/>
      </c>
      <c r="AJ2875" s="99"/>
      <c r="AK2875" s="60">
        <f>'Inventory Ref Sheet'!AJ2875</f>
        <v>0</v>
      </c>
      <c r="AL2875" s="99"/>
      <c r="AM2875" s="97" t="str">
        <f t="shared" si="152"/>
        <v/>
      </c>
    </row>
    <row r="2876" spans="10:39" x14ac:dyDescent="0.25">
      <c r="J2876" s="59">
        <f>'Inventory Ref Sheet'!AK2876</f>
        <v>0</v>
      </c>
      <c r="K2876" s="59">
        <f>'Inventory Ref Sheet'!AL2876</f>
        <v>0</v>
      </c>
      <c r="L2876" s="59">
        <f>'Inventory Ref Sheet'!AM2876</f>
        <v>0</v>
      </c>
      <c r="M2876" s="59">
        <f>'Inventory Ref Sheet'!AP2876</f>
        <v>0</v>
      </c>
      <c r="N2876" s="59">
        <f>'Inventory Ref Sheet'!AQ2876</f>
        <v>0</v>
      </c>
      <c r="O2876" s="100" t="str">
        <f ca="1">IF('Inventory Ref Sheet'!AS2876&gt;0,YEAR(TODAY())-'Inventory Ref Sheet'!AS2876,"")</f>
        <v/>
      </c>
      <c r="P2876" s="95">
        <f>'Inventory Ref Sheet'!AU2876</f>
        <v>0</v>
      </c>
      <c r="Q2876" s="60">
        <f>'Inventory Ref Sheet'!AV2876</f>
        <v>0</v>
      </c>
      <c r="R2876" s="61"/>
      <c r="S2876" s="100" t="str">
        <f t="shared" si="150"/>
        <v/>
      </c>
      <c r="T2876" s="59">
        <f>'Inventory Ref Sheet'!M2876</f>
        <v>0</v>
      </c>
      <c r="U2876" s="102">
        <f>'Inventory Ref Sheet'!N2876</f>
        <v>0</v>
      </c>
      <c r="V2876" s="59">
        <f>'Inventory Ref Sheet'!O2876</f>
        <v>0</v>
      </c>
      <c r="W2876" s="59">
        <f>'Inventory Ref Sheet'!R2876</f>
        <v>0</v>
      </c>
      <c r="X2876" s="59">
        <f>'Inventory Ref Sheet'!S2876</f>
        <v>0</v>
      </c>
      <c r="Y2876" s="100" t="str">
        <f ca="1">IF('Inventory Ref Sheet'!U2876&gt;0,YEAR(TODAY())-'Inventory Ref Sheet'!U2876,"")</f>
        <v/>
      </c>
      <c r="Z2876" s="95">
        <f>'Inventory Ref Sheet'!W2876</f>
        <v>0</v>
      </c>
      <c r="AA2876" s="60">
        <f>'Inventory Ref Sheet'!X2876</f>
        <v>0</v>
      </c>
      <c r="AB2876" s="61"/>
      <c r="AC2876" s="97" t="str">
        <f t="shared" si="151"/>
        <v/>
      </c>
      <c r="AD2876" s="59">
        <f>'Inventory Ref Sheet'!Y2876</f>
        <v>0</v>
      </c>
      <c r="AE2876" s="59">
        <f>'Inventory Ref Sheet'!Z2876</f>
        <v>0</v>
      </c>
      <c r="AF2876" s="102">
        <f>'Inventory Ref Sheet'!AA2876</f>
        <v>0</v>
      </c>
      <c r="AG2876" s="59">
        <f>'Inventory Ref Sheet'!AD2876</f>
        <v>0</v>
      </c>
      <c r="AH2876" s="59">
        <f>'Inventory Ref Sheet'!AE2876</f>
        <v>0</v>
      </c>
      <c r="AI2876" s="100" t="str">
        <f ca="1">IF('Inventory Ref Sheet'!AG2876&gt;0,YEAR(TODAY())-'Inventory Ref Sheet'!AG2876,"")</f>
        <v/>
      </c>
      <c r="AJ2876" s="99"/>
      <c r="AK2876" s="60">
        <f>'Inventory Ref Sheet'!AJ2876</f>
        <v>0</v>
      </c>
      <c r="AL2876" s="99"/>
      <c r="AM2876" s="97" t="str">
        <f t="shared" si="152"/>
        <v/>
      </c>
    </row>
    <row r="2877" spans="10:39" x14ac:dyDescent="0.25">
      <c r="J2877" s="59">
        <f>'Inventory Ref Sheet'!AK2877</f>
        <v>0</v>
      </c>
      <c r="K2877" s="59">
        <f>'Inventory Ref Sheet'!AL2877</f>
        <v>0</v>
      </c>
      <c r="L2877" s="59">
        <f>'Inventory Ref Sheet'!AM2877</f>
        <v>0</v>
      </c>
      <c r="M2877" s="59">
        <f>'Inventory Ref Sheet'!AP2877</f>
        <v>0</v>
      </c>
      <c r="N2877" s="59">
        <f>'Inventory Ref Sheet'!AQ2877</f>
        <v>0</v>
      </c>
      <c r="O2877" s="100" t="str">
        <f ca="1">IF('Inventory Ref Sheet'!AS2877&gt;0,YEAR(TODAY())-'Inventory Ref Sheet'!AS2877,"")</f>
        <v/>
      </c>
      <c r="P2877" s="95">
        <f>'Inventory Ref Sheet'!AU2877</f>
        <v>0</v>
      </c>
      <c r="Q2877" s="60">
        <f>'Inventory Ref Sheet'!AV2877</f>
        <v>0</v>
      </c>
      <c r="R2877" s="61"/>
      <c r="S2877" s="100" t="str">
        <f t="shared" si="150"/>
        <v/>
      </c>
      <c r="T2877" s="59">
        <f>'Inventory Ref Sheet'!M2877</f>
        <v>0</v>
      </c>
      <c r="U2877" s="102">
        <f>'Inventory Ref Sheet'!N2877</f>
        <v>0</v>
      </c>
      <c r="V2877" s="59">
        <f>'Inventory Ref Sheet'!O2877</f>
        <v>0</v>
      </c>
      <c r="W2877" s="59">
        <f>'Inventory Ref Sheet'!R2877</f>
        <v>0</v>
      </c>
      <c r="X2877" s="59">
        <f>'Inventory Ref Sheet'!S2877</f>
        <v>0</v>
      </c>
      <c r="Y2877" s="100" t="str">
        <f ca="1">IF('Inventory Ref Sheet'!U2877&gt;0,YEAR(TODAY())-'Inventory Ref Sheet'!U2877,"")</f>
        <v/>
      </c>
      <c r="Z2877" s="95">
        <f>'Inventory Ref Sheet'!W2877</f>
        <v>0</v>
      </c>
      <c r="AA2877" s="60">
        <f>'Inventory Ref Sheet'!X2877</f>
        <v>0</v>
      </c>
      <c r="AB2877" s="61"/>
      <c r="AC2877" s="97" t="str">
        <f t="shared" si="151"/>
        <v/>
      </c>
      <c r="AD2877" s="59">
        <f>'Inventory Ref Sheet'!Y2877</f>
        <v>0</v>
      </c>
      <c r="AE2877" s="59">
        <f>'Inventory Ref Sheet'!Z2877</f>
        <v>0</v>
      </c>
      <c r="AF2877" s="102">
        <f>'Inventory Ref Sheet'!AA2877</f>
        <v>0</v>
      </c>
      <c r="AG2877" s="59">
        <f>'Inventory Ref Sheet'!AD2877</f>
        <v>0</v>
      </c>
      <c r="AH2877" s="59">
        <f>'Inventory Ref Sheet'!AE2877</f>
        <v>0</v>
      </c>
      <c r="AI2877" s="100" t="str">
        <f ca="1">IF('Inventory Ref Sheet'!AG2877&gt;0,YEAR(TODAY())-'Inventory Ref Sheet'!AG2877,"")</f>
        <v/>
      </c>
      <c r="AJ2877" s="99"/>
      <c r="AK2877" s="60">
        <f>'Inventory Ref Sheet'!AJ2877</f>
        <v>0</v>
      </c>
      <c r="AL2877" s="99"/>
      <c r="AM2877" s="97" t="str">
        <f t="shared" si="152"/>
        <v/>
      </c>
    </row>
    <row r="2878" spans="10:39" x14ac:dyDescent="0.25">
      <c r="J2878" s="59">
        <f>'Inventory Ref Sheet'!AK2878</f>
        <v>0</v>
      </c>
      <c r="K2878" s="59">
        <f>'Inventory Ref Sheet'!AL2878</f>
        <v>0</v>
      </c>
      <c r="L2878" s="59">
        <f>'Inventory Ref Sheet'!AM2878</f>
        <v>0</v>
      </c>
      <c r="M2878" s="59">
        <f>'Inventory Ref Sheet'!AP2878</f>
        <v>0</v>
      </c>
      <c r="N2878" s="59">
        <f>'Inventory Ref Sheet'!AQ2878</f>
        <v>0</v>
      </c>
      <c r="O2878" s="100" t="str">
        <f ca="1">IF('Inventory Ref Sheet'!AS2878&gt;0,YEAR(TODAY())-'Inventory Ref Sheet'!AS2878,"")</f>
        <v/>
      </c>
      <c r="P2878" s="95">
        <f>'Inventory Ref Sheet'!AU2878</f>
        <v>0</v>
      </c>
      <c r="Q2878" s="60">
        <f>'Inventory Ref Sheet'!AV2878</f>
        <v>0</v>
      </c>
      <c r="R2878" s="61"/>
      <c r="S2878" s="100" t="str">
        <f t="shared" si="150"/>
        <v/>
      </c>
      <c r="T2878" s="59">
        <f>'Inventory Ref Sheet'!M2878</f>
        <v>0</v>
      </c>
      <c r="U2878" s="102">
        <f>'Inventory Ref Sheet'!N2878</f>
        <v>0</v>
      </c>
      <c r="V2878" s="59">
        <f>'Inventory Ref Sheet'!O2878</f>
        <v>0</v>
      </c>
      <c r="W2878" s="59">
        <f>'Inventory Ref Sheet'!R2878</f>
        <v>0</v>
      </c>
      <c r="X2878" s="59">
        <f>'Inventory Ref Sheet'!S2878</f>
        <v>0</v>
      </c>
      <c r="Y2878" s="100" t="str">
        <f ca="1">IF('Inventory Ref Sheet'!U2878&gt;0,YEAR(TODAY())-'Inventory Ref Sheet'!U2878,"")</f>
        <v/>
      </c>
      <c r="Z2878" s="95">
        <f>'Inventory Ref Sheet'!W2878</f>
        <v>0</v>
      </c>
      <c r="AA2878" s="60">
        <f>'Inventory Ref Sheet'!X2878</f>
        <v>0</v>
      </c>
      <c r="AB2878" s="61"/>
      <c r="AC2878" s="97" t="str">
        <f t="shared" si="151"/>
        <v/>
      </c>
      <c r="AD2878" s="59">
        <f>'Inventory Ref Sheet'!Y2878</f>
        <v>0</v>
      </c>
      <c r="AE2878" s="59">
        <f>'Inventory Ref Sheet'!Z2878</f>
        <v>0</v>
      </c>
      <c r="AF2878" s="102">
        <f>'Inventory Ref Sheet'!AA2878</f>
        <v>0</v>
      </c>
      <c r="AG2878" s="59">
        <f>'Inventory Ref Sheet'!AD2878</f>
        <v>0</v>
      </c>
      <c r="AH2878" s="59">
        <f>'Inventory Ref Sheet'!AE2878</f>
        <v>0</v>
      </c>
      <c r="AI2878" s="100" t="str">
        <f ca="1">IF('Inventory Ref Sheet'!AG2878&gt;0,YEAR(TODAY())-'Inventory Ref Sheet'!AG2878,"")</f>
        <v/>
      </c>
      <c r="AJ2878" s="99"/>
      <c r="AK2878" s="60">
        <f>'Inventory Ref Sheet'!AJ2878</f>
        <v>0</v>
      </c>
      <c r="AL2878" s="99"/>
      <c r="AM2878" s="97" t="str">
        <f t="shared" si="152"/>
        <v/>
      </c>
    </row>
    <row r="2879" spans="10:39" x14ac:dyDescent="0.25">
      <c r="J2879" s="59">
        <f>'Inventory Ref Sheet'!AK2879</f>
        <v>0</v>
      </c>
      <c r="K2879" s="59">
        <f>'Inventory Ref Sheet'!AL2879</f>
        <v>0</v>
      </c>
      <c r="L2879" s="59">
        <f>'Inventory Ref Sheet'!AM2879</f>
        <v>0</v>
      </c>
      <c r="M2879" s="59">
        <f>'Inventory Ref Sheet'!AP2879</f>
        <v>0</v>
      </c>
      <c r="N2879" s="59">
        <f>'Inventory Ref Sheet'!AQ2879</f>
        <v>0</v>
      </c>
      <c r="O2879" s="100" t="str">
        <f ca="1">IF('Inventory Ref Sheet'!AS2879&gt;0,YEAR(TODAY())-'Inventory Ref Sheet'!AS2879,"")</f>
        <v/>
      </c>
      <c r="P2879" s="95">
        <f>'Inventory Ref Sheet'!AU2879</f>
        <v>0</v>
      </c>
      <c r="Q2879" s="60">
        <f>'Inventory Ref Sheet'!AV2879</f>
        <v>0</v>
      </c>
      <c r="R2879" s="61"/>
      <c r="S2879" s="100" t="str">
        <f t="shared" si="150"/>
        <v/>
      </c>
      <c r="T2879" s="59">
        <f>'Inventory Ref Sheet'!M2879</f>
        <v>0</v>
      </c>
      <c r="U2879" s="102">
        <f>'Inventory Ref Sheet'!N2879</f>
        <v>0</v>
      </c>
      <c r="V2879" s="59">
        <f>'Inventory Ref Sheet'!O2879</f>
        <v>0</v>
      </c>
      <c r="W2879" s="59">
        <f>'Inventory Ref Sheet'!R2879</f>
        <v>0</v>
      </c>
      <c r="X2879" s="59">
        <f>'Inventory Ref Sheet'!S2879</f>
        <v>0</v>
      </c>
      <c r="Y2879" s="100" t="str">
        <f ca="1">IF('Inventory Ref Sheet'!U2879&gt;0,YEAR(TODAY())-'Inventory Ref Sheet'!U2879,"")</f>
        <v/>
      </c>
      <c r="Z2879" s="95">
        <f>'Inventory Ref Sheet'!W2879</f>
        <v>0</v>
      </c>
      <c r="AA2879" s="60">
        <f>'Inventory Ref Sheet'!X2879</f>
        <v>0</v>
      </c>
      <c r="AB2879" s="61"/>
      <c r="AC2879" s="97" t="str">
        <f t="shared" si="151"/>
        <v/>
      </c>
      <c r="AD2879" s="59">
        <f>'Inventory Ref Sheet'!Y2879</f>
        <v>0</v>
      </c>
      <c r="AE2879" s="59">
        <f>'Inventory Ref Sheet'!Z2879</f>
        <v>0</v>
      </c>
      <c r="AF2879" s="102">
        <f>'Inventory Ref Sheet'!AA2879</f>
        <v>0</v>
      </c>
      <c r="AG2879" s="59">
        <f>'Inventory Ref Sheet'!AD2879</f>
        <v>0</v>
      </c>
      <c r="AH2879" s="59">
        <f>'Inventory Ref Sheet'!AE2879</f>
        <v>0</v>
      </c>
      <c r="AI2879" s="100" t="str">
        <f ca="1">IF('Inventory Ref Sheet'!AG2879&gt;0,YEAR(TODAY())-'Inventory Ref Sheet'!AG2879,"")</f>
        <v/>
      </c>
      <c r="AJ2879" s="99"/>
      <c r="AK2879" s="60">
        <f>'Inventory Ref Sheet'!AJ2879</f>
        <v>0</v>
      </c>
      <c r="AL2879" s="99"/>
      <c r="AM2879" s="97" t="str">
        <f t="shared" si="152"/>
        <v/>
      </c>
    </row>
    <row r="2880" spans="10:39" x14ac:dyDescent="0.25">
      <c r="J2880" s="59">
        <f>'Inventory Ref Sheet'!AK2880</f>
        <v>0</v>
      </c>
      <c r="K2880" s="59">
        <f>'Inventory Ref Sheet'!AL2880</f>
        <v>0</v>
      </c>
      <c r="L2880" s="59">
        <f>'Inventory Ref Sheet'!AM2880</f>
        <v>0</v>
      </c>
      <c r="M2880" s="59">
        <f>'Inventory Ref Sheet'!AP2880</f>
        <v>0</v>
      </c>
      <c r="N2880" s="59">
        <f>'Inventory Ref Sheet'!AQ2880</f>
        <v>0</v>
      </c>
      <c r="O2880" s="100" t="str">
        <f ca="1">IF('Inventory Ref Sheet'!AS2880&gt;0,YEAR(TODAY())-'Inventory Ref Sheet'!AS2880,"")</f>
        <v/>
      </c>
      <c r="P2880" s="95">
        <f>'Inventory Ref Sheet'!AU2880</f>
        <v>0</v>
      </c>
      <c r="Q2880" s="60">
        <f>'Inventory Ref Sheet'!AV2880</f>
        <v>0</v>
      </c>
      <c r="R2880" s="61"/>
      <c r="S2880" s="100" t="str">
        <f t="shared" si="150"/>
        <v/>
      </c>
      <c r="T2880" s="59">
        <f>'Inventory Ref Sheet'!M2880</f>
        <v>0</v>
      </c>
      <c r="U2880" s="102">
        <f>'Inventory Ref Sheet'!N2880</f>
        <v>0</v>
      </c>
      <c r="V2880" s="59">
        <f>'Inventory Ref Sheet'!O2880</f>
        <v>0</v>
      </c>
      <c r="W2880" s="59">
        <f>'Inventory Ref Sheet'!R2880</f>
        <v>0</v>
      </c>
      <c r="X2880" s="59">
        <f>'Inventory Ref Sheet'!S2880</f>
        <v>0</v>
      </c>
      <c r="Y2880" s="100" t="str">
        <f ca="1">IF('Inventory Ref Sheet'!U2880&gt;0,YEAR(TODAY())-'Inventory Ref Sheet'!U2880,"")</f>
        <v/>
      </c>
      <c r="Z2880" s="95">
        <f>'Inventory Ref Sheet'!W2880</f>
        <v>0</v>
      </c>
      <c r="AA2880" s="60">
        <f>'Inventory Ref Sheet'!X2880</f>
        <v>0</v>
      </c>
      <c r="AB2880" s="61"/>
      <c r="AC2880" s="97" t="str">
        <f t="shared" si="151"/>
        <v/>
      </c>
      <c r="AD2880" s="59">
        <f>'Inventory Ref Sheet'!Y2880</f>
        <v>0</v>
      </c>
      <c r="AE2880" s="59">
        <f>'Inventory Ref Sheet'!Z2880</f>
        <v>0</v>
      </c>
      <c r="AF2880" s="102">
        <f>'Inventory Ref Sheet'!AA2880</f>
        <v>0</v>
      </c>
      <c r="AG2880" s="59">
        <f>'Inventory Ref Sheet'!AD2880</f>
        <v>0</v>
      </c>
      <c r="AH2880" s="59">
        <f>'Inventory Ref Sheet'!AE2880</f>
        <v>0</v>
      </c>
      <c r="AI2880" s="100" t="str">
        <f ca="1">IF('Inventory Ref Sheet'!AG2880&gt;0,YEAR(TODAY())-'Inventory Ref Sheet'!AG2880,"")</f>
        <v/>
      </c>
      <c r="AJ2880" s="99"/>
      <c r="AK2880" s="60">
        <f>'Inventory Ref Sheet'!AJ2880</f>
        <v>0</v>
      </c>
      <c r="AL2880" s="99"/>
      <c r="AM2880" s="97" t="str">
        <f t="shared" si="152"/>
        <v/>
      </c>
    </row>
    <row r="2881" spans="10:39" x14ac:dyDescent="0.25">
      <c r="J2881" s="59">
        <f>'Inventory Ref Sheet'!AK2881</f>
        <v>0</v>
      </c>
      <c r="K2881" s="59">
        <f>'Inventory Ref Sheet'!AL2881</f>
        <v>0</v>
      </c>
      <c r="L2881" s="59">
        <f>'Inventory Ref Sheet'!AM2881</f>
        <v>0</v>
      </c>
      <c r="M2881" s="59">
        <f>'Inventory Ref Sheet'!AP2881</f>
        <v>0</v>
      </c>
      <c r="N2881" s="59">
        <f>'Inventory Ref Sheet'!AQ2881</f>
        <v>0</v>
      </c>
      <c r="O2881" s="100" t="str">
        <f ca="1">IF('Inventory Ref Sheet'!AS2881&gt;0,YEAR(TODAY())-'Inventory Ref Sheet'!AS2881,"")</f>
        <v/>
      </c>
      <c r="P2881" s="95">
        <f>'Inventory Ref Sheet'!AU2881</f>
        <v>0</v>
      </c>
      <c r="Q2881" s="60">
        <f>'Inventory Ref Sheet'!AV2881</f>
        <v>0</v>
      </c>
      <c r="R2881" s="61"/>
      <c r="S2881" s="100" t="str">
        <f t="shared" si="150"/>
        <v/>
      </c>
      <c r="T2881" s="59">
        <f>'Inventory Ref Sheet'!M2881</f>
        <v>0</v>
      </c>
      <c r="U2881" s="102">
        <f>'Inventory Ref Sheet'!N2881</f>
        <v>0</v>
      </c>
      <c r="V2881" s="59">
        <f>'Inventory Ref Sheet'!O2881</f>
        <v>0</v>
      </c>
      <c r="W2881" s="59">
        <f>'Inventory Ref Sheet'!R2881</f>
        <v>0</v>
      </c>
      <c r="X2881" s="59">
        <f>'Inventory Ref Sheet'!S2881</f>
        <v>0</v>
      </c>
      <c r="Y2881" s="100" t="str">
        <f ca="1">IF('Inventory Ref Sheet'!U2881&gt;0,YEAR(TODAY())-'Inventory Ref Sheet'!U2881,"")</f>
        <v/>
      </c>
      <c r="Z2881" s="95">
        <f>'Inventory Ref Sheet'!W2881</f>
        <v>0</v>
      </c>
      <c r="AA2881" s="60">
        <f>'Inventory Ref Sheet'!X2881</f>
        <v>0</v>
      </c>
      <c r="AB2881" s="61"/>
      <c r="AC2881" s="97" t="str">
        <f t="shared" si="151"/>
        <v/>
      </c>
      <c r="AD2881" s="59">
        <f>'Inventory Ref Sheet'!Y2881</f>
        <v>0</v>
      </c>
      <c r="AE2881" s="59">
        <f>'Inventory Ref Sheet'!Z2881</f>
        <v>0</v>
      </c>
      <c r="AF2881" s="102">
        <f>'Inventory Ref Sheet'!AA2881</f>
        <v>0</v>
      </c>
      <c r="AG2881" s="59">
        <f>'Inventory Ref Sheet'!AD2881</f>
        <v>0</v>
      </c>
      <c r="AH2881" s="59">
        <f>'Inventory Ref Sheet'!AE2881</f>
        <v>0</v>
      </c>
      <c r="AI2881" s="100" t="str">
        <f ca="1">IF('Inventory Ref Sheet'!AG2881&gt;0,YEAR(TODAY())-'Inventory Ref Sheet'!AG2881,"")</f>
        <v/>
      </c>
      <c r="AJ2881" s="99"/>
      <c r="AK2881" s="60">
        <f>'Inventory Ref Sheet'!AJ2881</f>
        <v>0</v>
      </c>
      <c r="AL2881" s="99"/>
      <c r="AM2881" s="97" t="str">
        <f t="shared" si="152"/>
        <v/>
      </c>
    </row>
    <row r="2882" spans="10:39" x14ac:dyDescent="0.25">
      <c r="J2882" s="59">
        <f>'Inventory Ref Sheet'!AK2882</f>
        <v>0</v>
      </c>
      <c r="K2882" s="59">
        <f>'Inventory Ref Sheet'!AL2882</f>
        <v>0</v>
      </c>
      <c r="L2882" s="59">
        <f>'Inventory Ref Sheet'!AM2882</f>
        <v>0</v>
      </c>
      <c r="M2882" s="59">
        <f>'Inventory Ref Sheet'!AP2882</f>
        <v>0</v>
      </c>
      <c r="N2882" s="59">
        <f>'Inventory Ref Sheet'!AQ2882</f>
        <v>0</v>
      </c>
      <c r="O2882" s="100" t="str">
        <f ca="1">IF('Inventory Ref Sheet'!AS2882&gt;0,YEAR(TODAY())-'Inventory Ref Sheet'!AS2882,"")</f>
        <v/>
      </c>
      <c r="P2882" s="95">
        <f>'Inventory Ref Sheet'!AU2882</f>
        <v>0</v>
      </c>
      <c r="Q2882" s="60">
        <f>'Inventory Ref Sheet'!AV2882</f>
        <v>0</v>
      </c>
      <c r="R2882" s="61"/>
      <c r="S2882" s="100" t="str">
        <f t="shared" si="150"/>
        <v/>
      </c>
      <c r="T2882" s="59">
        <f>'Inventory Ref Sheet'!M2882</f>
        <v>0</v>
      </c>
      <c r="U2882" s="102">
        <f>'Inventory Ref Sheet'!N2882</f>
        <v>0</v>
      </c>
      <c r="V2882" s="59">
        <f>'Inventory Ref Sheet'!O2882</f>
        <v>0</v>
      </c>
      <c r="W2882" s="59">
        <f>'Inventory Ref Sheet'!R2882</f>
        <v>0</v>
      </c>
      <c r="X2882" s="59">
        <f>'Inventory Ref Sheet'!S2882</f>
        <v>0</v>
      </c>
      <c r="Y2882" s="100" t="str">
        <f ca="1">IF('Inventory Ref Sheet'!U2882&gt;0,YEAR(TODAY())-'Inventory Ref Sheet'!U2882,"")</f>
        <v/>
      </c>
      <c r="Z2882" s="95">
        <f>'Inventory Ref Sheet'!W2882</f>
        <v>0</v>
      </c>
      <c r="AA2882" s="60">
        <f>'Inventory Ref Sheet'!X2882</f>
        <v>0</v>
      </c>
      <c r="AB2882" s="61"/>
      <c r="AC2882" s="97" t="str">
        <f t="shared" si="151"/>
        <v/>
      </c>
      <c r="AD2882" s="59">
        <f>'Inventory Ref Sheet'!Y2882</f>
        <v>0</v>
      </c>
      <c r="AE2882" s="59">
        <f>'Inventory Ref Sheet'!Z2882</f>
        <v>0</v>
      </c>
      <c r="AF2882" s="102">
        <f>'Inventory Ref Sheet'!AA2882</f>
        <v>0</v>
      </c>
      <c r="AG2882" s="59">
        <f>'Inventory Ref Sheet'!AD2882</f>
        <v>0</v>
      </c>
      <c r="AH2882" s="59">
        <f>'Inventory Ref Sheet'!AE2882</f>
        <v>0</v>
      </c>
      <c r="AI2882" s="100" t="str">
        <f ca="1">IF('Inventory Ref Sheet'!AG2882&gt;0,YEAR(TODAY())-'Inventory Ref Sheet'!AG2882,"")</f>
        <v/>
      </c>
      <c r="AJ2882" s="99"/>
      <c r="AK2882" s="60">
        <f>'Inventory Ref Sheet'!AJ2882</f>
        <v>0</v>
      </c>
      <c r="AL2882" s="99"/>
      <c r="AM2882" s="97" t="str">
        <f t="shared" si="152"/>
        <v/>
      </c>
    </row>
    <row r="2883" spans="10:39" x14ac:dyDescent="0.25">
      <c r="J2883" s="59">
        <f>'Inventory Ref Sheet'!AK2883</f>
        <v>0</v>
      </c>
      <c r="K2883" s="59">
        <f>'Inventory Ref Sheet'!AL2883</f>
        <v>0</v>
      </c>
      <c r="L2883" s="59">
        <f>'Inventory Ref Sheet'!AM2883</f>
        <v>0</v>
      </c>
      <c r="M2883" s="59">
        <f>'Inventory Ref Sheet'!AP2883</f>
        <v>0</v>
      </c>
      <c r="N2883" s="59">
        <f>'Inventory Ref Sheet'!AQ2883</f>
        <v>0</v>
      </c>
      <c r="O2883" s="100" t="str">
        <f ca="1">IF('Inventory Ref Sheet'!AS2883&gt;0,YEAR(TODAY())-'Inventory Ref Sheet'!AS2883,"")</f>
        <v/>
      </c>
      <c r="P2883" s="95">
        <f>'Inventory Ref Sheet'!AU2883</f>
        <v>0</v>
      </c>
      <c r="Q2883" s="60">
        <f>'Inventory Ref Sheet'!AV2883</f>
        <v>0</v>
      </c>
      <c r="R2883" s="61"/>
      <c r="S2883" s="100" t="str">
        <f t="shared" si="150"/>
        <v/>
      </c>
      <c r="T2883" s="59">
        <f>'Inventory Ref Sheet'!M2883</f>
        <v>0</v>
      </c>
      <c r="U2883" s="102">
        <f>'Inventory Ref Sheet'!N2883</f>
        <v>0</v>
      </c>
      <c r="V2883" s="59">
        <f>'Inventory Ref Sheet'!O2883</f>
        <v>0</v>
      </c>
      <c r="W2883" s="59">
        <f>'Inventory Ref Sheet'!R2883</f>
        <v>0</v>
      </c>
      <c r="X2883" s="59">
        <f>'Inventory Ref Sheet'!S2883</f>
        <v>0</v>
      </c>
      <c r="Y2883" s="100" t="str">
        <f ca="1">IF('Inventory Ref Sheet'!U2883&gt;0,YEAR(TODAY())-'Inventory Ref Sheet'!U2883,"")</f>
        <v/>
      </c>
      <c r="Z2883" s="95">
        <f>'Inventory Ref Sheet'!W2883</f>
        <v>0</v>
      </c>
      <c r="AA2883" s="60">
        <f>'Inventory Ref Sheet'!X2883</f>
        <v>0</v>
      </c>
      <c r="AB2883" s="61"/>
      <c r="AC2883" s="97" t="str">
        <f t="shared" si="151"/>
        <v/>
      </c>
      <c r="AD2883" s="59">
        <f>'Inventory Ref Sheet'!Y2883</f>
        <v>0</v>
      </c>
      <c r="AE2883" s="59">
        <f>'Inventory Ref Sheet'!Z2883</f>
        <v>0</v>
      </c>
      <c r="AF2883" s="102">
        <f>'Inventory Ref Sheet'!AA2883</f>
        <v>0</v>
      </c>
      <c r="AG2883" s="59">
        <f>'Inventory Ref Sheet'!AD2883</f>
        <v>0</v>
      </c>
      <c r="AH2883" s="59">
        <f>'Inventory Ref Sheet'!AE2883</f>
        <v>0</v>
      </c>
      <c r="AI2883" s="100" t="str">
        <f ca="1">IF('Inventory Ref Sheet'!AG2883&gt;0,YEAR(TODAY())-'Inventory Ref Sheet'!AG2883,"")</f>
        <v/>
      </c>
      <c r="AJ2883" s="99"/>
      <c r="AK2883" s="60">
        <f>'Inventory Ref Sheet'!AJ2883</f>
        <v>0</v>
      </c>
      <c r="AL2883" s="99"/>
      <c r="AM2883" s="97" t="str">
        <f t="shared" si="152"/>
        <v/>
      </c>
    </row>
    <row r="2884" spans="10:39" x14ac:dyDescent="0.25">
      <c r="J2884" s="59">
        <f>'Inventory Ref Sheet'!AK2884</f>
        <v>0</v>
      </c>
      <c r="K2884" s="59">
        <f>'Inventory Ref Sheet'!AL2884</f>
        <v>0</v>
      </c>
      <c r="L2884" s="59">
        <f>'Inventory Ref Sheet'!AM2884</f>
        <v>0</v>
      </c>
      <c r="M2884" s="59">
        <f>'Inventory Ref Sheet'!AP2884</f>
        <v>0</v>
      </c>
      <c r="N2884" s="59">
        <f>'Inventory Ref Sheet'!AQ2884</f>
        <v>0</v>
      </c>
      <c r="O2884" s="100" t="str">
        <f ca="1">IF('Inventory Ref Sheet'!AS2884&gt;0,YEAR(TODAY())-'Inventory Ref Sheet'!AS2884,"")</f>
        <v/>
      </c>
      <c r="P2884" s="95">
        <f>'Inventory Ref Sheet'!AU2884</f>
        <v>0</v>
      </c>
      <c r="Q2884" s="60">
        <f>'Inventory Ref Sheet'!AV2884</f>
        <v>0</v>
      </c>
      <c r="R2884" s="61"/>
      <c r="S2884" s="100" t="str">
        <f t="shared" si="150"/>
        <v/>
      </c>
      <c r="T2884" s="59">
        <f>'Inventory Ref Sheet'!M2884</f>
        <v>0</v>
      </c>
      <c r="U2884" s="102">
        <f>'Inventory Ref Sheet'!N2884</f>
        <v>0</v>
      </c>
      <c r="V2884" s="59">
        <f>'Inventory Ref Sheet'!O2884</f>
        <v>0</v>
      </c>
      <c r="W2884" s="59">
        <f>'Inventory Ref Sheet'!R2884</f>
        <v>0</v>
      </c>
      <c r="X2884" s="59">
        <f>'Inventory Ref Sheet'!S2884</f>
        <v>0</v>
      </c>
      <c r="Y2884" s="100" t="str">
        <f ca="1">IF('Inventory Ref Sheet'!U2884&gt;0,YEAR(TODAY())-'Inventory Ref Sheet'!U2884,"")</f>
        <v/>
      </c>
      <c r="Z2884" s="95">
        <f>'Inventory Ref Sheet'!W2884</f>
        <v>0</v>
      </c>
      <c r="AA2884" s="60">
        <f>'Inventory Ref Sheet'!X2884</f>
        <v>0</v>
      </c>
      <c r="AB2884" s="61"/>
      <c r="AC2884" s="97" t="str">
        <f t="shared" si="151"/>
        <v/>
      </c>
      <c r="AD2884" s="59">
        <f>'Inventory Ref Sheet'!Y2884</f>
        <v>0</v>
      </c>
      <c r="AE2884" s="59">
        <f>'Inventory Ref Sheet'!Z2884</f>
        <v>0</v>
      </c>
      <c r="AF2884" s="102">
        <f>'Inventory Ref Sheet'!AA2884</f>
        <v>0</v>
      </c>
      <c r="AG2884" s="59">
        <f>'Inventory Ref Sheet'!AD2884</f>
        <v>0</v>
      </c>
      <c r="AH2884" s="59">
        <f>'Inventory Ref Sheet'!AE2884</f>
        <v>0</v>
      </c>
      <c r="AI2884" s="100" t="str">
        <f ca="1">IF('Inventory Ref Sheet'!AG2884&gt;0,YEAR(TODAY())-'Inventory Ref Sheet'!AG2884,"")</f>
        <v/>
      </c>
      <c r="AJ2884" s="99"/>
      <c r="AK2884" s="60">
        <f>'Inventory Ref Sheet'!AJ2884</f>
        <v>0</v>
      </c>
      <c r="AL2884" s="99"/>
      <c r="AM2884" s="97" t="str">
        <f t="shared" si="152"/>
        <v/>
      </c>
    </row>
    <row r="2885" spans="10:39" x14ac:dyDescent="0.25">
      <c r="J2885" s="59">
        <f>'Inventory Ref Sheet'!AK2885</f>
        <v>0</v>
      </c>
      <c r="K2885" s="59">
        <f>'Inventory Ref Sheet'!AL2885</f>
        <v>0</v>
      </c>
      <c r="L2885" s="59">
        <f>'Inventory Ref Sheet'!AM2885</f>
        <v>0</v>
      </c>
      <c r="M2885" s="59">
        <f>'Inventory Ref Sheet'!AP2885</f>
        <v>0</v>
      </c>
      <c r="N2885" s="59">
        <f>'Inventory Ref Sheet'!AQ2885</f>
        <v>0</v>
      </c>
      <c r="O2885" s="100" t="str">
        <f ca="1">IF('Inventory Ref Sheet'!AS2885&gt;0,YEAR(TODAY())-'Inventory Ref Sheet'!AS2885,"")</f>
        <v/>
      </c>
      <c r="P2885" s="95">
        <f>'Inventory Ref Sheet'!AU2885</f>
        <v>0</v>
      </c>
      <c r="Q2885" s="60">
        <f>'Inventory Ref Sheet'!AV2885</f>
        <v>0</v>
      </c>
      <c r="R2885" s="61"/>
      <c r="S2885" s="100" t="str">
        <f t="shared" si="150"/>
        <v/>
      </c>
      <c r="T2885" s="59">
        <f>'Inventory Ref Sheet'!M2885</f>
        <v>0</v>
      </c>
      <c r="U2885" s="102">
        <f>'Inventory Ref Sheet'!N2885</f>
        <v>0</v>
      </c>
      <c r="V2885" s="59">
        <f>'Inventory Ref Sheet'!O2885</f>
        <v>0</v>
      </c>
      <c r="W2885" s="59">
        <f>'Inventory Ref Sheet'!R2885</f>
        <v>0</v>
      </c>
      <c r="X2885" s="59">
        <f>'Inventory Ref Sheet'!S2885</f>
        <v>0</v>
      </c>
      <c r="Y2885" s="100" t="str">
        <f ca="1">IF('Inventory Ref Sheet'!U2885&gt;0,YEAR(TODAY())-'Inventory Ref Sheet'!U2885,"")</f>
        <v/>
      </c>
      <c r="Z2885" s="95">
        <f>'Inventory Ref Sheet'!W2885</f>
        <v>0</v>
      </c>
      <c r="AA2885" s="60">
        <f>'Inventory Ref Sheet'!X2885</f>
        <v>0</v>
      </c>
      <c r="AB2885" s="61"/>
      <c r="AC2885" s="97" t="str">
        <f t="shared" si="151"/>
        <v/>
      </c>
      <c r="AD2885" s="59">
        <f>'Inventory Ref Sheet'!Y2885</f>
        <v>0</v>
      </c>
      <c r="AE2885" s="59">
        <f>'Inventory Ref Sheet'!Z2885</f>
        <v>0</v>
      </c>
      <c r="AF2885" s="102">
        <f>'Inventory Ref Sheet'!AA2885</f>
        <v>0</v>
      </c>
      <c r="AG2885" s="59">
        <f>'Inventory Ref Sheet'!AD2885</f>
        <v>0</v>
      </c>
      <c r="AH2885" s="59">
        <f>'Inventory Ref Sheet'!AE2885</f>
        <v>0</v>
      </c>
      <c r="AI2885" s="100" t="str">
        <f ca="1">IF('Inventory Ref Sheet'!AG2885&gt;0,YEAR(TODAY())-'Inventory Ref Sheet'!AG2885,"")</f>
        <v/>
      </c>
      <c r="AJ2885" s="99"/>
      <c r="AK2885" s="60">
        <f>'Inventory Ref Sheet'!AJ2885</f>
        <v>0</v>
      </c>
      <c r="AL2885" s="99"/>
      <c r="AM2885" s="97" t="str">
        <f t="shared" si="152"/>
        <v/>
      </c>
    </row>
    <row r="2886" spans="10:39" x14ac:dyDescent="0.25">
      <c r="J2886" s="59">
        <f>'Inventory Ref Sheet'!AK2886</f>
        <v>0</v>
      </c>
      <c r="K2886" s="59">
        <f>'Inventory Ref Sheet'!AL2886</f>
        <v>0</v>
      </c>
      <c r="L2886" s="59">
        <f>'Inventory Ref Sheet'!AM2886</f>
        <v>0</v>
      </c>
      <c r="M2886" s="59">
        <f>'Inventory Ref Sheet'!AP2886</f>
        <v>0</v>
      </c>
      <c r="N2886" s="59">
        <f>'Inventory Ref Sheet'!AQ2886</f>
        <v>0</v>
      </c>
      <c r="O2886" s="100" t="str">
        <f ca="1">IF('Inventory Ref Sheet'!AS2886&gt;0,YEAR(TODAY())-'Inventory Ref Sheet'!AS2886,"")</f>
        <v/>
      </c>
      <c r="P2886" s="95">
        <f>'Inventory Ref Sheet'!AU2886</f>
        <v>0</v>
      </c>
      <c r="Q2886" s="60">
        <f>'Inventory Ref Sheet'!AV2886</f>
        <v>0</v>
      </c>
      <c r="R2886" s="61"/>
      <c r="S2886" s="100" t="str">
        <f t="shared" ref="S2886:S2949" si="153">IF(ISTEXT(J2886),IF(O2886&gt;=R2886,"Yes","No"),"")</f>
        <v/>
      </c>
      <c r="T2886" s="59">
        <f>'Inventory Ref Sheet'!M2886</f>
        <v>0</v>
      </c>
      <c r="U2886" s="102">
        <f>'Inventory Ref Sheet'!N2886</f>
        <v>0</v>
      </c>
      <c r="V2886" s="59">
        <f>'Inventory Ref Sheet'!O2886</f>
        <v>0</v>
      </c>
      <c r="W2886" s="59">
        <f>'Inventory Ref Sheet'!R2886</f>
        <v>0</v>
      </c>
      <c r="X2886" s="59">
        <f>'Inventory Ref Sheet'!S2886</f>
        <v>0</v>
      </c>
      <c r="Y2886" s="100" t="str">
        <f ca="1">IF('Inventory Ref Sheet'!U2886&gt;0,YEAR(TODAY())-'Inventory Ref Sheet'!U2886,"")</f>
        <v/>
      </c>
      <c r="Z2886" s="95">
        <f>'Inventory Ref Sheet'!W2886</f>
        <v>0</v>
      </c>
      <c r="AA2886" s="60">
        <f>'Inventory Ref Sheet'!X2886</f>
        <v>0</v>
      </c>
      <c r="AB2886" s="61"/>
      <c r="AC2886" s="97" t="str">
        <f t="shared" si="151"/>
        <v/>
      </c>
      <c r="AD2886" s="59">
        <f>'Inventory Ref Sheet'!Y2886</f>
        <v>0</v>
      </c>
      <c r="AE2886" s="59">
        <f>'Inventory Ref Sheet'!Z2886</f>
        <v>0</v>
      </c>
      <c r="AF2886" s="102">
        <f>'Inventory Ref Sheet'!AA2886</f>
        <v>0</v>
      </c>
      <c r="AG2886" s="59">
        <f>'Inventory Ref Sheet'!AD2886</f>
        <v>0</v>
      </c>
      <c r="AH2886" s="59">
        <f>'Inventory Ref Sheet'!AE2886</f>
        <v>0</v>
      </c>
      <c r="AI2886" s="100" t="str">
        <f ca="1">IF('Inventory Ref Sheet'!AG2886&gt;0,YEAR(TODAY())-'Inventory Ref Sheet'!AG2886,"")</f>
        <v/>
      </c>
      <c r="AJ2886" s="99"/>
      <c r="AK2886" s="60">
        <f>'Inventory Ref Sheet'!AJ2886</f>
        <v>0</v>
      </c>
      <c r="AL2886" s="99"/>
      <c r="AM2886" s="97" t="str">
        <f t="shared" si="152"/>
        <v/>
      </c>
    </row>
    <row r="2887" spans="10:39" x14ac:dyDescent="0.25">
      <c r="J2887" s="59">
        <f>'Inventory Ref Sheet'!AK2887</f>
        <v>0</v>
      </c>
      <c r="K2887" s="59">
        <f>'Inventory Ref Sheet'!AL2887</f>
        <v>0</v>
      </c>
      <c r="L2887" s="59">
        <f>'Inventory Ref Sheet'!AM2887</f>
        <v>0</v>
      </c>
      <c r="M2887" s="59">
        <f>'Inventory Ref Sheet'!AP2887</f>
        <v>0</v>
      </c>
      <c r="N2887" s="59">
        <f>'Inventory Ref Sheet'!AQ2887</f>
        <v>0</v>
      </c>
      <c r="O2887" s="100" t="str">
        <f ca="1">IF('Inventory Ref Sheet'!AS2887&gt;0,YEAR(TODAY())-'Inventory Ref Sheet'!AS2887,"")</f>
        <v/>
      </c>
      <c r="P2887" s="95">
        <f>'Inventory Ref Sheet'!AU2887</f>
        <v>0</v>
      </c>
      <c r="Q2887" s="60">
        <f>'Inventory Ref Sheet'!AV2887</f>
        <v>0</v>
      </c>
      <c r="R2887" s="61"/>
      <c r="S2887" s="100" t="str">
        <f t="shared" si="153"/>
        <v/>
      </c>
      <c r="T2887" s="59">
        <f>'Inventory Ref Sheet'!M2887</f>
        <v>0</v>
      </c>
      <c r="U2887" s="102">
        <f>'Inventory Ref Sheet'!N2887</f>
        <v>0</v>
      </c>
      <c r="V2887" s="59">
        <f>'Inventory Ref Sheet'!O2887</f>
        <v>0</v>
      </c>
      <c r="W2887" s="59">
        <f>'Inventory Ref Sheet'!R2887</f>
        <v>0</v>
      </c>
      <c r="X2887" s="59">
        <f>'Inventory Ref Sheet'!S2887</f>
        <v>0</v>
      </c>
      <c r="Y2887" s="100" t="str">
        <f ca="1">IF('Inventory Ref Sheet'!U2887&gt;0,YEAR(TODAY())-'Inventory Ref Sheet'!U2887,"")</f>
        <v/>
      </c>
      <c r="Z2887" s="95">
        <f>'Inventory Ref Sheet'!W2887</f>
        <v>0</v>
      </c>
      <c r="AA2887" s="60">
        <f>'Inventory Ref Sheet'!X2887</f>
        <v>0</v>
      </c>
      <c r="AB2887" s="61"/>
      <c r="AC2887" s="97" t="str">
        <f t="shared" si="151"/>
        <v/>
      </c>
      <c r="AD2887" s="59">
        <f>'Inventory Ref Sheet'!Y2887</f>
        <v>0</v>
      </c>
      <c r="AE2887" s="59">
        <f>'Inventory Ref Sheet'!Z2887</f>
        <v>0</v>
      </c>
      <c r="AF2887" s="102">
        <f>'Inventory Ref Sheet'!AA2887</f>
        <v>0</v>
      </c>
      <c r="AG2887" s="59">
        <f>'Inventory Ref Sheet'!AD2887</f>
        <v>0</v>
      </c>
      <c r="AH2887" s="59">
        <f>'Inventory Ref Sheet'!AE2887</f>
        <v>0</v>
      </c>
      <c r="AI2887" s="100" t="str">
        <f ca="1">IF('Inventory Ref Sheet'!AG2887&gt;0,YEAR(TODAY())-'Inventory Ref Sheet'!AG2887,"")</f>
        <v/>
      </c>
      <c r="AJ2887" s="99"/>
      <c r="AK2887" s="60">
        <f>'Inventory Ref Sheet'!AJ2887</f>
        <v>0</v>
      </c>
      <c r="AL2887" s="99"/>
      <c r="AM2887" s="97" t="str">
        <f t="shared" si="152"/>
        <v/>
      </c>
    </row>
    <row r="2888" spans="10:39" x14ac:dyDescent="0.25">
      <c r="J2888" s="59">
        <f>'Inventory Ref Sheet'!AK2888</f>
        <v>0</v>
      </c>
      <c r="K2888" s="59">
        <f>'Inventory Ref Sheet'!AL2888</f>
        <v>0</v>
      </c>
      <c r="L2888" s="59">
        <f>'Inventory Ref Sheet'!AM2888</f>
        <v>0</v>
      </c>
      <c r="M2888" s="59">
        <f>'Inventory Ref Sheet'!AP2888</f>
        <v>0</v>
      </c>
      <c r="N2888" s="59">
        <f>'Inventory Ref Sheet'!AQ2888</f>
        <v>0</v>
      </c>
      <c r="O2888" s="100" t="str">
        <f ca="1">IF('Inventory Ref Sheet'!AS2888&gt;0,YEAR(TODAY())-'Inventory Ref Sheet'!AS2888,"")</f>
        <v/>
      </c>
      <c r="P2888" s="95">
        <f>'Inventory Ref Sheet'!AU2888</f>
        <v>0</v>
      </c>
      <c r="Q2888" s="60">
        <f>'Inventory Ref Sheet'!AV2888</f>
        <v>0</v>
      </c>
      <c r="R2888" s="61"/>
      <c r="S2888" s="100" t="str">
        <f t="shared" si="153"/>
        <v/>
      </c>
      <c r="T2888" s="59">
        <f>'Inventory Ref Sheet'!M2888</f>
        <v>0</v>
      </c>
      <c r="U2888" s="102">
        <f>'Inventory Ref Sheet'!N2888</f>
        <v>0</v>
      </c>
      <c r="V2888" s="59">
        <f>'Inventory Ref Sheet'!O2888</f>
        <v>0</v>
      </c>
      <c r="W2888" s="59">
        <f>'Inventory Ref Sheet'!R2888</f>
        <v>0</v>
      </c>
      <c r="X2888" s="59">
        <f>'Inventory Ref Sheet'!S2888</f>
        <v>0</v>
      </c>
      <c r="Y2888" s="100" t="str">
        <f ca="1">IF('Inventory Ref Sheet'!U2888&gt;0,YEAR(TODAY())-'Inventory Ref Sheet'!U2888,"")</f>
        <v/>
      </c>
      <c r="Z2888" s="95">
        <f>'Inventory Ref Sheet'!W2888</f>
        <v>0</v>
      </c>
      <c r="AA2888" s="60">
        <f>'Inventory Ref Sheet'!X2888</f>
        <v>0</v>
      </c>
      <c r="AB2888" s="61"/>
      <c r="AC2888" s="97" t="str">
        <f t="shared" si="151"/>
        <v/>
      </c>
      <c r="AD2888" s="59">
        <f>'Inventory Ref Sheet'!Y2888</f>
        <v>0</v>
      </c>
      <c r="AE2888" s="59">
        <f>'Inventory Ref Sheet'!Z2888</f>
        <v>0</v>
      </c>
      <c r="AF2888" s="102">
        <f>'Inventory Ref Sheet'!AA2888</f>
        <v>0</v>
      </c>
      <c r="AG2888" s="59">
        <f>'Inventory Ref Sheet'!AD2888</f>
        <v>0</v>
      </c>
      <c r="AH2888" s="59">
        <f>'Inventory Ref Sheet'!AE2888</f>
        <v>0</v>
      </c>
      <c r="AI2888" s="100" t="str">
        <f ca="1">IF('Inventory Ref Sheet'!AG2888&gt;0,YEAR(TODAY())-'Inventory Ref Sheet'!AG2888,"")</f>
        <v/>
      </c>
      <c r="AJ2888" s="99"/>
      <c r="AK2888" s="60">
        <f>'Inventory Ref Sheet'!AJ2888</f>
        <v>0</v>
      </c>
      <c r="AL2888" s="99"/>
      <c r="AM2888" s="97" t="str">
        <f t="shared" si="152"/>
        <v/>
      </c>
    </row>
    <row r="2889" spans="10:39" x14ac:dyDescent="0.25">
      <c r="J2889" s="59">
        <f>'Inventory Ref Sheet'!AK2889</f>
        <v>0</v>
      </c>
      <c r="K2889" s="59">
        <f>'Inventory Ref Sheet'!AL2889</f>
        <v>0</v>
      </c>
      <c r="L2889" s="59">
        <f>'Inventory Ref Sheet'!AM2889</f>
        <v>0</v>
      </c>
      <c r="M2889" s="59">
        <f>'Inventory Ref Sheet'!AP2889</f>
        <v>0</v>
      </c>
      <c r="N2889" s="59">
        <f>'Inventory Ref Sheet'!AQ2889</f>
        <v>0</v>
      </c>
      <c r="O2889" s="100" t="str">
        <f ca="1">IF('Inventory Ref Sheet'!AS2889&gt;0,YEAR(TODAY())-'Inventory Ref Sheet'!AS2889,"")</f>
        <v/>
      </c>
      <c r="P2889" s="95">
        <f>'Inventory Ref Sheet'!AU2889</f>
        <v>0</v>
      </c>
      <c r="Q2889" s="60">
        <f>'Inventory Ref Sheet'!AV2889</f>
        <v>0</v>
      </c>
      <c r="R2889" s="61"/>
      <c r="S2889" s="100" t="str">
        <f t="shared" si="153"/>
        <v/>
      </c>
      <c r="T2889" s="59">
        <f>'Inventory Ref Sheet'!M2889</f>
        <v>0</v>
      </c>
      <c r="U2889" s="102">
        <f>'Inventory Ref Sheet'!N2889</f>
        <v>0</v>
      </c>
      <c r="V2889" s="59">
        <f>'Inventory Ref Sheet'!O2889</f>
        <v>0</v>
      </c>
      <c r="W2889" s="59">
        <f>'Inventory Ref Sheet'!R2889</f>
        <v>0</v>
      </c>
      <c r="X2889" s="59">
        <f>'Inventory Ref Sheet'!S2889</f>
        <v>0</v>
      </c>
      <c r="Y2889" s="100" t="str">
        <f ca="1">IF('Inventory Ref Sheet'!U2889&gt;0,YEAR(TODAY())-'Inventory Ref Sheet'!U2889,"")</f>
        <v/>
      </c>
      <c r="Z2889" s="95">
        <f>'Inventory Ref Sheet'!W2889</f>
        <v>0</v>
      </c>
      <c r="AA2889" s="60">
        <f>'Inventory Ref Sheet'!X2889</f>
        <v>0</v>
      </c>
      <c r="AB2889" s="61"/>
      <c r="AC2889" s="97" t="str">
        <f t="shared" si="151"/>
        <v/>
      </c>
      <c r="AD2889" s="59">
        <f>'Inventory Ref Sheet'!Y2889</f>
        <v>0</v>
      </c>
      <c r="AE2889" s="59">
        <f>'Inventory Ref Sheet'!Z2889</f>
        <v>0</v>
      </c>
      <c r="AF2889" s="102">
        <f>'Inventory Ref Sheet'!AA2889</f>
        <v>0</v>
      </c>
      <c r="AG2889" s="59">
        <f>'Inventory Ref Sheet'!AD2889</f>
        <v>0</v>
      </c>
      <c r="AH2889" s="59">
        <f>'Inventory Ref Sheet'!AE2889</f>
        <v>0</v>
      </c>
      <c r="AI2889" s="100" t="str">
        <f ca="1">IF('Inventory Ref Sheet'!AG2889&gt;0,YEAR(TODAY())-'Inventory Ref Sheet'!AG2889,"")</f>
        <v/>
      </c>
      <c r="AJ2889" s="99"/>
      <c r="AK2889" s="60">
        <f>'Inventory Ref Sheet'!AJ2889</f>
        <v>0</v>
      </c>
      <c r="AL2889" s="99"/>
      <c r="AM2889" s="97" t="str">
        <f t="shared" si="152"/>
        <v/>
      </c>
    </row>
    <row r="2890" spans="10:39" x14ac:dyDescent="0.25">
      <c r="J2890" s="59">
        <f>'Inventory Ref Sheet'!AK2890</f>
        <v>0</v>
      </c>
      <c r="K2890" s="59">
        <f>'Inventory Ref Sheet'!AL2890</f>
        <v>0</v>
      </c>
      <c r="L2890" s="59">
        <f>'Inventory Ref Sheet'!AM2890</f>
        <v>0</v>
      </c>
      <c r="M2890" s="59">
        <f>'Inventory Ref Sheet'!AP2890</f>
        <v>0</v>
      </c>
      <c r="N2890" s="59">
        <f>'Inventory Ref Sheet'!AQ2890</f>
        <v>0</v>
      </c>
      <c r="O2890" s="100" t="str">
        <f ca="1">IF('Inventory Ref Sheet'!AS2890&gt;0,YEAR(TODAY())-'Inventory Ref Sheet'!AS2890,"")</f>
        <v/>
      </c>
      <c r="P2890" s="95">
        <f>'Inventory Ref Sheet'!AU2890</f>
        <v>0</v>
      </c>
      <c r="Q2890" s="60">
        <f>'Inventory Ref Sheet'!AV2890</f>
        <v>0</v>
      </c>
      <c r="R2890" s="61"/>
      <c r="S2890" s="100" t="str">
        <f t="shared" si="153"/>
        <v/>
      </c>
      <c r="T2890" s="59">
        <f>'Inventory Ref Sheet'!M2890</f>
        <v>0</v>
      </c>
      <c r="U2890" s="102">
        <f>'Inventory Ref Sheet'!N2890</f>
        <v>0</v>
      </c>
      <c r="V2890" s="59">
        <f>'Inventory Ref Sheet'!O2890</f>
        <v>0</v>
      </c>
      <c r="W2890" s="59">
        <f>'Inventory Ref Sheet'!R2890</f>
        <v>0</v>
      </c>
      <c r="X2890" s="59">
        <f>'Inventory Ref Sheet'!S2890</f>
        <v>0</v>
      </c>
      <c r="Y2890" s="100" t="str">
        <f ca="1">IF('Inventory Ref Sheet'!U2890&gt;0,YEAR(TODAY())-'Inventory Ref Sheet'!U2890,"")</f>
        <v/>
      </c>
      <c r="Z2890" s="95">
        <f>'Inventory Ref Sheet'!W2890</f>
        <v>0</v>
      </c>
      <c r="AA2890" s="60">
        <f>'Inventory Ref Sheet'!X2890</f>
        <v>0</v>
      </c>
      <c r="AB2890" s="61"/>
      <c r="AC2890" s="97" t="str">
        <f t="shared" si="151"/>
        <v/>
      </c>
      <c r="AD2890" s="59">
        <f>'Inventory Ref Sheet'!Y2890</f>
        <v>0</v>
      </c>
      <c r="AE2890" s="59">
        <f>'Inventory Ref Sheet'!Z2890</f>
        <v>0</v>
      </c>
      <c r="AF2890" s="102">
        <f>'Inventory Ref Sheet'!AA2890</f>
        <v>0</v>
      </c>
      <c r="AG2890" s="59">
        <f>'Inventory Ref Sheet'!AD2890</f>
        <v>0</v>
      </c>
      <c r="AH2890" s="59">
        <f>'Inventory Ref Sheet'!AE2890</f>
        <v>0</v>
      </c>
      <c r="AI2890" s="100" t="str">
        <f ca="1">IF('Inventory Ref Sheet'!AG2890&gt;0,YEAR(TODAY())-'Inventory Ref Sheet'!AG2890,"")</f>
        <v/>
      </c>
      <c r="AJ2890" s="99"/>
      <c r="AK2890" s="60">
        <f>'Inventory Ref Sheet'!AJ2890</f>
        <v>0</v>
      </c>
      <c r="AL2890" s="99"/>
      <c r="AM2890" s="97" t="str">
        <f t="shared" si="152"/>
        <v/>
      </c>
    </row>
    <row r="2891" spans="10:39" x14ac:dyDescent="0.25">
      <c r="J2891" s="59">
        <f>'Inventory Ref Sheet'!AK2891</f>
        <v>0</v>
      </c>
      <c r="K2891" s="59">
        <f>'Inventory Ref Sheet'!AL2891</f>
        <v>0</v>
      </c>
      <c r="L2891" s="59">
        <f>'Inventory Ref Sheet'!AM2891</f>
        <v>0</v>
      </c>
      <c r="M2891" s="59">
        <f>'Inventory Ref Sheet'!AP2891</f>
        <v>0</v>
      </c>
      <c r="N2891" s="59">
        <f>'Inventory Ref Sheet'!AQ2891</f>
        <v>0</v>
      </c>
      <c r="O2891" s="100" t="str">
        <f ca="1">IF('Inventory Ref Sheet'!AS2891&gt;0,YEAR(TODAY())-'Inventory Ref Sheet'!AS2891,"")</f>
        <v/>
      </c>
      <c r="P2891" s="95">
        <f>'Inventory Ref Sheet'!AU2891</f>
        <v>0</v>
      </c>
      <c r="Q2891" s="60">
        <f>'Inventory Ref Sheet'!AV2891</f>
        <v>0</v>
      </c>
      <c r="R2891" s="61"/>
      <c r="S2891" s="100" t="str">
        <f t="shared" si="153"/>
        <v/>
      </c>
      <c r="T2891" s="59">
        <f>'Inventory Ref Sheet'!M2891</f>
        <v>0</v>
      </c>
      <c r="U2891" s="102">
        <f>'Inventory Ref Sheet'!N2891</f>
        <v>0</v>
      </c>
      <c r="V2891" s="59">
        <f>'Inventory Ref Sheet'!O2891</f>
        <v>0</v>
      </c>
      <c r="W2891" s="59">
        <f>'Inventory Ref Sheet'!R2891</f>
        <v>0</v>
      </c>
      <c r="X2891" s="59">
        <f>'Inventory Ref Sheet'!S2891</f>
        <v>0</v>
      </c>
      <c r="Y2891" s="100" t="str">
        <f ca="1">IF('Inventory Ref Sheet'!U2891&gt;0,YEAR(TODAY())-'Inventory Ref Sheet'!U2891,"")</f>
        <v/>
      </c>
      <c r="Z2891" s="95">
        <f>'Inventory Ref Sheet'!W2891</f>
        <v>0</v>
      </c>
      <c r="AA2891" s="60">
        <f>'Inventory Ref Sheet'!X2891</f>
        <v>0</v>
      </c>
      <c r="AB2891" s="61"/>
      <c r="AC2891" s="97" t="str">
        <f t="shared" ref="AC2891:AC2954" si="154">IF(ISTEXT(T2891),IF(Y2891&gt;=AB2891,"Yes","No"),"")</f>
        <v/>
      </c>
      <c r="AD2891" s="59">
        <f>'Inventory Ref Sheet'!Y2891</f>
        <v>0</v>
      </c>
      <c r="AE2891" s="59">
        <f>'Inventory Ref Sheet'!Z2891</f>
        <v>0</v>
      </c>
      <c r="AF2891" s="102">
        <f>'Inventory Ref Sheet'!AA2891</f>
        <v>0</v>
      </c>
      <c r="AG2891" s="59">
        <f>'Inventory Ref Sheet'!AD2891</f>
        <v>0</v>
      </c>
      <c r="AH2891" s="59">
        <f>'Inventory Ref Sheet'!AE2891</f>
        <v>0</v>
      </c>
      <c r="AI2891" s="100" t="str">
        <f ca="1">IF('Inventory Ref Sheet'!AG2891&gt;0,YEAR(TODAY())-'Inventory Ref Sheet'!AG2891,"")</f>
        <v/>
      </c>
      <c r="AJ2891" s="99"/>
      <c r="AK2891" s="60">
        <f>'Inventory Ref Sheet'!AJ2891</f>
        <v>0</v>
      </c>
      <c r="AL2891" s="99"/>
      <c r="AM2891" s="97" t="str">
        <f t="shared" ref="AM2891:AM2954" si="155">IF(ISTEXT(AD2891),IF(AI2891&gt;=AL2891,"Yes","No"),"")</f>
        <v/>
      </c>
    </row>
    <row r="2892" spans="10:39" x14ac:dyDescent="0.25">
      <c r="J2892" s="59">
        <f>'Inventory Ref Sheet'!AK2892</f>
        <v>0</v>
      </c>
      <c r="K2892" s="59">
        <f>'Inventory Ref Sheet'!AL2892</f>
        <v>0</v>
      </c>
      <c r="L2892" s="59">
        <f>'Inventory Ref Sheet'!AM2892</f>
        <v>0</v>
      </c>
      <c r="M2892" s="59">
        <f>'Inventory Ref Sheet'!AP2892</f>
        <v>0</v>
      </c>
      <c r="N2892" s="59">
        <f>'Inventory Ref Sheet'!AQ2892</f>
        <v>0</v>
      </c>
      <c r="O2892" s="100" t="str">
        <f ca="1">IF('Inventory Ref Sheet'!AS2892&gt;0,YEAR(TODAY())-'Inventory Ref Sheet'!AS2892,"")</f>
        <v/>
      </c>
      <c r="P2892" s="95">
        <f>'Inventory Ref Sheet'!AU2892</f>
        <v>0</v>
      </c>
      <c r="Q2892" s="60">
        <f>'Inventory Ref Sheet'!AV2892</f>
        <v>0</v>
      </c>
      <c r="R2892" s="61"/>
      <c r="S2892" s="100" t="str">
        <f t="shared" si="153"/>
        <v/>
      </c>
      <c r="T2892" s="59">
        <f>'Inventory Ref Sheet'!M2892</f>
        <v>0</v>
      </c>
      <c r="U2892" s="102">
        <f>'Inventory Ref Sheet'!N2892</f>
        <v>0</v>
      </c>
      <c r="V2892" s="59">
        <f>'Inventory Ref Sheet'!O2892</f>
        <v>0</v>
      </c>
      <c r="W2892" s="59">
        <f>'Inventory Ref Sheet'!R2892</f>
        <v>0</v>
      </c>
      <c r="X2892" s="59">
        <f>'Inventory Ref Sheet'!S2892</f>
        <v>0</v>
      </c>
      <c r="Y2892" s="100" t="str">
        <f ca="1">IF('Inventory Ref Sheet'!U2892&gt;0,YEAR(TODAY())-'Inventory Ref Sheet'!U2892,"")</f>
        <v/>
      </c>
      <c r="Z2892" s="95">
        <f>'Inventory Ref Sheet'!W2892</f>
        <v>0</v>
      </c>
      <c r="AA2892" s="60">
        <f>'Inventory Ref Sheet'!X2892</f>
        <v>0</v>
      </c>
      <c r="AB2892" s="61"/>
      <c r="AC2892" s="97" t="str">
        <f t="shared" si="154"/>
        <v/>
      </c>
      <c r="AD2892" s="59">
        <f>'Inventory Ref Sheet'!Y2892</f>
        <v>0</v>
      </c>
      <c r="AE2892" s="59">
        <f>'Inventory Ref Sheet'!Z2892</f>
        <v>0</v>
      </c>
      <c r="AF2892" s="102">
        <f>'Inventory Ref Sheet'!AA2892</f>
        <v>0</v>
      </c>
      <c r="AG2892" s="59">
        <f>'Inventory Ref Sheet'!AD2892</f>
        <v>0</v>
      </c>
      <c r="AH2892" s="59">
        <f>'Inventory Ref Sheet'!AE2892</f>
        <v>0</v>
      </c>
      <c r="AI2892" s="100" t="str">
        <f ca="1">IF('Inventory Ref Sheet'!AG2892&gt;0,YEAR(TODAY())-'Inventory Ref Sheet'!AG2892,"")</f>
        <v/>
      </c>
      <c r="AJ2892" s="99"/>
      <c r="AK2892" s="60">
        <f>'Inventory Ref Sheet'!AJ2892</f>
        <v>0</v>
      </c>
      <c r="AL2892" s="99"/>
      <c r="AM2892" s="97" t="str">
        <f t="shared" si="155"/>
        <v/>
      </c>
    </row>
    <row r="2893" spans="10:39" x14ac:dyDescent="0.25">
      <c r="J2893" s="59">
        <f>'Inventory Ref Sheet'!AK2893</f>
        <v>0</v>
      </c>
      <c r="K2893" s="59">
        <f>'Inventory Ref Sheet'!AL2893</f>
        <v>0</v>
      </c>
      <c r="L2893" s="59">
        <f>'Inventory Ref Sheet'!AM2893</f>
        <v>0</v>
      </c>
      <c r="M2893" s="59">
        <f>'Inventory Ref Sheet'!AP2893</f>
        <v>0</v>
      </c>
      <c r="N2893" s="59">
        <f>'Inventory Ref Sheet'!AQ2893</f>
        <v>0</v>
      </c>
      <c r="O2893" s="100" t="str">
        <f ca="1">IF('Inventory Ref Sheet'!AS2893&gt;0,YEAR(TODAY())-'Inventory Ref Sheet'!AS2893,"")</f>
        <v/>
      </c>
      <c r="P2893" s="95">
        <f>'Inventory Ref Sheet'!AU2893</f>
        <v>0</v>
      </c>
      <c r="Q2893" s="60">
        <f>'Inventory Ref Sheet'!AV2893</f>
        <v>0</v>
      </c>
      <c r="R2893" s="61"/>
      <c r="S2893" s="100" t="str">
        <f t="shared" si="153"/>
        <v/>
      </c>
      <c r="T2893" s="59">
        <f>'Inventory Ref Sheet'!M2893</f>
        <v>0</v>
      </c>
      <c r="U2893" s="102">
        <f>'Inventory Ref Sheet'!N2893</f>
        <v>0</v>
      </c>
      <c r="V2893" s="59">
        <f>'Inventory Ref Sheet'!O2893</f>
        <v>0</v>
      </c>
      <c r="W2893" s="59">
        <f>'Inventory Ref Sheet'!R2893</f>
        <v>0</v>
      </c>
      <c r="X2893" s="59">
        <f>'Inventory Ref Sheet'!S2893</f>
        <v>0</v>
      </c>
      <c r="Y2893" s="100" t="str">
        <f ca="1">IF('Inventory Ref Sheet'!U2893&gt;0,YEAR(TODAY())-'Inventory Ref Sheet'!U2893,"")</f>
        <v/>
      </c>
      <c r="Z2893" s="95">
        <f>'Inventory Ref Sheet'!W2893</f>
        <v>0</v>
      </c>
      <c r="AA2893" s="60">
        <f>'Inventory Ref Sheet'!X2893</f>
        <v>0</v>
      </c>
      <c r="AB2893" s="61"/>
      <c r="AC2893" s="97" t="str">
        <f t="shared" si="154"/>
        <v/>
      </c>
      <c r="AD2893" s="59">
        <f>'Inventory Ref Sheet'!Y2893</f>
        <v>0</v>
      </c>
      <c r="AE2893" s="59">
        <f>'Inventory Ref Sheet'!Z2893</f>
        <v>0</v>
      </c>
      <c r="AF2893" s="102">
        <f>'Inventory Ref Sheet'!AA2893</f>
        <v>0</v>
      </c>
      <c r="AG2893" s="59">
        <f>'Inventory Ref Sheet'!AD2893</f>
        <v>0</v>
      </c>
      <c r="AH2893" s="59">
        <f>'Inventory Ref Sheet'!AE2893</f>
        <v>0</v>
      </c>
      <c r="AI2893" s="100" t="str">
        <f ca="1">IF('Inventory Ref Sheet'!AG2893&gt;0,YEAR(TODAY())-'Inventory Ref Sheet'!AG2893,"")</f>
        <v/>
      </c>
      <c r="AJ2893" s="99"/>
      <c r="AK2893" s="60">
        <f>'Inventory Ref Sheet'!AJ2893</f>
        <v>0</v>
      </c>
      <c r="AL2893" s="99"/>
      <c r="AM2893" s="97" t="str">
        <f t="shared" si="155"/>
        <v/>
      </c>
    </row>
    <row r="2894" spans="10:39" x14ac:dyDescent="0.25">
      <c r="J2894" s="59">
        <f>'Inventory Ref Sheet'!AK2894</f>
        <v>0</v>
      </c>
      <c r="K2894" s="59">
        <f>'Inventory Ref Sheet'!AL2894</f>
        <v>0</v>
      </c>
      <c r="L2894" s="59">
        <f>'Inventory Ref Sheet'!AM2894</f>
        <v>0</v>
      </c>
      <c r="M2894" s="59">
        <f>'Inventory Ref Sheet'!AP2894</f>
        <v>0</v>
      </c>
      <c r="N2894" s="59">
        <f>'Inventory Ref Sheet'!AQ2894</f>
        <v>0</v>
      </c>
      <c r="O2894" s="100" t="str">
        <f ca="1">IF('Inventory Ref Sheet'!AS2894&gt;0,YEAR(TODAY())-'Inventory Ref Sheet'!AS2894,"")</f>
        <v/>
      </c>
      <c r="P2894" s="95">
        <f>'Inventory Ref Sheet'!AU2894</f>
        <v>0</v>
      </c>
      <c r="Q2894" s="60">
        <f>'Inventory Ref Sheet'!AV2894</f>
        <v>0</v>
      </c>
      <c r="R2894" s="61"/>
      <c r="S2894" s="100" t="str">
        <f t="shared" si="153"/>
        <v/>
      </c>
      <c r="T2894" s="59">
        <f>'Inventory Ref Sheet'!M2894</f>
        <v>0</v>
      </c>
      <c r="U2894" s="102">
        <f>'Inventory Ref Sheet'!N2894</f>
        <v>0</v>
      </c>
      <c r="V2894" s="59">
        <f>'Inventory Ref Sheet'!O2894</f>
        <v>0</v>
      </c>
      <c r="W2894" s="59">
        <f>'Inventory Ref Sheet'!R2894</f>
        <v>0</v>
      </c>
      <c r="X2894" s="59">
        <f>'Inventory Ref Sheet'!S2894</f>
        <v>0</v>
      </c>
      <c r="Y2894" s="100" t="str">
        <f ca="1">IF('Inventory Ref Sheet'!U2894&gt;0,YEAR(TODAY())-'Inventory Ref Sheet'!U2894,"")</f>
        <v/>
      </c>
      <c r="Z2894" s="95">
        <f>'Inventory Ref Sheet'!W2894</f>
        <v>0</v>
      </c>
      <c r="AA2894" s="60">
        <f>'Inventory Ref Sheet'!X2894</f>
        <v>0</v>
      </c>
      <c r="AB2894" s="61"/>
      <c r="AC2894" s="97" t="str">
        <f t="shared" si="154"/>
        <v/>
      </c>
      <c r="AD2894" s="59">
        <f>'Inventory Ref Sheet'!Y2894</f>
        <v>0</v>
      </c>
      <c r="AE2894" s="59">
        <f>'Inventory Ref Sheet'!Z2894</f>
        <v>0</v>
      </c>
      <c r="AF2894" s="102">
        <f>'Inventory Ref Sheet'!AA2894</f>
        <v>0</v>
      </c>
      <c r="AG2894" s="59">
        <f>'Inventory Ref Sheet'!AD2894</f>
        <v>0</v>
      </c>
      <c r="AH2894" s="59">
        <f>'Inventory Ref Sheet'!AE2894</f>
        <v>0</v>
      </c>
      <c r="AI2894" s="100" t="str">
        <f ca="1">IF('Inventory Ref Sheet'!AG2894&gt;0,YEAR(TODAY())-'Inventory Ref Sheet'!AG2894,"")</f>
        <v/>
      </c>
      <c r="AJ2894" s="99"/>
      <c r="AK2894" s="60">
        <f>'Inventory Ref Sheet'!AJ2894</f>
        <v>0</v>
      </c>
      <c r="AL2894" s="99"/>
      <c r="AM2894" s="97" t="str">
        <f t="shared" si="155"/>
        <v/>
      </c>
    </row>
    <row r="2895" spans="10:39" x14ac:dyDescent="0.25">
      <c r="J2895" s="59">
        <f>'Inventory Ref Sheet'!AK2895</f>
        <v>0</v>
      </c>
      <c r="K2895" s="59">
        <f>'Inventory Ref Sheet'!AL2895</f>
        <v>0</v>
      </c>
      <c r="L2895" s="59">
        <f>'Inventory Ref Sheet'!AM2895</f>
        <v>0</v>
      </c>
      <c r="M2895" s="59">
        <f>'Inventory Ref Sheet'!AP2895</f>
        <v>0</v>
      </c>
      <c r="N2895" s="59">
        <f>'Inventory Ref Sheet'!AQ2895</f>
        <v>0</v>
      </c>
      <c r="O2895" s="100" t="str">
        <f ca="1">IF('Inventory Ref Sheet'!AS2895&gt;0,YEAR(TODAY())-'Inventory Ref Sheet'!AS2895,"")</f>
        <v/>
      </c>
      <c r="P2895" s="95">
        <f>'Inventory Ref Sheet'!AU2895</f>
        <v>0</v>
      </c>
      <c r="Q2895" s="60">
        <f>'Inventory Ref Sheet'!AV2895</f>
        <v>0</v>
      </c>
      <c r="R2895" s="61"/>
      <c r="S2895" s="100" t="str">
        <f t="shared" si="153"/>
        <v/>
      </c>
      <c r="T2895" s="59">
        <f>'Inventory Ref Sheet'!M2895</f>
        <v>0</v>
      </c>
      <c r="U2895" s="102">
        <f>'Inventory Ref Sheet'!N2895</f>
        <v>0</v>
      </c>
      <c r="V2895" s="59">
        <f>'Inventory Ref Sheet'!O2895</f>
        <v>0</v>
      </c>
      <c r="W2895" s="59">
        <f>'Inventory Ref Sheet'!R2895</f>
        <v>0</v>
      </c>
      <c r="X2895" s="59">
        <f>'Inventory Ref Sheet'!S2895</f>
        <v>0</v>
      </c>
      <c r="Y2895" s="100" t="str">
        <f ca="1">IF('Inventory Ref Sheet'!U2895&gt;0,YEAR(TODAY())-'Inventory Ref Sheet'!U2895,"")</f>
        <v/>
      </c>
      <c r="Z2895" s="95">
        <f>'Inventory Ref Sheet'!W2895</f>
        <v>0</v>
      </c>
      <c r="AA2895" s="60">
        <f>'Inventory Ref Sheet'!X2895</f>
        <v>0</v>
      </c>
      <c r="AB2895" s="61"/>
      <c r="AC2895" s="97" t="str">
        <f t="shared" si="154"/>
        <v/>
      </c>
      <c r="AD2895" s="59">
        <f>'Inventory Ref Sheet'!Y2895</f>
        <v>0</v>
      </c>
      <c r="AE2895" s="59">
        <f>'Inventory Ref Sheet'!Z2895</f>
        <v>0</v>
      </c>
      <c r="AF2895" s="102">
        <f>'Inventory Ref Sheet'!AA2895</f>
        <v>0</v>
      </c>
      <c r="AG2895" s="59">
        <f>'Inventory Ref Sheet'!AD2895</f>
        <v>0</v>
      </c>
      <c r="AH2895" s="59">
        <f>'Inventory Ref Sheet'!AE2895</f>
        <v>0</v>
      </c>
      <c r="AI2895" s="100" t="str">
        <f ca="1">IF('Inventory Ref Sheet'!AG2895&gt;0,YEAR(TODAY())-'Inventory Ref Sheet'!AG2895,"")</f>
        <v/>
      </c>
      <c r="AJ2895" s="99"/>
      <c r="AK2895" s="60">
        <f>'Inventory Ref Sheet'!AJ2895</f>
        <v>0</v>
      </c>
      <c r="AL2895" s="99"/>
      <c r="AM2895" s="97" t="str">
        <f t="shared" si="155"/>
        <v/>
      </c>
    </row>
    <row r="2896" spans="10:39" x14ac:dyDescent="0.25">
      <c r="J2896" s="59">
        <f>'Inventory Ref Sheet'!AK2896</f>
        <v>0</v>
      </c>
      <c r="K2896" s="59">
        <f>'Inventory Ref Sheet'!AL2896</f>
        <v>0</v>
      </c>
      <c r="L2896" s="59">
        <f>'Inventory Ref Sheet'!AM2896</f>
        <v>0</v>
      </c>
      <c r="M2896" s="59">
        <f>'Inventory Ref Sheet'!AP2896</f>
        <v>0</v>
      </c>
      <c r="N2896" s="59">
        <f>'Inventory Ref Sheet'!AQ2896</f>
        <v>0</v>
      </c>
      <c r="O2896" s="100" t="str">
        <f ca="1">IF('Inventory Ref Sheet'!AS2896&gt;0,YEAR(TODAY())-'Inventory Ref Sheet'!AS2896,"")</f>
        <v/>
      </c>
      <c r="P2896" s="95">
        <f>'Inventory Ref Sheet'!AU2896</f>
        <v>0</v>
      </c>
      <c r="Q2896" s="60">
        <f>'Inventory Ref Sheet'!AV2896</f>
        <v>0</v>
      </c>
      <c r="R2896" s="61"/>
      <c r="S2896" s="100" t="str">
        <f t="shared" si="153"/>
        <v/>
      </c>
      <c r="T2896" s="59">
        <f>'Inventory Ref Sheet'!M2896</f>
        <v>0</v>
      </c>
      <c r="U2896" s="102">
        <f>'Inventory Ref Sheet'!N2896</f>
        <v>0</v>
      </c>
      <c r="V2896" s="59">
        <f>'Inventory Ref Sheet'!O2896</f>
        <v>0</v>
      </c>
      <c r="W2896" s="59">
        <f>'Inventory Ref Sheet'!R2896</f>
        <v>0</v>
      </c>
      <c r="X2896" s="59">
        <f>'Inventory Ref Sheet'!S2896</f>
        <v>0</v>
      </c>
      <c r="Y2896" s="100" t="str">
        <f ca="1">IF('Inventory Ref Sheet'!U2896&gt;0,YEAR(TODAY())-'Inventory Ref Sheet'!U2896,"")</f>
        <v/>
      </c>
      <c r="Z2896" s="95">
        <f>'Inventory Ref Sheet'!W2896</f>
        <v>0</v>
      </c>
      <c r="AA2896" s="60">
        <f>'Inventory Ref Sheet'!X2896</f>
        <v>0</v>
      </c>
      <c r="AB2896" s="61"/>
      <c r="AC2896" s="97" t="str">
        <f t="shared" si="154"/>
        <v/>
      </c>
      <c r="AD2896" s="59">
        <f>'Inventory Ref Sheet'!Y2896</f>
        <v>0</v>
      </c>
      <c r="AE2896" s="59">
        <f>'Inventory Ref Sheet'!Z2896</f>
        <v>0</v>
      </c>
      <c r="AF2896" s="102">
        <f>'Inventory Ref Sheet'!AA2896</f>
        <v>0</v>
      </c>
      <c r="AG2896" s="59">
        <f>'Inventory Ref Sheet'!AD2896</f>
        <v>0</v>
      </c>
      <c r="AH2896" s="59">
        <f>'Inventory Ref Sheet'!AE2896</f>
        <v>0</v>
      </c>
      <c r="AI2896" s="100" t="str">
        <f ca="1">IF('Inventory Ref Sheet'!AG2896&gt;0,YEAR(TODAY())-'Inventory Ref Sheet'!AG2896,"")</f>
        <v/>
      </c>
      <c r="AJ2896" s="99"/>
      <c r="AK2896" s="60">
        <f>'Inventory Ref Sheet'!AJ2896</f>
        <v>0</v>
      </c>
      <c r="AL2896" s="99"/>
      <c r="AM2896" s="97" t="str">
        <f t="shared" si="155"/>
        <v/>
      </c>
    </row>
    <row r="2897" spans="10:39" x14ac:dyDescent="0.25">
      <c r="J2897" s="59">
        <f>'Inventory Ref Sheet'!AK2897</f>
        <v>0</v>
      </c>
      <c r="K2897" s="59">
        <f>'Inventory Ref Sheet'!AL2897</f>
        <v>0</v>
      </c>
      <c r="L2897" s="59">
        <f>'Inventory Ref Sheet'!AM2897</f>
        <v>0</v>
      </c>
      <c r="M2897" s="59">
        <f>'Inventory Ref Sheet'!AP2897</f>
        <v>0</v>
      </c>
      <c r="N2897" s="59">
        <f>'Inventory Ref Sheet'!AQ2897</f>
        <v>0</v>
      </c>
      <c r="O2897" s="100" t="str">
        <f ca="1">IF('Inventory Ref Sheet'!AS2897&gt;0,YEAR(TODAY())-'Inventory Ref Sheet'!AS2897,"")</f>
        <v/>
      </c>
      <c r="P2897" s="95">
        <f>'Inventory Ref Sheet'!AU2897</f>
        <v>0</v>
      </c>
      <c r="Q2897" s="60">
        <f>'Inventory Ref Sheet'!AV2897</f>
        <v>0</v>
      </c>
      <c r="R2897" s="61"/>
      <c r="S2897" s="100" t="str">
        <f t="shared" si="153"/>
        <v/>
      </c>
      <c r="T2897" s="59">
        <f>'Inventory Ref Sheet'!M2897</f>
        <v>0</v>
      </c>
      <c r="U2897" s="102">
        <f>'Inventory Ref Sheet'!N2897</f>
        <v>0</v>
      </c>
      <c r="V2897" s="59">
        <f>'Inventory Ref Sheet'!O2897</f>
        <v>0</v>
      </c>
      <c r="W2897" s="59">
        <f>'Inventory Ref Sheet'!R2897</f>
        <v>0</v>
      </c>
      <c r="X2897" s="59">
        <f>'Inventory Ref Sheet'!S2897</f>
        <v>0</v>
      </c>
      <c r="Y2897" s="100" t="str">
        <f ca="1">IF('Inventory Ref Sheet'!U2897&gt;0,YEAR(TODAY())-'Inventory Ref Sheet'!U2897,"")</f>
        <v/>
      </c>
      <c r="Z2897" s="95">
        <f>'Inventory Ref Sheet'!W2897</f>
        <v>0</v>
      </c>
      <c r="AA2897" s="60">
        <f>'Inventory Ref Sheet'!X2897</f>
        <v>0</v>
      </c>
      <c r="AB2897" s="61"/>
      <c r="AC2897" s="97" t="str">
        <f t="shared" si="154"/>
        <v/>
      </c>
      <c r="AD2897" s="59">
        <f>'Inventory Ref Sheet'!Y2897</f>
        <v>0</v>
      </c>
      <c r="AE2897" s="59">
        <f>'Inventory Ref Sheet'!Z2897</f>
        <v>0</v>
      </c>
      <c r="AF2897" s="102">
        <f>'Inventory Ref Sheet'!AA2897</f>
        <v>0</v>
      </c>
      <c r="AG2897" s="59">
        <f>'Inventory Ref Sheet'!AD2897</f>
        <v>0</v>
      </c>
      <c r="AH2897" s="59">
        <f>'Inventory Ref Sheet'!AE2897</f>
        <v>0</v>
      </c>
      <c r="AI2897" s="100" t="str">
        <f ca="1">IF('Inventory Ref Sheet'!AG2897&gt;0,YEAR(TODAY())-'Inventory Ref Sheet'!AG2897,"")</f>
        <v/>
      </c>
      <c r="AJ2897" s="99"/>
      <c r="AK2897" s="60">
        <f>'Inventory Ref Sheet'!AJ2897</f>
        <v>0</v>
      </c>
      <c r="AL2897" s="99"/>
      <c r="AM2897" s="97" t="str">
        <f t="shared" si="155"/>
        <v/>
      </c>
    </row>
    <row r="2898" spans="10:39" x14ac:dyDescent="0.25">
      <c r="J2898" s="59">
        <f>'Inventory Ref Sheet'!AK2898</f>
        <v>0</v>
      </c>
      <c r="K2898" s="59">
        <f>'Inventory Ref Sheet'!AL2898</f>
        <v>0</v>
      </c>
      <c r="L2898" s="59">
        <f>'Inventory Ref Sheet'!AM2898</f>
        <v>0</v>
      </c>
      <c r="M2898" s="59">
        <f>'Inventory Ref Sheet'!AP2898</f>
        <v>0</v>
      </c>
      <c r="N2898" s="59">
        <f>'Inventory Ref Sheet'!AQ2898</f>
        <v>0</v>
      </c>
      <c r="O2898" s="100" t="str">
        <f ca="1">IF('Inventory Ref Sheet'!AS2898&gt;0,YEAR(TODAY())-'Inventory Ref Sheet'!AS2898,"")</f>
        <v/>
      </c>
      <c r="P2898" s="95">
        <f>'Inventory Ref Sheet'!AU2898</f>
        <v>0</v>
      </c>
      <c r="Q2898" s="60">
        <f>'Inventory Ref Sheet'!AV2898</f>
        <v>0</v>
      </c>
      <c r="R2898" s="61"/>
      <c r="S2898" s="100" t="str">
        <f t="shared" si="153"/>
        <v/>
      </c>
      <c r="T2898" s="59">
        <f>'Inventory Ref Sheet'!M2898</f>
        <v>0</v>
      </c>
      <c r="U2898" s="102">
        <f>'Inventory Ref Sheet'!N2898</f>
        <v>0</v>
      </c>
      <c r="V2898" s="59">
        <f>'Inventory Ref Sheet'!O2898</f>
        <v>0</v>
      </c>
      <c r="W2898" s="59">
        <f>'Inventory Ref Sheet'!R2898</f>
        <v>0</v>
      </c>
      <c r="X2898" s="59">
        <f>'Inventory Ref Sheet'!S2898</f>
        <v>0</v>
      </c>
      <c r="Y2898" s="100" t="str">
        <f ca="1">IF('Inventory Ref Sheet'!U2898&gt;0,YEAR(TODAY())-'Inventory Ref Sheet'!U2898,"")</f>
        <v/>
      </c>
      <c r="Z2898" s="95">
        <f>'Inventory Ref Sheet'!W2898</f>
        <v>0</v>
      </c>
      <c r="AA2898" s="60">
        <f>'Inventory Ref Sheet'!X2898</f>
        <v>0</v>
      </c>
      <c r="AB2898" s="61"/>
      <c r="AC2898" s="97" t="str">
        <f t="shared" si="154"/>
        <v/>
      </c>
      <c r="AD2898" s="59">
        <f>'Inventory Ref Sheet'!Y2898</f>
        <v>0</v>
      </c>
      <c r="AE2898" s="59">
        <f>'Inventory Ref Sheet'!Z2898</f>
        <v>0</v>
      </c>
      <c r="AF2898" s="102">
        <f>'Inventory Ref Sheet'!AA2898</f>
        <v>0</v>
      </c>
      <c r="AG2898" s="59">
        <f>'Inventory Ref Sheet'!AD2898</f>
        <v>0</v>
      </c>
      <c r="AH2898" s="59">
        <f>'Inventory Ref Sheet'!AE2898</f>
        <v>0</v>
      </c>
      <c r="AI2898" s="100" t="str">
        <f ca="1">IF('Inventory Ref Sheet'!AG2898&gt;0,YEAR(TODAY())-'Inventory Ref Sheet'!AG2898,"")</f>
        <v/>
      </c>
      <c r="AJ2898" s="99"/>
      <c r="AK2898" s="60">
        <f>'Inventory Ref Sheet'!AJ2898</f>
        <v>0</v>
      </c>
      <c r="AL2898" s="99"/>
      <c r="AM2898" s="97" t="str">
        <f t="shared" si="155"/>
        <v/>
      </c>
    </row>
    <row r="2899" spans="10:39" x14ac:dyDescent="0.25">
      <c r="J2899" s="59">
        <f>'Inventory Ref Sheet'!AK2899</f>
        <v>0</v>
      </c>
      <c r="K2899" s="59">
        <f>'Inventory Ref Sheet'!AL2899</f>
        <v>0</v>
      </c>
      <c r="L2899" s="59">
        <f>'Inventory Ref Sheet'!AM2899</f>
        <v>0</v>
      </c>
      <c r="M2899" s="59">
        <f>'Inventory Ref Sheet'!AP2899</f>
        <v>0</v>
      </c>
      <c r="N2899" s="59">
        <f>'Inventory Ref Sheet'!AQ2899</f>
        <v>0</v>
      </c>
      <c r="O2899" s="100" t="str">
        <f ca="1">IF('Inventory Ref Sheet'!AS2899&gt;0,YEAR(TODAY())-'Inventory Ref Sheet'!AS2899,"")</f>
        <v/>
      </c>
      <c r="P2899" s="95">
        <f>'Inventory Ref Sheet'!AU2899</f>
        <v>0</v>
      </c>
      <c r="Q2899" s="60">
        <f>'Inventory Ref Sheet'!AV2899</f>
        <v>0</v>
      </c>
      <c r="R2899" s="61"/>
      <c r="S2899" s="100" t="str">
        <f t="shared" si="153"/>
        <v/>
      </c>
      <c r="T2899" s="59">
        <f>'Inventory Ref Sheet'!M2899</f>
        <v>0</v>
      </c>
      <c r="U2899" s="102">
        <f>'Inventory Ref Sheet'!N2899</f>
        <v>0</v>
      </c>
      <c r="V2899" s="59">
        <f>'Inventory Ref Sheet'!O2899</f>
        <v>0</v>
      </c>
      <c r="W2899" s="59">
        <f>'Inventory Ref Sheet'!R2899</f>
        <v>0</v>
      </c>
      <c r="X2899" s="59">
        <f>'Inventory Ref Sheet'!S2899</f>
        <v>0</v>
      </c>
      <c r="Y2899" s="100" t="str">
        <f ca="1">IF('Inventory Ref Sheet'!U2899&gt;0,YEAR(TODAY())-'Inventory Ref Sheet'!U2899,"")</f>
        <v/>
      </c>
      <c r="Z2899" s="95">
        <f>'Inventory Ref Sheet'!W2899</f>
        <v>0</v>
      </c>
      <c r="AA2899" s="60">
        <f>'Inventory Ref Sheet'!X2899</f>
        <v>0</v>
      </c>
      <c r="AB2899" s="61"/>
      <c r="AC2899" s="97" t="str">
        <f t="shared" si="154"/>
        <v/>
      </c>
      <c r="AD2899" s="59">
        <f>'Inventory Ref Sheet'!Y2899</f>
        <v>0</v>
      </c>
      <c r="AE2899" s="59">
        <f>'Inventory Ref Sheet'!Z2899</f>
        <v>0</v>
      </c>
      <c r="AF2899" s="102">
        <f>'Inventory Ref Sheet'!AA2899</f>
        <v>0</v>
      </c>
      <c r="AG2899" s="59">
        <f>'Inventory Ref Sheet'!AD2899</f>
        <v>0</v>
      </c>
      <c r="AH2899" s="59">
        <f>'Inventory Ref Sheet'!AE2899</f>
        <v>0</v>
      </c>
      <c r="AI2899" s="100" t="str">
        <f ca="1">IF('Inventory Ref Sheet'!AG2899&gt;0,YEAR(TODAY())-'Inventory Ref Sheet'!AG2899,"")</f>
        <v/>
      </c>
      <c r="AJ2899" s="99"/>
      <c r="AK2899" s="60">
        <f>'Inventory Ref Sheet'!AJ2899</f>
        <v>0</v>
      </c>
      <c r="AL2899" s="99"/>
      <c r="AM2899" s="97" t="str">
        <f t="shared" si="155"/>
        <v/>
      </c>
    </row>
    <row r="2900" spans="10:39" x14ac:dyDescent="0.25">
      <c r="J2900" s="59">
        <f>'Inventory Ref Sheet'!AK2900</f>
        <v>0</v>
      </c>
      <c r="K2900" s="59">
        <f>'Inventory Ref Sheet'!AL2900</f>
        <v>0</v>
      </c>
      <c r="L2900" s="59">
        <f>'Inventory Ref Sheet'!AM2900</f>
        <v>0</v>
      </c>
      <c r="M2900" s="59">
        <f>'Inventory Ref Sheet'!AP2900</f>
        <v>0</v>
      </c>
      <c r="N2900" s="59">
        <f>'Inventory Ref Sheet'!AQ2900</f>
        <v>0</v>
      </c>
      <c r="O2900" s="100" t="str">
        <f ca="1">IF('Inventory Ref Sheet'!AS2900&gt;0,YEAR(TODAY())-'Inventory Ref Sheet'!AS2900,"")</f>
        <v/>
      </c>
      <c r="P2900" s="95">
        <f>'Inventory Ref Sheet'!AU2900</f>
        <v>0</v>
      </c>
      <c r="Q2900" s="60">
        <f>'Inventory Ref Sheet'!AV2900</f>
        <v>0</v>
      </c>
      <c r="R2900" s="61"/>
      <c r="S2900" s="100" t="str">
        <f t="shared" si="153"/>
        <v/>
      </c>
      <c r="T2900" s="59">
        <f>'Inventory Ref Sheet'!M2900</f>
        <v>0</v>
      </c>
      <c r="U2900" s="102">
        <f>'Inventory Ref Sheet'!N2900</f>
        <v>0</v>
      </c>
      <c r="V2900" s="59">
        <f>'Inventory Ref Sheet'!O2900</f>
        <v>0</v>
      </c>
      <c r="W2900" s="59">
        <f>'Inventory Ref Sheet'!R2900</f>
        <v>0</v>
      </c>
      <c r="X2900" s="59">
        <f>'Inventory Ref Sheet'!S2900</f>
        <v>0</v>
      </c>
      <c r="Y2900" s="100" t="str">
        <f ca="1">IF('Inventory Ref Sheet'!U2900&gt;0,YEAR(TODAY())-'Inventory Ref Sheet'!U2900,"")</f>
        <v/>
      </c>
      <c r="Z2900" s="95">
        <f>'Inventory Ref Sheet'!W2900</f>
        <v>0</v>
      </c>
      <c r="AA2900" s="60">
        <f>'Inventory Ref Sheet'!X2900</f>
        <v>0</v>
      </c>
      <c r="AB2900" s="61"/>
      <c r="AC2900" s="97" t="str">
        <f t="shared" si="154"/>
        <v/>
      </c>
      <c r="AD2900" s="59">
        <f>'Inventory Ref Sheet'!Y2900</f>
        <v>0</v>
      </c>
      <c r="AE2900" s="59">
        <f>'Inventory Ref Sheet'!Z2900</f>
        <v>0</v>
      </c>
      <c r="AF2900" s="102">
        <f>'Inventory Ref Sheet'!AA2900</f>
        <v>0</v>
      </c>
      <c r="AG2900" s="59">
        <f>'Inventory Ref Sheet'!AD2900</f>
        <v>0</v>
      </c>
      <c r="AH2900" s="59">
        <f>'Inventory Ref Sheet'!AE2900</f>
        <v>0</v>
      </c>
      <c r="AI2900" s="100" t="str">
        <f ca="1">IF('Inventory Ref Sheet'!AG2900&gt;0,YEAR(TODAY())-'Inventory Ref Sheet'!AG2900,"")</f>
        <v/>
      </c>
      <c r="AJ2900" s="99"/>
      <c r="AK2900" s="60">
        <f>'Inventory Ref Sheet'!AJ2900</f>
        <v>0</v>
      </c>
      <c r="AL2900" s="99"/>
      <c r="AM2900" s="97" t="str">
        <f t="shared" si="155"/>
        <v/>
      </c>
    </row>
    <row r="2901" spans="10:39" x14ac:dyDescent="0.25">
      <c r="J2901" s="59">
        <f>'Inventory Ref Sheet'!AK2901</f>
        <v>0</v>
      </c>
      <c r="K2901" s="59">
        <f>'Inventory Ref Sheet'!AL2901</f>
        <v>0</v>
      </c>
      <c r="L2901" s="59">
        <f>'Inventory Ref Sheet'!AM2901</f>
        <v>0</v>
      </c>
      <c r="M2901" s="59">
        <f>'Inventory Ref Sheet'!AP2901</f>
        <v>0</v>
      </c>
      <c r="N2901" s="59">
        <f>'Inventory Ref Sheet'!AQ2901</f>
        <v>0</v>
      </c>
      <c r="O2901" s="100" t="str">
        <f ca="1">IF('Inventory Ref Sheet'!AS2901&gt;0,YEAR(TODAY())-'Inventory Ref Sheet'!AS2901,"")</f>
        <v/>
      </c>
      <c r="P2901" s="95">
        <f>'Inventory Ref Sheet'!AU2901</f>
        <v>0</v>
      </c>
      <c r="Q2901" s="60">
        <f>'Inventory Ref Sheet'!AV2901</f>
        <v>0</v>
      </c>
      <c r="R2901" s="61"/>
      <c r="S2901" s="100" t="str">
        <f t="shared" si="153"/>
        <v/>
      </c>
      <c r="T2901" s="59">
        <f>'Inventory Ref Sheet'!M2901</f>
        <v>0</v>
      </c>
      <c r="U2901" s="102">
        <f>'Inventory Ref Sheet'!N2901</f>
        <v>0</v>
      </c>
      <c r="V2901" s="59">
        <f>'Inventory Ref Sheet'!O2901</f>
        <v>0</v>
      </c>
      <c r="W2901" s="59">
        <f>'Inventory Ref Sheet'!R2901</f>
        <v>0</v>
      </c>
      <c r="X2901" s="59">
        <f>'Inventory Ref Sheet'!S2901</f>
        <v>0</v>
      </c>
      <c r="Y2901" s="100" t="str">
        <f ca="1">IF('Inventory Ref Sheet'!U2901&gt;0,YEAR(TODAY())-'Inventory Ref Sheet'!U2901,"")</f>
        <v/>
      </c>
      <c r="Z2901" s="95">
        <f>'Inventory Ref Sheet'!W2901</f>
        <v>0</v>
      </c>
      <c r="AA2901" s="60">
        <f>'Inventory Ref Sheet'!X2901</f>
        <v>0</v>
      </c>
      <c r="AB2901" s="61"/>
      <c r="AC2901" s="97" t="str">
        <f t="shared" si="154"/>
        <v/>
      </c>
      <c r="AD2901" s="59">
        <f>'Inventory Ref Sheet'!Y2901</f>
        <v>0</v>
      </c>
      <c r="AE2901" s="59">
        <f>'Inventory Ref Sheet'!Z2901</f>
        <v>0</v>
      </c>
      <c r="AF2901" s="102">
        <f>'Inventory Ref Sheet'!AA2901</f>
        <v>0</v>
      </c>
      <c r="AG2901" s="59">
        <f>'Inventory Ref Sheet'!AD2901</f>
        <v>0</v>
      </c>
      <c r="AH2901" s="59">
        <f>'Inventory Ref Sheet'!AE2901</f>
        <v>0</v>
      </c>
      <c r="AI2901" s="100" t="str">
        <f ca="1">IF('Inventory Ref Sheet'!AG2901&gt;0,YEAR(TODAY())-'Inventory Ref Sheet'!AG2901,"")</f>
        <v/>
      </c>
      <c r="AJ2901" s="99"/>
      <c r="AK2901" s="60">
        <f>'Inventory Ref Sheet'!AJ2901</f>
        <v>0</v>
      </c>
      <c r="AL2901" s="99"/>
      <c r="AM2901" s="97" t="str">
        <f t="shared" si="155"/>
        <v/>
      </c>
    </row>
    <row r="2902" spans="10:39" x14ac:dyDescent="0.25">
      <c r="J2902" s="59">
        <f>'Inventory Ref Sheet'!AK2902</f>
        <v>0</v>
      </c>
      <c r="K2902" s="59">
        <f>'Inventory Ref Sheet'!AL2902</f>
        <v>0</v>
      </c>
      <c r="L2902" s="59">
        <f>'Inventory Ref Sheet'!AM2902</f>
        <v>0</v>
      </c>
      <c r="M2902" s="59">
        <f>'Inventory Ref Sheet'!AP2902</f>
        <v>0</v>
      </c>
      <c r="N2902" s="59">
        <f>'Inventory Ref Sheet'!AQ2902</f>
        <v>0</v>
      </c>
      <c r="O2902" s="100" t="str">
        <f ca="1">IF('Inventory Ref Sheet'!AS2902&gt;0,YEAR(TODAY())-'Inventory Ref Sheet'!AS2902,"")</f>
        <v/>
      </c>
      <c r="P2902" s="95">
        <f>'Inventory Ref Sheet'!AU2902</f>
        <v>0</v>
      </c>
      <c r="Q2902" s="60">
        <f>'Inventory Ref Sheet'!AV2902</f>
        <v>0</v>
      </c>
      <c r="R2902" s="61"/>
      <c r="S2902" s="100" t="str">
        <f t="shared" si="153"/>
        <v/>
      </c>
      <c r="T2902" s="59">
        <f>'Inventory Ref Sheet'!M2902</f>
        <v>0</v>
      </c>
      <c r="U2902" s="102">
        <f>'Inventory Ref Sheet'!N2902</f>
        <v>0</v>
      </c>
      <c r="V2902" s="59">
        <f>'Inventory Ref Sheet'!O2902</f>
        <v>0</v>
      </c>
      <c r="W2902" s="59">
        <f>'Inventory Ref Sheet'!R2902</f>
        <v>0</v>
      </c>
      <c r="X2902" s="59">
        <f>'Inventory Ref Sheet'!S2902</f>
        <v>0</v>
      </c>
      <c r="Y2902" s="100" t="str">
        <f ca="1">IF('Inventory Ref Sheet'!U2902&gt;0,YEAR(TODAY())-'Inventory Ref Sheet'!U2902,"")</f>
        <v/>
      </c>
      <c r="Z2902" s="95">
        <f>'Inventory Ref Sheet'!W2902</f>
        <v>0</v>
      </c>
      <c r="AA2902" s="60">
        <f>'Inventory Ref Sheet'!X2902</f>
        <v>0</v>
      </c>
      <c r="AB2902" s="61"/>
      <c r="AC2902" s="97" t="str">
        <f t="shared" si="154"/>
        <v/>
      </c>
      <c r="AD2902" s="59">
        <f>'Inventory Ref Sheet'!Y2902</f>
        <v>0</v>
      </c>
      <c r="AE2902" s="59">
        <f>'Inventory Ref Sheet'!Z2902</f>
        <v>0</v>
      </c>
      <c r="AF2902" s="102">
        <f>'Inventory Ref Sheet'!AA2902</f>
        <v>0</v>
      </c>
      <c r="AG2902" s="59">
        <f>'Inventory Ref Sheet'!AD2902</f>
        <v>0</v>
      </c>
      <c r="AH2902" s="59">
        <f>'Inventory Ref Sheet'!AE2902</f>
        <v>0</v>
      </c>
      <c r="AI2902" s="100" t="str">
        <f ca="1">IF('Inventory Ref Sheet'!AG2902&gt;0,YEAR(TODAY())-'Inventory Ref Sheet'!AG2902,"")</f>
        <v/>
      </c>
      <c r="AJ2902" s="99"/>
      <c r="AK2902" s="60">
        <f>'Inventory Ref Sheet'!AJ2902</f>
        <v>0</v>
      </c>
      <c r="AL2902" s="99"/>
      <c r="AM2902" s="97" t="str">
        <f t="shared" si="155"/>
        <v/>
      </c>
    </row>
    <row r="2903" spans="10:39" x14ac:dyDescent="0.25">
      <c r="J2903" s="59">
        <f>'Inventory Ref Sheet'!AK2903</f>
        <v>0</v>
      </c>
      <c r="K2903" s="59">
        <f>'Inventory Ref Sheet'!AL2903</f>
        <v>0</v>
      </c>
      <c r="L2903" s="59">
        <f>'Inventory Ref Sheet'!AM2903</f>
        <v>0</v>
      </c>
      <c r="M2903" s="59">
        <f>'Inventory Ref Sheet'!AP2903</f>
        <v>0</v>
      </c>
      <c r="N2903" s="59">
        <f>'Inventory Ref Sheet'!AQ2903</f>
        <v>0</v>
      </c>
      <c r="O2903" s="100" t="str">
        <f ca="1">IF('Inventory Ref Sheet'!AS2903&gt;0,YEAR(TODAY())-'Inventory Ref Sheet'!AS2903,"")</f>
        <v/>
      </c>
      <c r="P2903" s="95">
        <f>'Inventory Ref Sheet'!AU2903</f>
        <v>0</v>
      </c>
      <c r="Q2903" s="60">
        <f>'Inventory Ref Sheet'!AV2903</f>
        <v>0</v>
      </c>
      <c r="R2903" s="61"/>
      <c r="S2903" s="100" t="str">
        <f t="shared" si="153"/>
        <v/>
      </c>
      <c r="T2903" s="59">
        <f>'Inventory Ref Sheet'!M2903</f>
        <v>0</v>
      </c>
      <c r="U2903" s="102">
        <f>'Inventory Ref Sheet'!N2903</f>
        <v>0</v>
      </c>
      <c r="V2903" s="59">
        <f>'Inventory Ref Sheet'!O2903</f>
        <v>0</v>
      </c>
      <c r="W2903" s="59">
        <f>'Inventory Ref Sheet'!R2903</f>
        <v>0</v>
      </c>
      <c r="X2903" s="59">
        <f>'Inventory Ref Sheet'!S2903</f>
        <v>0</v>
      </c>
      <c r="Y2903" s="100" t="str">
        <f ca="1">IF('Inventory Ref Sheet'!U2903&gt;0,YEAR(TODAY())-'Inventory Ref Sheet'!U2903,"")</f>
        <v/>
      </c>
      <c r="Z2903" s="95">
        <f>'Inventory Ref Sheet'!W2903</f>
        <v>0</v>
      </c>
      <c r="AA2903" s="60">
        <f>'Inventory Ref Sheet'!X2903</f>
        <v>0</v>
      </c>
      <c r="AB2903" s="61"/>
      <c r="AC2903" s="97" t="str">
        <f t="shared" si="154"/>
        <v/>
      </c>
      <c r="AD2903" s="59">
        <f>'Inventory Ref Sheet'!Y2903</f>
        <v>0</v>
      </c>
      <c r="AE2903" s="59">
        <f>'Inventory Ref Sheet'!Z2903</f>
        <v>0</v>
      </c>
      <c r="AF2903" s="102">
        <f>'Inventory Ref Sheet'!AA2903</f>
        <v>0</v>
      </c>
      <c r="AG2903" s="59">
        <f>'Inventory Ref Sheet'!AD2903</f>
        <v>0</v>
      </c>
      <c r="AH2903" s="59">
        <f>'Inventory Ref Sheet'!AE2903</f>
        <v>0</v>
      </c>
      <c r="AI2903" s="100" t="str">
        <f ca="1">IF('Inventory Ref Sheet'!AG2903&gt;0,YEAR(TODAY())-'Inventory Ref Sheet'!AG2903,"")</f>
        <v/>
      </c>
      <c r="AJ2903" s="99"/>
      <c r="AK2903" s="60">
        <f>'Inventory Ref Sheet'!AJ2903</f>
        <v>0</v>
      </c>
      <c r="AL2903" s="99"/>
      <c r="AM2903" s="97" t="str">
        <f t="shared" si="155"/>
        <v/>
      </c>
    </row>
    <row r="2904" spans="10:39" x14ac:dyDescent="0.25">
      <c r="J2904" s="59">
        <f>'Inventory Ref Sheet'!AK2904</f>
        <v>0</v>
      </c>
      <c r="K2904" s="59">
        <f>'Inventory Ref Sheet'!AL2904</f>
        <v>0</v>
      </c>
      <c r="L2904" s="59">
        <f>'Inventory Ref Sheet'!AM2904</f>
        <v>0</v>
      </c>
      <c r="M2904" s="59">
        <f>'Inventory Ref Sheet'!AP2904</f>
        <v>0</v>
      </c>
      <c r="N2904" s="59">
        <f>'Inventory Ref Sheet'!AQ2904</f>
        <v>0</v>
      </c>
      <c r="O2904" s="100" t="str">
        <f ca="1">IF('Inventory Ref Sheet'!AS2904&gt;0,YEAR(TODAY())-'Inventory Ref Sheet'!AS2904,"")</f>
        <v/>
      </c>
      <c r="P2904" s="95">
        <f>'Inventory Ref Sheet'!AU2904</f>
        <v>0</v>
      </c>
      <c r="Q2904" s="60">
        <f>'Inventory Ref Sheet'!AV2904</f>
        <v>0</v>
      </c>
      <c r="R2904" s="61"/>
      <c r="S2904" s="100" t="str">
        <f t="shared" si="153"/>
        <v/>
      </c>
      <c r="T2904" s="59">
        <f>'Inventory Ref Sheet'!M2904</f>
        <v>0</v>
      </c>
      <c r="U2904" s="102">
        <f>'Inventory Ref Sheet'!N2904</f>
        <v>0</v>
      </c>
      <c r="V2904" s="59">
        <f>'Inventory Ref Sheet'!O2904</f>
        <v>0</v>
      </c>
      <c r="W2904" s="59">
        <f>'Inventory Ref Sheet'!R2904</f>
        <v>0</v>
      </c>
      <c r="X2904" s="59">
        <f>'Inventory Ref Sheet'!S2904</f>
        <v>0</v>
      </c>
      <c r="Y2904" s="100" t="str">
        <f ca="1">IF('Inventory Ref Sheet'!U2904&gt;0,YEAR(TODAY())-'Inventory Ref Sheet'!U2904,"")</f>
        <v/>
      </c>
      <c r="Z2904" s="95">
        <f>'Inventory Ref Sheet'!W2904</f>
        <v>0</v>
      </c>
      <c r="AA2904" s="60">
        <f>'Inventory Ref Sheet'!X2904</f>
        <v>0</v>
      </c>
      <c r="AB2904" s="61"/>
      <c r="AC2904" s="97" t="str">
        <f t="shared" si="154"/>
        <v/>
      </c>
      <c r="AD2904" s="59">
        <f>'Inventory Ref Sheet'!Y2904</f>
        <v>0</v>
      </c>
      <c r="AE2904" s="59">
        <f>'Inventory Ref Sheet'!Z2904</f>
        <v>0</v>
      </c>
      <c r="AF2904" s="102">
        <f>'Inventory Ref Sheet'!AA2904</f>
        <v>0</v>
      </c>
      <c r="AG2904" s="59">
        <f>'Inventory Ref Sheet'!AD2904</f>
        <v>0</v>
      </c>
      <c r="AH2904" s="59">
        <f>'Inventory Ref Sheet'!AE2904</f>
        <v>0</v>
      </c>
      <c r="AI2904" s="100" t="str">
        <f ca="1">IF('Inventory Ref Sheet'!AG2904&gt;0,YEAR(TODAY())-'Inventory Ref Sheet'!AG2904,"")</f>
        <v/>
      </c>
      <c r="AJ2904" s="99"/>
      <c r="AK2904" s="60">
        <f>'Inventory Ref Sheet'!AJ2904</f>
        <v>0</v>
      </c>
      <c r="AL2904" s="99"/>
      <c r="AM2904" s="97" t="str">
        <f t="shared" si="155"/>
        <v/>
      </c>
    </row>
    <row r="2905" spans="10:39" x14ac:dyDescent="0.25">
      <c r="J2905" s="59">
        <f>'Inventory Ref Sheet'!AK2905</f>
        <v>0</v>
      </c>
      <c r="K2905" s="59">
        <f>'Inventory Ref Sheet'!AL2905</f>
        <v>0</v>
      </c>
      <c r="L2905" s="59">
        <f>'Inventory Ref Sheet'!AM2905</f>
        <v>0</v>
      </c>
      <c r="M2905" s="59">
        <f>'Inventory Ref Sheet'!AP2905</f>
        <v>0</v>
      </c>
      <c r="N2905" s="59">
        <f>'Inventory Ref Sheet'!AQ2905</f>
        <v>0</v>
      </c>
      <c r="O2905" s="100" t="str">
        <f ca="1">IF('Inventory Ref Sheet'!AS2905&gt;0,YEAR(TODAY())-'Inventory Ref Sheet'!AS2905,"")</f>
        <v/>
      </c>
      <c r="P2905" s="95">
        <f>'Inventory Ref Sheet'!AU2905</f>
        <v>0</v>
      </c>
      <c r="Q2905" s="60">
        <f>'Inventory Ref Sheet'!AV2905</f>
        <v>0</v>
      </c>
      <c r="R2905" s="61"/>
      <c r="S2905" s="100" t="str">
        <f t="shared" si="153"/>
        <v/>
      </c>
      <c r="T2905" s="59">
        <f>'Inventory Ref Sheet'!M2905</f>
        <v>0</v>
      </c>
      <c r="U2905" s="102">
        <f>'Inventory Ref Sheet'!N2905</f>
        <v>0</v>
      </c>
      <c r="V2905" s="59">
        <f>'Inventory Ref Sheet'!O2905</f>
        <v>0</v>
      </c>
      <c r="W2905" s="59">
        <f>'Inventory Ref Sheet'!R2905</f>
        <v>0</v>
      </c>
      <c r="X2905" s="59">
        <f>'Inventory Ref Sheet'!S2905</f>
        <v>0</v>
      </c>
      <c r="Y2905" s="100" t="str">
        <f ca="1">IF('Inventory Ref Sheet'!U2905&gt;0,YEAR(TODAY())-'Inventory Ref Sheet'!U2905,"")</f>
        <v/>
      </c>
      <c r="Z2905" s="95">
        <f>'Inventory Ref Sheet'!W2905</f>
        <v>0</v>
      </c>
      <c r="AA2905" s="60">
        <f>'Inventory Ref Sheet'!X2905</f>
        <v>0</v>
      </c>
      <c r="AB2905" s="61"/>
      <c r="AC2905" s="97" t="str">
        <f t="shared" si="154"/>
        <v/>
      </c>
      <c r="AD2905" s="59">
        <f>'Inventory Ref Sheet'!Y2905</f>
        <v>0</v>
      </c>
      <c r="AE2905" s="59">
        <f>'Inventory Ref Sheet'!Z2905</f>
        <v>0</v>
      </c>
      <c r="AF2905" s="102">
        <f>'Inventory Ref Sheet'!AA2905</f>
        <v>0</v>
      </c>
      <c r="AG2905" s="59">
        <f>'Inventory Ref Sheet'!AD2905</f>
        <v>0</v>
      </c>
      <c r="AH2905" s="59">
        <f>'Inventory Ref Sheet'!AE2905</f>
        <v>0</v>
      </c>
      <c r="AI2905" s="100" t="str">
        <f ca="1">IF('Inventory Ref Sheet'!AG2905&gt;0,YEAR(TODAY())-'Inventory Ref Sheet'!AG2905,"")</f>
        <v/>
      </c>
      <c r="AJ2905" s="99"/>
      <c r="AK2905" s="60">
        <f>'Inventory Ref Sheet'!AJ2905</f>
        <v>0</v>
      </c>
      <c r="AL2905" s="99"/>
      <c r="AM2905" s="97" t="str">
        <f t="shared" si="155"/>
        <v/>
      </c>
    </row>
    <row r="2906" spans="10:39" x14ac:dyDescent="0.25">
      <c r="J2906" s="59">
        <f>'Inventory Ref Sheet'!AK2906</f>
        <v>0</v>
      </c>
      <c r="K2906" s="59">
        <f>'Inventory Ref Sheet'!AL2906</f>
        <v>0</v>
      </c>
      <c r="L2906" s="59">
        <f>'Inventory Ref Sheet'!AM2906</f>
        <v>0</v>
      </c>
      <c r="M2906" s="59">
        <f>'Inventory Ref Sheet'!AP2906</f>
        <v>0</v>
      </c>
      <c r="N2906" s="59">
        <f>'Inventory Ref Sheet'!AQ2906</f>
        <v>0</v>
      </c>
      <c r="O2906" s="100" t="str">
        <f ca="1">IF('Inventory Ref Sheet'!AS2906&gt;0,YEAR(TODAY())-'Inventory Ref Sheet'!AS2906,"")</f>
        <v/>
      </c>
      <c r="P2906" s="95">
        <f>'Inventory Ref Sheet'!AU2906</f>
        <v>0</v>
      </c>
      <c r="Q2906" s="60">
        <f>'Inventory Ref Sheet'!AV2906</f>
        <v>0</v>
      </c>
      <c r="R2906" s="61"/>
      <c r="S2906" s="100" t="str">
        <f t="shared" si="153"/>
        <v/>
      </c>
      <c r="T2906" s="59">
        <f>'Inventory Ref Sheet'!M2906</f>
        <v>0</v>
      </c>
      <c r="U2906" s="102">
        <f>'Inventory Ref Sheet'!N2906</f>
        <v>0</v>
      </c>
      <c r="V2906" s="59">
        <f>'Inventory Ref Sheet'!O2906</f>
        <v>0</v>
      </c>
      <c r="W2906" s="59">
        <f>'Inventory Ref Sheet'!R2906</f>
        <v>0</v>
      </c>
      <c r="X2906" s="59">
        <f>'Inventory Ref Sheet'!S2906</f>
        <v>0</v>
      </c>
      <c r="Y2906" s="100" t="str">
        <f ca="1">IF('Inventory Ref Sheet'!U2906&gt;0,YEAR(TODAY())-'Inventory Ref Sheet'!U2906,"")</f>
        <v/>
      </c>
      <c r="Z2906" s="95">
        <f>'Inventory Ref Sheet'!W2906</f>
        <v>0</v>
      </c>
      <c r="AA2906" s="60">
        <f>'Inventory Ref Sheet'!X2906</f>
        <v>0</v>
      </c>
      <c r="AB2906" s="61"/>
      <c r="AC2906" s="97" t="str">
        <f t="shared" si="154"/>
        <v/>
      </c>
      <c r="AD2906" s="59">
        <f>'Inventory Ref Sheet'!Y2906</f>
        <v>0</v>
      </c>
      <c r="AE2906" s="59">
        <f>'Inventory Ref Sheet'!Z2906</f>
        <v>0</v>
      </c>
      <c r="AF2906" s="102">
        <f>'Inventory Ref Sheet'!AA2906</f>
        <v>0</v>
      </c>
      <c r="AG2906" s="59">
        <f>'Inventory Ref Sheet'!AD2906</f>
        <v>0</v>
      </c>
      <c r="AH2906" s="59">
        <f>'Inventory Ref Sheet'!AE2906</f>
        <v>0</v>
      </c>
      <c r="AI2906" s="100" t="str">
        <f ca="1">IF('Inventory Ref Sheet'!AG2906&gt;0,YEAR(TODAY())-'Inventory Ref Sheet'!AG2906,"")</f>
        <v/>
      </c>
      <c r="AJ2906" s="99"/>
      <c r="AK2906" s="60">
        <f>'Inventory Ref Sheet'!AJ2906</f>
        <v>0</v>
      </c>
      <c r="AL2906" s="99"/>
      <c r="AM2906" s="97" t="str">
        <f t="shared" si="155"/>
        <v/>
      </c>
    </row>
    <row r="2907" spans="10:39" x14ac:dyDescent="0.25">
      <c r="J2907" s="59">
        <f>'Inventory Ref Sheet'!AK2907</f>
        <v>0</v>
      </c>
      <c r="K2907" s="59">
        <f>'Inventory Ref Sheet'!AL2907</f>
        <v>0</v>
      </c>
      <c r="L2907" s="59">
        <f>'Inventory Ref Sheet'!AM2907</f>
        <v>0</v>
      </c>
      <c r="M2907" s="59">
        <f>'Inventory Ref Sheet'!AP2907</f>
        <v>0</v>
      </c>
      <c r="N2907" s="59">
        <f>'Inventory Ref Sheet'!AQ2907</f>
        <v>0</v>
      </c>
      <c r="O2907" s="100" t="str">
        <f ca="1">IF('Inventory Ref Sheet'!AS2907&gt;0,YEAR(TODAY())-'Inventory Ref Sheet'!AS2907,"")</f>
        <v/>
      </c>
      <c r="P2907" s="95">
        <f>'Inventory Ref Sheet'!AU2907</f>
        <v>0</v>
      </c>
      <c r="Q2907" s="60">
        <f>'Inventory Ref Sheet'!AV2907</f>
        <v>0</v>
      </c>
      <c r="R2907" s="61"/>
      <c r="S2907" s="100" t="str">
        <f t="shared" si="153"/>
        <v/>
      </c>
      <c r="T2907" s="59">
        <f>'Inventory Ref Sheet'!M2907</f>
        <v>0</v>
      </c>
      <c r="U2907" s="102">
        <f>'Inventory Ref Sheet'!N2907</f>
        <v>0</v>
      </c>
      <c r="V2907" s="59">
        <f>'Inventory Ref Sheet'!O2907</f>
        <v>0</v>
      </c>
      <c r="W2907" s="59">
        <f>'Inventory Ref Sheet'!R2907</f>
        <v>0</v>
      </c>
      <c r="X2907" s="59">
        <f>'Inventory Ref Sheet'!S2907</f>
        <v>0</v>
      </c>
      <c r="Y2907" s="100" t="str">
        <f ca="1">IF('Inventory Ref Sheet'!U2907&gt;0,YEAR(TODAY())-'Inventory Ref Sheet'!U2907,"")</f>
        <v/>
      </c>
      <c r="Z2907" s="95">
        <f>'Inventory Ref Sheet'!W2907</f>
        <v>0</v>
      </c>
      <c r="AA2907" s="60">
        <f>'Inventory Ref Sheet'!X2907</f>
        <v>0</v>
      </c>
      <c r="AB2907" s="61"/>
      <c r="AC2907" s="97" t="str">
        <f t="shared" si="154"/>
        <v/>
      </c>
      <c r="AD2907" s="59">
        <f>'Inventory Ref Sheet'!Y2907</f>
        <v>0</v>
      </c>
      <c r="AE2907" s="59">
        <f>'Inventory Ref Sheet'!Z2907</f>
        <v>0</v>
      </c>
      <c r="AF2907" s="102">
        <f>'Inventory Ref Sheet'!AA2907</f>
        <v>0</v>
      </c>
      <c r="AG2907" s="59">
        <f>'Inventory Ref Sheet'!AD2907</f>
        <v>0</v>
      </c>
      <c r="AH2907" s="59">
        <f>'Inventory Ref Sheet'!AE2907</f>
        <v>0</v>
      </c>
      <c r="AI2907" s="100" t="str">
        <f ca="1">IF('Inventory Ref Sheet'!AG2907&gt;0,YEAR(TODAY())-'Inventory Ref Sheet'!AG2907,"")</f>
        <v/>
      </c>
      <c r="AJ2907" s="99"/>
      <c r="AK2907" s="60">
        <f>'Inventory Ref Sheet'!AJ2907</f>
        <v>0</v>
      </c>
      <c r="AL2907" s="99"/>
      <c r="AM2907" s="97" t="str">
        <f t="shared" si="155"/>
        <v/>
      </c>
    </row>
    <row r="2908" spans="10:39" x14ac:dyDescent="0.25">
      <c r="J2908" s="59">
        <f>'Inventory Ref Sheet'!AK2908</f>
        <v>0</v>
      </c>
      <c r="K2908" s="59">
        <f>'Inventory Ref Sheet'!AL2908</f>
        <v>0</v>
      </c>
      <c r="L2908" s="59">
        <f>'Inventory Ref Sheet'!AM2908</f>
        <v>0</v>
      </c>
      <c r="M2908" s="59">
        <f>'Inventory Ref Sheet'!AP2908</f>
        <v>0</v>
      </c>
      <c r="N2908" s="59">
        <f>'Inventory Ref Sheet'!AQ2908</f>
        <v>0</v>
      </c>
      <c r="O2908" s="100" t="str">
        <f ca="1">IF('Inventory Ref Sheet'!AS2908&gt;0,YEAR(TODAY())-'Inventory Ref Sheet'!AS2908,"")</f>
        <v/>
      </c>
      <c r="P2908" s="95">
        <f>'Inventory Ref Sheet'!AU2908</f>
        <v>0</v>
      </c>
      <c r="Q2908" s="60">
        <f>'Inventory Ref Sheet'!AV2908</f>
        <v>0</v>
      </c>
      <c r="R2908" s="61"/>
      <c r="S2908" s="100" t="str">
        <f t="shared" si="153"/>
        <v/>
      </c>
      <c r="T2908" s="59">
        <f>'Inventory Ref Sheet'!M2908</f>
        <v>0</v>
      </c>
      <c r="U2908" s="102">
        <f>'Inventory Ref Sheet'!N2908</f>
        <v>0</v>
      </c>
      <c r="V2908" s="59">
        <f>'Inventory Ref Sheet'!O2908</f>
        <v>0</v>
      </c>
      <c r="W2908" s="59">
        <f>'Inventory Ref Sheet'!R2908</f>
        <v>0</v>
      </c>
      <c r="X2908" s="59">
        <f>'Inventory Ref Sheet'!S2908</f>
        <v>0</v>
      </c>
      <c r="Y2908" s="100" t="str">
        <f ca="1">IF('Inventory Ref Sheet'!U2908&gt;0,YEAR(TODAY())-'Inventory Ref Sheet'!U2908,"")</f>
        <v/>
      </c>
      <c r="Z2908" s="95">
        <f>'Inventory Ref Sheet'!W2908</f>
        <v>0</v>
      </c>
      <c r="AA2908" s="60">
        <f>'Inventory Ref Sheet'!X2908</f>
        <v>0</v>
      </c>
      <c r="AB2908" s="61"/>
      <c r="AC2908" s="97" t="str">
        <f t="shared" si="154"/>
        <v/>
      </c>
      <c r="AD2908" s="59">
        <f>'Inventory Ref Sheet'!Y2908</f>
        <v>0</v>
      </c>
      <c r="AE2908" s="59">
        <f>'Inventory Ref Sheet'!Z2908</f>
        <v>0</v>
      </c>
      <c r="AF2908" s="102">
        <f>'Inventory Ref Sheet'!AA2908</f>
        <v>0</v>
      </c>
      <c r="AG2908" s="59">
        <f>'Inventory Ref Sheet'!AD2908</f>
        <v>0</v>
      </c>
      <c r="AH2908" s="59">
        <f>'Inventory Ref Sheet'!AE2908</f>
        <v>0</v>
      </c>
      <c r="AI2908" s="100" t="str">
        <f ca="1">IF('Inventory Ref Sheet'!AG2908&gt;0,YEAR(TODAY())-'Inventory Ref Sheet'!AG2908,"")</f>
        <v/>
      </c>
      <c r="AJ2908" s="99"/>
      <c r="AK2908" s="60">
        <f>'Inventory Ref Sheet'!AJ2908</f>
        <v>0</v>
      </c>
      <c r="AL2908" s="99"/>
      <c r="AM2908" s="97" t="str">
        <f t="shared" si="155"/>
        <v/>
      </c>
    </row>
    <row r="2909" spans="10:39" x14ac:dyDescent="0.25">
      <c r="J2909" s="59">
        <f>'Inventory Ref Sheet'!AK2909</f>
        <v>0</v>
      </c>
      <c r="K2909" s="59">
        <f>'Inventory Ref Sheet'!AL2909</f>
        <v>0</v>
      </c>
      <c r="L2909" s="59">
        <f>'Inventory Ref Sheet'!AM2909</f>
        <v>0</v>
      </c>
      <c r="M2909" s="59">
        <f>'Inventory Ref Sheet'!AP2909</f>
        <v>0</v>
      </c>
      <c r="N2909" s="59">
        <f>'Inventory Ref Sheet'!AQ2909</f>
        <v>0</v>
      </c>
      <c r="O2909" s="100" t="str">
        <f ca="1">IF('Inventory Ref Sheet'!AS2909&gt;0,YEAR(TODAY())-'Inventory Ref Sheet'!AS2909,"")</f>
        <v/>
      </c>
      <c r="P2909" s="95">
        <f>'Inventory Ref Sheet'!AU2909</f>
        <v>0</v>
      </c>
      <c r="Q2909" s="60">
        <f>'Inventory Ref Sheet'!AV2909</f>
        <v>0</v>
      </c>
      <c r="R2909" s="61"/>
      <c r="S2909" s="100" t="str">
        <f t="shared" si="153"/>
        <v/>
      </c>
      <c r="T2909" s="59">
        <f>'Inventory Ref Sheet'!M2909</f>
        <v>0</v>
      </c>
      <c r="U2909" s="102">
        <f>'Inventory Ref Sheet'!N2909</f>
        <v>0</v>
      </c>
      <c r="V2909" s="59">
        <f>'Inventory Ref Sheet'!O2909</f>
        <v>0</v>
      </c>
      <c r="W2909" s="59">
        <f>'Inventory Ref Sheet'!R2909</f>
        <v>0</v>
      </c>
      <c r="X2909" s="59">
        <f>'Inventory Ref Sheet'!S2909</f>
        <v>0</v>
      </c>
      <c r="Y2909" s="100" t="str">
        <f ca="1">IF('Inventory Ref Sheet'!U2909&gt;0,YEAR(TODAY())-'Inventory Ref Sheet'!U2909,"")</f>
        <v/>
      </c>
      <c r="Z2909" s="95">
        <f>'Inventory Ref Sheet'!W2909</f>
        <v>0</v>
      </c>
      <c r="AA2909" s="60">
        <f>'Inventory Ref Sheet'!X2909</f>
        <v>0</v>
      </c>
      <c r="AB2909" s="61"/>
      <c r="AC2909" s="97" t="str">
        <f t="shared" si="154"/>
        <v/>
      </c>
      <c r="AD2909" s="59">
        <f>'Inventory Ref Sheet'!Y2909</f>
        <v>0</v>
      </c>
      <c r="AE2909" s="59">
        <f>'Inventory Ref Sheet'!Z2909</f>
        <v>0</v>
      </c>
      <c r="AF2909" s="102">
        <f>'Inventory Ref Sheet'!AA2909</f>
        <v>0</v>
      </c>
      <c r="AG2909" s="59">
        <f>'Inventory Ref Sheet'!AD2909</f>
        <v>0</v>
      </c>
      <c r="AH2909" s="59">
        <f>'Inventory Ref Sheet'!AE2909</f>
        <v>0</v>
      </c>
      <c r="AI2909" s="100" t="str">
        <f ca="1">IF('Inventory Ref Sheet'!AG2909&gt;0,YEAR(TODAY())-'Inventory Ref Sheet'!AG2909,"")</f>
        <v/>
      </c>
      <c r="AJ2909" s="99"/>
      <c r="AK2909" s="60">
        <f>'Inventory Ref Sheet'!AJ2909</f>
        <v>0</v>
      </c>
      <c r="AL2909" s="99"/>
      <c r="AM2909" s="97" t="str">
        <f t="shared" si="155"/>
        <v/>
      </c>
    </row>
    <row r="2910" spans="10:39" x14ac:dyDescent="0.25">
      <c r="J2910" s="59">
        <f>'Inventory Ref Sheet'!AK2910</f>
        <v>0</v>
      </c>
      <c r="K2910" s="59">
        <f>'Inventory Ref Sheet'!AL2910</f>
        <v>0</v>
      </c>
      <c r="L2910" s="59">
        <f>'Inventory Ref Sheet'!AM2910</f>
        <v>0</v>
      </c>
      <c r="M2910" s="59">
        <f>'Inventory Ref Sheet'!AP2910</f>
        <v>0</v>
      </c>
      <c r="N2910" s="59">
        <f>'Inventory Ref Sheet'!AQ2910</f>
        <v>0</v>
      </c>
      <c r="O2910" s="100" t="str">
        <f ca="1">IF('Inventory Ref Sheet'!AS2910&gt;0,YEAR(TODAY())-'Inventory Ref Sheet'!AS2910,"")</f>
        <v/>
      </c>
      <c r="P2910" s="95">
        <f>'Inventory Ref Sheet'!AU2910</f>
        <v>0</v>
      </c>
      <c r="Q2910" s="60">
        <f>'Inventory Ref Sheet'!AV2910</f>
        <v>0</v>
      </c>
      <c r="R2910" s="61"/>
      <c r="S2910" s="100" t="str">
        <f t="shared" si="153"/>
        <v/>
      </c>
      <c r="T2910" s="59">
        <f>'Inventory Ref Sheet'!M2910</f>
        <v>0</v>
      </c>
      <c r="U2910" s="102">
        <f>'Inventory Ref Sheet'!N2910</f>
        <v>0</v>
      </c>
      <c r="V2910" s="59">
        <f>'Inventory Ref Sheet'!O2910</f>
        <v>0</v>
      </c>
      <c r="W2910" s="59">
        <f>'Inventory Ref Sheet'!R2910</f>
        <v>0</v>
      </c>
      <c r="X2910" s="59">
        <f>'Inventory Ref Sheet'!S2910</f>
        <v>0</v>
      </c>
      <c r="Y2910" s="100" t="str">
        <f ca="1">IF('Inventory Ref Sheet'!U2910&gt;0,YEAR(TODAY())-'Inventory Ref Sheet'!U2910,"")</f>
        <v/>
      </c>
      <c r="Z2910" s="95">
        <f>'Inventory Ref Sheet'!W2910</f>
        <v>0</v>
      </c>
      <c r="AA2910" s="60">
        <f>'Inventory Ref Sheet'!X2910</f>
        <v>0</v>
      </c>
      <c r="AB2910" s="61"/>
      <c r="AC2910" s="97" t="str">
        <f t="shared" si="154"/>
        <v/>
      </c>
      <c r="AD2910" s="59">
        <f>'Inventory Ref Sheet'!Y2910</f>
        <v>0</v>
      </c>
      <c r="AE2910" s="59">
        <f>'Inventory Ref Sheet'!Z2910</f>
        <v>0</v>
      </c>
      <c r="AF2910" s="102">
        <f>'Inventory Ref Sheet'!AA2910</f>
        <v>0</v>
      </c>
      <c r="AG2910" s="59">
        <f>'Inventory Ref Sheet'!AD2910</f>
        <v>0</v>
      </c>
      <c r="AH2910" s="59">
        <f>'Inventory Ref Sheet'!AE2910</f>
        <v>0</v>
      </c>
      <c r="AI2910" s="100" t="str">
        <f ca="1">IF('Inventory Ref Sheet'!AG2910&gt;0,YEAR(TODAY())-'Inventory Ref Sheet'!AG2910,"")</f>
        <v/>
      </c>
      <c r="AJ2910" s="99"/>
      <c r="AK2910" s="60">
        <f>'Inventory Ref Sheet'!AJ2910</f>
        <v>0</v>
      </c>
      <c r="AL2910" s="99"/>
      <c r="AM2910" s="97" t="str">
        <f t="shared" si="155"/>
        <v/>
      </c>
    </row>
    <row r="2911" spans="10:39" x14ac:dyDescent="0.25">
      <c r="J2911" s="59">
        <f>'Inventory Ref Sheet'!AK2911</f>
        <v>0</v>
      </c>
      <c r="K2911" s="59">
        <f>'Inventory Ref Sheet'!AL2911</f>
        <v>0</v>
      </c>
      <c r="L2911" s="59">
        <f>'Inventory Ref Sheet'!AM2911</f>
        <v>0</v>
      </c>
      <c r="M2911" s="59">
        <f>'Inventory Ref Sheet'!AP2911</f>
        <v>0</v>
      </c>
      <c r="N2911" s="59">
        <f>'Inventory Ref Sheet'!AQ2911</f>
        <v>0</v>
      </c>
      <c r="O2911" s="100" t="str">
        <f ca="1">IF('Inventory Ref Sheet'!AS2911&gt;0,YEAR(TODAY())-'Inventory Ref Sheet'!AS2911,"")</f>
        <v/>
      </c>
      <c r="P2911" s="95">
        <f>'Inventory Ref Sheet'!AU2911</f>
        <v>0</v>
      </c>
      <c r="Q2911" s="60">
        <f>'Inventory Ref Sheet'!AV2911</f>
        <v>0</v>
      </c>
      <c r="R2911" s="61"/>
      <c r="S2911" s="100" t="str">
        <f t="shared" si="153"/>
        <v/>
      </c>
      <c r="T2911" s="59">
        <f>'Inventory Ref Sheet'!M2911</f>
        <v>0</v>
      </c>
      <c r="U2911" s="102">
        <f>'Inventory Ref Sheet'!N2911</f>
        <v>0</v>
      </c>
      <c r="V2911" s="59">
        <f>'Inventory Ref Sheet'!O2911</f>
        <v>0</v>
      </c>
      <c r="W2911" s="59">
        <f>'Inventory Ref Sheet'!R2911</f>
        <v>0</v>
      </c>
      <c r="X2911" s="59">
        <f>'Inventory Ref Sheet'!S2911</f>
        <v>0</v>
      </c>
      <c r="Y2911" s="100" t="str">
        <f ca="1">IF('Inventory Ref Sheet'!U2911&gt;0,YEAR(TODAY())-'Inventory Ref Sheet'!U2911,"")</f>
        <v/>
      </c>
      <c r="Z2911" s="95">
        <f>'Inventory Ref Sheet'!W2911</f>
        <v>0</v>
      </c>
      <c r="AA2911" s="60">
        <f>'Inventory Ref Sheet'!X2911</f>
        <v>0</v>
      </c>
      <c r="AB2911" s="61"/>
      <c r="AC2911" s="97" t="str">
        <f t="shared" si="154"/>
        <v/>
      </c>
      <c r="AD2911" s="59">
        <f>'Inventory Ref Sheet'!Y2911</f>
        <v>0</v>
      </c>
      <c r="AE2911" s="59">
        <f>'Inventory Ref Sheet'!Z2911</f>
        <v>0</v>
      </c>
      <c r="AF2911" s="102">
        <f>'Inventory Ref Sheet'!AA2911</f>
        <v>0</v>
      </c>
      <c r="AG2911" s="59">
        <f>'Inventory Ref Sheet'!AD2911</f>
        <v>0</v>
      </c>
      <c r="AH2911" s="59">
        <f>'Inventory Ref Sheet'!AE2911</f>
        <v>0</v>
      </c>
      <c r="AI2911" s="100" t="str">
        <f ca="1">IF('Inventory Ref Sheet'!AG2911&gt;0,YEAR(TODAY())-'Inventory Ref Sheet'!AG2911,"")</f>
        <v/>
      </c>
      <c r="AJ2911" s="99"/>
      <c r="AK2911" s="60">
        <f>'Inventory Ref Sheet'!AJ2911</f>
        <v>0</v>
      </c>
      <c r="AL2911" s="99"/>
      <c r="AM2911" s="97" t="str">
        <f t="shared" si="155"/>
        <v/>
      </c>
    </row>
    <row r="2912" spans="10:39" x14ac:dyDescent="0.25">
      <c r="J2912" s="59">
        <f>'Inventory Ref Sheet'!AK2912</f>
        <v>0</v>
      </c>
      <c r="K2912" s="59">
        <f>'Inventory Ref Sheet'!AL2912</f>
        <v>0</v>
      </c>
      <c r="L2912" s="59">
        <f>'Inventory Ref Sheet'!AM2912</f>
        <v>0</v>
      </c>
      <c r="M2912" s="59">
        <f>'Inventory Ref Sheet'!AP2912</f>
        <v>0</v>
      </c>
      <c r="N2912" s="59">
        <f>'Inventory Ref Sheet'!AQ2912</f>
        <v>0</v>
      </c>
      <c r="O2912" s="100" t="str">
        <f ca="1">IF('Inventory Ref Sheet'!AS2912&gt;0,YEAR(TODAY())-'Inventory Ref Sheet'!AS2912,"")</f>
        <v/>
      </c>
      <c r="P2912" s="95">
        <f>'Inventory Ref Sheet'!AU2912</f>
        <v>0</v>
      </c>
      <c r="Q2912" s="60">
        <f>'Inventory Ref Sheet'!AV2912</f>
        <v>0</v>
      </c>
      <c r="R2912" s="61"/>
      <c r="S2912" s="100" t="str">
        <f t="shared" si="153"/>
        <v/>
      </c>
      <c r="T2912" s="59">
        <f>'Inventory Ref Sheet'!M2912</f>
        <v>0</v>
      </c>
      <c r="U2912" s="102">
        <f>'Inventory Ref Sheet'!N2912</f>
        <v>0</v>
      </c>
      <c r="V2912" s="59">
        <f>'Inventory Ref Sheet'!O2912</f>
        <v>0</v>
      </c>
      <c r="W2912" s="59">
        <f>'Inventory Ref Sheet'!R2912</f>
        <v>0</v>
      </c>
      <c r="X2912" s="59">
        <f>'Inventory Ref Sheet'!S2912</f>
        <v>0</v>
      </c>
      <c r="Y2912" s="100" t="str">
        <f ca="1">IF('Inventory Ref Sheet'!U2912&gt;0,YEAR(TODAY())-'Inventory Ref Sheet'!U2912,"")</f>
        <v/>
      </c>
      <c r="Z2912" s="95">
        <f>'Inventory Ref Sheet'!W2912</f>
        <v>0</v>
      </c>
      <c r="AA2912" s="60">
        <f>'Inventory Ref Sheet'!X2912</f>
        <v>0</v>
      </c>
      <c r="AB2912" s="61"/>
      <c r="AC2912" s="97" t="str">
        <f t="shared" si="154"/>
        <v/>
      </c>
      <c r="AD2912" s="59">
        <f>'Inventory Ref Sheet'!Y2912</f>
        <v>0</v>
      </c>
      <c r="AE2912" s="59">
        <f>'Inventory Ref Sheet'!Z2912</f>
        <v>0</v>
      </c>
      <c r="AF2912" s="102">
        <f>'Inventory Ref Sheet'!AA2912</f>
        <v>0</v>
      </c>
      <c r="AG2912" s="59">
        <f>'Inventory Ref Sheet'!AD2912</f>
        <v>0</v>
      </c>
      <c r="AH2912" s="59">
        <f>'Inventory Ref Sheet'!AE2912</f>
        <v>0</v>
      </c>
      <c r="AI2912" s="100" t="str">
        <f ca="1">IF('Inventory Ref Sheet'!AG2912&gt;0,YEAR(TODAY())-'Inventory Ref Sheet'!AG2912,"")</f>
        <v/>
      </c>
      <c r="AJ2912" s="99"/>
      <c r="AK2912" s="60">
        <f>'Inventory Ref Sheet'!AJ2912</f>
        <v>0</v>
      </c>
      <c r="AL2912" s="99"/>
      <c r="AM2912" s="97" t="str">
        <f t="shared" si="155"/>
        <v/>
      </c>
    </row>
    <row r="2913" spans="10:39" x14ac:dyDescent="0.25">
      <c r="J2913" s="59">
        <f>'Inventory Ref Sheet'!AK2913</f>
        <v>0</v>
      </c>
      <c r="K2913" s="59">
        <f>'Inventory Ref Sheet'!AL2913</f>
        <v>0</v>
      </c>
      <c r="L2913" s="59">
        <f>'Inventory Ref Sheet'!AM2913</f>
        <v>0</v>
      </c>
      <c r="M2913" s="59">
        <f>'Inventory Ref Sheet'!AP2913</f>
        <v>0</v>
      </c>
      <c r="N2913" s="59">
        <f>'Inventory Ref Sheet'!AQ2913</f>
        <v>0</v>
      </c>
      <c r="O2913" s="100" t="str">
        <f ca="1">IF('Inventory Ref Sheet'!AS2913&gt;0,YEAR(TODAY())-'Inventory Ref Sheet'!AS2913,"")</f>
        <v/>
      </c>
      <c r="P2913" s="95">
        <f>'Inventory Ref Sheet'!AU2913</f>
        <v>0</v>
      </c>
      <c r="Q2913" s="60">
        <f>'Inventory Ref Sheet'!AV2913</f>
        <v>0</v>
      </c>
      <c r="R2913" s="61"/>
      <c r="S2913" s="100" t="str">
        <f t="shared" si="153"/>
        <v/>
      </c>
      <c r="T2913" s="59">
        <f>'Inventory Ref Sheet'!M2913</f>
        <v>0</v>
      </c>
      <c r="U2913" s="102">
        <f>'Inventory Ref Sheet'!N2913</f>
        <v>0</v>
      </c>
      <c r="V2913" s="59">
        <f>'Inventory Ref Sheet'!O2913</f>
        <v>0</v>
      </c>
      <c r="W2913" s="59">
        <f>'Inventory Ref Sheet'!R2913</f>
        <v>0</v>
      </c>
      <c r="X2913" s="59">
        <f>'Inventory Ref Sheet'!S2913</f>
        <v>0</v>
      </c>
      <c r="Y2913" s="100" t="str">
        <f ca="1">IF('Inventory Ref Sheet'!U2913&gt;0,YEAR(TODAY())-'Inventory Ref Sheet'!U2913,"")</f>
        <v/>
      </c>
      <c r="Z2913" s="95">
        <f>'Inventory Ref Sheet'!W2913</f>
        <v>0</v>
      </c>
      <c r="AA2913" s="60">
        <f>'Inventory Ref Sheet'!X2913</f>
        <v>0</v>
      </c>
      <c r="AB2913" s="61"/>
      <c r="AC2913" s="97" t="str">
        <f t="shared" si="154"/>
        <v/>
      </c>
      <c r="AD2913" s="59">
        <f>'Inventory Ref Sheet'!Y2913</f>
        <v>0</v>
      </c>
      <c r="AE2913" s="59">
        <f>'Inventory Ref Sheet'!Z2913</f>
        <v>0</v>
      </c>
      <c r="AF2913" s="102">
        <f>'Inventory Ref Sheet'!AA2913</f>
        <v>0</v>
      </c>
      <c r="AG2913" s="59">
        <f>'Inventory Ref Sheet'!AD2913</f>
        <v>0</v>
      </c>
      <c r="AH2913" s="59">
        <f>'Inventory Ref Sheet'!AE2913</f>
        <v>0</v>
      </c>
      <c r="AI2913" s="100" t="str">
        <f ca="1">IF('Inventory Ref Sheet'!AG2913&gt;0,YEAR(TODAY())-'Inventory Ref Sheet'!AG2913,"")</f>
        <v/>
      </c>
      <c r="AJ2913" s="99"/>
      <c r="AK2913" s="60">
        <f>'Inventory Ref Sheet'!AJ2913</f>
        <v>0</v>
      </c>
      <c r="AL2913" s="99"/>
      <c r="AM2913" s="97" t="str">
        <f t="shared" si="155"/>
        <v/>
      </c>
    </row>
    <row r="2914" spans="10:39" x14ac:dyDescent="0.25">
      <c r="J2914" s="59">
        <f>'Inventory Ref Sheet'!AK2914</f>
        <v>0</v>
      </c>
      <c r="K2914" s="59">
        <f>'Inventory Ref Sheet'!AL2914</f>
        <v>0</v>
      </c>
      <c r="L2914" s="59">
        <f>'Inventory Ref Sheet'!AM2914</f>
        <v>0</v>
      </c>
      <c r="M2914" s="59">
        <f>'Inventory Ref Sheet'!AP2914</f>
        <v>0</v>
      </c>
      <c r="N2914" s="59">
        <f>'Inventory Ref Sheet'!AQ2914</f>
        <v>0</v>
      </c>
      <c r="O2914" s="100" t="str">
        <f ca="1">IF('Inventory Ref Sheet'!AS2914&gt;0,YEAR(TODAY())-'Inventory Ref Sheet'!AS2914,"")</f>
        <v/>
      </c>
      <c r="P2914" s="95">
        <f>'Inventory Ref Sheet'!AU2914</f>
        <v>0</v>
      </c>
      <c r="Q2914" s="60">
        <f>'Inventory Ref Sheet'!AV2914</f>
        <v>0</v>
      </c>
      <c r="R2914" s="61"/>
      <c r="S2914" s="100" t="str">
        <f t="shared" si="153"/>
        <v/>
      </c>
      <c r="T2914" s="59">
        <f>'Inventory Ref Sheet'!M2914</f>
        <v>0</v>
      </c>
      <c r="U2914" s="102">
        <f>'Inventory Ref Sheet'!N2914</f>
        <v>0</v>
      </c>
      <c r="V2914" s="59">
        <f>'Inventory Ref Sheet'!O2914</f>
        <v>0</v>
      </c>
      <c r="W2914" s="59">
        <f>'Inventory Ref Sheet'!R2914</f>
        <v>0</v>
      </c>
      <c r="X2914" s="59">
        <f>'Inventory Ref Sheet'!S2914</f>
        <v>0</v>
      </c>
      <c r="Y2914" s="100" t="str">
        <f ca="1">IF('Inventory Ref Sheet'!U2914&gt;0,YEAR(TODAY())-'Inventory Ref Sheet'!U2914,"")</f>
        <v/>
      </c>
      <c r="Z2914" s="95">
        <f>'Inventory Ref Sheet'!W2914</f>
        <v>0</v>
      </c>
      <c r="AA2914" s="60">
        <f>'Inventory Ref Sheet'!X2914</f>
        <v>0</v>
      </c>
      <c r="AB2914" s="61"/>
      <c r="AC2914" s="97" t="str">
        <f t="shared" si="154"/>
        <v/>
      </c>
      <c r="AD2914" s="59">
        <f>'Inventory Ref Sheet'!Y2914</f>
        <v>0</v>
      </c>
      <c r="AE2914" s="59">
        <f>'Inventory Ref Sheet'!Z2914</f>
        <v>0</v>
      </c>
      <c r="AF2914" s="102">
        <f>'Inventory Ref Sheet'!AA2914</f>
        <v>0</v>
      </c>
      <c r="AG2914" s="59">
        <f>'Inventory Ref Sheet'!AD2914</f>
        <v>0</v>
      </c>
      <c r="AH2914" s="59">
        <f>'Inventory Ref Sheet'!AE2914</f>
        <v>0</v>
      </c>
      <c r="AI2914" s="100" t="str">
        <f ca="1">IF('Inventory Ref Sheet'!AG2914&gt;0,YEAR(TODAY())-'Inventory Ref Sheet'!AG2914,"")</f>
        <v/>
      </c>
      <c r="AJ2914" s="99"/>
      <c r="AK2914" s="60">
        <f>'Inventory Ref Sheet'!AJ2914</f>
        <v>0</v>
      </c>
      <c r="AL2914" s="99"/>
      <c r="AM2914" s="97" t="str">
        <f t="shared" si="155"/>
        <v/>
      </c>
    </row>
    <row r="2915" spans="10:39" x14ac:dyDescent="0.25">
      <c r="J2915" s="59">
        <f>'Inventory Ref Sheet'!AK2915</f>
        <v>0</v>
      </c>
      <c r="K2915" s="59">
        <f>'Inventory Ref Sheet'!AL2915</f>
        <v>0</v>
      </c>
      <c r="L2915" s="59">
        <f>'Inventory Ref Sheet'!AM2915</f>
        <v>0</v>
      </c>
      <c r="M2915" s="59">
        <f>'Inventory Ref Sheet'!AP2915</f>
        <v>0</v>
      </c>
      <c r="N2915" s="59">
        <f>'Inventory Ref Sheet'!AQ2915</f>
        <v>0</v>
      </c>
      <c r="O2915" s="100" t="str">
        <f ca="1">IF('Inventory Ref Sheet'!AS2915&gt;0,YEAR(TODAY())-'Inventory Ref Sheet'!AS2915,"")</f>
        <v/>
      </c>
      <c r="P2915" s="95">
        <f>'Inventory Ref Sheet'!AU2915</f>
        <v>0</v>
      </c>
      <c r="Q2915" s="60">
        <f>'Inventory Ref Sheet'!AV2915</f>
        <v>0</v>
      </c>
      <c r="R2915" s="61"/>
      <c r="S2915" s="100" t="str">
        <f t="shared" si="153"/>
        <v/>
      </c>
      <c r="T2915" s="59">
        <f>'Inventory Ref Sheet'!M2915</f>
        <v>0</v>
      </c>
      <c r="U2915" s="102">
        <f>'Inventory Ref Sheet'!N2915</f>
        <v>0</v>
      </c>
      <c r="V2915" s="59">
        <f>'Inventory Ref Sheet'!O2915</f>
        <v>0</v>
      </c>
      <c r="W2915" s="59">
        <f>'Inventory Ref Sheet'!R2915</f>
        <v>0</v>
      </c>
      <c r="X2915" s="59">
        <f>'Inventory Ref Sheet'!S2915</f>
        <v>0</v>
      </c>
      <c r="Y2915" s="100" t="str">
        <f ca="1">IF('Inventory Ref Sheet'!U2915&gt;0,YEAR(TODAY())-'Inventory Ref Sheet'!U2915,"")</f>
        <v/>
      </c>
      <c r="Z2915" s="95">
        <f>'Inventory Ref Sheet'!W2915</f>
        <v>0</v>
      </c>
      <c r="AA2915" s="60">
        <f>'Inventory Ref Sheet'!X2915</f>
        <v>0</v>
      </c>
      <c r="AB2915" s="61"/>
      <c r="AC2915" s="97" t="str">
        <f t="shared" si="154"/>
        <v/>
      </c>
      <c r="AD2915" s="59">
        <f>'Inventory Ref Sheet'!Y2915</f>
        <v>0</v>
      </c>
      <c r="AE2915" s="59">
        <f>'Inventory Ref Sheet'!Z2915</f>
        <v>0</v>
      </c>
      <c r="AF2915" s="102">
        <f>'Inventory Ref Sheet'!AA2915</f>
        <v>0</v>
      </c>
      <c r="AG2915" s="59">
        <f>'Inventory Ref Sheet'!AD2915</f>
        <v>0</v>
      </c>
      <c r="AH2915" s="59">
        <f>'Inventory Ref Sheet'!AE2915</f>
        <v>0</v>
      </c>
      <c r="AI2915" s="100" t="str">
        <f ca="1">IF('Inventory Ref Sheet'!AG2915&gt;0,YEAR(TODAY())-'Inventory Ref Sheet'!AG2915,"")</f>
        <v/>
      </c>
      <c r="AJ2915" s="99"/>
      <c r="AK2915" s="60">
        <f>'Inventory Ref Sheet'!AJ2915</f>
        <v>0</v>
      </c>
      <c r="AL2915" s="99"/>
      <c r="AM2915" s="97" t="str">
        <f t="shared" si="155"/>
        <v/>
      </c>
    </row>
    <row r="2916" spans="10:39" x14ac:dyDescent="0.25">
      <c r="J2916" s="59">
        <f>'Inventory Ref Sheet'!AK2916</f>
        <v>0</v>
      </c>
      <c r="K2916" s="59">
        <f>'Inventory Ref Sheet'!AL2916</f>
        <v>0</v>
      </c>
      <c r="L2916" s="59">
        <f>'Inventory Ref Sheet'!AM2916</f>
        <v>0</v>
      </c>
      <c r="M2916" s="59">
        <f>'Inventory Ref Sheet'!AP2916</f>
        <v>0</v>
      </c>
      <c r="N2916" s="59">
        <f>'Inventory Ref Sheet'!AQ2916</f>
        <v>0</v>
      </c>
      <c r="O2916" s="100" t="str">
        <f ca="1">IF('Inventory Ref Sheet'!AS2916&gt;0,YEAR(TODAY())-'Inventory Ref Sheet'!AS2916,"")</f>
        <v/>
      </c>
      <c r="P2916" s="95">
        <f>'Inventory Ref Sheet'!AU2916</f>
        <v>0</v>
      </c>
      <c r="Q2916" s="60">
        <f>'Inventory Ref Sheet'!AV2916</f>
        <v>0</v>
      </c>
      <c r="R2916" s="61"/>
      <c r="S2916" s="100" t="str">
        <f t="shared" si="153"/>
        <v/>
      </c>
      <c r="T2916" s="59">
        <f>'Inventory Ref Sheet'!M2916</f>
        <v>0</v>
      </c>
      <c r="U2916" s="102">
        <f>'Inventory Ref Sheet'!N2916</f>
        <v>0</v>
      </c>
      <c r="V2916" s="59">
        <f>'Inventory Ref Sheet'!O2916</f>
        <v>0</v>
      </c>
      <c r="W2916" s="59">
        <f>'Inventory Ref Sheet'!R2916</f>
        <v>0</v>
      </c>
      <c r="X2916" s="59">
        <f>'Inventory Ref Sheet'!S2916</f>
        <v>0</v>
      </c>
      <c r="Y2916" s="100" t="str">
        <f ca="1">IF('Inventory Ref Sheet'!U2916&gt;0,YEAR(TODAY())-'Inventory Ref Sheet'!U2916,"")</f>
        <v/>
      </c>
      <c r="Z2916" s="95">
        <f>'Inventory Ref Sheet'!W2916</f>
        <v>0</v>
      </c>
      <c r="AA2916" s="60">
        <f>'Inventory Ref Sheet'!X2916</f>
        <v>0</v>
      </c>
      <c r="AB2916" s="61"/>
      <c r="AC2916" s="97" t="str">
        <f t="shared" si="154"/>
        <v/>
      </c>
      <c r="AD2916" s="59">
        <f>'Inventory Ref Sheet'!Y2916</f>
        <v>0</v>
      </c>
      <c r="AE2916" s="59">
        <f>'Inventory Ref Sheet'!Z2916</f>
        <v>0</v>
      </c>
      <c r="AF2916" s="102">
        <f>'Inventory Ref Sheet'!AA2916</f>
        <v>0</v>
      </c>
      <c r="AG2916" s="59">
        <f>'Inventory Ref Sheet'!AD2916</f>
        <v>0</v>
      </c>
      <c r="AH2916" s="59">
        <f>'Inventory Ref Sheet'!AE2916</f>
        <v>0</v>
      </c>
      <c r="AI2916" s="100" t="str">
        <f ca="1">IF('Inventory Ref Sheet'!AG2916&gt;0,YEAR(TODAY())-'Inventory Ref Sheet'!AG2916,"")</f>
        <v/>
      </c>
      <c r="AJ2916" s="99"/>
      <c r="AK2916" s="60">
        <f>'Inventory Ref Sheet'!AJ2916</f>
        <v>0</v>
      </c>
      <c r="AL2916" s="99"/>
      <c r="AM2916" s="97" t="str">
        <f t="shared" si="155"/>
        <v/>
      </c>
    </row>
    <row r="2917" spans="10:39" x14ac:dyDescent="0.25">
      <c r="J2917" s="59">
        <f>'Inventory Ref Sheet'!AK2917</f>
        <v>0</v>
      </c>
      <c r="K2917" s="59">
        <f>'Inventory Ref Sheet'!AL2917</f>
        <v>0</v>
      </c>
      <c r="L2917" s="59">
        <f>'Inventory Ref Sheet'!AM2917</f>
        <v>0</v>
      </c>
      <c r="M2917" s="59">
        <f>'Inventory Ref Sheet'!AP2917</f>
        <v>0</v>
      </c>
      <c r="N2917" s="59">
        <f>'Inventory Ref Sheet'!AQ2917</f>
        <v>0</v>
      </c>
      <c r="O2917" s="100" t="str">
        <f ca="1">IF('Inventory Ref Sheet'!AS2917&gt;0,YEAR(TODAY())-'Inventory Ref Sheet'!AS2917,"")</f>
        <v/>
      </c>
      <c r="P2917" s="95">
        <f>'Inventory Ref Sheet'!AU2917</f>
        <v>0</v>
      </c>
      <c r="Q2917" s="60">
        <f>'Inventory Ref Sheet'!AV2917</f>
        <v>0</v>
      </c>
      <c r="R2917" s="61"/>
      <c r="S2917" s="100" t="str">
        <f t="shared" si="153"/>
        <v/>
      </c>
      <c r="T2917" s="59">
        <f>'Inventory Ref Sheet'!M2917</f>
        <v>0</v>
      </c>
      <c r="U2917" s="102">
        <f>'Inventory Ref Sheet'!N2917</f>
        <v>0</v>
      </c>
      <c r="V2917" s="59">
        <f>'Inventory Ref Sheet'!O2917</f>
        <v>0</v>
      </c>
      <c r="W2917" s="59">
        <f>'Inventory Ref Sheet'!R2917</f>
        <v>0</v>
      </c>
      <c r="X2917" s="59">
        <f>'Inventory Ref Sheet'!S2917</f>
        <v>0</v>
      </c>
      <c r="Y2917" s="100" t="str">
        <f ca="1">IF('Inventory Ref Sheet'!U2917&gt;0,YEAR(TODAY())-'Inventory Ref Sheet'!U2917,"")</f>
        <v/>
      </c>
      <c r="Z2917" s="95">
        <f>'Inventory Ref Sheet'!W2917</f>
        <v>0</v>
      </c>
      <c r="AA2917" s="60">
        <f>'Inventory Ref Sheet'!X2917</f>
        <v>0</v>
      </c>
      <c r="AB2917" s="61"/>
      <c r="AC2917" s="97" t="str">
        <f t="shared" si="154"/>
        <v/>
      </c>
      <c r="AD2917" s="59">
        <f>'Inventory Ref Sheet'!Y2917</f>
        <v>0</v>
      </c>
      <c r="AE2917" s="59">
        <f>'Inventory Ref Sheet'!Z2917</f>
        <v>0</v>
      </c>
      <c r="AF2917" s="102">
        <f>'Inventory Ref Sheet'!AA2917</f>
        <v>0</v>
      </c>
      <c r="AG2917" s="59">
        <f>'Inventory Ref Sheet'!AD2917</f>
        <v>0</v>
      </c>
      <c r="AH2917" s="59">
        <f>'Inventory Ref Sheet'!AE2917</f>
        <v>0</v>
      </c>
      <c r="AI2917" s="100" t="str">
        <f ca="1">IF('Inventory Ref Sheet'!AG2917&gt;0,YEAR(TODAY())-'Inventory Ref Sheet'!AG2917,"")</f>
        <v/>
      </c>
      <c r="AJ2917" s="99"/>
      <c r="AK2917" s="60">
        <f>'Inventory Ref Sheet'!AJ2917</f>
        <v>0</v>
      </c>
      <c r="AL2917" s="99"/>
      <c r="AM2917" s="97" t="str">
        <f t="shared" si="155"/>
        <v/>
      </c>
    </row>
    <row r="2918" spans="10:39" x14ac:dyDescent="0.25">
      <c r="J2918" s="59">
        <f>'Inventory Ref Sheet'!AK2918</f>
        <v>0</v>
      </c>
      <c r="K2918" s="59">
        <f>'Inventory Ref Sheet'!AL2918</f>
        <v>0</v>
      </c>
      <c r="L2918" s="59">
        <f>'Inventory Ref Sheet'!AM2918</f>
        <v>0</v>
      </c>
      <c r="M2918" s="59">
        <f>'Inventory Ref Sheet'!AP2918</f>
        <v>0</v>
      </c>
      <c r="N2918" s="59">
        <f>'Inventory Ref Sheet'!AQ2918</f>
        <v>0</v>
      </c>
      <c r="O2918" s="100" t="str">
        <f ca="1">IF('Inventory Ref Sheet'!AS2918&gt;0,YEAR(TODAY())-'Inventory Ref Sheet'!AS2918,"")</f>
        <v/>
      </c>
      <c r="P2918" s="95">
        <f>'Inventory Ref Sheet'!AU2918</f>
        <v>0</v>
      </c>
      <c r="Q2918" s="60">
        <f>'Inventory Ref Sheet'!AV2918</f>
        <v>0</v>
      </c>
      <c r="R2918" s="61"/>
      <c r="S2918" s="100" t="str">
        <f t="shared" si="153"/>
        <v/>
      </c>
      <c r="T2918" s="59">
        <f>'Inventory Ref Sheet'!M2918</f>
        <v>0</v>
      </c>
      <c r="U2918" s="102">
        <f>'Inventory Ref Sheet'!N2918</f>
        <v>0</v>
      </c>
      <c r="V2918" s="59">
        <f>'Inventory Ref Sheet'!O2918</f>
        <v>0</v>
      </c>
      <c r="W2918" s="59">
        <f>'Inventory Ref Sheet'!R2918</f>
        <v>0</v>
      </c>
      <c r="X2918" s="59">
        <f>'Inventory Ref Sheet'!S2918</f>
        <v>0</v>
      </c>
      <c r="Y2918" s="100" t="str">
        <f ca="1">IF('Inventory Ref Sheet'!U2918&gt;0,YEAR(TODAY())-'Inventory Ref Sheet'!U2918,"")</f>
        <v/>
      </c>
      <c r="Z2918" s="95">
        <f>'Inventory Ref Sheet'!W2918</f>
        <v>0</v>
      </c>
      <c r="AA2918" s="60">
        <f>'Inventory Ref Sheet'!X2918</f>
        <v>0</v>
      </c>
      <c r="AB2918" s="61"/>
      <c r="AC2918" s="97" t="str">
        <f t="shared" si="154"/>
        <v/>
      </c>
      <c r="AD2918" s="59">
        <f>'Inventory Ref Sheet'!Y2918</f>
        <v>0</v>
      </c>
      <c r="AE2918" s="59">
        <f>'Inventory Ref Sheet'!Z2918</f>
        <v>0</v>
      </c>
      <c r="AF2918" s="102">
        <f>'Inventory Ref Sheet'!AA2918</f>
        <v>0</v>
      </c>
      <c r="AG2918" s="59">
        <f>'Inventory Ref Sheet'!AD2918</f>
        <v>0</v>
      </c>
      <c r="AH2918" s="59">
        <f>'Inventory Ref Sheet'!AE2918</f>
        <v>0</v>
      </c>
      <c r="AI2918" s="100" t="str">
        <f ca="1">IF('Inventory Ref Sheet'!AG2918&gt;0,YEAR(TODAY())-'Inventory Ref Sheet'!AG2918,"")</f>
        <v/>
      </c>
      <c r="AJ2918" s="99"/>
      <c r="AK2918" s="60">
        <f>'Inventory Ref Sheet'!AJ2918</f>
        <v>0</v>
      </c>
      <c r="AL2918" s="99"/>
      <c r="AM2918" s="97" t="str">
        <f t="shared" si="155"/>
        <v/>
      </c>
    </row>
    <row r="2919" spans="10:39" x14ac:dyDescent="0.25">
      <c r="J2919" s="59">
        <f>'Inventory Ref Sheet'!AK2919</f>
        <v>0</v>
      </c>
      <c r="K2919" s="59">
        <f>'Inventory Ref Sheet'!AL2919</f>
        <v>0</v>
      </c>
      <c r="L2919" s="59">
        <f>'Inventory Ref Sheet'!AM2919</f>
        <v>0</v>
      </c>
      <c r="M2919" s="59">
        <f>'Inventory Ref Sheet'!AP2919</f>
        <v>0</v>
      </c>
      <c r="N2919" s="59">
        <f>'Inventory Ref Sheet'!AQ2919</f>
        <v>0</v>
      </c>
      <c r="O2919" s="100" t="str">
        <f ca="1">IF('Inventory Ref Sheet'!AS2919&gt;0,YEAR(TODAY())-'Inventory Ref Sheet'!AS2919,"")</f>
        <v/>
      </c>
      <c r="P2919" s="95">
        <f>'Inventory Ref Sheet'!AU2919</f>
        <v>0</v>
      </c>
      <c r="Q2919" s="60">
        <f>'Inventory Ref Sheet'!AV2919</f>
        <v>0</v>
      </c>
      <c r="R2919" s="61"/>
      <c r="S2919" s="100" t="str">
        <f t="shared" si="153"/>
        <v/>
      </c>
      <c r="T2919" s="59">
        <f>'Inventory Ref Sheet'!M2919</f>
        <v>0</v>
      </c>
      <c r="U2919" s="102">
        <f>'Inventory Ref Sheet'!N2919</f>
        <v>0</v>
      </c>
      <c r="V2919" s="59">
        <f>'Inventory Ref Sheet'!O2919</f>
        <v>0</v>
      </c>
      <c r="W2919" s="59">
        <f>'Inventory Ref Sheet'!R2919</f>
        <v>0</v>
      </c>
      <c r="X2919" s="59">
        <f>'Inventory Ref Sheet'!S2919</f>
        <v>0</v>
      </c>
      <c r="Y2919" s="100" t="str">
        <f ca="1">IF('Inventory Ref Sheet'!U2919&gt;0,YEAR(TODAY())-'Inventory Ref Sheet'!U2919,"")</f>
        <v/>
      </c>
      <c r="Z2919" s="95">
        <f>'Inventory Ref Sheet'!W2919</f>
        <v>0</v>
      </c>
      <c r="AA2919" s="60">
        <f>'Inventory Ref Sheet'!X2919</f>
        <v>0</v>
      </c>
      <c r="AB2919" s="61"/>
      <c r="AC2919" s="97" t="str">
        <f t="shared" si="154"/>
        <v/>
      </c>
      <c r="AD2919" s="59">
        <f>'Inventory Ref Sheet'!Y2919</f>
        <v>0</v>
      </c>
      <c r="AE2919" s="59">
        <f>'Inventory Ref Sheet'!Z2919</f>
        <v>0</v>
      </c>
      <c r="AF2919" s="102">
        <f>'Inventory Ref Sheet'!AA2919</f>
        <v>0</v>
      </c>
      <c r="AG2919" s="59">
        <f>'Inventory Ref Sheet'!AD2919</f>
        <v>0</v>
      </c>
      <c r="AH2919" s="59">
        <f>'Inventory Ref Sheet'!AE2919</f>
        <v>0</v>
      </c>
      <c r="AI2919" s="100" t="str">
        <f ca="1">IF('Inventory Ref Sheet'!AG2919&gt;0,YEAR(TODAY())-'Inventory Ref Sheet'!AG2919,"")</f>
        <v/>
      </c>
      <c r="AJ2919" s="99"/>
      <c r="AK2919" s="60">
        <f>'Inventory Ref Sheet'!AJ2919</f>
        <v>0</v>
      </c>
      <c r="AL2919" s="99"/>
      <c r="AM2919" s="97" t="str">
        <f t="shared" si="155"/>
        <v/>
      </c>
    </row>
    <row r="2920" spans="10:39" x14ac:dyDescent="0.25">
      <c r="J2920" s="59">
        <f>'Inventory Ref Sheet'!AK2920</f>
        <v>0</v>
      </c>
      <c r="K2920" s="59">
        <f>'Inventory Ref Sheet'!AL2920</f>
        <v>0</v>
      </c>
      <c r="L2920" s="59">
        <f>'Inventory Ref Sheet'!AM2920</f>
        <v>0</v>
      </c>
      <c r="M2920" s="59">
        <f>'Inventory Ref Sheet'!AP2920</f>
        <v>0</v>
      </c>
      <c r="N2920" s="59">
        <f>'Inventory Ref Sheet'!AQ2920</f>
        <v>0</v>
      </c>
      <c r="O2920" s="100" t="str">
        <f ca="1">IF('Inventory Ref Sheet'!AS2920&gt;0,YEAR(TODAY())-'Inventory Ref Sheet'!AS2920,"")</f>
        <v/>
      </c>
      <c r="P2920" s="95">
        <f>'Inventory Ref Sheet'!AU2920</f>
        <v>0</v>
      </c>
      <c r="Q2920" s="60">
        <f>'Inventory Ref Sheet'!AV2920</f>
        <v>0</v>
      </c>
      <c r="R2920" s="61"/>
      <c r="S2920" s="100" t="str">
        <f t="shared" si="153"/>
        <v/>
      </c>
      <c r="T2920" s="59">
        <f>'Inventory Ref Sheet'!M2920</f>
        <v>0</v>
      </c>
      <c r="U2920" s="102">
        <f>'Inventory Ref Sheet'!N2920</f>
        <v>0</v>
      </c>
      <c r="V2920" s="59">
        <f>'Inventory Ref Sheet'!O2920</f>
        <v>0</v>
      </c>
      <c r="W2920" s="59">
        <f>'Inventory Ref Sheet'!R2920</f>
        <v>0</v>
      </c>
      <c r="X2920" s="59">
        <f>'Inventory Ref Sheet'!S2920</f>
        <v>0</v>
      </c>
      <c r="Y2920" s="100" t="str">
        <f ca="1">IF('Inventory Ref Sheet'!U2920&gt;0,YEAR(TODAY())-'Inventory Ref Sheet'!U2920,"")</f>
        <v/>
      </c>
      <c r="Z2920" s="95">
        <f>'Inventory Ref Sheet'!W2920</f>
        <v>0</v>
      </c>
      <c r="AA2920" s="60">
        <f>'Inventory Ref Sheet'!X2920</f>
        <v>0</v>
      </c>
      <c r="AB2920" s="61"/>
      <c r="AC2920" s="97" t="str">
        <f t="shared" si="154"/>
        <v/>
      </c>
      <c r="AD2920" s="59">
        <f>'Inventory Ref Sheet'!Y2920</f>
        <v>0</v>
      </c>
      <c r="AE2920" s="59">
        <f>'Inventory Ref Sheet'!Z2920</f>
        <v>0</v>
      </c>
      <c r="AF2920" s="102">
        <f>'Inventory Ref Sheet'!AA2920</f>
        <v>0</v>
      </c>
      <c r="AG2920" s="59">
        <f>'Inventory Ref Sheet'!AD2920</f>
        <v>0</v>
      </c>
      <c r="AH2920" s="59">
        <f>'Inventory Ref Sheet'!AE2920</f>
        <v>0</v>
      </c>
      <c r="AI2920" s="100" t="str">
        <f ca="1">IF('Inventory Ref Sheet'!AG2920&gt;0,YEAR(TODAY())-'Inventory Ref Sheet'!AG2920,"")</f>
        <v/>
      </c>
      <c r="AJ2920" s="99"/>
      <c r="AK2920" s="60">
        <f>'Inventory Ref Sheet'!AJ2920</f>
        <v>0</v>
      </c>
      <c r="AL2920" s="99"/>
      <c r="AM2920" s="97" t="str">
        <f t="shared" si="155"/>
        <v/>
      </c>
    </row>
    <row r="2921" spans="10:39" x14ac:dyDescent="0.25">
      <c r="J2921" s="59">
        <f>'Inventory Ref Sheet'!AK2921</f>
        <v>0</v>
      </c>
      <c r="K2921" s="59">
        <f>'Inventory Ref Sheet'!AL2921</f>
        <v>0</v>
      </c>
      <c r="L2921" s="59">
        <f>'Inventory Ref Sheet'!AM2921</f>
        <v>0</v>
      </c>
      <c r="M2921" s="59">
        <f>'Inventory Ref Sheet'!AP2921</f>
        <v>0</v>
      </c>
      <c r="N2921" s="59">
        <f>'Inventory Ref Sheet'!AQ2921</f>
        <v>0</v>
      </c>
      <c r="O2921" s="100" t="str">
        <f ca="1">IF('Inventory Ref Sheet'!AS2921&gt;0,YEAR(TODAY())-'Inventory Ref Sheet'!AS2921,"")</f>
        <v/>
      </c>
      <c r="P2921" s="95">
        <f>'Inventory Ref Sheet'!AU2921</f>
        <v>0</v>
      </c>
      <c r="Q2921" s="60">
        <f>'Inventory Ref Sheet'!AV2921</f>
        <v>0</v>
      </c>
      <c r="R2921" s="61"/>
      <c r="S2921" s="100" t="str">
        <f t="shared" si="153"/>
        <v/>
      </c>
      <c r="T2921" s="59">
        <f>'Inventory Ref Sheet'!M2921</f>
        <v>0</v>
      </c>
      <c r="U2921" s="102">
        <f>'Inventory Ref Sheet'!N2921</f>
        <v>0</v>
      </c>
      <c r="V2921" s="59">
        <f>'Inventory Ref Sheet'!O2921</f>
        <v>0</v>
      </c>
      <c r="W2921" s="59">
        <f>'Inventory Ref Sheet'!R2921</f>
        <v>0</v>
      </c>
      <c r="X2921" s="59">
        <f>'Inventory Ref Sheet'!S2921</f>
        <v>0</v>
      </c>
      <c r="Y2921" s="100" t="str">
        <f ca="1">IF('Inventory Ref Sheet'!U2921&gt;0,YEAR(TODAY())-'Inventory Ref Sheet'!U2921,"")</f>
        <v/>
      </c>
      <c r="Z2921" s="95">
        <f>'Inventory Ref Sheet'!W2921</f>
        <v>0</v>
      </c>
      <c r="AA2921" s="60">
        <f>'Inventory Ref Sheet'!X2921</f>
        <v>0</v>
      </c>
      <c r="AB2921" s="61"/>
      <c r="AC2921" s="97" t="str">
        <f t="shared" si="154"/>
        <v/>
      </c>
      <c r="AD2921" s="59">
        <f>'Inventory Ref Sheet'!Y2921</f>
        <v>0</v>
      </c>
      <c r="AE2921" s="59">
        <f>'Inventory Ref Sheet'!Z2921</f>
        <v>0</v>
      </c>
      <c r="AF2921" s="102">
        <f>'Inventory Ref Sheet'!AA2921</f>
        <v>0</v>
      </c>
      <c r="AG2921" s="59">
        <f>'Inventory Ref Sheet'!AD2921</f>
        <v>0</v>
      </c>
      <c r="AH2921" s="59">
        <f>'Inventory Ref Sheet'!AE2921</f>
        <v>0</v>
      </c>
      <c r="AI2921" s="100" t="str">
        <f ca="1">IF('Inventory Ref Sheet'!AG2921&gt;0,YEAR(TODAY())-'Inventory Ref Sheet'!AG2921,"")</f>
        <v/>
      </c>
      <c r="AJ2921" s="99"/>
      <c r="AK2921" s="60">
        <f>'Inventory Ref Sheet'!AJ2921</f>
        <v>0</v>
      </c>
      <c r="AL2921" s="99"/>
      <c r="AM2921" s="97" t="str">
        <f t="shared" si="155"/>
        <v/>
      </c>
    </row>
    <row r="2922" spans="10:39" x14ac:dyDescent="0.25">
      <c r="J2922" s="59">
        <f>'Inventory Ref Sheet'!AK2922</f>
        <v>0</v>
      </c>
      <c r="K2922" s="59">
        <f>'Inventory Ref Sheet'!AL2922</f>
        <v>0</v>
      </c>
      <c r="L2922" s="59">
        <f>'Inventory Ref Sheet'!AM2922</f>
        <v>0</v>
      </c>
      <c r="M2922" s="59">
        <f>'Inventory Ref Sheet'!AP2922</f>
        <v>0</v>
      </c>
      <c r="N2922" s="59">
        <f>'Inventory Ref Sheet'!AQ2922</f>
        <v>0</v>
      </c>
      <c r="O2922" s="100" t="str">
        <f ca="1">IF('Inventory Ref Sheet'!AS2922&gt;0,YEAR(TODAY())-'Inventory Ref Sheet'!AS2922,"")</f>
        <v/>
      </c>
      <c r="P2922" s="95">
        <f>'Inventory Ref Sheet'!AU2922</f>
        <v>0</v>
      </c>
      <c r="Q2922" s="60">
        <f>'Inventory Ref Sheet'!AV2922</f>
        <v>0</v>
      </c>
      <c r="R2922" s="61"/>
      <c r="S2922" s="100" t="str">
        <f t="shared" si="153"/>
        <v/>
      </c>
      <c r="T2922" s="59">
        <f>'Inventory Ref Sheet'!M2922</f>
        <v>0</v>
      </c>
      <c r="U2922" s="102">
        <f>'Inventory Ref Sheet'!N2922</f>
        <v>0</v>
      </c>
      <c r="V2922" s="59">
        <f>'Inventory Ref Sheet'!O2922</f>
        <v>0</v>
      </c>
      <c r="W2922" s="59">
        <f>'Inventory Ref Sheet'!R2922</f>
        <v>0</v>
      </c>
      <c r="X2922" s="59">
        <f>'Inventory Ref Sheet'!S2922</f>
        <v>0</v>
      </c>
      <c r="Y2922" s="100" t="str">
        <f ca="1">IF('Inventory Ref Sheet'!U2922&gt;0,YEAR(TODAY())-'Inventory Ref Sheet'!U2922,"")</f>
        <v/>
      </c>
      <c r="Z2922" s="95">
        <f>'Inventory Ref Sheet'!W2922</f>
        <v>0</v>
      </c>
      <c r="AA2922" s="60">
        <f>'Inventory Ref Sheet'!X2922</f>
        <v>0</v>
      </c>
      <c r="AB2922" s="61"/>
      <c r="AC2922" s="97" t="str">
        <f t="shared" si="154"/>
        <v/>
      </c>
      <c r="AD2922" s="59">
        <f>'Inventory Ref Sheet'!Y2922</f>
        <v>0</v>
      </c>
      <c r="AE2922" s="59">
        <f>'Inventory Ref Sheet'!Z2922</f>
        <v>0</v>
      </c>
      <c r="AF2922" s="102">
        <f>'Inventory Ref Sheet'!AA2922</f>
        <v>0</v>
      </c>
      <c r="AG2922" s="59">
        <f>'Inventory Ref Sheet'!AD2922</f>
        <v>0</v>
      </c>
      <c r="AH2922" s="59">
        <f>'Inventory Ref Sheet'!AE2922</f>
        <v>0</v>
      </c>
      <c r="AI2922" s="100" t="str">
        <f ca="1">IF('Inventory Ref Sheet'!AG2922&gt;0,YEAR(TODAY())-'Inventory Ref Sheet'!AG2922,"")</f>
        <v/>
      </c>
      <c r="AJ2922" s="99"/>
      <c r="AK2922" s="60">
        <f>'Inventory Ref Sheet'!AJ2922</f>
        <v>0</v>
      </c>
      <c r="AL2922" s="99"/>
      <c r="AM2922" s="97" t="str">
        <f t="shared" si="155"/>
        <v/>
      </c>
    </row>
    <row r="2923" spans="10:39" x14ac:dyDescent="0.25">
      <c r="J2923" s="59">
        <f>'Inventory Ref Sheet'!AK2923</f>
        <v>0</v>
      </c>
      <c r="K2923" s="59">
        <f>'Inventory Ref Sheet'!AL2923</f>
        <v>0</v>
      </c>
      <c r="L2923" s="59">
        <f>'Inventory Ref Sheet'!AM2923</f>
        <v>0</v>
      </c>
      <c r="M2923" s="59">
        <f>'Inventory Ref Sheet'!AP2923</f>
        <v>0</v>
      </c>
      <c r="N2923" s="59">
        <f>'Inventory Ref Sheet'!AQ2923</f>
        <v>0</v>
      </c>
      <c r="O2923" s="100" t="str">
        <f ca="1">IF('Inventory Ref Sheet'!AS2923&gt;0,YEAR(TODAY())-'Inventory Ref Sheet'!AS2923,"")</f>
        <v/>
      </c>
      <c r="P2923" s="95">
        <f>'Inventory Ref Sheet'!AU2923</f>
        <v>0</v>
      </c>
      <c r="Q2923" s="60">
        <f>'Inventory Ref Sheet'!AV2923</f>
        <v>0</v>
      </c>
      <c r="R2923" s="61"/>
      <c r="S2923" s="100" t="str">
        <f t="shared" si="153"/>
        <v/>
      </c>
      <c r="T2923" s="59">
        <f>'Inventory Ref Sheet'!M2923</f>
        <v>0</v>
      </c>
      <c r="U2923" s="102">
        <f>'Inventory Ref Sheet'!N2923</f>
        <v>0</v>
      </c>
      <c r="V2923" s="59">
        <f>'Inventory Ref Sheet'!O2923</f>
        <v>0</v>
      </c>
      <c r="W2923" s="59">
        <f>'Inventory Ref Sheet'!R2923</f>
        <v>0</v>
      </c>
      <c r="X2923" s="59">
        <f>'Inventory Ref Sheet'!S2923</f>
        <v>0</v>
      </c>
      <c r="Y2923" s="100" t="str">
        <f ca="1">IF('Inventory Ref Sheet'!U2923&gt;0,YEAR(TODAY())-'Inventory Ref Sheet'!U2923,"")</f>
        <v/>
      </c>
      <c r="Z2923" s="95">
        <f>'Inventory Ref Sheet'!W2923</f>
        <v>0</v>
      </c>
      <c r="AA2923" s="60">
        <f>'Inventory Ref Sheet'!X2923</f>
        <v>0</v>
      </c>
      <c r="AB2923" s="61"/>
      <c r="AC2923" s="97" t="str">
        <f t="shared" si="154"/>
        <v/>
      </c>
      <c r="AD2923" s="59">
        <f>'Inventory Ref Sheet'!Y2923</f>
        <v>0</v>
      </c>
      <c r="AE2923" s="59">
        <f>'Inventory Ref Sheet'!Z2923</f>
        <v>0</v>
      </c>
      <c r="AF2923" s="102">
        <f>'Inventory Ref Sheet'!AA2923</f>
        <v>0</v>
      </c>
      <c r="AG2923" s="59">
        <f>'Inventory Ref Sheet'!AD2923</f>
        <v>0</v>
      </c>
      <c r="AH2923" s="59">
        <f>'Inventory Ref Sheet'!AE2923</f>
        <v>0</v>
      </c>
      <c r="AI2923" s="100" t="str">
        <f ca="1">IF('Inventory Ref Sheet'!AG2923&gt;0,YEAR(TODAY())-'Inventory Ref Sheet'!AG2923,"")</f>
        <v/>
      </c>
      <c r="AJ2923" s="99"/>
      <c r="AK2923" s="60">
        <f>'Inventory Ref Sheet'!AJ2923</f>
        <v>0</v>
      </c>
      <c r="AL2923" s="99"/>
      <c r="AM2923" s="97" t="str">
        <f t="shared" si="155"/>
        <v/>
      </c>
    </row>
    <row r="2924" spans="10:39" x14ac:dyDescent="0.25">
      <c r="J2924" s="59">
        <f>'Inventory Ref Sheet'!AK2924</f>
        <v>0</v>
      </c>
      <c r="K2924" s="59">
        <f>'Inventory Ref Sheet'!AL2924</f>
        <v>0</v>
      </c>
      <c r="L2924" s="59">
        <f>'Inventory Ref Sheet'!AM2924</f>
        <v>0</v>
      </c>
      <c r="M2924" s="59">
        <f>'Inventory Ref Sheet'!AP2924</f>
        <v>0</v>
      </c>
      <c r="N2924" s="59">
        <f>'Inventory Ref Sheet'!AQ2924</f>
        <v>0</v>
      </c>
      <c r="O2924" s="100" t="str">
        <f ca="1">IF('Inventory Ref Sheet'!AS2924&gt;0,YEAR(TODAY())-'Inventory Ref Sheet'!AS2924,"")</f>
        <v/>
      </c>
      <c r="P2924" s="95">
        <f>'Inventory Ref Sheet'!AU2924</f>
        <v>0</v>
      </c>
      <c r="Q2924" s="60">
        <f>'Inventory Ref Sheet'!AV2924</f>
        <v>0</v>
      </c>
      <c r="R2924" s="61"/>
      <c r="S2924" s="100" t="str">
        <f t="shared" si="153"/>
        <v/>
      </c>
      <c r="T2924" s="59">
        <f>'Inventory Ref Sheet'!M2924</f>
        <v>0</v>
      </c>
      <c r="U2924" s="102">
        <f>'Inventory Ref Sheet'!N2924</f>
        <v>0</v>
      </c>
      <c r="V2924" s="59">
        <f>'Inventory Ref Sheet'!O2924</f>
        <v>0</v>
      </c>
      <c r="W2924" s="59">
        <f>'Inventory Ref Sheet'!R2924</f>
        <v>0</v>
      </c>
      <c r="X2924" s="59">
        <f>'Inventory Ref Sheet'!S2924</f>
        <v>0</v>
      </c>
      <c r="Y2924" s="100" t="str">
        <f ca="1">IF('Inventory Ref Sheet'!U2924&gt;0,YEAR(TODAY())-'Inventory Ref Sheet'!U2924,"")</f>
        <v/>
      </c>
      <c r="Z2924" s="95">
        <f>'Inventory Ref Sheet'!W2924</f>
        <v>0</v>
      </c>
      <c r="AA2924" s="60">
        <f>'Inventory Ref Sheet'!X2924</f>
        <v>0</v>
      </c>
      <c r="AB2924" s="61"/>
      <c r="AC2924" s="97" t="str">
        <f t="shared" si="154"/>
        <v/>
      </c>
      <c r="AD2924" s="59">
        <f>'Inventory Ref Sheet'!Y2924</f>
        <v>0</v>
      </c>
      <c r="AE2924" s="59">
        <f>'Inventory Ref Sheet'!Z2924</f>
        <v>0</v>
      </c>
      <c r="AF2924" s="102">
        <f>'Inventory Ref Sheet'!AA2924</f>
        <v>0</v>
      </c>
      <c r="AG2924" s="59">
        <f>'Inventory Ref Sheet'!AD2924</f>
        <v>0</v>
      </c>
      <c r="AH2924" s="59">
        <f>'Inventory Ref Sheet'!AE2924</f>
        <v>0</v>
      </c>
      <c r="AI2924" s="100" t="str">
        <f ca="1">IF('Inventory Ref Sheet'!AG2924&gt;0,YEAR(TODAY())-'Inventory Ref Sheet'!AG2924,"")</f>
        <v/>
      </c>
      <c r="AJ2924" s="99"/>
      <c r="AK2924" s="60">
        <f>'Inventory Ref Sheet'!AJ2924</f>
        <v>0</v>
      </c>
      <c r="AL2924" s="99"/>
      <c r="AM2924" s="97" t="str">
        <f t="shared" si="155"/>
        <v/>
      </c>
    </row>
    <row r="2925" spans="10:39" x14ac:dyDescent="0.25">
      <c r="J2925" s="59">
        <f>'Inventory Ref Sheet'!AK2925</f>
        <v>0</v>
      </c>
      <c r="K2925" s="59">
        <f>'Inventory Ref Sheet'!AL2925</f>
        <v>0</v>
      </c>
      <c r="L2925" s="59">
        <f>'Inventory Ref Sheet'!AM2925</f>
        <v>0</v>
      </c>
      <c r="M2925" s="59">
        <f>'Inventory Ref Sheet'!AP2925</f>
        <v>0</v>
      </c>
      <c r="N2925" s="59">
        <f>'Inventory Ref Sheet'!AQ2925</f>
        <v>0</v>
      </c>
      <c r="O2925" s="100" t="str">
        <f ca="1">IF('Inventory Ref Sheet'!AS2925&gt;0,YEAR(TODAY())-'Inventory Ref Sheet'!AS2925,"")</f>
        <v/>
      </c>
      <c r="P2925" s="95">
        <f>'Inventory Ref Sheet'!AU2925</f>
        <v>0</v>
      </c>
      <c r="Q2925" s="60">
        <f>'Inventory Ref Sheet'!AV2925</f>
        <v>0</v>
      </c>
      <c r="R2925" s="61"/>
      <c r="S2925" s="100" t="str">
        <f t="shared" si="153"/>
        <v/>
      </c>
      <c r="T2925" s="59">
        <f>'Inventory Ref Sheet'!M2925</f>
        <v>0</v>
      </c>
      <c r="U2925" s="102">
        <f>'Inventory Ref Sheet'!N2925</f>
        <v>0</v>
      </c>
      <c r="V2925" s="59">
        <f>'Inventory Ref Sheet'!O2925</f>
        <v>0</v>
      </c>
      <c r="W2925" s="59">
        <f>'Inventory Ref Sheet'!R2925</f>
        <v>0</v>
      </c>
      <c r="X2925" s="59">
        <f>'Inventory Ref Sheet'!S2925</f>
        <v>0</v>
      </c>
      <c r="Y2925" s="100" t="str">
        <f ca="1">IF('Inventory Ref Sheet'!U2925&gt;0,YEAR(TODAY())-'Inventory Ref Sheet'!U2925,"")</f>
        <v/>
      </c>
      <c r="Z2925" s="95">
        <f>'Inventory Ref Sheet'!W2925</f>
        <v>0</v>
      </c>
      <c r="AA2925" s="60">
        <f>'Inventory Ref Sheet'!X2925</f>
        <v>0</v>
      </c>
      <c r="AB2925" s="61"/>
      <c r="AC2925" s="97" t="str">
        <f t="shared" si="154"/>
        <v/>
      </c>
      <c r="AD2925" s="59">
        <f>'Inventory Ref Sheet'!Y2925</f>
        <v>0</v>
      </c>
      <c r="AE2925" s="59">
        <f>'Inventory Ref Sheet'!Z2925</f>
        <v>0</v>
      </c>
      <c r="AF2925" s="102">
        <f>'Inventory Ref Sheet'!AA2925</f>
        <v>0</v>
      </c>
      <c r="AG2925" s="59">
        <f>'Inventory Ref Sheet'!AD2925</f>
        <v>0</v>
      </c>
      <c r="AH2925" s="59">
        <f>'Inventory Ref Sheet'!AE2925</f>
        <v>0</v>
      </c>
      <c r="AI2925" s="100" t="str">
        <f ca="1">IF('Inventory Ref Sheet'!AG2925&gt;0,YEAR(TODAY())-'Inventory Ref Sheet'!AG2925,"")</f>
        <v/>
      </c>
      <c r="AJ2925" s="99"/>
      <c r="AK2925" s="60">
        <f>'Inventory Ref Sheet'!AJ2925</f>
        <v>0</v>
      </c>
      <c r="AL2925" s="99"/>
      <c r="AM2925" s="97" t="str">
        <f t="shared" si="155"/>
        <v/>
      </c>
    </row>
    <row r="2926" spans="10:39" x14ac:dyDescent="0.25">
      <c r="J2926" s="59">
        <f>'Inventory Ref Sheet'!AK2926</f>
        <v>0</v>
      </c>
      <c r="K2926" s="59">
        <f>'Inventory Ref Sheet'!AL2926</f>
        <v>0</v>
      </c>
      <c r="L2926" s="59">
        <f>'Inventory Ref Sheet'!AM2926</f>
        <v>0</v>
      </c>
      <c r="M2926" s="59">
        <f>'Inventory Ref Sheet'!AP2926</f>
        <v>0</v>
      </c>
      <c r="N2926" s="59">
        <f>'Inventory Ref Sheet'!AQ2926</f>
        <v>0</v>
      </c>
      <c r="O2926" s="100" t="str">
        <f ca="1">IF('Inventory Ref Sheet'!AS2926&gt;0,YEAR(TODAY())-'Inventory Ref Sheet'!AS2926,"")</f>
        <v/>
      </c>
      <c r="P2926" s="95">
        <f>'Inventory Ref Sheet'!AU2926</f>
        <v>0</v>
      </c>
      <c r="Q2926" s="60">
        <f>'Inventory Ref Sheet'!AV2926</f>
        <v>0</v>
      </c>
      <c r="R2926" s="61"/>
      <c r="S2926" s="100" t="str">
        <f t="shared" si="153"/>
        <v/>
      </c>
      <c r="T2926" s="59">
        <f>'Inventory Ref Sheet'!M2926</f>
        <v>0</v>
      </c>
      <c r="U2926" s="102">
        <f>'Inventory Ref Sheet'!N2926</f>
        <v>0</v>
      </c>
      <c r="V2926" s="59">
        <f>'Inventory Ref Sheet'!O2926</f>
        <v>0</v>
      </c>
      <c r="W2926" s="59">
        <f>'Inventory Ref Sheet'!R2926</f>
        <v>0</v>
      </c>
      <c r="X2926" s="59">
        <f>'Inventory Ref Sheet'!S2926</f>
        <v>0</v>
      </c>
      <c r="Y2926" s="100" t="str">
        <f ca="1">IF('Inventory Ref Sheet'!U2926&gt;0,YEAR(TODAY())-'Inventory Ref Sheet'!U2926,"")</f>
        <v/>
      </c>
      <c r="Z2926" s="95">
        <f>'Inventory Ref Sheet'!W2926</f>
        <v>0</v>
      </c>
      <c r="AA2926" s="60">
        <f>'Inventory Ref Sheet'!X2926</f>
        <v>0</v>
      </c>
      <c r="AB2926" s="61"/>
      <c r="AC2926" s="97" t="str">
        <f t="shared" si="154"/>
        <v/>
      </c>
      <c r="AD2926" s="59">
        <f>'Inventory Ref Sheet'!Y2926</f>
        <v>0</v>
      </c>
      <c r="AE2926" s="59">
        <f>'Inventory Ref Sheet'!Z2926</f>
        <v>0</v>
      </c>
      <c r="AF2926" s="102">
        <f>'Inventory Ref Sheet'!AA2926</f>
        <v>0</v>
      </c>
      <c r="AG2926" s="59">
        <f>'Inventory Ref Sheet'!AD2926</f>
        <v>0</v>
      </c>
      <c r="AH2926" s="59">
        <f>'Inventory Ref Sheet'!AE2926</f>
        <v>0</v>
      </c>
      <c r="AI2926" s="100" t="str">
        <f ca="1">IF('Inventory Ref Sheet'!AG2926&gt;0,YEAR(TODAY())-'Inventory Ref Sheet'!AG2926,"")</f>
        <v/>
      </c>
      <c r="AJ2926" s="99"/>
      <c r="AK2926" s="60">
        <f>'Inventory Ref Sheet'!AJ2926</f>
        <v>0</v>
      </c>
      <c r="AL2926" s="99"/>
      <c r="AM2926" s="97" t="str">
        <f t="shared" si="155"/>
        <v/>
      </c>
    </row>
    <row r="2927" spans="10:39" x14ac:dyDescent="0.25">
      <c r="J2927" s="59">
        <f>'Inventory Ref Sheet'!AK2927</f>
        <v>0</v>
      </c>
      <c r="K2927" s="59">
        <f>'Inventory Ref Sheet'!AL2927</f>
        <v>0</v>
      </c>
      <c r="L2927" s="59">
        <f>'Inventory Ref Sheet'!AM2927</f>
        <v>0</v>
      </c>
      <c r="M2927" s="59">
        <f>'Inventory Ref Sheet'!AP2927</f>
        <v>0</v>
      </c>
      <c r="N2927" s="59">
        <f>'Inventory Ref Sheet'!AQ2927</f>
        <v>0</v>
      </c>
      <c r="O2927" s="100" t="str">
        <f ca="1">IF('Inventory Ref Sheet'!AS2927&gt;0,YEAR(TODAY())-'Inventory Ref Sheet'!AS2927,"")</f>
        <v/>
      </c>
      <c r="P2927" s="95">
        <f>'Inventory Ref Sheet'!AU2927</f>
        <v>0</v>
      </c>
      <c r="Q2927" s="60">
        <f>'Inventory Ref Sheet'!AV2927</f>
        <v>0</v>
      </c>
      <c r="R2927" s="61"/>
      <c r="S2927" s="100" t="str">
        <f t="shared" si="153"/>
        <v/>
      </c>
      <c r="T2927" s="59">
        <f>'Inventory Ref Sheet'!M2927</f>
        <v>0</v>
      </c>
      <c r="U2927" s="102">
        <f>'Inventory Ref Sheet'!N2927</f>
        <v>0</v>
      </c>
      <c r="V2927" s="59">
        <f>'Inventory Ref Sheet'!O2927</f>
        <v>0</v>
      </c>
      <c r="W2927" s="59">
        <f>'Inventory Ref Sheet'!R2927</f>
        <v>0</v>
      </c>
      <c r="X2927" s="59">
        <f>'Inventory Ref Sheet'!S2927</f>
        <v>0</v>
      </c>
      <c r="Y2927" s="100" t="str">
        <f ca="1">IF('Inventory Ref Sheet'!U2927&gt;0,YEAR(TODAY())-'Inventory Ref Sheet'!U2927,"")</f>
        <v/>
      </c>
      <c r="Z2927" s="95">
        <f>'Inventory Ref Sheet'!W2927</f>
        <v>0</v>
      </c>
      <c r="AA2927" s="60">
        <f>'Inventory Ref Sheet'!X2927</f>
        <v>0</v>
      </c>
      <c r="AB2927" s="61"/>
      <c r="AC2927" s="97" t="str">
        <f t="shared" si="154"/>
        <v/>
      </c>
      <c r="AD2927" s="59">
        <f>'Inventory Ref Sheet'!Y2927</f>
        <v>0</v>
      </c>
      <c r="AE2927" s="59">
        <f>'Inventory Ref Sheet'!Z2927</f>
        <v>0</v>
      </c>
      <c r="AF2927" s="102">
        <f>'Inventory Ref Sheet'!AA2927</f>
        <v>0</v>
      </c>
      <c r="AG2927" s="59">
        <f>'Inventory Ref Sheet'!AD2927</f>
        <v>0</v>
      </c>
      <c r="AH2927" s="59">
        <f>'Inventory Ref Sheet'!AE2927</f>
        <v>0</v>
      </c>
      <c r="AI2927" s="100" t="str">
        <f ca="1">IF('Inventory Ref Sheet'!AG2927&gt;0,YEAR(TODAY())-'Inventory Ref Sheet'!AG2927,"")</f>
        <v/>
      </c>
      <c r="AJ2927" s="99"/>
      <c r="AK2927" s="60">
        <f>'Inventory Ref Sheet'!AJ2927</f>
        <v>0</v>
      </c>
      <c r="AL2927" s="99"/>
      <c r="AM2927" s="97" t="str">
        <f t="shared" si="155"/>
        <v/>
      </c>
    </row>
    <row r="2928" spans="10:39" x14ac:dyDescent="0.25">
      <c r="J2928" s="59">
        <f>'Inventory Ref Sheet'!AK2928</f>
        <v>0</v>
      </c>
      <c r="K2928" s="59">
        <f>'Inventory Ref Sheet'!AL2928</f>
        <v>0</v>
      </c>
      <c r="L2928" s="59">
        <f>'Inventory Ref Sheet'!AM2928</f>
        <v>0</v>
      </c>
      <c r="M2928" s="59">
        <f>'Inventory Ref Sheet'!AP2928</f>
        <v>0</v>
      </c>
      <c r="N2928" s="59">
        <f>'Inventory Ref Sheet'!AQ2928</f>
        <v>0</v>
      </c>
      <c r="O2928" s="100" t="str">
        <f ca="1">IF('Inventory Ref Sheet'!AS2928&gt;0,YEAR(TODAY())-'Inventory Ref Sheet'!AS2928,"")</f>
        <v/>
      </c>
      <c r="P2928" s="95">
        <f>'Inventory Ref Sheet'!AU2928</f>
        <v>0</v>
      </c>
      <c r="Q2928" s="60">
        <f>'Inventory Ref Sheet'!AV2928</f>
        <v>0</v>
      </c>
      <c r="R2928" s="61"/>
      <c r="S2928" s="100" t="str">
        <f t="shared" si="153"/>
        <v/>
      </c>
      <c r="T2928" s="59">
        <f>'Inventory Ref Sheet'!M2928</f>
        <v>0</v>
      </c>
      <c r="U2928" s="102">
        <f>'Inventory Ref Sheet'!N2928</f>
        <v>0</v>
      </c>
      <c r="V2928" s="59">
        <f>'Inventory Ref Sheet'!O2928</f>
        <v>0</v>
      </c>
      <c r="W2928" s="59">
        <f>'Inventory Ref Sheet'!R2928</f>
        <v>0</v>
      </c>
      <c r="X2928" s="59">
        <f>'Inventory Ref Sheet'!S2928</f>
        <v>0</v>
      </c>
      <c r="Y2928" s="100" t="str">
        <f ca="1">IF('Inventory Ref Sheet'!U2928&gt;0,YEAR(TODAY())-'Inventory Ref Sheet'!U2928,"")</f>
        <v/>
      </c>
      <c r="Z2928" s="95">
        <f>'Inventory Ref Sheet'!W2928</f>
        <v>0</v>
      </c>
      <c r="AA2928" s="60">
        <f>'Inventory Ref Sheet'!X2928</f>
        <v>0</v>
      </c>
      <c r="AB2928" s="61"/>
      <c r="AC2928" s="97" t="str">
        <f t="shared" si="154"/>
        <v/>
      </c>
      <c r="AD2928" s="59">
        <f>'Inventory Ref Sheet'!Y2928</f>
        <v>0</v>
      </c>
      <c r="AE2928" s="59">
        <f>'Inventory Ref Sheet'!Z2928</f>
        <v>0</v>
      </c>
      <c r="AF2928" s="102">
        <f>'Inventory Ref Sheet'!AA2928</f>
        <v>0</v>
      </c>
      <c r="AG2928" s="59">
        <f>'Inventory Ref Sheet'!AD2928</f>
        <v>0</v>
      </c>
      <c r="AH2928" s="59">
        <f>'Inventory Ref Sheet'!AE2928</f>
        <v>0</v>
      </c>
      <c r="AI2928" s="100" t="str">
        <f ca="1">IF('Inventory Ref Sheet'!AG2928&gt;0,YEAR(TODAY())-'Inventory Ref Sheet'!AG2928,"")</f>
        <v/>
      </c>
      <c r="AJ2928" s="99"/>
      <c r="AK2928" s="60">
        <f>'Inventory Ref Sheet'!AJ2928</f>
        <v>0</v>
      </c>
      <c r="AL2928" s="99"/>
      <c r="AM2928" s="97" t="str">
        <f t="shared" si="155"/>
        <v/>
      </c>
    </row>
    <row r="2929" spans="10:39" x14ac:dyDescent="0.25">
      <c r="J2929" s="59">
        <f>'Inventory Ref Sheet'!AK2929</f>
        <v>0</v>
      </c>
      <c r="K2929" s="59">
        <f>'Inventory Ref Sheet'!AL2929</f>
        <v>0</v>
      </c>
      <c r="L2929" s="59">
        <f>'Inventory Ref Sheet'!AM2929</f>
        <v>0</v>
      </c>
      <c r="M2929" s="59">
        <f>'Inventory Ref Sheet'!AP2929</f>
        <v>0</v>
      </c>
      <c r="N2929" s="59">
        <f>'Inventory Ref Sheet'!AQ2929</f>
        <v>0</v>
      </c>
      <c r="O2929" s="100" t="str">
        <f ca="1">IF('Inventory Ref Sheet'!AS2929&gt;0,YEAR(TODAY())-'Inventory Ref Sheet'!AS2929,"")</f>
        <v/>
      </c>
      <c r="P2929" s="95">
        <f>'Inventory Ref Sheet'!AU2929</f>
        <v>0</v>
      </c>
      <c r="Q2929" s="60">
        <f>'Inventory Ref Sheet'!AV2929</f>
        <v>0</v>
      </c>
      <c r="R2929" s="61"/>
      <c r="S2929" s="100" t="str">
        <f t="shared" si="153"/>
        <v/>
      </c>
      <c r="T2929" s="59">
        <f>'Inventory Ref Sheet'!M2929</f>
        <v>0</v>
      </c>
      <c r="U2929" s="102">
        <f>'Inventory Ref Sheet'!N2929</f>
        <v>0</v>
      </c>
      <c r="V2929" s="59">
        <f>'Inventory Ref Sheet'!O2929</f>
        <v>0</v>
      </c>
      <c r="W2929" s="59">
        <f>'Inventory Ref Sheet'!R2929</f>
        <v>0</v>
      </c>
      <c r="X2929" s="59">
        <f>'Inventory Ref Sheet'!S2929</f>
        <v>0</v>
      </c>
      <c r="Y2929" s="100" t="str">
        <f ca="1">IF('Inventory Ref Sheet'!U2929&gt;0,YEAR(TODAY())-'Inventory Ref Sheet'!U2929,"")</f>
        <v/>
      </c>
      <c r="Z2929" s="95">
        <f>'Inventory Ref Sheet'!W2929</f>
        <v>0</v>
      </c>
      <c r="AA2929" s="60">
        <f>'Inventory Ref Sheet'!X2929</f>
        <v>0</v>
      </c>
      <c r="AB2929" s="61"/>
      <c r="AC2929" s="97" t="str">
        <f t="shared" si="154"/>
        <v/>
      </c>
      <c r="AD2929" s="59">
        <f>'Inventory Ref Sheet'!Y2929</f>
        <v>0</v>
      </c>
      <c r="AE2929" s="59">
        <f>'Inventory Ref Sheet'!Z2929</f>
        <v>0</v>
      </c>
      <c r="AF2929" s="102">
        <f>'Inventory Ref Sheet'!AA2929</f>
        <v>0</v>
      </c>
      <c r="AG2929" s="59">
        <f>'Inventory Ref Sheet'!AD2929</f>
        <v>0</v>
      </c>
      <c r="AH2929" s="59">
        <f>'Inventory Ref Sheet'!AE2929</f>
        <v>0</v>
      </c>
      <c r="AI2929" s="100" t="str">
        <f ca="1">IF('Inventory Ref Sheet'!AG2929&gt;0,YEAR(TODAY())-'Inventory Ref Sheet'!AG2929,"")</f>
        <v/>
      </c>
      <c r="AJ2929" s="99"/>
      <c r="AK2929" s="60">
        <f>'Inventory Ref Sheet'!AJ2929</f>
        <v>0</v>
      </c>
      <c r="AL2929" s="99"/>
      <c r="AM2929" s="97" t="str">
        <f t="shared" si="155"/>
        <v/>
      </c>
    </row>
    <row r="2930" spans="10:39" x14ac:dyDescent="0.25">
      <c r="J2930" s="59">
        <f>'Inventory Ref Sheet'!AK2930</f>
        <v>0</v>
      </c>
      <c r="K2930" s="59">
        <f>'Inventory Ref Sheet'!AL2930</f>
        <v>0</v>
      </c>
      <c r="L2930" s="59">
        <f>'Inventory Ref Sheet'!AM2930</f>
        <v>0</v>
      </c>
      <c r="M2930" s="59">
        <f>'Inventory Ref Sheet'!AP2930</f>
        <v>0</v>
      </c>
      <c r="N2930" s="59">
        <f>'Inventory Ref Sheet'!AQ2930</f>
        <v>0</v>
      </c>
      <c r="O2930" s="100" t="str">
        <f ca="1">IF('Inventory Ref Sheet'!AS2930&gt;0,YEAR(TODAY())-'Inventory Ref Sheet'!AS2930,"")</f>
        <v/>
      </c>
      <c r="P2930" s="95">
        <f>'Inventory Ref Sheet'!AU2930</f>
        <v>0</v>
      </c>
      <c r="Q2930" s="60">
        <f>'Inventory Ref Sheet'!AV2930</f>
        <v>0</v>
      </c>
      <c r="R2930" s="61"/>
      <c r="S2930" s="100" t="str">
        <f t="shared" si="153"/>
        <v/>
      </c>
      <c r="T2930" s="59">
        <f>'Inventory Ref Sheet'!M2930</f>
        <v>0</v>
      </c>
      <c r="U2930" s="102">
        <f>'Inventory Ref Sheet'!N2930</f>
        <v>0</v>
      </c>
      <c r="V2930" s="59">
        <f>'Inventory Ref Sheet'!O2930</f>
        <v>0</v>
      </c>
      <c r="W2930" s="59">
        <f>'Inventory Ref Sheet'!R2930</f>
        <v>0</v>
      </c>
      <c r="X2930" s="59">
        <f>'Inventory Ref Sheet'!S2930</f>
        <v>0</v>
      </c>
      <c r="Y2930" s="100" t="str">
        <f ca="1">IF('Inventory Ref Sheet'!U2930&gt;0,YEAR(TODAY())-'Inventory Ref Sheet'!U2930,"")</f>
        <v/>
      </c>
      <c r="Z2930" s="95">
        <f>'Inventory Ref Sheet'!W2930</f>
        <v>0</v>
      </c>
      <c r="AA2930" s="60">
        <f>'Inventory Ref Sheet'!X2930</f>
        <v>0</v>
      </c>
      <c r="AB2930" s="61"/>
      <c r="AC2930" s="97" t="str">
        <f t="shared" si="154"/>
        <v/>
      </c>
      <c r="AD2930" s="59">
        <f>'Inventory Ref Sheet'!Y2930</f>
        <v>0</v>
      </c>
      <c r="AE2930" s="59">
        <f>'Inventory Ref Sheet'!Z2930</f>
        <v>0</v>
      </c>
      <c r="AF2930" s="102">
        <f>'Inventory Ref Sheet'!AA2930</f>
        <v>0</v>
      </c>
      <c r="AG2930" s="59">
        <f>'Inventory Ref Sheet'!AD2930</f>
        <v>0</v>
      </c>
      <c r="AH2930" s="59">
        <f>'Inventory Ref Sheet'!AE2930</f>
        <v>0</v>
      </c>
      <c r="AI2930" s="100" t="str">
        <f ca="1">IF('Inventory Ref Sheet'!AG2930&gt;0,YEAR(TODAY())-'Inventory Ref Sheet'!AG2930,"")</f>
        <v/>
      </c>
      <c r="AJ2930" s="99"/>
      <c r="AK2930" s="60">
        <f>'Inventory Ref Sheet'!AJ2930</f>
        <v>0</v>
      </c>
      <c r="AL2930" s="99"/>
      <c r="AM2930" s="97" t="str">
        <f t="shared" si="155"/>
        <v/>
      </c>
    </row>
    <row r="2931" spans="10:39" x14ac:dyDescent="0.25">
      <c r="J2931" s="59">
        <f>'Inventory Ref Sheet'!AK2931</f>
        <v>0</v>
      </c>
      <c r="K2931" s="59">
        <f>'Inventory Ref Sheet'!AL2931</f>
        <v>0</v>
      </c>
      <c r="L2931" s="59">
        <f>'Inventory Ref Sheet'!AM2931</f>
        <v>0</v>
      </c>
      <c r="M2931" s="59">
        <f>'Inventory Ref Sheet'!AP2931</f>
        <v>0</v>
      </c>
      <c r="N2931" s="59">
        <f>'Inventory Ref Sheet'!AQ2931</f>
        <v>0</v>
      </c>
      <c r="O2931" s="100" t="str">
        <f ca="1">IF('Inventory Ref Sheet'!AS2931&gt;0,YEAR(TODAY())-'Inventory Ref Sheet'!AS2931,"")</f>
        <v/>
      </c>
      <c r="P2931" s="95">
        <f>'Inventory Ref Sheet'!AU2931</f>
        <v>0</v>
      </c>
      <c r="Q2931" s="60">
        <f>'Inventory Ref Sheet'!AV2931</f>
        <v>0</v>
      </c>
      <c r="R2931" s="61"/>
      <c r="S2931" s="100" t="str">
        <f t="shared" si="153"/>
        <v/>
      </c>
      <c r="T2931" s="59">
        <f>'Inventory Ref Sheet'!M2931</f>
        <v>0</v>
      </c>
      <c r="U2931" s="102">
        <f>'Inventory Ref Sheet'!N2931</f>
        <v>0</v>
      </c>
      <c r="V2931" s="59">
        <f>'Inventory Ref Sheet'!O2931</f>
        <v>0</v>
      </c>
      <c r="W2931" s="59">
        <f>'Inventory Ref Sheet'!R2931</f>
        <v>0</v>
      </c>
      <c r="X2931" s="59">
        <f>'Inventory Ref Sheet'!S2931</f>
        <v>0</v>
      </c>
      <c r="Y2931" s="100" t="str">
        <f ca="1">IF('Inventory Ref Sheet'!U2931&gt;0,YEAR(TODAY())-'Inventory Ref Sheet'!U2931,"")</f>
        <v/>
      </c>
      <c r="Z2931" s="95">
        <f>'Inventory Ref Sheet'!W2931</f>
        <v>0</v>
      </c>
      <c r="AA2931" s="60">
        <f>'Inventory Ref Sheet'!X2931</f>
        <v>0</v>
      </c>
      <c r="AB2931" s="61"/>
      <c r="AC2931" s="97" t="str">
        <f t="shared" si="154"/>
        <v/>
      </c>
      <c r="AD2931" s="59">
        <f>'Inventory Ref Sheet'!Y2931</f>
        <v>0</v>
      </c>
      <c r="AE2931" s="59">
        <f>'Inventory Ref Sheet'!Z2931</f>
        <v>0</v>
      </c>
      <c r="AF2931" s="102">
        <f>'Inventory Ref Sheet'!AA2931</f>
        <v>0</v>
      </c>
      <c r="AG2931" s="59">
        <f>'Inventory Ref Sheet'!AD2931</f>
        <v>0</v>
      </c>
      <c r="AH2931" s="59">
        <f>'Inventory Ref Sheet'!AE2931</f>
        <v>0</v>
      </c>
      <c r="AI2931" s="100" t="str">
        <f ca="1">IF('Inventory Ref Sheet'!AG2931&gt;0,YEAR(TODAY())-'Inventory Ref Sheet'!AG2931,"")</f>
        <v/>
      </c>
      <c r="AJ2931" s="99"/>
      <c r="AK2931" s="60">
        <f>'Inventory Ref Sheet'!AJ2931</f>
        <v>0</v>
      </c>
      <c r="AL2931" s="99"/>
      <c r="AM2931" s="97" t="str">
        <f t="shared" si="155"/>
        <v/>
      </c>
    </row>
    <row r="2932" spans="10:39" x14ac:dyDescent="0.25">
      <c r="J2932" s="59">
        <f>'Inventory Ref Sheet'!AK2932</f>
        <v>0</v>
      </c>
      <c r="K2932" s="59">
        <f>'Inventory Ref Sheet'!AL2932</f>
        <v>0</v>
      </c>
      <c r="L2932" s="59">
        <f>'Inventory Ref Sheet'!AM2932</f>
        <v>0</v>
      </c>
      <c r="M2932" s="59">
        <f>'Inventory Ref Sheet'!AP2932</f>
        <v>0</v>
      </c>
      <c r="N2932" s="59">
        <f>'Inventory Ref Sheet'!AQ2932</f>
        <v>0</v>
      </c>
      <c r="O2932" s="100" t="str">
        <f ca="1">IF('Inventory Ref Sheet'!AS2932&gt;0,YEAR(TODAY())-'Inventory Ref Sheet'!AS2932,"")</f>
        <v/>
      </c>
      <c r="P2932" s="95">
        <f>'Inventory Ref Sheet'!AU2932</f>
        <v>0</v>
      </c>
      <c r="Q2932" s="60">
        <f>'Inventory Ref Sheet'!AV2932</f>
        <v>0</v>
      </c>
      <c r="R2932" s="61"/>
      <c r="S2932" s="100" t="str">
        <f t="shared" si="153"/>
        <v/>
      </c>
      <c r="T2932" s="59">
        <f>'Inventory Ref Sheet'!M2932</f>
        <v>0</v>
      </c>
      <c r="U2932" s="102">
        <f>'Inventory Ref Sheet'!N2932</f>
        <v>0</v>
      </c>
      <c r="V2932" s="59">
        <f>'Inventory Ref Sheet'!O2932</f>
        <v>0</v>
      </c>
      <c r="W2932" s="59">
        <f>'Inventory Ref Sheet'!R2932</f>
        <v>0</v>
      </c>
      <c r="X2932" s="59">
        <f>'Inventory Ref Sheet'!S2932</f>
        <v>0</v>
      </c>
      <c r="Y2932" s="100" t="str">
        <f ca="1">IF('Inventory Ref Sheet'!U2932&gt;0,YEAR(TODAY())-'Inventory Ref Sheet'!U2932,"")</f>
        <v/>
      </c>
      <c r="Z2932" s="95">
        <f>'Inventory Ref Sheet'!W2932</f>
        <v>0</v>
      </c>
      <c r="AA2932" s="60">
        <f>'Inventory Ref Sheet'!X2932</f>
        <v>0</v>
      </c>
      <c r="AB2932" s="61"/>
      <c r="AC2932" s="97" t="str">
        <f t="shared" si="154"/>
        <v/>
      </c>
      <c r="AD2932" s="59">
        <f>'Inventory Ref Sheet'!Y2932</f>
        <v>0</v>
      </c>
      <c r="AE2932" s="59">
        <f>'Inventory Ref Sheet'!Z2932</f>
        <v>0</v>
      </c>
      <c r="AF2932" s="102">
        <f>'Inventory Ref Sheet'!AA2932</f>
        <v>0</v>
      </c>
      <c r="AG2932" s="59">
        <f>'Inventory Ref Sheet'!AD2932</f>
        <v>0</v>
      </c>
      <c r="AH2932" s="59">
        <f>'Inventory Ref Sheet'!AE2932</f>
        <v>0</v>
      </c>
      <c r="AI2932" s="100" t="str">
        <f ca="1">IF('Inventory Ref Sheet'!AG2932&gt;0,YEAR(TODAY())-'Inventory Ref Sheet'!AG2932,"")</f>
        <v/>
      </c>
      <c r="AJ2932" s="99"/>
      <c r="AK2932" s="60">
        <f>'Inventory Ref Sheet'!AJ2932</f>
        <v>0</v>
      </c>
      <c r="AL2932" s="99"/>
      <c r="AM2932" s="97" t="str">
        <f t="shared" si="155"/>
        <v/>
      </c>
    </row>
    <row r="2933" spans="10:39" x14ac:dyDescent="0.25">
      <c r="J2933" s="59">
        <f>'Inventory Ref Sheet'!AK2933</f>
        <v>0</v>
      </c>
      <c r="K2933" s="59">
        <f>'Inventory Ref Sheet'!AL2933</f>
        <v>0</v>
      </c>
      <c r="L2933" s="59">
        <f>'Inventory Ref Sheet'!AM2933</f>
        <v>0</v>
      </c>
      <c r="M2933" s="59">
        <f>'Inventory Ref Sheet'!AP2933</f>
        <v>0</v>
      </c>
      <c r="N2933" s="59">
        <f>'Inventory Ref Sheet'!AQ2933</f>
        <v>0</v>
      </c>
      <c r="O2933" s="100" t="str">
        <f ca="1">IF('Inventory Ref Sheet'!AS2933&gt;0,YEAR(TODAY())-'Inventory Ref Sheet'!AS2933,"")</f>
        <v/>
      </c>
      <c r="P2933" s="95">
        <f>'Inventory Ref Sheet'!AU2933</f>
        <v>0</v>
      </c>
      <c r="Q2933" s="60">
        <f>'Inventory Ref Sheet'!AV2933</f>
        <v>0</v>
      </c>
      <c r="R2933" s="61"/>
      <c r="S2933" s="100" t="str">
        <f t="shared" si="153"/>
        <v/>
      </c>
      <c r="T2933" s="59">
        <f>'Inventory Ref Sheet'!M2933</f>
        <v>0</v>
      </c>
      <c r="U2933" s="102">
        <f>'Inventory Ref Sheet'!N2933</f>
        <v>0</v>
      </c>
      <c r="V2933" s="59">
        <f>'Inventory Ref Sheet'!O2933</f>
        <v>0</v>
      </c>
      <c r="W2933" s="59">
        <f>'Inventory Ref Sheet'!R2933</f>
        <v>0</v>
      </c>
      <c r="X2933" s="59">
        <f>'Inventory Ref Sheet'!S2933</f>
        <v>0</v>
      </c>
      <c r="Y2933" s="100" t="str">
        <f ca="1">IF('Inventory Ref Sheet'!U2933&gt;0,YEAR(TODAY())-'Inventory Ref Sheet'!U2933,"")</f>
        <v/>
      </c>
      <c r="Z2933" s="95">
        <f>'Inventory Ref Sheet'!W2933</f>
        <v>0</v>
      </c>
      <c r="AA2933" s="60">
        <f>'Inventory Ref Sheet'!X2933</f>
        <v>0</v>
      </c>
      <c r="AB2933" s="61"/>
      <c r="AC2933" s="97" t="str">
        <f t="shared" si="154"/>
        <v/>
      </c>
      <c r="AD2933" s="59">
        <f>'Inventory Ref Sheet'!Y2933</f>
        <v>0</v>
      </c>
      <c r="AE2933" s="59">
        <f>'Inventory Ref Sheet'!Z2933</f>
        <v>0</v>
      </c>
      <c r="AF2933" s="102">
        <f>'Inventory Ref Sheet'!AA2933</f>
        <v>0</v>
      </c>
      <c r="AG2933" s="59">
        <f>'Inventory Ref Sheet'!AD2933</f>
        <v>0</v>
      </c>
      <c r="AH2933" s="59">
        <f>'Inventory Ref Sheet'!AE2933</f>
        <v>0</v>
      </c>
      <c r="AI2933" s="100" t="str">
        <f ca="1">IF('Inventory Ref Sheet'!AG2933&gt;0,YEAR(TODAY())-'Inventory Ref Sheet'!AG2933,"")</f>
        <v/>
      </c>
      <c r="AJ2933" s="99"/>
      <c r="AK2933" s="60">
        <f>'Inventory Ref Sheet'!AJ2933</f>
        <v>0</v>
      </c>
      <c r="AL2933" s="99"/>
      <c r="AM2933" s="97" t="str">
        <f t="shared" si="155"/>
        <v/>
      </c>
    </row>
    <row r="2934" spans="10:39" x14ac:dyDescent="0.25">
      <c r="J2934" s="59">
        <f>'Inventory Ref Sheet'!AK2934</f>
        <v>0</v>
      </c>
      <c r="K2934" s="59">
        <f>'Inventory Ref Sheet'!AL2934</f>
        <v>0</v>
      </c>
      <c r="L2934" s="59">
        <f>'Inventory Ref Sheet'!AM2934</f>
        <v>0</v>
      </c>
      <c r="M2934" s="59">
        <f>'Inventory Ref Sheet'!AP2934</f>
        <v>0</v>
      </c>
      <c r="N2934" s="59">
        <f>'Inventory Ref Sheet'!AQ2934</f>
        <v>0</v>
      </c>
      <c r="O2934" s="100" t="str">
        <f ca="1">IF('Inventory Ref Sheet'!AS2934&gt;0,YEAR(TODAY())-'Inventory Ref Sheet'!AS2934,"")</f>
        <v/>
      </c>
      <c r="P2934" s="95">
        <f>'Inventory Ref Sheet'!AU2934</f>
        <v>0</v>
      </c>
      <c r="Q2934" s="60">
        <f>'Inventory Ref Sheet'!AV2934</f>
        <v>0</v>
      </c>
      <c r="R2934" s="61"/>
      <c r="S2934" s="100" t="str">
        <f t="shared" si="153"/>
        <v/>
      </c>
      <c r="T2934" s="59">
        <f>'Inventory Ref Sheet'!M2934</f>
        <v>0</v>
      </c>
      <c r="U2934" s="102">
        <f>'Inventory Ref Sheet'!N2934</f>
        <v>0</v>
      </c>
      <c r="V2934" s="59">
        <f>'Inventory Ref Sheet'!O2934</f>
        <v>0</v>
      </c>
      <c r="W2934" s="59">
        <f>'Inventory Ref Sheet'!R2934</f>
        <v>0</v>
      </c>
      <c r="X2934" s="59">
        <f>'Inventory Ref Sheet'!S2934</f>
        <v>0</v>
      </c>
      <c r="Y2934" s="100" t="str">
        <f ca="1">IF('Inventory Ref Sheet'!U2934&gt;0,YEAR(TODAY())-'Inventory Ref Sheet'!U2934,"")</f>
        <v/>
      </c>
      <c r="Z2934" s="95">
        <f>'Inventory Ref Sheet'!W2934</f>
        <v>0</v>
      </c>
      <c r="AA2934" s="60">
        <f>'Inventory Ref Sheet'!X2934</f>
        <v>0</v>
      </c>
      <c r="AB2934" s="61"/>
      <c r="AC2934" s="97" t="str">
        <f t="shared" si="154"/>
        <v/>
      </c>
      <c r="AD2934" s="59">
        <f>'Inventory Ref Sheet'!Y2934</f>
        <v>0</v>
      </c>
      <c r="AE2934" s="59">
        <f>'Inventory Ref Sheet'!Z2934</f>
        <v>0</v>
      </c>
      <c r="AF2934" s="102">
        <f>'Inventory Ref Sheet'!AA2934</f>
        <v>0</v>
      </c>
      <c r="AG2934" s="59">
        <f>'Inventory Ref Sheet'!AD2934</f>
        <v>0</v>
      </c>
      <c r="AH2934" s="59">
        <f>'Inventory Ref Sheet'!AE2934</f>
        <v>0</v>
      </c>
      <c r="AI2934" s="100" t="str">
        <f ca="1">IF('Inventory Ref Sheet'!AG2934&gt;0,YEAR(TODAY())-'Inventory Ref Sheet'!AG2934,"")</f>
        <v/>
      </c>
      <c r="AJ2934" s="99"/>
      <c r="AK2934" s="60">
        <f>'Inventory Ref Sheet'!AJ2934</f>
        <v>0</v>
      </c>
      <c r="AL2934" s="99"/>
      <c r="AM2934" s="97" t="str">
        <f t="shared" si="155"/>
        <v/>
      </c>
    </row>
    <row r="2935" spans="10:39" x14ac:dyDescent="0.25">
      <c r="J2935" s="59">
        <f>'Inventory Ref Sheet'!AK2935</f>
        <v>0</v>
      </c>
      <c r="K2935" s="59">
        <f>'Inventory Ref Sheet'!AL2935</f>
        <v>0</v>
      </c>
      <c r="L2935" s="59">
        <f>'Inventory Ref Sheet'!AM2935</f>
        <v>0</v>
      </c>
      <c r="M2935" s="59">
        <f>'Inventory Ref Sheet'!AP2935</f>
        <v>0</v>
      </c>
      <c r="N2935" s="59">
        <f>'Inventory Ref Sheet'!AQ2935</f>
        <v>0</v>
      </c>
      <c r="O2935" s="100" t="str">
        <f ca="1">IF('Inventory Ref Sheet'!AS2935&gt;0,YEAR(TODAY())-'Inventory Ref Sheet'!AS2935,"")</f>
        <v/>
      </c>
      <c r="P2935" s="95">
        <f>'Inventory Ref Sheet'!AU2935</f>
        <v>0</v>
      </c>
      <c r="Q2935" s="60">
        <f>'Inventory Ref Sheet'!AV2935</f>
        <v>0</v>
      </c>
      <c r="R2935" s="61"/>
      <c r="S2935" s="100" t="str">
        <f t="shared" si="153"/>
        <v/>
      </c>
      <c r="T2935" s="59">
        <f>'Inventory Ref Sheet'!M2935</f>
        <v>0</v>
      </c>
      <c r="U2935" s="102">
        <f>'Inventory Ref Sheet'!N2935</f>
        <v>0</v>
      </c>
      <c r="V2935" s="59">
        <f>'Inventory Ref Sheet'!O2935</f>
        <v>0</v>
      </c>
      <c r="W2935" s="59">
        <f>'Inventory Ref Sheet'!R2935</f>
        <v>0</v>
      </c>
      <c r="X2935" s="59">
        <f>'Inventory Ref Sheet'!S2935</f>
        <v>0</v>
      </c>
      <c r="Y2935" s="100" t="str">
        <f ca="1">IF('Inventory Ref Sheet'!U2935&gt;0,YEAR(TODAY())-'Inventory Ref Sheet'!U2935,"")</f>
        <v/>
      </c>
      <c r="Z2935" s="95">
        <f>'Inventory Ref Sheet'!W2935</f>
        <v>0</v>
      </c>
      <c r="AA2935" s="60">
        <f>'Inventory Ref Sheet'!X2935</f>
        <v>0</v>
      </c>
      <c r="AB2935" s="61"/>
      <c r="AC2935" s="97" t="str">
        <f t="shared" si="154"/>
        <v/>
      </c>
      <c r="AD2935" s="59">
        <f>'Inventory Ref Sheet'!Y2935</f>
        <v>0</v>
      </c>
      <c r="AE2935" s="59">
        <f>'Inventory Ref Sheet'!Z2935</f>
        <v>0</v>
      </c>
      <c r="AF2935" s="102">
        <f>'Inventory Ref Sheet'!AA2935</f>
        <v>0</v>
      </c>
      <c r="AG2935" s="59">
        <f>'Inventory Ref Sheet'!AD2935</f>
        <v>0</v>
      </c>
      <c r="AH2935" s="59">
        <f>'Inventory Ref Sheet'!AE2935</f>
        <v>0</v>
      </c>
      <c r="AI2935" s="100" t="str">
        <f ca="1">IF('Inventory Ref Sheet'!AG2935&gt;0,YEAR(TODAY())-'Inventory Ref Sheet'!AG2935,"")</f>
        <v/>
      </c>
      <c r="AJ2935" s="99"/>
      <c r="AK2935" s="60">
        <f>'Inventory Ref Sheet'!AJ2935</f>
        <v>0</v>
      </c>
      <c r="AL2935" s="99"/>
      <c r="AM2935" s="97" t="str">
        <f t="shared" si="155"/>
        <v/>
      </c>
    </row>
    <row r="2936" spans="10:39" x14ac:dyDescent="0.25">
      <c r="J2936" s="59">
        <f>'Inventory Ref Sheet'!AK2936</f>
        <v>0</v>
      </c>
      <c r="K2936" s="59">
        <f>'Inventory Ref Sheet'!AL2936</f>
        <v>0</v>
      </c>
      <c r="L2936" s="59">
        <f>'Inventory Ref Sheet'!AM2936</f>
        <v>0</v>
      </c>
      <c r="M2936" s="59">
        <f>'Inventory Ref Sheet'!AP2936</f>
        <v>0</v>
      </c>
      <c r="N2936" s="59">
        <f>'Inventory Ref Sheet'!AQ2936</f>
        <v>0</v>
      </c>
      <c r="O2936" s="100" t="str">
        <f ca="1">IF('Inventory Ref Sheet'!AS2936&gt;0,YEAR(TODAY())-'Inventory Ref Sheet'!AS2936,"")</f>
        <v/>
      </c>
      <c r="P2936" s="95">
        <f>'Inventory Ref Sheet'!AU2936</f>
        <v>0</v>
      </c>
      <c r="Q2936" s="60">
        <f>'Inventory Ref Sheet'!AV2936</f>
        <v>0</v>
      </c>
      <c r="R2936" s="61"/>
      <c r="S2936" s="100" t="str">
        <f t="shared" si="153"/>
        <v/>
      </c>
      <c r="T2936" s="59">
        <f>'Inventory Ref Sheet'!M2936</f>
        <v>0</v>
      </c>
      <c r="U2936" s="102">
        <f>'Inventory Ref Sheet'!N2936</f>
        <v>0</v>
      </c>
      <c r="V2936" s="59">
        <f>'Inventory Ref Sheet'!O2936</f>
        <v>0</v>
      </c>
      <c r="W2936" s="59">
        <f>'Inventory Ref Sheet'!R2936</f>
        <v>0</v>
      </c>
      <c r="X2936" s="59">
        <f>'Inventory Ref Sheet'!S2936</f>
        <v>0</v>
      </c>
      <c r="Y2936" s="100" t="str">
        <f ca="1">IF('Inventory Ref Sheet'!U2936&gt;0,YEAR(TODAY())-'Inventory Ref Sheet'!U2936,"")</f>
        <v/>
      </c>
      <c r="Z2936" s="95">
        <f>'Inventory Ref Sheet'!W2936</f>
        <v>0</v>
      </c>
      <c r="AA2936" s="60">
        <f>'Inventory Ref Sheet'!X2936</f>
        <v>0</v>
      </c>
      <c r="AB2936" s="61"/>
      <c r="AC2936" s="97" t="str">
        <f t="shared" si="154"/>
        <v/>
      </c>
      <c r="AD2936" s="59">
        <f>'Inventory Ref Sheet'!Y2936</f>
        <v>0</v>
      </c>
      <c r="AE2936" s="59">
        <f>'Inventory Ref Sheet'!Z2936</f>
        <v>0</v>
      </c>
      <c r="AF2936" s="102">
        <f>'Inventory Ref Sheet'!AA2936</f>
        <v>0</v>
      </c>
      <c r="AG2936" s="59">
        <f>'Inventory Ref Sheet'!AD2936</f>
        <v>0</v>
      </c>
      <c r="AH2936" s="59">
        <f>'Inventory Ref Sheet'!AE2936</f>
        <v>0</v>
      </c>
      <c r="AI2936" s="100" t="str">
        <f ca="1">IF('Inventory Ref Sheet'!AG2936&gt;0,YEAR(TODAY())-'Inventory Ref Sheet'!AG2936,"")</f>
        <v/>
      </c>
      <c r="AJ2936" s="99"/>
      <c r="AK2936" s="60">
        <f>'Inventory Ref Sheet'!AJ2936</f>
        <v>0</v>
      </c>
      <c r="AL2936" s="99"/>
      <c r="AM2936" s="97" t="str">
        <f t="shared" si="155"/>
        <v/>
      </c>
    </row>
    <row r="2937" spans="10:39" x14ac:dyDescent="0.25">
      <c r="J2937" s="59">
        <f>'Inventory Ref Sheet'!AK2937</f>
        <v>0</v>
      </c>
      <c r="K2937" s="59">
        <f>'Inventory Ref Sheet'!AL2937</f>
        <v>0</v>
      </c>
      <c r="L2937" s="59">
        <f>'Inventory Ref Sheet'!AM2937</f>
        <v>0</v>
      </c>
      <c r="M2937" s="59">
        <f>'Inventory Ref Sheet'!AP2937</f>
        <v>0</v>
      </c>
      <c r="N2937" s="59">
        <f>'Inventory Ref Sheet'!AQ2937</f>
        <v>0</v>
      </c>
      <c r="O2937" s="100" t="str">
        <f ca="1">IF('Inventory Ref Sheet'!AS2937&gt;0,YEAR(TODAY())-'Inventory Ref Sheet'!AS2937,"")</f>
        <v/>
      </c>
      <c r="P2937" s="95">
        <f>'Inventory Ref Sheet'!AU2937</f>
        <v>0</v>
      </c>
      <c r="Q2937" s="60">
        <f>'Inventory Ref Sheet'!AV2937</f>
        <v>0</v>
      </c>
      <c r="R2937" s="61"/>
      <c r="S2937" s="100" t="str">
        <f t="shared" si="153"/>
        <v/>
      </c>
      <c r="T2937" s="59">
        <f>'Inventory Ref Sheet'!M2937</f>
        <v>0</v>
      </c>
      <c r="U2937" s="102">
        <f>'Inventory Ref Sheet'!N2937</f>
        <v>0</v>
      </c>
      <c r="V2937" s="59">
        <f>'Inventory Ref Sheet'!O2937</f>
        <v>0</v>
      </c>
      <c r="W2937" s="59">
        <f>'Inventory Ref Sheet'!R2937</f>
        <v>0</v>
      </c>
      <c r="X2937" s="59">
        <f>'Inventory Ref Sheet'!S2937</f>
        <v>0</v>
      </c>
      <c r="Y2937" s="100" t="str">
        <f ca="1">IF('Inventory Ref Sheet'!U2937&gt;0,YEAR(TODAY())-'Inventory Ref Sheet'!U2937,"")</f>
        <v/>
      </c>
      <c r="Z2937" s="95">
        <f>'Inventory Ref Sheet'!W2937</f>
        <v>0</v>
      </c>
      <c r="AA2937" s="60">
        <f>'Inventory Ref Sheet'!X2937</f>
        <v>0</v>
      </c>
      <c r="AB2937" s="61"/>
      <c r="AC2937" s="97" t="str">
        <f t="shared" si="154"/>
        <v/>
      </c>
      <c r="AD2937" s="59">
        <f>'Inventory Ref Sheet'!Y2937</f>
        <v>0</v>
      </c>
      <c r="AE2937" s="59">
        <f>'Inventory Ref Sheet'!Z2937</f>
        <v>0</v>
      </c>
      <c r="AF2937" s="102">
        <f>'Inventory Ref Sheet'!AA2937</f>
        <v>0</v>
      </c>
      <c r="AG2937" s="59">
        <f>'Inventory Ref Sheet'!AD2937</f>
        <v>0</v>
      </c>
      <c r="AH2937" s="59">
        <f>'Inventory Ref Sheet'!AE2937</f>
        <v>0</v>
      </c>
      <c r="AI2937" s="100" t="str">
        <f ca="1">IF('Inventory Ref Sheet'!AG2937&gt;0,YEAR(TODAY())-'Inventory Ref Sheet'!AG2937,"")</f>
        <v/>
      </c>
      <c r="AJ2937" s="99"/>
      <c r="AK2937" s="60">
        <f>'Inventory Ref Sheet'!AJ2937</f>
        <v>0</v>
      </c>
      <c r="AL2937" s="99"/>
      <c r="AM2937" s="97" t="str">
        <f t="shared" si="155"/>
        <v/>
      </c>
    </row>
    <row r="2938" spans="10:39" x14ac:dyDescent="0.25">
      <c r="J2938" s="59">
        <f>'Inventory Ref Sheet'!AK2938</f>
        <v>0</v>
      </c>
      <c r="K2938" s="59">
        <f>'Inventory Ref Sheet'!AL2938</f>
        <v>0</v>
      </c>
      <c r="L2938" s="59">
        <f>'Inventory Ref Sheet'!AM2938</f>
        <v>0</v>
      </c>
      <c r="M2938" s="59">
        <f>'Inventory Ref Sheet'!AP2938</f>
        <v>0</v>
      </c>
      <c r="N2938" s="59">
        <f>'Inventory Ref Sheet'!AQ2938</f>
        <v>0</v>
      </c>
      <c r="O2938" s="100" t="str">
        <f ca="1">IF('Inventory Ref Sheet'!AS2938&gt;0,YEAR(TODAY())-'Inventory Ref Sheet'!AS2938,"")</f>
        <v/>
      </c>
      <c r="P2938" s="95">
        <f>'Inventory Ref Sheet'!AU2938</f>
        <v>0</v>
      </c>
      <c r="Q2938" s="60">
        <f>'Inventory Ref Sheet'!AV2938</f>
        <v>0</v>
      </c>
      <c r="R2938" s="61"/>
      <c r="S2938" s="100" t="str">
        <f t="shared" si="153"/>
        <v/>
      </c>
      <c r="T2938" s="59">
        <f>'Inventory Ref Sheet'!M2938</f>
        <v>0</v>
      </c>
      <c r="U2938" s="102">
        <f>'Inventory Ref Sheet'!N2938</f>
        <v>0</v>
      </c>
      <c r="V2938" s="59">
        <f>'Inventory Ref Sheet'!O2938</f>
        <v>0</v>
      </c>
      <c r="W2938" s="59">
        <f>'Inventory Ref Sheet'!R2938</f>
        <v>0</v>
      </c>
      <c r="X2938" s="59">
        <f>'Inventory Ref Sheet'!S2938</f>
        <v>0</v>
      </c>
      <c r="Y2938" s="100" t="str">
        <f ca="1">IF('Inventory Ref Sheet'!U2938&gt;0,YEAR(TODAY())-'Inventory Ref Sheet'!U2938,"")</f>
        <v/>
      </c>
      <c r="Z2938" s="95">
        <f>'Inventory Ref Sheet'!W2938</f>
        <v>0</v>
      </c>
      <c r="AA2938" s="60">
        <f>'Inventory Ref Sheet'!X2938</f>
        <v>0</v>
      </c>
      <c r="AB2938" s="61"/>
      <c r="AC2938" s="97" t="str">
        <f t="shared" si="154"/>
        <v/>
      </c>
      <c r="AD2938" s="59">
        <f>'Inventory Ref Sheet'!Y2938</f>
        <v>0</v>
      </c>
      <c r="AE2938" s="59">
        <f>'Inventory Ref Sheet'!Z2938</f>
        <v>0</v>
      </c>
      <c r="AF2938" s="102">
        <f>'Inventory Ref Sheet'!AA2938</f>
        <v>0</v>
      </c>
      <c r="AG2938" s="59">
        <f>'Inventory Ref Sheet'!AD2938</f>
        <v>0</v>
      </c>
      <c r="AH2938" s="59">
        <f>'Inventory Ref Sheet'!AE2938</f>
        <v>0</v>
      </c>
      <c r="AI2938" s="100" t="str">
        <f ca="1">IF('Inventory Ref Sheet'!AG2938&gt;0,YEAR(TODAY())-'Inventory Ref Sheet'!AG2938,"")</f>
        <v/>
      </c>
      <c r="AJ2938" s="99"/>
      <c r="AK2938" s="60">
        <f>'Inventory Ref Sheet'!AJ2938</f>
        <v>0</v>
      </c>
      <c r="AL2938" s="99"/>
      <c r="AM2938" s="97" t="str">
        <f t="shared" si="155"/>
        <v/>
      </c>
    </row>
    <row r="2939" spans="10:39" x14ac:dyDescent="0.25">
      <c r="J2939" s="59">
        <f>'Inventory Ref Sheet'!AK2939</f>
        <v>0</v>
      </c>
      <c r="K2939" s="59">
        <f>'Inventory Ref Sheet'!AL2939</f>
        <v>0</v>
      </c>
      <c r="L2939" s="59">
        <f>'Inventory Ref Sheet'!AM2939</f>
        <v>0</v>
      </c>
      <c r="M2939" s="59">
        <f>'Inventory Ref Sheet'!AP2939</f>
        <v>0</v>
      </c>
      <c r="N2939" s="59">
        <f>'Inventory Ref Sheet'!AQ2939</f>
        <v>0</v>
      </c>
      <c r="O2939" s="100" t="str">
        <f ca="1">IF('Inventory Ref Sheet'!AS2939&gt;0,YEAR(TODAY())-'Inventory Ref Sheet'!AS2939,"")</f>
        <v/>
      </c>
      <c r="P2939" s="95">
        <f>'Inventory Ref Sheet'!AU2939</f>
        <v>0</v>
      </c>
      <c r="Q2939" s="60">
        <f>'Inventory Ref Sheet'!AV2939</f>
        <v>0</v>
      </c>
      <c r="R2939" s="61"/>
      <c r="S2939" s="100" t="str">
        <f t="shared" si="153"/>
        <v/>
      </c>
      <c r="T2939" s="59">
        <f>'Inventory Ref Sheet'!M2939</f>
        <v>0</v>
      </c>
      <c r="U2939" s="102">
        <f>'Inventory Ref Sheet'!N2939</f>
        <v>0</v>
      </c>
      <c r="V2939" s="59">
        <f>'Inventory Ref Sheet'!O2939</f>
        <v>0</v>
      </c>
      <c r="W2939" s="59">
        <f>'Inventory Ref Sheet'!R2939</f>
        <v>0</v>
      </c>
      <c r="X2939" s="59">
        <f>'Inventory Ref Sheet'!S2939</f>
        <v>0</v>
      </c>
      <c r="Y2939" s="100" t="str">
        <f ca="1">IF('Inventory Ref Sheet'!U2939&gt;0,YEAR(TODAY())-'Inventory Ref Sheet'!U2939,"")</f>
        <v/>
      </c>
      <c r="Z2939" s="95">
        <f>'Inventory Ref Sheet'!W2939</f>
        <v>0</v>
      </c>
      <c r="AA2939" s="60">
        <f>'Inventory Ref Sheet'!X2939</f>
        <v>0</v>
      </c>
      <c r="AB2939" s="61"/>
      <c r="AC2939" s="97" t="str">
        <f t="shared" si="154"/>
        <v/>
      </c>
      <c r="AD2939" s="59">
        <f>'Inventory Ref Sheet'!Y2939</f>
        <v>0</v>
      </c>
      <c r="AE2939" s="59">
        <f>'Inventory Ref Sheet'!Z2939</f>
        <v>0</v>
      </c>
      <c r="AF2939" s="102">
        <f>'Inventory Ref Sheet'!AA2939</f>
        <v>0</v>
      </c>
      <c r="AG2939" s="59">
        <f>'Inventory Ref Sheet'!AD2939</f>
        <v>0</v>
      </c>
      <c r="AH2939" s="59">
        <f>'Inventory Ref Sheet'!AE2939</f>
        <v>0</v>
      </c>
      <c r="AI2939" s="100" t="str">
        <f ca="1">IF('Inventory Ref Sheet'!AG2939&gt;0,YEAR(TODAY())-'Inventory Ref Sheet'!AG2939,"")</f>
        <v/>
      </c>
      <c r="AJ2939" s="99"/>
      <c r="AK2939" s="60">
        <f>'Inventory Ref Sheet'!AJ2939</f>
        <v>0</v>
      </c>
      <c r="AL2939" s="99"/>
      <c r="AM2939" s="97" t="str">
        <f t="shared" si="155"/>
        <v/>
      </c>
    </row>
    <row r="2940" spans="10:39" x14ac:dyDescent="0.25">
      <c r="J2940" s="59">
        <f>'Inventory Ref Sheet'!AK2940</f>
        <v>0</v>
      </c>
      <c r="K2940" s="59">
        <f>'Inventory Ref Sheet'!AL2940</f>
        <v>0</v>
      </c>
      <c r="L2940" s="59">
        <f>'Inventory Ref Sheet'!AM2940</f>
        <v>0</v>
      </c>
      <c r="M2940" s="59">
        <f>'Inventory Ref Sheet'!AP2940</f>
        <v>0</v>
      </c>
      <c r="N2940" s="59">
        <f>'Inventory Ref Sheet'!AQ2940</f>
        <v>0</v>
      </c>
      <c r="O2940" s="100" t="str">
        <f ca="1">IF('Inventory Ref Sheet'!AS2940&gt;0,YEAR(TODAY())-'Inventory Ref Sheet'!AS2940,"")</f>
        <v/>
      </c>
      <c r="P2940" s="95">
        <f>'Inventory Ref Sheet'!AU2940</f>
        <v>0</v>
      </c>
      <c r="Q2940" s="60">
        <f>'Inventory Ref Sheet'!AV2940</f>
        <v>0</v>
      </c>
      <c r="R2940" s="61"/>
      <c r="S2940" s="100" t="str">
        <f t="shared" si="153"/>
        <v/>
      </c>
      <c r="T2940" s="59">
        <f>'Inventory Ref Sheet'!M2940</f>
        <v>0</v>
      </c>
      <c r="U2940" s="102">
        <f>'Inventory Ref Sheet'!N2940</f>
        <v>0</v>
      </c>
      <c r="V2940" s="59">
        <f>'Inventory Ref Sheet'!O2940</f>
        <v>0</v>
      </c>
      <c r="W2940" s="59">
        <f>'Inventory Ref Sheet'!R2940</f>
        <v>0</v>
      </c>
      <c r="X2940" s="59">
        <f>'Inventory Ref Sheet'!S2940</f>
        <v>0</v>
      </c>
      <c r="Y2940" s="100" t="str">
        <f ca="1">IF('Inventory Ref Sheet'!U2940&gt;0,YEAR(TODAY())-'Inventory Ref Sheet'!U2940,"")</f>
        <v/>
      </c>
      <c r="Z2940" s="95">
        <f>'Inventory Ref Sheet'!W2940</f>
        <v>0</v>
      </c>
      <c r="AA2940" s="60">
        <f>'Inventory Ref Sheet'!X2940</f>
        <v>0</v>
      </c>
      <c r="AB2940" s="61"/>
      <c r="AC2940" s="97" t="str">
        <f t="shared" si="154"/>
        <v/>
      </c>
      <c r="AD2940" s="59">
        <f>'Inventory Ref Sheet'!Y2940</f>
        <v>0</v>
      </c>
      <c r="AE2940" s="59">
        <f>'Inventory Ref Sheet'!Z2940</f>
        <v>0</v>
      </c>
      <c r="AF2940" s="102">
        <f>'Inventory Ref Sheet'!AA2940</f>
        <v>0</v>
      </c>
      <c r="AG2940" s="59">
        <f>'Inventory Ref Sheet'!AD2940</f>
        <v>0</v>
      </c>
      <c r="AH2940" s="59">
        <f>'Inventory Ref Sheet'!AE2940</f>
        <v>0</v>
      </c>
      <c r="AI2940" s="100" t="str">
        <f ca="1">IF('Inventory Ref Sheet'!AG2940&gt;0,YEAR(TODAY())-'Inventory Ref Sheet'!AG2940,"")</f>
        <v/>
      </c>
      <c r="AJ2940" s="99"/>
      <c r="AK2940" s="60">
        <f>'Inventory Ref Sheet'!AJ2940</f>
        <v>0</v>
      </c>
      <c r="AL2940" s="99"/>
      <c r="AM2940" s="97" t="str">
        <f t="shared" si="155"/>
        <v/>
      </c>
    </row>
    <row r="2941" spans="10:39" x14ac:dyDescent="0.25">
      <c r="J2941" s="59">
        <f>'Inventory Ref Sheet'!AK2941</f>
        <v>0</v>
      </c>
      <c r="K2941" s="59">
        <f>'Inventory Ref Sheet'!AL2941</f>
        <v>0</v>
      </c>
      <c r="L2941" s="59">
        <f>'Inventory Ref Sheet'!AM2941</f>
        <v>0</v>
      </c>
      <c r="M2941" s="59">
        <f>'Inventory Ref Sheet'!AP2941</f>
        <v>0</v>
      </c>
      <c r="N2941" s="59">
        <f>'Inventory Ref Sheet'!AQ2941</f>
        <v>0</v>
      </c>
      <c r="O2941" s="100" t="str">
        <f ca="1">IF('Inventory Ref Sheet'!AS2941&gt;0,YEAR(TODAY())-'Inventory Ref Sheet'!AS2941,"")</f>
        <v/>
      </c>
      <c r="P2941" s="95">
        <f>'Inventory Ref Sheet'!AU2941</f>
        <v>0</v>
      </c>
      <c r="Q2941" s="60">
        <f>'Inventory Ref Sheet'!AV2941</f>
        <v>0</v>
      </c>
      <c r="R2941" s="61"/>
      <c r="S2941" s="100" t="str">
        <f t="shared" si="153"/>
        <v/>
      </c>
      <c r="T2941" s="59">
        <f>'Inventory Ref Sheet'!M2941</f>
        <v>0</v>
      </c>
      <c r="U2941" s="102">
        <f>'Inventory Ref Sheet'!N2941</f>
        <v>0</v>
      </c>
      <c r="V2941" s="59">
        <f>'Inventory Ref Sheet'!O2941</f>
        <v>0</v>
      </c>
      <c r="W2941" s="59">
        <f>'Inventory Ref Sheet'!R2941</f>
        <v>0</v>
      </c>
      <c r="X2941" s="59">
        <f>'Inventory Ref Sheet'!S2941</f>
        <v>0</v>
      </c>
      <c r="Y2941" s="100" t="str">
        <f ca="1">IF('Inventory Ref Sheet'!U2941&gt;0,YEAR(TODAY())-'Inventory Ref Sheet'!U2941,"")</f>
        <v/>
      </c>
      <c r="Z2941" s="95">
        <f>'Inventory Ref Sheet'!W2941</f>
        <v>0</v>
      </c>
      <c r="AA2941" s="60">
        <f>'Inventory Ref Sheet'!X2941</f>
        <v>0</v>
      </c>
      <c r="AB2941" s="61"/>
      <c r="AC2941" s="97" t="str">
        <f t="shared" si="154"/>
        <v/>
      </c>
      <c r="AD2941" s="59">
        <f>'Inventory Ref Sheet'!Y2941</f>
        <v>0</v>
      </c>
      <c r="AE2941" s="59">
        <f>'Inventory Ref Sheet'!Z2941</f>
        <v>0</v>
      </c>
      <c r="AF2941" s="102">
        <f>'Inventory Ref Sheet'!AA2941</f>
        <v>0</v>
      </c>
      <c r="AG2941" s="59">
        <f>'Inventory Ref Sheet'!AD2941</f>
        <v>0</v>
      </c>
      <c r="AH2941" s="59">
        <f>'Inventory Ref Sheet'!AE2941</f>
        <v>0</v>
      </c>
      <c r="AI2941" s="100" t="str">
        <f ca="1">IF('Inventory Ref Sheet'!AG2941&gt;0,YEAR(TODAY())-'Inventory Ref Sheet'!AG2941,"")</f>
        <v/>
      </c>
      <c r="AJ2941" s="99"/>
      <c r="AK2941" s="60">
        <f>'Inventory Ref Sheet'!AJ2941</f>
        <v>0</v>
      </c>
      <c r="AL2941" s="99"/>
      <c r="AM2941" s="97" t="str">
        <f t="shared" si="155"/>
        <v/>
      </c>
    </row>
    <row r="2942" spans="10:39" x14ac:dyDescent="0.25">
      <c r="J2942" s="59">
        <f>'Inventory Ref Sheet'!AK2942</f>
        <v>0</v>
      </c>
      <c r="K2942" s="59">
        <f>'Inventory Ref Sheet'!AL2942</f>
        <v>0</v>
      </c>
      <c r="L2942" s="59">
        <f>'Inventory Ref Sheet'!AM2942</f>
        <v>0</v>
      </c>
      <c r="M2942" s="59">
        <f>'Inventory Ref Sheet'!AP2942</f>
        <v>0</v>
      </c>
      <c r="N2942" s="59">
        <f>'Inventory Ref Sheet'!AQ2942</f>
        <v>0</v>
      </c>
      <c r="O2942" s="100" t="str">
        <f ca="1">IF('Inventory Ref Sheet'!AS2942&gt;0,YEAR(TODAY())-'Inventory Ref Sheet'!AS2942,"")</f>
        <v/>
      </c>
      <c r="P2942" s="95">
        <f>'Inventory Ref Sheet'!AU2942</f>
        <v>0</v>
      </c>
      <c r="Q2942" s="60">
        <f>'Inventory Ref Sheet'!AV2942</f>
        <v>0</v>
      </c>
      <c r="R2942" s="61"/>
      <c r="S2942" s="100" t="str">
        <f t="shared" si="153"/>
        <v/>
      </c>
      <c r="T2942" s="59">
        <f>'Inventory Ref Sheet'!M2942</f>
        <v>0</v>
      </c>
      <c r="U2942" s="102">
        <f>'Inventory Ref Sheet'!N2942</f>
        <v>0</v>
      </c>
      <c r="V2942" s="59">
        <f>'Inventory Ref Sheet'!O2942</f>
        <v>0</v>
      </c>
      <c r="W2942" s="59">
        <f>'Inventory Ref Sheet'!R2942</f>
        <v>0</v>
      </c>
      <c r="X2942" s="59">
        <f>'Inventory Ref Sheet'!S2942</f>
        <v>0</v>
      </c>
      <c r="Y2942" s="100" t="str">
        <f ca="1">IF('Inventory Ref Sheet'!U2942&gt;0,YEAR(TODAY())-'Inventory Ref Sheet'!U2942,"")</f>
        <v/>
      </c>
      <c r="Z2942" s="95">
        <f>'Inventory Ref Sheet'!W2942</f>
        <v>0</v>
      </c>
      <c r="AA2942" s="60">
        <f>'Inventory Ref Sheet'!X2942</f>
        <v>0</v>
      </c>
      <c r="AB2942" s="61"/>
      <c r="AC2942" s="97" t="str">
        <f t="shared" si="154"/>
        <v/>
      </c>
      <c r="AD2942" s="59">
        <f>'Inventory Ref Sheet'!Y2942</f>
        <v>0</v>
      </c>
      <c r="AE2942" s="59">
        <f>'Inventory Ref Sheet'!Z2942</f>
        <v>0</v>
      </c>
      <c r="AF2942" s="102">
        <f>'Inventory Ref Sheet'!AA2942</f>
        <v>0</v>
      </c>
      <c r="AG2942" s="59">
        <f>'Inventory Ref Sheet'!AD2942</f>
        <v>0</v>
      </c>
      <c r="AH2942" s="59">
        <f>'Inventory Ref Sheet'!AE2942</f>
        <v>0</v>
      </c>
      <c r="AI2942" s="100" t="str">
        <f ca="1">IF('Inventory Ref Sheet'!AG2942&gt;0,YEAR(TODAY())-'Inventory Ref Sheet'!AG2942,"")</f>
        <v/>
      </c>
      <c r="AJ2942" s="99"/>
      <c r="AK2942" s="60">
        <f>'Inventory Ref Sheet'!AJ2942</f>
        <v>0</v>
      </c>
      <c r="AL2942" s="99"/>
      <c r="AM2942" s="97" t="str">
        <f t="shared" si="155"/>
        <v/>
      </c>
    </row>
    <row r="2943" spans="10:39" x14ac:dyDescent="0.25">
      <c r="J2943" s="59">
        <f>'Inventory Ref Sheet'!AK2943</f>
        <v>0</v>
      </c>
      <c r="K2943" s="59">
        <f>'Inventory Ref Sheet'!AL2943</f>
        <v>0</v>
      </c>
      <c r="L2943" s="59">
        <f>'Inventory Ref Sheet'!AM2943</f>
        <v>0</v>
      </c>
      <c r="M2943" s="59">
        <f>'Inventory Ref Sheet'!AP2943</f>
        <v>0</v>
      </c>
      <c r="N2943" s="59">
        <f>'Inventory Ref Sheet'!AQ2943</f>
        <v>0</v>
      </c>
      <c r="O2943" s="100" t="str">
        <f ca="1">IF('Inventory Ref Sheet'!AS2943&gt;0,YEAR(TODAY())-'Inventory Ref Sheet'!AS2943,"")</f>
        <v/>
      </c>
      <c r="P2943" s="95">
        <f>'Inventory Ref Sheet'!AU2943</f>
        <v>0</v>
      </c>
      <c r="Q2943" s="60">
        <f>'Inventory Ref Sheet'!AV2943</f>
        <v>0</v>
      </c>
      <c r="R2943" s="61"/>
      <c r="S2943" s="100" t="str">
        <f t="shared" si="153"/>
        <v/>
      </c>
      <c r="T2943" s="59">
        <f>'Inventory Ref Sheet'!M2943</f>
        <v>0</v>
      </c>
      <c r="U2943" s="102">
        <f>'Inventory Ref Sheet'!N2943</f>
        <v>0</v>
      </c>
      <c r="V2943" s="59">
        <f>'Inventory Ref Sheet'!O2943</f>
        <v>0</v>
      </c>
      <c r="W2943" s="59">
        <f>'Inventory Ref Sheet'!R2943</f>
        <v>0</v>
      </c>
      <c r="X2943" s="59">
        <f>'Inventory Ref Sheet'!S2943</f>
        <v>0</v>
      </c>
      <c r="Y2943" s="100" t="str">
        <f ca="1">IF('Inventory Ref Sheet'!U2943&gt;0,YEAR(TODAY())-'Inventory Ref Sheet'!U2943,"")</f>
        <v/>
      </c>
      <c r="Z2943" s="95">
        <f>'Inventory Ref Sheet'!W2943</f>
        <v>0</v>
      </c>
      <c r="AA2943" s="60">
        <f>'Inventory Ref Sheet'!X2943</f>
        <v>0</v>
      </c>
      <c r="AB2943" s="61"/>
      <c r="AC2943" s="97" t="str">
        <f t="shared" si="154"/>
        <v/>
      </c>
      <c r="AD2943" s="59">
        <f>'Inventory Ref Sheet'!Y2943</f>
        <v>0</v>
      </c>
      <c r="AE2943" s="59">
        <f>'Inventory Ref Sheet'!Z2943</f>
        <v>0</v>
      </c>
      <c r="AF2943" s="102">
        <f>'Inventory Ref Sheet'!AA2943</f>
        <v>0</v>
      </c>
      <c r="AG2943" s="59">
        <f>'Inventory Ref Sheet'!AD2943</f>
        <v>0</v>
      </c>
      <c r="AH2943" s="59">
        <f>'Inventory Ref Sheet'!AE2943</f>
        <v>0</v>
      </c>
      <c r="AI2943" s="100" t="str">
        <f ca="1">IF('Inventory Ref Sheet'!AG2943&gt;0,YEAR(TODAY())-'Inventory Ref Sheet'!AG2943,"")</f>
        <v/>
      </c>
      <c r="AJ2943" s="99"/>
      <c r="AK2943" s="60">
        <f>'Inventory Ref Sheet'!AJ2943</f>
        <v>0</v>
      </c>
      <c r="AL2943" s="99"/>
      <c r="AM2943" s="97" t="str">
        <f t="shared" si="155"/>
        <v/>
      </c>
    </row>
    <row r="2944" spans="10:39" x14ac:dyDescent="0.25">
      <c r="J2944" s="59">
        <f>'Inventory Ref Sheet'!AK2944</f>
        <v>0</v>
      </c>
      <c r="K2944" s="59">
        <f>'Inventory Ref Sheet'!AL2944</f>
        <v>0</v>
      </c>
      <c r="L2944" s="59">
        <f>'Inventory Ref Sheet'!AM2944</f>
        <v>0</v>
      </c>
      <c r="M2944" s="59">
        <f>'Inventory Ref Sheet'!AP2944</f>
        <v>0</v>
      </c>
      <c r="N2944" s="59">
        <f>'Inventory Ref Sheet'!AQ2944</f>
        <v>0</v>
      </c>
      <c r="O2944" s="100" t="str">
        <f ca="1">IF('Inventory Ref Sheet'!AS2944&gt;0,YEAR(TODAY())-'Inventory Ref Sheet'!AS2944,"")</f>
        <v/>
      </c>
      <c r="P2944" s="95">
        <f>'Inventory Ref Sheet'!AU2944</f>
        <v>0</v>
      </c>
      <c r="Q2944" s="60">
        <f>'Inventory Ref Sheet'!AV2944</f>
        <v>0</v>
      </c>
      <c r="R2944" s="61"/>
      <c r="S2944" s="100" t="str">
        <f t="shared" si="153"/>
        <v/>
      </c>
      <c r="T2944" s="59">
        <f>'Inventory Ref Sheet'!M2944</f>
        <v>0</v>
      </c>
      <c r="U2944" s="102">
        <f>'Inventory Ref Sheet'!N2944</f>
        <v>0</v>
      </c>
      <c r="V2944" s="59">
        <f>'Inventory Ref Sheet'!O2944</f>
        <v>0</v>
      </c>
      <c r="W2944" s="59">
        <f>'Inventory Ref Sheet'!R2944</f>
        <v>0</v>
      </c>
      <c r="X2944" s="59">
        <f>'Inventory Ref Sheet'!S2944</f>
        <v>0</v>
      </c>
      <c r="Y2944" s="100" t="str">
        <f ca="1">IF('Inventory Ref Sheet'!U2944&gt;0,YEAR(TODAY())-'Inventory Ref Sheet'!U2944,"")</f>
        <v/>
      </c>
      <c r="Z2944" s="95">
        <f>'Inventory Ref Sheet'!W2944</f>
        <v>0</v>
      </c>
      <c r="AA2944" s="60">
        <f>'Inventory Ref Sheet'!X2944</f>
        <v>0</v>
      </c>
      <c r="AB2944" s="61"/>
      <c r="AC2944" s="97" t="str">
        <f t="shared" si="154"/>
        <v/>
      </c>
      <c r="AD2944" s="59">
        <f>'Inventory Ref Sheet'!Y2944</f>
        <v>0</v>
      </c>
      <c r="AE2944" s="59">
        <f>'Inventory Ref Sheet'!Z2944</f>
        <v>0</v>
      </c>
      <c r="AF2944" s="102">
        <f>'Inventory Ref Sheet'!AA2944</f>
        <v>0</v>
      </c>
      <c r="AG2944" s="59">
        <f>'Inventory Ref Sheet'!AD2944</f>
        <v>0</v>
      </c>
      <c r="AH2944" s="59">
        <f>'Inventory Ref Sheet'!AE2944</f>
        <v>0</v>
      </c>
      <c r="AI2944" s="100" t="str">
        <f ca="1">IF('Inventory Ref Sheet'!AG2944&gt;0,YEAR(TODAY())-'Inventory Ref Sheet'!AG2944,"")</f>
        <v/>
      </c>
      <c r="AJ2944" s="99"/>
      <c r="AK2944" s="60">
        <f>'Inventory Ref Sheet'!AJ2944</f>
        <v>0</v>
      </c>
      <c r="AL2944" s="99"/>
      <c r="AM2944" s="97" t="str">
        <f t="shared" si="155"/>
        <v/>
      </c>
    </row>
    <row r="2945" spans="10:39" x14ac:dyDescent="0.25">
      <c r="J2945" s="59">
        <f>'Inventory Ref Sheet'!AK2945</f>
        <v>0</v>
      </c>
      <c r="K2945" s="59">
        <f>'Inventory Ref Sheet'!AL2945</f>
        <v>0</v>
      </c>
      <c r="L2945" s="59">
        <f>'Inventory Ref Sheet'!AM2945</f>
        <v>0</v>
      </c>
      <c r="M2945" s="59">
        <f>'Inventory Ref Sheet'!AP2945</f>
        <v>0</v>
      </c>
      <c r="N2945" s="59">
        <f>'Inventory Ref Sheet'!AQ2945</f>
        <v>0</v>
      </c>
      <c r="O2945" s="100" t="str">
        <f ca="1">IF('Inventory Ref Sheet'!AS2945&gt;0,YEAR(TODAY())-'Inventory Ref Sheet'!AS2945,"")</f>
        <v/>
      </c>
      <c r="P2945" s="95">
        <f>'Inventory Ref Sheet'!AU2945</f>
        <v>0</v>
      </c>
      <c r="Q2945" s="60">
        <f>'Inventory Ref Sheet'!AV2945</f>
        <v>0</v>
      </c>
      <c r="R2945" s="61"/>
      <c r="S2945" s="100" t="str">
        <f t="shared" si="153"/>
        <v/>
      </c>
      <c r="T2945" s="59">
        <f>'Inventory Ref Sheet'!M2945</f>
        <v>0</v>
      </c>
      <c r="U2945" s="102">
        <f>'Inventory Ref Sheet'!N2945</f>
        <v>0</v>
      </c>
      <c r="V2945" s="59">
        <f>'Inventory Ref Sheet'!O2945</f>
        <v>0</v>
      </c>
      <c r="W2945" s="59">
        <f>'Inventory Ref Sheet'!R2945</f>
        <v>0</v>
      </c>
      <c r="X2945" s="59">
        <f>'Inventory Ref Sheet'!S2945</f>
        <v>0</v>
      </c>
      <c r="Y2945" s="100" t="str">
        <f ca="1">IF('Inventory Ref Sheet'!U2945&gt;0,YEAR(TODAY())-'Inventory Ref Sheet'!U2945,"")</f>
        <v/>
      </c>
      <c r="Z2945" s="95">
        <f>'Inventory Ref Sheet'!W2945</f>
        <v>0</v>
      </c>
      <c r="AA2945" s="60">
        <f>'Inventory Ref Sheet'!X2945</f>
        <v>0</v>
      </c>
      <c r="AB2945" s="61"/>
      <c r="AC2945" s="97" t="str">
        <f t="shared" si="154"/>
        <v/>
      </c>
      <c r="AD2945" s="59">
        <f>'Inventory Ref Sheet'!Y2945</f>
        <v>0</v>
      </c>
      <c r="AE2945" s="59">
        <f>'Inventory Ref Sheet'!Z2945</f>
        <v>0</v>
      </c>
      <c r="AF2945" s="102">
        <f>'Inventory Ref Sheet'!AA2945</f>
        <v>0</v>
      </c>
      <c r="AG2945" s="59">
        <f>'Inventory Ref Sheet'!AD2945</f>
        <v>0</v>
      </c>
      <c r="AH2945" s="59">
        <f>'Inventory Ref Sheet'!AE2945</f>
        <v>0</v>
      </c>
      <c r="AI2945" s="100" t="str">
        <f ca="1">IF('Inventory Ref Sheet'!AG2945&gt;0,YEAR(TODAY())-'Inventory Ref Sheet'!AG2945,"")</f>
        <v/>
      </c>
      <c r="AJ2945" s="99"/>
      <c r="AK2945" s="60">
        <f>'Inventory Ref Sheet'!AJ2945</f>
        <v>0</v>
      </c>
      <c r="AL2945" s="99"/>
      <c r="AM2945" s="97" t="str">
        <f t="shared" si="155"/>
        <v/>
      </c>
    </row>
    <row r="2946" spans="10:39" x14ac:dyDescent="0.25">
      <c r="J2946" s="59">
        <f>'Inventory Ref Sheet'!AK2946</f>
        <v>0</v>
      </c>
      <c r="K2946" s="59">
        <f>'Inventory Ref Sheet'!AL2946</f>
        <v>0</v>
      </c>
      <c r="L2946" s="59">
        <f>'Inventory Ref Sheet'!AM2946</f>
        <v>0</v>
      </c>
      <c r="M2946" s="59">
        <f>'Inventory Ref Sheet'!AP2946</f>
        <v>0</v>
      </c>
      <c r="N2946" s="59">
        <f>'Inventory Ref Sheet'!AQ2946</f>
        <v>0</v>
      </c>
      <c r="O2946" s="100" t="str">
        <f ca="1">IF('Inventory Ref Sheet'!AS2946&gt;0,YEAR(TODAY())-'Inventory Ref Sheet'!AS2946,"")</f>
        <v/>
      </c>
      <c r="P2946" s="95">
        <f>'Inventory Ref Sheet'!AU2946</f>
        <v>0</v>
      </c>
      <c r="Q2946" s="60">
        <f>'Inventory Ref Sheet'!AV2946</f>
        <v>0</v>
      </c>
      <c r="R2946" s="61"/>
      <c r="S2946" s="100" t="str">
        <f t="shared" si="153"/>
        <v/>
      </c>
      <c r="T2946" s="59">
        <f>'Inventory Ref Sheet'!M2946</f>
        <v>0</v>
      </c>
      <c r="U2946" s="102">
        <f>'Inventory Ref Sheet'!N2946</f>
        <v>0</v>
      </c>
      <c r="V2946" s="59">
        <f>'Inventory Ref Sheet'!O2946</f>
        <v>0</v>
      </c>
      <c r="W2946" s="59">
        <f>'Inventory Ref Sheet'!R2946</f>
        <v>0</v>
      </c>
      <c r="X2946" s="59">
        <f>'Inventory Ref Sheet'!S2946</f>
        <v>0</v>
      </c>
      <c r="Y2946" s="100" t="str">
        <f ca="1">IF('Inventory Ref Sheet'!U2946&gt;0,YEAR(TODAY())-'Inventory Ref Sheet'!U2946,"")</f>
        <v/>
      </c>
      <c r="Z2946" s="95">
        <f>'Inventory Ref Sheet'!W2946</f>
        <v>0</v>
      </c>
      <c r="AA2946" s="60">
        <f>'Inventory Ref Sheet'!X2946</f>
        <v>0</v>
      </c>
      <c r="AB2946" s="61"/>
      <c r="AC2946" s="97" t="str">
        <f t="shared" si="154"/>
        <v/>
      </c>
      <c r="AD2946" s="59">
        <f>'Inventory Ref Sheet'!Y2946</f>
        <v>0</v>
      </c>
      <c r="AE2946" s="59">
        <f>'Inventory Ref Sheet'!Z2946</f>
        <v>0</v>
      </c>
      <c r="AF2946" s="102">
        <f>'Inventory Ref Sheet'!AA2946</f>
        <v>0</v>
      </c>
      <c r="AG2946" s="59">
        <f>'Inventory Ref Sheet'!AD2946</f>
        <v>0</v>
      </c>
      <c r="AH2946" s="59">
        <f>'Inventory Ref Sheet'!AE2946</f>
        <v>0</v>
      </c>
      <c r="AI2946" s="100" t="str">
        <f ca="1">IF('Inventory Ref Sheet'!AG2946&gt;0,YEAR(TODAY())-'Inventory Ref Sheet'!AG2946,"")</f>
        <v/>
      </c>
      <c r="AJ2946" s="99"/>
      <c r="AK2946" s="60">
        <f>'Inventory Ref Sheet'!AJ2946</f>
        <v>0</v>
      </c>
      <c r="AL2946" s="99"/>
      <c r="AM2946" s="97" t="str">
        <f t="shared" si="155"/>
        <v/>
      </c>
    </row>
    <row r="2947" spans="10:39" x14ac:dyDescent="0.25">
      <c r="J2947" s="59">
        <f>'Inventory Ref Sheet'!AK2947</f>
        <v>0</v>
      </c>
      <c r="K2947" s="59">
        <f>'Inventory Ref Sheet'!AL2947</f>
        <v>0</v>
      </c>
      <c r="L2947" s="59">
        <f>'Inventory Ref Sheet'!AM2947</f>
        <v>0</v>
      </c>
      <c r="M2947" s="59">
        <f>'Inventory Ref Sheet'!AP2947</f>
        <v>0</v>
      </c>
      <c r="N2947" s="59">
        <f>'Inventory Ref Sheet'!AQ2947</f>
        <v>0</v>
      </c>
      <c r="O2947" s="100" t="str">
        <f ca="1">IF('Inventory Ref Sheet'!AS2947&gt;0,YEAR(TODAY())-'Inventory Ref Sheet'!AS2947,"")</f>
        <v/>
      </c>
      <c r="P2947" s="95">
        <f>'Inventory Ref Sheet'!AU2947</f>
        <v>0</v>
      </c>
      <c r="Q2947" s="60">
        <f>'Inventory Ref Sheet'!AV2947</f>
        <v>0</v>
      </c>
      <c r="R2947" s="61"/>
      <c r="S2947" s="100" t="str">
        <f t="shared" si="153"/>
        <v/>
      </c>
      <c r="T2947" s="59">
        <f>'Inventory Ref Sheet'!M2947</f>
        <v>0</v>
      </c>
      <c r="U2947" s="102">
        <f>'Inventory Ref Sheet'!N2947</f>
        <v>0</v>
      </c>
      <c r="V2947" s="59">
        <f>'Inventory Ref Sheet'!O2947</f>
        <v>0</v>
      </c>
      <c r="W2947" s="59">
        <f>'Inventory Ref Sheet'!R2947</f>
        <v>0</v>
      </c>
      <c r="X2947" s="59">
        <f>'Inventory Ref Sheet'!S2947</f>
        <v>0</v>
      </c>
      <c r="Y2947" s="100" t="str">
        <f ca="1">IF('Inventory Ref Sheet'!U2947&gt;0,YEAR(TODAY())-'Inventory Ref Sheet'!U2947,"")</f>
        <v/>
      </c>
      <c r="Z2947" s="95">
        <f>'Inventory Ref Sheet'!W2947</f>
        <v>0</v>
      </c>
      <c r="AA2947" s="60">
        <f>'Inventory Ref Sheet'!X2947</f>
        <v>0</v>
      </c>
      <c r="AB2947" s="61"/>
      <c r="AC2947" s="97" t="str">
        <f t="shared" si="154"/>
        <v/>
      </c>
      <c r="AD2947" s="59">
        <f>'Inventory Ref Sheet'!Y2947</f>
        <v>0</v>
      </c>
      <c r="AE2947" s="59">
        <f>'Inventory Ref Sheet'!Z2947</f>
        <v>0</v>
      </c>
      <c r="AF2947" s="102">
        <f>'Inventory Ref Sheet'!AA2947</f>
        <v>0</v>
      </c>
      <c r="AG2947" s="59">
        <f>'Inventory Ref Sheet'!AD2947</f>
        <v>0</v>
      </c>
      <c r="AH2947" s="59">
        <f>'Inventory Ref Sheet'!AE2947</f>
        <v>0</v>
      </c>
      <c r="AI2947" s="100" t="str">
        <f ca="1">IF('Inventory Ref Sheet'!AG2947&gt;0,YEAR(TODAY())-'Inventory Ref Sheet'!AG2947,"")</f>
        <v/>
      </c>
      <c r="AJ2947" s="99"/>
      <c r="AK2947" s="60">
        <f>'Inventory Ref Sheet'!AJ2947</f>
        <v>0</v>
      </c>
      <c r="AL2947" s="99"/>
      <c r="AM2947" s="97" t="str">
        <f t="shared" si="155"/>
        <v/>
      </c>
    </row>
    <row r="2948" spans="10:39" x14ac:dyDescent="0.25">
      <c r="J2948" s="59">
        <f>'Inventory Ref Sheet'!AK2948</f>
        <v>0</v>
      </c>
      <c r="K2948" s="59">
        <f>'Inventory Ref Sheet'!AL2948</f>
        <v>0</v>
      </c>
      <c r="L2948" s="59">
        <f>'Inventory Ref Sheet'!AM2948</f>
        <v>0</v>
      </c>
      <c r="M2948" s="59">
        <f>'Inventory Ref Sheet'!AP2948</f>
        <v>0</v>
      </c>
      <c r="N2948" s="59">
        <f>'Inventory Ref Sheet'!AQ2948</f>
        <v>0</v>
      </c>
      <c r="O2948" s="100" t="str">
        <f ca="1">IF('Inventory Ref Sheet'!AS2948&gt;0,YEAR(TODAY())-'Inventory Ref Sheet'!AS2948,"")</f>
        <v/>
      </c>
      <c r="P2948" s="95">
        <f>'Inventory Ref Sheet'!AU2948</f>
        <v>0</v>
      </c>
      <c r="Q2948" s="60">
        <f>'Inventory Ref Sheet'!AV2948</f>
        <v>0</v>
      </c>
      <c r="R2948" s="61"/>
      <c r="S2948" s="100" t="str">
        <f t="shared" si="153"/>
        <v/>
      </c>
      <c r="T2948" s="59">
        <f>'Inventory Ref Sheet'!M2948</f>
        <v>0</v>
      </c>
      <c r="U2948" s="102">
        <f>'Inventory Ref Sheet'!N2948</f>
        <v>0</v>
      </c>
      <c r="V2948" s="59">
        <f>'Inventory Ref Sheet'!O2948</f>
        <v>0</v>
      </c>
      <c r="W2948" s="59">
        <f>'Inventory Ref Sheet'!R2948</f>
        <v>0</v>
      </c>
      <c r="X2948" s="59">
        <f>'Inventory Ref Sheet'!S2948</f>
        <v>0</v>
      </c>
      <c r="Y2948" s="100" t="str">
        <f ca="1">IF('Inventory Ref Sheet'!U2948&gt;0,YEAR(TODAY())-'Inventory Ref Sheet'!U2948,"")</f>
        <v/>
      </c>
      <c r="Z2948" s="95">
        <f>'Inventory Ref Sheet'!W2948</f>
        <v>0</v>
      </c>
      <c r="AA2948" s="60">
        <f>'Inventory Ref Sheet'!X2948</f>
        <v>0</v>
      </c>
      <c r="AB2948" s="61"/>
      <c r="AC2948" s="97" t="str">
        <f t="shared" si="154"/>
        <v/>
      </c>
      <c r="AD2948" s="59">
        <f>'Inventory Ref Sheet'!Y2948</f>
        <v>0</v>
      </c>
      <c r="AE2948" s="59">
        <f>'Inventory Ref Sheet'!Z2948</f>
        <v>0</v>
      </c>
      <c r="AF2948" s="102">
        <f>'Inventory Ref Sheet'!AA2948</f>
        <v>0</v>
      </c>
      <c r="AG2948" s="59">
        <f>'Inventory Ref Sheet'!AD2948</f>
        <v>0</v>
      </c>
      <c r="AH2948" s="59">
        <f>'Inventory Ref Sheet'!AE2948</f>
        <v>0</v>
      </c>
      <c r="AI2948" s="100" t="str">
        <f ca="1">IF('Inventory Ref Sheet'!AG2948&gt;0,YEAR(TODAY())-'Inventory Ref Sheet'!AG2948,"")</f>
        <v/>
      </c>
      <c r="AJ2948" s="99"/>
      <c r="AK2948" s="60">
        <f>'Inventory Ref Sheet'!AJ2948</f>
        <v>0</v>
      </c>
      <c r="AL2948" s="99"/>
      <c r="AM2948" s="97" t="str">
        <f t="shared" si="155"/>
        <v/>
      </c>
    </row>
    <row r="2949" spans="10:39" x14ac:dyDescent="0.25">
      <c r="J2949" s="59">
        <f>'Inventory Ref Sheet'!AK2949</f>
        <v>0</v>
      </c>
      <c r="K2949" s="59">
        <f>'Inventory Ref Sheet'!AL2949</f>
        <v>0</v>
      </c>
      <c r="L2949" s="59">
        <f>'Inventory Ref Sheet'!AM2949</f>
        <v>0</v>
      </c>
      <c r="M2949" s="59">
        <f>'Inventory Ref Sheet'!AP2949</f>
        <v>0</v>
      </c>
      <c r="N2949" s="59">
        <f>'Inventory Ref Sheet'!AQ2949</f>
        <v>0</v>
      </c>
      <c r="O2949" s="100" t="str">
        <f ca="1">IF('Inventory Ref Sheet'!AS2949&gt;0,YEAR(TODAY())-'Inventory Ref Sheet'!AS2949,"")</f>
        <v/>
      </c>
      <c r="P2949" s="95">
        <f>'Inventory Ref Sheet'!AU2949</f>
        <v>0</v>
      </c>
      <c r="Q2949" s="60">
        <f>'Inventory Ref Sheet'!AV2949</f>
        <v>0</v>
      </c>
      <c r="R2949" s="61"/>
      <c r="S2949" s="100" t="str">
        <f t="shared" si="153"/>
        <v/>
      </c>
      <c r="T2949" s="59">
        <f>'Inventory Ref Sheet'!M2949</f>
        <v>0</v>
      </c>
      <c r="U2949" s="102">
        <f>'Inventory Ref Sheet'!N2949</f>
        <v>0</v>
      </c>
      <c r="V2949" s="59">
        <f>'Inventory Ref Sheet'!O2949</f>
        <v>0</v>
      </c>
      <c r="W2949" s="59">
        <f>'Inventory Ref Sheet'!R2949</f>
        <v>0</v>
      </c>
      <c r="X2949" s="59">
        <f>'Inventory Ref Sheet'!S2949</f>
        <v>0</v>
      </c>
      <c r="Y2949" s="100" t="str">
        <f ca="1">IF('Inventory Ref Sheet'!U2949&gt;0,YEAR(TODAY())-'Inventory Ref Sheet'!U2949,"")</f>
        <v/>
      </c>
      <c r="Z2949" s="95">
        <f>'Inventory Ref Sheet'!W2949</f>
        <v>0</v>
      </c>
      <c r="AA2949" s="60">
        <f>'Inventory Ref Sheet'!X2949</f>
        <v>0</v>
      </c>
      <c r="AB2949" s="61"/>
      <c r="AC2949" s="97" t="str">
        <f t="shared" si="154"/>
        <v/>
      </c>
      <c r="AD2949" s="59">
        <f>'Inventory Ref Sheet'!Y2949</f>
        <v>0</v>
      </c>
      <c r="AE2949" s="59">
        <f>'Inventory Ref Sheet'!Z2949</f>
        <v>0</v>
      </c>
      <c r="AF2949" s="102">
        <f>'Inventory Ref Sheet'!AA2949</f>
        <v>0</v>
      </c>
      <c r="AG2949" s="59">
        <f>'Inventory Ref Sheet'!AD2949</f>
        <v>0</v>
      </c>
      <c r="AH2949" s="59">
        <f>'Inventory Ref Sheet'!AE2949</f>
        <v>0</v>
      </c>
      <c r="AI2949" s="100" t="str">
        <f ca="1">IF('Inventory Ref Sheet'!AG2949&gt;0,YEAR(TODAY())-'Inventory Ref Sheet'!AG2949,"")</f>
        <v/>
      </c>
      <c r="AJ2949" s="99"/>
      <c r="AK2949" s="60">
        <f>'Inventory Ref Sheet'!AJ2949</f>
        <v>0</v>
      </c>
      <c r="AL2949" s="99"/>
      <c r="AM2949" s="97" t="str">
        <f t="shared" si="155"/>
        <v/>
      </c>
    </row>
    <row r="2950" spans="10:39" x14ac:dyDescent="0.25">
      <c r="J2950" s="59">
        <f>'Inventory Ref Sheet'!AK2950</f>
        <v>0</v>
      </c>
      <c r="K2950" s="59">
        <f>'Inventory Ref Sheet'!AL2950</f>
        <v>0</v>
      </c>
      <c r="L2950" s="59">
        <f>'Inventory Ref Sheet'!AM2950</f>
        <v>0</v>
      </c>
      <c r="M2950" s="59">
        <f>'Inventory Ref Sheet'!AP2950</f>
        <v>0</v>
      </c>
      <c r="N2950" s="59">
        <f>'Inventory Ref Sheet'!AQ2950</f>
        <v>0</v>
      </c>
      <c r="O2950" s="100" t="str">
        <f ca="1">IF('Inventory Ref Sheet'!AS2950&gt;0,YEAR(TODAY())-'Inventory Ref Sheet'!AS2950,"")</f>
        <v/>
      </c>
      <c r="P2950" s="95">
        <f>'Inventory Ref Sheet'!AU2950</f>
        <v>0</v>
      </c>
      <c r="Q2950" s="60">
        <f>'Inventory Ref Sheet'!AV2950</f>
        <v>0</v>
      </c>
      <c r="R2950" s="61"/>
      <c r="S2950" s="100" t="str">
        <f t="shared" ref="S2950:S3013" si="156">IF(ISTEXT(J2950),IF(O2950&gt;=R2950,"Yes","No"),"")</f>
        <v/>
      </c>
      <c r="T2950" s="59">
        <f>'Inventory Ref Sheet'!M2950</f>
        <v>0</v>
      </c>
      <c r="U2950" s="102">
        <f>'Inventory Ref Sheet'!N2950</f>
        <v>0</v>
      </c>
      <c r="V2950" s="59">
        <f>'Inventory Ref Sheet'!O2950</f>
        <v>0</v>
      </c>
      <c r="W2950" s="59">
        <f>'Inventory Ref Sheet'!R2950</f>
        <v>0</v>
      </c>
      <c r="X2950" s="59">
        <f>'Inventory Ref Sheet'!S2950</f>
        <v>0</v>
      </c>
      <c r="Y2950" s="100" t="str">
        <f ca="1">IF('Inventory Ref Sheet'!U2950&gt;0,YEAR(TODAY())-'Inventory Ref Sheet'!U2950,"")</f>
        <v/>
      </c>
      <c r="Z2950" s="95">
        <f>'Inventory Ref Sheet'!W2950</f>
        <v>0</v>
      </c>
      <c r="AA2950" s="60">
        <f>'Inventory Ref Sheet'!X2950</f>
        <v>0</v>
      </c>
      <c r="AB2950" s="61"/>
      <c r="AC2950" s="97" t="str">
        <f t="shared" si="154"/>
        <v/>
      </c>
      <c r="AD2950" s="59">
        <f>'Inventory Ref Sheet'!Y2950</f>
        <v>0</v>
      </c>
      <c r="AE2950" s="59">
        <f>'Inventory Ref Sheet'!Z2950</f>
        <v>0</v>
      </c>
      <c r="AF2950" s="102">
        <f>'Inventory Ref Sheet'!AA2950</f>
        <v>0</v>
      </c>
      <c r="AG2950" s="59">
        <f>'Inventory Ref Sheet'!AD2950</f>
        <v>0</v>
      </c>
      <c r="AH2950" s="59">
        <f>'Inventory Ref Sheet'!AE2950</f>
        <v>0</v>
      </c>
      <c r="AI2950" s="100" t="str">
        <f ca="1">IF('Inventory Ref Sheet'!AG2950&gt;0,YEAR(TODAY())-'Inventory Ref Sheet'!AG2950,"")</f>
        <v/>
      </c>
      <c r="AJ2950" s="99"/>
      <c r="AK2950" s="60">
        <f>'Inventory Ref Sheet'!AJ2950</f>
        <v>0</v>
      </c>
      <c r="AL2950" s="99"/>
      <c r="AM2950" s="97" t="str">
        <f t="shared" si="155"/>
        <v/>
      </c>
    </row>
    <row r="2951" spans="10:39" x14ac:dyDescent="0.25">
      <c r="J2951" s="59">
        <f>'Inventory Ref Sheet'!AK2951</f>
        <v>0</v>
      </c>
      <c r="K2951" s="59">
        <f>'Inventory Ref Sheet'!AL2951</f>
        <v>0</v>
      </c>
      <c r="L2951" s="59">
        <f>'Inventory Ref Sheet'!AM2951</f>
        <v>0</v>
      </c>
      <c r="M2951" s="59">
        <f>'Inventory Ref Sheet'!AP2951</f>
        <v>0</v>
      </c>
      <c r="N2951" s="59">
        <f>'Inventory Ref Sheet'!AQ2951</f>
        <v>0</v>
      </c>
      <c r="O2951" s="100" t="str">
        <f ca="1">IF('Inventory Ref Sheet'!AS2951&gt;0,YEAR(TODAY())-'Inventory Ref Sheet'!AS2951,"")</f>
        <v/>
      </c>
      <c r="P2951" s="95">
        <f>'Inventory Ref Sheet'!AU2951</f>
        <v>0</v>
      </c>
      <c r="Q2951" s="60">
        <f>'Inventory Ref Sheet'!AV2951</f>
        <v>0</v>
      </c>
      <c r="R2951" s="61"/>
      <c r="S2951" s="100" t="str">
        <f t="shared" si="156"/>
        <v/>
      </c>
      <c r="T2951" s="59">
        <f>'Inventory Ref Sheet'!M2951</f>
        <v>0</v>
      </c>
      <c r="U2951" s="102">
        <f>'Inventory Ref Sheet'!N2951</f>
        <v>0</v>
      </c>
      <c r="V2951" s="59">
        <f>'Inventory Ref Sheet'!O2951</f>
        <v>0</v>
      </c>
      <c r="W2951" s="59">
        <f>'Inventory Ref Sheet'!R2951</f>
        <v>0</v>
      </c>
      <c r="X2951" s="59">
        <f>'Inventory Ref Sheet'!S2951</f>
        <v>0</v>
      </c>
      <c r="Y2951" s="100" t="str">
        <f ca="1">IF('Inventory Ref Sheet'!U2951&gt;0,YEAR(TODAY())-'Inventory Ref Sheet'!U2951,"")</f>
        <v/>
      </c>
      <c r="Z2951" s="95">
        <f>'Inventory Ref Sheet'!W2951</f>
        <v>0</v>
      </c>
      <c r="AA2951" s="60">
        <f>'Inventory Ref Sheet'!X2951</f>
        <v>0</v>
      </c>
      <c r="AB2951" s="61"/>
      <c r="AC2951" s="97" t="str">
        <f t="shared" si="154"/>
        <v/>
      </c>
      <c r="AD2951" s="59">
        <f>'Inventory Ref Sheet'!Y2951</f>
        <v>0</v>
      </c>
      <c r="AE2951" s="59">
        <f>'Inventory Ref Sheet'!Z2951</f>
        <v>0</v>
      </c>
      <c r="AF2951" s="102">
        <f>'Inventory Ref Sheet'!AA2951</f>
        <v>0</v>
      </c>
      <c r="AG2951" s="59">
        <f>'Inventory Ref Sheet'!AD2951</f>
        <v>0</v>
      </c>
      <c r="AH2951" s="59">
        <f>'Inventory Ref Sheet'!AE2951</f>
        <v>0</v>
      </c>
      <c r="AI2951" s="100" t="str">
        <f ca="1">IF('Inventory Ref Sheet'!AG2951&gt;0,YEAR(TODAY())-'Inventory Ref Sheet'!AG2951,"")</f>
        <v/>
      </c>
      <c r="AJ2951" s="99"/>
      <c r="AK2951" s="60">
        <f>'Inventory Ref Sheet'!AJ2951</f>
        <v>0</v>
      </c>
      <c r="AL2951" s="99"/>
      <c r="AM2951" s="97" t="str">
        <f t="shared" si="155"/>
        <v/>
      </c>
    </row>
    <row r="2952" spans="10:39" x14ac:dyDescent="0.25">
      <c r="J2952" s="59">
        <f>'Inventory Ref Sheet'!AK2952</f>
        <v>0</v>
      </c>
      <c r="K2952" s="59">
        <f>'Inventory Ref Sheet'!AL2952</f>
        <v>0</v>
      </c>
      <c r="L2952" s="59">
        <f>'Inventory Ref Sheet'!AM2952</f>
        <v>0</v>
      </c>
      <c r="M2952" s="59">
        <f>'Inventory Ref Sheet'!AP2952</f>
        <v>0</v>
      </c>
      <c r="N2952" s="59">
        <f>'Inventory Ref Sheet'!AQ2952</f>
        <v>0</v>
      </c>
      <c r="O2952" s="100" t="str">
        <f ca="1">IF('Inventory Ref Sheet'!AS2952&gt;0,YEAR(TODAY())-'Inventory Ref Sheet'!AS2952,"")</f>
        <v/>
      </c>
      <c r="P2952" s="95">
        <f>'Inventory Ref Sheet'!AU2952</f>
        <v>0</v>
      </c>
      <c r="Q2952" s="60">
        <f>'Inventory Ref Sheet'!AV2952</f>
        <v>0</v>
      </c>
      <c r="R2952" s="61"/>
      <c r="S2952" s="100" t="str">
        <f t="shared" si="156"/>
        <v/>
      </c>
      <c r="T2952" s="59">
        <f>'Inventory Ref Sheet'!M2952</f>
        <v>0</v>
      </c>
      <c r="U2952" s="102">
        <f>'Inventory Ref Sheet'!N2952</f>
        <v>0</v>
      </c>
      <c r="V2952" s="59">
        <f>'Inventory Ref Sheet'!O2952</f>
        <v>0</v>
      </c>
      <c r="W2952" s="59">
        <f>'Inventory Ref Sheet'!R2952</f>
        <v>0</v>
      </c>
      <c r="X2952" s="59">
        <f>'Inventory Ref Sheet'!S2952</f>
        <v>0</v>
      </c>
      <c r="Y2952" s="100" t="str">
        <f ca="1">IF('Inventory Ref Sheet'!U2952&gt;0,YEAR(TODAY())-'Inventory Ref Sheet'!U2952,"")</f>
        <v/>
      </c>
      <c r="Z2952" s="95">
        <f>'Inventory Ref Sheet'!W2952</f>
        <v>0</v>
      </c>
      <c r="AA2952" s="60">
        <f>'Inventory Ref Sheet'!X2952</f>
        <v>0</v>
      </c>
      <c r="AB2952" s="61"/>
      <c r="AC2952" s="97" t="str">
        <f t="shared" si="154"/>
        <v/>
      </c>
      <c r="AD2952" s="59">
        <f>'Inventory Ref Sheet'!Y2952</f>
        <v>0</v>
      </c>
      <c r="AE2952" s="59">
        <f>'Inventory Ref Sheet'!Z2952</f>
        <v>0</v>
      </c>
      <c r="AF2952" s="102">
        <f>'Inventory Ref Sheet'!AA2952</f>
        <v>0</v>
      </c>
      <c r="AG2952" s="59">
        <f>'Inventory Ref Sheet'!AD2952</f>
        <v>0</v>
      </c>
      <c r="AH2952" s="59">
        <f>'Inventory Ref Sheet'!AE2952</f>
        <v>0</v>
      </c>
      <c r="AI2952" s="100" t="str">
        <f ca="1">IF('Inventory Ref Sheet'!AG2952&gt;0,YEAR(TODAY())-'Inventory Ref Sheet'!AG2952,"")</f>
        <v/>
      </c>
      <c r="AJ2952" s="99"/>
      <c r="AK2952" s="60">
        <f>'Inventory Ref Sheet'!AJ2952</f>
        <v>0</v>
      </c>
      <c r="AL2952" s="99"/>
      <c r="AM2952" s="97" t="str">
        <f t="shared" si="155"/>
        <v/>
      </c>
    </row>
    <row r="2953" spans="10:39" x14ac:dyDescent="0.25">
      <c r="J2953" s="59">
        <f>'Inventory Ref Sheet'!AK2953</f>
        <v>0</v>
      </c>
      <c r="K2953" s="59">
        <f>'Inventory Ref Sheet'!AL2953</f>
        <v>0</v>
      </c>
      <c r="L2953" s="59">
        <f>'Inventory Ref Sheet'!AM2953</f>
        <v>0</v>
      </c>
      <c r="M2953" s="59">
        <f>'Inventory Ref Sheet'!AP2953</f>
        <v>0</v>
      </c>
      <c r="N2953" s="59">
        <f>'Inventory Ref Sheet'!AQ2953</f>
        <v>0</v>
      </c>
      <c r="O2953" s="100" t="str">
        <f ca="1">IF('Inventory Ref Sheet'!AS2953&gt;0,YEAR(TODAY())-'Inventory Ref Sheet'!AS2953,"")</f>
        <v/>
      </c>
      <c r="P2953" s="95">
        <f>'Inventory Ref Sheet'!AU2953</f>
        <v>0</v>
      </c>
      <c r="Q2953" s="60">
        <f>'Inventory Ref Sheet'!AV2953</f>
        <v>0</v>
      </c>
      <c r="R2953" s="61"/>
      <c r="S2953" s="100" t="str">
        <f t="shared" si="156"/>
        <v/>
      </c>
      <c r="T2953" s="59">
        <f>'Inventory Ref Sheet'!M2953</f>
        <v>0</v>
      </c>
      <c r="U2953" s="102">
        <f>'Inventory Ref Sheet'!N2953</f>
        <v>0</v>
      </c>
      <c r="V2953" s="59">
        <f>'Inventory Ref Sheet'!O2953</f>
        <v>0</v>
      </c>
      <c r="W2953" s="59">
        <f>'Inventory Ref Sheet'!R2953</f>
        <v>0</v>
      </c>
      <c r="X2953" s="59">
        <f>'Inventory Ref Sheet'!S2953</f>
        <v>0</v>
      </c>
      <c r="Y2953" s="100" t="str">
        <f ca="1">IF('Inventory Ref Sheet'!U2953&gt;0,YEAR(TODAY())-'Inventory Ref Sheet'!U2953,"")</f>
        <v/>
      </c>
      <c r="Z2953" s="95">
        <f>'Inventory Ref Sheet'!W2953</f>
        <v>0</v>
      </c>
      <c r="AA2953" s="60">
        <f>'Inventory Ref Sheet'!X2953</f>
        <v>0</v>
      </c>
      <c r="AB2953" s="61"/>
      <c r="AC2953" s="97" t="str">
        <f t="shared" si="154"/>
        <v/>
      </c>
      <c r="AD2953" s="59">
        <f>'Inventory Ref Sheet'!Y2953</f>
        <v>0</v>
      </c>
      <c r="AE2953" s="59">
        <f>'Inventory Ref Sheet'!Z2953</f>
        <v>0</v>
      </c>
      <c r="AF2953" s="102">
        <f>'Inventory Ref Sheet'!AA2953</f>
        <v>0</v>
      </c>
      <c r="AG2953" s="59">
        <f>'Inventory Ref Sheet'!AD2953</f>
        <v>0</v>
      </c>
      <c r="AH2953" s="59">
        <f>'Inventory Ref Sheet'!AE2953</f>
        <v>0</v>
      </c>
      <c r="AI2953" s="100" t="str">
        <f ca="1">IF('Inventory Ref Sheet'!AG2953&gt;0,YEAR(TODAY())-'Inventory Ref Sheet'!AG2953,"")</f>
        <v/>
      </c>
      <c r="AJ2953" s="99"/>
      <c r="AK2953" s="60">
        <f>'Inventory Ref Sheet'!AJ2953</f>
        <v>0</v>
      </c>
      <c r="AL2953" s="99"/>
      <c r="AM2953" s="97" t="str">
        <f t="shared" si="155"/>
        <v/>
      </c>
    </row>
    <row r="2954" spans="10:39" x14ac:dyDescent="0.25">
      <c r="J2954" s="59">
        <f>'Inventory Ref Sheet'!AK2954</f>
        <v>0</v>
      </c>
      <c r="K2954" s="59">
        <f>'Inventory Ref Sheet'!AL2954</f>
        <v>0</v>
      </c>
      <c r="L2954" s="59">
        <f>'Inventory Ref Sheet'!AM2954</f>
        <v>0</v>
      </c>
      <c r="M2954" s="59">
        <f>'Inventory Ref Sheet'!AP2954</f>
        <v>0</v>
      </c>
      <c r="N2954" s="59">
        <f>'Inventory Ref Sheet'!AQ2954</f>
        <v>0</v>
      </c>
      <c r="O2954" s="100" t="str">
        <f ca="1">IF('Inventory Ref Sheet'!AS2954&gt;0,YEAR(TODAY())-'Inventory Ref Sheet'!AS2954,"")</f>
        <v/>
      </c>
      <c r="P2954" s="95">
        <f>'Inventory Ref Sheet'!AU2954</f>
        <v>0</v>
      </c>
      <c r="Q2954" s="60">
        <f>'Inventory Ref Sheet'!AV2954</f>
        <v>0</v>
      </c>
      <c r="R2954" s="61"/>
      <c r="S2954" s="100" t="str">
        <f t="shared" si="156"/>
        <v/>
      </c>
      <c r="T2954" s="59">
        <f>'Inventory Ref Sheet'!M2954</f>
        <v>0</v>
      </c>
      <c r="U2954" s="102">
        <f>'Inventory Ref Sheet'!N2954</f>
        <v>0</v>
      </c>
      <c r="V2954" s="59">
        <f>'Inventory Ref Sheet'!O2954</f>
        <v>0</v>
      </c>
      <c r="W2954" s="59">
        <f>'Inventory Ref Sheet'!R2954</f>
        <v>0</v>
      </c>
      <c r="X2954" s="59">
        <f>'Inventory Ref Sheet'!S2954</f>
        <v>0</v>
      </c>
      <c r="Y2954" s="100" t="str">
        <f ca="1">IF('Inventory Ref Sheet'!U2954&gt;0,YEAR(TODAY())-'Inventory Ref Sheet'!U2954,"")</f>
        <v/>
      </c>
      <c r="Z2954" s="95">
        <f>'Inventory Ref Sheet'!W2954</f>
        <v>0</v>
      </c>
      <c r="AA2954" s="60">
        <f>'Inventory Ref Sheet'!X2954</f>
        <v>0</v>
      </c>
      <c r="AB2954" s="61"/>
      <c r="AC2954" s="97" t="str">
        <f t="shared" si="154"/>
        <v/>
      </c>
      <c r="AD2954" s="59">
        <f>'Inventory Ref Sheet'!Y2954</f>
        <v>0</v>
      </c>
      <c r="AE2954" s="59">
        <f>'Inventory Ref Sheet'!Z2954</f>
        <v>0</v>
      </c>
      <c r="AF2954" s="102">
        <f>'Inventory Ref Sheet'!AA2954</f>
        <v>0</v>
      </c>
      <c r="AG2954" s="59">
        <f>'Inventory Ref Sheet'!AD2954</f>
        <v>0</v>
      </c>
      <c r="AH2954" s="59">
        <f>'Inventory Ref Sheet'!AE2954</f>
        <v>0</v>
      </c>
      <c r="AI2954" s="100" t="str">
        <f ca="1">IF('Inventory Ref Sheet'!AG2954&gt;0,YEAR(TODAY())-'Inventory Ref Sheet'!AG2954,"")</f>
        <v/>
      </c>
      <c r="AJ2954" s="99"/>
      <c r="AK2954" s="60">
        <f>'Inventory Ref Sheet'!AJ2954</f>
        <v>0</v>
      </c>
      <c r="AL2954" s="99"/>
      <c r="AM2954" s="97" t="str">
        <f t="shared" si="155"/>
        <v/>
      </c>
    </row>
    <row r="2955" spans="10:39" x14ac:dyDescent="0.25">
      <c r="J2955" s="59">
        <f>'Inventory Ref Sheet'!AK2955</f>
        <v>0</v>
      </c>
      <c r="K2955" s="59">
        <f>'Inventory Ref Sheet'!AL2955</f>
        <v>0</v>
      </c>
      <c r="L2955" s="59">
        <f>'Inventory Ref Sheet'!AM2955</f>
        <v>0</v>
      </c>
      <c r="M2955" s="59">
        <f>'Inventory Ref Sheet'!AP2955</f>
        <v>0</v>
      </c>
      <c r="N2955" s="59">
        <f>'Inventory Ref Sheet'!AQ2955</f>
        <v>0</v>
      </c>
      <c r="O2955" s="100" t="str">
        <f ca="1">IF('Inventory Ref Sheet'!AS2955&gt;0,YEAR(TODAY())-'Inventory Ref Sheet'!AS2955,"")</f>
        <v/>
      </c>
      <c r="P2955" s="95">
        <f>'Inventory Ref Sheet'!AU2955</f>
        <v>0</v>
      </c>
      <c r="Q2955" s="60">
        <f>'Inventory Ref Sheet'!AV2955</f>
        <v>0</v>
      </c>
      <c r="R2955" s="61"/>
      <c r="S2955" s="100" t="str">
        <f t="shared" si="156"/>
        <v/>
      </c>
      <c r="T2955" s="59">
        <f>'Inventory Ref Sheet'!M2955</f>
        <v>0</v>
      </c>
      <c r="U2955" s="102">
        <f>'Inventory Ref Sheet'!N2955</f>
        <v>0</v>
      </c>
      <c r="V2955" s="59">
        <f>'Inventory Ref Sheet'!O2955</f>
        <v>0</v>
      </c>
      <c r="W2955" s="59">
        <f>'Inventory Ref Sheet'!R2955</f>
        <v>0</v>
      </c>
      <c r="X2955" s="59">
        <f>'Inventory Ref Sheet'!S2955</f>
        <v>0</v>
      </c>
      <c r="Y2955" s="100" t="str">
        <f ca="1">IF('Inventory Ref Sheet'!U2955&gt;0,YEAR(TODAY())-'Inventory Ref Sheet'!U2955,"")</f>
        <v/>
      </c>
      <c r="Z2955" s="95">
        <f>'Inventory Ref Sheet'!W2955</f>
        <v>0</v>
      </c>
      <c r="AA2955" s="60">
        <f>'Inventory Ref Sheet'!X2955</f>
        <v>0</v>
      </c>
      <c r="AB2955" s="61"/>
      <c r="AC2955" s="97" t="str">
        <f t="shared" ref="AC2955:AC3018" si="157">IF(ISTEXT(T2955),IF(Y2955&gt;=AB2955,"Yes","No"),"")</f>
        <v/>
      </c>
      <c r="AD2955" s="59">
        <f>'Inventory Ref Sheet'!Y2955</f>
        <v>0</v>
      </c>
      <c r="AE2955" s="59">
        <f>'Inventory Ref Sheet'!Z2955</f>
        <v>0</v>
      </c>
      <c r="AF2955" s="102">
        <f>'Inventory Ref Sheet'!AA2955</f>
        <v>0</v>
      </c>
      <c r="AG2955" s="59">
        <f>'Inventory Ref Sheet'!AD2955</f>
        <v>0</v>
      </c>
      <c r="AH2955" s="59">
        <f>'Inventory Ref Sheet'!AE2955</f>
        <v>0</v>
      </c>
      <c r="AI2955" s="100" t="str">
        <f ca="1">IF('Inventory Ref Sheet'!AG2955&gt;0,YEAR(TODAY())-'Inventory Ref Sheet'!AG2955,"")</f>
        <v/>
      </c>
      <c r="AJ2955" s="99"/>
      <c r="AK2955" s="60">
        <f>'Inventory Ref Sheet'!AJ2955</f>
        <v>0</v>
      </c>
      <c r="AL2955" s="99"/>
      <c r="AM2955" s="97" t="str">
        <f t="shared" ref="AM2955:AM3018" si="158">IF(ISTEXT(AD2955),IF(AI2955&gt;=AL2955,"Yes","No"),"")</f>
        <v/>
      </c>
    </row>
    <row r="2956" spans="10:39" x14ac:dyDescent="0.25">
      <c r="J2956" s="59">
        <f>'Inventory Ref Sheet'!AK2956</f>
        <v>0</v>
      </c>
      <c r="K2956" s="59">
        <f>'Inventory Ref Sheet'!AL2956</f>
        <v>0</v>
      </c>
      <c r="L2956" s="59">
        <f>'Inventory Ref Sheet'!AM2956</f>
        <v>0</v>
      </c>
      <c r="M2956" s="59">
        <f>'Inventory Ref Sheet'!AP2956</f>
        <v>0</v>
      </c>
      <c r="N2956" s="59">
        <f>'Inventory Ref Sheet'!AQ2956</f>
        <v>0</v>
      </c>
      <c r="O2956" s="100" t="str">
        <f ca="1">IF('Inventory Ref Sheet'!AS2956&gt;0,YEAR(TODAY())-'Inventory Ref Sheet'!AS2956,"")</f>
        <v/>
      </c>
      <c r="P2956" s="95">
        <f>'Inventory Ref Sheet'!AU2956</f>
        <v>0</v>
      </c>
      <c r="Q2956" s="60">
        <f>'Inventory Ref Sheet'!AV2956</f>
        <v>0</v>
      </c>
      <c r="R2956" s="61"/>
      <c r="S2956" s="100" t="str">
        <f t="shared" si="156"/>
        <v/>
      </c>
      <c r="T2956" s="59">
        <f>'Inventory Ref Sheet'!M2956</f>
        <v>0</v>
      </c>
      <c r="U2956" s="102">
        <f>'Inventory Ref Sheet'!N2956</f>
        <v>0</v>
      </c>
      <c r="V2956" s="59">
        <f>'Inventory Ref Sheet'!O2956</f>
        <v>0</v>
      </c>
      <c r="W2956" s="59">
        <f>'Inventory Ref Sheet'!R2956</f>
        <v>0</v>
      </c>
      <c r="X2956" s="59">
        <f>'Inventory Ref Sheet'!S2956</f>
        <v>0</v>
      </c>
      <c r="Y2956" s="100" t="str">
        <f ca="1">IF('Inventory Ref Sheet'!U2956&gt;0,YEAR(TODAY())-'Inventory Ref Sheet'!U2956,"")</f>
        <v/>
      </c>
      <c r="Z2956" s="95">
        <f>'Inventory Ref Sheet'!W2956</f>
        <v>0</v>
      </c>
      <c r="AA2956" s="60">
        <f>'Inventory Ref Sheet'!X2956</f>
        <v>0</v>
      </c>
      <c r="AB2956" s="61"/>
      <c r="AC2956" s="97" t="str">
        <f t="shared" si="157"/>
        <v/>
      </c>
      <c r="AD2956" s="59">
        <f>'Inventory Ref Sheet'!Y2956</f>
        <v>0</v>
      </c>
      <c r="AE2956" s="59">
        <f>'Inventory Ref Sheet'!Z2956</f>
        <v>0</v>
      </c>
      <c r="AF2956" s="102">
        <f>'Inventory Ref Sheet'!AA2956</f>
        <v>0</v>
      </c>
      <c r="AG2956" s="59">
        <f>'Inventory Ref Sheet'!AD2956</f>
        <v>0</v>
      </c>
      <c r="AH2956" s="59">
        <f>'Inventory Ref Sheet'!AE2956</f>
        <v>0</v>
      </c>
      <c r="AI2956" s="100" t="str">
        <f ca="1">IF('Inventory Ref Sheet'!AG2956&gt;0,YEAR(TODAY())-'Inventory Ref Sheet'!AG2956,"")</f>
        <v/>
      </c>
      <c r="AJ2956" s="99"/>
      <c r="AK2956" s="60">
        <f>'Inventory Ref Sheet'!AJ2956</f>
        <v>0</v>
      </c>
      <c r="AL2956" s="99"/>
      <c r="AM2956" s="97" t="str">
        <f t="shared" si="158"/>
        <v/>
      </c>
    </row>
    <row r="2957" spans="10:39" x14ac:dyDescent="0.25">
      <c r="J2957" s="59">
        <f>'Inventory Ref Sheet'!AK2957</f>
        <v>0</v>
      </c>
      <c r="K2957" s="59">
        <f>'Inventory Ref Sheet'!AL2957</f>
        <v>0</v>
      </c>
      <c r="L2957" s="59">
        <f>'Inventory Ref Sheet'!AM2957</f>
        <v>0</v>
      </c>
      <c r="M2957" s="59">
        <f>'Inventory Ref Sheet'!AP2957</f>
        <v>0</v>
      </c>
      <c r="N2957" s="59">
        <f>'Inventory Ref Sheet'!AQ2957</f>
        <v>0</v>
      </c>
      <c r="O2957" s="100" t="str">
        <f ca="1">IF('Inventory Ref Sheet'!AS2957&gt;0,YEAR(TODAY())-'Inventory Ref Sheet'!AS2957,"")</f>
        <v/>
      </c>
      <c r="P2957" s="95">
        <f>'Inventory Ref Sheet'!AU2957</f>
        <v>0</v>
      </c>
      <c r="Q2957" s="60">
        <f>'Inventory Ref Sheet'!AV2957</f>
        <v>0</v>
      </c>
      <c r="R2957" s="61"/>
      <c r="S2957" s="100" t="str">
        <f t="shared" si="156"/>
        <v/>
      </c>
      <c r="T2957" s="59">
        <f>'Inventory Ref Sheet'!M2957</f>
        <v>0</v>
      </c>
      <c r="U2957" s="102">
        <f>'Inventory Ref Sheet'!N2957</f>
        <v>0</v>
      </c>
      <c r="V2957" s="59">
        <f>'Inventory Ref Sheet'!O2957</f>
        <v>0</v>
      </c>
      <c r="W2957" s="59">
        <f>'Inventory Ref Sheet'!R2957</f>
        <v>0</v>
      </c>
      <c r="X2957" s="59">
        <f>'Inventory Ref Sheet'!S2957</f>
        <v>0</v>
      </c>
      <c r="Y2957" s="100" t="str">
        <f ca="1">IF('Inventory Ref Sheet'!U2957&gt;0,YEAR(TODAY())-'Inventory Ref Sheet'!U2957,"")</f>
        <v/>
      </c>
      <c r="Z2957" s="95">
        <f>'Inventory Ref Sheet'!W2957</f>
        <v>0</v>
      </c>
      <c r="AA2957" s="60">
        <f>'Inventory Ref Sheet'!X2957</f>
        <v>0</v>
      </c>
      <c r="AB2957" s="61"/>
      <c r="AC2957" s="97" t="str">
        <f t="shared" si="157"/>
        <v/>
      </c>
      <c r="AD2957" s="59">
        <f>'Inventory Ref Sheet'!Y2957</f>
        <v>0</v>
      </c>
      <c r="AE2957" s="59">
        <f>'Inventory Ref Sheet'!Z2957</f>
        <v>0</v>
      </c>
      <c r="AF2957" s="102">
        <f>'Inventory Ref Sheet'!AA2957</f>
        <v>0</v>
      </c>
      <c r="AG2957" s="59">
        <f>'Inventory Ref Sheet'!AD2957</f>
        <v>0</v>
      </c>
      <c r="AH2957" s="59">
        <f>'Inventory Ref Sheet'!AE2957</f>
        <v>0</v>
      </c>
      <c r="AI2957" s="100" t="str">
        <f ca="1">IF('Inventory Ref Sheet'!AG2957&gt;0,YEAR(TODAY())-'Inventory Ref Sheet'!AG2957,"")</f>
        <v/>
      </c>
      <c r="AJ2957" s="99"/>
      <c r="AK2957" s="60">
        <f>'Inventory Ref Sheet'!AJ2957</f>
        <v>0</v>
      </c>
      <c r="AL2957" s="99"/>
      <c r="AM2957" s="97" t="str">
        <f t="shared" si="158"/>
        <v/>
      </c>
    </row>
    <row r="2958" spans="10:39" x14ac:dyDescent="0.25">
      <c r="J2958" s="59">
        <f>'Inventory Ref Sheet'!AK2958</f>
        <v>0</v>
      </c>
      <c r="K2958" s="59">
        <f>'Inventory Ref Sheet'!AL2958</f>
        <v>0</v>
      </c>
      <c r="L2958" s="59">
        <f>'Inventory Ref Sheet'!AM2958</f>
        <v>0</v>
      </c>
      <c r="M2958" s="59">
        <f>'Inventory Ref Sheet'!AP2958</f>
        <v>0</v>
      </c>
      <c r="N2958" s="59">
        <f>'Inventory Ref Sheet'!AQ2958</f>
        <v>0</v>
      </c>
      <c r="O2958" s="100" t="str">
        <f ca="1">IF('Inventory Ref Sheet'!AS2958&gt;0,YEAR(TODAY())-'Inventory Ref Sheet'!AS2958,"")</f>
        <v/>
      </c>
      <c r="P2958" s="95">
        <f>'Inventory Ref Sheet'!AU2958</f>
        <v>0</v>
      </c>
      <c r="Q2958" s="60">
        <f>'Inventory Ref Sheet'!AV2958</f>
        <v>0</v>
      </c>
      <c r="R2958" s="61"/>
      <c r="S2958" s="100" t="str">
        <f t="shared" si="156"/>
        <v/>
      </c>
      <c r="T2958" s="59">
        <f>'Inventory Ref Sheet'!M2958</f>
        <v>0</v>
      </c>
      <c r="U2958" s="102">
        <f>'Inventory Ref Sheet'!N2958</f>
        <v>0</v>
      </c>
      <c r="V2958" s="59">
        <f>'Inventory Ref Sheet'!O2958</f>
        <v>0</v>
      </c>
      <c r="W2958" s="59">
        <f>'Inventory Ref Sheet'!R2958</f>
        <v>0</v>
      </c>
      <c r="X2958" s="59">
        <f>'Inventory Ref Sheet'!S2958</f>
        <v>0</v>
      </c>
      <c r="Y2958" s="100" t="str">
        <f ca="1">IF('Inventory Ref Sheet'!U2958&gt;0,YEAR(TODAY())-'Inventory Ref Sheet'!U2958,"")</f>
        <v/>
      </c>
      <c r="Z2958" s="95">
        <f>'Inventory Ref Sheet'!W2958</f>
        <v>0</v>
      </c>
      <c r="AA2958" s="60">
        <f>'Inventory Ref Sheet'!X2958</f>
        <v>0</v>
      </c>
      <c r="AB2958" s="61"/>
      <c r="AC2958" s="97" t="str">
        <f t="shared" si="157"/>
        <v/>
      </c>
      <c r="AD2958" s="59">
        <f>'Inventory Ref Sheet'!Y2958</f>
        <v>0</v>
      </c>
      <c r="AE2958" s="59">
        <f>'Inventory Ref Sheet'!Z2958</f>
        <v>0</v>
      </c>
      <c r="AF2958" s="102">
        <f>'Inventory Ref Sheet'!AA2958</f>
        <v>0</v>
      </c>
      <c r="AG2958" s="59">
        <f>'Inventory Ref Sheet'!AD2958</f>
        <v>0</v>
      </c>
      <c r="AH2958" s="59">
        <f>'Inventory Ref Sheet'!AE2958</f>
        <v>0</v>
      </c>
      <c r="AI2958" s="100" t="str">
        <f ca="1">IF('Inventory Ref Sheet'!AG2958&gt;0,YEAR(TODAY())-'Inventory Ref Sheet'!AG2958,"")</f>
        <v/>
      </c>
      <c r="AJ2958" s="99"/>
      <c r="AK2958" s="60">
        <f>'Inventory Ref Sheet'!AJ2958</f>
        <v>0</v>
      </c>
      <c r="AL2958" s="99"/>
      <c r="AM2958" s="97" t="str">
        <f t="shared" si="158"/>
        <v/>
      </c>
    </row>
    <row r="2959" spans="10:39" x14ac:dyDescent="0.25">
      <c r="J2959" s="59">
        <f>'Inventory Ref Sheet'!AK2959</f>
        <v>0</v>
      </c>
      <c r="K2959" s="59">
        <f>'Inventory Ref Sheet'!AL2959</f>
        <v>0</v>
      </c>
      <c r="L2959" s="59">
        <f>'Inventory Ref Sheet'!AM2959</f>
        <v>0</v>
      </c>
      <c r="M2959" s="59">
        <f>'Inventory Ref Sheet'!AP2959</f>
        <v>0</v>
      </c>
      <c r="N2959" s="59">
        <f>'Inventory Ref Sheet'!AQ2959</f>
        <v>0</v>
      </c>
      <c r="O2959" s="100" t="str">
        <f ca="1">IF('Inventory Ref Sheet'!AS2959&gt;0,YEAR(TODAY())-'Inventory Ref Sheet'!AS2959,"")</f>
        <v/>
      </c>
      <c r="P2959" s="95">
        <f>'Inventory Ref Sheet'!AU2959</f>
        <v>0</v>
      </c>
      <c r="Q2959" s="60">
        <f>'Inventory Ref Sheet'!AV2959</f>
        <v>0</v>
      </c>
      <c r="R2959" s="61"/>
      <c r="S2959" s="100" t="str">
        <f t="shared" si="156"/>
        <v/>
      </c>
      <c r="T2959" s="59">
        <f>'Inventory Ref Sheet'!M2959</f>
        <v>0</v>
      </c>
      <c r="U2959" s="102">
        <f>'Inventory Ref Sheet'!N2959</f>
        <v>0</v>
      </c>
      <c r="V2959" s="59">
        <f>'Inventory Ref Sheet'!O2959</f>
        <v>0</v>
      </c>
      <c r="W2959" s="59">
        <f>'Inventory Ref Sheet'!R2959</f>
        <v>0</v>
      </c>
      <c r="X2959" s="59">
        <f>'Inventory Ref Sheet'!S2959</f>
        <v>0</v>
      </c>
      <c r="Y2959" s="100" t="str">
        <f ca="1">IF('Inventory Ref Sheet'!U2959&gt;0,YEAR(TODAY())-'Inventory Ref Sheet'!U2959,"")</f>
        <v/>
      </c>
      <c r="Z2959" s="95">
        <f>'Inventory Ref Sheet'!W2959</f>
        <v>0</v>
      </c>
      <c r="AA2959" s="60">
        <f>'Inventory Ref Sheet'!X2959</f>
        <v>0</v>
      </c>
      <c r="AB2959" s="61"/>
      <c r="AC2959" s="97" t="str">
        <f t="shared" si="157"/>
        <v/>
      </c>
      <c r="AD2959" s="59">
        <f>'Inventory Ref Sheet'!Y2959</f>
        <v>0</v>
      </c>
      <c r="AE2959" s="59">
        <f>'Inventory Ref Sheet'!Z2959</f>
        <v>0</v>
      </c>
      <c r="AF2959" s="102">
        <f>'Inventory Ref Sheet'!AA2959</f>
        <v>0</v>
      </c>
      <c r="AG2959" s="59">
        <f>'Inventory Ref Sheet'!AD2959</f>
        <v>0</v>
      </c>
      <c r="AH2959" s="59">
        <f>'Inventory Ref Sheet'!AE2959</f>
        <v>0</v>
      </c>
      <c r="AI2959" s="100" t="str">
        <f ca="1">IF('Inventory Ref Sheet'!AG2959&gt;0,YEAR(TODAY())-'Inventory Ref Sheet'!AG2959,"")</f>
        <v/>
      </c>
      <c r="AJ2959" s="99"/>
      <c r="AK2959" s="60">
        <f>'Inventory Ref Sheet'!AJ2959</f>
        <v>0</v>
      </c>
      <c r="AL2959" s="99"/>
      <c r="AM2959" s="97" t="str">
        <f t="shared" si="158"/>
        <v/>
      </c>
    </row>
    <row r="2960" spans="10:39" x14ac:dyDescent="0.25">
      <c r="J2960" s="59">
        <f>'Inventory Ref Sheet'!AK2960</f>
        <v>0</v>
      </c>
      <c r="K2960" s="59">
        <f>'Inventory Ref Sheet'!AL2960</f>
        <v>0</v>
      </c>
      <c r="L2960" s="59">
        <f>'Inventory Ref Sheet'!AM2960</f>
        <v>0</v>
      </c>
      <c r="M2960" s="59">
        <f>'Inventory Ref Sheet'!AP2960</f>
        <v>0</v>
      </c>
      <c r="N2960" s="59">
        <f>'Inventory Ref Sheet'!AQ2960</f>
        <v>0</v>
      </c>
      <c r="O2960" s="100" t="str">
        <f ca="1">IF('Inventory Ref Sheet'!AS2960&gt;0,YEAR(TODAY())-'Inventory Ref Sheet'!AS2960,"")</f>
        <v/>
      </c>
      <c r="P2960" s="95">
        <f>'Inventory Ref Sheet'!AU2960</f>
        <v>0</v>
      </c>
      <c r="Q2960" s="60">
        <f>'Inventory Ref Sheet'!AV2960</f>
        <v>0</v>
      </c>
      <c r="R2960" s="61"/>
      <c r="S2960" s="100" t="str">
        <f t="shared" si="156"/>
        <v/>
      </c>
      <c r="T2960" s="59">
        <f>'Inventory Ref Sheet'!M2960</f>
        <v>0</v>
      </c>
      <c r="U2960" s="102">
        <f>'Inventory Ref Sheet'!N2960</f>
        <v>0</v>
      </c>
      <c r="V2960" s="59">
        <f>'Inventory Ref Sheet'!O2960</f>
        <v>0</v>
      </c>
      <c r="W2960" s="59">
        <f>'Inventory Ref Sheet'!R2960</f>
        <v>0</v>
      </c>
      <c r="X2960" s="59">
        <f>'Inventory Ref Sheet'!S2960</f>
        <v>0</v>
      </c>
      <c r="Y2960" s="100" t="str">
        <f ca="1">IF('Inventory Ref Sheet'!U2960&gt;0,YEAR(TODAY())-'Inventory Ref Sheet'!U2960,"")</f>
        <v/>
      </c>
      <c r="Z2960" s="95">
        <f>'Inventory Ref Sheet'!W2960</f>
        <v>0</v>
      </c>
      <c r="AA2960" s="60">
        <f>'Inventory Ref Sheet'!X2960</f>
        <v>0</v>
      </c>
      <c r="AB2960" s="61"/>
      <c r="AC2960" s="97" t="str">
        <f t="shared" si="157"/>
        <v/>
      </c>
      <c r="AD2960" s="59">
        <f>'Inventory Ref Sheet'!Y2960</f>
        <v>0</v>
      </c>
      <c r="AE2960" s="59">
        <f>'Inventory Ref Sheet'!Z2960</f>
        <v>0</v>
      </c>
      <c r="AF2960" s="102">
        <f>'Inventory Ref Sheet'!AA2960</f>
        <v>0</v>
      </c>
      <c r="AG2960" s="59">
        <f>'Inventory Ref Sheet'!AD2960</f>
        <v>0</v>
      </c>
      <c r="AH2960" s="59">
        <f>'Inventory Ref Sheet'!AE2960</f>
        <v>0</v>
      </c>
      <c r="AI2960" s="100" t="str">
        <f ca="1">IF('Inventory Ref Sheet'!AG2960&gt;0,YEAR(TODAY())-'Inventory Ref Sheet'!AG2960,"")</f>
        <v/>
      </c>
      <c r="AJ2960" s="99"/>
      <c r="AK2960" s="60">
        <f>'Inventory Ref Sheet'!AJ2960</f>
        <v>0</v>
      </c>
      <c r="AL2960" s="99"/>
      <c r="AM2960" s="97" t="str">
        <f t="shared" si="158"/>
        <v/>
      </c>
    </row>
    <row r="2961" spans="10:39" x14ac:dyDescent="0.25">
      <c r="J2961" s="59">
        <f>'Inventory Ref Sheet'!AK2961</f>
        <v>0</v>
      </c>
      <c r="K2961" s="59">
        <f>'Inventory Ref Sheet'!AL2961</f>
        <v>0</v>
      </c>
      <c r="L2961" s="59">
        <f>'Inventory Ref Sheet'!AM2961</f>
        <v>0</v>
      </c>
      <c r="M2961" s="59">
        <f>'Inventory Ref Sheet'!AP2961</f>
        <v>0</v>
      </c>
      <c r="N2961" s="59">
        <f>'Inventory Ref Sheet'!AQ2961</f>
        <v>0</v>
      </c>
      <c r="O2961" s="100" t="str">
        <f ca="1">IF('Inventory Ref Sheet'!AS2961&gt;0,YEAR(TODAY())-'Inventory Ref Sheet'!AS2961,"")</f>
        <v/>
      </c>
      <c r="P2961" s="95">
        <f>'Inventory Ref Sheet'!AU2961</f>
        <v>0</v>
      </c>
      <c r="Q2961" s="60">
        <f>'Inventory Ref Sheet'!AV2961</f>
        <v>0</v>
      </c>
      <c r="R2961" s="61"/>
      <c r="S2961" s="100" t="str">
        <f t="shared" si="156"/>
        <v/>
      </c>
      <c r="T2961" s="59">
        <f>'Inventory Ref Sheet'!M2961</f>
        <v>0</v>
      </c>
      <c r="U2961" s="102">
        <f>'Inventory Ref Sheet'!N2961</f>
        <v>0</v>
      </c>
      <c r="V2961" s="59">
        <f>'Inventory Ref Sheet'!O2961</f>
        <v>0</v>
      </c>
      <c r="W2961" s="59">
        <f>'Inventory Ref Sheet'!R2961</f>
        <v>0</v>
      </c>
      <c r="X2961" s="59">
        <f>'Inventory Ref Sheet'!S2961</f>
        <v>0</v>
      </c>
      <c r="Y2961" s="100" t="str">
        <f ca="1">IF('Inventory Ref Sheet'!U2961&gt;0,YEAR(TODAY())-'Inventory Ref Sheet'!U2961,"")</f>
        <v/>
      </c>
      <c r="Z2961" s="95">
        <f>'Inventory Ref Sheet'!W2961</f>
        <v>0</v>
      </c>
      <c r="AA2961" s="60">
        <f>'Inventory Ref Sheet'!X2961</f>
        <v>0</v>
      </c>
      <c r="AB2961" s="61"/>
      <c r="AC2961" s="97" t="str">
        <f t="shared" si="157"/>
        <v/>
      </c>
      <c r="AD2961" s="59">
        <f>'Inventory Ref Sheet'!Y2961</f>
        <v>0</v>
      </c>
      <c r="AE2961" s="59">
        <f>'Inventory Ref Sheet'!Z2961</f>
        <v>0</v>
      </c>
      <c r="AF2961" s="102">
        <f>'Inventory Ref Sheet'!AA2961</f>
        <v>0</v>
      </c>
      <c r="AG2961" s="59">
        <f>'Inventory Ref Sheet'!AD2961</f>
        <v>0</v>
      </c>
      <c r="AH2961" s="59">
        <f>'Inventory Ref Sheet'!AE2961</f>
        <v>0</v>
      </c>
      <c r="AI2961" s="100" t="str">
        <f ca="1">IF('Inventory Ref Sheet'!AG2961&gt;0,YEAR(TODAY())-'Inventory Ref Sheet'!AG2961,"")</f>
        <v/>
      </c>
      <c r="AJ2961" s="99"/>
      <c r="AK2961" s="60">
        <f>'Inventory Ref Sheet'!AJ2961</f>
        <v>0</v>
      </c>
      <c r="AL2961" s="99"/>
      <c r="AM2961" s="97" t="str">
        <f t="shared" si="158"/>
        <v/>
      </c>
    </row>
    <row r="2962" spans="10:39" x14ac:dyDescent="0.25">
      <c r="J2962" s="59">
        <f>'Inventory Ref Sheet'!AK2962</f>
        <v>0</v>
      </c>
      <c r="K2962" s="59">
        <f>'Inventory Ref Sheet'!AL2962</f>
        <v>0</v>
      </c>
      <c r="L2962" s="59">
        <f>'Inventory Ref Sheet'!AM2962</f>
        <v>0</v>
      </c>
      <c r="M2962" s="59">
        <f>'Inventory Ref Sheet'!AP2962</f>
        <v>0</v>
      </c>
      <c r="N2962" s="59">
        <f>'Inventory Ref Sheet'!AQ2962</f>
        <v>0</v>
      </c>
      <c r="O2962" s="100" t="str">
        <f ca="1">IF('Inventory Ref Sheet'!AS2962&gt;0,YEAR(TODAY())-'Inventory Ref Sheet'!AS2962,"")</f>
        <v/>
      </c>
      <c r="P2962" s="95">
        <f>'Inventory Ref Sheet'!AU2962</f>
        <v>0</v>
      </c>
      <c r="Q2962" s="60">
        <f>'Inventory Ref Sheet'!AV2962</f>
        <v>0</v>
      </c>
      <c r="R2962" s="61"/>
      <c r="S2962" s="100" t="str">
        <f t="shared" si="156"/>
        <v/>
      </c>
      <c r="T2962" s="59">
        <f>'Inventory Ref Sheet'!M2962</f>
        <v>0</v>
      </c>
      <c r="U2962" s="102">
        <f>'Inventory Ref Sheet'!N2962</f>
        <v>0</v>
      </c>
      <c r="V2962" s="59">
        <f>'Inventory Ref Sheet'!O2962</f>
        <v>0</v>
      </c>
      <c r="W2962" s="59">
        <f>'Inventory Ref Sheet'!R2962</f>
        <v>0</v>
      </c>
      <c r="X2962" s="59">
        <f>'Inventory Ref Sheet'!S2962</f>
        <v>0</v>
      </c>
      <c r="Y2962" s="100" t="str">
        <f ca="1">IF('Inventory Ref Sheet'!U2962&gt;0,YEAR(TODAY())-'Inventory Ref Sheet'!U2962,"")</f>
        <v/>
      </c>
      <c r="Z2962" s="95">
        <f>'Inventory Ref Sheet'!W2962</f>
        <v>0</v>
      </c>
      <c r="AA2962" s="60">
        <f>'Inventory Ref Sheet'!X2962</f>
        <v>0</v>
      </c>
      <c r="AB2962" s="61"/>
      <c r="AC2962" s="97" t="str">
        <f t="shared" si="157"/>
        <v/>
      </c>
      <c r="AD2962" s="59">
        <f>'Inventory Ref Sheet'!Y2962</f>
        <v>0</v>
      </c>
      <c r="AE2962" s="59">
        <f>'Inventory Ref Sheet'!Z2962</f>
        <v>0</v>
      </c>
      <c r="AF2962" s="102">
        <f>'Inventory Ref Sheet'!AA2962</f>
        <v>0</v>
      </c>
      <c r="AG2962" s="59">
        <f>'Inventory Ref Sheet'!AD2962</f>
        <v>0</v>
      </c>
      <c r="AH2962" s="59">
        <f>'Inventory Ref Sheet'!AE2962</f>
        <v>0</v>
      </c>
      <c r="AI2962" s="100" t="str">
        <f ca="1">IF('Inventory Ref Sheet'!AG2962&gt;0,YEAR(TODAY())-'Inventory Ref Sheet'!AG2962,"")</f>
        <v/>
      </c>
      <c r="AJ2962" s="99"/>
      <c r="AK2962" s="60">
        <f>'Inventory Ref Sheet'!AJ2962</f>
        <v>0</v>
      </c>
      <c r="AL2962" s="99"/>
      <c r="AM2962" s="97" t="str">
        <f t="shared" si="158"/>
        <v/>
      </c>
    </row>
    <row r="2963" spans="10:39" x14ac:dyDescent="0.25">
      <c r="J2963" s="59">
        <f>'Inventory Ref Sheet'!AK2963</f>
        <v>0</v>
      </c>
      <c r="K2963" s="59">
        <f>'Inventory Ref Sheet'!AL2963</f>
        <v>0</v>
      </c>
      <c r="L2963" s="59">
        <f>'Inventory Ref Sheet'!AM2963</f>
        <v>0</v>
      </c>
      <c r="M2963" s="59">
        <f>'Inventory Ref Sheet'!AP2963</f>
        <v>0</v>
      </c>
      <c r="N2963" s="59">
        <f>'Inventory Ref Sheet'!AQ2963</f>
        <v>0</v>
      </c>
      <c r="O2963" s="100" t="str">
        <f ca="1">IF('Inventory Ref Sheet'!AS2963&gt;0,YEAR(TODAY())-'Inventory Ref Sheet'!AS2963,"")</f>
        <v/>
      </c>
      <c r="P2963" s="95">
        <f>'Inventory Ref Sheet'!AU2963</f>
        <v>0</v>
      </c>
      <c r="Q2963" s="60">
        <f>'Inventory Ref Sheet'!AV2963</f>
        <v>0</v>
      </c>
      <c r="R2963" s="61"/>
      <c r="S2963" s="100" t="str">
        <f t="shared" si="156"/>
        <v/>
      </c>
      <c r="T2963" s="59">
        <f>'Inventory Ref Sheet'!M2963</f>
        <v>0</v>
      </c>
      <c r="U2963" s="102">
        <f>'Inventory Ref Sheet'!N2963</f>
        <v>0</v>
      </c>
      <c r="V2963" s="59">
        <f>'Inventory Ref Sheet'!O2963</f>
        <v>0</v>
      </c>
      <c r="W2963" s="59">
        <f>'Inventory Ref Sheet'!R2963</f>
        <v>0</v>
      </c>
      <c r="X2963" s="59">
        <f>'Inventory Ref Sheet'!S2963</f>
        <v>0</v>
      </c>
      <c r="Y2963" s="100" t="str">
        <f ca="1">IF('Inventory Ref Sheet'!U2963&gt;0,YEAR(TODAY())-'Inventory Ref Sheet'!U2963,"")</f>
        <v/>
      </c>
      <c r="Z2963" s="95">
        <f>'Inventory Ref Sheet'!W2963</f>
        <v>0</v>
      </c>
      <c r="AA2963" s="60">
        <f>'Inventory Ref Sheet'!X2963</f>
        <v>0</v>
      </c>
      <c r="AB2963" s="61"/>
      <c r="AC2963" s="97" t="str">
        <f t="shared" si="157"/>
        <v/>
      </c>
      <c r="AD2963" s="59">
        <f>'Inventory Ref Sheet'!Y2963</f>
        <v>0</v>
      </c>
      <c r="AE2963" s="59">
        <f>'Inventory Ref Sheet'!Z2963</f>
        <v>0</v>
      </c>
      <c r="AF2963" s="102">
        <f>'Inventory Ref Sheet'!AA2963</f>
        <v>0</v>
      </c>
      <c r="AG2963" s="59">
        <f>'Inventory Ref Sheet'!AD2963</f>
        <v>0</v>
      </c>
      <c r="AH2963" s="59">
        <f>'Inventory Ref Sheet'!AE2963</f>
        <v>0</v>
      </c>
      <c r="AI2963" s="100" t="str">
        <f ca="1">IF('Inventory Ref Sheet'!AG2963&gt;0,YEAR(TODAY())-'Inventory Ref Sheet'!AG2963,"")</f>
        <v/>
      </c>
      <c r="AJ2963" s="99"/>
      <c r="AK2963" s="60">
        <f>'Inventory Ref Sheet'!AJ2963</f>
        <v>0</v>
      </c>
      <c r="AL2963" s="99"/>
      <c r="AM2963" s="97" t="str">
        <f t="shared" si="158"/>
        <v/>
      </c>
    </row>
    <row r="2964" spans="10:39" x14ac:dyDescent="0.25">
      <c r="J2964" s="59">
        <f>'Inventory Ref Sheet'!AK2964</f>
        <v>0</v>
      </c>
      <c r="K2964" s="59">
        <f>'Inventory Ref Sheet'!AL2964</f>
        <v>0</v>
      </c>
      <c r="L2964" s="59">
        <f>'Inventory Ref Sheet'!AM2964</f>
        <v>0</v>
      </c>
      <c r="M2964" s="59">
        <f>'Inventory Ref Sheet'!AP2964</f>
        <v>0</v>
      </c>
      <c r="N2964" s="59">
        <f>'Inventory Ref Sheet'!AQ2964</f>
        <v>0</v>
      </c>
      <c r="O2964" s="100" t="str">
        <f ca="1">IF('Inventory Ref Sheet'!AS2964&gt;0,YEAR(TODAY())-'Inventory Ref Sheet'!AS2964,"")</f>
        <v/>
      </c>
      <c r="P2964" s="95">
        <f>'Inventory Ref Sheet'!AU2964</f>
        <v>0</v>
      </c>
      <c r="Q2964" s="60">
        <f>'Inventory Ref Sheet'!AV2964</f>
        <v>0</v>
      </c>
      <c r="R2964" s="61"/>
      <c r="S2964" s="100" t="str">
        <f t="shared" si="156"/>
        <v/>
      </c>
      <c r="T2964" s="59">
        <f>'Inventory Ref Sheet'!M2964</f>
        <v>0</v>
      </c>
      <c r="U2964" s="102">
        <f>'Inventory Ref Sheet'!N2964</f>
        <v>0</v>
      </c>
      <c r="V2964" s="59">
        <f>'Inventory Ref Sheet'!O2964</f>
        <v>0</v>
      </c>
      <c r="W2964" s="59">
        <f>'Inventory Ref Sheet'!R2964</f>
        <v>0</v>
      </c>
      <c r="X2964" s="59">
        <f>'Inventory Ref Sheet'!S2964</f>
        <v>0</v>
      </c>
      <c r="Y2964" s="100" t="str">
        <f ca="1">IF('Inventory Ref Sheet'!U2964&gt;0,YEAR(TODAY())-'Inventory Ref Sheet'!U2964,"")</f>
        <v/>
      </c>
      <c r="Z2964" s="95">
        <f>'Inventory Ref Sheet'!W2964</f>
        <v>0</v>
      </c>
      <c r="AA2964" s="60">
        <f>'Inventory Ref Sheet'!X2964</f>
        <v>0</v>
      </c>
      <c r="AB2964" s="61"/>
      <c r="AC2964" s="97" t="str">
        <f t="shared" si="157"/>
        <v/>
      </c>
      <c r="AD2964" s="59">
        <f>'Inventory Ref Sheet'!Y2964</f>
        <v>0</v>
      </c>
      <c r="AE2964" s="59">
        <f>'Inventory Ref Sheet'!Z2964</f>
        <v>0</v>
      </c>
      <c r="AF2964" s="102">
        <f>'Inventory Ref Sheet'!AA2964</f>
        <v>0</v>
      </c>
      <c r="AG2964" s="59">
        <f>'Inventory Ref Sheet'!AD2964</f>
        <v>0</v>
      </c>
      <c r="AH2964" s="59">
        <f>'Inventory Ref Sheet'!AE2964</f>
        <v>0</v>
      </c>
      <c r="AI2964" s="100" t="str">
        <f ca="1">IF('Inventory Ref Sheet'!AG2964&gt;0,YEAR(TODAY())-'Inventory Ref Sheet'!AG2964,"")</f>
        <v/>
      </c>
      <c r="AJ2964" s="99"/>
      <c r="AK2964" s="60">
        <f>'Inventory Ref Sheet'!AJ2964</f>
        <v>0</v>
      </c>
      <c r="AL2964" s="99"/>
      <c r="AM2964" s="97" t="str">
        <f t="shared" si="158"/>
        <v/>
      </c>
    </row>
    <row r="2965" spans="10:39" x14ac:dyDescent="0.25">
      <c r="J2965" s="59">
        <f>'Inventory Ref Sheet'!AK2965</f>
        <v>0</v>
      </c>
      <c r="K2965" s="59">
        <f>'Inventory Ref Sheet'!AL2965</f>
        <v>0</v>
      </c>
      <c r="L2965" s="59">
        <f>'Inventory Ref Sheet'!AM2965</f>
        <v>0</v>
      </c>
      <c r="M2965" s="59">
        <f>'Inventory Ref Sheet'!AP2965</f>
        <v>0</v>
      </c>
      <c r="N2965" s="59">
        <f>'Inventory Ref Sheet'!AQ2965</f>
        <v>0</v>
      </c>
      <c r="O2965" s="100" t="str">
        <f ca="1">IF('Inventory Ref Sheet'!AS2965&gt;0,YEAR(TODAY())-'Inventory Ref Sheet'!AS2965,"")</f>
        <v/>
      </c>
      <c r="P2965" s="95">
        <f>'Inventory Ref Sheet'!AU2965</f>
        <v>0</v>
      </c>
      <c r="Q2965" s="60">
        <f>'Inventory Ref Sheet'!AV2965</f>
        <v>0</v>
      </c>
      <c r="R2965" s="61"/>
      <c r="S2965" s="100" t="str">
        <f t="shared" si="156"/>
        <v/>
      </c>
      <c r="T2965" s="59">
        <f>'Inventory Ref Sheet'!M2965</f>
        <v>0</v>
      </c>
      <c r="U2965" s="102">
        <f>'Inventory Ref Sheet'!N2965</f>
        <v>0</v>
      </c>
      <c r="V2965" s="59">
        <f>'Inventory Ref Sheet'!O2965</f>
        <v>0</v>
      </c>
      <c r="W2965" s="59">
        <f>'Inventory Ref Sheet'!R2965</f>
        <v>0</v>
      </c>
      <c r="X2965" s="59">
        <f>'Inventory Ref Sheet'!S2965</f>
        <v>0</v>
      </c>
      <c r="Y2965" s="100" t="str">
        <f ca="1">IF('Inventory Ref Sheet'!U2965&gt;0,YEAR(TODAY())-'Inventory Ref Sheet'!U2965,"")</f>
        <v/>
      </c>
      <c r="Z2965" s="95">
        <f>'Inventory Ref Sheet'!W2965</f>
        <v>0</v>
      </c>
      <c r="AA2965" s="60">
        <f>'Inventory Ref Sheet'!X2965</f>
        <v>0</v>
      </c>
      <c r="AB2965" s="61"/>
      <c r="AC2965" s="97" t="str">
        <f t="shared" si="157"/>
        <v/>
      </c>
      <c r="AD2965" s="59">
        <f>'Inventory Ref Sheet'!Y2965</f>
        <v>0</v>
      </c>
      <c r="AE2965" s="59">
        <f>'Inventory Ref Sheet'!Z2965</f>
        <v>0</v>
      </c>
      <c r="AF2965" s="102">
        <f>'Inventory Ref Sheet'!AA2965</f>
        <v>0</v>
      </c>
      <c r="AG2965" s="59">
        <f>'Inventory Ref Sheet'!AD2965</f>
        <v>0</v>
      </c>
      <c r="AH2965" s="59">
        <f>'Inventory Ref Sheet'!AE2965</f>
        <v>0</v>
      </c>
      <c r="AI2965" s="100" t="str">
        <f ca="1">IF('Inventory Ref Sheet'!AG2965&gt;0,YEAR(TODAY())-'Inventory Ref Sheet'!AG2965,"")</f>
        <v/>
      </c>
      <c r="AJ2965" s="99"/>
      <c r="AK2965" s="60">
        <f>'Inventory Ref Sheet'!AJ2965</f>
        <v>0</v>
      </c>
      <c r="AL2965" s="99"/>
      <c r="AM2965" s="97" t="str">
        <f t="shared" si="158"/>
        <v/>
      </c>
    </row>
    <row r="2966" spans="10:39" x14ac:dyDescent="0.25">
      <c r="J2966" s="59">
        <f>'Inventory Ref Sheet'!AK2966</f>
        <v>0</v>
      </c>
      <c r="K2966" s="59">
        <f>'Inventory Ref Sheet'!AL2966</f>
        <v>0</v>
      </c>
      <c r="L2966" s="59">
        <f>'Inventory Ref Sheet'!AM2966</f>
        <v>0</v>
      </c>
      <c r="M2966" s="59">
        <f>'Inventory Ref Sheet'!AP2966</f>
        <v>0</v>
      </c>
      <c r="N2966" s="59">
        <f>'Inventory Ref Sheet'!AQ2966</f>
        <v>0</v>
      </c>
      <c r="O2966" s="100" t="str">
        <f ca="1">IF('Inventory Ref Sheet'!AS2966&gt;0,YEAR(TODAY())-'Inventory Ref Sheet'!AS2966,"")</f>
        <v/>
      </c>
      <c r="P2966" s="95">
        <f>'Inventory Ref Sheet'!AU2966</f>
        <v>0</v>
      </c>
      <c r="Q2966" s="60">
        <f>'Inventory Ref Sheet'!AV2966</f>
        <v>0</v>
      </c>
      <c r="R2966" s="61"/>
      <c r="S2966" s="100" t="str">
        <f t="shared" si="156"/>
        <v/>
      </c>
      <c r="T2966" s="59">
        <f>'Inventory Ref Sheet'!M2966</f>
        <v>0</v>
      </c>
      <c r="U2966" s="102">
        <f>'Inventory Ref Sheet'!N2966</f>
        <v>0</v>
      </c>
      <c r="V2966" s="59">
        <f>'Inventory Ref Sheet'!O2966</f>
        <v>0</v>
      </c>
      <c r="W2966" s="59">
        <f>'Inventory Ref Sheet'!R2966</f>
        <v>0</v>
      </c>
      <c r="X2966" s="59">
        <f>'Inventory Ref Sheet'!S2966</f>
        <v>0</v>
      </c>
      <c r="Y2966" s="100" t="str">
        <f ca="1">IF('Inventory Ref Sheet'!U2966&gt;0,YEAR(TODAY())-'Inventory Ref Sheet'!U2966,"")</f>
        <v/>
      </c>
      <c r="Z2966" s="95">
        <f>'Inventory Ref Sheet'!W2966</f>
        <v>0</v>
      </c>
      <c r="AA2966" s="60">
        <f>'Inventory Ref Sheet'!X2966</f>
        <v>0</v>
      </c>
      <c r="AB2966" s="61"/>
      <c r="AC2966" s="97" t="str">
        <f t="shared" si="157"/>
        <v/>
      </c>
      <c r="AD2966" s="59">
        <f>'Inventory Ref Sheet'!Y2966</f>
        <v>0</v>
      </c>
      <c r="AE2966" s="59">
        <f>'Inventory Ref Sheet'!Z2966</f>
        <v>0</v>
      </c>
      <c r="AF2966" s="102">
        <f>'Inventory Ref Sheet'!AA2966</f>
        <v>0</v>
      </c>
      <c r="AG2966" s="59">
        <f>'Inventory Ref Sheet'!AD2966</f>
        <v>0</v>
      </c>
      <c r="AH2966" s="59">
        <f>'Inventory Ref Sheet'!AE2966</f>
        <v>0</v>
      </c>
      <c r="AI2966" s="100" t="str">
        <f ca="1">IF('Inventory Ref Sheet'!AG2966&gt;0,YEAR(TODAY())-'Inventory Ref Sheet'!AG2966,"")</f>
        <v/>
      </c>
      <c r="AJ2966" s="99"/>
      <c r="AK2966" s="60">
        <f>'Inventory Ref Sheet'!AJ2966</f>
        <v>0</v>
      </c>
      <c r="AL2966" s="99"/>
      <c r="AM2966" s="97" t="str">
        <f t="shared" si="158"/>
        <v/>
      </c>
    </row>
    <row r="2967" spans="10:39" x14ac:dyDescent="0.25">
      <c r="J2967" s="59">
        <f>'Inventory Ref Sheet'!AK2967</f>
        <v>0</v>
      </c>
      <c r="K2967" s="59">
        <f>'Inventory Ref Sheet'!AL2967</f>
        <v>0</v>
      </c>
      <c r="L2967" s="59">
        <f>'Inventory Ref Sheet'!AM2967</f>
        <v>0</v>
      </c>
      <c r="M2967" s="59">
        <f>'Inventory Ref Sheet'!AP2967</f>
        <v>0</v>
      </c>
      <c r="N2967" s="59">
        <f>'Inventory Ref Sheet'!AQ2967</f>
        <v>0</v>
      </c>
      <c r="O2967" s="100" t="str">
        <f ca="1">IF('Inventory Ref Sheet'!AS2967&gt;0,YEAR(TODAY())-'Inventory Ref Sheet'!AS2967,"")</f>
        <v/>
      </c>
      <c r="P2967" s="95">
        <f>'Inventory Ref Sheet'!AU2967</f>
        <v>0</v>
      </c>
      <c r="Q2967" s="60">
        <f>'Inventory Ref Sheet'!AV2967</f>
        <v>0</v>
      </c>
      <c r="R2967" s="61"/>
      <c r="S2967" s="100" t="str">
        <f t="shared" si="156"/>
        <v/>
      </c>
      <c r="T2967" s="59">
        <f>'Inventory Ref Sheet'!M2967</f>
        <v>0</v>
      </c>
      <c r="U2967" s="102">
        <f>'Inventory Ref Sheet'!N2967</f>
        <v>0</v>
      </c>
      <c r="V2967" s="59">
        <f>'Inventory Ref Sheet'!O2967</f>
        <v>0</v>
      </c>
      <c r="W2967" s="59">
        <f>'Inventory Ref Sheet'!R2967</f>
        <v>0</v>
      </c>
      <c r="X2967" s="59">
        <f>'Inventory Ref Sheet'!S2967</f>
        <v>0</v>
      </c>
      <c r="Y2967" s="100" t="str">
        <f ca="1">IF('Inventory Ref Sheet'!U2967&gt;0,YEAR(TODAY())-'Inventory Ref Sheet'!U2967,"")</f>
        <v/>
      </c>
      <c r="Z2967" s="95">
        <f>'Inventory Ref Sheet'!W2967</f>
        <v>0</v>
      </c>
      <c r="AA2967" s="60">
        <f>'Inventory Ref Sheet'!X2967</f>
        <v>0</v>
      </c>
      <c r="AB2967" s="61"/>
      <c r="AC2967" s="97" t="str">
        <f t="shared" si="157"/>
        <v/>
      </c>
      <c r="AD2967" s="59">
        <f>'Inventory Ref Sheet'!Y2967</f>
        <v>0</v>
      </c>
      <c r="AE2967" s="59">
        <f>'Inventory Ref Sheet'!Z2967</f>
        <v>0</v>
      </c>
      <c r="AF2967" s="102">
        <f>'Inventory Ref Sheet'!AA2967</f>
        <v>0</v>
      </c>
      <c r="AG2967" s="59">
        <f>'Inventory Ref Sheet'!AD2967</f>
        <v>0</v>
      </c>
      <c r="AH2967" s="59">
        <f>'Inventory Ref Sheet'!AE2967</f>
        <v>0</v>
      </c>
      <c r="AI2967" s="100" t="str">
        <f ca="1">IF('Inventory Ref Sheet'!AG2967&gt;0,YEAR(TODAY())-'Inventory Ref Sheet'!AG2967,"")</f>
        <v/>
      </c>
      <c r="AJ2967" s="99"/>
      <c r="AK2967" s="60">
        <f>'Inventory Ref Sheet'!AJ2967</f>
        <v>0</v>
      </c>
      <c r="AL2967" s="99"/>
      <c r="AM2967" s="97" t="str">
        <f t="shared" si="158"/>
        <v/>
      </c>
    </row>
    <row r="2968" spans="10:39" x14ac:dyDescent="0.25">
      <c r="J2968" s="59">
        <f>'Inventory Ref Sheet'!AK2968</f>
        <v>0</v>
      </c>
      <c r="K2968" s="59">
        <f>'Inventory Ref Sheet'!AL2968</f>
        <v>0</v>
      </c>
      <c r="L2968" s="59">
        <f>'Inventory Ref Sheet'!AM2968</f>
        <v>0</v>
      </c>
      <c r="M2968" s="59">
        <f>'Inventory Ref Sheet'!AP2968</f>
        <v>0</v>
      </c>
      <c r="N2968" s="59">
        <f>'Inventory Ref Sheet'!AQ2968</f>
        <v>0</v>
      </c>
      <c r="O2968" s="100" t="str">
        <f ca="1">IF('Inventory Ref Sheet'!AS2968&gt;0,YEAR(TODAY())-'Inventory Ref Sheet'!AS2968,"")</f>
        <v/>
      </c>
      <c r="P2968" s="95">
        <f>'Inventory Ref Sheet'!AU2968</f>
        <v>0</v>
      </c>
      <c r="Q2968" s="60">
        <f>'Inventory Ref Sheet'!AV2968</f>
        <v>0</v>
      </c>
      <c r="R2968" s="61"/>
      <c r="S2968" s="100" t="str">
        <f t="shared" si="156"/>
        <v/>
      </c>
      <c r="T2968" s="59">
        <f>'Inventory Ref Sheet'!M2968</f>
        <v>0</v>
      </c>
      <c r="U2968" s="102">
        <f>'Inventory Ref Sheet'!N2968</f>
        <v>0</v>
      </c>
      <c r="V2968" s="59">
        <f>'Inventory Ref Sheet'!O2968</f>
        <v>0</v>
      </c>
      <c r="W2968" s="59">
        <f>'Inventory Ref Sheet'!R2968</f>
        <v>0</v>
      </c>
      <c r="X2968" s="59">
        <f>'Inventory Ref Sheet'!S2968</f>
        <v>0</v>
      </c>
      <c r="Y2968" s="100" t="str">
        <f ca="1">IF('Inventory Ref Sheet'!U2968&gt;0,YEAR(TODAY())-'Inventory Ref Sheet'!U2968,"")</f>
        <v/>
      </c>
      <c r="Z2968" s="95">
        <f>'Inventory Ref Sheet'!W2968</f>
        <v>0</v>
      </c>
      <c r="AA2968" s="60">
        <f>'Inventory Ref Sheet'!X2968</f>
        <v>0</v>
      </c>
      <c r="AB2968" s="61"/>
      <c r="AC2968" s="97" t="str">
        <f t="shared" si="157"/>
        <v/>
      </c>
      <c r="AD2968" s="59">
        <f>'Inventory Ref Sheet'!Y2968</f>
        <v>0</v>
      </c>
      <c r="AE2968" s="59">
        <f>'Inventory Ref Sheet'!Z2968</f>
        <v>0</v>
      </c>
      <c r="AF2968" s="102">
        <f>'Inventory Ref Sheet'!AA2968</f>
        <v>0</v>
      </c>
      <c r="AG2968" s="59">
        <f>'Inventory Ref Sheet'!AD2968</f>
        <v>0</v>
      </c>
      <c r="AH2968" s="59">
        <f>'Inventory Ref Sheet'!AE2968</f>
        <v>0</v>
      </c>
      <c r="AI2968" s="100" t="str">
        <f ca="1">IF('Inventory Ref Sheet'!AG2968&gt;0,YEAR(TODAY())-'Inventory Ref Sheet'!AG2968,"")</f>
        <v/>
      </c>
      <c r="AJ2968" s="99"/>
      <c r="AK2968" s="60">
        <f>'Inventory Ref Sheet'!AJ2968</f>
        <v>0</v>
      </c>
      <c r="AL2968" s="99"/>
      <c r="AM2968" s="97" t="str">
        <f t="shared" si="158"/>
        <v/>
      </c>
    </row>
    <row r="2969" spans="10:39" x14ac:dyDescent="0.25">
      <c r="J2969" s="59">
        <f>'Inventory Ref Sheet'!AK2969</f>
        <v>0</v>
      </c>
      <c r="K2969" s="59">
        <f>'Inventory Ref Sheet'!AL2969</f>
        <v>0</v>
      </c>
      <c r="L2969" s="59">
        <f>'Inventory Ref Sheet'!AM2969</f>
        <v>0</v>
      </c>
      <c r="M2969" s="59">
        <f>'Inventory Ref Sheet'!AP2969</f>
        <v>0</v>
      </c>
      <c r="N2969" s="59">
        <f>'Inventory Ref Sheet'!AQ2969</f>
        <v>0</v>
      </c>
      <c r="O2969" s="100" t="str">
        <f ca="1">IF('Inventory Ref Sheet'!AS2969&gt;0,YEAR(TODAY())-'Inventory Ref Sheet'!AS2969,"")</f>
        <v/>
      </c>
      <c r="P2969" s="95">
        <f>'Inventory Ref Sheet'!AU2969</f>
        <v>0</v>
      </c>
      <c r="Q2969" s="60">
        <f>'Inventory Ref Sheet'!AV2969</f>
        <v>0</v>
      </c>
      <c r="R2969" s="61"/>
      <c r="S2969" s="100" t="str">
        <f t="shared" si="156"/>
        <v/>
      </c>
      <c r="T2969" s="59">
        <f>'Inventory Ref Sheet'!M2969</f>
        <v>0</v>
      </c>
      <c r="U2969" s="102">
        <f>'Inventory Ref Sheet'!N2969</f>
        <v>0</v>
      </c>
      <c r="V2969" s="59">
        <f>'Inventory Ref Sheet'!O2969</f>
        <v>0</v>
      </c>
      <c r="W2969" s="59">
        <f>'Inventory Ref Sheet'!R2969</f>
        <v>0</v>
      </c>
      <c r="X2969" s="59">
        <f>'Inventory Ref Sheet'!S2969</f>
        <v>0</v>
      </c>
      <c r="Y2969" s="100" t="str">
        <f ca="1">IF('Inventory Ref Sheet'!U2969&gt;0,YEAR(TODAY())-'Inventory Ref Sheet'!U2969,"")</f>
        <v/>
      </c>
      <c r="Z2969" s="95">
        <f>'Inventory Ref Sheet'!W2969</f>
        <v>0</v>
      </c>
      <c r="AA2969" s="60">
        <f>'Inventory Ref Sheet'!X2969</f>
        <v>0</v>
      </c>
      <c r="AB2969" s="61"/>
      <c r="AC2969" s="97" t="str">
        <f t="shared" si="157"/>
        <v/>
      </c>
      <c r="AD2969" s="59">
        <f>'Inventory Ref Sheet'!Y2969</f>
        <v>0</v>
      </c>
      <c r="AE2969" s="59">
        <f>'Inventory Ref Sheet'!Z2969</f>
        <v>0</v>
      </c>
      <c r="AF2969" s="102">
        <f>'Inventory Ref Sheet'!AA2969</f>
        <v>0</v>
      </c>
      <c r="AG2969" s="59">
        <f>'Inventory Ref Sheet'!AD2969</f>
        <v>0</v>
      </c>
      <c r="AH2969" s="59">
        <f>'Inventory Ref Sheet'!AE2969</f>
        <v>0</v>
      </c>
      <c r="AI2969" s="100" t="str">
        <f ca="1">IF('Inventory Ref Sheet'!AG2969&gt;0,YEAR(TODAY())-'Inventory Ref Sheet'!AG2969,"")</f>
        <v/>
      </c>
      <c r="AJ2969" s="99"/>
      <c r="AK2969" s="60">
        <f>'Inventory Ref Sheet'!AJ2969</f>
        <v>0</v>
      </c>
      <c r="AL2969" s="99"/>
      <c r="AM2969" s="97" t="str">
        <f t="shared" si="158"/>
        <v/>
      </c>
    </row>
    <row r="2970" spans="10:39" x14ac:dyDescent="0.25">
      <c r="J2970" s="59">
        <f>'Inventory Ref Sheet'!AK2970</f>
        <v>0</v>
      </c>
      <c r="K2970" s="59">
        <f>'Inventory Ref Sheet'!AL2970</f>
        <v>0</v>
      </c>
      <c r="L2970" s="59">
        <f>'Inventory Ref Sheet'!AM2970</f>
        <v>0</v>
      </c>
      <c r="M2970" s="59">
        <f>'Inventory Ref Sheet'!AP2970</f>
        <v>0</v>
      </c>
      <c r="N2970" s="59">
        <f>'Inventory Ref Sheet'!AQ2970</f>
        <v>0</v>
      </c>
      <c r="O2970" s="100" t="str">
        <f ca="1">IF('Inventory Ref Sheet'!AS2970&gt;0,YEAR(TODAY())-'Inventory Ref Sheet'!AS2970,"")</f>
        <v/>
      </c>
      <c r="P2970" s="95">
        <f>'Inventory Ref Sheet'!AU2970</f>
        <v>0</v>
      </c>
      <c r="Q2970" s="60">
        <f>'Inventory Ref Sheet'!AV2970</f>
        <v>0</v>
      </c>
      <c r="R2970" s="61"/>
      <c r="S2970" s="100" t="str">
        <f t="shared" si="156"/>
        <v/>
      </c>
      <c r="T2970" s="59">
        <f>'Inventory Ref Sheet'!M2970</f>
        <v>0</v>
      </c>
      <c r="U2970" s="102">
        <f>'Inventory Ref Sheet'!N2970</f>
        <v>0</v>
      </c>
      <c r="V2970" s="59">
        <f>'Inventory Ref Sheet'!O2970</f>
        <v>0</v>
      </c>
      <c r="W2970" s="59">
        <f>'Inventory Ref Sheet'!R2970</f>
        <v>0</v>
      </c>
      <c r="X2970" s="59">
        <f>'Inventory Ref Sheet'!S2970</f>
        <v>0</v>
      </c>
      <c r="Y2970" s="100" t="str">
        <f ca="1">IF('Inventory Ref Sheet'!U2970&gt;0,YEAR(TODAY())-'Inventory Ref Sheet'!U2970,"")</f>
        <v/>
      </c>
      <c r="Z2970" s="95">
        <f>'Inventory Ref Sheet'!W2970</f>
        <v>0</v>
      </c>
      <c r="AA2970" s="60">
        <f>'Inventory Ref Sheet'!X2970</f>
        <v>0</v>
      </c>
      <c r="AB2970" s="61"/>
      <c r="AC2970" s="97" t="str">
        <f t="shared" si="157"/>
        <v/>
      </c>
      <c r="AD2970" s="59">
        <f>'Inventory Ref Sheet'!Y2970</f>
        <v>0</v>
      </c>
      <c r="AE2970" s="59">
        <f>'Inventory Ref Sheet'!Z2970</f>
        <v>0</v>
      </c>
      <c r="AF2970" s="102">
        <f>'Inventory Ref Sheet'!AA2970</f>
        <v>0</v>
      </c>
      <c r="AG2970" s="59">
        <f>'Inventory Ref Sheet'!AD2970</f>
        <v>0</v>
      </c>
      <c r="AH2970" s="59">
        <f>'Inventory Ref Sheet'!AE2970</f>
        <v>0</v>
      </c>
      <c r="AI2970" s="100" t="str">
        <f ca="1">IF('Inventory Ref Sheet'!AG2970&gt;0,YEAR(TODAY())-'Inventory Ref Sheet'!AG2970,"")</f>
        <v/>
      </c>
      <c r="AJ2970" s="99"/>
      <c r="AK2970" s="60">
        <f>'Inventory Ref Sheet'!AJ2970</f>
        <v>0</v>
      </c>
      <c r="AL2970" s="99"/>
      <c r="AM2970" s="97" t="str">
        <f t="shared" si="158"/>
        <v/>
      </c>
    </row>
    <row r="2971" spans="10:39" x14ac:dyDescent="0.25">
      <c r="J2971" s="59">
        <f>'Inventory Ref Sheet'!AK2971</f>
        <v>0</v>
      </c>
      <c r="K2971" s="59">
        <f>'Inventory Ref Sheet'!AL2971</f>
        <v>0</v>
      </c>
      <c r="L2971" s="59">
        <f>'Inventory Ref Sheet'!AM2971</f>
        <v>0</v>
      </c>
      <c r="M2971" s="59">
        <f>'Inventory Ref Sheet'!AP2971</f>
        <v>0</v>
      </c>
      <c r="N2971" s="59">
        <f>'Inventory Ref Sheet'!AQ2971</f>
        <v>0</v>
      </c>
      <c r="O2971" s="100" t="str">
        <f ca="1">IF('Inventory Ref Sheet'!AS2971&gt;0,YEAR(TODAY())-'Inventory Ref Sheet'!AS2971,"")</f>
        <v/>
      </c>
      <c r="P2971" s="95">
        <f>'Inventory Ref Sheet'!AU2971</f>
        <v>0</v>
      </c>
      <c r="Q2971" s="60">
        <f>'Inventory Ref Sheet'!AV2971</f>
        <v>0</v>
      </c>
      <c r="R2971" s="61"/>
      <c r="S2971" s="100" t="str">
        <f t="shared" si="156"/>
        <v/>
      </c>
      <c r="T2971" s="59">
        <f>'Inventory Ref Sheet'!M2971</f>
        <v>0</v>
      </c>
      <c r="U2971" s="102">
        <f>'Inventory Ref Sheet'!N2971</f>
        <v>0</v>
      </c>
      <c r="V2971" s="59">
        <f>'Inventory Ref Sheet'!O2971</f>
        <v>0</v>
      </c>
      <c r="W2971" s="59">
        <f>'Inventory Ref Sheet'!R2971</f>
        <v>0</v>
      </c>
      <c r="X2971" s="59">
        <f>'Inventory Ref Sheet'!S2971</f>
        <v>0</v>
      </c>
      <c r="Y2971" s="100" t="str">
        <f ca="1">IF('Inventory Ref Sheet'!U2971&gt;0,YEAR(TODAY())-'Inventory Ref Sheet'!U2971,"")</f>
        <v/>
      </c>
      <c r="Z2971" s="95">
        <f>'Inventory Ref Sheet'!W2971</f>
        <v>0</v>
      </c>
      <c r="AA2971" s="60">
        <f>'Inventory Ref Sheet'!X2971</f>
        <v>0</v>
      </c>
      <c r="AB2971" s="61"/>
      <c r="AC2971" s="97" t="str">
        <f t="shared" si="157"/>
        <v/>
      </c>
      <c r="AD2971" s="59">
        <f>'Inventory Ref Sheet'!Y2971</f>
        <v>0</v>
      </c>
      <c r="AE2971" s="59">
        <f>'Inventory Ref Sheet'!Z2971</f>
        <v>0</v>
      </c>
      <c r="AF2971" s="102">
        <f>'Inventory Ref Sheet'!AA2971</f>
        <v>0</v>
      </c>
      <c r="AG2971" s="59">
        <f>'Inventory Ref Sheet'!AD2971</f>
        <v>0</v>
      </c>
      <c r="AH2971" s="59">
        <f>'Inventory Ref Sheet'!AE2971</f>
        <v>0</v>
      </c>
      <c r="AI2971" s="100" t="str">
        <f ca="1">IF('Inventory Ref Sheet'!AG2971&gt;0,YEAR(TODAY())-'Inventory Ref Sheet'!AG2971,"")</f>
        <v/>
      </c>
      <c r="AJ2971" s="99"/>
      <c r="AK2971" s="60">
        <f>'Inventory Ref Sheet'!AJ2971</f>
        <v>0</v>
      </c>
      <c r="AL2971" s="99"/>
      <c r="AM2971" s="97" t="str">
        <f t="shared" si="158"/>
        <v/>
      </c>
    </row>
    <row r="2972" spans="10:39" x14ac:dyDescent="0.25">
      <c r="J2972" s="59">
        <f>'Inventory Ref Sheet'!AK2972</f>
        <v>0</v>
      </c>
      <c r="K2972" s="59">
        <f>'Inventory Ref Sheet'!AL2972</f>
        <v>0</v>
      </c>
      <c r="L2972" s="59">
        <f>'Inventory Ref Sheet'!AM2972</f>
        <v>0</v>
      </c>
      <c r="M2972" s="59">
        <f>'Inventory Ref Sheet'!AP2972</f>
        <v>0</v>
      </c>
      <c r="N2972" s="59">
        <f>'Inventory Ref Sheet'!AQ2972</f>
        <v>0</v>
      </c>
      <c r="O2972" s="100" t="str">
        <f ca="1">IF('Inventory Ref Sheet'!AS2972&gt;0,YEAR(TODAY())-'Inventory Ref Sheet'!AS2972,"")</f>
        <v/>
      </c>
      <c r="P2972" s="95">
        <f>'Inventory Ref Sheet'!AU2972</f>
        <v>0</v>
      </c>
      <c r="Q2972" s="60">
        <f>'Inventory Ref Sheet'!AV2972</f>
        <v>0</v>
      </c>
      <c r="R2972" s="61"/>
      <c r="S2972" s="100" t="str">
        <f t="shared" si="156"/>
        <v/>
      </c>
      <c r="T2972" s="59">
        <f>'Inventory Ref Sheet'!M2972</f>
        <v>0</v>
      </c>
      <c r="U2972" s="102">
        <f>'Inventory Ref Sheet'!N2972</f>
        <v>0</v>
      </c>
      <c r="V2972" s="59">
        <f>'Inventory Ref Sheet'!O2972</f>
        <v>0</v>
      </c>
      <c r="W2972" s="59">
        <f>'Inventory Ref Sheet'!R2972</f>
        <v>0</v>
      </c>
      <c r="X2972" s="59">
        <f>'Inventory Ref Sheet'!S2972</f>
        <v>0</v>
      </c>
      <c r="Y2972" s="100" t="str">
        <f ca="1">IF('Inventory Ref Sheet'!U2972&gt;0,YEAR(TODAY())-'Inventory Ref Sheet'!U2972,"")</f>
        <v/>
      </c>
      <c r="Z2972" s="95">
        <f>'Inventory Ref Sheet'!W2972</f>
        <v>0</v>
      </c>
      <c r="AA2972" s="60">
        <f>'Inventory Ref Sheet'!X2972</f>
        <v>0</v>
      </c>
      <c r="AB2972" s="61"/>
      <c r="AC2972" s="97" t="str">
        <f t="shared" si="157"/>
        <v/>
      </c>
      <c r="AD2972" s="59">
        <f>'Inventory Ref Sheet'!Y2972</f>
        <v>0</v>
      </c>
      <c r="AE2972" s="59">
        <f>'Inventory Ref Sheet'!Z2972</f>
        <v>0</v>
      </c>
      <c r="AF2972" s="102">
        <f>'Inventory Ref Sheet'!AA2972</f>
        <v>0</v>
      </c>
      <c r="AG2972" s="59">
        <f>'Inventory Ref Sheet'!AD2972</f>
        <v>0</v>
      </c>
      <c r="AH2972" s="59">
        <f>'Inventory Ref Sheet'!AE2972</f>
        <v>0</v>
      </c>
      <c r="AI2972" s="100" t="str">
        <f ca="1">IF('Inventory Ref Sheet'!AG2972&gt;0,YEAR(TODAY())-'Inventory Ref Sheet'!AG2972,"")</f>
        <v/>
      </c>
      <c r="AJ2972" s="99"/>
      <c r="AK2972" s="60">
        <f>'Inventory Ref Sheet'!AJ2972</f>
        <v>0</v>
      </c>
      <c r="AL2972" s="99"/>
      <c r="AM2972" s="97" t="str">
        <f t="shared" si="158"/>
        <v/>
      </c>
    </row>
    <row r="2973" spans="10:39" x14ac:dyDescent="0.25">
      <c r="J2973" s="59">
        <f>'Inventory Ref Sheet'!AK2973</f>
        <v>0</v>
      </c>
      <c r="K2973" s="59">
        <f>'Inventory Ref Sheet'!AL2973</f>
        <v>0</v>
      </c>
      <c r="L2973" s="59">
        <f>'Inventory Ref Sheet'!AM2973</f>
        <v>0</v>
      </c>
      <c r="M2973" s="59">
        <f>'Inventory Ref Sheet'!AP2973</f>
        <v>0</v>
      </c>
      <c r="N2973" s="59">
        <f>'Inventory Ref Sheet'!AQ2973</f>
        <v>0</v>
      </c>
      <c r="O2973" s="100" t="str">
        <f ca="1">IF('Inventory Ref Sheet'!AS2973&gt;0,YEAR(TODAY())-'Inventory Ref Sheet'!AS2973,"")</f>
        <v/>
      </c>
      <c r="P2973" s="95">
        <f>'Inventory Ref Sheet'!AU2973</f>
        <v>0</v>
      </c>
      <c r="Q2973" s="60">
        <f>'Inventory Ref Sheet'!AV2973</f>
        <v>0</v>
      </c>
      <c r="R2973" s="61"/>
      <c r="S2973" s="100" t="str">
        <f t="shared" si="156"/>
        <v/>
      </c>
      <c r="T2973" s="59">
        <f>'Inventory Ref Sheet'!M2973</f>
        <v>0</v>
      </c>
      <c r="U2973" s="102">
        <f>'Inventory Ref Sheet'!N2973</f>
        <v>0</v>
      </c>
      <c r="V2973" s="59">
        <f>'Inventory Ref Sheet'!O2973</f>
        <v>0</v>
      </c>
      <c r="W2973" s="59">
        <f>'Inventory Ref Sheet'!R2973</f>
        <v>0</v>
      </c>
      <c r="X2973" s="59">
        <f>'Inventory Ref Sheet'!S2973</f>
        <v>0</v>
      </c>
      <c r="Y2973" s="100" t="str">
        <f ca="1">IF('Inventory Ref Sheet'!U2973&gt;0,YEAR(TODAY())-'Inventory Ref Sheet'!U2973,"")</f>
        <v/>
      </c>
      <c r="Z2973" s="95">
        <f>'Inventory Ref Sheet'!W2973</f>
        <v>0</v>
      </c>
      <c r="AA2973" s="60">
        <f>'Inventory Ref Sheet'!X2973</f>
        <v>0</v>
      </c>
      <c r="AB2973" s="61"/>
      <c r="AC2973" s="97" t="str">
        <f t="shared" si="157"/>
        <v/>
      </c>
      <c r="AD2973" s="59">
        <f>'Inventory Ref Sheet'!Y2973</f>
        <v>0</v>
      </c>
      <c r="AE2973" s="59">
        <f>'Inventory Ref Sheet'!Z2973</f>
        <v>0</v>
      </c>
      <c r="AF2973" s="102">
        <f>'Inventory Ref Sheet'!AA2973</f>
        <v>0</v>
      </c>
      <c r="AG2973" s="59">
        <f>'Inventory Ref Sheet'!AD2973</f>
        <v>0</v>
      </c>
      <c r="AH2973" s="59">
        <f>'Inventory Ref Sheet'!AE2973</f>
        <v>0</v>
      </c>
      <c r="AI2973" s="100" t="str">
        <f ca="1">IF('Inventory Ref Sheet'!AG2973&gt;0,YEAR(TODAY())-'Inventory Ref Sheet'!AG2973,"")</f>
        <v/>
      </c>
      <c r="AJ2973" s="99"/>
      <c r="AK2973" s="60">
        <f>'Inventory Ref Sheet'!AJ2973</f>
        <v>0</v>
      </c>
      <c r="AL2973" s="99"/>
      <c r="AM2973" s="97" t="str">
        <f t="shared" si="158"/>
        <v/>
      </c>
    </row>
    <row r="2974" spans="10:39" x14ac:dyDescent="0.25">
      <c r="J2974" s="59">
        <f>'Inventory Ref Sheet'!AK2974</f>
        <v>0</v>
      </c>
      <c r="K2974" s="59">
        <f>'Inventory Ref Sheet'!AL2974</f>
        <v>0</v>
      </c>
      <c r="L2974" s="59">
        <f>'Inventory Ref Sheet'!AM2974</f>
        <v>0</v>
      </c>
      <c r="M2974" s="59">
        <f>'Inventory Ref Sheet'!AP2974</f>
        <v>0</v>
      </c>
      <c r="N2974" s="59">
        <f>'Inventory Ref Sheet'!AQ2974</f>
        <v>0</v>
      </c>
      <c r="O2974" s="100" t="str">
        <f ca="1">IF('Inventory Ref Sheet'!AS2974&gt;0,YEAR(TODAY())-'Inventory Ref Sheet'!AS2974,"")</f>
        <v/>
      </c>
      <c r="P2974" s="95">
        <f>'Inventory Ref Sheet'!AU2974</f>
        <v>0</v>
      </c>
      <c r="Q2974" s="60">
        <f>'Inventory Ref Sheet'!AV2974</f>
        <v>0</v>
      </c>
      <c r="R2974" s="61"/>
      <c r="S2974" s="100" t="str">
        <f t="shared" si="156"/>
        <v/>
      </c>
      <c r="T2974" s="59">
        <f>'Inventory Ref Sheet'!M2974</f>
        <v>0</v>
      </c>
      <c r="U2974" s="102">
        <f>'Inventory Ref Sheet'!N2974</f>
        <v>0</v>
      </c>
      <c r="V2974" s="59">
        <f>'Inventory Ref Sheet'!O2974</f>
        <v>0</v>
      </c>
      <c r="W2974" s="59">
        <f>'Inventory Ref Sheet'!R2974</f>
        <v>0</v>
      </c>
      <c r="X2974" s="59">
        <f>'Inventory Ref Sheet'!S2974</f>
        <v>0</v>
      </c>
      <c r="Y2974" s="100" t="str">
        <f ca="1">IF('Inventory Ref Sheet'!U2974&gt;0,YEAR(TODAY())-'Inventory Ref Sheet'!U2974,"")</f>
        <v/>
      </c>
      <c r="Z2974" s="95">
        <f>'Inventory Ref Sheet'!W2974</f>
        <v>0</v>
      </c>
      <c r="AA2974" s="60">
        <f>'Inventory Ref Sheet'!X2974</f>
        <v>0</v>
      </c>
      <c r="AB2974" s="61"/>
      <c r="AC2974" s="97" t="str">
        <f t="shared" si="157"/>
        <v/>
      </c>
      <c r="AD2974" s="59">
        <f>'Inventory Ref Sheet'!Y2974</f>
        <v>0</v>
      </c>
      <c r="AE2974" s="59">
        <f>'Inventory Ref Sheet'!Z2974</f>
        <v>0</v>
      </c>
      <c r="AF2974" s="102">
        <f>'Inventory Ref Sheet'!AA2974</f>
        <v>0</v>
      </c>
      <c r="AG2974" s="59">
        <f>'Inventory Ref Sheet'!AD2974</f>
        <v>0</v>
      </c>
      <c r="AH2974" s="59">
        <f>'Inventory Ref Sheet'!AE2974</f>
        <v>0</v>
      </c>
      <c r="AI2974" s="100" t="str">
        <f ca="1">IF('Inventory Ref Sheet'!AG2974&gt;0,YEAR(TODAY())-'Inventory Ref Sheet'!AG2974,"")</f>
        <v/>
      </c>
      <c r="AJ2974" s="99"/>
      <c r="AK2974" s="60">
        <f>'Inventory Ref Sheet'!AJ2974</f>
        <v>0</v>
      </c>
      <c r="AL2974" s="99"/>
      <c r="AM2974" s="97" t="str">
        <f t="shared" si="158"/>
        <v/>
      </c>
    </row>
    <row r="2975" spans="10:39" x14ac:dyDescent="0.25">
      <c r="J2975" s="59">
        <f>'Inventory Ref Sheet'!AK2975</f>
        <v>0</v>
      </c>
      <c r="K2975" s="59">
        <f>'Inventory Ref Sheet'!AL2975</f>
        <v>0</v>
      </c>
      <c r="L2975" s="59">
        <f>'Inventory Ref Sheet'!AM2975</f>
        <v>0</v>
      </c>
      <c r="M2975" s="59">
        <f>'Inventory Ref Sheet'!AP2975</f>
        <v>0</v>
      </c>
      <c r="N2975" s="59">
        <f>'Inventory Ref Sheet'!AQ2975</f>
        <v>0</v>
      </c>
      <c r="O2975" s="100" t="str">
        <f ca="1">IF('Inventory Ref Sheet'!AS2975&gt;0,YEAR(TODAY())-'Inventory Ref Sheet'!AS2975,"")</f>
        <v/>
      </c>
      <c r="P2975" s="95">
        <f>'Inventory Ref Sheet'!AU2975</f>
        <v>0</v>
      </c>
      <c r="Q2975" s="60">
        <f>'Inventory Ref Sheet'!AV2975</f>
        <v>0</v>
      </c>
      <c r="R2975" s="61"/>
      <c r="S2975" s="100" t="str">
        <f t="shared" si="156"/>
        <v/>
      </c>
      <c r="T2975" s="59">
        <f>'Inventory Ref Sheet'!M2975</f>
        <v>0</v>
      </c>
      <c r="U2975" s="102">
        <f>'Inventory Ref Sheet'!N2975</f>
        <v>0</v>
      </c>
      <c r="V2975" s="59">
        <f>'Inventory Ref Sheet'!O2975</f>
        <v>0</v>
      </c>
      <c r="W2975" s="59">
        <f>'Inventory Ref Sheet'!R2975</f>
        <v>0</v>
      </c>
      <c r="X2975" s="59">
        <f>'Inventory Ref Sheet'!S2975</f>
        <v>0</v>
      </c>
      <c r="Y2975" s="100" t="str">
        <f ca="1">IF('Inventory Ref Sheet'!U2975&gt;0,YEAR(TODAY())-'Inventory Ref Sheet'!U2975,"")</f>
        <v/>
      </c>
      <c r="Z2975" s="95">
        <f>'Inventory Ref Sheet'!W2975</f>
        <v>0</v>
      </c>
      <c r="AA2975" s="60">
        <f>'Inventory Ref Sheet'!X2975</f>
        <v>0</v>
      </c>
      <c r="AB2975" s="61"/>
      <c r="AC2975" s="97" t="str">
        <f t="shared" si="157"/>
        <v/>
      </c>
      <c r="AD2975" s="59">
        <f>'Inventory Ref Sheet'!Y2975</f>
        <v>0</v>
      </c>
      <c r="AE2975" s="59">
        <f>'Inventory Ref Sheet'!Z2975</f>
        <v>0</v>
      </c>
      <c r="AF2975" s="102">
        <f>'Inventory Ref Sheet'!AA2975</f>
        <v>0</v>
      </c>
      <c r="AG2975" s="59">
        <f>'Inventory Ref Sheet'!AD2975</f>
        <v>0</v>
      </c>
      <c r="AH2975" s="59">
        <f>'Inventory Ref Sheet'!AE2975</f>
        <v>0</v>
      </c>
      <c r="AI2975" s="100" t="str">
        <f ca="1">IF('Inventory Ref Sheet'!AG2975&gt;0,YEAR(TODAY())-'Inventory Ref Sheet'!AG2975,"")</f>
        <v/>
      </c>
      <c r="AJ2975" s="99"/>
      <c r="AK2975" s="60">
        <f>'Inventory Ref Sheet'!AJ2975</f>
        <v>0</v>
      </c>
      <c r="AL2975" s="99"/>
      <c r="AM2975" s="97" t="str">
        <f t="shared" si="158"/>
        <v/>
      </c>
    </row>
    <row r="2976" spans="10:39" x14ac:dyDescent="0.25">
      <c r="J2976" s="59">
        <f>'Inventory Ref Sheet'!AK2976</f>
        <v>0</v>
      </c>
      <c r="K2976" s="59">
        <f>'Inventory Ref Sheet'!AL2976</f>
        <v>0</v>
      </c>
      <c r="L2976" s="59">
        <f>'Inventory Ref Sheet'!AM2976</f>
        <v>0</v>
      </c>
      <c r="M2976" s="59">
        <f>'Inventory Ref Sheet'!AP2976</f>
        <v>0</v>
      </c>
      <c r="N2976" s="59">
        <f>'Inventory Ref Sheet'!AQ2976</f>
        <v>0</v>
      </c>
      <c r="O2976" s="100" t="str">
        <f ca="1">IF('Inventory Ref Sheet'!AS2976&gt;0,YEAR(TODAY())-'Inventory Ref Sheet'!AS2976,"")</f>
        <v/>
      </c>
      <c r="P2976" s="95">
        <f>'Inventory Ref Sheet'!AU2976</f>
        <v>0</v>
      </c>
      <c r="Q2976" s="60">
        <f>'Inventory Ref Sheet'!AV2976</f>
        <v>0</v>
      </c>
      <c r="R2976" s="61"/>
      <c r="S2976" s="100" t="str">
        <f t="shared" si="156"/>
        <v/>
      </c>
      <c r="T2976" s="59">
        <f>'Inventory Ref Sheet'!M2976</f>
        <v>0</v>
      </c>
      <c r="U2976" s="102">
        <f>'Inventory Ref Sheet'!N2976</f>
        <v>0</v>
      </c>
      <c r="V2976" s="59">
        <f>'Inventory Ref Sheet'!O2976</f>
        <v>0</v>
      </c>
      <c r="W2976" s="59">
        <f>'Inventory Ref Sheet'!R2976</f>
        <v>0</v>
      </c>
      <c r="X2976" s="59">
        <f>'Inventory Ref Sheet'!S2976</f>
        <v>0</v>
      </c>
      <c r="Y2976" s="100" t="str">
        <f ca="1">IF('Inventory Ref Sheet'!U2976&gt;0,YEAR(TODAY())-'Inventory Ref Sheet'!U2976,"")</f>
        <v/>
      </c>
      <c r="Z2976" s="95">
        <f>'Inventory Ref Sheet'!W2976</f>
        <v>0</v>
      </c>
      <c r="AA2976" s="60">
        <f>'Inventory Ref Sheet'!X2976</f>
        <v>0</v>
      </c>
      <c r="AB2976" s="61"/>
      <c r="AC2976" s="97" t="str">
        <f t="shared" si="157"/>
        <v/>
      </c>
      <c r="AD2976" s="59">
        <f>'Inventory Ref Sheet'!Y2976</f>
        <v>0</v>
      </c>
      <c r="AE2976" s="59">
        <f>'Inventory Ref Sheet'!Z2976</f>
        <v>0</v>
      </c>
      <c r="AF2976" s="102">
        <f>'Inventory Ref Sheet'!AA2976</f>
        <v>0</v>
      </c>
      <c r="AG2976" s="59">
        <f>'Inventory Ref Sheet'!AD2976</f>
        <v>0</v>
      </c>
      <c r="AH2976" s="59">
        <f>'Inventory Ref Sheet'!AE2976</f>
        <v>0</v>
      </c>
      <c r="AI2976" s="100" t="str">
        <f ca="1">IF('Inventory Ref Sheet'!AG2976&gt;0,YEAR(TODAY())-'Inventory Ref Sheet'!AG2976,"")</f>
        <v/>
      </c>
      <c r="AJ2976" s="99"/>
      <c r="AK2976" s="60">
        <f>'Inventory Ref Sheet'!AJ2976</f>
        <v>0</v>
      </c>
      <c r="AL2976" s="99"/>
      <c r="AM2976" s="97" t="str">
        <f t="shared" si="158"/>
        <v/>
      </c>
    </row>
    <row r="2977" spans="10:39" x14ac:dyDescent="0.25">
      <c r="J2977" s="59">
        <f>'Inventory Ref Sheet'!AK2977</f>
        <v>0</v>
      </c>
      <c r="K2977" s="59">
        <f>'Inventory Ref Sheet'!AL2977</f>
        <v>0</v>
      </c>
      <c r="L2977" s="59">
        <f>'Inventory Ref Sheet'!AM2977</f>
        <v>0</v>
      </c>
      <c r="M2977" s="59">
        <f>'Inventory Ref Sheet'!AP2977</f>
        <v>0</v>
      </c>
      <c r="N2977" s="59">
        <f>'Inventory Ref Sheet'!AQ2977</f>
        <v>0</v>
      </c>
      <c r="O2977" s="100" t="str">
        <f ca="1">IF('Inventory Ref Sheet'!AS2977&gt;0,YEAR(TODAY())-'Inventory Ref Sheet'!AS2977,"")</f>
        <v/>
      </c>
      <c r="P2977" s="95">
        <f>'Inventory Ref Sheet'!AU2977</f>
        <v>0</v>
      </c>
      <c r="Q2977" s="60">
        <f>'Inventory Ref Sheet'!AV2977</f>
        <v>0</v>
      </c>
      <c r="R2977" s="61"/>
      <c r="S2977" s="100" t="str">
        <f t="shared" si="156"/>
        <v/>
      </c>
      <c r="T2977" s="59">
        <f>'Inventory Ref Sheet'!M2977</f>
        <v>0</v>
      </c>
      <c r="U2977" s="102">
        <f>'Inventory Ref Sheet'!N2977</f>
        <v>0</v>
      </c>
      <c r="V2977" s="59">
        <f>'Inventory Ref Sheet'!O2977</f>
        <v>0</v>
      </c>
      <c r="W2977" s="59">
        <f>'Inventory Ref Sheet'!R2977</f>
        <v>0</v>
      </c>
      <c r="X2977" s="59">
        <f>'Inventory Ref Sheet'!S2977</f>
        <v>0</v>
      </c>
      <c r="Y2977" s="100" t="str">
        <f ca="1">IF('Inventory Ref Sheet'!U2977&gt;0,YEAR(TODAY())-'Inventory Ref Sheet'!U2977,"")</f>
        <v/>
      </c>
      <c r="Z2977" s="95">
        <f>'Inventory Ref Sheet'!W2977</f>
        <v>0</v>
      </c>
      <c r="AA2977" s="60">
        <f>'Inventory Ref Sheet'!X2977</f>
        <v>0</v>
      </c>
      <c r="AB2977" s="61"/>
      <c r="AC2977" s="97" t="str">
        <f t="shared" si="157"/>
        <v/>
      </c>
      <c r="AD2977" s="59">
        <f>'Inventory Ref Sheet'!Y2977</f>
        <v>0</v>
      </c>
      <c r="AE2977" s="59">
        <f>'Inventory Ref Sheet'!Z2977</f>
        <v>0</v>
      </c>
      <c r="AF2977" s="102">
        <f>'Inventory Ref Sheet'!AA2977</f>
        <v>0</v>
      </c>
      <c r="AG2977" s="59">
        <f>'Inventory Ref Sheet'!AD2977</f>
        <v>0</v>
      </c>
      <c r="AH2977" s="59">
        <f>'Inventory Ref Sheet'!AE2977</f>
        <v>0</v>
      </c>
      <c r="AI2977" s="100" t="str">
        <f ca="1">IF('Inventory Ref Sheet'!AG2977&gt;0,YEAR(TODAY())-'Inventory Ref Sheet'!AG2977,"")</f>
        <v/>
      </c>
      <c r="AJ2977" s="99"/>
      <c r="AK2977" s="60">
        <f>'Inventory Ref Sheet'!AJ2977</f>
        <v>0</v>
      </c>
      <c r="AL2977" s="99"/>
      <c r="AM2977" s="97" t="str">
        <f t="shared" si="158"/>
        <v/>
      </c>
    </row>
    <row r="2978" spans="10:39" x14ac:dyDescent="0.25">
      <c r="J2978" s="59">
        <f>'Inventory Ref Sheet'!AK2978</f>
        <v>0</v>
      </c>
      <c r="K2978" s="59">
        <f>'Inventory Ref Sheet'!AL2978</f>
        <v>0</v>
      </c>
      <c r="L2978" s="59">
        <f>'Inventory Ref Sheet'!AM2978</f>
        <v>0</v>
      </c>
      <c r="M2978" s="59">
        <f>'Inventory Ref Sheet'!AP2978</f>
        <v>0</v>
      </c>
      <c r="N2978" s="59">
        <f>'Inventory Ref Sheet'!AQ2978</f>
        <v>0</v>
      </c>
      <c r="O2978" s="100" t="str">
        <f ca="1">IF('Inventory Ref Sheet'!AS2978&gt;0,YEAR(TODAY())-'Inventory Ref Sheet'!AS2978,"")</f>
        <v/>
      </c>
      <c r="P2978" s="95">
        <f>'Inventory Ref Sheet'!AU2978</f>
        <v>0</v>
      </c>
      <c r="Q2978" s="60">
        <f>'Inventory Ref Sheet'!AV2978</f>
        <v>0</v>
      </c>
      <c r="R2978" s="61"/>
      <c r="S2978" s="100" t="str">
        <f t="shared" si="156"/>
        <v/>
      </c>
      <c r="T2978" s="59">
        <f>'Inventory Ref Sheet'!M2978</f>
        <v>0</v>
      </c>
      <c r="U2978" s="102">
        <f>'Inventory Ref Sheet'!N2978</f>
        <v>0</v>
      </c>
      <c r="V2978" s="59">
        <f>'Inventory Ref Sheet'!O2978</f>
        <v>0</v>
      </c>
      <c r="W2978" s="59">
        <f>'Inventory Ref Sheet'!R2978</f>
        <v>0</v>
      </c>
      <c r="X2978" s="59">
        <f>'Inventory Ref Sheet'!S2978</f>
        <v>0</v>
      </c>
      <c r="Y2978" s="100" t="str">
        <f ca="1">IF('Inventory Ref Sheet'!U2978&gt;0,YEAR(TODAY())-'Inventory Ref Sheet'!U2978,"")</f>
        <v/>
      </c>
      <c r="Z2978" s="95">
        <f>'Inventory Ref Sheet'!W2978</f>
        <v>0</v>
      </c>
      <c r="AA2978" s="60">
        <f>'Inventory Ref Sheet'!X2978</f>
        <v>0</v>
      </c>
      <c r="AB2978" s="61"/>
      <c r="AC2978" s="97" t="str">
        <f t="shared" si="157"/>
        <v/>
      </c>
      <c r="AD2978" s="59">
        <f>'Inventory Ref Sheet'!Y2978</f>
        <v>0</v>
      </c>
      <c r="AE2978" s="59">
        <f>'Inventory Ref Sheet'!Z2978</f>
        <v>0</v>
      </c>
      <c r="AF2978" s="102">
        <f>'Inventory Ref Sheet'!AA2978</f>
        <v>0</v>
      </c>
      <c r="AG2978" s="59">
        <f>'Inventory Ref Sheet'!AD2978</f>
        <v>0</v>
      </c>
      <c r="AH2978" s="59">
        <f>'Inventory Ref Sheet'!AE2978</f>
        <v>0</v>
      </c>
      <c r="AI2978" s="100" t="str">
        <f ca="1">IF('Inventory Ref Sheet'!AG2978&gt;0,YEAR(TODAY())-'Inventory Ref Sheet'!AG2978,"")</f>
        <v/>
      </c>
      <c r="AJ2978" s="99"/>
      <c r="AK2978" s="60">
        <f>'Inventory Ref Sheet'!AJ2978</f>
        <v>0</v>
      </c>
      <c r="AL2978" s="99"/>
      <c r="AM2978" s="97" t="str">
        <f t="shared" si="158"/>
        <v/>
      </c>
    </row>
    <row r="2979" spans="10:39" x14ac:dyDescent="0.25">
      <c r="J2979" s="59">
        <f>'Inventory Ref Sheet'!AK2979</f>
        <v>0</v>
      </c>
      <c r="K2979" s="59">
        <f>'Inventory Ref Sheet'!AL2979</f>
        <v>0</v>
      </c>
      <c r="L2979" s="59">
        <f>'Inventory Ref Sheet'!AM2979</f>
        <v>0</v>
      </c>
      <c r="M2979" s="59">
        <f>'Inventory Ref Sheet'!AP2979</f>
        <v>0</v>
      </c>
      <c r="N2979" s="59">
        <f>'Inventory Ref Sheet'!AQ2979</f>
        <v>0</v>
      </c>
      <c r="O2979" s="100" t="str">
        <f ca="1">IF('Inventory Ref Sheet'!AS2979&gt;0,YEAR(TODAY())-'Inventory Ref Sheet'!AS2979,"")</f>
        <v/>
      </c>
      <c r="P2979" s="95">
        <f>'Inventory Ref Sheet'!AU2979</f>
        <v>0</v>
      </c>
      <c r="Q2979" s="60">
        <f>'Inventory Ref Sheet'!AV2979</f>
        <v>0</v>
      </c>
      <c r="R2979" s="61"/>
      <c r="S2979" s="100" t="str">
        <f t="shared" si="156"/>
        <v/>
      </c>
      <c r="T2979" s="59">
        <f>'Inventory Ref Sheet'!M2979</f>
        <v>0</v>
      </c>
      <c r="U2979" s="102">
        <f>'Inventory Ref Sheet'!N2979</f>
        <v>0</v>
      </c>
      <c r="V2979" s="59">
        <f>'Inventory Ref Sheet'!O2979</f>
        <v>0</v>
      </c>
      <c r="W2979" s="59">
        <f>'Inventory Ref Sheet'!R2979</f>
        <v>0</v>
      </c>
      <c r="X2979" s="59">
        <f>'Inventory Ref Sheet'!S2979</f>
        <v>0</v>
      </c>
      <c r="Y2979" s="100" t="str">
        <f ca="1">IF('Inventory Ref Sheet'!U2979&gt;0,YEAR(TODAY())-'Inventory Ref Sheet'!U2979,"")</f>
        <v/>
      </c>
      <c r="Z2979" s="95">
        <f>'Inventory Ref Sheet'!W2979</f>
        <v>0</v>
      </c>
      <c r="AA2979" s="60">
        <f>'Inventory Ref Sheet'!X2979</f>
        <v>0</v>
      </c>
      <c r="AB2979" s="61"/>
      <c r="AC2979" s="97" t="str">
        <f t="shared" si="157"/>
        <v/>
      </c>
      <c r="AD2979" s="59">
        <f>'Inventory Ref Sheet'!Y2979</f>
        <v>0</v>
      </c>
      <c r="AE2979" s="59">
        <f>'Inventory Ref Sheet'!Z2979</f>
        <v>0</v>
      </c>
      <c r="AF2979" s="102">
        <f>'Inventory Ref Sheet'!AA2979</f>
        <v>0</v>
      </c>
      <c r="AG2979" s="59">
        <f>'Inventory Ref Sheet'!AD2979</f>
        <v>0</v>
      </c>
      <c r="AH2979" s="59">
        <f>'Inventory Ref Sheet'!AE2979</f>
        <v>0</v>
      </c>
      <c r="AI2979" s="100" t="str">
        <f ca="1">IF('Inventory Ref Sheet'!AG2979&gt;0,YEAR(TODAY())-'Inventory Ref Sheet'!AG2979,"")</f>
        <v/>
      </c>
      <c r="AJ2979" s="99"/>
      <c r="AK2979" s="60">
        <f>'Inventory Ref Sheet'!AJ2979</f>
        <v>0</v>
      </c>
      <c r="AL2979" s="99"/>
      <c r="AM2979" s="97" t="str">
        <f t="shared" si="158"/>
        <v/>
      </c>
    </row>
    <row r="2980" spans="10:39" x14ac:dyDescent="0.25">
      <c r="J2980" s="59">
        <f>'Inventory Ref Sheet'!AK2980</f>
        <v>0</v>
      </c>
      <c r="K2980" s="59">
        <f>'Inventory Ref Sheet'!AL2980</f>
        <v>0</v>
      </c>
      <c r="L2980" s="59">
        <f>'Inventory Ref Sheet'!AM2980</f>
        <v>0</v>
      </c>
      <c r="M2980" s="59">
        <f>'Inventory Ref Sheet'!AP2980</f>
        <v>0</v>
      </c>
      <c r="N2980" s="59">
        <f>'Inventory Ref Sheet'!AQ2980</f>
        <v>0</v>
      </c>
      <c r="O2980" s="100" t="str">
        <f ca="1">IF('Inventory Ref Sheet'!AS2980&gt;0,YEAR(TODAY())-'Inventory Ref Sheet'!AS2980,"")</f>
        <v/>
      </c>
      <c r="P2980" s="95">
        <f>'Inventory Ref Sheet'!AU2980</f>
        <v>0</v>
      </c>
      <c r="Q2980" s="60">
        <f>'Inventory Ref Sheet'!AV2980</f>
        <v>0</v>
      </c>
      <c r="R2980" s="61"/>
      <c r="S2980" s="100" t="str">
        <f t="shared" si="156"/>
        <v/>
      </c>
      <c r="T2980" s="59">
        <f>'Inventory Ref Sheet'!M2980</f>
        <v>0</v>
      </c>
      <c r="U2980" s="102">
        <f>'Inventory Ref Sheet'!N2980</f>
        <v>0</v>
      </c>
      <c r="V2980" s="59">
        <f>'Inventory Ref Sheet'!O2980</f>
        <v>0</v>
      </c>
      <c r="W2980" s="59">
        <f>'Inventory Ref Sheet'!R2980</f>
        <v>0</v>
      </c>
      <c r="X2980" s="59">
        <f>'Inventory Ref Sheet'!S2980</f>
        <v>0</v>
      </c>
      <c r="Y2980" s="100" t="str">
        <f ca="1">IF('Inventory Ref Sheet'!U2980&gt;0,YEAR(TODAY())-'Inventory Ref Sheet'!U2980,"")</f>
        <v/>
      </c>
      <c r="Z2980" s="95">
        <f>'Inventory Ref Sheet'!W2980</f>
        <v>0</v>
      </c>
      <c r="AA2980" s="60">
        <f>'Inventory Ref Sheet'!X2980</f>
        <v>0</v>
      </c>
      <c r="AB2980" s="61"/>
      <c r="AC2980" s="97" t="str">
        <f t="shared" si="157"/>
        <v/>
      </c>
      <c r="AD2980" s="59">
        <f>'Inventory Ref Sheet'!Y2980</f>
        <v>0</v>
      </c>
      <c r="AE2980" s="59">
        <f>'Inventory Ref Sheet'!Z2980</f>
        <v>0</v>
      </c>
      <c r="AF2980" s="102">
        <f>'Inventory Ref Sheet'!AA2980</f>
        <v>0</v>
      </c>
      <c r="AG2980" s="59">
        <f>'Inventory Ref Sheet'!AD2980</f>
        <v>0</v>
      </c>
      <c r="AH2980" s="59">
        <f>'Inventory Ref Sheet'!AE2980</f>
        <v>0</v>
      </c>
      <c r="AI2980" s="100" t="str">
        <f ca="1">IF('Inventory Ref Sheet'!AG2980&gt;0,YEAR(TODAY())-'Inventory Ref Sheet'!AG2980,"")</f>
        <v/>
      </c>
      <c r="AJ2980" s="99"/>
      <c r="AK2980" s="60">
        <f>'Inventory Ref Sheet'!AJ2980</f>
        <v>0</v>
      </c>
      <c r="AL2980" s="99"/>
      <c r="AM2980" s="97" t="str">
        <f t="shared" si="158"/>
        <v/>
      </c>
    </row>
    <row r="2981" spans="10:39" x14ac:dyDescent="0.25">
      <c r="J2981" s="59">
        <f>'Inventory Ref Sheet'!AK2981</f>
        <v>0</v>
      </c>
      <c r="K2981" s="59">
        <f>'Inventory Ref Sheet'!AL2981</f>
        <v>0</v>
      </c>
      <c r="L2981" s="59">
        <f>'Inventory Ref Sheet'!AM2981</f>
        <v>0</v>
      </c>
      <c r="M2981" s="59">
        <f>'Inventory Ref Sheet'!AP2981</f>
        <v>0</v>
      </c>
      <c r="N2981" s="59">
        <f>'Inventory Ref Sheet'!AQ2981</f>
        <v>0</v>
      </c>
      <c r="O2981" s="100" t="str">
        <f ca="1">IF('Inventory Ref Sheet'!AS2981&gt;0,YEAR(TODAY())-'Inventory Ref Sheet'!AS2981,"")</f>
        <v/>
      </c>
      <c r="P2981" s="95">
        <f>'Inventory Ref Sheet'!AU2981</f>
        <v>0</v>
      </c>
      <c r="Q2981" s="60">
        <f>'Inventory Ref Sheet'!AV2981</f>
        <v>0</v>
      </c>
      <c r="R2981" s="61"/>
      <c r="S2981" s="100" t="str">
        <f t="shared" si="156"/>
        <v/>
      </c>
      <c r="T2981" s="59">
        <f>'Inventory Ref Sheet'!M2981</f>
        <v>0</v>
      </c>
      <c r="U2981" s="102">
        <f>'Inventory Ref Sheet'!N2981</f>
        <v>0</v>
      </c>
      <c r="V2981" s="59">
        <f>'Inventory Ref Sheet'!O2981</f>
        <v>0</v>
      </c>
      <c r="W2981" s="59">
        <f>'Inventory Ref Sheet'!R2981</f>
        <v>0</v>
      </c>
      <c r="X2981" s="59">
        <f>'Inventory Ref Sheet'!S2981</f>
        <v>0</v>
      </c>
      <c r="Y2981" s="100" t="str">
        <f ca="1">IF('Inventory Ref Sheet'!U2981&gt;0,YEAR(TODAY())-'Inventory Ref Sheet'!U2981,"")</f>
        <v/>
      </c>
      <c r="Z2981" s="95">
        <f>'Inventory Ref Sheet'!W2981</f>
        <v>0</v>
      </c>
      <c r="AA2981" s="60">
        <f>'Inventory Ref Sheet'!X2981</f>
        <v>0</v>
      </c>
      <c r="AB2981" s="61"/>
      <c r="AC2981" s="97" t="str">
        <f t="shared" si="157"/>
        <v/>
      </c>
      <c r="AD2981" s="59">
        <f>'Inventory Ref Sheet'!Y2981</f>
        <v>0</v>
      </c>
      <c r="AE2981" s="59">
        <f>'Inventory Ref Sheet'!Z2981</f>
        <v>0</v>
      </c>
      <c r="AF2981" s="102">
        <f>'Inventory Ref Sheet'!AA2981</f>
        <v>0</v>
      </c>
      <c r="AG2981" s="59">
        <f>'Inventory Ref Sheet'!AD2981</f>
        <v>0</v>
      </c>
      <c r="AH2981" s="59">
        <f>'Inventory Ref Sheet'!AE2981</f>
        <v>0</v>
      </c>
      <c r="AI2981" s="100" t="str">
        <f ca="1">IF('Inventory Ref Sheet'!AG2981&gt;0,YEAR(TODAY())-'Inventory Ref Sheet'!AG2981,"")</f>
        <v/>
      </c>
      <c r="AJ2981" s="99"/>
      <c r="AK2981" s="60">
        <f>'Inventory Ref Sheet'!AJ2981</f>
        <v>0</v>
      </c>
      <c r="AL2981" s="99"/>
      <c r="AM2981" s="97" t="str">
        <f t="shared" si="158"/>
        <v/>
      </c>
    </row>
    <row r="2982" spans="10:39" x14ac:dyDescent="0.25">
      <c r="J2982" s="59">
        <f>'Inventory Ref Sheet'!AK2982</f>
        <v>0</v>
      </c>
      <c r="K2982" s="59">
        <f>'Inventory Ref Sheet'!AL2982</f>
        <v>0</v>
      </c>
      <c r="L2982" s="59">
        <f>'Inventory Ref Sheet'!AM2982</f>
        <v>0</v>
      </c>
      <c r="M2982" s="59">
        <f>'Inventory Ref Sheet'!AP2982</f>
        <v>0</v>
      </c>
      <c r="N2982" s="59">
        <f>'Inventory Ref Sheet'!AQ2982</f>
        <v>0</v>
      </c>
      <c r="O2982" s="100" t="str">
        <f ca="1">IF('Inventory Ref Sheet'!AS2982&gt;0,YEAR(TODAY())-'Inventory Ref Sheet'!AS2982,"")</f>
        <v/>
      </c>
      <c r="P2982" s="95">
        <f>'Inventory Ref Sheet'!AU2982</f>
        <v>0</v>
      </c>
      <c r="Q2982" s="60">
        <f>'Inventory Ref Sheet'!AV2982</f>
        <v>0</v>
      </c>
      <c r="R2982" s="61"/>
      <c r="S2982" s="100" t="str">
        <f t="shared" si="156"/>
        <v/>
      </c>
      <c r="T2982" s="59">
        <f>'Inventory Ref Sheet'!M2982</f>
        <v>0</v>
      </c>
      <c r="U2982" s="102">
        <f>'Inventory Ref Sheet'!N2982</f>
        <v>0</v>
      </c>
      <c r="V2982" s="59">
        <f>'Inventory Ref Sheet'!O2982</f>
        <v>0</v>
      </c>
      <c r="W2982" s="59">
        <f>'Inventory Ref Sheet'!R2982</f>
        <v>0</v>
      </c>
      <c r="X2982" s="59">
        <f>'Inventory Ref Sheet'!S2982</f>
        <v>0</v>
      </c>
      <c r="Y2982" s="100" t="str">
        <f ca="1">IF('Inventory Ref Sheet'!U2982&gt;0,YEAR(TODAY())-'Inventory Ref Sheet'!U2982,"")</f>
        <v/>
      </c>
      <c r="Z2982" s="95">
        <f>'Inventory Ref Sheet'!W2982</f>
        <v>0</v>
      </c>
      <c r="AA2982" s="60">
        <f>'Inventory Ref Sheet'!X2982</f>
        <v>0</v>
      </c>
      <c r="AB2982" s="61"/>
      <c r="AC2982" s="97" t="str">
        <f t="shared" si="157"/>
        <v/>
      </c>
      <c r="AD2982" s="59">
        <f>'Inventory Ref Sheet'!Y2982</f>
        <v>0</v>
      </c>
      <c r="AE2982" s="59">
        <f>'Inventory Ref Sheet'!Z2982</f>
        <v>0</v>
      </c>
      <c r="AF2982" s="102">
        <f>'Inventory Ref Sheet'!AA2982</f>
        <v>0</v>
      </c>
      <c r="AG2982" s="59">
        <f>'Inventory Ref Sheet'!AD2982</f>
        <v>0</v>
      </c>
      <c r="AH2982" s="59">
        <f>'Inventory Ref Sheet'!AE2982</f>
        <v>0</v>
      </c>
      <c r="AI2982" s="100" t="str">
        <f ca="1">IF('Inventory Ref Sheet'!AG2982&gt;0,YEAR(TODAY())-'Inventory Ref Sheet'!AG2982,"")</f>
        <v/>
      </c>
      <c r="AJ2982" s="99"/>
      <c r="AK2982" s="60">
        <f>'Inventory Ref Sheet'!AJ2982</f>
        <v>0</v>
      </c>
      <c r="AL2982" s="99"/>
      <c r="AM2982" s="97" t="str">
        <f t="shared" si="158"/>
        <v/>
      </c>
    </row>
    <row r="2983" spans="10:39" x14ac:dyDescent="0.25">
      <c r="J2983" s="59">
        <f>'Inventory Ref Sheet'!AK2983</f>
        <v>0</v>
      </c>
      <c r="K2983" s="59">
        <f>'Inventory Ref Sheet'!AL2983</f>
        <v>0</v>
      </c>
      <c r="L2983" s="59">
        <f>'Inventory Ref Sheet'!AM2983</f>
        <v>0</v>
      </c>
      <c r="M2983" s="59">
        <f>'Inventory Ref Sheet'!AP2983</f>
        <v>0</v>
      </c>
      <c r="N2983" s="59">
        <f>'Inventory Ref Sheet'!AQ2983</f>
        <v>0</v>
      </c>
      <c r="O2983" s="100" t="str">
        <f ca="1">IF('Inventory Ref Sheet'!AS2983&gt;0,YEAR(TODAY())-'Inventory Ref Sheet'!AS2983,"")</f>
        <v/>
      </c>
      <c r="P2983" s="95">
        <f>'Inventory Ref Sheet'!AU2983</f>
        <v>0</v>
      </c>
      <c r="Q2983" s="60">
        <f>'Inventory Ref Sheet'!AV2983</f>
        <v>0</v>
      </c>
      <c r="R2983" s="61"/>
      <c r="S2983" s="100" t="str">
        <f t="shared" si="156"/>
        <v/>
      </c>
      <c r="T2983" s="59">
        <f>'Inventory Ref Sheet'!M2983</f>
        <v>0</v>
      </c>
      <c r="U2983" s="102">
        <f>'Inventory Ref Sheet'!N2983</f>
        <v>0</v>
      </c>
      <c r="V2983" s="59">
        <f>'Inventory Ref Sheet'!O2983</f>
        <v>0</v>
      </c>
      <c r="W2983" s="59">
        <f>'Inventory Ref Sheet'!R2983</f>
        <v>0</v>
      </c>
      <c r="X2983" s="59">
        <f>'Inventory Ref Sheet'!S2983</f>
        <v>0</v>
      </c>
      <c r="Y2983" s="100" t="str">
        <f ca="1">IF('Inventory Ref Sheet'!U2983&gt;0,YEAR(TODAY())-'Inventory Ref Sheet'!U2983,"")</f>
        <v/>
      </c>
      <c r="Z2983" s="95">
        <f>'Inventory Ref Sheet'!W2983</f>
        <v>0</v>
      </c>
      <c r="AA2983" s="60">
        <f>'Inventory Ref Sheet'!X2983</f>
        <v>0</v>
      </c>
      <c r="AB2983" s="61"/>
      <c r="AC2983" s="97" t="str">
        <f t="shared" si="157"/>
        <v/>
      </c>
      <c r="AD2983" s="59">
        <f>'Inventory Ref Sheet'!Y2983</f>
        <v>0</v>
      </c>
      <c r="AE2983" s="59">
        <f>'Inventory Ref Sheet'!Z2983</f>
        <v>0</v>
      </c>
      <c r="AF2983" s="102">
        <f>'Inventory Ref Sheet'!AA2983</f>
        <v>0</v>
      </c>
      <c r="AG2983" s="59">
        <f>'Inventory Ref Sheet'!AD2983</f>
        <v>0</v>
      </c>
      <c r="AH2983" s="59">
        <f>'Inventory Ref Sheet'!AE2983</f>
        <v>0</v>
      </c>
      <c r="AI2983" s="100" t="str">
        <f ca="1">IF('Inventory Ref Sheet'!AG2983&gt;0,YEAR(TODAY())-'Inventory Ref Sheet'!AG2983,"")</f>
        <v/>
      </c>
      <c r="AJ2983" s="99"/>
      <c r="AK2983" s="60">
        <f>'Inventory Ref Sheet'!AJ2983</f>
        <v>0</v>
      </c>
      <c r="AL2983" s="99"/>
      <c r="AM2983" s="97" t="str">
        <f t="shared" si="158"/>
        <v/>
      </c>
    </row>
    <row r="2984" spans="10:39" x14ac:dyDescent="0.25">
      <c r="J2984" s="59">
        <f>'Inventory Ref Sheet'!AK2984</f>
        <v>0</v>
      </c>
      <c r="K2984" s="59">
        <f>'Inventory Ref Sheet'!AL2984</f>
        <v>0</v>
      </c>
      <c r="L2984" s="59">
        <f>'Inventory Ref Sheet'!AM2984</f>
        <v>0</v>
      </c>
      <c r="M2984" s="59">
        <f>'Inventory Ref Sheet'!AP2984</f>
        <v>0</v>
      </c>
      <c r="N2984" s="59">
        <f>'Inventory Ref Sheet'!AQ2984</f>
        <v>0</v>
      </c>
      <c r="O2984" s="100" t="str">
        <f ca="1">IF('Inventory Ref Sheet'!AS2984&gt;0,YEAR(TODAY())-'Inventory Ref Sheet'!AS2984,"")</f>
        <v/>
      </c>
      <c r="P2984" s="95">
        <f>'Inventory Ref Sheet'!AU2984</f>
        <v>0</v>
      </c>
      <c r="Q2984" s="60">
        <f>'Inventory Ref Sheet'!AV2984</f>
        <v>0</v>
      </c>
      <c r="R2984" s="61"/>
      <c r="S2984" s="100" t="str">
        <f t="shared" si="156"/>
        <v/>
      </c>
      <c r="T2984" s="59">
        <f>'Inventory Ref Sheet'!M2984</f>
        <v>0</v>
      </c>
      <c r="U2984" s="102">
        <f>'Inventory Ref Sheet'!N2984</f>
        <v>0</v>
      </c>
      <c r="V2984" s="59">
        <f>'Inventory Ref Sheet'!O2984</f>
        <v>0</v>
      </c>
      <c r="W2984" s="59">
        <f>'Inventory Ref Sheet'!R2984</f>
        <v>0</v>
      </c>
      <c r="X2984" s="59">
        <f>'Inventory Ref Sheet'!S2984</f>
        <v>0</v>
      </c>
      <c r="Y2984" s="100" t="str">
        <f ca="1">IF('Inventory Ref Sheet'!U2984&gt;0,YEAR(TODAY())-'Inventory Ref Sheet'!U2984,"")</f>
        <v/>
      </c>
      <c r="Z2984" s="95">
        <f>'Inventory Ref Sheet'!W2984</f>
        <v>0</v>
      </c>
      <c r="AA2984" s="60">
        <f>'Inventory Ref Sheet'!X2984</f>
        <v>0</v>
      </c>
      <c r="AB2984" s="61"/>
      <c r="AC2984" s="97" t="str">
        <f t="shared" si="157"/>
        <v/>
      </c>
      <c r="AD2984" s="59">
        <f>'Inventory Ref Sheet'!Y2984</f>
        <v>0</v>
      </c>
      <c r="AE2984" s="59">
        <f>'Inventory Ref Sheet'!Z2984</f>
        <v>0</v>
      </c>
      <c r="AF2984" s="102">
        <f>'Inventory Ref Sheet'!AA2984</f>
        <v>0</v>
      </c>
      <c r="AG2984" s="59">
        <f>'Inventory Ref Sheet'!AD2984</f>
        <v>0</v>
      </c>
      <c r="AH2984" s="59">
        <f>'Inventory Ref Sheet'!AE2984</f>
        <v>0</v>
      </c>
      <c r="AI2984" s="100" t="str">
        <f ca="1">IF('Inventory Ref Sheet'!AG2984&gt;0,YEAR(TODAY())-'Inventory Ref Sheet'!AG2984,"")</f>
        <v/>
      </c>
      <c r="AJ2984" s="99"/>
      <c r="AK2984" s="60">
        <f>'Inventory Ref Sheet'!AJ2984</f>
        <v>0</v>
      </c>
      <c r="AL2984" s="99"/>
      <c r="AM2984" s="97" t="str">
        <f t="shared" si="158"/>
        <v/>
      </c>
    </row>
    <row r="2985" spans="10:39" x14ac:dyDescent="0.25">
      <c r="J2985" s="59">
        <f>'Inventory Ref Sheet'!AK2985</f>
        <v>0</v>
      </c>
      <c r="K2985" s="59">
        <f>'Inventory Ref Sheet'!AL2985</f>
        <v>0</v>
      </c>
      <c r="L2985" s="59">
        <f>'Inventory Ref Sheet'!AM2985</f>
        <v>0</v>
      </c>
      <c r="M2985" s="59">
        <f>'Inventory Ref Sheet'!AP2985</f>
        <v>0</v>
      </c>
      <c r="N2985" s="59">
        <f>'Inventory Ref Sheet'!AQ2985</f>
        <v>0</v>
      </c>
      <c r="O2985" s="100" t="str">
        <f ca="1">IF('Inventory Ref Sheet'!AS2985&gt;0,YEAR(TODAY())-'Inventory Ref Sheet'!AS2985,"")</f>
        <v/>
      </c>
      <c r="P2985" s="95">
        <f>'Inventory Ref Sheet'!AU2985</f>
        <v>0</v>
      </c>
      <c r="Q2985" s="60">
        <f>'Inventory Ref Sheet'!AV2985</f>
        <v>0</v>
      </c>
      <c r="R2985" s="61"/>
      <c r="S2985" s="100" t="str">
        <f t="shared" si="156"/>
        <v/>
      </c>
      <c r="T2985" s="59">
        <f>'Inventory Ref Sheet'!M2985</f>
        <v>0</v>
      </c>
      <c r="U2985" s="102">
        <f>'Inventory Ref Sheet'!N2985</f>
        <v>0</v>
      </c>
      <c r="V2985" s="59">
        <f>'Inventory Ref Sheet'!O2985</f>
        <v>0</v>
      </c>
      <c r="W2985" s="59">
        <f>'Inventory Ref Sheet'!R2985</f>
        <v>0</v>
      </c>
      <c r="X2985" s="59">
        <f>'Inventory Ref Sheet'!S2985</f>
        <v>0</v>
      </c>
      <c r="Y2985" s="100" t="str">
        <f ca="1">IF('Inventory Ref Sheet'!U2985&gt;0,YEAR(TODAY())-'Inventory Ref Sheet'!U2985,"")</f>
        <v/>
      </c>
      <c r="Z2985" s="95">
        <f>'Inventory Ref Sheet'!W2985</f>
        <v>0</v>
      </c>
      <c r="AA2985" s="60">
        <f>'Inventory Ref Sheet'!X2985</f>
        <v>0</v>
      </c>
      <c r="AB2985" s="61"/>
      <c r="AC2985" s="97" t="str">
        <f t="shared" si="157"/>
        <v/>
      </c>
      <c r="AD2985" s="59">
        <f>'Inventory Ref Sheet'!Y2985</f>
        <v>0</v>
      </c>
      <c r="AE2985" s="59">
        <f>'Inventory Ref Sheet'!Z2985</f>
        <v>0</v>
      </c>
      <c r="AF2985" s="102">
        <f>'Inventory Ref Sheet'!AA2985</f>
        <v>0</v>
      </c>
      <c r="AG2985" s="59">
        <f>'Inventory Ref Sheet'!AD2985</f>
        <v>0</v>
      </c>
      <c r="AH2985" s="59">
        <f>'Inventory Ref Sheet'!AE2985</f>
        <v>0</v>
      </c>
      <c r="AI2985" s="100" t="str">
        <f ca="1">IF('Inventory Ref Sheet'!AG2985&gt;0,YEAR(TODAY())-'Inventory Ref Sheet'!AG2985,"")</f>
        <v/>
      </c>
      <c r="AJ2985" s="99"/>
      <c r="AK2985" s="60">
        <f>'Inventory Ref Sheet'!AJ2985</f>
        <v>0</v>
      </c>
      <c r="AL2985" s="99"/>
      <c r="AM2985" s="97" t="str">
        <f t="shared" si="158"/>
        <v/>
      </c>
    </row>
    <row r="2986" spans="10:39" x14ac:dyDescent="0.25">
      <c r="J2986" s="59">
        <f>'Inventory Ref Sheet'!AK2986</f>
        <v>0</v>
      </c>
      <c r="K2986" s="59">
        <f>'Inventory Ref Sheet'!AL2986</f>
        <v>0</v>
      </c>
      <c r="L2986" s="59">
        <f>'Inventory Ref Sheet'!AM2986</f>
        <v>0</v>
      </c>
      <c r="M2986" s="59">
        <f>'Inventory Ref Sheet'!AP2986</f>
        <v>0</v>
      </c>
      <c r="N2986" s="59">
        <f>'Inventory Ref Sheet'!AQ2986</f>
        <v>0</v>
      </c>
      <c r="O2986" s="100" t="str">
        <f ca="1">IF('Inventory Ref Sheet'!AS2986&gt;0,YEAR(TODAY())-'Inventory Ref Sheet'!AS2986,"")</f>
        <v/>
      </c>
      <c r="P2986" s="95">
        <f>'Inventory Ref Sheet'!AU2986</f>
        <v>0</v>
      </c>
      <c r="Q2986" s="60">
        <f>'Inventory Ref Sheet'!AV2986</f>
        <v>0</v>
      </c>
      <c r="R2986" s="61"/>
      <c r="S2986" s="100" t="str">
        <f t="shared" si="156"/>
        <v/>
      </c>
      <c r="T2986" s="59">
        <f>'Inventory Ref Sheet'!M2986</f>
        <v>0</v>
      </c>
      <c r="U2986" s="102">
        <f>'Inventory Ref Sheet'!N2986</f>
        <v>0</v>
      </c>
      <c r="V2986" s="59">
        <f>'Inventory Ref Sheet'!O2986</f>
        <v>0</v>
      </c>
      <c r="W2986" s="59">
        <f>'Inventory Ref Sheet'!R2986</f>
        <v>0</v>
      </c>
      <c r="X2986" s="59">
        <f>'Inventory Ref Sheet'!S2986</f>
        <v>0</v>
      </c>
      <c r="Y2986" s="100" t="str">
        <f ca="1">IF('Inventory Ref Sheet'!U2986&gt;0,YEAR(TODAY())-'Inventory Ref Sheet'!U2986,"")</f>
        <v/>
      </c>
      <c r="Z2986" s="95">
        <f>'Inventory Ref Sheet'!W2986</f>
        <v>0</v>
      </c>
      <c r="AA2986" s="60">
        <f>'Inventory Ref Sheet'!X2986</f>
        <v>0</v>
      </c>
      <c r="AB2986" s="61"/>
      <c r="AC2986" s="97" t="str">
        <f t="shared" si="157"/>
        <v/>
      </c>
      <c r="AD2986" s="59">
        <f>'Inventory Ref Sheet'!Y2986</f>
        <v>0</v>
      </c>
      <c r="AE2986" s="59">
        <f>'Inventory Ref Sheet'!Z2986</f>
        <v>0</v>
      </c>
      <c r="AF2986" s="102">
        <f>'Inventory Ref Sheet'!AA2986</f>
        <v>0</v>
      </c>
      <c r="AG2986" s="59">
        <f>'Inventory Ref Sheet'!AD2986</f>
        <v>0</v>
      </c>
      <c r="AH2986" s="59">
        <f>'Inventory Ref Sheet'!AE2986</f>
        <v>0</v>
      </c>
      <c r="AI2986" s="100" t="str">
        <f ca="1">IF('Inventory Ref Sheet'!AG2986&gt;0,YEAR(TODAY())-'Inventory Ref Sheet'!AG2986,"")</f>
        <v/>
      </c>
      <c r="AJ2986" s="99"/>
      <c r="AK2986" s="60">
        <f>'Inventory Ref Sheet'!AJ2986</f>
        <v>0</v>
      </c>
      <c r="AL2986" s="99"/>
      <c r="AM2986" s="97" t="str">
        <f t="shared" si="158"/>
        <v/>
      </c>
    </row>
    <row r="2987" spans="10:39" x14ac:dyDescent="0.25">
      <c r="J2987" s="59">
        <f>'Inventory Ref Sheet'!AK2987</f>
        <v>0</v>
      </c>
      <c r="K2987" s="59">
        <f>'Inventory Ref Sheet'!AL2987</f>
        <v>0</v>
      </c>
      <c r="L2987" s="59">
        <f>'Inventory Ref Sheet'!AM2987</f>
        <v>0</v>
      </c>
      <c r="M2987" s="59">
        <f>'Inventory Ref Sheet'!AP2987</f>
        <v>0</v>
      </c>
      <c r="N2987" s="59">
        <f>'Inventory Ref Sheet'!AQ2987</f>
        <v>0</v>
      </c>
      <c r="O2987" s="100" t="str">
        <f ca="1">IF('Inventory Ref Sheet'!AS2987&gt;0,YEAR(TODAY())-'Inventory Ref Sheet'!AS2987,"")</f>
        <v/>
      </c>
      <c r="P2987" s="95">
        <f>'Inventory Ref Sheet'!AU2987</f>
        <v>0</v>
      </c>
      <c r="Q2987" s="60">
        <f>'Inventory Ref Sheet'!AV2987</f>
        <v>0</v>
      </c>
      <c r="R2987" s="61"/>
      <c r="S2987" s="100" t="str">
        <f t="shared" si="156"/>
        <v/>
      </c>
      <c r="T2987" s="59">
        <f>'Inventory Ref Sheet'!M2987</f>
        <v>0</v>
      </c>
      <c r="U2987" s="102">
        <f>'Inventory Ref Sheet'!N2987</f>
        <v>0</v>
      </c>
      <c r="V2987" s="59">
        <f>'Inventory Ref Sheet'!O2987</f>
        <v>0</v>
      </c>
      <c r="W2987" s="59">
        <f>'Inventory Ref Sheet'!R2987</f>
        <v>0</v>
      </c>
      <c r="X2987" s="59">
        <f>'Inventory Ref Sheet'!S2987</f>
        <v>0</v>
      </c>
      <c r="Y2987" s="100" t="str">
        <f ca="1">IF('Inventory Ref Sheet'!U2987&gt;0,YEAR(TODAY())-'Inventory Ref Sheet'!U2987,"")</f>
        <v/>
      </c>
      <c r="Z2987" s="95">
        <f>'Inventory Ref Sheet'!W2987</f>
        <v>0</v>
      </c>
      <c r="AA2987" s="60">
        <f>'Inventory Ref Sheet'!X2987</f>
        <v>0</v>
      </c>
      <c r="AB2987" s="61"/>
      <c r="AC2987" s="97" t="str">
        <f t="shared" si="157"/>
        <v/>
      </c>
      <c r="AD2987" s="59">
        <f>'Inventory Ref Sheet'!Y2987</f>
        <v>0</v>
      </c>
      <c r="AE2987" s="59">
        <f>'Inventory Ref Sheet'!Z2987</f>
        <v>0</v>
      </c>
      <c r="AF2987" s="102">
        <f>'Inventory Ref Sheet'!AA2987</f>
        <v>0</v>
      </c>
      <c r="AG2987" s="59">
        <f>'Inventory Ref Sheet'!AD2987</f>
        <v>0</v>
      </c>
      <c r="AH2987" s="59">
        <f>'Inventory Ref Sheet'!AE2987</f>
        <v>0</v>
      </c>
      <c r="AI2987" s="100" t="str">
        <f ca="1">IF('Inventory Ref Sheet'!AG2987&gt;0,YEAR(TODAY())-'Inventory Ref Sheet'!AG2987,"")</f>
        <v/>
      </c>
      <c r="AJ2987" s="99"/>
      <c r="AK2987" s="60">
        <f>'Inventory Ref Sheet'!AJ2987</f>
        <v>0</v>
      </c>
      <c r="AL2987" s="99"/>
      <c r="AM2987" s="97" t="str">
        <f t="shared" si="158"/>
        <v/>
      </c>
    </row>
    <row r="2988" spans="10:39" x14ac:dyDescent="0.25">
      <c r="J2988" s="59">
        <f>'Inventory Ref Sheet'!AK2988</f>
        <v>0</v>
      </c>
      <c r="K2988" s="59">
        <f>'Inventory Ref Sheet'!AL2988</f>
        <v>0</v>
      </c>
      <c r="L2988" s="59">
        <f>'Inventory Ref Sheet'!AM2988</f>
        <v>0</v>
      </c>
      <c r="M2988" s="59">
        <f>'Inventory Ref Sheet'!AP2988</f>
        <v>0</v>
      </c>
      <c r="N2988" s="59">
        <f>'Inventory Ref Sheet'!AQ2988</f>
        <v>0</v>
      </c>
      <c r="O2988" s="100" t="str">
        <f ca="1">IF('Inventory Ref Sheet'!AS2988&gt;0,YEAR(TODAY())-'Inventory Ref Sheet'!AS2988,"")</f>
        <v/>
      </c>
      <c r="P2988" s="95">
        <f>'Inventory Ref Sheet'!AU2988</f>
        <v>0</v>
      </c>
      <c r="Q2988" s="60">
        <f>'Inventory Ref Sheet'!AV2988</f>
        <v>0</v>
      </c>
      <c r="R2988" s="61"/>
      <c r="S2988" s="100" t="str">
        <f t="shared" si="156"/>
        <v/>
      </c>
      <c r="T2988" s="59">
        <f>'Inventory Ref Sheet'!M2988</f>
        <v>0</v>
      </c>
      <c r="U2988" s="102">
        <f>'Inventory Ref Sheet'!N2988</f>
        <v>0</v>
      </c>
      <c r="V2988" s="59">
        <f>'Inventory Ref Sheet'!O2988</f>
        <v>0</v>
      </c>
      <c r="W2988" s="59">
        <f>'Inventory Ref Sheet'!R2988</f>
        <v>0</v>
      </c>
      <c r="X2988" s="59">
        <f>'Inventory Ref Sheet'!S2988</f>
        <v>0</v>
      </c>
      <c r="Y2988" s="100" t="str">
        <f ca="1">IF('Inventory Ref Sheet'!U2988&gt;0,YEAR(TODAY())-'Inventory Ref Sheet'!U2988,"")</f>
        <v/>
      </c>
      <c r="Z2988" s="95">
        <f>'Inventory Ref Sheet'!W2988</f>
        <v>0</v>
      </c>
      <c r="AA2988" s="60">
        <f>'Inventory Ref Sheet'!X2988</f>
        <v>0</v>
      </c>
      <c r="AB2988" s="61"/>
      <c r="AC2988" s="97" t="str">
        <f t="shared" si="157"/>
        <v/>
      </c>
      <c r="AD2988" s="59">
        <f>'Inventory Ref Sheet'!Y2988</f>
        <v>0</v>
      </c>
      <c r="AE2988" s="59">
        <f>'Inventory Ref Sheet'!Z2988</f>
        <v>0</v>
      </c>
      <c r="AF2988" s="102">
        <f>'Inventory Ref Sheet'!AA2988</f>
        <v>0</v>
      </c>
      <c r="AG2988" s="59">
        <f>'Inventory Ref Sheet'!AD2988</f>
        <v>0</v>
      </c>
      <c r="AH2988" s="59">
        <f>'Inventory Ref Sheet'!AE2988</f>
        <v>0</v>
      </c>
      <c r="AI2988" s="100" t="str">
        <f ca="1">IF('Inventory Ref Sheet'!AG2988&gt;0,YEAR(TODAY())-'Inventory Ref Sheet'!AG2988,"")</f>
        <v/>
      </c>
      <c r="AJ2988" s="99"/>
      <c r="AK2988" s="60">
        <f>'Inventory Ref Sheet'!AJ2988</f>
        <v>0</v>
      </c>
      <c r="AL2988" s="99"/>
      <c r="AM2988" s="97" t="str">
        <f t="shared" si="158"/>
        <v/>
      </c>
    </row>
    <row r="2989" spans="10:39" x14ac:dyDescent="0.25">
      <c r="J2989" s="59">
        <f>'Inventory Ref Sheet'!AK2989</f>
        <v>0</v>
      </c>
      <c r="K2989" s="59">
        <f>'Inventory Ref Sheet'!AL2989</f>
        <v>0</v>
      </c>
      <c r="L2989" s="59">
        <f>'Inventory Ref Sheet'!AM2989</f>
        <v>0</v>
      </c>
      <c r="M2989" s="59">
        <f>'Inventory Ref Sheet'!AP2989</f>
        <v>0</v>
      </c>
      <c r="N2989" s="59">
        <f>'Inventory Ref Sheet'!AQ2989</f>
        <v>0</v>
      </c>
      <c r="O2989" s="100" t="str">
        <f ca="1">IF('Inventory Ref Sheet'!AS2989&gt;0,YEAR(TODAY())-'Inventory Ref Sheet'!AS2989,"")</f>
        <v/>
      </c>
      <c r="P2989" s="95">
        <f>'Inventory Ref Sheet'!AU2989</f>
        <v>0</v>
      </c>
      <c r="Q2989" s="60">
        <f>'Inventory Ref Sheet'!AV2989</f>
        <v>0</v>
      </c>
      <c r="R2989" s="61"/>
      <c r="S2989" s="100" t="str">
        <f t="shared" si="156"/>
        <v/>
      </c>
      <c r="T2989" s="59">
        <f>'Inventory Ref Sheet'!M2989</f>
        <v>0</v>
      </c>
      <c r="U2989" s="102">
        <f>'Inventory Ref Sheet'!N2989</f>
        <v>0</v>
      </c>
      <c r="V2989" s="59">
        <f>'Inventory Ref Sheet'!O2989</f>
        <v>0</v>
      </c>
      <c r="W2989" s="59">
        <f>'Inventory Ref Sheet'!R2989</f>
        <v>0</v>
      </c>
      <c r="X2989" s="59">
        <f>'Inventory Ref Sheet'!S2989</f>
        <v>0</v>
      </c>
      <c r="Y2989" s="100" t="str">
        <f ca="1">IF('Inventory Ref Sheet'!U2989&gt;0,YEAR(TODAY())-'Inventory Ref Sheet'!U2989,"")</f>
        <v/>
      </c>
      <c r="Z2989" s="95">
        <f>'Inventory Ref Sheet'!W2989</f>
        <v>0</v>
      </c>
      <c r="AA2989" s="60">
        <f>'Inventory Ref Sheet'!X2989</f>
        <v>0</v>
      </c>
      <c r="AB2989" s="61"/>
      <c r="AC2989" s="97" t="str">
        <f t="shared" si="157"/>
        <v/>
      </c>
      <c r="AD2989" s="59">
        <f>'Inventory Ref Sheet'!Y2989</f>
        <v>0</v>
      </c>
      <c r="AE2989" s="59">
        <f>'Inventory Ref Sheet'!Z2989</f>
        <v>0</v>
      </c>
      <c r="AF2989" s="102">
        <f>'Inventory Ref Sheet'!AA2989</f>
        <v>0</v>
      </c>
      <c r="AG2989" s="59">
        <f>'Inventory Ref Sheet'!AD2989</f>
        <v>0</v>
      </c>
      <c r="AH2989" s="59">
        <f>'Inventory Ref Sheet'!AE2989</f>
        <v>0</v>
      </c>
      <c r="AI2989" s="100" t="str">
        <f ca="1">IF('Inventory Ref Sheet'!AG2989&gt;0,YEAR(TODAY())-'Inventory Ref Sheet'!AG2989,"")</f>
        <v/>
      </c>
      <c r="AJ2989" s="99"/>
      <c r="AK2989" s="60">
        <f>'Inventory Ref Sheet'!AJ2989</f>
        <v>0</v>
      </c>
      <c r="AL2989" s="99"/>
      <c r="AM2989" s="97" t="str">
        <f t="shared" si="158"/>
        <v/>
      </c>
    </row>
    <row r="2990" spans="10:39" x14ac:dyDescent="0.25">
      <c r="J2990" s="59">
        <f>'Inventory Ref Sheet'!AK2990</f>
        <v>0</v>
      </c>
      <c r="K2990" s="59">
        <f>'Inventory Ref Sheet'!AL2990</f>
        <v>0</v>
      </c>
      <c r="L2990" s="59">
        <f>'Inventory Ref Sheet'!AM2990</f>
        <v>0</v>
      </c>
      <c r="M2990" s="59">
        <f>'Inventory Ref Sheet'!AP2990</f>
        <v>0</v>
      </c>
      <c r="N2990" s="59">
        <f>'Inventory Ref Sheet'!AQ2990</f>
        <v>0</v>
      </c>
      <c r="O2990" s="100" t="str">
        <f ca="1">IF('Inventory Ref Sheet'!AS2990&gt;0,YEAR(TODAY())-'Inventory Ref Sheet'!AS2990,"")</f>
        <v/>
      </c>
      <c r="P2990" s="95">
        <f>'Inventory Ref Sheet'!AU2990</f>
        <v>0</v>
      </c>
      <c r="Q2990" s="60">
        <f>'Inventory Ref Sheet'!AV2990</f>
        <v>0</v>
      </c>
      <c r="R2990" s="61"/>
      <c r="S2990" s="100" t="str">
        <f t="shared" si="156"/>
        <v/>
      </c>
      <c r="T2990" s="59">
        <f>'Inventory Ref Sheet'!M2990</f>
        <v>0</v>
      </c>
      <c r="U2990" s="102">
        <f>'Inventory Ref Sheet'!N2990</f>
        <v>0</v>
      </c>
      <c r="V2990" s="59">
        <f>'Inventory Ref Sheet'!O2990</f>
        <v>0</v>
      </c>
      <c r="W2990" s="59">
        <f>'Inventory Ref Sheet'!R2990</f>
        <v>0</v>
      </c>
      <c r="X2990" s="59">
        <f>'Inventory Ref Sheet'!S2990</f>
        <v>0</v>
      </c>
      <c r="Y2990" s="100" t="str">
        <f ca="1">IF('Inventory Ref Sheet'!U2990&gt;0,YEAR(TODAY())-'Inventory Ref Sheet'!U2990,"")</f>
        <v/>
      </c>
      <c r="Z2990" s="95">
        <f>'Inventory Ref Sheet'!W2990</f>
        <v>0</v>
      </c>
      <c r="AA2990" s="60">
        <f>'Inventory Ref Sheet'!X2990</f>
        <v>0</v>
      </c>
      <c r="AB2990" s="61"/>
      <c r="AC2990" s="97" t="str">
        <f t="shared" si="157"/>
        <v/>
      </c>
      <c r="AD2990" s="59">
        <f>'Inventory Ref Sheet'!Y2990</f>
        <v>0</v>
      </c>
      <c r="AE2990" s="59">
        <f>'Inventory Ref Sheet'!Z2990</f>
        <v>0</v>
      </c>
      <c r="AF2990" s="102">
        <f>'Inventory Ref Sheet'!AA2990</f>
        <v>0</v>
      </c>
      <c r="AG2990" s="59">
        <f>'Inventory Ref Sheet'!AD2990</f>
        <v>0</v>
      </c>
      <c r="AH2990" s="59">
        <f>'Inventory Ref Sheet'!AE2990</f>
        <v>0</v>
      </c>
      <c r="AI2990" s="100" t="str">
        <f ca="1">IF('Inventory Ref Sheet'!AG2990&gt;0,YEAR(TODAY())-'Inventory Ref Sheet'!AG2990,"")</f>
        <v/>
      </c>
      <c r="AJ2990" s="99"/>
      <c r="AK2990" s="60">
        <f>'Inventory Ref Sheet'!AJ2990</f>
        <v>0</v>
      </c>
      <c r="AL2990" s="99"/>
      <c r="AM2990" s="97" t="str">
        <f t="shared" si="158"/>
        <v/>
      </c>
    </row>
    <row r="2991" spans="10:39" x14ac:dyDescent="0.25">
      <c r="J2991" s="59">
        <f>'Inventory Ref Sheet'!AK2991</f>
        <v>0</v>
      </c>
      <c r="K2991" s="59">
        <f>'Inventory Ref Sheet'!AL2991</f>
        <v>0</v>
      </c>
      <c r="L2991" s="59">
        <f>'Inventory Ref Sheet'!AM2991</f>
        <v>0</v>
      </c>
      <c r="M2991" s="59">
        <f>'Inventory Ref Sheet'!AP2991</f>
        <v>0</v>
      </c>
      <c r="N2991" s="59">
        <f>'Inventory Ref Sheet'!AQ2991</f>
        <v>0</v>
      </c>
      <c r="O2991" s="100" t="str">
        <f ca="1">IF('Inventory Ref Sheet'!AS2991&gt;0,YEAR(TODAY())-'Inventory Ref Sheet'!AS2991,"")</f>
        <v/>
      </c>
      <c r="P2991" s="95">
        <f>'Inventory Ref Sheet'!AU2991</f>
        <v>0</v>
      </c>
      <c r="Q2991" s="60">
        <f>'Inventory Ref Sheet'!AV2991</f>
        <v>0</v>
      </c>
      <c r="R2991" s="61"/>
      <c r="S2991" s="100" t="str">
        <f t="shared" si="156"/>
        <v/>
      </c>
      <c r="T2991" s="59">
        <f>'Inventory Ref Sheet'!M2991</f>
        <v>0</v>
      </c>
      <c r="U2991" s="102">
        <f>'Inventory Ref Sheet'!N2991</f>
        <v>0</v>
      </c>
      <c r="V2991" s="59">
        <f>'Inventory Ref Sheet'!O2991</f>
        <v>0</v>
      </c>
      <c r="W2991" s="59">
        <f>'Inventory Ref Sheet'!R2991</f>
        <v>0</v>
      </c>
      <c r="X2991" s="59">
        <f>'Inventory Ref Sheet'!S2991</f>
        <v>0</v>
      </c>
      <c r="Y2991" s="100" t="str">
        <f ca="1">IF('Inventory Ref Sheet'!U2991&gt;0,YEAR(TODAY())-'Inventory Ref Sheet'!U2991,"")</f>
        <v/>
      </c>
      <c r="Z2991" s="95">
        <f>'Inventory Ref Sheet'!W2991</f>
        <v>0</v>
      </c>
      <c r="AA2991" s="60">
        <f>'Inventory Ref Sheet'!X2991</f>
        <v>0</v>
      </c>
      <c r="AB2991" s="61"/>
      <c r="AC2991" s="97" t="str">
        <f t="shared" si="157"/>
        <v/>
      </c>
      <c r="AD2991" s="59">
        <f>'Inventory Ref Sheet'!Y2991</f>
        <v>0</v>
      </c>
      <c r="AE2991" s="59">
        <f>'Inventory Ref Sheet'!Z2991</f>
        <v>0</v>
      </c>
      <c r="AF2991" s="102">
        <f>'Inventory Ref Sheet'!AA2991</f>
        <v>0</v>
      </c>
      <c r="AG2991" s="59">
        <f>'Inventory Ref Sheet'!AD2991</f>
        <v>0</v>
      </c>
      <c r="AH2991" s="59">
        <f>'Inventory Ref Sheet'!AE2991</f>
        <v>0</v>
      </c>
      <c r="AI2991" s="100" t="str">
        <f ca="1">IF('Inventory Ref Sheet'!AG2991&gt;0,YEAR(TODAY())-'Inventory Ref Sheet'!AG2991,"")</f>
        <v/>
      </c>
      <c r="AJ2991" s="99"/>
      <c r="AK2991" s="60">
        <f>'Inventory Ref Sheet'!AJ2991</f>
        <v>0</v>
      </c>
      <c r="AL2991" s="99"/>
      <c r="AM2991" s="97" t="str">
        <f t="shared" si="158"/>
        <v/>
      </c>
    </row>
    <row r="2992" spans="10:39" x14ac:dyDescent="0.25">
      <c r="J2992" s="59">
        <f>'Inventory Ref Sheet'!AK2992</f>
        <v>0</v>
      </c>
      <c r="K2992" s="59">
        <f>'Inventory Ref Sheet'!AL2992</f>
        <v>0</v>
      </c>
      <c r="L2992" s="59">
        <f>'Inventory Ref Sheet'!AM2992</f>
        <v>0</v>
      </c>
      <c r="M2992" s="59">
        <f>'Inventory Ref Sheet'!AP2992</f>
        <v>0</v>
      </c>
      <c r="N2992" s="59">
        <f>'Inventory Ref Sheet'!AQ2992</f>
        <v>0</v>
      </c>
      <c r="O2992" s="100" t="str">
        <f ca="1">IF('Inventory Ref Sheet'!AS2992&gt;0,YEAR(TODAY())-'Inventory Ref Sheet'!AS2992,"")</f>
        <v/>
      </c>
      <c r="P2992" s="95">
        <f>'Inventory Ref Sheet'!AU2992</f>
        <v>0</v>
      </c>
      <c r="Q2992" s="60">
        <f>'Inventory Ref Sheet'!AV2992</f>
        <v>0</v>
      </c>
      <c r="R2992" s="61"/>
      <c r="S2992" s="100" t="str">
        <f t="shared" si="156"/>
        <v/>
      </c>
      <c r="T2992" s="59">
        <f>'Inventory Ref Sheet'!M2992</f>
        <v>0</v>
      </c>
      <c r="U2992" s="102">
        <f>'Inventory Ref Sheet'!N2992</f>
        <v>0</v>
      </c>
      <c r="V2992" s="59">
        <f>'Inventory Ref Sheet'!O2992</f>
        <v>0</v>
      </c>
      <c r="W2992" s="59">
        <f>'Inventory Ref Sheet'!R2992</f>
        <v>0</v>
      </c>
      <c r="X2992" s="59">
        <f>'Inventory Ref Sheet'!S2992</f>
        <v>0</v>
      </c>
      <c r="Y2992" s="100" t="str">
        <f ca="1">IF('Inventory Ref Sheet'!U2992&gt;0,YEAR(TODAY())-'Inventory Ref Sheet'!U2992,"")</f>
        <v/>
      </c>
      <c r="Z2992" s="95">
        <f>'Inventory Ref Sheet'!W2992</f>
        <v>0</v>
      </c>
      <c r="AA2992" s="60">
        <f>'Inventory Ref Sheet'!X2992</f>
        <v>0</v>
      </c>
      <c r="AB2992" s="61"/>
      <c r="AC2992" s="97" t="str">
        <f t="shared" si="157"/>
        <v/>
      </c>
      <c r="AD2992" s="59">
        <f>'Inventory Ref Sheet'!Y2992</f>
        <v>0</v>
      </c>
      <c r="AE2992" s="59">
        <f>'Inventory Ref Sheet'!Z2992</f>
        <v>0</v>
      </c>
      <c r="AF2992" s="102">
        <f>'Inventory Ref Sheet'!AA2992</f>
        <v>0</v>
      </c>
      <c r="AG2992" s="59">
        <f>'Inventory Ref Sheet'!AD2992</f>
        <v>0</v>
      </c>
      <c r="AH2992" s="59">
        <f>'Inventory Ref Sheet'!AE2992</f>
        <v>0</v>
      </c>
      <c r="AI2992" s="100" t="str">
        <f ca="1">IF('Inventory Ref Sheet'!AG2992&gt;0,YEAR(TODAY())-'Inventory Ref Sheet'!AG2992,"")</f>
        <v/>
      </c>
      <c r="AJ2992" s="99"/>
      <c r="AK2992" s="60">
        <f>'Inventory Ref Sheet'!AJ2992</f>
        <v>0</v>
      </c>
      <c r="AL2992" s="99"/>
      <c r="AM2992" s="97" t="str">
        <f t="shared" si="158"/>
        <v/>
      </c>
    </row>
    <row r="2993" spans="10:39" x14ac:dyDescent="0.25">
      <c r="J2993" s="59">
        <f>'Inventory Ref Sheet'!AK2993</f>
        <v>0</v>
      </c>
      <c r="K2993" s="59">
        <f>'Inventory Ref Sheet'!AL2993</f>
        <v>0</v>
      </c>
      <c r="L2993" s="59">
        <f>'Inventory Ref Sheet'!AM2993</f>
        <v>0</v>
      </c>
      <c r="M2993" s="59">
        <f>'Inventory Ref Sheet'!AP2993</f>
        <v>0</v>
      </c>
      <c r="N2993" s="59">
        <f>'Inventory Ref Sheet'!AQ2993</f>
        <v>0</v>
      </c>
      <c r="O2993" s="100" t="str">
        <f ca="1">IF('Inventory Ref Sheet'!AS2993&gt;0,YEAR(TODAY())-'Inventory Ref Sheet'!AS2993,"")</f>
        <v/>
      </c>
      <c r="P2993" s="95">
        <f>'Inventory Ref Sheet'!AU2993</f>
        <v>0</v>
      </c>
      <c r="Q2993" s="60">
        <f>'Inventory Ref Sheet'!AV2993</f>
        <v>0</v>
      </c>
      <c r="R2993" s="61"/>
      <c r="S2993" s="100" t="str">
        <f t="shared" si="156"/>
        <v/>
      </c>
      <c r="T2993" s="59">
        <f>'Inventory Ref Sheet'!M2993</f>
        <v>0</v>
      </c>
      <c r="U2993" s="102">
        <f>'Inventory Ref Sheet'!N2993</f>
        <v>0</v>
      </c>
      <c r="V2993" s="59">
        <f>'Inventory Ref Sheet'!O2993</f>
        <v>0</v>
      </c>
      <c r="W2993" s="59">
        <f>'Inventory Ref Sheet'!R2993</f>
        <v>0</v>
      </c>
      <c r="X2993" s="59">
        <f>'Inventory Ref Sheet'!S2993</f>
        <v>0</v>
      </c>
      <c r="Y2993" s="100" t="str">
        <f ca="1">IF('Inventory Ref Sheet'!U2993&gt;0,YEAR(TODAY())-'Inventory Ref Sheet'!U2993,"")</f>
        <v/>
      </c>
      <c r="Z2993" s="95">
        <f>'Inventory Ref Sheet'!W2993</f>
        <v>0</v>
      </c>
      <c r="AA2993" s="60">
        <f>'Inventory Ref Sheet'!X2993</f>
        <v>0</v>
      </c>
      <c r="AB2993" s="61"/>
      <c r="AC2993" s="97" t="str">
        <f t="shared" si="157"/>
        <v/>
      </c>
      <c r="AD2993" s="59">
        <f>'Inventory Ref Sheet'!Y2993</f>
        <v>0</v>
      </c>
      <c r="AE2993" s="59">
        <f>'Inventory Ref Sheet'!Z2993</f>
        <v>0</v>
      </c>
      <c r="AF2993" s="102">
        <f>'Inventory Ref Sheet'!AA2993</f>
        <v>0</v>
      </c>
      <c r="AG2993" s="59">
        <f>'Inventory Ref Sheet'!AD2993</f>
        <v>0</v>
      </c>
      <c r="AH2993" s="59">
        <f>'Inventory Ref Sheet'!AE2993</f>
        <v>0</v>
      </c>
      <c r="AI2993" s="100" t="str">
        <f ca="1">IF('Inventory Ref Sheet'!AG2993&gt;0,YEAR(TODAY())-'Inventory Ref Sheet'!AG2993,"")</f>
        <v/>
      </c>
      <c r="AJ2993" s="99"/>
      <c r="AK2993" s="60">
        <f>'Inventory Ref Sheet'!AJ2993</f>
        <v>0</v>
      </c>
      <c r="AL2993" s="99"/>
      <c r="AM2993" s="97" t="str">
        <f t="shared" si="158"/>
        <v/>
      </c>
    </row>
    <row r="2994" spans="10:39" x14ac:dyDescent="0.25">
      <c r="J2994" s="59">
        <f>'Inventory Ref Sheet'!AK2994</f>
        <v>0</v>
      </c>
      <c r="K2994" s="59">
        <f>'Inventory Ref Sheet'!AL2994</f>
        <v>0</v>
      </c>
      <c r="L2994" s="59">
        <f>'Inventory Ref Sheet'!AM2994</f>
        <v>0</v>
      </c>
      <c r="M2994" s="59">
        <f>'Inventory Ref Sheet'!AP2994</f>
        <v>0</v>
      </c>
      <c r="N2994" s="59">
        <f>'Inventory Ref Sheet'!AQ2994</f>
        <v>0</v>
      </c>
      <c r="O2994" s="100" t="str">
        <f ca="1">IF('Inventory Ref Sheet'!AS2994&gt;0,YEAR(TODAY())-'Inventory Ref Sheet'!AS2994,"")</f>
        <v/>
      </c>
      <c r="P2994" s="95">
        <f>'Inventory Ref Sheet'!AU2994</f>
        <v>0</v>
      </c>
      <c r="Q2994" s="60">
        <f>'Inventory Ref Sheet'!AV2994</f>
        <v>0</v>
      </c>
      <c r="R2994" s="61"/>
      <c r="S2994" s="100" t="str">
        <f t="shared" si="156"/>
        <v/>
      </c>
      <c r="T2994" s="59">
        <f>'Inventory Ref Sheet'!M2994</f>
        <v>0</v>
      </c>
      <c r="U2994" s="102">
        <f>'Inventory Ref Sheet'!N2994</f>
        <v>0</v>
      </c>
      <c r="V2994" s="59">
        <f>'Inventory Ref Sheet'!O2994</f>
        <v>0</v>
      </c>
      <c r="W2994" s="59">
        <f>'Inventory Ref Sheet'!R2994</f>
        <v>0</v>
      </c>
      <c r="X2994" s="59">
        <f>'Inventory Ref Sheet'!S2994</f>
        <v>0</v>
      </c>
      <c r="Y2994" s="100" t="str">
        <f ca="1">IF('Inventory Ref Sheet'!U2994&gt;0,YEAR(TODAY())-'Inventory Ref Sheet'!U2994,"")</f>
        <v/>
      </c>
      <c r="Z2994" s="95">
        <f>'Inventory Ref Sheet'!W2994</f>
        <v>0</v>
      </c>
      <c r="AA2994" s="60">
        <f>'Inventory Ref Sheet'!X2994</f>
        <v>0</v>
      </c>
      <c r="AB2994" s="61"/>
      <c r="AC2994" s="97" t="str">
        <f t="shared" si="157"/>
        <v/>
      </c>
      <c r="AD2994" s="59">
        <f>'Inventory Ref Sheet'!Y2994</f>
        <v>0</v>
      </c>
      <c r="AE2994" s="59">
        <f>'Inventory Ref Sheet'!Z2994</f>
        <v>0</v>
      </c>
      <c r="AF2994" s="102">
        <f>'Inventory Ref Sheet'!AA2994</f>
        <v>0</v>
      </c>
      <c r="AG2994" s="59">
        <f>'Inventory Ref Sheet'!AD2994</f>
        <v>0</v>
      </c>
      <c r="AH2994" s="59">
        <f>'Inventory Ref Sheet'!AE2994</f>
        <v>0</v>
      </c>
      <c r="AI2994" s="100" t="str">
        <f ca="1">IF('Inventory Ref Sheet'!AG2994&gt;0,YEAR(TODAY())-'Inventory Ref Sheet'!AG2994,"")</f>
        <v/>
      </c>
      <c r="AJ2994" s="99"/>
      <c r="AK2994" s="60">
        <f>'Inventory Ref Sheet'!AJ2994</f>
        <v>0</v>
      </c>
      <c r="AL2994" s="99"/>
      <c r="AM2994" s="97" t="str">
        <f t="shared" si="158"/>
        <v/>
      </c>
    </row>
    <row r="2995" spans="10:39" x14ac:dyDescent="0.25">
      <c r="J2995" s="59">
        <f>'Inventory Ref Sheet'!AK2995</f>
        <v>0</v>
      </c>
      <c r="K2995" s="59">
        <f>'Inventory Ref Sheet'!AL2995</f>
        <v>0</v>
      </c>
      <c r="L2995" s="59">
        <f>'Inventory Ref Sheet'!AM2995</f>
        <v>0</v>
      </c>
      <c r="M2995" s="59">
        <f>'Inventory Ref Sheet'!AP2995</f>
        <v>0</v>
      </c>
      <c r="N2995" s="59">
        <f>'Inventory Ref Sheet'!AQ2995</f>
        <v>0</v>
      </c>
      <c r="O2995" s="100" t="str">
        <f ca="1">IF('Inventory Ref Sheet'!AS2995&gt;0,YEAR(TODAY())-'Inventory Ref Sheet'!AS2995,"")</f>
        <v/>
      </c>
      <c r="P2995" s="95">
        <f>'Inventory Ref Sheet'!AU2995</f>
        <v>0</v>
      </c>
      <c r="Q2995" s="60">
        <f>'Inventory Ref Sheet'!AV2995</f>
        <v>0</v>
      </c>
      <c r="R2995" s="61"/>
      <c r="S2995" s="100" t="str">
        <f t="shared" si="156"/>
        <v/>
      </c>
      <c r="T2995" s="59">
        <f>'Inventory Ref Sheet'!M2995</f>
        <v>0</v>
      </c>
      <c r="U2995" s="102">
        <f>'Inventory Ref Sheet'!N2995</f>
        <v>0</v>
      </c>
      <c r="V2995" s="59">
        <f>'Inventory Ref Sheet'!O2995</f>
        <v>0</v>
      </c>
      <c r="W2995" s="59">
        <f>'Inventory Ref Sheet'!R2995</f>
        <v>0</v>
      </c>
      <c r="X2995" s="59">
        <f>'Inventory Ref Sheet'!S2995</f>
        <v>0</v>
      </c>
      <c r="Y2995" s="100" t="str">
        <f ca="1">IF('Inventory Ref Sheet'!U2995&gt;0,YEAR(TODAY())-'Inventory Ref Sheet'!U2995,"")</f>
        <v/>
      </c>
      <c r="Z2995" s="95">
        <f>'Inventory Ref Sheet'!W2995</f>
        <v>0</v>
      </c>
      <c r="AA2995" s="60">
        <f>'Inventory Ref Sheet'!X2995</f>
        <v>0</v>
      </c>
      <c r="AB2995" s="61"/>
      <c r="AC2995" s="97" t="str">
        <f t="shared" si="157"/>
        <v/>
      </c>
      <c r="AD2995" s="59">
        <f>'Inventory Ref Sheet'!Y2995</f>
        <v>0</v>
      </c>
      <c r="AE2995" s="59">
        <f>'Inventory Ref Sheet'!Z2995</f>
        <v>0</v>
      </c>
      <c r="AF2995" s="102">
        <f>'Inventory Ref Sheet'!AA2995</f>
        <v>0</v>
      </c>
      <c r="AG2995" s="59">
        <f>'Inventory Ref Sheet'!AD2995</f>
        <v>0</v>
      </c>
      <c r="AH2995" s="59">
        <f>'Inventory Ref Sheet'!AE2995</f>
        <v>0</v>
      </c>
      <c r="AI2995" s="100" t="str">
        <f ca="1">IF('Inventory Ref Sheet'!AG2995&gt;0,YEAR(TODAY())-'Inventory Ref Sheet'!AG2995,"")</f>
        <v/>
      </c>
      <c r="AJ2995" s="99"/>
      <c r="AK2995" s="60">
        <f>'Inventory Ref Sheet'!AJ2995</f>
        <v>0</v>
      </c>
      <c r="AL2995" s="99"/>
      <c r="AM2995" s="97" t="str">
        <f t="shared" si="158"/>
        <v/>
      </c>
    </row>
    <row r="2996" spans="10:39" x14ac:dyDescent="0.25">
      <c r="J2996" s="59">
        <f>'Inventory Ref Sheet'!AK2996</f>
        <v>0</v>
      </c>
      <c r="K2996" s="59">
        <f>'Inventory Ref Sheet'!AL2996</f>
        <v>0</v>
      </c>
      <c r="L2996" s="59">
        <f>'Inventory Ref Sheet'!AM2996</f>
        <v>0</v>
      </c>
      <c r="M2996" s="59">
        <f>'Inventory Ref Sheet'!AP2996</f>
        <v>0</v>
      </c>
      <c r="N2996" s="59">
        <f>'Inventory Ref Sheet'!AQ2996</f>
        <v>0</v>
      </c>
      <c r="O2996" s="100" t="str">
        <f ca="1">IF('Inventory Ref Sheet'!AS2996&gt;0,YEAR(TODAY())-'Inventory Ref Sheet'!AS2996,"")</f>
        <v/>
      </c>
      <c r="P2996" s="95">
        <f>'Inventory Ref Sheet'!AU2996</f>
        <v>0</v>
      </c>
      <c r="Q2996" s="60">
        <f>'Inventory Ref Sheet'!AV2996</f>
        <v>0</v>
      </c>
      <c r="R2996" s="61"/>
      <c r="S2996" s="100" t="str">
        <f t="shared" si="156"/>
        <v/>
      </c>
      <c r="T2996" s="59">
        <f>'Inventory Ref Sheet'!M2996</f>
        <v>0</v>
      </c>
      <c r="U2996" s="102">
        <f>'Inventory Ref Sheet'!N2996</f>
        <v>0</v>
      </c>
      <c r="V2996" s="59">
        <f>'Inventory Ref Sheet'!O2996</f>
        <v>0</v>
      </c>
      <c r="W2996" s="59">
        <f>'Inventory Ref Sheet'!R2996</f>
        <v>0</v>
      </c>
      <c r="X2996" s="59">
        <f>'Inventory Ref Sheet'!S2996</f>
        <v>0</v>
      </c>
      <c r="Y2996" s="100" t="str">
        <f ca="1">IF('Inventory Ref Sheet'!U2996&gt;0,YEAR(TODAY())-'Inventory Ref Sheet'!U2996,"")</f>
        <v/>
      </c>
      <c r="Z2996" s="95">
        <f>'Inventory Ref Sheet'!W2996</f>
        <v>0</v>
      </c>
      <c r="AA2996" s="60">
        <f>'Inventory Ref Sheet'!X2996</f>
        <v>0</v>
      </c>
      <c r="AB2996" s="61"/>
      <c r="AC2996" s="97" t="str">
        <f t="shared" si="157"/>
        <v/>
      </c>
      <c r="AD2996" s="59">
        <f>'Inventory Ref Sheet'!Y2996</f>
        <v>0</v>
      </c>
      <c r="AE2996" s="59">
        <f>'Inventory Ref Sheet'!Z2996</f>
        <v>0</v>
      </c>
      <c r="AF2996" s="102">
        <f>'Inventory Ref Sheet'!AA2996</f>
        <v>0</v>
      </c>
      <c r="AG2996" s="59">
        <f>'Inventory Ref Sheet'!AD2996</f>
        <v>0</v>
      </c>
      <c r="AH2996" s="59">
        <f>'Inventory Ref Sheet'!AE2996</f>
        <v>0</v>
      </c>
      <c r="AI2996" s="100" t="str">
        <f ca="1">IF('Inventory Ref Sheet'!AG2996&gt;0,YEAR(TODAY())-'Inventory Ref Sheet'!AG2996,"")</f>
        <v/>
      </c>
      <c r="AJ2996" s="99"/>
      <c r="AK2996" s="60">
        <f>'Inventory Ref Sheet'!AJ2996</f>
        <v>0</v>
      </c>
      <c r="AL2996" s="99"/>
      <c r="AM2996" s="97" t="str">
        <f t="shared" si="158"/>
        <v/>
      </c>
    </row>
    <row r="2997" spans="10:39" x14ac:dyDescent="0.25">
      <c r="J2997" s="59">
        <f>'Inventory Ref Sheet'!AK2997</f>
        <v>0</v>
      </c>
      <c r="K2997" s="59">
        <f>'Inventory Ref Sheet'!AL2997</f>
        <v>0</v>
      </c>
      <c r="L2997" s="59">
        <f>'Inventory Ref Sheet'!AM2997</f>
        <v>0</v>
      </c>
      <c r="M2997" s="59">
        <f>'Inventory Ref Sheet'!AP2997</f>
        <v>0</v>
      </c>
      <c r="N2997" s="59">
        <f>'Inventory Ref Sheet'!AQ2997</f>
        <v>0</v>
      </c>
      <c r="O2997" s="100" t="str">
        <f ca="1">IF('Inventory Ref Sheet'!AS2997&gt;0,YEAR(TODAY())-'Inventory Ref Sheet'!AS2997,"")</f>
        <v/>
      </c>
      <c r="P2997" s="95">
        <f>'Inventory Ref Sheet'!AU2997</f>
        <v>0</v>
      </c>
      <c r="Q2997" s="60">
        <f>'Inventory Ref Sheet'!AV2997</f>
        <v>0</v>
      </c>
      <c r="R2997" s="61"/>
      <c r="S2997" s="100" t="str">
        <f t="shared" si="156"/>
        <v/>
      </c>
      <c r="T2997" s="59">
        <f>'Inventory Ref Sheet'!M2997</f>
        <v>0</v>
      </c>
      <c r="U2997" s="102">
        <f>'Inventory Ref Sheet'!N2997</f>
        <v>0</v>
      </c>
      <c r="V2997" s="59">
        <f>'Inventory Ref Sheet'!O2997</f>
        <v>0</v>
      </c>
      <c r="W2997" s="59">
        <f>'Inventory Ref Sheet'!R2997</f>
        <v>0</v>
      </c>
      <c r="X2997" s="59">
        <f>'Inventory Ref Sheet'!S2997</f>
        <v>0</v>
      </c>
      <c r="Y2997" s="100" t="str">
        <f ca="1">IF('Inventory Ref Sheet'!U2997&gt;0,YEAR(TODAY())-'Inventory Ref Sheet'!U2997,"")</f>
        <v/>
      </c>
      <c r="Z2997" s="95">
        <f>'Inventory Ref Sheet'!W2997</f>
        <v>0</v>
      </c>
      <c r="AA2997" s="60">
        <f>'Inventory Ref Sheet'!X2997</f>
        <v>0</v>
      </c>
      <c r="AB2997" s="61"/>
      <c r="AC2997" s="97" t="str">
        <f t="shared" si="157"/>
        <v/>
      </c>
      <c r="AD2997" s="59">
        <f>'Inventory Ref Sheet'!Y2997</f>
        <v>0</v>
      </c>
      <c r="AE2997" s="59">
        <f>'Inventory Ref Sheet'!Z2997</f>
        <v>0</v>
      </c>
      <c r="AF2997" s="102">
        <f>'Inventory Ref Sheet'!AA2997</f>
        <v>0</v>
      </c>
      <c r="AG2997" s="59">
        <f>'Inventory Ref Sheet'!AD2997</f>
        <v>0</v>
      </c>
      <c r="AH2997" s="59">
        <f>'Inventory Ref Sheet'!AE2997</f>
        <v>0</v>
      </c>
      <c r="AI2997" s="100" t="str">
        <f ca="1">IF('Inventory Ref Sheet'!AG2997&gt;0,YEAR(TODAY())-'Inventory Ref Sheet'!AG2997,"")</f>
        <v/>
      </c>
      <c r="AJ2997" s="99"/>
      <c r="AK2997" s="60">
        <f>'Inventory Ref Sheet'!AJ2997</f>
        <v>0</v>
      </c>
      <c r="AL2997" s="99"/>
      <c r="AM2997" s="97" t="str">
        <f t="shared" si="158"/>
        <v/>
      </c>
    </row>
    <row r="2998" spans="10:39" x14ac:dyDescent="0.25">
      <c r="J2998" s="59">
        <f>'Inventory Ref Sheet'!AK2998</f>
        <v>0</v>
      </c>
      <c r="K2998" s="59">
        <f>'Inventory Ref Sheet'!AL2998</f>
        <v>0</v>
      </c>
      <c r="L2998" s="59">
        <f>'Inventory Ref Sheet'!AM2998</f>
        <v>0</v>
      </c>
      <c r="M2998" s="59">
        <f>'Inventory Ref Sheet'!AP2998</f>
        <v>0</v>
      </c>
      <c r="N2998" s="59">
        <f>'Inventory Ref Sheet'!AQ2998</f>
        <v>0</v>
      </c>
      <c r="O2998" s="100" t="str">
        <f ca="1">IF('Inventory Ref Sheet'!AS2998&gt;0,YEAR(TODAY())-'Inventory Ref Sheet'!AS2998,"")</f>
        <v/>
      </c>
      <c r="P2998" s="95">
        <f>'Inventory Ref Sheet'!AU2998</f>
        <v>0</v>
      </c>
      <c r="Q2998" s="60">
        <f>'Inventory Ref Sheet'!AV2998</f>
        <v>0</v>
      </c>
      <c r="R2998" s="61"/>
      <c r="S2998" s="100" t="str">
        <f t="shared" si="156"/>
        <v/>
      </c>
      <c r="T2998" s="59">
        <f>'Inventory Ref Sheet'!M2998</f>
        <v>0</v>
      </c>
      <c r="U2998" s="102">
        <f>'Inventory Ref Sheet'!N2998</f>
        <v>0</v>
      </c>
      <c r="V2998" s="59">
        <f>'Inventory Ref Sheet'!O2998</f>
        <v>0</v>
      </c>
      <c r="W2998" s="59">
        <f>'Inventory Ref Sheet'!R2998</f>
        <v>0</v>
      </c>
      <c r="X2998" s="59">
        <f>'Inventory Ref Sheet'!S2998</f>
        <v>0</v>
      </c>
      <c r="Y2998" s="100" t="str">
        <f ca="1">IF('Inventory Ref Sheet'!U2998&gt;0,YEAR(TODAY())-'Inventory Ref Sheet'!U2998,"")</f>
        <v/>
      </c>
      <c r="Z2998" s="95">
        <f>'Inventory Ref Sheet'!W2998</f>
        <v>0</v>
      </c>
      <c r="AA2998" s="60">
        <f>'Inventory Ref Sheet'!X2998</f>
        <v>0</v>
      </c>
      <c r="AB2998" s="61"/>
      <c r="AC2998" s="97" t="str">
        <f t="shared" si="157"/>
        <v/>
      </c>
      <c r="AD2998" s="59">
        <f>'Inventory Ref Sheet'!Y2998</f>
        <v>0</v>
      </c>
      <c r="AE2998" s="59">
        <f>'Inventory Ref Sheet'!Z2998</f>
        <v>0</v>
      </c>
      <c r="AF2998" s="102">
        <f>'Inventory Ref Sheet'!AA2998</f>
        <v>0</v>
      </c>
      <c r="AG2998" s="59">
        <f>'Inventory Ref Sheet'!AD2998</f>
        <v>0</v>
      </c>
      <c r="AH2998" s="59">
        <f>'Inventory Ref Sheet'!AE2998</f>
        <v>0</v>
      </c>
      <c r="AI2998" s="100" t="str">
        <f ca="1">IF('Inventory Ref Sheet'!AG2998&gt;0,YEAR(TODAY())-'Inventory Ref Sheet'!AG2998,"")</f>
        <v/>
      </c>
      <c r="AJ2998" s="99"/>
      <c r="AK2998" s="60">
        <f>'Inventory Ref Sheet'!AJ2998</f>
        <v>0</v>
      </c>
      <c r="AL2998" s="99"/>
      <c r="AM2998" s="97" t="str">
        <f t="shared" si="158"/>
        <v/>
      </c>
    </row>
    <row r="2999" spans="10:39" x14ac:dyDescent="0.25">
      <c r="J2999" s="59">
        <f>'Inventory Ref Sheet'!AK2999</f>
        <v>0</v>
      </c>
      <c r="K2999" s="59">
        <f>'Inventory Ref Sheet'!AL2999</f>
        <v>0</v>
      </c>
      <c r="L2999" s="59">
        <f>'Inventory Ref Sheet'!AM2999</f>
        <v>0</v>
      </c>
      <c r="M2999" s="59">
        <f>'Inventory Ref Sheet'!AP2999</f>
        <v>0</v>
      </c>
      <c r="N2999" s="59">
        <f>'Inventory Ref Sheet'!AQ2999</f>
        <v>0</v>
      </c>
      <c r="O2999" s="100" t="str">
        <f ca="1">IF('Inventory Ref Sheet'!AS2999&gt;0,YEAR(TODAY())-'Inventory Ref Sheet'!AS2999,"")</f>
        <v/>
      </c>
      <c r="P2999" s="95">
        <f>'Inventory Ref Sheet'!AU2999</f>
        <v>0</v>
      </c>
      <c r="Q2999" s="60">
        <f>'Inventory Ref Sheet'!AV2999</f>
        <v>0</v>
      </c>
      <c r="R2999" s="61"/>
      <c r="S2999" s="100" t="str">
        <f t="shared" si="156"/>
        <v/>
      </c>
      <c r="T2999" s="59">
        <f>'Inventory Ref Sheet'!M2999</f>
        <v>0</v>
      </c>
      <c r="U2999" s="102">
        <f>'Inventory Ref Sheet'!N2999</f>
        <v>0</v>
      </c>
      <c r="V2999" s="59">
        <f>'Inventory Ref Sheet'!O2999</f>
        <v>0</v>
      </c>
      <c r="W2999" s="59">
        <f>'Inventory Ref Sheet'!R2999</f>
        <v>0</v>
      </c>
      <c r="X2999" s="59">
        <f>'Inventory Ref Sheet'!S2999</f>
        <v>0</v>
      </c>
      <c r="Y2999" s="100" t="str">
        <f ca="1">IF('Inventory Ref Sheet'!U2999&gt;0,YEAR(TODAY())-'Inventory Ref Sheet'!U2999,"")</f>
        <v/>
      </c>
      <c r="Z2999" s="95">
        <f>'Inventory Ref Sheet'!W2999</f>
        <v>0</v>
      </c>
      <c r="AA2999" s="60">
        <f>'Inventory Ref Sheet'!X2999</f>
        <v>0</v>
      </c>
      <c r="AB2999" s="61"/>
      <c r="AC2999" s="97" t="str">
        <f t="shared" si="157"/>
        <v/>
      </c>
      <c r="AD2999" s="59">
        <f>'Inventory Ref Sheet'!Y2999</f>
        <v>0</v>
      </c>
      <c r="AE2999" s="59">
        <f>'Inventory Ref Sheet'!Z2999</f>
        <v>0</v>
      </c>
      <c r="AF2999" s="102">
        <f>'Inventory Ref Sheet'!AA2999</f>
        <v>0</v>
      </c>
      <c r="AG2999" s="59">
        <f>'Inventory Ref Sheet'!AD2999</f>
        <v>0</v>
      </c>
      <c r="AH2999" s="59">
        <f>'Inventory Ref Sheet'!AE2999</f>
        <v>0</v>
      </c>
      <c r="AI2999" s="100" t="str">
        <f ca="1">IF('Inventory Ref Sheet'!AG2999&gt;0,YEAR(TODAY())-'Inventory Ref Sheet'!AG2999,"")</f>
        <v/>
      </c>
      <c r="AJ2999" s="99"/>
      <c r="AK2999" s="60">
        <f>'Inventory Ref Sheet'!AJ2999</f>
        <v>0</v>
      </c>
      <c r="AL2999" s="99"/>
      <c r="AM2999" s="97" t="str">
        <f t="shared" si="158"/>
        <v/>
      </c>
    </row>
    <row r="3000" spans="10:39" x14ac:dyDescent="0.25">
      <c r="J3000" s="59">
        <f>'Inventory Ref Sheet'!AK3000</f>
        <v>0</v>
      </c>
      <c r="K3000" s="59">
        <f>'Inventory Ref Sheet'!AL3000</f>
        <v>0</v>
      </c>
      <c r="L3000" s="59">
        <f>'Inventory Ref Sheet'!AM3000</f>
        <v>0</v>
      </c>
      <c r="M3000" s="59">
        <f>'Inventory Ref Sheet'!AP3000</f>
        <v>0</v>
      </c>
      <c r="N3000" s="59">
        <f>'Inventory Ref Sheet'!AQ3000</f>
        <v>0</v>
      </c>
      <c r="O3000" s="100" t="str">
        <f ca="1">IF('Inventory Ref Sheet'!AS3000&gt;0,YEAR(TODAY())-'Inventory Ref Sheet'!AS3000,"")</f>
        <v/>
      </c>
      <c r="P3000" s="95">
        <f>'Inventory Ref Sheet'!AU3000</f>
        <v>0</v>
      </c>
      <c r="Q3000" s="60">
        <f>'Inventory Ref Sheet'!AV3000</f>
        <v>0</v>
      </c>
      <c r="R3000" s="61"/>
      <c r="S3000" s="100" t="str">
        <f t="shared" si="156"/>
        <v/>
      </c>
      <c r="T3000" s="59">
        <f>'Inventory Ref Sheet'!M3000</f>
        <v>0</v>
      </c>
      <c r="U3000" s="102">
        <f>'Inventory Ref Sheet'!N3000</f>
        <v>0</v>
      </c>
      <c r="V3000" s="59">
        <f>'Inventory Ref Sheet'!O3000</f>
        <v>0</v>
      </c>
      <c r="W3000" s="59">
        <f>'Inventory Ref Sheet'!R3000</f>
        <v>0</v>
      </c>
      <c r="X3000" s="59">
        <f>'Inventory Ref Sheet'!S3000</f>
        <v>0</v>
      </c>
      <c r="Y3000" s="100" t="str">
        <f ca="1">IF('Inventory Ref Sheet'!U3000&gt;0,YEAR(TODAY())-'Inventory Ref Sheet'!U3000,"")</f>
        <v/>
      </c>
      <c r="Z3000" s="95">
        <f>'Inventory Ref Sheet'!W3000</f>
        <v>0</v>
      </c>
      <c r="AA3000" s="60">
        <f>'Inventory Ref Sheet'!X3000</f>
        <v>0</v>
      </c>
      <c r="AB3000" s="61"/>
      <c r="AC3000" s="97" t="str">
        <f t="shared" si="157"/>
        <v/>
      </c>
      <c r="AD3000" s="59">
        <f>'Inventory Ref Sheet'!Y3000</f>
        <v>0</v>
      </c>
      <c r="AE3000" s="59">
        <f>'Inventory Ref Sheet'!Z3000</f>
        <v>0</v>
      </c>
      <c r="AF3000" s="102">
        <f>'Inventory Ref Sheet'!AA3000</f>
        <v>0</v>
      </c>
      <c r="AG3000" s="59">
        <f>'Inventory Ref Sheet'!AD3000</f>
        <v>0</v>
      </c>
      <c r="AH3000" s="59">
        <f>'Inventory Ref Sheet'!AE3000</f>
        <v>0</v>
      </c>
      <c r="AI3000" s="100" t="str">
        <f ca="1">IF('Inventory Ref Sheet'!AG3000&gt;0,YEAR(TODAY())-'Inventory Ref Sheet'!AG3000,"")</f>
        <v/>
      </c>
      <c r="AJ3000" s="99"/>
      <c r="AK3000" s="60">
        <f>'Inventory Ref Sheet'!AJ3000</f>
        <v>0</v>
      </c>
      <c r="AL3000" s="99"/>
      <c r="AM3000" s="97" t="str">
        <f t="shared" si="158"/>
        <v/>
      </c>
    </row>
    <row r="3001" spans="10:39" x14ac:dyDescent="0.25">
      <c r="J3001" s="59">
        <f>'Inventory Ref Sheet'!AK3001</f>
        <v>0</v>
      </c>
      <c r="K3001" s="59">
        <f>'Inventory Ref Sheet'!AL3001</f>
        <v>0</v>
      </c>
      <c r="L3001" s="59">
        <f>'Inventory Ref Sheet'!AM3001</f>
        <v>0</v>
      </c>
      <c r="M3001" s="59">
        <f>'Inventory Ref Sheet'!AP3001</f>
        <v>0</v>
      </c>
      <c r="N3001" s="59">
        <f>'Inventory Ref Sheet'!AQ3001</f>
        <v>0</v>
      </c>
      <c r="O3001" s="100" t="str">
        <f ca="1">IF('Inventory Ref Sheet'!AS3001&gt;0,YEAR(TODAY())-'Inventory Ref Sheet'!AS3001,"")</f>
        <v/>
      </c>
      <c r="P3001" s="95">
        <f>'Inventory Ref Sheet'!AU3001</f>
        <v>0</v>
      </c>
      <c r="Q3001" s="60">
        <f>'Inventory Ref Sheet'!AV3001</f>
        <v>0</v>
      </c>
      <c r="R3001" s="61"/>
      <c r="S3001" s="100" t="str">
        <f t="shared" si="156"/>
        <v/>
      </c>
      <c r="T3001" s="59">
        <f>'Inventory Ref Sheet'!M3001</f>
        <v>0</v>
      </c>
      <c r="U3001" s="102">
        <f>'Inventory Ref Sheet'!N3001</f>
        <v>0</v>
      </c>
      <c r="V3001" s="59">
        <f>'Inventory Ref Sheet'!O3001</f>
        <v>0</v>
      </c>
      <c r="W3001" s="59">
        <f>'Inventory Ref Sheet'!R3001</f>
        <v>0</v>
      </c>
      <c r="X3001" s="59">
        <f>'Inventory Ref Sheet'!S3001</f>
        <v>0</v>
      </c>
      <c r="Y3001" s="100" t="str">
        <f ca="1">IF('Inventory Ref Sheet'!U3001&gt;0,YEAR(TODAY())-'Inventory Ref Sheet'!U3001,"")</f>
        <v/>
      </c>
      <c r="Z3001" s="95">
        <f>'Inventory Ref Sheet'!W3001</f>
        <v>0</v>
      </c>
      <c r="AA3001" s="60">
        <f>'Inventory Ref Sheet'!X3001</f>
        <v>0</v>
      </c>
      <c r="AB3001" s="61"/>
      <c r="AC3001" s="97" t="str">
        <f t="shared" si="157"/>
        <v/>
      </c>
      <c r="AD3001" s="59">
        <f>'Inventory Ref Sheet'!Y3001</f>
        <v>0</v>
      </c>
      <c r="AE3001" s="59">
        <f>'Inventory Ref Sheet'!Z3001</f>
        <v>0</v>
      </c>
      <c r="AF3001" s="102">
        <f>'Inventory Ref Sheet'!AA3001</f>
        <v>0</v>
      </c>
      <c r="AG3001" s="59">
        <f>'Inventory Ref Sheet'!AD3001</f>
        <v>0</v>
      </c>
      <c r="AH3001" s="59">
        <f>'Inventory Ref Sheet'!AE3001</f>
        <v>0</v>
      </c>
      <c r="AI3001" s="100" t="str">
        <f ca="1">IF('Inventory Ref Sheet'!AG3001&gt;0,YEAR(TODAY())-'Inventory Ref Sheet'!AG3001,"")</f>
        <v/>
      </c>
      <c r="AJ3001" s="99"/>
      <c r="AK3001" s="60">
        <f>'Inventory Ref Sheet'!AJ3001</f>
        <v>0</v>
      </c>
      <c r="AL3001" s="99"/>
      <c r="AM3001" s="97" t="str">
        <f t="shared" si="158"/>
        <v/>
      </c>
    </row>
    <row r="3002" spans="10:39" x14ac:dyDescent="0.25">
      <c r="J3002" s="59">
        <f>'Inventory Ref Sheet'!AK3002</f>
        <v>0</v>
      </c>
      <c r="K3002" s="59">
        <f>'Inventory Ref Sheet'!AL3002</f>
        <v>0</v>
      </c>
      <c r="L3002" s="59">
        <f>'Inventory Ref Sheet'!AM3002</f>
        <v>0</v>
      </c>
      <c r="M3002" s="59">
        <f>'Inventory Ref Sheet'!AP3002</f>
        <v>0</v>
      </c>
      <c r="N3002" s="59">
        <f>'Inventory Ref Sheet'!AQ3002</f>
        <v>0</v>
      </c>
      <c r="O3002" s="100" t="str">
        <f ca="1">IF('Inventory Ref Sheet'!AS3002&gt;0,YEAR(TODAY())-'Inventory Ref Sheet'!AS3002,"")</f>
        <v/>
      </c>
      <c r="P3002" s="95">
        <f>'Inventory Ref Sheet'!AU3002</f>
        <v>0</v>
      </c>
      <c r="Q3002" s="60">
        <f>'Inventory Ref Sheet'!AV3002</f>
        <v>0</v>
      </c>
      <c r="R3002" s="61"/>
      <c r="S3002" s="100" t="str">
        <f t="shared" si="156"/>
        <v/>
      </c>
      <c r="T3002" s="59">
        <f>'Inventory Ref Sheet'!M3002</f>
        <v>0</v>
      </c>
      <c r="U3002" s="102">
        <f>'Inventory Ref Sheet'!N3002</f>
        <v>0</v>
      </c>
      <c r="V3002" s="59">
        <f>'Inventory Ref Sheet'!O3002</f>
        <v>0</v>
      </c>
      <c r="W3002" s="59">
        <f>'Inventory Ref Sheet'!R3002</f>
        <v>0</v>
      </c>
      <c r="X3002" s="59">
        <f>'Inventory Ref Sheet'!S3002</f>
        <v>0</v>
      </c>
      <c r="Y3002" s="100" t="str">
        <f ca="1">IF('Inventory Ref Sheet'!U3002&gt;0,YEAR(TODAY())-'Inventory Ref Sheet'!U3002,"")</f>
        <v/>
      </c>
      <c r="Z3002" s="95">
        <f>'Inventory Ref Sheet'!W3002</f>
        <v>0</v>
      </c>
      <c r="AA3002" s="60">
        <f>'Inventory Ref Sheet'!X3002</f>
        <v>0</v>
      </c>
      <c r="AB3002" s="61"/>
      <c r="AC3002" s="97" t="str">
        <f t="shared" si="157"/>
        <v/>
      </c>
      <c r="AD3002" s="59">
        <f>'Inventory Ref Sheet'!Y3002</f>
        <v>0</v>
      </c>
      <c r="AE3002" s="59">
        <f>'Inventory Ref Sheet'!Z3002</f>
        <v>0</v>
      </c>
      <c r="AF3002" s="102">
        <f>'Inventory Ref Sheet'!AA3002</f>
        <v>0</v>
      </c>
      <c r="AG3002" s="59">
        <f>'Inventory Ref Sheet'!AD3002</f>
        <v>0</v>
      </c>
      <c r="AH3002" s="59">
        <f>'Inventory Ref Sheet'!AE3002</f>
        <v>0</v>
      </c>
      <c r="AI3002" s="100" t="str">
        <f ca="1">IF('Inventory Ref Sheet'!AG3002&gt;0,YEAR(TODAY())-'Inventory Ref Sheet'!AG3002,"")</f>
        <v/>
      </c>
      <c r="AJ3002" s="99"/>
      <c r="AK3002" s="60">
        <f>'Inventory Ref Sheet'!AJ3002</f>
        <v>0</v>
      </c>
      <c r="AL3002" s="99"/>
      <c r="AM3002" s="97" t="str">
        <f t="shared" si="158"/>
        <v/>
      </c>
    </row>
    <row r="3003" spans="10:39" x14ac:dyDescent="0.25">
      <c r="J3003" s="59">
        <f>'Inventory Ref Sheet'!AK3003</f>
        <v>0</v>
      </c>
      <c r="K3003" s="59">
        <f>'Inventory Ref Sheet'!AL3003</f>
        <v>0</v>
      </c>
      <c r="L3003" s="59">
        <f>'Inventory Ref Sheet'!AM3003</f>
        <v>0</v>
      </c>
      <c r="M3003" s="59">
        <f>'Inventory Ref Sheet'!AP3003</f>
        <v>0</v>
      </c>
      <c r="N3003" s="59">
        <f>'Inventory Ref Sheet'!AQ3003</f>
        <v>0</v>
      </c>
      <c r="O3003" s="100" t="str">
        <f ca="1">IF('Inventory Ref Sheet'!AS3003&gt;0,YEAR(TODAY())-'Inventory Ref Sheet'!AS3003,"")</f>
        <v/>
      </c>
      <c r="P3003" s="95">
        <f>'Inventory Ref Sheet'!AU3003</f>
        <v>0</v>
      </c>
      <c r="Q3003" s="60">
        <f>'Inventory Ref Sheet'!AV3003</f>
        <v>0</v>
      </c>
      <c r="R3003" s="61"/>
      <c r="S3003" s="100" t="str">
        <f t="shared" si="156"/>
        <v/>
      </c>
      <c r="T3003" s="59">
        <f>'Inventory Ref Sheet'!M3003</f>
        <v>0</v>
      </c>
      <c r="U3003" s="102">
        <f>'Inventory Ref Sheet'!N3003</f>
        <v>0</v>
      </c>
      <c r="V3003" s="59">
        <f>'Inventory Ref Sheet'!O3003</f>
        <v>0</v>
      </c>
      <c r="W3003" s="59">
        <f>'Inventory Ref Sheet'!R3003</f>
        <v>0</v>
      </c>
      <c r="X3003" s="59">
        <f>'Inventory Ref Sheet'!S3003</f>
        <v>0</v>
      </c>
      <c r="Y3003" s="100" t="str">
        <f ca="1">IF('Inventory Ref Sheet'!U3003&gt;0,YEAR(TODAY())-'Inventory Ref Sheet'!U3003,"")</f>
        <v/>
      </c>
      <c r="Z3003" s="95">
        <f>'Inventory Ref Sheet'!W3003</f>
        <v>0</v>
      </c>
      <c r="AA3003" s="60">
        <f>'Inventory Ref Sheet'!X3003</f>
        <v>0</v>
      </c>
      <c r="AB3003" s="61"/>
      <c r="AC3003" s="97" t="str">
        <f t="shared" si="157"/>
        <v/>
      </c>
      <c r="AD3003" s="59">
        <f>'Inventory Ref Sheet'!Y3003</f>
        <v>0</v>
      </c>
      <c r="AE3003" s="59">
        <f>'Inventory Ref Sheet'!Z3003</f>
        <v>0</v>
      </c>
      <c r="AF3003" s="102">
        <f>'Inventory Ref Sheet'!AA3003</f>
        <v>0</v>
      </c>
      <c r="AG3003" s="59">
        <f>'Inventory Ref Sheet'!AD3003</f>
        <v>0</v>
      </c>
      <c r="AH3003" s="59">
        <f>'Inventory Ref Sheet'!AE3003</f>
        <v>0</v>
      </c>
      <c r="AI3003" s="100" t="str">
        <f ca="1">IF('Inventory Ref Sheet'!AG3003&gt;0,YEAR(TODAY())-'Inventory Ref Sheet'!AG3003,"")</f>
        <v/>
      </c>
      <c r="AJ3003" s="99"/>
      <c r="AK3003" s="60">
        <f>'Inventory Ref Sheet'!AJ3003</f>
        <v>0</v>
      </c>
      <c r="AL3003" s="99"/>
      <c r="AM3003" s="97" t="str">
        <f t="shared" si="158"/>
        <v/>
      </c>
    </row>
    <row r="3004" spans="10:39" x14ac:dyDescent="0.25">
      <c r="J3004" s="59">
        <f>'Inventory Ref Sheet'!AK3004</f>
        <v>0</v>
      </c>
      <c r="K3004" s="59">
        <f>'Inventory Ref Sheet'!AL3004</f>
        <v>0</v>
      </c>
      <c r="L3004" s="59">
        <f>'Inventory Ref Sheet'!AM3004</f>
        <v>0</v>
      </c>
      <c r="M3004" s="59">
        <f>'Inventory Ref Sheet'!AP3004</f>
        <v>0</v>
      </c>
      <c r="N3004" s="59">
        <f>'Inventory Ref Sheet'!AQ3004</f>
        <v>0</v>
      </c>
      <c r="O3004" s="100" t="str">
        <f ca="1">IF('Inventory Ref Sheet'!AS3004&gt;0,YEAR(TODAY())-'Inventory Ref Sheet'!AS3004,"")</f>
        <v/>
      </c>
      <c r="P3004" s="95">
        <f>'Inventory Ref Sheet'!AU3004</f>
        <v>0</v>
      </c>
      <c r="Q3004" s="60">
        <f>'Inventory Ref Sheet'!AV3004</f>
        <v>0</v>
      </c>
      <c r="R3004" s="61"/>
      <c r="S3004" s="100" t="str">
        <f t="shared" si="156"/>
        <v/>
      </c>
      <c r="T3004" s="59">
        <f>'Inventory Ref Sheet'!M3004</f>
        <v>0</v>
      </c>
      <c r="U3004" s="102">
        <f>'Inventory Ref Sheet'!N3004</f>
        <v>0</v>
      </c>
      <c r="V3004" s="59">
        <f>'Inventory Ref Sheet'!O3004</f>
        <v>0</v>
      </c>
      <c r="W3004" s="59">
        <f>'Inventory Ref Sheet'!R3004</f>
        <v>0</v>
      </c>
      <c r="X3004" s="59">
        <f>'Inventory Ref Sheet'!S3004</f>
        <v>0</v>
      </c>
      <c r="Y3004" s="100" t="str">
        <f ca="1">IF('Inventory Ref Sheet'!U3004&gt;0,YEAR(TODAY())-'Inventory Ref Sheet'!U3004,"")</f>
        <v/>
      </c>
      <c r="Z3004" s="95">
        <f>'Inventory Ref Sheet'!W3004</f>
        <v>0</v>
      </c>
      <c r="AA3004" s="60">
        <f>'Inventory Ref Sheet'!X3004</f>
        <v>0</v>
      </c>
      <c r="AB3004" s="61"/>
      <c r="AC3004" s="97" t="str">
        <f t="shared" si="157"/>
        <v/>
      </c>
      <c r="AD3004" s="59">
        <f>'Inventory Ref Sheet'!Y3004</f>
        <v>0</v>
      </c>
      <c r="AE3004" s="59">
        <f>'Inventory Ref Sheet'!Z3004</f>
        <v>0</v>
      </c>
      <c r="AF3004" s="102">
        <f>'Inventory Ref Sheet'!AA3004</f>
        <v>0</v>
      </c>
      <c r="AG3004" s="59">
        <f>'Inventory Ref Sheet'!AD3004</f>
        <v>0</v>
      </c>
      <c r="AH3004" s="59">
        <f>'Inventory Ref Sheet'!AE3004</f>
        <v>0</v>
      </c>
      <c r="AI3004" s="100" t="str">
        <f ca="1">IF('Inventory Ref Sheet'!AG3004&gt;0,YEAR(TODAY())-'Inventory Ref Sheet'!AG3004,"")</f>
        <v/>
      </c>
      <c r="AJ3004" s="99"/>
      <c r="AK3004" s="60">
        <f>'Inventory Ref Sheet'!AJ3004</f>
        <v>0</v>
      </c>
      <c r="AL3004" s="99"/>
      <c r="AM3004" s="97" t="str">
        <f t="shared" si="158"/>
        <v/>
      </c>
    </row>
    <row r="3005" spans="10:39" x14ac:dyDescent="0.25">
      <c r="J3005" s="59">
        <f>'Inventory Ref Sheet'!AK3005</f>
        <v>0</v>
      </c>
      <c r="K3005" s="59">
        <f>'Inventory Ref Sheet'!AL3005</f>
        <v>0</v>
      </c>
      <c r="L3005" s="59">
        <f>'Inventory Ref Sheet'!AM3005</f>
        <v>0</v>
      </c>
      <c r="M3005" s="59">
        <f>'Inventory Ref Sheet'!AP3005</f>
        <v>0</v>
      </c>
      <c r="N3005" s="59">
        <f>'Inventory Ref Sheet'!AQ3005</f>
        <v>0</v>
      </c>
      <c r="O3005" s="100" t="str">
        <f ca="1">IF('Inventory Ref Sheet'!AS3005&gt;0,YEAR(TODAY())-'Inventory Ref Sheet'!AS3005,"")</f>
        <v/>
      </c>
      <c r="P3005" s="95">
        <f>'Inventory Ref Sheet'!AU3005</f>
        <v>0</v>
      </c>
      <c r="Q3005" s="60">
        <f>'Inventory Ref Sheet'!AV3005</f>
        <v>0</v>
      </c>
      <c r="R3005" s="61"/>
      <c r="S3005" s="100" t="str">
        <f t="shared" si="156"/>
        <v/>
      </c>
      <c r="T3005" s="59">
        <f>'Inventory Ref Sheet'!M3005</f>
        <v>0</v>
      </c>
      <c r="U3005" s="102">
        <f>'Inventory Ref Sheet'!N3005</f>
        <v>0</v>
      </c>
      <c r="V3005" s="59">
        <f>'Inventory Ref Sheet'!O3005</f>
        <v>0</v>
      </c>
      <c r="W3005" s="59">
        <f>'Inventory Ref Sheet'!R3005</f>
        <v>0</v>
      </c>
      <c r="X3005" s="59">
        <f>'Inventory Ref Sheet'!S3005</f>
        <v>0</v>
      </c>
      <c r="Y3005" s="100" t="str">
        <f ca="1">IF('Inventory Ref Sheet'!U3005&gt;0,YEAR(TODAY())-'Inventory Ref Sheet'!U3005,"")</f>
        <v/>
      </c>
      <c r="Z3005" s="95">
        <f>'Inventory Ref Sheet'!W3005</f>
        <v>0</v>
      </c>
      <c r="AA3005" s="60">
        <f>'Inventory Ref Sheet'!X3005</f>
        <v>0</v>
      </c>
      <c r="AB3005" s="61"/>
      <c r="AC3005" s="97" t="str">
        <f t="shared" si="157"/>
        <v/>
      </c>
      <c r="AD3005" s="59">
        <f>'Inventory Ref Sheet'!Y3005</f>
        <v>0</v>
      </c>
      <c r="AE3005" s="59">
        <f>'Inventory Ref Sheet'!Z3005</f>
        <v>0</v>
      </c>
      <c r="AF3005" s="102">
        <f>'Inventory Ref Sheet'!AA3005</f>
        <v>0</v>
      </c>
      <c r="AG3005" s="59">
        <f>'Inventory Ref Sheet'!AD3005</f>
        <v>0</v>
      </c>
      <c r="AH3005" s="59">
        <f>'Inventory Ref Sheet'!AE3005</f>
        <v>0</v>
      </c>
      <c r="AI3005" s="100" t="str">
        <f ca="1">IF('Inventory Ref Sheet'!AG3005&gt;0,YEAR(TODAY())-'Inventory Ref Sheet'!AG3005,"")</f>
        <v/>
      </c>
      <c r="AJ3005" s="99"/>
      <c r="AK3005" s="60">
        <f>'Inventory Ref Sheet'!AJ3005</f>
        <v>0</v>
      </c>
      <c r="AL3005" s="99"/>
      <c r="AM3005" s="97" t="str">
        <f t="shared" si="158"/>
        <v/>
      </c>
    </row>
    <row r="3006" spans="10:39" x14ac:dyDescent="0.25">
      <c r="J3006" s="59">
        <f>'Inventory Ref Sheet'!AK3006</f>
        <v>0</v>
      </c>
      <c r="K3006" s="59">
        <f>'Inventory Ref Sheet'!AL3006</f>
        <v>0</v>
      </c>
      <c r="L3006" s="59">
        <f>'Inventory Ref Sheet'!AM3006</f>
        <v>0</v>
      </c>
      <c r="M3006" s="59">
        <f>'Inventory Ref Sheet'!AP3006</f>
        <v>0</v>
      </c>
      <c r="N3006" s="59">
        <f>'Inventory Ref Sheet'!AQ3006</f>
        <v>0</v>
      </c>
      <c r="O3006" s="100" t="str">
        <f ca="1">IF('Inventory Ref Sheet'!AS3006&gt;0,YEAR(TODAY())-'Inventory Ref Sheet'!AS3006,"")</f>
        <v/>
      </c>
      <c r="P3006" s="95">
        <f>'Inventory Ref Sheet'!AU3006</f>
        <v>0</v>
      </c>
      <c r="Q3006" s="60">
        <f>'Inventory Ref Sheet'!AV3006</f>
        <v>0</v>
      </c>
      <c r="R3006" s="61"/>
      <c r="S3006" s="100" t="str">
        <f t="shared" si="156"/>
        <v/>
      </c>
      <c r="T3006" s="59">
        <f>'Inventory Ref Sheet'!M3006</f>
        <v>0</v>
      </c>
      <c r="U3006" s="102">
        <f>'Inventory Ref Sheet'!N3006</f>
        <v>0</v>
      </c>
      <c r="V3006" s="59">
        <f>'Inventory Ref Sheet'!O3006</f>
        <v>0</v>
      </c>
      <c r="W3006" s="59">
        <f>'Inventory Ref Sheet'!R3006</f>
        <v>0</v>
      </c>
      <c r="X3006" s="59">
        <f>'Inventory Ref Sheet'!S3006</f>
        <v>0</v>
      </c>
      <c r="Y3006" s="100" t="str">
        <f ca="1">IF('Inventory Ref Sheet'!U3006&gt;0,YEAR(TODAY())-'Inventory Ref Sheet'!U3006,"")</f>
        <v/>
      </c>
      <c r="Z3006" s="95">
        <f>'Inventory Ref Sheet'!W3006</f>
        <v>0</v>
      </c>
      <c r="AA3006" s="60">
        <f>'Inventory Ref Sheet'!X3006</f>
        <v>0</v>
      </c>
      <c r="AB3006" s="61"/>
      <c r="AC3006" s="97" t="str">
        <f t="shared" si="157"/>
        <v/>
      </c>
      <c r="AD3006" s="59">
        <f>'Inventory Ref Sheet'!Y3006</f>
        <v>0</v>
      </c>
      <c r="AE3006" s="59">
        <f>'Inventory Ref Sheet'!Z3006</f>
        <v>0</v>
      </c>
      <c r="AF3006" s="102">
        <f>'Inventory Ref Sheet'!AA3006</f>
        <v>0</v>
      </c>
      <c r="AG3006" s="59">
        <f>'Inventory Ref Sheet'!AD3006</f>
        <v>0</v>
      </c>
      <c r="AH3006" s="59">
        <f>'Inventory Ref Sheet'!AE3006</f>
        <v>0</v>
      </c>
      <c r="AI3006" s="100" t="str">
        <f ca="1">IF('Inventory Ref Sheet'!AG3006&gt;0,YEAR(TODAY())-'Inventory Ref Sheet'!AG3006,"")</f>
        <v/>
      </c>
      <c r="AJ3006" s="99"/>
      <c r="AK3006" s="60">
        <f>'Inventory Ref Sheet'!AJ3006</f>
        <v>0</v>
      </c>
      <c r="AL3006" s="99"/>
      <c r="AM3006" s="97" t="str">
        <f t="shared" si="158"/>
        <v/>
      </c>
    </row>
    <row r="3007" spans="10:39" x14ac:dyDescent="0.25">
      <c r="J3007" s="59">
        <f>'Inventory Ref Sheet'!AK3007</f>
        <v>0</v>
      </c>
      <c r="K3007" s="59">
        <f>'Inventory Ref Sheet'!AL3007</f>
        <v>0</v>
      </c>
      <c r="L3007" s="59">
        <f>'Inventory Ref Sheet'!AM3007</f>
        <v>0</v>
      </c>
      <c r="M3007" s="59">
        <f>'Inventory Ref Sheet'!AP3007</f>
        <v>0</v>
      </c>
      <c r="N3007" s="59">
        <f>'Inventory Ref Sheet'!AQ3007</f>
        <v>0</v>
      </c>
      <c r="O3007" s="100" t="str">
        <f ca="1">IF('Inventory Ref Sheet'!AS3007&gt;0,YEAR(TODAY())-'Inventory Ref Sheet'!AS3007,"")</f>
        <v/>
      </c>
      <c r="P3007" s="95">
        <f>'Inventory Ref Sheet'!AU3007</f>
        <v>0</v>
      </c>
      <c r="Q3007" s="60">
        <f>'Inventory Ref Sheet'!AV3007</f>
        <v>0</v>
      </c>
      <c r="R3007" s="61"/>
      <c r="S3007" s="100" t="str">
        <f t="shared" si="156"/>
        <v/>
      </c>
      <c r="T3007" s="59">
        <f>'Inventory Ref Sheet'!M3007</f>
        <v>0</v>
      </c>
      <c r="U3007" s="102">
        <f>'Inventory Ref Sheet'!N3007</f>
        <v>0</v>
      </c>
      <c r="V3007" s="59">
        <f>'Inventory Ref Sheet'!O3007</f>
        <v>0</v>
      </c>
      <c r="W3007" s="59">
        <f>'Inventory Ref Sheet'!R3007</f>
        <v>0</v>
      </c>
      <c r="X3007" s="59">
        <f>'Inventory Ref Sheet'!S3007</f>
        <v>0</v>
      </c>
      <c r="Y3007" s="100" t="str">
        <f ca="1">IF('Inventory Ref Sheet'!U3007&gt;0,YEAR(TODAY())-'Inventory Ref Sheet'!U3007,"")</f>
        <v/>
      </c>
      <c r="Z3007" s="95">
        <f>'Inventory Ref Sheet'!W3007</f>
        <v>0</v>
      </c>
      <c r="AA3007" s="60">
        <f>'Inventory Ref Sheet'!X3007</f>
        <v>0</v>
      </c>
      <c r="AB3007" s="61"/>
      <c r="AC3007" s="97" t="str">
        <f t="shared" si="157"/>
        <v/>
      </c>
      <c r="AD3007" s="59">
        <f>'Inventory Ref Sheet'!Y3007</f>
        <v>0</v>
      </c>
      <c r="AE3007" s="59">
        <f>'Inventory Ref Sheet'!Z3007</f>
        <v>0</v>
      </c>
      <c r="AF3007" s="102">
        <f>'Inventory Ref Sheet'!AA3007</f>
        <v>0</v>
      </c>
      <c r="AG3007" s="59">
        <f>'Inventory Ref Sheet'!AD3007</f>
        <v>0</v>
      </c>
      <c r="AH3007" s="59">
        <f>'Inventory Ref Sheet'!AE3007</f>
        <v>0</v>
      </c>
      <c r="AI3007" s="100" t="str">
        <f ca="1">IF('Inventory Ref Sheet'!AG3007&gt;0,YEAR(TODAY())-'Inventory Ref Sheet'!AG3007,"")</f>
        <v/>
      </c>
      <c r="AJ3007" s="99"/>
      <c r="AK3007" s="60">
        <f>'Inventory Ref Sheet'!AJ3007</f>
        <v>0</v>
      </c>
      <c r="AL3007" s="99"/>
      <c r="AM3007" s="97" t="str">
        <f t="shared" si="158"/>
        <v/>
      </c>
    </row>
    <row r="3008" spans="10:39" x14ac:dyDescent="0.25">
      <c r="J3008" s="59">
        <f>'Inventory Ref Sheet'!AK3008</f>
        <v>0</v>
      </c>
      <c r="K3008" s="59">
        <f>'Inventory Ref Sheet'!AL3008</f>
        <v>0</v>
      </c>
      <c r="L3008" s="59">
        <f>'Inventory Ref Sheet'!AM3008</f>
        <v>0</v>
      </c>
      <c r="M3008" s="59">
        <f>'Inventory Ref Sheet'!AP3008</f>
        <v>0</v>
      </c>
      <c r="N3008" s="59">
        <f>'Inventory Ref Sheet'!AQ3008</f>
        <v>0</v>
      </c>
      <c r="O3008" s="100" t="str">
        <f ca="1">IF('Inventory Ref Sheet'!AS3008&gt;0,YEAR(TODAY())-'Inventory Ref Sheet'!AS3008,"")</f>
        <v/>
      </c>
      <c r="P3008" s="95">
        <f>'Inventory Ref Sheet'!AU3008</f>
        <v>0</v>
      </c>
      <c r="Q3008" s="60">
        <f>'Inventory Ref Sheet'!AV3008</f>
        <v>0</v>
      </c>
      <c r="R3008" s="61"/>
      <c r="S3008" s="100" t="str">
        <f t="shared" si="156"/>
        <v/>
      </c>
      <c r="T3008" s="59">
        <f>'Inventory Ref Sheet'!M3008</f>
        <v>0</v>
      </c>
      <c r="U3008" s="102">
        <f>'Inventory Ref Sheet'!N3008</f>
        <v>0</v>
      </c>
      <c r="V3008" s="59">
        <f>'Inventory Ref Sheet'!O3008</f>
        <v>0</v>
      </c>
      <c r="W3008" s="59">
        <f>'Inventory Ref Sheet'!R3008</f>
        <v>0</v>
      </c>
      <c r="X3008" s="59">
        <f>'Inventory Ref Sheet'!S3008</f>
        <v>0</v>
      </c>
      <c r="Y3008" s="100" t="str">
        <f ca="1">IF('Inventory Ref Sheet'!U3008&gt;0,YEAR(TODAY())-'Inventory Ref Sheet'!U3008,"")</f>
        <v/>
      </c>
      <c r="Z3008" s="95">
        <f>'Inventory Ref Sheet'!W3008</f>
        <v>0</v>
      </c>
      <c r="AA3008" s="60">
        <f>'Inventory Ref Sheet'!X3008</f>
        <v>0</v>
      </c>
      <c r="AB3008" s="61"/>
      <c r="AC3008" s="97" t="str">
        <f t="shared" si="157"/>
        <v/>
      </c>
      <c r="AD3008" s="59">
        <f>'Inventory Ref Sheet'!Y3008</f>
        <v>0</v>
      </c>
      <c r="AE3008" s="59">
        <f>'Inventory Ref Sheet'!Z3008</f>
        <v>0</v>
      </c>
      <c r="AF3008" s="102">
        <f>'Inventory Ref Sheet'!AA3008</f>
        <v>0</v>
      </c>
      <c r="AG3008" s="59">
        <f>'Inventory Ref Sheet'!AD3008</f>
        <v>0</v>
      </c>
      <c r="AH3008" s="59">
        <f>'Inventory Ref Sheet'!AE3008</f>
        <v>0</v>
      </c>
      <c r="AI3008" s="100" t="str">
        <f ca="1">IF('Inventory Ref Sheet'!AG3008&gt;0,YEAR(TODAY())-'Inventory Ref Sheet'!AG3008,"")</f>
        <v/>
      </c>
      <c r="AJ3008" s="99"/>
      <c r="AK3008" s="60">
        <f>'Inventory Ref Sheet'!AJ3008</f>
        <v>0</v>
      </c>
      <c r="AL3008" s="99"/>
      <c r="AM3008" s="97" t="str">
        <f t="shared" si="158"/>
        <v/>
      </c>
    </row>
    <row r="3009" spans="10:39" x14ac:dyDescent="0.25">
      <c r="J3009" s="59">
        <f>'Inventory Ref Sheet'!AK3009</f>
        <v>0</v>
      </c>
      <c r="K3009" s="59">
        <f>'Inventory Ref Sheet'!AL3009</f>
        <v>0</v>
      </c>
      <c r="L3009" s="59">
        <f>'Inventory Ref Sheet'!AM3009</f>
        <v>0</v>
      </c>
      <c r="M3009" s="59">
        <f>'Inventory Ref Sheet'!AP3009</f>
        <v>0</v>
      </c>
      <c r="N3009" s="59">
        <f>'Inventory Ref Sheet'!AQ3009</f>
        <v>0</v>
      </c>
      <c r="O3009" s="100" t="str">
        <f ca="1">IF('Inventory Ref Sheet'!AS3009&gt;0,YEAR(TODAY())-'Inventory Ref Sheet'!AS3009,"")</f>
        <v/>
      </c>
      <c r="P3009" s="95">
        <f>'Inventory Ref Sheet'!AU3009</f>
        <v>0</v>
      </c>
      <c r="Q3009" s="60">
        <f>'Inventory Ref Sheet'!AV3009</f>
        <v>0</v>
      </c>
      <c r="R3009" s="61"/>
      <c r="S3009" s="100" t="str">
        <f t="shared" si="156"/>
        <v/>
      </c>
      <c r="T3009" s="59">
        <f>'Inventory Ref Sheet'!M3009</f>
        <v>0</v>
      </c>
      <c r="U3009" s="102">
        <f>'Inventory Ref Sheet'!N3009</f>
        <v>0</v>
      </c>
      <c r="V3009" s="59">
        <f>'Inventory Ref Sheet'!O3009</f>
        <v>0</v>
      </c>
      <c r="W3009" s="59">
        <f>'Inventory Ref Sheet'!R3009</f>
        <v>0</v>
      </c>
      <c r="X3009" s="59">
        <f>'Inventory Ref Sheet'!S3009</f>
        <v>0</v>
      </c>
      <c r="Y3009" s="100" t="str">
        <f ca="1">IF('Inventory Ref Sheet'!U3009&gt;0,YEAR(TODAY())-'Inventory Ref Sheet'!U3009,"")</f>
        <v/>
      </c>
      <c r="Z3009" s="95">
        <f>'Inventory Ref Sheet'!W3009</f>
        <v>0</v>
      </c>
      <c r="AA3009" s="60">
        <f>'Inventory Ref Sheet'!X3009</f>
        <v>0</v>
      </c>
      <c r="AB3009" s="61"/>
      <c r="AC3009" s="97" t="str">
        <f t="shared" si="157"/>
        <v/>
      </c>
      <c r="AD3009" s="59">
        <f>'Inventory Ref Sheet'!Y3009</f>
        <v>0</v>
      </c>
      <c r="AE3009" s="59">
        <f>'Inventory Ref Sheet'!Z3009</f>
        <v>0</v>
      </c>
      <c r="AF3009" s="102">
        <f>'Inventory Ref Sheet'!AA3009</f>
        <v>0</v>
      </c>
      <c r="AG3009" s="59">
        <f>'Inventory Ref Sheet'!AD3009</f>
        <v>0</v>
      </c>
      <c r="AH3009" s="59">
        <f>'Inventory Ref Sheet'!AE3009</f>
        <v>0</v>
      </c>
      <c r="AI3009" s="100" t="str">
        <f ca="1">IF('Inventory Ref Sheet'!AG3009&gt;0,YEAR(TODAY())-'Inventory Ref Sheet'!AG3009,"")</f>
        <v/>
      </c>
      <c r="AJ3009" s="99"/>
      <c r="AK3009" s="60">
        <f>'Inventory Ref Sheet'!AJ3009</f>
        <v>0</v>
      </c>
      <c r="AL3009" s="99"/>
      <c r="AM3009" s="97" t="str">
        <f t="shared" si="158"/>
        <v/>
      </c>
    </row>
    <row r="3010" spans="10:39" x14ac:dyDescent="0.25">
      <c r="J3010" s="59">
        <f>'Inventory Ref Sheet'!AK3010</f>
        <v>0</v>
      </c>
      <c r="K3010" s="59">
        <f>'Inventory Ref Sheet'!AL3010</f>
        <v>0</v>
      </c>
      <c r="L3010" s="59">
        <f>'Inventory Ref Sheet'!AM3010</f>
        <v>0</v>
      </c>
      <c r="M3010" s="59">
        <f>'Inventory Ref Sheet'!AP3010</f>
        <v>0</v>
      </c>
      <c r="N3010" s="59">
        <f>'Inventory Ref Sheet'!AQ3010</f>
        <v>0</v>
      </c>
      <c r="O3010" s="100" t="str">
        <f ca="1">IF('Inventory Ref Sheet'!AS3010&gt;0,YEAR(TODAY())-'Inventory Ref Sheet'!AS3010,"")</f>
        <v/>
      </c>
      <c r="P3010" s="95">
        <f>'Inventory Ref Sheet'!AU3010</f>
        <v>0</v>
      </c>
      <c r="Q3010" s="60">
        <f>'Inventory Ref Sheet'!AV3010</f>
        <v>0</v>
      </c>
      <c r="R3010" s="61"/>
      <c r="S3010" s="100" t="str">
        <f t="shared" si="156"/>
        <v/>
      </c>
      <c r="T3010" s="59">
        <f>'Inventory Ref Sheet'!M3010</f>
        <v>0</v>
      </c>
      <c r="U3010" s="102">
        <f>'Inventory Ref Sheet'!N3010</f>
        <v>0</v>
      </c>
      <c r="V3010" s="59">
        <f>'Inventory Ref Sheet'!O3010</f>
        <v>0</v>
      </c>
      <c r="W3010" s="59">
        <f>'Inventory Ref Sheet'!R3010</f>
        <v>0</v>
      </c>
      <c r="X3010" s="59">
        <f>'Inventory Ref Sheet'!S3010</f>
        <v>0</v>
      </c>
      <c r="Y3010" s="100" t="str">
        <f ca="1">IF('Inventory Ref Sheet'!U3010&gt;0,YEAR(TODAY())-'Inventory Ref Sheet'!U3010,"")</f>
        <v/>
      </c>
      <c r="Z3010" s="95">
        <f>'Inventory Ref Sheet'!W3010</f>
        <v>0</v>
      </c>
      <c r="AA3010" s="60">
        <f>'Inventory Ref Sheet'!X3010</f>
        <v>0</v>
      </c>
      <c r="AB3010" s="61"/>
      <c r="AC3010" s="97" t="str">
        <f t="shared" si="157"/>
        <v/>
      </c>
      <c r="AD3010" s="59">
        <f>'Inventory Ref Sheet'!Y3010</f>
        <v>0</v>
      </c>
      <c r="AE3010" s="59">
        <f>'Inventory Ref Sheet'!Z3010</f>
        <v>0</v>
      </c>
      <c r="AF3010" s="102">
        <f>'Inventory Ref Sheet'!AA3010</f>
        <v>0</v>
      </c>
      <c r="AG3010" s="59">
        <f>'Inventory Ref Sheet'!AD3010</f>
        <v>0</v>
      </c>
      <c r="AH3010" s="59">
        <f>'Inventory Ref Sheet'!AE3010</f>
        <v>0</v>
      </c>
      <c r="AI3010" s="100" t="str">
        <f ca="1">IF('Inventory Ref Sheet'!AG3010&gt;0,YEAR(TODAY())-'Inventory Ref Sheet'!AG3010,"")</f>
        <v/>
      </c>
      <c r="AJ3010" s="99"/>
      <c r="AK3010" s="60">
        <f>'Inventory Ref Sheet'!AJ3010</f>
        <v>0</v>
      </c>
      <c r="AL3010" s="99"/>
      <c r="AM3010" s="97" t="str">
        <f t="shared" si="158"/>
        <v/>
      </c>
    </row>
    <row r="3011" spans="10:39" x14ac:dyDescent="0.25">
      <c r="J3011" s="59">
        <f>'Inventory Ref Sheet'!AK3011</f>
        <v>0</v>
      </c>
      <c r="K3011" s="59">
        <f>'Inventory Ref Sheet'!AL3011</f>
        <v>0</v>
      </c>
      <c r="L3011" s="59">
        <f>'Inventory Ref Sheet'!AM3011</f>
        <v>0</v>
      </c>
      <c r="M3011" s="59">
        <f>'Inventory Ref Sheet'!AP3011</f>
        <v>0</v>
      </c>
      <c r="N3011" s="59">
        <f>'Inventory Ref Sheet'!AQ3011</f>
        <v>0</v>
      </c>
      <c r="O3011" s="100" t="str">
        <f ca="1">IF('Inventory Ref Sheet'!AS3011&gt;0,YEAR(TODAY())-'Inventory Ref Sheet'!AS3011,"")</f>
        <v/>
      </c>
      <c r="P3011" s="95">
        <f>'Inventory Ref Sheet'!AU3011</f>
        <v>0</v>
      </c>
      <c r="Q3011" s="60">
        <f>'Inventory Ref Sheet'!AV3011</f>
        <v>0</v>
      </c>
      <c r="R3011" s="61"/>
      <c r="S3011" s="100" t="str">
        <f t="shared" si="156"/>
        <v/>
      </c>
      <c r="T3011" s="59">
        <f>'Inventory Ref Sheet'!M3011</f>
        <v>0</v>
      </c>
      <c r="U3011" s="102">
        <f>'Inventory Ref Sheet'!N3011</f>
        <v>0</v>
      </c>
      <c r="V3011" s="59">
        <f>'Inventory Ref Sheet'!O3011</f>
        <v>0</v>
      </c>
      <c r="W3011" s="59">
        <f>'Inventory Ref Sheet'!R3011</f>
        <v>0</v>
      </c>
      <c r="X3011" s="59">
        <f>'Inventory Ref Sheet'!S3011</f>
        <v>0</v>
      </c>
      <c r="Y3011" s="100" t="str">
        <f ca="1">IF('Inventory Ref Sheet'!U3011&gt;0,YEAR(TODAY())-'Inventory Ref Sheet'!U3011,"")</f>
        <v/>
      </c>
      <c r="Z3011" s="95">
        <f>'Inventory Ref Sheet'!W3011</f>
        <v>0</v>
      </c>
      <c r="AA3011" s="60">
        <f>'Inventory Ref Sheet'!X3011</f>
        <v>0</v>
      </c>
      <c r="AB3011" s="61"/>
      <c r="AC3011" s="97" t="str">
        <f t="shared" si="157"/>
        <v/>
      </c>
      <c r="AD3011" s="59">
        <f>'Inventory Ref Sheet'!Y3011</f>
        <v>0</v>
      </c>
      <c r="AE3011" s="59">
        <f>'Inventory Ref Sheet'!Z3011</f>
        <v>0</v>
      </c>
      <c r="AF3011" s="102">
        <f>'Inventory Ref Sheet'!AA3011</f>
        <v>0</v>
      </c>
      <c r="AG3011" s="59">
        <f>'Inventory Ref Sheet'!AD3011</f>
        <v>0</v>
      </c>
      <c r="AH3011" s="59">
        <f>'Inventory Ref Sheet'!AE3011</f>
        <v>0</v>
      </c>
      <c r="AI3011" s="100" t="str">
        <f ca="1">IF('Inventory Ref Sheet'!AG3011&gt;0,YEAR(TODAY())-'Inventory Ref Sheet'!AG3011,"")</f>
        <v/>
      </c>
      <c r="AJ3011" s="99"/>
      <c r="AK3011" s="60">
        <f>'Inventory Ref Sheet'!AJ3011</f>
        <v>0</v>
      </c>
      <c r="AL3011" s="99"/>
      <c r="AM3011" s="97" t="str">
        <f t="shared" si="158"/>
        <v/>
      </c>
    </row>
    <row r="3012" spans="10:39" x14ac:dyDescent="0.25">
      <c r="J3012" s="59">
        <f>'Inventory Ref Sheet'!AK3012</f>
        <v>0</v>
      </c>
      <c r="K3012" s="59">
        <f>'Inventory Ref Sheet'!AL3012</f>
        <v>0</v>
      </c>
      <c r="L3012" s="59">
        <f>'Inventory Ref Sheet'!AM3012</f>
        <v>0</v>
      </c>
      <c r="M3012" s="59">
        <f>'Inventory Ref Sheet'!AP3012</f>
        <v>0</v>
      </c>
      <c r="N3012" s="59">
        <f>'Inventory Ref Sheet'!AQ3012</f>
        <v>0</v>
      </c>
      <c r="O3012" s="100" t="str">
        <f ca="1">IF('Inventory Ref Sheet'!AS3012&gt;0,YEAR(TODAY())-'Inventory Ref Sheet'!AS3012,"")</f>
        <v/>
      </c>
      <c r="P3012" s="95">
        <f>'Inventory Ref Sheet'!AU3012</f>
        <v>0</v>
      </c>
      <c r="Q3012" s="60">
        <f>'Inventory Ref Sheet'!AV3012</f>
        <v>0</v>
      </c>
      <c r="R3012" s="61"/>
      <c r="S3012" s="100" t="str">
        <f t="shared" si="156"/>
        <v/>
      </c>
      <c r="T3012" s="59">
        <f>'Inventory Ref Sheet'!M3012</f>
        <v>0</v>
      </c>
      <c r="U3012" s="102">
        <f>'Inventory Ref Sheet'!N3012</f>
        <v>0</v>
      </c>
      <c r="V3012" s="59">
        <f>'Inventory Ref Sheet'!O3012</f>
        <v>0</v>
      </c>
      <c r="W3012" s="59">
        <f>'Inventory Ref Sheet'!R3012</f>
        <v>0</v>
      </c>
      <c r="X3012" s="59">
        <f>'Inventory Ref Sheet'!S3012</f>
        <v>0</v>
      </c>
      <c r="Y3012" s="100" t="str">
        <f ca="1">IF('Inventory Ref Sheet'!U3012&gt;0,YEAR(TODAY())-'Inventory Ref Sheet'!U3012,"")</f>
        <v/>
      </c>
      <c r="Z3012" s="95">
        <f>'Inventory Ref Sheet'!W3012</f>
        <v>0</v>
      </c>
      <c r="AA3012" s="60">
        <f>'Inventory Ref Sheet'!X3012</f>
        <v>0</v>
      </c>
      <c r="AB3012" s="61"/>
      <c r="AC3012" s="97" t="str">
        <f t="shared" si="157"/>
        <v/>
      </c>
      <c r="AD3012" s="59">
        <f>'Inventory Ref Sheet'!Y3012</f>
        <v>0</v>
      </c>
      <c r="AE3012" s="59">
        <f>'Inventory Ref Sheet'!Z3012</f>
        <v>0</v>
      </c>
      <c r="AF3012" s="102">
        <f>'Inventory Ref Sheet'!AA3012</f>
        <v>0</v>
      </c>
      <c r="AG3012" s="59">
        <f>'Inventory Ref Sheet'!AD3012</f>
        <v>0</v>
      </c>
      <c r="AH3012" s="59">
        <f>'Inventory Ref Sheet'!AE3012</f>
        <v>0</v>
      </c>
      <c r="AI3012" s="100" t="str">
        <f ca="1">IF('Inventory Ref Sheet'!AG3012&gt;0,YEAR(TODAY())-'Inventory Ref Sheet'!AG3012,"")</f>
        <v/>
      </c>
      <c r="AJ3012" s="99"/>
      <c r="AK3012" s="60">
        <f>'Inventory Ref Sheet'!AJ3012</f>
        <v>0</v>
      </c>
      <c r="AL3012" s="99"/>
      <c r="AM3012" s="97" t="str">
        <f t="shared" si="158"/>
        <v/>
      </c>
    </row>
    <row r="3013" spans="10:39" x14ac:dyDescent="0.25">
      <c r="J3013" s="59">
        <f>'Inventory Ref Sheet'!AK3013</f>
        <v>0</v>
      </c>
      <c r="K3013" s="59">
        <f>'Inventory Ref Sheet'!AL3013</f>
        <v>0</v>
      </c>
      <c r="L3013" s="59">
        <f>'Inventory Ref Sheet'!AM3013</f>
        <v>0</v>
      </c>
      <c r="M3013" s="59">
        <f>'Inventory Ref Sheet'!AP3013</f>
        <v>0</v>
      </c>
      <c r="N3013" s="59">
        <f>'Inventory Ref Sheet'!AQ3013</f>
        <v>0</v>
      </c>
      <c r="O3013" s="100" t="str">
        <f ca="1">IF('Inventory Ref Sheet'!AS3013&gt;0,YEAR(TODAY())-'Inventory Ref Sheet'!AS3013,"")</f>
        <v/>
      </c>
      <c r="P3013" s="95">
        <f>'Inventory Ref Sheet'!AU3013</f>
        <v>0</v>
      </c>
      <c r="Q3013" s="60">
        <f>'Inventory Ref Sheet'!AV3013</f>
        <v>0</v>
      </c>
      <c r="R3013" s="61"/>
      <c r="S3013" s="100" t="str">
        <f t="shared" si="156"/>
        <v/>
      </c>
      <c r="T3013" s="59">
        <f>'Inventory Ref Sheet'!M3013</f>
        <v>0</v>
      </c>
      <c r="U3013" s="102">
        <f>'Inventory Ref Sheet'!N3013</f>
        <v>0</v>
      </c>
      <c r="V3013" s="59">
        <f>'Inventory Ref Sheet'!O3013</f>
        <v>0</v>
      </c>
      <c r="W3013" s="59">
        <f>'Inventory Ref Sheet'!R3013</f>
        <v>0</v>
      </c>
      <c r="X3013" s="59">
        <f>'Inventory Ref Sheet'!S3013</f>
        <v>0</v>
      </c>
      <c r="Y3013" s="100" t="str">
        <f ca="1">IF('Inventory Ref Sheet'!U3013&gt;0,YEAR(TODAY())-'Inventory Ref Sheet'!U3013,"")</f>
        <v/>
      </c>
      <c r="Z3013" s="95">
        <f>'Inventory Ref Sheet'!W3013</f>
        <v>0</v>
      </c>
      <c r="AA3013" s="60">
        <f>'Inventory Ref Sheet'!X3013</f>
        <v>0</v>
      </c>
      <c r="AB3013" s="61"/>
      <c r="AC3013" s="97" t="str">
        <f t="shared" si="157"/>
        <v/>
      </c>
      <c r="AD3013" s="59">
        <f>'Inventory Ref Sheet'!Y3013</f>
        <v>0</v>
      </c>
      <c r="AE3013" s="59">
        <f>'Inventory Ref Sheet'!Z3013</f>
        <v>0</v>
      </c>
      <c r="AF3013" s="102">
        <f>'Inventory Ref Sheet'!AA3013</f>
        <v>0</v>
      </c>
      <c r="AG3013" s="59">
        <f>'Inventory Ref Sheet'!AD3013</f>
        <v>0</v>
      </c>
      <c r="AH3013" s="59">
        <f>'Inventory Ref Sheet'!AE3013</f>
        <v>0</v>
      </c>
      <c r="AI3013" s="100" t="str">
        <f ca="1">IF('Inventory Ref Sheet'!AG3013&gt;0,YEAR(TODAY())-'Inventory Ref Sheet'!AG3013,"")</f>
        <v/>
      </c>
      <c r="AJ3013" s="99"/>
      <c r="AK3013" s="60">
        <f>'Inventory Ref Sheet'!AJ3013</f>
        <v>0</v>
      </c>
      <c r="AL3013" s="99"/>
      <c r="AM3013" s="97" t="str">
        <f t="shared" si="158"/>
        <v/>
      </c>
    </row>
    <row r="3014" spans="10:39" x14ac:dyDescent="0.25">
      <c r="J3014" s="59">
        <f>'Inventory Ref Sheet'!AK3014</f>
        <v>0</v>
      </c>
      <c r="K3014" s="59">
        <f>'Inventory Ref Sheet'!AL3014</f>
        <v>0</v>
      </c>
      <c r="L3014" s="59">
        <f>'Inventory Ref Sheet'!AM3014</f>
        <v>0</v>
      </c>
      <c r="M3014" s="59">
        <f>'Inventory Ref Sheet'!AP3014</f>
        <v>0</v>
      </c>
      <c r="N3014" s="59">
        <f>'Inventory Ref Sheet'!AQ3014</f>
        <v>0</v>
      </c>
      <c r="O3014" s="100" t="str">
        <f ca="1">IF('Inventory Ref Sheet'!AS3014&gt;0,YEAR(TODAY())-'Inventory Ref Sheet'!AS3014,"")</f>
        <v/>
      </c>
      <c r="P3014" s="95">
        <f>'Inventory Ref Sheet'!AU3014</f>
        <v>0</v>
      </c>
      <c r="Q3014" s="60">
        <f>'Inventory Ref Sheet'!AV3014</f>
        <v>0</v>
      </c>
      <c r="R3014" s="61"/>
      <c r="S3014" s="100" t="str">
        <f t="shared" ref="S3014:S3077" si="159">IF(ISTEXT(J3014),IF(O3014&gt;=R3014,"Yes","No"),"")</f>
        <v/>
      </c>
      <c r="T3014" s="59">
        <f>'Inventory Ref Sheet'!M3014</f>
        <v>0</v>
      </c>
      <c r="U3014" s="102">
        <f>'Inventory Ref Sheet'!N3014</f>
        <v>0</v>
      </c>
      <c r="V3014" s="59">
        <f>'Inventory Ref Sheet'!O3014</f>
        <v>0</v>
      </c>
      <c r="W3014" s="59">
        <f>'Inventory Ref Sheet'!R3014</f>
        <v>0</v>
      </c>
      <c r="X3014" s="59">
        <f>'Inventory Ref Sheet'!S3014</f>
        <v>0</v>
      </c>
      <c r="Y3014" s="100" t="str">
        <f ca="1">IF('Inventory Ref Sheet'!U3014&gt;0,YEAR(TODAY())-'Inventory Ref Sheet'!U3014,"")</f>
        <v/>
      </c>
      <c r="Z3014" s="95">
        <f>'Inventory Ref Sheet'!W3014</f>
        <v>0</v>
      </c>
      <c r="AA3014" s="60">
        <f>'Inventory Ref Sheet'!X3014</f>
        <v>0</v>
      </c>
      <c r="AB3014" s="61"/>
      <c r="AC3014" s="97" t="str">
        <f t="shared" si="157"/>
        <v/>
      </c>
      <c r="AD3014" s="59">
        <f>'Inventory Ref Sheet'!Y3014</f>
        <v>0</v>
      </c>
      <c r="AE3014" s="59">
        <f>'Inventory Ref Sheet'!Z3014</f>
        <v>0</v>
      </c>
      <c r="AF3014" s="102">
        <f>'Inventory Ref Sheet'!AA3014</f>
        <v>0</v>
      </c>
      <c r="AG3014" s="59">
        <f>'Inventory Ref Sheet'!AD3014</f>
        <v>0</v>
      </c>
      <c r="AH3014" s="59">
        <f>'Inventory Ref Sheet'!AE3014</f>
        <v>0</v>
      </c>
      <c r="AI3014" s="100" t="str">
        <f ca="1">IF('Inventory Ref Sheet'!AG3014&gt;0,YEAR(TODAY())-'Inventory Ref Sheet'!AG3014,"")</f>
        <v/>
      </c>
      <c r="AJ3014" s="99"/>
      <c r="AK3014" s="60">
        <f>'Inventory Ref Sheet'!AJ3014</f>
        <v>0</v>
      </c>
      <c r="AL3014" s="99"/>
      <c r="AM3014" s="97" t="str">
        <f t="shared" si="158"/>
        <v/>
      </c>
    </row>
    <row r="3015" spans="10:39" x14ac:dyDescent="0.25">
      <c r="J3015" s="59">
        <f>'Inventory Ref Sheet'!AK3015</f>
        <v>0</v>
      </c>
      <c r="K3015" s="59">
        <f>'Inventory Ref Sheet'!AL3015</f>
        <v>0</v>
      </c>
      <c r="L3015" s="59">
        <f>'Inventory Ref Sheet'!AM3015</f>
        <v>0</v>
      </c>
      <c r="M3015" s="59">
        <f>'Inventory Ref Sheet'!AP3015</f>
        <v>0</v>
      </c>
      <c r="N3015" s="59">
        <f>'Inventory Ref Sheet'!AQ3015</f>
        <v>0</v>
      </c>
      <c r="O3015" s="100" t="str">
        <f ca="1">IF('Inventory Ref Sheet'!AS3015&gt;0,YEAR(TODAY())-'Inventory Ref Sheet'!AS3015,"")</f>
        <v/>
      </c>
      <c r="P3015" s="95">
        <f>'Inventory Ref Sheet'!AU3015</f>
        <v>0</v>
      </c>
      <c r="Q3015" s="60">
        <f>'Inventory Ref Sheet'!AV3015</f>
        <v>0</v>
      </c>
      <c r="R3015" s="61"/>
      <c r="S3015" s="100" t="str">
        <f t="shared" si="159"/>
        <v/>
      </c>
      <c r="T3015" s="59">
        <f>'Inventory Ref Sheet'!M3015</f>
        <v>0</v>
      </c>
      <c r="U3015" s="102">
        <f>'Inventory Ref Sheet'!N3015</f>
        <v>0</v>
      </c>
      <c r="V3015" s="59">
        <f>'Inventory Ref Sheet'!O3015</f>
        <v>0</v>
      </c>
      <c r="W3015" s="59">
        <f>'Inventory Ref Sheet'!R3015</f>
        <v>0</v>
      </c>
      <c r="X3015" s="59">
        <f>'Inventory Ref Sheet'!S3015</f>
        <v>0</v>
      </c>
      <c r="Y3015" s="100" t="str">
        <f ca="1">IF('Inventory Ref Sheet'!U3015&gt;0,YEAR(TODAY())-'Inventory Ref Sheet'!U3015,"")</f>
        <v/>
      </c>
      <c r="Z3015" s="95">
        <f>'Inventory Ref Sheet'!W3015</f>
        <v>0</v>
      </c>
      <c r="AA3015" s="60">
        <f>'Inventory Ref Sheet'!X3015</f>
        <v>0</v>
      </c>
      <c r="AB3015" s="61"/>
      <c r="AC3015" s="97" t="str">
        <f t="shared" si="157"/>
        <v/>
      </c>
      <c r="AD3015" s="59">
        <f>'Inventory Ref Sheet'!Y3015</f>
        <v>0</v>
      </c>
      <c r="AE3015" s="59">
        <f>'Inventory Ref Sheet'!Z3015</f>
        <v>0</v>
      </c>
      <c r="AF3015" s="102">
        <f>'Inventory Ref Sheet'!AA3015</f>
        <v>0</v>
      </c>
      <c r="AG3015" s="59">
        <f>'Inventory Ref Sheet'!AD3015</f>
        <v>0</v>
      </c>
      <c r="AH3015" s="59">
        <f>'Inventory Ref Sheet'!AE3015</f>
        <v>0</v>
      </c>
      <c r="AI3015" s="100" t="str">
        <f ca="1">IF('Inventory Ref Sheet'!AG3015&gt;0,YEAR(TODAY())-'Inventory Ref Sheet'!AG3015,"")</f>
        <v/>
      </c>
      <c r="AJ3015" s="99"/>
      <c r="AK3015" s="60">
        <f>'Inventory Ref Sheet'!AJ3015</f>
        <v>0</v>
      </c>
      <c r="AL3015" s="99"/>
      <c r="AM3015" s="97" t="str">
        <f t="shared" si="158"/>
        <v/>
      </c>
    </row>
    <row r="3016" spans="10:39" x14ac:dyDescent="0.25">
      <c r="J3016" s="59">
        <f>'Inventory Ref Sheet'!AK3016</f>
        <v>0</v>
      </c>
      <c r="K3016" s="59">
        <f>'Inventory Ref Sheet'!AL3016</f>
        <v>0</v>
      </c>
      <c r="L3016" s="59">
        <f>'Inventory Ref Sheet'!AM3016</f>
        <v>0</v>
      </c>
      <c r="M3016" s="59">
        <f>'Inventory Ref Sheet'!AP3016</f>
        <v>0</v>
      </c>
      <c r="N3016" s="59">
        <f>'Inventory Ref Sheet'!AQ3016</f>
        <v>0</v>
      </c>
      <c r="O3016" s="100" t="str">
        <f ca="1">IF('Inventory Ref Sheet'!AS3016&gt;0,YEAR(TODAY())-'Inventory Ref Sheet'!AS3016,"")</f>
        <v/>
      </c>
      <c r="P3016" s="95">
        <f>'Inventory Ref Sheet'!AU3016</f>
        <v>0</v>
      </c>
      <c r="Q3016" s="60">
        <f>'Inventory Ref Sheet'!AV3016</f>
        <v>0</v>
      </c>
      <c r="R3016" s="61"/>
      <c r="S3016" s="100" t="str">
        <f t="shared" si="159"/>
        <v/>
      </c>
      <c r="T3016" s="59">
        <f>'Inventory Ref Sheet'!M3016</f>
        <v>0</v>
      </c>
      <c r="U3016" s="102">
        <f>'Inventory Ref Sheet'!N3016</f>
        <v>0</v>
      </c>
      <c r="V3016" s="59">
        <f>'Inventory Ref Sheet'!O3016</f>
        <v>0</v>
      </c>
      <c r="W3016" s="59">
        <f>'Inventory Ref Sheet'!R3016</f>
        <v>0</v>
      </c>
      <c r="X3016" s="59">
        <f>'Inventory Ref Sheet'!S3016</f>
        <v>0</v>
      </c>
      <c r="Y3016" s="100" t="str">
        <f ca="1">IF('Inventory Ref Sheet'!U3016&gt;0,YEAR(TODAY())-'Inventory Ref Sheet'!U3016,"")</f>
        <v/>
      </c>
      <c r="Z3016" s="95">
        <f>'Inventory Ref Sheet'!W3016</f>
        <v>0</v>
      </c>
      <c r="AA3016" s="60">
        <f>'Inventory Ref Sheet'!X3016</f>
        <v>0</v>
      </c>
      <c r="AB3016" s="61"/>
      <c r="AC3016" s="97" t="str">
        <f t="shared" si="157"/>
        <v/>
      </c>
      <c r="AD3016" s="59">
        <f>'Inventory Ref Sheet'!Y3016</f>
        <v>0</v>
      </c>
      <c r="AE3016" s="59">
        <f>'Inventory Ref Sheet'!Z3016</f>
        <v>0</v>
      </c>
      <c r="AF3016" s="102">
        <f>'Inventory Ref Sheet'!AA3016</f>
        <v>0</v>
      </c>
      <c r="AG3016" s="59">
        <f>'Inventory Ref Sheet'!AD3016</f>
        <v>0</v>
      </c>
      <c r="AH3016" s="59">
        <f>'Inventory Ref Sheet'!AE3016</f>
        <v>0</v>
      </c>
      <c r="AI3016" s="100" t="str">
        <f ca="1">IF('Inventory Ref Sheet'!AG3016&gt;0,YEAR(TODAY())-'Inventory Ref Sheet'!AG3016,"")</f>
        <v/>
      </c>
      <c r="AJ3016" s="99"/>
      <c r="AK3016" s="60">
        <f>'Inventory Ref Sheet'!AJ3016</f>
        <v>0</v>
      </c>
      <c r="AL3016" s="99"/>
      <c r="AM3016" s="97" t="str">
        <f t="shared" si="158"/>
        <v/>
      </c>
    </row>
    <row r="3017" spans="10:39" x14ac:dyDescent="0.25">
      <c r="J3017" s="59">
        <f>'Inventory Ref Sheet'!AK3017</f>
        <v>0</v>
      </c>
      <c r="K3017" s="59">
        <f>'Inventory Ref Sheet'!AL3017</f>
        <v>0</v>
      </c>
      <c r="L3017" s="59">
        <f>'Inventory Ref Sheet'!AM3017</f>
        <v>0</v>
      </c>
      <c r="M3017" s="59">
        <f>'Inventory Ref Sheet'!AP3017</f>
        <v>0</v>
      </c>
      <c r="N3017" s="59">
        <f>'Inventory Ref Sheet'!AQ3017</f>
        <v>0</v>
      </c>
      <c r="O3017" s="100" t="str">
        <f ca="1">IF('Inventory Ref Sheet'!AS3017&gt;0,YEAR(TODAY())-'Inventory Ref Sheet'!AS3017,"")</f>
        <v/>
      </c>
      <c r="P3017" s="95">
        <f>'Inventory Ref Sheet'!AU3017</f>
        <v>0</v>
      </c>
      <c r="Q3017" s="60">
        <f>'Inventory Ref Sheet'!AV3017</f>
        <v>0</v>
      </c>
      <c r="R3017" s="61"/>
      <c r="S3017" s="100" t="str">
        <f t="shared" si="159"/>
        <v/>
      </c>
      <c r="T3017" s="59">
        <f>'Inventory Ref Sheet'!M3017</f>
        <v>0</v>
      </c>
      <c r="U3017" s="102">
        <f>'Inventory Ref Sheet'!N3017</f>
        <v>0</v>
      </c>
      <c r="V3017" s="59">
        <f>'Inventory Ref Sheet'!O3017</f>
        <v>0</v>
      </c>
      <c r="W3017" s="59">
        <f>'Inventory Ref Sheet'!R3017</f>
        <v>0</v>
      </c>
      <c r="X3017" s="59">
        <f>'Inventory Ref Sheet'!S3017</f>
        <v>0</v>
      </c>
      <c r="Y3017" s="100" t="str">
        <f ca="1">IF('Inventory Ref Sheet'!U3017&gt;0,YEAR(TODAY())-'Inventory Ref Sheet'!U3017,"")</f>
        <v/>
      </c>
      <c r="Z3017" s="95">
        <f>'Inventory Ref Sheet'!W3017</f>
        <v>0</v>
      </c>
      <c r="AA3017" s="60">
        <f>'Inventory Ref Sheet'!X3017</f>
        <v>0</v>
      </c>
      <c r="AB3017" s="61"/>
      <c r="AC3017" s="97" t="str">
        <f t="shared" si="157"/>
        <v/>
      </c>
      <c r="AD3017" s="59">
        <f>'Inventory Ref Sheet'!Y3017</f>
        <v>0</v>
      </c>
      <c r="AE3017" s="59">
        <f>'Inventory Ref Sheet'!Z3017</f>
        <v>0</v>
      </c>
      <c r="AF3017" s="102">
        <f>'Inventory Ref Sheet'!AA3017</f>
        <v>0</v>
      </c>
      <c r="AG3017" s="59">
        <f>'Inventory Ref Sheet'!AD3017</f>
        <v>0</v>
      </c>
      <c r="AH3017" s="59">
        <f>'Inventory Ref Sheet'!AE3017</f>
        <v>0</v>
      </c>
      <c r="AI3017" s="100" t="str">
        <f ca="1">IF('Inventory Ref Sheet'!AG3017&gt;0,YEAR(TODAY())-'Inventory Ref Sheet'!AG3017,"")</f>
        <v/>
      </c>
      <c r="AJ3017" s="99"/>
      <c r="AK3017" s="60">
        <f>'Inventory Ref Sheet'!AJ3017</f>
        <v>0</v>
      </c>
      <c r="AL3017" s="99"/>
      <c r="AM3017" s="97" t="str">
        <f t="shared" si="158"/>
        <v/>
      </c>
    </row>
    <row r="3018" spans="10:39" x14ac:dyDescent="0.25">
      <c r="J3018" s="59">
        <f>'Inventory Ref Sheet'!AK3018</f>
        <v>0</v>
      </c>
      <c r="K3018" s="59">
        <f>'Inventory Ref Sheet'!AL3018</f>
        <v>0</v>
      </c>
      <c r="L3018" s="59">
        <f>'Inventory Ref Sheet'!AM3018</f>
        <v>0</v>
      </c>
      <c r="M3018" s="59">
        <f>'Inventory Ref Sheet'!AP3018</f>
        <v>0</v>
      </c>
      <c r="N3018" s="59">
        <f>'Inventory Ref Sheet'!AQ3018</f>
        <v>0</v>
      </c>
      <c r="O3018" s="100" t="str">
        <f ca="1">IF('Inventory Ref Sheet'!AS3018&gt;0,YEAR(TODAY())-'Inventory Ref Sheet'!AS3018,"")</f>
        <v/>
      </c>
      <c r="P3018" s="95">
        <f>'Inventory Ref Sheet'!AU3018</f>
        <v>0</v>
      </c>
      <c r="Q3018" s="60">
        <f>'Inventory Ref Sheet'!AV3018</f>
        <v>0</v>
      </c>
      <c r="R3018" s="61"/>
      <c r="S3018" s="100" t="str">
        <f t="shared" si="159"/>
        <v/>
      </c>
      <c r="T3018" s="59">
        <f>'Inventory Ref Sheet'!M3018</f>
        <v>0</v>
      </c>
      <c r="U3018" s="102">
        <f>'Inventory Ref Sheet'!N3018</f>
        <v>0</v>
      </c>
      <c r="V3018" s="59">
        <f>'Inventory Ref Sheet'!O3018</f>
        <v>0</v>
      </c>
      <c r="W3018" s="59">
        <f>'Inventory Ref Sheet'!R3018</f>
        <v>0</v>
      </c>
      <c r="X3018" s="59">
        <f>'Inventory Ref Sheet'!S3018</f>
        <v>0</v>
      </c>
      <c r="Y3018" s="100" t="str">
        <f ca="1">IF('Inventory Ref Sheet'!U3018&gt;0,YEAR(TODAY())-'Inventory Ref Sheet'!U3018,"")</f>
        <v/>
      </c>
      <c r="Z3018" s="95">
        <f>'Inventory Ref Sheet'!W3018</f>
        <v>0</v>
      </c>
      <c r="AA3018" s="60">
        <f>'Inventory Ref Sheet'!X3018</f>
        <v>0</v>
      </c>
      <c r="AB3018" s="61"/>
      <c r="AC3018" s="97" t="str">
        <f t="shared" si="157"/>
        <v/>
      </c>
      <c r="AD3018" s="59">
        <f>'Inventory Ref Sheet'!Y3018</f>
        <v>0</v>
      </c>
      <c r="AE3018" s="59">
        <f>'Inventory Ref Sheet'!Z3018</f>
        <v>0</v>
      </c>
      <c r="AF3018" s="102">
        <f>'Inventory Ref Sheet'!AA3018</f>
        <v>0</v>
      </c>
      <c r="AG3018" s="59">
        <f>'Inventory Ref Sheet'!AD3018</f>
        <v>0</v>
      </c>
      <c r="AH3018" s="59">
        <f>'Inventory Ref Sheet'!AE3018</f>
        <v>0</v>
      </c>
      <c r="AI3018" s="100" t="str">
        <f ca="1">IF('Inventory Ref Sheet'!AG3018&gt;0,YEAR(TODAY())-'Inventory Ref Sheet'!AG3018,"")</f>
        <v/>
      </c>
      <c r="AJ3018" s="99"/>
      <c r="AK3018" s="60">
        <f>'Inventory Ref Sheet'!AJ3018</f>
        <v>0</v>
      </c>
      <c r="AL3018" s="99"/>
      <c r="AM3018" s="97" t="str">
        <f t="shared" si="158"/>
        <v/>
      </c>
    </row>
    <row r="3019" spans="10:39" x14ac:dyDescent="0.25">
      <c r="J3019" s="59">
        <f>'Inventory Ref Sheet'!AK3019</f>
        <v>0</v>
      </c>
      <c r="K3019" s="59">
        <f>'Inventory Ref Sheet'!AL3019</f>
        <v>0</v>
      </c>
      <c r="L3019" s="59">
        <f>'Inventory Ref Sheet'!AM3019</f>
        <v>0</v>
      </c>
      <c r="M3019" s="59">
        <f>'Inventory Ref Sheet'!AP3019</f>
        <v>0</v>
      </c>
      <c r="N3019" s="59">
        <f>'Inventory Ref Sheet'!AQ3019</f>
        <v>0</v>
      </c>
      <c r="O3019" s="100" t="str">
        <f ca="1">IF('Inventory Ref Sheet'!AS3019&gt;0,YEAR(TODAY())-'Inventory Ref Sheet'!AS3019,"")</f>
        <v/>
      </c>
      <c r="P3019" s="95">
        <f>'Inventory Ref Sheet'!AU3019</f>
        <v>0</v>
      </c>
      <c r="Q3019" s="60">
        <f>'Inventory Ref Sheet'!AV3019</f>
        <v>0</v>
      </c>
      <c r="R3019" s="61"/>
      <c r="S3019" s="100" t="str">
        <f t="shared" si="159"/>
        <v/>
      </c>
      <c r="T3019" s="59">
        <f>'Inventory Ref Sheet'!M3019</f>
        <v>0</v>
      </c>
      <c r="U3019" s="102">
        <f>'Inventory Ref Sheet'!N3019</f>
        <v>0</v>
      </c>
      <c r="V3019" s="59">
        <f>'Inventory Ref Sheet'!O3019</f>
        <v>0</v>
      </c>
      <c r="W3019" s="59">
        <f>'Inventory Ref Sheet'!R3019</f>
        <v>0</v>
      </c>
      <c r="X3019" s="59">
        <f>'Inventory Ref Sheet'!S3019</f>
        <v>0</v>
      </c>
      <c r="Y3019" s="100" t="str">
        <f ca="1">IF('Inventory Ref Sheet'!U3019&gt;0,YEAR(TODAY())-'Inventory Ref Sheet'!U3019,"")</f>
        <v/>
      </c>
      <c r="Z3019" s="95">
        <f>'Inventory Ref Sheet'!W3019</f>
        <v>0</v>
      </c>
      <c r="AA3019" s="60">
        <f>'Inventory Ref Sheet'!X3019</f>
        <v>0</v>
      </c>
      <c r="AB3019" s="61"/>
      <c r="AC3019" s="97" t="str">
        <f t="shared" ref="AC3019:AC3082" si="160">IF(ISTEXT(T3019),IF(Y3019&gt;=AB3019,"Yes","No"),"")</f>
        <v/>
      </c>
      <c r="AD3019" s="59">
        <f>'Inventory Ref Sheet'!Y3019</f>
        <v>0</v>
      </c>
      <c r="AE3019" s="59">
        <f>'Inventory Ref Sheet'!Z3019</f>
        <v>0</v>
      </c>
      <c r="AF3019" s="102">
        <f>'Inventory Ref Sheet'!AA3019</f>
        <v>0</v>
      </c>
      <c r="AG3019" s="59">
        <f>'Inventory Ref Sheet'!AD3019</f>
        <v>0</v>
      </c>
      <c r="AH3019" s="59">
        <f>'Inventory Ref Sheet'!AE3019</f>
        <v>0</v>
      </c>
      <c r="AI3019" s="100" t="str">
        <f ca="1">IF('Inventory Ref Sheet'!AG3019&gt;0,YEAR(TODAY())-'Inventory Ref Sheet'!AG3019,"")</f>
        <v/>
      </c>
      <c r="AJ3019" s="99"/>
      <c r="AK3019" s="60">
        <f>'Inventory Ref Sheet'!AJ3019</f>
        <v>0</v>
      </c>
      <c r="AL3019" s="99"/>
      <c r="AM3019" s="97" t="str">
        <f t="shared" ref="AM3019:AM3082" si="161">IF(ISTEXT(AD3019),IF(AI3019&gt;=AL3019,"Yes","No"),"")</f>
        <v/>
      </c>
    </row>
    <row r="3020" spans="10:39" x14ac:dyDescent="0.25">
      <c r="J3020" s="59">
        <f>'Inventory Ref Sheet'!AK3020</f>
        <v>0</v>
      </c>
      <c r="K3020" s="59">
        <f>'Inventory Ref Sheet'!AL3020</f>
        <v>0</v>
      </c>
      <c r="L3020" s="59">
        <f>'Inventory Ref Sheet'!AM3020</f>
        <v>0</v>
      </c>
      <c r="M3020" s="59">
        <f>'Inventory Ref Sheet'!AP3020</f>
        <v>0</v>
      </c>
      <c r="N3020" s="59">
        <f>'Inventory Ref Sheet'!AQ3020</f>
        <v>0</v>
      </c>
      <c r="O3020" s="100" t="str">
        <f ca="1">IF('Inventory Ref Sheet'!AS3020&gt;0,YEAR(TODAY())-'Inventory Ref Sheet'!AS3020,"")</f>
        <v/>
      </c>
      <c r="P3020" s="95">
        <f>'Inventory Ref Sheet'!AU3020</f>
        <v>0</v>
      </c>
      <c r="Q3020" s="60">
        <f>'Inventory Ref Sheet'!AV3020</f>
        <v>0</v>
      </c>
      <c r="R3020" s="61"/>
      <c r="S3020" s="100" t="str">
        <f t="shared" si="159"/>
        <v/>
      </c>
      <c r="T3020" s="59">
        <f>'Inventory Ref Sheet'!M3020</f>
        <v>0</v>
      </c>
      <c r="U3020" s="102">
        <f>'Inventory Ref Sheet'!N3020</f>
        <v>0</v>
      </c>
      <c r="V3020" s="59">
        <f>'Inventory Ref Sheet'!O3020</f>
        <v>0</v>
      </c>
      <c r="W3020" s="59">
        <f>'Inventory Ref Sheet'!R3020</f>
        <v>0</v>
      </c>
      <c r="X3020" s="59">
        <f>'Inventory Ref Sheet'!S3020</f>
        <v>0</v>
      </c>
      <c r="Y3020" s="100" t="str">
        <f ca="1">IF('Inventory Ref Sheet'!U3020&gt;0,YEAR(TODAY())-'Inventory Ref Sheet'!U3020,"")</f>
        <v/>
      </c>
      <c r="Z3020" s="95">
        <f>'Inventory Ref Sheet'!W3020</f>
        <v>0</v>
      </c>
      <c r="AA3020" s="60">
        <f>'Inventory Ref Sheet'!X3020</f>
        <v>0</v>
      </c>
      <c r="AB3020" s="61"/>
      <c r="AC3020" s="97" t="str">
        <f t="shared" si="160"/>
        <v/>
      </c>
      <c r="AD3020" s="59">
        <f>'Inventory Ref Sheet'!Y3020</f>
        <v>0</v>
      </c>
      <c r="AE3020" s="59">
        <f>'Inventory Ref Sheet'!Z3020</f>
        <v>0</v>
      </c>
      <c r="AF3020" s="102">
        <f>'Inventory Ref Sheet'!AA3020</f>
        <v>0</v>
      </c>
      <c r="AG3020" s="59">
        <f>'Inventory Ref Sheet'!AD3020</f>
        <v>0</v>
      </c>
      <c r="AH3020" s="59">
        <f>'Inventory Ref Sheet'!AE3020</f>
        <v>0</v>
      </c>
      <c r="AI3020" s="100" t="str">
        <f ca="1">IF('Inventory Ref Sheet'!AG3020&gt;0,YEAR(TODAY())-'Inventory Ref Sheet'!AG3020,"")</f>
        <v/>
      </c>
      <c r="AJ3020" s="99"/>
      <c r="AK3020" s="60">
        <f>'Inventory Ref Sheet'!AJ3020</f>
        <v>0</v>
      </c>
      <c r="AL3020" s="99"/>
      <c r="AM3020" s="97" t="str">
        <f t="shared" si="161"/>
        <v/>
      </c>
    </row>
    <row r="3021" spans="10:39" x14ac:dyDescent="0.25">
      <c r="J3021" s="59">
        <f>'Inventory Ref Sheet'!AK3021</f>
        <v>0</v>
      </c>
      <c r="K3021" s="59">
        <f>'Inventory Ref Sheet'!AL3021</f>
        <v>0</v>
      </c>
      <c r="L3021" s="59">
        <f>'Inventory Ref Sheet'!AM3021</f>
        <v>0</v>
      </c>
      <c r="M3021" s="59">
        <f>'Inventory Ref Sheet'!AP3021</f>
        <v>0</v>
      </c>
      <c r="N3021" s="59">
        <f>'Inventory Ref Sheet'!AQ3021</f>
        <v>0</v>
      </c>
      <c r="O3021" s="100" t="str">
        <f ca="1">IF('Inventory Ref Sheet'!AS3021&gt;0,YEAR(TODAY())-'Inventory Ref Sheet'!AS3021,"")</f>
        <v/>
      </c>
      <c r="P3021" s="95">
        <f>'Inventory Ref Sheet'!AU3021</f>
        <v>0</v>
      </c>
      <c r="Q3021" s="60">
        <f>'Inventory Ref Sheet'!AV3021</f>
        <v>0</v>
      </c>
      <c r="R3021" s="61"/>
      <c r="S3021" s="100" t="str">
        <f t="shared" si="159"/>
        <v/>
      </c>
      <c r="T3021" s="59">
        <f>'Inventory Ref Sheet'!M3021</f>
        <v>0</v>
      </c>
      <c r="U3021" s="102">
        <f>'Inventory Ref Sheet'!N3021</f>
        <v>0</v>
      </c>
      <c r="V3021" s="59">
        <f>'Inventory Ref Sheet'!O3021</f>
        <v>0</v>
      </c>
      <c r="W3021" s="59">
        <f>'Inventory Ref Sheet'!R3021</f>
        <v>0</v>
      </c>
      <c r="X3021" s="59">
        <f>'Inventory Ref Sheet'!S3021</f>
        <v>0</v>
      </c>
      <c r="Y3021" s="100" t="str">
        <f ca="1">IF('Inventory Ref Sheet'!U3021&gt;0,YEAR(TODAY())-'Inventory Ref Sheet'!U3021,"")</f>
        <v/>
      </c>
      <c r="Z3021" s="95">
        <f>'Inventory Ref Sheet'!W3021</f>
        <v>0</v>
      </c>
      <c r="AA3021" s="60">
        <f>'Inventory Ref Sheet'!X3021</f>
        <v>0</v>
      </c>
      <c r="AB3021" s="61"/>
      <c r="AC3021" s="97" t="str">
        <f t="shared" si="160"/>
        <v/>
      </c>
      <c r="AD3021" s="59">
        <f>'Inventory Ref Sheet'!Y3021</f>
        <v>0</v>
      </c>
      <c r="AE3021" s="59">
        <f>'Inventory Ref Sheet'!Z3021</f>
        <v>0</v>
      </c>
      <c r="AF3021" s="102">
        <f>'Inventory Ref Sheet'!AA3021</f>
        <v>0</v>
      </c>
      <c r="AG3021" s="59">
        <f>'Inventory Ref Sheet'!AD3021</f>
        <v>0</v>
      </c>
      <c r="AH3021" s="59">
        <f>'Inventory Ref Sheet'!AE3021</f>
        <v>0</v>
      </c>
      <c r="AI3021" s="100" t="str">
        <f ca="1">IF('Inventory Ref Sheet'!AG3021&gt;0,YEAR(TODAY())-'Inventory Ref Sheet'!AG3021,"")</f>
        <v/>
      </c>
      <c r="AJ3021" s="99"/>
      <c r="AK3021" s="60">
        <f>'Inventory Ref Sheet'!AJ3021</f>
        <v>0</v>
      </c>
      <c r="AL3021" s="99"/>
      <c r="AM3021" s="97" t="str">
        <f t="shared" si="161"/>
        <v/>
      </c>
    </row>
    <row r="3022" spans="10:39" x14ac:dyDescent="0.25">
      <c r="J3022" s="59">
        <f>'Inventory Ref Sheet'!AK3022</f>
        <v>0</v>
      </c>
      <c r="K3022" s="59">
        <f>'Inventory Ref Sheet'!AL3022</f>
        <v>0</v>
      </c>
      <c r="L3022" s="59">
        <f>'Inventory Ref Sheet'!AM3022</f>
        <v>0</v>
      </c>
      <c r="M3022" s="59">
        <f>'Inventory Ref Sheet'!AP3022</f>
        <v>0</v>
      </c>
      <c r="N3022" s="59">
        <f>'Inventory Ref Sheet'!AQ3022</f>
        <v>0</v>
      </c>
      <c r="O3022" s="100" t="str">
        <f ca="1">IF('Inventory Ref Sheet'!AS3022&gt;0,YEAR(TODAY())-'Inventory Ref Sheet'!AS3022,"")</f>
        <v/>
      </c>
      <c r="P3022" s="95">
        <f>'Inventory Ref Sheet'!AU3022</f>
        <v>0</v>
      </c>
      <c r="Q3022" s="60">
        <f>'Inventory Ref Sheet'!AV3022</f>
        <v>0</v>
      </c>
      <c r="R3022" s="61"/>
      <c r="S3022" s="100" t="str">
        <f t="shared" si="159"/>
        <v/>
      </c>
      <c r="T3022" s="59">
        <f>'Inventory Ref Sheet'!M3022</f>
        <v>0</v>
      </c>
      <c r="U3022" s="102">
        <f>'Inventory Ref Sheet'!N3022</f>
        <v>0</v>
      </c>
      <c r="V3022" s="59">
        <f>'Inventory Ref Sheet'!O3022</f>
        <v>0</v>
      </c>
      <c r="W3022" s="59">
        <f>'Inventory Ref Sheet'!R3022</f>
        <v>0</v>
      </c>
      <c r="X3022" s="59">
        <f>'Inventory Ref Sheet'!S3022</f>
        <v>0</v>
      </c>
      <c r="Y3022" s="100" t="str">
        <f ca="1">IF('Inventory Ref Sheet'!U3022&gt;0,YEAR(TODAY())-'Inventory Ref Sheet'!U3022,"")</f>
        <v/>
      </c>
      <c r="Z3022" s="95">
        <f>'Inventory Ref Sheet'!W3022</f>
        <v>0</v>
      </c>
      <c r="AA3022" s="60">
        <f>'Inventory Ref Sheet'!X3022</f>
        <v>0</v>
      </c>
      <c r="AB3022" s="61"/>
      <c r="AC3022" s="97" t="str">
        <f t="shared" si="160"/>
        <v/>
      </c>
      <c r="AD3022" s="59">
        <f>'Inventory Ref Sheet'!Y3022</f>
        <v>0</v>
      </c>
      <c r="AE3022" s="59">
        <f>'Inventory Ref Sheet'!Z3022</f>
        <v>0</v>
      </c>
      <c r="AF3022" s="102">
        <f>'Inventory Ref Sheet'!AA3022</f>
        <v>0</v>
      </c>
      <c r="AG3022" s="59">
        <f>'Inventory Ref Sheet'!AD3022</f>
        <v>0</v>
      </c>
      <c r="AH3022" s="59">
        <f>'Inventory Ref Sheet'!AE3022</f>
        <v>0</v>
      </c>
      <c r="AI3022" s="100" t="str">
        <f ca="1">IF('Inventory Ref Sheet'!AG3022&gt;0,YEAR(TODAY())-'Inventory Ref Sheet'!AG3022,"")</f>
        <v/>
      </c>
      <c r="AJ3022" s="99"/>
      <c r="AK3022" s="60">
        <f>'Inventory Ref Sheet'!AJ3022</f>
        <v>0</v>
      </c>
      <c r="AL3022" s="99"/>
      <c r="AM3022" s="97" t="str">
        <f t="shared" si="161"/>
        <v/>
      </c>
    </row>
    <row r="3023" spans="10:39" x14ac:dyDescent="0.25">
      <c r="J3023" s="59">
        <f>'Inventory Ref Sheet'!AK3023</f>
        <v>0</v>
      </c>
      <c r="K3023" s="59">
        <f>'Inventory Ref Sheet'!AL3023</f>
        <v>0</v>
      </c>
      <c r="L3023" s="59">
        <f>'Inventory Ref Sheet'!AM3023</f>
        <v>0</v>
      </c>
      <c r="M3023" s="59">
        <f>'Inventory Ref Sheet'!AP3023</f>
        <v>0</v>
      </c>
      <c r="N3023" s="59">
        <f>'Inventory Ref Sheet'!AQ3023</f>
        <v>0</v>
      </c>
      <c r="O3023" s="100" t="str">
        <f ca="1">IF('Inventory Ref Sheet'!AS3023&gt;0,YEAR(TODAY())-'Inventory Ref Sheet'!AS3023,"")</f>
        <v/>
      </c>
      <c r="P3023" s="95">
        <f>'Inventory Ref Sheet'!AU3023</f>
        <v>0</v>
      </c>
      <c r="Q3023" s="60">
        <f>'Inventory Ref Sheet'!AV3023</f>
        <v>0</v>
      </c>
      <c r="R3023" s="61"/>
      <c r="S3023" s="100" t="str">
        <f t="shared" si="159"/>
        <v/>
      </c>
      <c r="T3023" s="59">
        <f>'Inventory Ref Sheet'!M3023</f>
        <v>0</v>
      </c>
      <c r="U3023" s="102">
        <f>'Inventory Ref Sheet'!N3023</f>
        <v>0</v>
      </c>
      <c r="V3023" s="59">
        <f>'Inventory Ref Sheet'!O3023</f>
        <v>0</v>
      </c>
      <c r="W3023" s="59">
        <f>'Inventory Ref Sheet'!R3023</f>
        <v>0</v>
      </c>
      <c r="X3023" s="59">
        <f>'Inventory Ref Sheet'!S3023</f>
        <v>0</v>
      </c>
      <c r="Y3023" s="100" t="str">
        <f ca="1">IF('Inventory Ref Sheet'!U3023&gt;0,YEAR(TODAY())-'Inventory Ref Sheet'!U3023,"")</f>
        <v/>
      </c>
      <c r="Z3023" s="95">
        <f>'Inventory Ref Sheet'!W3023</f>
        <v>0</v>
      </c>
      <c r="AA3023" s="60">
        <f>'Inventory Ref Sheet'!X3023</f>
        <v>0</v>
      </c>
      <c r="AB3023" s="61"/>
      <c r="AC3023" s="97" t="str">
        <f t="shared" si="160"/>
        <v/>
      </c>
      <c r="AD3023" s="59">
        <f>'Inventory Ref Sheet'!Y3023</f>
        <v>0</v>
      </c>
      <c r="AE3023" s="59">
        <f>'Inventory Ref Sheet'!Z3023</f>
        <v>0</v>
      </c>
      <c r="AF3023" s="102">
        <f>'Inventory Ref Sheet'!AA3023</f>
        <v>0</v>
      </c>
      <c r="AG3023" s="59">
        <f>'Inventory Ref Sheet'!AD3023</f>
        <v>0</v>
      </c>
      <c r="AH3023" s="59">
        <f>'Inventory Ref Sheet'!AE3023</f>
        <v>0</v>
      </c>
      <c r="AI3023" s="100" t="str">
        <f ca="1">IF('Inventory Ref Sheet'!AG3023&gt;0,YEAR(TODAY())-'Inventory Ref Sheet'!AG3023,"")</f>
        <v/>
      </c>
      <c r="AJ3023" s="99"/>
      <c r="AK3023" s="60">
        <f>'Inventory Ref Sheet'!AJ3023</f>
        <v>0</v>
      </c>
      <c r="AL3023" s="99"/>
      <c r="AM3023" s="97" t="str">
        <f t="shared" si="161"/>
        <v/>
      </c>
    </row>
    <row r="3024" spans="10:39" x14ac:dyDescent="0.25">
      <c r="J3024" s="59">
        <f>'Inventory Ref Sheet'!AK3024</f>
        <v>0</v>
      </c>
      <c r="K3024" s="59">
        <f>'Inventory Ref Sheet'!AL3024</f>
        <v>0</v>
      </c>
      <c r="L3024" s="59">
        <f>'Inventory Ref Sheet'!AM3024</f>
        <v>0</v>
      </c>
      <c r="M3024" s="59">
        <f>'Inventory Ref Sheet'!AP3024</f>
        <v>0</v>
      </c>
      <c r="N3024" s="59">
        <f>'Inventory Ref Sheet'!AQ3024</f>
        <v>0</v>
      </c>
      <c r="O3024" s="100" t="str">
        <f ca="1">IF('Inventory Ref Sheet'!AS3024&gt;0,YEAR(TODAY())-'Inventory Ref Sheet'!AS3024,"")</f>
        <v/>
      </c>
      <c r="P3024" s="95">
        <f>'Inventory Ref Sheet'!AU3024</f>
        <v>0</v>
      </c>
      <c r="Q3024" s="60">
        <f>'Inventory Ref Sheet'!AV3024</f>
        <v>0</v>
      </c>
      <c r="R3024" s="61"/>
      <c r="S3024" s="100" t="str">
        <f t="shared" si="159"/>
        <v/>
      </c>
      <c r="T3024" s="59">
        <f>'Inventory Ref Sheet'!M3024</f>
        <v>0</v>
      </c>
      <c r="U3024" s="102">
        <f>'Inventory Ref Sheet'!N3024</f>
        <v>0</v>
      </c>
      <c r="V3024" s="59">
        <f>'Inventory Ref Sheet'!O3024</f>
        <v>0</v>
      </c>
      <c r="W3024" s="59">
        <f>'Inventory Ref Sheet'!R3024</f>
        <v>0</v>
      </c>
      <c r="X3024" s="59">
        <f>'Inventory Ref Sheet'!S3024</f>
        <v>0</v>
      </c>
      <c r="Y3024" s="100" t="str">
        <f ca="1">IF('Inventory Ref Sheet'!U3024&gt;0,YEAR(TODAY())-'Inventory Ref Sheet'!U3024,"")</f>
        <v/>
      </c>
      <c r="Z3024" s="95">
        <f>'Inventory Ref Sheet'!W3024</f>
        <v>0</v>
      </c>
      <c r="AA3024" s="60">
        <f>'Inventory Ref Sheet'!X3024</f>
        <v>0</v>
      </c>
      <c r="AB3024" s="61"/>
      <c r="AC3024" s="97" t="str">
        <f t="shared" si="160"/>
        <v/>
      </c>
      <c r="AD3024" s="59">
        <f>'Inventory Ref Sheet'!Y3024</f>
        <v>0</v>
      </c>
      <c r="AE3024" s="59">
        <f>'Inventory Ref Sheet'!Z3024</f>
        <v>0</v>
      </c>
      <c r="AF3024" s="102">
        <f>'Inventory Ref Sheet'!AA3024</f>
        <v>0</v>
      </c>
      <c r="AG3024" s="59">
        <f>'Inventory Ref Sheet'!AD3024</f>
        <v>0</v>
      </c>
      <c r="AH3024" s="59">
        <f>'Inventory Ref Sheet'!AE3024</f>
        <v>0</v>
      </c>
      <c r="AI3024" s="100" t="str">
        <f ca="1">IF('Inventory Ref Sheet'!AG3024&gt;0,YEAR(TODAY())-'Inventory Ref Sheet'!AG3024,"")</f>
        <v/>
      </c>
      <c r="AJ3024" s="99"/>
      <c r="AK3024" s="60">
        <f>'Inventory Ref Sheet'!AJ3024</f>
        <v>0</v>
      </c>
      <c r="AL3024" s="99"/>
      <c r="AM3024" s="97" t="str">
        <f t="shared" si="161"/>
        <v/>
      </c>
    </row>
    <row r="3025" spans="10:39" x14ac:dyDescent="0.25">
      <c r="J3025" s="59">
        <f>'Inventory Ref Sheet'!AK3025</f>
        <v>0</v>
      </c>
      <c r="K3025" s="59">
        <f>'Inventory Ref Sheet'!AL3025</f>
        <v>0</v>
      </c>
      <c r="L3025" s="59">
        <f>'Inventory Ref Sheet'!AM3025</f>
        <v>0</v>
      </c>
      <c r="M3025" s="59">
        <f>'Inventory Ref Sheet'!AP3025</f>
        <v>0</v>
      </c>
      <c r="N3025" s="59">
        <f>'Inventory Ref Sheet'!AQ3025</f>
        <v>0</v>
      </c>
      <c r="O3025" s="100" t="str">
        <f ca="1">IF('Inventory Ref Sheet'!AS3025&gt;0,YEAR(TODAY())-'Inventory Ref Sheet'!AS3025,"")</f>
        <v/>
      </c>
      <c r="P3025" s="95">
        <f>'Inventory Ref Sheet'!AU3025</f>
        <v>0</v>
      </c>
      <c r="Q3025" s="60">
        <f>'Inventory Ref Sheet'!AV3025</f>
        <v>0</v>
      </c>
      <c r="R3025" s="61"/>
      <c r="S3025" s="100" t="str">
        <f t="shared" si="159"/>
        <v/>
      </c>
      <c r="T3025" s="59">
        <f>'Inventory Ref Sheet'!M3025</f>
        <v>0</v>
      </c>
      <c r="U3025" s="102">
        <f>'Inventory Ref Sheet'!N3025</f>
        <v>0</v>
      </c>
      <c r="V3025" s="59">
        <f>'Inventory Ref Sheet'!O3025</f>
        <v>0</v>
      </c>
      <c r="W3025" s="59">
        <f>'Inventory Ref Sheet'!R3025</f>
        <v>0</v>
      </c>
      <c r="X3025" s="59">
        <f>'Inventory Ref Sheet'!S3025</f>
        <v>0</v>
      </c>
      <c r="Y3025" s="100" t="str">
        <f ca="1">IF('Inventory Ref Sheet'!U3025&gt;0,YEAR(TODAY())-'Inventory Ref Sheet'!U3025,"")</f>
        <v/>
      </c>
      <c r="Z3025" s="95">
        <f>'Inventory Ref Sheet'!W3025</f>
        <v>0</v>
      </c>
      <c r="AA3025" s="60">
        <f>'Inventory Ref Sheet'!X3025</f>
        <v>0</v>
      </c>
      <c r="AB3025" s="61"/>
      <c r="AC3025" s="97" t="str">
        <f t="shared" si="160"/>
        <v/>
      </c>
      <c r="AD3025" s="59">
        <f>'Inventory Ref Sheet'!Y3025</f>
        <v>0</v>
      </c>
      <c r="AE3025" s="59">
        <f>'Inventory Ref Sheet'!Z3025</f>
        <v>0</v>
      </c>
      <c r="AF3025" s="102">
        <f>'Inventory Ref Sheet'!AA3025</f>
        <v>0</v>
      </c>
      <c r="AG3025" s="59">
        <f>'Inventory Ref Sheet'!AD3025</f>
        <v>0</v>
      </c>
      <c r="AH3025" s="59">
        <f>'Inventory Ref Sheet'!AE3025</f>
        <v>0</v>
      </c>
      <c r="AI3025" s="100" t="str">
        <f ca="1">IF('Inventory Ref Sheet'!AG3025&gt;0,YEAR(TODAY())-'Inventory Ref Sheet'!AG3025,"")</f>
        <v/>
      </c>
      <c r="AJ3025" s="99"/>
      <c r="AK3025" s="60">
        <f>'Inventory Ref Sheet'!AJ3025</f>
        <v>0</v>
      </c>
      <c r="AL3025" s="99"/>
      <c r="AM3025" s="97" t="str">
        <f t="shared" si="161"/>
        <v/>
      </c>
    </row>
    <row r="3026" spans="10:39" x14ac:dyDescent="0.25">
      <c r="J3026" s="59">
        <f>'Inventory Ref Sheet'!AK3026</f>
        <v>0</v>
      </c>
      <c r="K3026" s="59">
        <f>'Inventory Ref Sheet'!AL3026</f>
        <v>0</v>
      </c>
      <c r="L3026" s="59">
        <f>'Inventory Ref Sheet'!AM3026</f>
        <v>0</v>
      </c>
      <c r="M3026" s="59">
        <f>'Inventory Ref Sheet'!AP3026</f>
        <v>0</v>
      </c>
      <c r="N3026" s="59">
        <f>'Inventory Ref Sheet'!AQ3026</f>
        <v>0</v>
      </c>
      <c r="O3026" s="100" t="str">
        <f ca="1">IF('Inventory Ref Sheet'!AS3026&gt;0,YEAR(TODAY())-'Inventory Ref Sheet'!AS3026,"")</f>
        <v/>
      </c>
      <c r="P3026" s="95">
        <f>'Inventory Ref Sheet'!AU3026</f>
        <v>0</v>
      </c>
      <c r="Q3026" s="60">
        <f>'Inventory Ref Sheet'!AV3026</f>
        <v>0</v>
      </c>
      <c r="R3026" s="61"/>
      <c r="S3026" s="100" t="str">
        <f t="shared" si="159"/>
        <v/>
      </c>
      <c r="T3026" s="59">
        <f>'Inventory Ref Sheet'!M3026</f>
        <v>0</v>
      </c>
      <c r="U3026" s="102">
        <f>'Inventory Ref Sheet'!N3026</f>
        <v>0</v>
      </c>
      <c r="V3026" s="59">
        <f>'Inventory Ref Sheet'!O3026</f>
        <v>0</v>
      </c>
      <c r="W3026" s="59">
        <f>'Inventory Ref Sheet'!R3026</f>
        <v>0</v>
      </c>
      <c r="X3026" s="59">
        <f>'Inventory Ref Sheet'!S3026</f>
        <v>0</v>
      </c>
      <c r="Y3026" s="100" t="str">
        <f ca="1">IF('Inventory Ref Sheet'!U3026&gt;0,YEAR(TODAY())-'Inventory Ref Sheet'!U3026,"")</f>
        <v/>
      </c>
      <c r="Z3026" s="95">
        <f>'Inventory Ref Sheet'!W3026</f>
        <v>0</v>
      </c>
      <c r="AA3026" s="60">
        <f>'Inventory Ref Sheet'!X3026</f>
        <v>0</v>
      </c>
      <c r="AB3026" s="61"/>
      <c r="AC3026" s="97" t="str">
        <f t="shared" si="160"/>
        <v/>
      </c>
      <c r="AD3026" s="59">
        <f>'Inventory Ref Sheet'!Y3026</f>
        <v>0</v>
      </c>
      <c r="AE3026" s="59">
        <f>'Inventory Ref Sheet'!Z3026</f>
        <v>0</v>
      </c>
      <c r="AF3026" s="102">
        <f>'Inventory Ref Sheet'!AA3026</f>
        <v>0</v>
      </c>
      <c r="AG3026" s="59">
        <f>'Inventory Ref Sheet'!AD3026</f>
        <v>0</v>
      </c>
      <c r="AH3026" s="59">
        <f>'Inventory Ref Sheet'!AE3026</f>
        <v>0</v>
      </c>
      <c r="AI3026" s="100" t="str">
        <f ca="1">IF('Inventory Ref Sheet'!AG3026&gt;0,YEAR(TODAY())-'Inventory Ref Sheet'!AG3026,"")</f>
        <v/>
      </c>
      <c r="AJ3026" s="99"/>
      <c r="AK3026" s="60">
        <f>'Inventory Ref Sheet'!AJ3026</f>
        <v>0</v>
      </c>
      <c r="AL3026" s="99"/>
      <c r="AM3026" s="97" t="str">
        <f t="shared" si="161"/>
        <v/>
      </c>
    </row>
    <row r="3027" spans="10:39" x14ac:dyDescent="0.25">
      <c r="J3027" s="59">
        <f>'Inventory Ref Sheet'!AK3027</f>
        <v>0</v>
      </c>
      <c r="K3027" s="59">
        <f>'Inventory Ref Sheet'!AL3027</f>
        <v>0</v>
      </c>
      <c r="L3027" s="59">
        <f>'Inventory Ref Sheet'!AM3027</f>
        <v>0</v>
      </c>
      <c r="M3027" s="59">
        <f>'Inventory Ref Sheet'!AP3027</f>
        <v>0</v>
      </c>
      <c r="N3027" s="59">
        <f>'Inventory Ref Sheet'!AQ3027</f>
        <v>0</v>
      </c>
      <c r="O3027" s="100" t="str">
        <f ca="1">IF('Inventory Ref Sheet'!AS3027&gt;0,YEAR(TODAY())-'Inventory Ref Sheet'!AS3027,"")</f>
        <v/>
      </c>
      <c r="P3027" s="95">
        <f>'Inventory Ref Sheet'!AU3027</f>
        <v>0</v>
      </c>
      <c r="Q3027" s="60">
        <f>'Inventory Ref Sheet'!AV3027</f>
        <v>0</v>
      </c>
      <c r="R3027" s="61"/>
      <c r="S3027" s="100" t="str">
        <f t="shared" si="159"/>
        <v/>
      </c>
      <c r="T3027" s="59">
        <f>'Inventory Ref Sheet'!M3027</f>
        <v>0</v>
      </c>
      <c r="U3027" s="102">
        <f>'Inventory Ref Sheet'!N3027</f>
        <v>0</v>
      </c>
      <c r="V3027" s="59">
        <f>'Inventory Ref Sheet'!O3027</f>
        <v>0</v>
      </c>
      <c r="W3027" s="59">
        <f>'Inventory Ref Sheet'!R3027</f>
        <v>0</v>
      </c>
      <c r="X3027" s="59">
        <f>'Inventory Ref Sheet'!S3027</f>
        <v>0</v>
      </c>
      <c r="Y3027" s="100" t="str">
        <f ca="1">IF('Inventory Ref Sheet'!U3027&gt;0,YEAR(TODAY())-'Inventory Ref Sheet'!U3027,"")</f>
        <v/>
      </c>
      <c r="Z3027" s="95">
        <f>'Inventory Ref Sheet'!W3027</f>
        <v>0</v>
      </c>
      <c r="AA3027" s="60">
        <f>'Inventory Ref Sheet'!X3027</f>
        <v>0</v>
      </c>
      <c r="AB3027" s="61"/>
      <c r="AC3027" s="97" t="str">
        <f t="shared" si="160"/>
        <v/>
      </c>
      <c r="AD3027" s="59">
        <f>'Inventory Ref Sheet'!Y3027</f>
        <v>0</v>
      </c>
      <c r="AE3027" s="59">
        <f>'Inventory Ref Sheet'!Z3027</f>
        <v>0</v>
      </c>
      <c r="AF3027" s="102">
        <f>'Inventory Ref Sheet'!AA3027</f>
        <v>0</v>
      </c>
      <c r="AG3027" s="59">
        <f>'Inventory Ref Sheet'!AD3027</f>
        <v>0</v>
      </c>
      <c r="AH3027" s="59">
        <f>'Inventory Ref Sheet'!AE3027</f>
        <v>0</v>
      </c>
      <c r="AI3027" s="100" t="str">
        <f ca="1">IF('Inventory Ref Sheet'!AG3027&gt;0,YEAR(TODAY())-'Inventory Ref Sheet'!AG3027,"")</f>
        <v/>
      </c>
      <c r="AJ3027" s="99"/>
      <c r="AK3027" s="60">
        <f>'Inventory Ref Sheet'!AJ3027</f>
        <v>0</v>
      </c>
      <c r="AL3027" s="99"/>
      <c r="AM3027" s="97" t="str">
        <f t="shared" si="161"/>
        <v/>
      </c>
    </row>
    <row r="3028" spans="10:39" x14ac:dyDescent="0.25">
      <c r="J3028" s="59">
        <f>'Inventory Ref Sheet'!AK3028</f>
        <v>0</v>
      </c>
      <c r="K3028" s="59">
        <f>'Inventory Ref Sheet'!AL3028</f>
        <v>0</v>
      </c>
      <c r="L3028" s="59">
        <f>'Inventory Ref Sheet'!AM3028</f>
        <v>0</v>
      </c>
      <c r="M3028" s="59">
        <f>'Inventory Ref Sheet'!AP3028</f>
        <v>0</v>
      </c>
      <c r="N3028" s="59">
        <f>'Inventory Ref Sheet'!AQ3028</f>
        <v>0</v>
      </c>
      <c r="O3028" s="100" t="str">
        <f ca="1">IF('Inventory Ref Sheet'!AS3028&gt;0,YEAR(TODAY())-'Inventory Ref Sheet'!AS3028,"")</f>
        <v/>
      </c>
      <c r="P3028" s="95">
        <f>'Inventory Ref Sheet'!AU3028</f>
        <v>0</v>
      </c>
      <c r="Q3028" s="60">
        <f>'Inventory Ref Sheet'!AV3028</f>
        <v>0</v>
      </c>
      <c r="R3028" s="61"/>
      <c r="S3028" s="100" t="str">
        <f t="shared" si="159"/>
        <v/>
      </c>
      <c r="T3028" s="59">
        <f>'Inventory Ref Sheet'!M3028</f>
        <v>0</v>
      </c>
      <c r="U3028" s="102">
        <f>'Inventory Ref Sheet'!N3028</f>
        <v>0</v>
      </c>
      <c r="V3028" s="59">
        <f>'Inventory Ref Sheet'!O3028</f>
        <v>0</v>
      </c>
      <c r="W3028" s="59">
        <f>'Inventory Ref Sheet'!R3028</f>
        <v>0</v>
      </c>
      <c r="X3028" s="59">
        <f>'Inventory Ref Sheet'!S3028</f>
        <v>0</v>
      </c>
      <c r="Y3028" s="100" t="str">
        <f ca="1">IF('Inventory Ref Sheet'!U3028&gt;0,YEAR(TODAY())-'Inventory Ref Sheet'!U3028,"")</f>
        <v/>
      </c>
      <c r="Z3028" s="95">
        <f>'Inventory Ref Sheet'!W3028</f>
        <v>0</v>
      </c>
      <c r="AA3028" s="60">
        <f>'Inventory Ref Sheet'!X3028</f>
        <v>0</v>
      </c>
      <c r="AB3028" s="61"/>
      <c r="AC3028" s="97" t="str">
        <f t="shared" si="160"/>
        <v/>
      </c>
      <c r="AD3028" s="59">
        <f>'Inventory Ref Sheet'!Y3028</f>
        <v>0</v>
      </c>
      <c r="AE3028" s="59">
        <f>'Inventory Ref Sheet'!Z3028</f>
        <v>0</v>
      </c>
      <c r="AF3028" s="102">
        <f>'Inventory Ref Sheet'!AA3028</f>
        <v>0</v>
      </c>
      <c r="AG3028" s="59">
        <f>'Inventory Ref Sheet'!AD3028</f>
        <v>0</v>
      </c>
      <c r="AH3028" s="59">
        <f>'Inventory Ref Sheet'!AE3028</f>
        <v>0</v>
      </c>
      <c r="AI3028" s="100" t="str">
        <f ca="1">IF('Inventory Ref Sheet'!AG3028&gt;0,YEAR(TODAY())-'Inventory Ref Sheet'!AG3028,"")</f>
        <v/>
      </c>
      <c r="AJ3028" s="99"/>
      <c r="AK3028" s="60">
        <f>'Inventory Ref Sheet'!AJ3028</f>
        <v>0</v>
      </c>
      <c r="AL3028" s="99"/>
      <c r="AM3028" s="97" t="str">
        <f t="shared" si="161"/>
        <v/>
      </c>
    </row>
    <row r="3029" spans="10:39" x14ac:dyDescent="0.25">
      <c r="J3029" s="59">
        <f>'Inventory Ref Sheet'!AK3029</f>
        <v>0</v>
      </c>
      <c r="K3029" s="59">
        <f>'Inventory Ref Sheet'!AL3029</f>
        <v>0</v>
      </c>
      <c r="L3029" s="59">
        <f>'Inventory Ref Sheet'!AM3029</f>
        <v>0</v>
      </c>
      <c r="M3029" s="59">
        <f>'Inventory Ref Sheet'!AP3029</f>
        <v>0</v>
      </c>
      <c r="N3029" s="59">
        <f>'Inventory Ref Sheet'!AQ3029</f>
        <v>0</v>
      </c>
      <c r="O3029" s="100" t="str">
        <f ca="1">IF('Inventory Ref Sheet'!AS3029&gt;0,YEAR(TODAY())-'Inventory Ref Sheet'!AS3029,"")</f>
        <v/>
      </c>
      <c r="P3029" s="95">
        <f>'Inventory Ref Sheet'!AU3029</f>
        <v>0</v>
      </c>
      <c r="Q3029" s="60">
        <f>'Inventory Ref Sheet'!AV3029</f>
        <v>0</v>
      </c>
      <c r="R3029" s="61"/>
      <c r="S3029" s="100" t="str">
        <f t="shared" si="159"/>
        <v/>
      </c>
      <c r="T3029" s="59">
        <f>'Inventory Ref Sheet'!M3029</f>
        <v>0</v>
      </c>
      <c r="U3029" s="102">
        <f>'Inventory Ref Sheet'!N3029</f>
        <v>0</v>
      </c>
      <c r="V3029" s="59">
        <f>'Inventory Ref Sheet'!O3029</f>
        <v>0</v>
      </c>
      <c r="W3029" s="59">
        <f>'Inventory Ref Sheet'!R3029</f>
        <v>0</v>
      </c>
      <c r="X3029" s="59">
        <f>'Inventory Ref Sheet'!S3029</f>
        <v>0</v>
      </c>
      <c r="Y3029" s="100" t="str">
        <f ca="1">IF('Inventory Ref Sheet'!U3029&gt;0,YEAR(TODAY())-'Inventory Ref Sheet'!U3029,"")</f>
        <v/>
      </c>
      <c r="Z3029" s="95">
        <f>'Inventory Ref Sheet'!W3029</f>
        <v>0</v>
      </c>
      <c r="AA3029" s="60">
        <f>'Inventory Ref Sheet'!X3029</f>
        <v>0</v>
      </c>
      <c r="AB3029" s="61"/>
      <c r="AC3029" s="97" t="str">
        <f t="shared" si="160"/>
        <v/>
      </c>
      <c r="AD3029" s="59">
        <f>'Inventory Ref Sheet'!Y3029</f>
        <v>0</v>
      </c>
      <c r="AE3029" s="59">
        <f>'Inventory Ref Sheet'!Z3029</f>
        <v>0</v>
      </c>
      <c r="AF3029" s="102">
        <f>'Inventory Ref Sheet'!AA3029</f>
        <v>0</v>
      </c>
      <c r="AG3029" s="59">
        <f>'Inventory Ref Sheet'!AD3029</f>
        <v>0</v>
      </c>
      <c r="AH3029" s="59">
        <f>'Inventory Ref Sheet'!AE3029</f>
        <v>0</v>
      </c>
      <c r="AI3029" s="100" t="str">
        <f ca="1">IF('Inventory Ref Sheet'!AG3029&gt;0,YEAR(TODAY())-'Inventory Ref Sheet'!AG3029,"")</f>
        <v/>
      </c>
      <c r="AJ3029" s="99"/>
      <c r="AK3029" s="60">
        <f>'Inventory Ref Sheet'!AJ3029</f>
        <v>0</v>
      </c>
      <c r="AL3029" s="99"/>
      <c r="AM3029" s="97" t="str">
        <f t="shared" si="161"/>
        <v/>
      </c>
    </row>
    <row r="3030" spans="10:39" x14ac:dyDescent="0.25">
      <c r="J3030" s="59">
        <f>'Inventory Ref Sheet'!AK3030</f>
        <v>0</v>
      </c>
      <c r="K3030" s="59">
        <f>'Inventory Ref Sheet'!AL3030</f>
        <v>0</v>
      </c>
      <c r="L3030" s="59">
        <f>'Inventory Ref Sheet'!AM3030</f>
        <v>0</v>
      </c>
      <c r="M3030" s="59">
        <f>'Inventory Ref Sheet'!AP3030</f>
        <v>0</v>
      </c>
      <c r="N3030" s="59">
        <f>'Inventory Ref Sheet'!AQ3030</f>
        <v>0</v>
      </c>
      <c r="O3030" s="100" t="str">
        <f ca="1">IF('Inventory Ref Sheet'!AS3030&gt;0,YEAR(TODAY())-'Inventory Ref Sheet'!AS3030,"")</f>
        <v/>
      </c>
      <c r="P3030" s="95">
        <f>'Inventory Ref Sheet'!AU3030</f>
        <v>0</v>
      </c>
      <c r="Q3030" s="60">
        <f>'Inventory Ref Sheet'!AV3030</f>
        <v>0</v>
      </c>
      <c r="R3030" s="61"/>
      <c r="S3030" s="100" t="str">
        <f t="shared" si="159"/>
        <v/>
      </c>
      <c r="T3030" s="59">
        <f>'Inventory Ref Sheet'!M3030</f>
        <v>0</v>
      </c>
      <c r="U3030" s="102">
        <f>'Inventory Ref Sheet'!N3030</f>
        <v>0</v>
      </c>
      <c r="V3030" s="59">
        <f>'Inventory Ref Sheet'!O3030</f>
        <v>0</v>
      </c>
      <c r="W3030" s="59">
        <f>'Inventory Ref Sheet'!R3030</f>
        <v>0</v>
      </c>
      <c r="X3030" s="59">
        <f>'Inventory Ref Sheet'!S3030</f>
        <v>0</v>
      </c>
      <c r="Y3030" s="100" t="str">
        <f ca="1">IF('Inventory Ref Sheet'!U3030&gt;0,YEAR(TODAY())-'Inventory Ref Sheet'!U3030,"")</f>
        <v/>
      </c>
      <c r="Z3030" s="95">
        <f>'Inventory Ref Sheet'!W3030</f>
        <v>0</v>
      </c>
      <c r="AA3030" s="60">
        <f>'Inventory Ref Sheet'!X3030</f>
        <v>0</v>
      </c>
      <c r="AB3030" s="61"/>
      <c r="AC3030" s="97" t="str">
        <f t="shared" si="160"/>
        <v/>
      </c>
      <c r="AD3030" s="59">
        <f>'Inventory Ref Sheet'!Y3030</f>
        <v>0</v>
      </c>
      <c r="AE3030" s="59">
        <f>'Inventory Ref Sheet'!Z3030</f>
        <v>0</v>
      </c>
      <c r="AF3030" s="102">
        <f>'Inventory Ref Sheet'!AA3030</f>
        <v>0</v>
      </c>
      <c r="AG3030" s="59">
        <f>'Inventory Ref Sheet'!AD3030</f>
        <v>0</v>
      </c>
      <c r="AH3030" s="59">
        <f>'Inventory Ref Sheet'!AE3030</f>
        <v>0</v>
      </c>
      <c r="AI3030" s="100" t="str">
        <f ca="1">IF('Inventory Ref Sheet'!AG3030&gt;0,YEAR(TODAY())-'Inventory Ref Sheet'!AG3030,"")</f>
        <v/>
      </c>
      <c r="AJ3030" s="99"/>
      <c r="AK3030" s="60">
        <f>'Inventory Ref Sheet'!AJ3030</f>
        <v>0</v>
      </c>
      <c r="AL3030" s="99"/>
      <c r="AM3030" s="97" t="str">
        <f t="shared" si="161"/>
        <v/>
      </c>
    </row>
    <row r="3031" spans="10:39" x14ac:dyDescent="0.25">
      <c r="J3031" s="59">
        <f>'Inventory Ref Sheet'!AK3031</f>
        <v>0</v>
      </c>
      <c r="K3031" s="59">
        <f>'Inventory Ref Sheet'!AL3031</f>
        <v>0</v>
      </c>
      <c r="L3031" s="59">
        <f>'Inventory Ref Sheet'!AM3031</f>
        <v>0</v>
      </c>
      <c r="M3031" s="59">
        <f>'Inventory Ref Sheet'!AP3031</f>
        <v>0</v>
      </c>
      <c r="N3031" s="59">
        <f>'Inventory Ref Sheet'!AQ3031</f>
        <v>0</v>
      </c>
      <c r="O3031" s="100" t="str">
        <f ca="1">IF('Inventory Ref Sheet'!AS3031&gt;0,YEAR(TODAY())-'Inventory Ref Sheet'!AS3031,"")</f>
        <v/>
      </c>
      <c r="P3031" s="95">
        <f>'Inventory Ref Sheet'!AU3031</f>
        <v>0</v>
      </c>
      <c r="Q3031" s="60">
        <f>'Inventory Ref Sheet'!AV3031</f>
        <v>0</v>
      </c>
      <c r="R3031" s="61"/>
      <c r="S3031" s="100" t="str">
        <f t="shared" si="159"/>
        <v/>
      </c>
      <c r="T3031" s="59">
        <f>'Inventory Ref Sheet'!M3031</f>
        <v>0</v>
      </c>
      <c r="U3031" s="102">
        <f>'Inventory Ref Sheet'!N3031</f>
        <v>0</v>
      </c>
      <c r="V3031" s="59">
        <f>'Inventory Ref Sheet'!O3031</f>
        <v>0</v>
      </c>
      <c r="W3031" s="59">
        <f>'Inventory Ref Sheet'!R3031</f>
        <v>0</v>
      </c>
      <c r="X3031" s="59">
        <f>'Inventory Ref Sheet'!S3031</f>
        <v>0</v>
      </c>
      <c r="Y3031" s="100" t="str">
        <f ca="1">IF('Inventory Ref Sheet'!U3031&gt;0,YEAR(TODAY())-'Inventory Ref Sheet'!U3031,"")</f>
        <v/>
      </c>
      <c r="Z3031" s="95">
        <f>'Inventory Ref Sheet'!W3031</f>
        <v>0</v>
      </c>
      <c r="AA3031" s="60">
        <f>'Inventory Ref Sheet'!X3031</f>
        <v>0</v>
      </c>
      <c r="AB3031" s="61"/>
      <c r="AC3031" s="97" t="str">
        <f t="shared" si="160"/>
        <v/>
      </c>
      <c r="AD3031" s="59">
        <f>'Inventory Ref Sheet'!Y3031</f>
        <v>0</v>
      </c>
      <c r="AE3031" s="59">
        <f>'Inventory Ref Sheet'!Z3031</f>
        <v>0</v>
      </c>
      <c r="AF3031" s="102">
        <f>'Inventory Ref Sheet'!AA3031</f>
        <v>0</v>
      </c>
      <c r="AG3031" s="59">
        <f>'Inventory Ref Sheet'!AD3031</f>
        <v>0</v>
      </c>
      <c r="AH3031" s="59">
        <f>'Inventory Ref Sheet'!AE3031</f>
        <v>0</v>
      </c>
      <c r="AI3031" s="100" t="str">
        <f ca="1">IF('Inventory Ref Sheet'!AG3031&gt;0,YEAR(TODAY())-'Inventory Ref Sheet'!AG3031,"")</f>
        <v/>
      </c>
      <c r="AJ3031" s="99"/>
      <c r="AK3031" s="60">
        <f>'Inventory Ref Sheet'!AJ3031</f>
        <v>0</v>
      </c>
      <c r="AL3031" s="99"/>
      <c r="AM3031" s="97" t="str">
        <f t="shared" si="161"/>
        <v/>
      </c>
    </row>
    <row r="3032" spans="10:39" x14ac:dyDescent="0.25">
      <c r="J3032" s="59">
        <f>'Inventory Ref Sheet'!AK3032</f>
        <v>0</v>
      </c>
      <c r="K3032" s="59">
        <f>'Inventory Ref Sheet'!AL3032</f>
        <v>0</v>
      </c>
      <c r="L3032" s="59">
        <f>'Inventory Ref Sheet'!AM3032</f>
        <v>0</v>
      </c>
      <c r="M3032" s="59">
        <f>'Inventory Ref Sheet'!AP3032</f>
        <v>0</v>
      </c>
      <c r="N3032" s="59">
        <f>'Inventory Ref Sheet'!AQ3032</f>
        <v>0</v>
      </c>
      <c r="O3032" s="100" t="str">
        <f ca="1">IF('Inventory Ref Sheet'!AS3032&gt;0,YEAR(TODAY())-'Inventory Ref Sheet'!AS3032,"")</f>
        <v/>
      </c>
      <c r="P3032" s="95">
        <f>'Inventory Ref Sheet'!AU3032</f>
        <v>0</v>
      </c>
      <c r="Q3032" s="60">
        <f>'Inventory Ref Sheet'!AV3032</f>
        <v>0</v>
      </c>
      <c r="R3032" s="61"/>
      <c r="S3032" s="100" t="str">
        <f t="shared" si="159"/>
        <v/>
      </c>
      <c r="T3032" s="59">
        <f>'Inventory Ref Sheet'!M3032</f>
        <v>0</v>
      </c>
      <c r="U3032" s="102">
        <f>'Inventory Ref Sheet'!N3032</f>
        <v>0</v>
      </c>
      <c r="V3032" s="59">
        <f>'Inventory Ref Sheet'!O3032</f>
        <v>0</v>
      </c>
      <c r="W3032" s="59">
        <f>'Inventory Ref Sheet'!R3032</f>
        <v>0</v>
      </c>
      <c r="X3032" s="59">
        <f>'Inventory Ref Sheet'!S3032</f>
        <v>0</v>
      </c>
      <c r="Y3032" s="100" t="str">
        <f ca="1">IF('Inventory Ref Sheet'!U3032&gt;0,YEAR(TODAY())-'Inventory Ref Sheet'!U3032,"")</f>
        <v/>
      </c>
      <c r="Z3032" s="95">
        <f>'Inventory Ref Sheet'!W3032</f>
        <v>0</v>
      </c>
      <c r="AA3032" s="60">
        <f>'Inventory Ref Sheet'!X3032</f>
        <v>0</v>
      </c>
      <c r="AB3032" s="61"/>
      <c r="AC3032" s="97" t="str">
        <f t="shared" si="160"/>
        <v/>
      </c>
      <c r="AD3032" s="59">
        <f>'Inventory Ref Sheet'!Y3032</f>
        <v>0</v>
      </c>
      <c r="AE3032" s="59">
        <f>'Inventory Ref Sheet'!Z3032</f>
        <v>0</v>
      </c>
      <c r="AF3032" s="102">
        <f>'Inventory Ref Sheet'!AA3032</f>
        <v>0</v>
      </c>
      <c r="AG3032" s="59">
        <f>'Inventory Ref Sheet'!AD3032</f>
        <v>0</v>
      </c>
      <c r="AH3032" s="59">
        <f>'Inventory Ref Sheet'!AE3032</f>
        <v>0</v>
      </c>
      <c r="AI3032" s="100" t="str">
        <f ca="1">IF('Inventory Ref Sheet'!AG3032&gt;0,YEAR(TODAY())-'Inventory Ref Sheet'!AG3032,"")</f>
        <v/>
      </c>
      <c r="AJ3032" s="99"/>
      <c r="AK3032" s="60">
        <f>'Inventory Ref Sheet'!AJ3032</f>
        <v>0</v>
      </c>
      <c r="AL3032" s="99"/>
      <c r="AM3032" s="97" t="str">
        <f t="shared" si="161"/>
        <v/>
      </c>
    </row>
    <row r="3033" spans="10:39" x14ac:dyDescent="0.25">
      <c r="J3033" s="59">
        <f>'Inventory Ref Sheet'!AK3033</f>
        <v>0</v>
      </c>
      <c r="K3033" s="59">
        <f>'Inventory Ref Sheet'!AL3033</f>
        <v>0</v>
      </c>
      <c r="L3033" s="59">
        <f>'Inventory Ref Sheet'!AM3033</f>
        <v>0</v>
      </c>
      <c r="M3033" s="59">
        <f>'Inventory Ref Sheet'!AP3033</f>
        <v>0</v>
      </c>
      <c r="N3033" s="59">
        <f>'Inventory Ref Sheet'!AQ3033</f>
        <v>0</v>
      </c>
      <c r="O3033" s="100" t="str">
        <f ca="1">IF('Inventory Ref Sheet'!AS3033&gt;0,YEAR(TODAY())-'Inventory Ref Sheet'!AS3033,"")</f>
        <v/>
      </c>
      <c r="P3033" s="95">
        <f>'Inventory Ref Sheet'!AU3033</f>
        <v>0</v>
      </c>
      <c r="Q3033" s="60">
        <f>'Inventory Ref Sheet'!AV3033</f>
        <v>0</v>
      </c>
      <c r="R3033" s="61"/>
      <c r="S3033" s="100" t="str">
        <f t="shared" si="159"/>
        <v/>
      </c>
      <c r="T3033" s="59">
        <f>'Inventory Ref Sheet'!M3033</f>
        <v>0</v>
      </c>
      <c r="U3033" s="102">
        <f>'Inventory Ref Sheet'!N3033</f>
        <v>0</v>
      </c>
      <c r="V3033" s="59">
        <f>'Inventory Ref Sheet'!O3033</f>
        <v>0</v>
      </c>
      <c r="W3033" s="59">
        <f>'Inventory Ref Sheet'!R3033</f>
        <v>0</v>
      </c>
      <c r="X3033" s="59">
        <f>'Inventory Ref Sheet'!S3033</f>
        <v>0</v>
      </c>
      <c r="Y3033" s="100" t="str">
        <f ca="1">IF('Inventory Ref Sheet'!U3033&gt;0,YEAR(TODAY())-'Inventory Ref Sheet'!U3033,"")</f>
        <v/>
      </c>
      <c r="Z3033" s="95">
        <f>'Inventory Ref Sheet'!W3033</f>
        <v>0</v>
      </c>
      <c r="AA3033" s="60">
        <f>'Inventory Ref Sheet'!X3033</f>
        <v>0</v>
      </c>
      <c r="AB3033" s="61"/>
      <c r="AC3033" s="97" t="str">
        <f t="shared" si="160"/>
        <v/>
      </c>
      <c r="AD3033" s="59">
        <f>'Inventory Ref Sheet'!Y3033</f>
        <v>0</v>
      </c>
      <c r="AE3033" s="59">
        <f>'Inventory Ref Sheet'!Z3033</f>
        <v>0</v>
      </c>
      <c r="AF3033" s="102">
        <f>'Inventory Ref Sheet'!AA3033</f>
        <v>0</v>
      </c>
      <c r="AG3033" s="59">
        <f>'Inventory Ref Sheet'!AD3033</f>
        <v>0</v>
      </c>
      <c r="AH3033" s="59">
        <f>'Inventory Ref Sheet'!AE3033</f>
        <v>0</v>
      </c>
      <c r="AI3033" s="100" t="str">
        <f ca="1">IF('Inventory Ref Sheet'!AG3033&gt;0,YEAR(TODAY())-'Inventory Ref Sheet'!AG3033,"")</f>
        <v/>
      </c>
      <c r="AJ3033" s="99"/>
      <c r="AK3033" s="60">
        <f>'Inventory Ref Sheet'!AJ3033</f>
        <v>0</v>
      </c>
      <c r="AL3033" s="99"/>
      <c r="AM3033" s="97" t="str">
        <f t="shared" si="161"/>
        <v/>
      </c>
    </row>
    <row r="3034" spans="10:39" x14ac:dyDescent="0.25">
      <c r="J3034" s="59">
        <f>'Inventory Ref Sheet'!AK3034</f>
        <v>0</v>
      </c>
      <c r="K3034" s="59">
        <f>'Inventory Ref Sheet'!AL3034</f>
        <v>0</v>
      </c>
      <c r="L3034" s="59">
        <f>'Inventory Ref Sheet'!AM3034</f>
        <v>0</v>
      </c>
      <c r="M3034" s="59">
        <f>'Inventory Ref Sheet'!AP3034</f>
        <v>0</v>
      </c>
      <c r="N3034" s="59">
        <f>'Inventory Ref Sheet'!AQ3034</f>
        <v>0</v>
      </c>
      <c r="O3034" s="100" t="str">
        <f ca="1">IF('Inventory Ref Sheet'!AS3034&gt;0,YEAR(TODAY())-'Inventory Ref Sheet'!AS3034,"")</f>
        <v/>
      </c>
      <c r="P3034" s="95">
        <f>'Inventory Ref Sheet'!AU3034</f>
        <v>0</v>
      </c>
      <c r="Q3034" s="60">
        <f>'Inventory Ref Sheet'!AV3034</f>
        <v>0</v>
      </c>
      <c r="R3034" s="61"/>
      <c r="S3034" s="100" t="str">
        <f t="shared" si="159"/>
        <v/>
      </c>
      <c r="T3034" s="59">
        <f>'Inventory Ref Sheet'!M3034</f>
        <v>0</v>
      </c>
      <c r="U3034" s="102">
        <f>'Inventory Ref Sheet'!N3034</f>
        <v>0</v>
      </c>
      <c r="V3034" s="59">
        <f>'Inventory Ref Sheet'!O3034</f>
        <v>0</v>
      </c>
      <c r="W3034" s="59">
        <f>'Inventory Ref Sheet'!R3034</f>
        <v>0</v>
      </c>
      <c r="X3034" s="59">
        <f>'Inventory Ref Sheet'!S3034</f>
        <v>0</v>
      </c>
      <c r="Y3034" s="100" t="str">
        <f ca="1">IF('Inventory Ref Sheet'!U3034&gt;0,YEAR(TODAY())-'Inventory Ref Sheet'!U3034,"")</f>
        <v/>
      </c>
      <c r="Z3034" s="95">
        <f>'Inventory Ref Sheet'!W3034</f>
        <v>0</v>
      </c>
      <c r="AA3034" s="60">
        <f>'Inventory Ref Sheet'!X3034</f>
        <v>0</v>
      </c>
      <c r="AB3034" s="61"/>
      <c r="AC3034" s="97" t="str">
        <f t="shared" si="160"/>
        <v/>
      </c>
      <c r="AD3034" s="59">
        <f>'Inventory Ref Sheet'!Y3034</f>
        <v>0</v>
      </c>
      <c r="AE3034" s="59">
        <f>'Inventory Ref Sheet'!Z3034</f>
        <v>0</v>
      </c>
      <c r="AF3034" s="102">
        <f>'Inventory Ref Sheet'!AA3034</f>
        <v>0</v>
      </c>
      <c r="AG3034" s="59">
        <f>'Inventory Ref Sheet'!AD3034</f>
        <v>0</v>
      </c>
      <c r="AH3034" s="59">
        <f>'Inventory Ref Sheet'!AE3034</f>
        <v>0</v>
      </c>
      <c r="AI3034" s="100" t="str">
        <f ca="1">IF('Inventory Ref Sheet'!AG3034&gt;0,YEAR(TODAY())-'Inventory Ref Sheet'!AG3034,"")</f>
        <v/>
      </c>
      <c r="AJ3034" s="99"/>
      <c r="AK3034" s="60">
        <f>'Inventory Ref Sheet'!AJ3034</f>
        <v>0</v>
      </c>
      <c r="AL3034" s="99"/>
      <c r="AM3034" s="97" t="str">
        <f t="shared" si="161"/>
        <v/>
      </c>
    </row>
    <row r="3035" spans="10:39" x14ac:dyDescent="0.25">
      <c r="J3035" s="59">
        <f>'Inventory Ref Sheet'!AK3035</f>
        <v>0</v>
      </c>
      <c r="K3035" s="59">
        <f>'Inventory Ref Sheet'!AL3035</f>
        <v>0</v>
      </c>
      <c r="L3035" s="59">
        <f>'Inventory Ref Sheet'!AM3035</f>
        <v>0</v>
      </c>
      <c r="M3035" s="59">
        <f>'Inventory Ref Sheet'!AP3035</f>
        <v>0</v>
      </c>
      <c r="N3035" s="59">
        <f>'Inventory Ref Sheet'!AQ3035</f>
        <v>0</v>
      </c>
      <c r="O3035" s="100" t="str">
        <f ca="1">IF('Inventory Ref Sheet'!AS3035&gt;0,YEAR(TODAY())-'Inventory Ref Sheet'!AS3035,"")</f>
        <v/>
      </c>
      <c r="P3035" s="95">
        <f>'Inventory Ref Sheet'!AU3035</f>
        <v>0</v>
      </c>
      <c r="Q3035" s="60">
        <f>'Inventory Ref Sheet'!AV3035</f>
        <v>0</v>
      </c>
      <c r="R3035" s="61"/>
      <c r="S3035" s="100" t="str">
        <f t="shared" si="159"/>
        <v/>
      </c>
      <c r="T3035" s="59">
        <f>'Inventory Ref Sheet'!M3035</f>
        <v>0</v>
      </c>
      <c r="U3035" s="102">
        <f>'Inventory Ref Sheet'!N3035</f>
        <v>0</v>
      </c>
      <c r="V3035" s="59">
        <f>'Inventory Ref Sheet'!O3035</f>
        <v>0</v>
      </c>
      <c r="W3035" s="59">
        <f>'Inventory Ref Sheet'!R3035</f>
        <v>0</v>
      </c>
      <c r="X3035" s="59">
        <f>'Inventory Ref Sheet'!S3035</f>
        <v>0</v>
      </c>
      <c r="Y3035" s="100" t="str">
        <f ca="1">IF('Inventory Ref Sheet'!U3035&gt;0,YEAR(TODAY())-'Inventory Ref Sheet'!U3035,"")</f>
        <v/>
      </c>
      <c r="Z3035" s="95">
        <f>'Inventory Ref Sheet'!W3035</f>
        <v>0</v>
      </c>
      <c r="AA3035" s="60">
        <f>'Inventory Ref Sheet'!X3035</f>
        <v>0</v>
      </c>
      <c r="AB3035" s="61"/>
      <c r="AC3035" s="97" t="str">
        <f t="shared" si="160"/>
        <v/>
      </c>
      <c r="AD3035" s="59">
        <f>'Inventory Ref Sheet'!Y3035</f>
        <v>0</v>
      </c>
      <c r="AE3035" s="59">
        <f>'Inventory Ref Sheet'!Z3035</f>
        <v>0</v>
      </c>
      <c r="AF3035" s="102">
        <f>'Inventory Ref Sheet'!AA3035</f>
        <v>0</v>
      </c>
      <c r="AG3035" s="59">
        <f>'Inventory Ref Sheet'!AD3035</f>
        <v>0</v>
      </c>
      <c r="AH3035" s="59">
        <f>'Inventory Ref Sheet'!AE3035</f>
        <v>0</v>
      </c>
      <c r="AI3035" s="100" t="str">
        <f ca="1">IF('Inventory Ref Sheet'!AG3035&gt;0,YEAR(TODAY())-'Inventory Ref Sheet'!AG3035,"")</f>
        <v/>
      </c>
      <c r="AJ3035" s="99"/>
      <c r="AK3035" s="60">
        <f>'Inventory Ref Sheet'!AJ3035</f>
        <v>0</v>
      </c>
      <c r="AL3035" s="99"/>
      <c r="AM3035" s="97" t="str">
        <f t="shared" si="161"/>
        <v/>
      </c>
    </row>
    <row r="3036" spans="10:39" x14ac:dyDescent="0.25">
      <c r="J3036" s="59">
        <f>'Inventory Ref Sheet'!AK3036</f>
        <v>0</v>
      </c>
      <c r="K3036" s="59">
        <f>'Inventory Ref Sheet'!AL3036</f>
        <v>0</v>
      </c>
      <c r="L3036" s="59">
        <f>'Inventory Ref Sheet'!AM3036</f>
        <v>0</v>
      </c>
      <c r="M3036" s="59">
        <f>'Inventory Ref Sheet'!AP3036</f>
        <v>0</v>
      </c>
      <c r="N3036" s="59">
        <f>'Inventory Ref Sheet'!AQ3036</f>
        <v>0</v>
      </c>
      <c r="O3036" s="100" t="str">
        <f ca="1">IF('Inventory Ref Sheet'!AS3036&gt;0,YEAR(TODAY())-'Inventory Ref Sheet'!AS3036,"")</f>
        <v/>
      </c>
      <c r="P3036" s="95">
        <f>'Inventory Ref Sheet'!AU3036</f>
        <v>0</v>
      </c>
      <c r="Q3036" s="60">
        <f>'Inventory Ref Sheet'!AV3036</f>
        <v>0</v>
      </c>
      <c r="R3036" s="61"/>
      <c r="S3036" s="100" t="str">
        <f t="shared" si="159"/>
        <v/>
      </c>
      <c r="T3036" s="59">
        <f>'Inventory Ref Sheet'!M3036</f>
        <v>0</v>
      </c>
      <c r="U3036" s="102">
        <f>'Inventory Ref Sheet'!N3036</f>
        <v>0</v>
      </c>
      <c r="V3036" s="59">
        <f>'Inventory Ref Sheet'!O3036</f>
        <v>0</v>
      </c>
      <c r="W3036" s="59">
        <f>'Inventory Ref Sheet'!R3036</f>
        <v>0</v>
      </c>
      <c r="X3036" s="59">
        <f>'Inventory Ref Sheet'!S3036</f>
        <v>0</v>
      </c>
      <c r="Y3036" s="100" t="str">
        <f ca="1">IF('Inventory Ref Sheet'!U3036&gt;0,YEAR(TODAY())-'Inventory Ref Sheet'!U3036,"")</f>
        <v/>
      </c>
      <c r="Z3036" s="95">
        <f>'Inventory Ref Sheet'!W3036</f>
        <v>0</v>
      </c>
      <c r="AA3036" s="60">
        <f>'Inventory Ref Sheet'!X3036</f>
        <v>0</v>
      </c>
      <c r="AB3036" s="61"/>
      <c r="AC3036" s="97" t="str">
        <f t="shared" si="160"/>
        <v/>
      </c>
      <c r="AD3036" s="59">
        <f>'Inventory Ref Sheet'!Y3036</f>
        <v>0</v>
      </c>
      <c r="AE3036" s="59">
        <f>'Inventory Ref Sheet'!Z3036</f>
        <v>0</v>
      </c>
      <c r="AF3036" s="102">
        <f>'Inventory Ref Sheet'!AA3036</f>
        <v>0</v>
      </c>
      <c r="AG3036" s="59">
        <f>'Inventory Ref Sheet'!AD3036</f>
        <v>0</v>
      </c>
      <c r="AH3036" s="59">
        <f>'Inventory Ref Sheet'!AE3036</f>
        <v>0</v>
      </c>
      <c r="AI3036" s="100" t="str">
        <f ca="1">IF('Inventory Ref Sheet'!AG3036&gt;0,YEAR(TODAY())-'Inventory Ref Sheet'!AG3036,"")</f>
        <v/>
      </c>
      <c r="AJ3036" s="99"/>
      <c r="AK3036" s="60">
        <f>'Inventory Ref Sheet'!AJ3036</f>
        <v>0</v>
      </c>
      <c r="AL3036" s="99"/>
      <c r="AM3036" s="97" t="str">
        <f t="shared" si="161"/>
        <v/>
      </c>
    </row>
    <row r="3037" spans="10:39" x14ac:dyDescent="0.25">
      <c r="J3037" s="59">
        <f>'Inventory Ref Sheet'!AK3037</f>
        <v>0</v>
      </c>
      <c r="K3037" s="59">
        <f>'Inventory Ref Sheet'!AL3037</f>
        <v>0</v>
      </c>
      <c r="L3037" s="59">
        <f>'Inventory Ref Sheet'!AM3037</f>
        <v>0</v>
      </c>
      <c r="M3037" s="59">
        <f>'Inventory Ref Sheet'!AP3037</f>
        <v>0</v>
      </c>
      <c r="N3037" s="59">
        <f>'Inventory Ref Sheet'!AQ3037</f>
        <v>0</v>
      </c>
      <c r="O3037" s="100" t="str">
        <f ca="1">IF('Inventory Ref Sheet'!AS3037&gt;0,YEAR(TODAY())-'Inventory Ref Sheet'!AS3037,"")</f>
        <v/>
      </c>
      <c r="P3037" s="95">
        <f>'Inventory Ref Sheet'!AU3037</f>
        <v>0</v>
      </c>
      <c r="Q3037" s="60">
        <f>'Inventory Ref Sheet'!AV3037</f>
        <v>0</v>
      </c>
      <c r="R3037" s="61"/>
      <c r="S3037" s="100" t="str">
        <f t="shared" si="159"/>
        <v/>
      </c>
      <c r="T3037" s="59">
        <f>'Inventory Ref Sheet'!M3037</f>
        <v>0</v>
      </c>
      <c r="U3037" s="102">
        <f>'Inventory Ref Sheet'!N3037</f>
        <v>0</v>
      </c>
      <c r="V3037" s="59">
        <f>'Inventory Ref Sheet'!O3037</f>
        <v>0</v>
      </c>
      <c r="W3037" s="59">
        <f>'Inventory Ref Sheet'!R3037</f>
        <v>0</v>
      </c>
      <c r="X3037" s="59">
        <f>'Inventory Ref Sheet'!S3037</f>
        <v>0</v>
      </c>
      <c r="Y3037" s="100" t="str">
        <f ca="1">IF('Inventory Ref Sheet'!U3037&gt;0,YEAR(TODAY())-'Inventory Ref Sheet'!U3037,"")</f>
        <v/>
      </c>
      <c r="Z3037" s="95">
        <f>'Inventory Ref Sheet'!W3037</f>
        <v>0</v>
      </c>
      <c r="AA3037" s="60">
        <f>'Inventory Ref Sheet'!X3037</f>
        <v>0</v>
      </c>
      <c r="AB3037" s="61"/>
      <c r="AC3037" s="97" t="str">
        <f t="shared" si="160"/>
        <v/>
      </c>
      <c r="AD3037" s="59">
        <f>'Inventory Ref Sheet'!Y3037</f>
        <v>0</v>
      </c>
      <c r="AE3037" s="59">
        <f>'Inventory Ref Sheet'!Z3037</f>
        <v>0</v>
      </c>
      <c r="AF3037" s="102">
        <f>'Inventory Ref Sheet'!AA3037</f>
        <v>0</v>
      </c>
      <c r="AG3037" s="59">
        <f>'Inventory Ref Sheet'!AD3037</f>
        <v>0</v>
      </c>
      <c r="AH3037" s="59">
        <f>'Inventory Ref Sheet'!AE3037</f>
        <v>0</v>
      </c>
      <c r="AI3037" s="100" t="str">
        <f ca="1">IF('Inventory Ref Sheet'!AG3037&gt;0,YEAR(TODAY())-'Inventory Ref Sheet'!AG3037,"")</f>
        <v/>
      </c>
      <c r="AJ3037" s="99"/>
      <c r="AK3037" s="60">
        <f>'Inventory Ref Sheet'!AJ3037</f>
        <v>0</v>
      </c>
      <c r="AL3037" s="99"/>
      <c r="AM3037" s="97" t="str">
        <f t="shared" si="161"/>
        <v/>
      </c>
    </row>
    <row r="3038" spans="10:39" x14ac:dyDescent="0.25">
      <c r="J3038" s="59">
        <f>'Inventory Ref Sheet'!AK3038</f>
        <v>0</v>
      </c>
      <c r="K3038" s="59">
        <f>'Inventory Ref Sheet'!AL3038</f>
        <v>0</v>
      </c>
      <c r="L3038" s="59">
        <f>'Inventory Ref Sheet'!AM3038</f>
        <v>0</v>
      </c>
      <c r="M3038" s="59">
        <f>'Inventory Ref Sheet'!AP3038</f>
        <v>0</v>
      </c>
      <c r="N3038" s="59">
        <f>'Inventory Ref Sheet'!AQ3038</f>
        <v>0</v>
      </c>
      <c r="O3038" s="100" t="str">
        <f ca="1">IF('Inventory Ref Sheet'!AS3038&gt;0,YEAR(TODAY())-'Inventory Ref Sheet'!AS3038,"")</f>
        <v/>
      </c>
      <c r="P3038" s="95">
        <f>'Inventory Ref Sheet'!AU3038</f>
        <v>0</v>
      </c>
      <c r="Q3038" s="60">
        <f>'Inventory Ref Sheet'!AV3038</f>
        <v>0</v>
      </c>
      <c r="R3038" s="61"/>
      <c r="S3038" s="100" t="str">
        <f t="shared" si="159"/>
        <v/>
      </c>
      <c r="T3038" s="59">
        <f>'Inventory Ref Sheet'!M3038</f>
        <v>0</v>
      </c>
      <c r="U3038" s="102">
        <f>'Inventory Ref Sheet'!N3038</f>
        <v>0</v>
      </c>
      <c r="V3038" s="59">
        <f>'Inventory Ref Sheet'!O3038</f>
        <v>0</v>
      </c>
      <c r="W3038" s="59">
        <f>'Inventory Ref Sheet'!R3038</f>
        <v>0</v>
      </c>
      <c r="X3038" s="59">
        <f>'Inventory Ref Sheet'!S3038</f>
        <v>0</v>
      </c>
      <c r="Y3038" s="100" t="str">
        <f ca="1">IF('Inventory Ref Sheet'!U3038&gt;0,YEAR(TODAY())-'Inventory Ref Sheet'!U3038,"")</f>
        <v/>
      </c>
      <c r="Z3038" s="95">
        <f>'Inventory Ref Sheet'!W3038</f>
        <v>0</v>
      </c>
      <c r="AA3038" s="60">
        <f>'Inventory Ref Sheet'!X3038</f>
        <v>0</v>
      </c>
      <c r="AB3038" s="61"/>
      <c r="AC3038" s="97" t="str">
        <f t="shared" si="160"/>
        <v/>
      </c>
      <c r="AD3038" s="59">
        <f>'Inventory Ref Sheet'!Y3038</f>
        <v>0</v>
      </c>
      <c r="AE3038" s="59">
        <f>'Inventory Ref Sheet'!Z3038</f>
        <v>0</v>
      </c>
      <c r="AF3038" s="102">
        <f>'Inventory Ref Sheet'!AA3038</f>
        <v>0</v>
      </c>
      <c r="AG3038" s="59">
        <f>'Inventory Ref Sheet'!AD3038</f>
        <v>0</v>
      </c>
      <c r="AH3038" s="59">
        <f>'Inventory Ref Sheet'!AE3038</f>
        <v>0</v>
      </c>
      <c r="AI3038" s="100" t="str">
        <f ca="1">IF('Inventory Ref Sheet'!AG3038&gt;0,YEAR(TODAY())-'Inventory Ref Sheet'!AG3038,"")</f>
        <v/>
      </c>
      <c r="AJ3038" s="99"/>
      <c r="AK3038" s="60">
        <f>'Inventory Ref Sheet'!AJ3038</f>
        <v>0</v>
      </c>
      <c r="AL3038" s="99"/>
      <c r="AM3038" s="97" t="str">
        <f t="shared" si="161"/>
        <v/>
      </c>
    </row>
    <row r="3039" spans="10:39" x14ac:dyDescent="0.25">
      <c r="J3039" s="59">
        <f>'Inventory Ref Sheet'!AK3039</f>
        <v>0</v>
      </c>
      <c r="K3039" s="59">
        <f>'Inventory Ref Sheet'!AL3039</f>
        <v>0</v>
      </c>
      <c r="L3039" s="59">
        <f>'Inventory Ref Sheet'!AM3039</f>
        <v>0</v>
      </c>
      <c r="M3039" s="59">
        <f>'Inventory Ref Sheet'!AP3039</f>
        <v>0</v>
      </c>
      <c r="N3039" s="59">
        <f>'Inventory Ref Sheet'!AQ3039</f>
        <v>0</v>
      </c>
      <c r="O3039" s="100" t="str">
        <f ca="1">IF('Inventory Ref Sheet'!AS3039&gt;0,YEAR(TODAY())-'Inventory Ref Sheet'!AS3039,"")</f>
        <v/>
      </c>
      <c r="P3039" s="95">
        <f>'Inventory Ref Sheet'!AU3039</f>
        <v>0</v>
      </c>
      <c r="Q3039" s="60">
        <f>'Inventory Ref Sheet'!AV3039</f>
        <v>0</v>
      </c>
      <c r="R3039" s="61"/>
      <c r="S3039" s="100" t="str">
        <f t="shared" si="159"/>
        <v/>
      </c>
      <c r="T3039" s="59">
        <f>'Inventory Ref Sheet'!M3039</f>
        <v>0</v>
      </c>
      <c r="U3039" s="102">
        <f>'Inventory Ref Sheet'!N3039</f>
        <v>0</v>
      </c>
      <c r="V3039" s="59">
        <f>'Inventory Ref Sheet'!O3039</f>
        <v>0</v>
      </c>
      <c r="W3039" s="59">
        <f>'Inventory Ref Sheet'!R3039</f>
        <v>0</v>
      </c>
      <c r="X3039" s="59">
        <f>'Inventory Ref Sheet'!S3039</f>
        <v>0</v>
      </c>
      <c r="Y3039" s="100" t="str">
        <f ca="1">IF('Inventory Ref Sheet'!U3039&gt;0,YEAR(TODAY())-'Inventory Ref Sheet'!U3039,"")</f>
        <v/>
      </c>
      <c r="Z3039" s="95">
        <f>'Inventory Ref Sheet'!W3039</f>
        <v>0</v>
      </c>
      <c r="AA3039" s="60">
        <f>'Inventory Ref Sheet'!X3039</f>
        <v>0</v>
      </c>
      <c r="AB3039" s="61"/>
      <c r="AC3039" s="97" t="str">
        <f t="shared" si="160"/>
        <v/>
      </c>
      <c r="AD3039" s="59">
        <f>'Inventory Ref Sheet'!Y3039</f>
        <v>0</v>
      </c>
      <c r="AE3039" s="59">
        <f>'Inventory Ref Sheet'!Z3039</f>
        <v>0</v>
      </c>
      <c r="AF3039" s="102">
        <f>'Inventory Ref Sheet'!AA3039</f>
        <v>0</v>
      </c>
      <c r="AG3039" s="59">
        <f>'Inventory Ref Sheet'!AD3039</f>
        <v>0</v>
      </c>
      <c r="AH3039" s="59">
        <f>'Inventory Ref Sheet'!AE3039</f>
        <v>0</v>
      </c>
      <c r="AI3039" s="100" t="str">
        <f ca="1">IF('Inventory Ref Sheet'!AG3039&gt;0,YEAR(TODAY())-'Inventory Ref Sheet'!AG3039,"")</f>
        <v/>
      </c>
      <c r="AJ3039" s="99"/>
      <c r="AK3039" s="60">
        <f>'Inventory Ref Sheet'!AJ3039</f>
        <v>0</v>
      </c>
      <c r="AL3039" s="99"/>
      <c r="AM3039" s="97" t="str">
        <f t="shared" si="161"/>
        <v/>
      </c>
    </row>
    <row r="3040" spans="10:39" x14ac:dyDescent="0.25">
      <c r="J3040" s="59">
        <f>'Inventory Ref Sheet'!AK3040</f>
        <v>0</v>
      </c>
      <c r="K3040" s="59">
        <f>'Inventory Ref Sheet'!AL3040</f>
        <v>0</v>
      </c>
      <c r="L3040" s="59">
        <f>'Inventory Ref Sheet'!AM3040</f>
        <v>0</v>
      </c>
      <c r="M3040" s="59">
        <f>'Inventory Ref Sheet'!AP3040</f>
        <v>0</v>
      </c>
      <c r="N3040" s="59">
        <f>'Inventory Ref Sheet'!AQ3040</f>
        <v>0</v>
      </c>
      <c r="O3040" s="100" t="str">
        <f ca="1">IF('Inventory Ref Sheet'!AS3040&gt;0,YEAR(TODAY())-'Inventory Ref Sheet'!AS3040,"")</f>
        <v/>
      </c>
      <c r="P3040" s="95">
        <f>'Inventory Ref Sheet'!AU3040</f>
        <v>0</v>
      </c>
      <c r="Q3040" s="60">
        <f>'Inventory Ref Sheet'!AV3040</f>
        <v>0</v>
      </c>
      <c r="R3040" s="61"/>
      <c r="S3040" s="100" t="str">
        <f t="shared" si="159"/>
        <v/>
      </c>
      <c r="T3040" s="59">
        <f>'Inventory Ref Sheet'!M3040</f>
        <v>0</v>
      </c>
      <c r="U3040" s="102">
        <f>'Inventory Ref Sheet'!N3040</f>
        <v>0</v>
      </c>
      <c r="V3040" s="59">
        <f>'Inventory Ref Sheet'!O3040</f>
        <v>0</v>
      </c>
      <c r="W3040" s="59">
        <f>'Inventory Ref Sheet'!R3040</f>
        <v>0</v>
      </c>
      <c r="X3040" s="59">
        <f>'Inventory Ref Sheet'!S3040</f>
        <v>0</v>
      </c>
      <c r="Y3040" s="100" t="str">
        <f ca="1">IF('Inventory Ref Sheet'!U3040&gt;0,YEAR(TODAY())-'Inventory Ref Sheet'!U3040,"")</f>
        <v/>
      </c>
      <c r="Z3040" s="95">
        <f>'Inventory Ref Sheet'!W3040</f>
        <v>0</v>
      </c>
      <c r="AA3040" s="60">
        <f>'Inventory Ref Sheet'!X3040</f>
        <v>0</v>
      </c>
      <c r="AB3040" s="61"/>
      <c r="AC3040" s="97" t="str">
        <f t="shared" si="160"/>
        <v/>
      </c>
      <c r="AD3040" s="59">
        <f>'Inventory Ref Sheet'!Y3040</f>
        <v>0</v>
      </c>
      <c r="AE3040" s="59">
        <f>'Inventory Ref Sheet'!Z3040</f>
        <v>0</v>
      </c>
      <c r="AF3040" s="102">
        <f>'Inventory Ref Sheet'!AA3040</f>
        <v>0</v>
      </c>
      <c r="AG3040" s="59">
        <f>'Inventory Ref Sheet'!AD3040</f>
        <v>0</v>
      </c>
      <c r="AH3040" s="59">
        <f>'Inventory Ref Sheet'!AE3040</f>
        <v>0</v>
      </c>
      <c r="AI3040" s="100" t="str">
        <f ca="1">IF('Inventory Ref Sheet'!AG3040&gt;0,YEAR(TODAY())-'Inventory Ref Sheet'!AG3040,"")</f>
        <v/>
      </c>
      <c r="AJ3040" s="99"/>
      <c r="AK3040" s="60">
        <f>'Inventory Ref Sheet'!AJ3040</f>
        <v>0</v>
      </c>
      <c r="AL3040" s="99"/>
      <c r="AM3040" s="97" t="str">
        <f t="shared" si="161"/>
        <v/>
      </c>
    </row>
    <row r="3041" spans="10:39" x14ac:dyDescent="0.25">
      <c r="J3041" s="59">
        <f>'Inventory Ref Sheet'!AK3041</f>
        <v>0</v>
      </c>
      <c r="K3041" s="59">
        <f>'Inventory Ref Sheet'!AL3041</f>
        <v>0</v>
      </c>
      <c r="L3041" s="59">
        <f>'Inventory Ref Sheet'!AM3041</f>
        <v>0</v>
      </c>
      <c r="M3041" s="59">
        <f>'Inventory Ref Sheet'!AP3041</f>
        <v>0</v>
      </c>
      <c r="N3041" s="59">
        <f>'Inventory Ref Sheet'!AQ3041</f>
        <v>0</v>
      </c>
      <c r="O3041" s="100" t="str">
        <f ca="1">IF('Inventory Ref Sheet'!AS3041&gt;0,YEAR(TODAY())-'Inventory Ref Sheet'!AS3041,"")</f>
        <v/>
      </c>
      <c r="P3041" s="95">
        <f>'Inventory Ref Sheet'!AU3041</f>
        <v>0</v>
      </c>
      <c r="Q3041" s="60">
        <f>'Inventory Ref Sheet'!AV3041</f>
        <v>0</v>
      </c>
      <c r="R3041" s="61"/>
      <c r="S3041" s="100" t="str">
        <f t="shared" si="159"/>
        <v/>
      </c>
      <c r="T3041" s="59">
        <f>'Inventory Ref Sheet'!M3041</f>
        <v>0</v>
      </c>
      <c r="U3041" s="102">
        <f>'Inventory Ref Sheet'!N3041</f>
        <v>0</v>
      </c>
      <c r="V3041" s="59">
        <f>'Inventory Ref Sheet'!O3041</f>
        <v>0</v>
      </c>
      <c r="W3041" s="59">
        <f>'Inventory Ref Sheet'!R3041</f>
        <v>0</v>
      </c>
      <c r="X3041" s="59">
        <f>'Inventory Ref Sheet'!S3041</f>
        <v>0</v>
      </c>
      <c r="Y3041" s="100" t="str">
        <f ca="1">IF('Inventory Ref Sheet'!U3041&gt;0,YEAR(TODAY())-'Inventory Ref Sheet'!U3041,"")</f>
        <v/>
      </c>
      <c r="Z3041" s="95">
        <f>'Inventory Ref Sheet'!W3041</f>
        <v>0</v>
      </c>
      <c r="AA3041" s="60">
        <f>'Inventory Ref Sheet'!X3041</f>
        <v>0</v>
      </c>
      <c r="AB3041" s="61"/>
      <c r="AC3041" s="97" t="str">
        <f t="shared" si="160"/>
        <v/>
      </c>
      <c r="AD3041" s="59">
        <f>'Inventory Ref Sheet'!Y3041</f>
        <v>0</v>
      </c>
      <c r="AE3041" s="59">
        <f>'Inventory Ref Sheet'!Z3041</f>
        <v>0</v>
      </c>
      <c r="AF3041" s="102">
        <f>'Inventory Ref Sheet'!AA3041</f>
        <v>0</v>
      </c>
      <c r="AG3041" s="59">
        <f>'Inventory Ref Sheet'!AD3041</f>
        <v>0</v>
      </c>
      <c r="AH3041" s="59">
        <f>'Inventory Ref Sheet'!AE3041</f>
        <v>0</v>
      </c>
      <c r="AI3041" s="100" t="str">
        <f ca="1">IF('Inventory Ref Sheet'!AG3041&gt;0,YEAR(TODAY())-'Inventory Ref Sheet'!AG3041,"")</f>
        <v/>
      </c>
      <c r="AJ3041" s="99"/>
      <c r="AK3041" s="60">
        <f>'Inventory Ref Sheet'!AJ3041</f>
        <v>0</v>
      </c>
      <c r="AL3041" s="99"/>
      <c r="AM3041" s="97" t="str">
        <f t="shared" si="161"/>
        <v/>
      </c>
    </row>
    <row r="3042" spans="10:39" x14ac:dyDescent="0.25">
      <c r="J3042" s="59">
        <f>'Inventory Ref Sheet'!AK3042</f>
        <v>0</v>
      </c>
      <c r="K3042" s="59">
        <f>'Inventory Ref Sheet'!AL3042</f>
        <v>0</v>
      </c>
      <c r="L3042" s="59">
        <f>'Inventory Ref Sheet'!AM3042</f>
        <v>0</v>
      </c>
      <c r="M3042" s="59">
        <f>'Inventory Ref Sheet'!AP3042</f>
        <v>0</v>
      </c>
      <c r="N3042" s="59">
        <f>'Inventory Ref Sheet'!AQ3042</f>
        <v>0</v>
      </c>
      <c r="O3042" s="100" t="str">
        <f ca="1">IF('Inventory Ref Sheet'!AS3042&gt;0,YEAR(TODAY())-'Inventory Ref Sheet'!AS3042,"")</f>
        <v/>
      </c>
      <c r="P3042" s="95">
        <f>'Inventory Ref Sheet'!AU3042</f>
        <v>0</v>
      </c>
      <c r="Q3042" s="60">
        <f>'Inventory Ref Sheet'!AV3042</f>
        <v>0</v>
      </c>
      <c r="R3042" s="61"/>
      <c r="S3042" s="100" t="str">
        <f t="shared" si="159"/>
        <v/>
      </c>
      <c r="T3042" s="59">
        <f>'Inventory Ref Sheet'!M3042</f>
        <v>0</v>
      </c>
      <c r="U3042" s="102">
        <f>'Inventory Ref Sheet'!N3042</f>
        <v>0</v>
      </c>
      <c r="V3042" s="59">
        <f>'Inventory Ref Sheet'!O3042</f>
        <v>0</v>
      </c>
      <c r="W3042" s="59">
        <f>'Inventory Ref Sheet'!R3042</f>
        <v>0</v>
      </c>
      <c r="X3042" s="59">
        <f>'Inventory Ref Sheet'!S3042</f>
        <v>0</v>
      </c>
      <c r="Y3042" s="100" t="str">
        <f ca="1">IF('Inventory Ref Sheet'!U3042&gt;0,YEAR(TODAY())-'Inventory Ref Sheet'!U3042,"")</f>
        <v/>
      </c>
      <c r="Z3042" s="95">
        <f>'Inventory Ref Sheet'!W3042</f>
        <v>0</v>
      </c>
      <c r="AA3042" s="60">
        <f>'Inventory Ref Sheet'!X3042</f>
        <v>0</v>
      </c>
      <c r="AB3042" s="61"/>
      <c r="AC3042" s="97" t="str">
        <f t="shared" si="160"/>
        <v/>
      </c>
      <c r="AD3042" s="59">
        <f>'Inventory Ref Sheet'!Y3042</f>
        <v>0</v>
      </c>
      <c r="AE3042" s="59">
        <f>'Inventory Ref Sheet'!Z3042</f>
        <v>0</v>
      </c>
      <c r="AF3042" s="102">
        <f>'Inventory Ref Sheet'!AA3042</f>
        <v>0</v>
      </c>
      <c r="AG3042" s="59">
        <f>'Inventory Ref Sheet'!AD3042</f>
        <v>0</v>
      </c>
      <c r="AH3042" s="59">
        <f>'Inventory Ref Sheet'!AE3042</f>
        <v>0</v>
      </c>
      <c r="AI3042" s="100" t="str">
        <f ca="1">IF('Inventory Ref Sheet'!AG3042&gt;0,YEAR(TODAY())-'Inventory Ref Sheet'!AG3042,"")</f>
        <v/>
      </c>
      <c r="AJ3042" s="99"/>
      <c r="AK3042" s="60">
        <f>'Inventory Ref Sheet'!AJ3042</f>
        <v>0</v>
      </c>
      <c r="AL3042" s="99"/>
      <c r="AM3042" s="97" t="str">
        <f t="shared" si="161"/>
        <v/>
      </c>
    </row>
    <row r="3043" spans="10:39" x14ac:dyDescent="0.25">
      <c r="J3043" s="59">
        <f>'Inventory Ref Sheet'!AK3043</f>
        <v>0</v>
      </c>
      <c r="K3043" s="59">
        <f>'Inventory Ref Sheet'!AL3043</f>
        <v>0</v>
      </c>
      <c r="L3043" s="59">
        <f>'Inventory Ref Sheet'!AM3043</f>
        <v>0</v>
      </c>
      <c r="M3043" s="59">
        <f>'Inventory Ref Sheet'!AP3043</f>
        <v>0</v>
      </c>
      <c r="N3043" s="59">
        <f>'Inventory Ref Sheet'!AQ3043</f>
        <v>0</v>
      </c>
      <c r="O3043" s="100" t="str">
        <f ca="1">IF('Inventory Ref Sheet'!AS3043&gt;0,YEAR(TODAY())-'Inventory Ref Sheet'!AS3043,"")</f>
        <v/>
      </c>
      <c r="P3043" s="95">
        <f>'Inventory Ref Sheet'!AU3043</f>
        <v>0</v>
      </c>
      <c r="Q3043" s="60">
        <f>'Inventory Ref Sheet'!AV3043</f>
        <v>0</v>
      </c>
      <c r="R3043" s="61"/>
      <c r="S3043" s="100" t="str">
        <f t="shared" si="159"/>
        <v/>
      </c>
      <c r="T3043" s="59">
        <f>'Inventory Ref Sheet'!M3043</f>
        <v>0</v>
      </c>
      <c r="U3043" s="102">
        <f>'Inventory Ref Sheet'!N3043</f>
        <v>0</v>
      </c>
      <c r="V3043" s="59">
        <f>'Inventory Ref Sheet'!O3043</f>
        <v>0</v>
      </c>
      <c r="W3043" s="59">
        <f>'Inventory Ref Sheet'!R3043</f>
        <v>0</v>
      </c>
      <c r="X3043" s="59">
        <f>'Inventory Ref Sheet'!S3043</f>
        <v>0</v>
      </c>
      <c r="Y3043" s="100" t="str">
        <f ca="1">IF('Inventory Ref Sheet'!U3043&gt;0,YEAR(TODAY())-'Inventory Ref Sheet'!U3043,"")</f>
        <v/>
      </c>
      <c r="Z3043" s="95">
        <f>'Inventory Ref Sheet'!W3043</f>
        <v>0</v>
      </c>
      <c r="AA3043" s="60">
        <f>'Inventory Ref Sheet'!X3043</f>
        <v>0</v>
      </c>
      <c r="AB3043" s="61"/>
      <c r="AC3043" s="97" t="str">
        <f t="shared" si="160"/>
        <v/>
      </c>
      <c r="AD3043" s="59">
        <f>'Inventory Ref Sheet'!Y3043</f>
        <v>0</v>
      </c>
      <c r="AE3043" s="59">
        <f>'Inventory Ref Sheet'!Z3043</f>
        <v>0</v>
      </c>
      <c r="AF3043" s="102">
        <f>'Inventory Ref Sheet'!AA3043</f>
        <v>0</v>
      </c>
      <c r="AG3043" s="59">
        <f>'Inventory Ref Sheet'!AD3043</f>
        <v>0</v>
      </c>
      <c r="AH3043" s="59">
        <f>'Inventory Ref Sheet'!AE3043</f>
        <v>0</v>
      </c>
      <c r="AI3043" s="100" t="str">
        <f ca="1">IF('Inventory Ref Sheet'!AG3043&gt;0,YEAR(TODAY())-'Inventory Ref Sheet'!AG3043,"")</f>
        <v/>
      </c>
      <c r="AJ3043" s="99"/>
      <c r="AK3043" s="60">
        <f>'Inventory Ref Sheet'!AJ3043</f>
        <v>0</v>
      </c>
      <c r="AL3043" s="99"/>
      <c r="AM3043" s="97" t="str">
        <f t="shared" si="161"/>
        <v/>
      </c>
    </row>
    <row r="3044" spans="10:39" x14ac:dyDescent="0.25">
      <c r="J3044" s="59">
        <f>'Inventory Ref Sheet'!AK3044</f>
        <v>0</v>
      </c>
      <c r="K3044" s="59">
        <f>'Inventory Ref Sheet'!AL3044</f>
        <v>0</v>
      </c>
      <c r="L3044" s="59">
        <f>'Inventory Ref Sheet'!AM3044</f>
        <v>0</v>
      </c>
      <c r="M3044" s="59">
        <f>'Inventory Ref Sheet'!AP3044</f>
        <v>0</v>
      </c>
      <c r="N3044" s="59">
        <f>'Inventory Ref Sheet'!AQ3044</f>
        <v>0</v>
      </c>
      <c r="O3044" s="100" t="str">
        <f ca="1">IF('Inventory Ref Sheet'!AS3044&gt;0,YEAR(TODAY())-'Inventory Ref Sheet'!AS3044,"")</f>
        <v/>
      </c>
      <c r="P3044" s="95">
        <f>'Inventory Ref Sheet'!AU3044</f>
        <v>0</v>
      </c>
      <c r="Q3044" s="60">
        <f>'Inventory Ref Sheet'!AV3044</f>
        <v>0</v>
      </c>
      <c r="R3044" s="61"/>
      <c r="S3044" s="100" t="str">
        <f t="shared" si="159"/>
        <v/>
      </c>
      <c r="T3044" s="59">
        <f>'Inventory Ref Sheet'!M3044</f>
        <v>0</v>
      </c>
      <c r="U3044" s="102">
        <f>'Inventory Ref Sheet'!N3044</f>
        <v>0</v>
      </c>
      <c r="V3044" s="59">
        <f>'Inventory Ref Sheet'!O3044</f>
        <v>0</v>
      </c>
      <c r="W3044" s="59">
        <f>'Inventory Ref Sheet'!R3044</f>
        <v>0</v>
      </c>
      <c r="X3044" s="59">
        <f>'Inventory Ref Sheet'!S3044</f>
        <v>0</v>
      </c>
      <c r="Y3044" s="100" t="str">
        <f ca="1">IF('Inventory Ref Sheet'!U3044&gt;0,YEAR(TODAY())-'Inventory Ref Sheet'!U3044,"")</f>
        <v/>
      </c>
      <c r="Z3044" s="95">
        <f>'Inventory Ref Sheet'!W3044</f>
        <v>0</v>
      </c>
      <c r="AA3044" s="60">
        <f>'Inventory Ref Sheet'!X3044</f>
        <v>0</v>
      </c>
      <c r="AB3044" s="61"/>
      <c r="AC3044" s="97" t="str">
        <f t="shared" si="160"/>
        <v/>
      </c>
      <c r="AD3044" s="59">
        <f>'Inventory Ref Sheet'!Y3044</f>
        <v>0</v>
      </c>
      <c r="AE3044" s="59">
        <f>'Inventory Ref Sheet'!Z3044</f>
        <v>0</v>
      </c>
      <c r="AF3044" s="102">
        <f>'Inventory Ref Sheet'!AA3044</f>
        <v>0</v>
      </c>
      <c r="AG3044" s="59">
        <f>'Inventory Ref Sheet'!AD3044</f>
        <v>0</v>
      </c>
      <c r="AH3044" s="59">
        <f>'Inventory Ref Sheet'!AE3044</f>
        <v>0</v>
      </c>
      <c r="AI3044" s="100" t="str">
        <f ca="1">IF('Inventory Ref Sheet'!AG3044&gt;0,YEAR(TODAY())-'Inventory Ref Sheet'!AG3044,"")</f>
        <v/>
      </c>
      <c r="AJ3044" s="99"/>
      <c r="AK3044" s="60">
        <f>'Inventory Ref Sheet'!AJ3044</f>
        <v>0</v>
      </c>
      <c r="AL3044" s="99"/>
      <c r="AM3044" s="97" t="str">
        <f t="shared" si="161"/>
        <v/>
      </c>
    </row>
    <row r="3045" spans="10:39" x14ac:dyDescent="0.25">
      <c r="J3045" s="59">
        <f>'Inventory Ref Sheet'!AK3045</f>
        <v>0</v>
      </c>
      <c r="K3045" s="59">
        <f>'Inventory Ref Sheet'!AL3045</f>
        <v>0</v>
      </c>
      <c r="L3045" s="59">
        <f>'Inventory Ref Sheet'!AM3045</f>
        <v>0</v>
      </c>
      <c r="M3045" s="59">
        <f>'Inventory Ref Sheet'!AP3045</f>
        <v>0</v>
      </c>
      <c r="N3045" s="59">
        <f>'Inventory Ref Sheet'!AQ3045</f>
        <v>0</v>
      </c>
      <c r="O3045" s="100" t="str">
        <f ca="1">IF('Inventory Ref Sheet'!AS3045&gt;0,YEAR(TODAY())-'Inventory Ref Sheet'!AS3045,"")</f>
        <v/>
      </c>
      <c r="P3045" s="95">
        <f>'Inventory Ref Sheet'!AU3045</f>
        <v>0</v>
      </c>
      <c r="Q3045" s="60">
        <f>'Inventory Ref Sheet'!AV3045</f>
        <v>0</v>
      </c>
      <c r="R3045" s="61"/>
      <c r="S3045" s="100" t="str">
        <f t="shared" si="159"/>
        <v/>
      </c>
      <c r="T3045" s="59">
        <f>'Inventory Ref Sheet'!M3045</f>
        <v>0</v>
      </c>
      <c r="U3045" s="102">
        <f>'Inventory Ref Sheet'!N3045</f>
        <v>0</v>
      </c>
      <c r="V3045" s="59">
        <f>'Inventory Ref Sheet'!O3045</f>
        <v>0</v>
      </c>
      <c r="W3045" s="59">
        <f>'Inventory Ref Sheet'!R3045</f>
        <v>0</v>
      </c>
      <c r="X3045" s="59">
        <f>'Inventory Ref Sheet'!S3045</f>
        <v>0</v>
      </c>
      <c r="Y3045" s="100" t="str">
        <f ca="1">IF('Inventory Ref Sheet'!U3045&gt;0,YEAR(TODAY())-'Inventory Ref Sheet'!U3045,"")</f>
        <v/>
      </c>
      <c r="Z3045" s="95">
        <f>'Inventory Ref Sheet'!W3045</f>
        <v>0</v>
      </c>
      <c r="AA3045" s="60">
        <f>'Inventory Ref Sheet'!X3045</f>
        <v>0</v>
      </c>
      <c r="AB3045" s="61"/>
      <c r="AC3045" s="97" t="str">
        <f t="shared" si="160"/>
        <v/>
      </c>
      <c r="AD3045" s="59">
        <f>'Inventory Ref Sheet'!Y3045</f>
        <v>0</v>
      </c>
      <c r="AE3045" s="59">
        <f>'Inventory Ref Sheet'!Z3045</f>
        <v>0</v>
      </c>
      <c r="AF3045" s="102">
        <f>'Inventory Ref Sheet'!AA3045</f>
        <v>0</v>
      </c>
      <c r="AG3045" s="59">
        <f>'Inventory Ref Sheet'!AD3045</f>
        <v>0</v>
      </c>
      <c r="AH3045" s="59">
        <f>'Inventory Ref Sheet'!AE3045</f>
        <v>0</v>
      </c>
      <c r="AI3045" s="100" t="str">
        <f ca="1">IF('Inventory Ref Sheet'!AG3045&gt;0,YEAR(TODAY())-'Inventory Ref Sheet'!AG3045,"")</f>
        <v/>
      </c>
      <c r="AJ3045" s="99"/>
      <c r="AK3045" s="60">
        <f>'Inventory Ref Sheet'!AJ3045</f>
        <v>0</v>
      </c>
      <c r="AL3045" s="99"/>
      <c r="AM3045" s="97" t="str">
        <f t="shared" si="161"/>
        <v/>
      </c>
    </row>
    <row r="3046" spans="10:39" x14ac:dyDescent="0.25">
      <c r="J3046" s="59">
        <f>'Inventory Ref Sheet'!AK3046</f>
        <v>0</v>
      </c>
      <c r="K3046" s="59">
        <f>'Inventory Ref Sheet'!AL3046</f>
        <v>0</v>
      </c>
      <c r="L3046" s="59">
        <f>'Inventory Ref Sheet'!AM3046</f>
        <v>0</v>
      </c>
      <c r="M3046" s="59">
        <f>'Inventory Ref Sheet'!AP3046</f>
        <v>0</v>
      </c>
      <c r="N3046" s="59">
        <f>'Inventory Ref Sheet'!AQ3046</f>
        <v>0</v>
      </c>
      <c r="O3046" s="100" t="str">
        <f ca="1">IF('Inventory Ref Sheet'!AS3046&gt;0,YEAR(TODAY())-'Inventory Ref Sheet'!AS3046,"")</f>
        <v/>
      </c>
      <c r="P3046" s="95">
        <f>'Inventory Ref Sheet'!AU3046</f>
        <v>0</v>
      </c>
      <c r="Q3046" s="60">
        <f>'Inventory Ref Sheet'!AV3046</f>
        <v>0</v>
      </c>
      <c r="R3046" s="61"/>
      <c r="S3046" s="100" t="str">
        <f t="shared" si="159"/>
        <v/>
      </c>
      <c r="T3046" s="59">
        <f>'Inventory Ref Sheet'!M3046</f>
        <v>0</v>
      </c>
      <c r="U3046" s="102">
        <f>'Inventory Ref Sheet'!N3046</f>
        <v>0</v>
      </c>
      <c r="V3046" s="59">
        <f>'Inventory Ref Sheet'!O3046</f>
        <v>0</v>
      </c>
      <c r="W3046" s="59">
        <f>'Inventory Ref Sheet'!R3046</f>
        <v>0</v>
      </c>
      <c r="X3046" s="59">
        <f>'Inventory Ref Sheet'!S3046</f>
        <v>0</v>
      </c>
      <c r="Y3046" s="100" t="str">
        <f ca="1">IF('Inventory Ref Sheet'!U3046&gt;0,YEAR(TODAY())-'Inventory Ref Sheet'!U3046,"")</f>
        <v/>
      </c>
      <c r="Z3046" s="95">
        <f>'Inventory Ref Sheet'!W3046</f>
        <v>0</v>
      </c>
      <c r="AA3046" s="60">
        <f>'Inventory Ref Sheet'!X3046</f>
        <v>0</v>
      </c>
      <c r="AB3046" s="61"/>
      <c r="AC3046" s="97" t="str">
        <f t="shared" si="160"/>
        <v/>
      </c>
      <c r="AD3046" s="59">
        <f>'Inventory Ref Sheet'!Y3046</f>
        <v>0</v>
      </c>
      <c r="AE3046" s="59">
        <f>'Inventory Ref Sheet'!Z3046</f>
        <v>0</v>
      </c>
      <c r="AF3046" s="102">
        <f>'Inventory Ref Sheet'!AA3046</f>
        <v>0</v>
      </c>
      <c r="AG3046" s="59">
        <f>'Inventory Ref Sheet'!AD3046</f>
        <v>0</v>
      </c>
      <c r="AH3046" s="59">
        <f>'Inventory Ref Sheet'!AE3046</f>
        <v>0</v>
      </c>
      <c r="AI3046" s="100" t="str">
        <f ca="1">IF('Inventory Ref Sheet'!AG3046&gt;0,YEAR(TODAY())-'Inventory Ref Sheet'!AG3046,"")</f>
        <v/>
      </c>
      <c r="AJ3046" s="99"/>
      <c r="AK3046" s="60">
        <f>'Inventory Ref Sheet'!AJ3046</f>
        <v>0</v>
      </c>
      <c r="AL3046" s="99"/>
      <c r="AM3046" s="97" t="str">
        <f t="shared" si="161"/>
        <v/>
      </c>
    </row>
    <row r="3047" spans="10:39" x14ac:dyDescent="0.25">
      <c r="J3047" s="59">
        <f>'Inventory Ref Sheet'!AK3047</f>
        <v>0</v>
      </c>
      <c r="K3047" s="59">
        <f>'Inventory Ref Sheet'!AL3047</f>
        <v>0</v>
      </c>
      <c r="L3047" s="59">
        <f>'Inventory Ref Sheet'!AM3047</f>
        <v>0</v>
      </c>
      <c r="M3047" s="59">
        <f>'Inventory Ref Sheet'!AP3047</f>
        <v>0</v>
      </c>
      <c r="N3047" s="59">
        <f>'Inventory Ref Sheet'!AQ3047</f>
        <v>0</v>
      </c>
      <c r="O3047" s="100" t="str">
        <f ca="1">IF('Inventory Ref Sheet'!AS3047&gt;0,YEAR(TODAY())-'Inventory Ref Sheet'!AS3047,"")</f>
        <v/>
      </c>
      <c r="P3047" s="95">
        <f>'Inventory Ref Sheet'!AU3047</f>
        <v>0</v>
      </c>
      <c r="Q3047" s="60">
        <f>'Inventory Ref Sheet'!AV3047</f>
        <v>0</v>
      </c>
      <c r="R3047" s="61"/>
      <c r="S3047" s="100" t="str">
        <f t="shared" si="159"/>
        <v/>
      </c>
      <c r="T3047" s="59">
        <f>'Inventory Ref Sheet'!M3047</f>
        <v>0</v>
      </c>
      <c r="U3047" s="102">
        <f>'Inventory Ref Sheet'!N3047</f>
        <v>0</v>
      </c>
      <c r="V3047" s="59">
        <f>'Inventory Ref Sheet'!O3047</f>
        <v>0</v>
      </c>
      <c r="W3047" s="59">
        <f>'Inventory Ref Sheet'!R3047</f>
        <v>0</v>
      </c>
      <c r="X3047" s="59">
        <f>'Inventory Ref Sheet'!S3047</f>
        <v>0</v>
      </c>
      <c r="Y3047" s="100" t="str">
        <f ca="1">IF('Inventory Ref Sheet'!U3047&gt;0,YEAR(TODAY())-'Inventory Ref Sheet'!U3047,"")</f>
        <v/>
      </c>
      <c r="Z3047" s="95">
        <f>'Inventory Ref Sheet'!W3047</f>
        <v>0</v>
      </c>
      <c r="AA3047" s="60">
        <f>'Inventory Ref Sheet'!X3047</f>
        <v>0</v>
      </c>
      <c r="AB3047" s="61"/>
      <c r="AC3047" s="97" t="str">
        <f t="shared" si="160"/>
        <v/>
      </c>
      <c r="AD3047" s="59">
        <f>'Inventory Ref Sheet'!Y3047</f>
        <v>0</v>
      </c>
      <c r="AE3047" s="59">
        <f>'Inventory Ref Sheet'!Z3047</f>
        <v>0</v>
      </c>
      <c r="AF3047" s="102">
        <f>'Inventory Ref Sheet'!AA3047</f>
        <v>0</v>
      </c>
      <c r="AG3047" s="59">
        <f>'Inventory Ref Sheet'!AD3047</f>
        <v>0</v>
      </c>
      <c r="AH3047" s="59">
        <f>'Inventory Ref Sheet'!AE3047</f>
        <v>0</v>
      </c>
      <c r="AI3047" s="100" t="str">
        <f ca="1">IF('Inventory Ref Sheet'!AG3047&gt;0,YEAR(TODAY())-'Inventory Ref Sheet'!AG3047,"")</f>
        <v/>
      </c>
      <c r="AJ3047" s="99"/>
      <c r="AK3047" s="60">
        <f>'Inventory Ref Sheet'!AJ3047</f>
        <v>0</v>
      </c>
      <c r="AL3047" s="99"/>
      <c r="AM3047" s="97" t="str">
        <f t="shared" si="161"/>
        <v/>
      </c>
    </row>
    <row r="3048" spans="10:39" x14ac:dyDescent="0.25">
      <c r="J3048" s="59">
        <f>'Inventory Ref Sheet'!AK3048</f>
        <v>0</v>
      </c>
      <c r="K3048" s="59">
        <f>'Inventory Ref Sheet'!AL3048</f>
        <v>0</v>
      </c>
      <c r="L3048" s="59">
        <f>'Inventory Ref Sheet'!AM3048</f>
        <v>0</v>
      </c>
      <c r="M3048" s="59">
        <f>'Inventory Ref Sheet'!AP3048</f>
        <v>0</v>
      </c>
      <c r="N3048" s="59">
        <f>'Inventory Ref Sheet'!AQ3048</f>
        <v>0</v>
      </c>
      <c r="O3048" s="100" t="str">
        <f ca="1">IF('Inventory Ref Sheet'!AS3048&gt;0,YEAR(TODAY())-'Inventory Ref Sheet'!AS3048,"")</f>
        <v/>
      </c>
      <c r="P3048" s="95">
        <f>'Inventory Ref Sheet'!AU3048</f>
        <v>0</v>
      </c>
      <c r="Q3048" s="60">
        <f>'Inventory Ref Sheet'!AV3048</f>
        <v>0</v>
      </c>
      <c r="R3048" s="61"/>
      <c r="S3048" s="100" t="str">
        <f t="shared" si="159"/>
        <v/>
      </c>
      <c r="T3048" s="59">
        <f>'Inventory Ref Sheet'!M3048</f>
        <v>0</v>
      </c>
      <c r="U3048" s="102">
        <f>'Inventory Ref Sheet'!N3048</f>
        <v>0</v>
      </c>
      <c r="V3048" s="59">
        <f>'Inventory Ref Sheet'!O3048</f>
        <v>0</v>
      </c>
      <c r="W3048" s="59">
        <f>'Inventory Ref Sheet'!R3048</f>
        <v>0</v>
      </c>
      <c r="X3048" s="59">
        <f>'Inventory Ref Sheet'!S3048</f>
        <v>0</v>
      </c>
      <c r="Y3048" s="100" t="str">
        <f ca="1">IF('Inventory Ref Sheet'!U3048&gt;0,YEAR(TODAY())-'Inventory Ref Sheet'!U3048,"")</f>
        <v/>
      </c>
      <c r="Z3048" s="95">
        <f>'Inventory Ref Sheet'!W3048</f>
        <v>0</v>
      </c>
      <c r="AA3048" s="60">
        <f>'Inventory Ref Sheet'!X3048</f>
        <v>0</v>
      </c>
      <c r="AB3048" s="61"/>
      <c r="AC3048" s="97" t="str">
        <f t="shared" si="160"/>
        <v/>
      </c>
      <c r="AD3048" s="59">
        <f>'Inventory Ref Sheet'!Y3048</f>
        <v>0</v>
      </c>
      <c r="AE3048" s="59">
        <f>'Inventory Ref Sheet'!Z3048</f>
        <v>0</v>
      </c>
      <c r="AF3048" s="102">
        <f>'Inventory Ref Sheet'!AA3048</f>
        <v>0</v>
      </c>
      <c r="AG3048" s="59">
        <f>'Inventory Ref Sheet'!AD3048</f>
        <v>0</v>
      </c>
      <c r="AH3048" s="59">
        <f>'Inventory Ref Sheet'!AE3048</f>
        <v>0</v>
      </c>
      <c r="AI3048" s="100" t="str">
        <f ca="1">IF('Inventory Ref Sheet'!AG3048&gt;0,YEAR(TODAY())-'Inventory Ref Sheet'!AG3048,"")</f>
        <v/>
      </c>
      <c r="AJ3048" s="99"/>
      <c r="AK3048" s="60">
        <f>'Inventory Ref Sheet'!AJ3048</f>
        <v>0</v>
      </c>
      <c r="AL3048" s="99"/>
      <c r="AM3048" s="97" t="str">
        <f t="shared" si="161"/>
        <v/>
      </c>
    </row>
    <row r="3049" spans="10:39" x14ac:dyDescent="0.25">
      <c r="J3049" s="59">
        <f>'Inventory Ref Sheet'!AK3049</f>
        <v>0</v>
      </c>
      <c r="K3049" s="59">
        <f>'Inventory Ref Sheet'!AL3049</f>
        <v>0</v>
      </c>
      <c r="L3049" s="59">
        <f>'Inventory Ref Sheet'!AM3049</f>
        <v>0</v>
      </c>
      <c r="M3049" s="59">
        <f>'Inventory Ref Sheet'!AP3049</f>
        <v>0</v>
      </c>
      <c r="N3049" s="59">
        <f>'Inventory Ref Sheet'!AQ3049</f>
        <v>0</v>
      </c>
      <c r="O3049" s="100" t="str">
        <f ca="1">IF('Inventory Ref Sheet'!AS3049&gt;0,YEAR(TODAY())-'Inventory Ref Sheet'!AS3049,"")</f>
        <v/>
      </c>
      <c r="P3049" s="95">
        <f>'Inventory Ref Sheet'!AU3049</f>
        <v>0</v>
      </c>
      <c r="Q3049" s="60">
        <f>'Inventory Ref Sheet'!AV3049</f>
        <v>0</v>
      </c>
      <c r="R3049" s="61"/>
      <c r="S3049" s="100" t="str">
        <f t="shared" si="159"/>
        <v/>
      </c>
      <c r="T3049" s="59">
        <f>'Inventory Ref Sheet'!M3049</f>
        <v>0</v>
      </c>
      <c r="U3049" s="102">
        <f>'Inventory Ref Sheet'!N3049</f>
        <v>0</v>
      </c>
      <c r="V3049" s="59">
        <f>'Inventory Ref Sheet'!O3049</f>
        <v>0</v>
      </c>
      <c r="W3049" s="59">
        <f>'Inventory Ref Sheet'!R3049</f>
        <v>0</v>
      </c>
      <c r="X3049" s="59">
        <f>'Inventory Ref Sheet'!S3049</f>
        <v>0</v>
      </c>
      <c r="Y3049" s="100" t="str">
        <f ca="1">IF('Inventory Ref Sheet'!U3049&gt;0,YEAR(TODAY())-'Inventory Ref Sheet'!U3049,"")</f>
        <v/>
      </c>
      <c r="Z3049" s="95">
        <f>'Inventory Ref Sheet'!W3049</f>
        <v>0</v>
      </c>
      <c r="AA3049" s="60">
        <f>'Inventory Ref Sheet'!X3049</f>
        <v>0</v>
      </c>
      <c r="AB3049" s="61"/>
      <c r="AC3049" s="97" t="str">
        <f t="shared" si="160"/>
        <v/>
      </c>
      <c r="AD3049" s="59">
        <f>'Inventory Ref Sheet'!Y3049</f>
        <v>0</v>
      </c>
      <c r="AE3049" s="59">
        <f>'Inventory Ref Sheet'!Z3049</f>
        <v>0</v>
      </c>
      <c r="AF3049" s="102">
        <f>'Inventory Ref Sheet'!AA3049</f>
        <v>0</v>
      </c>
      <c r="AG3049" s="59">
        <f>'Inventory Ref Sheet'!AD3049</f>
        <v>0</v>
      </c>
      <c r="AH3049" s="59">
        <f>'Inventory Ref Sheet'!AE3049</f>
        <v>0</v>
      </c>
      <c r="AI3049" s="100" t="str">
        <f ca="1">IF('Inventory Ref Sheet'!AG3049&gt;0,YEAR(TODAY())-'Inventory Ref Sheet'!AG3049,"")</f>
        <v/>
      </c>
      <c r="AJ3049" s="99"/>
      <c r="AK3049" s="60">
        <f>'Inventory Ref Sheet'!AJ3049</f>
        <v>0</v>
      </c>
      <c r="AL3049" s="99"/>
      <c r="AM3049" s="97" t="str">
        <f t="shared" si="161"/>
        <v/>
      </c>
    </row>
    <row r="3050" spans="10:39" x14ac:dyDescent="0.25">
      <c r="J3050" s="59">
        <f>'Inventory Ref Sheet'!AK3050</f>
        <v>0</v>
      </c>
      <c r="K3050" s="59">
        <f>'Inventory Ref Sheet'!AL3050</f>
        <v>0</v>
      </c>
      <c r="L3050" s="59">
        <f>'Inventory Ref Sheet'!AM3050</f>
        <v>0</v>
      </c>
      <c r="M3050" s="59">
        <f>'Inventory Ref Sheet'!AP3050</f>
        <v>0</v>
      </c>
      <c r="N3050" s="59">
        <f>'Inventory Ref Sheet'!AQ3050</f>
        <v>0</v>
      </c>
      <c r="O3050" s="100" t="str">
        <f ca="1">IF('Inventory Ref Sheet'!AS3050&gt;0,YEAR(TODAY())-'Inventory Ref Sheet'!AS3050,"")</f>
        <v/>
      </c>
      <c r="P3050" s="95">
        <f>'Inventory Ref Sheet'!AU3050</f>
        <v>0</v>
      </c>
      <c r="Q3050" s="60">
        <f>'Inventory Ref Sheet'!AV3050</f>
        <v>0</v>
      </c>
      <c r="R3050" s="61"/>
      <c r="S3050" s="100" t="str">
        <f t="shared" si="159"/>
        <v/>
      </c>
      <c r="T3050" s="59">
        <f>'Inventory Ref Sheet'!M3050</f>
        <v>0</v>
      </c>
      <c r="U3050" s="102">
        <f>'Inventory Ref Sheet'!N3050</f>
        <v>0</v>
      </c>
      <c r="V3050" s="59">
        <f>'Inventory Ref Sheet'!O3050</f>
        <v>0</v>
      </c>
      <c r="W3050" s="59">
        <f>'Inventory Ref Sheet'!R3050</f>
        <v>0</v>
      </c>
      <c r="X3050" s="59">
        <f>'Inventory Ref Sheet'!S3050</f>
        <v>0</v>
      </c>
      <c r="Y3050" s="100" t="str">
        <f ca="1">IF('Inventory Ref Sheet'!U3050&gt;0,YEAR(TODAY())-'Inventory Ref Sheet'!U3050,"")</f>
        <v/>
      </c>
      <c r="Z3050" s="95">
        <f>'Inventory Ref Sheet'!W3050</f>
        <v>0</v>
      </c>
      <c r="AA3050" s="60">
        <f>'Inventory Ref Sheet'!X3050</f>
        <v>0</v>
      </c>
      <c r="AB3050" s="61"/>
      <c r="AC3050" s="97" t="str">
        <f t="shared" si="160"/>
        <v/>
      </c>
      <c r="AD3050" s="59">
        <f>'Inventory Ref Sheet'!Y3050</f>
        <v>0</v>
      </c>
      <c r="AE3050" s="59">
        <f>'Inventory Ref Sheet'!Z3050</f>
        <v>0</v>
      </c>
      <c r="AF3050" s="102">
        <f>'Inventory Ref Sheet'!AA3050</f>
        <v>0</v>
      </c>
      <c r="AG3050" s="59">
        <f>'Inventory Ref Sheet'!AD3050</f>
        <v>0</v>
      </c>
      <c r="AH3050" s="59">
        <f>'Inventory Ref Sheet'!AE3050</f>
        <v>0</v>
      </c>
      <c r="AI3050" s="100" t="str">
        <f ca="1">IF('Inventory Ref Sheet'!AG3050&gt;0,YEAR(TODAY())-'Inventory Ref Sheet'!AG3050,"")</f>
        <v/>
      </c>
      <c r="AJ3050" s="99"/>
      <c r="AK3050" s="60">
        <f>'Inventory Ref Sheet'!AJ3050</f>
        <v>0</v>
      </c>
      <c r="AL3050" s="99"/>
      <c r="AM3050" s="97" t="str">
        <f t="shared" si="161"/>
        <v/>
      </c>
    </row>
    <row r="3051" spans="10:39" x14ac:dyDescent="0.25">
      <c r="J3051" s="59">
        <f>'Inventory Ref Sheet'!AK3051</f>
        <v>0</v>
      </c>
      <c r="K3051" s="59">
        <f>'Inventory Ref Sheet'!AL3051</f>
        <v>0</v>
      </c>
      <c r="L3051" s="59">
        <f>'Inventory Ref Sheet'!AM3051</f>
        <v>0</v>
      </c>
      <c r="M3051" s="59">
        <f>'Inventory Ref Sheet'!AP3051</f>
        <v>0</v>
      </c>
      <c r="N3051" s="59">
        <f>'Inventory Ref Sheet'!AQ3051</f>
        <v>0</v>
      </c>
      <c r="O3051" s="100" t="str">
        <f ca="1">IF('Inventory Ref Sheet'!AS3051&gt;0,YEAR(TODAY())-'Inventory Ref Sheet'!AS3051,"")</f>
        <v/>
      </c>
      <c r="P3051" s="95">
        <f>'Inventory Ref Sheet'!AU3051</f>
        <v>0</v>
      </c>
      <c r="Q3051" s="60">
        <f>'Inventory Ref Sheet'!AV3051</f>
        <v>0</v>
      </c>
      <c r="R3051" s="61"/>
      <c r="S3051" s="100" t="str">
        <f t="shared" si="159"/>
        <v/>
      </c>
      <c r="T3051" s="59">
        <f>'Inventory Ref Sheet'!M3051</f>
        <v>0</v>
      </c>
      <c r="U3051" s="102">
        <f>'Inventory Ref Sheet'!N3051</f>
        <v>0</v>
      </c>
      <c r="V3051" s="59">
        <f>'Inventory Ref Sheet'!O3051</f>
        <v>0</v>
      </c>
      <c r="W3051" s="59">
        <f>'Inventory Ref Sheet'!R3051</f>
        <v>0</v>
      </c>
      <c r="X3051" s="59">
        <f>'Inventory Ref Sheet'!S3051</f>
        <v>0</v>
      </c>
      <c r="Y3051" s="100" t="str">
        <f ca="1">IF('Inventory Ref Sheet'!U3051&gt;0,YEAR(TODAY())-'Inventory Ref Sheet'!U3051,"")</f>
        <v/>
      </c>
      <c r="Z3051" s="95">
        <f>'Inventory Ref Sheet'!W3051</f>
        <v>0</v>
      </c>
      <c r="AA3051" s="60">
        <f>'Inventory Ref Sheet'!X3051</f>
        <v>0</v>
      </c>
      <c r="AB3051" s="61"/>
      <c r="AC3051" s="97" t="str">
        <f t="shared" si="160"/>
        <v/>
      </c>
      <c r="AD3051" s="59">
        <f>'Inventory Ref Sheet'!Y3051</f>
        <v>0</v>
      </c>
      <c r="AE3051" s="59">
        <f>'Inventory Ref Sheet'!Z3051</f>
        <v>0</v>
      </c>
      <c r="AF3051" s="102">
        <f>'Inventory Ref Sheet'!AA3051</f>
        <v>0</v>
      </c>
      <c r="AG3051" s="59">
        <f>'Inventory Ref Sheet'!AD3051</f>
        <v>0</v>
      </c>
      <c r="AH3051" s="59">
        <f>'Inventory Ref Sheet'!AE3051</f>
        <v>0</v>
      </c>
      <c r="AI3051" s="100" t="str">
        <f ca="1">IF('Inventory Ref Sheet'!AG3051&gt;0,YEAR(TODAY())-'Inventory Ref Sheet'!AG3051,"")</f>
        <v/>
      </c>
      <c r="AJ3051" s="99"/>
      <c r="AK3051" s="60">
        <f>'Inventory Ref Sheet'!AJ3051</f>
        <v>0</v>
      </c>
      <c r="AL3051" s="99"/>
      <c r="AM3051" s="97" t="str">
        <f t="shared" si="161"/>
        <v/>
      </c>
    </row>
    <row r="3052" spans="10:39" x14ac:dyDescent="0.25">
      <c r="J3052" s="59">
        <f>'Inventory Ref Sheet'!AK3052</f>
        <v>0</v>
      </c>
      <c r="K3052" s="59">
        <f>'Inventory Ref Sheet'!AL3052</f>
        <v>0</v>
      </c>
      <c r="L3052" s="59">
        <f>'Inventory Ref Sheet'!AM3052</f>
        <v>0</v>
      </c>
      <c r="M3052" s="59">
        <f>'Inventory Ref Sheet'!AP3052</f>
        <v>0</v>
      </c>
      <c r="N3052" s="59">
        <f>'Inventory Ref Sheet'!AQ3052</f>
        <v>0</v>
      </c>
      <c r="O3052" s="100" t="str">
        <f ca="1">IF('Inventory Ref Sheet'!AS3052&gt;0,YEAR(TODAY())-'Inventory Ref Sheet'!AS3052,"")</f>
        <v/>
      </c>
      <c r="P3052" s="95">
        <f>'Inventory Ref Sheet'!AU3052</f>
        <v>0</v>
      </c>
      <c r="Q3052" s="60">
        <f>'Inventory Ref Sheet'!AV3052</f>
        <v>0</v>
      </c>
      <c r="R3052" s="61"/>
      <c r="S3052" s="100" t="str">
        <f t="shared" si="159"/>
        <v/>
      </c>
      <c r="T3052" s="59">
        <f>'Inventory Ref Sheet'!M3052</f>
        <v>0</v>
      </c>
      <c r="U3052" s="102">
        <f>'Inventory Ref Sheet'!N3052</f>
        <v>0</v>
      </c>
      <c r="V3052" s="59">
        <f>'Inventory Ref Sheet'!O3052</f>
        <v>0</v>
      </c>
      <c r="W3052" s="59">
        <f>'Inventory Ref Sheet'!R3052</f>
        <v>0</v>
      </c>
      <c r="X3052" s="59">
        <f>'Inventory Ref Sheet'!S3052</f>
        <v>0</v>
      </c>
      <c r="Y3052" s="100" t="str">
        <f ca="1">IF('Inventory Ref Sheet'!U3052&gt;0,YEAR(TODAY())-'Inventory Ref Sheet'!U3052,"")</f>
        <v/>
      </c>
      <c r="Z3052" s="95">
        <f>'Inventory Ref Sheet'!W3052</f>
        <v>0</v>
      </c>
      <c r="AA3052" s="60">
        <f>'Inventory Ref Sheet'!X3052</f>
        <v>0</v>
      </c>
      <c r="AB3052" s="61"/>
      <c r="AC3052" s="97" t="str">
        <f t="shared" si="160"/>
        <v/>
      </c>
      <c r="AD3052" s="59">
        <f>'Inventory Ref Sheet'!Y3052</f>
        <v>0</v>
      </c>
      <c r="AE3052" s="59">
        <f>'Inventory Ref Sheet'!Z3052</f>
        <v>0</v>
      </c>
      <c r="AF3052" s="102">
        <f>'Inventory Ref Sheet'!AA3052</f>
        <v>0</v>
      </c>
      <c r="AG3052" s="59">
        <f>'Inventory Ref Sheet'!AD3052</f>
        <v>0</v>
      </c>
      <c r="AH3052" s="59">
        <f>'Inventory Ref Sheet'!AE3052</f>
        <v>0</v>
      </c>
      <c r="AI3052" s="100" t="str">
        <f ca="1">IF('Inventory Ref Sheet'!AG3052&gt;0,YEAR(TODAY())-'Inventory Ref Sheet'!AG3052,"")</f>
        <v/>
      </c>
      <c r="AJ3052" s="99"/>
      <c r="AK3052" s="60">
        <f>'Inventory Ref Sheet'!AJ3052</f>
        <v>0</v>
      </c>
      <c r="AL3052" s="99"/>
      <c r="AM3052" s="97" t="str">
        <f t="shared" si="161"/>
        <v/>
      </c>
    </row>
    <row r="3053" spans="10:39" x14ac:dyDescent="0.25">
      <c r="J3053" s="59">
        <f>'Inventory Ref Sheet'!AK3053</f>
        <v>0</v>
      </c>
      <c r="K3053" s="59">
        <f>'Inventory Ref Sheet'!AL3053</f>
        <v>0</v>
      </c>
      <c r="L3053" s="59">
        <f>'Inventory Ref Sheet'!AM3053</f>
        <v>0</v>
      </c>
      <c r="M3053" s="59">
        <f>'Inventory Ref Sheet'!AP3053</f>
        <v>0</v>
      </c>
      <c r="N3053" s="59">
        <f>'Inventory Ref Sheet'!AQ3053</f>
        <v>0</v>
      </c>
      <c r="O3053" s="100" t="str">
        <f ca="1">IF('Inventory Ref Sheet'!AS3053&gt;0,YEAR(TODAY())-'Inventory Ref Sheet'!AS3053,"")</f>
        <v/>
      </c>
      <c r="P3053" s="95">
        <f>'Inventory Ref Sheet'!AU3053</f>
        <v>0</v>
      </c>
      <c r="Q3053" s="60">
        <f>'Inventory Ref Sheet'!AV3053</f>
        <v>0</v>
      </c>
      <c r="R3053" s="61"/>
      <c r="S3053" s="100" t="str">
        <f t="shared" si="159"/>
        <v/>
      </c>
      <c r="T3053" s="59">
        <f>'Inventory Ref Sheet'!M3053</f>
        <v>0</v>
      </c>
      <c r="U3053" s="102">
        <f>'Inventory Ref Sheet'!N3053</f>
        <v>0</v>
      </c>
      <c r="V3053" s="59">
        <f>'Inventory Ref Sheet'!O3053</f>
        <v>0</v>
      </c>
      <c r="W3053" s="59">
        <f>'Inventory Ref Sheet'!R3053</f>
        <v>0</v>
      </c>
      <c r="X3053" s="59">
        <f>'Inventory Ref Sheet'!S3053</f>
        <v>0</v>
      </c>
      <c r="Y3053" s="100" t="str">
        <f ca="1">IF('Inventory Ref Sheet'!U3053&gt;0,YEAR(TODAY())-'Inventory Ref Sheet'!U3053,"")</f>
        <v/>
      </c>
      <c r="Z3053" s="95">
        <f>'Inventory Ref Sheet'!W3053</f>
        <v>0</v>
      </c>
      <c r="AA3053" s="60">
        <f>'Inventory Ref Sheet'!X3053</f>
        <v>0</v>
      </c>
      <c r="AB3053" s="61"/>
      <c r="AC3053" s="97" t="str">
        <f t="shared" si="160"/>
        <v/>
      </c>
      <c r="AD3053" s="59">
        <f>'Inventory Ref Sheet'!Y3053</f>
        <v>0</v>
      </c>
      <c r="AE3053" s="59">
        <f>'Inventory Ref Sheet'!Z3053</f>
        <v>0</v>
      </c>
      <c r="AF3053" s="102">
        <f>'Inventory Ref Sheet'!AA3053</f>
        <v>0</v>
      </c>
      <c r="AG3053" s="59">
        <f>'Inventory Ref Sheet'!AD3053</f>
        <v>0</v>
      </c>
      <c r="AH3053" s="59">
        <f>'Inventory Ref Sheet'!AE3053</f>
        <v>0</v>
      </c>
      <c r="AI3053" s="100" t="str">
        <f ca="1">IF('Inventory Ref Sheet'!AG3053&gt;0,YEAR(TODAY())-'Inventory Ref Sheet'!AG3053,"")</f>
        <v/>
      </c>
      <c r="AJ3053" s="99"/>
      <c r="AK3053" s="60">
        <f>'Inventory Ref Sheet'!AJ3053</f>
        <v>0</v>
      </c>
      <c r="AL3053" s="99"/>
      <c r="AM3053" s="97" t="str">
        <f t="shared" si="161"/>
        <v/>
      </c>
    </row>
    <row r="3054" spans="10:39" x14ac:dyDescent="0.25">
      <c r="J3054" s="59">
        <f>'Inventory Ref Sheet'!AK3054</f>
        <v>0</v>
      </c>
      <c r="K3054" s="59">
        <f>'Inventory Ref Sheet'!AL3054</f>
        <v>0</v>
      </c>
      <c r="L3054" s="59">
        <f>'Inventory Ref Sheet'!AM3054</f>
        <v>0</v>
      </c>
      <c r="M3054" s="59">
        <f>'Inventory Ref Sheet'!AP3054</f>
        <v>0</v>
      </c>
      <c r="N3054" s="59">
        <f>'Inventory Ref Sheet'!AQ3054</f>
        <v>0</v>
      </c>
      <c r="O3054" s="100" t="str">
        <f ca="1">IF('Inventory Ref Sheet'!AS3054&gt;0,YEAR(TODAY())-'Inventory Ref Sheet'!AS3054,"")</f>
        <v/>
      </c>
      <c r="P3054" s="95">
        <f>'Inventory Ref Sheet'!AU3054</f>
        <v>0</v>
      </c>
      <c r="Q3054" s="60">
        <f>'Inventory Ref Sheet'!AV3054</f>
        <v>0</v>
      </c>
      <c r="R3054" s="61"/>
      <c r="S3054" s="100" t="str">
        <f t="shared" si="159"/>
        <v/>
      </c>
      <c r="T3054" s="59">
        <f>'Inventory Ref Sheet'!M3054</f>
        <v>0</v>
      </c>
      <c r="U3054" s="102">
        <f>'Inventory Ref Sheet'!N3054</f>
        <v>0</v>
      </c>
      <c r="V3054" s="59">
        <f>'Inventory Ref Sheet'!O3054</f>
        <v>0</v>
      </c>
      <c r="W3054" s="59">
        <f>'Inventory Ref Sheet'!R3054</f>
        <v>0</v>
      </c>
      <c r="X3054" s="59">
        <f>'Inventory Ref Sheet'!S3054</f>
        <v>0</v>
      </c>
      <c r="Y3054" s="100" t="str">
        <f ca="1">IF('Inventory Ref Sheet'!U3054&gt;0,YEAR(TODAY())-'Inventory Ref Sheet'!U3054,"")</f>
        <v/>
      </c>
      <c r="Z3054" s="95">
        <f>'Inventory Ref Sheet'!W3054</f>
        <v>0</v>
      </c>
      <c r="AA3054" s="60">
        <f>'Inventory Ref Sheet'!X3054</f>
        <v>0</v>
      </c>
      <c r="AB3054" s="61"/>
      <c r="AC3054" s="97" t="str">
        <f t="shared" si="160"/>
        <v/>
      </c>
      <c r="AD3054" s="59">
        <f>'Inventory Ref Sheet'!Y3054</f>
        <v>0</v>
      </c>
      <c r="AE3054" s="59">
        <f>'Inventory Ref Sheet'!Z3054</f>
        <v>0</v>
      </c>
      <c r="AF3054" s="102">
        <f>'Inventory Ref Sheet'!AA3054</f>
        <v>0</v>
      </c>
      <c r="AG3054" s="59">
        <f>'Inventory Ref Sheet'!AD3054</f>
        <v>0</v>
      </c>
      <c r="AH3054" s="59">
        <f>'Inventory Ref Sheet'!AE3054</f>
        <v>0</v>
      </c>
      <c r="AI3054" s="100" t="str">
        <f ca="1">IF('Inventory Ref Sheet'!AG3054&gt;0,YEAR(TODAY())-'Inventory Ref Sheet'!AG3054,"")</f>
        <v/>
      </c>
      <c r="AJ3054" s="99"/>
      <c r="AK3054" s="60">
        <f>'Inventory Ref Sheet'!AJ3054</f>
        <v>0</v>
      </c>
      <c r="AL3054" s="99"/>
      <c r="AM3054" s="97" t="str">
        <f t="shared" si="161"/>
        <v/>
      </c>
    </row>
    <row r="3055" spans="10:39" x14ac:dyDescent="0.25">
      <c r="J3055" s="59">
        <f>'Inventory Ref Sheet'!AK3055</f>
        <v>0</v>
      </c>
      <c r="K3055" s="59">
        <f>'Inventory Ref Sheet'!AL3055</f>
        <v>0</v>
      </c>
      <c r="L3055" s="59">
        <f>'Inventory Ref Sheet'!AM3055</f>
        <v>0</v>
      </c>
      <c r="M3055" s="59">
        <f>'Inventory Ref Sheet'!AP3055</f>
        <v>0</v>
      </c>
      <c r="N3055" s="59">
        <f>'Inventory Ref Sheet'!AQ3055</f>
        <v>0</v>
      </c>
      <c r="O3055" s="100" t="str">
        <f ca="1">IF('Inventory Ref Sheet'!AS3055&gt;0,YEAR(TODAY())-'Inventory Ref Sheet'!AS3055,"")</f>
        <v/>
      </c>
      <c r="P3055" s="95">
        <f>'Inventory Ref Sheet'!AU3055</f>
        <v>0</v>
      </c>
      <c r="Q3055" s="60">
        <f>'Inventory Ref Sheet'!AV3055</f>
        <v>0</v>
      </c>
      <c r="R3055" s="61"/>
      <c r="S3055" s="100" t="str">
        <f t="shared" si="159"/>
        <v/>
      </c>
      <c r="T3055" s="59">
        <f>'Inventory Ref Sheet'!M3055</f>
        <v>0</v>
      </c>
      <c r="U3055" s="102">
        <f>'Inventory Ref Sheet'!N3055</f>
        <v>0</v>
      </c>
      <c r="V3055" s="59">
        <f>'Inventory Ref Sheet'!O3055</f>
        <v>0</v>
      </c>
      <c r="W3055" s="59">
        <f>'Inventory Ref Sheet'!R3055</f>
        <v>0</v>
      </c>
      <c r="X3055" s="59">
        <f>'Inventory Ref Sheet'!S3055</f>
        <v>0</v>
      </c>
      <c r="Y3055" s="100" t="str">
        <f ca="1">IF('Inventory Ref Sheet'!U3055&gt;0,YEAR(TODAY())-'Inventory Ref Sheet'!U3055,"")</f>
        <v/>
      </c>
      <c r="Z3055" s="95">
        <f>'Inventory Ref Sheet'!W3055</f>
        <v>0</v>
      </c>
      <c r="AA3055" s="60">
        <f>'Inventory Ref Sheet'!X3055</f>
        <v>0</v>
      </c>
      <c r="AB3055" s="61"/>
      <c r="AC3055" s="97" t="str">
        <f t="shared" si="160"/>
        <v/>
      </c>
      <c r="AD3055" s="59">
        <f>'Inventory Ref Sheet'!Y3055</f>
        <v>0</v>
      </c>
      <c r="AE3055" s="59">
        <f>'Inventory Ref Sheet'!Z3055</f>
        <v>0</v>
      </c>
      <c r="AF3055" s="102">
        <f>'Inventory Ref Sheet'!AA3055</f>
        <v>0</v>
      </c>
      <c r="AG3055" s="59">
        <f>'Inventory Ref Sheet'!AD3055</f>
        <v>0</v>
      </c>
      <c r="AH3055" s="59">
        <f>'Inventory Ref Sheet'!AE3055</f>
        <v>0</v>
      </c>
      <c r="AI3055" s="100" t="str">
        <f ca="1">IF('Inventory Ref Sheet'!AG3055&gt;0,YEAR(TODAY())-'Inventory Ref Sheet'!AG3055,"")</f>
        <v/>
      </c>
      <c r="AJ3055" s="99"/>
      <c r="AK3055" s="60">
        <f>'Inventory Ref Sheet'!AJ3055</f>
        <v>0</v>
      </c>
      <c r="AL3055" s="99"/>
      <c r="AM3055" s="97" t="str">
        <f t="shared" si="161"/>
        <v/>
      </c>
    </row>
    <row r="3056" spans="10:39" x14ac:dyDescent="0.25">
      <c r="J3056" s="59">
        <f>'Inventory Ref Sheet'!AK3056</f>
        <v>0</v>
      </c>
      <c r="K3056" s="59">
        <f>'Inventory Ref Sheet'!AL3056</f>
        <v>0</v>
      </c>
      <c r="L3056" s="59">
        <f>'Inventory Ref Sheet'!AM3056</f>
        <v>0</v>
      </c>
      <c r="M3056" s="59">
        <f>'Inventory Ref Sheet'!AP3056</f>
        <v>0</v>
      </c>
      <c r="N3056" s="59">
        <f>'Inventory Ref Sheet'!AQ3056</f>
        <v>0</v>
      </c>
      <c r="O3056" s="100" t="str">
        <f ca="1">IF('Inventory Ref Sheet'!AS3056&gt;0,YEAR(TODAY())-'Inventory Ref Sheet'!AS3056,"")</f>
        <v/>
      </c>
      <c r="P3056" s="95">
        <f>'Inventory Ref Sheet'!AU3056</f>
        <v>0</v>
      </c>
      <c r="Q3056" s="60">
        <f>'Inventory Ref Sheet'!AV3056</f>
        <v>0</v>
      </c>
      <c r="R3056" s="61"/>
      <c r="S3056" s="100" t="str">
        <f t="shared" si="159"/>
        <v/>
      </c>
      <c r="T3056" s="59">
        <f>'Inventory Ref Sheet'!M3056</f>
        <v>0</v>
      </c>
      <c r="U3056" s="102">
        <f>'Inventory Ref Sheet'!N3056</f>
        <v>0</v>
      </c>
      <c r="V3056" s="59">
        <f>'Inventory Ref Sheet'!O3056</f>
        <v>0</v>
      </c>
      <c r="W3056" s="59">
        <f>'Inventory Ref Sheet'!R3056</f>
        <v>0</v>
      </c>
      <c r="X3056" s="59">
        <f>'Inventory Ref Sheet'!S3056</f>
        <v>0</v>
      </c>
      <c r="Y3056" s="100" t="str">
        <f ca="1">IF('Inventory Ref Sheet'!U3056&gt;0,YEAR(TODAY())-'Inventory Ref Sheet'!U3056,"")</f>
        <v/>
      </c>
      <c r="Z3056" s="95">
        <f>'Inventory Ref Sheet'!W3056</f>
        <v>0</v>
      </c>
      <c r="AA3056" s="60">
        <f>'Inventory Ref Sheet'!X3056</f>
        <v>0</v>
      </c>
      <c r="AB3056" s="61"/>
      <c r="AC3056" s="97" t="str">
        <f t="shared" si="160"/>
        <v/>
      </c>
      <c r="AD3056" s="59">
        <f>'Inventory Ref Sheet'!Y3056</f>
        <v>0</v>
      </c>
      <c r="AE3056" s="59">
        <f>'Inventory Ref Sheet'!Z3056</f>
        <v>0</v>
      </c>
      <c r="AF3056" s="102">
        <f>'Inventory Ref Sheet'!AA3056</f>
        <v>0</v>
      </c>
      <c r="AG3056" s="59">
        <f>'Inventory Ref Sheet'!AD3056</f>
        <v>0</v>
      </c>
      <c r="AH3056" s="59">
        <f>'Inventory Ref Sheet'!AE3056</f>
        <v>0</v>
      </c>
      <c r="AI3056" s="100" t="str">
        <f ca="1">IF('Inventory Ref Sheet'!AG3056&gt;0,YEAR(TODAY())-'Inventory Ref Sheet'!AG3056,"")</f>
        <v/>
      </c>
      <c r="AJ3056" s="99"/>
      <c r="AK3056" s="60">
        <f>'Inventory Ref Sheet'!AJ3056</f>
        <v>0</v>
      </c>
      <c r="AL3056" s="99"/>
      <c r="AM3056" s="97" t="str">
        <f t="shared" si="161"/>
        <v/>
      </c>
    </row>
    <row r="3057" spans="10:39" x14ac:dyDescent="0.25">
      <c r="J3057" s="59">
        <f>'Inventory Ref Sheet'!AK3057</f>
        <v>0</v>
      </c>
      <c r="K3057" s="59">
        <f>'Inventory Ref Sheet'!AL3057</f>
        <v>0</v>
      </c>
      <c r="L3057" s="59">
        <f>'Inventory Ref Sheet'!AM3057</f>
        <v>0</v>
      </c>
      <c r="M3057" s="59">
        <f>'Inventory Ref Sheet'!AP3057</f>
        <v>0</v>
      </c>
      <c r="N3057" s="59">
        <f>'Inventory Ref Sheet'!AQ3057</f>
        <v>0</v>
      </c>
      <c r="O3057" s="100" t="str">
        <f ca="1">IF('Inventory Ref Sheet'!AS3057&gt;0,YEAR(TODAY())-'Inventory Ref Sheet'!AS3057,"")</f>
        <v/>
      </c>
      <c r="P3057" s="95">
        <f>'Inventory Ref Sheet'!AU3057</f>
        <v>0</v>
      </c>
      <c r="Q3057" s="60">
        <f>'Inventory Ref Sheet'!AV3057</f>
        <v>0</v>
      </c>
      <c r="R3057" s="61"/>
      <c r="S3057" s="100" t="str">
        <f t="shared" si="159"/>
        <v/>
      </c>
      <c r="T3057" s="59">
        <f>'Inventory Ref Sheet'!M3057</f>
        <v>0</v>
      </c>
      <c r="U3057" s="102">
        <f>'Inventory Ref Sheet'!N3057</f>
        <v>0</v>
      </c>
      <c r="V3057" s="59">
        <f>'Inventory Ref Sheet'!O3057</f>
        <v>0</v>
      </c>
      <c r="W3057" s="59">
        <f>'Inventory Ref Sheet'!R3057</f>
        <v>0</v>
      </c>
      <c r="X3057" s="59">
        <f>'Inventory Ref Sheet'!S3057</f>
        <v>0</v>
      </c>
      <c r="Y3057" s="100" t="str">
        <f ca="1">IF('Inventory Ref Sheet'!U3057&gt;0,YEAR(TODAY())-'Inventory Ref Sheet'!U3057,"")</f>
        <v/>
      </c>
      <c r="Z3057" s="95">
        <f>'Inventory Ref Sheet'!W3057</f>
        <v>0</v>
      </c>
      <c r="AA3057" s="60">
        <f>'Inventory Ref Sheet'!X3057</f>
        <v>0</v>
      </c>
      <c r="AB3057" s="61"/>
      <c r="AC3057" s="97" t="str">
        <f t="shared" si="160"/>
        <v/>
      </c>
      <c r="AD3057" s="59">
        <f>'Inventory Ref Sheet'!Y3057</f>
        <v>0</v>
      </c>
      <c r="AE3057" s="59">
        <f>'Inventory Ref Sheet'!Z3057</f>
        <v>0</v>
      </c>
      <c r="AF3057" s="102">
        <f>'Inventory Ref Sheet'!AA3057</f>
        <v>0</v>
      </c>
      <c r="AG3057" s="59">
        <f>'Inventory Ref Sheet'!AD3057</f>
        <v>0</v>
      </c>
      <c r="AH3057" s="59">
        <f>'Inventory Ref Sheet'!AE3057</f>
        <v>0</v>
      </c>
      <c r="AI3057" s="100" t="str">
        <f ca="1">IF('Inventory Ref Sheet'!AG3057&gt;0,YEAR(TODAY())-'Inventory Ref Sheet'!AG3057,"")</f>
        <v/>
      </c>
      <c r="AJ3057" s="99"/>
      <c r="AK3057" s="60">
        <f>'Inventory Ref Sheet'!AJ3057</f>
        <v>0</v>
      </c>
      <c r="AL3057" s="99"/>
      <c r="AM3057" s="97" t="str">
        <f t="shared" si="161"/>
        <v/>
      </c>
    </row>
    <row r="3058" spans="10:39" x14ac:dyDescent="0.25">
      <c r="J3058" s="59">
        <f>'Inventory Ref Sheet'!AK3058</f>
        <v>0</v>
      </c>
      <c r="K3058" s="59">
        <f>'Inventory Ref Sheet'!AL3058</f>
        <v>0</v>
      </c>
      <c r="L3058" s="59">
        <f>'Inventory Ref Sheet'!AM3058</f>
        <v>0</v>
      </c>
      <c r="M3058" s="59">
        <f>'Inventory Ref Sheet'!AP3058</f>
        <v>0</v>
      </c>
      <c r="N3058" s="59">
        <f>'Inventory Ref Sheet'!AQ3058</f>
        <v>0</v>
      </c>
      <c r="O3058" s="100" t="str">
        <f ca="1">IF('Inventory Ref Sheet'!AS3058&gt;0,YEAR(TODAY())-'Inventory Ref Sheet'!AS3058,"")</f>
        <v/>
      </c>
      <c r="P3058" s="95">
        <f>'Inventory Ref Sheet'!AU3058</f>
        <v>0</v>
      </c>
      <c r="Q3058" s="60">
        <f>'Inventory Ref Sheet'!AV3058</f>
        <v>0</v>
      </c>
      <c r="R3058" s="61"/>
      <c r="S3058" s="100" t="str">
        <f t="shared" si="159"/>
        <v/>
      </c>
      <c r="T3058" s="59">
        <f>'Inventory Ref Sheet'!M3058</f>
        <v>0</v>
      </c>
      <c r="U3058" s="102">
        <f>'Inventory Ref Sheet'!N3058</f>
        <v>0</v>
      </c>
      <c r="V3058" s="59">
        <f>'Inventory Ref Sheet'!O3058</f>
        <v>0</v>
      </c>
      <c r="W3058" s="59">
        <f>'Inventory Ref Sheet'!R3058</f>
        <v>0</v>
      </c>
      <c r="X3058" s="59">
        <f>'Inventory Ref Sheet'!S3058</f>
        <v>0</v>
      </c>
      <c r="Y3058" s="100" t="str">
        <f ca="1">IF('Inventory Ref Sheet'!U3058&gt;0,YEAR(TODAY())-'Inventory Ref Sheet'!U3058,"")</f>
        <v/>
      </c>
      <c r="Z3058" s="95">
        <f>'Inventory Ref Sheet'!W3058</f>
        <v>0</v>
      </c>
      <c r="AA3058" s="60">
        <f>'Inventory Ref Sheet'!X3058</f>
        <v>0</v>
      </c>
      <c r="AB3058" s="61"/>
      <c r="AC3058" s="97" t="str">
        <f t="shared" si="160"/>
        <v/>
      </c>
      <c r="AD3058" s="59">
        <f>'Inventory Ref Sheet'!Y3058</f>
        <v>0</v>
      </c>
      <c r="AE3058" s="59">
        <f>'Inventory Ref Sheet'!Z3058</f>
        <v>0</v>
      </c>
      <c r="AF3058" s="102">
        <f>'Inventory Ref Sheet'!AA3058</f>
        <v>0</v>
      </c>
      <c r="AG3058" s="59">
        <f>'Inventory Ref Sheet'!AD3058</f>
        <v>0</v>
      </c>
      <c r="AH3058" s="59">
        <f>'Inventory Ref Sheet'!AE3058</f>
        <v>0</v>
      </c>
      <c r="AI3058" s="100" t="str">
        <f ca="1">IF('Inventory Ref Sheet'!AG3058&gt;0,YEAR(TODAY())-'Inventory Ref Sheet'!AG3058,"")</f>
        <v/>
      </c>
      <c r="AJ3058" s="99"/>
      <c r="AK3058" s="60">
        <f>'Inventory Ref Sheet'!AJ3058</f>
        <v>0</v>
      </c>
      <c r="AL3058" s="99"/>
      <c r="AM3058" s="97" t="str">
        <f t="shared" si="161"/>
        <v/>
      </c>
    </row>
    <row r="3059" spans="10:39" x14ac:dyDescent="0.25">
      <c r="J3059" s="59">
        <f>'Inventory Ref Sheet'!AK3059</f>
        <v>0</v>
      </c>
      <c r="K3059" s="59">
        <f>'Inventory Ref Sheet'!AL3059</f>
        <v>0</v>
      </c>
      <c r="L3059" s="59">
        <f>'Inventory Ref Sheet'!AM3059</f>
        <v>0</v>
      </c>
      <c r="M3059" s="59">
        <f>'Inventory Ref Sheet'!AP3059</f>
        <v>0</v>
      </c>
      <c r="N3059" s="59">
        <f>'Inventory Ref Sheet'!AQ3059</f>
        <v>0</v>
      </c>
      <c r="O3059" s="100" t="str">
        <f ca="1">IF('Inventory Ref Sheet'!AS3059&gt;0,YEAR(TODAY())-'Inventory Ref Sheet'!AS3059,"")</f>
        <v/>
      </c>
      <c r="P3059" s="95">
        <f>'Inventory Ref Sheet'!AU3059</f>
        <v>0</v>
      </c>
      <c r="Q3059" s="60">
        <f>'Inventory Ref Sheet'!AV3059</f>
        <v>0</v>
      </c>
      <c r="R3059" s="61"/>
      <c r="S3059" s="100" t="str">
        <f t="shared" si="159"/>
        <v/>
      </c>
      <c r="T3059" s="59">
        <f>'Inventory Ref Sheet'!M3059</f>
        <v>0</v>
      </c>
      <c r="U3059" s="102">
        <f>'Inventory Ref Sheet'!N3059</f>
        <v>0</v>
      </c>
      <c r="V3059" s="59">
        <f>'Inventory Ref Sheet'!O3059</f>
        <v>0</v>
      </c>
      <c r="W3059" s="59">
        <f>'Inventory Ref Sheet'!R3059</f>
        <v>0</v>
      </c>
      <c r="X3059" s="59">
        <f>'Inventory Ref Sheet'!S3059</f>
        <v>0</v>
      </c>
      <c r="Y3059" s="100" t="str">
        <f ca="1">IF('Inventory Ref Sheet'!U3059&gt;0,YEAR(TODAY())-'Inventory Ref Sheet'!U3059,"")</f>
        <v/>
      </c>
      <c r="Z3059" s="95">
        <f>'Inventory Ref Sheet'!W3059</f>
        <v>0</v>
      </c>
      <c r="AA3059" s="60">
        <f>'Inventory Ref Sheet'!X3059</f>
        <v>0</v>
      </c>
      <c r="AB3059" s="61"/>
      <c r="AC3059" s="97" t="str">
        <f t="shared" si="160"/>
        <v/>
      </c>
      <c r="AD3059" s="59">
        <f>'Inventory Ref Sheet'!Y3059</f>
        <v>0</v>
      </c>
      <c r="AE3059" s="59">
        <f>'Inventory Ref Sheet'!Z3059</f>
        <v>0</v>
      </c>
      <c r="AF3059" s="102">
        <f>'Inventory Ref Sheet'!AA3059</f>
        <v>0</v>
      </c>
      <c r="AG3059" s="59">
        <f>'Inventory Ref Sheet'!AD3059</f>
        <v>0</v>
      </c>
      <c r="AH3059" s="59">
        <f>'Inventory Ref Sheet'!AE3059</f>
        <v>0</v>
      </c>
      <c r="AI3059" s="100" t="str">
        <f ca="1">IF('Inventory Ref Sheet'!AG3059&gt;0,YEAR(TODAY())-'Inventory Ref Sheet'!AG3059,"")</f>
        <v/>
      </c>
      <c r="AJ3059" s="99"/>
      <c r="AK3059" s="60">
        <f>'Inventory Ref Sheet'!AJ3059</f>
        <v>0</v>
      </c>
      <c r="AL3059" s="99"/>
      <c r="AM3059" s="97" t="str">
        <f t="shared" si="161"/>
        <v/>
      </c>
    </row>
    <row r="3060" spans="10:39" x14ac:dyDescent="0.25">
      <c r="J3060" s="59">
        <f>'Inventory Ref Sheet'!AK3060</f>
        <v>0</v>
      </c>
      <c r="K3060" s="59">
        <f>'Inventory Ref Sheet'!AL3060</f>
        <v>0</v>
      </c>
      <c r="L3060" s="59">
        <f>'Inventory Ref Sheet'!AM3060</f>
        <v>0</v>
      </c>
      <c r="M3060" s="59">
        <f>'Inventory Ref Sheet'!AP3060</f>
        <v>0</v>
      </c>
      <c r="N3060" s="59">
        <f>'Inventory Ref Sheet'!AQ3060</f>
        <v>0</v>
      </c>
      <c r="O3060" s="100" t="str">
        <f ca="1">IF('Inventory Ref Sheet'!AS3060&gt;0,YEAR(TODAY())-'Inventory Ref Sheet'!AS3060,"")</f>
        <v/>
      </c>
      <c r="P3060" s="95">
        <f>'Inventory Ref Sheet'!AU3060</f>
        <v>0</v>
      </c>
      <c r="Q3060" s="60">
        <f>'Inventory Ref Sheet'!AV3060</f>
        <v>0</v>
      </c>
      <c r="R3060" s="61"/>
      <c r="S3060" s="100" t="str">
        <f t="shared" si="159"/>
        <v/>
      </c>
      <c r="T3060" s="59">
        <f>'Inventory Ref Sheet'!M3060</f>
        <v>0</v>
      </c>
      <c r="U3060" s="102">
        <f>'Inventory Ref Sheet'!N3060</f>
        <v>0</v>
      </c>
      <c r="V3060" s="59">
        <f>'Inventory Ref Sheet'!O3060</f>
        <v>0</v>
      </c>
      <c r="W3060" s="59">
        <f>'Inventory Ref Sheet'!R3060</f>
        <v>0</v>
      </c>
      <c r="X3060" s="59">
        <f>'Inventory Ref Sheet'!S3060</f>
        <v>0</v>
      </c>
      <c r="Y3060" s="100" t="str">
        <f ca="1">IF('Inventory Ref Sheet'!U3060&gt;0,YEAR(TODAY())-'Inventory Ref Sheet'!U3060,"")</f>
        <v/>
      </c>
      <c r="Z3060" s="95">
        <f>'Inventory Ref Sheet'!W3060</f>
        <v>0</v>
      </c>
      <c r="AA3060" s="60">
        <f>'Inventory Ref Sheet'!X3060</f>
        <v>0</v>
      </c>
      <c r="AB3060" s="61"/>
      <c r="AC3060" s="97" t="str">
        <f t="shared" si="160"/>
        <v/>
      </c>
      <c r="AD3060" s="59">
        <f>'Inventory Ref Sheet'!Y3060</f>
        <v>0</v>
      </c>
      <c r="AE3060" s="59">
        <f>'Inventory Ref Sheet'!Z3060</f>
        <v>0</v>
      </c>
      <c r="AF3060" s="102">
        <f>'Inventory Ref Sheet'!AA3060</f>
        <v>0</v>
      </c>
      <c r="AG3060" s="59">
        <f>'Inventory Ref Sheet'!AD3060</f>
        <v>0</v>
      </c>
      <c r="AH3060" s="59">
        <f>'Inventory Ref Sheet'!AE3060</f>
        <v>0</v>
      </c>
      <c r="AI3060" s="100" t="str">
        <f ca="1">IF('Inventory Ref Sheet'!AG3060&gt;0,YEAR(TODAY())-'Inventory Ref Sheet'!AG3060,"")</f>
        <v/>
      </c>
      <c r="AJ3060" s="99"/>
      <c r="AK3060" s="60">
        <f>'Inventory Ref Sheet'!AJ3060</f>
        <v>0</v>
      </c>
      <c r="AL3060" s="99"/>
      <c r="AM3060" s="97" t="str">
        <f t="shared" si="161"/>
        <v/>
      </c>
    </row>
    <row r="3061" spans="10:39" x14ac:dyDescent="0.25">
      <c r="J3061" s="59">
        <f>'Inventory Ref Sheet'!AK3061</f>
        <v>0</v>
      </c>
      <c r="K3061" s="59">
        <f>'Inventory Ref Sheet'!AL3061</f>
        <v>0</v>
      </c>
      <c r="L3061" s="59">
        <f>'Inventory Ref Sheet'!AM3061</f>
        <v>0</v>
      </c>
      <c r="M3061" s="59">
        <f>'Inventory Ref Sheet'!AP3061</f>
        <v>0</v>
      </c>
      <c r="N3061" s="59">
        <f>'Inventory Ref Sheet'!AQ3061</f>
        <v>0</v>
      </c>
      <c r="O3061" s="100" t="str">
        <f ca="1">IF('Inventory Ref Sheet'!AS3061&gt;0,YEAR(TODAY())-'Inventory Ref Sheet'!AS3061,"")</f>
        <v/>
      </c>
      <c r="P3061" s="95">
        <f>'Inventory Ref Sheet'!AU3061</f>
        <v>0</v>
      </c>
      <c r="Q3061" s="60">
        <f>'Inventory Ref Sheet'!AV3061</f>
        <v>0</v>
      </c>
      <c r="R3061" s="61"/>
      <c r="S3061" s="100" t="str">
        <f t="shared" si="159"/>
        <v/>
      </c>
      <c r="T3061" s="59">
        <f>'Inventory Ref Sheet'!M3061</f>
        <v>0</v>
      </c>
      <c r="U3061" s="102">
        <f>'Inventory Ref Sheet'!N3061</f>
        <v>0</v>
      </c>
      <c r="V3061" s="59">
        <f>'Inventory Ref Sheet'!O3061</f>
        <v>0</v>
      </c>
      <c r="W3061" s="59">
        <f>'Inventory Ref Sheet'!R3061</f>
        <v>0</v>
      </c>
      <c r="X3061" s="59">
        <f>'Inventory Ref Sheet'!S3061</f>
        <v>0</v>
      </c>
      <c r="Y3061" s="100" t="str">
        <f ca="1">IF('Inventory Ref Sheet'!U3061&gt;0,YEAR(TODAY())-'Inventory Ref Sheet'!U3061,"")</f>
        <v/>
      </c>
      <c r="Z3061" s="95">
        <f>'Inventory Ref Sheet'!W3061</f>
        <v>0</v>
      </c>
      <c r="AA3061" s="60">
        <f>'Inventory Ref Sheet'!X3061</f>
        <v>0</v>
      </c>
      <c r="AB3061" s="61"/>
      <c r="AC3061" s="97" t="str">
        <f t="shared" si="160"/>
        <v/>
      </c>
      <c r="AD3061" s="59">
        <f>'Inventory Ref Sheet'!Y3061</f>
        <v>0</v>
      </c>
      <c r="AE3061" s="59">
        <f>'Inventory Ref Sheet'!Z3061</f>
        <v>0</v>
      </c>
      <c r="AF3061" s="102">
        <f>'Inventory Ref Sheet'!AA3061</f>
        <v>0</v>
      </c>
      <c r="AG3061" s="59">
        <f>'Inventory Ref Sheet'!AD3061</f>
        <v>0</v>
      </c>
      <c r="AH3061" s="59">
        <f>'Inventory Ref Sheet'!AE3061</f>
        <v>0</v>
      </c>
      <c r="AI3061" s="100" t="str">
        <f ca="1">IF('Inventory Ref Sheet'!AG3061&gt;0,YEAR(TODAY())-'Inventory Ref Sheet'!AG3061,"")</f>
        <v/>
      </c>
      <c r="AJ3061" s="99"/>
      <c r="AK3061" s="60">
        <f>'Inventory Ref Sheet'!AJ3061</f>
        <v>0</v>
      </c>
      <c r="AL3061" s="99"/>
      <c r="AM3061" s="97" t="str">
        <f t="shared" si="161"/>
        <v/>
      </c>
    </row>
    <row r="3062" spans="10:39" x14ac:dyDescent="0.25">
      <c r="J3062" s="59">
        <f>'Inventory Ref Sheet'!AK3062</f>
        <v>0</v>
      </c>
      <c r="K3062" s="59">
        <f>'Inventory Ref Sheet'!AL3062</f>
        <v>0</v>
      </c>
      <c r="L3062" s="59">
        <f>'Inventory Ref Sheet'!AM3062</f>
        <v>0</v>
      </c>
      <c r="M3062" s="59">
        <f>'Inventory Ref Sheet'!AP3062</f>
        <v>0</v>
      </c>
      <c r="N3062" s="59">
        <f>'Inventory Ref Sheet'!AQ3062</f>
        <v>0</v>
      </c>
      <c r="O3062" s="100" t="str">
        <f ca="1">IF('Inventory Ref Sheet'!AS3062&gt;0,YEAR(TODAY())-'Inventory Ref Sheet'!AS3062,"")</f>
        <v/>
      </c>
      <c r="P3062" s="95">
        <f>'Inventory Ref Sheet'!AU3062</f>
        <v>0</v>
      </c>
      <c r="Q3062" s="60">
        <f>'Inventory Ref Sheet'!AV3062</f>
        <v>0</v>
      </c>
      <c r="R3062" s="61"/>
      <c r="S3062" s="100" t="str">
        <f t="shared" si="159"/>
        <v/>
      </c>
      <c r="T3062" s="59">
        <f>'Inventory Ref Sheet'!M3062</f>
        <v>0</v>
      </c>
      <c r="U3062" s="102">
        <f>'Inventory Ref Sheet'!N3062</f>
        <v>0</v>
      </c>
      <c r="V3062" s="59">
        <f>'Inventory Ref Sheet'!O3062</f>
        <v>0</v>
      </c>
      <c r="W3062" s="59">
        <f>'Inventory Ref Sheet'!R3062</f>
        <v>0</v>
      </c>
      <c r="X3062" s="59">
        <f>'Inventory Ref Sheet'!S3062</f>
        <v>0</v>
      </c>
      <c r="Y3062" s="100" t="str">
        <f ca="1">IF('Inventory Ref Sheet'!U3062&gt;0,YEAR(TODAY())-'Inventory Ref Sheet'!U3062,"")</f>
        <v/>
      </c>
      <c r="Z3062" s="95">
        <f>'Inventory Ref Sheet'!W3062</f>
        <v>0</v>
      </c>
      <c r="AA3062" s="60">
        <f>'Inventory Ref Sheet'!X3062</f>
        <v>0</v>
      </c>
      <c r="AB3062" s="61"/>
      <c r="AC3062" s="97" t="str">
        <f t="shared" si="160"/>
        <v/>
      </c>
      <c r="AD3062" s="59">
        <f>'Inventory Ref Sheet'!Y3062</f>
        <v>0</v>
      </c>
      <c r="AE3062" s="59">
        <f>'Inventory Ref Sheet'!Z3062</f>
        <v>0</v>
      </c>
      <c r="AF3062" s="102">
        <f>'Inventory Ref Sheet'!AA3062</f>
        <v>0</v>
      </c>
      <c r="AG3062" s="59">
        <f>'Inventory Ref Sheet'!AD3062</f>
        <v>0</v>
      </c>
      <c r="AH3062" s="59">
        <f>'Inventory Ref Sheet'!AE3062</f>
        <v>0</v>
      </c>
      <c r="AI3062" s="100" t="str">
        <f ca="1">IF('Inventory Ref Sheet'!AG3062&gt;0,YEAR(TODAY())-'Inventory Ref Sheet'!AG3062,"")</f>
        <v/>
      </c>
      <c r="AJ3062" s="99"/>
      <c r="AK3062" s="60">
        <f>'Inventory Ref Sheet'!AJ3062</f>
        <v>0</v>
      </c>
      <c r="AL3062" s="99"/>
      <c r="AM3062" s="97" t="str">
        <f t="shared" si="161"/>
        <v/>
      </c>
    </row>
    <row r="3063" spans="10:39" x14ac:dyDescent="0.25">
      <c r="J3063" s="59">
        <f>'Inventory Ref Sheet'!AK3063</f>
        <v>0</v>
      </c>
      <c r="K3063" s="59">
        <f>'Inventory Ref Sheet'!AL3063</f>
        <v>0</v>
      </c>
      <c r="L3063" s="59">
        <f>'Inventory Ref Sheet'!AM3063</f>
        <v>0</v>
      </c>
      <c r="M3063" s="59">
        <f>'Inventory Ref Sheet'!AP3063</f>
        <v>0</v>
      </c>
      <c r="N3063" s="59">
        <f>'Inventory Ref Sheet'!AQ3063</f>
        <v>0</v>
      </c>
      <c r="O3063" s="100" t="str">
        <f ca="1">IF('Inventory Ref Sheet'!AS3063&gt;0,YEAR(TODAY())-'Inventory Ref Sheet'!AS3063,"")</f>
        <v/>
      </c>
      <c r="P3063" s="95">
        <f>'Inventory Ref Sheet'!AU3063</f>
        <v>0</v>
      </c>
      <c r="Q3063" s="60">
        <f>'Inventory Ref Sheet'!AV3063</f>
        <v>0</v>
      </c>
      <c r="R3063" s="61"/>
      <c r="S3063" s="100" t="str">
        <f t="shared" si="159"/>
        <v/>
      </c>
      <c r="T3063" s="59">
        <f>'Inventory Ref Sheet'!M3063</f>
        <v>0</v>
      </c>
      <c r="U3063" s="102">
        <f>'Inventory Ref Sheet'!N3063</f>
        <v>0</v>
      </c>
      <c r="V3063" s="59">
        <f>'Inventory Ref Sheet'!O3063</f>
        <v>0</v>
      </c>
      <c r="W3063" s="59">
        <f>'Inventory Ref Sheet'!R3063</f>
        <v>0</v>
      </c>
      <c r="X3063" s="59">
        <f>'Inventory Ref Sheet'!S3063</f>
        <v>0</v>
      </c>
      <c r="Y3063" s="100" t="str">
        <f ca="1">IF('Inventory Ref Sheet'!U3063&gt;0,YEAR(TODAY())-'Inventory Ref Sheet'!U3063,"")</f>
        <v/>
      </c>
      <c r="Z3063" s="95">
        <f>'Inventory Ref Sheet'!W3063</f>
        <v>0</v>
      </c>
      <c r="AA3063" s="60">
        <f>'Inventory Ref Sheet'!X3063</f>
        <v>0</v>
      </c>
      <c r="AB3063" s="61"/>
      <c r="AC3063" s="97" t="str">
        <f t="shared" si="160"/>
        <v/>
      </c>
      <c r="AD3063" s="59">
        <f>'Inventory Ref Sheet'!Y3063</f>
        <v>0</v>
      </c>
      <c r="AE3063" s="59">
        <f>'Inventory Ref Sheet'!Z3063</f>
        <v>0</v>
      </c>
      <c r="AF3063" s="102">
        <f>'Inventory Ref Sheet'!AA3063</f>
        <v>0</v>
      </c>
      <c r="AG3063" s="59">
        <f>'Inventory Ref Sheet'!AD3063</f>
        <v>0</v>
      </c>
      <c r="AH3063" s="59">
        <f>'Inventory Ref Sheet'!AE3063</f>
        <v>0</v>
      </c>
      <c r="AI3063" s="100" t="str">
        <f ca="1">IF('Inventory Ref Sheet'!AG3063&gt;0,YEAR(TODAY())-'Inventory Ref Sheet'!AG3063,"")</f>
        <v/>
      </c>
      <c r="AJ3063" s="99"/>
      <c r="AK3063" s="60">
        <f>'Inventory Ref Sheet'!AJ3063</f>
        <v>0</v>
      </c>
      <c r="AL3063" s="99"/>
      <c r="AM3063" s="97" t="str">
        <f t="shared" si="161"/>
        <v/>
      </c>
    </row>
    <row r="3064" spans="10:39" x14ac:dyDescent="0.25">
      <c r="J3064" s="59">
        <f>'Inventory Ref Sheet'!AK3064</f>
        <v>0</v>
      </c>
      <c r="K3064" s="59">
        <f>'Inventory Ref Sheet'!AL3064</f>
        <v>0</v>
      </c>
      <c r="L3064" s="59">
        <f>'Inventory Ref Sheet'!AM3064</f>
        <v>0</v>
      </c>
      <c r="M3064" s="59">
        <f>'Inventory Ref Sheet'!AP3064</f>
        <v>0</v>
      </c>
      <c r="N3064" s="59">
        <f>'Inventory Ref Sheet'!AQ3064</f>
        <v>0</v>
      </c>
      <c r="O3064" s="100" t="str">
        <f ca="1">IF('Inventory Ref Sheet'!AS3064&gt;0,YEAR(TODAY())-'Inventory Ref Sheet'!AS3064,"")</f>
        <v/>
      </c>
      <c r="P3064" s="95">
        <f>'Inventory Ref Sheet'!AU3064</f>
        <v>0</v>
      </c>
      <c r="Q3064" s="60">
        <f>'Inventory Ref Sheet'!AV3064</f>
        <v>0</v>
      </c>
      <c r="R3064" s="61"/>
      <c r="S3064" s="100" t="str">
        <f t="shared" si="159"/>
        <v/>
      </c>
      <c r="T3064" s="59">
        <f>'Inventory Ref Sheet'!M3064</f>
        <v>0</v>
      </c>
      <c r="U3064" s="102">
        <f>'Inventory Ref Sheet'!N3064</f>
        <v>0</v>
      </c>
      <c r="V3064" s="59">
        <f>'Inventory Ref Sheet'!O3064</f>
        <v>0</v>
      </c>
      <c r="W3064" s="59">
        <f>'Inventory Ref Sheet'!R3064</f>
        <v>0</v>
      </c>
      <c r="X3064" s="59">
        <f>'Inventory Ref Sheet'!S3064</f>
        <v>0</v>
      </c>
      <c r="Y3064" s="100" t="str">
        <f ca="1">IF('Inventory Ref Sheet'!U3064&gt;0,YEAR(TODAY())-'Inventory Ref Sheet'!U3064,"")</f>
        <v/>
      </c>
      <c r="Z3064" s="95">
        <f>'Inventory Ref Sheet'!W3064</f>
        <v>0</v>
      </c>
      <c r="AA3064" s="60">
        <f>'Inventory Ref Sheet'!X3064</f>
        <v>0</v>
      </c>
      <c r="AB3064" s="61"/>
      <c r="AC3064" s="97" t="str">
        <f t="shared" si="160"/>
        <v/>
      </c>
      <c r="AD3064" s="59">
        <f>'Inventory Ref Sheet'!Y3064</f>
        <v>0</v>
      </c>
      <c r="AE3064" s="59">
        <f>'Inventory Ref Sheet'!Z3064</f>
        <v>0</v>
      </c>
      <c r="AF3064" s="102">
        <f>'Inventory Ref Sheet'!AA3064</f>
        <v>0</v>
      </c>
      <c r="AG3064" s="59">
        <f>'Inventory Ref Sheet'!AD3064</f>
        <v>0</v>
      </c>
      <c r="AH3064" s="59">
        <f>'Inventory Ref Sheet'!AE3064</f>
        <v>0</v>
      </c>
      <c r="AI3064" s="100" t="str">
        <f ca="1">IF('Inventory Ref Sheet'!AG3064&gt;0,YEAR(TODAY())-'Inventory Ref Sheet'!AG3064,"")</f>
        <v/>
      </c>
      <c r="AJ3064" s="99"/>
      <c r="AK3064" s="60">
        <f>'Inventory Ref Sheet'!AJ3064</f>
        <v>0</v>
      </c>
      <c r="AL3064" s="99"/>
      <c r="AM3064" s="97" t="str">
        <f t="shared" si="161"/>
        <v/>
      </c>
    </row>
    <row r="3065" spans="10:39" x14ac:dyDescent="0.25">
      <c r="J3065" s="59">
        <f>'Inventory Ref Sheet'!AK3065</f>
        <v>0</v>
      </c>
      <c r="K3065" s="59">
        <f>'Inventory Ref Sheet'!AL3065</f>
        <v>0</v>
      </c>
      <c r="L3065" s="59">
        <f>'Inventory Ref Sheet'!AM3065</f>
        <v>0</v>
      </c>
      <c r="M3065" s="59">
        <f>'Inventory Ref Sheet'!AP3065</f>
        <v>0</v>
      </c>
      <c r="N3065" s="59">
        <f>'Inventory Ref Sheet'!AQ3065</f>
        <v>0</v>
      </c>
      <c r="O3065" s="100" t="str">
        <f ca="1">IF('Inventory Ref Sheet'!AS3065&gt;0,YEAR(TODAY())-'Inventory Ref Sheet'!AS3065,"")</f>
        <v/>
      </c>
      <c r="P3065" s="95">
        <f>'Inventory Ref Sheet'!AU3065</f>
        <v>0</v>
      </c>
      <c r="Q3065" s="60">
        <f>'Inventory Ref Sheet'!AV3065</f>
        <v>0</v>
      </c>
      <c r="R3065" s="61"/>
      <c r="S3065" s="100" t="str">
        <f t="shared" si="159"/>
        <v/>
      </c>
      <c r="T3065" s="59">
        <f>'Inventory Ref Sheet'!M3065</f>
        <v>0</v>
      </c>
      <c r="U3065" s="102">
        <f>'Inventory Ref Sheet'!N3065</f>
        <v>0</v>
      </c>
      <c r="V3065" s="59">
        <f>'Inventory Ref Sheet'!O3065</f>
        <v>0</v>
      </c>
      <c r="W3065" s="59">
        <f>'Inventory Ref Sheet'!R3065</f>
        <v>0</v>
      </c>
      <c r="X3065" s="59">
        <f>'Inventory Ref Sheet'!S3065</f>
        <v>0</v>
      </c>
      <c r="Y3065" s="100" t="str">
        <f ca="1">IF('Inventory Ref Sheet'!U3065&gt;0,YEAR(TODAY())-'Inventory Ref Sheet'!U3065,"")</f>
        <v/>
      </c>
      <c r="Z3065" s="95">
        <f>'Inventory Ref Sheet'!W3065</f>
        <v>0</v>
      </c>
      <c r="AA3065" s="60">
        <f>'Inventory Ref Sheet'!X3065</f>
        <v>0</v>
      </c>
      <c r="AB3065" s="61"/>
      <c r="AC3065" s="97" t="str">
        <f t="shared" si="160"/>
        <v/>
      </c>
      <c r="AD3065" s="59">
        <f>'Inventory Ref Sheet'!Y3065</f>
        <v>0</v>
      </c>
      <c r="AE3065" s="59">
        <f>'Inventory Ref Sheet'!Z3065</f>
        <v>0</v>
      </c>
      <c r="AF3065" s="102">
        <f>'Inventory Ref Sheet'!AA3065</f>
        <v>0</v>
      </c>
      <c r="AG3065" s="59">
        <f>'Inventory Ref Sheet'!AD3065</f>
        <v>0</v>
      </c>
      <c r="AH3065" s="59">
        <f>'Inventory Ref Sheet'!AE3065</f>
        <v>0</v>
      </c>
      <c r="AI3065" s="100" t="str">
        <f ca="1">IF('Inventory Ref Sheet'!AG3065&gt;0,YEAR(TODAY())-'Inventory Ref Sheet'!AG3065,"")</f>
        <v/>
      </c>
      <c r="AJ3065" s="99"/>
      <c r="AK3065" s="60">
        <f>'Inventory Ref Sheet'!AJ3065</f>
        <v>0</v>
      </c>
      <c r="AL3065" s="99"/>
      <c r="AM3065" s="97" t="str">
        <f t="shared" si="161"/>
        <v/>
      </c>
    </row>
    <row r="3066" spans="10:39" x14ac:dyDescent="0.25">
      <c r="J3066" s="59">
        <f>'Inventory Ref Sheet'!AK3066</f>
        <v>0</v>
      </c>
      <c r="K3066" s="59">
        <f>'Inventory Ref Sheet'!AL3066</f>
        <v>0</v>
      </c>
      <c r="L3066" s="59">
        <f>'Inventory Ref Sheet'!AM3066</f>
        <v>0</v>
      </c>
      <c r="M3066" s="59">
        <f>'Inventory Ref Sheet'!AP3066</f>
        <v>0</v>
      </c>
      <c r="N3066" s="59">
        <f>'Inventory Ref Sheet'!AQ3066</f>
        <v>0</v>
      </c>
      <c r="O3066" s="100" t="str">
        <f ca="1">IF('Inventory Ref Sheet'!AS3066&gt;0,YEAR(TODAY())-'Inventory Ref Sheet'!AS3066,"")</f>
        <v/>
      </c>
      <c r="P3066" s="95">
        <f>'Inventory Ref Sheet'!AU3066</f>
        <v>0</v>
      </c>
      <c r="Q3066" s="60">
        <f>'Inventory Ref Sheet'!AV3066</f>
        <v>0</v>
      </c>
      <c r="R3066" s="61"/>
      <c r="S3066" s="100" t="str">
        <f t="shared" si="159"/>
        <v/>
      </c>
      <c r="T3066" s="59">
        <f>'Inventory Ref Sheet'!M3066</f>
        <v>0</v>
      </c>
      <c r="U3066" s="102">
        <f>'Inventory Ref Sheet'!N3066</f>
        <v>0</v>
      </c>
      <c r="V3066" s="59">
        <f>'Inventory Ref Sheet'!O3066</f>
        <v>0</v>
      </c>
      <c r="W3066" s="59">
        <f>'Inventory Ref Sheet'!R3066</f>
        <v>0</v>
      </c>
      <c r="X3066" s="59">
        <f>'Inventory Ref Sheet'!S3066</f>
        <v>0</v>
      </c>
      <c r="Y3066" s="100" t="str">
        <f ca="1">IF('Inventory Ref Sheet'!U3066&gt;0,YEAR(TODAY())-'Inventory Ref Sheet'!U3066,"")</f>
        <v/>
      </c>
      <c r="Z3066" s="95">
        <f>'Inventory Ref Sheet'!W3066</f>
        <v>0</v>
      </c>
      <c r="AA3066" s="60">
        <f>'Inventory Ref Sheet'!X3066</f>
        <v>0</v>
      </c>
      <c r="AB3066" s="61"/>
      <c r="AC3066" s="97" t="str">
        <f t="shared" si="160"/>
        <v/>
      </c>
      <c r="AD3066" s="59">
        <f>'Inventory Ref Sheet'!Y3066</f>
        <v>0</v>
      </c>
      <c r="AE3066" s="59">
        <f>'Inventory Ref Sheet'!Z3066</f>
        <v>0</v>
      </c>
      <c r="AF3066" s="102">
        <f>'Inventory Ref Sheet'!AA3066</f>
        <v>0</v>
      </c>
      <c r="AG3066" s="59">
        <f>'Inventory Ref Sheet'!AD3066</f>
        <v>0</v>
      </c>
      <c r="AH3066" s="59">
        <f>'Inventory Ref Sheet'!AE3066</f>
        <v>0</v>
      </c>
      <c r="AI3066" s="100" t="str">
        <f ca="1">IF('Inventory Ref Sheet'!AG3066&gt;0,YEAR(TODAY())-'Inventory Ref Sheet'!AG3066,"")</f>
        <v/>
      </c>
      <c r="AJ3066" s="99"/>
      <c r="AK3066" s="60">
        <f>'Inventory Ref Sheet'!AJ3066</f>
        <v>0</v>
      </c>
      <c r="AL3066" s="99"/>
      <c r="AM3066" s="97" t="str">
        <f t="shared" si="161"/>
        <v/>
      </c>
    </row>
    <row r="3067" spans="10:39" x14ac:dyDescent="0.25">
      <c r="J3067" s="59">
        <f>'Inventory Ref Sheet'!AK3067</f>
        <v>0</v>
      </c>
      <c r="K3067" s="59">
        <f>'Inventory Ref Sheet'!AL3067</f>
        <v>0</v>
      </c>
      <c r="L3067" s="59">
        <f>'Inventory Ref Sheet'!AM3067</f>
        <v>0</v>
      </c>
      <c r="M3067" s="59">
        <f>'Inventory Ref Sheet'!AP3067</f>
        <v>0</v>
      </c>
      <c r="N3067" s="59">
        <f>'Inventory Ref Sheet'!AQ3067</f>
        <v>0</v>
      </c>
      <c r="O3067" s="100" t="str">
        <f ca="1">IF('Inventory Ref Sheet'!AS3067&gt;0,YEAR(TODAY())-'Inventory Ref Sheet'!AS3067,"")</f>
        <v/>
      </c>
      <c r="P3067" s="95">
        <f>'Inventory Ref Sheet'!AU3067</f>
        <v>0</v>
      </c>
      <c r="Q3067" s="60">
        <f>'Inventory Ref Sheet'!AV3067</f>
        <v>0</v>
      </c>
      <c r="R3067" s="61"/>
      <c r="S3067" s="100" t="str">
        <f t="shared" si="159"/>
        <v/>
      </c>
      <c r="T3067" s="59">
        <f>'Inventory Ref Sheet'!M3067</f>
        <v>0</v>
      </c>
      <c r="U3067" s="102">
        <f>'Inventory Ref Sheet'!N3067</f>
        <v>0</v>
      </c>
      <c r="V3067" s="59">
        <f>'Inventory Ref Sheet'!O3067</f>
        <v>0</v>
      </c>
      <c r="W3067" s="59">
        <f>'Inventory Ref Sheet'!R3067</f>
        <v>0</v>
      </c>
      <c r="X3067" s="59">
        <f>'Inventory Ref Sheet'!S3067</f>
        <v>0</v>
      </c>
      <c r="Y3067" s="100" t="str">
        <f ca="1">IF('Inventory Ref Sheet'!U3067&gt;0,YEAR(TODAY())-'Inventory Ref Sheet'!U3067,"")</f>
        <v/>
      </c>
      <c r="Z3067" s="95">
        <f>'Inventory Ref Sheet'!W3067</f>
        <v>0</v>
      </c>
      <c r="AA3067" s="60">
        <f>'Inventory Ref Sheet'!X3067</f>
        <v>0</v>
      </c>
      <c r="AB3067" s="61"/>
      <c r="AC3067" s="97" t="str">
        <f t="shared" si="160"/>
        <v/>
      </c>
      <c r="AD3067" s="59">
        <f>'Inventory Ref Sheet'!Y3067</f>
        <v>0</v>
      </c>
      <c r="AE3067" s="59">
        <f>'Inventory Ref Sheet'!Z3067</f>
        <v>0</v>
      </c>
      <c r="AF3067" s="102">
        <f>'Inventory Ref Sheet'!AA3067</f>
        <v>0</v>
      </c>
      <c r="AG3067" s="59">
        <f>'Inventory Ref Sheet'!AD3067</f>
        <v>0</v>
      </c>
      <c r="AH3067" s="59">
        <f>'Inventory Ref Sheet'!AE3067</f>
        <v>0</v>
      </c>
      <c r="AI3067" s="100" t="str">
        <f ca="1">IF('Inventory Ref Sheet'!AG3067&gt;0,YEAR(TODAY())-'Inventory Ref Sheet'!AG3067,"")</f>
        <v/>
      </c>
      <c r="AJ3067" s="99"/>
      <c r="AK3067" s="60">
        <f>'Inventory Ref Sheet'!AJ3067</f>
        <v>0</v>
      </c>
      <c r="AL3067" s="99"/>
      <c r="AM3067" s="97" t="str">
        <f t="shared" si="161"/>
        <v/>
      </c>
    </row>
    <row r="3068" spans="10:39" x14ac:dyDescent="0.25">
      <c r="J3068" s="59">
        <f>'Inventory Ref Sheet'!AK3068</f>
        <v>0</v>
      </c>
      <c r="K3068" s="59">
        <f>'Inventory Ref Sheet'!AL3068</f>
        <v>0</v>
      </c>
      <c r="L3068" s="59">
        <f>'Inventory Ref Sheet'!AM3068</f>
        <v>0</v>
      </c>
      <c r="M3068" s="59">
        <f>'Inventory Ref Sheet'!AP3068</f>
        <v>0</v>
      </c>
      <c r="N3068" s="59">
        <f>'Inventory Ref Sheet'!AQ3068</f>
        <v>0</v>
      </c>
      <c r="O3068" s="100" t="str">
        <f ca="1">IF('Inventory Ref Sheet'!AS3068&gt;0,YEAR(TODAY())-'Inventory Ref Sheet'!AS3068,"")</f>
        <v/>
      </c>
      <c r="P3068" s="95">
        <f>'Inventory Ref Sheet'!AU3068</f>
        <v>0</v>
      </c>
      <c r="Q3068" s="60">
        <f>'Inventory Ref Sheet'!AV3068</f>
        <v>0</v>
      </c>
      <c r="R3068" s="61"/>
      <c r="S3068" s="100" t="str">
        <f t="shared" si="159"/>
        <v/>
      </c>
      <c r="T3068" s="59">
        <f>'Inventory Ref Sheet'!M3068</f>
        <v>0</v>
      </c>
      <c r="U3068" s="102">
        <f>'Inventory Ref Sheet'!N3068</f>
        <v>0</v>
      </c>
      <c r="V3068" s="59">
        <f>'Inventory Ref Sheet'!O3068</f>
        <v>0</v>
      </c>
      <c r="W3068" s="59">
        <f>'Inventory Ref Sheet'!R3068</f>
        <v>0</v>
      </c>
      <c r="X3068" s="59">
        <f>'Inventory Ref Sheet'!S3068</f>
        <v>0</v>
      </c>
      <c r="Y3068" s="100" t="str">
        <f ca="1">IF('Inventory Ref Sheet'!U3068&gt;0,YEAR(TODAY())-'Inventory Ref Sheet'!U3068,"")</f>
        <v/>
      </c>
      <c r="Z3068" s="95">
        <f>'Inventory Ref Sheet'!W3068</f>
        <v>0</v>
      </c>
      <c r="AA3068" s="60">
        <f>'Inventory Ref Sheet'!X3068</f>
        <v>0</v>
      </c>
      <c r="AB3068" s="61"/>
      <c r="AC3068" s="97" t="str">
        <f t="shared" si="160"/>
        <v/>
      </c>
      <c r="AD3068" s="59">
        <f>'Inventory Ref Sheet'!Y3068</f>
        <v>0</v>
      </c>
      <c r="AE3068" s="59">
        <f>'Inventory Ref Sheet'!Z3068</f>
        <v>0</v>
      </c>
      <c r="AF3068" s="102">
        <f>'Inventory Ref Sheet'!AA3068</f>
        <v>0</v>
      </c>
      <c r="AG3068" s="59">
        <f>'Inventory Ref Sheet'!AD3068</f>
        <v>0</v>
      </c>
      <c r="AH3068" s="59">
        <f>'Inventory Ref Sheet'!AE3068</f>
        <v>0</v>
      </c>
      <c r="AI3068" s="100" t="str">
        <f ca="1">IF('Inventory Ref Sheet'!AG3068&gt;0,YEAR(TODAY())-'Inventory Ref Sheet'!AG3068,"")</f>
        <v/>
      </c>
      <c r="AJ3068" s="99"/>
      <c r="AK3068" s="60">
        <f>'Inventory Ref Sheet'!AJ3068</f>
        <v>0</v>
      </c>
      <c r="AL3068" s="99"/>
      <c r="AM3068" s="97" t="str">
        <f t="shared" si="161"/>
        <v/>
      </c>
    </row>
    <row r="3069" spans="10:39" x14ac:dyDescent="0.25">
      <c r="J3069" s="59">
        <f>'Inventory Ref Sheet'!AK3069</f>
        <v>0</v>
      </c>
      <c r="K3069" s="59">
        <f>'Inventory Ref Sheet'!AL3069</f>
        <v>0</v>
      </c>
      <c r="L3069" s="59">
        <f>'Inventory Ref Sheet'!AM3069</f>
        <v>0</v>
      </c>
      <c r="M3069" s="59">
        <f>'Inventory Ref Sheet'!AP3069</f>
        <v>0</v>
      </c>
      <c r="N3069" s="59">
        <f>'Inventory Ref Sheet'!AQ3069</f>
        <v>0</v>
      </c>
      <c r="O3069" s="100" t="str">
        <f ca="1">IF('Inventory Ref Sheet'!AS3069&gt;0,YEAR(TODAY())-'Inventory Ref Sheet'!AS3069,"")</f>
        <v/>
      </c>
      <c r="P3069" s="95">
        <f>'Inventory Ref Sheet'!AU3069</f>
        <v>0</v>
      </c>
      <c r="Q3069" s="60">
        <f>'Inventory Ref Sheet'!AV3069</f>
        <v>0</v>
      </c>
      <c r="R3069" s="61"/>
      <c r="S3069" s="100" t="str">
        <f t="shared" si="159"/>
        <v/>
      </c>
      <c r="T3069" s="59">
        <f>'Inventory Ref Sheet'!M3069</f>
        <v>0</v>
      </c>
      <c r="U3069" s="102">
        <f>'Inventory Ref Sheet'!N3069</f>
        <v>0</v>
      </c>
      <c r="V3069" s="59">
        <f>'Inventory Ref Sheet'!O3069</f>
        <v>0</v>
      </c>
      <c r="W3069" s="59">
        <f>'Inventory Ref Sheet'!R3069</f>
        <v>0</v>
      </c>
      <c r="X3069" s="59">
        <f>'Inventory Ref Sheet'!S3069</f>
        <v>0</v>
      </c>
      <c r="Y3069" s="100" t="str">
        <f ca="1">IF('Inventory Ref Sheet'!U3069&gt;0,YEAR(TODAY())-'Inventory Ref Sheet'!U3069,"")</f>
        <v/>
      </c>
      <c r="Z3069" s="95">
        <f>'Inventory Ref Sheet'!W3069</f>
        <v>0</v>
      </c>
      <c r="AA3069" s="60">
        <f>'Inventory Ref Sheet'!X3069</f>
        <v>0</v>
      </c>
      <c r="AB3069" s="61"/>
      <c r="AC3069" s="97" t="str">
        <f t="shared" si="160"/>
        <v/>
      </c>
      <c r="AD3069" s="59">
        <f>'Inventory Ref Sheet'!Y3069</f>
        <v>0</v>
      </c>
      <c r="AE3069" s="59">
        <f>'Inventory Ref Sheet'!Z3069</f>
        <v>0</v>
      </c>
      <c r="AF3069" s="102">
        <f>'Inventory Ref Sheet'!AA3069</f>
        <v>0</v>
      </c>
      <c r="AG3069" s="59">
        <f>'Inventory Ref Sheet'!AD3069</f>
        <v>0</v>
      </c>
      <c r="AH3069" s="59">
        <f>'Inventory Ref Sheet'!AE3069</f>
        <v>0</v>
      </c>
      <c r="AI3069" s="100" t="str">
        <f ca="1">IF('Inventory Ref Sheet'!AG3069&gt;0,YEAR(TODAY())-'Inventory Ref Sheet'!AG3069,"")</f>
        <v/>
      </c>
      <c r="AJ3069" s="99"/>
      <c r="AK3069" s="60">
        <f>'Inventory Ref Sheet'!AJ3069</f>
        <v>0</v>
      </c>
      <c r="AL3069" s="99"/>
      <c r="AM3069" s="97" t="str">
        <f t="shared" si="161"/>
        <v/>
      </c>
    </row>
    <row r="3070" spans="10:39" x14ac:dyDescent="0.25">
      <c r="J3070" s="59">
        <f>'Inventory Ref Sheet'!AK3070</f>
        <v>0</v>
      </c>
      <c r="K3070" s="59">
        <f>'Inventory Ref Sheet'!AL3070</f>
        <v>0</v>
      </c>
      <c r="L3070" s="59">
        <f>'Inventory Ref Sheet'!AM3070</f>
        <v>0</v>
      </c>
      <c r="M3070" s="59">
        <f>'Inventory Ref Sheet'!AP3070</f>
        <v>0</v>
      </c>
      <c r="N3070" s="59">
        <f>'Inventory Ref Sheet'!AQ3070</f>
        <v>0</v>
      </c>
      <c r="O3070" s="100" t="str">
        <f ca="1">IF('Inventory Ref Sheet'!AS3070&gt;0,YEAR(TODAY())-'Inventory Ref Sheet'!AS3070,"")</f>
        <v/>
      </c>
      <c r="P3070" s="95">
        <f>'Inventory Ref Sheet'!AU3070</f>
        <v>0</v>
      </c>
      <c r="Q3070" s="60">
        <f>'Inventory Ref Sheet'!AV3070</f>
        <v>0</v>
      </c>
      <c r="R3070" s="61"/>
      <c r="S3070" s="100" t="str">
        <f t="shared" si="159"/>
        <v/>
      </c>
      <c r="T3070" s="59">
        <f>'Inventory Ref Sheet'!M3070</f>
        <v>0</v>
      </c>
      <c r="U3070" s="102">
        <f>'Inventory Ref Sheet'!N3070</f>
        <v>0</v>
      </c>
      <c r="V3070" s="59">
        <f>'Inventory Ref Sheet'!O3070</f>
        <v>0</v>
      </c>
      <c r="W3070" s="59">
        <f>'Inventory Ref Sheet'!R3070</f>
        <v>0</v>
      </c>
      <c r="X3070" s="59">
        <f>'Inventory Ref Sheet'!S3070</f>
        <v>0</v>
      </c>
      <c r="Y3070" s="100" t="str">
        <f ca="1">IF('Inventory Ref Sheet'!U3070&gt;0,YEAR(TODAY())-'Inventory Ref Sheet'!U3070,"")</f>
        <v/>
      </c>
      <c r="Z3070" s="95">
        <f>'Inventory Ref Sheet'!W3070</f>
        <v>0</v>
      </c>
      <c r="AA3070" s="60">
        <f>'Inventory Ref Sheet'!X3070</f>
        <v>0</v>
      </c>
      <c r="AB3070" s="61"/>
      <c r="AC3070" s="97" t="str">
        <f t="shared" si="160"/>
        <v/>
      </c>
      <c r="AD3070" s="59">
        <f>'Inventory Ref Sheet'!Y3070</f>
        <v>0</v>
      </c>
      <c r="AE3070" s="59">
        <f>'Inventory Ref Sheet'!Z3070</f>
        <v>0</v>
      </c>
      <c r="AF3070" s="102">
        <f>'Inventory Ref Sheet'!AA3070</f>
        <v>0</v>
      </c>
      <c r="AG3070" s="59">
        <f>'Inventory Ref Sheet'!AD3070</f>
        <v>0</v>
      </c>
      <c r="AH3070" s="59">
        <f>'Inventory Ref Sheet'!AE3070</f>
        <v>0</v>
      </c>
      <c r="AI3070" s="100" t="str">
        <f ca="1">IF('Inventory Ref Sheet'!AG3070&gt;0,YEAR(TODAY())-'Inventory Ref Sheet'!AG3070,"")</f>
        <v/>
      </c>
      <c r="AJ3070" s="99"/>
      <c r="AK3070" s="60">
        <f>'Inventory Ref Sheet'!AJ3070</f>
        <v>0</v>
      </c>
      <c r="AL3070" s="99"/>
      <c r="AM3070" s="97" t="str">
        <f t="shared" si="161"/>
        <v/>
      </c>
    </row>
    <row r="3071" spans="10:39" x14ac:dyDescent="0.25">
      <c r="J3071" s="59">
        <f>'Inventory Ref Sheet'!AK3071</f>
        <v>0</v>
      </c>
      <c r="K3071" s="59">
        <f>'Inventory Ref Sheet'!AL3071</f>
        <v>0</v>
      </c>
      <c r="L3071" s="59">
        <f>'Inventory Ref Sheet'!AM3071</f>
        <v>0</v>
      </c>
      <c r="M3071" s="59">
        <f>'Inventory Ref Sheet'!AP3071</f>
        <v>0</v>
      </c>
      <c r="N3071" s="59">
        <f>'Inventory Ref Sheet'!AQ3071</f>
        <v>0</v>
      </c>
      <c r="O3071" s="100" t="str">
        <f ca="1">IF('Inventory Ref Sheet'!AS3071&gt;0,YEAR(TODAY())-'Inventory Ref Sheet'!AS3071,"")</f>
        <v/>
      </c>
      <c r="P3071" s="95">
        <f>'Inventory Ref Sheet'!AU3071</f>
        <v>0</v>
      </c>
      <c r="Q3071" s="60">
        <f>'Inventory Ref Sheet'!AV3071</f>
        <v>0</v>
      </c>
      <c r="R3071" s="61"/>
      <c r="S3071" s="100" t="str">
        <f t="shared" si="159"/>
        <v/>
      </c>
      <c r="T3071" s="59">
        <f>'Inventory Ref Sheet'!M3071</f>
        <v>0</v>
      </c>
      <c r="U3071" s="102">
        <f>'Inventory Ref Sheet'!N3071</f>
        <v>0</v>
      </c>
      <c r="V3071" s="59">
        <f>'Inventory Ref Sheet'!O3071</f>
        <v>0</v>
      </c>
      <c r="W3071" s="59">
        <f>'Inventory Ref Sheet'!R3071</f>
        <v>0</v>
      </c>
      <c r="X3071" s="59">
        <f>'Inventory Ref Sheet'!S3071</f>
        <v>0</v>
      </c>
      <c r="Y3071" s="100" t="str">
        <f ca="1">IF('Inventory Ref Sheet'!U3071&gt;0,YEAR(TODAY())-'Inventory Ref Sheet'!U3071,"")</f>
        <v/>
      </c>
      <c r="Z3071" s="95">
        <f>'Inventory Ref Sheet'!W3071</f>
        <v>0</v>
      </c>
      <c r="AA3071" s="60">
        <f>'Inventory Ref Sheet'!X3071</f>
        <v>0</v>
      </c>
      <c r="AB3071" s="61"/>
      <c r="AC3071" s="97" t="str">
        <f t="shared" si="160"/>
        <v/>
      </c>
      <c r="AD3071" s="59">
        <f>'Inventory Ref Sheet'!Y3071</f>
        <v>0</v>
      </c>
      <c r="AE3071" s="59">
        <f>'Inventory Ref Sheet'!Z3071</f>
        <v>0</v>
      </c>
      <c r="AF3071" s="102">
        <f>'Inventory Ref Sheet'!AA3071</f>
        <v>0</v>
      </c>
      <c r="AG3071" s="59">
        <f>'Inventory Ref Sheet'!AD3071</f>
        <v>0</v>
      </c>
      <c r="AH3071" s="59">
        <f>'Inventory Ref Sheet'!AE3071</f>
        <v>0</v>
      </c>
      <c r="AI3071" s="100" t="str">
        <f ca="1">IF('Inventory Ref Sheet'!AG3071&gt;0,YEAR(TODAY())-'Inventory Ref Sheet'!AG3071,"")</f>
        <v/>
      </c>
      <c r="AJ3071" s="99"/>
      <c r="AK3071" s="60">
        <f>'Inventory Ref Sheet'!AJ3071</f>
        <v>0</v>
      </c>
      <c r="AL3071" s="99"/>
      <c r="AM3071" s="97" t="str">
        <f t="shared" si="161"/>
        <v/>
      </c>
    </row>
    <row r="3072" spans="10:39" x14ac:dyDescent="0.25">
      <c r="J3072" s="59">
        <f>'Inventory Ref Sheet'!AK3072</f>
        <v>0</v>
      </c>
      <c r="K3072" s="59">
        <f>'Inventory Ref Sheet'!AL3072</f>
        <v>0</v>
      </c>
      <c r="L3072" s="59">
        <f>'Inventory Ref Sheet'!AM3072</f>
        <v>0</v>
      </c>
      <c r="M3072" s="59">
        <f>'Inventory Ref Sheet'!AP3072</f>
        <v>0</v>
      </c>
      <c r="N3072" s="59">
        <f>'Inventory Ref Sheet'!AQ3072</f>
        <v>0</v>
      </c>
      <c r="O3072" s="100" t="str">
        <f ca="1">IF('Inventory Ref Sheet'!AS3072&gt;0,YEAR(TODAY())-'Inventory Ref Sheet'!AS3072,"")</f>
        <v/>
      </c>
      <c r="P3072" s="95">
        <f>'Inventory Ref Sheet'!AU3072</f>
        <v>0</v>
      </c>
      <c r="Q3072" s="60">
        <f>'Inventory Ref Sheet'!AV3072</f>
        <v>0</v>
      </c>
      <c r="R3072" s="61"/>
      <c r="S3072" s="100" t="str">
        <f t="shared" si="159"/>
        <v/>
      </c>
      <c r="T3072" s="59">
        <f>'Inventory Ref Sheet'!M3072</f>
        <v>0</v>
      </c>
      <c r="U3072" s="102">
        <f>'Inventory Ref Sheet'!N3072</f>
        <v>0</v>
      </c>
      <c r="V3072" s="59">
        <f>'Inventory Ref Sheet'!O3072</f>
        <v>0</v>
      </c>
      <c r="W3072" s="59">
        <f>'Inventory Ref Sheet'!R3072</f>
        <v>0</v>
      </c>
      <c r="X3072" s="59">
        <f>'Inventory Ref Sheet'!S3072</f>
        <v>0</v>
      </c>
      <c r="Y3072" s="100" t="str">
        <f ca="1">IF('Inventory Ref Sheet'!U3072&gt;0,YEAR(TODAY())-'Inventory Ref Sheet'!U3072,"")</f>
        <v/>
      </c>
      <c r="Z3072" s="95">
        <f>'Inventory Ref Sheet'!W3072</f>
        <v>0</v>
      </c>
      <c r="AA3072" s="60">
        <f>'Inventory Ref Sheet'!X3072</f>
        <v>0</v>
      </c>
      <c r="AB3072" s="61"/>
      <c r="AC3072" s="97" t="str">
        <f t="shared" si="160"/>
        <v/>
      </c>
      <c r="AD3072" s="59">
        <f>'Inventory Ref Sheet'!Y3072</f>
        <v>0</v>
      </c>
      <c r="AE3072" s="59">
        <f>'Inventory Ref Sheet'!Z3072</f>
        <v>0</v>
      </c>
      <c r="AF3072" s="102">
        <f>'Inventory Ref Sheet'!AA3072</f>
        <v>0</v>
      </c>
      <c r="AG3072" s="59">
        <f>'Inventory Ref Sheet'!AD3072</f>
        <v>0</v>
      </c>
      <c r="AH3072" s="59">
        <f>'Inventory Ref Sheet'!AE3072</f>
        <v>0</v>
      </c>
      <c r="AI3072" s="100" t="str">
        <f ca="1">IF('Inventory Ref Sheet'!AG3072&gt;0,YEAR(TODAY())-'Inventory Ref Sheet'!AG3072,"")</f>
        <v/>
      </c>
      <c r="AJ3072" s="99"/>
      <c r="AK3072" s="60">
        <f>'Inventory Ref Sheet'!AJ3072</f>
        <v>0</v>
      </c>
      <c r="AL3072" s="99"/>
      <c r="AM3072" s="97" t="str">
        <f t="shared" si="161"/>
        <v/>
      </c>
    </row>
    <row r="3073" spans="10:39" x14ac:dyDescent="0.25">
      <c r="J3073" s="59">
        <f>'Inventory Ref Sheet'!AK3073</f>
        <v>0</v>
      </c>
      <c r="K3073" s="59">
        <f>'Inventory Ref Sheet'!AL3073</f>
        <v>0</v>
      </c>
      <c r="L3073" s="59">
        <f>'Inventory Ref Sheet'!AM3073</f>
        <v>0</v>
      </c>
      <c r="M3073" s="59">
        <f>'Inventory Ref Sheet'!AP3073</f>
        <v>0</v>
      </c>
      <c r="N3073" s="59">
        <f>'Inventory Ref Sheet'!AQ3073</f>
        <v>0</v>
      </c>
      <c r="O3073" s="100" t="str">
        <f ca="1">IF('Inventory Ref Sheet'!AS3073&gt;0,YEAR(TODAY())-'Inventory Ref Sheet'!AS3073,"")</f>
        <v/>
      </c>
      <c r="P3073" s="95">
        <f>'Inventory Ref Sheet'!AU3073</f>
        <v>0</v>
      </c>
      <c r="Q3073" s="60">
        <f>'Inventory Ref Sheet'!AV3073</f>
        <v>0</v>
      </c>
      <c r="R3073" s="61"/>
      <c r="S3073" s="100" t="str">
        <f t="shared" si="159"/>
        <v/>
      </c>
      <c r="T3073" s="59">
        <f>'Inventory Ref Sheet'!M3073</f>
        <v>0</v>
      </c>
      <c r="U3073" s="102">
        <f>'Inventory Ref Sheet'!N3073</f>
        <v>0</v>
      </c>
      <c r="V3073" s="59">
        <f>'Inventory Ref Sheet'!O3073</f>
        <v>0</v>
      </c>
      <c r="W3073" s="59">
        <f>'Inventory Ref Sheet'!R3073</f>
        <v>0</v>
      </c>
      <c r="X3073" s="59">
        <f>'Inventory Ref Sheet'!S3073</f>
        <v>0</v>
      </c>
      <c r="Y3073" s="100" t="str">
        <f ca="1">IF('Inventory Ref Sheet'!U3073&gt;0,YEAR(TODAY())-'Inventory Ref Sheet'!U3073,"")</f>
        <v/>
      </c>
      <c r="Z3073" s="95">
        <f>'Inventory Ref Sheet'!W3073</f>
        <v>0</v>
      </c>
      <c r="AA3073" s="60">
        <f>'Inventory Ref Sheet'!X3073</f>
        <v>0</v>
      </c>
      <c r="AB3073" s="61"/>
      <c r="AC3073" s="97" t="str">
        <f t="shared" si="160"/>
        <v/>
      </c>
      <c r="AD3073" s="59">
        <f>'Inventory Ref Sheet'!Y3073</f>
        <v>0</v>
      </c>
      <c r="AE3073" s="59">
        <f>'Inventory Ref Sheet'!Z3073</f>
        <v>0</v>
      </c>
      <c r="AF3073" s="102">
        <f>'Inventory Ref Sheet'!AA3073</f>
        <v>0</v>
      </c>
      <c r="AG3073" s="59">
        <f>'Inventory Ref Sheet'!AD3073</f>
        <v>0</v>
      </c>
      <c r="AH3073" s="59">
        <f>'Inventory Ref Sheet'!AE3073</f>
        <v>0</v>
      </c>
      <c r="AI3073" s="100" t="str">
        <f ca="1">IF('Inventory Ref Sheet'!AG3073&gt;0,YEAR(TODAY())-'Inventory Ref Sheet'!AG3073,"")</f>
        <v/>
      </c>
      <c r="AJ3073" s="99"/>
      <c r="AK3073" s="60">
        <f>'Inventory Ref Sheet'!AJ3073</f>
        <v>0</v>
      </c>
      <c r="AL3073" s="99"/>
      <c r="AM3073" s="97" t="str">
        <f t="shared" si="161"/>
        <v/>
      </c>
    </row>
    <row r="3074" spans="10:39" x14ac:dyDescent="0.25">
      <c r="J3074" s="59">
        <f>'Inventory Ref Sheet'!AK3074</f>
        <v>0</v>
      </c>
      <c r="K3074" s="59">
        <f>'Inventory Ref Sheet'!AL3074</f>
        <v>0</v>
      </c>
      <c r="L3074" s="59">
        <f>'Inventory Ref Sheet'!AM3074</f>
        <v>0</v>
      </c>
      <c r="M3074" s="59">
        <f>'Inventory Ref Sheet'!AP3074</f>
        <v>0</v>
      </c>
      <c r="N3074" s="59">
        <f>'Inventory Ref Sheet'!AQ3074</f>
        <v>0</v>
      </c>
      <c r="O3074" s="100" t="str">
        <f ca="1">IF('Inventory Ref Sheet'!AS3074&gt;0,YEAR(TODAY())-'Inventory Ref Sheet'!AS3074,"")</f>
        <v/>
      </c>
      <c r="P3074" s="95">
        <f>'Inventory Ref Sheet'!AU3074</f>
        <v>0</v>
      </c>
      <c r="Q3074" s="60">
        <f>'Inventory Ref Sheet'!AV3074</f>
        <v>0</v>
      </c>
      <c r="R3074" s="61"/>
      <c r="S3074" s="100" t="str">
        <f t="shared" si="159"/>
        <v/>
      </c>
      <c r="T3074" s="59">
        <f>'Inventory Ref Sheet'!M3074</f>
        <v>0</v>
      </c>
      <c r="U3074" s="102">
        <f>'Inventory Ref Sheet'!N3074</f>
        <v>0</v>
      </c>
      <c r="V3074" s="59">
        <f>'Inventory Ref Sheet'!O3074</f>
        <v>0</v>
      </c>
      <c r="W3074" s="59">
        <f>'Inventory Ref Sheet'!R3074</f>
        <v>0</v>
      </c>
      <c r="X3074" s="59">
        <f>'Inventory Ref Sheet'!S3074</f>
        <v>0</v>
      </c>
      <c r="Y3074" s="100" t="str">
        <f ca="1">IF('Inventory Ref Sheet'!U3074&gt;0,YEAR(TODAY())-'Inventory Ref Sheet'!U3074,"")</f>
        <v/>
      </c>
      <c r="Z3074" s="95">
        <f>'Inventory Ref Sheet'!W3074</f>
        <v>0</v>
      </c>
      <c r="AA3074" s="60">
        <f>'Inventory Ref Sheet'!X3074</f>
        <v>0</v>
      </c>
      <c r="AB3074" s="61"/>
      <c r="AC3074" s="97" t="str">
        <f t="shared" si="160"/>
        <v/>
      </c>
      <c r="AD3074" s="59">
        <f>'Inventory Ref Sheet'!Y3074</f>
        <v>0</v>
      </c>
      <c r="AE3074" s="59">
        <f>'Inventory Ref Sheet'!Z3074</f>
        <v>0</v>
      </c>
      <c r="AF3074" s="102">
        <f>'Inventory Ref Sheet'!AA3074</f>
        <v>0</v>
      </c>
      <c r="AG3074" s="59">
        <f>'Inventory Ref Sheet'!AD3074</f>
        <v>0</v>
      </c>
      <c r="AH3074" s="59">
        <f>'Inventory Ref Sheet'!AE3074</f>
        <v>0</v>
      </c>
      <c r="AI3074" s="100" t="str">
        <f ca="1">IF('Inventory Ref Sheet'!AG3074&gt;0,YEAR(TODAY())-'Inventory Ref Sheet'!AG3074,"")</f>
        <v/>
      </c>
      <c r="AJ3074" s="99"/>
      <c r="AK3074" s="60">
        <f>'Inventory Ref Sheet'!AJ3074</f>
        <v>0</v>
      </c>
      <c r="AL3074" s="99"/>
      <c r="AM3074" s="97" t="str">
        <f t="shared" si="161"/>
        <v/>
      </c>
    </row>
    <row r="3075" spans="10:39" x14ac:dyDescent="0.25">
      <c r="J3075" s="59">
        <f>'Inventory Ref Sheet'!AK3075</f>
        <v>0</v>
      </c>
      <c r="K3075" s="59">
        <f>'Inventory Ref Sheet'!AL3075</f>
        <v>0</v>
      </c>
      <c r="L3075" s="59">
        <f>'Inventory Ref Sheet'!AM3075</f>
        <v>0</v>
      </c>
      <c r="M3075" s="59">
        <f>'Inventory Ref Sheet'!AP3075</f>
        <v>0</v>
      </c>
      <c r="N3075" s="59">
        <f>'Inventory Ref Sheet'!AQ3075</f>
        <v>0</v>
      </c>
      <c r="O3075" s="100" t="str">
        <f ca="1">IF('Inventory Ref Sheet'!AS3075&gt;0,YEAR(TODAY())-'Inventory Ref Sheet'!AS3075,"")</f>
        <v/>
      </c>
      <c r="P3075" s="95">
        <f>'Inventory Ref Sheet'!AU3075</f>
        <v>0</v>
      </c>
      <c r="Q3075" s="60">
        <f>'Inventory Ref Sheet'!AV3075</f>
        <v>0</v>
      </c>
      <c r="R3075" s="61"/>
      <c r="S3075" s="100" t="str">
        <f t="shared" si="159"/>
        <v/>
      </c>
      <c r="T3075" s="59">
        <f>'Inventory Ref Sheet'!M3075</f>
        <v>0</v>
      </c>
      <c r="U3075" s="102">
        <f>'Inventory Ref Sheet'!N3075</f>
        <v>0</v>
      </c>
      <c r="V3075" s="59">
        <f>'Inventory Ref Sheet'!O3075</f>
        <v>0</v>
      </c>
      <c r="W3075" s="59">
        <f>'Inventory Ref Sheet'!R3075</f>
        <v>0</v>
      </c>
      <c r="X3075" s="59">
        <f>'Inventory Ref Sheet'!S3075</f>
        <v>0</v>
      </c>
      <c r="Y3075" s="100" t="str">
        <f ca="1">IF('Inventory Ref Sheet'!U3075&gt;0,YEAR(TODAY())-'Inventory Ref Sheet'!U3075,"")</f>
        <v/>
      </c>
      <c r="Z3075" s="95">
        <f>'Inventory Ref Sheet'!W3075</f>
        <v>0</v>
      </c>
      <c r="AA3075" s="60">
        <f>'Inventory Ref Sheet'!X3075</f>
        <v>0</v>
      </c>
      <c r="AB3075" s="61"/>
      <c r="AC3075" s="97" t="str">
        <f t="shared" si="160"/>
        <v/>
      </c>
      <c r="AD3075" s="59">
        <f>'Inventory Ref Sheet'!Y3075</f>
        <v>0</v>
      </c>
      <c r="AE3075" s="59">
        <f>'Inventory Ref Sheet'!Z3075</f>
        <v>0</v>
      </c>
      <c r="AF3075" s="102">
        <f>'Inventory Ref Sheet'!AA3075</f>
        <v>0</v>
      </c>
      <c r="AG3075" s="59">
        <f>'Inventory Ref Sheet'!AD3075</f>
        <v>0</v>
      </c>
      <c r="AH3075" s="59">
        <f>'Inventory Ref Sheet'!AE3075</f>
        <v>0</v>
      </c>
      <c r="AI3075" s="100" t="str">
        <f ca="1">IF('Inventory Ref Sheet'!AG3075&gt;0,YEAR(TODAY())-'Inventory Ref Sheet'!AG3075,"")</f>
        <v/>
      </c>
      <c r="AJ3075" s="99"/>
      <c r="AK3075" s="60">
        <f>'Inventory Ref Sheet'!AJ3075</f>
        <v>0</v>
      </c>
      <c r="AL3075" s="99"/>
      <c r="AM3075" s="97" t="str">
        <f t="shared" si="161"/>
        <v/>
      </c>
    </row>
    <row r="3076" spans="10:39" x14ac:dyDescent="0.25">
      <c r="J3076" s="59">
        <f>'Inventory Ref Sheet'!AK3076</f>
        <v>0</v>
      </c>
      <c r="K3076" s="59">
        <f>'Inventory Ref Sheet'!AL3076</f>
        <v>0</v>
      </c>
      <c r="L3076" s="59">
        <f>'Inventory Ref Sheet'!AM3076</f>
        <v>0</v>
      </c>
      <c r="M3076" s="59">
        <f>'Inventory Ref Sheet'!AP3076</f>
        <v>0</v>
      </c>
      <c r="N3076" s="59">
        <f>'Inventory Ref Sheet'!AQ3076</f>
        <v>0</v>
      </c>
      <c r="O3076" s="100" t="str">
        <f ca="1">IF('Inventory Ref Sheet'!AS3076&gt;0,YEAR(TODAY())-'Inventory Ref Sheet'!AS3076,"")</f>
        <v/>
      </c>
      <c r="P3076" s="95">
        <f>'Inventory Ref Sheet'!AU3076</f>
        <v>0</v>
      </c>
      <c r="Q3076" s="60">
        <f>'Inventory Ref Sheet'!AV3076</f>
        <v>0</v>
      </c>
      <c r="R3076" s="61"/>
      <c r="S3076" s="100" t="str">
        <f t="shared" si="159"/>
        <v/>
      </c>
      <c r="T3076" s="59">
        <f>'Inventory Ref Sheet'!M3076</f>
        <v>0</v>
      </c>
      <c r="U3076" s="102">
        <f>'Inventory Ref Sheet'!N3076</f>
        <v>0</v>
      </c>
      <c r="V3076" s="59">
        <f>'Inventory Ref Sheet'!O3076</f>
        <v>0</v>
      </c>
      <c r="W3076" s="59">
        <f>'Inventory Ref Sheet'!R3076</f>
        <v>0</v>
      </c>
      <c r="X3076" s="59">
        <f>'Inventory Ref Sheet'!S3076</f>
        <v>0</v>
      </c>
      <c r="Y3076" s="100" t="str">
        <f ca="1">IF('Inventory Ref Sheet'!U3076&gt;0,YEAR(TODAY())-'Inventory Ref Sheet'!U3076,"")</f>
        <v/>
      </c>
      <c r="Z3076" s="95">
        <f>'Inventory Ref Sheet'!W3076</f>
        <v>0</v>
      </c>
      <c r="AA3076" s="60">
        <f>'Inventory Ref Sheet'!X3076</f>
        <v>0</v>
      </c>
      <c r="AB3076" s="61"/>
      <c r="AC3076" s="97" t="str">
        <f t="shared" si="160"/>
        <v/>
      </c>
      <c r="AD3076" s="59">
        <f>'Inventory Ref Sheet'!Y3076</f>
        <v>0</v>
      </c>
      <c r="AE3076" s="59">
        <f>'Inventory Ref Sheet'!Z3076</f>
        <v>0</v>
      </c>
      <c r="AF3076" s="102">
        <f>'Inventory Ref Sheet'!AA3076</f>
        <v>0</v>
      </c>
      <c r="AG3076" s="59">
        <f>'Inventory Ref Sheet'!AD3076</f>
        <v>0</v>
      </c>
      <c r="AH3076" s="59">
        <f>'Inventory Ref Sheet'!AE3076</f>
        <v>0</v>
      </c>
      <c r="AI3076" s="100" t="str">
        <f ca="1">IF('Inventory Ref Sheet'!AG3076&gt;0,YEAR(TODAY())-'Inventory Ref Sheet'!AG3076,"")</f>
        <v/>
      </c>
      <c r="AJ3076" s="99"/>
      <c r="AK3076" s="60">
        <f>'Inventory Ref Sheet'!AJ3076</f>
        <v>0</v>
      </c>
      <c r="AL3076" s="99"/>
      <c r="AM3076" s="97" t="str">
        <f t="shared" si="161"/>
        <v/>
      </c>
    </row>
    <row r="3077" spans="10:39" x14ac:dyDescent="0.25">
      <c r="J3077" s="59">
        <f>'Inventory Ref Sheet'!AK3077</f>
        <v>0</v>
      </c>
      <c r="K3077" s="59">
        <f>'Inventory Ref Sheet'!AL3077</f>
        <v>0</v>
      </c>
      <c r="L3077" s="59">
        <f>'Inventory Ref Sheet'!AM3077</f>
        <v>0</v>
      </c>
      <c r="M3077" s="59">
        <f>'Inventory Ref Sheet'!AP3077</f>
        <v>0</v>
      </c>
      <c r="N3077" s="59">
        <f>'Inventory Ref Sheet'!AQ3077</f>
        <v>0</v>
      </c>
      <c r="O3077" s="100" t="str">
        <f ca="1">IF('Inventory Ref Sheet'!AS3077&gt;0,YEAR(TODAY())-'Inventory Ref Sheet'!AS3077,"")</f>
        <v/>
      </c>
      <c r="P3077" s="95">
        <f>'Inventory Ref Sheet'!AU3077</f>
        <v>0</v>
      </c>
      <c r="Q3077" s="60">
        <f>'Inventory Ref Sheet'!AV3077</f>
        <v>0</v>
      </c>
      <c r="R3077" s="61"/>
      <c r="S3077" s="100" t="str">
        <f t="shared" si="159"/>
        <v/>
      </c>
      <c r="T3077" s="59">
        <f>'Inventory Ref Sheet'!M3077</f>
        <v>0</v>
      </c>
      <c r="U3077" s="102">
        <f>'Inventory Ref Sheet'!N3077</f>
        <v>0</v>
      </c>
      <c r="V3077" s="59">
        <f>'Inventory Ref Sheet'!O3077</f>
        <v>0</v>
      </c>
      <c r="W3077" s="59">
        <f>'Inventory Ref Sheet'!R3077</f>
        <v>0</v>
      </c>
      <c r="X3077" s="59">
        <f>'Inventory Ref Sheet'!S3077</f>
        <v>0</v>
      </c>
      <c r="Y3077" s="100" t="str">
        <f ca="1">IF('Inventory Ref Sheet'!U3077&gt;0,YEAR(TODAY())-'Inventory Ref Sheet'!U3077,"")</f>
        <v/>
      </c>
      <c r="Z3077" s="95">
        <f>'Inventory Ref Sheet'!W3077</f>
        <v>0</v>
      </c>
      <c r="AA3077" s="60">
        <f>'Inventory Ref Sheet'!X3077</f>
        <v>0</v>
      </c>
      <c r="AB3077" s="61"/>
      <c r="AC3077" s="97" t="str">
        <f t="shared" si="160"/>
        <v/>
      </c>
      <c r="AD3077" s="59">
        <f>'Inventory Ref Sheet'!Y3077</f>
        <v>0</v>
      </c>
      <c r="AE3077" s="59">
        <f>'Inventory Ref Sheet'!Z3077</f>
        <v>0</v>
      </c>
      <c r="AF3077" s="102">
        <f>'Inventory Ref Sheet'!AA3077</f>
        <v>0</v>
      </c>
      <c r="AG3077" s="59">
        <f>'Inventory Ref Sheet'!AD3077</f>
        <v>0</v>
      </c>
      <c r="AH3077" s="59">
        <f>'Inventory Ref Sheet'!AE3077</f>
        <v>0</v>
      </c>
      <c r="AI3077" s="100" t="str">
        <f ca="1">IF('Inventory Ref Sheet'!AG3077&gt;0,YEAR(TODAY())-'Inventory Ref Sheet'!AG3077,"")</f>
        <v/>
      </c>
      <c r="AJ3077" s="99"/>
      <c r="AK3077" s="60">
        <f>'Inventory Ref Sheet'!AJ3077</f>
        <v>0</v>
      </c>
      <c r="AL3077" s="99"/>
      <c r="AM3077" s="97" t="str">
        <f t="shared" si="161"/>
        <v/>
      </c>
    </row>
    <row r="3078" spans="10:39" x14ac:dyDescent="0.25">
      <c r="J3078" s="59">
        <f>'Inventory Ref Sheet'!AK3078</f>
        <v>0</v>
      </c>
      <c r="K3078" s="59">
        <f>'Inventory Ref Sheet'!AL3078</f>
        <v>0</v>
      </c>
      <c r="L3078" s="59">
        <f>'Inventory Ref Sheet'!AM3078</f>
        <v>0</v>
      </c>
      <c r="M3078" s="59">
        <f>'Inventory Ref Sheet'!AP3078</f>
        <v>0</v>
      </c>
      <c r="N3078" s="59">
        <f>'Inventory Ref Sheet'!AQ3078</f>
        <v>0</v>
      </c>
      <c r="O3078" s="100" t="str">
        <f ca="1">IF('Inventory Ref Sheet'!AS3078&gt;0,YEAR(TODAY())-'Inventory Ref Sheet'!AS3078,"")</f>
        <v/>
      </c>
      <c r="P3078" s="95">
        <f>'Inventory Ref Sheet'!AU3078</f>
        <v>0</v>
      </c>
      <c r="Q3078" s="60">
        <f>'Inventory Ref Sheet'!AV3078</f>
        <v>0</v>
      </c>
      <c r="R3078" s="61"/>
      <c r="S3078" s="100" t="str">
        <f t="shared" ref="S3078:S3141" si="162">IF(ISTEXT(J3078),IF(O3078&gt;=R3078,"Yes","No"),"")</f>
        <v/>
      </c>
      <c r="T3078" s="59">
        <f>'Inventory Ref Sheet'!M3078</f>
        <v>0</v>
      </c>
      <c r="U3078" s="102">
        <f>'Inventory Ref Sheet'!N3078</f>
        <v>0</v>
      </c>
      <c r="V3078" s="59">
        <f>'Inventory Ref Sheet'!O3078</f>
        <v>0</v>
      </c>
      <c r="W3078" s="59">
        <f>'Inventory Ref Sheet'!R3078</f>
        <v>0</v>
      </c>
      <c r="X3078" s="59">
        <f>'Inventory Ref Sheet'!S3078</f>
        <v>0</v>
      </c>
      <c r="Y3078" s="100" t="str">
        <f ca="1">IF('Inventory Ref Sheet'!U3078&gt;0,YEAR(TODAY())-'Inventory Ref Sheet'!U3078,"")</f>
        <v/>
      </c>
      <c r="Z3078" s="95">
        <f>'Inventory Ref Sheet'!W3078</f>
        <v>0</v>
      </c>
      <c r="AA3078" s="60">
        <f>'Inventory Ref Sheet'!X3078</f>
        <v>0</v>
      </c>
      <c r="AB3078" s="61"/>
      <c r="AC3078" s="97" t="str">
        <f t="shared" si="160"/>
        <v/>
      </c>
      <c r="AD3078" s="59">
        <f>'Inventory Ref Sheet'!Y3078</f>
        <v>0</v>
      </c>
      <c r="AE3078" s="59">
        <f>'Inventory Ref Sheet'!Z3078</f>
        <v>0</v>
      </c>
      <c r="AF3078" s="102">
        <f>'Inventory Ref Sheet'!AA3078</f>
        <v>0</v>
      </c>
      <c r="AG3078" s="59">
        <f>'Inventory Ref Sheet'!AD3078</f>
        <v>0</v>
      </c>
      <c r="AH3078" s="59">
        <f>'Inventory Ref Sheet'!AE3078</f>
        <v>0</v>
      </c>
      <c r="AI3078" s="100" t="str">
        <f ca="1">IF('Inventory Ref Sheet'!AG3078&gt;0,YEAR(TODAY())-'Inventory Ref Sheet'!AG3078,"")</f>
        <v/>
      </c>
      <c r="AJ3078" s="99"/>
      <c r="AK3078" s="60">
        <f>'Inventory Ref Sheet'!AJ3078</f>
        <v>0</v>
      </c>
      <c r="AL3078" s="99"/>
      <c r="AM3078" s="97" t="str">
        <f t="shared" si="161"/>
        <v/>
      </c>
    </row>
    <row r="3079" spans="10:39" x14ac:dyDescent="0.25">
      <c r="J3079" s="59">
        <f>'Inventory Ref Sheet'!AK3079</f>
        <v>0</v>
      </c>
      <c r="K3079" s="59">
        <f>'Inventory Ref Sheet'!AL3079</f>
        <v>0</v>
      </c>
      <c r="L3079" s="59">
        <f>'Inventory Ref Sheet'!AM3079</f>
        <v>0</v>
      </c>
      <c r="M3079" s="59">
        <f>'Inventory Ref Sheet'!AP3079</f>
        <v>0</v>
      </c>
      <c r="N3079" s="59">
        <f>'Inventory Ref Sheet'!AQ3079</f>
        <v>0</v>
      </c>
      <c r="O3079" s="100" t="str">
        <f ca="1">IF('Inventory Ref Sheet'!AS3079&gt;0,YEAR(TODAY())-'Inventory Ref Sheet'!AS3079,"")</f>
        <v/>
      </c>
      <c r="P3079" s="95">
        <f>'Inventory Ref Sheet'!AU3079</f>
        <v>0</v>
      </c>
      <c r="Q3079" s="60">
        <f>'Inventory Ref Sheet'!AV3079</f>
        <v>0</v>
      </c>
      <c r="R3079" s="61"/>
      <c r="S3079" s="100" t="str">
        <f t="shared" si="162"/>
        <v/>
      </c>
      <c r="T3079" s="59">
        <f>'Inventory Ref Sheet'!M3079</f>
        <v>0</v>
      </c>
      <c r="U3079" s="102">
        <f>'Inventory Ref Sheet'!N3079</f>
        <v>0</v>
      </c>
      <c r="V3079" s="59">
        <f>'Inventory Ref Sheet'!O3079</f>
        <v>0</v>
      </c>
      <c r="W3079" s="59">
        <f>'Inventory Ref Sheet'!R3079</f>
        <v>0</v>
      </c>
      <c r="X3079" s="59">
        <f>'Inventory Ref Sheet'!S3079</f>
        <v>0</v>
      </c>
      <c r="Y3079" s="100" t="str">
        <f ca="1">IF('Inventory Ref Sheet'!U3079&gt;0,YEAR(TODAY())-'Inventory Ref Sheet'!U3079,"")</f>
        <v/>
      </c>
      <c r="Z3079" s="95">
        <f>'Inventory Ref Sheet'!W3079</f>
        <v>0</v>
      </c>
      <c r="AA3079" s="60">
        <f>'Inventory Ref Sheet'!X3079</f>
        <v>0</v>
      </c>
      <c r="AB3079" s="61"/>
      <c r="AC3079" s="97" t="str">
        <f t="shared" si="160"/>
        <v/>
      </c>
      <c r="AD3079" s="59">
        <f>'Inventory Ref Sheet'!Y3079</f>
        <v>0</v>
      </c>
      <c r="AE3079" s="59">
        <f>'Inventory Ref Sheet'!Z3079</f>
        <v>0</v>
      </c>
      <c r="AF3079" s="102">
        <f>'Inventory Ref Sheet'!AA3079</f>
        <v>0</v>
      </c>
      <c r="AG3079" s="59">
        <f>'Inventory Ref Sheet'!AD3079</f>
        <v>0</v>
      </c>
      <c r="AH3079" s="59">
        <f>'Inventory Ref Sheet'!AE3079</f>
        <v>0</v>
      </c>
      <c r="AI3079" s="100" t="str">
        <f ca="1">IF('Inventory Ref Sheet'!AG3079&gt;0,YEAR(TODAY())-'Inventory Ref Sheet'!AG3079,"")</f>
        <v/>
      </c>
      <c r="AJ3079" s="99"/>
      <c r="AK3079" s="60">
        <f>'Inventory Ref Sheet'!AJ3079</f>
        <v>0</v>
      </c>
      <c r="AL3079" s="99"/>
      <c r="AM3079" s="97" t="str">
        <f t="shared" si="161"/>
        <v/>
      </c>
    </row>
    <row r="3080" spans="10:39" x14ac:dyDescent="0.25">
      <c r="J3080" s="59">
        <f>'Inventory Ref Sheet'!AK3080</f>
        <v>0</v>
      </c>
      <c r="K3080" s="59">
        <f>'Inventory Ref Sheet'!AL3080</f>
        <v>0</v>
      </c>
      <c r="L3080" s="59">
        <f>'Inventory Ref Sheet'!AM3080</f>
        <v>0</v>
      </c>
      <c r="M3080" s="59">
        <f>'Inventory Ref Sheet'!AP3080</f>
        <v>0</v>
      </c>
      <c r="N3080" s="59">
        <f>'Inventory Ref Sheet'!AQ3080</f>
        <v>0</v>
      </c>
      <c r="O3080" s="100" t="str">
        <f ca="1">IF('Inventory Ref Sheet'!AS3080&gt;0,YEAR(TODAY())-'Inventory Ref Sheet'!AS3080,"")</f>
        <v/>
      </c>
      <c r="P3080" s="95">
        <f>'Inventory Ref Sheet'!AU3080</f>
        <v>0</v>
      </c>
      <c r="Q3080" s="60">
        <f>'Inventory Ref Sheet'!AV3080</f>
        <v>0</v>
      </c>
      <c r="R3080" s="61"/>
      <c r="S3080" s="100" t="str">
        <f t="shared" si="162"/>
        <v/>
      </c>
      <c r="T3080" s="59">
        <f>'Inventory Ref Sheet'!M3080</f>
        <v>0</v>
      </c>
      <c r="U3080" s="102">
        <f>'Inventory Ref Sheet'!N3080</f>
        <v>0</v>
      </c>
      <c r="V3080" s="59">
        <f>'Inventory Ref Sheet'!O3080</f>
        <v>0</v>
      </c>
      <c r="W3080" s="59">
        <f>'Inventory Ref Sheet'!R3080</f>
        <v>0</v>
      </c>
      <c r="X3080" s="59">
        <f>'Inventory Ref Sheet'!S3080</f>
        <v>0</v>
      </c>
      <c r="Y3080" s="100" t="str">
        <f ca="1">IF('Inventory Ref Sheet'!U3080&gt;0,YEAR(TODAY())-'Inventory Ref Sheet'!U3080,"")</f>
        <v/>
      </c>
      <c r="Z3080" s="95">
        <f>'Inventory Ref Sheet'!W3080</f>
        <v>0</v>
      </c>
      <c r="AA3080" s="60">
        <f>'Inventory Ref Sheet'!X3080</f>
        <v>0</v>
      </c>
      <c r="AB3080" s="61"/>
      <c r="AC3080" s="97" t="str">
        <f t="shared" si="160"/>
        <v/>
      </c>
      <c r="AD3080" s="59">
        <f>'Inventory Ref Sheet'!Y3080</f>
        <v>0</v>
      </c>
      <c r="AE3080" s="59">
        <f>'Inventory Ref Sheet'!Z3080</f>
        <v>0</v>
      </c>
      <c r="AF3080" s="102">
        <f>'Inventory Ref Sheet'!AA3080</f>
        <v>0</v>
      </c>
      <c r="AG3080" s="59">
        <f>'Inventory Ref Sheet'!AD3080</f>
        <v>0</v>
      </c>
      <c r="AH3080" s="59">
        <f>'Inventory Ref Sheet'!AE3080</f>
        <v>0</v>
      </c>
      <c r="AI3080" s="100" t="str">
        <f ca="1">IF('Inventory Ref Sheet'!AG3080&gt;0,YEAR(TODAY())-'Inventory Ref Sheet'!AG3080,"")</f>
        <v/>
      </c>
      <c r="AJ3080" s="99"/>
      <c r="AK3080" s="60">
        <f>'Inventory Ref Sheet'!AJ3080</f>
        <v>0</v>
      </c>
      <c r="AL3080" s="99"/>
      <c r="AM3080" s="97" t="str">
        <f t="shared" si="161"/>
        <v/>
      </c>
    </row>
    <row r="3081" spans="10:39" x14ac:dyDescent="0.25">
      <c r="J3081" s="59">
        <f>'Inventory Ref Sheet'!AK3081</f>
        <v>0</v>
      </c>
      <c r="K3081" s="59">
        <f>'Inventory Ref Sheet'!AL3081</f>
        <v>0</v>
      </c>
      <c r="L3081" s="59">
        <f>'Inventory Ref Sheet'!AM3081</f>
        <v>0</v>
      </c>
      <c r="M3081" s="59">
        <f>'Inventory Ref Sheet'!AP3081</f>
        <v>0</v>
      </c>
      <c r="N3081" s="59">
        <f>'Inventory Ref Sheet'!AQ3081</f>
        <v>0</v>
      </c>
      <c r="O3081" s="100" t="str">
        <f ca="1">IF('Inventory Ref Sheet'!AS3081&gt;0,YEAR(TODAY())-'Inventory Ref Sheet'!AS3081,"")</f>
        <v/>
      </c>
      <c r="P3081" s="95">
        <f>'Inventory Ref Sheet'!AU3081</f>
        <v>0</v>
      </c>
      <c r="Q3081" s="60">
        <f>'Inventory Ref Sheet'!AV3081</f>
        <v>0</v>
      </c>
      <c r="R3081" s="61"/>
      <c r="S3081" s="100" t="str">
        <f t="shared" si="162"/>
        <v/>
      </c>
      <c r="T3081" s="59">
        <f>'Inventory Ref Sheet'!M3081</f>
        <v>0</v>
      </c>
      <c r="U3081" s="102">
        <f>'Inventory Ref Sheet'!N3081</f>
        <v>0</v>
      </c>
      <c r="V3081" s="59">
        <f>'Inventory Ref Sheet'!O3081</f>
        <v>0</v>
      </c>
      <c r="W3081" s="59">
        <f>'Inventory Ref Sheet'!R3081</f>
        <v>0</v>
      </c>
      <c r="X3081" s="59">
        <f>'Inventory Ref Sheet'!S3081</f>
        <v>0</v>
      </c>
      <c r="Y3081" s="100" t="str">
        <f ca="1">IF('Inventory Ref Sheet'!U3081&gt;0,YEAR(TODAY())-'Inventory Ref Sheet'!U3081,"")</f>
        <v/>
      </c>
      <c r="Z3081" s="95">
        <f>'Inventory Ref Sheet'!W3081</f>
        <v>0</v>
      </c>
      <c r="AA3081" s="60">
        <f>'Inventory Ref Sheet'!X3081</f>
        <v>0</v>
      </c>
      <c r="AB3081" s="61"/>
      <c r="AC3081" s="97" t="str">
        <f t="shared" si="160"/>
        <v/>
      </c>
      <c r="AD3081" s="59">
        <f>'Inventory Ref Sheet'!Y3081</f>
        <v>0</v>
      </c>
      <c r="AE3081" s="59">
        <f>'Inventory Ref Sheet'!Z3081</f>
        <v>0</v>
      </c>
      <c r="AF3081" s="102">
        <f>'Inventory Ref Sheet'!AA3081</f>
        <v>0</v>
      </c>
      <c r="AG3081" s="59">
        <f>'Inventory Ref Sheet'!AD3081</f>
        <v>0</v>
      </c>
      <c r="AH3081" s="59">
        <f>'Inventory Ref Sheet'!AE3081</f>
        <v>0</v>
      </c>
      <c r="AI3081" s="100" t="str">
        <f ca="1">IF('Inventory Ref Sheet'!AG3081&gt;0,YEAR(TODAY())-'Inventory Ref Sheet'!AG3081,"")</f>
        <v/>
      </c>
      <c r="AJ3081" s="99"/>
      <c r="AK3081" s="60">
        <f>'Inventory Ref Sheet'!AJ3081</f>
        <v>0</v>
      </c>
      <c r="AL3081" s="99"/>
      <c r="AM3081" s="97" t="str">
        <f t="shared" si="161"/>
        <v/>
      </c>
    </row>
    <row r="3082" spans="10:39" x14ac:dyDescent="0.25">
      <c r="J3082" s="59">
        <f>'Inventory Ref Sheet'!AK3082</f>
        <v>0</v>
      </c>
      <c r="K3082" s="59">
        <f>'Inventory Ref Sheet'!AL3082</f>
        <v>0</v>
      </c>
      <c r="L3082" s="59">
        <f>'Inventory Ref Sheet'!AM3082</f>
        <v>0</v>
      </c>
      <c r="M3082" s="59">
        <f>'Inventory Ref Sheet'!AP3082</f>
        <v>0</v>
      </c>
      <c r="N3082" s="59">
        <f>'Inventory Ref Sheet'!AQ3082</f>
        <v>0</v>
      </c>
      <c r="O3082" s="100" t="str">
        <f ca="1">IF('Inventory Ref Sheet'!AS3082&gt;0,YEAR(TODAY())-'Inventory Ref Sheet'!AS3082,"")</f>
        <v/>
      </c>
      <c r="P3082" s="95">
        <f>'Inventory Ref Sheet'!AU3082</f>
        <v>0</v>
      </c>
      <c r="Q3082" s="60">
        <f>'Inventory Ref Sheet'!AV3082</f>
        <v>0</v>
      </c>
      <c r="R3082" s="61"/>
      <c r="S3082" s="100" t="str">
        <f t="shared" si="162"/>
        <v/>
      </c>
      <c r="T3082" s="59">
        <f>'Inventory Ref Sheet'!M3082</f>
        <v>0</v>
      </c>
      <c r="U3082" s="102">
        <f>'Inventory Ref Sheet'!N3082</f>
        <v>0</v>
      </c>
      <c r="V3082" s="59">
        <f>'Inventory Ref Sheet'!O3082</f>
        <v>0</v>
      </c>
      <c r="W3082" s="59">
        <f>'Inventory Ref Sheet'!R3082</f>
        <v>0</v>
      </c>
      <c r="X3082" s="59">
        <f>'Inventory Ref Sheet'!S3082</f>
        <v>0</v>
      </c>
      <c r="Y3082" s="100" t="str">
        <f ca="1">IF('Inventory Ref Sheet'!U3082&gt;0,YEAR(TODAY())-'Inventory Ref Sheet'!U3082,"")</f>
        <v/>
      </c>
      <c r="Z3082" s="95">
        <f>'Inventory Ref Sheet'!W3082</f>
        <v>0</v>
      </c>
      <c r="AA3082" s="60">
        <f>'Inventory Ref Sheet'!X3082</f>
        <v>0</v>
      </c>
      <c r="AB3082" s="61"/>
      <c r="AC3082" s="97" t="str">
        <f t="shared" si="160"/>
        <v/>
      </c>
      <c r="AD3082" s="59">
        <f>'Inventory Ref Sheet'!Y3082</f>
        <v>0</v>
      </c>
      <c r="AE3082" s="59">
        <f>'Inventory Ref Sheet'!Z3082</f>
        <v>0</v>
      </c>
      <c r="AF3082" s="102">
        <f>'Inventory Ref Sheet'!AA3082</f>
        <v>0</v>
      </c>
      <c r="AG3082" s="59">
        <f>'Inventory Ref Sheet'!AD3082</f>
        <v>0</v>
      </c>
      <c r="AH3082" s="59">
        <f>'Inventory Ref Sheet'!AE3082</f>
        <v>0</v>
      </c>
      <c r="AI3082" s="100" t="str">
        <f ca="1">IF('Inventory Ref Sheet'!AG3082&gt;0,YEAR(TODAY())-'Inventory Ref Sheet'!AG3082,"")</f>
        <v/>
      </c>
      <c r="AJ3082" s="99"/>
      <c r="AK3082" s="60">
        <f>'Inventory Ref Sheet'!AJ3082</f>
        <v>0</v>
      </c>
      <c r="AL3082" s="99"/>
      <c r="AM3082" s="97" t="str">
        <f t="shared" si="161"/>
        <v/>
      </c>
    </row>
    <row r="3083" spans="10:39" x14ac:dyDescent="0.25">
      <c r="J3083" s="59">
        <f>'Inventory Ref Sheet'!AK3083</f>
        <v>0</v>
      </c>
      <c r="K3083" s="59">
        <f>'Inventory Ref Sheet'!AL3083</f>
        <v>0</v>
      </c>
      <c r="L3083" s="59">
        <f>'Inventory Ref Sheet'!AM3083</f>
        <v>0</v>
      </c>
      <c r="M3083" s="59">
        <f>'Inventory Ref Sheet'!AP3083</f>
        <v>0</v>
      </c>
      <c r="N3083" s="59">
        <f>'Inventory Ref Sheet'!AQ3083</f>
        <v>0</v>
      </c>
      <c r="O3083" s="100" t="str">
        <f ca="1">IF('Inventory Ref Sheet'!AS3083&gt;0,YEAR(TODAY())-'Inventory Ref Sheet'!AS3083,"")</f>
        <v/>
      </c>
      <c r="P3083" s="95">
        <f>'Inventory Ref Sheet'!AU3083</f>
        <v>0</v>
      </c>
      <c r="Q3083" s="60">
        <f>'Inventory Ref Sheet'!AV3083</f>
        <v>0</v>
      </c>
      <c r="R3083" s="61"/>
      <c r="S3083" s="100" t="str">
        <f t="shared" si="162"/>
        <v/>
      </c>
      <c r="T3083" s="59">
        <f>'Inventory Ref Sheet'!M3083</f>
        <v>0</v>
      </c>
      <c r="U3083" s="102">
        <f>'Inventory Ref Sheet'!N3083</f>
        <v>0</v>
      </c>
      <c r="V3083" s="59">
        <f>'Inventory Ref Sheet'!O3083</f>
        <v>0</v>
      </c>
      <c r="W3083" s="59">
        <f>'Inventory Ref Sheet'!R3083</f>
        <v>0</v>
      </c>
      <c r="X3083" s="59">
        <f>'Inventory Ref Sheet'!S3083</f>
        <v>0</v>
      </c>
      <c r="Y3083" s="100" t="str">
        <f ca="1">IF('Inventory Ref Sheet'!U3083&gt;0,YEAR(TODAY())-'Inventory Ref Sheet'!U3083,"")</f>
        <v/>
      </c>
      <c r="Z3083" s="95">
        <f>'Inventory Ref Sheet'!W3083</f>
        <v>0</v>
      </c>
      <c r="AA3083" s="60">
        <f>'Inventory Ref Sheet'!X3083</f>
        <v>0</v>
      </c>
      <c r="AB3083" s="61"/>
      <c r="AC3083" s="97" t="str">
        <f t="shared" ref="AC3083:AC3146" si="163">IF(ISTEXT(T3083),IF(Y3083&gt;=AB3083,"Yes","No"),"")</f>
        <v/>
      </c>
      <c r="AD3083" s="59">
        <f>'Inventory Ref Sheet'!Y3083</f>
        <v>0</v>
      </c>
      <c r="AE3083" s="59">
        <f>'Inventory Ref Sheet'!Z3083</f>
        <v>0</v>
      </c>
      <c r="AF3083" s="102">
        <f>'Inventory Ref Sheet'!AA3083</f>
        <v>0</v>
      </c>
      <c r="AG3083" s="59">
        <f>'Inventory Ref Sheet'!AD3083</f>
        <v>0</v>
      </c>
      <c r="AH3083" s="59">
        <f>'Inventory Ref Sheet'!AE3083</f>
        <v>0</v>
      </c>
      <c r="AI3083" s="100" t="str">
        <f ca="1">IF('Inventory Ref Sheet'!AG3083&gt;0,YEAR(TODAY())-'Inventory Ref Sheet'!AG3083,"")</f>
        <v/>
      </c>
      <c r="AJ3083" s="99"/>
      <c r="AK3083" s="60">
        <f>'Inventory Ref Sheet'!AJ3083</f>
        <v>0</v>
      </c>
      <c r="AL3083" s="99"/>
      <c r="AM3083" s="97" t="str">
        <f t="shared" ref="AM3083:AM3146" si="164">IF(ISTEXT(AD3083),IF(AI3083&gt;=AL3083,"Yes","No"),"")</f>
        <v/>
      </c>
    </row>
    <row r="3084" spans="10:39" x14ac:dyDescent="0.25">
      <c r="J3084" s="59">
        <f>'Inventory Ref Sheet'!AK3084</f>
        <v>0</v>
      </c>
      <c r="K3084" s="59">
        <f>'Inventory Ref Sheet'!AL3084</f>
        <v>0</v>
      </c>
      <c r="L3084" s="59">
        <f>'Inventory Ref Sheet'!AM3084</f>
        <v>0</v>
      </c>
      <c r="M3084" s="59">
        <f>'Inventory Ref Sheet'!AP3084</f>
        <v>0</v>
      </c>
      <c r="N3084" s="59">
        <f>'Inventory Ref Sheet'!AQ3084</f>
        <v>0</v>
      </c>
      <c r="O3084" s="100" t="str">
        <f ca="1">IF('Inventory Ref Sheet'!AS3084&gt;0,YEAR(TODAY())-'Inventory Ref Sheet'!AS3084,"")</f>
        <v/>
      </c>
      <c r="P3084" s="95">
        <f>'Inventory Ref Sheet'!AU3084</f>
        <v>0</v>
      </c>
      <c r="Q3084" s="60">
        <f>'Inventory Ref Sheet'!AV3084</f>
        <v>0</v>
      </c>
      <c r="R3084" s="61"/>
      <c r="S3084" s="100" t="str">
        <f t="shared" si="162"/>
        <v/>
      </c>
      <c r="T3084" s="59">
        <f>'Inventory Ref Sheet'!M3084</f>
        <v>0</v>
      </c>
      <c r="U3084" s="102">
        <f>'Inventory Ref Sheet'!N3084</f>
        <v>0</v>
      </c>
      <c r="V3084" s="59">
        <f>'Inventory Ref Sheet'!O3084</f>
        <v>0</v>
      </c>
      <c r="W3084" s="59">
        <f>'Inventory Ref Sheet'!R3084</f>
        <v>0</v>
      </c>
      <c r="X3084" s="59">
        <f>'Inventory Ref Sheet'!S3084</f>
        <v>0</v>
      </c>
      <c r="Y3084" s="100" t="str">
        <f ca="1">IF('Inventory Ref Sheet'!U3084&gt;0,YEAR(TODAY())-'Inventory Ref Sheet'!U3084,"")</f>
        <v/>
      </c>
      <c r="Z3084" s="95">
        <f>'Inventory Ref Sheet'!W3084</f>
        <v>0</v>
      </c>
      <c r="AA3084" s="60">
        <f>'Inventory Ref Sheet'!X3084</f>
        <v>0</v>
      </c>
      <c r="AB3084" s="61"/>
      <c r="AC3084" s="97" t="str">
        <f t="shared" si="163"/>
        <v/>
      </c>
      <c r="AD3084" s="59">
        <f>'Inventory Ref Sheet'!Y3084</f>
        <v>0</v>
      </c>
      <c r="AE3084" s="59">
        <f>'Inventory Ref Sheet'!Z3084</f>
        <v>0</v>
      </c>
      <c r="AF3084" s="102">
        <f>'Inventory Ref Sheet'!AA3084</f>
        <v>0</v>
      </c>
      <c r="AG3084" s="59">
        <f>'Inventory Ref Sheet'!AD3084</f>
        <v>0</v>
      </c>
      <c r="AH3084" s="59">
        <f>'Inventory Ref Sheet'!AE3084</f>
        <v>0</v>
      </c>
      <c r="AI3084" s="100" t="str">
        <f ca="1">IF('Inventory Ref Sheet'!AG3084&gt;0,YEAR(TODAY())-'Inventory Ref Sheet'!AG3084,"")</f>
        <v/>
      </c>
      <c r="AJ3084" s="99"/>
      <c r="AK3084" s="60">
        <f>'Inventory Ref Sheet'!AJ3084</f>
        <v>0</v>
      </c>
      <c r="AL3084" s="99"/>
      <c r="AM3084" s="97" t="str">
        <f t="shared" si="164"/>
        <v/>
      </c>
    </row>
    <row r="3085" spans="10:39" x14ac:dyDescent="0.25">
      <c r="J3085" s="59">
        <f>'Inventory Ref Sheet'!AK3085</f>
        <v>0</v>
      </c>
      <c r="K3085" s="59">
        <f>'Inventory Ref Sheet'!AL3085</f>
        <v>0</v>
      </c>
      <c r="L3085" s="59">
        <f>'Inventory Ref Sheet'!AM3085</f>
        <v>0</v>
      </c>
      <c r="M3085" s="59">
        <f>'Inventory Ref Sheet'!AP3085</f>
        <v>0</v>
      </c>
      <c r="N3085" s="59">
        <f>'Inventory Ref Sheet'!AQ3085</f>
        <v>0</v>
      </c>
      <c r="O3085" s="100" t="str">
        <f ca="1">IF('Inventory Ref Sheet'!AS3085&gt;0,YEAR(TODAY())-'Inventory Ref Sheet'!AS3085,"")</f>
        <v/>
      </c>
      <c r="P3085" s="95">
        <f>'Inventory Ref Sheet'!AU3085</f>
        <v>0</v>
      </c>
      <c r="Q3085" s="60">
        <f>'Inventory Ref Sheet'!AV3085</f>
        <v>0</v>
      </c>
      <c r="R3085" s="61"/>
      <c r="S3085" s="100" t="str">
        <f t="shared" si="162"/>
        <v/>
      </c>
      <c r="T3085" s="59">
        <f>'Inventory Ref Sheet'!M3085</f>
        <v>0</v>
      </c>
      <c r="U3085" s="102">
        <f>'Inventory Ref Sheet'!N3085</f>
        <v>0</v>
      </c>
      <c r="V3085" s="59">
        <f>'Inventory Ref Sheet'!O3085</f>
        <v>0</v>
      </c>
      <c r="W3085" s="59">
        <f>'Inventory Ref Sheet'!R3085</f>
        <v>0</v>
      </c>
      <c r="X3085" s="59">
        <f>'Inventory Ref Sheet'!S3085</f>
        <v>0</v>
      </c>
      <c r="Y3085" s="100" t="str">
        <f ca="1">IF('Inventory Ref Sheet'!U3085&gt;0,YEAR(TODAY())-'Inventory Ref Sheet'!U3085,"")</f>
        <v/>
      </c>
      <c r="Z3085" s="95">
        <f>'Inventory Ref Sheet'!W3085</f>
        <v>0</v>
      </c>
      <c r="AA3085" s="60">
        <f>'Inventory Ref Sheet'!X3085</f>
        <v>0</v>
      </c>
      <c r="AB3085" s="61"/>
      <c r="AC3085" s="97" t="str">
        <f t="shared" si="163"/>
        <v/>
      </c>
      <c r="AD3085" s="59">
        <f>'Inventory Ref Sheet'!Y3085</f>
        <v>0</v>
      </c>
      <c r="AE3085" s="59">
        <f>'Inventory Ref Sheet'!Z3085</f>
        <v>0</v>
      </c>
      <c r="AF3085" s="102">
        <f>'Inventory Ref Sheet'!AA3085</f>
        <v>0</v>
      </c>
      <c r="AG3085" s="59">
        <f>'Inventory Ref Sheet'!AD3085</f>
        <v>0</v>
      </c>
      <c r="AH3085" s="59">
        <f>'Inventory Ref Sheet'!AE3085</f>
        <v>0</v>
      </c>
      <c r="AI3085" s="100" t="str">
        <f ca="1">IF('Inventory Ref Sheet'!AG3085&gt;0,YEAR(TODAY())-'Inventory Ref Sheet'!AG3085,"")</f>
        <v/>
      </c>
      <c r="AJ3085" s="99"/>
      <c r="AK3085" s="60">
        <f>'Inventory Ref Sheet'!AJ3085</f>
        <v>0</v>
      </c>
      <c r="AL3085" s="99"/>
      <c r="AM3085" s="97" t="str">
        <f t="shared" si="164"/>
        <v/>
      </c>
    </row>
    <row r="3086" spans="10:39" x14ac:dyDescent="0.25">
      <c r="J3086" s="59">
        <f>'Inventory Ref Sheet'!AK3086</f>
        <v>0</v>
      </c>
      <c r="K3086" s="59">
        <f>'Inventory Ref Sheet'!AL3086</f>
        <v>0</v>
      </c>
      <c r="L3086" s="59">
        <f>'Inventory Ref Sheet'!AM3086</f>
        <v>0</v>
      </c>
      <c r="M3086" s="59">
        <f>'Inventory Ref Sheet'!AP3086</f>
        <v>0</v>
      </c>
      <c r="N3086" s="59">
        <f>'Inventory Ref Sheet'!AQ3086</f>
        <v>0</v>
      </c>
      <c r="O3086" s="100" t="str">
        <f ca="1">IF('Inventory Ref Sheet'!AS3086&gt;0,YEAR(TODAY())-'Inventory Ref Sheet'!AS3086,"")</f>
        <v/>
      </c>
      <c r="P3086" s="95">
        <f>'Inventory Ref Sheet'!AU3086</f>
        <v>0</v>
      </c>
      <c r="Q3086" s="60">
        <f>'Inventory Ref Sheet'!AV3086</f>
        <v>0</v>
      </c>
      <c r="R3086" s="61"/>
      <c r="S3086" s="100" t="str">
        <f t="shared" si="162"/>
        <v/>
      </c>
      <c r="T3086" s="59">
        <f>'Inventory Ref Sheet'!M3086</f>
        <v>0</v>
      </c>
      <c r="U3086" s="102">
        <f>'Inventory Ref Sheet'!N3086</f>
        <v>0</v>
      </c>
      <c r="V3086" s="59">
        <f>'Inventory Ref Sheet'!O3086</f>
        <v>0</v>
      </c>
      <c r="W3086" s="59">
        <f>'Inventory Ref Sheet'!R3086</f>
        <v>0</v>
      </c>
      <c r="X3086" s="59">
        <f>'Inventory Ref Sheet'!S3086</f>
        <v>0</v>
      </c>
      <c r="Y3086" s="100" t="str">
        <f ca="1">IF('Inventory Ref Sheet'!U3086&gt;0,YEAR(TODAY())-'Inventory Ref Sheet'!U3086,"")</f>
        <v/>
      </c>
      <c r="Z3086" s="95">
        <f>'Inventory Ref Sheet'!W3086</f>
        <v>0</v>
      </c>
      <c r="AA3086" s="60">
        <f>'Inventory Ref Sheet'!X3086</f>
        <v>0</v>
      </c>
      <c r="AB3086" s="61"/>
      <c r="AC3086" s="97" t="str">
        <f t="shared" si="163"/>
        <v/>
      </c>
      <c r="AD3086" s="59">
        <f>'Inventory Ref Sheet'!Y3086</f>
        <v>0</v>
      </c>
      <c r="AE3086" s="59">
        <f>'Inventory Ref Sheet'!Z3086</f>
        <v>0</v>
      </c>
      <c r="AF3086" s="102">
        <f>'Inventory Ref Sheet'!AA3086</f>
        <v>0</v>
      </c>
      <c r="AG3086" s="59">
        <f>'Inventory Ref Sheet'!AD3086</f>
        <v>0</v>
      </c>
      <c r="AH3086" s="59">
        <f>'Inventory Ref Sheet'!AE3086</f>
        <v>0</v>
      </c>
      <c r="AI3086" s="100" t="str">
        <f ca="1">IF('Inventory Ref Sheet'!AG3086&gt;0,YEAR(TODAY())-'Inventory Ref Sheet'!AG3086,"")</f>
        <v/>
      </c>
      <c r="AJ3086" s="99"/>
      <c r="AK3086" s="60">
        <f>'Inventory Ref Sheet'!AJ3086</f>
        <v>0</v>
      </c>
      <c r="AL3086" s="99"/>
      <c r="AM3086" s="97" t="str">
        <f t="shared" si="164"/>
        <v/>
      </c>
    </row>
    <row r="3087" spans="10:39" x14ac:dyDescent="0.25">
      <c r="J3087" s="59">
        <f>'Inventory Ref Sheet'!AK3087</f>
        <v>0</v>
      </c>
      <c r="K3087" s="59">
        <f>'Inventory Ref Sheet'!AL3087</f>
        <v>0</v>
      </c>
      <c r="L3087" s="59">
        <f>'Inventory Ref Sheet'!AM3087</f>
        <v>0</v>
      </c>
      <c r="M3087" s="59">
        <f>'Inventory Ref Sheet'!AP3087</f>
        <v>0</v>
      </c>
      <c r="N3087" s="59">
        <f>'Inventory Ref Sheet'!AQ3087</f>
        <v>0</v>
      </c>
      <c r="O3087" s="100" t="str">
        <f ca="1">IF('Inventory Ref Sheet'!AS3087&gt;0,YEAR(TODAY())-'Inventory Ref Sheet'!AS3087,"")</f>
        <v/>
      </c>
      <c r="P3087" s="95">
        <f>'Inventory Ref Sheet'!AU3087</f>
        <v>0</v>
      </c>
      <c r="Q3087" s="60">
        <f>'Inventory Ref Sheet'!AV3087</f>
        <v>0</v>
      </c>
      <c r="R3087" s="61"/>
      <c r="S3087" s="100" t="str">
        <f t="shared" si="162"/>
        <v/>
      </c>
      <c r="T3087" s="59">
        <f>'Inventory Ref Sheet'!M3087</f>
        <v>0</v>
      </c>
      <c r="U3087" s="102">
        <f>'Inventory Ref Sheet'!N3087</f>
        <v>0</v>
      </c>
      <c r="V3087" s="59">
        <f>'Inventory Ref Sheet'!O3087</f>
        <v>0</v>
      </c>
      <c r="W3087" s="59">
        <f>'Inventory Ref Sheet'!R3087</f>
        <v>0</v>
      </c>
      <c r="X3087" s="59">
        <f>'Inventory Ref Sheet'!S3087</f>
        <v>0</v>
      </c>
      <c r="Y3087" s="100" t="str">
        <f ca="1">IF('Inventory Ref Sheet'!U3087&gt;0,YEAR(TODAY())-'Inventory Ref Sheet'!U3087,"")</f>
        <v/>
      </c>
      <c r="Z3087" s="95">
        <f>'Inventory Ref Sheet'!W3087</f>
        <v>0</v>
      </c>
      <c r="AA3087" s="60">
        <f>'Inventory Ref Sheet'!X3087</f>
        <v>0</v>
      </c>
      <c r="AB3087" s="61"/>
      <c r="AC3087" s="97" t="str">
        <f t="shared" si="163"/>
        <v/>
      </c>
      <c r="AD3087" s="59">
        <f>'Inventory Ref Sheet'!Y3087</f>
        <v>0</v>
      </c>
      <c r="AE3087" s="59">
        <f>'Inventory Ref Sheet'!Z3087</f>
        <v>0</v>
      </c>
      <c r="AF3087" s="102">
        <f>'Inventory Ref Sheet'!AA3087</f>
        <v>0</v>
      </c>
      <c r="AG3087" s="59">
        <f>'Inventory Ref Sheet'!AD3087</f>
        <v>0</v>
      </c>
      <c r="AH3087" s="59">
        <f>'Inventory Ref Sheet'!AE3087</f>
        <v>0</v>
      </c>
      <c r="AI3087" s="100" t="str">
        <f ca="1">IF('Inventory Ref Sheet'!AG3087&gt;0,YEAR(TODAY())-'Inventory Ref Sheet'!AG3087,"")</f>
        <v/>
      </c>
      <c r="AJ3087" s="99"/>
      <c r="AK3087" s="60">
        <f>'Inventory Ref Sheet'!AJ3087</f>
        <v>0</v>
      </c>
      <c r="AL3087" s="99"/>
      <c r="AM3087" s="97" t="str">
        <f t="shared" si="164"/>
        <v/>
      </c>
    </row>
    <row r="3088" spans="10:39" x14ac:dyDescent="0.25">
      <c r="J3088" s="59">
        <f>'Inventory Ref Sheet'!AK3088</f>
        <v>0</v>
      </c>
      <c r="K3088" s="59">
        <f>'Inventory Ref Sheet'!AL3088</f>
        <v>0</v>
      </c>
      <c r="L3088" s="59">
        <f>'Inventory Ref Sheet'!AM3088</f>
        <v>0</v>
      </c>
      <c r="M3088" s="59">
        <f>'Inventory Ref Sheet'!AP3088</f>
        <v>0</v>
      </c>
      <c r="N3088" s="59">
        <f>'Inventory Ref Sheet'!AQ3088</f>
        <v>0</v>
      </c>
      <c r="O3088" s="100" t="str">
        <f ca="1">IF('Inventory Ref Sheet'!AS3088&gt;0,YEAR(TODAY())-'Inventory Ref Sheet'!AS3088,"")</f>
        <v/>
      </c>
      <c r="P3088" s="95">
        <f>'Inventory Ref Sheet'!AU3088</f>
        <v>0</v>
      </c>
      <c r="Q3088" s="60">
        <f>'Inventory Ref Sheet'!AV3088</f>
        <v>0</v>
      </c>
      <c r="R3088" s="61"/>
      <c r="S3088" s="100" t="str">
        <f t="shared" si="162"/>
        <v/>
      </c>
      <c r="T3088" s="59">
        <f>'Inventory Ref Sheet'!M3088</f>
        <v>0</v>
      </c>
      <c r="U3088" s="102">
        <f>'Inventory Ref Sheet'!N3088</f>
        <v>0</v>
      </c>
      <c r="V3088" s="59">
        <f>'Inventory Ref Sheet'!O3088</f>
        <v>0</v>
      </c>
      <c r="W3088" s="59">
        <f>'Inventory Ref Sheet'!R3088</f>
        <v>0</v>
      </c>
      <c r="X3088" s="59">
        <f>'Inventory Ref Sheet'!S3088</f>
        <v>0</v>
      </c>
      <c r="Y3088" s="100" t="str">
        <f ca="1">IF('Inventory Ref Sheet'!U3088&gt;0,YEAR(TODAY())-'Inventory Ref Sheet'!U3088,"")</f>
        <v/>
      </c>
      <c r="Z3088" s="95">
        <f>'Inventory Ref Sheet'!W3088</f>
        <v>0</v>
      </c>
      <c r="AA3088" s="60">
        <f>'Inventory Ref Sheet'!X3088</f>
        <v>0</v>
      </c>
      <c r="AB3088" s="61"/>
      <c r="AC3088" s="97" t="str">
        <f t="shared" si="163"/>
        <v/>
      </c>
      <c r="AD3088" s="59">
        <f>'Inventory Ref Sheet'!Y3088</f>
        <v>0</v>
      </c>
      <c r="AE3088" s="59">
        <f>'Inventory Ref Sheet'!Z3088</f>
        <v>0</v>
      </c>
      <c r="AF3088" s="102">
        <f>'Inventory Ref Sheet'!AA3088</f>
        <v>0</v>
      </c>
      <c r="AG3088" s="59">
        <f>'Inventory Ref Sheet'!AD3088</f>
        <v>0</v>
      </c>
      <c r="AH3088" s="59">
        <f>'Inventory Ref Sheet'!AE3088</f>
        <v>0</v>
      </c>
      <c r="AI3088" s="100" t="str">
        <f ca="1">IF('Inventory Ref Sheet'!AG3088&gt;0,YEAR(TODAY())-'Inventory Ref Sheet'!AG3088,"")</f>
        <v/>
      </c>
      <c r="AJ3088" s="99"/>
      <c r="AK3088" s="60">
        <f>'Inventory Ref Sheet'!AJ3088</f>
        <v>0</v>
      </c>
      <c r="AL3088" s="99"/>
      <c r="AM3088" s="97" t="str">
        <f t="shared" si="164"/>
        <v/>
      </c>
    </row>
    <row r="3089" spans="10:39" x14ac:dyDescent="0.25">
      <c r="J3089" s="59">
        <f>'Inventory Ref Sheet'!AK3089</f>
        <v>0</v>
      </c>
      <c r="K3089" s="59">
        <f>'Inventory Ref Sheet'!AL3089</f>
        <v>0</v>
      </c>
      <c r="L3089" s="59">
        <f>'Inventory Ref Sheet'!AM3089</f>
        <v>0</v>
      </c>
      <c r="M3089" s="59">
        <f>'Inventory Ref Sheet'!AP3089</f>
        <v>0</v>
      </c>
      <c r="N3089" s="59">
        <f>'Inventory Ref Sheet'!AQ3089</f>
        <v>0</v>
      </c>
      <c r="O3089" s="100" t="str">
        <f ca="1">IF('Inventory Ref Sheet'!AS3089&gt;0,YEAR(TODAY())-'Inventory Ref Sheet'!AS3089,"")</f>
        <v/>
      </c>
      <c r="P3089" s="95">
        <f>'Inventory Ref Sheet'!AU3089</f>
        <v>0</v>
      </c>
      <c r="Q3089" s="60">
        <f>'Inventory Ref Sheet'!AV3089</f>
        <v>0</v>
      </c>
      <c r="R3089" s="61"/>
      <c r="S3089" s="100" t="str">
        <f t="shared" si="162"/>
        <v/>
      </c>
      <c r="T3089" s="59">
        <f>'Inventory Ref Sheet'!M3089</f>
        <v>0</v>
      </c>
      <c r="U3089" s="102">
        <f>'Inventory Ref Sheet'!N3089</f>
        <v>0</v>
      </c>
      <c r="V3089" s="59">
        <f>'Inventory Ref Sheet'!O3089</f>
        <v>0</v>
      </c>
      <c r="W3089" s="59">
        <f>'Inventory Ref Sheet'!R3089</f>
        <v>0</v>
      </c>
      <c r="X3089" s="59">
        <f>'Inventory Ref Sheet'!S3089</f>
        <v>0</v>
      </c>
      <c r="Y3089" s="100" t="str">
        <f ca="1">IF('Inventory Ref Sheet'!U3089&gt;0,YEAR(TODAY())-'Inventory Ref Sheet'!U3089,"")</f>
        <v/>
      </c>
      <c r="Z3089" s="95">
        <f>'Inventory Ref Sheet'!W3089</f>
        <v>0</v>
      </c>
      <c r="AA3089" s="60">
        <f>'Inventory Ref Sheet'!X3089</f>
        <v>0</v>
      </c>
      <c r="AB3089" s="61"/>
      <c r="AC3089" s="97" t="str">
        <f t="shared" si="163"/>
        <v/>
      </c>
      <c r="AD3089" s="59">
        <f>'Inventory Ref Sheet'!Y3089</f>
        <v>0</v>
      </c>
      <c r="AE3089" s="59">
        <f>'Inventory Ref Sheet'!Z3089</f>
        <v>0</v>
      </c>
      <c r="AF3089" s="102">
        <f>'Inventory Ref Sheet'!AA3089</f>
        <v>0</v>
      </c>
      <c r="AG3089" s="59">
        <f>'Inventory Ref Sheet'!AD3089</f>
        <v>0</v>
      </c>
      <c r="AH3089" s="59">
        <f>'Inventory Ref Sheet'!AE3089</f>
        <v>0</v>
      </c>
      <c r="AI3089" s="100" t="str">
        <f ca="1">IF('Inventory Ref Sheet'!AG3089&gt;0,YEAR(TODAY())-'Inventory Ref Sheet'!AG3089,"")</f>
        <v/>
      </c>
      <c r="AJ3089" s="99"/>
      <c r="AK3089" s="60">
        <f>'Inventory Ref Sheet'!AJ3089</f>
        <v>0</v>
      </c>
      <c r="AL3089" s="99"/>
      <c r="AM3089" s="97" t="str">
        <f t="shared" si="164"/>
        <v/>
      </c>
    </row>
    <row r="3090" spans="10:39" x14ac:dyDescent="0.25">
      <c r="J3090" s="59">
        <f>'Inventory Ref Sheet'!AK3090</f>
        <v>0</v>
      </c>
      <c r="K3090" s="59">
        <f>'Inventory Ref Sheet'!AL3090</f>
        <v>0</v>
      </c>
      <c r="L3090" s="59">
        <f>'Inventory Ref Sheet'!AM3090</f>
        <v>0</v>
      </c>
      <c r="M3090" s="59">
        <f>'Inventory Ref Sheet'!AP3090</f>
        <v>0</v>
      </c>
      <c r="N3090" s="59">
        <f>'Inventory Ref Sheet'!AQ3090</f>
        <v>0</v>
      </c>
      <c r="O3090" s="100" t="str">
        <f ca="1">IF('Inventory Ref Sheet'!AS3090&gt;0,YEAR(TODAY())-'Inventory Ref Sheet'!AS3090,"")</f>
        <v/>
      </c>
      <c r="P3090" s="95">
        <f>'Inventory Ref Sheet'!AU3090</f>
        <v>0</v>
      </c>
      <c r="Q3090" s="60">
        <f>'Inventory Ref Sheet'!AV3090</f>
        <v>0</v>
      </c>
      <c r="R3090" s="61"/>
      <c r="S3090" s="100" t="str">
        <f t="shared" si="162"/>
        <v/>
      </c>
      <c r="T3090" s="59">
        <f>'Inventory Ref Sheet'!M3090</f>
        <v>0</v>
      </c>
      <c r="U3090" s="102">
        <f>'Inventory Ref Sheet'!N3090</f>
        <v>0</v>
      </c>
      <c r="V3090" s="59">
        <f>'Inventory Ref Sheet'!O3090</f>
        <v>0</v>
      </c>
      <c r="W3090" s="59">
        <f>'Inventory Ref Sheet'!R3090</f>
        <v>0</v>
      </c>
      <c r="X3090" s="59">
        <f>'Inventory Ref Sheet'!S3090</f>
        <v>0</v>
      </c>
      <c r="Y3090" s="100" t="str">
        <f ca="1">IF('Inventory Ref Sheet'!U3090&gt;0,YEAR(TODAY())-'Inventory Ref Sheet'!U3090,"")</f>
        <v/>
      </c>
      <c r="Z3090" s="95">
        <f>'Inventory Ref Sheet'!W3090</f>
        <v>0</v>
      </c>
      <c r="AA3090" s="60">
        <f>'Inventory Ref Sheet'!X3090</f>
        <v>0</v>
      </c>
      <c r="AB3090" s="61"/>
      <c r="AC3090" s="97" t="str">
        <f t="shared" si="163"/>
        <v/>
      </c>
      <c r="AD3090" s="59">
        <f>'Inventory Ref Sheet'!Y3090</f>
        <v>0</v>
      </c>
      <c r="AE3090" s="59">
        <f>'Inventory Ref Sheet'!Z3090</f>
        <v>0</v>
      </c>
      <c r="AF3090" s="102">
        <f>'Inventory Ref Sheet'!AA3090</f>
        <v>0</v>
      </c>
      <c r="AG3090" s="59">
        <f>'Inventory Ref Sheet'!AD3090</f>
        <v>0</v>
      </c>
      <c r="AH3090" s="59">
        <f>'Inventory Ref Sheet'!AE3090</f>
        <v>0</v>
      </c>
      <c r="AI3090" s="100" t="str">
        <f ca="1">IF('Inventory Ref Sheet'!AG3090&gt;0,YEAR(TODAY())-'Inventory Ref Sheet'!AG3090,"")</f>
        <v/>
      </c>
      <c r="AJ3090" s="99"/>
      <c r="AK3090" s="60">
        <f>'Inventory Ref Sheet'!AJ3090</f>
        <v>0</v>
      </c>
      <c r="AL3090" s="99"/>
      <c r="AM3090" s="97" t="str">
        <f t="shared" si="164"/>
        <v/>
      </c>
    </row>
    <row r="3091" spans="10:39" x14ac:dyDescent="0.25">
      <c r="J3091" s="59">
        <f>'Inventory Ref Sheet'!AK3091</f>
        <v>0</v>
      </c>
      <c r="K3091" s="59">
        <f>'Inventory Ref Sheet'!AL3091</f>
        <v>0</v>
      </c>
      <c r="L3091" s="59">
        <f>'Inventory Ref Sheet'!AM3091</f>
        <v>0</v>
      </c>
      <c r="M3091" s="59">
        <f>'Inventory Ref Sheet'!AP3091</f>
        <v>0</v>
      </c>
      <c r="N3091" s="59">
        <f>'Inventory Ref Sheet'!AQ3091</f>
        <v>0</v>
      </c>
      <c r="O3091" s="100" t="str">
        <f ca="1">IF('Inventory Ref Sheet'!AS3091&gt;0,YEAR(TODAY())-'Inventory Ref Sheet'!AS3091,"")</f>
        <v/>
      </c>
      <c r="P3091" s="95">
        <f>'Inventory Ref Sheet'!AU3091</f>
        <v>0</v>
      </c>
      <c r="Q3091" s="60">
        <f>'Inventory Ref Sheet'!AV3091</f>
        <v>0</v>
      </c>
      <c r="R3091" s="61"/>
      <c r="S3091" s="100" t="str">
        <f t="shared" si="162"/>
        <v/>
      </c>
      <c r="T3091" s="59">
        <f>'Inventory Ref Sheet'!M3091</f>
        <v>0</v>
      </c>
      <c r="U3091" s="102">
        <f>'Inventory Ref Sheet'!N3091</f>
        <v>0</v>
      </c>
      <c r="V3091" s="59">
        <f>'Inventory Ref Sheet'!O3091</f>
        <v>0</v>
      </c>
      <c r="W3091" s="59">
        <f>'Inventory Ref Sheet'!R3091</f>
        <v>0</v>
      </c>
      <c r="X3091" s="59">
        <f>'Inventory Ref Sheet'!S3091</f>
        <v>0</v>
      </c>
      <c r="Y3091" s="100" t="str">
        <f ca="1">IF('Inventory Ref Sheet'!U3091&gt;0,YEAR(TODAY())-'Inventory Ref Sheet'!U3091,"")</f>
        <v/>
      </c>
      <c r="Z3091" s="95">
        <f>'Inventory Ref Sheet'!W3091</f>
        <v>0</v>
      </c>
      <c r="AA3091" s="60">
        <f>'Inventory Ref Sheet'!X3091</f>
        <v>0</v>
      </c>
      <c r="AB3091" s="61"/>
      <c r="AC3091" s="97" t="str">
        <f t="shared" si="163"/>
        <v/>
      </c>
      <c r="AD3091" s="59">
        <f>'Inventory Ref Sheet'!Y3091</f>
        <v>0</v>
      </c>
      <c r="AE3091" s="59">
        <f>'Inventory Ref Sheet'!Z3091</f>
        <v>0</v>
      </c>
      <c r="AF3091" s="102">
        <f>'Inventory Ref Sheet'!AA3091</f>
        <v>0</v>
      </c>
      <c r="AG3091" s="59">
        <f>'Inventory Ref Sheet'!AD3091</f>
        <v>0</v>
      </c>
      <c r="AH3091" s="59">
        <f>'Inventory Ref Sheet'!AE3091</f>
        <v>0</v>
      </c>
      <c r="AI3091" s="100" t="str">
        <f ca="1">IF('Inventory Ref Sheet'!AG3091&gt;0,YEAR(TODAY())-'Inventory Ref Sheet'!AG3091,"")</f>
        <v/>
      </c>
      <c r="AJ3091" s="99"/>
      <c r="AK3091" s="60">
        <f>'Inventory Ref Sheet'!AJ3091</f>
        <v>0</v>
      </c>
      <c r="AL3091" s="99"/>
      <c r="AM3091" s="97" t="str">
        <f t="shared" si="164"/>
        <v/>
      </c>
    </row>
    <row r="3092" spans="10:39" x14ac:dyDescent="0.25">
      <c r="J3092" s="59">
        <f>'Inventory Ref Sheet'!AK3092</f>
        <v>0</v>
      </c>
      <c r="K3092" s="59">
        <f>'Inventory Ref Sheet'!AL3092</f>
        <v>0</v>
      </c>
      <c r="L3092" s="59">
        <f>'Inventory Ref Sheet'!AM3092</f>
        <v>0</v>
      </c>
      <c r="M3092" s="59">
        <f>'Inventory Ref Sheet'!AP3092</f>
        <v>0</v>
      </c>
      <c r="N3092" s="59">
        <f>'Inventory Ref Sheet'!AQ3092</f>
        <v>0</v>
      </c>
      <c r="O3092" s="100" t="str">
        <f ca="1">IF('Inventory Ref Sheet'!AS3092&gt;0,YEAR(TODAY())-'Inventory Ref Sheet'!AS3092,"")</f>
        <v/>
      </c>
      <c r="P3092" s="95">
        <f>'Inventory Ref Sheet'!AU3092</f>
        <v>0</v>
      </c>
      <c r="Q3092" s="60">
        <f>'Inventory Ref Sheet'!AV3092</f>
        <v>0</v>
      </c>
      <c r="R3092" s="61"/>
      <c r="S3092" s="100" t="str">
        <f t="shared" si="162"/>
        <v/>
      </c>
      <c r="T3092" s="59">
        <f>'Inventory Ref Sheet'!M3092</f>
        <v>0</v>
      </c>
      <c r="U3092" s="102">
        <f>'Inventory Ref Sheet'!N3092</f>
        <v>0</v>
      </c>
      <c r="V3092" s="59">
        <f>'Inventory Ref Sheet'!O3092</f>
        <v>0</v>
      </c>
      <c r="W3092" s="59">
        <f>'Inventory Ref Sheet'!R3092</f>
        <v>0</v>
      </c>
      <c r="X3092" s="59">
        <f>'Inventory Ref Sheet'!S3092</f>
        <v>0</v>
      </c>
      <c r="Y3092" s="100" t="str">
        <f ca="1">IF('Inventory Ref Sheet'!U3092&gt;0,YEAR(TODAY())-'Inventory Ref Sheet'!U3092,"")</f>
        <v/>
      </c>
      <c r="Z3092" s="95">
        <f>'Inventory Ref Sheet'!W3092</f>
        <v>0</v>
      </c>
      <c r="AA3092" s="60">
        <f>'Inventory Ref Sheet'!X3092</f>
        <v>0</v>
      </c>
      <c r="AB3092" s="61"/>
      <c r="AC3092" s="97" t="str">
        <f t="shared" si="163"/>
        <v/>
      </c>
      <c r="AD3092" s="59">
        <f>'Inventory Ref Sheet'!Y3092</f>
        <v>0</v>
      </c>
      <c r="AE3092" s="59">
        <f>'Inventory Ref Sheet'!Z3092</f>
        <v>0</v>
      </c>
      <c r="AF3092" s="102">
        <f>'Inventory Ref Sheet'!AA3092</f>
        <v>0</v>
      </c>
      <c r="AG3092" s="59">
        <f>'Inventory Ref Sheet'!AD3092</f>
        <v>0</v>
      </c>
      <c r="AH3092" s="59">
        <f>'Inventory Ref Sheet'!AE3092</f>
        <v>0</v>
      </c>
      <c r="AI3092" s="100" t="str">
        <f ca="1">IF('Inventory Ref Sheet'!AG3092&gt;0,YEAR(TODAY())-'Inventory Ref Sheet'!AG3092,"")</f>
        <v/>
      </c>
      <c r="AJ3092" s="99"/>
      <c r="AK3092" s="60">
        <f>'Inventory Ref Sheet'!AJ3092</f>
        <v>0</v>
      </c>
      <c r="AL3092" s="99"/>
      <c r="AM3092" s="97" t="str">
        <f t="shared" si="164"/>
        <v/>
      </c>
    </row>
    <row r="3093" spans="10:39" x14ac:dyDescent="0.25">
      <c r="J3093" s="59">
        <f>'Inventory Ref Sheet'!AK3093</f>
        <v>0</v>
      </c>
      <c r="K3093" s="59">
        <f>'Inventory Ref Sheet'!AL3093</f>
        <v>0</v>
      </c>
      <c r="L3093" s="59">
        <f>'Inventory Ref Sheet'!AM3093</f>
        <v>0</v>
      </c>
      <c r="M3093" s="59">
        <f>'Inventory Ref Sheet'!AP3093</f>
        <v>0</v>
      </c>
      <c r="N3093" s="59">
        <f>'Inventory Ref Sheet'!AQ3093</f>
        <v>0</v>
      </c>
      <c r="O3093" s="100" t="str">
        <f ca="1">IF('Inventory Ref Sheet'!AS3093&gt;0,YEAR(TODAY())-'Inventory Ref Sheet'!AS3093,"")</f>
        <v/>
      </c>
      <c r="P3093" s="95">
        <f>'Inventory Ref Sheet'!AU3093</f>
        <v>0</v>
      </c>
      <c r="Q3093" s="60">
        <f>'Inventory Ref Sheet'!AV3093</f>
        <v>0</v>
      </c>
      <c r="R3093" s="61"/>
      <c r="S3093" s="100" t="str">
        <f t="shared" si="162"/>
        <v/>
      </c>
      <c r="T3093" s="59">
        <f>'Inventory Ref Sheet'!M3093</f>
        <v>0</v>
      </c>
      <c r="U3093" s="102">
        <f>'Inventory Ref Sheet'!N3093</f>
        <v>0</v>
      </c>
      <c r="V3093" s="59">
        <f>'Inventory Ref Sheet'!O3093</f>
        <v>0</v>
      </c>
      <c r="W3093" s="59">
        <f>'Inventory Ref Sheet'!R3093</f>
        <v>0</v>
      </c>
      <c r="X3093" s="59">
        <f>'Inventory Ref Sheet'!S3093</f>
        <v>0</v>
      </c>
      <c r="Y3093" s="100" t="str">
        <f ca="1">IF('Inventory Ref Sheet'!U3093&gt;0,YEAR(TODAY())-'Inventory Ref Sheet'!U3093,"")</f>
        <v/>
      </c>
      <c r="Z3093" s="95">
        <f>'Inventory Ref Sheet'!W3093</f>
        <v>0</v>
      </c>
      <c r="AA3093" s="60">
        <f>'Inventory Ref Sheet'!X3093</f>
        <v>0</v>
      </c>
      <c r="AB3093" s="61"/>
      <c r="AC3093" s="97" t="str">
        <f t="shared" si="163"/>
        <v/>
      </c>
      <c r="AD3093" s="59">
        <f>'Inventory Ref Sheet'!Y3093</f>
        <v>0</v>
      </c>
      <c r="AE3093" s="59">
        <f>'Inventory Ref Sheet'!Z3093</f>
        <v>0</v>
      </c>
      <c r="AF3093" s="102">
        <f>'Inventory Ref Sheet'!AA3093</f>
        <v>0</v>
      </c>
      <c r="AG3093" s="59">
        <f>'Inventory Ref Sheet'!AD3093</f>
        <v>0</v>
      </c>
      <c r="AH3093" s="59">
        <f>'Inventory Ref Sheet'!AE3093</f>
        <v>0</v>
      </c>
      <c r="AI3093" s="100" t="str">
        <f ca="1">IF('Inventory Ref Sheet'!AG3093&gt;0,YEAR(TODAY())-'Inventory Ref Sheet'!AG3093,"")</f>
        <v/>
      </c>
      <c r="AJ3093" s="99"/>
      <c r="AK3093" s="60">
        <f>'Inventory Ref Sheet'!AJ3093</f>
        <v>0</v>
      </c>
      <c r="AL3093" s="99"/>
      <c r="AM3093" s="97" t="str">
        <f t="shared" si="164"/>
        <v/>
      </c>
    </row>
    <row r="3094" spans="10:39" x14ac:dyDescent="0.25">
      <c r="J3094" s="59">
        <f>'Inventory Ref Sheet'!AK3094</f>
        <v>0</v>
      </c>
      <c r="K3094" s="59">
        <f>'Inventory Ref Sheet'!AL3094</f>
        <v>0</v>
      </c>
      <c r="L3094" s="59">
        <f>'Inventory Ref Sheet'!AM3094</f>
        <v>0</v>
      </c>
      <c r="M3094" s="59">
        <f>'Inventory Ref Sheet'!AP3094</f>
        <v>0</v>
      </c>
      <c r="N3094" s="59">
        <f>'Inventory Ref Sheet'!AQ3094</f>
        <v>0</v>
      </c>
      <c r="O3094" s="100" t="str">
        <f ca="1">IF('Inventory Ref Sheet'!AS3094&gt;0,YEAR(TODAY())-'Inventory Ref Sheet'!AS3094,"")</f>
        <v/>
      </c>
      <c r="P3094" s="95">
        <f>'Inventory Ref Sheet'!AU3094</f>
        <v>0</v>
      </c>
      <c r="Q3094" s="60">
        <f>'Inventory Ref Sheet'!AV3094</f>
        <v>0</v>
      </c>
      <c r="R3094" s="61"/>
      <c r="S3094" s="100" t="str">
        <f t="shared" si="162"/>
        <v/>
      </c>
      <c r="T3094" s="59">
        <f>'Inventory Ref Sheet'!M3094</f>
        <v>0</v>
      </c>
      <c r="U3094" s="102">
        <f>'Inventory Ref Sheet'!N3094</f>
        <v>0</v>
      </c>
      <c r="V3094" s="59">
        <f>'Inventory Ref Sheet'!O3094</f>
        <v>0</v>
      </c>
      <c r="W3094" s="59">
        <f>'Inventory Ref Sheet'!R3094</f>
        <v>0</v>
      </c>
      <c r="X3094" s="59">
        <f>'Inventory Ref Sheet'!S3094</f>
        <v>0</v>
      </c>
      <c r="Y3094" s="100" t="str">
        <f ca="1">IF('Inventory Ref Sheet'!U3094&gt;0,YEAR(TODAY())-'Inventory Ref Sheet'!U3094,"")</f>
        <v/>
      </c>
      <c r="Z3094" s="95">
        <f>'Inventory Ref Sheet'!W3094</f>
        <v>0</v>
      </c>
      <c r="AA3094" s="60">
        <f>'Inventory Ref Sheet'!X3094</f>
        <v>0</v>
      </c>
      <c r="AB3094" s="61"/>
      <c r="AC3094" s="97" t="str">
        <f t="shared" si="163"/>
        <v/>
      </c>
      <c r="AD3094" s="59">
        <f>'Inventory Ref Sheet'!Y3094</f>
        <v>0</v>
      </c>
      <c r="AE3094" s="59">
        <f>'Inventory Ref Sheet'!Z3094</f>
        <v>0</v>
      </c>
      <c r="AF3094" s="102">
        <f>'Inventory Ref Sheet'!AA3094</f>
        <v>0</v>
      </c>
      <c r="AG3094" s="59">
        <f>'Inventory Ref Sheet'!AD3094</f>
        <v>0</v>
      </c>
      <c r="AH3094" s="59">
        <f>'Inventory Ref Sheet'!AE3094</f>
        <v>0</v>
      </c>
      <c r="AI3094" s="100" t="str">
        <f ca="1">IF('Inventory Ref Sheet'!AG3094&gt;0,YEAR(TODAY())-'Inventory Ref Sheet'!AG3094,"")</f>
        <v/>
      </c>
      <c r="AJ3094" s="99"/>
      <c r="AK3094" s="60">
        <f>'Inventory Ref Sheet'!AJ3094</f>
        <v>0</v>
      </c>
      <c r="AL3094" s="99"/>
      <c r="AM3094" s="97" t="str">
        <f t="shared" si="164"/>
        <v/>
      </c>
    </row>
    <row r="3095" spans="10:39" x14ac:dyDescent="0.25">
      <c r="J3095" s="59">
        <f>'Inventory Ref Sheet'!AK3095</f>
        <v>0</v>
      </c>
      <c r="K3095" s="59">
        <f>'Inventory Ref Sheet'!AL3095</f>
        <v>0</v>
      </c>
      <c r="L3095" s="59">
        <f>'Inventory Ref Sheet'!AM3095</f>
        <v>0</v>
      </c>
      <c r="M3095" s="59">
        <f>'Inventory Ref Sheet'!AP3095</f>
        <v>0</v>
      </c>
      <c r="N3095" s="59">
        <f>'Inventory Ref Sheet'!AQ3095</f>
        <v>0</v>
      </c>
      <c r="O3095" s="100" t="str">
        <f ca="1">IF('Inventory Ref Sheet'!AS3095&gt;0,YEAR(TODAY())-'Inventory Ref Sheet'!AS3095,"")</f>
        <v/>
      </c>
      <c r="P3095" s="95">
        <f>'Inventory Ref Sheet'!AU3095</f>
        <v>0</v>
      </c>
      <c r="Q3095" s="60">
        <f>'Inventory Ref Sheet'!AV3095</f>
        <v>0</v>
      </c>
      <c r="R3095" s="61"/>
      <c r="S3095" s="100" t="str">
        <f t="shared" si="162"/>
        <v/>
      </c>
      <c r="T3095" s="59">
        <f>'Inventory Ref Sheet'!M3095</f>
        <v>0</v>
      </c>
      <c r="U3095" s="102">
        <f>'Inventory Ref Sheet'!N3095</f>
        <v>0</v>
      </c>
      <c r="V3095" s="59">
        <f>'Inventory Ref Sheet'!O3095</f>
        <v>0</v>
      </c>
      <c r="W3095" s="59">
        <f>'Inventory Ref Sheet'!R3095</f>
        <v>0</v>
      </c>
      <c r="X3095" s="59">
        <f>'Inventory Ref Sheet'!S3095</f>
        <v>0</v>
      </c>
      <c r="Y3095" s="100" t="str">
        <f ca="1">IF('Inventory Ref Sheet'!U3095&gt;0,YEAR(TODAY())-'Inventory Ref Sheet'!U3095,"")</f>
        <v/>
      </c>
      <c r="Z3095" s="95">
        <f>'Inventory Ref Sheet'!W3095</f>
        <v>0</v>
      </c>
      <c r="AA3095" s="60">
        <f>'Inventory Ref Sheet'!X3095</f>
        <v>0</v>
      </c>
      <c r="AB3095" s="61"/>
      <c r="AC3095" s="97" t="str">
        <f t="shared" si="163"/>
        <v/>
      </c>
      <c r="AD3095" s="59">
        <f>'Inventory Ref Sheet'!Y3095</f>
        <v>0</v>
      </c>
      <c r="AE3095" s="59">
        <f>'Inventory Ref Sheet'!Z3095</f>
        <v>0</v>
      </c>
      <c r="AF3095" s="102">
        <f>'Inventory Ref Sheet'!AA3095</f>
        <v>0</v>
      </c>
      <c r="AG3095" s="59">
        <f>'Inventory Ref Sheet'!AD3095</f>
        <v>0</v>
      </c>
      <c r="AH3095" s="59">
        <f>'Inventory Ref Sheet'!AE3095</f>
        <v>0</v>
      </c>
      <c r="AI3095" s="100" t="str">
        <f ca="1">IF('Inventory Ref Sheet'!AG3095&gt;0,YEAR(TODAY())-'Inventory Ref Sheet'!AG3095,"")</f>
        <v/>
      </c>
      <c r="AJ3095" s="99"/>
      <c r="AK3095" s="60">
        <f>'Inventory Ref Sheet'!AJ3095</f>
        <v>0</v>
      </c>
      <c r="AL3095" s="99"/>
      <c r="AM3095" s="97" t="str">
        <f t="shared" si="164"/>
        <v/>
      </c>
    </row>
    <row r="3096" spans="10:39" x14ac:dyDescent="0.25">
      <c r="J3096" s="59">
        <f>'Inventory Ref Sheet'!AK3096</f>
        <v>0</v>
      </c>
      <c r="K3096" s="59">
        <f>'Inventory Ref Sheet'!AL3096</f>
        <v>0</v>
      </c>
      <c r="L3096" s="59">
        <f>'Inventory Ref Sheet'!AM3096</f>
        <v>0</v>
      </c>
      <c r="M3096" s="59">
        <f>'Inventory Ref Sheet'!AP3096</f>
        <v>0</v>
      </c>
      <c r="N3096" s="59">
        <f>'Inventory Ref Sheet'!AQ3096</f>
        <v>0</v>
      </c>
      <c r="O3096" s="100" t="str">
        <f ca="1">IF('Inventory Ref Sheet'!AS3096&gt;0,YEAR(TODAY())-'Inventory Ref Sheet'!AS3096,"")</f>
        <v/>
      </c>
      <c r="P3096" s="95">
        <f>'Inventory Ref Sheet'!AU3096</f>
        <v>0</v>
      </c>
      <c r="Q3096" s="60">
        <f>'Inventory Ref Sheet'!AV3096</f>
        <v>0</v>
      </c>
      <c r="R3096" s="61"/>
      <c r="S3096" s="100" t="str">
        <f t="shared" si="162"/>
        <v/>
      </c>
      <c r="T3096" s="59">
        <f>'Inventory Ref Sheet'!M3096</f>
        <v>0</v>
      </c>
      <c r="U3096" s="102">
        <f>'Inventory Ref Sheet'!N3096</f>
        <v>0</v>
      </c>
      <c r="V3096" s="59">
        <f>'Inventory Ref Sheet'!O3096</f>
        <v>0</v>
      </c>
      <c r="W3096" s="59">
        <f>'Inventory Ref Sheet'!R3096</f>
        <v>0</v>
      </c>
      <c r="X3096" s="59">
        <f>'Inventory Ref Sheet'!S3096</f>
        <v>0</v>
      </c>
      <c r="Y3096" s="100" t="str">
        <f ca="1">IF('Inventory Ref Sheet'!U3096&gt;0,YEAR(TODAY())-'Inventory Ref Sheet'!U3096,"")</f>
        <v/>
      </c>
      <c r="Z3096" s="95">
        <f>'Inventory Ref Sheet'!W3096</f>
        <v>0</v>
      </c>
      <c r="AA3096" s="60">
        <f>'Inventory Ref Sheet'!X3096</f>
        <v>0</v>
      </c>
      <c r="AB3096" s="61"/>
      <c r="AC3096" s="97" t="str">
        <f t="shared" si="163"/>
        <v/>
      </c>
      <c r="AD3096" s="59">
        <f>'Inventory Ref Sheet'!Y3096</f>
        <v>0</v>
      </c>
      <c r="AE3096" s="59">
        <f>'Inventory Ref Sheet'!Z3096</f>
        <v>0</v>
      </c>
      <c r="AF3096" s="102">
        <f>'Inventory Ref Sheet'!AA3096</f>
        <v>0</v>
      </c>
      <c r="AG3096" s="59">
        <f>'Inventory Ref Sheet'!AD3096</f>
        <v>0</v>
      </c>
      <c r="AH3096" s="59">
        <f>'Inventory Ref Sheet'!AE3096</f>
        <v>0</v>
      </c>
      <c r="AI3096" s="100" t="str">
        <f ca="1">IF('Inventory Ref Sheet'!AG3096&gt;0,YEAR(TODAY())-'Inventory Ref Sheet'!AG3096,"")</f>
        <v/>
      </c>
      <c r="AJ3096" s="99"/>
      <c r="AK3096" s="60">
        <f>'Inventory Ref Sheet'!AJ3096</f>
        <v>0</v>
      </c>
      <c r="AL3096" s="99"/>
      <c r="AM3096" s="97" t="str">
        <f t="shared" si="164"/>
        <v/>
      </c>
    </row>
    <row r="3097" spans="10:39" x14ac:dyDescent="0.25">
      <c r="J3097" s="59">
        <f>'Inventory Ref Sheet'!AK3097</f>
        <v>0</v>
      </c>
      <c r="K3097" s="59">
        <f>'Inventory Ref Sheet'!AL3097</f>
        <v>0</v>
      </c>
      <c r="L3097" s="59">
        <f>'Inventory Ref Sheet'!AM3097</f>
        <v>0</v>
      </c>
      <c r="M3097" s="59">
        <f>'Inventory Ref Sheet'!AP3097</f>
        <v>0</v>
      </c>
      <c r="N3097" s="59">
        <f>'Inventory Ref Sheet'!AQ3097</f>
        <v>0</v>
      </c>
      <c r="O3097" s="100" t="str">
        <f ca="1">IF('Inventory Ref Sheet'!AS3097&gt;0,YEAR(TODAY())-'Inventory Ref Sheet'!AS3097,"")</f>
        <v/>
      </c>
      <c r="P3097" s="95">
        <f>'Inventory Ref Sheet'!AU3097</f>
        <v>0</v>
      </c>
      <c r="Q3097" s="60">
        <f>'Inventory Ref Sheet'!AV3097</f>
        <v>0</v>
      </c>
      <c r="R3097" s="61"/>
      <c r="S3097" s="100" t="str">
        <f t="shared" si="162"/>
        <v/>
      </c>
      <c r="T3097" s="59">
        <f>'Inventory Ref Sheet'!M3097</f>
        <v>0</v>
      </c>
      <c r="U3097" s="102">
        <f>'Inventory Ref Sheet'!N3097</f>
        <v>0</v>
      </c>
      <c r="V3097" s="59">
        <f>'Inventory Ref Sheet'!O3097</f>
        <v>0</v>
      </c>
      <c r="W3097" s="59">
        <f>'Inventory Ref Sheet'!R3097</f>
        <v>0</v>
      </c>
      <c r="X3097" s="59">
        <f>'Inventory Ref Sheet'!S3097</f>
        <v>0</v>
      </c>
      <c r="Y3097" s="100" t="str">
        <f ca="1">IF('Inventory Ref Sheet'!U3097&gt;0,YEAR(TODAY())-'Inventory Ref Sheet'!U3097,"")</f>
        <v/>
      </c>
      <c r="Z3097" s="95">
        <f>'Inventory Ref Sheet'!W3097</f>
        <v>0</v>
      </c>
      <c r="AA3097" s="60">
        <f>'Inventory Ref Sheet'!X3097</f>
        <v>0</v>
      </c>
      <c r="AB3097" s="61"/>
      <c r="AC3097" s="97" t="str">
        <f t="shared" si="163"/>
        <v/>
      </c>
      <c r="AD3097" s="59">
        <f>'Inventory Ref Sheet'!Y3097</f>
        <v>0</v>
      </c>
      <c r="AE3097" s="59">
        <f>'Inventory Ref Sheet'!Z3097</f>
        <v>0</v>
      </c>
      <c r="AF3097" s="102">
        <f>'Inventory Ref Sheet'!AA3097</f>
        <v>0</v>
      </c>
      <c r="AG3097" s="59">
        <f>'Inventory Ref Sheet'!AD3097</f>
        <v>0</v>
      </c>
      <c r="AH3097" s="59">
        <f>'Inventory Ref Sheet'!AE3097</f>
        <v>0</v>
      </c>
      <c r="AI3097" s="100" t="str">
        <f ca="1">IF('Inventory Ref Sheet'!AG3097&gt;0,YEAR(TODAY())-'Inventory Ref Sheet'!AG3097,"")</f>
        <v/>
      </c>
      <c r="AJ3097" s="99"/>
      <c r="AK3097" s="60">
        <f>'Inventory Ref Sheet'!AJ3097</f>
        <v>0</v>
      </c>
      <c r="AL3097" s="99"/>
      <c r="AM3097" s="97" t="str">
        <f t="shared" si="164"/>
        <v/>
      </c>
    </row>
    <row r="3098" spans="10:39" x14ac:dyDescent="0.25">
      <c r="J3098" s="59">
        <f>'Inventory Ref Sheet'!AK3098</f>
        <v>0</v>
      </c>
      <c r="K3098" s="59">
        <f>'Inventory Ref Sheet'!AL3098</f>
        <v>0</v>
      </c>
      <c r="L3098" s="59">
        <f>'Inventory Ref Sheet'!AM3098</f>
        <v>0</v>
      </c>
      <c r="M3098" s="59">
        <f>'Inventory Ref Sheet'!AP3098</f>
        <v>0</v>
      </c>
      <c r="N3098" s="59">
        <f>'Inventory Ref Sheet'!AQ3098</f>
        <v>0</v>
      </c>
      <c r="O3098" s="100" t="str">
        <f ca="1">IF('Inventory Ref Sheet'!AS3098&gt;0,YEAR(TODAY())-'Inventory Ref Sheet'!AS3098,"")</f>
        <v/>
      </c>
      <c r="P3098" s="95">
        <f>'Inventory Ref Sheet'!AU3098</f>
        <v>0</v>
      </c>
      <c r="Q3098" s="60">
        <f>'Inventory Ref Sheet'!AV3098</f>
        <v>0</v>
      </c>
      <c r="R3098" s="61"/>
      <c r="S3098" s="100" t="str">
        <f t="shared" si="162"/>
        <v/>
      </c>
      <c r="T3098" s="59">
        <f>'Inventory Ref Sheet'!M3098</f>
        <v>0</v>
      </c>
      <c r="U3098" s="102">
        <f>'Inventory Ref Sheet'!N3098</f>
        <v>0</v>
      </c>
      <c r="V3098" s="59">
        <f>'Inventory Ref Sheet'!O3098</f>
        <v>0</v>
      </c>
      <c r="W3098" s="59">
        <f>'Inventory Ref Sheet'!R3098</f>
        <v>0</v>
      </c>
      <c r="X3098" s="59">
        <f>'Inventory Ref Sheet'!S3098</f>
        <v>0</v>
      </c>
      <c r="Y3098" s="100" t="str">
        <f ca="1">IF('Inventory Ref Sheet'!U3098&gt;0,YEAR(TODAY())-'Inventory Ref Sheet'!U3098,"")</f>
        <v/>
      </c>
      <c r="Z3098" s="95">
        <f>'Inventory Ref Sheet'!W3098</f>
        <v>0</v>
      </c>
      <c r="AA3098" s="60">
        <f>'Inventory Ref Sheet'!X3098</f>
        <v>0</v>
      </c>
      <c r="AB3098" s="61"/>
      <c r="AC3098" s="97" t="str">
        <f t="shared" si="163"/>
        <v/>
      </c>
      <c r="AD3098" s="59">
        <f>'Inventory Ref Sheet'!Y3098</f>
        <v>0</v>
      </c>
      <c r="AE3098" s="59">
        <f>'Inventory Ref Sheet'!Z3098</f>
        <v>0</v>
      </c>
      <c r="AF3098" s="102">
        <f>'Inventory Ref Sheet'!AA3098</f>
        <v>0</v>
      </c>
      <c r="AG3098" s="59">
        <f>'Inventory Ref Sheet'!AD3098</f>
        <v>0</v>
      </c>
      <c r="AH3098" s="59">
        <f>'Inventory Ref Sheet'!AE3098</f>
        <v>0</v>
      </c>
      <c r="AI3098" s="100" t="str">
        <f ca="1">IF('Inventory Ref Sheet'!AG3098&gt;0,YEAR(TODAY())-'Inventory Ref Sheet'!AG3098,"")</f>
        <v/>
      </c>
      <c r="AJ3098" s="99"/>
      <c r="AK3098" s="60">
        <f>'Inventory Ref Sheet'!AJ3098</f>
        <v>0</v>
      </c>
      <c r="AL3098" s="99"/>
      <c r="AM3098" s="97" t="str">
        <f t="shared" si="164"/>
        <v/>
      </c>
    </row>
    <row r="3099" spans="10:39" x14ac:dyDescent="0.25">
      <c r="J3099" s="59">
        <f>'Inventory Ref Sheet'!AK3099</f>
        <v>0</v>
      </c>
      <c r="K3099" s="59">
        <f>'Inventory Ref Sheet'!AL3099</f>
        <v>0</v>
      </c>
      <c r="L3099" s="59">
        <f>'Inventory Ref Sheet'!AM3099</f>
        <v>0</v>
      </c>
      <c r="M3099" s="59">
        <f>'Inventory Ref Sheet'!AP3099</f>
        <v>0</v>
      </c>
      <c r="N3099" s="59">
        <f>'Inventory Ref Sheet'!AQ3099</f>
        <v>0</v>
      </c>
      <c r="O3099" s="100" t="str">
        <f ca="1">IF('Inventory Ref Sheet'!AS3099&gt;0,YEAR(TODAY())-'Inventory Ref Sheet'!AS3099,"")</f>
        <v/>
      </c>
      <c r="P3099" s="95">
        <f>'Inventory Ref Sheet'!AU3099</f>
        <v>0</v>
      </c>
      <c r="Q3099" s="60">
        <f>'Inventory Ref Sheet'!AV3099</f>
        <v>0</v>
      </c>
      <c r="R3099" s="61"/>
      <c r="S3099" s="100" t="str">
        <f t="shared" si="162"/>
        <v/>
      </c>
      <c r="T3099" s="59">
        <f>'Inventory Ref Sheet'!M3099</f>
        <v>0</v>
      </c>
      <c r="U3099" s="102">
        <f>'Inventory Ref Sheet'!N3099</f>
        <v>0</v>
      </c>
      <c r="V3099" s="59">
        <f>'Inventory Ref Sheet'!O3099</f>
        <v>0</v>
      </c>
      <c r="W3099" s="59">
        <f>'Inventory Ref Sheet'!R3099</f>
        <v>0</v>
      </c>
      <c r="X3099" s="59">
        <f>'Inventory Ref Sheet'!S3099</f>
        <v>0</v>
      </c>
      <c r="Y3099" s="100" t="str">
        <f ca="1">IF('Inventory Ref Sheet'!U3099&gt;0,YEAR(TODAY())-'Inventory Ref Sheet'!U3099,"")</f>
        <v/>
      </c>
      <c r="Z3099" s="95">
        <f>'Inventory Ref Sheet'!W3099</f>
        <v>0</v>
      </c>
      <c r="AA3099" s="60">
        <f>'Inventory Ref Sheet'!X3099</f>
        <v>0</v>
      </c>
      <c r="AB3099" s="61"/>
      <c r="AC3099" s="97" t="str">
        <f t="shared" si="163"/>
        <v/>
      </c>
      <c r="AD3099" s="59">
        <f>'Inventory Ref Sheet'!Y3099</f>
        <v>0</v>
      </c>
      <c r="AE3099" s="59">
        <f>'Inventory Ref Sheet'!Z3099</f>
        <v>0</v>
      </c>
      <c r="AF3099" s="102">
        <f>'Inventory Ref Sheet'!AA3099</f>
        <v>0</v>
      </c>
      <c r="AG3099" s="59">
        <f>'Inventory Ref Sheet'!AD3099</f>
        <v>0</v>
      </c>
      <c r="AH3099" s="59">
        <f>'Inventory Ref Sheet'!AE3099</f>
        <v>0</v>
      </c>
      <c r="AI3099" s="100" t="str">
        <f ca="1">IF('Inventory Ref Sheet'!AG3099&gt;0,YEAR(TODAY())-'Inventory Ref Sheet'!AG3099,"")</f>
        <v/>
      </c>
      <c r="AJ3099" s="99"/>
      <c r="AK3099" s="60">
        <f>'Inventory Ref Sheet'!AJ3099</f>
        <v>0</v>
      </c>
      <c r="AL3099" s="99"/>
      <c r="AM3099" s="97" t="str">
        <f t="shared" si="164"/>
        <v/>
      </c>
    </row>
    <row r="3100" spans="10:39" x14ac:dyDescent="0.25">
      <c r="J3100" s="59">
        <f>'Inventory Ref Sheet'!AK3100</f>
        <v>0</v>
      </c>
      <c r="K3100" s="59">
        <f>'Inventory Ref Sheet'!AL3100</f>
        <v>0</v>
      </c>
      <c r="L3100" s="59">
        <f>'Inventory Ref Sheet'!AM3100</f>
        <v>0</v>
      </c>
      <c r="M3100" s="59">
        <f>'Inventory Ref Sheet'!AP3100</f>
        <v>0</v>
      </c>
      <c r="N3100" s="59">
        <f>'Inventory Ref Sheet'!AQ3100</f>
        <v>0</v>
      </c>
      <c r="O3100" s="100" t="str">
        <f ca="1">IF('Inventory Ref Sheet'!AS3100&gt;0,YEAR(TODAY())-'Inventory Ref Sheet'!AS3100,"")</f>
        <v/>
      </c>
      <c r="P3100" s="95">
        <f>'Inventory Ref Sheet'!AU3100</f>
        <v>0</v>
      </c>
      <c r="Q3100" s="60">
        <f>'Inventory Ref Sheet'!AV3100</f>
        <v>0</v>
      </c>
      <c r="R3100" s="61"/>
      <c r="S3100" s="100" t="str">
        <f t="shared" si="162"/>
        <v/>
      </c>
      <c r="T3100" s="59">
        <f>'Inventory Ref Sheet'!M3100</f>
        <v>0</v>
      </c>
      <c r="U3100" s="102">
        <f>'Inventory Ref Sheet'!N3100</f>
        <v>0</v>
      </c>
      <c r="V3100" s="59">
        <f>'Inventory Ref Sheet'!O3100</f>
        <v>0</v>
      </c>
      <c r="W3100" s="59">
        <f>'Inventory Ref Sheet'!R3100</f>
        <v>0</v>
      </c>
      <c r="X3100" s="59">
        <f>'Inventory Ref Sheet'!S3100</f>
        <v>0</v>
      </c>
      <c r="Y3100" s="100" t="str">
        <f ca="1">IF('Inventory Ref Sheet'!U3100&gt;0,YEAR(TODAY())-'Inventory Ref Sheet'!U3100,"")</f>
        <v/>
      </c>
      <c r="Z3100" s="95">
        <f>'Inventory Ref Sheet'!W3100</f>
        <v>0</v>
      </c>
      <c r="AA3100" s="60">
        <f>'Inventory Ref Sheet'!X3100</f>
        <v>0</v>
      </c>
      <c r="AB3100" s="61"/>
      <c r="AC3100" s="97" t="str">
        <f t="shared" si="163"/>
        <v/>
      </c>
      <c r="AD3100" s="59">
        <f>'Inventory Ref Sheet'!Y3100</f>
        <v>0</v>
      </c>
      <c r="AE3100" s="59">
        <f>'Inventory Ref Sheet'!Z3100</f>
        <v>0</v>
      </c>
      <c r="AF3100" s="102">
        <f>'Inventory Ref Sheet'!AA3100</f>
        <v>0</v>
      </c>
      <c r="AG3100" s="59">
        <f>'Inventory Ref Sheet'!AD3100</f>
        <v>0</v>
      </c>
      <c r="AH3100" s="59">
        <f>'Inventory Ref Sheet'!AE3100</f>
        <v>0</v>
      </c>
      <c r="AI3100" s="100" t="str">
        <f ca="1">IF('Inventory Ref Sheet'!AG3100&gt;0,YEAR(TODAY())-'Inventory Ref Sheet'!AG3100,"")</f>
        <v/>
      </c>
      <c r="AJ3100" s="99"/>
      <c r="AK3100" s="60">
        <f>'Inventory Ref Sheet'!AJ3100</f>
        <v>0</v>
      </c>
      <c r="AL3100" s="99"/>
      <c r="AM3100" s="97" t="str">
        <f t="shared" si="164"/>
        <v/>
      </c>
    </row>
    <row r="3101" spans="10:39" x14ac:dyDescent="0.25">
      <c r="J3101" s="59">
        <f>'Inventory Ref Sheet'!AK3101</f>
        <v>0</v>
      </c>
      <c r="K3101" s="59">
        <f>'Inventory Ref Sheet'!AL3101</f>
        <v>0</v>
      </c>
      <c r="L3101" s="59">
        <f>'Inventory Ref Sheet'!AM3101</f>
        <v>0</v>
      </c>
      <c r="M3101" s="59">
        <f>'Inventory Ref Sheet'!AP3101</f>
        <v>0</v>
      </c>
      <c r="N3101" s="59">
        <f>'Inventory Ref Sheet'!AQ3101</f>
        <v>0</v>
      </c>
      <c r="O3101" s="100" t="str">
        <f ca="1">IF('Inventory Ref Sheet'!AS3101&gt;0,YEAR(TODAY())-'Inventory Ref Sheet'!AS3101,"")</f>
        <v/>
      </c>
      <c r="P3101" s="95">
        <f>'Inventory Ref Sheet'!AU3101</f>
        <v>0</v>
      </c>
      <c r="Q3101" s="60">
        <f>'Inventory Ref Sheet'!AV3101</f>
        <v>0</v>
      </c>
      <c r="R3101" s="61"/>
      <c r="S3101" s="100" t="str">
        <f t="shared" si="162"/>
        <v/>
      </c>
      <c r="T3101" s="59">
        <f>'Inventory Ref Sheet'!M3101</f>
        <v>0</v>
      </c>
      <c r="U3101" s="102">
        <f>'Inventory Ref Sheet'!N3101</f>
        <v>0</v>
      </c>
      <c r="V3101" s="59">
        <f>'Inventory Ref Sheet'!O3101</f>
        <v>0</v>
      </c>
      <c r="W3101" s="59">
        <f>'Inventory Ref Sheet'!R3101</f>
        <v>0</v>
      </c>
      <c r="X3101" s="59">
        <f>'Inventory Ref Sheet'!S3101</f>
        <v>0</v>
      </c>
      <c r="Y3101" s="100" t="str">
        <f ca="1">IF('Inventory Ref Sheet'!U3101&gt;0,YEAR(TODAY())-'Inventory Ref Sheet'!U3101,"")</f>
        <v/>
      </c>
      <c r="Z3101" s="95">
        <f>'Inventory Ref Sheet'!W3101</f>
        <v>0</v>
      </c>
      <c r="AA3101" s="60">
        <f>'Inventory Ref Sheet'!X3101</f>
        <v>0</v>
      </c>
      <c r="AB3101" s="61"/>
      <c r="AC3101" s="97" t="str">
        <f t="shared" si="163"/>
        <v/>
      </c>
      <c r="AD3101" s="59">
        <f>'Inventory Ref Sheet'!Y3101</f>
        <v>0</v>
      </c>
      <c r="AE3101" s="59">
        <f>'Inventory Ref Sheet'!Z3101</f>
        <v>0</v>
      </c>
      <c r="AF3101" s="102">
        <f>'Inventory Ref Sheet'!AA3101</f>
        <v>0</v>
      </c>
      <c r="AG3101" s="59">
        <f>'Inventory Ref Sheet'!AD3101</f>
        <v>0</v>
      </c>
      <c r="AH3101" s="59">
        <f>'Inventory Ref Sheet'!AE3101</f>
        <v>0</v>
      </c>
      <c r="AI3101" s="100" t="str">
        <f ca="1">IF('Inventory Ref Sheet'!AG3101&gt;0,YEAR(TODAY())-'Inventory Ref Sheet'!AG3101,"")</f>
        <v/>
      </c>
      <c r="AJ3101" s="99"/>
      <c r="AK3101" s="60">
        <f>'Inventory Ref Sheet'!AJ3101</f>
        <v>0</v>
      </c>
      <c r="AL3101" s="99"/>
      <c r="AM3101" s="97" t="str">
        <f t="shared" si="164"/>
        <v/>
      </c>
    </row>
    <row r="3102" spans="10:39" x14ac:dyDescent="0.25">
      <c r="J3102" s="59">
        <f>'Inventory Ref Sheet'!AK3102</f>
        <v>0</v>
      </c>
      <c r="K3102" s="59">
        <f>'Inventory Ref Sheet'!AL3102</f>
        <v>0</v>
      </c>
      <c r="L3102" s="59">
        <f>'Inventory Ref Sheet'!AM3102</f>
        <v>0</v>
      </c>
      <c r="M3102" s="59">
        <f>'Inventory Ref Sheet'!AP3102</f>
        <v>0</v>
      </c>
      <c r="N3102" s="59">
        <f>'Inventory Ref Sheet'!AQ3102</f>
        <v>0</v>
      </c>
      <c r="O3102" s="100" t="str">
        <f ca="1">IF('Inventory Ref Sheet'!AS3102&gt;0,YEAR(TODAY())-'Inventory Ref Sheet'!AS3102,"")</f>
        <v/>
      </c>
      <c r="P3102" s="95">
        <f>'Inventory Ref Sheet'!AU3102</f>
        <v>0</v>
      </c>
      <c r="Q3102" s="60">
        <f>'Inventory Ref Sheet'!AV3102</f>
        <v>0</v>
      </c>
      <c r="R3102" s="61"/>
      <c r="S3102" s="100" t="str">
        <f t="shared" si="162"/>
        <v/>
      </c>
      <c r="T3102" s="59">
        <f>'Inventory Ref Sheet'!M3102</f>
        <v>0</v>
      </c>
      <c r="U3102" s="102">
        <f>'Inventory Ref Sheet'!N3102</f>
        <v>0</v>
      </c>
      <c r="V3102" s="59">
        <f>'Inventory Ref Sheet'!O3102</f>
        <v>0</v>
      </c>
      <c r="W3102" s="59">
        <f>'Inventory Ref Sheet'!R3102</f>
        <v>0</v>
      </c>
      <c r="X3102" s="59">
        <f>'Inventory Ref Sheet'!S3102</f>
        <v>0</v>
      </c>
      <c r="Y3102" s="100" t="str">
        <f ca="1">IF('Inventory Ref Sheet'!U3102&gt;0,YEAR(TODAY())-'Inventory Ref Sheet'!U3102,"")</f>
        <v/>
      </c>
      <c r="Z3102" s="95">
        <f>'Inventory Ref Sheet'!W3102</f>
        <v>0</v>
      </c>
      <c r="AA3102" s="60">
        <f>'Inventory Ref Sheet'!X3102</f>
        <v>0</v>
      </c>
      <c r="AB3102" s="61"/>
      <c r="AC3102" s="97" t="str">
        <f t="shared" si="163"/>
        <v/>
      </c>
      <c r="AD3102" s="59">
        <f>'Inventory Ref Sheet'!Y3102</f>
        <v>0</v>
      </c>
      <c r="AE3102" s="59">
        <f>'Inventory Ref Sheet'!Z3102</f>
        <v>0</v>
      </c>
      <c r="AF3102" s="102">
        <f>'Inventory Ref Sheet'!AA3102</f>
        <v>0</v>
      </c>
      <c r="AG3102" s="59">
        <f>'Inventory Ref Sheet'!AD3102</f>
        <v>0</v>
      </c>
      <c r="AH3102" s="59">
        <f>'Inventory Ref Sheet'!AE3102</f>
        <v>0</v>
      </c>
      <c r="AI3102" s="100" t="str">
        <f ca="1">IF('Inventory Ref Sheet'!AG3102&gt;0,YEAR(TODAY())-'Inventory Ref Sheet'!AG3102,"")</f>
        <v/>
      </c>
      <c r="AJ3102" s="99"/>
      <c r="AK3102" s="60">
        <f>'Inventory Ref Sheet'!AJ3102</f>
        <v>0</v>
      </c>
      <c r="AL3102" s="99"/>
      <c r="AM3102" s="97" t="str">
        <f t="shared" si="164"/>
        <v/>
      </c>
    </row>
    <row r="3103" spans="10:39" x14ac:dyDescent="0.25">
      <c r="J3103" s="59">
        <f>'Inventory Ref Sheet'!AK3103</f>
        <v>0</v>
      </c>
      <c r="K3103" s="59">
        <f>'Inventory Ref Sheet'!AL3103</f>
        <v>0</v>
      </c>
      <c r="L3103" s="59">
        <f>'Inventory Ref Sheet'!AM3103</f>
        <v>0</v>
      </c>
      <c r="M3103" s="59">
        <f>'Inventory Ref Sheet'!AP3103</f>
        <v>0</v>
      </c>
      <c r="N3103" s="59">
        <f>'Inventory Ref Sheet'!AQ3103</f>
        <v>0</v>
      </c>
      <c r="O3103" s="100" t="str">
        <f ca="1">IF('Inventory Ref Sheet'!AS3103&gt;0,YEAR(TODAY())-'Inventory Ref Sheet'!AS3103,"")</f>
        <v/>
      </c>
      <c r="P3103" s="95">
        <f>'Inventory Ref Sheet'!AU3103</f>
        <v>0</v>
      </c>
      <c r="Q3103" s="60">
        <f>'Inventory Ref Sheet'!AV3103</f>
        <v>0</v>
      </c>
      <c r="R3103" s="61"/>
      <c r="S3103" s="100" t="str">
        <f t="shared" si="162"/>
        <v/>
      </c>
      <c r="T3103" s="59">
        <f>'Inventory Ref Sheet'!M3103</f>
        <v>0</v>
      </c>
      <c r="U3103" s="102">
        <f>'Inventory Ref Sheet'!N3103</f>
        <v>0</v>
      </c>
      <c r="V3103" s="59">
        <f>'Inventory Ref Sheet'!O3103</f>
        <v>0</v>
      </c>
      <c r="W3103" s="59">
        <f>'Inventory Ref Sheet'!R3103</f>
        <v>0</v>
      </c>
      <c r="X3103" s="59">
        <f>'Inventory Ref Sheet'!S3103</f>
        <v>0</v>
      </c>
      <c r="Y3103" s="100" t="str">
        <f ca="1">IF('Inventory Ref Sheet'!U3103&gt;0,YEAR(TODAY())-'Inventory Ref Sheet'!U3103,"")</f>
        <v/>
      </c>
      <c r="Z3103" s="95">
        <f>'Inventory Ref Sheet'!W3103</f>
        <v>0</v>
      </c>
      <c r="AA3103" s="60">
        <f>'Inventory Ref Sheet'!X3103</f>
        <v>0</v>
      </c>
      <c r="AB3103" s="61"/>
      <c r="AC3103" s="97" t="str">
        <f t="shared" si="163"/>
        <v/>
      </c>
      <c r="AD3103" s="59">
        <f>'Inventory Ref Sheet'!Y3103</f>
        <v>0</v>
      </c>
      <c r="AE3103" s="59">
        <f>'Inventory Ref Sheet'!Z3103</f>
        <v>0</v>
      </c>
      <c r="AF3103" s="102">
        <f>'Inventory Ref Sheet'!AA3103</f>
        <v>0</v>
      </c>
      <c r="AG3103" s="59">
        <f>'Inventory Ref Sheet'!AD3103</f>
        <v>0</v>
      </c>
      <c r="AH3103" s="59">
        <f>'Inventory Ref Sheet'!AE3103</f>
        <v>0</v>
      </c>
      <c r="AI3103" s="100" t="str">
        <f ca="1">IF('Inventory Ref Sheet'!AG3103&gt;0,YEAR(TODAY())-'Inventory Ref Sheet'!AG3103,"")</f>
        <v/>
      </c>
      <c r="AJ3103" s="99"/>
      <c r="AK3103" s="60">
        <f>'Inventory Ref Sheet'!AJ3103</f>
        <v>0</v>
      </c>
      <c r="AL3103" s="99"/>
      <c r="AM3103" s="97" t="str">
        <f t="shared" si="164"/>
        <v/>
      </c>
    </row>
    <row r="3104" spans="10:39" x14ac:dyDescent="0.25">
      <c r="J3104" s="59">
        <f>'Inventory Ref Sheet'!AK3104</f>
        <v>0</v>
      </c>
      <c r="K3104" s="59">
        <f>'Inventory Ref Sheet'!AL3104</f>
        <v>0</v>
      </c>
      <c r="L3104" s="59">
        <f>'Inventory Ref Sheet'!AM3104</f>
        <v>0</v>
      </c>
      <c r="M3104" s="59">
        <f>'Inventory Ref Sheet'!AP3104</f>
        <v>0</v>
      </c>
      <c r="N3104" s="59">
        <f>'Inventory Ref Sheet'!AQ3104</f>
        <v>0</v>
      </c>
      <c r="O3104" s="100" t="str">
        <f ca="1">IF('Inventory Ref Sheet'!AS3104&gt;0,YEAR(TODAY())-'Inventory Ref Sheet'!AS3104,"")</f>
        <v/>
      </c>
      <c r="P3104" s="95">
        <f>'Inventory Ref Sheet'!AU3104</f>
        <v>0</v>
      </c>
      <c r="Q3104" s="60">
        <f>'Inventory Ref Sheet'!AV3104</f>
        <v>0</v>
      </c>
      <c r="R3104" s="61"/>
      <c r="S3104" s="100" t="str">
        <f t="shared" si="162"/>
        <v/>
      </c>
      <c r="T3104" s="59">
        <f>'Inventory Ref Sheet'!M3104</f>
        <v>0</v>
      </c>
      <c r="U3104" s="102">
        <f>'Inventory Ref Sheet'!N3104</f>
        <v>0</v>
      </c>
      <c r="V3104" s="59">
        <f>'Inventory Ref Sheet'!O3104</f>
        <v>0</v>
      </c>
      <c r="W3104" s="59">
        <f>'Inventory Ref Sheet'!R3104</f>
        <v>0</v>
      </c>
      <c r="X3104" s="59">
        <f>'Inventory Ref Sheet'!S3104</f>
        <v>0</v>
      </c>
      <c r="Y3104" s="100" t="str">
        <f ca="1">IF('Inventory Ref Sheet'!U3104&gt;0,YEAR(TODAY())-'Inventory Ref Sheet'!U3104,"")</f>
        <v/>
      </c>
      <c r="Z3104" s="95">
        <f>'Inventory Ref Sheet'!W3104</f>
        <v>0</v>
      </c>
      <c r="AA3104" s="60">
        <f>'Inventory Ref Sheet'!X3104</f>
        <v>0</v>
      </c>
      <c r="AB3104" s="61"/>
      <c r="AC3104" s="97" t="str">
        <f t="shared" si="163"/>
        <v/>
      </c>
      <c r="AD3104" s="59">
        <f>'Inventory Ref Sheet'!Y3104</f>
        <v>0</v>
      </c>
      <c r="AE3104" s="59">
        <f>'Inventory Ref Sheet'!Z3104</f>
        <v>0</v>
      </c>
      <c r="AF3104" s="102">
        <f>'Inventory Ref Sheet'!AA3104</f>
        <v>0</v>
      </c>
      <c r="AG3104" s="59">
        <f>'Inventory Ref Sheet'!AD3104</f>
        <v>0</v>
      </c>
      <c r="AH3104" s="59">
        <f>'Inventory Ref Sheet'!AE3104</f>
        <v>0</v>
      </c>
      <c r="AI3104" s="100" t="str">
        <f ca="1">IF('Inventory Ref Sheet'!AG3104&gt;0,YEAR(TODAY())-'Inventory Ref Sheet'!AG3104,"")</f>
        <v/>
      </c>
      <c r="AJ3104" s="99"/>
      <c r="AK3104" s="60">
        <f>'Inventory Ref Sheet'!AJ3104</f>
        <v>0</v>
      </c>
      <c r="AL3104" s="99"/>
      <c r="AM3104" s="97" t="str">
        <f t="shared" si="164"/>
        <v/>
      </c>
    </row>
    <row r="3105" spans="10:39" x14ac:dyDescent="0.25">
      <c r="J3105" s="59">
        <f>'Inventory Ref Sheet'!AK3105</f>
        <v>0</v>
      </c>
      <c r="K3105" s="59">
        <f>'Inventory Ref Sheet'!AL3105</f>
        <v>0</v>
      </c>
      <c r="L3105" s="59">
        <f>'Inventory Ref Sheet'!AM3105</f>
        <v>0</v>
      </c>
      <c r="M3105" s="59">
        <f>'Inventory Ref Sheet'!AP3105</f>
        <v>0</v>
      </c>
      <c r="N3105" s="59">
        <f>'Inventory Ref Sheet'!AQ3105</f>
        <v>0</v>
      </c>
      <c r="O3105" s="100" t="str">
        <f ca="1">IF('Inventory Ref Sheet'!AS3105&gt;0,YEAR(TODAY())-'Inventory Ref Sheet'!AS3105,"")</f>
        <v/>
      </c>
      <c r="P3105" s="95">
        <f>'Inventory Ref Sheet'!AU3105</f>
        <v>0</v>
      </c>
      <c r="Q3105" s="60">
        <f>'Inventory Ref Sheet'!AV3105</f>
        <v>0</v>
      </c>
      <c r="R3105" s="61"/>
      <c r="S3105" s="100" t="str">
        <f t="shared" si="162"/>
        <v/>
      </c>
      <c r="T3105" s="59">
        <f>'Inventory Ref Sheet'!M3105</f>
        <v>0</v>
      </c>
      <c r="U3105" s="102">
        <f>'Inventory Ref Sheet'!N3105</f>
        <v>0</v>
      </c>
      <c r="V3105" s="59">
        <f>'Inventory Ref Sheet'!O3105</f>
        <v>0</v>
      </c>
      <c r="W3105" s="59">
        <f>'Inventory Ref Sheet'!R3105</f>
        <v>0</v>
      </c>
      <c r="X3105" s="59">
        <f>'Inventory Ref Sheet'!S3105</f>
        <v>0</v>
      </c>
      <c r="Y3105" s="100" t="str">
        <f ca="1">IF('Inventory Ref Sheet'!U3105&gt;0,YEAR(TODAY())-'Inventory Ref Sheet'!U3105,"")</f>
        <v/>
      </c>
      <c r="Z3105" s="95">
        <f>'Inventory Ref Sheet'!W3105</f>
        <v>0</v>
      </c>
      <c r="AA3105" s="60">
        <f>'Inventory Ref Sheet'!X3105</f>
        <v>0</v>
      </c>
      <c r="AB3105" s="61"/>
      <c r="AC3105" s="97" t="str">
        <f t="shared" si="163"/>
        <v/>
      </c>
      <c r="AD3105" s="59">
        <f>'Inventory Ref Sheet'!Y3105</f>
        <v>0</v>
      </c>
      <c r="AE3105" s="59">
        <f>'Inventory Ref Sheet'!Z3105</f>
        <v>0</v>
      </c>
      <c r="AF3105" s="102">
        <f>'Inventory Ref Sheet'!AA3105</f>
        <v>0</v>
      </c>
      <c r="AG3105" s="59">
        <f>'Inventory Ref Sheet'!AD3105</f>
        <v>0</v>
      </c>
      <c r="AH3105" s="59">
        <f>'Inventory Ref Sheet'!AE3105</f>
        <v>0</v>
      </c>
      <c r="AI3105" s="100" t="str">
        <f ca="1">IF('Inventory Ref Sheet'!AG3105&gt;0,YEAR(TODAY())-'Inventory Ref Sheet'!AG3105,"")</f>
        <v/>
      </c>
      <c r="AJ3105" s="99"/>
      <c r="AK3105" s="60">
        <f>'Inventory Ref Sheet'!AJ3105</f>
        <v>0</v>
      </c>
      <c r="AL3105" s="99"/>
      <c r="AM3105" s="97" t="str">
        <f t="shared" si="164"/>
        <v/>
      </c>
    </row>
    <row r="3106" spans="10:39" x14ac:dyDescent="0.25">
      <c r="J3106" s="59">
        <f>'Inventory Ref Sheet'!AK3106</f>
        <v>0</v>
      </c>
      <c r="K3106" s="59">
        <f>'Inventory Ref Sheet'!AL3106</f>
        <v>0</v>
      </c>
      <c r="L3106" s="59">
        <f>'Inventory Ref Sheet'!AM3106</f>
        <v>0</v>
      </c>
      <c r="M3106" s="59">
        <f>'Inventory Ref Sheet'!AP3106</f>
        <v>0</v>
      </c>
      <c r="N3106" s="59">
        <f>'Inventory Ref Sheet'!AQ3106</f>
        <v>0</v>
      </c>
      <c r="O3106" s="100" t="str">
        <f ca="1">IF('Inventory Ref Sheet'!AS3106&gt;0,YEAR(TODAY())-'Inventory Ref Sheet'!AS3106,"")</f>
        <v/>
      </c>
      <c r="P3106" s="95">
        <f>'Inventory Ref Sheet'!AU3106</f>
        <v>0</v>
      </c>
      <c r="Q3106" s="60">
        <f>'Inventory Ref Sheet'!AV3106</f>
        <v>0</v>
      </c>
      <c r="R3106" s="61"/>
      <c r="S3106" s="100" t="str">
        <f t="shared" si="162"/>
        <v/>
      </c>
      <c r="T3106" s="59">
        <f>'Inventory Ref Sheet'!M3106</f>
        <v>0</v>
      </c>
      <c r="U3106" s="102">
        <f>'Inventory Ref Sheet'!N3106</f>
        <v>0</v>
      </c>
      <c r="V3106" s="59">
        <f>'Inventory Ref Sheet'!O3106</f>
        <v>0</v>
      </c>
      <c r="W3106" s="59">
        <f>'Inventory Ref Sheet'!R3106</f>
        <v>0</v>
      </c>
      <c r="X3106" s="59">
        <f>'Inventory Ref Sheet'!S3106</f>
        <v>0</v>
      </c>
      <c r="Y3106" s="100" t="str">
        <f ca="1">IF('Inventory Ref Sheet'!U3106&gt;0,YEAR(TODAY())-'Inventory Ref Sheet'!U3106,"")</f>
        <v/>
      </c>
      <c r="Z3106" s="95">
        <f>'Inventory Ref Sheet'!W3106</f>
        <v>0</v>
      </c>
      <c r="AA3106" s="60">
        <f>'Inventory Ref Sheet'!X3106</f>
        <v>0</v>
      </c>
      <c r="AB3106" s="61"/>
      <c r="AC3106" s="97" t="str">
        <f t="shared" si="163"/>
        <v/>
      </c>
      <c r="AD3106" s="59">
        <f>'Inventory Ref Sheet'!Y3106</f>
        <v>0</v>
      </c>
      <c r="AE3106" s="59">
        <f>'Inventory Ref Sheet'!Z3106</f>
        <v>0</v>
      </c>
      <c r="AF3106" s="102">
        <f>'Inventory Ref Sheet'!AA3106</f>
        <v>0</v>
      </c>
      <c r="AG3106" s="59">
        <f>'Inventory Ref Sheet'!AD3106</f>
        <v>0</v>
      </c>
      <c r="AH3106" s="59">
        <f>'Inventory Ref Sheet'!AE3106</f>
        <v>0</v>
      </c>
      <c r="AI3106" s="100" t="str">
        <f ca="1">IF('Inventory Ref Sheet'!AG3106&gt;0,YEAR(TODAY())-'Inventory Ref Sheet'!AG3106,"")</f>
        <v/>
      </c>
      <c r="AJ3106" s="99"/>
      <c r="AK3106" s="60">
        <f>'Inventory Ref Sheet'!AJ3106</f>
        <v>0</v>
      </c>
      <c r="AL3106" s="99"/>
      <c r="AM3106" s="97" t="str">
        <f t="shared" si="164"/>
        <v/>
      </c>
    </row>
    <row r="3107" spans="10:39" x14ac:dyDescent="0.25">
      <c r="J3107" s="59">
        <f>'Inventory Ref Sheet'!AK3107</f>
        <v>0</v>
      </c>
      <c r="K3107" s="59">
        <f>'Inventory Ref Sheet'!AL3107</f>
        <v>0</v>
      </c>
      <c r="L3107" s="59">
        <f>'Inventory Ref Sheet'!AM3107</f>
        <v>0</v>
      </c>
      <c r="M3107" s="59">
        <f>'Inventory Ref Sheet'!AP3107</f>
        <v>0</v>
      </c>
      <c r="N3107" s="59">
        <f>'Inventory Ref Sheet'!AQ3107</f>
        <v>0</v>
      </c>
      <c r="O3107" s="100" t="str">
        <f ca="1">IF('Inventory Ref Sheet'!AS3107&gt;0,YEAR(TODAY())-'Inventory Ref Sheet'!AS3107,"")</f>
        <v/>
      </c>
      <c r="P3107" s="95">
        <f>'Inventory Ref Sheet'!AU3107</f>
        <v>0</v>
      </c>
      <c r="Q3107" s="60">
        <f>'Inventory Ref Sheet'!AV3107</f>
        <v>0</v>
      </c>
      <c r="R3107" s="61"/>
      <c r="S3107" s="100" t="str">
        <f t="shared" si="162"/>
        <v/>
      </c>
      <c r="T3107" s="59">
        <f>'Inventory Ref Sheet'!M3107</f>
        <v>0</v>
      </c>
      <c r="U3107" s="102">
        <f>'Inventory Ref Sheet'!N3107</f>
        <v>0</v>
      </c>
      <c r="V3107" s="59">
        <f>'Inventory Ref Sheet'!O3107</f>
        <v>0</v>
      </c>
      <c r="W3107" s="59">
        <f>'Inventory Ref Sheet'!R3107</f>
        <v>0</v>
      </c>
      <c r="X3107" s="59">
        <f>'Inventory Ref Sheet'!S3107</f>
        <v>0</v>
      </c>
      <c r="Y3107" s="100" t="str">
        <f ca="1">IF('Inventory Ref Sheet'!U3107&gt;0,YEAR(TODAY())-'Inventory Ref Sheet'!U3107,"")</f>
        <v/>
      </c>
      <c r="Z3107" s="95">
        <f>'Inventory Ref Sheet'!W3107</f>
        <v>0</v>
      </c>
      <c r="AA3107" s="60">
        <f>'Inventory Ref Sheet'!X3107</f>
        <v>0</v>
      </c>
      <c r="AB3107" s="61"/>
      <c r="AC3107" s="97" t="str">
        <f t="shared" si="163"/>
        <v/>
      </c>
      <c r="AD3107" s="59">
        <f>'Inventory Ref Sheet'!Y3107</f>
        <v>0</v>
      </c>
      <c r="AE3107" s="59">
        <f>'Inventory Ref Sheet'!Z3107</f>
        <v>0</v>
      </c>
      <c r="AF3107" s="102">
        <f>'Inventory Ref Sheet'!AA3107</f>
        <v>0</v>
      </c>
      <c r="AG3107" s="59">
        <f>'Inventory Ref Sheet'!AD3107</f>
        <v>0</v>
      </c>
      <c r="AH3107" s="59">
        <f>'Inventory Ref Sheet'!AE3107</f>
        <v>0</v>
      </c>
      <c r="AI3107" s="100" t="str">
        <f ca="1">IF('Inventory Ref Sheet'!AG3107&gt;0,YEAR(TODAY())-'Inventory Ref Sheet'!AG3107,"")</f>
        <v/>
      </c>
      <c r="AJ3107" s="99"/>
      <c r="AK3107" s="60">
        <f>'Inventory Ref Sheet'!AJ3107</f>
        <v>0</v>
      </c>
      <c r="AL3107" s="99"/>
      <c r="AM3107" s="97" t="str">
        <f t="shared" si="164"/>
        <v/>
      </c>
    </row>
    <row r="3108" spans="10:39" x14ac:dyDescent="0.25">
      <c r="J3108" s="59">
        <f>'Inventory Ref Sheet'!AK3108</f>
        <v>0</v>
      </c>
      <c r="K3108" s="59">
        <f>'Inventory Ref Sheet'!AL3108</f>
        <v>0</v>
      </c>
      <c r="L3108" s="59">
        <f>'Inventory Ref Sheet'!AM3108</f>
        <v>0</v>
      </c>
      <c r="M3108" s="59">
        <f>'Inventory Ref Sheet'!AP3108</f>
        <v>0</v>
      </c>
      <c r="N3108" s="59">
        <f>'Inventory Ref Sheet'!AQ3108</f>
        <v>0</v>
      </c>
      <c r="O3108" s="100" t="str">
        <f ca="1">IF('Inventory Ref Sheet'!AS3108&gt;0,YEAR(TODAY())-'Inventory Ref Sheet'!AS3108,"")</f>
        <v/>
      </c>
      <c r="P3108" s="95">
        <f>'Inventory Ref Sheet'!AU3108</f>
        <v>0</v>
      </c>
      <c r="Q3108" s="60">
        <f>'Inventory Ref Sheet'!AV3108</f>
        <v>0</v>
      </c>
      <c r="R3108" s="61"/>
      <c r="S3108" s="100" t="str">
        <f t="shared" si="162"/>
        <v/>
      </c>
      <c r="T3108" s="59">
        <f>'Inventory Ref Sheet'!M3108</f>
        <v>0</v>
      </c>
      <c r="U3108" s="102">
        <f>'Inventory Ref Sheet'!N3108</f>
        <v>0</v>
      </c>
      <c r="V3108" s="59">
        <f>'Inventory Ref Sheet'!O3108</f>
        <v>0</v>
      </c>
      <c r="W3108" s="59">
        <f>'Inventory Ref Sheet'!R3108</f>
        <v>0</v>
      </c>
      <c r="X3108" s="59">
        <f>'Inventory Ref Sheet'!S3108</f>
        <v>0</v>
      </c>
      <c r="Y3108" s="100" t="str">
        <f ca="1">IF('Inventory Ref Sheet'!U3108&gt;0,YEAR(TODAY())-'Inventory Ref Sheet'!U3108,"")</f>
        <v/>
      </c>
      <c r="Z3108" s="95">
        <f>'Inventory Ref Sheet'!W3108</f>
        <v>0</v>
      </c>
      <c r="AA3108" s="60">
        <f>'Inventory Ref Sheet'!X3108</f>
        <v>0</v>
      </c>
      <c r="AB3108" s="61"/>
      <c r="AC3108" s="97" t="str">
        <f t="shared" si="163"/>
        <v/>
      </c>
      <c r="AD3108" s="59">
        <f>'Inventory Ref Sheet'!Y3108</f>
        <v>0</v>
      </c>
      <c r="AE3108" s="59">
        <f>'Inventory Ref Sheet'!Z3108</f>
        <v>0</v>
      </c>
      <c r="AF3108" s="102">
        <f>'Inventory Ref Sheet'!AA3108</f>
        <v>0</v>
      </c>
      <c r="AG3108" s="59">
        <f>'Inventory Ref Sheet'!AD3108</f>
        <v>0</v>
      </c>
      <c r="AH3108" s="59">
        <f>'Inventory Ref Sheet'!AE3108</f>
        <v>0</v>
      </c>
      <c r="AI3108" s="100" t="str">
        <f ca="1">IF('Inventory Ref Sheet'!AG3108&gt;0,YEAR(TODAY())-'Inventory Ref Sheet'!AG3108,"")</f>
        <v/>
      </c>
      <c r="AJ3108" s="99"/>
      <c r="AK3108" s="60">
        <f>'Inventory Ref Sheet'!AJ3108</f>
        <v>0</v>
      </c>
      <c r="AL3108" s="99"/>
      <c r="AM3108" s="97" t="str">
        <f t="shared" si="164"/>
        <v/>
      </c>
    </row>
    <row r="3109" spans="10:39" x14ac:dyDescent="0.25">
      <c r="J3109" s="59">
        <f>'Inventory Ref Sheet'!AK3109</f>
        <v>0</v>
      </c>
      <c r="K3109" s="59">
        <f>'Inventory Ref Sheet'!AL3109</f>
        <v>0</v>
      </c>
      <c r="L3109" s="59">
        <f>'Inventory Ref Sheet'!AM3109</f>
        <v>0</v>
      </c>
      <c r="M3109" s="59">
        <f>'Inventory Ref Sheet'!AP3109</f>
        <v>0</v>
      </c>
      <c r="N3109" s="59">
        <f>'Inventory Ref Sheet'!AQ3109</f>
        <v>0</v>
      </c>
      <c r="O3109" s="100" t="str">
        <f ca="1">IF('Inventory Ref Sheet'!AS3109&gt;0,YEAR(TODAY())-'Inventory Ref Sheet'!AS3109,"")</f>
        <v/>
      </c>
      <c r="P3109" s="95">
        <f>'Inventory Ref Sheet'!AU3109</f>
        <v>0</v>
      </c>
      <c r="Q3109" s="60">
        <f>'Inventory Ref Sheet'!AV3109</f>
        <v>0</v>
      </c>
      <c r="R3109" s="61"/>
      <c r="S3109" s="100" t="str">
        <f t="shared" si="162"/>
        <v/>
      </c>
      <c r="T3109" s="59">
        <f>'Inventory Ref Sheet'!M3109</f>
        <v>0</v>
      </c>
      <c r="U3109" s="102">
        <f>'Inventory Ref Sheet'!N3109</f>
        <v>0</v>
      </c>
      <c r="V3109" s="59">
        <f>'Inventory Ref Sheet'!O3109</f>
        <v>0</v>
      </c>
      <c r="W3109" s="59">
        <f>'Inventory Ref Sheet'!R3109</f>
        <v>0</v>
      </c>
      <c r="X3109" s="59">
        <f>'Inventory Ref Sheet'!S3109</f>
        <v>0</v>
      </c>
      <c r="Y3109" s="100" t="str">
        <f ca="1">IF('Inventory Ref Sheet'!U3109&gt;0,YEAR(TODAY())-'Inventory Ref Sheet'!U3109,"")</f>
        <v/>
      </c>
      <c r="Z3109" s="95">
        <f>'Inventory Ref Sheet'!W3109</f>
        <v>0</v>
      </c>
      <c r="AA3109" s="60">
        <f>'Inventory Ref Sheet'!X3109</f>
        <v>0</v>
      </c>
      <c r="AB3109" s="61"/>
      <c r="AC3109" s="97" t="str">
        <f t="shared" si="163"/>
        <v/>
      </c>
      <c r="AD3109" s="59">
        <f>'Inventory Ref Sheet'!Y3109</f>
        <v>0</v>
      </c>
      <c r="AE3109" s="59">
        <f>'Inventory Ref Sheet'!Z3109</f>
        <v>0</v>
      </c>
      <c r="AF3109" s="102">
        <f>'Inventory Ref Sheet'!AA3109</f>
        <v>0</v>
      </c>
      <c r="AG3109" s="59">
        <f>'Inventory Ref Sheet'!AD3109</f>
        <v>0</v>
      </c>
      <c r="AH3109" s="59">
        <f>'Inventory Ref Sheet'!AE3109</f>
        <v>0</v>
      </c>
      <c r="AI3109" s="100" t="str">
        <f ca="1">IF('Inventory Ref Sheet'!AG3109&gt;0,YEAR(TODAY())-'Inventory Ref Sheet'!AG3109,"")</f>
        <v/>
      </c>
      <c r="AJ3109" s="99"/>
      <c r="AK3109" s="60">
        <f>'Inventory Ref Sheet'!AJ3109</f>
        <v>0</v>
      </c>
      <c r="AL3109" s="99"/>
      <c r="AM3109" s="97" t="str">
        <f t="shared" si="164"/>
        <v/>
      </c>
    </row>
    <row r="3110" spans="10:39" x14ac:dyDescent="0.25">
      <c r="J3110" s="59">
        <f>'Inventory Ref Sheet'!AK3110</f>
        <v>0</v>
      </c>
      <c r="K3110" s="59">
        <f>'Inventory Ref Sheet'!AL3110</f>
        <v>0</v>
      </c>
      <c r="L3110" s="59">
        <f>'Inventory Ref Sheet'!AM3110</f>
        <v>0</v>
      </c>
      <c r="M3110" s="59">
        <f>'Inventory Ref Sheet'!AP3110</f>
        <v>0</v>
      </c>
      <c r="N3110" s="59">
        <f>'Inventory Ref Sheet'!AQ3110</f>
        <v>0</v>
      </c>
      <c r="O3110" s="100" t="str">
        <f ca="1">IF('Inventory Ref Sheet'!AS3110&gt;0,YEAR(TODAY())-'Inventory Ref Sheet'!AS3110,"")</f>
        <v/>
      </c>
      <c r="P3110" s="95">
        <f>'Inventory Ref Sheet'!AU3110</f>
        <v>0</v>
      </c>
      <c r="Q3110" s="60">
        <f>'Inventory Ref Sheet'!AV3110</f>
        <v>0</v>
      </c>
      <c r="R3110" s="61"/>
      <c r="S3110" s="100" t="str">
        <f t="shared" si="162"/>
        <v/>
      </c>
      <c r="T3110" s="59">
        <f>'Inventory Ref Sheet'!M3110</f>
        <v>0</v>
      </c>
      <c r="U3110" s="102">
        <f>'Inventory Ref Sheet'!N3110</f>
        <v>0</v>
      </c>
      <c r="V3110" s="59">
        <f>'Inventory Ref Sheet'!O3110</f>
        <v>0</v>
      </c>
      <c r="W3110" s="59">
        <f>'Inventory Ref Sheet'!R3110</f>
        <v>0</v>
      </c>
      <c r="X3110" s="59">
        <f>'Inventory Ref Sheet'!S3110</f>
        <v>0</v>
      </c>
      <c r="Y3110" s="100" t="str">
        <f ca="1">IF('Inventory Ref Sheet'!U3110&gt;0,YEAR(TODAY())-'Inventory Ref Sheet'!U3110,"")</f>
        <v/>
      </c>
      <c r="Z3110" s="95">
        <f>'Inventory Ref Sheet'!W3110</f>
        <v>0</v>
      </c>
      <c r="AA3110" s="60">
        <f>'Inventory Ref Sheet'!X3110</f>
        <v>0</v>
      </c>
      <c r="AB3110" s="61"/>
      <c r="AC3110" s="97" t="str">
        <f t="shared" si="163"/>
        <v/>
      </c>
      <c r="AD3110" s="59">
        <f>'Inventory Ref Sheet'!Y3110</f>
        <v>0</v>
      </c>
      <c r="AE3110" s="59">
        <f>'Inventory Ref Sheet'!Z3110</f>
        <v>0</v>
      </c>
      <c r="AF3110" s="102">
        <f>'Inventory Ref Sheet'!AA3110</f>
        <v>0</v>
      </c>
      <c r="AG3110" s="59">
        <f>'Inventory Ref Sheet'!AD3110</f>
        <v>0</v>
      </c>
      <c r="AH3110" s="59">
        <f>'Inventory Ref Sheet'!AE3110</f>
        <v>0</v>
      </c>
      <c r="AI3110" s="100" t="str">
        <f ca="1">IF('Inventory Ref Sheet'!AG3110&gt;0,YEAR(TODAY())-'Inventory Ref Sheet'!AG3110,"")</f>
        <v/>
      </c>
      <c r="AJ3110" s="99"/>
      <c r="AK3110" s="60">
        <f>'Inventory Ref Sheet'!AJ3110</f>
        <v>0</v>
      </c>
      <c r="AL3110" s="99"/>
      <c r="AM3110" s="97" t="str">
        <f t="shared" si="164"/>
        <v/>
      </c>
    </row>
    <row r="3111" spans="10:39" x14ac:dyDescent="0.25">
      <c r="J3111" s="59">
        <f>'Inventory Ref Sheet'!AK3111</f>
        <v>0</v>
      </c>
      <c r="K3111" s="59">
        <f>'Inventory Ref Sheet'!AL3111</f>
        <v>0</v>
      </c>
      <c r="L3111" s="59">
        <f>'Inventory Ref Sheet'!AM3111</f>
        <v>0</v>
      </c>
      <c r="M3111" s="59">
        <f>'Inventory Ref Sheet'!AP3111</f>
        <v>0</v>
      </c>
      <c r="N3111" s="59">
        <f>'Inventory Ref Sheet'!AQ3111</f>
        <v>0</v>
      </c>
      <c r="O3111" s="100" t="str">
        <f ca="1">IF('Inventory Ref Sheet'!AS3111&gt;0,YEAR(TODAY())-'Inventory Ref Sheet'!AS3111,"")</f>
        <v/>
      </c>
      <c r="P3111" s="95">
        <f>'Inventory Ref Sheet'!AU3111</f>
        <v>0</v>
      </c>
      <c r="Q3111" s="60">
        <f>'Inventory Ref Sheet'!AV3111</f>
        <v>0</v>
      </c>
      <c r="R3111" s="61"/>
      <c r="S3111" s="100" t="str">
        <f t="shared" si="162"/>
        <v/>
      </c>
      <c r="T3111" s="59">
        <f>'Inventory Ref Sheet'!M3111</f>
        <v>0</v>
      </c>
      <c r="U3111" s="102">
        <f>'Inventory Ref Sheet'!N3111</f>
        <v>0</v>
      </c>
      <c r="V3111" s="59">
        <f>'Inventory Ref Sheet'!O3111</f>
        <v>0</v>
      </c>
      <c r="W3111" s="59">
        <f>'Inventory Ref Sheet'!R3111</f>
        <v>0</v>
      </c>
      <c r="X3111" s="59">
        <f>'Inventory Ref Sheet'!S3111</f>
        <v>0</v>
      </c>
      <c r="Y3111" s="100" t="str">
        <f ca="1">IF('Inventory Ref Sheet'!U3111&gt;0,YEAR(TODAY())-'Inventory Ref Sheet'!U3111,"")</f>
        <v/>
      </c>
      <c r="Z3111" s="95">
        <f>'Inventory Ref Sheet'!W3111</f>
        <v>0</v>
      </c>
      <c r="AA3111" s="60">
        <f>'Inventory Ref Sheet'!X3111</f>
        <v>0</v>
      </c>
      <c r="AB3111" s="61"/>
      <c r="AC3111" s="97" t="str">
        <f t="shared" si="163"/>
        <v/>
      </c>
      <c r="AD3111" s="59">
        <f>'Inventory Ref Sheet'!Y3111</f>
        <v>0</v>
      </c>
      <c r="AE3111" s="59">
        <f>'Inventory Ref Sheet'!Z3111</f>
        <v>0</v>
      </c>
      <c r="AF3111" s="102">
        <f>'Inventory Ref Sheet'!AA3111</f>
        <v>0</v>
      </c>
      <c r="AG3111" s="59">
        <f>'Inventory Ref Sheet'!AD3111</f>
        <v>0</v>
      </c>
      <c r="AH3111" s="59">
        <f>'Inventory Ref Sheet'!AE3111</f>
        <v>0</v>
      </c>
      <c r="AI3111" s="100" t="str">
        <f ca="1">IF('Inventory Ref Sheet'!AG3111&gt;0,YEAR(TODAY())-'Inventory Ref Sheet'!AG3111,"")</f>
        <v/>
      </c>
      <c r="AJ3111" s="99"/>
      <c r="AK3111" s="60">
        <f>'Inventory Ref Sheet'!AJ3111</f>
        <v>0</v>
      </c>
      <c r="AL3111" s="99"/>
      <c r="AM3111" s="97" t="str">
        <f t="shared" si="164"/>
        <v/>
      </c>
    </row>
    <row r="3112" spans="10:39" x14ac:dyDescent="0.25">
      <c r="J3112" s="59">
        <f>'Inventory Ref Sheet'!AK3112</f>
        <v>0</v>
      </c>
      <c r="K3112" s="59">
        <f>'Inventory Ref Sheet'!AL3112</f>
        <v>0</v>
      </c>
      <c r="L3112" s="59">
        <f>'Inventory Ref Sheet'!AM3112</f>
        <v>0</v>
      </c>
      <c r="M3112" s="59">
        <f>'Inventory Ref Sheet'!AP3112</f>
        <v>0</v>
      </c>
      <c r="N3112" s="59">
        <f>'Inventory Ref Sheet'!AQ3112</f>
        <v>0</v>
      </c>
      <c r="O3112" s="100" t="str">
        <f ca="1">IF('Inventory Ref Sheet'!AS3112&gt;0,YEAR(TODAY())-'Inventory Ref Sheet'!AS3112,"")</f>
        <v/>
      </c>
      <c r="P3112" s="95">
        <f>'Inventory Ref Sheet'!AU3112</f>
        <v>0</v>
      </c>
      <c r="Q3112" s="60">
        <f>'Inventory Ref Sheet'!AV3112</f>
        <v>0</v>
      </c>
      <c r="R3112" s="61"/>
      <c r="S3112" s="100" t="str">
        <f t="shared" si="162"/>
        <v/>
      </c>
      <c r="T3112" s="59">
        <f>'Inventory Ref Sheet'!M3112</f>
        <v>0</v>
      </c>
      <c r="U3112" s="102">
        <f>'Inventory Ref Sheet'!N3112</f>
        <v>0</v>
      </c>
      <c r="V3112" s="59">
        <f>'Inventory Ref Sheet'!O3112</f>
        <v>0</v>
      </c>
      <c r="W3112" s="59">
        <f>'Inventory Ref Sheet'!R3112</f>
        <v>0</v>
      </c>
      <c r="X3112" s="59">
        <f>'Inventory Ref Sheet'!S3112</f>
        <v>0</v>
      </c>
      <c r="Y3112" s="100" t="str">
        <f ca="1">IF('Inventory Ref Sheet'!U3112&gt;0,YEAR(TODAY())-'Inventory Ref Sheet'!U3112,"")</f>
        <v/>
      </c>
      <c r="Z3112" s="95">
        <f>'Inventory Ref Sheet'!W3112</f>
        <v>0</v>
      </c>
      <c r="AA3112" s="60">
        <f>'Inventory Ref Sheet'!X3112</f>
        <v>0</v>
      </c>
      <c r="AB3112" s="61"/>
      <c r="AC3112" s="97" t="str">
        <f t="shared" si="163"/>
        <v/>
      </c>
      <c r="AD3112" s="59">
        <f>'Inventory Ref Sheet'!Y3112</f>
        <v>0</v>
      </c>
      <c r="AE3112" s="59">
        <f>'Inventory Ref Sheet'!Z3112</f>
        <v>0</v>
      </c>
      <c r="AF3112" s="102">
        <f>'Inventory Ref Sheet'!AA3112</f>
        <v>0</v>
      </c>
      <c r="AG3112" s="59">
        <f>'Inventory Ref Sheet'!AD3112</f>
        <v>0</v>
      </c>
      <c r="AH3112" s="59">
        <f>'Inventory Ref Sheet'!AE3112</f>
        <v>0</v>
      </c>
      <c r="AI3112" s="100" t="str">
        <f ca="1">IF('Inventory Ref Sheet'!AG3112&gt;0,YEAR(TODAY())-'Inventory Ref Sheet'!AG3112,"")</f>
        <v/>
      </c>
      <c r="AJ3112" s="99"/>
      <c r="AK3112" s="60">
        <f>'Inventory Ref Sheet'!AJ3112</f>
        <v>0</v>
      </c>
      <c r="AL3112" s="99"/>
      <c r="AM3112" s="97" t="str">
        <f t="shared" si="164"/>
        <v/>
      </c>
    </row>
    <row r="3113" spans="10:39" x14ac:dyDescent="0.25">
      <c r="J3113" s="59">
        <f>'Inventory Ref Sheet'!AK3113</f>
        <v>0</v>
      </c>
      <c r="K3113" s="59">
        <f>'Inventory Ref Sheet'!AL3113</f>
        <v>0</v>
      </c>
      <c r="L3113" s="59">
        <f>'Inventory Ref Sheet'!AM3113</f>
        <v>0</v>
      </c>
      <c r="M3113" s="59">
        <f>'Inventory Ref Sheet'!AP3113</f>
        <v>0</v>
      </c>
      <c r="N3113" s="59">
        <f>'Inventory Ref Sheet'!AQ3113</f>
        <v>0</v>
      </c>
      <c r="O3113" s="100" t="str">
        <f ca="1">IF('Inventory Ref Sheet'!AS3113&gt;0,YEAR(TODAY())-'Inventory Ref Sheet'!AS3113,"")</f>
        <v/>
      </c>
      <c r="P3113" s="95">
        <f>'Inventory Ref Sheet'!AU3113</f>
        <v>0</v>
      </c>
      <c r="Q3113" s="60">
        <f>'Inventory Ref Sheet'!AV3113</f>
        <v>0</v>
      </c>
      <c r="R3113" s="61"/>
      <c r="S3113" s="100" t="str">
        <f t="shared" si="162"/>
        <v/>
      </c>
      <c r="T3113" s="59">
        <f>'Inventory Ref Sheet'!M3113</f>
        <v>0</v>
      </c>
      <c r="U3113" s="102">
        <f>'Inventory Ref Sheet'!N3113</f>
        <v>0</v>
      </c>
      <c r="V3113" s="59">
        <f>'Inventory Ref Sheet'!O3113</f>
        <v>0</v>
      </c>
      <c r="W3113" s="59">
        <f>'Inventory Ref Sheet'!R3113</f>
        <v>0</v>
      </c>
      <c r="X3113" s="59">
        <f>'Inventory Ref Sheet'!S3113</f>
        <v>0</v>
      </c>
      <c r="Y3113" s="100" t="str">
        <f ca="1">IF('Inventory Ref Sheet'!U3113&gt;0,YEAR(TODAY())-'Inventory Ref Sheet'!U3113,"")</f>
        <v/>
      </c>
      <c r="Z3113" s="95">
        <f>'Inventory Ref Sheet'!W3113</f>
        <v>0</v>
      </c>
      <c r="AA3113" s="60">
        <f>'Inventory Ref Sheet'!X3113</f>
        <v>0</v>
      </c>
      <c r="AB3113" s="61"/>
      <c r="AC3113" s="97" t="str">
        <f t="shared" si="163"/>
        <v/>
      </c>
      <c r="AD3113" s="59">
        <f>'Inventory Ref Sheet'!Y3113</f>
        <v>0</v>
      </c>
      <c r="AE3113" s="59">
        <f>'Inventory Ref Sheet'!Z3113</f>
        <v>0</v>
      </c>
      <c r="AF3113" s="102">
        <f>'Inventory Ref Sheet'!AA3113</f>
        <v>0</v>
      </c>
      <c r="AG3113" s="59">
        <f>'Inventory Ref Sheet'!AD3113</f>
        <v>0</v>
      </c>
      <c r="AH3113" s="59">
        <f>'Inventory Ref Sheet'!AE3113</f>
        <v>0</v>
      </c>
      <c r="AI3113" s="100" t="str">
        <f ca="1">IF('Inventory Ref Sheet'!AG3113&gt;0,YEAR(TODAY())-'Inventory Ref Sheet'!AG3113,"")</f>
        <v/>
      </c>
      <c r="AJ3113" s="99"/>
      <c r="AK3113" s="60">
        <f>'Inventory Ref Sheet'!AJ3113</f>
        <v>0</v>
      </c>
      <c r="AL3113" s="99"/>
      <c r="AM3113" s="97" t="str">
        <f t="shared" si="164"/>
        <v/>
      </c>
    </row>
    <row r="3114" spans="10:39" x14ac:dyDescent="0.25">
      <c r="J3114" s="59">
        <f>'Inventory Ref Sheet'!AK3114</f>
        <v>0</v>
      </c>
      <c r="K3114" s="59">
        <f>'Inventory Ref Sheet'!AL3114</f>
        <v>0</v>
      </c>
      <c r="L3114" s="59">
        <f>'Inventory Ref Sheet'!AM3114</f>
        <v>0</v>
      </c>
      <c r="M3114" s="59">
        <f>'Inventory Ref Sheet'!AP3114</f>
        <v>0</v>
      </c>
      <c r="N3114" s="59">
        <f>'Inventory Ref Sheet'!AQ3114</f>
        <v>0</v>
      </c>
      <c r="O3114" s="100" t="str">
        <f ca="1">IF('Inventory Ref Sheet'!AS3114&gt;0,YEAR(TODAY())-'Inventory Ref Sheet'!AS3114,"")</f>
        <v/>
      </c>
      <c r="P3114" s="95">
        <f>'Inventory Ref Sheet'!AU3114</f>
        <v>0</v>
      </c>
      <c r="Q3114" s="60">
        <f>'Inventory Ref Sheet'!AV3114</f>
        <v>0</v>
      </c>
      <c r="R3114" s="61"/>
      <c r="S3114" s="100" t="str">
        <f t="shared" si="162"/>
        <v/>
      </c>
      <c r="T3114" s="59">
        <f>'Inventory Ref Sheet'!M3114</f>
        <v>0</v>
      </c>
      <c r="U3114" s="102">
        <f>'Inventory Ref Sheet'!N3114</f>
        <v>0</v>
      </c>
      <c r="V3114" s="59">
        <f>'Inventory Ref Sheet'!O3114</f>
        <v>0</v>
      </c>
      <c r="W3114" s="59">
        <f>'Inventory Ref Sheet'!R3114</f>
        <v>0</v>
      </c>
      <c r="X3114" s="59">
        <f>'Inventory Ref Sheet'!S3114</f>
        <v>0</v>
      </c>
      <c r="Y3114" s="100" t="str">
        <f ca="1">IF('Inventory Ref Sheet'!U3114&gt;0,YEAR(TODAY())-'Inventory Ref Sheet'!U3114,"")</f>
        <v/>
      </c>
      <c r="Z3114" s="95">
        <f>'Inventory Ref Sheet'!W3114</f>
        <v>0</v>
      </c>
      <c r="AA3114" s="60">
        <f>'Inventory Ref Sheet'!X3114</f>
        <v>0</v>
      </c>
      <c r="AB3114" s="61"/>
      <c r="AC3114" s="97" t="str">
        <f t="shared" si="163"/>
        <v/>
      </c>
      <c r="AD3114" s="59">
        <f>'Inventory Ref Sheet'!Y3114</f>
        <v>0</v>
      </c>
      <c r="AE3114" s="59">
        <f>'Inventory Ref Sheet'!Z3114</f>
        <v>0</v>
      </c>
      <c r="AF3114" s="102">
        <f>'Inventory Ref Sheet'!AA3114</f>
        <v>0</v>
      </c>
      <c r="AG3114" s="59">
        <f>'Inventory Ref Sheet'!AD3114</f>
        <v>0</v>
      </c>
      <c r="AH3114" s="59">
        <f>'Inventory Ref Sheet'!AE3114</f>
        <v>0</v>
      </c>
      <c r="AI3114" s="100" t="str">
        <f ca="1">IF('Inventory Ref Sheet'!AG3114&gt;0,YEAR(TODAY())-'Inventory Ref Sheet'!AG3114,"")</f>
        <v/>
      </c>
      <c r="AJ3114" s="99"/>
      <c r="AK3114" s="60">
        <f>'Inventory Ref Sheet'!AJ3114</f>
        <v>0</v>
      </c>
      <c r="AL3114" s="99"/>
      <c r="AM3114" s="97" t="str">
        <f t="shared" si="164"/>
        <v/>
      </c>
    </row>
    <row r="3115" spans="10:39" x14ac:dyDescent="0.25">
      <c r="J3115" s="59">
        <f>'Inventory Ref Sheet'!AK3115</f>
        <v>0</v>
      </c>
      <c r="K3115" s="59">
        <f>'Inventory Ref Sheet'!AL3115</f>
        <v>0</v>
      </c>
      <c r="L3115" s="59">
        <f>'Inventory Ref Sheet'!AM3115</f>
        <v>0</v>
      </c>
      <c r="M3115" s="59">
        <f>'Inventory Ref Sheet'!AP3115</f>
        <v>0</v>
      </c>
      <c r="N3115" s="59">
        <f>'Inventory Ref Sheet'!AQ3115</f>
        <v>0</v>
      </c>
      <c r="O3115" s="100" t="str">
        <f ca="1">IF('Inventory Ref Sheet'!AS3115&gt;0,YEAR(TODAY())-'Inventory Ref Sheet'!AS3115,"")</f>
        <v/>
      </c>
      <c r="P3115" s="95">
        <f>'Inventory Ref Sheet'!AU3115</f>
        <v>0</v>
      </c>
      <c r="Q3115" s="60">
        <f>'Inventory Ref Sheet'!AV3115</f>
        <v>0</v>
      </c>
      <c r="R3115" s="61"/>
      <c r="S3115" s="100" t="str">
        <f t="shared" si="162"/>
        <v/>
      </c>
      <c r="T3115" s="59">
        <f>'Inventory Ref Sheet'!M3115</f>
        <v>0</v>
      </c>
      <c r="U3115" s="102">
        <f>'Inventory Ref Sheet'!N3115</f>
        <v>0</v>
      </c>
      <c r="V3115" s="59">
        <f>'Inventory Ref Sheet'!O3115</f>
        <v>0</v>
      </c>
      <c r="W3115" s="59">
        <f>'Inventory Ref Sheet'!R3115</f>
        <v>0</v>
      </c>
      <c r="X3115" s="59">
        <f>'Inventory Ref Sheet'!S3115</f>
        <v>0</v>
      </c>
      <c r="Y3115" s="100" t="str">
        <f ca="1">IF('Inventory Ref Sheet'!U3115&gt;0,YEAR(TODAY())-'Inventory Ref Sheet'!U3115,"")</f>
        <v/>
      </c>
      <c r="Z3115" s="95">
        <f>'Inventory Ref Sheet'!W3115</f>
        <v>0</v>
      </c>
      <c r="AA3115" s="60">
        <f>'Inventory Ref Sheet'!X3115</f>
        <v>0</v>
      </c>
      <c r="AB3115" s="61"/>
      <c r="AC3115" s="97" t="str">
        <f t="shared" si="163"/>
        <v/>
      </c>
      <c r="AD3115" s="59">
        <f>'Inventory Ref Sheet'!Y3115</f>
        <v>0</v>
      </c>
      <c r="AE3115" s="59">
        <f>'Inventory Ref Sheet'!Z3115</f>
        <v>0</v>
      </c>
      <c r="AF3115" s="102">
        <f>'Inventory Ref Sheet'!AA3115</f>
        <v>0</v>
      </c>
      <c r="AG3115" s="59">
        <f>'Inventory Ref Sheet'!AD3115</f>
        <v>0</v>
      </c>
      <c r="AH3115" s="59">
        <f>'Inventory Ref Sheet'!AE3115</f>
        <v>0</v>
      </c>
      <c r="AI3115" s="100" t="str">
        <f ca="1">IF('Inventory Ref Sheet'!AG3115&gt;0,YEAR(TODAY())-'Inventory Ref Sheet'!AG3115,"")</f>
        <v/>
      </c>
      <c r="AJ3115" s="99"/>
      <c r="AK3115" s="60">
        <f>'Inventory Ref Sheet'!AJ3115</f>
        <v>0</v>
      </c>
      <c r="AL3115" s="99"/>
      <c r="AM3115" s="97" t="str">
        <f t="shared" si="164"/>
        <v/>
      </c>
    </row>
    <row r="3116" spans="10:39" x14ac:dyDescent="0.25">
      <c r="J3116" s="59">
        <f>'Inventory Ref Sheet'!AK3116</f>
        <v>0</v>
      </c>
      <c r="K3116" s="59">
        <f>'Inventory Ref Sheet'!AL3116</f>
        <v>0</v>
      </c>
      <c r="L3116" s="59">
        <f>'Inventory Ref Sheet'!AM3116</f>
        <v>0</v>
      </c>
      <c r="M3116" s="59">
        <f>'Inventory Ref Sheet'!AP3116</f>
        <v>0</v>
      </c>
      <c r="N3116" s="59">
        <f>'Inventory Ref Sheet'!AQ3116</f>
        <v>0</v>
      </c>
      <c r="O3116" s="100" t="str">
        <f ca="1">IF('Inventory Ref Sheet'!AS3116&gt;0,YEAR(TODAY())-'Inventory Ref Sheet'!AS3116,"")</f>
        <v/>
      </c>
      <c r="P3116" s="95">
        <f>'Inventory Ref Sheet'!AU3116</f>
        <v>0</v>
      </c>
      <c r="Q3116" s="60">
        <f>'Inventory Ref Sheet'!AV3116</f>
        <v>0</v>
      </c>
      <c r="R3116" s="61"/>
      <c r="S3116" s="100" t="str">
        <f t="shared" si="162"/>
        <v/>
      </c>
      <c r="T3116" s="59">
        <f>'Inventory Ref Sheet'!M3116</f>
        <v>0</v>
      </c>
      <c r="U3116" s="102">
        <f>'Inventory Ref Sheet'!N3116</f>
        <v>0</v>
      </c>
      <c r="V3116" s="59">
        <f>'Inventory Ref Sheet'!O3116</f>
        <v>0</v>
      </c>
      <c r="W3116" s="59">
        <f>'Inventory Ref Sheet'!R3116</f>
        <v>0</v>
      </c>
      <c r="X3116" s="59">
        <f>'Inventory Ref Sheet'!S3116</f>
        <v>0</v>
      </c>
      <c r="Y3116" s="100" t="str">
        <f ca="1">IF('Inventory Ref Sheet'!U3116&gt;0,YEAR(TODAY())-'Inventory Ref Sheet'!U3116,"")</f>
        <v/>
      </c>
      <c r="Z3116" s="95">
        <f>'Inventory Ref Sheet'!W3116</f>
        <v>0</v>
      </c>
      <c r="AA3116" s="60">
        <f>'Inventory Ref Sheet'!X3116</f>
        <v>0</v>
      </c>
      <c r="AB3116" s="61"/>
      <c r="AC3116" s="97" t="str">
        <f t="shared" si="163"/>
        <v/>
      </c>
      <c r="AD3116" s="59">
        <f>'Inventory Ref Sheet'!Y3116</f>
        <v>0</v>
      </c>
      <c r="AE3116" s="59">
        <f>'Inventory Ref Sheet'!Z3116</f>
        <v>0</v>
      </c>
      <c r="AF3116" s="102">
        <f>'Inventory Ref Sheet'!AA3116</f>
        <v>0</v>
      </c>
      <c r="AG3116" s="59">
        <f>'Inventory Ref Sheet'!AD3116</f>
        <v>0</v>
      </c>
      <c r="AH3116" s="59">
        <f>'Inventory Ref Sheet'!AE3116</f>
        <v>0</v>
      </c>
      <c r="AI3116" s="100" t="str">
        <f ca="1">IF('Inventory Ref Sheet'!AG3116&gt;0,YEAR(TODAY())-'Inventory Ref Sheet'!AG3116,"")</f>
        <v/>
      </c>
      <c r="AJ3116" s="99"/>
      <c r="AK3116" s="60">
        <f>'Inventory Ref Sheet'!AJ3116</f>
        <v>0</v>
      </c>
      <c r="AL3116" s="99"/>
      <c r="AM3116" s="97" t="str">
        <f t="shared" si="164"/>
        <v/>
      </c>
    </row>
    <row r="3117" spans="10:39" x14ac:dyDescent="0.25">
      <c r="J3117" s="59">
        <f>'Inventory Ref Sheet'!AK3117</f>
        <v>0</v>
      </c>
      <c r="K3117" s="59">
        <f>'Inventory Ref Sheet'!AL3117</f>
        <v>0</v>
      </c>
      <c r="L3117" s="59">
        <f>'Inventory Ref Sheet'!AM3117</f>
        <v>0</v>
      </c>
      <c r="M3117" s="59">
        <f>'Inventory Ref Sheet'!AP3117</f>
        <v>0</v>
      </c>
      <c r="N3117" s="59">
        <f>'Inventory Ref Sheet'!AQ3117</f>
        <v>0</v>
      </c>
      <c r="O3117" s="100" t="str">
        <f ca="1">IF('Inventory Ref Sheet'!AS3117&gt;0,YEAR(TODAY())-'Inventory Ref Sheet'!AS3117,"")</f>
        <v/>
      </c>
      <c r="P3117" s="95">
        <f>'Inventory Ref Sheet'!AU3117</f>
        <v>0</v>
      </c>
      <c r="Q3117" s="60">
        <f>'Inventory Ref Sheet'!AV3117</f>
        <v>0</v>
      </c>
      <c r="R3117" s="61"/>
      <c r="S3117" s="100" t="str">
        <f t="shared" si="162"/>
        <v/>
      </c>
      <c r="T3117" s="59">
        <f>'Inventory Ref Sheet'!M3117</f>
        <v>0</v>
      </c>
      <c r="U3117" s="102">
        <f>'Inventory Ref Sheet'!N3117</f>
        <v>0</v>
      </c>
      <c r="V3117" s="59">
        <f>'Inventory Ref Sheet'!O3117</f>
        <v>0</v>
      </c>
      <c r="W3117" s="59">
        <f>'Inventory Ref Sheet'!R3117</f>
        <v>0</v>
      </c>
      <c r="X3117" s="59">
        <f>'Inventory Ref Sheet'!S3117</f>
        <v>0</v>
      </c>
      <c r="Y3117" s="100" t="str">
        <f ca="1">IF('Inventory Ref Sheet'!U3117&gt;0,YEAR(TODAY())-'Inventory Ref Sheet'!U3117,"")</f>
        <v/>
      </c>
      <c r="Z3117" s="95">
        <f>'Inventory Ref Sheet'!W3117</f>
        <v>0</v>
      </c>
      <c r="AA3117" s="60">
        <f>'Inventory Ref Sheet'!X3117</f>
        <v>0</v>
      </c>
      <c r="AB3117" s="61"/>
      <c r="AC3117" s="97" t="str">
        <f t="shared" si="163"/>
        <v/>
      </c>
      <c r="AD3117" s="59">
        <f>'Inventory Ref Sheet'!Y3117</f>
        <v>0</v>
      </c>
      <c r="AE3117" s="59">
        <f>'Inventory Ref Sheet'!Z3117</f>
        <v>0</v>
      </c>
      <c r="AF3117" s="102">
        <f>'Inventory Ref Sheet'!AA3117</f>
        <v>0</v>
      </c>
      <c r="AG3117" s="59">
        <f>'Inventory Ref Sheet'!AD3117</f>
        <v>0</v>
      </c>
      <c r="AH3117" s="59">
        <f>'Inventory Ref Sheet'!AE3117</f>
        <v>0</v>
      </c>
      <c r="AI3117" s="100" t="str">
        <f ca="1">IF('Inventory Ref Sheet'!AG3117&gt;0,YEAR(TODAY())-'Inventory Ref Sheet'!AG3117,"")</f>
        <v/>
      </c>
      <c r="AJ3117" s="99"/>
      <c r="AK3117" s="60">
        <f>'Inventory Ref Sheet'!AJ3117</f>
        <v>0</v>
      </c>
      <c r="AL3117" s="99"/>
      <c r="AM3117" s="97" t="str">
        <f t="shared" si="164"/>
        <v/>
      </c>
    </row>
    <row r="3118" spans="10:39" x14ac:dyDescent="0.25">
      <c r="J3118" s="59">
        <f>'Inventory Ref Sheet'!AK3118</f>
        <v>0</v>
      </c>
      <c r="K3118" s="59">
        <f>'Inventory Ref Sheet'!AL3118</f>
        <v>0</v>
      </c>
      <c r="L3118" s="59">
        <f>'Inventory Ref Sheet'!AM3118</f>
        <v>0</v>
      </c>
      <c r="M3118" s="59">
        <f>'Inventory Ref Sheet'!AP3118</f>
        <v>0</v>
      </c>
      <c r="N3118" s="59">
        <f>'Inventory Ref Sheet'!AQ3118</f>
        <v>0</v>
      </c>
      <c r="O3118" s="100" t="str">
        <f ca="1">IF('Inventory Ref Sheet'!AS3118&gt;0,YEAR(TODAY())-'Inventory Ref Sheet'!AS3118,"")</f>
        <v/>
      </c>
      <c r="P3118" s="95">
        <f>'Inventory Ref Sheet'!AU3118</f>
        <v>0</v>
      </c>
      <c r="Q3118" s="60">
        <f>'Inventory Ref Sheet'!AV3118</f>
        <v>0</v>
      </c>
      <c r="R3118" s="61"/>
      <c r="S3118" s="100" t="str">
        <f t="shared" si="162"/>
        <v/>
      </c>
      <c r="T3118" s="59">
        <f>'Inventory Ref Sheet'!M3118</f>
        <v>0</v>
      </c>
      <c r="U3118" s="102">
        <f>'Inventory Ref Sheet'!N3118</f>
        <v>0</v>
      </c>
      <c r="V3118" s="59">
        <f>'Inventory Ref Sheet'!O3118</f>
        <v>0</v>
      </c>
      <c r="W3118" s="59">
        <f>'Inventory Ref Sheet'!R3118</f>
        <v>0</v>
      </c>
      <c r="X3118" s="59">
        <f>'Inventory Ref Sheet'!S3118</f>
        <v>0</v>
      </c>
      <c r="Y3118" s="100" t="str">
        <f ca="1">IF('Inventory Ref Sheet'!U3118&gt;0,YEAR(TODAY())-'Inventory Ref Sheet'!U3118,"")</f>
        <v/>
      </c>
      <c r="Z3118" s="95">
        <f>'Inventory Ref Sheet'!W3118</f>
        <v>0</v>
      </c>
      <c r="AA3118" s="60">
        <f>'Inventory Ref Sheet'!X3118</f>
        <v>0</v>
      </c>
      <c r="AB3118" s="61"/>
      <c r="AC3118" s="97" t="str">
        <f t="shared" si="163"/>
        <v/>
      </c>
      <c r="AD3118" s="59">
        <f>'Inventory Ref Sheet'!Y3118</f>
        <v>0</v>
      </c>
      <c r="AE3118" s="59">
        <f>'Inventory Ref Sheet'!Z3118</f>
        <v>0</v>
      </c>
      <c r="AF3118" s="102">
        <f>'Inventory Ref Sheet'!AA3118</f>
        <v>0</v>
      </c>
      <c r="AG3118" s="59">
        <f>'Inventory Ref Sheet'!AD3118</f>
        <v>0</v>
      </c>
      <c r="AH3118" s="59">
        <f>'Inventory Ref Sheet'!AE3118</f>
        <v>0</v>
      </c>
      <c r="AI3118" s="100" t="str">
        <f ca="1">IF('Inventory Ref Sheet'!AG3118&gt;0,YEAR(TODAY())-'Inventory Ref Sheet'!AG3118,"")</f>
        <v/>
      </c>
      <c r="AJ3118" s="99"/>
      <c r="AK3118" s="60">
        <f>'Inventory Ref Sheet'!AJ3118</f>
        <v>0</v>
      </c>
      <c r="AL3118" s="99"/>
      <c r="AM3118" s="97" t="str">
        <f t="shared" si="164"/>
        <v/>
      </c>
    </row>
    <row r="3119" spans="10:39" x14ac:dyDescent="0.25">
      <c r="J3119" s="59">
        <f>'Inventory Ref Sheet'!AK3119</f>
        <v>0</v>
      </c>
      <c r="K3119" s="59">
        <f>'Inventory Ref Sheet'!AL3119</f>
        <v>0</v>
      </c>
      <c r="L3119" s="59">
        <f>'Inventory Ref Sheet'!AM3119</f>
        <v>0</v>
      </c>
      <c r="M3119" s="59">
        <f>'Inventory Ref Sheet'!AP3119</f>
        <v>0</v>
      </c>
      <c r="N3119" s="59">
        <f>'Inventory Ref Sheet'!AQ3119</f>
        <v>0</v>
      </c>
      <c r="O3119" s="100" t="str">
        <f ca="1">IF('Inventory Ref Sheet'!AS3119&gt;0,YEAR(TODAY())-'Inventory Ref Sheet'!AS3119,"")</f>
        <v/>
      </c>
      <c r="P3119" s="95">
        <f>'Inventory Ref Sheet'!AU3119</f>
        <v>0</v>
      </c>
      <c r="Q3119" s="60">
        <f>'Inventory Ref Sheet'!AV3119</f>
        <v>0</v>
      </c>
      <c r="R3119" s="61"/>
      <c r="S3119" s="100" t="str">
        <f t="shared" si="162"/>
        <v/>
      </c>
      <c r="T3119" s="59">
        <f>'Inventory Ref Sheet'!M3119</f>
        <v>0</v>
      </c>
      <c r="U3119" s="102">
        <f>'Inventory Ref Sheet'!N3119</f>
        <v>0</v>
      </c>
      <c r="V3119" s="59">
        <f>'Inventory Ref Sheet'!O3119</f>
        <v>0</v>
      </c>
      <c r="W3119" s="59">
        <f>'Inventory Ref Sheet'!R3119</f>
        <v>0</v>
      </c>
      <c r="X3119" s="59">
        <f>'Inventory Ref Sheet'!S3119</f>
        <v>0</v>
      </c>
      <c r="Y3119" s="100" t="str">
        <f ca="1">IF('Inventory Ref Sheet'!U3119&gt;0,YEAR(TODAY())-'Inventory Ref Sheet'!U3119,"")</f>
        <v/>
      </c>
      <c r="Z3119" s="95">
        <f>'Inventory Ref Sheet'!W3119</f>
        <v>0</v>
      </c>
      <c r="AA3119" s="60">
        <f>'Inventory Ref Sheet'!X3119</f>
        <v>0</v>
      </c>
      <c r="AB3119" s="61"/>
      <c r="AC3119" s="97" t="str">
        <f t="shared" si="163"/>
        <v/>
      </c>
      <c r="AD3119" s="59">
        <f>'Inventory Ref Sheet'!Y3119</f>
        <v>0</v>
      </c>
      <c r="AE3119" s="59">
        <f>'Inventory Ref Sheet'!Z3119</f>
        <v>0</v>
      </c>
      <c r="AF3119" s="102">
        <f>'Inventory Ref Sheet'!AA3119</f>
        <v>0</v>
      </c>
      <c r="AG3119" s="59">
        <f>'Inventory Ref Sheet'!AD3119</f>
        <v>0</v>
      </c>
      <c r="AH3119" s="59">
        <f>'Inventory Ref Sheet'!AE3119</f>
        <v>0</v>
      </c>
      <c r="AI3119" s="100" t="str">
        <f ca="1">IF('Inventory Ref Sheet'!AG3119&gt;0,YEAR(TODAY())-'Inventory Ref Sheet'!AG3119,"")</f>
        <v/>
      </c>
      <c r="AJ3119" s="99"/>
      <c r="AK3119" s="60">
        <f>'Inventory Ref Sheet'!AJ3119</f>
        <v>0</v>
      </c>
      <c r="AL3119" s="99"/>
      <c r="AM3119" s="97" t="str">
        <f t="shared" si="164"/>
        <v/>
      </c>
    </row>
    <row r="3120" spans="10:39" x14ac:dyDescent="0.25">
      <c r="J3120" s="59">
        <f>'Inventory Ref Sheet'!AK3120</f>
        <v>0</v>
      </c>
      <c r="K3120" s="59">
        <f>'Inventory Ref Sheet'!AL3120</f>
        <v>0</v>
      </c>
      <c r="L3120" s="59">
        <f>'Inventory Ref Sheet'!AM3120</f>
        <v>0</v>
      </c>
      <c r="M3120" s="59">
        <f>'Inventory Ref Sheet'!AP3120</f>
        <v>0</v>
      </c>
      <c r="N3120" s="59">
        <f>'Inventory Ref Sheet'!AQ3120</f>
        <v>0</v>
      </c>
      <c r="O3120" s="100" t="str">
        <f ca="1">IF('Inventory Ref Sheet'!AS3120&gt;0,YEAR(TODAY())-'Inventory Ref Sheet'!AS3120,"")</f>
        <v/>
      </c>
      <c r="P3120" s="95">
        <f>'Inventory Ref Sheet'!AU3120</f>
        <v>0</v>
      </c>
      <c r="Q3120" s="60">
        <f>'Inventory Ref Sheet'!AV3120</f>
        <v>0</v>
      </c>
      <c r="R3120" s="61"/>
      <c r="S3120" s="100" t="str">
        <f t="shared" si="162"/>
        <v/>
      </c>
      <c r="T3120" s="59">
        <f>'Inventory Ref Sheet'!M3120</f>
        <v>0</v>
      </c>
      <c r="U3120" s="102">
        <f>'Inventory Ref Sheet'!N3120</f>
        <v>0</v>
      </c>
      <c r="V3120" s="59">
        <f>'Inventory Ref Sheet'!O3120</f>
        <v>0</v>
      </c>
      <c r="W3120" s="59">
        <f>'Inventory Ref Sheet'!R3120</f>
        <v>0</v>
      </c>
      <c r="X3120" s="59">
        <f>'Inventory Ref Sheet'!S3120</f>
        <v>0</v>
      </c>
      <c r="Y3120" s="100" t="str">
        <f ca="1">IF('Inventory Ref Sheet'!U3120&gt;0,YEAR(TODAY())-'Inventory Ref Sheet'!U3120,"")</f>
        <v/>
      </c>
      <c r="Z3120" s="95">
        <f>'Inventory Ref Sheet'!W3120</f>
        <v>0</v>
      </c>
      <c r="AA3120" s="60">
        <f>'Inventory Ref Sheet'!X3120</f>
        <v>0</v>
      </c>
      <c r="AB3120" s="61"/>
      <c r="AC3120" s="97" t="str">
        <f t="shared" si="163"/>
        <v/>
      </c>
      <c r="AD3120" s="59">
        <f>'Inventory Ref Sheet'!Y3120</f>
        <v>0</v>
      </c>
      <c r="AE3120" s="59">
        <f>'Inventory Ref Sheet'!Z3120</f>
        <v>0</v>
      </c>
      <c r="AF3120" s="102">
        <f>'Inventory Ref Sheet'!AA3120</f>
        <v>0</v>
      </c>
      <c r="AG3120" s="59">
        <f>'Inventory Ref Sheet'!AD3120</f>
        <v>0</v>
      </c>
      <c r="AH3120" s="59">
        <f>'Inventory Ref Sheet'!AE3120</f>
        <v>0</v>
      </c>
      <c r="AI3120" s="100" t="str">
        <f ca="1">IF('Inventory Ref Sheet'!AG3120&gt;0,YEAR(TODAY())-'Inventory Ref Sheet'!AG3120,"")</f>
        <v/>
      </c>
      <c r="AJ3120" s="99"/>
      <c r="AK3120" s="60">
        <f>'Inventory Ref Sheet'!AJ3120</f>
        <v>0</v>
      </c>
      <c r="AL3120" s="99"/>
      <c r="AM3120" s="97" t="str">
        <f t="shared" si="164"/>
        <v/>
      </c>
    </row>
    <row r="3121" spans="10:39" x14ac:dyDescent="0.25">
      <c r="J3121" s="59">
        <f>'Inventory Ref Sheet'!AK3121</f>
        <v>0</v>
      </c>
      <c r="K3121" s="59">
        <f>'Inventory Ref Sheet'!AL3121</f>
        <v>0</v>
      </c>
      <c r="L3121" s="59">
        <f>'Inventory Ref Sheet'!AM3121</f>
        <v>0</v>
      </c>
      <c r="M3121" s="59">
        <f>'Inventory Ref Sheet'!AP3121</f>
        <v>0</v>
      </c>
      <c r="N3121" s="59">
        <f>'Inventory Ref Sheet'!AQ3121</f>
        <v>0</v>
      </c>
      <c r="O3121" s="100" t="str">
        <f ca="1">IF('Inventory Ref Sheet'!AS3121&gt;0,YEAR(TODAY())-'Inventory Ref Sheet'!AS3121,"")</f>
        <v/>
      </c>
      <c r="P3121" s="95">
        <f>'Inventory Ref Sheet'!AU3121</f>
        <v>0</v>
      </c>
      <c r="Q3121" s="60">
        <f>'Inventory Ref Sheet'!AV3121</f>
        <v>0</v>
      </c>
      <c r="R3121" s="61"/>
      <c r="S3121" s="100" t="str">
        <f t="shared" si="162"/>
        <v/>
      </c>
      <c r="T3121" s="59">
        <f>'Inventory Ref Sheet'!M3121</f>
        <v>0</v>
      </c>
      <c r="U3121" s="102">
        <f>'Inventory Ref Sheet'!N3121</f>
        <v>0</v>
      </c>
      <c r="V3121" s="59">
        <f>'Inventory Ref Sheet'!O3121</f>
        <v>0</v>
      </c>
      <c r="W3121" s="59">
        <f>'Inventory Ref Sheet'!R3121</f>
        <v>0</v>
      </c>
      <c r="X3121" s="59">
        <f>'Inventory Ref Sheet'!S3121</f>
        <v>0</v>
      </c>
      <c r="Y3121" s="100" t="str">
        <f ca="1">IF('Inventory Ref Sheet'!U3121&gt;0,YEAR(TODAY())-'Inventory Ref Sheet'!U3121,"")</f>
        <v/>
      </c>
      <c r="Z3121" s="95">
        <f>'Inventory Ref Sheet'!W3121</f>
        <v>0</v>
      </c>
      <c r="AA3121" s="60">
        <f>'Inventory Ref Sheet'!X3121</f>
        <v>0</v>
      </c>
      <c r="AB3121" s="61"/>
      <c r="AC3121" s="97" t="str">
        <f t="shared" si="163"/>
        <v/>
      </c>
      <c r="AD3121" s="59">
        <f>'Inventory Ref Sheet'!Y3121</f>
        <v>0</v>
      </c>
      <c r="AE3121" s="59">
        <f>'Inventory Ref Sheet'!Z3121</f>
        <v>0</v>
      </c>
      <c r="AF3121" s="102">
        <f>'Inventory Ref Sheet'!AA3121</f>
        <v>0</v>
      </c>
      <c r="AG3121" s="59">
        <f>'Inventory Ref Sheet'!AD3121</f>
        <v>0</v>
      </c>
      <c r="AH3121" s="59">
        <f>'Inventory Ref Sheet'!AE3121</f>
        <v>0</v>
      </c>
      <c r="AI3121" s="100" t="str">
        <f ca="1">IF('Inventory Ref Sheet'!AG3121&gt;0,YEAR(TODAY())-'Inventory Ref Sheet'!AG3121,"")</f>
        <v/>
      </c>
      <c r="AJ3121" s="99"/>
      <c r="AK3121" s="60">
        <f>'Inventory Ref Sheet'!AJ3121</f>
        <v>0</v>
      </c>
      <c r="AL3121" s="99"/>
      <c r="AM3121" s="97" t="str">
        <f t="shared" si="164"/>
        <v/>
      </c>
    </row>
    <row r="3122" spans="10:39" x14ac:dyDescent="0.25">
      <c r="J3122" s="59">
        <f>'Inventory Ref Sheet'!AK3122</f>
        <v>0</v>
      </c>
      <c r="K3122" s="59">
        <f>'Inventory Ref Sheet'!AL3122</f>
        <v>0</v>
      </c>
      <c r="L3122" s="59">
        <f>'Inventory Ref Sheet'!AM3122</f>
        <v>0</v>
      </c>
      <c r="M3122" s="59">
        <f>'Inventory Ref Sheet'!AP3122</f>
        <v>0</v>
      </c>
      <c r="N3122" s="59">
        <f>'Inventory Ref Sheet'!AQ3122</f>
        <v>0</v>
      </c>
      <c r="O3122" s="100" t="str">
        <f ca="1">IF('Inventory Ref Sheet'!AS3122&gt;0,YEAR(TODAY())-'Inventory Ref Sheet'!AS3122,"")</f>
        <v/>
      </c>
      <c r="P3122" s="95">
        <f>'Inventory Ref Sheet'!AU3122</f>
        <v>0</v>
      </c>
      <c r="Q3122" s="60">
        <f>'Inventory Ref Sheet'!AV3122</f>
        <v>0</v>
      </c>
      <c r="R3122" s="61"/>
      <c r="S3122" s="100" t="str">
        <f t="shared" si="162"/>
        <v/>
      </c>
      <c r="T3122" s="59">
        <f>'Inventory Ref Sheet'!M3122</f>
        <v>0</v>
      </c>
      <c r="U3122" s="102">
        <f>'Inventory Ref Sheet'!N3122</f>
        <v>0</v>
      </c>
      <c r="V3122" s="59">
        <f>'Inventory Ref Sheet'!O3122</f>
        <v>0</v>
      </c>
      <c r="W3122" s="59">
        <f>'Inventory Ref Sheet'!R3122</f>
        <v>0</v>
      </c>
      <c r="X3122" s="59">
        <f>'Inventory Ref Sheet'!S3122</f>
        <v>0</v>
      </c>
      <c r="Y3122" s="100" t="str">
        <f ca="1">IF('Inventory Ref Sheet'!U3122&gt;0,YEAR(TODAY())-'Inventory Ref Sheet'!U3122,"")</f>
        <v/>
      </c>
      <c r="Z3122" s="95">
        <f>'Inventory Ref Sheet'!W3122</f>
        <v>0</v>
      </c>
      <c r="AA3122" s="60">
        <f>'Inventory Ref Sheet'!X3122</f>
        <v>0</v>
      </c>
      <c r="AB3122" s="61"/>
      <c r="AC3122" s="97" t="str">
        <f t="shared" si="163"/>
        <v/>
      </c>
      <c r="AD3122" s="59">
        <f>'Inventory Ref Sheet'!Y3122</f>
        <v>0</v>
      </c>
      <c r="AE3122" s="59">
        <f>'Inventory Ref Sheet'!Z3122</f>
        <v>0</v>
      </c>
      <c r="AF3122" s="102">
        <f>'Inventory Ref Sheet'!AA3122</f>
        <v>0</v>
      </c>
      <c r="AG3122" s="59">
        <f>'Inventory Ref Sheet'!AD3122</f>
        <v>0</v>
      </c>
      <c r="AH3122" s="59">
        <f>'Inventory Ref Sheet'!AE3122</f>
        <v>0</v>
      </c>
      <c r="AI3122" s="100" t="str">
        <f ca="1">IF('Inventory Ref Sheet'!AG3122&gt;0,YEAR(TODAY())-'Inventory Ref Sheet'!AG3122,"")</f>
        <v/>
      </c>
      <c r="AJ3122" s="99"/>
      <c r="AK3122" s="60">
        <f>'Inventory Ref Sheet'!AJ3122</f>
        <v>0</v>
      </c>
      <c r="AL3122" s="99"/>
      <c r="AM3122" s="97" t="str">
        <f t="shared" si="164"/>
        <v/>
      </c>
    </row>
    <row r="3123" spans="10:39" x14ac:dyDescent="0.25">
      <c r="J3123" s="59">
        <f>'Inventory Ref Sheet'!AK3123</f>
        <v>0</v>
      </c>
      <c r="K3123" s="59">
        <f>'Inventory Ref Sheet'!AL3123</f>
        <v>0</v>
      </c>
      <c r="L3123" s="59">
        <f>'Inventory Ref Sheet'!AM3123</f>
        <v>0</v>
      </c>
      <c r="M3123" s="59">
        <f>'Inventory Ref Sheet'!AP3123</f>
        <v>0</v>
      </c>
      <c r="N3123" s="59">
        <f>'Inventory Ref Sheet'!AQ3123</f>
        <v>0</v>
      </c>
      <c r="O3123" s="100" t="str">
        <f ca="1">IF('Inventory Ref Sheet'!AS3123&gt;0,YEAR(TODAY())-'Inventory Ref Sheet'!AS3123,"")</f>
        <v/>
      </c>
      <c r="P3123" s="95">
        <f>'Inventory Ref Sheet'!AU3123</f>
        <v>0</v>
      </c>
      <c r="Q3123" s="60">
        <f>'Inventory Ref Sheet'!AV3123</f>
        <v>0</v>
      </c>
      <c r="R3123" s="61"/>
      <c r="S3123" s="100" t="str">
        <f t="shared" si="162"/>
        <v/>
      </c>
      <c r="T3123" s="59">
        <f>'Inventory Ref Sheet'!M3123</f>
        <v>0</v>
      </c>
      <c r="U3123" s="102">
        <f>'Inventory Ref Sheet'!N3123</f>
        <v>0</v>
      </c>
      <c r="V3123" s="59">
        <f>'Inventory Ref Sheet'!O3123</f>
        <v>0</v>
      </c>
      <c r="W3123" s="59">
        <f>'Inventory Ref Sheet'!R3123</f>
        <v>0</v>
      </c>
      <c r="X3123" s="59">
        <f>'Inventory Ref Sheet'!S3123</f>
        <v>0</v>
      </c>
      <c r="Y3123" s="100" t="str">
        <f ca="1">IF('Inventory Ref Sheet'!U3123&gt;0,YEAR(TODAY())-'Inventory Ref Sheet'!U3123,"")</f>
        <v/>
      </c>
      <c r="Z3123" s="95">
        <f>'Inventory Ref Sheet'!W3123</f>
        <v>0</v>
      </c>
      <c r="AA3123" s="60">
        <f>'Inventory Ref Sheet'!X3123</f>
        <v>0</v>
      </c>
      <c r="AB3123" s="61"/>
      <c r="AC3123" s="97" t="str">
        <f t="shared" si="163"/>
        <v/>
      </c>
      <c r="AD3123" s="59">
        <f>'Inventory Ref Sheet'!Y3123</f>
        <v>0</v>
      </c>
      <c r="AE3123" s="59">
        <f>'Inventory Ref Sheet'!Z3123</f>
        <v>0</v>
      </c>
      <c r="AF3123" s="102">
        <f>'Inventory Ref Sheet'!AA3123</f>
        <v>0</v>
      </c>
      <c r="AG3123" s="59">
        <f>'Inventory Ref Sheet'!AD3123</f>
        <v>0</v>
      </c>
      <c r="AH3123" s="59">
        <f>'Inventory Ref Sheet'!AE3123</f>
        <v>0</v>
      </c>
      <c r="AI3123" s="100" t="str">
        <f ca="1">IF('Inventory Ref Sheet'!AG3123&gt;0,YEAR(TODAY())-'Inventory Ref Sheet'!AG3123,"")</f>
        <v/>
      </c>
      <c r="AJ3123" s="99"/>
      <c r="AK3123" s="60">
        <f>'Inventory Ref Sheet'!AJ3123</f>
        <v>0</v>
      </c>
      <c r="AL3123" s="99"/>
      <c r="AM3123" s="97" t="str">
        <f t="shared" si="164"/>
        <v/>
      </c>
    </row>
    <row r="3124" spans="10:39" x14ac:dyDescent="0.25">
      <c r="J3124" s="59">
        <f>'Inventory Ref Sheet'!AK3124</f>
        <v>0</v>
      </c>
      <c r="K3124" s="59">
        <f>'Inventory Ref Sheet'!AL3124</f>
        <v>0</v>
      </c>
      <c r="L3124" s="59">
        <f>'Inventory Ref Sheet'!AM3124</f>
        <v>0</v>
      </c>
      <c r="M3124" s="59">
        <f>'Inventory Ref Sheet'!AP3124</f>
        <v>0</v>
      </c>
      <c r="N3124" s="59">
        <f>'Inventory Ref Sheet'!AQ3124</f>
        <v>0</v>
      </c>
      <c r="O3124" s="100" t="str">
        <f ca="1">IF('Inventory Ref Sheet'!AS3124&gt;0,YEAR(TODAY())-'Inventory Ref Sheet'!AS3124,"")</f>
        <v/>
      </c>
      <c r="P3124" s="95">
        <f>'Inventory Ref Sheet'!AU3124</f>
        <v>0</v>
      </c>
      <c r="Q3124" s="60">
        <f>'Inventory Ref Sheet'!AV3124</f>
        <v>0</v>
      </c>
      <c r="R3124" s="61"/>
      <c r="S3124" s="100" t="str">
        <f t="shared" si="162"/>
        <v/>
      </c>
      <c r="T3124" s="59">
        <f>'Inventory Ref Sheet'!M3124</f>
        <v>0</v>
      </c>
      <c r="U3124" s="102">
        <f>'Inventory Ref Sheet'!N3124</f>
        <v>0</v>
      </c>
      <c r="V3124" s="59">
        <f>'Inventory Ref Sheet'!O3124</f>
        <v>0</v>
      </c>
      <c r="W3124" s="59">
        <f>'Inventory Ref Sheet'!R3124</f>
        <v>0</v>
      </c>
      <c r="X3124" s="59">
        <f>'Inventory Ref Sheet'!S3124</f>
        <v>0</v>
      </c>
      <c r="Y3124" s="100" t="str">
        <f ca="1">IF('Inventory Ref Sheet'!U3124&gt;0,YEAR(TODAY())-'Inventory Ref Sheet'!U3124,"")</f>
        <v/>
      </c>
      <c r="Z3124" s="95">
        <f>'Inventory Ref Sheet'!W3124</f>
        <v>0</v>
      </c>
      <c r="AA3124" s="60">
        <f>'Inventory Ref Sheet'!X3124</f>
        <v>0</v>
      </c>
      <c r="AB3124" s="61"/>
      <c r="AC3124" s="97" t="str">
        <f t="shared" si="163"/>
        <v/>
      </c>
      <c r="AD3124" s="59">
        <f>'Inventory Ref Sheet'!Y3124</f>
        <v>0</v>
      </c>
      <c r="AE3124" s="59">
        <f>'Inventory Ref Sheet'!Z3124</f>
        <v>0</v>
      </c>
      <c r="AF3124" s="102">
        <f>'Inventory Ref Sheet'!AA3124</f>
        <v>0</v>
      </c>
      <c r="AG3124" s="59">
        <f>'Inventory Ref Sheet'!AD3124</f>
        <v>0</v>
      </c>
      <c r="AH3124" s="59">
        <f>'Inventory Ref Sheet'!AE3124</f>
        <v>0</v>
      </c>
      <c r="AI3124" s="100" t="str">
        <f ca="1">IF('Inventory Ref Sheet'!AG3124&gt;0,YEAR(TODAY())-'Inventory Ref Sheet'!AG3124,"")</f>
        <v/>
      </c>
      <c r="AJ3124" s="99"/>
      <c r="AK3124" s="60">
        <f>'Inventory Ref Sheet'!AJ3124</f>
        <v>0</v>
      </c>
      <c r="AL3124" s="99"/>
      <c r="AM3124" s="97" t="str">
        <f t="shared" si="164"/>
        <v/>
      </c>
    </row>
    <row r="3125" spans="10:39" x14ac:dyDescent="0.25">
      <c r="J3125" s="59">
        <f>'Inventory Ref Sheet'!AK3125</f>
        <v>0</v>
      </c>
      <c r="K3125" s="59">
        <f>'Inventory Ref Sheet'!AL3125</f>
        <v>0</v>
      </c>
      <c r="L3125" s="59">
        <f>'Inventory Ref Sheet'!AM3125</f>
        <v>0</v>
      </c>
      <c r="M3125" s="59">
        <f>'Inventory Ref Sheet'!AP3125</f>
        <v>0</v>
      </c>
      <c r="N3125" s="59">
        <f>'Inventory Ref Sheet'!AQ3125</f>
        <v>0</v>
      </c>
      <c r="O3125" s="100" t="str">
        <f ca="1">IF('Inventory Ref Sheet'!AS3125&gt;0,YEAR(TODAY())-'Inventory Ref Sheet'!AS3125,"")</f>
        <v/>
      </c>
      <c r="P3125" s="95">
        <f>'Inventory Ref Sheet'!AU3125</f>
        <v>0</v>
      </c>
      <c r="Q3125" s="60">
        <f>'Inventory Ref Sheet'!AV3125</f>
        <v>0</v>
      </c>
      <c r="R3125" s="61"/>
      <c r="S3125" s="100" t="str">
        <f t="shared" si="162"/>
        <v/>
      </c>
      <c r="T3125" s="59">
        <f>'Inventory Ref Sheet'!M3125</f>
        <v>0</v>
      </c>
      <c r="U3125" s="102">
        <f>'Inventory Ref Sheet'!N3125</f>
        <v>0</v>
      </c>
      <c r="V3125" s="59">
        <f>'Inventory Ref Sheet'!O3125</f>
        <v>0</v>
      </c>
      <c r="W3125" s="59">
        <f>'Inventory Ref Sheet'!R3125</f>
        <v>0</v>
      </c>
      <c r="X3125" s="59">
        <f>'Inventory Ref Sheet'!S3125</f>
        <v>0</v>
      </c>
      <c r="Y3125" s="100" t="str">
        <f ca="1">IF('Inventory Ref Sheet'!U3125&gt;0,YEAR(TODAY())-'Inventory Ref Sheet'!U3125,"")</f>
        <v/>
      </c>
      <c r="Z3125" s="95">
        <f>'Inventory Ref Sheet'!W3125</f>
        <v>0</v>
      </c>
      <c r="AA3125" s="60">
        <f>'Inventory Ref Sheet'!X3125</f>
        <v>0</v>
      </c>
      <c r="AB3125" s="61"/>
      <c r="AC3125" s="97" t="str">
        <f t="shared" si="163"/>
        <v/>
      </c>
      <c r="AD3125" s="59">
        <f>'Inventory Ref Sheet'!Y3125</f>
        <v>0</v>
      </c>
      <c r="AE3125" s="59">
        <f>'Inventory Ref Sheet'!Z3125</f>
        <v>0</v>
      </c>
      <c r="AF3125" s="102">
        <f>'Inventory Ref Sheet'!AA3125</f>
        <v>0</v>
      </c>
      <c r="AG3125" s="59">
        <f>'Inventory Ref Sheet'!AD3125</f>
        <v>0</v>
      </c>
      <c r="AH3125" s="59">
        <f>'Inventory Ref Sheet'!AE3125</f>
        <v>0</v>
      </c>
      <c r="AI3125" s="100" t="str">
        <f ca="1">IF('Inventory Ref Sheet'!AG3125&gt;0,YEAR(TODAY())-'Inventory Ref Sheet'!AG3125,"")</f>
        <v/>
      </c>
      <c r="AJ3125" s="99"/>
      <c r="AK3125" s="60">
        <f>'Inventory Ref Sheet'!AJ3125</f>
        <v>0</v>
      </c>
      <c r="AL3125" s="99"/>
      <c r="AM3125" s="97" t="str">
        <f t="shared" si="164"/>
        <v/>
      </c>
    </row>
    <row r="3126" spans="10:39" x14ac:dyDescent="0.25">
      <c r="J3126" s="59">
        <f>'Inventory Ref Sheet'!AK3126</f>
        <v>0</v>
      </c>
      <c r="K3126" s="59">
        <f>'Inventory Ref Sheet'!AL3126</f>
        <v>0</v>
      </c>
      <c r="L3126" s="59">
        <f>'Inventory Ref Sheet'!AM3126</f>
        <v>0</v>
      </c>
      <c r="M3126" s="59">
        <f>'Inventory Ref Sheet'!AP3126</f>
        <v>0</v>
      </c>
      <c r="N3126" s="59">
        <f>'Inventory Ref Sheet'!AQ3126</f>
        <v>0</v>
      </c>
      <c r="O3126" s="100" t="str">
        <f ca="1">IF('Inventory Ref Sheet'!AS3126&gt;0,YEAR(TODAY())-'Inventory Ref Sheet'!AS3126,"")</f>
        <v/>
      </c>
      <c r="P3126" s="95">
        <f>'Inventory Ref Sheet'!AU3126</f>
        <v>0</v>
      </c>
      <c r="Q3126" s="60">
        <f>'Inventory Ref Sheet'!AV3126</f>
        <v>0</v>
      </c>
      <c r="R3126" s="61"/>
      <c r="S3126" s="100" t="str">
        <f t="shared" si="162"/>
        <v/>
      </c>
      <c r="T3126" s="59">
        <f>'Inventory Ref Sheet'!M3126</f>
        <v>0</v>
      </c>
      <c r="U3126" s="102">
        <f>'Inventory Ref Sheet'!N3126</f>
        <v>0</v>
      </c>
      <c r="V3126" s="59">
        <f>'Inventory Ref Sheet'!O3126</f>
        <v>0</v>
      </c>
      <c r="W3126" s="59">
        <f>'Inventory Ref Sheet'!R3126</f>
        <v>0</v>
      </c>
      <c r="X3126" s="59">
        <f>'Inventory Ref Sheet'!S3126</f>
        <v>0</v>
      </c>
      <c r="Y3126" s="100" t="str">
        <f ca="1">IF('Inventory Ref Sheet'!U3126&gt;0,YEAR(TODAY())-'Inventory Ref Sheet'!U3126,"")</f>
        <v/>
      </c>
      <c r="Z3126" s="95">
        <f>'Inventory Ref Sheet'!W3126</f>
        <v>0</v>
      </c>
      <c r="AA3126" s="60">
        <f>'Inventory Ref Sheet'!X3126</f>
        <v>0</v>
      </c>
      <c r="AB3126" s="61"/>
      <c r="AC3126" s="97" t="str">
        <f t="shared" si="163"/>
        <v/>
      </c>
      <c r="AD3126" s="59">
        <f>'Inventory Ref Sheet'!Y3126</f>
        <v>0</v>
      </c>
      <c r="AE3126" s="59">
        <f>'Inventory Ref Sheet'!Z3126</f>
        <v>0</v>
      </c>
      <c r="AF3126" s="102">
        <f>'Inventory Ref Sheet'!AA3126</f>
        <v>0</v>
      </c>
      <c r="AG3126" s="59">
        <f>'Inventory Ref Sheet'!AD3126</f>
        <v>0</v>
      </c>
      <c r="AH3126" s="59">
        <f>'Inventory Ref Sheet'!AE3126</f>
        <v>0</v>
      </c>
      <c r="AI3126" s="100" t="str">
        <f ca="1">IF('Inventory Ref Sheet'!AG3126&gt;0,YEAR(TODAY())-'Inventory Ref Sheet'!AG3126,"")</f>
        <v/>
      </c>
      <c r="AJ3126" s="99"/>
      <c r="AK3126" s="60">
        <f>'Inventory Ref Sheet'!AJ3126</f>
        <v>0</v>
      </c>
      <c r="AL3126" s="99"/>
      <c r="AM3126" s="97" t="str">
        <f t="shared" si="164"/>
        <v/>
      </c>
    </row>
    <row r="3127" spans="10:39" x14ac:dyDescent="0.25">
      <c r="J3127" s="59">
        <f>'Inventory Ref Sheet'!AK3127</f>
        <v>0</v>
      </c>
      <c r="K3127" s="59">
        <f>'Inventory Ref Sheet'!AL3127</f>
        <v>0</v>
      </c>
      <c r="L3127" s="59">
        <f>'Inventory Ref Sheet'!AM3127</f>
        <v>0</v>
      </c>
      <c r="M3127" s="59">
        <f>'Inventory Ref Sheet'!AP3127</f>
        <v>0</v>
      </c>
      <c r="N3127" s="59">
        <f>'Inventory Ref Sheet'!AQ3127</f>
        <v>0</v>
      </c>
      <c r="O3127" s="100" t="str">
        <f ca="1">IF('Inventory Ref Sheet'!AS3127&gt;0,YEAR(TODAY())-'Inventory Ref Sheet'!AS3127,"")</f>
        <v/>
      </c>
      <c r="P3127" s="95">
        <f>'Inventory Ref Sheet'!AU3127</f>
        <v>0</v>
      </c>
      <c r="Q3127" s="60">
        <f>'Inventory Ref Sheet'!AV3127</f>
        <v>0</v>
      </c>
      <c r="R3127" s="61"/>
      <c r="S3127" s="100" t="str">
        <f t="shared" si="162"/>
        <v/>
      </c>
      <c r="T3127" s="59">
        <f>'Inventory Ref Sheet'!M3127</f>
        <v>0</v>
      </c>
      <c r="U3127" s="102">
        <f>'Inventory Ref Sheet'!N3127</f>
        <v>0</v>
      </c>
      <c r="V3127" s="59">
        <f>'Inventory Ref Sheet'!O3127</f>
        <v>0</v>
      </c>
      <c r="W3127" s="59">
        <f>'Inventory Ref Sheet'!R3127</f>
        <v>0</v>
      </c>
      <c r="X3127" s="59">
        <f>'Inventory Ref Sheet'!S3127</f>
        <v>0</v>
      </c>
      <c r="Y3127" s="100" t="str">
        <f ca="1">IF('Inventory Ref Sheet'!U3127&gt;0,YEAR(TODAY())-'Inventory Ref Sheet'!U3127,"")</f>
        <v/>
      </c>
      <c r="Z3127" s="95">
        <f>'Inventory Ref Sheet'!W3127</f>
        <v>0</v>
      </c>
      <c r="AA3127" s="60">
        <f>'Inventory Ref Sheet'!X3127</f>
        <v>0</v>
      </c>
      <c r="AB3127" s="61"/>
      <c r="AC3127" s="97" t="str">
        <f t="shared" si="163"/>
        <v/>
      </c>
      <c r="AD3127" s="59">
        <f>'Inventory Ref Sheet'!Y3127</f>
        <v>0</v>
      </c>
      <c r="AE3127" s="59">
        <f>'Inventory Ref Sheet'!Z3127</f>
        <v>0</v>
      </c>
      <c r="AF3127" s="102">
        <f>'Inventory Ref Sheet'!AA3127</f>
        <v>0</v>
      </c>
      <c r="AG3127" s="59">
        <f>'Inventory Ref Sheet'!AD3127</f>
        <v>0</v>
      </c>
      <c r="AH3127" s="59">
        <f>'Inventory Ref Sheet'!AE3127</f>
        <v>0</v>
      </c>
      <c r="AI3127" s="100" t="str">
        <f ca="1">IF('Inventory Ref Sheet'!AG3127&gt;0,YEAR(TODAY())-'Inventory Ref Sheet'!AG3127,"")</f>
        <v/>
      </c>
      <c r="AJ3127" s="99"/>
      <c r="AK3127" s="60">
        <f>'Inventory Ref Sheet'!AJ3127</f>
        <v>0</v>
      </c>
      <c r="AL3127" s="99"/>
      <c r="AM3127" s="97" t="str">
        <f t="shared" si="164"/>
        <v/>
      </c>
    </row>
    <row r="3128" spans="10:39" x14ac:dyDescent="0.25">
      <c r="J3128" s="59">
        <f>'Inventory Ref Sheet'!AK3128</f>
        <v>0</v>
      </c>
      <c r="K3128" s="59">
        <f>'Inventory Ref Sheet'!AL3128</f>
        <v>0</v>
      </c>
      <c r="L3128" s="59">
        <f>'Inventory Ref Sheet'!AM3128</f>
        <v>0</v>
      </c>
      <c r="M3128" s="59">
        <f>'Inventory Ref Sheet'!AP3128</f>
        <v>0</v>
      </c>
      <c r="N3128" s="59">
        <f>'Inventory Ref Sheet'!AQ3128</f>
        <v>0</v>
      </c>
      <c r="O3128" s="100" t="str">
        <f ca="1">IF('Inventory Ref Sheet'!AS3128&gt;0,YEAR(TODAY())-'Inventory Ref Sheet'!AS3128,"")</f>
        <v/>
      </c>
      <c r="P3128" s="95">
        <f>'Inventory Ref Sheet'!AU3128</f>
        <v>0</v>
      </c>
      <c r="Q3128" s="60">
        <f>'Inventory Ref Sheet'!AV3128</f>
        <v>0</v>
      </c>
      <c r="R3128" s="61"/>
      <c r="S3128" s="100" t="str">
        <f t="shared" si="162"/>
        <v/>
      </c>
      <c r="T3128" s="59">
        <f>'Inventory Ref Sheet'!M3128</f>
        <v>0</v>
      </c>
      <c r="U3128" s="102">
        <f>'Inventory Ref Sheet'!N3128</f>
        <v>0</v>
      </c>
      <c r="V3128" s="59">
        <f>'Inventory Ref Sheet'!O3128</f>
        <v>0</v>
      </c>
      <c r="W3128" s="59">
        <f>'Inventory Ref Sheet'!R3128</f>
        <v>0</v>
      </c>
      <c r="X3128" s="59">
        <f>'Inventory Ref Sheet'!S3128</f>
        <v>0</v>
      </c>
      <c r="Y3128" s="100" t="str">
        <f ca="1">IF('Inventory Ref Sheet'!U3128&gt;0,YEAR(TODAY())-'Inventory Ref Sheet'!U3128,"")</f>
        <v/>
      </c>
      <c r="Z3128" s="95">
        <f>'Inventory Ref Sheet'!W3128</f>
        <v>0</v>
      </c>
      <c r="AA3128" s="60">
        <f>'Inventory Ref Sheet'!X3128</f>
        <v>0</v>
      </c>
      <c r="AB3128" s="61"/>
      <c r="AC3128" s="97" t="str">
        <f t="shared" si="163"/>
        <v/>
      </c>
      <c r="AD3128" s="59">
        <f>'Inventory Ref Sheet'!Y3128</f>
        <v>0</v>
      </c>
      <c r="AE3128" s="59">
        <f>'Inventory Ref Sheet'!Z3128</f>
        <v>0</v>
      </c>
      <c r="AF3128" s="102">
        <f>'Inventory Ref Sheet'!AA3128</f>
        <v>0</v>
      </c>
      <c r="AG3128" s="59">
        <f>'Inventory Ref Sheet'!AD3128</f>
        <v>0</v>
      </c>
      <c r="AH3128" s="59">
        <f>'Inventory Ref Sheet'!AE3128</f>
        <v>0</v>
      </c>
      <c r="AI3128" s="100" t="str">
        <f ca="1">IF('Inventory Ref Sheet'!AG3128&gt;0,YEAR(TODAY())-'Inventory Ref Sheet'!AG3128,"")</f>
        <v/>
      </c>
      <c r="AJ3128" s="99"/>
      <c r="AK3128" s="60">
        <f>'Inventory Ref Sheet'!AJ3128</f>
        <v>0</v>
      </c>
      <c r="AL3128" s="99"/>
      <c r="AM3128" s="97" t="str">
        <f t="shared" si="164"/>
        <v/>
      </c>
    </row>
    <row r="3129" spans="10:39" x14ac:dyDescent="0.25">
      <c r="J3129" s="59">
        <f>'Inventory Ref Sheet'!AK3129</f>
        <v>0</v>
      </c>
      <c r="K3129" s="59">
        <f>'Inventory Ref Sheet'!AL3129</f>
        <v>0</v>
      </c>
      <c r="L3129" s="59">
        <f>'Inventory Ref Sheet'!AM3129</f>
        <v>0</v>
      </c>
      <c r="M3129" s="59">
        <f>'Inventory Ref Sheet'!AP3129</f>
        <v>0</v>
      </c>
      <c r="N3129" s="59">
        <f>'Inventory Ref Sheet'!AQ3129</f>
        <v>0</v>
      </c>
      <c r="O3129" s="100" t="str">
        <f ca="1">IF('Inventory Ref Sheet'!AS3129&gt;0,YEAR(TODAY())-'Inventory Ref Sheet'!AS3129,"")</f>
        <v/>
      </c>
      <c r="P3129" s="95">
        <f>'Inventory Ref Sheet'!AU3129</f>
        <v>0</v>
      </c>
      <c r="Q3129" s="60">
        <f>'Inventory Ref Sheet'!AV3129</f>
        <v>0</v>
      </c>
      <c r="R3129" s="61"/>
      <c r="S3129" s="100" t="str">
        <f t="shared" si="162"/>
        <v/>
      </c>
      <c r="T3129" s="59">
        <f>'Inventory Ref Sheet'!M3129</f>
        <v>0</v>
      </c>
      <c r="U3129" s="102">
        <f>'Inventory Ref Sheet'!N3129</f>
        <v>0</v>
      </c>
      <c r="V3129" s="59">
        <f>'Inventory Ref Sheet'!O3129</f>
        <v>0</v>
      </c>
      <c r="W3129" s="59">
        <f>'Inventory Ref Sheet'!R3129</f>
        <v>0</v>
      </c>
      <c r="X3129" s="59">
        <f>'Inventory Ref Sheet'!S3129</f>
        <v>0</v>
      </c>
      <c r="Y3129" s="100" t="str">
        <f ca="1">IF('Inventory Ref Sheet'!U3129&gt;0,YEAR(TODAY())-'Inventory Ref Sheet'!U3129,"")</f>
        <v/>
      </c>
      <c r="Z3129" s="95">
        <f>'Inventory Ref Sheet'!W3129</f>
        <v>0</v>
      </c>
      <c r="AA3129" s="60">
        <f>'Inventory Ref Sheet'!X3129</f>
        <v>0</v>
      </c>
      <c r="AB3129" s="61"/>
      <c r="AC3129" s="97" t="str">
        <f t="shared" si="163"/>
        <v/>
      </c>
      <c r="AD3129" s="59">
        <f>'Inventory Ref Sheet'!Y3129</f>
        <v>0</v>
      </c>
      <c r="AE3129" s="59">
        <f>'Inventory Ref Sheet'!Z3129</f>
        <v>0</v>
      </c>
      <c r="AF3129" s="102">
        <f>'Inventory Ref Sheet'!AA3129</f>
        <v>0</v>
      </c>
      <c r="AG3129" s="59">
        <f>'Inventory Ref Sheet'!AD3129</f>
        <v>0</v>
      </c>
      <c r="AH3129" s="59">
        <f>'Inventory Ref Sheet'!AE3129</f>
        <v>0</v>
      </c>
      <c r="AI3129" s="100" t="str">
        <f ca="1">IF('Inventory Ref Sheet'!AG3129&gt;0,YEAR(TODAY())-'Inventory Ref Sheet'!AG3129,"")</f>
        <v/>
      </c>
      <c r="AJ3129" s="99"/>
      <c r="AK3129" s="60">
        <f>'Inventory Ref Sheet'!AJ3129</f>
        <v>0</v>
      </c>
      <c r="AL3129" s="99"/>
      <c r="AM3129" s="97" t="str">
        <f t="shared" si="164"/>
        <v/>
      </c>
    </row>
    <row r="3130" spans="10:39" x14ac:dyDescent="0.25">
      <c r="J3130" s="59">
        <f>'Inventory Ref Sheet'!AK3130</f>
        <v>0</v>
      </c>
      <c r="K3130" s="59">
        <f>'Inventory Ref Sheet'!AL3130</f>
        <v>0</v>
      </c>
      <c r="L3130" s="59">
        <f>'Inventory Ref Sheet'!AM3130</f>
        <v>0</v>
      </c>
      <c r="M3130" s="59">
        <f>'Inventory Ref Sheet'!AP3130</f>
        <v>0</v>
      </c>
      <c r="N3130" s="59">
        <f>'Inventory Ref Sheet'!AQ3130</f>
        <v>0</v>
      </c>
      <c r="O3130" s="100" t="str">
        <f ca="1">IF('Inventory Ref Sheet'!AS3130&gt;0,YEAR(TODAY())-'Inventory Ref Sheet'!AS3130,"")</f>
        <v/>
      </c>
      <c r="P3130" s="95">
        <f>'Inventory Ref Sheet'!AU3130</f>
        <v>0</v>
      </c>
      <c r="Q3130" s="60">
        <f>'Inventory Ref Sheet'!AV3130</f>
        <v>0</v>
      </c>
      <c r="R3130" s="61"/>
      <c r="S3130" s="100" t="str">
        <f t="shared" si="162"/>
        <v/>
      </c>
      <c r="T3130" s="59">
        <f>'Inventory Ref Sheet'!M3130</f>
        <v>0</v>
      </c>
      <c r="U3130" s="102">
        <f>'Inventory Ref Sheet'!N3130</f>
        <v>0</v>
      </c>
      <c r="V3130" s="59">
        <f>'Inventory Ref Sheet'!O3130</f>
        <v>0</v>
      </c>
      <c r="W3130" s="59">
        <f>'Inventory Ref Sheet'!R3130</f>
        <v>0</v>
      </c>
      <c r="X3130" s="59">
        <f>'Inventory Ref Sheet'!S3130</f>
        <v>0</v>
      </c>
      <c r="Y3130" s="100" t="str">
        <f ca="1">IF('Inventory Ref Sheet'!U3130&gt;0,YEAR(TODAY())-'Inventory Ref Sheet'!U3130,"")</f>
        <v/>
      </c>
      <c r="Z3130" s="95">
        <f>'Inventory Ref Sheet'!W3130</f>
        <v>0</v>
      </c>
      <c r="AA3130" s="60">
        <f>'Inventory Ref Sheet'!X3130</f>
        <v>0</v>
      </c>
      <c r="AB3130" s="61"/>
      <c r="AC3130" s="97" t="str">
        <f t="shared" si="163"/>
        <v/>
      </c>
      <c r="AD3130" s="59">
        <f>'Inventory Ref Sheet'!Y3130</f>
        <v>0</v>
      </c>
      <c r="AE3130" s="59">
        <f>'Inventory Ref Sheet'!Z3130</f>
        <v>0</v>
      </c>
      <c r="AF3130" s="102">
        <f>'Inventory Ref Sheet'!AA3130</f>
        <v>0</v>
      </c>
      <c r="AG3130" s="59">
        <f>'Inventory Ref Sheet'!AD3130</f>
        <v>0</v>
      </c>
      <c r="AH3130" s="59">
        <f>'Inventory Ref Sheet'!AE3130</f>
        <v>0</v>
      </c>
      <c r="AI3130" s="100" t="str">
        <f ca="1">IF('Inventory Ref Sheet'!AG3130&gt;0,YEAR(TODAY())-'Inventory Ref Sheet'!AG3130,"")</f>
        <v/>
      </c>
      <c r="AJ3130" s="99"/>
      <c r="AK3130" s="60">
        <f>'Inventory Ref Sheet'!AJ3130</f>
        <v>0</v>
      </c>
      <c r="AL3130" s="99"/>
      <c r="AM3130" s="97" t="str">
        <f t="shared" si="164"/>
        <v/>
      </c>
    </row>
    <row r="3131" spans="10:39" x14ac:dyDescent="0.25">
      <c r="J3131" s="59">
        <f>'Inventory Ref Sheet'!AK3131</f>
        <v>0</v>
      </c>
      <c r="K3131" s="59">
        <f>'Inventory Ref Sheet'!AL3131</f>
        <v>0</v>
      </c>
      <c r="L3131" s="59">
        <f>'Inventory Ref Sheet'!AM3131</f>
        <v>0</v>
      </c>
      <c r="M3131" s="59">
        <f>'Inventory Ref Sheet'!AP3131</f>
        <v>0</v>
      </c>
      <c r="N3131" s="59">
        <f>'Inventory Ref Sheet'!AQ3131</f>
        <v>0</v>
      </c>
      <c r="O3131" s="100" t="str">
        <f ca="1">IF('Inventory Ref Sheet'!AS3131&gt;0,YEAR(TODAY())-'Inventory Ref Sheet'!AS3131,"")</f>
        <v/>
      </c>
      <c r="P3131" s="95">
        <f>'Inventory Ref Sheet'!AU3131</f>
        <v>0</v>
      </c>
      <c r="Q3131" s="60">
        <f>'Inventory Ref Sheet'!AV3131</f>
        <v>0</v>
      </c>
      <c r="R3131" s="61"/>
      <c r="S3131" s="100" t="str">
        <f t="shared" si="162"/>
        <v/>
      </c>
      <c r="T3131" s="59">
        <f>'Inventory Ref Sheet'!M3131</f>
        <v>0</v>
      </c>
      <c r="U3131" s="102">
        <f>'Inventory Ref Sheet'!N3131</f>
        <v>0</v>
      </c>
      <c r="V3131" s="59">
        <f>'Inventory Ref Sheet'!O3131</f>
        <v>0</v>
      </c>
      <c r="W3131" s="59">
        <f>'Inventory Ref Sheet'!R3131</f>
        <v>0</v>
      </c>
      <c r="X3131" s="59">
        <f>'Inventory Ref Sheet'!S3131</f>
        <v>0</v>
      </c>
      <c r="Y3131" s="100" t="str">
        <f ca="1">IF('Inventory Ref Sheet'!U3131&gt;0,YEAR(TODAY())-'Inventory Ref Sheet'!U3131,"")</f>
        <v/>
      </c>
      <c r="Z3131" s="95">
        <f>'Inventory Ref Sheet'!W3131</f>
        <v>0</v>
      </c>
      <c r="AA3131" s="60">
        <f>'Inventory Ref Sheet'!X3131</f>
        <v>0</v>
      </c>
      <c r="AB3131" s="61"/>
      <c r="AC3131" s="97" t="str">
        <f t="shared" si="163"/>
        <v/>
      </c>
      <c r="AD3131" s="59">
        <f>'Inventory Ref Sheet'!Y3131</f>
        <v>0</v>
      </c>
      <c r="AE3131" s="59">
        <f>'Inventory Ref Sheet'!Z3131</f>
        <v>0</v>
      </c>
      <c r="AF3131" s="102">
        <f>'Inventory Ref Sheet'!AA3131</f>
        <v>0</v>
      </c>
      <c r="AG3131" s="59">
        <f>'Inventory Ref Sheet'!AD3131</f>
        <v>0</v>
      </c>
      <c r="AH3131" s="59">
        <f>'Inventory Ref Sheet'!AE3131</f>
        <v>0</v>
      </c>
      <c r="AI3131" s="100" t="str">
        <f ca="1">IF('Inventory Ref Sheet'!AG3131&gt;0,YEAR(TODAY())-'Inventory Ref Sheet'!AG3131,"")</f>
        <v/>
      </c>
      <c r="AJ3131" s="99"/>
      <c r="AK3131" s="60">
        <f>'Inventory Ref Sheet'!AJ3131</f>
        <v>0</v>
      </c>
      <c r="AL3131" s="99"/>
      <c r="AM3131" s="97" t="str">
        <f t="shared" si="164"/>
        <v/>
      </c>
    </row>
    <row r="3132" spans="10:39" x14ac:dyDescent="0.25">
      <c r="J3132" s="59">
        <f>'Inventory Ref Sheet'!AK3132</f>
        <v>0</v>
      </c>
      <c r="K3132" s="59">
        <f>'Inventory Ref Sheet'!AL3132</f>
        <v>0</v>
      </c>
      <c r="L3132" s="59">
        <f>'Inventory Ref Sheet'!AM3132</f>
        <v>0</v>
      </c>
      <c r="M3132" s="59">
        <f>'Inventory Ref Sheet'!AP3132</f>
        <v>0</v>
      </c>
      <c r="N3132" s="59">
        <f>'Inventory Ref Sheet'!AQ3132</f>
        <v>0</v>
      </c>
      <c r="O3132" s="100" t="str">
        <f ca="1">IF('Inventory Ref Sheet'!AS3132&gt;0,YEAR(TODAY())-'Inventory Ref Sheet'!AS3132,"")</f>
        <v/>
      </c>
      <c r="P3132" s="95">
        <f>'Inventory Ref Sheet'!AU3132</f>
        <v>0</v>
      </c>
      <c r="Q3132" s="60">
        <f>'Inventory Ref Sheet'!AV3132</f>
        <v>0</v>
      </c>
      <c r="R3132" s="61"/>
      <c r="S3132" s="100" t="str">
        <f t="shared" si="162"/>
        <v/>
      </c>
      <c r="T3132" s="59">
        <f>'Inventory Ref Sheet'!M3132</f>
        <v>0</v>
      </c>
      <c r="U3132" s="102">
        <f>'Inventory Ref Sheet'!N3132</f>
        <v>0</v>
      </c>
      <c r="V3132" s="59">
        <f>'Inventory Ref Sheet'!O3132</f>
        <v>0</v>
      </c>
      <c r="W3132" s="59">
        <f>'Inventory Ref Sheet'!R3132</f>
        <v>0</v>
      </c>
      <c r="X3132" s="59">
        <f>'Inventory Ref Sheet'!S3132</f>
        <v>0</v>
      </c>
      <c r="Y3132" s="100" t="str">
        <f ca="1">IF('Inventory Ref Sheet'!U3132&gt;0,YEAR(TODAY())-'Inventory Ref Sheet'!U3132,"")</f>
        <v/>
      </c>
      <c r="Z3132" s="95">
        <f>'Inventory Ref Sheet'!W3132</f>
        <v>0</v>
      </c>
      <c r="AA3132" s="60">
        <f>'Inventory Ref Sheet'!X3132</f>
        <v>0</v>
      </c>
      <c r="AB3132" s="61"/>
      <c r="AC3132" s="97" t="str">
        <f t="shared" si="163"/>
        <v/>
      </c>
      <c r="AD3132" s="59">
        <f>'Inventory Ref Sheet'!Y3132</f>
        <v>0</v>
      </c>
      <c r="AE3132" s="59">
        <f>'Inventory Ref Sheet'!Z3132</f>
        <v>0</v>
      </c>
      <c r="AF3132" s="102">
        <f>'Inventory Ref Sheet'!AA3132</f>
        <v>0</v>
      </c>
      <c r="AG3132" s="59">
        <f>'Inventory Ref Sheet'!AD3132</f>
        <v>0</v>
      </c>
      <c r="AH3132" s="59">
        <f>'Inventory Ref Sheet'!AE3132</f>
        <v>0</v>
      </c>
      <c r="AI3132" s="100" t="str">
        <f ca="1">IF('Inventory Ref Sheet'!AG3132&gt;0,YEAR(TODAY())-'Inventory Ref Sheet'!AG3132,"")</f>
        <v/>
      </c>
      <c r="AJ3132" s="99"/>
      <c r="AK3132" s="60">
        <f>'Inventory Ref Sheet'!AJ3132</f>
        <v>0</v>
      </c>
      <c r="AL3132" s="99"/>
      <c r="AM3132" s="97" t="str">
        <f t="shared" si="164"/>
        <v/>
      </c>
    </row>
    <row r="3133" spans="10:39" x14ac:dyDescent="0.25">
      <c r="J3133" s="59">
        <f>'Inventory Ref Sheet'!AK3133</f>
        <v>0</v>
      </c>
      <c r="K3133" s="59">
        <f>'Inventory Ref Sheet'!AL3133</f>
        <v>0</v>
      </c>
      <c r="L3133" s="59">
        <f>'Inventory Ref Sheet'!AM3133</f>
        <v>0</v>
      </c>
      <c r="M3133" s="59">
        <f>'Inventory Ref Sheet'!AP3133</f>
        <v>0</v>
      </c>
      <c r="N3133" s="59">
        <f>'Inventory Ref Sheet'!AQ3133</f>
        <v>0</v>
      </c>
      <c r="O3133" s="100" t="str">
        <f ca="1">IF('Inventory Ref Sheet'!AS3133&gt;0,YEAR(TODAY())-'Inventory Ref Sheet'!AS3133,"")</f>
        <v/>
      </c>
      <c r="P3133" s="95">
        <f>'Inventory Ref Sheet'!AU3133</f>
        <v>0</v>
      </c>
      <c r="Q3133" s="60">
        <f>'Inventory Ref Sheet'!AV3133</f>
        <v>0</v>
      </c>
      <c r="R3133" s="61"/>
      <c r="S3133" s="100" t="str">
        <f t="shared" si="162"/>
        <v/>
      </c>
      <c r="T3133" s="59">
        <f>'Inventory Ref Sheet'!M3133</f>
        <v>0</v>
      </c>
      <c r="U3133" s="102">
        <f>'Inventory Ref Sheet'!N3133</f>
        <v>0</v>
      </c>
      <c r="V3133" s="59">
        <f>'Inventory Ref Sheet'!O3133</f>
        <v>0</v>
      </c>
      <c r="W3133" s="59">
        <f>'Inventory Ref Sheet'!R3133</f>
        <v>0</v>
      </c>
      <c r="X3133" s="59">
        <f>'Inventory Ref Sheet'!S3133</f>
        <v>0</v>
      </c>
      <c r="Y3133" s="100" t="str">
        <f ca="1">IF('Inventory Ref Sheet'!U3133&gt;0,YEAR(TODAY())-'Inventory Ref Sheet'!U3133,"")</f>
        <v/>
      </c>
      <c r="Z3133" s="95">
        <f>'Inventory Ref Sheet'!W3133</f>
        <v>0</v>
      </c>
      <c r="AA3133" s="60">
        <f>'Inventory Ref Sheet'!X3133</f>
        <v>0</v>
      </c>
      <c r="AB3133" s="61"/>
      <c r="AC3133" s="97" t="str">
        <f t="shared" si="163"/>
        <v/>
      </c>
      <c r="AD3133" s="59">
        <f>'Inventory Ref Sheet'!Y3133</f>
        <v>0</v>
      </c>
      <c r="AE3133" s="59">
        <f>'Inventory Ref Sheet'!Z3133</f>
        <v>0</v>
      </c>
      <c r="AF3133" s="102">
        <f>'Inventory Ref Sheet'!AA3133</f>
        <v>0</v>
      </c>
      <c r="AG3133" s="59">
        <f>'Inventory Ref Sheet'!AD3133</f>
        <v>0</v>
      </c>
      <c r="AH3133" s="59">
        <f>'Inventory Ref Sheet'!AE3133</f>
        <v>0</v>
      </c>
      <c r="AI3133" s="100" t="str">
        <f ca="1">IF('Inventory Ref Sheet'!AG3133&gt;0,YEAR(TODAY())-'Inventory Ref Sheet'!AG3133,"")</f>
        <v/>
      </c>
      <c r="AJ3133" s="99"/>
      <c r="AK3133" s="60">
        <f>'Inventory Ref Sheet'!AJ3133</f>
        <v>0</v>
      </c>
      <c r="AL3133" s="99"/>
      <c r="AM3133" s="97" t="str">
        <f t="shared" si="164"/>
        <v/>
      </c>
    </row>
    <row r="3134" spans="10:39" x14ac:dyDescent="0.25">
      <c r="J3134" s="59">
        <f>'Inventory Ref Sheet'!AK3134</f>
        <v>0</v>
      </c>
      <c r="K3134" s="59">
        <f>'Inventory Ref Sheet'!AL3134</f>
        <v>0</v>
      </c>
      <c r="L3134" s="59">
        <f>'Inventory Ref Sheet'!AM3134</f>
        <v>0</v>
      </c>
      <c r="M3134" s="59">
        <f>'Inventory Ref Sheet'!AP3134</f>
        <v>0</v>
      </c>
      <c r="N3134" s="59">
        <f>'Inventory Ref Sheet'!AQ3134</f>
        <v>0</v>
      </c>
      <c r="O3134" s="100" t="str">
        <f ca="1">IF('Inventory Ref Sheet'!AS3134&gt;0,YEAR(TODAY())-'Inventory Ref Sheet'!AS3134,"")</f>
        <v/>
      </c>
      <c r="P3134" s="95">
        <f>'Inventory Ref Sheet'!AU3134</f>
        <v>0</v>
      </c>
      <c r="Q3134" s="60">
        <f>'Inventory Ref Sheet'!AV3134</f>
        <v>0</v>
      </c>
      <c r="R3134" s="61"/>
      <c r="S3134" s="100" t="str">
        <f t="shared" si="162"/>
        <v/>
      </c>
      <c r="T3134" s="59">
        <f>'Inventory Ref Sheet'!M3134</f>
        <v>0</v>
      </c>
      <c r="U3134" s="102">
        <f>'Inventory Ref Sheet'!N3134</f>
        <v>0</v>
      </c>
      <c r="V3134" s="59">
        <f>'Inventory Ref Sheet'!O3134</f>
        <v>0</v>
      </c>
      <c r="W3134" s="59">
        <f>'Inventory Ref Sheet'!R3134</f>
        <v>0</v>
      </c>
      <c r="X3134" s="59">
        <f>'Inventory Ref Sheet'!S3134</f>
        <v>0</v>
      </c>
      <c r="Y3134" s="100" t="str">
        <f ca="1">IF('Inventory Ref Sheet'!U3134&gt;0,YEAR(TODAY())-'Inventory Ref Sheet'!U3134,"")</f>
        <v/>
      </c>
      <c r="Z3134" s="95">
        <f>'Inventory Ref Sheet'!W3134</f>
        <v>0</v>
      </c>
      <c r="AA3134" s="60">
        <f>'Inventory Ref Sheet'!X3134</f>
        <v>0</v>
      </c>
      <c r="AB3134" s="61"/>
      <c r="AC3134" s="97" t="str">
        <f t="shared" si="163"/>
        <v/>
      </c>
      <c r="AD3134" s="59">
        <f>'Inventory Ref Sheet'!Y3134</f>
        <v>0</v>
      </c>
      <c r="AE3134" s="59">
        <f>'Inventory Ref Sheet'!Z3134</f>
        <v>0</v>
      </c>
      <c r="AF3134" s="102">
        <f>'Inventory Ref Sheet'!AA3134</f>
        <v>0</v>
      </c>
      <c r="AG3134" s="59">
        <f>'Inventory Ref Sheet'!AD3134</f>
        <v>0</v>
      </c>
      <c r="AH3134" s="59">
        <f>'Inventory Ref Sheet'!AE3134</f>
        <v>0</v>
      </c>
      <c r="AI3134" s="100" t="str">
        <f ca="1">IF('Inventory Ref Sheet'!AG3134&gt;0,YEAR(TODAY())-'Inventory Ref Sheet'!AG3134,"")</f>
        <v/>
      </c>
      <c r="AJ3134" s="99"/>
      <c r="AK3134" s="60">
        <f>'Inventory Ref Sheet'!AJ3134</f>
        <v>0</v>
      </c>
      <c r="AL3134" s="99"/>
      <c r="AM3134" s="97" t="str">
        <f t="shared" si="164"/>
        <v/>
      </c>
    </row>
    <row r="3135" spans="10:39" x14ac:dyDescent="0.25">
      <c r="J3135" s="59">
        <f>'Inventory Ref Sheet'!AK3135</f>
        <v>0</v>
      </c>
      <c r="K3135" s="59">
        <f>'Inventory Ref Sheet'!AL3135</f>
        <v>0</v>
      </c>
      <c r="L3135" s="59">
        <f>'Inventory Ref Sheet'!AM3135</f>
        <v>0</v>
      </c>
      <c r="M3135" s="59">
        <f>'Inventory Ref Sheet'!AP3135</f>
        <v>0</v>
      </c>
      <c r="N3135" s="59">
        <f>'Inventory Ref Sheet'!AQ3135</f>
        <v>0</v>
      </c>
      <c r="O3135" s="100" t="str">
        <f ca="1">IF('Inventory Ref Sheet'!AS3135&gt;0,YEAR(TODAY())-'Inventory Ref Sheet'!AS3135,"")</f>
        <v/>
      </c>
      <c r="P3135" s="95">
        <f>'Inventory Ref Sheet'!AU3135</f>
        <v>0</v>
      </c>
      <c r="Q3135" s="60">
        <f>'Inventory Ref Sheet'!AV3135</f>
        <v>0</v>
      </c>
      <c r="R3135" s="61"/>
      <c r="S3135" s="100" t="str">
        <f t="shared" si="162"/>
        <v/>
      </c>
      <c r="T3135" s="59">
        <f>'Inventory Ref Sheet'!M3135</f>
        <v>0</v>
      </c>
      <c r="U3135" s="102">
        <f>'Inventory Ref Sheet'!N3135</f>
        <v>0</v>
      </c>
      <c r="V3135" s="59">
        <f>'Inventory Ref Sheet'!O3135</f>
        <v>0</v>
      </c>
      <c r="W3135" s="59">
        <f>'Inventory Ref Sheet'!R3135</f>
        <v>0</v>
      </c>
      <c r="X3135" s="59">
        <f>'Inventory Ref Sheet'!S3135</f>
        <v>0</v>
      </c>
      <c r="Y3135" s="100" t="str">
        <f ca="1">IF('Inventory Ref Sheet'!U3135&gt;0,YEAR(TODAY())-'Inventory Ref Sheet'!U3135,"")</f>
        <v/>
      </c>
      <c r="Z3135" s="95">
        <f>'Inventory Ref Sheet'!W3135</f>
        <v>0</v>
      </c>
      <c r="AA3135" s="60">
        <f>'Inventory Ref Sheet'!X3135</f>
        <v>0</v>
      </c>
      <c r="AB3135" s="61"/>
      <c r="AC3135" s="97" t="str">
        <f t="shared" si="163"/>
        <v/>
      </c>
      <c r="AD3135" s="59">
        <f>'Inventory Ref Sheet'!Y3135</f>
        <v>0</v>
      </c>
      <c r="AE3135" s="59">
        <f>'Inventory Ref Sheet'!Z3135</f>
        <v>0</v>
      </c>
      <c r="AF3135" s="102">
        <f>'Inventory Ref Sheet'!AA3135</f>
        <v>0</v>
      </c>
      <c r="AG3135" s="59">
        <f>'Inventory Ref Sheet'!AD3135</f>
        <v>0</v>
      </c>
      <c r="AH3135" s="59">
        <f>'Inventory Ref Sheet'!AE3135</f>
        <v>0</v>
      </c>
      <c r="AI3135" s="100" t="str">
        <f ca="1">IF('Inventory Ref Sheet'!AG3135&gt;0,YEAR(TODAY())-'Inventory Ref Sheet'!AG3135,"")</f>
        <v/>
      </c>
      <c r="AJ3135" s="99"/>
      <c r="AK3135" s="60">
        <f>'Inventory Ref Sheet'!AJ3135</f>
        <v>0</v>
      </c>
      <c r="AL3135" s="99"/>
      <c r="AM3135" s="97" t="str">
        <f t="shared" si="164"/>
        <v/>
      </c>
    </row>
    <row r="3136" spans="10:39" x14ac:dyDescent="0.25">
      <c r="J3136" s="59">
        <f>'Inventory Ref Sheet'!AK3136</f>
        <v>0</v>
      </c>
      <c r="K3136" s="59">
        <f>'Inventory Ref Sheet'!AL3136</f>
        <v>0</v>
      </c>
      <c r="L3136" s="59">
        <f>'Inventory Ref Sheet'!AM3136</f>
        <v>0</v>
      </c>
      <c r="M3136" s="59">
        <f>'Inventory Ref Sheet'!AP3136</f>
        <v>0</v>
      </c>
      <c r="N3136" s="59">
        <f>'Inventory Ref Sheet'!AQ3136</f>
        <v>0</v>
      </c>
      <c r="O3136" s="100" t="str">
        <f ca="1">IF('Inventory Ref Sheet'!AS3136&gt;0,YEAR(TODAY())-'Inventory Ref Sheet'!AS3136,"")</f>
        <v/>
      </c>
      <c r="P3136" s="95">
        <f>'Inventory Ref Sheet'!AU3136</f>
        <v>0</v>
      </c>
      <c r="Q3136" s="60">
        <f>'Inventory Ref Sheet'!AV3136</f>
        <v>0</v>
      </c>
      <c r="R3136" s="61"/>
      <c r="S3136" s="100" t="str">
        <f t="shared" si="162"/>
        <v/>
      </c>
      <c r="T3136" s="59">
        <f>'Inventory Ref Sheet'!M3136</f>
        <v>0</v>
      </c>
      <c r="U3136" s="102">
        <f>'Inventory Ref Sheet'!N3136</f>
        <v>0</v>
      </c>
      <c r="V3136" s="59">
        <f>'Inventory Ref Sheet'!O3136</f>
        <v>0</v>
      </c>
      <c r="W3136" s="59">
        <f>'Inventory Ref Sheet'!R3136</f>
        <v>0</v>
      </c>
      <c r="X3136" s="59">
        <f>'Inventory Ref Sheet'!S3136</f>
        <v>0</v>
      </c>
      <c r="Y3136" s="100" t="str">
        <f ca="1">IF('Inventory Ref Sheet'!U3136&gt;0,YEAR(TODAY())-'Inventory Ref Sheet'!U3136,"")</f>
        <v/>
      </c>
      <c r="Z3136" s="95">
        <f>'Inventory Ref Sheet'!W3136</f>
        <v>0</v>
      </c>
      <c r="AA3136" s="60">
        <f>'Inventory Ref Sheet'!X3136</f>
        <v>0</v>
      </c>
      <c r="AB3136" s="61"/>
      <c r="AC3136" s="97" t="str">
        <f t="shared" si="163"/>
        <v/>
      </c>
      <c r="AD3136" s="59">
        <f>'Inventory Ref Sheet'!Y3136</f>
        <v>0</v>
      </c>
      <c r="AE3136" s="59">
        <f>'Inventory Ref Sheet'!Z3136</f>
        <v>0</v>
      </c>
      <c r="AF3136" s="102">
        <f>'Inventory Ref Sheet'!AA3136</f>
        <v>0</v>
      </c>
      <c r="AG3136" s="59">
        <f>'Inventory Ref Sheet'!AD3136</f>
        <v>0</v>
      </c>
      <c r="AH3136" s="59">
        <f>'Inventory Ref Sheet'!AE3136</f>
        <v>0</v>
      </c>
      <c r="AI3136" s="100" t="str">
        <f ca="1">IF('Inventory Ref Sheet'!AG3136&gt;0,YEAR(TODAY())-'Inventory Ref Sheet'!AG3136,"")</f>
        <v/>
      </c>
      <c r="AJ3136" s="99"/>
      <c r="AK3136" s="60">
        <f>'Inventory Ref Sheet'!AJ3136</f>
        <v>0</v>
      </c>
      <c r="AL3136" s="99"/>
      <c r="AM3136" s="97" t="str">
        <f t="shared" si="164"/>
        <v/>
      </c>
    </row>
    <row r="3137" spans="10:39" x14ac:dyDescent="0.25">
      <c r="J3137" s="59">
        <f>'Inventory Ref Sheet'!AK3137</f>
        <v>0</v>
      </c>
      <c r="K3137" s="59">
        <f>'Inventory Ref Sheet'!AL3137</f>
        <v>0</v>
      </c>
      <c r="L3137" s="59">
        <f>'Inventory Ref Sheet'!AM3137</f>
        <v>0</v>
      </c>
      <c r="M3137" s="59">
        <f>'Inventory Ref Sheet'!AP3137</f>
        <v>0</v>
      </c>
      <c r="N3137" s="59">
        <f>'Inventory Ref Sheet'!AQ3137</f>
        <v>0</v>
      </c>
      <c r="O3137" s="100" t="str">
        <f ca="1">IF('Inventory Ref Sheet'!AS3137&gt;0,YEAR(TODAY())-'Inventory Ref Sheet'!AS3137,"")</f>
        <v/>
      </c>
      <c r="P3137" s="95">
        <f>'Inventory Ref Sheet'!AU3137</f>
        <v>0</v>
      </c>
      <c r="Q3137" s="60">
        <f>'Inventory Ref Sheet'!AV3137</f>
        <v>0</v>
      </c>
      <c r="R3137" s="61"/>
      <c r="S3137" s="100" t="str">
        <f t="shared" si="162"/>
        <v/>
      </c>
      <c r="T3137" s="59">
        <f>'Inventory Ref Sheet'!M3137</f>
        <v>0</v>
      </c>
      <c r="U3137" s="102">
        <f>'Inventory Ref Sheet'!N3137</f>
        <v>0</v>
      </c>
      <c r="V3137" s="59">
        <f>'Inventory Ref Sheet'!O3137</f>
        <v>0</v>
      </c>
      <c r="W3137" s="59">
        <f>'Inventory Ref Sheet'!R3137</f>
        <v>0</v>
      </c>
      <c r="X3137" s="59">
        <f>'Inventory Ref Sheet'!S3137</f>
        <v>0</v>
      </c>
      <c r="Y3137" s="100" t="str">
        <f ca="1">IF('Inventory Ref Sheet'!U3137&gt;0,YEAR(TODAY())-'Inventory Ref Sheet'!U3137,"")</f>
        <v/>
      </c>
      <c r="Z3137" s="95">
        <f>'Inventory Ref Sheet'!W3137</f>
        <v>0</v>
      </c>
      <c r="AA3137" s="60">
        <f>'Inventory Ref Sheet'!X3137</f>
        <v>0</v>
      </c>
      <c r="AB3137" s="61"/>
      <c r="AC3137" s="97" t="str">
        <f t="shared" si="163"/>
        <v/>
      </c>
      <c r="AD3137" s="59">
        <f>'Inventory Ref Sheet'!Y3137</f>
        <v>0</v>
      </c>
      <c r="AE3137" s="59">
        <f>'Inventory Ref Sheet'!Z3137</f>
        <v>0</v>
      </c>
      <c r="AF3137" s="102">
        <f>'Inventory Ref Sheet'!AA3137</f>
        <v>0</v>
      </c>
      <c r="AG3137" s="59">
        <f>'Inventory Ref Sheet'!AD3137</f>
        <v>0</v>
      </c>
      <c r="AH3137" s="59">
        <f>'Inventory Ref Sheet'!AE3137</f>
        <v>0</v>
      </c>
      <c r="AI3137" s="100" t="str">
        <f ca="1">IF('Inventory Ref Sheet'!AG3137&gt;0,YEAR(TODAY())-'Inventory Ref Sheet'!AG3137,"")</f>
        <v/>
      </c>
      <c r="AJ3137" s="99"/>
      <c r="AK3137" s="60">
        <f>'Inventory Ref Sheet'!AJ3137</f>
        <v>0</v>
      </c>
      <c r="AL3137" s="99"/>
      <c r="AM3137" s="97" t="str">
        <f t="shared" si="164"/>
        <v/>
      </c>
    </row>
    <row r="3138" spans="10:39" x14ac:dyDescent="0.25">
      <c r="J3138" s="59">
        <f>'Inventory Ref Sheet'!AK3138</f>
        <v>0</v>
      </c>
      <c r="K3138" s="59">
        <f>'Inventory Ref Sheet'!AL3138</f>
        <v>0</v>
      </c>
      <c r="L3138" s="59">
        <f>'Inventory Ref Sheet'!AM3138</f>
        <v>0</v>
      </c>
      <c r="M3138" s="59">
        <f>'Inventory Ref Sheet'!AP3138</f>
        <v>0</v>
      </c>
      <c r="N3138" s="59">
        <f>'Inventory Ref Sheet'!AQ3138</f>
        <v>0</v>
      </c>
      <c r="O3138" s="100" t="str">
        <f ca="1">IF('Inventory Ref Sheet'!AS3138&gt;0,YEAR(TODAY())-'Inventory Ref Sheet'!AS3138,"")</f>
        <v/>
      </c>
      <c r="P3138" s="95">
        <f>'Inventory Ref Sheet'!AU3138</f>
        <v>0</v>
      </c>
      <c r="Q3138" s="60">
        <f>'Inventory Ref Sheet'!AV3138</f>
        <v>0</v>
      </c>
      <c r="R3138" s="61"/>
      <c r="S3138" s="100" t="str">
        <f t="shared" si="162"/>
        <v/>
      </c>
      <c r="T3138" s="59">
        <f>'Inventory Ref Sheet'!M3138</f>
        <v>0</v>
      </c>
      <c r="U3138" s="102">
        <f>'Inventory Ref Sheet'!N3138</f>
        <v>0</v>
      </c>
      <c r="V3138" s="59">
        <f>'Inventory Ref Sheet'!O3138</f>
        <v>0</v>
      </c>
      <c r="W3138" s="59">
        <f>'Inventory Ref Sheet'!R3138</f>
        <v>0</v>
      </c>
      <c r="X3138" s="59">
        <f>'Inventory Ref Sheet'!S3138</f>
        <v>0</v>
      </c>
      <c r="Y3138" s="100" t="str">
        <f ca="1">IF('Inventory Ref Sheet'!U3138&gt;0,YEAR(TODAY())-'Inventory Ref Sheet'!U3138,"")</f>
        <v/>
      </c>
      <c r="Z3138" s="95">
        <f>'Inventory Ref Sheet'!W3138</f>
        <v>0</v>
      </c>
      <c r="AA3138" s="60">
        <f>'Inventory Ref Sheet'!X3138</f>
        <v>0</v>
      </c>
      <c r="AB3138" s="61"/>
      <c r="AC3138" s="97" t="str">
        <f t="shared" si="163"/>
        <v/>
      </c>
      <c r="AD3138" s="59">
        <f>'Inventory Ref Sheet'!Y3138</f>
        <v>0</v>
      </c>
      <c r="AE3138" s="59">
        <f>'Inventory Ref Sheet'!Z3138</f>
        <v>0</v>
      </c>
      <c r="AF3138" s="102">
        <f>'Inventory Ref Sheet'!AA3138</f>
        <v>0</v>
      </c>
      <c r="AG3138" s="59">
        <f>'Inventory Ref Sheet'!AD3138</f>
        <v>0</v>
      </c>
      <c r="AH3138" s="59">
        <f>'Inventory Ref Sheet'!AE3138</f>
        <v>0</v>
      </c>
      <c r="AI3138" s="100" t="str">
        <f ca="1">IF('Inventory Ref Sheet'!AG3138&gt;0,YEAR(TODAY())-'Inventory Ref Sheet'!AG3138,"")</f>
        <v/>
      </c>
      <c r="AJ3138" s="99"/>
      <c r="AK3138" s="60">
        <f>'Inventory Ref Sheet'!AJ3138</f>
        <v>0</v>
      </c>
      <c r="AL3138" s="99"/>
      <c r="AM3138" s="97" t="str">
        <f t="shared" si="164"/>
        <v/>
      </c>
    </row>
    <row r="3139" spans="10:39" x14ac:dyDescent="0.25">
      <c r="J3139" s="59">
        <f>'Inventory Ref Sheet'!AK3139</f>
        <v>0</v>
      </c>
      <c r="K3139" s="59">
        <f>'Inventory Ref Sheet'!AL3139</f>
        <v>0</v>
      </c>
      <c r="L3139" s="59">
        <f>'Inventory Ref Sheet'!AM3139</f>
        <v>0</v>
      </c>
      <c r="M3139" s="59">
        <f>'Inventory Ref Sheet'!AP3139</f>
        <v>0</v>
      </c>
      <c r="N3139" s="59">
        <f>'Inventory Ref Sheet'!AQ3139</f>
        <v>0</v>
      </c>
      <c r="O3139" s="100" t="str">
        <f ca="1">IF('Inventory Ref Sheet'!AS3139&gt;0,YEAR(TODAY())-'Inventory Ref Sheet'!AS3139,"")</f>
        <v/>
      </c>
      <c r="P3139" s="95">
        <f>'Inventory Ref Sheet'!AU3139</f>
        <v>0</v>
      </c>
      <c r="Q3139" s="60">
        <f>'Inventory Ref Sheet'!AV3139</f>
        <v>0</v>
      </c>
      <c r="R3139" s="61"/>
      <c r="S3139" s="100" t="str">
        <f t="shared" si="162"/>
        <v/>
      </c>
      <c r="T3139" s="59">
        <f>'Inventory Ref Sheet'!M3139</f>
        <v>0</v>
      </c>
      <c r="U3139" s="102">
        <f>'Inventory Ref Sheet'!N3139</f>
        <v>0</v>
      </c>
      <c r="V3139" s="59">
        <f>'Inventory Ref Sheet'!O3139</f>
        <v>0</v>
      </c>
      <c r="W3139" s="59">
        <f>'Inventory Ref Sheet'!R3139</f>
        <v>0</v>
      </c>
      <c r="X3139" s="59">
        <f>'Inventory Ref Sheet'!S3139</f>
        <v>0</v>
      </c>
      <c r="Y3139" s="100" t="str">
        <f ca="1">IF('Inventory Ref Sheet'!U3139&gt;0,YEAR(TODAY())-'Inventory Ref Sheet'!U3139,"")</f>
        <v/>
      </c>
      <c r="Z3139" s="95">
        <f>'Inventory Ref Sheet'!W3139</f>
        <v>0</v>
      </c>
      <c r="AA3139" s="60">
        <f>'Inventory Ref Sheet'!X3139</f>
        <v>0</v>
      </c>
      <c r="AB3139" s="61"/>
      <c r="AC3139" s="97" t="str">
        <f t="shared" si="163"/>
        <v/>
      </c>
      <c r="AD3139" s="59">
        <f>'Inventory Ref Sheet'!Y3139</f>
        <v>0</v>
      </c>
      <c r="AE3139" s="59">
        <f>'Inventory Ref Sheet'!Z3139</f>
        <v>0</v>
      </c>
      <c r="AF3139" s="102">
        <f>'Inventory Ref Sheet'!AA3139</f>
        <v>0</v>
      </c>
      <c r="AG3139" s="59">
        <f>'Inventory Ref Sheet'!AD3139</f>
        <v>0</v>
      </c>
      <c r="AH3139" s="59">
        <f>'Inventory Ref Sheet'!AE3139</f>
        <v>0</v>
      </c>
      <c r="AI3139" s="100" t="str">
        <f ca="1">IF('Inventory Ref Sheet'!AG3139&gt;0,YEAR(TODAY())-'Inventory Ref Sheet'!AG3139,"")</f>
        <v/>
      </c>
      <c r="AJ3139" s="99"/>
      <c r="AK3139" s="60">
        <f>'Inventory Ref Sheet'!AJ3139</f>
        <v>0</v>
      </c>
      <c r="AL3139" s="99"/>
      <c r="AM3139" s="97" t="str">
        <f t="shared" si="164"/>
        <v/>
      </c>
    </row>
    <row r="3140" spans="10:39" x14ac:dyDescent="0.25">
      <c r="J3140" s="59">
        <f>'Inventory Ref Sheet'!AK3140</f>
        <v>0</v>
      </c>
      <c r="K3140" s="59">
        <f>'Inventory Ref Sheet'!AL3140</f>
        <v>0</v>
      </c>
      <c r="L3140" s="59">
        <f>'Inventory Ref Sheet'!AM3140</f>
        <v>0</v>
      </c>
      <c r="M3140" s="59">
        <f>'Inventory Ref Sheet'!AP3140</f>
        <v>0</v>
      </c>
      <c r="N3140" s="59">
        <f>'Inventory Ref Sheet'!AQ3140</f>
        <v>0</v>
      </c>
      <c r="O3140" s="100" t="str">
        <f ca="1">IF('Inventory Ref Sheet'!AS3140&gt;0,YEAR(TODAY())-'Inventory Ref Sheet'!AS3140,"")</f>
        <v/>
      </c>
      <c r="P3140" s="95">
        <f>'Inventory Ref Sheet'!AU3140</f>
        <v>0</v>
      </c>
      <c r="Q3140" s="60">
        <f>'Inventory Ref Sheet'!AV3140</f>
        <v>0</v>
      </c>
      <c r="R3140" s="61"/>
      <c r="S3140" s="100" t="str">
        <f t="shared" si="162"/>
        <v/>
      </c>
      <c r="T3140" s="59">
        <f>'Inventory Ref Sheet'!M3140</f>
        <v>0</v>
      </c>
      <c r="U3140" s="102">
        <f>'Inventory Ref Sheet'!N3140</f>
        <v>0</v>
      </c>
      <c r="V3140" s="59">
        <f>'Inventory Ref Sheet'!O3140</f>
        <v>0</v>
      </c>
      <c r="W3140" s="59">
        <f>'Inventory Ref Sheet'!R3140</f>
        <v>0</v>
      </c>
      <c r="X3140" s="59">
        <f>'Inventory Ref Sheet'!S3140</f>
        <v>0</v>
      </c>
      <c r="Y3140" s="100" t="str">
        <f ca="1">IF('Inventory Ref Sheet'!U3140&gt;0,YEAR(TODAY())-'Inventory Ref Sheet'!U3140,"")</f>
        <v/>
      </c>
      <c r="Z3140" s="95">
        <f>'Inventory Ref Sheet'!W3140</f>
        <v>0</v>
      </c>
      <c r="AA3140" s="60">
        <f>'Inventory Ref Sheet'!X3140</f>
        <v>0</v>
      </c>
      <c r="AB3140" s="61"/>
      <c r="AC3140" s="97" t="str">
        <f t="shared" si="163"/>
        <v/>
      </c>
      <c r="AD3140" s="59">
        <f>'Inventory Ref Sheet'!Y3140</f>
        <v>0</v>
      </c>
      <c r="AE3140" s="59">
        <f>'Inventory Ref Sheet'!Z3140</f>
        <v>0</v>
      </c>
      <c r="AF3140" s="102">
        <f>'Inventory Ref Sheet'!AA3140</f>
        <v>0</v>
      </c>
      <c r="AG3140" s="59">
        <f>'Inventory Ref Sheet'!AD3140</f>
        <v>0</v>
      </c>
      <c r="AH3140" s="59">
        <f>'Inventory Ref Sheet'!AE3140</f>
        <v>0</v>
      </c>
      <c r="AI3140" s="100" t="str">
        <f ca="1">IF('Inventory Ref Sheet'!AG3140&gt;0,YEAR(TODAY())-'Inventory Ref Sheet'!AG3140,"")</f>
        <v/>
      </c>
      <c r="AJ3140" s="99"/>
      <c r="AK3140" s="60">
        <f>'Inventory Ref Sheet'!AJ3140</f>
        <v>0</v>
      </c>
      <c r="AL3140" s="99"/>
      <c r="AM3140" s="97" t="str">
        <f t="shared" si="164"/>
        <v/>
      </c>
    </row>
    <row r="3141" spans="10:39" x14ac:dyDescent="0.25">
      <c r="J3141" s="59">
        <f>'Inventory Ref Sheet'!AK3141</f>
        <v>0</v>
      </c>
      <c r="K3141" s="59">
        <f>'Inventory Ref Sheet'!AL3141</f>
        <v>0</v>
      </c>
      <c r="L3141" s="59">
        <f>'Inventory Ref Sheet'!AM3141</f>
        <v>0</v>
      </c>
      <c r="M3141" s="59">
        <f>'Inventory Ref Sheet'!AP3141</f>
        <v>0</v>
      </c>
      <c r="N3141" s="59">
        <f>'Inventory Ref Sheet'!AQ3141</f>
        <v>0</v>
      </c>
      <c r="O3141" s="100" t="str">
        <f ca="1">IF('Inventory Ref Sheet'!AS3141&gt;0,YEAR(TODAY())-'Inventory Ref Sheet'!AS3141,"")</f>
        <v/>
      </c>
      <c r="P3141" s="95">
        <f>'Inventory Ref Sheet'!AU3141</f>
        <v>0</v>
      </c>
      <c r="Q3141" s="60">
        <f>'Inventory Ref Sheet'!AV3141</f>
        <v>0</v>
      </c>
      <c r="R3141" s="61"/>
      <c r="S3141" s="100" t="str">
        <f t="shared" si="162"/>
        <v/>
      </c>
      <c r="T3141" s="59">
        <f>'Inventory Ref Sheet'!M3141</f>
        <v>0</v>
      </c>
      <c r="U3141" s="102">
        <f>'Inventory Ref Sheet'!N3141</f>
        <v>0</v>
      </c>
      <c r="V3141" s="59">
        <f>'Inventory Ref Sheet'!O3141</f>
        <v>0</v>
      </c>
      <c r="W3141" s="59">
        <f>'Inventory Ref Sheet'!R3141</f>
        <v>0</v>
      </c>
      <c r="X3141" s="59">
        <f>'Inventory Ref Sheet'!S3141</f>
        <v>0</v>
      </c>
      <c r="Y3141" s="100" t="str">
        <f ca="1">IF('Inventory Ref Sheet'!U3141&gt;0,YEAR(TODAY())-'Inventory Ref Sheet'!U3141,"")</f>
        <v/>
      </c>
      <c r="Z3141" s="95">
        <f>'Inventory Ref Sheet'!W3141</f>
        <v>0</v>
      </c>
      <c r="AA3141" s="60">
        <f>'Inventory Ref Sheet'!X3141</f>
        <v>0</v>
      </c>
      <c r="AB3141" s="61"/>
      <c r="AC3141" s="97" t="str">
        <f t="shared" si="163"/>
        <v/>
      </c>
      <c r="AD3141" s="59">
        <f>'Inventory Ref Sheet'!Y3141</f>
        <v>0</v>
      </c>
      <c r="AE3141" s="59">
        <f>'Inventory Ref Sheet'!Z3141</f>
        <v>0</v>
      </c>
      <c r="AF3141" s="102">
        <f>'Inventory Ref Sheet'!AA3141</f>
        <v>0</v>
      </c>
      <c r="AG3141" s="59">
        <f>'Inventory Ref Sheet'!AD3141</f>
        <v>0</v>
      </c>
      <c r="AH3141" s="59">
        <f>'Inventory Ref Sheet'!AE3141</f>
        <v>0</v>
      </c>
      <c r="AI3141" s="100" t="str">
        <f ca="1">IF('Inventory Ref Sheet'!AG3141&gt;0,YEAR(TODAY())-'Inventory Ref Sheet'!AG3141,"")</f>
        <v/>
      </c>
      <c r="AJ3141" s="99"/>
      <c r="AK3141" s="60">
        <f>'Inventory Ref Sheet'!AJ3141</f>
        <v>0</v>
      </c>
      <c r="AL3141" s="99"/>
      <c r="AM3141" s="97" t="str">
        <f t="shared" si="164"/>
        <v/>
      </c>
    </row>
    <row r="3142" spans="10:39" x14ac:dyDescent="0.25">
      <c r="J3142" s="59">
        <f>'Inventory Ref Sheet'!AK3142</f>
        <v>0</v>
      </c>
      <c r="K3142" s="59">
        <f>'Inventory Ref Sheet'!AL3142</f>
        <v>0</v>
      </c>
      <c r="L3142" s="59">
        <f>'Inventory Ref Sheet'!AM3142</f>
        <v>0</v>
      </c>
      <c r="M3142" s="59">
        <f>'Inventory Ref Sheet'!AP3142</f>
        <v>0</v>
      </c>
      <c r="N3142" s="59">
        <f>'Inventory Ref Sheet'!AQ3142</f>
        <v>0</v>
      </c>
      <c r="O3142" s="100" t="str">
        <f ca="1">IF('Inventory Ref Sheet'!AS3142&gt;0,YEAR(TODAY())-'Inventory Ref Sheet'!AS3142,"")</f>
        <v/>
      </c>
      <c r="P3142" s="95">
        <f>'Inventory Ref Sheet'!AU3142</f>
        <v>0</v>
      </c>
      <c r="Q3142" s="60">
        <f>'Inventory Ref Sheet'!AV3142</f>
        <v>0</v>
      </c>
      <c r="R3142" s="61"/>
      <c r="S3142" s="100" t="str">
        <f t="shared" ref="S3142:S3205" si="165">IF(ISTEXT(J3142),IF(O3142&gt;=R3142,"Yes","No"),"")</f>
        <v/>
      </c>
      <c r="T3142" s="59">
        <f>'Inventory Ref Sheet'!M3142</f>
        <v>0</v>
      </c>
      <c r="U3142" s="102">
        <f>'Inventory Ref Sheet'!N3142</f>
        <v>0</v>
      </c>
      <c r="V3142" s="59">
        <f>'Inventory Ref Sheet'!O3142</f>
        <v>0</v>
      </c>
      <c r="W3142" s="59">
        <f>'Inventory Ref Sheet'!R3142</f>
        <v>0</v>
      </c>
      <c r="X3142" s="59">
        <f>'Inventory Ref Sheet'!S3142</f>
        <v>0</v>
      </c>
      <c r="Y3142" s="100" t="str">
        <f ca="1">IF('Inventory Ref Sheet'!U3142&gt;0,YEAR(TODAY())-'Inventory Ref Sheet'!U3142,"")</f>
        <v/>
      </c>
      <c r="Z3142" s="95">
        <f>'Inventory Ref Sheet'!W3142</f>
        <v>0</v>
      </c>
      <c r="AA3142" s="60">
        <f>'Inventory Ref Sheet'!X3142</f>
        <v>0</v>
      </c>
      <c r="AB3142" s="61"/>
      <c r="AC3142" s="97" t="str">
        <f t="shared" si="163"/>
        <v/>
      </c>
      <c r="AD3142" s="59">
        <f>'Inventory Ref Sheet'!Y3142</f>
        <v>0</v>
      </c>
      <c r="AE3142" s="59">
        <f>'Inventory Ref Sheet'!Z3142</f>
        <v>0</v>
      </c>
      <c r="AF3142" s="102">
        <f>'Inventory Ref Sheet'!AA3142</f>
        <v>0</v>
      </c>
      <c r="AG3142" s="59">
        <f>'Inventory Ref Sheet'!AD3142</f>
        <v>0</v>
      </c>
      <c r="AH3142" s="59">
        <f>'Inventory Ref Sheet'!AE3142</f>
        <v>0</v>
      </c>
      <c r="AI3142" s="100" t="str">
        <f ca="1">IF('Inventory Ref Sheet'!AG3142&gt;0,YEAR(TODAY())-'Inventory Ref Sheet'!AG3142,"")</f>
        <v/>
      </c>
      <c r="AJ3142" s="99"/>
      <c r="AK3142" s="60">
        <f>'Inventory Ref Sheet'!AJ3142</f>
        <v>0</v>
      </c>
      <c r="AL3142" s="99"/>
      <c r="AM3142" s="97" t="str">
        <f t="shared" si="164"/>
        <v/>
      </c>
    </row>
    <row r="3143" spans="10:39" x14ac:dyDescent="0.25">
      <c r="J3143" s="59">
        <f>'Inventory Ref Sheet'!AK3143</f>
        <v>0</v>
      </c>
      <c r="K3143" s="59">
        <f>'Inventory Ref Sheet'!AL3143</f>
        <v>0</v>
      </c>
      <c r="L3143" s="59">
        <f>'Inventory Ref Sheet'!AM3143</f>
        <v>0</v>
      </c>
      <c r="M3143" s="59">
        <f>'Inventory Ref Sheet'!AP3143</f>
        <v>0</v>
      </c>
      <c r="N3143" s="59">
        <f>'Inventory Ref Sheet'!AQ3143</f>
        <v>0</v>
      </c>
      <c r="O3143" s="100" t="str">
        <f ca="1">IF('Inventory Ref Sheet'!AS3143&gt;0,YEAR(TODAY())-'Inventory Ref Sheet'!AS3143,"")</f>
        <v/>
      </c>
      <c r="P3143" s="95">
        <f>'Inventory Ref Sheet'!AU3143</f>
        <v>0</v>
      </c>
      <c r="Q3143" s="60">
        <f>'Inventory Ref Sheet'!AV3143</f>
        <v>0</v>
      </c>
      <c r="R3143" s="61"/>
      <c r="S3143" s="100" t="str">
        <f t="shared" si="165"/>
        <v/>
      </c>
      <c r="T3143" s="59">
        <f>'Inventory Ref Sheet'!M3143</f>
        <v>0</v>
      </c>
      <c r="U3143" s="102">
        <f>'Inventory Ref Sheet'!N3143</f>
        <v>0</v>
      </c>
      <c r="V3143" s="59">
        <f>'Inventory Ref Sheet'!O3143</f>
        <v>0</v>
      </c>
      <c r="W3143" s="59">
        <f>'Inventory Ref Sheet'!R3143</f>
        <v>0</v>
      </c>
      <c r="X3143" s="59">
        <f>'Inventory Ref Sheet'!S3143</f>
        <v>0</v>
      </c>
      <c r="Y3143" s="100" t="str">
        <f ca="1">IF('Inventory Ref Sheet'!U3143&gt;0,YEAR(TODAY())-'Inventory Ref Sheet'!U3143,"")</f>
        <v/>
      </c>
      <c r="Z3143" s="95">
        <f>'Inventory Ref Sheet'!W3143</f>
        <v>0</v>
      </c>
      <c r="AA3143" s="60">
        <f>'Inventory Ref Sheet'!X3143</f>
        <v>0</v>
      </c>
      <c r="AB3143" s="61"/>
      <c r="AC3143" s="97" t="str">
        <f t="shared" si="163"/>
        <v/>
      </c>
      <c r="AD3143" s="59">
        <f>'Inventory Ref Sheet'!Y3143</f>
        <v>0</v>
      </c>
      <c r="AE3143" s="59">
        <f>'Inventory Ref Sheet'!Z3143</f>
        <v>0</v>
      </c>
      <c r="AF3143" s="102">
        <f>'Inventory Ref Sheet'!AA3143</f>
        <v>0</v>
      </c>
      <c r="AG3143" s="59">
        <f>'Inventory Ref Sheet'!AD3143</f>
        <v>0</v>
      </c>
      <c r="AH3143" s="59">
        <f>'Inventory Ref Sheet'!AE3143</f>
        <v>0</v>
      </c>
      <c r="AI3143" s="100" t="str">
        <f ca="1">IF('Inventory Ref Sheet'!AG3143&gt;0,YEAR(TODAY())-'Inventory Ref Sheet'!AG3143,"")</f>
        <v/>
      </c>
      <c r="AJ3143" s="99"/>
      <c r="AK3143" s="60">
        <f>'Inventory Ref Sheet'!AJ3143</f>
        <v>0</v>
      </c>
      <c r="AL3143" s="99"/>
      <c r="AM3143" s="97" t="str">
        <f t="shared" si="164"/>
        <v/>
      </c>
    </row>
    <row r="3144" spans="10:39" x14ac:dyDescent="0.25">
      <c r="J3144" s="59">
        <f>'Inventory Ref Sheet'!AK3144</f>
        <v>0</v>
      </c>
      <c r="K3144" s="59">
        <f>'Inventory Ref Sheet'!AL3144</f>
        <v>0</v>
      </c>
      <c r="L3144" s="59">
        <f>'Inventory Ref Sheet'!AM3144</f>
        <v>0</v>
      </c>
      <c r="M3144" s="59">
        <f>'Inventory Ref Sheet'!AP3144</f>
        <v>0</v>
      </c>
      <c r="N3144" s="59">
        <f>'Inventory Ref Sheet'!AQ3144</f>
        <v>0</v>
      </c>
      <c r="O3144" s="100" t="str">
        <f ca="1">IF('Inventory Ref Sheet'!AS3144&gt;0,YEAR(TODAY())-'Inventory Ref Sheet'!AS3144,"")</f>
        <v/>
      </c>
      <c r="P3144" s="95">
        <f>'Inventory Ref Sheet'!AU3144</f>
        <v>0</v>
      </c>
      <c r="Q3144" s="60">
        <f>'Inventory Ref Sheet'!AV3144</f>
        <v>0</v>
      </c>
      <c r="R3144" s="61"/>
      <c r="S3144" s="100" t="str">
        <f t="shared" si="165"/>
        <v/>
      </c>
      <c r="T3144" s="59">
        <f>'Inventory Ref Sheet'!M3144</f>
        <v>0</v>
      </c>
      <c r="U3144" s="102">
        <f>'Inventory Ref Sheet'!N3144</f>
        <v>0</v>
      </c>
      <c r="V3144" s="59">
        <f>'Inventory Ref Sheet'!O3144</f>
        <v>0</v>
      </c>
      <c r="W3144" s="59">
        <f>'Inventory Ref Sheet'!R3144</f>
        <v>0</v>
      </c>
      <c r="X3144" s="59">
        <f>'Inventory Ref Sheet'!S3144</f>
        <v>0</v>
      </c>
      <c r="Y3144" s="100" t="str">
        <f ca="1">IF('Inventory Ref Sheet'!U3144&gt;0,YEAR(TODAY())-'Inventory Ref Sheet'!U3144,"")</f>
        <v/>
      </c>
      <c r="Z3144" s="95">
        <f>'Inventory Ref Sheet'!W3144</f>
        <v>0</v>
      </c>
      <c r="AA3144" s="60">
        <f>'Inventory Ref Sheet'!X3144</f>
        <v>0</v>
      </c>
      <c r="AB3144" s="61"/>
      <c r="AC3144" s="97" t="str">
        <f t="shared" si="163"/>
        <v/>
      </c>
      <c r="AD3144" s="59">
        <f>'Inventory Ref Sheet'!Y3144</f>
        <v>0</v>
      </c>
      <c r="AE3144" s="59">
        <f>'Inventory Ref Sheet'!Z3144</f>
        <v>0</v>
      </c>
      <c r="AF3144" s="102">
        <f>'Inventory Ref Sheet'!AA3144</f>
        <v>0</v>
      </c>
      <c r="AG3144" s="59">
        <f>'Inventory Ref Sheet'!AD3144</f>
        <v>0</v>
      </c>
      <c r="AH3144" s="59">
        <f>'Inventory Ref Sheet'!AE3144</f>
        <v>0</v>
      </c>
      <c r="AI3144" s="100" t="str">
        <f ca="1">IF('Inventory Ref Sheet'!AG3144&gt;0,YEAR(TODAY())-'Inventory Ref Sheet'!AG3144,"")</f>
        <v/>
      </c>
      <c r="AJ3144" s="99"/>
      <c r="AK3144" s="60">
        <f>'Inventory Ref Sheet'!AJ3144</f>
        <v>0</v>
      </c>
      <c r="AL3144" s="99"/>
      <c r="AM3144" s="97" t="str">
        <f t="shared" si="164"/>
        <v/>
      </c>
    </row>
    <row r="3145" spans="10:39" x14ac:dyDescent="0.25">
      <c r="J3145" s="59">
        <f>'Inventory Ref Sheet'!AK3145</f>
        <v>0</v>
      </c>
      <c r="K3145" s="59">
        <f>'Inventory Ref Sheet'!AL3145</f>
        <v>0</v>
      </c>
      <c r="L3145" s="59">
        <f>'Inventory Ref Sheet'!AM3145</f>
        <v>0</v>
      </c>
      <c r="M3145" s="59">
        <f>'Inventory Ref Sheet'!AP3145</f>
        <v>0</v>
      </c>
      <c r="N3145" s="59">
        <f>'Inventory Ref Sheet'!AQ3145</f>
        <v>0</v>
      </c>
      <c r="O3145" s="100" t="str">
        <f ca="1">IF('Inventory Ref Sheet'!AS3145&gt;0,YEAR(TODAY())-'Inventory Ref Sheet'!AS3145,"")</f>
        <v/>
      </c>
      <c r="P3145" s="95">
        <f>'Inventory Ref Sheet'!AU3145</f>
        <v>0</v>
      </c>
      <c r="Q3145" s="60">
        <f>'Inventory Ref Sheet'!AV3145</f>
        <v>0</v>
      </c>
      <c r="R3145" s="61"/>
      <c r="S3145" s="100" t="str">
        <f t="shared" si="165"/>
        <v/>
      </c>
      <c r="T3145" s="59">
        <f>'Inventory Ref Sheet'!M3145</f>
        <v>0</v>
      </c>
      <c r="U3145" s="102">
        <f>'Inventory Ref Sheet'!N3145</f>
        <v>0</v>
      </c>
      <c r="V3145" s="59">
        <f>'Inventory Ref Sheet'!O3145</f>
        <v>0</v>
      </c>
      <c r="W3145" s="59">
        <f>'Inventory Ref Sheet'!R3145</f>
        <v>0</v>
      </c>
      <c r="X3145" s="59">
        <f>'Inventory Ref Sheet'!S3145</f>
        <v>0</v>
      </c>
      <c r="Y3145" s="100" t="str">
        <f ca="1">IF('Inventory Ref Sheet'!U3145&gt;0,YEAR(TODAY())-'Inventory Ref Sheet'!U3145,"")</f>
        <v/>
      </c>
      <c r="Z3145" s="95">
        <f>'Inventory Ref Sheet'!W3145</f>
        <v>0</v>
      </c>
      <c r="AA3145" s="60">
        <f>'Inventory Ref Sheet'!X3145</f>
        <v>0</v>
      </c>
      <c r="AB3145" s="61"/>
      <c r="AC3145" s="97" t="str">
        <f t="shared" si="163"/>
        <v/>
      </c>
      <c r="AD3145" s="59">
        <f>'Inventory Ref Sheet'!Y3145</f>
        <v>0</v>
      </c>
      <c r="AE3145" s="59">
        <f>'Inventory Ref Sheet'!Z3145</f>
        <v>0</v>
      </c>
      <c r="AF3145" s="102">
        <f>'Inventory Ref Sheet'!AA3145</f>
        <v>0</v>
      </c>
      <c r="AG3145" s="59">
        <f>'Inventory Ref Sheet'!AD3145</f>
        <v>0</v>
      </c>
      <c r="AH3145" s="59">
        <f>'Inventory Ref Sheet'!AE3145</f>
        <v>0</v>
      </c>
      <c r="AI3145" s="100" t="str">
        <f ca="1">IF('Inventory Ref Sheet'!AG3145&gt;0,YEAR(TODAY())-'Inventory Ref Sheet'!AG3145,"")</f>
        <v/>
      </c>
      <c r="AJ3145" s="99"/>
      <c r="AK3145" s="60">
        <f>'Inventory Ref Sheet'!AJ3145</f>
        <v>0</v>
      </c>
      <c r="AL3145" s="99"/>
      <c r="AM3145" s="97" t="str">
        <f t="shared" si="164"/>
        <v/>
      </c>
    </row>
    <row r="3146" spans="10:39" x14ac:dyDescent="0.25">
      <c r="J3146" s="59">
        <f>'Inventory Ref Sheet'!AK3146</f>
        <v>0</v>
      </c>
      <c r="K3146" s="59">
        <f>'Inventory Ref Sheet'!AL3146</f>
        <v>0</v>
      </c>
      <c r="L3146" s="59">
        <f>'Inventory Ref Sheet'!AM3146</f>
        <v>0</v>
      </c>
      <c r="M3146" s="59">
        <f>'Inventory Ref Sheet'!AP3146</f>
        <v>0</v>
      </c>
      <c r="N3146" s="59">
        <f>'Inventory Ref Sheet'!AQ3146</f>
        <v>0</v>
      </c>
      <c r="O3146" s="100" t="str">
        <f ca="1">IF('Inventory Ref Sheet'!AS3146&gt;0,YEAR(TODAY())-'Inventory Ref Sheet'!AS3146,"")</f>
        <v/>
      </c>
      <c r="P3146" s="95">
        <f>'Inventory Ref Sheet'!AU3146</f>
        <v>0</v>
      </c>
      <c r="Q3146" s="60">
        <f>'Inventory Ref Sheet'!AV3146</f>
        <v>0</v>
      </c>
      <c r="R3146" s="61"/>
      <c r="S3146" s="100" t="str">
        <f t="shared" si="165"/>
        <v/>
      </c>
      <c r="T3146" s="59">
        <f>'Inventory Ref Sheet'!M3146</f>
        <v>0</v>
      </c>
      <c r="U3146" s="102">
        <f>'Inventory Ref Sheet'!N3146</f>
        <v>0</v>
      </c>
      <c r="V3146" s="59">
        <f>'Inventory Ref Sheet'!O3146</f>
        <v>0</v>
      </c>
      <c r="W3146" s="59">
        <f>'Inventory Ref Sheet'!R3146</f>
        <v>0</v>
      </c>
      <c r="X3146" s="59">
        <f>'Inventory Ref Sheet'!S3146</f>
        <v>0</v>
      </c>
      <c r="Y3146" s="100" t="str">
        <f ca="1">IF('Inventory Ref Sheet'!U3146&gt;0,YEAR(TODAY())-'Inventory Ref Sheet'!U3146,"")</f>
        <v/>
      </c>
      <c r="Z3146" s="95">
        <f>'Inventory Ref Sheet'!W3146</f>
        <v>0</v>
      </c>
      <c r="AA3146" s="60">
        <f>'Inventory Ref Sheet'!X3146</f>
        <v>0</v>
      </c>
      <c r="AB3146" s="61"/>
      <c r="AC3146" s="97" t="str">
        <f t="shared" si="163"/>
        <v/>
      </c>
      <c r="AD3146" s="59">
        <f>'Inventory Ref Sheet'!Y3146</f>
        <v>0</v>
      </c>
      <c r="AE3146" s="59">
        <f>'Inventory Ref Sheet'!Z3146</f>
        <v>0</v>
      </c>
      <c r="AF3146" s="102">
        <f>'Inventory Ref Sheet'!AA3146</f>
        <v>0</v>
      </c>
      <c r="AG3146" s="59">
        <f>'Inventory Ref Sheet'!AD3146</f>
        <v>0</v>
      </c>
      <c r="AH3146" s="59">
        <f>'Inventory Ref Sheet'!AE3146</f>
        <v>0</v>
      </c>
      <c r="AI3146" s="100" t="str">
        <f ca="1">IF('Inventory Ref Sheet'!AG3146&gt;0,YEAR(TODAY())-'Inventory Ref Sheet'!AG3146,"")</f>
        <v/>
      </c>
      <c r="AJ3146" s="99"/>
      <c r="AK3146" s="60">
        <f>'Inventory Ref Sheet'!AJ3146</f>
        <v>0</v>
      </c>
      <c r="AL3146" s="99"/>
      <c r="AM3146" s="97" t="str">
        <f t="shared" si="164"/>
        <v/>
      </c>
    </row>
    <row r="3147" spans="10:39" x14ac:dyDescent="0.25">
      <c r="J3147" s="59">
        <f>'Inventory Ref Sheet'!AK3147</f>
        <v>0</v>
      </c>
      <c r="K3147" s="59">
        <f>'Inventory Ref Sheet'!AL3147</f>
        <v>0</v>
      </c>
      <c r="L3147" s="59">
        <f>'Inventory Ref Sheet'!AM3147</f>
        <v>0</v>
      </c>
      <c r="M3147" s="59">
        <f>'Inventory Ref Sheet'!AP3147</f>
        <v>0</v>
      </c>
      <c r="N3147" s="59">
        <f>'Inventory Ref Sheet'!AQ3147</f>
        <v>0</v>
      </c>
      <c r="O3147" s="100" t="str">
        <f ca="1">IF('Inventory Ref Sheet'!AS3147&gt;0,YEAR(TODAY())-'Inventory Ref Sheet'!AS3147,"")</f>
        <v/>
      </c>
      <c r="P3147" s="95">
        <f>'Inventory Ref Sheet'!AU3147</f>
        <v>0</v>
      </c>
      <c r="Q3147" s="60">
        <f>'Inventory Ref Sheet'!AV3147</f>
        <v>0</v>
      </c>
      <c r="R3147" s="61"/>
      <c r="S3147" s="100" t="str">
        <f t="shared" si="165"/>
        <v/>
      </c>
      <c r="T3147" s="59">
        <f>'Inventory Ref Sheet'!M3147</f>
        <v>0</v>
      </c>
      <c r="U3147" s="102">
        <f>'Inventory Ref Sheet'!N3147</f>
        <v>0</v>
      </c>
      <c r="V3147" s="59">
        <f>'Inventory Ref Sheet'!O3147</f>
        <v>0</v>
      </c>
      <c r="W3147" s="59">
        <f>'Inventory Ref Sheet'!R3147</f>
        <v>0</v>
      </c>
      <c r="X3147" s="59">
        <f>'Inventory Ref Sheet'!S3147</f>
        <v>0</v>
      </c>
      <c r="Y3147" s="100" t="str">
        <f ca="1">IF('Inventory Ref Sheet'!U3147&gt;0,YEAR(TODAY())-'Inventory Ref Sheet'!U3147,"")</f>
        <v/>
      </c>
      <c r="Z3147" s="95">
        <f>'Inventory Ref Sheet'!W3147</f>
        <v>0</v>
      </c>
      <c r="AA3147" s="60">
        <f>'Inventory Ref Sheet'!X3147</f>
        <v>0</v>
      </c>
      <c r="AB3147" s="61"/>
      <c r="AC3147" s="97" t="str">
        <f t="shared" ref="AC3147:AC3210" si="166">IF(ISTEXT(T3147),IF(Y3147&gt;=AB3147,"Yes","No"),"")</f>
        <v/>
      </c>
      <c r="AD3147" s="59">
        <f>'Inventory Ref Sheet'!Y3147</f>
        <v>0</v>
      </c>
      <c r="AE3147" s="59">
        <f>'Inventory Ref Sheet'!Z3147</f>
        <v>0</v>
      </c>
      <c r="AF3147" s="102">
        <f>'Inventory Ref Sheet'!AA3147</f>
        <v>0</v>
      </c>
      <c r="AG3147" s="59">
        <f>'Inventory Ref Sheet'!AD3147</f>
        <v>0</v>
      </c>
      <c r="AH3147" s="59">
        <f>'Inventory Ref Sheet'!AE3147</f>
        <v>0</v>
      </c>
      <c r="AI3147" s="100" t="str">
        <f ca="1">IF('Inventory Ref Sheet'!AG3147&gt;0,YEAR(TODAY())-'Inventory Ref Sheet'!AG3147,"")</f>
        <v/>
      </c>
      <c r="AJ3147" s="99"/>
      <c r="AK3147" s="60">
        <f>'Inventory Ref Sheet'!AJ3147</f>
        <v>0</v>
      </c>
      <c r="AL3147" s="99"/>
      <c r="AM3147" s="97" t="str">
        <f t="shared" ref="AM3147:AM3210" si="167">IF(ISTEXT(AD3147),IF(AI3147&gt;=AL3147,"Yes","No"),"")</f>
        <v/>
      </c>
    </row>
    <row r="3148" spans="10:39" x14ac:dyDescent="0.25">
      <c r="J3148" s="59">
        <f>'Inventory Ref Sheet'!AK3148</f>
        <v>0</v>
      </c>
      <c r="K3148" s="59">
        <f>'Inventory Ref Sheet'!AL3148</f>
        <v>0</v>
      </c>
      <c r="L3148" s="59">
        <f>'Inventory Ref Sheet'!AM3148</f>
        <v>0</v>
      </c>
      <c r="M3148" s="59">
        <f>'Inventory Ref Sheet'!AP3148</f>
        <v>0</v>
      </c>
      <c r="N3148" s="59">
        <f>'Inventory Ref Sheet'!AQ3148</f>
        <v>0</v>
      </c>
      <c r="O3148" s="100" t="str">
        <f ca="1">IF('Inventory Ref Sheet'!AS3148&gt;0,YEAR(TODAY())-'Inventory Ref Sheet'!AS3148,"")</f>
        <v/>
      </c>
      <c r="P3148" s="95">
        <f>'Inventory Ref Sheet'!AU3148</f>
        <v>0</v>
      </c>
      <c r="Q3148" s="60">
        <f>'Inventory Ref Sheet'!AV3148</f>
        <v>0</v>
      </c>
      <c r="R3148" s="61"/>
      <c r="S3148" s="100" t="str">
        <f t="shared" si="165"/>
        <v/>
      </c>
      <c r="T3148" s="59">
        <f>'Inventory Ref Sheet'!M3148</f>
        <v>0</v>
      </c>
      <c r="U3148" s="102">
        <f>'Inventory Ref Sheet'!N3148</f>
        <v>0</v>
      </c>
      <c r="V3148" s="59">
        <f>'Inventory Ref Sheet'!O3148</f>
        <v>0</v>
      </c>
      <c r="W3148" s="59">
        <f>'Inventory Ref Sheet'!R3148</f>
        <v>0</v>
      </c>
      <c r="X3148" s="59">
        <f>'Inventory Ref Sheet'!S3148</f>
        <v>0</v>
      </c>
      <c r="Y3148" s="100" t="str">
        <f ca="1">IF('Inventory Ref Sheet'!U3148&gt;0,YEAR(TODAY())-'Inventory Ref Sheet'!U3148,"")</f>
        <v/>
      </c>
      <c r="Z3148" s="95">
        <f>'Inventory Ref Sheet'!W3148</f>
        <v>0</v>
      </c>
      <c r="AA3148" s="60">
        <f>'Inventory Ref Sheet'!X3148</f>
        <v>0</v>
      </c>
      <c r="AB3148" s="61"/>
      <c r="AC3148" s="97" t="str">
        <f t="shared" si="166"/>
        <v/>
      </c>
      <c r="AD3148" s="59">
        <f>'Inventory Ref Sheet'!Y3148</f>
        <v>0</v>
      </c>
      <c r="AE3148" s="59">
        <f>'Inventory Ref Sheet'!Z3148</f>
        <v>0</v>
      </c>
      <c r="AF3148" s="102">
        <f>'Inventory Ref Sheet'!AA3148</f>
        <v>0</v>
      </c>
      <c r="AG3148" s="59">
        <f>'Inventory Ref Sheet'!AD3148</f>
        <v>0</v>
      </c>
      <c r="AH3148" s="59">
        <f>'Inventory Ref Sheet'!AE3148</f>
        <v>0</v>
      </c>
      <c r="AI3148" s="100" t="str">
        <f ca="1">IF('Inventory Ref Sheet'!AG3148&gt;0,YEAR(TODAY())-'Inventory Ref Sheet'!AG3148,"")</f>
        <v/>
      </c>
      <c r="AJ3148" s="99"/>
      <c r="AK3148" s="60">
        <f>'Inventory Ref Sheet'!AJ3148</f>
        <v>0</v>
      </c>
      <c r="AL3148" s="99"/>
      <c r="AM3148" s="97" t="str">
        <f t="shared" si="167"/>
        <v/>
      </c>
    </row>
    <row r="3149" spans="10:39" x14ac:dyDescent="0.25">
      <c r="J3149" s="59">
        <f>'Inventory Ref Sheet'!AK3149</f>
        <v>0</v>
      </c>
      <c r="K3149" s="59">
        <f>'Inventory Ref Sheet'!AL3149</f>
        <v>0</v>
      </c>
      <c r="L3149" s="59">
        <f>'Inventory Ref Sheet'!AM3149</f>
        <v>0</v>
      </c>
      <c r="M3149" s="59">
        <f>'Inventory Ref Sheet'!AP3149</f>
        <v>0</v>
      </c>
      <c r="N3149" s="59">
        <f>'Inventory Ref Sheet'!AQ3149</f>
        <v>0</v>
      </c>
      <c r="O3149" s="100" t="str">
        <f ca="1">IF('Inventory Ref Sheet'!AS3149&gt;0,YEAR(TODAY())-'Inventory Ref Sheet'!AS3149,"")</f>
        <v/>
      </c>
      <c r="P3149" s="95">
        <f>'Inventory Ref Sheet'!AU3149</f>
        <v>0</v>
      </c>
      <c r="Q3149" s="60">
        <f>'Inventory Ref Sheet'!AV3149</f>
        <v>0</v>
      </c>
      <c r="R3149" s="61"/>
      <c r="S3149" s="100" t="str">
        <f t="shared" si="165"/>
        <v/>
      </c>
      <c r="T3149" s="59">
        <f>'Inventory Ref Sheet'!M3149</f>
        <v>0</v>
      </c>
      <c r="U3149" s="102">
        <f>'Inventory Ref Sheet'!N3149</f>
        <v>0</v>
      </c>
      <c r="V3149" s="59">
        <f>'Inventory Ref Sheet'!O3149</f>
        <v>0</v>
      </c>
      <c r="W3149" s="59">
        <f>'Inventory Ref Sheet'!R3149</f>
        <v>0</v>
      </c>
      <c r="X3149" s="59">
        <f>'Inventory Ref Sheet'!S3149</f>
        <v>0</v>
      </c>
      <c r="Y3149" s="100" t="str">
        <f ca="1">IF('Inventory Ref Sheet'!U3149&gt;0,YEAR(TODAY())-'Inventory Ref Sheet'!U3149,"")</f>
        <v/>
      </c>
      <c r="Z3149" s="95">
        <f>'Inventory Ref Sheet'!W3149</f>
        <v>0</v>
      </c>
      <c r="AA3149" s="60">
        <f>'Inventory Ref Sheet'!X3149</f>
        <v>0</v>
      </c>
      <c r="AB3149" s="61"/>
      <c r="AC3149" s="97" t="str">
        <f t="shared" si="166"/>
        <v/>
      </c>
      <c r="AD3149" s="59">
        <f>'Inventory Ref Sheet'!Y3149</f>
        <v>0</v>
      </c>
      <c r="AE3149" s="59">
        <f>'Inventory Ref Sheet'!Z3149</f>
        <v>0</v>
      </c>
      <c r="AF3149" s="102">
        <f>'Inventory Ref Sheet'!AA3149</f>
        <v>0</v>
      </c>
      <c r="AG3149" s="59">
        <f>'Inventory Ref Sheet'!AD3149</f>
        <v>0</v>
      </c>
      <c r="AH3149" s="59">
        <f>'Inventory Ref Sheet'!AE3149</f>
        <v>0</v>
      </c>
      <c r="AI3149" s="100" t="str">
        <f ca="1">IF('Inventory Ref Sheet'!AG3149&gt;0,YEAR(TODAY())-'Inventory Ref Sheet'!AG3149,"")</f>
        <v/>
      </c>
      <c r="AJ3149" s="99"/>
      <c r="AK3149" s="60">
        <f>'Inventory Ref Sheet'!AJ3149</f>
        <v>0</v>
      </c>
      <c r="AL3149" s="99"/>
      <c r="AM3149" s="97" t="str">
        <f t="shared" si="167"/>
        <v/>
      </c>
    </row>
    <row r="3150" spans="10:39" x14ac:dyDescent="0.25">
      <c r="J3150" s="59">
        <f>'Inventory Ref Sheet'!AK3150</f>
        <v>0</v>
      </c>
      <c r="K3150" s="59">
        <f>'Inventory Ref Sheet'!AL3150</f>
        <v>0</v>
      </c>
      <c r="L3150" s="59">
        <f>'Inventory Ref Sheet'!AM3150</f>
        <v>0</v>
      </c>
      <c r="M3150" s="59">
        <f>'Inventory Ref Sheet'!AP3150</f>
        <v>0</v>
      </c>
      <c r="N3150" s="59">
        <f>'Inventory Ref Sheet'!AQ3150</f>
        <v>0</v>
      </c>
      <c r="O3150" s="100" t="str">
        <f ca="1">IF('Inventory Ref Sheet'!AS3150&gt;0,YEAR(TODAY())-'Inventory Ref Sheet'!AS3150,"")</f>
        <v/>
      </c>
      <c r="P3150" s="95">
        <f>'Inventory Ref Sheet'!AU3150</f>
        <v>0</v>
      </c>
      <c r="Q3150" s="60">
        <f>'Inventory Ref Sheet'!AV3150</f>
        <v>0</v>
      </c>
      <c r="R3150" s="61"/>
      <c r="S3150" s="100" t="str">
        <f t="shared" si="165"/>
        <v/>
      </c>
      <c r="T3150" s="59">
        <f>'Inventory Ref Sheet'!M3150</f>
        <v>0</v>
      </c>
      <c r="U3150" s="102">
        <f>'Inventory Ref Sheet'!N3150</f>
        <v>0</v>
      </c>
      <c r="V3150" s="59">
        <f>'Inventory Ref Sheet'!O3150</f>
        <v>0</v>
      </c>
      <c r="W3150" s="59">
        <f>'Inventory Ref Sheet'!R3150</f>
        <v>0</v>
      </c>
      <c r="X3150" s="59">
        <f>'Inventory Ref Sheet'!S3150</f>
        <v>0</v>
      </c>
      <c r="Y3150" s="100" t="str">
        <f ca="1">IF('Inventory Ref Sheet'!U3150&gt;0,YEAR(TODAY())-'Inventory Ref Sheet'!U3150,"")</f>
        <v/>
      </c>
      <c r="Z3150" s="95">
        <f>'Inventory Ref Sheet'!W3150</f>
        <v>0</v>
      </c>
      <c r="AA3150" s="60">
        <f>'Inventory Ref Sheet'!X3150</f>
        <v>0</v>
      </c>
      <c r="AB3150" s="61"/>
      <c r="AC3150" s="97" t="str">
        <f t="shared" si="166"/>
        <v/>
      </c>
      <c r="AD3150" s="59">
        <f>'Inventory Ref Sheet'!Y3150</f>
        <v>0</v>
      </c>
      <c r="AE3150" s="59">
        <f>'Inventory Ref Sheet'!Z3150</f>
        <v>0</v>
      </c>
      <c r="AF3150" s="102">
        <f>'Inventory Ref Sheet'!AA3150</f>
        <v>0</v>
      </c>
      <c r="AG3150" s="59">
        <f>'Inventory Ref Sheet'!AD3150</f>
        <v>0</v>
      </c>
      <c r="AH3150" s="59">
        <f>'Inventory Ref Sheet'!AE3150</f>
        <v>0</v>
      </c>
      <c r="AI3150" s="100" t="str">
        <f ca="1">IF('Inventory Ref Sheet'!AG3150&gt;0,YEAR(TODAY())-'Inventory Ref Sheet'!AG3150,"")</f>
        <v/>
      </c>
      <c r="AJ3150" s="99"/>
      <c r="AK3150" s="60">
        <f>'Inventory Ref Sheet'!AJ3150</f>
        <v>0</v>
      </c>
      <c r="AL3150" s="99"/>
      <c r="AM3150" s="97" t="str">
        <f t="shared" si="167"/>
        <v/>
      </c>
    </row>
    <row r="3151" spans="10:39" x14ac:dyDescent="0.25">
      <c r="J3151" s="59">
        <f>'Inventory Ref Sheet'!AK3151</f>
        <v>0</v>
      </c>
      <c r="K3151" s="59">
        <f>'Inventory Ref Sheet'!AL3151</f>
        <v>0</v>
      </c>
      <c r="L3151" s="59">
        <f>'Inventory Ref Sheet'!AM3151</f>
        <v>0</v>
      </c>
      <c r="M3151" s="59">
        <f>'Inventory Ref Sheet'!AP3151</f>
        <v>0</v>
      </c>
      <c r="N3151" s="59">
        <f>'Inventory Ref Sheet'!AQ3151</f>
        <v>0</v>
      </c>
      <c r="O3151" s="100" t="str">
        <f ca="1">IF('Inventory Ref Sheet'!AS3151&gt;0,YEAR(TODAY())-'Inventory Ref Sheet'!AS3151,"")</f>
        <v/>
      </c>
      <c r="P3151" s="95">
        <f>'Inventory Ref Sheet'!AU3151</f>
        <v>0</v>
      </c>
      <c r="Q3151" s="60">
        <f>'Inventory Ref Sheet'!AV3151</f>
        <v>0</v>
      </c>
      <c r="R3151" s="61"/>
      <c r="S3151" s="100" t="str">
        <f t="shared" si="165"/>
        <v/>
      </c>
      <c r="T3151" s="59">
        <f>'Inventory Ref Sheet'!M3151</f>
        <v>0</v>
      </c>
      <c r="U3151" s="102">
        <f>'Inventory Ref Sheet'!N3151</f>
        <v>0</v>
      </c>
      <c r="V3151" s="59">
        <f>'Inventory Ref Sheet'!O3151</f>
        <v>0</v>
      </c>
      <c r="W3151" s="59">
        <f>'Inventory Ref Sheet'!R3151</f>
        <v>0</v>
      </c>
      <c r="X3151" s="59">
        <f>'Inventory Ref Sheet'!S3151</f>
        <v>0</v>
      </c>
      <c r="Y3151" s="100" t="str">
        <f ca="1">IF('Inventory Ref Sheet'!U3151&gt;0,YEAR(TODAY())-'Inventory Ref Sheet'!U3151,"")</f>
        <v/>
      </c>
      <c r="Z3151" s="95">
        <f>'Inventory Ref Sheet'!W3151</f>
        <v>0</v>
      </c>
      <c r="AA3151" s="60">
        <f>'Inventory Ref Sheet'!X3151</f>
        <v>0</v>
      </c>
      <c r="AB3151" s="61"/>
      <c r="AC3151" s="97" t="str">
        <f t="shared" si="166"/>
        <v/>
      </c>
      <c r="AD3151" s="59">
        <f>'Inventory Ref Sheet'!Y3151</f>
        <v>0</v>
      </c>
      <c r="AE3151" s="59">
        <f>'Inventory Ref Sheet'!Z3151</f>
        <v>0</v>
      </c>
      <c r="AF3151" s="102">
        <f>'Inventory Ref Sheet'!AA3151</f>
        <v>0</v>
      </c>
      <c r="AG3151" s="59">
        <f>'Inventory Ref Sheet'!AD3151</f>
        <v>0</v>
      </c>
      <c r="AH3151" s="59">
        <f>'Inventory Ref Sheet'!AE3151</f>
        <v>0</v>
      </c>
      <c r="AI3151" s="100" t="str">
        <f ca="1">IF('Inventory Ref Sheet'!AG3151&gt;0,YEAR(TODAY())-'Inventory Ref Sheet'!AG3151,"")</f>
        <v/>
      </c>
      <c r="AJ3151" s="99"/>
      <c r="AK3151" s="60">
        <f>'Inventory Ref Sheet'!AJ3151</f>
        <v>0</v>
      </c>
      <c r="AL3151" s="99"/>
      <c r="AM3151" s="97" t="str">
        <f t="shared" si="167"/>
        <v/>
      </c>
    </row>
    <row r="3152" spans="10:39" x14ac:dyDescent="0.25">
      <c r="J3152" s="59">
        <f>'Inventory Ref Sheet'!AK3152</f>
        <v>0</v>
      </c>
      <c r="K3152" s="59">
        <f>'Inventory Ref Sheet'!AL3152</f>
        <v>0</v>
      </c>
      <c r="L3152" s="59">
        <f>'Inventory Ref Sheet'!AM3152</f>
        <v>0</v>
      </c>
      <c r="M3152" s="59">
        <f>'Inventory Ref Sheet'!AP3152</f>
        <v>0</v>
      </c>
      <c r="N3152" s="59">
        <f>'Inventory Ref Sheet'!AQ3152</f>
        <v>0</v>
      </c>
      <c r="O3152" s="100" t="str">
        <f ca="1">IF('Inventory Ref Sheet'!AS3152&gt;0,YEAR(TODAY())-'Inventory Ref Sheet'!AS3152,"")</f>
        <v/>
      </c>
      <c r="P3152" s="95">
        <f>'Inventory Ref Sheet'!AU3152</f>
        <v>0</v>
      </c>
      <c r="Q3152" s="60">
        <f>'Inventory Ref Sheet'!AV3152</f>
        <v>0</v>
      </c>
      <c r="R3152" s="61"/>
      <c r="S3152" s="100" t="str">
        <f t="shared" si="165"/>
        <v/>
      </c>
      <c r="T3152" s="59">
        <f>'Inventory Ref Sheet'!M3152</f>
        <v>0</v>
      </c>
      <c r="U3152" s="102">
        <f>'Inventory Ref Sheet'!N3152</f>
        <v>0</v>
      </c>
      <c r="V3152" s="59">
        <f>'Inventory Ref Sheet'!O3152</f>
        <v>0</v>
      </c>
      <c r="W3152" s="59">
        <f>'Inventory Ref Sheet'!R3152</f>
        <v>0</v>
      </c>
      <c r="X3152" s="59">
        <f>'Inventory Ref Sheet'!S3152</f>
        <v>0</v>
      </c>
      <c r="Y3152" s="100" t="str">
        <f ca="1">IF('Inventory Ref Sheet'!U3152&gt;0,YEAR(TODAY())-'Inventory Ref Sheet'!U3152,"")</f>
        <v/>
      </c>
      <c r="Z3152" s="95">
        <f>'Inventory Ref Sheet'!W3152</f>
        <v>0</v>
      </c>
      <c r="AA3152" s="60">
        <f>'Inventory Ref Sheet'!X3152</f>
        <v>0</v>
      </c>
      <c r="AB3152" s="61"/>
      <c r="AC3152" s="97" t="str">
        <f t="shared" si="166"/>
        <v/>
      </c>
      <c r="AD3152" s="59">
        <f>'Inventory Ref Sheet'!Y3152</f>
        <v>0</v>
      </c>
      <c r="AE3152" s="59">
        <f>'Inventory Ref Sheet'!Z3152</f>
        <v>0</v>
      </c>
      <c r="AF3152" s="102">
        <f>'Inventory Ref Sheet'!AA3152</f>
        <v>0</v>
      </c>
      <c r="AG3152" s="59">
        <f>'Inventory Ref Sheet'!AD3152</f>
        <v>0</v>
      </c>
      <c r="AH3152" s="59">
        <f>'Inventory Ref Sheet'!AE3152</f>
        <v>0</v>
      </c>
      <c r="AI3152" s="100" t="str">
        <f ca="1">IF('Inventory Ref Sheet'!AG3152&gt;0,YEAR(TODAY())-'Inventory Ref Sheet'!AG3152,"")</f>
        <v/>
      </c>
      <c r="AJ3152" s="99"/>
      <c r="AK3152" s="60">
        <f>'Inventory Ref Sheet'!AJ3152</f>
        <v>0</v>
      </c>
      <c r="AL3152" s="99"/>
      <c r="AM3152" s="97" t="str">
        <f t="shared" si="167"/>
        <v/>
      </c>
    </row>
    <row r="3153" spans="10:39" x14ac:dyDescent="0.25">
      <c r="J3153" s="59">
        <f>'Inventory Ref Sheet'!AK3153</f>
        <v>0</v>
      </c>
      <c r="K3153" s="59">
        <f>'Inventory Ref Sheet'!AL3153</f>
        <v>0</v>
      </c>
      <c r="L3153" s="59">
        <f>'Inventory Ref Sheet'!AM3153</f>
        <v>0</v>
      </c>
      <c r="M3153" s="59">
        <f>'Inventory Ref Sheet'!AP3153</f>
        <v>0</v>
      </c>
      <c r="N3153" s="59">
        <f>'Inventory Ref Sheet'!AQ3153</f>
        <v>0</v>
      </c>
      <c r="O3153" s="100" t="str">
        <f ca="1">IF('Inventory Ref Sheet'!AS3153&gt;0,YEAR(TODAY())-'Inventory Ref Sheet'!AS3153,"")</f>
        <v/>
      </c>
      <c r="P3153" s="95">
        <f>'Inventory Ref Sheet'!AU3153</f>
        <v>0</v>
      </c>
      <c r="Q3153" s="60">
        <f>'Inventory Ref Sheet'!AV3153</f>
        <v>0</v>
      </c>
      <c r="R3153" s="61"/>
      <c r="S3153" s="100" t="str">
        <f t="shared" si="165"/>
        <v/>
      </c>
      <c r="T3153" s="59">
        <f>'Inventory Ref Sheet'!M3153</f>
        <v>0</v>
      </c>
      <c r="U3153" s="102">
        <f>'Inventory Ref Sheet'!N3153</f>
        <v>0</v>
      </c>
      <c r="V3153" s="59">
        <f>'Inventory Ref Sheet'!O3153</f>
        <v>0</v>
      </c>
      <c r="W3153" s="59">
        <f>'Inventory Ref Sheet'!R3153</f>
        <v>0</v>
      </c>
      <c r="X3153" s="59">
        <f>'Inventory Ref Sheet'!S3153</f>
        <v>0</v>
      </c>
      <c r="Y3153" s="100" t="str">
        <f ca="1">IF('Inventory Ref Sheet'!U3153&gt;0,YEAR(TODAY())-'Inventory Ref Sheet'!U3153,"")</f>
        <v/>
      </c>
      <c r="Z3153" s="95">
        <f>'Inventory Ref Sheet'!W3153</f>
        <v>0</v>
      </c>
      <c r="AA3153" s="60">
        <f>'Inventory Ref Sheet'!X3153</f>
        <v>0</v>
      </c>
      <c r="AB3153" s="61"/>
      <c r="AC3153" s="97" t="str">
        <f t="shared" si="166"/>
        <v/>
      </c>
      <c r="AD3153" s="59">
        <f>'Inventory Ref Sheet'!Y3153</f>
        <v>0</v>
      </c>
      <c r="AE3153" s="59">
        <f>'Inventory Ref Sheet'!Z3153</f>
        <v>0</v>
      </c>
      <c r="AF3153" s="102">
        <f>'Inventory Ref Sheet'!AA3153</f>
        <v>0</v>
      </c>
      <c r="AG3153" s="59">
        <f>'Inventory Ref Sheet'!AD3153</f>
        <v>0</v>
      </c>
      <c r="AH3153" s="59">
        <f>'Inventory Ref Sheet'!AE3153</f>
        <v>0</v>
      </c>
      <c r="AI3153" s="100" t="str">
        <f ca="1">IF('Inventory Ref Sheet'!AG3153&gt;0,YEAR(TODAY())-'Inventory Ref Sheet'!AG3153,"")</f>
        <v/>
      </c>
      <c r="AJ3153" s="99"/>
      <c r="AK3153" s="60">
        <f>'Inventory Ref Sheet'!AJ3153</f>
        <v>0</v>
      </c>
      <c r="AL3153" s="99"/>
      <c r="AM3153" s="97" t="str">
        <f t="shared" si="167"/>
        <v/>
      </c>
    </row>
    <row r="3154" spans="10:39" x14ac:dyDescent="0.25">
      <c r="J3154" s="59">
        <f>'Inventory Ref Sheet'!AK3154</f>
        <v>0</v>
      </c>
      <c r="K3154" s="59">
        <f>'Inventory Ref Sheet'!AL3154</f>
        <v>0</v>
      </c>
      <c r="L3154" s="59">
        <f>'Inventory Ref Sheet'!AM3154</f>
        <v>0</v>
      </c>
      <c r="M3154" s="59">
        <f>'Inventory Ref Sheet'!AP3154</f>
        <v>0</v>
      </c>
      <c r="N3154" s="59">
        <f>'Inventory Ref Sheet'!AQ3154</f>
        <v>0</v>
      </c>
      <c r="O3154" s="100" t="str">
        <f ca="1">IF('Inventory Ref Sheet'!AS3154&gt;0,YEAR(TODAY())-'Inventory Ref Sheet'!AS3154,"")</f>
        <v/>
      </c>
      <c r="P3154" s="95">
        <f>'Inventory Ref Sheet'!AU3154</f>
        <v>0</v>
      </c>
      <c r="Q3154" s="60">
        <f>'Inventory Ref Sheet'!AV3154</f>
        <v>0</v>
      </c>
      <c r="R3154" s="61"/>
      <c r="S3154" s="100" t="str">
        <f t="shared" si="165"/>
        <v/>
      </c>
      <c r="T3154" s="59">
        <f>'Inventory Ref Sheet'!M3154</f>
        <v>0</v>
      </c>
      <c r="U3154" s="102">
        <f>'Inventory Ref Sheet'!N3154</f>
        <v>0</v>
      </c>
      <c r="V3154" s="59">
        <f>'Inventory Ref Sheet'!O3154</f>
        <v>0</v>
      </c>
      <c r="W3154" s="59">
        <f>'Inventory Ref Sheet'!R3154</f>
        <v>0</v>
      </c>
      <c r="X3154" s="59">
        <f>'Inventory Ref Sheet'!S3154</f>
        <v>0</v>
      </c>
      <c r="Y3154" s="100" t="str">
        <f ca="1">IF('Inventory Ref Sheet'!U3154&gt;0,YEAR(TODAY())-'Inventory Ref Sheet'!U3154,"")</f>
        <v/>
      </c>
      <c r="Z3154" s="95">
        <f>'Inventory Ref Sheet'!W3154</f>
        <v>0</v>
      </c>
      <c r="AA3154" s="60">
        <f>'Inventory Ref Sheet'!X3154</f>
        <v>0</v>
      </c>
      <c r="AB3154" s="61"/>
      <c r="AC3154" s="97" t="str">
        <f t="shared" si="166"/>
        <v/>
      </c>
      <c r="AD3154" s="59">
        <f>'Inventory Ref Sheet'!Y3154</f>
        <v>0</v>
      </c>
      <c r="AE3154" s="59">
        <f>'Inventory Ref Sheet'!Z3154</f>
        <v>0</v>
      </c>
      <c r="AF3154" s="102">
        <f>'Inventory Ref Sheet'!AA3154</f>
        <v>0</v>
      </c>
      <c r="AG3154" s="59">
        <f>'Inventory Ref Sheet'!AD3154</f>
        <v>0</v>
      </c>
      <c r="AH3154" s="59">
        <f>'Inventory Ref Sheet'!AE3154</f>
        <v>0</v>
      </c>
      <c r="AI3154" s="100" t="str">
        <f ca="1">IF('Inventory Ref Sheet'!AG3154&gt;0,YEAR(TODAY())-'Inventory Ref Sheet'!AG3154,"")</f>
        <v/>
      </c>
      <c r="AJ3154" s="99"/>
      <c r="AK3154" s="60">
        <f>'Inventory Ref Sheet'!AJ3154</f>
        <v>0</v>
      </c>
      <c r="AL3154" s="99"/>
      <c r="AM3154" s="97" t="str">
        <f t="shared" si="167"/>
        <v/>
      </c>
    </row>
    <row r="3155" spans="10:39" x14ac:dyDescent="0.25">
      <c r="J3155" s="59">
        <f>'Inventory Ref Sheet'!AK3155</f>
        <v>0</v>
      </c>
      <c r="K3155" s="59">
        <f>'Inventory Ref Sheet'!AL3155</f>
        <v>0</v>
      </c>
      <c r="L3155" s="59">
        <f>'Inventory Ref Sheet'!AM3155</f>
        <v>0</v>
      </c>
      <c r="M3155" s="59">
        <f>'Inventory Ref Sheet'!AP3155</f>
        <v>0</v>
      </c>
      <c r="N3155" s="59">
        <f>'Inventory Ref Sheet'!AQ3155</f>
        <v>0</v>
      </c>
      <c r="O3155" s="100" t="str">
        <f ca="1">IF('Inventory Ref Sheet'!AS3155&gt;0,YEAR(TODAY())-'Inventory Ref Sheet'!AS3155,"")</f>
        <v/>
      </c>
      <c r="P3155" s="95">
        <f>'Inventory Ref Sheet'!AU3155</f>
        <v>0</v>
      </c>
      <c r="Q3155" s="60">
        <f>'Inventory Ref Sheet'!AV3155</f>
        <v>0</v>
      </c>
      <c r="R3155" s="61"/>
      <c r="S3155" s="100" t="str">
        <f t="shared" si="165"/>
        <v/>
      </c>
      <c r="T3155" s="59">
        <f>'Inventory Ref Sheet'!M3155</f>
        <v>0</v>
      </c>
      <c r="U3155" s="102">
        <f>'Inventory Ref Sheet'!N3155</f>
        <v>0</v>
      </c>
      <c r="V3155" s="59">
        <f>'Inventory Ref Sheet'!O3155</f>
        <v>0</v>
      </c>
      <c r="W3155" s="59">
        <f>'Inventory Ref Sheet'!R3155</f>
        <v>0</v>
      </c>
      <c r="X3155" s="59">
        <f>'Inventory Ref Sheet'!S3155</f>
        <v>0</v>
      </c>
      <c r="Y3155" s="100" t="str">
        <f ca="1">IF('Inventory Ref Sheet'!U3155&gt;0,YEAR(TODAY())-'Inventory Ref Sheet'!U3155,"")</f>
        <v/>
      </c>
      <c r="Z3155" s="95">
        <f>'Inventory Ref Sheet'!W3155</f>
        <v>0</v>
      </c>
      <c r="AA3155" s="60">
        <f>'Inventory Ref Sheet'!X3155</f>
        <v>0</v>
      </c>
      <c r="AB3155" s="61"/>
      <c r="AC3155" s="97" t="str">
        <f t="shared" si="166"/>
        <v/>
      </c>
      <c r="AD3155" s="59">
        <f>'Inventory Ref Sheet'!Y3155</f>
        <v>0</v>
      </c>
      <c r="AE3155" s="59">
        <f>'Inventory Ref Sheet'!Z3155</f>
        <v>0</v>
      </c>
      <c r="AF3155" s="102">
        <f>'Inventory Ref Sheet'!AA3155</f>
        <v>0</v>
      </c>
      <c r="AG3155" s="59">
        <f>'Inventory Ref Sheet'!AD3155</f>
        <v>0</v>
      </c>
      <c r="AH3155" s="59">
        <f>'Inventory Ref Sheet'!AE3155</f>
        <v>0</v>
      </c>
      <c r="AI3155" s="100" t="str">
        <f ca="1">IF('Inventory Ref Sheet'!AG3155&gt;0,YEAR(TODAY())-'Inventory Ref Sheet'!AG3155,"")</f>
        <v/>
      </c>
      <c r="AJ3155" s="99"/>
      <c r="AK3155" s="60">
        <f>'Inventory Ref Sheet'!AJ3155</f>
        <v>0</v>
      </c>
      <c r="AL3155" s="99"/>
      <c r="AM3155" s="97" t="str">
        <f t="shared" si="167"/>
        <v/>
      </c>
    </row>
    <row r="3156" spans="10:39" x14ac:dyDescent="0.25">
      <c r="J3156" s="59">
        <f>'Inventory Ref Sheet'!AK3156</f>
        <v>0</v>
      </c>
      <c r="K3156" s="59">
        <f>'Inventory Ref Sheet'!AL3156</f>
        <v>0</v>
      </c>
      <c r="L3156" s="59">
        <f>'Inventory Ref Sheet'!AM3156</f>
        <v>0</v>
      </c>
      <c r="M3156" s="59">
        <f>'Inventory Ref Sheet'!AP3156</f>
        <v>0</v>
      </c>
      <c r="N3156" s="59">
        <f>'Inventory Ref Sheet'!AQ3156</f>
        <v>0</v>
      </c>
      <c r="O3156" s="100" t="str">
        <f ca="1">IF('Inventory Ref Sheet'!AS3156&gt;0,YEAR(TODAY())-'Inventory Ref Sheet'!AS3156,"")</f>
        <v/>
      </c>
      <c r="P3156" s="95">
        <f>'Inventory Ref Sheet'!AU3156</f>
        <v>0</v>
      </c>
      <c r="Q3156" s="60">
        <f>'Inventory Ref Sheet'!AV3156</f>
        <v>0</v>
      </c>
      <c r="R3156" s="61"/>
      <c r="S3156" s="100" t="str">
        <f t="shared" si="165"/>
        <v/>
      </c>
      <c r="T3156" s="59">
        <f>'Inventory Ref Sheet'!M3156</f>
        <v>0</v>
      </c>
      <c r="U3156" s="102">
        <f>'Inventory Ref Sheet'!N3156</f>
        <v>0</v>
      </c>
      <c r="V3156" s="59">
        <f>'Inventory Ref Sheet'!O3156</f>
        <v>0</v>
      </c>
      <c r="W3156" s="59">
        <f>'Inventory Ref Sheet'!R3156</f>
        <v>0</v>
      </c>
      <c r="X3156" s="59">
        <f>'Inventory Ref Sheet'!S3156</f>
        <v>0</v>
      </c>
      <c r="Y3156" s="100" t="str">
        <f ca="1">IF('Inventory Ref Sheet'!U3156&gt;0,YEAR(TODAY())-'Inventory Ref Sheet'!U3156,"")</f>
        <v/>
      </c>
      <c r="Z3156" s="95">
        <f>'Inventory Ref Sheet'!W3156</f>
        <v>0</v>
      </c>
      <c r="AA3156" s="60">
        <f>'Inventory Ref Sheet'!X3156</f>
        <v>0</v>
      </c>
      <c r="AB3156" s="61"/>
      <c r="AC3156" s="97" t="str">
        <f t="shared" si="166"/>
        <v/>
      </c>
      <c r="AD3156" s="59">
        <f>'Inventory Ref Sheet'!Y3156</f>
        <v>0</v>
      </c>
      <c r="AE3156" s="59">
        <f>'Inventory Ref Sheet'!Z3156</f>
        <v>0</v>
      </c>
      <c r="AF3156" s="102">
        <f>'Inventory Ref Sheet'!AA3156</f>
        <v>0</v>
      </c>
      <c r="AG3156" s="59">
        <f>'Inventory Ref Sheet'!AD3156</f>
        <v>0</v>
      </c>
      <c r="AH3156" s="59">
        <f>'Inventory Ref Sheet'!AE3156</f>
        <v>0</v>
      </c>
      <c r="AI3156" s="100" t="str">
        <f ca="1">IF('Inventory Ref Sheet'!AG3156&gt;0,YEAR(TODAY())-'Inventory Ref Sheet'!AG3156,"")</f>
        <v/>
      </c>
      <c r="AJ3156" s="99"/>
      <c r="AK3156" s="60">
        <f>'Inventory Ref Sheet'!AJ3156</f>
        <v>0</v>
      </c>
      <c r="AL3156" s="99"/>
      <c r="AM3156" s="97" t="str">
        <f t="shared" si="167"/>
        <v/>
      </c>
    </row>
    <row r="3157" spans="10:39" x14ac:dyDescent="0.25">
      <c r="J3157" s="59">
        <f>'Inventory Ref Sheet'!AK3157</f>
        <v>0</v>
      </c>
      <c r="K3157" s="59">
        <f>'Inventory Ref Sheet'!AL3157</f>
        <v>0</v>
      </c>
      <c r="L3157" s="59">
        <f>'Inventory Ref Sheet'!AM3157</f>
        <v>0</v>
      </c>
      <c r="M3157" s="59">
        <f>'Inventory Ref Sheet'!AP3157</f>
        <v>0</v>
      </c>
      <c r="N3157" s="59">
        <f>'Inventory Ref Sheet'!AQ3157</f>
        <v>0</v>
      </c>
      <c r="O3157" s="100" t="str">
        <f ca="1">IF('Inventory Ref Sheet'!AS3157&gt;0,YEAR(TODAY())-'Inventory Ref Sheet'!AS3157,"")</f>
        <v/>
      </c>
      <c r="P3157" s="95">
        <f>'Inventory Ref Sheet'!AU3157</f>
        <v>0</v>
      </c>
      <c r="Q3157" s="60">
        <f>'Inventory Ref Sheet'!AV3157</f>
        <v>0</v>
      </c>
      <c r="R3157" s="61"/>
      <c r="S3157" s="100" t="str">
        <f t="shared" si="165"/>
        <v/>
      </c>
      <c r="T3157" s="59">
        <f>'Inventory Ref Sheet'!M3157</f>
        <v>0</v>
      </c>
      <c r="U3157" s="102">
        <f>'Inventory Ref Sheet'!N3157</f>
        <v>0</v>
      </c>
      <c r="V3157" s="59">
        <f>'Inventory Ref Sheet'!O3157</f>
        <v>0</v>
      </c>
      <c r="W3157" s="59">
        <f>'Inventory Ref Sheet'!R3157</f>
        <v>0</v>
      </c>
      <c r="X3157" s="59">
        <f>'Inventory Ref Sheet'!S3157</f>
        <v>0</v>
      </c>
      <c r="Y3157" s="100" t="str">
        <f ca="1">IF('Inventory Ref Sheet'!U3157&gt;0,YEAR(TODAY())-'Inventory Ref Sheet'!U3157,"")</f>
        <v/>
      </c>
      <c r="Z3157" s="95">
        <f>'Inventory Ref Sheet'!W3157</f>
        <v>0</v>
      </c>
      <c r="AA3157" s="60">
        <f>'Inventory Ref Sheet'!X3157</f>
        <v>0</v>
      </c>
      <c r="AB3157" s="61"/>
      <c r="AC3157" s="97" t="str">
        <f t="shared" si="166"/>
        <v/>
      </c>
      <c r="AD3157" s="59">
        <f>'Inventory Ref Sheet'!Y3157</f>
        <v>0</v>
      </c>
      <c r="AE3157" s="59">
        <f>'Inventory Ref Sheet'!Z3157</f>
        <v>0</v>
      </c>
      <c r="AF3157" s="102">
        <f>'Inventory Ref Sheet'!AA3157</f>
        <v>0</v>
      </c>
      <c r="AG3157" s="59">
        <f>'Inventory Ref Sheet'!AD3157</f>
        <v>0</v>
      </c>
      <c r="AH3157" s="59">
        <f>'Inventory Ref Sheet'!AE3157</f>
        <v>0</v>
      </c>
      <c r="AI3157" s="100" t="str">
        <f ca="1">IF('Inventory Ref Sheet'!AG3157&gt;0,YEAR(TODAY())-'Inventory Ref Sheet'!AG3157,"")</f>
        <v/>
      </c>
      <c r="AJ3157" s="99"/>
      <c r="AK3157" s="60">
        <f>'Inventory Ref Sheet'!AJ3157</f>
        <v>0</v>
      </c>
      <c r="AL3157" s="99"/>
      <c r="AM3157" s="97" t="str">
        <f t="shared" si="167"/>
        <v/>
      </c>
    </row>
    <row r="3158" spans="10:39" x14ac:dyDescent="0.25">
      <c r="J3158" s="59">
        <f>'Inventory Ref Sheet'!AK3158</f>
        <v>0</v>
      </c>
      <c r="K3158" s="59">
        <f>'Inventory Ref Sheet'!AL3158</f>
        <v>0</v>
      </c>
      <c r="L3158" s="59">
        <f>'Inventory Ref Sheet'!AM3158</f>
        <v>0</v>
      </c>
      <c r="M3158" s="59">
        <f>'Inventory Ref Sheet'!AP3158</f>
        <v>0</v>
      </c>
      <c r="N3158" s="59">
        <f>'Inventory Ref Sheet'!AQ3158</f>
        <v>0</v>
      </c>
      <c r="O3158" s="100" t="str">
        <f ca="1">IF('Inventory Ref Sheet'!AS3158&gt;0,YEAR(TODAY())-'Inventory Ref Sheet'!AS3158,"")</f>
        <v/>
      </c>
      <c r="P3158" s="95">
        <f>'Inventory Ref Sheet'!AU3158</f>
        <v>0</v>
      </c>
      <c r="Q3158" s="60">
        <f>'Inventory Ref Sheet'!AV3158</f>
        <v>0</v>
      </c>
      <c r="R3158" s="61"/>
      <c r="S3158" s="100" t="str">
        <f t="shared" si="165"/>
        <v/>
      </c>
      <c r="T3158" s="59">
        <f>'Inventory Ref Sheet'!M3158</f>
        <v>0</v>
      </c>
      <c r="U3158" s="102">
        <f>'Inventory Ref Sheet'!N3158</f>
        <v>0</v>
      </c>
      <c r="V3158" s="59">
        <f>'Inventory Ref Sheet'!O3158</f>
        <v>0</v>
      </c>
      <c r="W3158" s="59">
        <f>'Inventory Ref Sheet'!R3158</f>
        <v>0</v>
      </c>
      <c r="X3158" s="59">
        <f>'Inventory Ref Sheet'!S3158</f>
        <v>0</v>
      </c>
      <c r="Y3158" s="100" t="str">
        <f ca="1">IF('Inventory Ref Sheet'!U3158&gt;0,YEAR(TODAY())-'Inventory Ref Sheet'!U3158,"")</f>
        <v/>
      </c>
      <c r="Z3158" s="95">
        <f>'Inventory Ref Sheet'!W3158</f>
        <v>0</v>
      </c>
      <c r="AA3158" s="60">
        <f>'Inventory Ref Sheet'!X3158</f>
        <v>0</v>
      </c>
      <c r="AB3158" s="61"/>
      <c r="AC3158" s="97" t="str">
        <f t="shared" si="166"/>
        <v/>
      </c>
      <c r="AD3158" s="59">
        <f>'Inventory Ref Sheet'!Y3158</f>
        <v>0</v>
      </c>
      <c r="AE3158" s="59">
        <f>'Inventory Ref Sheet'!Z3158</f>
        <v>0</v>
      </c>
      <c r="AF3158" s="102">
        <f>'Inventory Ref Sheet'!AA3158</f>
        <v>0</v>
      </c>
      <c r="AG3158" s="59">
        <f>'Inventory Ref Sheet'!AD3158</f>
        <v>0</v>
      </c>
      <c r="AH3158" s="59">
        <f>'Inventory Ref Sheet'!AE3158</f>
        <v>0</v>
      </c>
      <c r="AI3158" s="100" t="str">
        <f ca="1">IF('Inventory Ref Sheet'!AG3158&gt;0,YEAR(TODAY())-'Inventory Ref Sheet'!AG3158,"")</f>
        <v/>
      </c>
      <c r="AJ3158" s="99"/>
      <c r="AK3158" s="60">
        <f>'Inventory Ref Sheet'!AJ3158</f>
        <v>0</v>
      </c>
      <c r="AL3158" s="99"/>
      <c r="AM3158" s="97" t="str">
        <f t="shared" si="167"/>
        <v/>
      </c>
    </row>
    <row r="3159" spans="10:39" x14ac:dyDescent="0.25">
      <c r="J3159" s="59">
        <f>'Inventory Ref Sheet'!AK3159</f>
        <v>0</v>
      </c>
      <c r="K3159" s="59">
        <f>'Inventory Ref Sheet'!AL3159</f>
        <v>0</v>
      </c>
      <c r="L3159" s="59">
        <f>'Inventory Ref Sheet'!AM3159</f>
        <v>0</v>
      </c>
      <c r="M3159" s="59">
        <f>'Inventory Ref Sheet'!AP3159</f>
        <v>0</v>
      </c>
      <c r="N3159" s="59">
        <f>'Inventory Ref Sheet'!AQ3159</f>
        <v>0</v>
      </c>
      <c r="O3159" s="100" t="str">
        <f ca="1">IF('Inventory Ref Sheet'!AS3159&gt;0,YEAR(TODAY())-'Inventory Ref Sheet'!AS3159,"")</f>
        <v/>
      </c>
      <c r="P3159" s="95">
        <f>'Inventory Ref Sheet'!AU3159</f>
        <v>0</v>
      </c>
      <c r="Q3159" s="60">
        <f>'Inventory Ref Sheet'!AV3159</f>
        <v>0</v>
      </c>
      <c r="R3159" s="61"/>
      <c r="S3159" s="100" t="str">
        <f t="shared" si="165"/>
        <v/>
      </c>
      <c r="T3159" s="59">
        <f>'Inventory Ref Sheet'!M3159</f>
        <v>0</v>
      </c>
      <c r="U3159" s="102">
        <f>'Inventory Ref Sheet'!N3159</f>
        <v>0</v>
      </c>
      <c r="V3159" s="59">
        <f>'Inventory Ref Sheet'!O3159</f>
        <v>0</v>
      </c>
      <c r="W3159" s="59">
        <f>'Inventory Ref Sheet'!R3159</f>
        <v>0</v>
      </c>
      <c r="X3159" s="59">
        <f>'Inventory Ref Sheet'!S3159</f>
        <v>0</v>
      </c>
      <c r="Y3159" s="100" t="str">
        <f ca="1">IF('Inventory Ref Sheet'!U3159&gt;0,YEAR(TODAY())-'Inventory Ref Sheet'!U3159,"")</f>
        <v/>
      </c>
      <c r="Z3159" s="95">
        <f>'Inventory Ref Sheet'!W3159</f>
        <v>0</v>
      </c>
      <c r="AA3159" s="60">
        <f>'Inventory Ref Sheet'!X3159</f>
        <v>0</v>
      </c>
      <c r="AB3159" s="61"/>
      <c r="AC3159" s="97" t="str">
        <f t="shared" si="166"/>
        <v/>
      </c>
      <c r="AD3159" s="59">
        <f>'Inventory Ref Sheet'!Y3159</f>
        <v>0</v>
      </c>
      <c r="AE3159" s="59">
        <f>'Inventory Ref Sheet'!Z3159</f>
        <v>0</v>
      </c>
      <c r="AF3159" s="102">
        <f>'Inventory Ref Sheet'!AA3159</f>
        <v>0</v>
      </c>
      <c r="AG3159" s="59">
        <f>'Inventory Ref Sheet'!AD3159</f>
        <v>0</v>
      </c>
      <c r="AH3159" s="59">
        <f>'Inventory Ref Sheet'!AE3159</f>
        <v>0</v>
      </c>
      <c r="AI3159" s="100" t="str">
        <f ca="1">IF('Inventory Ref Sheet'!AG3159&gt;0,YEAR(TODAY())-'Inventory Ref Sheet'!AG3159,"")</f>
        <v/>
      </c>
      <c r="AJ3159" s="99"/>
      <c r="AK3159" s="60">
        <f>'Inventory Ref Sheet'!AJ3159</f>
        <v>0</v>
      </c>
      <c r="AL3159" s="99"/>
      <c r="AM3159" s="97" t="str">
        <f t="shared" si="167"/>
        <v/>
      </c>
    </row>
    <row r="3160" spans="10:39" x14ac:dyDescent="0.25">
      <c r="J3160" s="59">
        <f>'Inventory Ref Sheet'!AK3160</f>
        <v>0</v>
      </c>
      <c r="K3160" s="59">
        <f>'Inventory Ref Sheet'!AL3160</f>
        <v>0</v>
      </c>
      <c r="L3160" s="59">
        <f>'Inventory Ref Sheet'!AM3160</f>
        <v>0</v>
      </c>
      <c r="M3160" s="59">
        <f>'Inventory Ref Sheet'!AP3160</f>
        <v>0</v>
      </c>
      <c r="N3160" s="59">
        <f>'Inventory Ref Sheet'!AQ3160</f>
        <v>0</v>
      </c>
      <c r="O3160" s="100" t="str">
        <f ca="1">IF('Inventory Ref Sheet'!AS3160&gt;0,YEAR(TODAY())-'Inventory Ref Sheet'!AS3160,"")</f>
        <v/>
      </c>
      <c r="P3160" s="95">
        <f>'Inventory Ref Sheet'!AU3160</f>
        <v>0</v>
      </c>
      <c r="Q3160" s="60">
        <f>'Inventory Ref Sheet'!AV3160</f>
        <v>0</v>
      </c>
      <c r="R3160" s="61"/>
      <c r="S3160" s="100" t="str">
        <f t="shared" si="165"/>
        <v/>
      </c>
      <c r="T3160" s="59">
        <f>'Inventory Ref Sheet'!M3160</f>
        <v>0</v>
      </c>
      <c r="U3160" s="102">
        <f>'Inventory Ref Sheet'!N3160</f>
        <v>0</v>
      </c>
      <c r="V3160" s="59">
        <f>'Inventory Ref Sheet'!O3160</f>
        <v>0</v>
      </c>
      <c r="W3160" s="59">
        <f>'Inventory Ref Sheet'!R3160</f>
        <v>0</v>
      </c>
      <c r="X3160" s="59">
        <f>'Inventory Ref Sheet'!S3160</f>
        <v>0</v>
      </c>
      <c r="Y3160" s="100" t="str">
        <f ca="1">IF('Inventory Ref Sheet'!U3160&gt;0,YEAR(TODAY())-'Inventory Ref Sheet'!U3160,"")</f>
        <v/>
      </c>
      <c r="Z3160" s="95">
        <f>'Inventory Ref Sheet'!W3160</f>
        <v>0</v>
      </c>
      <c r="AA3160" s="60">
        <f>'Inventory Ref Sheet'!X3160</f>
        <v>0</v>
      </c>
      <c r="AB3160" s="61"/>
      <c r="AC3160" s="97" t="str">
        <f t="shared" si="166"/>
        <v/>
      </c>
      <c r="AD3160" s="59">
        <f>'Inventory Ref Sheet'!Y3160</f>
        <v>0</v>
      </c>
      <c r="AE3160" s="59">
        <f>'Inventory Ref Sheet'!Z3160</f>
        <v>0</v>
      </c>
      <c r="AF3160" s="102">
        <f>'Inventory Ref Sheet'!AA3160</f>
        <v>0</v>
      </c>
      <c r="AG3160" s="59">
        <f>'Inventory Ref Sheet'!AD3160</f>
        <v>0</v>
      </c>
      <c r="AH3160" s="59">
        <f>'Inventory Ref Sheet'!AE3160</f>
        <v>0</v>
      </c>
      <c r="AI3160" s="100" t="str">
        <f ca="1">IF('Inventory Ref Sheet'!AG3160&gt;0,YEAR(TODAY())-'Inventory Ref Sheet'!AG3160,"")</f>
        <v/>
      </c>
      <c r="AJ3160" s="99"/>
      <c r="AK3160" s="60">
        <f>'Inventory Ref Sheet'!AJ3160</f>
        <v>0</v>
      </c>
      <c r="AL3160" s="99"/>
      <c r="AM3160" s="97" t="str">
        <f t="shared" si="167"/>
        <v/>
      </c>
    </row>
    <row r="3161" spans="10:39" x14ac:dyDescent="0.25">
      <c r="J3161" s="59">
        <f>'Inventory Ref Sheet'!AK3161</f>
        <v>0</v>
      </c>
      <c r="K3161" s="59">
        <f>'Inventory Ref Sheet'!AL3161</f>
        <v>0</v>
      </c>
      <c r="L3161" s="59">
        <f>'Inventory Ref Sheet'!AM3161</f>
        <v>0</v>
      </c>
      <c r="M3161" s="59">
        <f>'Inventory Ref Sheet'!AP3161</f>
        <v>0</v>
      </c>
      <c r="N3161" s="59">
        <f>'Inventory Ref Sheet'!AQ3161</f>
        <v>0</v>
      </c>
      <c r="O3161" s="100" t="str">
        <f ca="1">IF('Inventory Ref Sheet'!AS3161&gt;0,YEAR(TODAY())-'Inventory Ref Sheet'!AS3161,"")</f>
        <v/>
      </c>
      <c r="P3161" s="95">
        <f>'Inventory Ref Sheet'!AU3161</f>
        <v>0</v>
      </c>
      <c r="Q3161" s="60">
        <f>'Inventory Ref Sheet'!AV3161</f>
        <v>0</v>
      </c>
      <c r="R3161" s="61"/>
      <c r="S3161" s="100" t="str">
        <f t="shared" si="165"/>
        <v/>
      </c>
      <c r="T3161" s="59">
        <f>'Inventory Ref Sheet'!M3161</f>
        <v>0</v>
      </c>
      <c r="U3161" s="102">
        <f>'Inventory Ref Sheet'!N3161</f>
        <v>0</v>
      </c>
      <c r="V3161" s="59">
        <f>'Inventory Ref Sheet'!O3161</f>
        <v>0</v>
      </c>
      <c r="W3161" s="59">
        <f>'Inventory Ref Sheet'!R3161</f>
        <v>0</v>
      </c>
      <c r="X3161" s="59">
        <f>'Inventory Ref Sheet'!S3161</f>
        <v>0</v>
      </c>
      <c r="Y3161" s="100" t="str">
        <f ca="1">IF('Inventory Ref Sheet'!U3161&gt;0,YEAR(TODAY())-'Inventory Ref Sheet'!U3161,"")</f>
        <v/>
      </c>
      <c r="Z3161" s="95">
        <f>'Inventory Ref Sheet'!W3161</f>
        <v>0</v>
      </c>
      <c r="AA3161" s="60">
        <f>'Inventory Ref Sheet'!X3161</f>
        <v>0</v>
      </c>
      <c r="AB3161" s="61"/>
      <c r="AC3161" s="97" t="str">
        <f t="shared" si="166"/>
        <v/>
      </c>
      <c r="AD3161" s="59">
        <f>'Inventory Ref Sheet'!Y3161</f>
        <v>0</v>
      </c>
      <c r="AE3161" s="59">
        <f>'Inventory Ref Sheet'!Z3161</f>
        <v>0</v>
      </c>
      <c r="AF3161" s="102">
        <f>'Inventory Ref Sheet'!AA3161</f>
        <v>0</v>
      </c>
      <c r="AG3161" s="59">
        <f>'Inventory Ref Sheet'!AD3161</f>
        <v>0</v>
      </c>
      <c r="AH3161" s="59">
        <f>'Inventory Ref Sheet'!AE3161</f>
        <v>0</v>
      </c>
      <c r="AI3161" s="100" t="str">
        <f ca="1">IF('Inventory Ref Sheet'!AG3161&gt;0,YEAR(TODAY())-'Inventory Ref Sheet'!AG3161,"")</f>
        <v/>
      </c>
      <c r="AJ3161" s="99"/>
      <c r="AK3161" s="60">
        <f>'Inventory Ref Sheet'!AJ3161</f>
        <v>0</v>
      </c>
      <c r="AL3161" s="99"/>
      <c r="AM3161" s="97" t="str">
        <f t="shared" si="167"/>
        <v/>
      </c>
    </row>
    <row r="3162" spans="10:39" x14ac:dyDescent="0.25">
      <c r="J3162" s="59">
        <f>'Inventory Ref Sheet'!AK3162</f>
        <v>0</v>
      </c>
      <c r="K3162" s="59">
        <f>'Inventory Ref Sheet'!AL3162</f>
        <v>0</v>
      </c>
      <c r="L3162" s="59">
        <f>'Inventory Ref Sheet'!AM3162</f>
        <v>0</v>
      </c>
      <c r="M3162" s="59">
        <f>'Inventory Ref Sheet'!AP3162</f>
        <v>0</v>
      </c>
      <c r="N3162" s="59">
        <f>'Inventory Ref Sheet'!AQ3162</f>
        <v>0</v>
      </c>
      <c r="O3162" s="100" t="str">
        <f ca="1">IF('Inventory Ref Sheet'!AS3162&gt;0,YEAR(TODAY())-'Inventory Ref Sheet'!AS3162,"")</f>
        <v/>
      </c>
      <c r="P3162" s="95">
        <f>'Inventory Ref Sheet'!AU3162</f>
        <v>0</v>
      </c>
      <c r="Q3162" s="60">
        <f>'Inventory Ref Sheet'!AV3162</f>
        <v>0</v>
      </c>
      <c r="R3162" s="61"/>
      <c r="S3162" s="100" t="str">
        <f t="shared" si="165"/>
        <v/>
      </c>
      <c r="T3162" s="59">
        <f>'Inventory Ref Sheet'!M3162</f>
        <v>0</v>
      </c>
      <c r="U3162" s="102">
        <f>'Inventory Ref Sheet'!N3162</f>
        <v>0</v>
      </c>
      <c r="V3162" s="59">
        <f>'Inventory Ref Sheet'!O3162</f>
        <v>0</v>
      </c>
      <c r="W3162" s="59">
        <f>'Inventory Ref Sheet'!R3162</f>
        <v>0</v>
      </c>
      <c r="X3162" s="59">
        <f>'Inventory Ref Sheet'!S3162</f>
        <v>0</v>
      </c>
      <c r="Y3162" s="100" t="str">
        <f ca="1">IF('Inventory Ref Sheet'!U3162&gt;0,YEAR(TODAY())-'Inventory Ref Sheet'!U3162,"")</f>
        <v/>
      </c>
      <c r="Z3162" s="95">
        <f>'Inventory Ref Sheet'!W3162</f>
        <v>0</v>
      </c>
      <c r="AA3162" s="60">
        <f>'Inventory Ref Sheet'!X3162</f>
        <v>0</v>
      </c>
      <c r="AB3162" s="61"/>
      <c r="AC3162" s="97" t="str">
        <f t="shared" si="166"/>
        <v/>
      </c>
      <c r="AD3162" s="59">
        <f>'Inventory Ref Sheet'!Y3162</f>
        <v>0</v>
      </c>
      <c r="AE3162" s="59">
        <f>'Inventory Ref Sheet'!Z3162</f>
        <v>0</v>
      </c>
      <c r="AF3162" s="102">
        <f>'Inventory Ref Sheet'!AA3162</f>
        <v>0</v>
      </c>
      <c r="AG3162" s="59">
        <f>'Inventory Ref Sheet'!AD3162</f>
        <v>0</v>
      </c>
      <c r="AH3162" s="59">
        <f>'Inventory Ref Sheet'!AE3162</f>
        <v>0</v>
      </c>
      <c r="AI3162" s="100" t="str">
        <f ca="1">IF('Inventory Ref Sheet'!AG3162&gt;0,YEAR(TODAY())-'Inventory Ref Sheet'!AG3162,"")</f>
        <v/>
      </c>
      <c r="AJ3162" s="99"/>
      <c r="AK3162" s="60">
        <f>'Inventory Ref Sheet'!AJ3162</f>
        <v>0</v>
      </c>
      <c r="AL3162" s="99"/>
      <c r="AM3162" s="97" t="str">
        <f t="shared" si="167"/>
        <v/>
      </c>
    </row>
    <row r="3163" spans="10:39" x14ac:dyDescent="0.25">
      <c r="J3163" s="59">
        <f>'Inventory Ref Sheet'!AK3163</f>
        <v>0</v>
      </c>
      <c r="K3163" s="59">
        <f>'Inventory Ref Sheet'!AL3163</f>
        <v>0</v>
      </c>
      <c r="L3163" s="59">
        <f>'Inventory Ref Sheet'!AM3163</f>
        <v>0</v>
      </c>
      <c r="M3163" s="59">
        <f>'Inventory Ref Sheet'!AP3163</f>
        <v>0</v>
      </c>
      <c r="N3163" s="59">
        <f>'Inventory Ref Sheet'!AQ3163</f>
        <v>0</v>
      </c>
      <c r="O3163" s="100" t="str">
        <f ca="1">IF('Inventory Ref Sheet'!AS3163&gt;0,YEAR(TODAY())-'Inventory Ref Sheet'!AS3163,"")</f>
        <v/>
      </c>
      <c r="P3163" s="95">
        <f>'Inventory Ref Sheet'!AU3163</f>
        <v>0</v>
      </c>
      <c r="Q3163" s="60">
        <f>'Inventory Ref Sheet'!AV3163</f>
        <v>0</v>
      </c>
      <c r="R3163" s="61"/>
      <c r="S3163" s="100" t="str">
        <f t="shared" si="165"/>
        <v/>
      </c>
      <c r="T3163" s="59">
        <f>'Inventory Ref Sheet'!M3163</f>
        <v>0</v>
      </c>
      <c r="U3163" s="102">
        <f>'Inventory Ref Sheet'!N3163</f>
        <v>0</v>
      </c>
      <c r="V3163" s="59">
        <f>'Inventory Ref Sheet'!O3163</f>
        <v>0</v>
      </c>
      <c r="W3163" s="59">
        <f>'Inventory Ref Sheet'!R3163</f>
        <v>0</v>
      </c>
      <c r="X3163" s="59">
        <f>'Inventory Ref Sheet'!S3163</f>
        <v>0</v>
      </c>
      <c r="Y3163" s="100" t="str">
        <f ca="1">IF('Inventory Ref Sheet'!U3163&gt;0,YEAR(TODAY())-'Inventory Ref Sheet'!U3163,"")</f>
        <v/>
      </c>
      <c r="Z3163" s="95">
        <f>'Inventory Ref Sheet'!W3163</f>
        <v>0</v>
      </c>
      <c r="AA3163" s="60">
        <f>'Inventory Ref Sheet'!X3163</f>
        <v>0</v>
      </c>
      <c r="AB3163" s="61"/>
      <c r="AC3163" s="97" t="str">
        <f t="shared" si="166"/>
        <v/>
      </c>
      <c r="AD3163" s="59">
        <f>'Inventory Ref Sheet'!Y3163</f>
        <v>0</v>
      </c>
      <c r="AE3163" s="59">
        <f>'Inventory Ref Sheet'!Z3163</f>
        <v>0</v>
      </c>
      <c r="AF3163" s="102">
        <f>'Inventory Ref Sheet'!AA3163</f>
        <v>0</v>
      </c>
      <c r="AG3163" s="59">
        <f>'Inventory Ref Sheet'!AD3163</f>
        <v>0</v>
      </c>
      <c r="AH3163" s="59">
        <f>'Inventory Ref Sheet'!AE3163</f>
        <v>0</v>
      </c>
      <c r="AI3163" s="100" t="str">
        <f ca="1">IF('Inventory Ref Sheet'!AG3163&gt;0,YEAR(TODAY())-'Inventory Ref Sheet'!AG3163,"")</f>
        <v/>
      </c>
      <c r="AJ3163" s="99"/>
      <c r="AK3163" s="60">
        <f>'Inventory Ref Sheet'!AJ3163</f>
        <v>0</v>
      </c>
      <c r="AL3163" s="99"/>
      <c r="AM3163" s="97" t="str">
        <f t="shared" si="167"/>
        <v/>
      </c>
    </row>
    <row r="3164" spans="10:39" x14ac:dyDescent="0.25">
      <c r="J3164" s="59">
        <f>'Inventory Ref Sheet'!AK3164</f>
        <v>0</v>
      </c>
      <c r="K3164" s="59">
        <f>'Inventory Ref Sheet'!AL3164</f>
        <v>0</v>
      </c>
      <c r="L3164" s="59">
        <f>'Inventory Ref Sheet'!AM3164</f>
        <v>0</v>
      </c>
      <c r="M3164" s="59">
        <f>'Inventory Ref Sheet'!AP3164</f>
        <v>0</v>
      </c>
      <c r="N3164" s="59">
        <f>'Inventory Ref Sheet'!AQ3164</f>
        <v>0</v>
      </c>
      <c r="O3164" s="100" t="str">
        <f ca="1">IF('Inventory Ref Sheet'!AS3164&gt;0,YEAR(TODAY())-'Inventory Ref Sheet'!AS3164,"")</f>
        <v/>
      </c>
      <c r="P3164" s="95">
        <f>'Inventory Ref Sheet'!AU3164</f>
        <v>0</v>
      </c>
      <c r="Q3164" s="60">
        <f>'Inventory Ref Sheet'!AV3164</f>
        <v>0</v>
      </c>
      <c r="R3164" s="61"/>
      <c r="S3164" s="100" t="str">
        <f t="shared" si="165"/>
        <v/>
      </c>
      <c r="T3164" s="59">
        <f>'Inventory Ref Sheet'!M3164</f>
        <v>0</v>
      </c>
      <c r="U3164" s="102">
        <f>'Inventory Ref Sheet'!N3164</f>
        <v>0</v>
      </c>
      <c r="V3164" s="59">
        <f>'Inventory Ref Sheet'!O3164</f>
        <v>0</v>
      </c>
      <c r="W3164" s="59">
        <f>'Inventory Ref Sheet'!R3164</f>
        <v>0</v>
      </c>
      <c r="X3164" s="59">
        <f>'Inventory Ref Sheet'!S3164</f>
        <v>0</v>
      </c>
      <c r="Y3164" s="100" t="str">
        <f ca="1">IF('Inventory Ref Sheet'!U3164&gt;0,YEAR(TODAY())-'Inventory Ref Sheet'!U3164,"")</f>
        <v/>
      </c>
      <c r="Z3164" s="95">
        <f>'Inventory Ref Sheet'!W3164</f>
        <v>0</v>
      </c>
      <c r="AA3164" s="60">
        <f>'Inventory Ref Sheet'!X3164</f>
        <v>0</v>
      </c>
      <c r="AB3164" s="61"/>
      <c r="AC3164" s="97" t="str">
        <f t="shared" si="166"/>
        <v/>
      </c>
      <c r="AD3164" s="59">
        <f>'Inventory Ref Sheet'!Y3164</f>
        <v>0</v>
      </c>
      <c r="AE3164" s="59">
        <f>'Inventory Ref Sheet'!Z3164</f>
        <v>0</v>
      </c>
      <c r="AF3164" s="102">
        <f>'Inventory Ref Sheet'!AA3164</f>
        <v>0</v>
      </c>
      <c r="AG3164" s="59">
        <f>'Inventory Ref Sheet'!AD3164</f>
        <v>0</v>
      </c>
      <c r="AH3164" s="59">
        <f>'Inventory Ref Sheet'!AE3164</f>
        <v>0</v>
      </c>
      <c r="AI3164" s="100" t="str">
        <f ca="1">IF('Inventory Ref Sheet'!AG3164&gt;0,YEAR(TODAY())-'Inventory Ref Sheet'!AG3164,"")</f>
        <v/>
      </c>
      <c r="AJ3164" s="99"/>
      <c r="AK3164" s="60">
        <f>'Inventory Ref Sheet'!AJ3164</f>
        <v>0</v>
      </c>
      <c r="AL3164" s="99"/>
      <c r="AM3164" s="97" t="str">
        <f t="shared" si="167"/>
        <v/>
      </c>
    </row>
    <row r="3165" spans="10:39" x14ac:dyDescent="0.25">
      <c r="J3165" s="59">
        <f>'Inventory Ref Sheet'!AK3165</f>
        <v>0</v>
      </c>
      <c r="K3165" s="59">
        <f>'Inventory Ref Sheet'!AL3165</f>
        <v>0</v>
      </c>
      <c r="L3165" s="59">
        <f>'Inventory Ref Sheet'!AM3165</f>
        <v>0</v>
      </c>
      <c r="M3165" s="59">
        <f>'Inventory Ref Sheet'!AP3165</f>
        <v>0</v>
      </c>
      <c r="N3165" s="59">
        <f>'Inventory Ref Sheet'!AQ3165</f>
        <v>0</v>
      </c>
      <c r="O3165" s="100" t="str">
        <f ca="1">IF('Inventory Ref Sheet'!AS3165&gt;0,YEAR(TODAY())-'Inventory Ref Sheet'!AS3165,"")</f>
        <v/>
      </c>
      <c r="P3165" s="95">
        <f>'Inventory Ref Sheet'!AU3165</f>
        <v>0</v>
      </c>
      <c r="Q3165" s="60">
        <f>'Inventory Ref Sheet'!AV3165</f>
        <v>0</v>
      </c>
      <c r="R3165" s="61"/>
      <c r="S3165" s="100" t="str">
        <f t="shared" si="165"/>
        <v/>
      </c>
      <c r="T3165" s="59">
        <f>'Inventory Ref Sheet'!M3165</f>
        <v>0</v>
      </c>
      <c r="U3165" s="102">
        <f>'Inventory Ref Sheet'!N3165</f>
        <v>0</v>
      </c>
      <c r="V3165" s="59">
        <f>'Inventory Ref Sheet'!O3165</f>
        <v>0</v>
      </c>
      <c r="W3165" s="59">
        <f>'Inventory Ref Sheet'!R3165</f>
        <v>0</v>
      </c>
      <c r="X3165" s="59">
        <f>'Inventory Ref Sheet'!S3165</f>
        <v>0</v>
      </c>
      <c r="Y3165" s="100" t="str">
        <f ca="1">IF('Inventory Ref Sheet'!U3165&gt;0,YEAR(TODAY())-'Inventory Ref Sheet'!U3165,"")</f>
        <v/>
      </c>
      <c r="Z3165" s="95">
        <f>'Inventory Ref Sheet'!W3165</f>
        <v>0</v>
      </c>
      <c r="AA3165" s="60">
        <f>'Inventory Ref Sheet'!X3165</f>
        <v>0</v>
      </c>
      <c r="AB3165" s="61"/>
      <c r="AC3165" s="97" t="str">
        <f t="shared" si="166"/>
        <v/>
      </c>
      <c r="AD3165" s="59">
        <f>'Inventory Ref Sheet'!Y3165</f>
        <v>0</v>
      </c>
      <c r="AE3165" s="59">
        <f>'Inventory Ref Sheet'!Z3165</f>
        <v>0</v>
      </c>
      <c r="AF3165" s="102">
        <f>'Inventory Ref Sheet'!AA3165</f>
        <v>0</v>
      </c>
      <c r="AG3165" s="59">
        <f>'Inventory Ref Sheet'!AD3165</f>
        <v>0</v>
      </c>
      <c r="AH3165" s="59">
        <f>'Inventory Ref Sheet'!AE3165</f>
        <v>0</v>
      </c>
      <c r="AI3165" s="100" t="str">
        <f ca="1">IF('Inventory Ref Sheet'!AG3165&gt;0,YEAR(TODAY())-'Inventory Ref Sheet'!AG3165,"")</f>
        <v/>
      </c>
      <c r="AJ3165" s="99"/>
      <c r="AK3165" s="60">
        <f>'Inventory Ref Sheet'!AJ3165</f>
        <v>0</v>
      </c>
      <c r="AL3165" s="99"/>
      <c r="AM3165" s="97" t="str">
        <f t="shared" si="167"/>
        <v/>
      </c>
    </row>
    <row r="3166" spans="10:39" x14ac:dyDescent="0.25">
      <c r="J3166" s="59">
        <f>'Inventory Ref Sheet'!AK3166</f>
        <v>0</v>
      </c>
      <c r="K3166" s="59">
        <f>'Inventory Ref Sheet'!AL3166</f>
        <v>0</v>
      </c>
      <c r="L3166" s="59">
        <f>'Inventory Ref Sheet'!AM3166</f>
        <v>0</v>
      </c>
      <c r="M3166" s="59">
        <f>'Inventory Ref Sheet'!AP3166</f>
        <v>0</v>
      </c>
      <c r="N3166" s="59">
        <f>'Inventory Ref Sheet'!AQ3166</f>
        <v>0</v>
      </c>
      <c r="O3166" s="100" t="str">
        <f ca="1">IF('Inventory Ref Sheet'!AS3166&gt;0,YEAR(TODAY())-'Inventory Ref Sheet'!AS3166,"")</f>
        <v/>
      </c>
      <c r="P3166" s="95">
        <f>'Inventory Ref Sheet'!AU3166</f>
        <v>0</v>
      </c>
      <c r="Q3166" s="60">
        <f>'Inventory Ref Sheet'!AV3166</f>
        <v>0</v>
      </c>
      <c r="R3166" s="61"/>
      <c r="S3166" s="100" t="str">
        <f t="shared" si="165"/>
        <v/>
      </c>
      <c r="T3166" s="59">
        <f>'Inventory Ref Sheet'!M3166</f>
        <v>0</v>
      </c>
      <c r="U3166" s="102">
        <f>'Inventory Ref Sheet'!N3166</f>
        <v>0</v>
      </c>
      <c r="V3166" s="59">
        <f>'Inventory Ref Sheet'!O3166</f>
        <v>0</v>
      </c>
      <c r="W3166" s="59">
        <f>'Inventory Ref Sheet'!R3166</f>
        <v>0</v>
      </c>
      <c r="X3166" s="59">
        <f>'Inventory Ref Sheet'!S3166</f>
        <v>0</v>
      </c>
      <c r="Y3166" s="100" t="str">
        <f ca="1">IF('Inventory Ref Sheet'!U3166&gt;0,YEAR(TODAY())-'Inventory Ref Sheet'!U3166,"")</f>
        <v/>
      </c>
      <c r="Z3166" s="95">
        <f>'Inventory Ref Sheet'!W3166</f>
        <v>0</v>
      </c>
      <c r="AA3166" s="60">
        <f>'Inventory Ref Sheet'!X3166</f>
        <v>0</v>
      </c>
      <c r="AB3166" s="61"/>
      <c r="AC3166" s="97" t="str">
        <f t="shared" si="166"/>
        <v/>
      </c>
      <c r="AD3166" s="59">
        <f>'Inventory Ref Sheet'!Y3166</f>
        <v>0</v>
      </c>
      <c r="AE3166" s="59">
        <f>'Inventory Ref Sheet'!Z3166</f>
        <v>0</v>
      </c>
      <c r="AF3166" s="102">
        <f>'Inventory Ref Sheet'!AA3166</f>
        <v>0</v>
      </c>
      <c r="AG3166" s="59">
        <f>'Inventory Ref Sheet'!AD3166</f>
        <v>0</v>
      </c>
      <c r="AH3166" s="59">
        <f>'Inventory Ref Sheet'!AE3166</f>
        <v>0</v>
      </c>
      <c r="AI3166" s="100" t="str">
        <f ca="1">IF('Inventory Ref Sheet'!AG3166&gt;0,YEAR(TODAY())-'Inventory Ref Sheet'!AG3166,"")</f>
        <v/>
      </c>
      <c r="AJ3166" s="99"/>
      <c r="AK3166" s="60">
        <f>'Inventory Ref Sheet'!AJ3166</f>
        <v>0</v>
      </c>
      <c r="AL3166" s="99"/>
      <c r="AM3166" s="97" t="str">
        <f t="shared" si="167"/>
        <v/>
      </c>
    </row>
    <row r="3167" spans="10:39" x14ac:dyDescent="0.25">
      <c r="J3167" s="59">
        <f>'Inventory Ref Sheet'!AK3167</f>
        <v>0</v>
      </c>
      <c r="K3167" s="59">
        <f>'Inventory Ref Sheet'!AL3167</f>
        <v>0</v>
      </c>
      <c r="L3167" s="59">
        <f>'Inventory Ref Sheet'!AM3167</f>
        <v>0</v>
      </c>
      <c r="M3167" s="59">
        <f>'Inventory Ref Sheet'!AP3167</f>
        <v>0</v>
      </c>
      <c r="N3167" s="59">
        <f>'Inventory Ref Sheet'!AQ3167</f>
        <v>0</v>
      </c>
      <c r="O3167" s="100" t="str">
        <f ca="1">IF('Inventory Ref Sheet'!AS3167&gt;0,YEAR(TODAY())-'Inventory Ref Sheet'!AS3167,"")</f>
        <v/>
      </c>
      <c r="P3167" s="95">
        <f>'Inventory Ref Sheet'!AU3167</f>
        <v>0</v>
      </c>
      <c r="Q3167" s="60">
        <f>'Inventory Ref Sheet'!AV3167</f>
        <v>0</v>
      </c>
      <c r="R3167" s="61"/>
      <c r="S3167" s="100" t="str">
        <f t="shared" si="165"/>
        <v/>
      </c>
      <c r="T3167" s="59">
        <f>'Inventory Ref Sheet'!M3167</f>
        <v>0</v>
      </c>
      <c r="U3167" s="102">
        <f>'Inventory Ref Sheet'!N3167</f>
        <v>0</v>
      </c>
      <c r="V3167" s="59">
        <f>'Inventory Ref Sheet'!O3167</f>
        <v>0</v>
      </c>
      <c r="W3167" s="59">
        <f>'Inventory Ref Sheet'!R3167</f>
        <v>0</v>
      </c>
      <c r="X3167" s="59">
        <f>'Inventory Ref Sheet'!S3167</f>
        <v>0</v>
      </c>
      <c r="Y3167" s="100" t="str">
        <f ca="1">IF('Inventory Ref Sheet'!U3167&gt;0,YEAR(TODAY())-'Inventory Ref Sheet'!U3167,"")</f>
        <v/>
      </c>
      <c r="Z3167" s="95">
        <f>'Inventory Ref Sheet'!W3167</f>
        <v>0</v>
      </c>
      <c r="AA3167" s="60">
        <f>'Inventory Ref Sheet'!X3167</f>
        <v>0</v>
      </c>
      <c r="AB3167" s="61"/>
      <c r="AC3167" s="97" t="str">
        <f t="shared" si="166"/>
        <v/>
      </c>
      <c r="AD3167" s="59">
        <f>'Inventory Ref Sheet'!Y3167</f>
        <v>0</v>
      </c>
      <c r="AE3167" s="59">
        <f>'Inventory Ref Sheet'!Z3167</f>
        <v>0</v>
      </c>
      <c r="AF3167" s="102">
        <f>'Inventory Ref Sheet'!AA3167</f>
        <v>0</v>
      </c>
      <c r="AG3167" s="59">
        <f>'Inventory Ref Sheet'!AD3167</f>
        <v>0</v>
      </c>
      <c r="AH3167" s="59">
        <f>'Inventory Ref Sheet'!AE3167</f>
        <v>0</v>
      </c>
      <c r="AI3167" s="100" t="str">
        <f ca="1">IF('Inventory Ref Sheet'!AG3167&gt;0,YEAR(TODAY())-'Inventory Ref Sheet'!AG3167,"")</f>
        <v/>
      </c>
      <c r="AJ3167" s="99"/>
      <c r="AK3167" s="60">
        <f>'Inventory Ref Sheet'!AJ3167</f>
        <v>0</v>
      </c>
      <c r="AL3167" s="99"/>
      <c r="AM3167" s="97" t="str">
        <f t="shared" si="167"/>
        <v/>
      </c>
    </row>
    <row r="3168" spans="10:39" x14ac:dyDescent="0.25">
      <c r="J3168" s="59">
        <f>'Inventory Ref Sheet'!AK3168</f>
        <v>0</v>
      </c>
      <c r="K3168" s="59">
        <f>'Inventory Ref Sheet'!AL3168</f>
        <v>0</v>
      </c>
      <c r="L3168" s="59">
        <f>'Inventory Ref Sheet'!AM3168</f>
        <v>0</v>
      </c>
      <c r="M3168" s="59">
        <f>'Inventory Ref Sheet'!AP3168</f>
        <v>0</v>
      </c>
      <c r="N3168" s="59">
        <f>'Inventory Ref Sheet'!AQ3168</f>
        <v>0</v>
      </c>
      <c r="O3168" s="100" t="str">
        <f ca="1">IF('Inventory Ref Sheet'!AS3168&gt;0,YEAR(TODAY())-'Inventory Ref Sheet'!AS3168,"")</f>
        <v/>
      </c>
      <c r="P3168" s="95">
        <f>'Inventory Ref Sheet'!AU3168</f>
        <v>0</v>
      </c>
      <c r="Q3168" s="60">
        <f>'Inventory Ref Sheet'!AV3168</f>
        <v>0</v>
      </c>
      <c r="R3168" s="61"/>
      <c r="S3168" s="100" t="str">
        <f t="shared" si="165"/>
        <v/>
      </c>
      <c r="T3168" s="59">
        <f>'Inventory Ref Sheet'!M3168</f>
        <v>0</v>
      </c>
      <c r="U3168" s="102">
        <f>'Inventory Ref Sheet'!N3168</f>
        <v>0</v>
      </c>
      <c r="V3168" s="59">
        <f>'Inventory Ref Sheet'!O3168</f>
        <v>0</v>
      </c>
      <c r="W3168" s="59">
        <f>'Inventory Ref Sheet'!R3168</f>
        <v>0</v>
      </c>
      <c r="X3168" s="59">
        <f>'Inventory Ref Sheet'!S3168</f>
        <v>0</v>
      </c>
      <c r="Y3168" s="100" t="str">
        <f ca="1">IF('Inventory Ref Sheet'!U3168&gt;0,YEAR(TODAY())-'Inventory Ref Sheet'!U3168,"")</f>
        <v/>
      </c>
      <c r="Z3168" s="95">
        <f>'Inventory Ref Sheet'!W3168</f>
        <v>0</v>
      </c>
      <c r="AA3168" s="60">
        <f>'Inventory Ref Sheet'!X3168</f>
        <v>0</v>
      </c>
      <c r="AB3168" s="61"/>
      <c r="AC3168" s="97" t="str">
        <f t="shared" si="166"/>
        <v/>
      </c>
      <c r="AD3168" s="59">
        <f>'Inventory Ref Sheet'!Y3168</f>
        <v>0</v>
      </c>
      <c r="AE3168" s="59">
        <f>'Inventory Ref Sheet'!Z3168</f>
        <v>0</v>
      </c>
      <c r="AF3168" s="102">
        <f>'Inventory Ref Sheet'!AA3168</f>
        <v>0</v>
      </c>
      <c r="AG3168" s="59">
        <f>'Inventory Ref Sheet'!AD3168</f>
        <v>0</v>
      </c>
      <c r="AH3168" s="59">
        <f>'Inventory Ref Sheet'!AE3168</f>
        <v>0</v>
      </c>
      <c r="AI3168" s="100" t="str">
        <f ca="1">IF('Inventory Ref Sheet'!AG3168&gt;0,YEAR(TODAY())-'Inventory Ref Sheet'!AG3168,"")</f>
        <v/>
      </c>
      <c r="AJ3168" s="99"/>
      <c r="AK3168" s="60">
        <f>'Inventory Ref Sheet'!AJ3168</f>
        <v>0</v>
      </c>
      <c r="AL3168" s="99"/>
      <c r="AM3168" s="97" t="str">
        <f t="shared" si="167"/>
        <v/>
      </c>
    </row>
    <row r="3169" spans="10:39" x14ac:dyDescent="0.25">
      <c r="J3169" s="59">
        <f>'Inventory Ref Sheet'!AK3169</f>
        <v>0</v>
      </c>
      <c r="K3169" s="59">
        <f>'Inventory Ref Sheet'!AL3169</f>
        <v>0</v>
      </c>
      <c r="L3169" s="59">
        <f>'Inventory Ref Sheet'!AM3169</f>
        <v>0</v>
      </c>
      <c r="M3169" s="59">
        <f>'Inventory Ref Sheet'!AP3169</f>
        <v>0</v>
      </c>
      <c r="N3169" s="59">
        <f>'Inventory Ref Sheet'!AQ3169</f>
        <v>0</v>
      </c>
      <c r="O3169" s="100" t="str">
        <f ca="1">IF('Inventory Ref Sheet'!AS3169&gt;0,YEAR(TODAY())-'Inventory Ref Sheet'!AS3169,"")</f>
        <v/>
      </c>
      <c r="P3169" s="95">
        <f>'Inventory Ref Sheet'!AU3169</f>
        <v>0</v>
      </c>
      <c r="Q3169" s="60">
        <f>'Inventory Ref Sheet'!AV3169</f>
        <v>0</v>
      </c>
      <c r="R3169" s="61"/>
      <c r="S3169" s="100" t="str">
        <f t="shared" si="165"/>
        <v/>
      </c>
      <c r="T3169" s="59">
        <f>'Inventory Ref Sheet'!M3169</f>
        <v>0</v>
      </c>
      <c r="U3169" s="102">
        <f>'Inventory Ref Sheet'!N3169</f>
        <v>0</v>
      </c>
      <c r="V3169" s="59">
        <f>'Inventory Ref Sheet'!O3169</f>
        <v>0</v>
      </c>
      <c r="W3169" s="59">
        <f>'Inventory Ref Sheet'!R3169</f>
        <v>0</v>
      </c>
      <c r="X3169" s="59">
        <f>'Inventory Ref Sheet'!S3169</f>
        <v>0</v>
      </c>
      <c r="Y3169" s="100" t="str">
        <f ca="1">IF('Inventory Ref Sheet'!U3169&gt;0,YEAR(TODAY())-'Inventory Ref Sheet'!U3169,"")</f>
        <v/>
      </c>
      <c r="Z3169" s="95">
        <f>'Inventory Ref Sheet'!W3169</f>
        <v>0</v>
      </c>
      <c r="AA3169" s="60">
        <f>'Inventory Ref Sheet'!X3169</f>
        <v>0</v>
      </c>
      <c r="AB3169" s="61"/>
      <c r="AC3169" s="97" t="str">
        <f t="shared" si="166"/>
        <v/>
      </c>
      <c r="AD3169" s="59">
        <f>'Inventory Ref Sheet'!Y3169</f>
        <v>0</v>
      </c>
      <c r="AE3169" s="59">
        <f>'Inventory Ref Sheet'!Z3169</f>
        <v>0</v>
      </c>
      <c r="AF3169" s="102">
        <f>'Inventory Ref Sheet'!AA3169</f>
        <v>0</v>
      </c>
      <c r="AG3169" s="59">
        <f>'Inventory Ref Sheet'!AD3169</f>
        <v>0</v>
      </c>
      <c r="AH3169" s="59">
        <f>'Inventory Ref Sheet'!AE3169</f>
        <v>0</v>
      </c>
      <c r="AI3169" s="100" t="str">
        <f ca="1">IF('Inventory Ref Sheet'!AG3169&gt;0,YEAR(TODAY())-'Inventory Ref Sheet'!AG3169,"")</f>
        <v/>
      </c>
      <c r="AJ3169" s="99"/>
      <c r="AK3169" s="60">
        <f>'Inventory Ref Sheet'!AJ3169</f>
        <v>0</v>
      </c>
      <c r="AL3169" s="99"/>
      <c r="AM3169" s="97" t="str">
        <f t="shared" si="167"/>
        <v/>
      </c>
    </row>
    <row r="3170" spans="10:39" x14ac:dyDescent="0.25">
      <c r="J3170" s="59">
        <f>'Inventory Ref Sheet'!AK3170</f>
        <v>0</v>
      </c>
      <c r="K3170" s="59">
        <f>'Inventory Ref Sheet'!AL3170</f>
        <v>0</v>
      </c>
      <c r="L3170" s="59">
        <f>'Inventory Ref Sheet'!AM3170</f>
        <v>0</v>
      </c>
      <c r="M3170" s="59">
        <f>'Inventory Ref Sheet'!AP3170</f>
        <v>0</v>
      </c>
      <c r="N3170" s="59">
        <f>'Inventory Ref Sheet'!AQ3170</f>
        <v>0</v>
      </c>
      <c r="O3170" s="100" t="str">
        <f ca="1">IF('Inventory Ref Sheet'!AS3170&gt;0,YEAR(TODAY())-'Inventory Ref Sheet'!AS3170,"")</f>
        <v/>
      </c>
      <c r="P3170" s="95">
        <f>'Inventory Ref Sheet'!AU3170</f>
        <v>0</v>
      </c>
      <c r="Q3170" s="60">
        <f>'Inventory Ref Sheet'!AV3170</f>
        <v>0</v>
      </c>
      <c r="R3170" s="61"/>
      <c r="S3170" s="100" t="str">
        <f t="shared" si="165"/>
        <v/>
      </c>
      <c r="T3170" s="59">
        <f>'Inventory Ref Sheet'!M3170</f>
        <v>0</v>
      </c>
      <c r="U3170" s="102">
        <f>'Inventory Ref Sheet'!N3170</f>
        <v>0</v>
      </c>
      <c r="V3170" s="59">
        <f>'Inventory Ref Sheet'!O3170</f>
        <v>0</v>
      </c>
      <c r="W3170" s="59">
        <f>'Inventory Ref Sheet'!R3170</f>
        <v>0</v>
      </c>
      <c r="X3170" s="59">
        <f>'Inventory Ref Sheet'!S3170</f>
        <v>0</v>
      </c>
      <c r="Y3170" s="100" t="str">
        <f ca="1">IF('Inventory Ref Sheet'!U3170&gt;0,YEAR(TODAY())-'Inventory Ref Sheet'!U3170,"")</f>
        <v/>
      </c>
      <c r="Z3170" s="95">
        <f>'Inventory Ref Sheet'!W3170</f>
        <v>0</v>
      </c>
      <c r="AA3170" s="60">
        <f>'Inventory Ref Sheet'!X3170</f>
        <v>0</v>
      </c>
      <c r="AB3170" s="61"/>
      <c r="AC3170" s="97" t="str">
        <f t="shared" si="166"/>
        <v/>
      </c>
      <c r="AD3170" s="59">
        <f>'Inventory Ref Sheet'!Y3170</f>
        <v>0</v>
      </c>
      <c r="AE3170" s="59">
        <f>'Inventory Ref Sheet'!Z3170</f>
        <v>0</v>
      </c>
      <c r="AF3170" s="102">
        <f>'Inventory Ref Sheet'!AA3170</f>
        <v>0</v>
      </c>
      <c r="AG3170" s="59">
        <f>'Inventory Ref Sheet'!AD3170</f>
        <v>0</v>
      </c>
      <c r="AH3170" s="59">
        <f>'Inventory Ref Sheet'!AE3170</f>
        <v>0</v>
      </c>
      <c r="AI3170" s="100" t="str">
        <f ca="1">IF('Inventory Ref Sheet'!AG3170&gt;0,YEAR(TODAY())-'Inventory Ref Sheet'!AG3170,"")</f>
        <v/>
      </c>
      <c r="AJ3170" s="99"/>
      <c r="AK3170" s="60">
        <f>'Inventory Ref Sheet'!AJ3170</f>
        <v>0</v>
      </c>
      <c r="AL3170" s="99"/>
      <c r="AM3170" s="97" t="str">
        <f t="shared" si="167"/>
        <v/>
      </c>
    </row>
    <row r="3171" spans="10:39" x14ac:dyDescent="0.25">
      <c r="J3171" s="59">
        <f>'Inventory Ref Sheet'!AK3171</f>
        <v>0</v>
      </c>
      <c r="K3171" s="59">
        <f>'Inventory Ref Sheet'!AL3171</f>
        <v>0</v>
      </c>
      <c r="L3171" s="59">
        <f>'Inventory Ref Sheet'!AM3171</f>
        <v>0</v>
      </c>
      <c r="M3171" s="59">
        <f>'Inventory Ref Sheet'!AP3171</f>
        <v>0</v>
      </c>
      <c r="N3171" s="59">
        <f>'Inventory Ref Sheet'!AQ3171</f>
        <v>0</v>
      </c>
      <c r="O3171" s="100" t="str">
        <f ca="1">IF('Inventory Ref Sheet'!AS3171&gt;0,YEAR(TODAY())-'Inventory Ref Sheet'!AS3171,"")</f>
        <v/>
      </c>
      <c r="P3171" s="95">
        <f>'Inventory Ref Sheet'!AU3171</f>
        <v>0</v>
      </c>
      <c r="Q3171" s="60">
        <f>'Inventory Ref Sheet'!AV3171</f>
        <v>0</v>
      </c>
      <c r="R3171" s="61"/>
      <c r="S3171" s="100" t="str">
        <f t="shared" si="165"/>
        <v/>
      </c>
      <c r="T3171" s="59">
        <f>'Inventory Ref Sheet'!M3171</f>
        <v>0</v>
      </c>
      <c r="U3171" s="102">
        <f>'Inventory Ref Sheet'!N3171</f>
        <v>0</v>
      </c>
      <c r="V3171" s="59">
        <f>'Inventory Ref Sheet'!O3171</f>
        <v>0</v>
      </c>
      <c r="W3171" s="59">
        <f>'Inventory Ref Sheet'!R3171</f>
        <v>0</v>
      </c>
      <c r="X3171" s="59">
        <f>'Inventory Ref Sheet'!S3171</f>
        <v>0</v>
      </c>
      <c r="Y3171" s="100" t="str">
        <f ca="1">IF('Inventory Ref Sheet'!U3171&gt;0,YEAR(TODAY())-'Inventory Ref Sheet'!U3171,"")</f>
        <v/>
      </c>
      <c r="Z3171" s="95">
        <f>'Inventory Ref Sheet'!W3171</f>
        <v>0</v>
      </c>
      <c r="AA3171" s="60">
        <f>'Inventory Ref Sheet'!X3171</f>
        <v>0</v>
      </c>
      <c r="AB3171" s="61"/>
      <c r="AC3171" s="97" t="str">
        <f t="shared" si="166"/>
        <v/>
      </c>
      <c r="AD3171" s="59">
        <f>'Inventory Ref Sheet'!Y3171</f>
        <v>0</v>
      </c>
      <c r="AE3171" s="59">
        <f>'Inventory Ref Sheet'!Z3171</f>
        <v>0</v>
      </c>
      <c r="AF3171" s="102">
        <f>'Inventory Ref Sheet'!AA3171</f>
        <v>0</v>
      </c>
      <c r="AG3171" s="59">
        <f>'Inventory Ref Sheet'!AD3171</f>
        <v>0</v>
      </c>
      <c r="AH3171" s="59">
        <f>'Inventory Ref Sheet'!AE3171</f>
        <v>0</v>
      </c>
      <c r="AI3171" s="100" t="str">
        <f ca="1">IF('Inventory Ref Sheet'!AG3171&gt;0,YEAR(TODAY())-'Inventory Ref Sheet'!AG3171,"")</f>
        <v/>
      </c>
      <c r="AJ3171" s="99"/>
      <c r="AK3171" s="60">
        <f>'Inventory Ref Sheet'!AJ3171</f>
        <v>0</v>
      </c>
      <c r="AL3171" s="99"/>
      <c r="AM3171" s="97" t="str">
        <f t="shared" si="167"/>
        <v/>
      </c>
    </row>
    <row r="3172" spans="10:39" x14ac:dyDescent="0.25">
      <c r="J3172" s="59">
        <f>'Inventory Ref Sheet'!AK3172</f>
        <v>0</v>
      </c>
      <c r="K3172" s="59">
        <f>'Inventory Ref Sheet'!AL3172</f>
        <v>0</v>
      </c>
      <c r="L3172" s="59">
        <f>'Inventory Ref Sheet'!AM3172</f>
        <v>0</v>
      </c>
      <c r="M3172" s="59">
        <f>'Inventory Ref Sheet'!AP3172</f>
        <v>0</v>
      </c>
      <c r="N3172" s="59">
        <f>'Inventory Ref Sheet'!AQ3172</f>
        <v>0</v>
      </c>
      <c r="O3172" s="100" t="str">
        <f ca="1">IF('Inventory Ref Sheet'!AS3172&gt;0,YEAR(TODAY())-'Inventory Ref Sheet'!AS3172,"")</f>
        <v/>
      </c>
      <c r="P3172" s="95">
        <f>'Inventory Ref Sheet'!AU3172</f>
        <v>0</v>
      </c>
      <c r="Q3172" s="60">
        <f>'Inventory Ref Sheet'!AV3172</f>
        <v>0</v>
      </c>
      <c r="R3172" s="61"/>
      <c r="S3172" s="100" t="str">
        <f t="shared" si="165"/>
        <v/>
      </c>
      <c r="T3172" s="59">
        <f>'Inventory Ref Sheet'!M3172</f>
        <v>0</v>
      </c>
      <c r="U3172" s="102">
        <f>'Inventory Ref Sheet'!N3172</f>
        <v>0</v>
      </c>
      <c r="V3172" s="59">
        <f>'Inventory Ref Sheet'!O3172</f>
        <v>0</v>
      </c>
      <c r="W3172" s="59">
        <f>'Inventory Ref Sheet'!R3172</f>
        <v>0</v>
      </c>
      <c r="X3172" s="59">
        <f>'Inventory Ref Sheet'!S3172</f>
        <v>0</v>
      </c>
      <c r="Y3172" s="100" t="str">
        <f ca="1">IF('Inventory Ref Sheet'!U3172&gt;0,YEAR(TODAY())-'Inventory Ref Sheet'!U3172,"")</f>
        <v/>
      </c>
      <c r="Z3172" s="95">
        <f>'Inventory Ref Sheet'!W3172</f>
        <v>0</v>
      </c>
      <c r="AA3172" s="60">
        <f>'Inventory Ref Sheet'!X3172</f>
        <v>0</v>
      </c>
      <c r="AB3172" s="61"/>
      <c r="AC3172" s="97" t="str">
        <f t="shared" si="166"/>
        <v/>
      </c>
      <c r="AD3172" s="59">
        <f>'Inventory Ref Sheet'!Y3172</f>
        <v>0</v>
      </c>
      <c r="AE3172" s="59">
        <f>'Inventory Ref Sheet'!Z3172</f>
        <v>0</v>
      </c>
      <c r="AF3172" s="102">
        <f>'Inventory Ref Sheet'!AA3172</f>
        <v>0</v>
      </c>
      <c r="AG3172" s="59">
        <f>'Inventory Ref Sheet'!AD3172</f>
        <v>0</v>
      </c>
      <c r="AH3172" s="59">
        <f>'Inventory Ref Sheet'!AE3172</f>
        <v>0</v>
      </c>
      <c r="AI3172" s="100" t="str">
        <f ca="1">IF('Inventory Ref Sheet'!AG3172&gt;0,YEAR(TODAY())-'Inventory Ref Sheet'!AG3172,"")</f>
        <v/>
      </c>
      <c r="AJ3172" s="99"/>
      <c r="AK3172" s="60">
        <f>'Inventory Ref Sheet'!AJ3172</f>
        <v>0</v>
      </c>
      <c r="AL3172" s="99"/>
      <c r="AM3172" s="97" t="str">
        <f t="shared" si="167"/>
        <v/>
      </c>
    </row>
    <row r="3173" spans="10:39" x14ac:dyDescent="0.25">
      <c r="J3173" s="59">
        <f>'Inventory Ref Sheet'!AK3173</f>
        <v>0</v>
      </c>
      <c r="K3173" s="59">
        <f>'Inventory Ref Sheet'!AL3173</f>
        <v>0</v>
      </c>
      <c r="L3173" s="59">
        <f>'Inventory Ref Sheet'!AM3173</f>
        <v>0</v>
      </c>
      <c r="M3173" s="59">
        <f>'Inventory Ref Sheet'!AP3173</f>
        <v>0</v>
      </c>
      <c r="N3173" s="59">
        <f>'Inventory Ref Sheet'!AQ3173</f>
        <v>0</v>
      </c>
      <c r="O3173" s="100" t="str">
        <f ca="1">IF('Inventory Ref Sheet'!AS3173&gt;0,YEAR(TODAY())-'Inventory Ref Sheet'!AS3173,"")</f>
        <v/>
      </c>
      <c r="P3173" s="95">
        <f>'Inventory Ref Sheet'!AU3173</f>
        <v>0</v>
      </c>
      <c r="Q3173" s="60">
        <f>'Inventory Ref Sheet'!AV3173</f>
        <v>0</v>
      </c>
      <c r="R3173" s="61"/>
      <c r="S3173" s="100" t="str">
        <f t="shared" si="165"/>
        <v/>
      </c>
      <c r="T3173" s="59">
        <f>'Inventory Ref Sheet'!M3173</f>
        <v>0</v>
      </c>
      <c r="U3173" s="102">
        <f>'Inventory Ref Sheet'!N3173</f>
        <v>0</v>
      </c>
      <c r="V3173" s="59">
        <f>'Inventory Ref Sheet'!O3173</f>
        <v>0</v>
      </c>
      <c r="W3173" s="59">
        <f>'Inventory Ref Sheet'!R3173</f>
        <v>0</v>
      </c>
      <c r="X3173" s="59">
        <f>'Inventory Ref Sheet'!S3173</f>
        <v>0</v>
      </c>
      <c r="Y3173" s="100" t="str">
        <f ca="1">IF('Inventory Ref Sheet'!U3173&gt;0,YEAR(TODAY())-'Inventory Ref Sheet'!U3173,"")</f>
        <v/>
      </c>
      <c r="Z3173" s="95">
        <f>'Inventory Ref Sheet'!W3173</f>
        <v>0</v>
      </c>
      <c r="AA3173" s="60">
        <f>'Inventory Ref Sheet'!X3173</f>
        <v>0</v>
      </c>
      <c r="AB3173" s="61"/>
      <c r="AC3173" s="97" t="str">
        <f t="shared" si="166"/>
        <v/>
      </c>
      <c r="AD3173" s="59">
        <f>'Inventory Ref Sheet'!Y3173</f>
        <v>0</v>
      </c>
      <c r="AE3173" s="59">
        <f>'Inventory Ref Sheet'!Z3173</f>
        <v>0</v>
      </c>
      <c r="AF3173" s="102">
        <f>'Inventory Ref Sheet'!AA3173</f>
        <v>0</v>
      </c>
      <c r="AG3173" s="59">
        <f>'Inventory Ref Sheet'!AD3173</f>
        <v>0</v>
      </c>
      <c r="AH3173" s="59">
        <f>'Inventory Ref Sheet'!AE3173</f>
        <v>0</v>
      </c>
      <c r="AI3173" s="100" t="str">
        <f ca="1">IF('Inventory Ref Sheet'!AG3173&gt;0,YEAR(TODAY())-'Inventory Ref Sheet'!AG3173,"")</f>
        <v/>
      </c>
      <c r="AJ3173" s="99"/>
      <c r="AK3173" s="60">
        <f>'Inventory Ref Sheet'!AJ3173</f>
        <v>0</v>
      </c>
      <c r="AL3173" s="99"/>
      <c r="AM3173" s="97" t="str">
        <f t="shared" si="167"/>
        <v/>
      </c>
    </row>
    <row r="3174" spans="10:39" x14ac:dyDescent="0.25">
      <c r="J3174" s="59">
        <f>'Inventory Ref Sheet'!AK3174</f>
        <v>0</v>
      </c>
      <c r="K3174" s="59">
        <f>'Inventory Ref Sheet'!AL3174</f>
        <v>0</v>
      </c>
      <c r="L3174" s="59">
        <f>'Inventory Ref Sheet'!AM3174</f>
        <v>0</v>
      </c>
      <c r="M3174" s="59">
        <f>'Inventory Ref Sheet'!AP3174</f>
        <v>0</v>
      </c>
      <c r="N3174" s="59">
        <f>'Inventory Ref Sheet'!AQ3174</f>
        <v>0</v>
      </c>
      <c r="O3174" s="100" t="str">
        <f ca="1">IF('Inventory Ref Sheet'!AS3174&gt;0,YEAR(TODAY())-'Inventory Ref Sheet'!AS3174,"")</f>
        <v/>
      </c>
      <c r="P3174" s="95">
        <f>'Inventory Ref Sheet'!AU3174</f>
        <v>0</v>
      </c>
      <c r="Q3174" s="60">
        <f>'Inventory Ref Sheet'!AV3174</f>
        <v>0</v>
      </c>
      <c r="R3174" s="61"/>
      <c r="S3174" s="100" t="str">
        <f t="shared" si="165"/>
        <v/>
      </c>
      <c r="T3174" s="59">
        <f>'Inventory Ref Sheet'!M3174</f>
        <v>0</v>
      </c>
      <c r="U3174" s="102">
        <f>'Inventory Ref Sheet'!N3174</f>
        <v>0</v>
      </c>
      <c r="V3174" s="59">
        <f>'Inventory Ref Sheet'!O3174</f>
        <v>0</v>
      </c>
      <c r="W3174" s="59">
        <f>'Inventory Ref Sheet'!R3174</f>
        <v>0</v>
      </c>
      <c r="X3174" s="59">
        <f>'Inventory Ref Sheet'!S3174</f>
        <v>0</v>
      </c>
      <c r="Y3174" s="100" t="str">
        <f ca="1">IF('Inventory Ref Sheet'!U3174&gt;0,YEAR(TODAY())-'Inventory Ref Sheet'!U3174,"")</f>
        <v/>
      </c>
      <c r="Z3174" s="95">
        <f>'Inventory Ref Sheet'!W3174</f>
        <v>0</v>
      </c>
      <c r="AA3174" s="60">
        <f>'Inventory Ref Sheet'!X3174</f>
        <v>0</v>
      </c>
      <c r="AB3174" s="61"/>
      <c r="AC3174" s="97" t="str">
        <f t="shared" si="166"/>
        <v/>
      </c>
      <c r="AD3174" s="59">
        <f>'Inventory Ref Sheet'!Y3174</f>
        <v>0</v>
      </c>
      <c r="AE3174" s="59">
        <f>'Inventory Ref Sheet'!Z3174</f>
        <v>0</v>
      </c>
      <c r="AF3174" s="102">
        <f>'Inventory Ref Sheet'!AA3174</f>
        <v>0</v>
      </c>
      <c r="AG3174" s="59">
        <f>'Inventory Ref Sheet'!AD3174</f>
        <v>0</v>
      </c>
      <c r="AH3174" s="59">
        <f>'Inventory Ref Sheet'!AE3174</f>
        <v>0</v>
      </c>
      <c r="AI3174" s="100" t="str">
        <f ca="1">IF('Inventory Ref Sheet'!AG3174&gt;0,YEAR(TODAY())-'Inventory Ref Sheet'!AG3174,"")</f>
        <v/>
      </c>
      <c r="AJ3174" s="99"/>
      <c r="AK3174" s="60">
        <f>'Inventory Ref Sheet'!AJ3174</f>
        <v>0</v>
      </c>
      <c r="AL3174" s="99"/>
      <c r="AM3174" s="97" t="str">
        <f t="shared" si="167"/>
        <v/>
      </c>
    </row>
    <row r="3175" spans="10:39" x14ac:dyDescent="0.25">
      <c r="J3175" s="59">
        <f>'Inventory Ref Sheet'!AK3175</f>
        <v>0</v>
      </c>
      <c r="K3175" s="59">
        <f>'Inventory Ref Sheet'!AL3175</f>
        <v>0</v>
      </c>
      <c r="L3175" s="59">
        <f>'Inventory Ref Sheet'!AM3175</f>
        <v>0</v>
      </c>
      <c r="M3175" s="59">
        <f>'Inventory Ref Sheet'!AP3175</f>
        <v>0</v>
      </c>
      <c r="N3175" s="59">
        <f>'Inventory Ref Sheet'!AQ3175</f>
        <v>0</v>
      </c>
      <c r="O3175" s="100" t="str">
        <f ca="1">IF('Inventory Ref Sheet'!AS3175&gt;0,YEAR(TODAY())-'Inventory Ref Sheet'!AS3175,"")</f>
        <v/>
      </c>
      <c r="P3175" s="95">
        <f>'Inventory Ref Sheet'!AU3175</f>
        <v>0</v>
      </c>
      <c r="Q3175" s="60">
        <f>'Inventory Ref Sheet'!AV3175</f>
        <v>0</v>
      </c>
      <c r="R3175" s="61"/>
      <c r="S3175" s="100" t="str">
        <f t="shared" si="165"/>
        <v/>
      </c>
      <c r="T3175" s="59">
        <f>'Inventory Ref Sheet'!M3175</f>
        <v>0</v>
      </c>
      <c r="U3175" s="102">
        <f>'Inventory Ref Sheet'!N3175</f>
        <v>0</v>
      </c>
      <c r="V3175" s="59">
        <f>'Inventory Ref Sheet'!O3175</f>
        <v>0</v>
      </c>
      <c r="W3175" s="59">
        <f>'Inventory Ref Sheet'!R3175</f>
        <v>0</v>
      </c>
      <c r="X3175" s="59">
        <f>'Inventory Ref Sheet'!S3175</f>
        <v>0</v>
      </c>
      <c r="Y3175" s="100" t="str">
        <f ca="1">IF('Inventory Ref Sheet'!U3175&gt;0,YEAR(TODAY())-'Inventory Ref Sheet'!U3175,"")</f>
        <v/>
      </c>
      <c r="Z3175" s="95">
        <f>'Inventory Ref Sheet'!W3175</f>
        <v>0</v>
      </c>
      <c r="AA3175" s="60">
        <f>'Inventory Ref Sheet'!X3175</f>
        <v>0</v>
      </c>
      <c r="AB3175" s="61"/>
      <c r="AC3175" s="97" t="str">
        <f t="shared" si="166"/>
        <v/>
      </c>
      <c r="AD3175" s="59">
        <f>'Inventory Ref Sheet'!Y3175</f>
        <v>0</v>
      </c>
      <c r="AE3175" s="59">
        <f>'Inventory Ref Sheet'!Z3175</f>
        <v>0</v>
      </c>
      <c r="AF3175" s="102">
        <f>'Inventory Ref Sheet'!AA3175</f>
        <v>0</v>
      </c>
      <c r="AG3175" s="59">
        <f>'Inventory Ref Sheet'!AD3175</f>
        <v>0</v>
      </c>
      <c r="AH3175" s="59">
        <f>'Inventory Ref Sheet'!AE3175</f>
        <v>0</v>
      </c>
      <c r="AI3175" s="100" t="str">
        <f ca="1">IF('Inventory Ref Sheet'!AG3175&gt;0,YEAR(TODAY())-'Inventory Ref Sheet'!AG3175,"")</f>
        <v/>
      </c>
      <c r="AJ3175" s="99"/>
      <c r="AK3175" s="60">
        <f>'Inventory Ref Sheet'!AJ3175</f>
        <v>0</v>
      </c>
      <c r="AL3175" s="99"/>
      <c r="AM3175" s="97" t="str">
        <f t="shared" si="167"/>
        <v/>
      </c>
    </row>
    <row r="3176" spans="10:39" x14ac:dyDescent="0.25">
      <c r="J3176" s="59">
        <f>'Inventory Ref Sheet'!AK3176</f>
        <v>0</v>
      </c>
      <c r="K3176" s="59">
        <f>'Inventory Ref Sheet'!AL3176</f>
        <v>0</v>
      </c>
      <c r="L3176" s="59">
        <f>'Inventory Ref Sheet'!AM3176</f>
        <v>0</v>
      </c>
      <c r="M3176" s="59">
        <f>'Inventory Ref Sheet'!AP3176</f>
        <v>0</v>
      </c>
      <c r="N3176" s="59">
        <f>'Inventory Ref Sheet'!AQ3176</f>
        <v>0</v>
      </c>
      <c r="O3176" s="100" t="str">
        <f ca="1">IF('Inventory Ref Sheet'!AS3176&gt;0,YEAR(TODAY())-'Inventory Ref Sheet'!AS3176,"")</f>
        <v/>
      </c>
      <c r="P3176" s="95">
        <f>'Inventory Ref Sheet'!AU3176</f>
        <v>0</v>
      </c>
      <c r="Q3176" s="60">
        <f>'Inventory Ref Sheet'!AV3176</f>
        <v>0</v>
      </c>
      <c r="R3176" s="61"/>
      <c r="S3176" s="100" t="str">
        <f t="shared" si="165"/>
        <v/>
      </c>
      <c r="T3176" s="59">
        <f>'Inventory Ref Sheet'!M3176</f>
        <v>0</v>
      </c>
      <c r="U3176" s="102">
        <f>'Inventory Ref Sheet'!N3176</f>
        <v>0</v>
      </c>
      <c r="V3176" s="59">
        <f>'Inventory Ref Sheet'!O3176</f>
        <v>0</v>
      </c>
      <c r="W3176" s="59">
        <f>'Inventory Ref Sheet'!R3176</f>
        <v>0</v>
      </c>
      <c r="X3176" s="59">
        <f>'Inventory Ref Sheet'!S3176</f>
        <v>0</v>
      </c>
      <c r="Y3176" s="100" t="str">
        <f ca="1">IF('Inventory Ref Sheet'!U3176&gt;0,YEAR(TODAY())-'Inventory Ref Sheet'!U3176,"")</f>
        <v/>
      </c>
      <c r="Z3176" s="95">
        <f>'Inventory Ref Sheet'!W3176</f>
        <v>0</v>
      </c>
      <c r="AA3176" s="60">
        <f>'Inventory Ref Sheet'!X3176</f>
        <v>0</v>
      </c>
      <c r="AB3176" s="61"/>
      <c r="AC3176" s="97" t="str">
        <f t="shared" si="166"/>
        <v/>
      </c>
      <c r="AD3176" s="59">
        <f>'Inventory Ref Sheet'!Y3176</f>
        <v>0</v>
      </c>
      <c r="AE3176" s="59">
        <f>'Inventory Ref Sheet'!Z3176</f>
        <v>0</v>
      </c>
      <c r="AF3176" s="102">
        <f>'Inventory Ref Sheet'!AA3176</f>
        <v>0</v>
      </c>
      <c r="AG3176" s="59">
        <f>'Inventory Ref Sheet'!AD3176</f>
        <v>0</v>
      </c>
      <c r="AH3176" s="59">
        <f>'Inventory Ref Sheet'!AE3176</f>
        <v>0</v>
      </c>
      <c r="AI3176" s="100" t="str">
        <f ca="1">IF('Inventory Ref Sheet'!AG3176&gt;0,YEAR(TODAY())-'Inventory Ref Sheet'!AG3176,"")</f>
        <v/>
      </c>
      <c r="AJ3176" s="99"/>
      <c r="AK3176" s="60">
        <f>'Inventory Ref Sheet'!AJ3176</f>
        <v>0</v>
      </c>
      <c r="AL3176" s="99"/>
      <c r="AM3176" s="97" t="str">
        <f t="shared" si="167"/>
        <v/>
      </c>
    </row>
    <row r="3177" spans="10:39" x14ac:dyDescent="0.25">
      <c r="J3177" s="59">
        <f>'Inventory Ref Sheet'!AK3177</f>
        <v>0</v>
      </c>
      <c r="K3177" s="59">
        <f>'Inventory Ref Sheet'!AL3177</f>
        <v>0</v>
      </c>
      <c r="L3177" s="59">
        <f>'Inventory Ref Sheet'!AM3177</f>
        <v>0</v>
      </c>
      <c r="M3177" s="59">
        <f>'Inventory Ref Sheet'!AP3177</f>
        <v>0</v>
      </c>
      <c r="N3177" s="59">
        <f>'Inventory Ref Sheet'!AQ3177</f>
        <v>0</v>
      </c>
      <c r="O3177" s="100" t="str">
        <f ca="1">IF('Inventory Ref Sheet'!AS3177&gt;0,YEAR(TODAY())-'Inventory Ref Sheet'!AS3177,"")</f>
        <v/>
      </c>
      <c r="P3177" s="95">
        <f>'Inventory Ref Sheet'!AU3177</f>
        <v>0</v>
      </c>
      <c r="Q3177" s="60">
        <f>'Inventory Ref Sheet'!AV3177</f>
        <v>0</v>
      </c>
      <c r="R3177" s="61"/>
      <c r="S3177" s="100" t="str">
        <f t="shared" si="165"/>
        <v/>
      </c>
      <c r="T3177" s="59">
        <f>'Inventory Ref Sheet'!M3177</f>
        <v>0</v>
      </c>
      <c r="U3177" s="102">
        <f>'Inventory Ref Sheet'!N3177</f>
        <v>0</v>
      </c>
      <c r="V3177" s="59">
        <f>'Inventory Ref Sheet'!O3177</f>
        <v>0</v>
      </c>
      <c r="W3177" s="59">
        <f>'Inventory Ref Sheet'!R3177</f>
        <v>0</v>
      </c>
      <c r="X3177" s="59">
        <f>'Inventory Ref Sheet'!S3177</f>
        <v>0</v>
      </c>
      <c r="Y3177" s="100" t="str">
        <f ca="1">IF('Inventory Ref Sheet'!U3177&gt;0,YEAR(TODAY())-'Inventory Ref Sheet'!U3177,"")</f>
        <v/>
      </c>
      <c r="Z3177" s="95">
        <f>'Inventory Ref Sheet'!W3177</f>
        <v>0</v>
      </c>
      <c r="AA3177" s="60">
        <f>'Inventory Ref Sheet'!X3177</f>
        <v>0</v>
      </c>
      <c r="AB3177" s="61"/>
      <c r="AC3177" s="97" t="str">
        <f t="shared" si="166"/>
        <v/>
      </c>
      <c r="AD3177" s="59">
        <f>'Inventory Ref Sheet'!Y3177</f>
        <v>0</v>
      </c>
      <c r="AE3177" s="59">
        <f>'Inventory Ref Sheet'!Z3177</f>
        <v>0</v>
      </c>
      <c r="AF3177" s="102">
        <f>'Inventory Ref Sheet'!AA3177</f>
        <v>0</v>
      </c>
      <c r="AG3177" s="59">
        <f>'Inventory Ref Sheet'!AD3177</f>
        <v>0</v>
      </c>
      <c r="AH3177" s="59">
        <f>'Inventory Ref Sheet'!AE3177</f>
        <v>0</v>
      </c>
      <c r="AI3177" s="100" t="str">
        <f ca="1">IF('Inventory Ref Sheet'!AG3177&gt;0,YEAR(TODAY())-'Inventory Ref Sheet'!AG3177,"")</f>
        <v/>
      </c>
      <c r="AJ3177" s="99"/>
      <c r="AK3177" s="60">
        <f>'Inventory Ref Sheet'!AJ3177</f>
        <v>0</v>
      </c>
      <c r="AL3177" s="99"/>
      <c r="AM3177" s="97" t="str">
        <f t="shared" si="167"/>
        <v/>
      </c>
    </row>
    <row r="3178" spans="10:39" x14ac:dyDescent="0.25">
      <c r="J3178" s="59">
        <f>'Inventory Ref Sheet'!AK3178</f>
        <v>0</v>
      </c>
      <c r="K3178" s="59">
        <f>'Inventory Ref Sheet'!AL3178</f>
        <v>0</v>
      </c>
      <c r="L3178" s="59">
        <f>'Inventory Ref Sheet'!AM3178</f>
        <v>0</v>
      </c>
      <c r="M3178" s="59">
        <f>'Inventory Ref Sheet'!AP3178</f>
        <v>0</v>
      </c>
      <c r="N3178" s="59">
        <f>'Inventory Ref Sheet'!AQ3178</f>
        <v>0</v>
      </c>
      <c r="O3178" s="100" t="str">
        <f ca="1">IF('Inventory Ref Sheet'!AS3178&gt;0,YEAR(TODAY())-'Inventory Ref Sheet'!AS3178,"")</f>
        <v/>
      </c>
      <c r="P3178" s="95">
        <f>'Inventory Ref Sheet'!AU3178</f>
        <v>0</v>
      </c>
      <c r="Q3178" s="60">
        <f>'Inventory Ref Sheet'!AV3178</f>
        <v>0</v>
      </c>
      <c r="R3178" s="61"/>
      <c r="S3178" s="100" t="str">
        <f t="shared" si="165"/>
        <v/>
      </c>
      <c r="T3178" s="59">
        <f>'Inventory Ref Sheet'!M3178</f>
        <v>0</v>
      </c>
      <c r="U3178" s="102">
        <f>'Inventory Ref Sheet'!N3178</f>
        <v>0</v>
      </c>
      <c r="V3178" s="59">
        <f>'Inventory Ref Sheet'!O3178</f>
        <v>0</v>
      </c>
      <c r="W3178" s="59">
        <f>'Inventory Ref Sheet'!R3178</f>
        <v>0</v>
      </c>
      <c r="X3178" s="59">
        <f>'Inventory Ref Sheet'!S3178</f>
        <v>0</v>
      </c>
      <c r="Y3178" s="100" t="str">
        <f ca="1">IF('Inventory Ref Sheet'!U3178&gt;0,YEAR(TODAY())-'Inventory Ref Sheet'!U3178,"")</f>
        <v/>
      </c>
      <c r="Z3178" s="95">
        <f>'Inventory Ref Sheet'!W3178</f>
        <v>0</v>
      </c>
      <c r="AA3178" s="60">
        <f>'Inventory Ref Sheet'!X3178</f>
        <v>0</v>
      </c>
      <c r="AB3178" s="61"/>
      <c r="AC3178" s="97" t="str">
        <f t="shared" si="166"/>
        <v/>
      </c>
      <c r="AD3178" s="59">
        <f>'Inventory Ref Sheet'!Y3178</f>
        <v>0</v>
      </c>
      <c r="AE3178" s="59">
        <f>'Inventory Ref Sheet'!Z3178</f>
        <v>0</v>
      </c>
      <c r="AF3178" s="102">
        <f>'Inventory Ref Sheet'!AA3178</f>
        <v>0</v>
      </c>
      <c r="AG3178" s="59">
        <f>'Inventory Ref Sheet'!AD3178</f>
        <v>0</v>
      </c>
      <c r="AH3178" s="59">
        <f>'Inventory Ref Sheet'!AE3178</f>
        <v>0</v>
      </c>
      <c r="AI3178" s="100" t="str">
        <f ca="1">IF('Inventory Ref Sheet'!AG3178&gt;0,YEAR(TODAY())-'Inventory Ref Sheet'!AG3178,"")</f>
        <v/>
      </c>
      <c r="AJ3178" s="99"/>
      <c r="AK3178" s="60">
        <f>'Inventory Ref Sheet'!AJ3178</f>
        <v>0</v>
      </c>
      <c r="AL3178" s="99"/>
      <c r="AM3178" s="97" t="str">
        <f t="shared" si="167"/>
        <v/>
      </c>
    </row>
    <row r="3179" spans="10:39" x14ac:dyDescent="0.25">
      <c r="J3179" s="59">
        <f>'Inventory Ref Sheet'!AK3179</f>
        <v>0</v>
      </c>
      <c r="K3179" s="59">
        <f>'Inventory Ref Sheet'!AL3179</f>
        <v>0</v>
      </c>
      <c r="L3179" s="59">
        <f>'Inventory Ref Sheet'!AM3179</f>
        <v>0</v>
      </c>
      <c r="M3179" s="59">
        <f>'Inventory Ref Sheet'!AP3179</f>
        <v>0</v>
      </c>
      <c r="N3179" s="59">
        <f>'Inventory Ref Sheet'!AQ3179</f>
        <v>0</v>
      </c>
      <c r="O3179" s="100" t="str">
        <f ca="1">IF('Inventory Ref Sheet'!AS3179&gt;0,YEAR(TODAY())-'Inventory Ref Sheet'!AS3179,"")</f>
        <v/>
      </c>
      <c r="P3179" s="95">
        <f>'Inventory Ref Sheet'!AU3179</f>
        <v>0</v>
      </c>
      <c r="Q3179" s="60">
        <f>'Inventory Ref Sheet'!AV3179</f>
        <v>0</v>
      </c>
      <c r="R3179" s="61"/>
      <c r="S3179" s="100" t="str">
        <f t="shared" si="165"/>
        <v/>
      </c>
      <c r="T3179" s="59">
        <f>'Inventory Ref Sheet'!M3179</f>
        <v>0</v>
      </c>
      <c r="U3179" s="102">
        <f>'Inventory Ref Sheet'!N3179</f>
        <v>0</v>
      </c>
      <c r="V3179" s="59">
        <f>'Inventory Ref Sheet'!O3179</f>
        <v>0</v>
      </c>
      <c r="W3179" s="59">
        <f>'Inventory Ref Sheet'!R3179</f>
        <v>0</v>
      </c>
      <c r="X3179" s="59">
        <f>'Inventory Ref Sheet'!S3179</f>
        <v>0</v>
      </c>
      <c r="Y3179" s="100" t="str">
        <f ca="1">IF('Inventory Ref Sheet'!U3179&gt;0,YEAR(TODAY())-'Inventory Ref Sheet'!U3179,"")</f>
        <v/>
      </c>
      <c r="Z3179" s="95">
        <f>'Inventory Ref Sheet'!W3179</f>
        <v>0</v>
      </c>
      <c r="AA3179" s="60">
        <f>'Inventory Ref Sheet'!X3179</f>
        <v>0</v>
      </c>
      <c r="AB3179" s="61"/>
      <c r="AC3179" s="97" t="str">
        <f t="shared" si="166"/>
        <v/>
      </c>
      <c r="AD3179" s="59">
        <f>'Inventory Ref Sheet'!Y3179</f>
        <v>0</v>
      </c>
      <c r="AE3179" s="59">
        <f>'Inventory Ref Sheet'!Z3179</f>
        <v>0</v>
      </c>
      <c r="AF3179" s="102">
        <f>'Inventory Ref Sheet'!AA3179</f>
        <v>0</v>
      </c>
      <c r="AG3179" s="59">
        <f>'Inventory Ref Sheet'!AD3179</f>
        <v>0</v>
      </c>
      <c r="AH3179" s="59">
        <f>'Inventory Ref Sheet'!AE3179</f>
        <v>0</v>
      </c>
      <c r="AI3179" s="100" t="str">
        <f ca="1">IF('Inventory Ref Sheet'!AG3179&gt;0,YEAR(TODAY())-'Inventory Ref Sheet'!AG3179,"")</f>
        <v/>
      </c>
      <c r="AJ3179" s="99"/>
      <c r="AK3179" s="60">
        <f>'Inventory Ref Sheet'!AJ3179</f>
        <v>0</v>
      </c>
      <c r="AL3179" s="99"/>
      <c r="AM3179" s="97" t="str">
        <f t="shared" si="167"/>
        <v/>
      </c>
    </row>
    <row r="3180" spans="10:39" x14ac:dyDescent="0.25">
      <c r="J3180" s="59">
        <f>'Inventory Ref Sheet'!AK3180</f>
        <v>0</v>
      </c>
      <c r="K3180" s="59">
        <f>'Inventory Ref Sheet'!AL3180</f>
        <v>0</v>
      </c>
      <c r="L3180" s="59">
        <f>'Inventory Ref Sheet'!AM3180</f>
        <v>0</v>
      </c>
      <c r="M3180" s="59">
        <f>'Inventory Ref Sheet'!AP3180</f>
        <v>0</v>
      </c>
      <c r="N3180" s="59">
        <f>'Inventory Ref Sheet'!AQ3180</f>
        <v>0</v>
      </c>
      <c r="O3180" s="100" t="str">
        <f ca="1">IF('Inventory Ref Sheet'!AS3180&gt;0,YEAR(TODAY())-'Inventory Ref Sheet'!AS3180,"")</f>
        <v/>
      </c>
      <c r="P3180" s="95">
        <f>'Inventory Ref Sheet'!AU3180</f>
        <v>0</v>
      </c>
      <c r="Q3180" s="60">
        <f>'Inventory Ref Sheet'!AV3180</f>
        <v>0</v>
      </c>
      <c r="R3180" s="61"/>
      <c r="S3180" s="100" t="str">
        <f t="shared" si="165"/>
        <v/>
      </c>
      <c r="T3180" s="59">
        <f>'Inventory Ref Sheet'!M3180</f>
        <v>0</v>
      </c>
      <c r="U3180" s="102">
        <f>'Inventory Ref Sheet'!N3180</f>
        <v>0</v>
      </c>
      <c r="V3180" s="59">
        <f>'Inventory Ref Sheet'!O3180</f>
        <v>0</v>
      </c>
      <c r="W3180" s="59">
        <f>'Inventory Ref Sheet'!R3180</f>
        <v>0</v>
      </c>
      <c r="X3180" s="59">
        <f>'Inventory Ref Sheet'!S3180</f>
        <v>0</v>
      </c>
      <c r="Y3180" s="100" t="str">
        <f ca="1">IF('Inventory Ref Sheet'!U3180&gt;0,YEAR(TODAY())-'Inventory Ref Sheet'!U3180,"")</f>
        <v/>
      </c>
      <c r="Z3180" s="95">
        <f>'Inventory Ref Sheet'!W3180</f>
        <v>0</v>
      </c>
      <c r="AA3180" s="60">
        <f>'Inventory Ref Sheet'!X3180</f>
        <v>0</v>
      </c>
      <c r="AB3180" s="61"/>
      <c r="AC3180" s="97" t="str">
        <f t="shared" si="166"/>
        <v/>
      </c>
      <c r="AD3180" s="59">
        <f>'Inventory Ref Sheet'!Y3180</f>
        <v>0</v>
      </c>
      <c r="AE3180" s="59">
        <f>'Inventory Ref Sheet'!Z3180</f>
        <v>0</v>
      </c>
      <c r="AF3180" s="102">
        <f>'Inventory Ref Sheet'!AA3180</f>
        <v>0</v>
      </c>
      <c r="AG3180" s="59">
        <f>'Inventory Ref Sheet'!AD3180</f>
        <v>0</v>
      </c>
      <c r="AH3180" s="59">
        <f>'Inventory Ref Sheet'!AE3180</f>
        <v>0</v>
      </c>
      <c r="AI3180" s="100" t="str">
        <f ca="1">IF('Inventory Ref Sheet'!AG3180&gt;0,YEAR(TODAY())-'Inventory Ref Sheet'!AG3180,"")</f>
        <v/>
      </c>
      <c r="AJ3180" s="99"/>
      <c r="AK3180" s="60">
        <f>'Inventory Ref Sheet'!AJ3180</f>
        <v>0</v>
      </c>
      <c r="AL3180" s="99"/>
      <c r="AM3180" s="97" t="str">
        <f t="shared" si="167"/>
        <v/>
      </c>
    </row>
    <row r="3181" spans="10:39" x14ac:dyDescent="0.25">
      <c r="J3181" s="59">
        <f>'Inventory Ref Sheet'!AK3181</f>
        <v>0</v>
      </c>
      <c r="K3181" s="59">
        <f>'Inventory Ref Sheet'!AL3181</f>
        <v>0</v>
      </c>
      <c r="L3181" s="59">
        <f>'Inventory Ref Sheet'!AM3181</f>
        <v>0</v>
      </c>
      <c r="M3181" s="59">
        <f>'Inventory Ref Sheet'!AP3181</f>
        <v>0</v>
      </c>
      <c r="N3181" s="59">
        <f>'Inventory Ref Sheet'!AQ3181</f>
        <v>0</v>
      </c>
      <c r="O3181" s="100" t="str">
        <f ca="1">IF('Inventory Ref Sheet'!AS3181&gt;0,YEAR(TODAY())-'Inventory Ref Sheet'!AS3181,"")</f>
        <v/>
      </c>
      <c r="P3181" s="95">
        <f>'Inventory Ref Sheet'!AU3181</f>
        <v>0</v>
      </c>
      <c r="Q3181" s="60">
        <f>'Inventory Ref Sheet'!AV3181</f>
        <v>0</v>
      </c>
      <c r="R3181" s="61"/>
      <c r="S3181" s="100" t="str">
        <f t="shared" si="165"/>
        <v/>
      </c>
      <c r="T3181" s="59">
        <f>'Inventory Ref Sheet'!M3181</f>
        <v>0</v>
      </c>
      <c r="U3181" s="102">
        <f>'Inventory Ref Sheet'!N3181</f>
        <v>0</v>
      </c>
      <c r="V3181" s="59">
        <f>'Inventory Ref Sheet'!O3181</f>
        <v>0</v>
      </c>
      <c r="W3181" s="59">
        <f>'Inventory Ref Sheet'!R3181</f>
        <v>0</v>
      </c>
      <c r="X3181" s="59">
        <f>'Inventory Ref Sheet'!S3181</f>
        <v>0</v>
      </c>
      <c r="Y3181" s="100" t="str">
        <f ca="1">IF('Inventory Ref Sheet'!U3181&gt;0,YEAR(TODAY())-'Inventory Ref Sheet'!U3181,"")</f>
        <v/>
      </c>
      <c r="Z3181" s="95">
        <f>'Inventory Ref Sheet'!W3181</f>
        <v>0</v>
      </c>
      <c r="AA3181" s="60">
        <f>'Inventory Ref Sheet'!X3181</f>
        <v>0</v>
      </c>
      <c r="AB3181" s="61"/>
      <c r="AC3181" s="97" t="str">
        <f t="shared" si="166"/>
        <v/>
      </c>
      <c r="AD3181" s="59">
        <f>'Inventory Ref Sheet'!Y3181</f>
        <v>0</v>
      </c>
      <c r="AE3181" s="59">
        <f>'Inventory Ref Sheet'!Z3181</f>
        <v>0</v>
      </c>
      <c r="AF3181" s="102">
        <f>'Inventory Ref Sheet'!AA3181</f>
        <v>0</v>
      </c>
      <c r="AG3181" s="59">
        <f>'Inventory Ref Sheet'!AD3181</f>
        <v>0</v>
      </c>
      <c r="AH3181" s="59">
        <f>'Inventory Ref Sheet'!AE3181</f>
        <v>0</v>
      </c>
      <c r="AI3181" s="100" t="str">
        <f ca="1">IF('Inventory Ref Sheet'!AG3181&gt;0,YEAR(TODAY())-'Inventory Ref Sheet'!AG3181,"")</f>
        <v/>
      </c>
      <c r="AJ3181" s="99"/>
      <c r="AK3181" s="60">
        <f>'Inventory Ref Sheet'!AJ3181</f>
        <v>0</v>
      </c>
      <c r="AL3181" s="99"/>
      <c r="AM3181" s="97" t="str">
        <f t="shared" si="167"/>
        <v/>
      </c>
    </row>
    <row r="3182" spans="10:39" x14ac:dyDescent="0.25">
      <c r="J3182" s="59">
        <f>'Inventory Ref Sheet'!AK3182</f>
        <v>0</v>
      </c>
      <c r="K3182" s="59">
        <f>'Inventory Ref Sheet'!AL3182</f>
        <v>0</v>
      </c>
      <c r="L3182" s="59">
        <f>'Inventory Ref Sheet'!AM3182</f>
        <v>0</v>
      </c>
      <c r="M3182" s="59">
        <f>'Inventory Ref Sheet'!AP3182</f>
        <v>0</v>
      </c>
      <c r="N3182" s="59">
        <f>'Inventory Ref Sheet'!AQ3182</f>
        <v>0</v>
      </c>
      <c r="O3182" s="100" t="str">
        <f ca="1">IF('Inventory Ref Sheet'!AS3182&gt;0,YEAR(TODAY())-'Inventory Ref Sheet'!AS3182,"")</f>
        <v/>
      </c>
      <c r="P3182" s="95">
        <f>'Inventory Ref Sheet'!AU3182</f>
        <v>0</v>
      </c>
      <c r="Q3182" s="60">
        <f>'Inventory Ref Sheet'!AV3182</f>
        <v>0</v>
      </c>
      <c r="R3182" s="61"/>
      <c r="S3182" s="100" t="str">
        <f t="shared" si="165"/>
        <v/>
      </c>
      <c r="T3182" s="59">
        <f>'Inventory Ref Sheet'!M3182</f>
        <v>0</v>
      </c>
      <c r="U3182" s="102">
        <f>'Inventory Ref Sheet'!N3182</f>
        <v>0</v>
      </c>
      <c r="V3182" s="59">
        <f>'Inventory Ref Sheet'!O3182</f>
        <v>0</v>
      </c>
      <c r="W3182" s="59">
        <f>'Inventory Ref Sheet'!R3182</f>
        <v>0</v>
      </c>
      <c r="X3182" s="59">
        <f>'Inventory Ref Sheet'!S3182</f>
        <v>0</v>
      </c>
      <c r="Y3182" s="100" t="str">
        <f ca="1">IF('Inventory Ref Sheet'!U3182&gt;0,YEAR(TODAY())-'Inventory Ref Sheet'!U3182,"")</f>
        <v/>
      </c>
      <c r="Z3182" s="95">
        <f>'Inventory Ref Sheet'!W3182</f>
        <v>0</v>
      </c>
      <c r="AA3182" s="60">
        <f>'Inventory Ref Sheet'!X3182</f>
        <v>0</v>
      </c>
      <c r="AB3182" s="61"/>
      <c r="AC3182" s="97" t="str">
        <f t="shared" si="166"/>
        <v/>
      </c>
      <c r="AD3182" s="59">
        <f>'Inventory Ref Sheet'!Y3182</f>
        <v>0</v>
      </c>
      <c r="AE3182" s="59">
        <f>'Inventory Ref Sheet'!Z3182</f>
        <v>0</v>
      </c>
      <c r="AF3182" s="102">
        <f>'Inventory Ref Sheet'!AA3182</f>
        <v>0</v>
      </c>
      <c r="AG3182" s="59">
        <f>'Inventory Ref Sheet'!AD3182</f>
        <v>0</v>
      </c>
      <c r="AH3182" s="59">
        <f>'Inventory Ref Sheet'!AE3182</f>
        <v>0</v>
      </c>
      <c r="AI3182" s="100" t="str">
        <f ca="1">IF('Inventory Ref Sheet'!AG3182&gt;0,YEAR(TODAY())-'Inventory Ref Sheet'!AG3182,"")</f>
        <v/>
      </c>
      <c r="AJ3182" s="99"/>
      <c r="AK3182" s="60">
        <f>'Inventory Ref Sheet'!AJ3182</f>
        <v>0</v>
      </c>
      <c r="AL3182" s="99"/>
      <c r="AM3182" s="97" t="str">
        <f t="shared" si="167"/>
        <v/>
      </c>
    </row>
    <row r="3183" spans="10:39" x14ac:dyDescent="0.25">
      <c r="J3183" s="59">
        <f>'Inventory Ref Sheet'!AK3183</f>
        <v>0</v>
      </c>
      <c r="K3183" s="59">
        <f>'Inventory Ref Sheet'!AL3183</f>
        <v>0</v>
      </c>
      <c r="L3183" s="59">
        <f>'Inventory Ref Sheet'!AM3183</f>
        <v>0</v>
      </c>
      <c r="M3183" s="59">
        <f>'Inventory Ref Sheet'!AP3183</f>
        <v>0</v>
      </c>
      <c r="N3183" s="59">
        <f>'Inventory Ref Sheet'!AQ3183</f>
        <v>0</v>
      </c>
      <c r="O3183" s="100" t="str">
        <f ca="1">IF('Inventory Ref Sheet'!AS3183&gt;0,YEAR(TODAY())-'Inventory Ref Sheet'!AS3183,"")</f>
        <v/>
      </c>
      <c r="P3183" s="95">
        <f>'Inventory Ref Sheet'!AU3183</f>
        <v>0</v>
      </c>
      <c r="Q3183" s="60">
        <f>'Inventory Ref Sheet'!AV3183</f>
        <v>0</v>
      </c>
      <c r="R3183" s="61"/>
      <c r="S3183" s="100" t="str">
        <f t="shared" si="165"/>
        <v/>
      </c>
      <c r="T3183" s="59">
        <f>'Inventory Ref Sheet'!M3183</f>
        <v>0</v>
      </c>
      <c r="U3183" s="102">
        <f>'Inventory Ref Sheet'!N3183</f>
        <v>0</v>
      </c>
      <c r="V3183" s="59">
        <f>'Inventory Ref Sheet'!O3183</f>
        <v>0</v>
      </c>
      <c r="W3183" s="59">
        <f>'Inventory Ref Sheet'!R3183</f>
        <v>0</v>
      </c>
      <c r="X3183" s="59">
        <f>'Inventory Ref Sheet'!S3183</f>
        <v>0</v>
      </c>
      <c r="Y3183" s="100" t="str">
        <f ca="1">IF('Inventory Ref Sheet'!U3183&gt;0,YEAR(TODAY())-'Inventory Ref Sheet'!U3183,"")</f>
        <v/>
      </c>
      <c r="Z3183" s="95">
        <f>'Inventory Ref Sheet'!W3183</f>
        <v>0</v>
      </c>
      <c r="AA3183" s="60">
        <f>'Inventory Ref Sheet'!X3183</f>
        <v>0</v>
      </c>
      <c r="AB3183" s="61"/>
      <c r="AC3183" s="97" t="str">
        <f t="shared" si="166"/>
        <v/>
      </c>
      <c r="AD3183" s="59">
        <f>'Inventory Ref Sheet'!Y3183</f>
        <v>0</v>
      </c>
      <c r="AE3183" s="59">
        <f>'Inventory Ref Sheet'!Z3183</f>
        <v>0</v>
      </c>
      <c r="AF3183" s="102">
        <f>'Inventory Ref Sheet'!AA3183</f>
        <v>0</v>
      </c>
      <c r="AG3183" s="59">
        <f>'Inventory Ref Sheet'!AD3183</f>
        <v>0</v>
      </c>
      <c r="AH3183" s="59">
        <f>'Inventory Ref Sheet'!AE3183</f>
        <v>0</v>
      </c>
      <c r="AI3183" s="100" t="str">
        <f ca="1">IF('Inventory Ref Sheet'!AG3183&gt;0,YEAR(TODAY())-'Inventory Ref Sheet'!AG3183,"")</f>
        <v/>
      </c>
      <c r="AJ3183" s="99"/>
      <c r="AK3183" s="60">
        <f>'Inventory Ref Sheet'!AJ3183</f>
        <v>0</v>
      </c>
      <c r="AL3183" s="99"/>
      <c r="AM3183" s="97" t="str">
        <f t="shared" si="167"/>
        <v/>
      </c>
    </row>
    <row r="3184" spans="10:39" x14ac:dyDescent="0.25">
      <c r="J3184" s="59">
        <f>'Inventory Ref Sheet'!AK3184</f>
        <v>0</v>
      </c>
      <c r="K3184" s="59">
        <f>'Inventory Ref Sheet'!AL3184</f>
        <v>0</v>
      </c>
      <c r="L3184" s="59">
        <f>'Inventory Ref Sheet'!AM3184</f>
        <v>0</v>
      </c>
      <c r="M3184" s="59">
        <f>'Inventory Ref Sheet'!AP3184</f>
        <v>0</v>
      </c>
      <c r="N3184" s="59">
        <f>'Inventory Ref Sheet'!AQ3184</f>
        <v>0</v>
      </c>
      <c r="O3184" s="100" t="str">
        <f ca="1">IF('Inventory Ref Sheet'!AS3184&gt;0,YEAR(TODAY())-'Inventory Ref Sheet'!AS3184,"")</f>
        <v/>
      </c>
      <c r="P3184" s="95">
        <f>'Inventory Ref Sheet'!AU3184</f>
        <v>0</v>
      </c>
      <c r="Q3184" s="60">
        <f>'Inventory Ref Sheet'!AV3184</f>
        <v>0</v>
      </c>
      <c r="R3184" s="61"/>
      <c r="S3184" s="100" t="str">
        <f t="shared" si="165"/>
        <v/>
      </c>
      <c r="T3184" s="59">
        <f>'Inventory Ref Sheet'!M3184</f>
        <v>0</v>
      </c>
      <c r="U3184" s="102">
        <f>'Inventory Ref Sheet'!N3184</f>
        <v>0</v>
      </c>
      <c r="V3184" s="59">
        <f>'Inventory Ref Sheet'!O3184</f>
        <v>0</v>
      </c>
      <c r="W3184" s="59">
        <f>'Inventory Ref Sheet'!R3184</f>
        <v>0</v>
      </c>
      <c r="X3184" s="59">
        <f>'Inventory Ref Sheet'!S3184</f>
        <v>0</v>
      </c>
      <c r="Y3184" s="100" t="str">
        <f ca="1">IF('Inventory Ref Sheet'!U3184&gt;0,YEAR(TODAY())-'Inventory Ref Sheet'!U3184,"")</f>
        <v/>
      </c>
      <c r="Z3184" s="95">
        <f>'Inventory Ref Sheet'!W3184</f>
        <v>0</v>
      </c>
      <c r="AA3184" s="60">
        <f>'Inventory Ref Sheet'!X3184</f>
        <v>0</v>
      </c>
      <c r="AB3184" s="61"/>
      <c r="AC3184" s="97" t="str">
        <f t="shared" si="166"/>
        <v/>
      </c>
      <c r="AD3184" s="59">
        <f>'Inventory Ref Sheet'!Y3184</f>
        <v>0</v>
      </c>
      <c r="AE3184" s="59">
        <f>'Inventory Ref Sheet'!Z3184</f>
        <v>0</v>
      </c>
      <c r="AF3184" s="102">
        <f>'Inventory Ref Sheet'!AA3184</f>
        <v>0</v>
      </c>
      <c r="AG3184" s="59">
        <f>'Inventory Ref Sheet'!AD3184</f>
        <v>0</v>
      </c>
      <c r="AH3184" s="59">
        <f>'Inventory Ref Sheet'!AE3184</f>
        <v>0</v>
      </c>
      <c r="AI3184" s="100" t="str">
        <f ca="1">IF('Inventory Ref Sheet'!AG3184&gt;0,YEAR(TODAY())-'Inventory Ref Sheet'!AG3184,"")</f>
        <v/>
      </c>
      <c r="AJ3184" s="99"/>
      <c r="AK3184" s="60">
        <f>'Inventory Ref Sheet'!AJ3184</f>
        <v>0</v>
      </c>
      <c r="AL3184" s="99"/>
      <c r="AM3184" s="97" t="str">
        <f t="shared" si="167"/>
        <v/>
      </c>
    </row>
    <row r="3185" spans="10:39" x14ac:dyDescent="0.25">
      <c r="J3185" s="59">
        <f>'Inventory Ref Sheet'!AK3185</f>
        <v>0</v>
      </c>
      <c r="K3185" s="59">
        <f>'Inventory Ref Sheet'!AL3185</f>
        <v>0</v>
      </c>
      <c r="L3185" s="59">
        <f>'Inventory Ref Sheet'!AM3185</f>
        <v>0</v>
      </c>
      <c r="M3185" s="59">
        <f>'Inventory Ref Sheet'!AP3185</f>
        <v>0</v>
      </c>
      <c r="N3185" s="59">
        <f>'Inventory Ref Sheet'!AQ3185</f>
        <v>0</v>
      </c>
      <c r="O3185" s="100" t="str">
        <f ca="1">IF('Inventory Ref Sheet'!AS3185&gt;0,YEAR(TODAY())-'Inventory Ref Sheet'!AS3185,"")</f>
        <v/>
      </c>
      <c r="P3185" s="95">
        <f>'Inventory Ref Sheet'!AU3185</f>
        <v>0</v>
      </c>
      <c r="Q3185" s="60">
        <f>'Inventory Ref Sheet'!AV3185</f>
        <v>0</v>
      </c>
      <c r="R3185" s="61"/>
      <c r="S3185" s="100" t="str">
        <f t="shared" si="165"/>
        <v/>
      </c>
      <c r="T3185" s="59">
        <f>'Inventory Ref Sheet'!M3185</f>
        <v>0</v>
      </c>
      <c r="U3185" s="102">
        <f>'Inventory Ref Sheet'!N3185</f>
        <v>0</v>
      </c>
      <c r="V3185" s="59">
        <f>'Inventory Ref Sheet'!O3185</f>
        <v>0</v>
      </c>
      <c r="W3185" s="59">
        <f>'Inventory Ref Sheet'!R3185</f>
        <v>0</v>
      </c>
      <c r="X3185" s="59">
        <f>'Inventory Ref Sheet'!S3185</f>
        <v>0</v>
      </c>
      <c r="Y3185" s="100" t="str">
        <f ca="1">IF('Inventory Ref Sheet'!U3185&gt;0,YEAR(TODAY())-'Inventory Ref Sheet'!U3185,"")</f>
        <v/>
      </c>
      <c r="Z3185" s="95">
        <f>'Inventory Ref Sheet'!W3185</f>
        <v>0</v>
      </c>
      <c r="AA3185" s="60">
        <f>'Inventory Ref Sheet'!X3185</f>
        <v>0</v>
      </c>
      <c r="AB3185" s="61"/>
      <c r="AC3185" s="97" t="str">
        <f t="shared" si="166"/>
        <v/>
      </c>
      <c r="AD3185" s="59">
        <f>'Inventory Ref Sheet'!Y3185</f>
        <v>0</v>
      </c>
      <c r="AE3185" s="59">
        <f>'Inventory Ref Sheet'!Z3185</f>
        <v>0</v>
      </c>
      <c r="AF3185" s="102">
        <f>'Inventory Ref Sheet'!AA3185</f>
        <v>0</v>
      </c>
      <c r="AG3185" s="59">
        <f>'Inventory Ref Sheet'!AD3185</f>
        <v>0</v>
      </c>
      <c r="AH3185" s="59">
        <f>'Inventory Ref Sheet'!AE3185</f>
        <v>0</v>
      </c>
      <c r="AI3185" s="100" t="str">
        <f ca="1">IF('Inventory Ref Sheet'!AG3185&gt;0,YEAR(TODAY())-'Inventory Ref Sheet'!AG3185,"")</f>
        <v/>
      </c>
      <c r="AJ3185" s="99"/>
      <c r="AK3185" s="60">
        <f>'Inventory Ref Sheet'!AJ3185</f>
        <v>0</v>
      </c>
      <c r="AL3185" s="99"/>
      <c r="AM3185" s="97" t="str">
        <f t="shared" si="167"/>
        <v/>
      </c>
    </row>
    <row r="3186" spans="10:39" x14ac:dyDescent="0.25">
      <c r="J3186" s="59">
        <f>'Inventory Ref Sheet'!AK3186</f>
        <v>0</v>
      </c>
      <c r="K3186" s="59">
        <f>'Inventory Ref Sheet'!AL3186</f>
        <v>0</v>
      </c>
      <c r="L3186" s="59">
        <f>'Inventory Ref Sheet'!AM3186</f>
        <v>0</v>
      </c>
      <c r="M3186" s="59">
        <f>'Inventory Ref Sheet'!AP3186</f>
        <v>0</v>
      </c>
      <c r="N3186" s="59">
        <f>'Inventory Ref Sheet'!AQ3186</f>
        <v>0</v>
      </c>
      <c r="O3186" s="100" t="str">
        <f ca="1">IF('Inventory Ref Sheet'!AS3186&gt;0,YEAR(TODAY())-'Inventory Ref Sheet'!AS3186,"")</f>
        <v/>
      </c>
      <c r="P3186" s="95">
        <f>'Inventory Ref Sheet'!AU3186</f>
        <v>0</v>
      </c>
      <c r="Q3186" s="60">
        <f>'Inventory Ref Sheet'!AV3186</f>
        <v>0</v>
      </c>
      <c r="R3186" s="61"/>
      <c r="S3186" s="100" t="str">
        <f t="shared" si="165"/>
        <v/>
      </c>
      <c r="T3186" s="59">
        <f>'Inventory Ref Sheet'!M3186</f>
        <v>0</v>
      </c>
      <c r="U3186" s="102">
        <f>'Inventory Ref Sheet'!N3186</f>
        <v>0</v>
      </c>
      <c r="V3186" s="59">
        <f>'Inventory Ref Sheet'!O3186</f>
        <v>0</v>
      </c>
      <c r="W3186" s="59">
        <f>'Inventory Ref Sheet'!R3186</f>
        <v>0</v>
      </c>
      <c r="X3186" s="59">
        <f>'Inventory Ref Sheet'!S3186</f>
        <v>0</v>
      </c>
      <c r="Y3186" s="100" t="str">
        <f ca="1">IF('Inventory Ref Sheet'!U3186&gt;0,YEAR(TODAY())-'Inventory Ref Sheet'!U3186,"")</f>
        <v/>
      </c>
      <c r="Z3186" s="95">
        <f>'Inventory Ref Sheet'!W3186</f>
        <v>0</v>
      </c>
      <c r="AA3186" s="60">
        <f>'Inventory Ref Sheet'!X3186</f>
        <v>0</v>
      </c>
      <c r="AB3186" s="61"/>
      <c r="AC3186" s="97" t="str">
        <f t="shared" si="166"/>
        <v/>
      </c>
      <c r="AD3186" s="59">
        <f>'Inventory Ref Sheet'!Y3186</f>
        <v>0</v>
      </c>
      <c r="AE3186" s="59">
        <f>'Inventory Ref Sheet'!Z3186</f>
        <v>0</v>
      </c>
      <c r="AF3186" s="102">
        <f>'Inventory Ref Sheet'!AA3186</f>
        <v>0</v>
      </c>
      <c r="AG3186" s="59">
        <f>'Inventory Ref Sheet'!AD3186</f>
        <v>0</v>
      </c>
      <c r="AH3186" s="59">
        <f>'Inventory Ref Sheet'!AE3186</f>
        <v>0</v>
      </c>
      <c r="AI3186" s="100" t="str">
        <f ca="1">IF('Inventory Ref Sheet'!AG3186&gt;0,YEAR(TODAY())-'Inventory Ref Sheet'!AG3186,"")</f>
        <v/>
      </c>
      <c r="AJ3186" s="99"/>
      <c r="AK3186" s="60">
        <f>'Inventory Ref Sheet'!AJ3186</f>
        <v>0</v>
      </c>
      <c r="AL3186" s="99"/>
      <c r="AM3186" s="97" t="str">
        <f t="shared" si="167"/>
        <v/>
      </c>
    </row>
    <row r="3187" spans="10:39" x14ac:dyDescent="0.25">
      <c r="J3187" s="59">
        <f>'Inventory Ref Sheet'!AK3187</f>
        <v>0</v>
      </c>
      <c r="K3187" s="59">
        <f>'Inventory Ref Sheet'!AL3187</f>
        <v>0</v>
      </c>
      <c r="L3187" s="59">
        <f>'Inventory Ref Sheet'!AM3187</f>
        <v>0</v>
      </c>
      <c r="M3187" s="59">
        <f>'Inventory Ref Sheet'!AP3187</f>
        <v>0</v>
      </c>
      <c r="N3187" s="59">
        <f>'Inventory Ref Sheet'!AQ3187</f>
        <v>0</v>
      </c>
      <c r="O3187" s="100" t="str">
        <f ca="1">IF('Inventory Ref Sheet'!AS3187&gt;0,YEAR(TODAY())-'Inventory Ref Sheet'!AS3187,"")</f>
        <v/>
      </c>
      <c r="P3187" s="95">
        <f>'Inventory Ref Sheet'!AU3187</f>
        <v>0</v>
      </c>
      <c r="Q3187" s="60">
        <f>'Inventory Ref Sheet'!AV3187</f>
        <v>0</v>
      </c>
      <c r="R3187" s="61"/>
      <c r="S3187" s="100" t="str">
        <f t="shared" si="165"/>
        <v/>
      </c>
      <c r="T3187" s="59">
        <f>'Inventory Ref Sheet'!M3187</f>
        <v>0</v>
      </c>
      <c r="U3187" s="102">
        <f>'Inventory Ref Sheet'!N3187</f>
        <v>0</v>
      </c>
      <c r="V3187" s="59">
        <f>'Inventory Ref Sheet'!O3187</f>
        <v>0</v>
      </c>
      <c r="W3187" s="59">
        <f>'Inventory Ref Sheet'!R3187</f>
        <v>0</v>
      </c>
      <c r="X3187" s="59">
        <f>'Inventory Ref Sheet'!S3187</f>
        <v>0</v>
      </c>
      <c r="Y3187" s="100" t="str">
        <f ca="1">IF('Inventory Ref Sheet'!U3187&gt;0,YEAR(TODAY())-'Inventory Ref Sheet'!U3187,"")</f>
        <v/>
      </c>
      <c r="Z3187" s="95">
        <f>'Inventory Ref Sheet'!W3187</f>
        <v>0</v>
      </c>
      <c r="AA3187" s="60">
        <f>'Inventory Ref Sheet'!X3187</f>
        <v>0</v>
      </c>
      <c r="AB3187" s="61"/>
      <c r="AC3187" s="97" t="str">
        <f t="shared" si="166"/>
        <v/>
      </c>
      <c r="AD3187" s="59">
        <f>'Inventory Ref Sheet'!Y3187</f>
        <v>0</v>
      </c>
      <c r="AE3187" s="59">
        <f>'Inventory Ref Sheet'!Z3187</f>
        <v>0</v>
      </c>
      <c r="AF3187" s="102">
        <f>'Inventory Ref Sheet'!AA3187</f>
        <v>0</v>
      </c>
      <c r="AG3187" s="59">
        <f>'Inventory Ref Sheet'!AD3187</f>
        <v>0</v>
      </c>
      <c r="AH3187" s="59">
        <f>'Inventory Ref Sheet'!AE3187</f>
        <v>0</v>
      </c>
      <c r="AI3187" s="100" t="str">
        <f ca="1">IF('Inventory Ref Sheet'!AG3187&gt;0,YEAR(TODAY())-'Inventory Ref Sheet'!AG3187,"")</f>
        <v/>
      </c>
      <c r="AJ3187" s="99"/>
      <c r="AK3187" s="60">
        <f>'Inventory Ref Sheet'!AJ3187</f>
        <v>0</v>
      </c>
      <c r="AL3187" s="99"/>
      <c r="AM3187" s="97" t="str">
        <f t="shared" si="167"/>
        <v/>
      </c>
    </row>
    <row r="3188" spans="10:39" x14ac:dyDescent="0.25">
      <c r="J3188" s="59">
        <f>'Inventory Ref Sheet'!AK3188</f>
        <v>0</v>
      </c>
      <c r="K3188" s="59">
        <f>'Inventory Ref Sheet'!AL3188</f>
        <v>0</v>
      </c>
      <c r="L3188" s="59">
        <f>'Inventory Ref Sheet'!AM3188</f>
        <v>0</v>
      </c>
      <c r="M3188" s="59">
        <f>'Inventory Ref Sheet'!AP3188</f>
        <v>0</v>
      </c>
      <c r="N3188" s="59">
        <f>'Inventory Ref Sheet'!AQ3188</f>
        <v>0</v>
      </c>
      <c r="O3188" s="100" t="str">
        <f ca="1">IF('Inventory Ref Sheet'!AS3188&gt;0,YEAR(TODAY())-'Inventory Ref Sheet'!AS3188,"")</f>
        <v/>
      </c>
      <c r="P3188" s="95">
        <f>'Inventory Ref Sheet'!AU3188</f>
        <v>0</v>
      </c>
      <c r="Q3188" s="60">
        <f>'Inventory Ref Sheet'!AV3188</f>
        <v>0</v>
      </c>
      <c r="R3188" s="61"/>
      <c r="S3188" s="100" t="str">
        <f t="shared" si="165"/>
        <v/>
      </c>
      <c r="T3188" s="59">
        <f>'Inventory Ref Sheet'!M3188</f>
        <v>0</v>
      </c>
      <c r="U3188" s="102">
        <f>'Inventory Ref Sheet'!N3188</f>
        <v>0</v>
      </c>
      <c r="V3188" s="59">
        <f>'Inventory Ref Sheet'!O3188</f>
        <v>0</v>
      </c>
      <c r="W3188" s="59">
        <f>'Inventory Ref Sheet'!R3188</f>
        <v>0</v>
      </c>
      <c r="X3188" s="59">
        <f>'Inventory Ref Sheet'!S3188</f>
        <v>0</v>
      </c>
      <c r="Y3188" s="100" t="str">
        <f ca="1">IF('Inventory Ref Sheet'!U3188&gt;0,YEAR(TODAY())-'Inventory Ref Sheet'!U3188,"")</f>
        <v/>
      </c>
      <c r="Z3188" s="95">
        <f>'Inventory Ref Sheet'!W3188</f>
        <v>0</v>
      </c>
      <c r="AA3188" s="60">
        <f>'Inventory Ref Sheet'!X3188</f>
        <v>0</v>
      </c>
      <c r="AB3188" s="61"/>
      <c r="AC3188" s="97" t="str">
        <f t="shared" si="166"/>
        <v/>
      </c>
      <c r="AD3188" s="59">
        <f>'Inventory Ref Sheet'!Y3188</f>
        <v>0</v>
      </c>
      <c r="AE3188" s="59">
        <f>'Inventory Ref Sheet'!Z3188</f>
        <v>0</v>
      </c>
      <c r="AF3188" s="102">
        <f>'Inventory Ref Sheet'!AA3188</f>
        <v>0</v>
      </c>
      <c r="AG3188" s="59">
        <f>'Inventory Ref Sheet'!AD3188</f>
        <v>0</v>
      </c>
      <c r="AH3188" s="59">
        <f>'Inventory Ref Sheet'!AE3188</f>
        <v>0</v>
      </c>
      <c r="AI3188" s="100" t="str">
        <f ca="1">IF('Inventory Ref Sheet'!AG3188&gt;0,YEAR(TODAY())-'Inventory Ref Sheet'!AG3188,"")</f>
        <v/>
      </c>
      <c r="AJ3188" s="99"/>
      <c r="AK3188" s="60">
        <f>'Inventory Ref Sheet'!AJ3188</f>
        <v>0</v>
      </c>
      <c r="AL3188" s="99"/>
      <c r="AM3188" s="97" t="str">
        <f t="shared" si="167"/>
        <v/>
      </c>
    </row>
    <row r="3189" spans="10:39" x14ac:dyDescent="0.25">
      <c r="J3189" s="59">
        <f>'Inventory Ref Sheet'!AK3189</f>
        <v>0</v>
      </c>
      <c r="K3189" s="59">
        <f>'Inventory Ref Sheet'!AL3189</f>
        <v>0</v>
      </c>
      <c r="L3189" s="59">
        <f>'Inventory Ref Sheet'!AM3189</f>
        <v>0</v>
      </c>
      <c r="M3189" s="59">
        <f>'Inventory Ref Sheet'!AP3189</f>
        <v>0</v>
      </c>
      <c r="N3189" s="59">
        <f>'Inventory Ref Sheet'!AQ3189</f>
        <v>0</v>
      </c>
      <c r="O3189" s="100" t="str">
        <f ca="1">IF('Inventory Ref Sheet'!AS3189&gt;0,YEAR(TODAY())-'Inventory Ref Sheet'!AS3189,"")</f>
        <v/>
      </c>
      <c r="P3189" s="95">
        <f>'Inventory Ref Sheet'!AU3189</f>
        <v>0</v>
      </c>
      <c r="Q3189" s="60">
        <f>'Inventory Ref Sheet'!AV3189</f>
        <v>0</v>
      </c>
      <c r="R3189" s="61"/>
      <c r="S3189" s="100" t="str">
        <f t="shared" si="165"/>
        <v/>
      </c>
      <c r="T3189" s="59">
        <f>'Inventory Ref Sheet'!M3189</f>
        <v>0</v>
      </c>
      <c r="U3189" s="102">
        <f>'Inventory Ref Sheet'!N3189</f>
        <v>0</v>
      </c>
      <c r="V3189" s="59">
        <f>'Inventory Ref Sheet'!O3189</f>
        <v>0</v>
      </c>
      <c r="W3189" s="59">
        <f>'Inventory Ref Sheet'!R3189</f>
        <v>0</v>
      </c>
      <c r="X3189" s="59">
        <f>'Inventory Ref Sheet'!S3189</f>
        <v>0</v>
      </c>
      <c r="Y3189" s="100" t="str">
        <f ca="1">IF('Inventory Ref Sheet'!U3189&gt;0,YEAR(TODAY())-'Inventory Ref Sheet'!U3189,"")</f>
        <v/>
      </c>
      <c r="Z3189" s="95">
        <f>'Inventory Ref Sheet'!W3189</f>
        <v>0</v>
      </c>
      <c r="AA3189" s="60">
        <f>'Inventory Ref Sheet'!X3189</f>
        <v>0</v>
      </c>
      <c r="AB3189" s="61"/>
      <c r="AC3189" s="97" t="str">
        <f t="shared" si="166"/>
        <v/>
      </c>
      <c r="AD3189" s="59">
        <f>'Inventory Ref Sheet'!Y3189</f>
        <v>0</v>
      </c>
      <c r="AE3189" s="59">
        <f>'Inventory Ref Sheet'!Z3189</f>
        <v>0</v>
      </c>
      <c r="AF3189" s="102">
        <f>'Inventory Ref Sheet'!AA3189</f>
        <v>0</v>
      </c>
      <c r="AG3189" s="59">
        <f>'Inventory Ref Sheet'!AD3189</f>
        <v>0</v>
      </c>
      <c r="AH3189" s="59">
        <f>'Inventory Ref Sheet'!AE3189</f>
        <v>0</v>
      </c>
      <c r="AI3189" s="100" t="str">
        <f ca="1">IF('Inventory Ref Sheet'!AG3189&gt;0,YEAR(TODAY())-'Inventory Ref Sheet'!AG3189,"")</f>
        <v/>
      </c>
      <c r="AJ3189" s="99"/>
      <c r="AK3189" s="60">
        <f>'Inventory Ref Sheet'!AJ3189</f>
        <v>0</v>
      </c>
      <c r="AL3189" s="99"/>
      <c r="AM3189" s="97" t="str">
        <f t="shared" si="167"/>
        <v/>
      </c>
    </row>
    <row r="3190" spans="10:39" x14ac:dyDescent="0.25">
      <c r="J3190" s="59">
        <f>'Inventory Ref Sheet'!AK3190</f>
        <v>0</v>
      </c>
      <c r="K3190" s="59">
        <f>'Inventory Ref Sheet'!AL3190</f>
        <v>0</v>
      </c>
      <c r="L3190" s="59">
        <f>'Inventory Ref Sheet'!AM3190</f>
        <v>0</v>
      </c>
      <c r="M3190" s="59">
        <f>'Inventory Ref Sheet'!AP3190</f>
        <v>0</v>
      </c>
      <c r="N3190" s="59">
        <f>'Inventory Ref Sheet'!AQ3190</f>
        <v>0</v>
      </c>
      <c r="O3190" s="100" t="str">
        <f ca="1">IF('Inventory Ref Sheet'!AS3190&gt;0,YEAR(TODAY())-'Inventory Ref Sheet'!AS3190,"")</f>
        <v/>
      </c>
      <c r="P3190" s="95">
        <f>'Inventory Ref Sheet'!AU3190</f>
        <v>0</v>
      </c>
      <c r="Q3190" s="60">
        <f>'Inventory Ref Sheet'!AV3190</f>
        <v>0</v>
      </c>
      <c r="R3190" s="61"/>
      <c r="S3190" s="100" t="str">
        <f t="shared" si="165"/>
        <v/>
      </c>
      <c r="T3190" s="59">
        <f>'Inventory Ref Sheet'!M3190</f>
        <v>0</v>
      </c>
      <c r="U3190" s="102">
        <f>'Inventory Ref Sheet'!N3190</f>
        <v>0</v>
      </c>
      <c r="V3190" s="59">
        <f>'Inventory Ref Sheet'!O3190</f>
        <v>0</v>
      </c>
      <c r="W3190" s="59">
        <f>'Inventory Ref Sheet'!R3190</f>
        <v>0</v>
      </c>
      <c r="X3190" s="59">
        <f>'Inventory Ref Sheet'!S3190</f>
        <v>0</v>
      </c>
      <c r="Y3190" s="100" t="str">
        <f ca="1">IF('Inventory Ref Sheet'!U3190&gt;0,YEAR(TODAY())-'Inventory Ref Sheet'!U3190,"")</f>
        <v/>
      </c>
      <c r="Z3190" s="95">
        <f>'Inventory Ref Sheet'!W3190</f>
        <v>0</v>
      </c>
      <c r="AA3190" s="60">
        <f>'Inventory Ref Sheet'!X3190</f>
        <v>0</v>
      </c>
      <c r="AB3190" s="61"/>
      <c r="AC3190" s="97" t="str">
        <f t="shared" si="166"/>
        <v/>
      </c>
      <c r="AD3190" s="59">
        <f>'Inventory Ref Sheet'!Y3190</f>
        <v>0</v>
      </c>
      <c r="AE3190" s="59">
        <f>'Inventory Ref Sheet'!Z3190</f>
        <v>0</v>
      </c>
      <c r="AF3190" s="102">
        <f>'Inventory Ref Sheet'!AA3190</f>
        <v>0</v>
      </c>
      <c r="AG3190" s="59">
        <f>'Inventory Ref Sheet'!AD3190</f>
        <v>0</v>
      </c>
      <c r="AH3190" s="59">
        <f>'Inventory Ref Sheet'!AE3190</f>
        <v>0</v>
      </c>
      <c r="AI3190" s="100" t="str">
        <f ca="1">IF('Inventory Ref Sheet'!AG3190&gt;0,YEAR(TODAY())-'Inventory Ref Sheet'!AG3190,"")</f>
        <v/>
      </c>
      <c r="AJ3190" s="99"/>
      <c r="AK3190" s="60">
        <f>'Inventory Ref Sheet'!AJ3190</f>
        <v>0</v>
      </c>
      <c r="AL3190" s="99"/>
      <c r="AM3190" s="97" t="str">
        <f t="shared" si="167"/>
        <v/>
      </c>
    </row>
    <row r="3191" spans="10:39" x14ac:dyDescent="0.25">
      <c r="J3191" s="59">
        <f>'Inventory Ref Sheet'!AK3191</f>
        <v>0</v>
      </c>
      <c r="K3191" s="59">
        <f>'Inventory Ref Sheet'!AL3191</f>
        <v>0</v>
      </c>
      <c r="L3191" s="59">
        <f>'Inventory Ref Sheet'!AM3191</f>
        <v>0</v>
      </c>
      <c r="M3191" s="59">
        <f>'Inventory Ref Sheet'!AP3191</f>
        <v>0</v>
      </c>
      <c r="N3191" s="59">
        <f>'Inventory Ref Sheet'!AQ3191</f>
        <v>0</v>
      </c>
      <c r="O3191" s="100" t="str">
        <f ca="1">IF('Inventory Ref Sheet'!AS3191&gt;0,YEAR(TODAY())-'Inventory Ref Sheet'!AS3191,"")</f>
        <v/>
      </c>
      <c r="P3191" s="95">
        <f>'Inventory Ref Sheet'!AU3191</f>
        <v>0</v>
      </c>
      <c r="Q3191" s="60">
        <f>'Inventory Ref Sheet'!AV3191</f>
        <v>0</v>
      </c>
      <c r="R3191" s="61"/>
      <c r="S3191" s="100" t="str">
        <f t="shared" si="165"/>
        <v/>
      </c>
      <c r="T3191" s="59">
        <f>'Inventory Ref Sheet'!M3191</f>
        <v>0</v>
      </c>
      <c r="U3191" s="102">
        <f>'Inventory Ref Sheet'!N3191</f>
        <v>0</v>
      </c>
      <c r="V3191" s="59">
        <f>'Inventory Ref Sheet'!O3191</f>
        <v>0</v>
      </c>
      <c r="W3191" s="59">
        <f>'Inventory Ref Sheet'!R3191</f>
        <v>0</v>
      </c>
      <c r="X3191" s="59">
        <f>'Inventory Ref Sheet'!S3191</f>
        <v>0</v>
      </c>
      <c r="Y3191" s="100" t="str">
        <f ca="1">IF('Inventory Ref Sheet'!U3191&gt;0,YEAR(TODAY())-'Inventory Ref Sheet'!U3191,"")</f>
        <v/>
      </c>
      <c r="Z3191" s="95">
        <f>'Inventory Ref Sheet'!W3191</f>
        <v>0</v>
      </c>
      <c r="AA3191" s="60">
        <f>'Inventory Ref Sheet'!X3191</f>
        <v>0</v>
      </c>
      <c r="AB3191" s="61"/>
      <c r="AC3191" s="97" t="str">
        <f t="shared" si="166"/>
        <v/>
      </c>
      <c r="AD3191" s="59">
        <f>'Inventory Ref Sheet'!Y3191</f>
        <v>0</v>
      </c>
      <c r="AE3191" s="59">
        <f>'Inventory Ref Sheet'!Z3191</f>
        <v>0</v>
      </c>
      <c r="AF3191" s="102">
        <f>'Inventory Ref Sheet'!AA3191</f>
        <v>0</v>
      </c>
      <c r="AG3191" s="59">
        <f>'Inventory Ref Sheet'!AD3191</f>
        <v>0</v>
      </c>
      <c r="AH3191" s="59">
        <f>'Inventory Ref Sheet'!AE3191</f>
        <v>0</v>
      </c>
      <c r="AI3191" s="100" t="str">
        <f ca="1">IF('Inventory Ref Sheet'!AG3191&gt;0,YEAR(TODAY())-'Inventory Ref Sheet'!AG3191,"")</f>
        <v/>
      </c>
      <c r="AJ3191" s="99"/>
      <c r="AK3191" s="60">
        <f>'Inventory Ref Sheet'!AJ3191</f>
        <v>0</v>
      </c>
      <c r="AL3191" s="99"/>
      <c r="AM3191" s="97" t="str">
        <f t="shared" si="167"/>
        <v/>
      </c>
    </row>
    <row r="3192" spans="10:39" x14ac:dyDescent="0.25">
      <c r="J3192" s="59">
        <f>'Inventory Ref Sheet'!AK3192</f>
        <v>0</v>
      </c>
      <c r="K3192" s="59">
        <f>'Inventory Ref Sheet'!AL3192</f>
        <v>0</v>
      </c>
      <c r="L3192" s="59">
        <f>'Inventory Ref Sheet'!AM3192</f>
        <v>0</v>
      </c>
      <c r="M3192" s="59">
        <f>'Inventory Ref Sheet'!AP3192</f>
        <v>0</v>
      </c>
      <c r="N3192" s="59">
        <f>'Inventory Ref Sheet'!AQ3192</f>
        <v>0</v>
      </c>
      <c r="O3192" s="100" t="str">
        <f ca="1">IF('Inventory Ref Sheet'!AS3192&gt;0,YEAR(TODAY())-'Inventory Ref Sheet'!AS3192,"")</f>
        <v/>
      </c>
      <c r="P3192" s="95">
        <f>'Inventory Ref Sheet'!AU3192</f>
        <v>0</v>
      </c>
      <c r="Q3192" s="60">
        <f>'Inventory Ref Sheet'!AV3192</f>
        <v>0</v>
      </c>
      <c r="R3192" s="61"/>
      <c r="S3192" s="100" t="str">
        <f t="shared" si="165"/>
        <v/>
      </c>
      <c r="T3192" s="59">
        <f>'Inventory Ref Sheet'!M3192</f>
        <v>0</v>
      </c>
      <c r="U3192" s="102">
        <f>'Inventory Ref Sheet'!N3192</f>
        <v>0</v>
      </c>
      <c r="V3192" s="59">
        <f>'Inventory Ref Sheet'!O3192</f>
        <v>0</v>
      </c>
      <c r="W3192" s="59">
        <f>'Inventory Ref Sheet'!R3192</f>
        <v>0</v>
      </c>
      <c r="X3192" s="59">
        <f>'Inventory Ref Sheet'!S3192</f>
        <v>0</v>
      </c>
      <c r="Y3192" s="100" t="str">
        <f ca="1">IF('Inventory Ref Sheet'!U3192&gt;0,YEAR(TODAY())-'Inventory Ref Sheet'!U3192,"")</f>
        <v/>
      </c>
      <c r="Z3192" s="95">
        <f>'Inventory Ref Sheet'!W3192</f>
        <v>0</v>
      </c>
      <c r="AA3192" s="60">
        <f>'Inventory Ref Sheet'!X3192</f>
        <v>0</v>
      </c>
      <c r="AB3192" s="61"/>
      <c r="AC3192" s="97" t="str">
        <f t="shared" si="166"/>
        <v/>
      </c>
      <c r="AD3192" s="59">
        <f>'Inventory Ref Sheet'!Y3192</f>
        <v>0</v>
      </c>
      <c r="AE3192" s="59">
        <f>'Inventory Ref Sheet'!Z3192</f>
        <v>0</v>
      </c>
      <c r="AF3192" s="102">
        <f>'Inventory Ref Sheet'!AA3192</f>
        <v>0</v>
      </c>
      <c r="AG3192" s="59">
        <f>'Inventory Ref Sheet'!AD3192</f>
        <v>0</v>
      </c>
      <c r="AH3192" s="59">
        <f>'Inventory Ref Sheet'!AE3192</f>
        <v>0</v>
      </c>
      <c r="AI3192" s="100" t="str">
        <f ca="1">IF('Inventory Ref Sheet'!AG3192&gt;0,YEAR(TODAY())-'Inventory Ref Sheet'!AG3192,"")</f>
        <v/>
      </c>
      <c r="AJ3192" s="99"/>
      <c r="AK3192" s="60">
        <f>'Inventory Ref Sheet'!AJ3192</f>
        <v>0</v>
      </c>
      <c r="AL3192" s="99"/>
      <c r="AM3192" s="97" t="str">
        <f t="shared" si="167"/>
        <v/>
      </c>
    </row>
    <row r="3193" spans="10:39" x14ac:dyDescent="0.25">
      <c r="J3193" s="59">
        <f>'Inventory Ref Sheet'!AK3193</f>
        <v>0</v>
      </c>
      <c r="K3193" s="59">
        <f>'Inventory Ref Sheet'!AL3193</f>
        <v>0</v>
      </c>
      <c r="L3193" s="59">
        <f>'Inventory Ref Sheet'!AM3193</f>
        <v>0</v>
      </c>
      <c r="M3193" s="59">
        <f>'Inventory Ref Sheet'!AP3193</f>
        <v>0</v>
      </c>
      <c r="N3193" s="59">
        <f>'Inventory Ref Sheet'!AQ3193</f>
        <v>0</v>
      </c>
      <c r="O3193" s="100" t="str">
        <f ca="1">IF('Inventory Ref Sheet'!AS3193&gt;0,YEAR(TODAY())-'Inventory Ref Sheet'!AS3193,"")</f>
        <v/>
      </c>
      <c r="P3193" s="95">
        <f>'Inventory Ref Sheet'!AU3193</f>
        <v>0</v>
      </c>
      <c r="Q3193" s="60">
        <f>'Inventory Ref Sheet'!AV3193</f>
        <v>0</v>
      </c>
      <c r="R3193" s="61"/>
      <c r="S3193" s="100" t="str">
        <f t="shared" si="165"/>
        <v/>
      </c>
      <c r="T3193" s="59">
        <f>'Inventory Ref Sheet'!M3193</f>
        <v>0</v>
      </c>
      <c r="U3193" s="102">
        <f>'Inventory Ref Sheet'!N3193</f>
        <v>0</v>
      </c>
      <c r="V3193" s="59">
        <f>'Inventory Ref Sheet'!O3193</f>
        <v>0</v>
      </c>
      <c r="W3193" s="59">
        <f>'Inventory Ref Sheet'!R3193</f>
        <v>0</v>
      </c>
      <c r="X3193" s="59">
        <f>'Inventory Ref Sheet'!S3193</f>
        <v>0</v>
      </c>
      <c r="Y3193" s="100" t="str">
        <f ca="1">IF('Inventory Ref Sheet'!U3193&gt;0,YEAR(TODAY())-'Inventory Ref Sheet'!U3193,"")</f>
        <v/>
      </c>
      <c r="Z3193" s="95">
        <f>'Inventory Ref Sheet'!W3193</f>
        <v>0</v>
      </c>
      <c r="AA3193" s="60">
        <f>'Inventory Ref Sheet'!X3193</f>
        <v>0</v>
      </c>
      <c r="AB3193" s="61"/>
      <c r="AC3193" s="97" t="str">
        <f t="shared" si="166"/>
        <v/>
      </c>
      <c r="AD3193" s="59">
        <f>'Inventory Ref Sheet'!Y3193</f>
        <v>0</v>
      </c>
      <c r="AE3193" s="59">
        <f>'Inventory Ref Sheet'!Z3193</f>
        <v>0</v>
      </c>
      <c r="AF3193" s="102">
        <f>'Inventory Ref Sheet'!AA3193</f>
        <v>0</v>
      </c>
      <c r="AG3193" s="59">
        <f>'Inventory Ref Sheet'!AD3193</f>
        <v>0</v>
      </c>
      <c r="AH3193" s="59">
        <f>'Inventory Ref Sheet'!AE3193</f>
        <v>0</v>
      </c>
      <c r="AI3193" s="100" t="str">
        <f ca="1">IF('Inventory Ref Sheet'!AG3193&gt;0,YEAR(TODAY())-'Inventory Ref Sheet'!AG3193,"")</f>
        <v/>
      </c>
      <c r="AJ3193" s="99"/>
      <c r="AK3193" s="60">
        <f>'Inventory Ref Sheet'!AJ3193</f>
        <v>0</v>
      </c>
      <c r="AL3193" s="99"/>
      <c r="AM3193" s="97" t="str">
        <f t="shared" si="167"/>
        <v/>
      </c>
    </row>
    <row r="3194" spans="10:39" x14ac:dyDescent="0.25">
      <c r="J3194" s="59">
        <f>'Inventory Ref Sheet'!AK3194</f>
        <v>0</v>
      </c>
      <c r="K3194" s="59">
        <f>'Inventory Ref Sheet'!AL3194</f>
        <v>0</v>
      </c>
      <c r="L3194" s="59">
        <f>'Inventory Ref Sheet'!AM3194</f>
        <v>0</v>
      </c>
      <c r="M3194" s="59">
        <f>'Inventory Ref Sheet'!AP3194</f>
        <v>0</v>
      </c>
      <c r="N3194" s="59">
        <f>'Inventory Ref Sheet'!AQ3194</f>
        <v>0</v>
      </c>
      <c r="O3194" s="100" t="str">
        <f ca="1">IF('Inventory Ref Sheet'!AS3194&gt;0,YEAR(TODAY())-'Inventory Ref Sheet'!AS3194,"")</f>
        <v/>
      </c>
      <c r="P3194" s="95">
        <f>'Inventory Ref Sheet'!AU3194</f>
        <v>0</v>
      </c>
      <c r="Q3194" s="60">
        <f>'Inventory Ref Sheet'!AV3194</f>
        <v>0</v>
      </c>
      <c r="R3194" s="61"/>
      <c r="S3194" s="100" t="str">
        <f t="shared" si="165"/>
        <v/>
      </c>
      <c r="T3194" s="59">
        <f>'Inventory Ref Sheet'!M3194</f>
        <v>0</v>
      </c>
      <c r="U3194" s="102">
        <f>'Inventory Ref Sheet'!N3194</f>
        <v>0</v>
      </c>
      <c r="V3194" s="59">
        <f>'Inventory Ref Sheet'!O3194</f>
        <v>0</v>
      </c>
      <c r="W3194" s="59">
        <f>'Inventory Ref Sheet'!R3194</f>
        <v>0</v>
      </c>
      <c r="X3194" s="59">
        <f>'Inventory Ref Sheet'!S3194</f>
        <v>0</v>
      </c>
      <c r="Y3194" s="100" t="str">
        <f ca="1">IF('Inventory Ref Sheet'!U3194&gt;0,YEAR(TODAY())-'Inventory Ref Sheet'!U3194,"")</f>
        <v/>
      </c>
      <c r="Z3194" s="95">
        <f>'Inventory Ref Sheet'!W3194</f>
        <v>0</v>
      </c>
      <c r="AA3194" s="60">
        <f>'Inventory Ref Sheet'!X3194</f>
        <v>0</v>
      </c>
      <c r="AB3194" s="61"/>
      <c r="AC3194" s="97" t="str">
        <f t="shared" si="166"/>
        <v/>
      </c>
      <c r="AD3194" s="59">
        <f>'Inventory Ref Sheet'!Y3194</f>
        <v>0</v>
      </c>
      <c r="AE3194" s="59">
        <f>'Inventory Ref Sheet'!Z3194</f>
        <v>0</v>
      </c>
      <c r="AF3194" s="102">
        <f>'Inventory Ref Sheet'!AA3194</f>
        <v>0</v>
      </c>
      <c r="AG3194" s="59">
        <f>'Inventory Ref Sheet'!AD3194</f>
        <v>0</v>
      </c>
      <c r="AH3194" s="59">
        <f>'Inventory Ref Sheet'!AE3194</f>
        <v>0</v>
      </c>
      <c r="AI3194" s="100" t="str">
        <f ca="1">IF('Inventory Ref Sheet'!AG3194&gt;0,YEAR(TODAY())-'Inventory Ref Sheet'!AG3194,"")</f>
        <v/>
      </c>
      <c r="AJ3194" s="99"/>
      <c r="AK3194" s="60">
        <f>'Inventory Ref Sheet'!AJ3194</f>
        <v>0</v>
      </c>
      <c r="AL3194" s="99"/>
      <c r="AM3194" s="97" t="str">
        <f t="shared" si="167"/>
        <v/>
      </c>
    </row>
    <row r="3195" spans="10:39" x14ac:dyDescent="0.25">
      <c r="J3195" s="59">
        <f>'Inventory Ref Sheet'!AK3195</f>
        <v>0</v>
      </c>
      <c r="K3195" s="59">
        <f>'Inventory Ref Sheet'!AL3195</f>
        <v>0</v>
      </c>
      <c r="L3195" s="59">
        <f>'Inventory Ref Sheet'!AM3195</f>
        <v>0</v>
      </c>
      <c r="M3195" s="59">
        <f>'Inventory Ref Sheet'!AP3195</f>
        <v>0</v>
      </c>
      <c r="N3195" s="59">
        <f>'Inventory Ref Sheet'!AQ3195</f>
        <v>0</v>
      </c>
      <c r="O3195" s="100" t="str">
        <f ca="1">IF('Inventory Ref Sheet'!AS3195&gt;0,YEAR(TODAY())-'Inventory Ref Sheet'!AS3195,"")</f>
        <v/>
      </c>
      <c r="P3195" s="95">
        <f>'Inventory Ref Sheet'!AU3195</f>
        <v>0</v>
      </c>
      <c r="Q3195" s="60">
        <f>'Inventory Ref Sheet'!AV3195</f>
        <v>0</v>
      </c>
      <c r="R3195" s="61"/>
      <c r="S3195" s="100" t="str">
        <f t="shared" si="165"/>
        <v/>
      </c>
      <c r="T3195" s="59">
        <f>'Inventory Ref Sheet'!M3195</f>
        <v>0</v>
      </c>
      <c r="U3195" s="102">
        <f>'Inventory Ref Sheet'!N3195</f>
        <v>0</v>
      </c>
      <c r="V3195" s="59">
        <f>'Inventory Ref Sheet'!O3195</f>
        <v>0</v>
      </c>
      <c r="W3195" s="59">
        <f>'Inventory Ref Sheet'!R3195</f>
        <v>0</v>
      </c>
      <c r="X3195" s="59">
        <f>'Inventory Ref Sheet'!S3195</f>
        <v>0</v>
      </c>
      <c r="Y3195" s="100" t="str">
        <f ca="1">IF('Inventory Ref Sheet'!U3195&gt;0,YEAR(TODAY())-'Inventory Ref Sheet'!U3195,"")</f>
        <v/>
      </c>
      <c r="Z3195" s="95">
        <f>'Inventory Ref Sheet'!W3195</f>
        <v>0</v>
      </c>
      <c r="AA3195" s="60">
        <f>'Inventory Ref Sheet'!X3195</f>
        <v>0</v>
      </c>
      <c r="AB3195" s="61"/>
      <c r="AC3195" s="97" t="str">
        <f t="shared" si="166"/>
        <v/>
      </c>
      <c r="AD3195" s="59">
        <f>'Inventory Ref Sheet'!Y3195</f>
        <v>0</v>
      </c>
      <c r="AE3195" s="59">
        <f>'Inventory Ref Sheet'!Z3195</f>
        <v>0</v>
      </c>
      <c r="AF3195" s="102">
        <f>'Inventory Ref Sheet'!AA3195</f>
        <v>0</v>
      </c>
      <c r="AG3195" s="59">
        <f>'Inventory Ref Sheet'!AD3195</f>
        <v>0</v>
      </c>
      <c r="AH3195" s="59">
        <f>'Inventory Ref Sheet'!AE3195</f>
        <v>0</v>
      </c>
      <c r="AI3195" s="100" t="str">
        <f ca="1">IF('Inventory Ref Sheet'!AG3195&gt;0,YEAR(TODAY())-'Inventory Ref Sheet'!AG3195,"")</f>
        <v/>
      </c>
      <c r="AJ3195" s="99"/>
      <c r="AK3195" s="60">
        <f>'Inventory Ref Sheet'!AJ3195</f>
        <v>0</v>
      </c>
      <c r="AL3195" s="99"/>
      <c r="AM3195" s="97" t="str">
        <f t="shared" si="167"/>
        <v/>
      </c>
    </row>
    <row r="3196" spans="10:39" x14ac:dyDescent="0.25">
      <c r="J3196" s="59">
        <f>'Inventory Ref Sheet'!AK3196</f>
        <v>0</v>
      </c>
      <c r="K3196" s="59">
        <f>'Inventory Ref Sheet'!AL3196</f>
        <v>0</v>
      </c>
      <c r="L3196" s="59">
        <f>'Inventory Ref Sheet'!AM3196</f>
        <v>0</v>
      </c>
      <c r="M3196" s="59">
        <f>'Inventory Ref Sheet'!AP3196</f>
        <v>0</v>
      </c>
      <c r="N3196" s="59">
        <f>'Inventory Ref Sheet'!AQ3196</f>
        <v>0</v>
      </c>
      <c r="O3196" s="100" t="str">
        <f ca="1">IF('Inventory Ref Sheet'!AS3196&gt;0,YEAR(TODAY())-'Inventory Ref Sheet'!AS3196,"")</f>
        <v/>
      </c>
      <c r="P3196" s="95">
        <f>'Inventory Ref Sheet'!AU3196</f>
        <v>0</v>
      </c>
      <c r="Q3196" s="60">
        <f>'Inventory Ref Sheet'!AV3196</f>
        <v>0</v>
      </c>
      <c r="R3196" s="61"/>
      <c r="S3196" s="100" t="str">
        <f t="shared" si="165"/>
        <v/>
      </c>
      <c r="T3196" s="59">
        <f>'Inventory Ref Sheet'!M3196</f>
        <v>0</v>
      </c>
      <c r="U3196" s="102">
        <f>'Inventory Ref Sheet'!N3196</f>
        <v>0</v>
      </c>
      <c r="V3196" s="59">
        <f>'Inventory Ref Sheet'!O3196</f>
        <v>0</v>
      </c>
      <c r="W3196" s="59">
        <f>'Inventory Ref Sheet'!R3196</f>
        <v>0</v>
      </c>
      <c r="X3196" s="59">
        <f>'Inventory Ref Sheet'!S3196</f>
        <v>0</v>
      </c>
      <c r="Y3196" s="100" t="str">
        <f ca="1">IF('Inventory Ref Sheet'!U3196&gt;0,YEAR(TODAY())-'Inventory Ref Sheet'!U3196,"")</f>
        <v/>
      </c>
      <c r="Z3196" s="95">
        <f>'Inventory Ref Sheet'!W3196</f>
        <v>0</v>
      </c>
      <c r="AA3196" s="60">
        <f>'Inventory Ref Sheet'!X3196</f>
        <v>0</v>
      </c>
      <c r="AB3196" s="61"/>
      <c r="AC3196" s="97" t="str">
        <f t="shared" si="166"/>
        <v/>
      </c>
      <c r="AD3196" s="59">
        <f>'Inventory Ref Sheet'!Y3196</f>
        <v>0</v>
      </c>
      <c r="AE3196" s="59">
        <f>'Inventory Ref Sheet'!Z3196</f>
        <v>0</v>
      </c>
      <c r="AF3196" s="102">
        <f>'Inventory Ref Sheet'!AA3196</f>
        <v>0</v>
      </c>
      <c r="AG3196" s="59">
        <f>'Inventory Ref Sheet'!AD3196</f>
        <v>0</v>
      </c>
      <c r="AH3196" s="59">
        <f>'Inventory Ref Sheet'!AE3196</f>
        <v>0</v>
      </c>
      <c r="AI3196" s="100" t="str">
        <f ca="1">IF('Inventory Ref Sheet'!AG3196&gt;0,YEAR(TODAY())-'Inventory Ref Sheet'!AG3196,"")</f>
        <v/>
      </c>
      <c r="AJ3196" s="99"/>
      <c r="AK3196" s="60">
        <f>'Inventory Ref Sheet'!AJ3196</f>
        <v>0</v>
      </c>
      <c r="AL3196" s="99"/>
      <c r="AM3196" s="97" t="str">
        <f t="shared" si="167"/>
        <v/>
      </c>
    </row>
    <row r="3197" spans="10:39" x14ac:dyDescent="0.25">
      <c r="J3197" s="59">
        <f>'Inventory Ref Sheet'!AK3197</f>
        <v>0</v>
      </c>
      <c r="K3197" s="59">
        <f>'Inventory Ref Sheet'!AL3197</f>
        <v>0</v>
      </c>
      <c r="L3197" s="59">
        <f>'Inventory Ref Sheet'!AM3197</f>
        <v>0</v>
      </c>
      <c r="M3197" s="59">
        <f>'Inventory Ref Sheet'!AP3197</f>
        <v>0</v>
      </c>
      <c r="N3197" s="59">
        <f>'Inventory Ref Sheet'!AQ3197</f>
        <v>0</v>
      </c>
      <c r="O3197" s="100" t="str">
        <f ca="1">IF('Inventory Ref Sheet'!AS3197&gt;0,YEAR(TODAY())-'Inventory Ref Sheet'!AS3197,"")</f>
        <v/>
      </c>
      <c r="P3197" s="95">
        <f>'Inventory Ref Sheet'!AU3197</f>
        <v>0</v>
      </c>
      <c r="Q3197" s="60">
        <f>'Inventory Ref Sheet'!AV3197</f>
        <v>0</v>
      </c>
      <c r="R3197" s="61"/>
      <c r="S3197" s="100" t="str">
        <f t="shared" si="165"/>
        <v/>
      </c>
      <c r="T3197" s="59">
        <f>'Inventory Ref Sheet'!M3197</f>
        <v>0</v>
      </c>
      <c r="U3197" s="102">
        <f>'Inventory Ref Sheet'!N3197</f>
        <v>0</v>
      </c>
      <c r="V3197" s="59">
        <f>'Inventory Ref Sheet'!O3197</f>
        <v>0</v>
      </c>
      <c r="W3197" s="59">
        <f>'Inventory Ref Sheet'!R3197</f>
        <v>0</v>
      </c>
      <c r="X3197" s="59">
        <f>'Inventory Ref Sheet'!S3197</f>
        <v>0</v>
      </c>
      <c r="Y3197" s="100" t="str">
        <f ca="1">IF('Inventory Ref Sheet'!U3197&gt;0,YEAR(TODAY())-'Inventory Ref Sheet'!U3197,"")</f>
        <v/>
      </c>
      <c r="Z3197" s="95">
        <f>'Inventory Ref Sheet'!W3197</f>
        <v>0</v>
      </c>
      <c r="AA3197" s="60">
        <f>'Inventory Ref Sheet'!X3197</f>
        <v>0</v>
      </c>
      <c r="AB3197" s="61"/>
      <c r="AC3197" s="97" t="str">
        <f t="shared" si="166"/>
        <v/>
      </c>
      <c r="AD3197" s="59">
        <f>'Inventory Ref Sheet'!Y3197</f>
        <v>0</v>
      </c>
      <c r="AE3197" s="59">
        <f>'Inventory Ref Sheet'!Z3197</f>
        <v>0</v>
      </c>
      <c r="AF3197" s="102">
        <f>'Inventory Ref Sheet'!AA3197</f>
        <v>0</v>
      </c>
      <c r="AG3197" s="59">
        <f>'Inventory Ref Sheet'!AD3197</f>
        <v>0</v>
      </c>
      <c r="AH3197" s="59">
        <f>'Inventory Ref Sheet'!AE3197</f>
        <v>0</v>
      </c>
      <c r="AI3197" s="100" t="str">
        <f ca="1">IF('Inventory Ref Sheet'!AG3197&gt;0,YEAR(TODAY())-'Inventory Ref Sheet'!AG3197,"")</f>
        <v/>
      </c>
      <c r="AJ3197" s="99"/>
      <c r="AK3197" s="60">
        <f>'Inventory Ref Sheet'!AJ3197</f>
        <v>0</v>
      </c>
      <c r="AL3197" s="99"/>
      <c r="AM3197" s="97" t="str">
        <f t="shared" si="167"/>
        <v/>
      </c>
    </row>
    <row r="3198" spans="10:39" x14ac:dyDescent="0.25">
      <c r="J3198" s="59">
        <f>'Inventory Ref Sheet'!AK3198</f>
        <v>0</v>
      </c>
      <c r="K3198" s="59">
        <f>'Inventory Ref Sheet'!AL3198</f>
        <v>0</v>
      </c>
      <c r="L3198" s="59">
        <f>'Inventory Ref Sheet'!AM3198</f>
        <v>0</v>
      </c>
      <c r="M3198" s="59">
        <f>'Inventory Ref Sheet'!AP3198</f>
        <v>0</v>
      </c>
      <c r="N3198" s="59">
        <f>'Inventory Ref Sheet'!AQ3198</f>
        <v>0</v>
      </c>
      <c r="O3198" s="100" t="str">
        <f ca="1">IF('Inventory Ref Sheet'!AS3198&gt;0,YEAR(TODAY())-'Inventory Ref Sheet'!AS3198,"")</f>
        <v/>
      </c>
      <c r="P3198" s="95">
        <f>'Inventory Ref Sheet'!AU3198</f>
        <v>0</v>
      </c>
      <c r="Q3198" s="60">
        <f>'Inventory Ref Sheet'!AV3198</f>
        <v>0</v>
      </c>
      <c r="R3198" s="61"/>
      <c r="S3198" s="100" t="str">
        <f t="shared" si="165"/>
        <v/>
      </c>
      <c r="T3198" s="59">
        <f>'Inventory Ref Sheet'!M3198</f>
        <v>0</v>
      </c>
      <c r="U3198" s="102">
        <f>'Inventory Ref Sheet'!N3198</f>
        <v>0</v>
      </c>
      <c r="V3198" s="59">
        <f>'Inventory Ref Sheet'!O3198</f>
        <v>0</v>
      </c>
      <c r="W3198" s="59">
        <f>'Inventory Ref Sheet'!R3198</f>
        <v>0</v>
      </c>
      <c r="X3198" s="59">
        <f>'Inventory Ref Sheet'!S3198</f>
        <v>0</v>
      </c>
      <c r="Y3198" s="100" t="str">
        <f ca="1">IF('Inventory Ref Sheet'!U3198&gt;0,YEAR(TODAY())-'Inventory Ref Sheet'!U3198,"")</f>
        <v/>
      </c>
      <c r="Z3198" s="95">
        <f>'Inventory Ref Sheet'!W3198</f>
        <v>0</v>
      </c>
      <c r="AA3198" s="60">
        <f>'Inventory Ref Sheet'!X3198</f>
        <v>0</v>
      </c>
      <c r="AB3198" s="61"/>
      <c r="AC3198" s="97" t="str">
        <f t="shared" si="166"/>
        <v/>
      </c>
      <c r="AD3198" s="59">
        <f>'Inventory Ref Sheet'!Y3198</f>
        <v>0</v>
      </c>
      <c r="AE3198" s="59">
        <f>'Inventory Ref Sheet'!Z3198</f>
        <v>0</v>
      </c>
      <c r="AF3198" s="102">
        <f>'Inventory Ref Sheet'!AA3198</f>
        <v>0</v>
      </c>
      <c r="AG3198" s="59">
        <f>'Inventory Ref Sheet'!AD3198</f>
        <v>0</v>
      </c>
      <c r="AH3198" s="59">
        <f>'Inventory Ref Sheet'!AE3198</f>
        <v>0</v>
      </c>
      <c r="AI3198" s="100" t="str">
        <f ca="1">IF('Inventory Ref Sheet'!AG3198&gt;0,YEAR(TODAY())-'Inventory Ref Sheet'!AG3198,"")</f>
        <v/>
      </c>
      <c r="AJ3198" s="99"/>
      <c r="AK3198" s="60">
        <f>'Inventory Ref Sheet'!AJ3198</f>
        <v>0</v>
      </c>
      <c r="AL3198" s="99"/>
      <c r="AM3198" s="97" t="str">
        <f t="shared" si="167"/>
        <v/>
      </c>
    </row>
    <row r="3199" spans="10:39" x14ac:dyDescent="0.25">
      <c r="J3199" s="59">
        <f>'Inventory Ref Sheet'!AK3199</f>
        <v>0</v>
      </c>
      <c r="K3199" s="59">
        <f>'Inventory Ref Sheet'!AL3199</f>
        <v>0</v>
      </c>
      <c r="L3199" s="59">
        <f>'Inventory Ref Sheet'!AM3199</f>
        <v>0</v>
      </c>
      <c r="M3199" s="59">
        <f>'Inventory Ref Sheet'!AP3199</f>
        <v>0</v>
      </c>
      <c r="N3199" s="59">
        <f>'Inventory Ref Sheet'!AQ3199</f>
        <v>0</v>
      </c>
      <c r="O3199" s="100" t="str">
        <f ca="1">IF('Inventory Ref Sheet'!AS3199&gt;0,YEAR(TODAY())-'Inventory Ref Sheet'!AS3199,"")</f>
        <v/>
      </c>
      <c r="P3199" s="95">
        <f>'Inventory Ref Sheet'!AU3199</f>
        <v>0</v>
      </c>
      <c r="Q3199" s="60">
        <f>'Inventory Ref Sheet'!AV3199</f>
        <v>0</v>
      </c>
      <c r="R3199" s="61"/>
      <c r="S3199" s="100" t="str">
        <f t="shared" si="165"/>
        <v/>
      </c>
      <c r="T3199" s="59">
        <f>'Inventory Ref Sheet'!M3199</f>
        <v>0</v>
      </c>
      <c r="U3199" s="102">
        <f>'Inventory Ref Sheet'!N3199</f>
        <v>0</v>
      </c>
      <c r="V3199" s="59">
        <f>'Inventory Ref Sheet'!O3199</f>
        <v>0</v>
      </c>
      <c r="W3199" s="59">
        <f>'Inventory Ref Sheet'!R3199</f>
        <v>0</v>
      </c>
      <c r="X3199" s="59">
        <f>'Inventory Ref Sheet'!S3199</f>
        <v>0</v>
      </c>
      <c r="Y3199" s="100" t="str">
        <f ca="1">IF('Inventory Ref Sheet'!U3199&gt;0,YEAR(TODAY())-'Inventory Ref Sheet'!U3199,"")</f>
        <v/>
      </c>
      <c r="Z3199" s="95">
        <f>'Inventory Ref Sheet'!W3199</f>
        <v>0</v>
      </c>
      <c r="AA3199" s="60">
        <f>'Inventory Ref Sheet'!X3199</f>
        <v>0</v>
      </c>
      <c r="AB3199" s="61"/>
      <c r="AC3199" s="97" t="str">
        <f t="shared" si="166"/>
        <v/>
      </c>
      <c r="AD3199" s="59">
        <f>'Inventory Ref Sheet'!Y3199</f>
        <v>0</v>
      </c>
      <c r="AE3199" s="59">
        <f>'Inventory Ref Sheet'!Z3199</f>
        <v>0</v>
      </c>
      <c r="AF3199" s="102">
        <f>'Inventory Ref Sheet'!AA3199</f>
        <v>0</v>
      </c>
      <c r="AG3199" s="59">
        <f>'Inventory Ref Sheet'!AD3199</f>
        <v>0</v>
      </c>
      <c r="AH3199" s="59">
        <f>'Inventory Ref Sheet'!AE3199</f>
        <v>0</v>
      </c>
      <c r="AI3199" s="100" t="str">
        <f ca="1">IF('Inventory Ref Sheet'!AG3199&gt;0,YEAR(TODAY())-'Inventory Ref Sheet'!AG3199,"")</f>
        <v/>
      </c>
      <c r="AJ3199" s="99"/>
      <c r="AK3199" s="60">
        <f>'Inventory Ref Sheet'!AJ3199</f>
        <v>0</v>
      </c>
      <c r="AL3199" s="99"/>
      <c r="AM3199" s="97" t="str">
        <f t="shared" si="167"/>
        <v/>
      </c>
    </row>
    <row r="3200" spans="10:39" x14ac:dyDescent="0.25">
      <c r="J3200" s="59">
        <f>'Inventory Ref Sheet'!AK3200</f>
        <v>0</v>
      </c>
      <c r="K3200" s="59">
        <f>'Inventory Ref Sheet'!AL3200</f>
        <v>0</v>
      </c>
      <c r="L3200" s="59">
        <f>'Inventory Ref Sheet'!AM3200</f>
        <v>0</v>
      </c>
      <c r="M3200" s="59">
        <f>'Inventory Ref Sheet'!AP3200</f>
        <v>0</v>
      </c>
      <c r="N3200" s="59">
        <f>'Inventory Ref Sheet'!AQ3200</f>
        <v>0</v>
      </c>
      <c r="O3200" s="100" t="str">
        <f ca="1">IF('Inventory Ref Sheet'!AS3200&gt;0,YEAR(TODAY())-'Inventory Ref Sheet'!AS3200,"")</f>
        <v/>
      </c>
      <c r="P3200" s="95">
        <f>'Inventory Ref Sheet'!AU3200</f>
        <v>0</v>
      </c>
      <c r="Q3200" s="60">
        <f>'Inventory Ref Sheet'!AV3200</f>
        <v>0</v>
      </c>
      <c r="R3200" s="61"/>
      <c r="S3200" s="100" t="str">
        <f t="shared" si="165"/>
        <v/>
      </c>
      <c r="T3200" s="59">
        <f>'Inventory Ref Sheet'!M3200</f>
        <v>0</v>
      </c>
      <c r="U3200" s="102">
        <f>'Inventory Ref Sheet'!N3200</f>
        <v>0</v>
      </c>
      <c r="V3200" s="59">
        <f>'Inventory Ref Sheet'!O3200</f>
        <v>0</v>
      </c>
      <c r="W3200" s="59">
        <f>'Inventory Ref Sheet'!R3200</f>
        <v>0</v>
      </c>
      <c r="X3200" s="59">
        <f>'Inventory Ref Sheet'!S3200</f>
        <v>0</v>
      </c>
      <c r="Y3200" s="100" t="str">
        <f ca="1">IF('Inventory Ref Sheet'!U3200&gt;0,YEAR(TODAY())-'Inventory Ref Sheet'!U3200,"")</f>
        <v/>
      </c>
      <c r="Z3200" s="95">
        <f>'Inventory Ref Sheet'!W3200</f>
        <v>0</v>
      </c>
      <c r="AA3200" s="60">
        <f>'Inventory Ref Sheet'!X3200</f>
        <v>0</v>
      </c>
      <c r="AB3200" s="61"/>
      <c r="AC3200" s="97" t="str">
        <f t="shared" si="166"/>
        <v/>
      </c>
      <c r="AD3200" s="59">
        <f>'Inventory Ref Sheet'!Y3200</f>
        <v>0</v>
      </c>
      <c r="AE3200" s="59">
        <f>'Inventory Ref Sheet'!Z3200</f>
        <v>0</v>
      </c>
      <c r="AF3200" s="102">
        <f>'Inventory Ref Sheet'!AA3200</f>
        <v>0</v>
      </c>
      <c r="AG3200" s="59">
        <f>'Inventory Ref Sheet'!AD3200</f>
        <v>0</v>
      </c>
      <c r="AH3200" s="59">
        <f>'Inventory Ref Sheet'!AE3200</f>
        <v>0</v>
      </c>
      <c r="AI3200" s="100" t="str">
        <f ca="1">IF('Inventory Ref Sheet'!AG3200&gt;0,YEAR(TODAY())-'Inventory Ref Sheet'!AG3200,"")</f>
        <v/>
      </c>
      <c r="AJ3200" s="99"/>
      <c r="AK3200" s="60">
        <f>'Inventory Ref Sheet'!AJ3200</f>
        <v>0</v>
      </c>
      <c r="AL3200" s="99"/>
      <c r="AM3200" s="97" t="str">
        <f t="shared" si="167"/>
        <v/>
      </c>
    </row>
    <row r="3201" spans="10:39" x14ac:dyDescent="0.25">
      <c r="J3201" s="59">
        <f>'Inventory Ref Sheet'!AK3201</f>
        <v>0</v>
      </c>
      <c r="K3201" s="59">
        <f>'Inventory Ref Sheet'!AL3201</f>
        <v>0</v>
      </c>
      <c r="L3201" s="59">
        <f>'Inventory Ref Sheet'!AM3201</f>
        <v>0</v>
      </c>
      <c r="M3201" s="59">
        <f>'Inventory Ref Sheet'!AP3201</f>
        <v>0</v>
      </c>
      <c r="N3201" s="59">
        <f>'Inventory Ref Sheet'!AQ3201</f>
        <v>0</v>
      </c>
      <c r="O3201" s="100" t="str">
        <f ca="1">IF('Inventory Ref Sheet'!AS3201&gt;0,YEAR(TODAY())-'Inventory Ref Sheet'!AS3201,"")</f>
        <v/>
      </c>
      <c r="P3201" s="95">
        <f>'Inventory Ref Sheet'!AU3201</f>
        <v>0</v>
      </c>
      <c r="Q3201" s="60">
        <f>'Inventory Ref Sheet'!AV3201</f>
        <v>0</v>
      </c>
      <c r="R3201" s="61"/>
      <c r="S3201" s="100" t="str">
        <f t="shared" si="165"/>
        <v/>
      </c>
      <c r="T3201" s="59">
        <f>'Inventory Ref Sheet'!M3201</f>
        <v>0</v>
      </c>
      <c r="U3201" s="102">
        <f>'Inventory Ref Sheet'!N3201</f>
        <v>0</v>
      </c>
      <c r="V3201" s="59">
        <f>'Inventory Ref Sheet'!O3201</f>
        <v>0</v>
      </c>
      <c r="W3201" s="59">
        <f>'Inventory Ref Sheet'!R3201</f>
        <v>0</v>
      </c>
      <c r="X3201" s="59">
        <f>'Inventory Ref Sheet'!S3201</f>
        <v>0</v>
      </c>
      <c r="Y3201" s="100" t="str">
        <f ca="1">IF('Inventory Ref Sheet'!U3201&gt;0,YEAR(TODAY())-'Inventory Ref Sheet'!U3201,"")</f>
        <v/>
      </c>
      <c r="Z3201" s="95">
        <f>'Inventory Ref Sheet'!W3201</f>
        <v>0</v>
      </c>
      <c r="AA3201" s="60">
        <f>'Inventory Ref Sheet'!X3201</f>
        <v>0</v>
      </c>
      <c r="AB3201" s="61"/>
      <c r="AC3201" s="97" t="str">
        <f t="shared" si="166"/>
        <v/>
      </c>
      <c r="AD3201" s="59">
        <f>'Inventory Ref Sheet'!Y3201</f>
        <v>0</v>
      </c>
      <c r="AE3201" s="59">
        <f>'Inventory Ref Sheet'!Z3201</f>
        <v>0</v>
      </c>
      <c r="AF3201" s="102">
        <f>'Inventory Ref Sheet'!AA3201</f>
        <v>0</v>
      </c>
      <c r="AG3201" s="59">
        <f>'Inventory Ref Sheet'!AD3201</f>
        <v>0</v>
      </c>
      <c r="AH3201" s="59">
        <f>'Inventory Ref Sheet'!AE3201</f>
        <v>0</v>
      </c>
      <c r="AI3201" s="100" t="str">
        <f ca="1">IF('Inventory Ref Sheet'!AG3201&gt;0,YEAR(TODAY())-'Inventory Ref Sheet'!AG3201,"")</f>
        <v/>
      </c>
      <c r="AJ3201" s="99"/>
      <c r="AK3201" s="60">
        <f>'Inventory Ref Sheet'!AJ3201</f>
        <v>0</v>
      </c>
      <c r="AL3201" s="99"/>
      <c r="AM3201" s="97" t="str">
        <f t="shared" si="167"/>
        <v/>
      </c>
    </row>
    <row r="3202" spans="10:39" x14ac:dyDescent="0.25">
      <c r="J3202" s="59">
        <f>'Inventory Ref Sheet'!AK3202</f>
        <v>0</v>
      </c>
      <c r="K3202" s="59">
        <f>'Inventory Ref Sheet'!AL3202</f>
        <v>0</v>
      </c>
      <c r="L3202" s="59">
        <f>'Inventory Ref Sheet'!AM3202</f>
        <v>0</v>
      </c>
      <c r="M3202" s="59">
        <f>'Inventory Ref Sheet'!AP3202</f>
        <v>0</v>
      </c>
      <c r="N3202" s="59">
        <f>'Inventory Ref Sheet'!AQ3202</f>
        <v>0</v>
      </c>
      <c r="O3202" s="100" t="str">
        <f ca="1">IF('Inventory Ref Sheet'!AS3202&gt;0,YEAR(TODAY())-'Inventory Ref Sheet'!AS3202,"")</f>
        <v/>
      </c>
      <c r="P3202" s="95">
        <f>'Inventory Ref Sheet'!AU3202</f>
        <v>0</v>
      </c>
      <c r="Q3202" s="60">
        <f>'Inventory Ref Sheet'!AV3202</f>
        <v>0</v>
      </c>
      <c r="R3202" s="61"/>
      <c r="S3202" s="100" t="str">
        <f t="shared" si="165"/>
        <v/>
      </c>
      <c r="T3202" s="59">
        <f>'Inventory Ref Sheet'!M3202</f>
        <v>0</v>
      </c>
      <c r="U3202" s="102">
        <f>'Inventory Ref Sheet'!N3202</f>
        <v>0</v>
      </c>
      <c r="V3202" s="59">
        <f>'Inventory Ref Sheet'!O3202</f>
        <v>0</v>
      </c>
      <c r="W3202" s="59">
        <f>'Inventory Ref Sheet'!R3202</f>
        <v>0</v>
      </c>
      <c r="X3202" s="59">
        <f>'Inventory Ref Sheet'!S3202</f>
        <v>0</v>
      </c>
      <c r="Y3202" s="100" t="str">
        <f ca="1">IF('Inventory Ref Sheet'!U3202&gt;0,YEAR(TODAY())-'Inventory Ref Sheet'!U3202,"")</f>
        <v/>
      </c>
      <c r="Z3202" s="95">
        <f>'Inventory Ref Sheet'!W3202</f>
        <v>0</v>
      </c>
      <c r="AA3202" s="60">
        <f>'Inventory Ref Sheet'!X3202</f>
        <v>0</v>
      </c>
      <c r="AB3202" s="61"/>
      <c r="AC3202" s="97" t="str">
        <f t="shared" si="166"/>
        <v/>
      </c>
      <c r="AD3202" s="59">
        <f>'Inventory Ref Sheet'!Y3202</f>
        <v>0</v>
      </c>
      <c r="AE3202" s="59">
        <f>'Inventory Ref Sheet'!Z3202</f>
        <v>0</v>
      </c>
      <c r="AF3202" s="102">
        <f>'Inventory Ref Sheet'!AA3202</f>
        <v>0</v>
      </c>
      <c r="AG3202" s="59">
        <f>'Inventory Ref Sheet'!AD3202</f>
        <v>0</v>
      </c>
      <c r="AH3202" s="59">
        <f>'Inventory Ref Sheet'!AE3202</f>
        <v>0</v>
      </c>
      <c r="AI3202" s="100" t="str">
        <f ca="1">IF('Inventory Ref Sheet'!AG3202&gt;0,YEAR(TODAY())-'Inventory Ref Sheet'!AG3202,"")</f>
        <v/>
      </c>
      <c r="AJ3202" s="99"/>
      <c r="AK3202" s="60">
        <f>'Inventory Ref Sheet'!AJ3202</f>
        <v>0</v>
      </c>
      <c r="AL3202" s="99"/>
      <c r="AM3202" s="97" t="str">
        <f t="shared" si="167"/>
        <v/>
      </c>
    </row>
    <row r="3203" spans="10:39" x14ac:dyDescent="0.25">
      <c r="J3203" s="59">
        <f>'Inventory Ref Sheet'!AK3203</f>
        <v>0</v>
      </c>
      <c r="K3203" s="59">
        <f>'Inventory Ref Sheet'!AL3203</f>
        <v>0</v>
      </c>
      <c r="L3203" s="59">
        <f>'Inventory Ref Sheet'!AM3203</f>
        <v>0</v>
      </c>
      <c r="M3203" s="59">
        <f>'Inventory Ref Sheet'!AP3203</f>
        <v>0</v>
      </c>
      <c r="N3203" s="59">
        <f>'Inventory Ref Sheet'!AQ3203</f>
        <v>0</v>
      </c>
      <c r="O3203" s="100" t="str">
        <f ca="1">IF('Inventory Ref Sheet'!AS3203&gt;0,YEAR(TODAY())-'Inventory Ref Sheet'!AS3203,"")</f>
        <v/>
      </c>
      <c r="P3203" s="95">
        <f>'Inventory Ref Sheet'!AU3203</f>
        <v>0</v>
      </c>
      <c r="Q3203" s="60">
        <f>'Inventory Ref Sheet'!AV3203</f>
        <v>0</v>
      </c>
      <c r="R3203" s="61"/>
      <c r="S3203" s="100" t="str">
        <f t="shared" si="165"/>
        <v/>
      </c>
      <c r="T3203" s="59">
        <f>'Inventory Ref Sheet'!M3203</f>
        <v>0</v>
      </c>
      <c r="U3203" s="102">
        <f>'Inventory Ref Sheet'!N3203</f>
        <v>0</v>
      </c>
      <c r="V3203" s="59">
        <f>'Inventory Ref Sheet'!O3203</f>
        <v>0</v>
      </c>
      <c r="W3203" s="59">
        <f>'Inventory Ref Sheet'!R3203</f>
        <v>0</v>
      </c>
      <c r="X3203" s="59">
        <f>'Inventory Ref Sheet'!S3203</f>
        <v>0</v>
      </c>
      <c r="Y3203" s="100" t="str">
        <f ca="1">IF('Inventory Ref Sheet'!U3203&gt;0,YEAR(TODAY())-'Inventory Ref Sheet'!U3203,"")</f>
        <v/>
      </c>
      <c r="Z3203" s="95">
        <f>'Inventory Ref Sheet'!W3203</f>
        <v>0</v>
      </c>
      <c r="AA3203" s="60">
        <f>'Inventory Ref Sheet'!X3203</f>
        <v>0</v>
      </c>
      <c r="AB3203" s="61"/>
      <c r="AC3203" s="97" t="str">
        <f t="shared" si="166"/>
        <v/>
      </c>
      <c r="AD3203" s="59">
        <f>'Inventory Ref Sheet'!Y3203</f>
        <v>0</v>
      </c>
      <c r="AE3203" s="59">
        <f>'Inventory Ref Sheet'!Z3203</f>
        <v>0</v>
      </c>
      <c r="AF3203" s="102">
        <f>'Inventory Ref Sheet'!AA3203</f>
        <v>0</v>
      </c>
      <c r="AG3203" s="59">
        <f>'Inventory Ref Sheet'!AD3203</f>
        <v>0</v>
      </c>
      <c r="AH3203" s="59">
        <f>'Inventory Ref Sheet'!AE3203</f>
        <v>0</v>
      </c>
      <c r="AI3203" s="100" t="str">
        <f ca="1">IF('Inventory Ref Sheet'!AG3203&gt;0,YEAR(TODAY())-'Inventory Ref Sheet'!AG3203,"")</f>
        <v/>
      </c>
      <c r="AJ3203" s="99"/>
      <c r="AK3203" s="60">
        <f>'Inventory Ref Sheet'!AJ3203</f>
        <v>0</v>
      </c>
      <c r="AL3203" s="99"/>
      <c r="AM3203" s="97" t="str">
        <f t="shared" si="167"/>
        <v/>
      </c>
    </row>
    <row r="3204" spans="10:39" x14ac:dyDescent="0.25">
      <c r="J3204" s="59">
        <f>'Inventory Ref Sheet'!AK3204</f>
        <v>0</v>
      </c>
      <c r="K3204" s="59">
        <f>'Inventory Ref Sheet'!AL3204</f>
        <v>0</v>
      </c>
      <c r="L3204" s="59">
        <f>'Inventory Ref Sheet'!AM3204</f>
        <v>0</v>
      </c>
      <c r="M3204" s="59">
        <f>'Inventory Ref Sheet'!AP3204</f>
        <v>0</v>
      </c>
      <c r="N3204" s="59">
        <f>'Inventory Ref Sheet'!AQ3204</f>
        <v>0</v>
      </c>
      <c r="O3204" s="100" t="str">
        <f ca="1">IF('Inventory Ref Sheet'!AS3204&gt;0,YEAR(TODAY())-'Inventory Ref Sheet'!AS3204,"")</f>
        <v/>
      </c>
      <c r="P3204" s="95">
        <f>'Inventory Ref Sheet'!AU3204</f>
        <v>0</v>
      </c>
      <c r="Q3204" s="60">
        <f>'Inventory Ref Sheet'!AV3204</f>
        <v>0</v>
      </c>
      <c r="R3204" s="61"/>
      <c r="S3204" s="100" t="str">
        <f t="shared" si="165"/>
        <v/>
      </c>
      <c r="T3204" s="59">
        <f>'Inventory Ref Sheet'!M3204</f>
        <v>0</v>
      </c>
      <c r="U3204" s="102">
        <f>'Inventory Ref Sheet'!N3204</f>
        <v>0</v>
      </c>
      <c r="V3204" s="59">
        <f>'Inventory Ref Sheet'!O3204</f>
        <v>0</v>
      </c>
      <c r="W3204" s="59">
        <f>'Inventory Ref Sheet'!R3204</f>
        <v>0</v>
      </c>
      <c r="X3204" s="59">
        <f>'Inventory Ref Sheet'!S3204</f>
        <v>0</v>
      </c>
      <c r="Y3204" s="100" t="str">
        <f ca="1">IF('Inventory Ref Sheet'!U3204&gt;0,YEAR(TODAY())-'Inventory Ref Sheet'!U3204,"")</f>
        <v/>
      </c>
      <c r="Z3204" s="95">
        <f>'Inventory Ref Sheet'!W3204</f>
        <v>0</v>
      </c>
      <c r="AA3204" s="60">
        <f>'Inventory Ref Sheet'!X3204</f>
        <v>0</v>
      </c>
      <c r="AB3204" s="61"/>
      <c r="AC3204" s="97" t="str">
        <f t="shared" si="166"/>
        <v/>
      </c>
      <c r="AD3204" s="59">
        <f>'Inventory Ref Sheet'!Y3204</f>
        <v>0</v>
      </c>
      <c r="AE3204" s="59">
        <f>'Inventory Ref Sheet'!Z3204</f>
        <v>0</v>
      </c>
      <c r="AF3204" s="102">
        <f>'Inventory Ref Sheet'!AA3204</f>
        <v>0</v>
      </c>
      <c r="AG3204" s="59">
        <f>'Inventory Ref Sheet'!AD3204</f>
        <v>0</v>
      </c>
      <c r="AH3204" s="59">
        <f>'Inventory Ref Sheet'!AE3204</f>
        <v>0</v>
      </c>
      <c r="AI3204" s="100" t="str">
        <f ca="1">IF('Inventory Ref Sheet'!AG3204&gt;0,YEAR(TODAY())-'Inventory Ref Sheet'!AG3204,"")</f>
        <v/>
      </c>
      <c r="AJ3204" s="99"/>
      <c r="AK3204" s="60">
        <f>'Inventory Ref Sheet'!AJ3204</f>
        <v>0</v>
      </c>
      <c r="AL3204" s="99"/>
      <c r="AM3204" s="97" t="str">
        <f t="shared" si="167"/>
        <v/>
      </c>
    </row>
    <row r="3205" spans="10:39" x14ac:dyDescent="0.25">
      <c r="J3205" s="59">
        <f>'Inventory Ref Sheet'!AK3205</f>
        <v>0</v>
      </c>
      <c r="K3205" s="59">
        <f>'Inventory Ref Sheet'!AL3205</f>
        <v>0</v>
      </c>
      <c r="L3205" s="59">
        <f>'Inventory Ref Sheet'!AM3205</f>
        <v>0</v>
      </c>
      <c r="M3205" s="59">
        <f>'Inventory Ref Sheet'!AP3205</f>
        <v>0</v>
      </c>
      <c r="N3205" s="59">
        <f>'Inventory Ref Sheet'!AQ3205</f>
        <v>0</v>
      </c>
      <c r="O3205" s="100" t="str">
        <f ca="1">IF('Inventory Ref Sheet'!AS3205&gt;0,YEAR(TODAY())-'Inventory Ref Sheet'!AS3205,"")</f>
        <v/>
      </c>
      <c r="P3205" s="95">
        <f>'Inventory Ref Sheet'!AU3205</f>
        <v>0</v>
      </c>
      <c r="Q3205" s="60">
        <f>'Inventory Ref Sheet'!AV3205</f>
        <v>0</v>
      </c>
      <c r="R3205" s="61"/>
      <c r="S3205" s="100" t="str">
        <f t="shared" si="165"/>
        <v/>
      </c>
      <c r="T3205" s="59">
        <f>'Inventory Ref Sheet'!M3205</f>
        <v>0</v>
      </c>
      <c r="U3205" s="102">
        <f>'Inventory Ref Sheet'!N3205</f>
        <v>0</v>
      </c>
      <c r="V3205" s="59">
        <f>'Inventory Ref Sheet'!O3205</f>
        <v>0</v>
      </c>
      <c r="W3205" s="59">
        <f>'Inventory Ref Sheet'!R3205</f>
        <v>0</v>
      </c>
      <c r="X3205" s="59">
        <f>'Inventory Ref Sheet'!S3205</f>
        <v>0</v>
      </c>
      <c r="Y3205" s="100" t="str">
        <f ca="1">IF('Inventory Ref Sheet'!U3205&gt;0,YEAR(TODAY())-'Inventory Ref Sheet'!U3205,"")</f>
        <v/>
      </c>
      <c r="Z3205" s="95">
        <f>'Inventory Ref Sheet'!W3205</f>
        <v>0</v>
      </c>
      <c r="AA3205" s="60">
        <f>'Inventory Ref Sheet'!X3205</f>
        <v>0</v>
      </c>
      <c r="AB3205" s="61"/>
      <c r="AC3205" s="97" t="str">
        <f t="shared" si="166"/>
        <v/>
      </c>
      <c r="AD3205" s="59">
        <f>'Inventory Ref Sheet'!Y3205</f>
        <v>0</v>
      </c>
      <c r="AE3205" s="59">
        <f>'Inventory Ref Sheet'!Z3205</f>
        <v>0</v>
      </c>
      <c r="AF3205" s="102">
        <f>'Inventory Ref Sheet'!AA3205</f>
        <v>0</v>
      </c>
      <c r="AG3205" s="59">
        <f>'Inventory Ref Sheet'!AD3205</f>
        <v>0</v>
      </c>
      <c r="AH3205" s="59">
        <f>'Inventory Ref Sheet'!AE3205</f>
        <v>0</v>
      </c>
      <c r="AI3205" s="100" t="str">
        <f ca="1">IF('Inventory Ref Sheet'!AG3205&gt;0,YEAR(TODAY())-'Inventory Ref Sheet'!AG3205,"")</f>
        <v/>
      </c>
      <c r="AJ3205" s="99"/>
      <c r="AK3205" s="60">
        <f>'Inventory Ref Sheet'!AJ3205</f>
        <v>0</v>
      </c>
      <c r="AL3205" s="99"/>
      <c r="AM3205" s="97" t="str">
        <f t="shared" si="167"/>
        <v/>
      </c>
    </row>
    <row r="3206" spans="10:39" x14ac:dyDescent="0.25">
      <c r="J3206" s="59">
        <f>'Inventory Ref Sheet'!AK3206</f>
        <v>0</v>
      </c>
      <c r="K3206" s="59">
        <f>'Inventory Ref Sheet'!AL3206</f>
        <v>0</v>
      </c>
      <c r="L3206" s="59">
        <f>'Inventory Ref Sheet'!AM3206</f>
        <v>0</v>
      </c>
      <c r="M3206" s="59">
        <f>'Inventory Ref Sheet'!AP3206</f>
        <v>0</v>
      </c>
      <c r="N3206" s="59">
        <f>'Inventory Ref Sheet'!AQ3206</f>
        <v>0</v>
      </c>
      <c r="O3206" s="100" t="str">
        <f ca="1">IF('Inventory Ref Sheet'!AS3206&gt;0,YEAR(TODAY())-'Inventory Ref Sheet'!AS3206,"")</f>
        <v/>
      </c>
      <c r="P3206" s="95">
        <f>'Inventory Ref Sheet'!AU3206</f>
        <v>0</v>
      </c>
      <c r="Q3206" s="60">
        <f>'Inventory Ref Sheet'!AV3206</f>
        <v>0</v>
      </c>
      <c r="R3206" s="61"/>
      <c r="S3206" s="100" t="str">
        <f t="shared" ref="S3206:S3269" si="168">IF(ISTEXT(J3206),IF(O3206&gt;=R3206,"Yes","No"),"")</f>
        <v/>
      </c>
      <c r="T3206" s="59">
        <f>'Inventory Ref Sheet'!M3206</f>
        <v>0</v>
      </c>
      <c r="U3206" s="102">
        <f>'Inventory Ref Sheet'!N3206</f>
        <v>0</v>
      </c>
      <c r="V3206" s="59">
        <f>'Inventory Ref Sheet'!O3206</f>
        <v>0</v>
      </c>
      <c r="W3206" s="59">
        <f>'Inventory Ref Sheet'!R3206</f>
        <v>0</v>
      </c>
      <c r="X3206" s="59">
        <f>'Inventory Ref Sheet'!S3206</f>
        <v>0</v>
      </c>
      <c r="Y3206" s="100" t="str">
        <f ca="1">IF('Inventory Ref Sheet'!U3206&gt;0,YEAR(TODAY())-'Inventory Ref Sheet'!U3206,"")</f>
        <v/>
      </c>
      <c r="Z3206" s="95">
        <f>'Inventory Ref Sheet'!W3206</f>
        <v>0</v>
      </c>
      <c r="AA3206" s="60">
        <f>'Inventory Ref Sheet'!X3206</f>
        <v>0</v>
      </c>
      <c r="AB3206" s="61"/>
      <c r="AC3206" s="97" t="str">
        <f t="shared" si="166"/>
        <v/>
      </c>
      <c r="AD3206" s="59">
        <f>'Inventory Ref Sheet'!Y3206</f>
        <v>0</v>
      </c>
      <c r="AE3206" s="59">
        <f>'Inventory Ref Sheet'!Z3206</f>
        <v>0</v>
      </c>
      <c r="AF3206" s="102">
        <f>'Inventory Ref Sheet'!AA3206</f>
        <v>0</v>
      </c>
      <c r="AG3206" s="59">
        <f>'Inventory Ref Sheet'!AD3206</f>
        <v>0</v>
      </c>
      <c r="AH3206" s="59">
        <f>'Inventory Ref Sheet'!AE3206</f>
        <v>0</v>
      </c>
      <c r="AI3206" s="100" t="str">
        <f ca="1">IF('Inventory Ref Sheet'!AG3206&gt;0,YEAR(TODAY())-'Inventory Ref Sheet'!AG3206,"")</f>
        <v/>
      </c>
      <c r="AJ3206" s="99"/>
      <c r="AK3206" s="60">
        <f>'Inventory Ref Sheet'!AJ3206</f>
        <v>0</v>
      </c>
      <c r="AL3206" s="99"/>
      <c r="AM3206" s="97" t="str">
        <f t="shared" si="167"/>
        <v/>
      </c>
    </row>
    <row r="3207" spans="10:39" x14ac:dyDescent="0.25">
      <c r="J3207" s="59">
        <f>'Inventory Ref Sheet'!AK3207</f>
        <v>0</v>
      </c>
      <c r="K3207" s="59">
        <f>'Inventory Ref Sheet'!AL3207</f>
        <v>0</v>
      </c>
      <c r="L3207" s="59">
        <f>'Inventory Ref Sheet'!AM3207</f>
        <v>0</v>
      </c>
      <c r="M3207" s="59">
        <f>'Inventory Ref Sheet'!AP3207</f>
        <v>0</v>
      </c>
      <c r="N3207" s="59">
        <f>'Inventory Ref Sheet'!AQ3207</f>
        <v>0</v>
      </c>
      <c r="O3207" s="100" t="str">
        <f ca="1">IF('Inventory Ref Sheet'!AS3207&gt;0,YEAR(TODAY())-'Inventory Ref Sheet'!AS3207,"")</f>
        <v/>
      </c>
      <c r="P3207" s="95">
        <f>'Inventory Ref Sheet'!AU3207</f>
        <v>0</v>
      </c>
      <c r="Q3207" s="60">
        <f>'Inventory Ref Sheet'!AV3207</f>
        <v>0</v>
      </c>
      <c r="R3207" s="61"/>
      <c r="S3207" s="100" t="str">
        <f t="shared" si="168"/>
        <v/>
      </c>
      <c r="T3207" s="59">
        <f>'Inventory Ref Sheet'!M3207</f>
        <v>0</v>
      </c>
      <c r="U3207" s="102">
        <f>'Inventory Ref Sheet'!N3207</f>
        <v>0</v>
      </c>
      <c r="V3207" s="59">
        <f>'Inventory Ref Sheet'!O3207</f>
        <v>0</v>
      </c>
      <c r="W3207" s="59">
        <f>'Inventory Ref Sheet'!R3207</f>
        <v>0</v>
      </c>
      <c r="X3207" s="59">
        <f>'Inventory Ref Sheet'!S3207</f>
        <v>0</v>
      </c>
      <c r="Y3207" s="100" t="str">
        <f ca="1">IF('Inventory Ref Sheet'!U3207&gt;0,YEAR(TODAY())-'Inventory Ref Sheet'!U3207,"")</f>
        <v/>
      </c>
      <c r="Z3207" s="95">
        <f>'Inventory Ref Sheet'!W3207</f>
        <v>0</v>
      </c>
      <c r="AA3207" s="60">
        <f>'Inventory Ref Sheet'!X3207</f>
        <v>0</v>
      </c>
      <c r="AB3207" s="61"/>
      <c r="AC3207" s="97" t="str">
        <f t="shared" si="166"/>
        <v/>
      </c>
      <c r="AD3207" s="59">
        <f>'Inventory Ref Sheet'!Y3207</f>
        <v>0</v>
      </c>
      <c r="AE3207" s="59">
        <f>'Inventory Ref Sheet'!Z3207</f>
        <v>0</v>
      </c>
      <c r="AF3207" s="102">
        <f>'Inventory Ref Sheet'!AA3207</f>
        <v>0</v>
      </c>
      <c r="AG3207" s="59">
        <f>'Inventory Ref Sheet'!AD3207</f>
        <v>0</v>
      </c>
      <c r="AH3207" s="59">
        <f>'Inventory Ref Sheet'!AE3207</f>
        <v>0</v>
      </c>
      <c r="AI3207" s="100" t="str">
        <f ca="1">IF('Inventory Ref Sheet'!AG3207&gt;0,YEAR(TODAY())-'Inventory Ref Sheet'!AG3207,"")</f>
        <v/>
      </c>
      <c r="AJ3207" s="99"/>
      <c r="AK3207" s="60">
        <f>'Inventory Ref Sheet'!AJ3207</f>
        <v>0</v>
      </c>
      <c r="AL3207" s="99"/>
      <c r="AM3207" s="97" t="str">
        <f t="shared" si="167"/>
        <v/>
      </c>
    </row>
    <row r="3208" spans="10:39" x14ac:dyDescent="0.25">
      <c r="J3208" s="59">
        <f>'Inventory Ref Sheet'!AK3208</f>
        <v>0</v>
      </c>
      <c r="K3208" s="59">
        <f>'Inventory Ref Sheet'!AL3208</f>
        <v>0</v>
      </c>
      <c r="L3208" s="59">
        <f>'Inventory Ref Sheet'!AM3208</f>
        <v>0</v>
      </c>
      <c r="M3208" s="59">
        <f>'Inventory Ref Sheet'!AP3208</f>
        <v>0</v>
      </c>
      <c r="N3208" s="59">
        <f>'Inventory Ref Sheet'!AQ3208</f>
        <v>0</v>
      </c>
      <c r="O3208" s="100" t="str">
        <f ca="1">IF('Inventory Ref Sheet'!AS3208&gt;0,YEAR(TODAY())-'Inventory Ref Sheet'!AS3208,"")</f>
        <v/>
      </c>
      <c r="P3208" s="95">
        <f>'Inventory Ref Sheet'!AU3208</f>
        <v>0</v>
      </c>
      <c r="Q3208" s="60">
        <f>'Inventory Ref Sheet'!AV3208</f>
        <v>0</v>
      </c>
      <c r="R3208" s="61"/>
      <c r="S3208" s="100" t="str">
        <f t="shared" si="168"/>
        <v/>
      </c>
      <c r="T3208" s="59">
        <f>'Inventory Ref Sheet'!M3208</f>
        <v>0</v>
      </c>
      <c r="U3208" s="102">
        <f>'Inventory Ref Sheet'!N3208</f>
        <v>0</v>
      </c>
      <c r="V3208" s="59">
        <f>'Inventory Ref Sheet'!O3208</f>
        <v>0</v>
      </c>
      <c r="W3208" s="59">
        <f>'Inventory Ref Sheet'!R3208</f>
        <v>0</v>
      </c>
      <c r="X3208" s="59">
        <f>'Inventory Ref Sheet'!S3208</f>
        <v>0</v>
      </c>
      <c r="Y3208" s="100" t="str">
        <f ca="1">IF('Inventory Ref Sheet'!U3208&gt;0,YEAR(TODAY())-'Inventory Ref Sheet'!U3208,"")</f>
        <v/>
      </c>
      <c r="Z3208" s="95">
        <f>'Inventory Ref Sheet'!W3208</f>
        <v>0</v>
      </c>
      <c r="AA3208" s="60">
        <f>'Inventory Ref Sheet'!X3208</f>
        <v>0</v>
      </c>
      <c r="AB3208" s="61"/>
      <c r="AC3208" s="97" t="str">
        <f t="shared" si="166"/>
        <v/>
      </c>
      <c r="AD3208" s="59">
        <f>'Inventory Ref Sheet'!Y3208</f>
        <v>0</v>
      </c>
      <c r="AE3208" s="59">
        <f>'Inventory Ref Sheet'!Z3208</f>
        <v>0</v>
      </c>
      <c r="AF3208" s="102">
        <f>'Inventory Ref Sheet'!AA3208</f>
        <v>0</v>
      </c>
      <c r="AG3208" s="59">
        <f>'Inventory Ref Sheet'!AD3208</f>
        <v>0</v>
      </c>
      <c r="AH3208" s="59">
        <f>'Inventory Ref Sheet'!AE3208</f>
        <v>0</v>
      </c>
      <c r="AI3208" s="100" t="str">
        <f ca="1">IF('Inventory Ref Sheet'!AG3208&gt;0,YEAR(TODAY())-'Inventory Ref Sheet'!AG3208,"")</f>
        <v/>
      </c>
      <c r="AJ3208" s="99"/>
      <c r="AK3208" s="60">
        <f>'Inventory Ref Sheet'!AJ3208</f>
        <v>0</v>
      </c>
      <c r="AL3208" s="99"/>
      <c r="AM3208" s="97" t="str">
        <f t="shared" si="167"/>
        <v/>
      </c>
    </row>
    <row r="3209" spans="10:39" x14ac:dyDescent="0.25">
      <c r="J3209" s="59">
        <f>'Inventory Ref Sheet'!AK3209</f>
        <v>0</v>
      </c>
      <c r="K3209" s="59">
        <f>'Inventory Ref Sheet'!AL3209</f>
        <v>0</v>
      </c>
      <c r="L3209" s="59">
        <f>'Inventory Ref Sheet'!AM3209</f>
        <v>0</v>
      </c>
      <c r="M3209" s="59">
        <f>'Inventory Ref Sheet'!AP3209</f>
        <v>0</v>
      </c>
      <c r="N3209" s="59">
        <f>'Inventory Ref Sheet'!AQ3209</f>
        <v>0</v>
      </c>
      <c r="O3209" s="100" t="str">
        <f ca="1">IF('Inventory Ref Sheet'!AS3209&gt;0,YEAR(TODAY())-'Inventory Ref Sheet'!AS3209,"")</f>
        <v/>
      </c>
      <c r="P3209" s="95">
        <f>'Inventory Ref Sheet'!AU3209</f>
        <v>0</v>
      </c>
      <c r="Q3209" s="60">
        <f>'Inventory Ref Sheet'!AV3209</f>
        <v>0</v>
      </c>
      <c r="R3209" s="61"/>
      <c r="S3209" s="100" t="str">
        <f t="shared" si="168"/>
        <v/>
      </c>
      <c r="T3209" s="59">
        <f>'Inventory Ref Sheet'!M3209</f>
        <v>0</v>
      </c>
      <c r="U3209" s="102">
        <f>'Inventory Ref Sheet'!N3209</f>
        <v>0</v>
      </c>
      <c r="V3209" s="59">
        <f>'Inventory Ref Sheet'!O3209</f>
        <v>0</v>
      </c>
      <c r="W3209" s="59">
        <f>'Inventory Ref Sheet'!R3209</f>
        <v>0</v>
      </c>
      <c r="X3209" s="59">
        <f>'Inventory Ref Sheet'!S3209</f>
        <v>0</v>
      </c>
      <c r="Y3209" s="100" t="str">
        <f ca="1">IF('Inventory Ref Sheet'!U3209&gt;0,YEAR(TODAY())-'Inventory Ref Sheet'!U3209,"")</f>
        <v/>
      </c>
      <c r="Z3209" s="95">
        <f>'Inventory Ref Sheet'!W3209</f>
        <v>0</v>
      </c>
      <c r="AA3209" s="60">
        <f>'Inventory Ref Sheet'!X3209</f>
        <v>0</v>
      </c>
      <c r="AB3209" s="61"/>
      <c r="AC3209" s="97" t="str">
        <f t="shared" si="166"/>
        <v/>
      </c>
      <c r="AD3209" s="59">
        <f>'Inventory Ref Sheet'!Y3209</f>
        <v>0</v>
      </c>
      <c r="AE3209" s="59">
        <f>'Inventory Ref Sheet'!Z3209</f>
        <v>0</v>
      </c>
      <c r="AF3209" s="102">
        <f>'Inventory Ref Sheet'!AA3209</f>
        <v>0</v>
      </c>
      <c r="AG3209" s="59">
        <f>'Inventory Ref Sheet'!AD3209</f>
        <v>0</v>
      </c>
      <c r="AH3209" s="59">
        <f>'Inventory Ref Sheet'!AE3209</f>
        <v>0</v>
      </c>
      <c r="AI3209" s="100" t="str">
        <f ca="1">IF('Inventory Ref Sheet'!AG3209&gt;0,YEAR(TODAY())-'Inventory Ref Sheet'!AG3209,"")</f>
        <v/>
      </c>
      <c r="AJ3209" s="99"/>
      <c r="AK3209" s="60">
        <f>'Inventory Ref Sheet'!AJ3209</f>
        <v>0</v>
      </c>
      <c r="AL3209" s="99"/>
      <c r="AM3209" s="97" t="str">
        <f t="shared" si="167"/>
        <v/>
      </c>
    </row>
    <row r="3210" spans="10:39" x14ac:dyDescent="0.25">
      <c r="J3210" s="59">
        <f>'Inventory Ref Sheet'!AK3210</f>
        <v>0</v>
      </c>
      <c r="K3210" s="59">
        <f>'Inventory Ref Sheet'!AL3210</f>
        <v>0</v>
      </c>
      <c r="L3210" s="59">
        <f>'Inventory Ref Sheet'!AM3210</f>
        <v>0</v>
      </c>
      <c r="M3210" s="59">
        <f>'Inventory Ref Sheet'!AP3210</f>
        <v>0</v>
      </c>
      <c r="N3210" s="59">
        <f>'Inventory Ref Sheet'!AQ3210</f>
        <v>0</v>
      </c>
      <c r="O3210" s="100" t="str">
        <f ca="1">IF('Inventory Ref Sheet'!AS3210&gt;0,YEAR(TODAY())-'Inventory Ref Sheet'!AS3210,"")</f>
        <v/>
      </c>
      <c r="P3210" s="95">
        <f>'Inventory Ref Sheet'!AU3210</f>
        <v>0</v>
      </c>
      <c r="Q3210" s="60">
        <f>'Inventory Ref Sheet'!AV3210</f>
        <v>0</v>
      </c>
      <c r="R3210" s="61"/>
      <c r="S3210" s="100" t="str">
        <f t="shared" si="168"/>
        <v/>
      </c>
      <c r="T3210" s="59">
        <f>'Inventory Ref Sheet'!M3210</f>
        <v>0</v>
      </c>
      <c r="U3210" s="102">
        <f>'Inventory Ref Sheet'!N3210</f>
        <v>0</v>
      </c>
      <c r="V3210" s="59">
        <f>'Inventory Ref Sheet'!O3210</f>
        <v>0</v>
      </c>
      <c r="W3210" s="59">
        <f>'Inventory Ref Sheet'!R3210</f>
        <v>0</v>
      </c>
      <c r="X3210" s="59">
        <f>'Inventory Ref Sheet'!S3210</f>
        <v>0</v>
      </c>
      <c r="Y3210" s="100" t="str">
        <f ca="1">IF('Inventory Ref Sheet'!U3210&gt;0,YEAR(TODAY())-'Inventory Ref Sheet'!U3210,"")</f>
        <v/>
      </c>
      <c r="Z3210" s="95">
        <f>'Inventory Ref Sheet'!W3210</f>
        <v>0</v>
      </c>
      <c r="AA3210" s="60">
        <f>'Inventory Ref Sheet'!X3210</f>
        <v>0</v>
      </c>
      <c r="AB3210" s="61"/>
      <c r="AC3210" s="97" t="str">
        <f t="shared" si="166"/>
        <v/>
      </c>
      <c r="AD3210" s="59">
        <f>'Inventory Ref Sheet'!Y3210</f>
        <v>0</v>
      </c>
      <c r="AE3210" s="59">
        <f>'Inventory Ref Sheet'!Z3210</f>
        <v>0</v>
      </c>
      <c r="AF3210" s="102">
        <f>'Inventory Ref Sheet'!AA3210</f>
        <v>0</v>
      </c>
      <c r="AG3210" s="59">
        <f>'Inventory Ref Sheet'!AD3210</f>
        <v>0</v>
      </c>
      <c r="AH3210" s="59">
        <f>'Inventory Ref Sheet'!AE3210</f>
        <v>0</v>
      </c>
      <c r="AI3210" s="100" t="str">
        <f ca="1">IF('Inventory Ref Sheet'!AG3210&gt;0,YEAR(TODAY())-'Inventory Ref Sheet'!AG3210,"")</f>
        <v/>
      </c>
      <c r="AJ3210" s="99"/>
      <c r="AK3210" s="60">
        <f>'Inventory Ref Sheet'!AJ3210</f>
        <v>0</v>
      </c>
      <c r="AL3210" s="99"/>
      <c r="AM3210" s="97" t="str">
        <f t="shared" si="167"/>
        <v/>
      </c>
    </row>
    <row r="3211" spans="10:39" x14ac:dyDescent="0.25">
      <c r="J3211" s="59">
        <f>'Inventory Ref Sheet'!AK3211</f>
        <v>0</v>
      </c>
      <c r="K3211" s="59">
        <f>'Inventory Ref Sheet'!AL3211</f>
        <v>0</v>
      </c>
      <c r="L3211" s="59">
        <f>'Inventory Ref Sheet'!AM3211</f>
        <v>0</v>
      </c>
      <c r="M3211" s="59">
        <f>'Inventory Ref Sheet'!AP3211</f>
        <v>0</v>
      </c>
      <c r="N3211" s="59">
        <f>'Inventory Ref Sheet'!AQ3211</f>
        <v>0</v>
      </c>
      <c r="O3211" s="100" t="str">
        <f ca="1">IF('Inventory Ref Sheet'!AS3211&gt;0,YEAR(TODAY())-'Inventory Ref Sheet'!AS3211,"")</f>
        <v/>
      </c>
      <c r="P3211" s="95">
        <f>'Inventory Ref Sheet'!AU3211</f>
        <v>0</v>
      </c>
      <c r="Q3211" s="60">
        <f>'Inventory Ref Sheet'!AV3211</f>
        <v>0</v>
      </c>
      <c r="R3211" s="61"/>
      <c r="S3211" s="100" t="str">
        <f t="shared" si="168"/>
        <v/>
      </c>
      <c r="T3211" s="59">
        <f>'Inventory Ref Sheet'!M3211</f>
        <v>0</v>
      </c>
      <c r="U3211" s="102">
        <f>'Inventory Ref Sheet'!N3211</f>
        <v>0</v>
      </c>
      <c r="V3211" s="59">
        <f>'Inventory Ref Sheet'!O3211</f>
        <v>0</v>
      </c>
      <c r="W3211" s="59">
        <f>'Inventory Ref Sheet'!R3211</f>
        <v>0</v>
      </c>
      <c r="X3211" s="59">
        <f>'Inventory Ref Sheet'!S3211</f>
        <v>0</v>
      </c>
      <c r="Y3211" s="100" t="str">
        <f ca="1">IF('Inventory Ref Sheet'!U3211&gt;0,YEAR(TODAY())-'Inventory Ref Sheet'!U3211,"")</f>
        <v/>
      </c>
      <c r="Z3211" s="95">
        <f>'Inventory Ref Sheet'!W3211</f>
        <v>0</v>
      </c>
      <c r="AA3211" s="60">
        <f>'Inventory Ref Sheet'!X3211</f>
        <v>0</v>
      </c>
      <c r="AB3211" s="61"/>
      <c r="AC3211" s="97" t="str">
        <f t="shared" ref="AC3211:AC3274" si="169">IF(ISTEXT(T3211),IF(Y3211&gt;=AB3211,"Yes","No"),"")</f>
        <v/>
      </c>
      <c r="AD3211" s="59">
        <f>'Inventory Ref Sheet'!Y3211</f>
        <v>0</v>
      </c>
      <c r="AE3211" s="59">
        <f>'Inventory Ref Sheet'!Z3211</f>
        <v>0</v>
      </c>
      <c r="AF3211" s="102">
        <f>'Inventory Ref Sheet'!AA3211</f>
        <v>0</v>
      </c>
      <c r="AG3211" s="59">
        <f>'Inventory Ref Sheet'!AD3211</f>
        <v>0</v>
      </c>
      <c r="AH3211" s="59">
        <f>'Inventory Ref Sheet'!AE3211</f>
        <v>0</v>
      </c>
      <c r="AI3211" s="100" t="str">
        <f ca="1">IF('Inventory Ref Sheet'!AG3211&gt;0,YEAR(TODAY())-'Inventory Ref Sheet'!AG3211,"")</f>
        <v/>
      </c>
      <c r="AJ3211" s="99"/>
      <c r="AK3211" s="60">
        <f>'Inventory Ref Sheet'!AJ3211</f>
        <v>0</v>
      </c>
      <c r="AL3211" s="99"/>
      <c r="AM3211" s="97" t="str">
        <f t="shared" ref="AM3211:AM3274" si="170">IF(ISTEXT(AD3211),IF(AI3211&gt;=AL3211,"Yes","No"),"")</f>
        <v/>
      </c>
    </row>
    <row r="3212" spans="10:39" x14ac:dyDescent="0.25">
      <c r="J3212" s="59">
        <f>'Inventory Ref Sheet'!AK3212</f>
        <v>0</v>
      </c>
      <c r="K3212" s="59">
        <f>'Inventory Ref Sheet'!AL3212</f>
        <v>0</v>
      </c>
      <c r="L3212" s="59">
        <f>'Inventory Ref Sheet'!AM3212</f>
        <v>0</v>
      </c>
      <c r="M3212" s="59">
        <f>'Inventory Ref Sheet'!AP3212</f>
        <v>0</v>
      </c>
      <c r="N3212" s="59">
        <f>'Inventory Ref Sheet'!AQ3212</f>
        <v>0</v>
      </c>
      <c r="O3212" s="100" t="str">
        <f ca="1">IF('Inventory Ref Sheet'!AS3212&gt;0,YEAR(TODAY())-'Inventory Ref Sheet'!AS3212,"")</f>
        <v/>
      </c>
      <c r="P3212" s="95">
        <f>'Inventory Ref Sheet'!AU3212</f>
        <v>0</v>
      </c>
      <c r="Q3212" s="60">
        <f>'Inventory Ref Sheet'!AV3212</f>
        <v>0</v>
      </c>
      <c r="R3212" s="61"/>
      <c r="S3212" s="100" t="str">
        <f t="shared" si="168"/>
        <v/>
      </c>
      <c r="T3212" s="59">
        <f>'Inventory Ref Sheet'!M3212</f>
        <v>0</v>
      </c>
      <c r="U3212" s="102">
        <f>'Inventory Ref Sheet'!N3212</f>
        <v>0</v>
      </c>
      <c r="V3212" s="59">
        <f>'Inventory Ref Sheet'!O3212</f>
        <v>0</v>
      </c>
      <c r="W3212" s="59">
        <f>'Inventory Ref Sheet'!R3212</f>
        <v>0</v>
      </c>
      <c r="X3212" s="59">
        <f>'Inventory Ref Sheet'!S3212</f>
        <v>0</v>
      </c>
      <c r="Y3212" s="100" t="str">
        <f ca="1">IF('Inventory Ref Sheet'!U3212&gt;0,YEAR(TODAY())-'Inventory Ref Sheet'!U3212,"")</f>
        <v/>
      </c>
      <c r="Z3212" s="95">
        <f>'Inventory Ref Sheet'!W3212</f>
        <v>0</v>
      </c>
      <c r="AA3212" s="60">
        <f>'Inventory Ref Sheet'!X3212</f>
        <v>0</v>
      </c>
      <c r="AB3212" s="61"/>
      <c r="AC3212" s="97" t="str">
        <f t="shared" si="169"/>
        <v/>
      </c>
      <c r="AD3212" s="59">
        <f>'Inventory Ref Sheet'!Y3212</f>
        <v>0</v>
      </c>
      <c r="AE3212" s="59">
        <f>'Inventory Ref Sheet'!Z3212</f>
        <v>0</v>
      </c>
      <c r="AF3212" s="102">
        <f>'Inventory Ref Sheet'!AA3212</f>
        <v>0</v>
      </c>
      <c r="AG3212" s="59">
        <f>'Inventory Ref Sheet'!AD3212</f>
        <v>0</v>
      </c>
      <c r="AH3212" s="59">
        <f>'Inventory Ref Sheet'!AE3212</f>
        <v>0</v>
      </c>
      <c r="AI3212" s="100" t="str">
        <f ca="1">IF('Inventory Ref Sheet'!AG3212&gt;0,YEAR(TODAY())-'Inventory Ref Sheet'!AG3212,"")</f>
        <v/>
      </c>
      <c r="AJ3212" s="99"/>
      <c r="AK3212" s="60">
        <f>'Inventory Ref Sheet'!AJ3212</f>
        <v>0</v>
      </c>
      <c r="AL3212" s="99"/>
      <c r="AM3212" s="97" t="str">
        <f t="shared" si="170"/>
        <v/>
      </c>
    </row>
    <row r="3213" spans="10:39" x14ac:dyDescent="0.25">
      <c r="J3213" s="59">
        <f>'Inventory Ref Sheet'!AK3213</f>
        <v>0</v>
      </c>
      <c r="K3213" s="59">
        <f>'Inventory Ref Sheet'!AL3213</f>
        <v>0</v>
      </c>
      <c r="L3213" s="59">
        <f>'Inventory Ref Sheet'!AM3213</f>
        <v>0</v>
      </c>
      <c r="M3213" s="59">
        <f>'Inventory Ref Sheet'!AP3213</f>
        <v>0</v>
      </c>
      <c r="N3213" s="59">
        <f>'Inventory Ref Sheet'!AQ3213</f>
        <v>0</v>
      </c>
      <c r="O3213" s="100" t="str">
        <f ca="1">IF('Inventory Ref Sheet'!AS3213&gt;0,YEAR(TODAY())-'Inventory Ref Sheet'!AS3213,"")</f>
        <v/>
      </c>
      <c r="P3213" s="95">
        <f>'Inventory Ref Sheet'!AU3213</f>
        <v>0</v>
      </c>
      <c r="Q3213" s="60">
        <f>'Inventory Ref Sheet'!AV3213</f>
        <v>0</v>
      </c>
      <c r="R3213" s="61"/>
      <c r="S3213" s="100" t="str">
        <f t="shared" si="168"/>
        <v/>
      </c>
      <c r="T3213" s="59">
        <f>'Inventory Ref Sheet'!M3213</f>
        <v>0</v>
      </c>
      <c r="U3213" s="102">
        <f>'Inventory Ref Sheet'!N3213</f>
        <v>0</v>
      </c>
      <c r="V3213" s="59">
        <f>'Inventory Ref Sheet'!O3213</f>
        <v>0</v>
      </c>
      <c r="W3213" s="59">
        <f>'Inventory Ref Sheet'!R3213</f>
        <v>0</v>
      </c>
      <c r="X3213" s="59">
        <f>'Inventory Ref Sheet'!S3213</f>
        <v>0</v>
      </c>
      <c r="Y3213" s="100" t="str">
        <f ca="1">IF('Inventory Ref Sheet'!U3213&gt;0,YEAR(TODAY())-'Inventory Ref Sheet'!U3213,"")</f>
        <v/>
      </c>
      <c r="Z3213" s="95">
        <f>'Inventory Ref Sheet'!W3213</f>
        <v>0</v>
      </c>
      <c r="AA3213" s="60">
        <f>'Inventory Ref Sheet'!X3213</f>
        <v>0</v>
      </c>
      <c r="AB3213" s="61"/>
      <c r="AC3213" s="97" t="str">
        <f t="shared" si="169"/>
        <v/>
      </c>
      <c r="AD3213" s="59">
        <f>'Inventory Ref Sheet'!Y3213</f>
        <v>0</v>
      </c>
      <c r="AE3213" s="59">
        <f>'Inventory Ref Sheet'!Z3213</f>
        <v>0</v>
      </c>
      <c r="AF3213" s="102">
        <f>'Inventory Ref Sheet'!AA3213</f>
        <v>0</v>
      </c>
      <c r="AG3213" s="59">
        <f>'Inventory Ref Sheet'!AD3213</f>
        <v>0</v>
      </c>
      <c r="AH3213" s="59">
        <f>'Inventory Ref Sheet'!AE3213</f>
        <v>0</v>
      </c>
      <c r="AI3213" s="100" t="str">
        <f ca="1">IF('Inventory Ref Sheet'!AG3213&gt;0,YEAR(TODAY())-'Inventory Ref Sheet'!AG3213,"")</f>
        <v/>
      </c>
      <c r="AJ3213" s="99"/>
      <c r="AK3213" s="60">
        <f>'Inventory Ref Sheet'!AJ3213</f>
        <v>0</v>
      </c>
      <c r="AL3213" s="99"/>
      <c r="AM3213" s="97" t="str">
        <f t="shared" si="170"/>
        <v/>
      </c>
    </row>
    <row r="3214" spans="10:39" x14ac:dyDescent="0.25">
      <c r="J3214" s="59">
        <f>'Inventory Ref Sheet'!AK3214</f>
        <v>0</v>
      </c>
      <c r="K3214" s="59">
        <f>'Inventory Ref Sheet'!AL3214</f>
        <v>0</v>
      </c>
      <c r="L3214" s="59">
        <f>'Inventory Ref Sheet'!AM3214</f>
        <v>0</v>
      </c>
      <c r="M3214" s="59">
        <f>'Inventory Ref Sheet'!AP3214</f>
        <v>0</v>
      </c>
      <c r="N3214" s="59">
        <f>'Inventory Ref Sheet'!AQ3214</f>
        <v>0</v>
      </c>
      <c r="O3214" s="100" t="str">
        <f ca="1">IF('Inventory Ref Sheet'!AS3214&gt;0,YEAR(TODAY())-'Inventory Ref Sheet'!AS3214,"")</f>
        <v/>
      </c>
      <c r="P3214" s="95">
        <f>'Inventory Ref Sheet'!AU3214</f>
        <v>0</v>
      </c>
      <c r="Q3214" s="60">
        <f>'Inventory Ref Sheet'!AV3214</f>
        <v>0</v>
      </c>
      <c r="R3214" s="61"/>
      <c r="S3214" s="100" t="str">
        <f t="shared" si="168"/>
        <v/>
      </c>
      <c r="T3214" s="59">
        <f>'Inventory Ref Sheet'!M3214</f>
        <v>0</v>
      </c>
      <c r="U3214" s="102">
        <f>'Inventory Ref Sheet'!N3214</f>
        <v>0</v>
      </c>
      <c r="V3214" s="59">
        <f>'Inventory Ref Sheet'!O3214</f>
        <v>0</v>
      </c>
      <c r="W3214" s="59">
        <f>'Inventory Ref Sheet'!R3214</f>
        <v>0</v>
      </c>
      <c r="X3214" s="59">
        <f>'Inventory Ref Sheet'!S3214</f>
        <v>0</v>
      </c>
      <c r="Y3214" s="100" t="str">
        <f ca="1">IF('Inventory Ref Sheet'!U3214&gt;0,YEAR(TODAY())-'Inventory Ref Sheet'!U3214,"")</f>
        <v/>
      </c>
      <c r="Z3214" s="95">
        <f>'Inventory Ref Sheet'!W3214</f>
        <v>0</v>
      </c>
      <c r="AA3214" s="60">
        <f>'Inventory Ref Sheet'!X3214</f>
        <v>0</v>
      </c>
      <c r="AB3214" s="61"/>
      <c r="AC3214" s="97" t="str">
        <f t="shared" si="169"/>
        <v/>
      </c>
      <c r="AD3214" s="59">
        <f>'Inventory Ref Sheet'!Y3214</f>
        <v>0</v>
      </c>
      <c r="AE3214" s="59">
        <f>'Inventory Ref Sheet'!Z3214</f>
        <v>0</v>
      </c>
      <c r="AF3214" s="102">
        <f>'Inventory Ref Sheet'!AA3214</f>
        <v>0</v>
      </c>
      <c r="AG3214" s="59">
        <f>'Inventory Ref Sheet'!AD3214</f>
        <v>0</v>
      </c>
      <c r="AH3214" s="59">
        <f>'Inventory Ref Sheet'!AE3214</f>
        <v>0</v>
      </c>
      <c r="AI3214" s="100" t="str">
        <f ca="1">IF('Inventory Ref Sheet'!AG3214&gt;0,YEAR(TODAY())-'Inventory Ref Sheet'!AG3214,"")</f>
        <v/>
      </c>
      <c r="AJ3214" s="99"/>
      <c r="AK3214" s="60">
        <f>'Inventory Ref Sheet'!AJ3214</f>
        <v>0</v>
      </c>
      <c r="AL3214" s="99"/>
      <c r="AM3214" s="97" t="str">
        <f t="shared" si="170"/>
        <v/>
      </c>
    </row>
    <row r="3215" spans="10:39" x14ac:dyDescent="0.25">
      <c r="J3215" s="59">
        <f>'Inventory Ref Sheet'!AK3215</f>
        <v>0</v>
      </c>
      <c r="K3215" s="59">
        <f>'Inventory Ref Sheet'!AL3215</f>
        <v>0</v>
      </c>
      <c r="L3215" s="59">
        <f>'Inventory Ref Sheet'!AM3215</f>
        <v>0</v>
      </c>
      <c r="M3215" s="59">
        <f>'Inventory Ref Sheet'!AP3215</f>
        <v>0</v>
      </c>
      <c r="N3215" s="59">
        <f>'Inventory Ref Sheet'!AQ3215</f>
        <v>0</v>
      </c>
      <c r="O3215" s="100" t="str">
        <f ca="1">IF('Inventory Ref Sheet'!AS3215&gt;0,YEAR(TODAY())-'Inventory Ref Sheet'!AS3215,"")</f>
        <v/>
      </c>
      <c r="P3215" s="95">
        <f>'Inventory Ref Sheet'!AU3215</f>
        <v>0</v>
      </c>
      <c r="Q3215" s="60">
        <f>'Inventory Ref Sheet'!AV3215</f>
        <v>0</v>
      </c>
      <c r="R3215" s="61"/>
      <c r="S3215" s="100" t="str">
        <f t="shared" si="168"/>
        <v/>
      </c>
      <c r="T3215" s="59">
        <f>'Inventory Ref Sheet'!M3215</f>
        <v>0</v>
      </c>
      <c r="U3215" s="102">
        <f>'Inventory Ref Sheet'!N3215</f>
        <v>0</v>
      </c>
      <c r="V3215" s="59">
        <f>'Inventory Ref Sheet'!O3215</f>
        <v>0</v>
      </c>
      <c r="W3215" s="59">
        <f>'Inventory Ref Sheet'!R3215</f>
        <v>0</v>
      </c>
      <c r="X3215" s="59">
        <f>'Inventory Ref Sheet'!S3215</f>
        <v>0</v>
      </c>
      <c r="Y3215" s="100" t="str">
        <f ca="1">IF('Inventory Ref Sheet'!U3215&gt;0,YEAR(TODAY())-'Inventory Ref Sheet'!U3215,"")</f>
        <v/>
      </c>
      <c r="Z3215" s="95">
        <f>'Inventory Ref Sheet'!W3215</f>
        <v>0</v>
      </c>
      <c r="AA3215" s="60">
        <f>'Inventory Ref Sheet'!X3215</f>
        <v>0</v>
      </c>
      <c r="AB3215" s="61"/>
      <c r="AC3215" s="97" t="str">
        <f t="shared" si="169"/>
        <v/>
      </c>
      <c r="AD3215" s="59">
        <f>'Inventory Ref Sheet'!Y3215</f>
        <v>0</v>
      </c>
      <c r="AE3215" s="59">
        <f>'Inventory Ref Sheet'!Z3215</f>
        <v>0</v>
      </c>
      <c r="AF3215" s="102">
        <f>'Inventory Ref Sheet'!AA3215</f>
        <v>0</v>
      </c>
      <c r="AG3215" s="59">
        <f>'Inventory Ref Sheet'!AD3215</f>
        <v>0</v>
      </c>
      <c r="AH3215" s="59">
        <f>'Inventory Ref Sheet'!AE3215</f>
        <v>0</v>
      </c>
      <c r="AI3215" s="100" t="str">
        <f ca="1">IF('Inventory Ref Sheet'!AG3215&gt;0,YEAR(TODAY())-'Inventory Ref Sheet'!AG3215,"")</f>
        <v/>
      </c>
      <c r="AJ3215" s="99"/>
      <c r="AK3215" s="60">
        <f>'Inventory Ref Sheet'!AJ3215</f>
        <v>0</v>
      </c>
      <c r="AL3215" s="99"/>
      <c r="AM3215" s="97" t="str">
        <f t="shared" si="170"/>
        <v/>
      </c>
    </row>
    <row r="3216" spans="10:39" x14ac:dyDescent="0.25">
      <c r="J3216" s="59">
        <f>'Inventory Ref Sheet'!AK3216</f>
        <v>0</v>
      </c>
      <c r="K3216" s="59">
        <f>'Inventory Ref Sheet'!AL3216</f>
        <v>0</v>
      </c>
      <c r="L3216" s="59">
        <f>'Inventory Ref Sheet'!AM3216</f>
        <v>0</v>
      </c>
      <c r="M3216" s="59">
        <f>'Inventory Ref Sheet'!AP3216</f>
        <v>0</v>
      </c>
      <c r="N3216" s="59">
        <f>'Inventory Ref Sheet'!AQ3216</f>
        <v>0</v>
      </c>
      <c r="O3216" s="100" t="str">
        <f ca="1">IF('Inventory Ref Sheet'!AS3216&gt;0,YEAR(TODAY())-'Inventory Ref Sheet'!AS3216,"")</f>
        <v/>
      </c>
      <c r="P3216" s="95">
        <f>'Inventory Ref Sheet'!AU3216</f>
        <v>0</v>
      </c>
      <c r="Q3216" s="60">
        <f>'Inventory Ref Sheet'!AV3216</f>
        <v>0</v>
      </c>
      <c r="R3216" s="61"/>
      <c r="S3216" s="100" t="str">
        <f t="shared" si="168"/>
        <v/>
      </c>
      <c r="T3216" s="59">
        <f>'Inventory Ref Sheet'!M3216</f>
        <v>0</v>
      </c>
      <c r="U3216" s="102">
        <f>'Inventory Ref Sheet'!N3216</f>
        <v>0</v>
      </c>
      <c r="V3216" s="59">
        <f>'Inventory Ref Sheet'!O3216</f>
        <v>0</v>
      </c>
      <c r="W3216" s="59">
        <f>'Inventory Ref Sheet'!R3216</f>
        <v>0</v>
      </c>
      <c r="X3216" s="59">
        <f>'Inventory Ref Sheet'!S3216</f>
        <v>0</v>
      </c>
      <c r="Y3216" s="100" t="str">
        <f ca="1">IF('Inventory Ref Sheet'!U3216&gt;0,YEAR(TODAY())-'Inventory Ref Sheet'!U3216,"")</f>
        <v/>
      </c>
      <c r="Z3216" s="95">
        <f>'Inventory Ref Sheet'!W3216</f>
        <v>0</v>
      </c>
      <c r="AA3216" s="60">
        <f>'Inventory Ref Sheet'!X3216</f>
        <v>0</v>
      </c>
      <c r="AB3216" s="61"/>
      <c r="AC3216" s="97" t="str">
        <f t="shared" si="169"/>
        <v/>
      </c>
      <c r="AD3216" s="59">
        <f>'Inventory Ref Sheet'!Y3216</f>
        <v>0</v>
      </c>
      <c r="AE3216" s="59">
        <f>'Inventory Ref Sheet'!Z3216</f>
        <v>0</v>
      </c>
      <c r="AF3216" s="102">
        <f>'Inventory Ref Sheet'!AA3216</f>
        <v>0</v>
      </c>
      <c r="AG3216" s="59">
        <f>'Inventory Ref Sheet'!AD3216</f>
        <v>0</v>
      </c>
      <c r="AH3216" s="59">
        <f>'Inventory Ref Sheet'!AE3216</f>
        <v>0</v>
      </c>
      <c r="AI3216" s="100" t="str">
        <f ca="1">IF('Inventory Ref Sheet'!AG3216&gt;0,YEAR(TODAY())-'Inventory Ref Sheet'!AG3216,"")</f>
        <v/>
      </c>
      <c r="AJ3216" s="99"/>
      <c r="AK3216" s="60">
        <f>'Inventory Ref Sheet'!AJ3216</f>
        <v>0</v>
      </c>
      <c r="AL3216" s="99"/>
      <c r="AM3216" s="97" t="str">
        <f t="shared" si="170"/>
        <v/>
      </c>
    </row>
    <row r="3217" spans="10:39" x14ac:dyDescent="0.25">
      <c r="J3217" s="59">
        <f>'Inventory Ref Sheet'!AK3217</f>
        <v>0</v>
      </c>
      <c r="K3217" s="59">
        <f>'Inventory Ref Sheet'!AL3217</f>
        <v>0</v>
      </c>
      <c r="L3217" s="59">
        <f>'Inventory Ref Sheet'!AM3217</f>
        <v>0</v>
      </c>
      <c r="M3217" s="59">
        <f>'Inventory Ref Sheet'!AP3217</f>
        <v>0</v>
      </c>
      <c r="N3217" s="59">
        <f>'Inventory Ref Sheet'!AQ3217</f>
        <v>0</v>
      </c>
      <c r="O3217" s="100" t="str">
        <f ca="1">IF('Inventory Ref Sheet'!AS3217&gt;0,YEAR(TODAY())-'Inventory Ref Sheet'!AS3217,"")</f>
        <v/>
      </c>
      <c r="P3217" s="95">
        <f>'Inventory Ref Sheet'!AU3217</f>
        <v>0</v>
      </c>
      <c r="Q3217" s="60">
        <f>'Inventory Ref Sheet'!AV3217</f>
        <v>0</v>
      </c>
      <c r="R3217" s="61"/>
      <c r="S3217" s="100" t="str">
        <f t="shared" si="168"/>
        <v/>
      </c>
      <c r="T3217" s="59">
        <f>'Inventory Ref Sheet'!M3217</f>
        <v>0</v>
      </c>
      <c r="U3217" s="102">
        <f>'Inventory Ref Sheet'!N3217</f>
        <v>0</v>
      </c>
      <c r="V3217" s="59">
        <f>'Inventory Ref Sheet'!O3217</f>
        <v>0</v>
      </c>
      <c r="W3217" s="59">
        <f>'Inventory Ref Sheet'!R3217</f>
        <v>0</v>
      </c>
      <c r="X3217" s="59">
        <f>'Inventory Ref Sheet'!S3217</f>
        <v>0</v>
      </c>
      <c r="Y3217" s="100" t="str">
        <f ca="1">IF('Inventory Ref Sheet'!U3217&gt;0,YEAR(TODAY())-'Inventory Ref Sheet'!U3217,"")</f>
        <v/>
      </c>
      <c r="Z3217" s="95">
        <f>'Inventory Ref Sheet'!W3217</f>
        <v>0</v>
      </c>
      <c r="AA3217" s="60">
        <f>'Inventory Ref Sheet'!X3217</f>
        <v>0</v>
      </c>
      <c r="AB3217" s="61"/>
      <c r="AC3217" s="97" t="str">
        <f t="shared" si="169"/>
        <v/>
      </c>
      <c r="AD3217" s="59">
        <f>'Inventory Ref Sheet'!Y3217</f>
        <v>0</v>
      </c>
      <c r="AE3217" s="59">
        <f>'Inventory Ref Sheet'!Z3217</f>
        <v>0</v>
      </c>
      <c r="AF3217" s="102">
        <f>'Inventory Ref Sheet'!AA3217</f>
        <v>0</v>
      </c>
      <c r="AG3217" s="59">
        <f>'Inventory Ref Sheet'!AD3217</f>
        <v>0</v>
      </c>
      <c r="AH3217" s="59">
        <f>'Inventory Ref Sheet'!AE3217</f>
        <v>0</v>
      </c>
      <c r="AI3217" s="100" t="str">
        <f ca="1">IF('Inventory Ref Sheet'!AG3217&gt;0,YEAR(TODAY())-'Inventory Ref Sheet'!AG3217,"")</f>
        <v/>
      </c>
      <c r="AJ3217" s="99"/>
      <c r="AK3217" s="60">
        <f>'Inventory Ref Sheet'!AJ3217</f>
        <v>0</v>
      </c>
      <c r="AL3217" s="99"/>
      <c r="AM3217" s="97" t="str">
        <f t="shared" si="170"/>
        <v/>
      </c>
    </row>
    <row r="3218" spans="10:39" x14ac:dyDescent="0.25">
      <c r="J3218" s="59">
        <f>'Inventory Ref Sheet'!AK3218</f>
        <v>0</v>
      </c>
      <c r="K3218" s="59">
        <f>'Inventory Ref Sheet'!AL3218</f>
        <v>0</v>
      </c>
      <c r="L3218" s="59">
        <f>'Inventory Ref Sheet'!AM3218</f>
        <v>0</v>
      </c>
      <c r="M3218" s="59">
        <f>'Inventory Ref Sheet'!AP3218</f>
        <v>0</v>
      </c>
      <c r="N3218" s="59">
        <f>'Inventory Ref Sheet'!AQ3218</f>
        <v>0</v>
      </c>
      <c r="O3218" s="100" t="str">
        <f ca="1">IF('Inventory Ref Sheet'!AS3218&gt;0,YEAR(TODAY())-'Inventory Ref Sheet'!AS3218,"")</f>
        <v/>
      </c>
      <c r="P3218" s="95">
        <f>'Inventory Ref Sheet'!AU3218</f>
        <v>0</v>
      </c>
      <c r="Q3218" s="60">
        <f>'Inventory Ref Sheet'!AV3218</f>
        <v>0</v>
      </c>
      <c r="R3218" s="61"/>
      <c r="S3218" s="100" t="str">
        <f t="shared" si="168"/>
        <v/>
      </c>
      <c r="T3218" s="59">
        <f>'Inventory Ref Sheet'!M3218</f>
        <v>0</v>
      </c>
      <c r="U3218" s="102">
        <f>'Inventory Ref Sheet'!N3218</f>
        <v>0</v>
      </c>
      <c r="V3218" s="59">
        <f>'Inventory Ref Sheet'!O3218</f>
        <v>0</v>
      </c>
      <c r="W3218" s="59">
        <f>'Inventory Ref Sheet'!R3218</f>
        <v>0</v>
      </c>
      <c r="X3218" s="59">
        <f>'Inventory Ref Sheet'!S3218</f>
        <v>0</v>
      </c>
      <c r="Y3218" s="100" t="str">
        <f ca="1">IF('Inventory Ref Sheet'!U3218&gt;0,YEAR(TODAY())-'Inventory Ref Sheet'!U3218,"")</f>
        <v/>
      </c>
      <c r="Z3218" s="95">
        <f>'Inventory Ref Sheet'!W3218</f>
        <v>0</v>
      </c>
      <c r="AA3218" s="60">
        <f>'Inventory Ref Sheet'!X3218</f>
        <v>0</v>
      </c>
      <c r="AB3218" s="61"/>
      <c r="AC3218" s="97" t="str">
        <f t="shared" si="169"/>
        <v/>
      </c>
      <c r="AD3218" s="59">
        <f>'Inventory Ref Sheet'!Y3218</f>
        <v>0</v>
      </c>
      <c r="AE3218" s="59">
        <f>'Inventory Ref Sheet'!Z3218</f>
        <v>0</v>
      </c>
      <c r="AF3218" s="102">
        <f>'Inventory Ref Sheet'!AA3218</f>
        <v>0</v>
      </c>
      <c r="AG3218" s="59">
        <f>'Inventory Ref Sheet'!AD3218</f>
        <v>0</v>
      </c>
      <c r="AH3218" s="59">
        <f>'Inventory Ref Sheet'!AE3218</f>
        <v>0</v>
      </c>
      <c r="AI3218" s="100" t="str">
        <f ca="1">IF('Inventory Ref Sheet'!AG3218&gt;0,YEAR(TODAY())-'Inventory Ref Sheet'!AG3218,"")</f>
        <v/>
      </c>
      <c r="AJ3218" s="99"/>
      <c r="AK3218" s="60">
        <f>'Inventory Ref Sheet'!AJ3218</f>
        <v>0</v>
      </c>
      <c r="AL3218" s="99"/>
      <c r="AM3218" s="97" t="str">
        <f t="shared" si="170"/>
        <v/>
      </c>
    </row>
    <row r="3219" spans="10:39" x14ac:dyDescent="0.25">
      <c r="J3219" s="59">
        <f>'Inventory Ref Sheet'!AK3219</f>
        <v>0</v>
      </c>
      <c r="K3219" s="59">
        <f>'Inventory Ref Sheet'!AL3219</f>
        <v>0</v>
      </c>
      <c r="L3219" s="59">
        <f>'Inventory Ref Sheet'!AM3219</f>
        <v>0</v>
      </c>
      <c r="M3219" s="59">
        <f>'Inventory Ref Sheet'!AP3219</f>
        <v>0</v>
      </c>
      <c r="N3219" s="59">
        <f>'Inventory Ref Sheet'!AQ3219</f>
        <v>0</v>
      </c>
      <c r="O3219" s="100" t="str">
        <f ca="1">IF('Inventory Ref Sheet'!AS3219&gt;0,YEAR(TODAY())-'Inventory Ref Sheet'!AS3219,"")</f>
        <v/>
      </c>
      <c r="P3219" s="95">
        <f>'Inventory Ref Sheet'!AU3219</f>
        <v>0</v>
      </c>
      <c r="Q3219" s="60">
        <f>'Inventory Ref Sheet'!AV3219</f>
        <v>0</v>
      </c>
      <c r="R3219" s="61"/>
      <c r="S3219" s="100" t="str">
        <f t="shared" si="168"/>
        <v/>
      </c>
      <c r="T3219" s="59">
        <f>'Inventory Ref Sheet'!M3219</f>
        <v>0</v>
      </c>
      <c r="U3219" s="102">
        <f>'Inventory Ref Sheet'!N3219</f>
        <v>0</v>
      </c>
      <c r="V3219" s="59">
        <f>'Inventory Ref Sheet'!O3219</f>
        <v>0</v>
      </c>
      <c r="W3219" s="59">
        <f>'Inventory Ref Sheet'!R3219</f>
        <v>0</v>
      </c>
      <c r="X3219" s="59">
        <f>'Inventory Ref Sheet'!S3219</f>
        <v>0</v>
      </c>
      <c r="Y3219" s="100" t="str">
        <f ca="1">IF('Inventory Ref Sheet'!U3219&gt;0,YEAR(TODAY())-'Inventory Ref Sheet'!U3219,"")</f>
        <v/>
      </c>
      <c r="Z3219" s="95">
        <f>'Inventory Ref Sheet'!W3219</f>
        <v>0</v>
      </c>
      <c r="AA3219" s="60">
        <f>'Inventory Ref Sheet'!X3219</f>
        <v>0</v>
      </c>
      <c r="AB3219" s="61"/>
      <c r="AC3219" s="97" t="str">
        <f t="shared" si="169"/>
        <v/>
      </c>
      <c r="AD3219" s="59">
        <f>'Inventory Ref Sheet'!Y3219</f>
        <v>0</v>
      </c>
      <c r="AE3219" s="59">
        <f>'Inventory Ref Sheet'!Z3219</f>
        <v>0</v>
      </c>
      <c r="AF3219" s="102">
        <f>'Inventory Ref Sheet'!AA3219</f>
        <v>0</v>
      </c>
      <c r="AG3219" s="59">
        <f>'Inventory Ref Sheet'!AD3219</f>
        <v>0</v>
      </c>
      <c r="AH3219" s="59">
        <f>'Inventory Ref Sheet'!AE3219</f>
        <v>0</v>
      </c>
      <c r="AI3219" s="100" t="str">
        <f ca="1">IF('Inventory Ref Sheet'!AG3219&gt;0,YEAR(TODAY())-'Inventory Ref Sheet'!AG3219,"")</f>
        <v/>
      </c>
      <c r="AJ3219" s="99"/>
      <c r="AK3219" s="60">
        <f>'Inventory Ref Sheet'!AJ3219</f>
        <v>0</v>
      </c>
      <c r="AL3219" s="99"/>
      <c r="AM3219" s="97" t="str">
        <f t="shared" si="170"/>
        <v/>
      </c>
    </row>
    <row r="3220" spans="10:39" x14ac:dyDescent="0.25">
      <c r="J3220" s="59">
        <f>'Inventory Ref Sheet'!AK3220</f>
        <v>0</v>
      </c>
      <c r="K3220" s="59">
        <f>'Inventory Ref Sheet'!AL3220</f>
        <v>0</v>
      </c>
      <c r="L3220" s="59">
        <f>'Inventory Ref Sheet'!AM3220</f>
        <v>0</v>
      </c>
      <c r="M3220" s="59">
        <f>'Inventory Ref Sheet'!AP3220</f>
        <v>0</v>
      </c>
      <c r="N3220" s="59">
        <f>'Inventory Ref Sheet'!AQ3220</f>
        <v>0</v>
      </c>
      <c r="O3220" s="100" t="str">
        <f ca="1">IF('Inventory Ref Sheet'!AS3220&gt;0,YEAR(TODAY())-'Inventory Ref Sheet'!AS3220,"")</f>
        <v/>
      </c>
      <c r="P3220" s="95">
        <f>'Inventory Ref Sheet'!AU3220</f>
        <v>0</v>
      </c>
      <c r="Q3220" s="60">
        <f>'Inventory Ref Sheet'!AV3220</f>
        <v>0</v>
      </c>
      <c r="R3220" s="61"/>
      <c r="S3220" s="100" t="str">
        <f t="shared" si="168"/>
        <v/>
      </c>
      <c r="T3220" s="59">
        <f>'Inventory Ref Sheet'!M3220</f>
        <v>0</v>
      </c>
      <c r="U3220" s="102">
        <f>'Inventory Ref Sheet'!N3220</f>
        <v>0</v>
      </c>
      <c r="V3220" s="59">
        <f>'Inventory Ref Sheet'!O3220</f>
        <v>0</v>
      </c>
      <c r="W3220" s="59">
        <f>'Inventory Ref Sheet'!R3220</f>
        <v>0</v>
      </c>
      <c r="X3220" s="59">
        <f>'Inventory Ref Sheet'!S3220</f>
        <v>0</v>
      </c>
      <c r="Y3220" s="100" t="str">
        <f ca="1">IF('Inventory Ref Sheet'!U3220&gt;0,YEAR(TODAY())-'Inventory Ref Sheet'!U3220,"")</f>
        <v/>
      </c>
      <c r="Z3220" s="95">
        <f>'Inventory Ref Sheet'!W3220</f>
        <v>0</v>
      </c>
      <c r="AA3220" s="60">
        <f>'Inventory Ref Sheet'!X3220</f>
        <v>0</v>
      </c>
      <c r="AB3220" s="61"/>
      <c r="AC3220" s="97" t="str">
        <f t="shared" si="169"/>
        <v/>
      </c>
      <c r="AD3220" s="59">
        <f>'Inventory Ref Sheet'!Y3220</f>
        <v>0</v>
      </c>
      <c r="AE3220" s="59">
        <f>'Inventory Ref Sheet'!Z3220</f>
        <v>0</v>
      </c>
      <c r="AF3220" s="102">
        <f>'Inventory Ref Sheet'!AA3220</f>
        <v>0</v>
      </c>
      <c r="AG3220" s="59">
        <f>'Inventory Ref Sheet'!AD3220</f>
        <v>0</v>
      </c>
      <c r="AH3220" s="59">
        <f>'Inventory Ref Sheet'!AE3220</f>
        <v>0</v>
      </c>
      <c r="AI3220" s="100" t="str">
        <f ca="1">IF('Inventory Ref Sheet'!AG3220&gt;0,YEAR(TODAY())-'Inventory Ref Sheet'!AG3220,"")</f>
        <v/>
      </c>
      <c r="AJ3220" s="99"/>
      <c r="AK3220" s="60">
        <f>'Inventory Ref Sheet'!AJ3220</f>
        <v>0</v>
      </c>
      <c r="AL3220" s="99"/>
      <c r="AM3220" s="97" t="str">
        <f t="shared" si="170"/>
        <v/>
      </c>
    </row>
    <row r="3221" spans="10:39" x14ac:dyDescent="0.25">
      <c r="J3221" s="59">
        <f>'Inventory Ref Sheet'!AK3221</f>
        <v>0</v>
      </c>
      <c r="K3221" s="59">
        <f>'Inventory Ref Sheet'!AL3221</f>
        <v>0</v>
      </c>
      <c r="L3221" s="59">
        <f>'Inventory Ref Sheet'!AM3221</f>
        <v>0</v>
      </c>
      <c r="M3221" s="59">
        <f>'Inventory Ref Sheet'!AP3221</f>
        <v>0</v>
      </c>
      <c r="N3221" s="59">
        <f>'Inventory Ref Sheet'!AQ3221</f>
        <v>0</v>
      </c>
      <c r="O3221" s="100" t="str">
        <f ca="1">IF('Inventory Ref Sheet'!AS3221&gt;0,YEAR(TODAY())-'Inventory Ref Sheet'!AS3221,"")</f>
        <v/>
      </c>
      <c r="P3221" s="95">
        <f>'Inventory Ref Sheet'!AU3221</f>
        <v>0</v>
      </c>
      <c r="Q3221" s="60">
        <f>'Inventory Ref Sheet'!AV3221</f>
        <v>0</v>
      </c>
      <c r="R3221" s="61"/>
      <c r="S3221" s="100" t="str">
        <f t="shared" si="168"/>
        <v/>
      </c>
      <c r="T3221" s="59">
        <f>'Inventory Ref Sheet'!M3221</f>
        <v>0</v>
      </c>
      <c r="U3221" s="102">
        <f>'Inventory Ref Sheet'!N3221</f>
        <v>0</v>
      </c>
      <c r="V3221" s="59">
        <f>'Inventory Ref Sheet'!O3221</f>
        <v>0</v>
      </c>
      <c r="W3221" s="59">
        <f>'Inventory Ref Sheet'!R3221</f>
        <v>0</v>
      </c>
      <c r="X3221" s="59">
        <f>'Inventory Ref Sheet'!S3221</f>
        <v>0</v>
      </c>
      <c r="Y3221" s="100" t="str">
        <f ca="1">IF('Inventory Ref Sheet'!U3221&gt;0,YEAR(TODAY())-'Inventory Ref Sheet'!U3221,"")</f>
        <v/>
      </c>
      <c r="Z3221" s="95">
        <f>'Inventory Ref Sheet'!W3221</f>
        <v>0</v>
      </c>
      <c r="AA3221" s="60">
        <f>'Inventory Ref Sheet'!X3221</f>
        <v>0</v>
      </c>
      <c r="AB3221" s="61"/>
      <c r="AC3221" s="97" t="str">
        <f t="shared" si="169"/>
        <v/>
      </c>
      <c r="AD3221" s="59">
        <f>'Inventory Ref Sheet'!Y3221</f>
        <v>0</v>
      </c>
      <c r="AE3221" s="59">
        <f>'Inventory Ref Sheet'!Z3221</f>
        <v>0</v>
      </c>
      <c r="AF3221" s="102">
        <f>'Inventory Ref Sheet'!AA3221</f>
        <v>0</v>
      </c>
      <c r="AG3221" s="59">
        <f>'Inventory Ref Sheet'!AD3221</f>
        <v>0</v>
      </c>
      <c r="AH3221" s="59">
        <f>'Inventory Ref Sheet'!AE3221</f>
        <v>0</v>
      </c>
      <c r="AI3221" s="100" t="str">
        <f ca="1">IF('Inventory Ref Sheet'!AG3221&gt;0,YEAR(TODAY())-'Inventory Ref Sheet'!AG3221,"")</f>
        <v/>
      </c>
      <c r="AJ3221" s="99"/>
      <c r="AK3221" s="60">
        <f>'Inventory Ref Sheet'!AJ3221</f>
        <v>0</v>
      </c>
      <c r="AL3221" s="99"/>
      <c r="AM3221" s="97" t="str">
        <f t="shared" si="170"/>
        <v/>
      </c>
    </row>
    <row r="3222" spans="10:39" x14ac:dyDescent="0.25">
      <c r="J3222" s="59">
        <f>'Inventory Ref Sheet'!AK3222</f>
        <v>0</v>
      </c>
      <c r="K3222" s="59">
        <f>'Inventory Ref Sheet'!AL3222</f>
        <v>0</v>
      </c>
      <c r="L3222" s="59">
        <f>'Inventory Ref Sheet'!AM3222</f>
        <v>0</v>
      </c>
      <c r="M3222" s="59">
        <f>'Inventory Ref Sheet'!AP3222</f>
        <v>0</v>
      </c>
      <c r="N3222" s="59">
        <f>'Inventory Ref Sheet'!AQ3222</f>
        <v>0</v>
      </c>
      <c r="O3222" s="100" t="str">
        <f ca="1">IF('Inventory Ref Sheet'!AS3222&gt;0,YEAR(TODAY())-'Inventory Ref Sheet'!AS3222,"")</f>
        <v/>
      </c>
      <c r="P3222" s="95">
        <f>'Inventory Ref Sheet'!AU3222</f>
        <v>0</v>
      </c>
      <c r="Q3222" s="60">
        <f>'Inventory Ref Sheet'!AV3222</f>
        <v>0</v>
      </c>
      <c r="R3222" s="61"/>
      <c r="S3222" s="100" t="str">
        <f t="shared" si="168"/>
        <v/>
      </c>
      <c r="T3222" s="59">
        <f>'Inventory Ref Sheet'!M3222</f>
        <v>0</v>
      </c>
      <c r="U3222" s="102">
        <f>'Inventory Ref Sheet'!N3222</f>
        <v>0</v>
      </c>
      <c r="V3222" s="59">
        <f>'Inventory Ref Sheet'!O3222</f>
        <v>0</v>
      </c>
      <c r="W3222" s="59">
        <f>'Inventory Ref Sheet'!R3222</f>
        <v>0</v>
      </c>
      <c r="X3222" s="59">
        <f>'Inventory Ref Sheet'!S3222</f>
        <v>0</v>
      </c>
      <c r="Y3222" s="100" t="str">
        <f ca="1">IF('Inventory Ref Sheet'!U3222&gt;0,YEAR(TODAY())-'Inventory Ref Sheet'!U3222,"")</f>
        <v/>
      </c>
      <c r="Z3222" s="95">
        <f>'Inventory Ref Sheet'!W3222</f>
        <v>0</v>
      </c>
      <c r="AA3222" s="60">
        <f>'Inventory Ref Sheet'!X3222</f>
        <v>0</v>
      </c>
      <c r="AB3222" s="61"/>
      <c r="AC3222" s="97" t="str">
        <f t="shared" si="169"/>
        <v/>
      </c>
      <c r="AD3222" s="59">
        <f>'Inventory Ref Sheet'!Y3222</f>
        <v>0</v>
      </c>
      <c r="AE3222" s="59">
        <f>'Inventory Ref Sheet'!Z3222</f>
        <v>0</v>
      </c>
      <c r="AF3222" s="102">
        <f>'Inventory Ref Sheet'!AA3222</f>
        <v>0</v>
      </c>
      <c r="AG3222" s="59">
        <f>'Inventory Ref Sheet'!AD3222</f>
        <v>0</v>
      </c>
      <c r="AH3222" s="59">
        <f>'Inventory Ref Sheet'!AE3222</f>
        <v>0</v>
      </c>
      <c r="AI3222" s="100" t="str">
        <f ca="1">IF('Inventory Ref Sheet'!AG3222&gt;0,YEAR(TODAY())-'Inventory Ref Sheet'!AG3222,"")</f>
        <v/>
      </c>
      <c r="AJ3222" s="99"/>
      <c r="AK3222" s="60">
        <f>'Inventory Ref Sheet'!AJ3222</f>
        <v>0</v>
      </c>
      <c r="AL3222" s="99"/>
      <c r="AM3222" s="97" t="str">
        <f t="shared" si="170"/>
        <v/>
      </c>
    </row>
    <row r="3223" spans="10:39" x14ac:dyDescent="0.25">
      <c r="J3223" s="59">
        <f>'Inventory Ref Sheet'!AK3223</f>
        <v>0</v>
      </c>
      <c r="K3223" s="59">
        <f>'Inventory Ref Sheet'!AL3223</f>
        <v>0</v>
      </c>
      <c r="L3223" s="59">
        <f>'Inventory Ref Sheet'!AM3223</f>
        <v>0</v>
      </c>
      <c r="M3223" s="59">
        <f>'Inventory Ref Sheet'!AP3223</f>
        <v>0</v>
      </c>
      <c r="N3223" s="59">
        <f>'Inventory Ref Sheet'!AQ3223</f>
        <v>0</v>
      </c>
      <c r="O3223" s="100" t="str">
        <f ca="1">IF('Inventory Ref Sheet'!AS3223&gt;0,YEAR(TODAY())-'Inventory Ref Sheet'!AS3223,"")</f>
        <v/>
      </c>
      <c r="P3223" s="95">
        <f>'Inventory Ref Sheet'!AU3223</f>
        <v>0</v>
      </c>
      <c r="Q3223" s="60">
        <f>'Inventory Ref Sheet'!AV3223</f>
        <v>0</v>
      </c>
      <c r="R3223" s="61"/>
      <c r="S3223" s="100" t="str">
        <f t="shared" si="168"/>
        <v/>
      </c>
      <c r="T3223" s="59">
        <f>'Inventory Ref Sheet'!M3223</f>
        <v>0</v>
      </c>
      <c r="U3223" s="102">
        <f>'Inventory Ref Sheet'!N3223</f>
        <v>0</v>
      </c>
      <c r="V3223" s="59">
        <f>'Inventory Ref Sheet'!O3223</f>
        <v>0</v>
      </c>
      <c r="W3223" s="59">
        <f>'Inventory Ref Sheet'!R3223</f>
        <v>0</v>
      </c>
      <c r="X3223" s="59">
        <f>'Inventory Ref Sheet'!S3223</f>
        <v>0</v>
      </c>
      <c r="Y3223" s="100" t="str">
        <f ca="1">IF('Inventory Ref Sheet'!U3223&gt;0,YEAR(TODAY())-'Inventory Ref Sheet'!U3223,"")</f>
        <v/>
      </c>
      <c r="Z3223" s="95">
        <f>'Inventory Ref Sheet'!W3223</f>
        <v>0</v>
      </c>
      <c r="AA3223" s="60">
        <f>'Inventory Ref Sheet'!X3223</f>
        <v>0</v>
      </c>
      <c r="AB3223" s="61"/>
      <c r="AC3223" s="97" t="str">
        <f t="shared" si="169"/>
        <v/>
      </c>
      <c r="AD3223" s="59">
        <f>'Inventory Ref Sheet'!Y3223</f>
        <v>0</v>
      </c>
      <c r="AE3223" s="59">
        <f>'Inventory Ref Sheet'!Z3223</f>
        <v>0</v>
      </c>
      <c r="AF3223" s="102">
        <f>'Inventory Ref Sheet'!AA3223</f>
        <v>0</v>
      </c>
      <c r="AG3223" s="59">
        <f>'Inventory Ref Sheet'!AD3223</f>
        <v>0</v>
      </c>
      <c r="AH3223" s="59">
        <f>'Inventory Ref Sheet'!AE3223</f>
        <v>0</v>
      </c>
      <c r="AI3223" s="100" t="str">
        <f ca="1">IF('Inventory Ref Sheet'!AG3223&gt;0,YEAR(TODAY())-'Inventory Ref Sheet'!AG3223,"")</f>
        <v/>
      </c>
      <c r="AJ3223" s="99"/>
      <c r="AK3223" s="60">
        <f>'Inventory Ref Sheet'!AJ3223</f>
        <v>0</v>
      </c>
      <c r="AL3223" s="99"/>
      <c r="AM3223" s="97" t="str">
        <f t="shared" si="170"/>
        <v/>
      </c>
    </row>
    <row r="3224" spans="10:39" x14ac:dyDescent="0.25">
      <c r="J3224" s="59">
        <f>'Inventory Ref Sheet'!AK3224</f>
        <v>0</v>
      </c>
      <c r="K3224" s="59">
        <f>'Inventory Ref Sheet'!AL3224</f>
        <v>0</v>
      </c>
      <c r="L3224" s="59">
        <f>'Inventory Ref Sheet'!AM3224</f>
        <v>0</v>
      </c>
      <c r="M3224" s="59">
        <f>'Inventory Ref Sheet'!AP3224</f>
        <v>0</v>
      </c>
      <c r="N3224" s="59">
        <f>'Inventory Ref Sheet'!AQ3224</f>
        <v>0</v>
      </c>
      <c r="O3224" s="100" t="str">
        <f ca="1">IF('Inventory Ref Sheet'!AS3224&gt;0,YEAR(TODAY())-'Inventory Ref Sheet'!AS3224,"")</f>
        <v/>
      </c>
      <c r="P3224" s="95">
        <f>'Inventory Ref Sheet'!AU3224</f>
        <v>0</v>
      </c>
      <c r="Q3224" s="60">
        <f>'Inventory Ref Sheet'!AV3224</f>
        <v>0</v>
      </c>
      <c r="R3224" s="61"/>
      <c r="S3224" s="100" t="str">
        <f t="shared" si="168"/>
        <v/>
      </c>
      <c r="T3224" s="59">
        <f>'Inventory Ref Sheet'!M3224</f>
        <v>0</v>
      </c>
      <c r="U3224" s="102">
        <f>'Inventory Ref Sheet'!N3224</f>
        <v>0</v>
      </c>
      <c r="V3224" s="59">
        <f>'Inventory Ref Sheet'!O3224</f>
        <v>0</v>
      </c>
      <c r="W3224" s="59">
        <f>'Inventory Ref Sheet'!R3224</f>
        <v>0</v>
      </c>
      <c r="X3224" s="59">
        <f>'Inventory Ref Sheet'!S3224</f>
        <v>0</v>
      </c>
      <c r="Y3224" s="100" t="str">
        <f ca="1">IF('Inventory Ref Sheet'!U3224&gt;0,YEAR(TODAY())-'Inventory Ref Sheet'!U3224,"")</f>
        <v/>
      </c>
      <c r="Z3224" s="95">
        <f>'Inventory Ref Sheet'!W3224</f>
        <v>0</v>
      </c>
      <c r="AA3224" s="60">
        <f>'Inventory Ref Sheet'!X3224</f>
        <v>0</v>
      </c>
      <c r="AB3224" s="61"/>
      <c r="AC3224" s="97" t="str">
        <f t="shared" si="169"/>
        <v/>
      </c>
      <c r="AD3224" s="59">
        <f>'Inventory Ref Sheet'!Y3224</f>
        <v>0</v>
      </c>
      <c r="AE3224" s="59">
        <f>'Inventory Ref Sheet'!Z3224</f>
        <v>0</v>
      </c>
      <c r="AF3224" s="102">
        <f>'Inventory Ref Sheet'!AA3224</f>
        <v>0</v>
      </c>
      <c r="AG3224" s="59">
        <f>'Inventory Ref Sheet'!AD3224</f>
        <v>0</v>
      </c>
      <c r="AH3224" s="59">
        <f>'Inventory Ref Sheet'!AE3224</f>
        <v>0</v>
      </c>
      <c r="AI3224" s="100" t="str">
        <f ca="1">IF('Inventory Ref Sheet'!AG3224&gt;0,YEAR(TODAY())-'Inventory Ref Sheet'!AG3224,"")</f>
        <v/>
      </c>
      <c r="AJ3224" s="99"/>
      <c r="AK3224" s="60">
        <f>'Inventory Ref Sheet'!AJ3224</f>
        <v>0</v>
      </c>
      <c r="AL3224" s="99"/>
      <c r="AM3224" s="97" t="str">
        <f t="shared" si="170"/>
        <v/>
      </c>
    </row>
    <row r="3225" spans="10:39" x14ac:dyDescent="0.25">
      <c r="J3225" s="59">
        <f>'Inventory Ref Sheet'!AK3225</f>
        <v>0</v>
      </c>
      <c r="K3225" s="59">
        <f>'Inventory Ref Sheet'!AL3225</f>
        <v>0</v>
      </c>
      <c r="L3225" s="59">
        <f>'Inventory Ref Sheet'!AM3225</f>
        <v>0</v>
      </c>
      <c r="M3225" s="59">
        <f>'Inventory Ref Sheet'!AP3225</f>
        <v>0</v>
      </c>
      <c r="N3225" s="59">
        <f>'Inventory Ref Sheet'!AQ3225</f>
        <v>0</v>
      </c>
      <c r="O3225" s="100" t="str">
        <f ca="1">IF('Inventory Ref Sheet'!AS3225&gt;0,YEAR(TODAY())-'Inventory Ref Sheet'!AS3225,"")</f>
        <v/>
      </c>
      <c r="P3225" s="95">
        <f>'Inventory Ref Sheet'!AU3225</f>
        <v>0</v>
      </c>
      <c r="Q3225" s="60">
        <f>'Inventory Ref Sheet'!AV3225</f>
        <v>0</v>
      </c>
      <c r="R3225" s="61"/>
      <c r="S3225" s="100" t="str">
        <f t="shared" si="168"/>
        <v/>
      </c>
      <c r="T3225" s="59">
        <f>'Inventory Ref Sheet'!M3225</f>
        <v>0</v>
      </c>
      <c r="U3225" s="102">
        <f>'Inventory Ref Sheet'!N3225</f>
        <v>0</v>
      </c>
      <c r="V3225" s="59">
        <f>'Inventory Ref Sheet'!O3225</f>
        <v>0</v>
      </c>
      <c r="W3225" s="59">
        <f>'Inventory Ref Sheet'!R3225</f>
        <v>0</v>
      </c>
      <c r="X3225" s="59">
        <f>'Inventory Ref Sheet'!S3225</f>
        <v>0</v>
      </c>
      <c r="Y3225" s="100" t="str">
        <f ca="1">IF('Inventory Ref Sheet'!U3225&gt;0,YEAR(TODAY())-'Inventory Ref Sheet'!U3225,"")</f>
        <v/>
      </c>
      <c r="Z3225" s="95">
        <f>'Inventory Ref Sheet'!W3225</f>
        <v>0</v>
      </c>
      <c r="AA3225" s="60">
        <f>'Inventory Ref Sheet'!X3225</f>
        <v>0</v>
      </c>
      <c r="AB3225" s="61"/>
      <c r="AC3225" s="97" t="str">
        <f t="shared" si="169"/>
        <v/>
      </c>
      <c r="AD3225" s="59">
        <f>'Inventory Ref Sheet'!Y3225</f>
        <v>0</v>
      </c>
      <c r="AE3225" s="59">
        <f>'Inventory Ref Sheet'!Z3225</f>
        <v>0</v>
      </c>
      <c r="AF3225" s="102">
        <f>'Inventory Ref Sheet'!AA3225</f>
        <v>0</v>
      </c>
      <c r="AG3225" s="59">
        <f>'Inventory Ref Sheet'!AD3225</f>
        <v>0</v>
      </c>
      <c r="AH3225" s="59">
        <f>'Inventory Ref Sheet'!AE3225</f>
        <v>0</v>
      </c>
      <c r="AI3225" s="100" t="str">
        <f ca="1">IF('Inventory Ref Sheet'!AG3225&gt;0,YEAR(TODAY())-'Inventory Ref Sheet'!AG3225,"")</f>
        <v/>
      </c>
      <c r="AJ3225" s="99"/>
      <c r="AK3225" s="60">
        <f>'Inventory Ref Sheet'!AJ3225</f>
        <v>0</v>
      </c>
      <c r="AL3225" s="99"/>
      <c r="AM3225" s="97" t="str">
        <f t="shared" si="170"/>
        <v/>
      </c>
    </row>
    <row r="3226" spans="10:39" x14ac:dyDescent="0.25">
      <c r="J3226" s="59">
        <f>'Inventory Ref Sheet'!AK3226</f>
        <v>0</v>
      </c>
      <c r="K3226" s="59">
        <f>'Inventory Ref Sheet'!AL3226</f>
        <v>0</v>
      </c>
      <c r="L3226" s="59">
        <f>'Inventory Ref Sheet'!AM3226</f>
        <v>0</v>
      </c>
      <c r="M3226" s="59">
        <f>'Inventory Ref Sheet'!AP3226</f>
        <v>0</v>
      </c>
      <c r="N3226" s="59">
        <f>'Inventory Ref Sheet'!AQ3226</f>
        <v>0</v>
      </c>
      <c r="O3226" s="100" t="str">
        <f ca="1">IF('Inventory Ref Sheet'!AS3226&gt;0,YEAR(TODAY())-'Inventory Ref Sheet'!AS3226,"")</f>
        <v/>
      </c>
      <c r="P3226" s="95">
        <f>'Inventory Ref Sheet'!AU3226</f>
        <v>0</v>
      </c>
      <c r="Q3226" s="60">
        <f>'Inventory Ref Sheet'!AV3226</f>
        <v>0</v>
      </c>
      <c r="R3226" s="61"/>
      <c r="S3226" s="100" t="str">
        <f t="shared" si="168"/>
        <v/>
      </c>
      <c r="T3226" s="59">
        <f>'Inventory Ref Sheet'!M3226</f>
        <v>0</v>
      </c>
      <c r="U3226" s="102">
        <f>'Inventory Ref Sheet'!N3226</f>
        <v>0</v>
      </c>
      <c r="V3226" s="59">
        <f>'Inventory Ref Sheet'!O3226</f>
        <v>0</v>
      </c>
      <c r="W3226" s="59">
        <f>'Inventory Ref Sheet'!R3226</f>
        <v>0</v>
      </c>
      <c r="X3226" s="59">
        <f>'Inventory Ref Sheet'!S3226</f>
        <v>0</v>
      </c>
      <c r="Y3226" s="100" t="str">
        <f ca="1">IF('Inventory Ref Sheet'!U3226&gt;0,YEAR(TODAY())-'Inventory Ref Sheet'!U3226,"")</f>
        <v/>
      </c>
      <c r="Z3226" s="95">
        <f>'Inventory Ref Sheet'!W3226</f>
        <v>0</v>
      </c>
      <c r="AA3226" s="60">
        <f>'Inventory Ref Sheet'!X3226</f>
        <v>0</v>
      </c>
      <c r="AB3226" s="61"/>
      <c r="AC3226" s="97" t="str">
        <f t="shared" si="169"/>
        <v/>
      </c>
      <c r="AD3226" s="59">
        <f>'Inventory Ref Sheet'!Y3226</f>
        <v>0</v>
      </c>
      <c r="AE3226" s="59">
        <f>'Inventory Ref Sheet'!Z3226</f>
        <v>0</v>
      </c>
      <c r="AF3226" s="102">
        <f>'Inventory Ref Sheet'!AA3226</f>
        <v>0</v>
      </c>
      <c r="AG3226" s="59">
        <f>'Inventory Ref Sheet'!AD3226</f>
        <v>0</v>
      </c>
      <c r="AH3226" s="59">
        <f>'Inventory Ref Sheet'!AE3226</f>
        <v>0</v>
      </c>
      <c r="AI3226" s="100" t="str">
        <f ca="1">IF('Inventory Ref Sheet'!AG3226&gt;0,YEAR(TODAY())-'Inventory Ref Sheet'!AG3226,"")</f>
        <v/>
      </c>
      <c r="AJ3226" s="99"/>
      <c r="AK3226" s="60">
        <f>'Inventory Ref Sheet'!AJ3226</f>
        <v>0</v>
      </c>
      <c r="AL3226" s="99"/>
      <c r="AM3226" s="97" t="str">
        <f t="shared" si="170"/>
        <v/>
      </c>
    </row>
    <row r="3227" spans="10:39" x14ac:dyDescent="0.25">
      <c r="J3227" s="59">
        <f>'Inventory Ref Sheet'!AK3227</f>
        <v>0</v>
      </c>
      <c r="K3227" s="59">
        <f>'Inventory Ref Sheet'!AL3227</f>
        <v>0</v>
      </c>
      <c r="L3227" s="59">
        <f>'Inventory Ref Sheet'!AM3227</f>
        <v>0</v>
      </c>
      <c r="M3227" s="59">
        <f>'Inventory Ref Sheet'!AP3227</f>
        <v>0</v>
      </c>
      <c r="N3227" s="59">
        <f>'Inventory Ref Sheet'!AQ3227</f>
        <v>0</v>
      </c>
      <c r="O3227" s="100" t="str">
        <f ca="1">IF('Inventory Ref Sheet'!AS3227&gt;0,YEAR(TODAY())-'Inventory Ref Sheet'!AS3227,"")</f>
        <v/>
      </c>
      <c r="P3227" s="95">
        <f>'Inventory Ref Sheet'!AU3227</f>
        <v>0</v>
      </c>
      <c r="Q3227" s="60">
        <f>'Inventory Ref Sheet'!AV3227</f>
        <v>0</v>
      </c>
      <c r="R3227" s="61"/>
      <c r="S3227" s="100" t="str">
        <f t="shared" si="168"/>
        <v/>
      </c>
      <c r="T3227" s="59">
        <f>'Inventory Ref Sheet'!M3227</f>
        <v>0</v>
      </c>
      <c r="U3227" s="102">
        <f>'Inventory Ref Sheet'!N3227</f>
        <v>0</v>
      </c>
      <c r="V3227" s="59">
        <f>'Inventory Ref Sheet'!O3227</f>
        <v>0</v>
      </c>
      <c r="W3227" s="59">
        <f>'Inventory Ref Sheet'!R3227</f>
        <v>0</v>
      </c>
      <c r="X3227" s="59">
        <f>'Inventory Ref Sheet'!S3227</f>
        <v>0</v>
      </c>
      <c r="Y3227" s="100" t="str">
        <f ca="1">IF('Inventory Ref Sheet'!U3227&gt;0,YEAR(TODAY())-'Inventory Ref Sheet'!U3227,"")</f>
        <v/>
      </c>
      <c r="Z3227" s="95">
        <f>'Inventory Ref Sheet'!W3227</f>
        <v>0</v>
      </c>
      <c r="AA3227" s="60">
        <f>'Inventory Ref Sheet'!X3227</f>
        <v>0</v>
      </c>
      <c r="AB3227" s="61"/>
      <c r="AC3227" s="97" t="str">
        <f t="shared" si="169"/>
        <v/>
      </c>
      <c r="AD3227" s="59">
        <f>'Inventory Ref Sheet'!Y3227</f>
        <v>0</v>
      </c>
      <c r="AE3227" s="59">
        <f>'Inventory Ref Sheet'!Z3227</f>
        <v>0</v>
      </c>
      <c r="AF3227" s="102">
        <f>'Inventory Ref Sheet'!AA3227</f>
        <v>0</v>
      </c>
      <c r="AG3227" s="59">
        <f>'Inventory Ref Sheet'!AD3227</f>
        <v>0</v>
      </c>
      <c r="AH3227" s="59">
        <f>'Inventory Ref Sheet'!AE3227</f>
        <v>0</v>
      </c>
      <c r="AI3227" s="100" t="str">
        <f ca="1">IF('Inventory Ref Sheet'!AG3227&gt;0,YEAR(TODAY())-'Inventory Ref Sheet'!AG3227,"")</f>
        <v/>
      </c>
      <c r="AJ3227" s="99"/>
      <c r="AK3227" s="60">
        <f>'Inventory Ref Sheet'!AJ3227</f>
        <v>0</v>
      </c>
      <c r="AL3227" s="99"/>
      <c r="AM3227" s="97" t="str">
        <f t="shared" si="170"/>
        <v/>
      </c>
    </row>
    <row r="3228" spans="10:39" x14ac:dyDescent="0.25">
      <c r="J3228" s="59">
        <f>'Inventory Ref Sheet'!AK3228</f>
        <v>0</v>
      </c>
      <c r="K3228" s="59">
        <f>'Inventory Ref Sheet'!AL3228</f>
        <v>0</v>
      </c>
      <c r="L3228" s="59">
        <f>'Inventory Ref Sheet'!AM3228</f>
        <v>0</v>
      </c>
      <c r="M3228" s="59">
        <f>'Inventory Ref Sheet'!AP3228</f>
        <v>0</v>
      </c>
      <c r="N3228" s="59">
        <f>'Inventory Ref Sheet'!AQ3228</f>
        <v>0</v>
      </c>
      <c r="O3228" s="100" t="str">
        <f ca="1">IF('Inventory Ref Sheet'!AS3228&gt;0,YEAR(TODAY())-'Inventory Ref Sheet'!AS3228,"")</f>
        <v/>
      </c>
      <c r="P3228" s="95">
        <f>'Inventory Ref Sheet'!AU3228</f>
        <v>0</v>
      </c>
      <c r="Q3228" s="60">
        <f>'Inventory Ref Sheet'!AV3228</f>
        <v>0</v>
      </c>
      <c r="R3228" s="61"/>
      <c r="S3228" s="100" t="str">
        <f t="shared" si="168"/>
        <v/>
      </c>
      <c r="T3228" s="59">
        <f>'Inventory Ref Sheet'!M3228</f>
        <v>0</v>
      </c>
      <c r="U3228" s="102">
        <f>'Inventory Ref Sheet'!N3228</f>
        <v>0</v>
      </c>
      <c r="V3228" s="59">
        <f>'Inventory Ref Sheet'!O3228</f>
        <v>0</v>
      </c>
      <c r="W3228" s="59">
        <f>'Inventory Ref Sheet'!R3228</f>
        <v>0</v>
      </c>
      <c r="X3228" s="59">
        <f>'Inventory Ref Sheet'!S3228</f>
        <v>0</v>
      </c>
      <c r="Y3228" s="100" t="str">
        <f ca="1">IF('Inventory Ref Sheet'!U3228&gt;0,YEAR(TODAY())-'Inventory Ref Sheet'!U3228,"")</f>
        <v/>
      </c>
      <c r="Z3228" s="95">
        <f>'Inventory Ref Sheet'!W3228</f>
        <v>0</v>
      </c>
      <c r="AA3228" s="60">
        <f>'Inventory Ref Sheet'!X3228</f>
        <v>0</v>
      </c>
      <c r="AB3228" s="61"/>
      <c r="AC3228" s="97" t="str">
        <f t="shared" si="169"/>
        <v/>
      </c>
      <c r="AD3228" s="59">
        <f>'Inventory Ref Sheet'!Y3228</f>
        <v>0</v>
      </c>
      <c r="AE3228" s="59">
        <f>'Inventory Ref Sheet'!Z3228</f>
        <v>0</v>
      </c>
      <c r="AF3228" s="102">
        <f>'Inventory Ref Sheet'!AA3228</f>
        <v>0</v>
      </c>
      <c r="AG3228" s="59">
        <f>'Inventory Ref Sheet'!AD3228</f>
        <v>0</v>
      </c>
      <c r="AH3228" s="59">
        <f>'Inventory Ref Sheet'!AE3228</f>
        <v>0</v>
      </c>
      <c r="AI3228" s="100" t="str">
        <f ca="1">IF('Inventory Ref Sheet'!AG3228&gt;0,YEAR(TODAY())-'Inventory Ref Sheet'!AG3228,"")</f>
        <v/>
      </c>
      <c r="AJ3228" s="99"/>
      <c r="AK3228" s="60">
        <f>'Inventory Ref Sheet'!AJ3228</f>
        <v>0</v>
      </c>
      <c r="AL3228" s="99"/>
      <c r="AM3228" s="97" t="str">
        <f t="shared" si="170"/>
        <v/>
      </c>
    </row>
    <row r="3229" spans="10:39" x14ac:dyDescent="0.25">
      <c r="J3229" s="59">
        <f>'Inventory Ref Sheet'!AK3229</f>
        <v>0</v>
      </c>
      <c r="K3229" s="59">
        <f>'Inventory Ref Sheet'!AL3229</f>
        <v>0</v>
      </c>
      <c r="L3229" s="59">
        <f>'Inventory Ref Sheet'!AM3229</f>
        <v>0</v>
      </c>
      <c r="M3229" s="59">
        <f>'Inventory Ref Sheet'!AP3229</f>
        <v>0</v>
      </c>
      <c r="N3229" s="59">
        <f>'Inventory Ref Sheet'!AQ3229</f>
        <v>0</v>
      </c>
      <c r="O3229" s="100" t="str">
        <f ca="1">IF('Inventory Ref Sheet'!AS3229&gt;0,YEAR(TODAY())-'Inventory Ref Sheet'!AS3229,"")</f>
        <v/>
      </c>
      <c r="P3229" s="95">
        <f>'Inventory Ref Sheet'!AU3229</f>
        <v>0</v>
      </c>
      <c r="Q3229" s="60">
        <f>'Inventory Ref Sheet'!AV3229</f>
        <v>0</v>
      </c>
      <c r="R3229" s="61"/>
      <c r="S3229" s="100" t="str">
        <f t="shared" si="168"/>
        <v/>
      </c>
      <c r="T3229" s="59">
        <f>'Inventory Ref Sheet'!M3229</f>
        <v>0</v>
      </c>
      <c r="U3229" s="102">
        <f>'Inventory Ref Sheet'!N3229</f>
        <v>0</v>
      </c>
      <c r="V3229" s="59">
        <f>'Inventory Ref Sheet'!O3229</f>
        <v>0</v>
      </c>
      <c r="W3229" s="59">
        <f>'Inventory Ref Sheet'!R3229</f>
        <v>0</v>
      </c>
      <c r="X3229" s="59">
        <f>'Inventory Ref Sheet'!S3229</f>
        <v>0</v>
      </c>
      <c r="Y3229" s="100" t="str">
        <f ca="1">IF('Inventory Ref Sheet'!U3229&gt;0,YEAR(TODAY())-'Inventory Ref Sheet'!U3229,"")</f>
        <v/>
      </c>
      <c r="Z3229" s="95">
        <f>'Inventory Ref Sheet'!W3229</f>
        <v>0</v>
      </c>
      <c r="AA3229" s="60">
        <f>'Inventory Ref Sheet'!X3229</f>
        <v>0</v>
      </c>
      <c r="AB3229" s="61"/>
      <c r="AC3229" s="97" t="str">
        <f t="shared" si="169"/>
        <v/>
      </c>
      <c r="AD3229" s="59">
        <f>'Inventory Ref Sheet'!Y3229</f>
        <v>0</v>
      </c>
      <c r="AE3229" s="59">
        <f>'Inventory Ref Sheet'!Z3229</f>
        <v>0</v>
      </c>
      <c r="AF3229" s="102">
        <f>'Inventory Ref Sheet'!AA3229</f>
        <v>0</v>
      </c>
      <c r="AG3229" s="59">
        <f>'Inventory Ref Sheet'!AD3229</f>
        <v>0</v>
      </c>
      <c r="AH3229" s="59">
        <f>'Inventory Ref Sheet'!AE3229</f>
        <v>0</v>
      </c>
      <c r="AI3229" s="100" t="str">
        <f ca="1">IF('Inventory Ref Sheet'!AG3229&gt;0,YEAR(TODAY())-'Inventory Ref Sheet'!AG3229,"")</f>
        <v/>
      </c>
      <c r="AJ3229" s="99"/>
      <c r="AK3229" s="60">
        <f>'Inventory Ref Sheet'!AJ3229</f>
        <v>0</v>
      </c>
      <c r="AL3229" s="99"/>
      <c r="AM3229" s="97" t="str">
        <f t="shared" si="170"/>
        <v/>
      </c>
    </row>
    <row r="3230" spans="10:39" x14ac:dyDescent="0.25">
      <c r="J3230" s="59">
        <f>'Inventory Ref Sheet'!AK3230</f>
        <v>0</v>
      </c>
      <c r="K3230" s="59">
        <f>'Inventory Ref Sheet'!AL3230</f>
        <v>0</v>
      </c>
      <c r="L3230" s="59">
        <f>'Inventory Ref Sheet'!AM3230</f>
        <v>0</v>
      </c>
      <c r="M3230" s="59">
        <f>'Inventory Ref Sheet'!AP3230</f>
        <v>0</v>
      </c>
      <c r="N3230" s="59">
        <f>'Inventory Ref Sheet'!AQ3230</f>
        <v>0</v>
      </c>
      <c r="O3230" s="100" t="str">
        <f ca="1">IF('Inventory Ref Sheet'!AS3230&gt;0,YEAR(TODAY())-'Inventory Ref Sheet'!AS3230,"")</f>
        <v/>
      </c>
      <c r="P3230" s="95">
        <f>'Inventory Ref Sheet'!AU3230</f>
        <v>0</v>
      </c>
      <c r="Q3230" s="60">
        <f>'Inventory Ref Sheet'!AV3230</f>
        <v>0</v>
      </c>
      <c r="R3230" s="61"/>
      <c r="S3230" s="100" t="str">
        <f t="shared" si="168"/>
        <v/>
      </c>
      <c r="T3230" s="59">
        <f>'Inventory Ref Sheet'!M3230</f>
        <v>0</v>
      </c>
      <c r="U3230" s="102">
        <f>'Inventory Ref Sheet'!N3230</f>
        <v>0</v>
      </c>
      <c r="V3230" s="59">
        <f>'Inventory Ref Sheet'!O3230</f>
        <v>0</v>
      </c>
      <c r="W3230" s="59">
        <f>'Inventory Ref Sheet'!R3230</f>
        <v>0</v>
      </c>
      <c r="X3230" s="59">
        <f>'Inventory Ref Sheet'!S3230</f>
        <v>0</v>
      </c>
      <c r="Y3230" s="100" t="str">
        <f ca="1">IF('Inventory Ref Sheet'!U3230&gt;0,YEAR(TODAY())-'Inventory Ref Sheet'!U3230,"")</f>
        <v/>
      </c>
      <c r="Z3230" s="95">
        <f>'Inventory Ref Sheet'!W3230</f>
        <v>0</v>
      </c>
      <c r="AA3230" s="60">
        <f>'Inventory Ref Sheet'!X3230</f>
        <v>0</v>
      </c>
      <c r="AB3230" s="61"/>
      <c r="AC3230" s="97" t="str">
        <f t="shared" si="169"/>
        <v/>
      </c>
      <c r="AD3230" s="59">
        <f>'Inventory Ref Sheet'!Y3230</f>
        <v>0</v>
      </c>
      <c r="AE3230" s="59">
        <f>'Inventory Ref Sheet'!Z3230</f>
        <v>0</v>
      </c>
      <c r="AF3230" s="102">
        <f>'Inventory Ref Sheet'!AA3230</f>
        <v>0</v>
      </c>
      <c r="AG3230" s="59">
        <f>'Inventory Ref Sheet'!AD3230</f>
        <v>0</v>
      </c>
      <c r="AH3230" s="59">
        <f>'Inventory Ref Sheet'!AE3230</f>
        <v>0</v>
      </c>
      <c r="AI3230" s="100" t="str">
        <f ca="1">IF('Inventory Ref Sheet'!AG3230&gt;0,YEAR(TODAY())-'Inventory Ref Sheet'!AG3230,"")</f>
        <v/>
      </c>
      <c r="AJ3230" s="99"/>
      <c r="AK3230" s="60">
        <f>'Inventory Ref Sheet'!AJ3230</f>
        <v>0</v>
      </c>
      <c r="AL3230" s="99"/>
      <c r="AM3230" s="97" t="str">
        <f t="shared" si="170"/>
        <v/>
      </c>
    </row>
    <row r="3231" spans="10:39" x14ac:dyDescent="0.25">
      <c r="J3231" s="59">
        <f>'Inventory Ref Sheet'!AK3231</f>
        <v>0</v>
      </c>
      <c r="K3231" s="59">
        <f>'Inventory Ref Sheet'!AL3231</f>
        <v>0</v>
      </c>
      <c r="L3231" s="59">
        <f>'Inventory Ref Sheet'!AM3231</f>
        <v>0</v>
      </c>
      <c r="M3231" s="59">
        <f>'Inventory Ref Sheet'!AP3231</f>
        <v>0</v>
      </c>
      <c r="N3231" s="59">
        <f>'Inventory Ref Sheet'!AQ3231</f>
        <v>0</v>
      </c>
      <c r="O3231" s="100" t="str">
        <f ca="1">IF('Inventory Ref Sheet'!AS3231&gt;0,YEAR(TODAY())-'Inventory Ref Sheet'!AS3231,"")</f>
        <v/>
      </c>
      <c r="P3231" s="95">
        <f>'Inventory Ref Sheet'!AU3231</f>
        <v>0</v>
      </c>
      <c r="Q3231" s="60">
        <f>'Inventory Ref Sheet'!AV3231</f>
        <v>0</v>
      </c>
      <c r="R3231" s="61"/>
      <c r="S3231" s="100" t="str">
        <f t="shared" si="168"/>
        <v/>
      </c>
      <c r="T3231" s="59">
        <f>'Inventory Ref Sheet'!M3231</f>
        <v>0</v>
      </c>
      <c r="U3231" s="102">
        <f>'Inventory Ref Sheet'!N3231</f>
        <v>0</v>
      </c>
      <c r="V3231" s="59">
        <f>'Inventory Ref Sheet'!O3231</f>
        <v>0</v>
      </c>
      <c r="W3231" s="59">
        <f>'Inventory Ref Sheet'!R3231</f>
        <v>0</v>
      </c>
      <c r="X3231" s="59">
        <f>'Inventory Ref Sheet'!S3231</f>
        <v>0</v>
      </c>
      <c r="Y3231" s="100" t="str">
        <f ca="1">IF('Inventory Ref Sheet'!U3231&gt;0,YEAR(TODAY())-'Inventory Ref Sheet'!U3231,"")</f>
        <v/>
      </c>
      <c r="Z3231" s="95">
        <f>'Inventory Ref Sheet'!W3231</f>
        <v>0</v>
      </c>
      <c r="AA3231" s="60">
        <f>'Inventory Ref Sheet'!X3231</f>
        <v>0</v>
      </c>
      <c r="AB3231" s="61"/>
      <c r="AC3231" s="97" t="str">
        <f t="shared" si="169"/>
        <v/>
      </c>
      <c r="AD3231" s="59">
        <f>'Inventory Ref Sheet'!Y3231</f>
        <v>0</v>
      </c>
      <c r="AE3231" s="59">
        <f>'Inventory Ref Sheet'!Z3231</f>
        <v>0</v>
      </c>
      <c r="AF3231" s="102">
        <f>'Inventory Ref Sheet'!AA3231</f>
        <v>0</v>
      </c>
      <c r="AG3231" s="59">
        <f>'Inventory Ref Sheet'!AD3231</f>
        <v>0</v>
      </c>
      <c r="AH3231" s="59">
        <f>'Inventory Ref Sheet'!AE3231</f>
        <v>0</v>
      </c>
      <c r="AI3231" s="100" t="str">
        <f ca="1">IF('Inventory Ref Sheet'!AG3231&gt;0,YEAR(TODAY())-'Inventory Ref Sheet'!AG3231,"")</f>
        <v/>
      </c>
      <c r="AJ3231" s="99"/>
      <c r="AK3231" s="60">
        <f>'Inventory Ref Sheet'!AJ3231</f>
        <v>0</v>
      </c>
      <c r="AL3231" s="99"/>
      <c r="AM3231" s="97" t="str">
        <f t="shared" si="170"/>
        <v/>
      </c>
    </row>
    <row r="3232" spans="10:39" x14ac:dyDescent="0.25">
      <c r="J3232" s="59">
        <f>'Inventory Ref Sheet'!AK3232</f>
        <v>0</v>
      </c>
      <c r="K3232" s="59">
        <f>'Inventory Ref Sheet'!AL3232</f>
        <v>0</v>
      </c>
      <c r="L3232" s="59">
        <f>'Inventory Ref Sheet'!AM3232</f>
        <v>0</v>
      </c>
      <c r="M3232" s="59">
        <f>'Inventory Ref Sheet'!AP3232</f>
        <v>0</v>
      </c>
      <c r="N3232" s="59">
        <f>'Inventory Ref Sheet'!AQ3232</f>
        <v>0</v>
      </c>
      <c r="O3232" s="100" t="str">
        <f ca="1">IF('Inventory Ref Sheet'!AS3232&gt;0,YEAR(TODAY())-'Inventory Ref Sheet'!AS3232,"")</f>
        <v/>
      </c>
      <c r="P3232" s="95">
        <f>'Inventory Ref Sheet'!AU3232</f>
        <v>0</v>
      </c>
      <c r="Q3232" s="60">
        <f>'Inventory Ref Sheet'!AV3232</f>
        <v>0</v>
      </c>
      <c r="R3232" s="61"/>
      <c r="S3232" s="100" t="str">
        <f t="shared" si="168"/>
        <v/>
      </c>
      <c r="T3232" s="59">
        <f>'Inventory Ref Sheet'!M3232</f>
        <v>0</v>
      </c>
      <c r="U3232" s="102">
        <f>'Inventory Ref Sheet'!N3232</f>
        <v>0</v>
      </c>
      <c r="V3232" s="59">
        <f>'Inventory Ref Sheet'!O3232</f>
        <v>0</v>
      </c>
      <c r="W3232" s="59">
        <f>'Inventory Ref Sheet'!R3232</f>
        <v>0</v>
      </c>
      <c r="X3232" s="59">
        <f>'Inventory Ref Sheet'!S3232</f>
        <v>0</v>
      </c>
      <c r="Y3232" s="100" t="str">
        <f ca="1">IF('Inventory Ref Sheet'!U3232&gt;0,YEAR(TODAY())-'Inventory Ref Sheet'!U3232,"")</f>
        <v/>
      </c>
      <c r="Z3232" s="95">
        <f>'Inventory Ref Sheet'!W3232</f>
        <v>0</v>
      </c>
      <c r="AA3232" s="60">
        <f>'Inventory Ref Sheet'!X3232</f>
        <v>0</v>
      </c>
      <c r="AB3232" s="61"/>
      <c r="AC3232" s="97" t="str">
        <f t="shared" si="169"/>
        <v/>
      </c>
      <c r="AD3232" s="59">
        <f>'Inventory Ref Sheet'!Y3232</f>
        <v>0</v>
      </c>
      <c r="AE3232" s="59">
        <f>'Inventory Ref Sheet'!Z3232</f>
        <v>0</v>
      </c>
      <c r="AF3232" s="102">
        <f>'Inventory Ref Sheet'!AA3232</f>
        <v>0</v>
      </c>
      <c r="AG3232" s="59">
        <f>'Inventory Ref Sheet'!AD3232</f>
        <v>0</v>
      </c>
      <c r="AH3232" s="59">
        <f>'Inventory Ref Sheet'!AE3232</f>
        <v>0</v>
      </c>
      <c r="AI3232" s="100" t="str">
        <f ca="1">IF('Inventory Ref Sheet'!AG3232&gt;0,YEAR(TODAY())-'Inventory Ref Sheet'!AG3232,"")</f>
        <v/>
      </c>
      <c r="AJ3232" s="99"/>
      <c r="AK3232" s="60">
        <f>'Inventory Ref Sheet'!AJ3232</f>
        <v>0</v>
      </c>
      <c r="AL3232" s="99"/>
      <c r="AM3232" s="97" t="str">
        <f t="shared" si="170"/>
        <v/>
      </c>
    </row>
    <row r="3233" spans="10:39" x14ac:dyDescent="0.25">
      <c r="J3233" s="59">
        <f>'Inventory Ref Sheet'!AK3233</f>
        <v>0</v>
      </c>
      <c r="K3233" s="59">
        <f>'Inventory Ref Sheet'!AL3233</f>
        <v>0</v>
      </c>
      <c r="L3233" s="59">
        <f>'Inventory Ref Sheet'!AM3233</f>
        <v>0</v>
      </c>
      <c r="M3233" s="59">
        <f>'Inventory Ref Sheet'!AP3233</f>
        <v>0</v>
      </c>
      <c r="N3233" s="59">
        <f>'Inventory Ref Sheet'!AQ3233</f>
        <v>0</v>
      </c>
      <c r="O3233" s="100" t="str">
        <f ca="1">IF('Inventory Ref Sheet'!AS3233&gt;0,YEAR(TODAY())-'Inventory Ref Sheet'!AS3233,"")</f>
        <v/>
      </c>
      <c r="P3233" s="95">
        <f>'Inventory Ref Sheet'!AU3233</f>
        <v>0</v>
      </c>
      <c r="Q3233" s="60">
        <f>'Inventory Ref Sheet'!AV3233</f>
        <v>0</v>
      </c>
      <c r="R3233" s="61"/>
      <c r="S3233" s="100" t="str">
        <f t="shared" si="168"/>
        <v/>
      </c>
      <c r="T3233" s="59">
        <f>'Inventory Ref Sheet'!M3233</f>
        <v>0</v>
      </c>
      <c r="U3233" s="102">
        <f>'Inventory Ref Sheet'!N3233</f>
        <v>0</v>
      </c>
      <c r="V3233" s="59">
        <f>'Inventory Ref Sheet'!O3233</f>
        <v>0</v>
      </c>
      <c r="W3233" s="59">
        <f>'Inventory Ref Sheet'!R3233</f>
        <v>0</v>
      </c>
      <c r="X3233" s="59">
        <f>'Inventory Ref Sheet'!S3233</f>
        <v>0</v>
      </c>
      <c r="Y3233" s="100" t="str">
        <f ca="1">IF('Inventory Ref Sheet'!U3233&gt;0,YEAR(TODAY())-'Inventory Ref Sheet'!U3233,"")</f>
        <v/>
      </c>
      <c r="Z3233" s="95">
        <f>'Inventory Ref Sheet'!W3233</f>
        <v>0</v>
      </c>
      <c r="AA3233" s="60">
        <f>'Inventory Ref Sheet'!X3233</f>
        <v>0</v>
      </c>
      <c r="AB3233" s="61"/>
      <c r="AC3233" s="97" t="str">
        <f t="shared" si="169"/>
        <v/>
      </c>
      <c r="AD3233" s="59">
        <f>'Inventory Ref Sheet'!Y3233</f>
        <v>0</v>
      </c>
      <c r="AE3233" s="59">
        <f>'Inventory Ref Sheet'!Z3233</f>
        <v>0</v>
      </c>
      <c r="AF3233" s="102">
        <f>'Inventory Ref Sheet'!AA3233</f>
        <v>0</v>
      </c>
      <c r="AG3233" s="59">
        <f>'Inventory Ref Sheet'!AD3233</f>
        <v>0</v>
      </c>
      <c r="AH3233" s="59">
        <f>'Inventory Ref Sheet'!AE3233</f>
        <v>0</v>
      </c>
      <c r="AI3233" s="100" t="str">
        <f ca="1">IF('Inventory Ref Sheet'!AG3233&gt;0,YEAR(TODAY())-'Inventory Ref Sheet'!AG3233,"")</f>
        <v/>
      </c>
      <c r="AJ3233" s="99"/>
      <c r="AK3233" s="60">
        <f>'Inventory Ref Sheet'!AJ3233</f>
        <v>0</v>
      </c>
      <c r="AL3233" s="99"/>
      <c r="AM3233" s="97" t="str">
        <f t="shared" si="170"/>
        <v/>
      </c>
    </row>
    <row r="3234" spans="10:39" x14ac:dyDescent="0.25">
      <c r="J3234" s="59">
        <f>'Inventory Ref Sheet'!AK3234</f>
        <v>0</v>
      </c>
      <c r="K3234" s="59">
        <f>'Inventory Ref Sheet'!AL3234</f>
        <v>0</v>
      </c>
      <c r="L3234" s="59">
        <f>'Inventory Ref Sheet'!AM3234</f>
        <v>0</v>
      </c>
      <c r="M3234" s="59">
        <f>'Inventory Ref Sheet'!AP3234</f>
        <v>0</v>
      </c>
      <c r="N3234" s="59">
        <f>'Inventory Ref Sheet'!AQ3234</f>
        <v>0</v>
      </c>
      <c r="O3234" s="100" t="str">
        <f ca="1">IF('Inventory Ref Sheet'!AS3234&gt;0,YEAR(TODAY())-'Inventory Ref Sheet'!AS3234,"")</f>
        <v/>
      </c>
      <c r="P3234" s="95">
        <f>'Inventory Ref Sheet'!AU3234</f>
        <v>0</v>
      </c>
      <c r="Q3234" s="60">
        <f>'Inventory Ref Sheet'!AV3234</f>
        <v>0</v>
      </c>
      <c r="R3234" s="61"/>
      <c r="S3234" s="100" t="str">
        <f t="shared" si="168"/>
        <v/>
      </c>
      <c r="T3234" s="59">
        <f>'Inventory Ref Sheet'!M3234</f>
        <v>0</v>
      </c>
      <c r="U3234" s="102">
        <f>'Inventory Ref Sheet'!N3234</f>
        <v>0</v>
      </c>
      <c r="V3234" s="59">
        <f>'Inventory Ref Sheet'!O3234</f>
        <v>0</v>
      </c>
      <c r="W3234" s="59">
        <f>'Inventory Ref Sheet'!R3234</f>
        <v>0</v>
      </c>
      <c r="X3234" s="59">
        <f>'Inventory Ref Sheet'!S3234</f>
        <v>0</v>
      </c>
      <c r="Y3234" s="100" t="str">
        <f ca="1">IF('Inventory Ref Sheet'!U3234&gt;0,YEAR(TODAY())-'Inventory Ref Sheet'!U3234,"")</f>
        <v/>
      </c>
      <c r="Z3234" s="95">
        <f>'Inventory Ref Sheet'!W3234</f>
        <v>0</v>
      </c>
      <c r="AA3234" s="60">
        <f>'Inventory Ref Sheet'!X3234</f>
        <v>0</v>
      </c>
      <c r="AB3234" s="61"/>
      <c r="AC3234" s="97" t="str">
        <f t="shared" si="169"/>
        <v/>
      </c>
      <c r="AD3234" s="59">
        <f>'Inventory Ref Sheet'!Y3234</f>
        <v>0</v>
      </c>
      <c r="AE3234" s="59">
        <f>'Inventory Ref Sheet'!Z3234</f>
        <v>0</v>
      </c>
      <c r="AF3234" s="102">
        <f>'Inventory Ref Sheet'!AA3234</f>
        <v>0</v>
      </c>
      <c r="AG3234" s="59">
        <f>'Inventory Ref Sheet'!AD3234</f>
        <v>0</v>
      </c>
      <c r="AH3234" s="59">
        <f>'Inventory Ref Sheet'!AE3234</f>
        <v>0</v>
      </c>
      <c r="AI3234" s="100" t="str">
        <f ca="1">IF('Inventory Ref Sheet'!AG3234&gt;0,YEAR(TODAY())-'Inventory Ref Sheet'!AG3234,"")</f>
        <v/>
      </c>
      <c r="AJ3234" s="99"/>
      <c r="AK3234" s="60">
        <f>'Inventory Ref Sheet'!AJ3234</f>
        <v>0</v>
      </c>
      <c r="AL3234" s="99"/>
      <c r="AM3234" s="97" t="str">
        <f t="shared" si="170"/>
        <v/>
      </c>
    </row>
    <row r="3235" spans="10:39" x14ac:dyDescent="0.25">
      <c r="J3235" s="59">
        <f>'Inventory Ref Sheet'!AK3235</f>
        <v>0</v>
      </c>
      <c r="K3235" s="59">
        <f>'Inventory Ref Sheet'!AL3235</f>
        <v>0</v>
      </c>
      <c r="L3235" s="59">
        <f>'Inventory Ref Sheet'!AM3235</f>
        <v>0</v>
      </c>
      <c r="M3235" s="59">
        <f>'Inventory Ref Sheet'!AP3235</f>
        <v>0</v>
      </c>
      <c r="N3235" s="59">
        <f>'Inventory Ref Sheet'!AQ3235</f>
        <v>0</v>
      </c>
      <c r="O3235" s="100" t="str">
        <f ca="1">IF('Inventory Ref Sheet'!AS3235&gt;0,YEAR(TODAY())-'Inventory Ref Sheet'!AS3235,"")</f>
        <v/>
      </c>
      <c r="P3235" s="95">
        <f>'Inventory Ref Sheet'!AU3235</f>
        <v>0</v>
      </c>
      <c r="Q3235" s="60">
        <f>'Inventory Ref Sheet'!AV3235</f>
        <v>0</v>
      </c>
      <c r="R3235" s="61"/>
      <c r="S3235" s="100" t="str">
        <f t="shared" si="168"/>
        <v/>
      </c>
      <c r="T3235" s="59">
        <f>'Inventory Ref Sheet'!M3235</f>
        <v>0</v>
      </c>
      <c r="U3235" s="102">
        <f>'Inventory Ref Sheet'!N3235</f>
        <v>0</v>
      </c>
      <c r="V3235" s="59">
        <f>'Inventory Ref Sheet'!O3235</f>
        <v>0</v>
      </c>
      <c r="W3235" s="59">
        <f>'Inventory Ref Sheet'!R3235</f>
        <v>0</v>
      </c>
      <c r="X3235" s="59">
        <f>'Inventory Ref Sheet'!S3235</f>
        <v>0</v>
      </c>
      <c r="Y3235" s="100" t="str">
        <f ca="1">IF('Inventory Ref Sheet'!U3235&gt;0,YEAR(TODAY())-'Inventory Ref Sheet'!U3235,"")</f>
        <v/>
      </c>
      <c r="Z3235" s="95">
        <f>'Inventory Ref Sheet'!W3235</f>
        <v>0</v>
      </c>
      <c r="AA3235" s="60">
        <f>'Inventory Ref Sheet'!X3235</f>
        <v>0</v>
      </c>
      <c r="AB3235" s="61"/>
      <c r="AC3235" s="97" t="str">
        <f t="shared" si="169"/>
        <v/>
      </c>
      <c r="AD3235" s="59">
        <f>'Inventory Ref Sheet'!Y3235</f>
        <v>0</v>
      </c>
      <c r="AE3235" s="59">
        <f>'Inventory Ref Sheet'!Z3235</f>
        <v>0</v>
      </c>
      <c r="AF3235" s="102">
        <f>'Inventory Ref Sheet'!AA3235</f>
        <v>0</v>
      </c>
      <c r="AG3235" s="59">
        <f>'Inventory Ref Sheet'!AD3235</f>
        <v>0</v>
      </c>
      <c r="AH3235" s="59">
        <f>'Inventory Ref Sheet'!AE3235</f>
        <v>0</v>
      </c>
      <c r="AI3235" s="100" t="str">
        <f ca="1">IF('Inventory Ref Sheet'!AG3235&gt;0,YEAR(TODAY())-'Inventory Ref Sheet'!AG3235,"")</f>
        <v/>
      </c>
      <c r="AJ3235" s="99"/>
      <c r="AK3235" s="60">
        <f>'Inventory Ref Sheet'!AJ3235</f>
        <v>0</v>
      </c>
      <c r="AL3235" s="99"/>
      <c r="AM3235" s="97" t="str">
        <f t="shared" si="170"/>
        <v/>
      </c>
    </row>
    <row r="3236" spans="10:39" x14ac:dyDescent="0.25">
      <c r="J3236" s="59">
        <f>'Inventory Ref Sheet'!AK3236</f>
        <v>0</v>
      </c>
      <c r="K3236" s="59">
        <f>'Inventory Ref Sheet'!AL3236</f>
        <v>0</v>
      </c>
      <c r="L3236" s="59">
        <f>'Inventory Ref Sheet'!AM3236</f>
        <v>0</v>
      </c>
      <c r="M3236" s="59">
        <f>'Inventory Ref Sheet'!AP3236</f>
        <v>0</v>
      </c>
      <c r="N3236" s="59">
        <f>'Inventory Ref Sheet'!AQ3236</f>
        <v>0</v>
      </c>
      <c r="O3236" s="100" t="str">
        <f ca="1">IF('Inventory Ref Sheet'!AS3236&gt;0,YEAR(TODAY())-'Inventory Ref Sheet'!AS3236,"")</f>
        <v/>
      </c>
      <c r="P3236" s="95">
        <f>'Inventory Ref Sheet'!AU3236</f>
        <v>0</v>
      </c>
      <c r="Q3236" s="60">
        <f>'Inventory Ref Sheet'!AV3236</f>
        <v>0</v>
      </c>
      <c r="R3236" s="61"/>
      <c r="S3236" s="100" t="str">
        <f t="shared" si="168"/>
        <v/>
      </c>
      <c r="T3236" s="59">
        <f>'Inventory Ref Sheet'!M3236</f>
        <v>0</v>
      </c>
      <c r="U3236" s="102">
        <f>'Inventory Ref Sheet'!N3236</f>
        <v>0</v>
      </c>
      <c r="V3236" s="59">
        <f>'Inventory Ref Sheet'!O3236</f>
        <v>0</v>
      </c>
      <c r="W3236" s="59">
        <f>'Inventory Ref Sheet'!R3236</f>
        <v>0</v>
      </c>
      <c r="X3236" s="59">
        <f>'Inventory Ref Sheet'!S3236</f>
        <v>0</v>
      </c>
      <c r="Y3236" s="100" t="str">
        <f ca="1">IF('Inventory Ref Sheet'!U3236&gt;0,YEAR(TODAY())-'Inventory Ref Sheet'!U3236,"")</f>
        <v/>
      </c>
      <c r="Z3236" s="95">
        <f>'Inventory Ref Sheet'!W3236</f>
        <v>0</v>
      </c>
      <c r="AA3236" s="60">
        <f>'Inventory Ref Sheet'!X3236</f>
        <v>0</v>
      </c>
      <c r="AB3236" s="61"/>
      <c r="AC3236" s="97" t="str">
        <f t="shared" si="169"/>
        <v/>
      </c>
      <c r="AD3236" s="59">
        <f>'Inventory Ref Sheet'!Y3236</f>
        <v>0</v>
      </c>
      <c r="AE3236" s="59">
        <f>'Inventory Ref Sheet'!Z3236</f>
        <v>0</v>
      </c>
      <c r="AF3236" s="102">
        <f>'Inventory Ref Sheet'!AA3236</f>
        <v>0</v>
      </c>
      <c r="AG3236" s="59">
        <f>'Inventory Ref Sheet'!AD3236</f>
        <v>0</v>
      </c>
      <c r="AH3236" s="59">
        <f>'Inventory Ref Sheet'!AE3236</f>
        <v>0</v>
      </c>
      <c r="AI3236" s="100" t="str">
        <f ca="1">IF('Inventory Ref Sheet'!AG3236&gt;0,YEAR(TODAY())-'Inventory Ref Sheet'!AG3236,"")</f>
        <v/>
      </c>
      <c r="AJ3236" s="99"/>
      <c r="AK3236" s="60">
        <f>'Inventory Ref Sheet'!AJ3236</f>
        <v>0</v>
      </c>
      <c r="AL3236" s="99"/>
      <c r="AM3236" s="97" t="str">
        <f t="shared" si="170"/>
        <v/>
      </c>
    </row>
    <row r="3237" spans="10:39" x14ac:dyDescent="0.25">
      <c r="J3237" s="59">
        <f>'Inventory Ref Sheet'!AK3237</f>
        <v>0</v>
      </c>
      <c r="K3237" s="59">
        <f>'Inventory Ref Sheet'!AL3237</f>
        <v>0</v>
      </c>
      <c r="L3237" s="59">
        <f>'Inventory Ref Sheet'!AM3237</f>
        <v>0</v>
      </c>
      <c r="M3237" s="59">
        <f>'Inventory Ref Sheet'!AP3237</f>
        <v>0</v>
      </c>
      <c r="N3237" s="59">
        <f>'Inventory Ref Sheet'!AQ3237</f>
        <v>0</v>
      </c>
      <c r="O3237" s="100" t="str">
        <f ca="1">IF('Inventory Ref Sheet'!AS3237&gt;0,YEAR(TODAY())-'Inventory Ref Sheet'!AS3237,"")</f>
        <v/>
      </c>
      <c r="P3237" s="95">
        <f>'Inventory Ref Sheet'!AU3237</f>
        <v>0</v>
      </c>
      <c r="Q3237" s="60">
        <f>'Inventory Ref Sheet'!AV3237</f>
        <v>0</v>
      </c>
      <c r="R3237" s="61"/>
      <c r="S3237" s="100" t="str">
        <f t="shared" si="168"/>
        <v/>
      </c>
      <c r="T3237" s="59">
        <f>'Inventory Ref Sheet'!M3237</f>
        <v>0</v>
      </c>
      <c r="U3237" s="102">
        <f>'Inventory Ref Sheet'!N3237</f>
        <v>0</v>
      </c>
      <c r="V3237" s="59">
        <f>'Inventory Ref Sheet'!O3237</f>
        <v>0</v>
      </c>
      <c r="W3237" s="59">
        <f>'Inventory Ref Sheet'!R3237</f>
        <v>0</v>
      </c>
      <c r="X3237" s="59">
        <f>'Inventory Ref Sheet'!S3237</f>
        <v>0</v>
      </c>
      <c r="Y3237" s="100" t="str">
        <f ca="1">IF('Inventory Ref Sheet'!U3237&gt;0,YEAR(TODAY())-'Inventory Ref Sheet'!U3237,"")</f>
        <v/>
      </c>
      <c r="Z3237" s="95">
        <f>'Inventory Ref Sheet'!W3237</f>
        <v>0</v>
      </c>
      <c r="AA3237" s="60">
        <f>'Inventory Ref Sheet'!X3237</f>
        <v>0</v>
      </c>
      <c r="AB3237" s="61"/>
      <c r="AC3237" s="97" t="str">
        <f t="shared" si="169"/>
        <v/>
      </c>
      <c r="AD3237" s="59">
        <f>'Inventory Ref Sheet'!Y3237</f>
        <v>0</v>
      </c>
      <c r="AE3237" s="59">
        <f>'Inventory Ref Sheet'!Z3237</f>
        <v>0</v>
      </c>
      <c r="AF3237" s="102">
        <f>'Inventory Ref Sheet'!AA3237</f>
        <v>0</v>
      </c>
      <c r="AG3237" s="59">
        <f>'Inventory Ref Sheet'!AD3237</f>
        <v>0</v>
      </c>
      <c r="AH3237" s="59">
        <f>'Inventory Ref Sheet'!AE3237</f>
        <v>0</v>
      </c>
      <c r="AI3237" s="100" t="str">
        <f ca="1">IF('Inventory Ref Sheet'!AG3237&gt;0,YEAR(TODAY())-'Inventory Ref Sheet'!AG3237,"")</f>
        <v/>
      </c>
      <c r="AJ3237" s="99"/>
      <c r="AK3237" s="60">
        <f>'Inventory Ref Sheet'!AJ3237</f>
        <v>0</v>
      </c>
      <c r="AL3237" s="99"/>
      <c r="AM3237" s="97" t="str">
        <f t="shared" si="170"/>
        <v/>
      </c>
    </row>
    <row r="3238" spans="10:39" x14ac:dyDescent="0.25">
      <c r="J3238" s="59">
        <f>'Inventory Ref Sheet'!AK3238</f>
        <v>0</v>
      </c>
      <c r="K3238" s="59">
        <f>'Inventory Ref Sheet'!AL3238</f>
        <v>0</v>
      </c>
      <c r="L3238" s="59">
        <f>'Inventory Ref Sheet'!AM3238</f>
        <v>0</v>
      </c>
      <c r="M3238" s="59">
        <f>'Inventory Ref Sheet'!AP3238</f>
        <v>0</v>
      </c>
      <c r="N3238" s="59">
        <f>'Inventory Ref Sheet'!AQ3238</f>
        <v>0</v>
      </c>
      <c r="O3238" s="100" t="str">
        <f ca="1">IF('Inventory Ref Sheet'!AS3238&gt;0,YEAR(TODAY())-'Inventory Ref Sheet'!AS3238,"")</f>
        <v/>
      </c>
      <c r="P3238" s="95">
        <f>'Inventory Ref Sheet'!AU3238</f>
        <v>0</v>
      </c>
      <c r="Q3238" s="60">
        <f>'Inventory Ref Sheet'!AV3238</f>
        <v>0</v>
      </c>
      <c r="R3238" s="61"/>
      <c r="S3238" s="100" t="str">
        <f t="shared" si="168"/>
        <v/>
      </c>
      <c r="T3238" s="59">
        <f>'Inventory Ref Sheet'!M3238</f>
        <v>0</v>
      </c>
      <c r="U3238" s="102">
        <f>'Inventory Ref Sheet'!N3238</f>
        <v>0</v>
      </c>
      <c r="V3238" s="59">
        <f>'Inventory Ref Sheet'!O3238</f>
        <v>0</v>
      </c>
      <c r="W3238" s="59">
        <f>'Inventory Ref Sheet'!R3238</f>
        <v>0</v>
      </c>
      <c r="X3238" s="59">
        <f>'Inventory Ref Sheet'!S3238</f>
        <v>0</v>
      </c>
      <c r="Y3238" s="100" t="str">
        <f ca="1">IF('Inventory Ref Sheet'!U3238&gt;0,YEAR(TODAY())-'Inventory Ref Sheet'!U3238,"")</f>
        <v/>
      </c>
      <c r="Z3238" s="95">
        <f>'Inventory Ref Sheet'!W3238</f>
        <v>0</v>
      </c>
      <c r="AA3238" s="60">
        <f>'Inventory Ref Sheet'!X3238</f>
        <v>0</v>
      </c>
      <c r="AB3238" s="61"/>
      <c r="AC3238" s="97" t="str">
        <f t="shared" si="169"/>
        <v/>
      </c>
      <c r="AD3238" s="59">
        <f>'Inventory Ref Sheet'!Y3238</f>
        <v>0</v>
      </c>
      <c r="AE3238" s="59">
        <f>'Inventory Ref Sheet'!Z3238</f>
        <v>0</v>
      </c>
      <c r="AF3238" s="102">
        <f>'Inventory Ref Sheet'!AA3238</f>
        <v>0</v>
      </c>
      <c r="AG3238" s="59">
        <f>'Inventory Ref Sheet'!AD3238</f>
        <v>0</v>
      </c>
      <c r="AH3238" s="59">
        <f>'Inventory Ref Sheet'!AE3238</f>
        <v>0</v>
      </c>
      <c r="AI3238" s="100" t="str">
        <f ca="1">IF('Inventory Ref Sheet'!AG3238&gt;0,YEAR(TODAY())-'Inventory Ref Sheet'!AG3238,"")</f>
        <v/>
      </c>
      <c r="AJ3238" s="99"/>
      <c r="AK3238" s="60">
        <f>'Inventory Ref Sheet'!AJ3238</f>
        <v>0</v>
      </c>
      <c r="AL3238" s="99"/>
      <c r="AM3238" s="97" t="str">
        <f t="shared" si="170"/>
        <v/>
      </c>
    </row>
    <row r="3239" spans="10:39" x14ac:dyDescent="0.25">
      <c r="J3239" s="59">
        <f>'Inventory Ref Sheet'!AK3239</f>
        <v>0</v>
      </c>
      <c r="K3239" s="59">
        <f>'Inventory Ref Sheet'!AL3239</f>
        <v>0</v>
      </c>
      <c r="L3239" s="59">
        <f>'Inventory Ref Sheet'!AM3239</f>
        <v>0</v>
      </c>
      <c r="M3239" s="59">
        <f>'Inventory Ref Sheet'!AP3239</f>
        <v>0</v>
      </c>
      <c r="N3239" s="59">
        <f>'Inventory Ref Sheet'!AQ3239</f>
        <v>0</v>
      </c>
      <c r="O3239" s="100" t="str">
        <f ca="1">IF('Inventory Ref Sheet'!AS3239&gt;0,YEAR(TODAY())-'Inventory Ref Sheet'!AS3239,"")</f>
        <v/>
      </c>
      <c r="P3239" s="95">
        <f>'Inventory Ref Sheet'!AU3239</f>
        <v>0</v>
      </c>
      <c r="Q3239" s="60">
        <f>'Inventory Ref Sheet'!AV3239</f>
        <v>0</v>
      </c>
      <c r="R3239" s="61"/>
      <c r="S3239" s="100" t="str">
        <f t="shared" si="168"/>
        <v/>
      </c>
      <c r="T3239" s="59">
        <f>'Inventory Ref Sheet'!M3239</f>
        <v>0</v>
      </c>
      <c r="U3239" s="102">
        <f>'Inventory Ref Sheet'!N3239</f>
        <v>0</v>
      </c>
      <c r="V3239" s="59">
        <f>'Inventory Ref Sheet'!O3239</f>
        <v>0</v>
      </c>
      <c r="W3239" s="59">
        <f>'Inventory Ref Sheet'!R3239</f>
        <v>0</v>
      </c>
      <c r="X3239" s="59">
        <f>'Inventory Ref Sheet'!S3239</f>
        <v>0</v>
      </c>
      <c r="Y3239" s="100" t="str">
        <f ca="1">IF('Inventory Ref Sheet'!U3239&gt;0,YEAR(TODAY())-'Inventory Ref Sheet'!U3239,"")</f>
        <v/>
      </c>
      <c r="Z3239" s="95">
        <f>'Inventory Ref Sheet'!W3239</f>
        <v>0</v>
      </c>
      <c r="AA3239" s="60">
        <f>'Inventory Ref Sheet'!X3239</f>
        <v>0</v>
      </c>
      <c r="AB3239" s="61"/>
      <c r="AC3239" s="97" t="str">
        <f t="shared" si="169"/>
        <v/>
      </c>
      <c r="AD3239" s="59">
        <f>'Inventory Ref Sheet'!Y3239</f>
        <v>0</v>
      </c>
      <c r="AE3239" s="59">
        <f>'Inventory Ref Sheet'!Z3239</f>
        <v>0</v>
      </c>
      <c r="AF3239" s="102">
        <f>'Inventory Ref Sheet'!AA3239</f>
        <v>0</v>
      </c>
      <c r="AG3239" s="59">
        <f>'Inventory Ref Sheet'!AD3239</f>
        <v>0</v>
      </c>
      <c r="AH3239" s="59">
        <f>'Inventory Ref Sheet'!AE3239</f>
        <v>0</v>
      </c>
      <c r="AI3239" s="100" t="str">
        <f ca="1">IF('Inventory Ref Sheet'!AG3239&gt;0,YEAR(TODAY())-'Inventory Ref Sheet'!AG3239,"")</f>
        <v/>
      </c>
      <c r="AJ3239" s="99"/>
      <c r="AK3239" s="60">
        <f>'Inventory Ref Sheet'!AJ3239</f>
        <v>0</v>
      </c>
      <c r="AL3239" s="99"/>
      <c r="AM3239" s="97" t="str">
        <f t="shared" si="170"/>
        <v/>
      </c>
    </row>
    <row r="3240" spans="10:39" x14ac:dyDescent="0.25">
      <c r="J3240" s="59">
        <f>'Inventory Ref Sheet'!AK3240</f>
        <v>0</v>
      </c>
      <c r="K3240" s="59">
        <f>'Inventory Ref Sheet'!AL3240</f>
        <v>0</v>
      </c>
      <c r="L3240" s="59">
        <f>'Inventory Ref Sheet'!AM3240</f>
        <v>0</v>
      </c>
      <c r="M3240" s="59">
        <f>'Inventory Ref Sheet'!AP3240</f>
        <v>0</v>
      </c>
      <c r="N3240" s="59">
        <f>'Inventory Ref Sheet'!AQ3240</f>
        <v>0</v>
      </c>
      <c r="O3240" s="100" t="str">
        <f ca="1">IF('Inventory Ref Sheet'!AS3240&gt;0,YEAR(TODAY())-'Inventory Ref Sheet'!AS3240,"")</f>
        <v/>
      </c>
      <c r="P3240" s="95">
        <f>'Inventory Ref Sheet'!AU3240</f>
        <v>0</v>
      </c>
      <c r="Q3240" s="60">
        <f>'Inventory Ref Sheet'!AV3240</f>
        <v>0</v>
      </c>
      <c r="R3240" s="61"/>
      <c r="S3240" s="100" t="str">
        <f t="shared" si="168"/>
        <v/>
      </c>
      <c r="T3240" s="59">
        <f>'Inventory Ref Sheet'!M3240</f>
        <v>0</v>
      </c>
      <c r="U3240" s="102">
        <f>'Inventory Ref Sheet'!N3240</f>
        <v>0</v>
      </c>
      <c r="V3240" s="59">
        <f>'Inventory Ref Sheet'!O3240</f>
        <v>0</v>
      </c>
      <c r="W3240" s="59">
        <f>'Inventory Ref Sheet'!R3240</f>
        <v>0</v>
      </c>
      <c r="X3240" s="59">
        <f>'Inventory Ref Sheet'!S3240</f>
        <v>0</v>
      </c>
      <c r="Y3240" s="100" t="str">
        <f ca="1">IF('Inventory Ref Sheet'!U3240&gt;0,YEAR(TODAY())-'Inventory Ref Sheet'!U3240,"")</f>
        <v/>
      </c>
      <c r="Z3240" s="95">
        <f>'Inventory Ref Sheet'!W3240</f>
        <v>0</v>
      </c>
      <c r="AA3240" s="60">
        <f>'Inventory Ref Sheet'!X3240</f>
        <v>0</v>
      </c>
      <c r="AB3240" s="61"/>
      <c r="AC3240" s="97" t="str">
        <f t="shared" si="169"/>
        <v/>
      </c>
      <c r="AD3240" s="59">
        <f>'Inventory Ref Sheet'!Y3240</f>
        <v>0</v>
      </c>
      <c r="AE3240" s="59">
        <f>'Inventory Ref Sheet'!Z3240</f>
        <v>0</v>
      </c>
      <c r="AF3240" s="102">
        <f>'Inventory Ref Sheet'!AA3240</f>
        <v>0</v>
      </c>
      <c r="AG3240" s="59">
        <f>'Inventory Ref Sheet'!AD3240</f>
        <v>0</v>
      </c>
      <c r="AH3240" s="59">
        <f>'Inventory Ref Sheet'!AE3240</f>
        <v>0</v>
      </c>
      <c r="AI3240" s="100" t="str">
        <f ca="1">IF('Inventory Ref Sheet'!AG3240&gt;0,YEAR(TODAY())-'Inventory Ref Sheet'!AG3240,"")</f>
        <v/>
      </c>
      <c r="AJ3240" s="99"/>
      <c r="AK3240" s="60">
        <f>'Inventory Ref Sheet'!AJ3240</f>
        <v>0</v>
      </c>
      <c r="AL3240" s="99"/>
      <c r="AM3240" s="97" t="str">
        <f t="shared" si="170"/>
        <v/>
      </c>
    </row>
    <row r="3241" spans="10:39" x14ac:dyDescent="0.25">
      <c r="J3241" s="59">
        <f>'Inventory Ref Sheet'!AK3241</f>
        <v>0</v>
      </c>
      <c r="K3241" s="59">
        <f>'Inventory Ref Sheet'!AL3241</f>
        <v>0</v>
      </c>
      <c r="L3241" s="59">
        <f>'Inventory Ref Sheet'!AM3241</f>
        <v>0</v>
      </c>
      <c r="M3241" s="59">
        <f>'Inventory Ref Sheet'!AP3241</f>
        <v>0</v>
      </c>
      <c r="N3241" s="59">
        <f>'Inventory Ref Sheet'!AQ3241</f>
        <v>0</v>
      </c>
      <c r="O3241" s="100" t="str">
        <f ca="1">IF('Inventory Ref Sheet'!AS3241&gt;0,YEAR(TODAY())-'Inventory Ref Sheet'!AS3241,"")</f>
        <v/>
      </c>
      <c r="P3241" s="95">
        <f>'Inventory Ref Sheet'!AU3241</f>
        <v>0</v>
      </c>
      <c r="Q3241" s="60">
        <f>'Inventory Ref Sheet'!AV3241</f>
        <v>0</v>
      </c>
      <c r="R3241" s="61"/>
      <c r="S3241" s="100" t="str">
        <f t="shared" si="168"/>
        <v/>
      </c>
      <c r="T3241" s="59">
        <f>'Inventory Ref Sheet'!M3241</f>
        <v>0</v>
      </c>
      <c r="U3241" s="102">
        <f>'Inventory Ref Sheet'!N3241</f>
        <v>0</v>
      </c>
      <c r="V3241" s="59">
        <f>'Inventory Ref Sheet'!O3241</f>
        <v>0</v>
      </c>
      <c r="W3241" s="59">
        <f>'Inventory Ref Sheet'!R3241</f>
        <v>0</v>
      </c>
      <c r="X3241" s="59">
        <f>'Inventory Ref Sheet'!S3241</f>
        <v>0</v>
      </c>
      <c r="Y3241" s="100" t="str">
        <f ca="1">IF('Inventory Ref Sheet'!U3241&gt;0,YEAR(TODAY())-'Inventory Ref Sheet'!U3241,"")</f>
        <v/>
      </c>
      <c r="Z3241" s="95">
        <f>'Inventory Ref Sheet'!W3241</f>
        <v>0</v>
      </c>
      <c r="AA3241" s="60">
        <f>'Inventory Ref Sheet'!X3241</f>
        <v>0</v>
      </c>
      <c r="AB3241" s="61"/>
      <c r="AC3241" s="97" t="str">
        <f t="shared" si="169"/>
        <v/>
      </c>
      <c r="AD3241" s="59">
        <f>'Inventory Ref Sheet'!Y3241</f>
        <v>0</v>
      </c>
      <c r="AE3241" s="59">
        <f>'Inventory Ref Sheet'!Z3241</f>
        <v>0</v>
      </c>
      <c r="AF3241" s="102">
        <f>'Inventory Ref Sheet'!AA3241</f>
        <v>0</v>
      </c>
      <c r="AG3241" s="59">
        <f>'Inventory Ref Sheet'!AD3241</f>
        <v>0</v>
      </c>
      <c r="AH3241" s="59">
        <f>'Inventory Ref Sheet'!AE3241</f>
        <v>0</v>
      </c>
      <c r="AI3241" s="100" t="str">
        <f ca="1">IF('Inventory Ref Sheet'!AG3241&gt;0,YEAR(TODAY())-'Inventory Ref Sheet'!AG3241,"")</f>
        <v/>
      </c>
      <c r="AJ3241" s="99"/>
      <c r="AK3241" s="60">
        <f>'Inventory Ref Sheet'!AJ3241</f>
        <v>0</v>
      </c>
      <c r="AL3241" s="99"/>
      <c r="AM3241" s="97" t="str">
        <f t="shared" si="170"/>
        <v/>
      </c>
    </row>
    <row r="3242" spans="10:39" x14ac:dyDescent="0.25">
      <c r="J3242" s="59">
        <f>'Inventory Ref Sheet'!AK3242</f>
        <v>0</v>
      </c>
      <c r="K3242" s="59">
        <f>'Inventory Ref Sheet'!AL3242</f>
        <v>0</v>
      </c>
      <c r="L3242" s="59">
        <f>'Inventory Ref Sheet'!AM3242</f>
        <v>0</v>
      </c>
      <c r="M3242" s="59">
        <f>'Inventory Ref Sheet'!AP3242</f>
        <v>0</v>
      </c>
      <c r="N3242" s="59">
        <f>'Inventory Ref Sheet'!AQ3242</f>
        <v>0</v>
      </c>
      <c r="O3242" s="100" t="str">
        <f ca="1">IF('Inventory Ref Sheet'!AS3242&gt;0,YEAR(TODAY())-'Inventory Ref Sheet'!AS3242,"")</f>
        <v/>
      </c>
      <c r="P3242" s="95">
        <f>'Inventory Ref Sheet'!AU3242</f>
        <v>0</v>
      </c>
      <c r="Q3242" s="60">
        <f>'Inventory Ref Sheet'!AV3242</f>
        <v>0</v>
      </c>
      <c r="R3242" s="61"/>
      <c r="S3242" s="100" t="str">
        <f t="shared" si="168"/>
        <v/>
      </c>
      <c r="T3242" s="59">
        <f>'Inventory Ref Sheet'!M3242</f>
        <v>0</v>
      </c>
      <c r="U3242" s="102">
        <f>'Inventory Ref Sheet'!N3242</f>
        <v>0</v>
      </c>
      <c r="V3242" s="59">
        <f>'Inventory Ref Sheet'!O3242</f>
        <v>0</v>
      </c>
      <c r="W3242" s="59">
        <f>'Inventory Ref Sheet'!R3242</f>
        <v>0</v>
      </c>
      <c r="X3242" s="59">
        <f>'Inventory Ref Sheet'!S3242</f>
        <v>0</v>
      </c>
      <c r="Y3242" s="100" t="str">
        <f ca="1">IF('Inventory Ref Sheet'!U3242&gt;0,YEAR(TODAY())-'Inventory Ref Sheet'!U3242,"")</f>
        <v/>
      </c>
      <c r="Z3242" s="95">
        <f>'Inventory Ref Sheet'!W3242</f>
        <v>0</v>
      </c>
      <c r="AA3242" s="60">
        <f>'Inventory Ref Sheet'!X3242</f>
        <v>0</v>
      </c>
      <c r="AB3242" s="61"/>
      <c r="AC3242" s="97" t="str">
        <f t="shared" si="169"/>
        <v/>
      </c>
      <c r="AD3242" s="59">
        <f>'Inventory Ref Sheet'!Y3242</f>
        <v>0</v>
      </c>
      <c r="AE3242" s="59">
        <f>'Inventory Ref Sheet'!Z3242</f>
        <v>0</v>
      </c>
      <c r="AF3242" s="102">
        <f>'Inventory Ref Sheet'!AA3242</f>
        <v>0</v>
      </c>
      <c r="AG3242" s="59">
        <f>'Inventory Ref Sheet'!AD3242</f>
        <v>0</v>
      </c>
      <c r="AH3242" s="59">
        <f>'Inventory Ref Sheet'!AE3242</f>
        <v>0</v>
      </c>
      <c r="AI3242" s="100" t="str">
        <f ca="1">IF('Inventory Ref Sheet'!AG3242&gt;0,YEAR(TODAY())-'Inventory Ref Sheet'!AG3242,"")</f>
        <v/>
      </c>
      <c r="AJ3242" s="99"/>
      <c r="AK3242" s="60">
        <f>'Inventory Ref Sheet'!AJ3242</f>
        <v>0</v>
      </c>
      <c r="AL3242" s="99"/>
      <c r="AM3242" s="97" t="str">
        <f t="shared" si="170"/>
        <v/>
      </c>
    </row>
    <row r="3243" spans="10:39" x14ac:dyDescent="0.25">
      <c r="J3243" s="59">
        <f>'Inventory Ref Sheet'!AK3243</f>
        <v>0</v>
      </c>
      <c r="K3243" s="59">
        <f>'Inventory Ref Sheet'!AL3243</f>
        <v>0</v>
      </c>
      <c r="L3243" s="59">
        <f>'Inventory Ref Sheet'!AM3243</f>
        <v>0</v>
      </c>
      <c r="M3243" s="59">
        <f>'Inventory Ref Sheet'!AP3243</f>
        <v>0</v>
      </c>
      <c r="N3243" s="59">
        <f>'Inventory Ref Sheet'!AQ3243</f>
        <v>0</v>
      </c>
      <c r="O3243" s="100" t="str">
        <f ca="1">IF('Inventory Ref Sheet'!AS3243&gt;0,YEAR(TODAY())-'Inventory Ref Sheet'!AS3243,"")</f>
        <v/>
      </c>
      <c r="P3243" s="95">
        <f>'Inventory Ref Sheet'!AU3243</f>
        <v>0</v>
      </c>
      <c r="Q3243" s="60">
        <f>'Inventory Ref Sheet'!AV3243</f>
        <v>0</v>
      </c>
      <c r="R3243" s="61"/>
      <c r="S3243" s="100" t="str">
        <f t="shared" si="168"/>
        <v/>
      </c>
      <c r="T3243" s="59">
        <f>'Inventory Ref Sheet'!M3243</f>
        <v>0</v>
      </c>
      <c r="U3243" s="102">
        <f>'Inventory Ref Sheet'!N3243</f>
        <v>0</v>
      </c>
      <c r="V3243" s="59">
        <f>'Inventory Ref Sheet'!O3243</f>
        <v>0</v>
      </c>
      <c r="W3243" s="59">
        <f>'Inventory Ref Sheet'!R3243</f>
        <v>0</v>
      </c>
      <c r="X3243" s="59">
        <f>'Inventory Ref Sheet'!S3243</f>
        <v>0</v>
      </c>
      <c r="Y3243" s="100" t="str">
        <f ca="1">IF('Inventory Ref Sheet'!U3243&gt;0,YEAR(TODAY())-'Inventory Ref Sheet'!U3243,"")</f>
        <v/>
      </c>
      <c r="Z3243" s="95">
        <f>'Inventory Ref Sheet'!W3243</f>
        <v>0</v>
      </c>
      <c r="AA3243" s="60">
        <f>'Inventory Ref Sheet'!X3243</f>
        <v>0</v>
      </c>
      <c r="AB3243" s="61"/>
      <c r="AC3243" s="97" t="str">
        <f t="shared" si="169"/>
        <v/>
      </c>
      <c r="AD3243" s="59">
        <f>'Inventory Ref Sheet'!Y3243</f>
        <v>0</v>
      </c>
      <c r="AE3243" s="59">
        <f>'Inventory Ref Sheet'!Z3243</f>
        <v>0</v>
      </c>
      <c r="AF3243" s="102">
        <f>'Inventory Ref Sheet'!AA3243</f>
        <v>0</v>
      </c>
      <c r="AG3243" s="59">
        <f>'Inventory Ref Sheet'!AD3243</f>
        <v>0</v>
      </c>
      <c r="AH3243" s="59">
        <f>'Inventory Ref Sheet'!AE3243</f>
        <v>0</v>
      </c>
      <c r="AI3243" s="100" t="str">
        <f ca="1">IF('Inventory Ref Sheet'!AG3243&gt;0,YEAR(TODAY())-'Inventory Ref Sheet'!AG3243,"")</f>
        <v/>
      </c>
      <c r="AJ3243" s="99"/>
      <c r="AK3243" s="60">
        <f>'Inventory Ref Sheet'!AJ3243</f>
        <v>0</v>
      </c>
      <c r="AL3243" s="99"/>
      <c r="AM3243" s="97" t="str">
        <f t="shared" si="170"/>
        <v/>
      </c>
    </row>
    <row r="3244" spans="10:39" x14ac:dyDescent="0.25">
      <c r="J3244" s="59">
        <f>'Inventory Ref Sheet'!AK3244</f>
        <v>0</v>
      </c>
      <c r="K3244" s="59">
        <f>'Inventory Ref Sheet'!AL3244</f>
        <v>0</v>
      </c>
      <c r="L3244" s="59">
        <f>'Inventory Ref Sheet'!AM3244</f>
        <v>0</v>
      </c>
      <c r="M3244" s="59">
        <f>'Inventory Ref Sheet'!AP3244</f>
        <v>0</v>
      </c>
      <c r="N3244" s="59">
        <f>'Inventory Ref Sheet'!AQ3244</f>
        <v>0</v>
      </c>
      <c r="O3244" s="100" t="str">
        <f ca="1">IF('Inventory Ref Sheet'!AS3244&gt;0,YEAR(TODAY())-'Inventory Ref Sheet'!AS3244,"")</f>
        <v/>
      </c>
      <c r="P3244" s="95">
        <f>'Inventory Ref Sheet'!AU3244</f>
        <v>0</v>
      </c>
      <c r="Q3244" s="60">
        <f>'Inventory Ref Sheet'!AV3244</f>
        <v>0</v>
      </c>
      <c r="R3244" s="61"/>
      <c r="S3244" s="100" t="str">
        <f t="shared" si="168"/>
        <v/>
      </c>
      <c r="T3244" s="59">
        <f>'Inventory Ref Sheet'!M3244</f>
        <v>0</v>
      </c>
      <c r="U3244" s="102">
        <f>'Inventory Ref Sheet'!N3244</f>
        <v>0</v>
      </c>
      <c r="V3244" s="59">
        <f>'Inventory Ref Sheet'!O3244</f>
        <v>0</v>
      </c>
      <c r="W3244" s="59">
        <f>'Inventory Ref Sheet'!R3244</f>
        <v>0</v>
      </c>
      <c r="X3244" s="59">
        <f>'Inventory Ref Sheet'!S3244</f>
        <v>0</v>
      </c>
      <c r="Y3244" s="100" t="str">
        <f ca="1">IF('Inventory Ref Sheet'!U3244&gt;0,YEAR(TODAY())-'Inventory Ref Sheet'!U3244,"")</f>
        <v/>
      </c>
      <c r="Z3244" s="95">
        <f>'Inventory Ref Sheet'!W3244</f>
        <v>0</v>
      </c>
      <c r="AA3244" s="60">
        <f>'Inventory Ref Sheet'!X3244</f>
        <v>0</v>
      </c>
      <c r="AB3244" s="61"/>
      <c r="AC3244" s="97" t="str">
        <f t="shared" si="169"/>
        <v/>
      </c>
      <c r="AD3244" s="59">
        <f>'Inventory Ref Sheet'!Y3244</f>
        <v>0</v>
      </c>
      <c r="AE3244" s="59">
        <f>'Inventory Ref Sheet'!Z3244</f>
        <v>0</v>
      </c>
      <c r="AF3244" s="102">
        <f>'Inventory Ref Sheet'!AA3244</f>
        <v>0</v>
      </c>
      <c r="AG3244" s="59">
        <f>'Inventory Ref Sheet'!AD3244</f>
        <v>0</v>
      </c>
      <c r="AH3244" s="59">
        <f>'Inventory Ref Sheet'!AE3244</f>
        <v>0</v>
      </c>
      <c r="AI3244" s="100" t="str">
        <f ca="1">IF('Inventory Ref Sheet'!AG3244&gt;0,YEAR(TODAY())-'Inventory Ref Sheet'!AG3244,"")</f>
        <v/>
      </c>
      <c r="AJ3244" s="99"/>
      <c r="AK3244" s="60">
        <f>'Inventory Ref Sheet'!AJ3244</f>
        <v>0</v>
      </c>
      <c r="AL3244" s="99"/>
      <c r="AM3244" s="97" t="str">
        <f t="shared" si="170"/>
        <v/>
      </c>
    </row>
    <row r="3245" spans="10:39" x14ac:dyDescent="0.25">
      <c r="J3245" s="59">
        <f>'Inventory Ref Sheet'!AK3245</f>
        <v>0</v>
      </c>
      <c r="K3245" s="59">
        <f>'Inventory Ref Sheet'!AL3245</f>
        <v>0</v>
      </c>
      <c r="L3245" s="59">
        <f>'Inventory Ref Sheet'!AM3245</f>
        <v>0</v>
      </c>
      <c r="M3245" s="59">
        <f>'Inventory Ref Sheet'!AP3245</f>
        <v>0</v>
      </c>
      <c r="N3245" s="59">
        <f>'Inventory Ref Sheet'!AQ3245</f>
        <v>0</v>
      </c>
      <c r="O3245" s="100" t="str">
        <f ca="1">IF('Inventory Ref Sheet'!AS3245&gt;0,YEAR(TODAY())-'Inventory Ref Sheet'!AS3245,"")</f>
        <v/>
      </c>
      <c r="P3245" s="95">
        <f>'Inventory Ref Sheet'!AU3245</f>
        <v>0</v>
      </c>
      <c r="Q3245" s="60">
        <f>'Inventory Ref Sheet'!AV3245</f>
        <v>0</v>
      </c>
      <c r="R3245" s="61"/>
      <c r="S3245" s="100" t="str">
        <f t="shared" si="168"/>
        <v/>
      </c>
      <c r="T3245" s="59">
        <f>'Inventory Ref Sheet'!M3245</f>
        <v>0</v>
      </c>
      <c r="U3245" s="102">
        <f>'Inventory Ref Sheet'!N3245</f>
        <v>0</v>
      </c>
      <c r="V3245" s="59">
        <f>'Inventory Ref Sheet'!O3245</f>
        <v>0</v>
      </c>
      <c r="W3245" s="59">
        <f>'Inventory Ref Sheet'!R3245</f>
        <v>0</v>
      </c>
      <c r="X3245" s="59">
        <f>'Inventory Ref Sheet'!S3245</f>
        <v>0</v>
      </c>
      <c r="Y3245" s="100" t="str">
        <f ca="1">IF('Inventory Ref Sheet'!U3245&gt;0,YEAR(TODAY())-'Inventory Ref Sheet'!U3245,"")</f>
        <v/>
      </c>
      <c r="Z3245" s="95">
        <f>'Inventory Ref Sheet'!W3245</f>
        <v>0</v>
      </c>
      <c r="AA3245" s="60">
        <f>'Inventory Ref Sheet'!X3245</f>
        <v>0</v>
      </c>
      <c r="AB3245" s="61"/>
      <c r="AC3245" s="97" t="str">
        <f t="shared" si="169"/>
        <v/>
      </c>
      <c r="AD3245" s="59">
        <f>'Inventory Ref Sheet'!Y3245</f>
        <v>0</v>
      </c>
      <c r="AE3245" s="59">
        <f>'Inventory Ref Sheet'!Z3245</f>
        <v>0</v>
      </c>
      <c r="AF3245" s="102">
        <f>'Inventory Ref Sheet'!AA3245</f>
        <v>0</v>
      </c>
      <c r="AG3245" s="59">
        <f>'Inventory Ref Sheet'!AD3245</f>
        <v>0</v>
      </c>
      <c r="AH3245" s="59">
        <f>'Inventory Ref Sheet'!AE3245</f>
        <v>0</v>
      </c>
      <c r="AI3245" s="100" t="str">
        <f ca="1">IF('Inventory Ref Sheet'!AG3245&gt;0,YEAR(TODAY())-'Inventory Ref Sheet'!AG3245,"")</f>
        <v/>
      </c>
      <c r="AJ3245" s="99"/>
      <c r="AK3245" s="60">
        <f>'Inventory Ref Sheet'!AJ3245</f>
        <v>0</v>
      </c>
      <c r="AL3245" s="99"/>
      <c r="AM3245" s="97" t="str">
        <f t="shared" si="170"/>
        <v/>
      </c>
    </row>
    <row r="3246" spans="10:39" x14ac:dyDescent="0.25">
      <c r="J3246" s="59">
        <f>'Inventory Ref Sheet'!AK3246</f>
        <v>0</v>
      </c>
      <c r="K3246" s="59">
        <f>'Inventory Ref Sheet'!AL3246</f>
        <v>0</v>
      </c>
      <c r="L3246" s="59">
        <f>'Inventory Ref Sheet'!AM3246</f>
        <v>0</v>
      </c>
      <c r="M3246" s="59">
        <f>'Inventory Ref Sheet'!AP3246</f>
        <v>0</v>
      </c>
      <c r="N3246" s="59">
        <f>'Inventory Ref Sheet'!AQ3246</f>
        <v>0</v>
      </c>
      <c r="O3246" s="100" t="str">
        <f ca="1">IF('Inventory Ref Sheet'!AS3246&gt;0,YEAR(TODAY())-'Inventory Ref Sheet'!AS3246,"")</f>
        <v/>
      </c>
      <c r="P3246" s="95">
        <f>'Inventory Ref Sheet'!AU3246</f>
        <v>0</v>
      </c>
      <c r="Q3246" s="60">
        <f>'Inventory Ref Sheet'!AV3246</f>
        <v>0</v>
      </c>
      <c r="R3246" s="61"/>
      <c r="S3246" s="100" t="str">
        <f t="shared" si="168"/>
        <v/>
      </c>
      <c r="T3246" s="59">
        <f>'Inventory Ref Sheet'!M3246</f>
        <v>0</v>
      </c>
      <c r="U3246" s="102">
        <f>'Inventory Ref Sheet'!N3246</f>
        <v>0</v>
      </c>
      <c r="V3246" s="59">
        <f>'Inventory Ref Sheet'!O3246</f>
        <v>0</v>
      </c>
      <c r="W3246" s="59">
        <f>'Inventory Ref Sheet'!R3246</f>
        <v>0</v>
      </c>
      <c r="X3246" s="59">
        <f>'Inventory Ref Sheet'!S3246</f>
        <v>0</v>
      </c>
      <c r="Y3246" s="100" t="str">
        <f ca="1">IF('Inventory Ref Sheet'!U3246&gt;0,YEAR(TODAY())-'Inventory Ref Sheet'!U3246,"")</f>
        <v/>
      </c>
      <c r="Z3246" s="95">
        <f>'Inventory Ref Sheet'!W3246</f>
        <v>0</v>
      </c>
      <c r="AA3246" s="60">
        <f>'Inventory Ref Sheet'!X3246</f>
        <v>0</v>
      </c>
      <c r="AB3246" s="61"/>
      <c r="AC3246" s="97" t="str">
        <f t="shared" si="169"/>
        <v/>
      </c>
      <c r="AD3246" s="59">
        <f>'Inventory Ref Sheet'!Y3246</f>
        <v>0</v>
      </c>
      <c r="AE3246" s="59">
        <f>'Inventory Ref Sheet'!Z3246</f>
        <v>0</v>
      </c>
      <c r="AF3246" s="102">
        <f>'Inventory Ref Sheet'!AA3246</f>
        <v>0</v>
      </c>
      <c r="AG3246" s="59">
        <f>'Inventory Ref Sheet'!AD3246</f>
        <v>0</v>
      </c>
      <c r="AH3246" s="59">
        <f>'Inventory Ref Sheet'!AE3246</f>
        <v>0</v>
      </c>
      <c r="AI3246" s="100" t="str">
        <f ca="1">IF('Inventory Ref Sheet'!AG3246&gt;0,YEAR(TODAY())-'Inventory Ref Sheet'!AG3246,"")</f>
        <v/>
      </c>
      <c r="AJ3246" s="99"/>
      <c r="AK3246" s="60">
        <f>'Inventory Ref Sheet'!AJ3246</f>
        <v>0</v>
      </c>
      <c r="AL3246" s="99"/>
      <c r="AM3246" s="97" t="str">
        <f t="shared" si="170"/>
        <v/>
      </c>
    </row>
    <row r="3247" spans="10:39" x14ac:dyDescent="0.25">
      <c r="J3247" s="59">
        <f>'Inventory Ref Sheet'!AK3247</f>
        <v>0</v>
      </c>
      <c r="K3247" s="59">
        <f>'Inventory Ref Sheet'!AL3247</f>
        <v>0</v>
      </c>
      <c r="L3247" s="59">
        <f>'Inventory Ref Sheet'!AM3247</f>
        <v>0</v>
      </c>
      <c r="M3247" s="59">
        <f>'Inventory Ref Sheet'!AP3247</f>
        <v>0</v>
      </c>
      <c r="N3247" s="59">
        <f>'Inventory Ref Sheet'!AQ3247</f>
        <v>0</v>
      </c>
      <c r="O3247" s="100" t="str">
        <f ca="1">IF('Inventory Ref Sheet'!AS3247&gt;0,YEAR(TODAY())-'Inventory Ref Sheet'!AS3247,"")</f>
        <v/>
      </c>
      <c r="P3247" s="95">
        <f>'Inventory Ref Sheet'!AU3247</f>
        <v>0</v>
      </c>
      <c r="Q3247" s="60">
        <f>'Inventory Ref Sheet'!AV3247</f>
        <v>0</v>
      </c>
      <c r="R3247" s="61"/>
      <c r="S3247" s="100" t="str">
        <f t="shared" si="168"/>
        <v/>
      </c>
      <c r="T3247" s="59">
        <f>'Inventory Ref Sheet'!M3247</f>
        <v>0</v>
      </c>
      <c r="U3247" s="102">
        <f>'Inventory Ref Sheet'!N3247</f>
        <v>0</v>
      </c>
      <c r="V3247" s="59">
        <f>'Inventory Ref Sheet'!O3247</f>
        <v>0</v>
      </c>
      <c r="W3247" s="59">
        <f>'Inventory Ref Sheet'!R3247</f>
        <v>0</v>
      </c>
      <c r="X3247" s="59">
        <f>'Inventory Ref Sheet'!S3247</f>
        <v>0</v>
      </c>
      <c r="Y3247" s="100" t="str">
        <f ca="1">IF('Inventory Ref Sheet'!U3247&gt;0,YEAR(TODAY())-'Inventory Ref Sheet'!U3247,"")</f>
        <v/>
      </c>
      <c r="Z3247" s="95">
        <f>'Inventory Ref Sheet'!W3247</f>
        <v>0</v>
      </c>
      <c r="AA3247" s="60">
        <f>'Inventory Ref Sheet'!X3247</f>
        <v>0</v>
      </c>
      <c r="AB3247" s="61"/>
      <c r="AC3247" s="97" t="str">
        <f t="shared" si="169"/>
        <v/>
      </c>
      <c r="AD3247" s="59">
        <f>'Inventory Ref Sheet'!Y3247</f>
        <v>0</v>
      </c>
      <c r="AE3247" s="59">
        <f>'Inventory Ref Sheet'!Z3247</f>
        <v>0</v>
      </c>
      <c r="AF3247" s="102">
        <f>'Inventory Ref Sheet'!AA3247</f>
        <v>0</v>
      </c>
      <c r="AG3247" s="59">
        <f>'Inventory Ref Sheet'!AD3247</f>
        <v>0</v>
      </c>
      <c r="AH3247" s="59">
        <f>'Inventory Ref Sheet'!AE3247</f>
        <v>0</v>
      </c>
      <c r="AI3247" s="100" t="str">
        <f ca="1">IF('Inventory Ref Sheet'!AG3247&gt;0,YEAR(TODAY())-'Inventory Ref Sheet'!AG3247,"")</f>
        <v/>
      </c>
      <c r="AJ3247" s="99"/>
      <c r="AK3247" s="60">
        <f>'Inventory Ref Sheet'!AJ3247</f>
        <v>0</v>
      </c>
      <c r="AL3247" s="99"/>
      <c r="AM3247" s="97" t="str">
        <f t="shared" si="170"/>
        <v/>
      </c>
    </row>
    <row r="3248" spans="10:39" x14ac:dyDescent="0.25">
      <c r="J3248" s="59">
        <f>'Inventory Ref Sheet'!AK3248</f>
        <v>0</v>
      </c>
      <c r="K3248" s="59">
        <f>'Inventory Ref Sheet'!AL3248</f>
        <v>0</v>
      </c>
      <c r="L3248" s="59">
        <f>'Inventory Ref Sheet'!AM3248</f>
        <v>0</v>
      </c>
      <c r="M3248" s="59">
        <f>'Inventory Ref Sheet'!AP3248</f>
        <v>0</v>
      </c>
      <c r="N3248" s="59">
        <f>'Inventory Ref Sheet'!AQ3248</f>
        <v>0</v>
      </c>
      <c r="O3248" s="100" t="str">
        <f ca="1">IF('Inventory Ref Sheet'!AS3248&gt;0,YEAR(TODAY())-'Inventory Ref Sheet'!AS3248,"")</f>
        <v/>
      </c>
      <c r="P3248" s="95">
        <f>'Inventory Ref Sheet'!AU3248</f>
        <v>0</v>
      </c>
      <c r="Q3248" s="60">
        <f>'Inventory Ref Sheet'!AV3248</f>
        <v>0</v>
      </c>
      <c r="R3248" s="61"/>
      <c r="S3248" s="100" t="str">
        <f t="shared" si="168"/>
        <v/>
      </c>
      <c r="T3248" s="59">
        <f>'Inventory Ref Sheet'!M3248</f>
        <v>0</v>
      </c>
      <c r="U3248" s="102">
        <f>'Inventory Ref Sheet'!N3248</f>
        <v>0</v>
      </c>
      <c r="V3248" s="59">
        <f>'Inventory Ref Sheet'!O3248</f>
        <v>0</v>
      </c>
      <c r="W3248" s="59">
        <f>'Inventory Ref Sheet'!R3248</f>
        <v>0</v>
      </c>
      <c r="X3248" s="59">
        <f>'Inventory Ref Sheet'!S3248</f>
        <v>0</v>
      </c>
      <c r="Y3248" s="100" t="str">
        <f ca="1">IF('Inventory Ref Sheet'!U3248&gt;0,YEAR(TODAY())-'Inventory Ref Sheet'!U3248,"")</f>
        <v/>
      </c>
      <c r="Z3248" s="95">
        <f>'Inventory Ref Sheet'!W3248</f>
        <v>0</v>
      </c>
      <c r="AA3248" s="60">
        <f>'Inventory Ref Sheet'!X3248</f>
        <v>0</v>
      </c>
      <c r="AB3248" s="61"/>
      <c r="AC3248" s="97" t="str">
        <f t="shared" si="169"/>
        <v/>
      </c>
      <c r="AD3248" s="59">
        <f>'Inventory Ref Sheet'!Y3248</f>
        <v>0</v>
      </c>
      <c r="AE3248" s="59">
        <f>'Inventory Ref Sheet'!Z3248</f>
        <v>0</v>
      </c>
      <c r="AF3248" s="102">
        <f>'Inventory Ref Sheet'!AA3248</f>
        <v>0</v>
      </c>
      <c r="AG3248" s="59">
        <f>'Inventory Ref Sheet'!AD3248</f>
        <v>0</v>
      </c>
      <c r="AH3248" s="59">
        <f>'Inventory Ref Sheet'!AE3248</f>
        <v>0</v>
      </c>
      <c r="AI3248" s="100" t="str">
        <f ca="1">IF('Inventory Ref Sheet'!AG3248&gt;0,YEAR(TODAY())-'Inventory Ref Sheet'!AG3248,"")</f>
        <v/>
      </c>
      <c r="AJ3248" s="99"/>
      <c r="AK3248" s="60">
        <f>'Inventory Ref Sheet'!AJ3248</f>
        <v>0</v>
      </c>
      <c r="AL3248" s="99"/>
      <c r="AM3248" s="97" t="str">
        <f t="shared" si="170"/>
        <v/>
      </c>
    </row>
    <row r="3249" spans="10:39" x14ac:dyDescent="0.25">
      <c r="J3249" s="59">
        <f>'Inventory Ref Sheet'!AK3249</f>
        <v>0</v>
      </c>
      <c r="K3249" s="59">
        <f>'Inventory Ref Sheet'!AL3249</f>
        <v>0</v>
      </c>
      <c r="L3249" s="59">
        <f>'Inventory Ref Sheet'!AM3249</f>
        <v>0</v>
      </c>
      <c r="M3249" s="59">
        <f>'Inventory Ref Sheet'!AP3249</f>
        <v>0</v>
      </c>
      <c r="N3249" s="59">
        <f>'Inventory Ref Sheet'!AQ3249</f>
        <v>0</v>
      </c>
      <c r="O3249" s="100" t="str">
        <f ca="1">IF('Inventory Ref Sheet'!AS3249&gt;0,YEAR(TODAY())-'Inventory Ref Sheet'!AS3249,"")</f>
        <v/>
      </c>
      <c r="P3249" s="95">
        <f>'Inventory Ref Sheet'!AU3249</f>
        <v>0</v>
      </c>
      <c r="Q3249" s="60">
        <f>'Inventory Ref Sheet'!AV3249</f>
        <v>0</v>
      </c>
      <c r="R3249" s="61"/>
      <c r="S3249" s="100" t="str">
        <f t="shared" si="168"/>
        <v/>
      </c>
      <c r="T3249" s="59">
        <f>'Inventory Ref Sheet'!M3249</f>
        <v>0</v>
      </c>
      <c r="U3249" s="102">
        <f>'Inventory Ref Sheet'!N3249</f>
        <v>0</v>
      </c>
      <c r="V3249" s="59">
        <f>'Inventory Ref Sheet'!O3249</f>
        <v>0</v>
      </c>
      <c r="W3249" s="59">
        <f>'Inventory Ref Sheet'!R3249</f>
        <v>0</v>
      </c>
      <c r="X3249" s="59">
        <f>'Inventory Ref Sheet'!S3249</f>
        <v>0</v>
      </c>
      <c r="Y3249" s="100" t="str">
        <f ca="1">IF('Inventory Ref Sheet'!U3249&gt;0,YEAR(TODAY())-'Inventory Ref Sheet'!U3249,"")</f>
        <v/>
      </c>
      <c r="Z3249" s="95">
        <f>'Inventory Ref Sheet'!W3249</f>
        <v>0</v>
      </c>
      <c r="AA3249" s="60">
        <f>'Inventory Ref Sheet'!X3249</f>
        <v>0</v>
      </c>
      <c r="AB3249" s="61"/>
      <c r="AC3249" s="97" t="str">
        <f t="shared" si="169"/>
        <v/>
      </c>
      <c r="AD3249" s="59">
        <f>'Inventory Ref Sheet'!Y3249</f>
        <v>0</v>
      </c>
      <c r="AE3249" s="59">
        <f>'Inventory Ref Sheet'!Z3249</f>
        <v>0</v>
      </c>
      <c r="AF3249" s="102">
        <f>'Inventory Ref Sheet'!AA3249</f>
        <v>0</v>
      </c>
      <c r="AG3249" s="59">
        <f>'Inventory Ref Sheet'!AD3249</f>
        <v>0</v>
      </c>
      <c r="AH3249" s="59">
        <f>'Inventory Ref Sheet'!AE3249</f>
        <v>0</v>
      </c>
      <c r="AI3249" s="100" t="str">
        <f ca="1">IF('Inventory Ref Sheet'!AG3249&gt;0,YEAR(TODAY())-'Inventory Ref Sheet'!AG3249,"")</f>
        <v/>
      </c>
      <c r="AJ3249" s="99"/>
      <c r="AK3249" s="60">
        <f>'Inventory Ref Sheet'!AJ3249</f>
        <v>0</v>
      </c>
      <c r="AL3249" s="99"/>
      <c r="AM3249" s="97" t="str">
        <f t="shared" si="170"/>
        <v/>
      </c>
    </row>
    <row r="3250" spans="10:39" x14ac:dyDescent="0.25">
      <c r="J3250" s="59">
        <f>'Inventory Ref Sheet'!AK3250</f>
        <v>0</v>
      </c>
      <c r="K3250" s="59">
        <f>'Inventory Ref Sheet'!AL3250</f>
        <v>0</v>
      </c>
      <c r="L3250" s="59">
        <f>'Inventory Ref Sheet'!AM3250</f>
        <v>0</v>
      </c>
      <c r="M3250" s="59">
        <f>'Inventory Ref Sheet'!AP3250</f>
        <v>0</v>
      </c>
      <c r="N3250" s="59">
        <f>'Inventory Ref Sheet'!AQ3250</f>
        <v>0</v>
      </c>
      <c r="O3250" s="100" t="str">
        <f ca="1">IF('Inventory Ref Sheet'!AS3250&gt;0,YEAR(TODAY())-'Inventory Ref Sheet'!AS3250,"")</f>
        <v/>
      </c>
      <c r="P3250" s="95">
        <f>'Inventory Ref Sheet'!AU3250</f>
        <v>0</v>
      </c>
      <c r="Q3250" s="60">
        <f>'Inventory Ref Sheet'!AV3250</f>
        <v>0</v>
      </c>
      <c r="R3250" s="61"/>
      <c r="S3250" s="100" t="str">
        <f t="shared" si="168"/>
        <v/>
      </c>
      <c r="T3250" s="59">
        <f>'Inventory Ref Sheet'!M3250</f>
        <v>0</v>
      </c>
      <c r="U3250" s="102">
        <f>'Inventory Ref Sheet'!N3250</f>
        <v>0</v>
      </c>
      <c r="V3250" s="59">
        <f>'Inventory Ref Sheet'!O3250</f>
        <v>0</v>
      </c>
      <c r="W3250" s="59">
        <f>'Inventory Ref Sheet'!R3250</f>
        <v>0</v>
      </c>
      <c r="X3250" s="59">
        <f>'Inventory Ref Sheet'!S3250</f>
        <v>0</v>
      </c>
      <c r="Y3250" s="100" t="str">
        <f ca="1">IF('Inventory Ref Sheet'!U3250&gt;0,YEAR(TODAY())-'Inventory Ref Sheet'!U3250,"")</f>
        <v/>
      </c>
      <c r="Z3250" s="95">
        <f>'Inventory Ref Sheet'!W3250</f>
        <v>0</v>
      </c>
      <c r="AA3250" s="60">
        <f>'Inventory Ref Sheet'!X3250</f>
        <v>0</v>
      </c>
      <c r="AB3250" s="61"/>
      <c r="AC3250" s="97" t="str">
        <f t="shared" si="169"/>
        <v/>
      </c>
      <c r="AD3250" s="59">
        <f>'Inventory Ref Sheet'!Y3250</f>
        <v>0</v>
      </c>
      <c r="AE3250" s="59">
        <f>'Inventory Ref Sheet'!Z3250</f>
        <v>0</v>
      </c>
      <c r="AF3250" s="102">
        <f>'Inventory Ref Sheet'!AA3250</f>
        <v>0</v>
      </c>
      <c r="AG3250" s="59">
        <f>'Inventory Ref Sheet'!AD3250</f>
        <v>0</v>
      </c>
      <c r="AH3250" s="59">
        <f>'Inventory Ref Sheet'!AE3250</f>
        <v>0</v>
      </c>
      <c r="AI3250" s="100" t="str">
        <f ca="1">IF('Inventory Ref Sheet'!AG3250&gt;0,YEAR(TODAY())-'Inventory Ref Sheet'!AG3250,"")</f>
        <v/>
      </c>
      <c r="AJ3250" s="99"/>
      <c r="AK3250" s="60">
        <f>'Inventory Ref Sheet'!AJ3250</f>
        <v>0</v>
      </c>
      <c r="AL3250" s="99"/>
      <c r="AM3250" s="97" t="str">
        <f t="shared" si="170"/>
        <v/>
      </c>
    </row>
    <row r="3251" spans="10:39" x14ac:dyDescent="0.25">
      <c r="J3251" s="59">
        <f>'Inventory Ref Sheet'!AK3251</f>
        <v>0</v>
      </c>
      <c r="K3251" s="59">
        <f>'Inventory Ref Sheet'!AL3251</f>
        <v>0</v>
      </c>
      <c r="L3251" s="59">
        <f>'Inventory Ref Sheet'!AM3251</f>
        <v>0</v>
      </c>
      <c r="M3251" s="59">
        <f>'Inventory Ref Sheet'!AP3251</f>
        <v>0</v>
      </c>
      <c r="N3251" s="59">
        <f>'Inventory Ref Sheet'!AQ3251</f>
        <v>0</v>
      </c>
      <c r="O3251" s="100" t="str">
        <f ca="1">IF('Inventory Ref Sheet'!AS3251&gt;0,YEAR(TODAY())-'Inventory Ref Sheet'!AS3251,"")</f>
        <v/>
      </c>
      <c r="P3251" s="95">
        <f>'Inventory Ref Sheet'!AU3251</f>
        <v>0</v>
      </c>
      <c r="Q3251" s="60">
        <f>'Inventory Ref Sheet'!AV3251</f>
        <v>0</v>
      </c>
      <c r="R3251" s="61"/>
      <c r="S3251" s="100" t="str">
        <f t="shared" si="168"/>
        <v/>
      </c>
      <c r="T3251" s="59">
        <f>'Inventory Ref Sheet'!M3251</f>
        <v>0</v>
      </c>
      <c r="U3251" s="102">
        <f>'Inventory Ref Sheet'!N3251</f>
        <v>0</v>
      </c>
      <c r="V3251" s="59">
        <f>'Inventory Ref Sheet'!O3251</f>
        <v>0</v>
      </c>
      <c r="W3251" s="59">
        <f>'Inventory Ref Sheet'!R3251</f>
        <v>0</v>
      </c>
      <c r="X3251" s="59">
        <f>'Inventory Ref Sheet'!S3251</f>
        <v>0</v>
      </c>
      <c r="Y3251" s="100" t="str">
        <f ca="1">IF('Inventory Ref Sheet'!U3251&gt;0,YEAR(TODAY())-'Inventory Ref Sheet'!U3251,"")</f>
        <v/>
      </c>
      <c r="Z3251" s="95">
        <f>'Inventory Ref Sheet'!W3251</f>
        <v>0</v>
      </c>
      <c r="AA3251" s="60">
        <f>'Inventory Ref Sheet'!X3251</f>
        <v>0</v>
      </c>
      <c r="AB3251" s="61"/>
      <c r="AC3251" s="97" t="str">
        <f t="shared" si="169"/>
        <v/>
      </c>
      <c r="AD3251" s="59">
        <f>'Inventory Ref Sheet'!Y3251</f>
        <v>0</v>
      </c>
      <c r="AE3251" s="59">
        <f>'Inventory Ref Sheet'!Z3251</f>
        <v>0</v>
      </c>
      <c r="AF3251" s="102">
        <f>'Inventory Ref Sheet'!AA3251</f>
        <v>0</v>
      </c>
      <c r="AG3251" s="59">
        <f>'Inventory Ref Sheet'!AD3251</f>
        <v>0</v>
      </c>
      <c r="AH3251" s="59">
        <f>'Inventory Ref Sheet'!AE3251</f>
        <v>0</v>
      </c>
      <c r="AI3251" s="100" t="str">
        <f ca="1">IF('Inventory Ref Sheet'!AG3251&gt;0,YEAR(TODAY())-'Inventory Ref Sheet'!AG3251,"")</f>
        <v/>
      </c>
      <c r="AJ3251" s="99"/>
      <c r="AK3251" s="60">
        <f>'Inventory Ref Sheet'!AJ3251</f>
        <v>0</v>
      </c>
      <c r="AL3251" s="99"/>
      <c r="AM3251" s="97" t="str">
        <f t="shared" si="170"/>
        <v/>
      </c>
    </row>
    <row r="3252" spans="10:39" x14ac:dyDescent="0.25">
      <c r="J3252" s="59">
        <f>'Inventory Ref Sheet'!AK3252</f>
        <v>0</v>
      </c>
      <c r="K3252" s="59">
        <f>'Inventory Ref Sheet'!AL3252</f>
        <v>0</v>
      </c>
      <c r="L3252" s="59">
        <f>'Inventory Ref Sheet'!AM3252</f>
        <v>0</v>
      </c>
      <c r="M3252" s="59">
        <f>'Inventory Ref Sheet'!AP3252</f>
        <v>0</v>
      </c>
      <c r="N3252" s="59">
        <f>'Inventory Ref Sheet'!AQ3252</f>
        <v>0</v>
      </c>
      <c r="O3252" s="100" t="str">
        <f ca="1">IF('Inventory Ref Sheet'!AS3252&gt;0,YEAR(TODAY())-'Inventory Ref Sheet'!AS3252,"")</f>
        <v/>
      </c>
      <c r="P3252" s="95">
        <f>'Inventory Ref Sheet'!AU3252</f>
        <v>0</v>
      </c>
      <c r="Q3252" s="60">
        <f>'Inventory Ref Sheet'!AV3252</f>
        <v>0</v>
      </c>
      <c r="R3252" s="61"/>
      <c r="S3252" s="100" t="str">
        <f t="shared" si="168"/>
        <v/>
      </c>
      <c r="T3252" s="59">
        <f>'Inventory Ref Sheet'!M3252</f>
        <v>0</v>
      </c>
      <c r="U3252" s="102">
        <f>'Inventory Ref Sheet'!N3252</f>
        <v>0</v>
      </c>
      <c r="V3252" s="59">
        <f>'Inventory Ref Sheet'!O3252</f>
        <v>0</v>
      </c>
      <c r="W3252" s="59">
        <f>'Inventory Ref Sheet'!R3252</f>
        <v>0</v>
      </c>
      <c r="X3252" s="59">
        <f>'Inventory Ref Sheet'!S3252</f>
        <v>0</v>
      </c>
      <c r="Y3252" s="100" t="str">
        <f ca="1">IF('Inventory Ref Sheet'!U3252&gt;0,YEAR(TODAY())-'Inventory Ref Sheet'!U3252,"")</f>
        <v/>
      </c>
      <c r="Z3252" s="95">
        <f>'Inventory Ref Sheet'!W3252</f>
        <v>0</v>
      </c>
      <c r="AA3252" s="60">
        <f>'Inventory Ref Sheet'!X3252</f>
        <v>0</v>
      </c>
      <c r="AB3252" s="61"/>
      <c r="AC3252" s="97" t="str">
        <f t="shared" si="169"/>
        <v/>
      </c>
      <c r="AD3252" s="59">
        <f>'Inventory Ref Sheet'!Y3252</f>
        <v>0</v>
      </c>
      <c r="AE3252" s="59">
        <f>'Inventory Ref Sheet'!Z3252</f>
        <v>0</v>
      </c>
      <c r="AF3252" s="102">
        <f>'Inventory Ref Sheet'!AA3252</f>
        <v>0</v>
      </c>
      <c r="AG3252" s="59">
        <f>'Inventory Ref Sheet'!AD3252</f>
        <v>0</v>
      </c>
      <c r="AH3252" s="59">
        <f>'Inventory Ref Sheet'!AE3252</f>
        <v>0</v>
      </c>
      <c r="AI3252" s="100" t="str">
        <f ca="1">IF('Inventory Ref Sheet'!AG3252&gt;0,YEAR(TODAY())-'Inventory Ref Sheet'!AG3252,"")</f>
        <v/>
      </c>
      <c r="AJ3252" s="99"/>
      <c r="AK3252" s="60">
        <f>'Inventory Ref Sheet'!AJ3252</f>
        <v>0</v>
      </c>
      <c r="AL3252" s="99"/>
      <c r="AM3252" s="97" t="str">
        <f t="shared" si="170"/>
        <v/>
      </c>
    </row>
    <row r="3253" spans="10:39" x14ac:dyDescent="0.25">
      <c r="J3253" s="59">
        <f>'Inventory Ref Sheet'!AK3253</f>
        <v>0</v>
      </c>
      <c r="K3253" s="59">
        <f>'Inventory Ref Sheet'!AL3253</f>
        <v>0</v>
      </c>
      <c r="L3253" s="59">
        <f>'Inventory Ref Sheet'!AM3253</f>
        <v>0</v>
      </c>
      <c r="M3253" s="59">
        <f>'Inventory Ref Sheet'!AP3253</f>
        <v>0</v>
      </c>
      <c r="N3253" s="59">
        <f>'Inventory Ref Sheet'!AQ3253</f>
        <v>0</v>
      </c>
      <c r="O3253" s="100" t="str">
        <f ca="1">IF('Inventory Ref Sheet'!AS3253&gt;0,YEAR(TODAY())-'Inventory Ref Sheet'!AS3253,"")</f>
        <v/>
      </c>
      <c r="P3253" s="95">
        <f>'Inventory Ref Sheet'!AU3253</f>
        <v>0</v>
      </c>
      <c r="Q3253" s="60">
        <f>'Inventory Ref Sheet'!AV3253</f>
        <v>0</v>
      </c>
      <c r="R3253" s="61"/>
      <c r="S3253" s="100" t="str">
        <f t="shared" si="168"/>
        <v/>
      </c>
      <c r="T3253" s="59">
        <f>'Inventory Ref Sheet'!M3253</f>
        <v>0</v>
      </c>
      <c r="U3253" s="102">
        <f>'Inventory Ref Sheet'!N3253</f>
        <v>0</v>
      </c>
      <c r="V3253" s="59">
        <f>'Inventory Ref Sheet'!O3253</f>
        <v>0</v>
      </c>
      <c r="W3253" s="59">
        <f>'Inventory Ref Sheet'!R3253</f>
        <v>0</v>
      </c>
      <c r="X3253" s="59">
        <f>'Inventory Ref Sheet'!S3253</f>
        <v>0</v>
      </c>
      <c r="Y3253" s="100" t="str">
        <f ca="1">IF('Inventory Ref Sheet'!U3253&gt;0,YEAR(TODAY())-'Inventory Ref Sheet'!U3253,"")</f>
        <v/>
      </c>
      <c r="Z3253" s="95">
        <f>'Inventory Ref Sheet'!W3253</f>
        <v>0</v>
      </c>
      <c r="AA3253" s="60">
        <f>'Inventory Ref Sheet'!X3253</f>
        <v>0</v>
      </c>
      <c r="AB3253" s="61"/>
      <c r="AC3253" s="97" t="str">
        <f t="shared" si="169"/>
        <v/>
      </c>
      <c r="AD3253" s="59">
        <f>'Inventory Ref Sheet'!Y3253</f>
        <v>0</v>
      </c>
      <c r="AE3253" s="59">
        <f>'Inventory Ref Sheet'!Z3253</f>
        <v>0</v>
      </c>
      <c r="AF3253" s="102">
        <f>'Inventory Ref Sheet'!AA3253</f>
        <v>0</v>
      </c>
      <c r="AG3253" s="59">
        <f>'Inventory Ref Sheet'!AD3253</f>
        <v>0</v>
      </c>
      <c r="AH3253" s="59">
        <f>'Inventory Ref Sheet'!AE3253</f>
        <v>0</v>
      </c>
      <c r="AI3253" s="100" t="str">
        <f ca="1">IF('Inventory Ref Sheet'!AG3253&gt;0,YEAR(TODAY())-'Inventory Ref Sheet'!AG3253,"")</f>
        <v/>
      </c>
      <c r="AJ3253" s="99"/>
      <c r="AK3253" s="60">
        <f>'Inventory Ref Sheet'!AJ3253</f>
        <v>0</v>
      </c>
      <c r="AL3253" s="99"/>
      <c r="AM3253" s="97" t="str">
        <f t="shared" si="170"/>
        <v/>
      </c>
    </row>
    <row r="3254" spans="10:39" x14ac:dyDescent="0.25">
      <c r="J3254" s="59">
        <f>'Inventory Ref Sheet'!AK3254</f>
        <v>0</v>
      </c>
      <c r="K3254" s="59">
        <f>'Inventory Ref Sheet'!AL3254</f>
        <v>0</v>
      </c>
      <c r="L3254" s="59">
        <f>'Inventory Ref Sheet'!AM3254</f>
        <v>0</v>
      </c>
      <c r="M3254" s="59">
        <f>'Inventory Ref Sheet'!AP3254</f>
        <v>0</v>
      </c>
      <c r="N3254" s="59">
        <f>'Inventory Ref Sheet'!AQ3254</f>
        <v>0</v>
      </c>
      <c r="O3254" s="100" t="str">
        <f ca="1">IF('Inventory Ref Sheet'!AS3254&gt;0,YEAR(TODAY())-'Inventory Ref Sheet'!AS3254,"")</f>
        <v/>
      </c>
      <c r="P3254" s="95">
        <f>'Inventory Ref Sheet'!AU3254</f>
        <v>0</v>
      </c>
      <c r="Q3254" s="60">
        <f>'Inventory Ref Sheet'!AV3254</f>
        <v>0</v>
      </c>
      <c r="R3254" s="61"/>
      <c r="S3254" s="100" t="str">
        <f t="shared" si="168"/>
        <v/>
      </c>
      <c r="T3254" s="59">
        <f>'Inventory Ref Sheet'!M3254</f>
        <v>0</v>
      </c>
      <c r="U3254" s="102">
        <f>'Inventory Ref Sheet'!N3254</f>
        <v>0</v>
      </c>
      <c r="V3254" s="59">
        <f>'Inventory Ref Sheet'!O3254</f>
        <v>0</v>
      </c>
      <c r="W3254" s="59">
        <f>'Inventory Ref Sheet'!R3254</f>
        <v>0</v>
      </c>
      <c r="X3254" s="59">
        <f>'Inventory Ref Sheet'!S3254</f>
        <v>0</v>
      </c>
      <c r="Y3254" s="100" t="str">
        <f ca="1">IF('Inventory Ref Sheet'!U3254&gt;0,YEAR(TODAY())-'Inventory Ref Sheet'!U3254,"")</f>
        <v/>
      </c>
      <c r="Z3254" s="95">
        <f>'Inventory Ref Sheet'!W3254</f>
        <v>0</v>
      </c>
      <c r="AA3254" s="60">
        <f>'Inventory Ref Sheet'!X3254</f>
        <v>0</v>
      </c>
      <c r="AB3254" s="61"/>
      <c r="AC3254" s="97" t="str">
        <f t="shared" si="169"/>
        <v/>
      </c>
      <c r="AD3254" s="59">
        <f>'Inventory Ref Sheet'!Y3254</f>
        <v>0</v>
      </c>
      <c r="AE3254" s="59">
        <f>'Inventory Ref Sheet'!Z3254</f>
        <v>0</v>
      </c>
      <c r="AF3254" s="102">
        <f>'Inventory Ref Sheet'!AA3254</f>
        <v>0</v>
      </c>
      <c r="AG3254" s="59">
        <f>'Inventory Ref Sheet'!AD3254</f>
        <v>0</v>
      </c>
      <c r="AH3254" s="59">
        <f>'Inventory Ref Sheet'!AE3254</f>
        <v>0</v>
      </c>
      <c r="AI3254" s="100" t="str">
        <f ca="1">IF('Inventory Ref Sheet'!AG3254&gt;0,YEAR(TODAY())-'Inventory Ref Sheet'!AG3254,"")</f>
        <v/>
      </c>
      <c r="AJ3254" s="99"/>
      <c r="AK3254" s="60">
        <f>'Inventory Ref Sheet'!AJ3254</f>
        <v>0</v>
      </c>
      <c r="AL3254" s="99"/>
      <c r="AM3254" s="97" t="str">
        <f t="shared" si="170"/>
        <v/>
      </c>
    </row>
    <row r="3255" spans="10:39" x14ac:dyDescent="0.25">
      <c r="J3255" s="59">
        <f>'Inventory Ref Sheet'!AK3255</f>
        <v>0</v>
      </c>
      <c r="K3255" s="59">
        <f>'Inventory Ref Sheet'!AL3255</f>
        <v>0</v>
      </c>
      <c r="L3255" s="59">
        <f>'Inventory Ref Sheet'!AM3255</f>
        <v>0</v>
      </c>
      <c r="M3255" s="59">
        <f>'Inventory Ref Sheet'!AP3255</f>
        <v>0</v>
      </c>
      <c r="N3255" s="59">
        <f>'Inventory Ref Sheet'!AQ3255</f>
        <v>0</v>
      </c>
      <c r="O3255" s="100" t="str">
        <f ca="1">IF('Inventory Ref Sheet'!AS3255&gt;0,YEAR(TODAY())-'Inventory Ref Sheet'!AS3255,"")</f>
        <v/>
      </c>
      <c r="P3255" s="95">
        <f>'Inventory Ref Sheet'!AU3255</f>
        <v>0</v>
      </c>
      <c r="Q3255" s="60">
        <f>'Inventory Ref Sheet'!AV3255</f>
        <v>0</v>
      </c>
      <c r="R3255" s="61"/>
      <c r="S3255" s="100" t="str">
        <f t="shared" si="168"/>
        <v/>
      </c>
      <c r="T3255" s="59">
        <f>'Inventory Ref Sheet'!M3255</f>
        <v>0</v>
      </c>
      <c r="U3255" s="102">
        <f>'Inventory Ref Sheet'!N3255</f>
        <v>0</v>
      </c>
      <c r="V3255" s="59">
        <f>'Inventory Ref Sheet'!O3255</f>
        <v>0</v>
      </c>
      <c r="W3255" s="59">
        <f>'Inventory Ref Sheet'!R3255</f>
        <v>0</v>
      </c>
      <c r="X3255" s="59">
        <f>'Inventory Ref Sheet'!S3255</f>
        <v>0</v>
      </c>
      <c r="Y3255" s="100" t="str">
        <f ca="1">IF('Inventory Ref Sheet'!U3255&gt;0,YEAR(TODAY())-'Inventory Ref Sheet'!U3255,"")</f>
        <v/>
      </c>
      <c r="Z3255" s="95">
        <f>'Inventory Ref Sheet'!W3255</f>
        <v>0</v>
      </c>
      <c r="AA3255" s="60">
        <f>'Inventory Ref Sheet'!X3255</f>
        <v>0</v>
      </c>
      <c r="AB3255" s="61"/>
      <c r="AC3255" s="97" t="str">
        <f t="shared" si="169"/>
        <v/>
      </c>
      <c r="AD3255" s="59">
        <f>'Inventory Ref Sheet'!Y3255</f>
        <v>0</v>
      </c>
      <c r="AE3255" s="59">
        <f>'Inventory Ref Sheet'!Z3255</f>
        <v>0</v>
      </c>
      <c r="AF3255" s="102">
        <f>'Inventory Ref Sheet'!AA3255</f>
        <v>0</v>
      </c>
      <c r="AG3255" s="59">
        <f>'Inventory Ref Sheet'!AD3255</f>
        <v>0</v>
      </c>
      <c r="AH3255" s="59">
        <f>'Inventory Ref Sheet'!AE3255</f>
        <v>0</v>
      </c>
      <c r="AI3255" s="100" t="str">
        <f ca="1">IF('Inventory Ref Sheet'!AG3255&gt;0,YEAR(TODAY())-'Inventory Ref Sheet'!AG3255,"")</f>
        <v/>
      </c>
      <c r="AJ3255" s="99"/>
      <c r="AK3255" s="60">
        <f>'Inventory Ref Sheet'!AJ3255</f>
        <v>0</v>
      </c>
      <c r="AL3255" s="99"/>
      <c r="AM3255" s="97" t="str">
        <f t="shared" si="170"/>
        <v/>
      </c>
    </row>
    <row r="3256" spans="10:39" x14ac:dyDescent="0.25">
      <c r="J3256" s="59">
        <f>'Inventory Ref Sheet'!AK3256</f>
        <v>0</v>
      </c>
      <c r="K3256" s="59">
        <f>'Inventory Ref Sheet'!AL3256</f>
        <v>0</v>
      </c>
      <c r="L3256" s="59">
        <f>'Inventory Ref Sheet'!AM3256</f>
        <v>0</v>
      </c>
      <c r="M3256" s="59">
        <f>'Inventory Ref Sheet'!AP3256</f>
        <v>0</v>
      </c>
      <c r="N3256" s="59">
        <f>'Inventory Ref Sheet'!AQ3256</f>
        <v>0</v>
      </c>
      <c r="O3256" s="100" t="str">
        <f ca="1">IF('Inventory Ref Sheet'!AS3256&gt;0,YEAR(TODAY())-'Inventory Ref Sheet'!AS3256,"")</f>
        <v/>
      </c>
      <c r="P3256" s="95">
        <f>'Inventory Ref Sheet'!AU3256</f>
        <v>0</v>
      </c>
      <c r="Q3256" s="60">
        <f>'Inventory Ref Sheet'!AV3256</f>
        <v>0</v>
      </c>
      <c r="R3256" s="61"/>
      <c r="S3256" s="100" t="str">
        <f t="shared" si="168"/>
        <v/>
      </c>
      <c r="T3256" s="59">
        <f>'Inventory Ref Sheet'!M3256</f>
        <v>0</v>
      </c>
      <c r="U3256" s="102">
        <f>'Inventory Ref Sheet'!N3256</f>
        <v>0</v>
      </c>
      <c r="V3256" s="59">
        <f>'Inventory Ref Sheet'!O3256</f>
        <v>0</v>
      </c>
      <c r="W3256" s="59">
        <f>'Inventory Ref Sheet'!R3256</f>
        <v>0</v>
      </c>
      <c r="X3256" s="59">
        <f>'Inventory Ref Sheet'!S3256</f>
        <v>0</v>
      </c>
      <c r="Y3256" s="100" t="str">
        <f ca="1">IF('Inventory Ref Sheet'!U3256&gt;0,YEAR(TODAY())-'Inventory Ref Sheet'!U3256,"")</f>
        <v/>
      </c>
      <c r="Z3256" s="95">
        <f>'Inventory Ref Sheet'!W3256</f>
        <v>0</v>
      </c>
      <c r="AA3256" s="60">
        <f>'Inventory Ref Sheet'!X3256</f>
        <v>0</v>
      </c>
      <c r="AB3256" s="61"/>
      <c r="AC3256" s="97" t="str">
        <f t="shared" si="169"/>
        <v/>
      </c>
      <c r="AD3256" s="59">
        <f>'Inventory Ref Sheet'!Y3256</f>
        <v>0</v>
      </c>
      <c r="AE3256" s="59">
        <f>'Inventory Ref Sheet'!Z3256</f>
        <v>0</v>
      </c>
      <c r="AF3256" s="102">
        <f>'Inventory Ref Sheet'!AA3256</f>
        <v>0</v>
      </c>
      <c r="AG3256" s="59">
        <f>'Inventory Ref Sheet'!AD3256</f>
        <v>0</v>
      </c>
      <c r="AH3256" s="59">
        <f>'Inventory Ref Sheet'!AE3256</f>
        <v>0</v>
      </c>
      <c r="AI3256" s="100" t="str">
        <f ca="1">IF('Inventory Ref Sheet'!AG3256&gt;0,YEAR(TODAY())-'Inventory Ref Sheet'!AG3256,"")</f>
        <v/>
      </c>
      <c r="AJ3256" s="99"/>
      <c r="AK3256" s="60">
        <f>'Inventory Ref Sheet'!AJ3256</f>
        <v>0</v>
      </c>
      <c r="AL3256" s="99"/>
      <c r="AM3256" s="97" t="str">
        <f t="shared" si="170"/>
        <v/>
      </c>
    </row>
    <row r="3257" spans="10:39" x14ac:dyDescent="0.25">
      <c r="J3257" s="59">
        <f>'Inventory Ref Sheet'!AK3257</f>
        <v>0</v>
      </c>
      <c r="K3257" s="59">
        <f>'Inventory Ref Sheet'!AL3257</f>
        <v>0</v>
      </c>
      <c r="L3257" s="59">
        <f>'Inventory Ref Sheet'!AM3257</f>
        <v>0</v>
      </c>
      <c r="M3257" s="59">
        <f>'Inventory Ref Sheet'!AP3257</f>
        <v>0</v>
      </c>
      <c r="N3257" s="59">
        <f>'Inventory Ref Sheet'!AQ3257</f>
        <v>0</v>
      </c>
      <c r="O3257" s="100" t="str">
        <f ca="1">IF('Inventory Ref Sheet'!AS3257&gt;0,YEAR(TODAY())-'Inventory Ref Sheet'!AS3257,"")</f>
        <v/>
      </c>
      <c r="P3257" s="95">
        <f>'Inventory Ref Sheet'!AU3257</f>
        <v>0</v>
      </c>
      <c r="Q3257" s="60">
        <f>'Inventory Ref Sheet'!AV3257</f>
        <v>0</v>
      </c>
      <c r="R3257" s="61"/>
      <c r="S3257" s="100" t="str">
        <f t="shared" si="168"/>
        <v/>
      </c>
      <c r="T3257" s="59">
        <f>'Inventory Ref Sheet'!M3257</f>
        <v>0</v>
      </c>
      <c r="U3257" s="102">
        <f>'Inventory Ref Sheet'!N3257</f>
        <v>0</v>
      </c>
      <c r="V3257" s="59">
        <f>'Inventory Ref Sheet'!O3257</f>
        <v>0</v>
      </c>
      <c r="W3257" s="59">
        <f>'Inventory Ref Sheet'!R3257</f>
        <v>0</v>
      </c>
      <c r="X3257" s="59">
        <f>'Inventory Ref Sheet'!S3257</f>
        <v>0</v>
      </c>
      <c r="Y3257" s="100" t="str">
        <f ca="1">IF('Inventory Ref Sheet'!U3257&gt;0,YEAR(TODAY())-'Inventory Ref Sheet'!U3257,"")</f>
        <v/>
      </c>
      <c r="Z3257" s="95">
        <f>'Inventory Ref Sheet'!W3257</f>
        <v>0</v>
      </c>
      <c r="AA3257" s="60">
        <f>'Inventory Ref Sheet'!X3257</f>
        <v>0</v>
      </c>
      <c r="AB3257" s="61"/>
      <c r="AC3257" s="97" t="str">
        <f t="shared" si="169"/>
        <v/>
      </c>
      <c r="AD3257" s="59">
        <f>'Inventory Ref Sheet'!Y3257</f>
        <v>0</v>
      </c>
      <c r="AE3257" s="59">
        <f>'Inventory Ref Sheet'!Z3257</f>
        <v>0</v>
      </c>
      <c r="AF3257" s="102">
        <f>'Inventory Ref Sheet'!AA3257</f>
        <v>0</v>
      </c>
      <c r="AG3257" s="59">
        <f>'Inventory Ref Sheet'!AD3257</f>
        <v>0</v>
      </c>
      <c r="AH3257" s="59">
        <f>'Inventory Ref Sheet'!AE3257</f>
        <v>0</v>
      </c>
      <c r="AI3257" s="100" t="str">
        <f ca="1">IF('Inventory Ref Sheet'!AG3257&gt;0,YEAR(TODAY())-'Inventory Ref Sheet'!AG3257,"")</f>
        <v/>
      </c>
      <c r="AJ3257" s="99"/>
      <c r="AK3257" s="60">
        <f>'Inventory Ref Sheet'!AJ3257</f>
        <v>0</v>
      </c>
      <c r="AL3257" s="99"/>
      <c r="AM3257" s="97" t="str">
        <f t="shared" si="170"/>
        <v/>
      </c>
    </row>
    <row r="3258" spans="10:39" x14ac:dyDescent="0.25">
      <c r="J3258" s="59">
        <f>'Inventory Ref Sheet'!AK3258</f>
        <v>0</v>
      </c>
      <c r="K3258" s="59">
        <f>'Inventory Ref Sheet'!AL3258</f>
        <v>0</v>
      </c>
      <c r="L3258" s="59">
        <f>'Inventory Ref Sheet'!AM3258</f>
        <v>0</v>
      </c>
      <c r="M3258" s="59">
        <f>'Inventory Ref Sheet'!AP3258</f>
        <v>0</v>
      </c>
      <c r="N3258" s="59">
        <f>'Inventory Ref Sheet'!AQ3258</f>
        <v>0</v>
      </c>
      <c r="O3258" s="100" t="str">
        <f ca="1">IF('Inventory Ref Sheet'!AS3258&gt;0,YEAR(TODAY())-'Inventory Ref Sheet'!AS3258,"")</f>
        <v/>
      </c>
      <c r="P3258" s="95">
        <f>'Inventory Ref Sheet'!AU3258</f>
        <v>0</v>
      </c>
      <c r="Q3258" s="60">
        <f>'Inventory Ref Sheet'!AV3258</f>
        <v>0</v>
      </c>
      <c r="R3258" s="61"/>
      <c r="S3258" s="100" t="str">
        <f t="shared" si="168"/>
        <v/>
      </c>
      <c r="T3258" s="59">
        <f>'Inventory Ref Sheet'!M3258</f>
        <v>0</v>
      </c>
      <c r="U3258" s="102">
        <f>'Inventory Ref Sheet'!N3258</f>
        <v>0</v>
      </c>
      <c r="V3258" s="59">
        <f>'Inventory Ref Sheet'!O3258</f>
        <v>0</v>
      </c>
      <c r="W3258" s="59">
        <f>'Inventory Ref Sheet'!R3258</f>
        <v>0</v>
      </c>
      <c r="X3258" s="59">
        <f>'Inventory Ref Sheet'!S3258</f>
        <v>0</v>
      </c>
      <c r="Y3258" s="100" t="str">
        <f ca="1">IF('Inventory Ref Sheet'!U3258&gt;0,YEAR(TODAY())-'Inventory Ref Sheet'!U3258,"")</f>
        <v/>
      </c>
      <c r="Z3258" s="95">
        <f>'Inventory Ref Sheet'!W3258</f>
        <v>0</v>
      </c>
      <c r="AA3258" s="60">
        <f>'Inventory Ref Sheet'!X3258</f>
        <v>0</v>
      </c>
      <c r="AB3258" s="61"/>
      <c r="AC3258" s="97" t="str">
        <f t="shared" si="169"/>
        <v/>
      </c>
      <c r="AD3258" s="59">
        <f>'Inventory Ref Sheet'!Y3258</f>
        <v>0</v>
      </c>
      <c r="AE3258" s="59">
        <f>'Inventory Ref Sheet'!Z3258</f>
        <v>0</v>
      </c>
      <c r="AF3258" s="102">
        <f>'Inventory Ref Sheet'!AA3258</f>
        <v>0</v>
      </c>
      <c r="AG3258" s="59">
        <f>'Inventory Ref Sheet'!AD3258</f>
        <v>0</v>
      </c>
      <c r="AH3258" s="59">
        <f>'Inventory Ref Sheet'!AE3258</f>
        <v>0</v>
      </c>
      <c r="AI3258" s="100" t="str">
        <f ca="1">IF('Inventory Ref Sheet'!AG3258&gt;0,YEAR(TODAY())-'Inventory Ref Sheet'!AG3258,"")</f>
        <v/>
      </c>
      <c r="AJ3258" s="99"/>
      <c r="AK3258" s="60">
        <f>'Inventory Ref Sheet'!AJ3258</f>
        <v>0</v>
      </c>
      <c r="AL3258" s="99"/>
      <c r="AM3258" s="97" t="str">
        <f t="shared" si="170"/>
        <v/>
      </c>
    </row>
    <row r="3259" spans="10:39" x14ac:dyDescent="0.25">
      <c r="J3259" s="59">
        <f>'Inventory Ref Sheet'!AK3259</f>
        <v>0</v>
      </c>
      <c r="K3259" s="59">
        <f>'Inventory Ref Sheet'!AL3259</f>
        <v>0</v>
      </c>
      <c r="L3259" s="59">
        <f>'Inventory Ref Sheet'!AM3259</f>
        <v>0</v>
      </c>
      <c r="M3259" s="59">
        <f>'Inventory Ref Sheet'!AP3259</f>
        <v>0</v>
      </c>
      <c r="N3259" s="59">
        <f>'Inventory Ref Sheet'!AQ3259</f>
        <v>0</v>
      </c>
      <c r="O3259" s="100" t="str">
        <f ca="1">IF('Inventory Ref Sheet'!AS3259&gt;0,YEAR(TODAY())-'Inventory Ref Sheet'!AS3259,"")</f>
        <v/>
      </c>
      <c r="P3259" s="95">
        <f>'Inventory Ref Sheet'!AU3259</f>
        <v>0</v>
      </c>
      <c r="Q3259" s="60">
        <f>'Inventory Ref Sheet'!AV3259</f>
        <v>0</v>
      </c>
      <c r="R3259" s="61"/>
      <c r="S3259" s="100" t="str">
        <f t="shared" si="168"/>
        <v/>
      </c>
      <c r="T3259" s="59">
        <f>'Inventory Ref Sheet'!M3259</f>
        <v>0</v>
      </c>
      <c r="U3259" s="102">
        <f>'Inventory Ref Sheet'!N3259</f>
        <v>0</v>
      </c>
      <c r="V3259" s="59">
        <f>'Inventory Ref Sheet'!O3259</f>
        <v>0</v>
      </c>
      <c r="W3259" s="59">
        <f>'Inventory Ref Sheet'!R3259</f>
        <v>0</v>
      </c>
      <c r="X3259" s="59">
        <f>'Inventory Ref Sheet'!S3259</f>
        <v>0</v>
      </c>
      <c r="Y3259" s="100" t="str">
        <f ca="1">IF('Inventory Ref Sheet'!U3259&gt;0,YEAR(TODAY())-'Inventory Ref Sheet'!U3259,"")</f>
        <v/>
      </c>
      <c r="Z3259" s="95">
        <f>'Inventory Ref Sheet'!W3259</f>
        <v>0</v>
      </c>
      <c r="AA3259" s="60">
        <f>'Inventory Ref Sheet'!X3259</f>
        <v>0</v>
      </c>
      <c r="AB3259" s="61"/>
      <c r="AC3259" s="97" t="str">
        <f t="shared" si="169"/>
        <v/>
      </c>
      <c r="AD3259" s="59">
        <f>'Inventory Ref Sheet'!Y3259</f>
        <v>0</v>
      </c>
      <c r="AE3259" s="59">
        <f>'Inventory Ref Sheet'!Z3259</f>
        <v>0</v>
      </c>
      <c r="AF3259" s="102">
        <f>'Inventory Ref Sheet'!AA3259</f>
        <v>0</v>
      </c>
      <c r="AG3259" s="59">
        <f>'Inventory Ref Sheet'!AD3259</f>
        <v>0</v>
      </c>
      <c r="AH3259" s="59">
        <f>'Inventory Ref Sheet'!AE3259</f>
        <v>0</v>
      </c>
      <c r="AI3259" s="100" t="str">
        <f ca="1">IF('Inventory Ref Sheet'!AG3259&gt;0,YEAR(TODAY())-'Inventory Ref Sheet'!AG3259,"")</f>
        <v/>
      </c>
      <c r="AJ3259" s="99"/>
      <c r="AK3259" s="60">
        <f>'Inventory Ref Sheet'!AJ3259</f>
        <v>0</v>
      </c>
      <c r="AL3259" s="99"/>
      <c r="AM3259" s="97" t="str">
        <f t="shared" si="170"/>
        <v/>
      </c>
    </row>
    <row r="3260" spans="10:39" x14ac:dyDescent="0.25">
      <c r="J3260" s="59">
        <f>'Inventory Ref Sheet'!AK3260</f>
        <v>0</v>
      </c>
      <c r="K3260" s="59">
        <f>'Inventory Ref Sheet'!AL3260</f>
        <v>0</v>
      </c>
      <c r="L3260" s="59">
        <f>'Inventory Ref Sheet'!AM3260</f>
        <v>0</v>
      </c>
      <c r="M3260" s="59">
        <f>'Inventory Ref Sheet'!AP3260</f>
        <v>0</v>
      </c>
      <c r="N3260" s="59">
        <f>'Inventory Ref Sheet'!AQ3260</f>
        <v>0</v>
      </c>
      <c r="O3260" s="100" t="str">
        <f ca="1">IF('Inventory Ref Sheet'!AS3260&gt;0,YEAR(TODAY())-'Inventory Ref Sheet'!AS3260,"")</f>
        <v/>
      </c>
      <c r="P3260" s="95">
        <f>'Inventory Ref Sheet'!AU3260</f>
        <v>0</v>
      </c>
      <c r="Q3260" s="60">
        <f>'Inventory Ref Sheet'!AV3260</f>
        <v>0</v>
      </c>
      <c r="R3260" s="61"/>
      <c r="S3260" s="100" t="str">
        <f t="shared" si="168"/>
        <v/>
      </c>
      <c r="T3260" s="59">
        <f>'Inventory Ref Sheet'!M3260</f>
        <v>0</v>
      </c>
      <c r="U3260" s="102">
        <f>'Inventory Ref Sheet'!N3260</f>
        <v>0</v>
      </c>
      <c r="V3260" s="59">
        <f>'Inventory Ref Sheet'!O3260</f>
        <v>0</v>
      </c>
      <c r="W3260" s="59">
        <f>'Inventory Ref Sheet'!R3260</f>
        <v>0</v>
      </c>
      <c r="X3260" s="59">
        <f>'Inventory Ref Sheet'!S3260</f>
        <v>0</v>
      </c>
      <c r="Y3260" s="100" t="str">
        <f ca="1">IF('Inventory Ref Sheet'!U3260&gt;0,YEAR(TODAY())-'Inventory Ref Sheet'!U3260,"")</f>
        <v/>
      </c>
      <c r="Z3260" s="95">
        <f>'Inventory Ref Sheet'!W3260</f>
        <v>0</v>
      </c>
      <c r="AA3260" s="60">
        <f>'Inventory Ref Sheet'!X3260</f>
        <v>0</v>
      </c>
      <c r="AB3260" s="61"/>
      <c r="AC3260" s="97" t="str">
        <f t="shared" si="169"/>
        <v/>
      </c>
      <c r="AD3260" s="59">
        <f>'Inventory Ref Sheet'!Y3260</f>
        <v>0</v>
      </c>
      <c r="AE3260" s="59">
        <f>'Inventory Ref Sheet'!Z3260</f>
        <v>0</v>
      </c>
      <c r="AF3260" s="102">
        <f>'Inventory Ref Sheet'!AA3260</f>
        <v>0</v>
      </c>
      <c r="AG3260" s="59">
        <f>'Inventory Ref Sheet'!AD3260</f>
        <v>0</v>
      </c>
      <c r="AH3260" s="59">
        <f>'Inventory Ref Sheet'!AE3260</f>
        <v>0</v>
      </c>
      <c r="AI3260" s="100" t="str">
        <f ca="1">IF('Inventory Ref Sheet'!AG3260&gt;0,YEAR(TODAY())-'Inventory Ref Sheet'!AG3260,"")</f>
        <v/>
      </c>
      <c r="AJ3260" s="99"/>
      <c r="AK3260" s="60">
        <f>'Inventory Ref Sheet'!AJ3260</f>
        <v>0</v>
      </c>
      <c r="AL3260" s="99"/>
      <c r="AM3260" s="97" t="str">
        <f t="shared" si="170"/>
        <v/>
      </c>
    </row>
    <row r="3261" spans="10:39" x14ac:dyDescent="0.25">
      <c r="J3261" s="59">
        <f>'Inventory Ref Sheet'!AK3261</f>
        <v>0</v>
      </c>
      <c r="K3261" s="59">
        <f>'Inventory Ref Sheet'!AL3261</f>
        <v>0</v>
      </c>
      <c r="L3261" s="59">
        <f>'Inventory Ref Sheet'!AM3261</f>
        <v>0</v>
      </c>
      <c r="M3261" s="59">
        <f>'Inventory Ref Sheet'!AP3261</f>
        <v>0</v>
      </c>
      <c r="N3261" s="59">
        <f>'Inventory Ref Sheet'!AQ3261</f>
        <v>0</v>
      </c>
      <c r="O3261" s="100" t="str">
        <f ca="1">IF('Inventory Ref Sheet'!AS3261&gt;0,YEAR(TODAY())-'Inventory Ref Sheet'!AS3261,"")</f>
        <v/>
      </c>
      <c r="P3261" s="95">
        <f>'Inventory Ref Sheet'!AU3261</f>
        <v>0</v>
      </c>
      <c r="Q3261" s="60">
        <f>'Inventory Ref Sheet'!AV3261</f>
        <v>0</v>
      </c>
      <c r="R3261" s="61"/>
      <c r="S3261" s="100" t="str">
        <f t="shared" si="168"/>
        <v/>
      </c>
      <c r="T3261" s="59">
        <f>'Inventory Ref Sheet'!M3261</f>
        <v>0</v>
      </c>
      <c r="U3261" s="102">
        <f>'Inventory Ref Sheet'!N3261</f>
        <v>0</v>
      </c>
      <c r="V3261" s="59">
        <f>'Inventory Ref Sheet'!O3261</f>
        <v>0</v>
      </c>
      <c r="W3261" s="59">
        <f>'Inventory Ref Sheet'!R3261</f>
        <v>0</v>
      </c>
      <c r="X3261" s="59">
        <f>'Inventory Ref Sheet'!S3261</f>
        <v>0</v>
      </c>
      <c r="Y3261" s="100" t="str">
        <f ca="1">IF('Inventory Ref Sheet'!U3261&gt;0,YEAR(TODAY())-'Inventory Ref Sheet'!U3261,"")</f>
        <v/>
      </c>
      <c r="Z3261" s="95">
        <f>'Inventory Ref Sheet'!W3261</f>
        <v>0</v>
      </c>
      <c r="AA3261" s="60">
        <f>'Inventory Ref Sheet'!X3261</f>
        <v>0</v>
      </c>
      <c r="AB3261" s="61"/>
      <c r="AC3261" s="97" t="str">
        <f t="shared" si="169"/>
        <v/>
      </c>
      <c r="AD3261" s="59">
        <f>'Inventory Ref Sheet'!Y3261</f>
        <v>0</v>
      </c>
      <c r="AE3261" s="59">
        <f>'Inventory Ref Sheet'!Z3261</f>
        <v>0</v>
      </c>
      <c r="AF3261" s="102">
        <f>'Inventory Ref Sheet'!AA3261</f>
        <v>0</v>
      </c>
      <c r="AG3261" s="59">
        <f>'Inventory Ref Sheet'!AD3261</f>
        <v>0</v>
      </c>
      <c r="AH3261" s="59">
        <f>'Inventory Ref Sheet'!AE3261</f>
        <v>0</v>
      </c>
      <c r="AI3261" s="100" t="str">
        <f ca="1">IF('Inventory Ref Sheet'!AG3261&gt;0,YEAR(TODAY())-'Inventory Ref Sheet'!AG3261,"")</f>
        <v/>
      </c>
      <c r="AJ3261" s="99"/>
      <c r="AK3261" s="60">
        <f>'Inventory Ref Sheet'!AJ3261</f>
        <v>0</v>
      </c>
      <c r="AL3261" s="99"/>
      <c r="AM3261" s="97" t="str">
        <f t="shared" si="170"/>
        <v/>
      </c>
    </row>
    <row r="3262" spans="10:39" x14ac:dyDescent="0.25">
      <c r="J3262" s="59">
        <f>'Inventory Ref Sheet'!AK3262</f>
        <v>0</v>
      </c>
      <c r="K3262" s="59">
        <f>'Inventory Ref Sheet'!AL3262</f>
        <v>0</v>
      </c>
      <c r="L3262" s="59">
        <f>'Inventory Ref Sheet'!AM3262</f>
        <v>0</v>
      </c>
      <c r="M3262" s="59">
        <f>'Inventory Ref Sheet'!AP3262</f>
        <v>0</v>
      </c>
      <c r="N3262" s="59">
        <f>'Inventory Ref Sheet'!AQ3262</f>
        <v>0</v>
      </c>
      <c r="O3262" s="100" t="str">
        <f ca="1">IF('Inventory Ref Sheet'!AS3262&gt;0,YEAR(TODAY())-'Inventory Ref Sheet'!AS3262,"")</f>
        <v/>
      </c>
      <c r="P3262" s="95">
        <f>'Inventory Ref Sheet'!AU3262</f>
        <v>0</v>
      </c>
      <c r="Q3262" s="60">
        <f>'Inventory Ref Sheet'!AV3262</f>
        <v>0</v>
      </c>
      <c r="R3262" s="61"/>
      <c r="S3262" s="100" t="str">
        <f t="shared" si="168"/>
        <v/>
      </c>
      <c r="T3262" s="59">
        <f>'Inventory Ref Sheet'!M3262</f>
        <v>0</v>
      </c>
      <c r="U3262" s="102">
        <f>'Inventory Ref Sheet'!N3262</f>
        <v>0</v>
      </c>
      <c r="V3262" s="59">
        <f>'Inventory Ref Sheet'!O3262</f>
        <v>0</v>
      </c>
      <c r="W3262" s="59">
        <f>'Inventory Ref Sheet'!R3262</f>
        <v>0</v>
      </c>
      <c r="X3262" s="59">
        <f>'Inventory Ref Sheet'!S3262</f>
        <v>0</v>
      </c>
      <c r="Y3262" s="100" t="str">
        <f ca="1">IF('Inventory Ref Sheet'!U3262&gt;0,YEAR(TODAY())-'Inventory Ref Sheet'!U3262,"")</f>
        <v/>
      </c>
      <c r="Z3262" s="95">
        <f>'Inventory Ref Sheet'!W3262</f>
        <v>0</v>
      </c>
      <c r="AA3262" s="60">
        <f>'Inventory Ref Sheet'!X3262</f>
        <v>0</v>
      </c>
      <c r="AB3262" s="61"/>
      <c r="AC3262" s="97" t="str">
        <f t="shared" si="169"/>
        <v/>
      </c>
      <c r="AD3262" s="59">
        <f>'Inventory Ref Sheet'!Y3262</f>
        <v>0</v>
      </c>
      <c r="AE3262" s="59">
        <f>'Inventory Ref Sheet'!Z3262</f>
        <v>0</v>
      </c>
      <c r="AF3262" s="102">
        <f>'Inventory Ref Sheet'!AA3262</f>
        <v>0</v>
      </c>
      <c r="AG3262" s="59">
        <f>'Inventory Ref Sheet'!AD3262</f>
        <v>0</v>
      </c>
      <c r="AH3262" s="59">
        <f>'Inventory Ref Sheet'!AE3262</f>
        <v>0</v>
      </c>
      <c r="AI3262" s="100" t="str">
        <f ca="1">IF('Inventory Ref Sheet'!AG3262&gt;0,YEAR(TODAY())-'Inventory Ref Sheet'!AG3262,"")</f>
        <v/>
      </c>
      <c r="AJ3262" s="99"/>
      <c r="AK3262" s="60">
        <f>'Inventory Ref Sheet'!AJ3262</f>
        <v>0</v>
      </c>
      <c r="AL3262" s="99"/>
      <c r="AM3262" s="97" t="str">
        <f t="shared" si="170"/>
        <v/>
      </c>
    </row>
    <row r="3263" spans="10:39" x14ac:dyDescent="0.25">
      <c r="J3263" s="59">
        <f>'Inventory Ref Sheet'!AK3263</f>
        <v>0</v>
      </c>
      <c r="K3263" s="59">
        <f>'Inventory Ref Sheet'!AL3263</f>
        <v>0</v>
      </c>
      <c r="L3263" s="59">
        <f>'Inventory Ref Sheet'!AM3263</f>
        <v>0</v>
      </c>
      <c r="M3263" s="59">
        <f>'Inventory Ref Sheet'!AP3263</f>
        <v>0</v>
      </c>
      <c r="N3263" s="59">
        <f>'Inventory Ref Sheet'!AQ3263</f>
        <v>0</v>
      </c>
      <c r="O3263" s="100" t="str">
        <f ca="1">IF('Inventory Ref Sheet'!AS3263&gt;0,YEAR(TODAY())-'Inventory Ref Sheet'!AS3263,"")</f>
        <v/>
      </c>
      <c r="P3263" s="95">
        <f>'Inventory Ref Sheet'!AU3263</f>
        <v>0</v>
      </c>
      <c r="Q3263" s="60">
        <f>'Inventory Ref Sheet'!AV3263</f>
        <v>0</v>
      </c>
      <c r="R3263" s="61"/>
      <c r="S3263" s="100" t="str">
        <f t="shared" si="168"/>
        <v/>
      </c>
      <c r="T3263" s="59">
        <f>'Inventory Ref Sheet'!M3263</f>
        <v>0</v>
      </c>
      <c r="U3263" s="102">
        <f>'Inventory Ref Sheet'!N3263</f>
        <v>0</v>
      </c>
      <c r="V3263" s="59">
        <f>'Inventory Ref Sheet'!O3263</f>
        <v>0</v>
      </c>
      <c r="W3263" s="59">
        <f>'Inventory Ref Sheet'!R3263</f>
        <v>0</v>
      </c>
      <c r="X3263" s="59">
        <f>'Inventory Ref Sheet'!S3263</f>
        <v>0</v>
      </c>
      <c r="Y3263" s="100" t="str">
        <f ca="1">IF('Inventory Ref Sheet'!U3263&gt;0,YEAR(TODAY())-'Inventory Ref Sheet'!U3263,"")</f>
        <v/>
      </c>
      <c r="Z3263" s="95">
        <f>'Inventory Ref Sheet'!W3263</f>
        <v>0</v>
      </c>
      <c r="AA3263" s="60">
        <f>'Inventory Ref Sheet'!X3263</f>
        <v>0</v>
      </c>
      <c r="AB3263" s="61"/>
      <c r="AC3263" s="97" t="str">
        <f t="shared" si="169"/>
        <v/>
      </c>
      <c r="AD3263" s="59">
        <f>'Inventory Ref Sheet'!Y3263</f>
        <v>0</v>
      </c>
      <c r="AE3263" s="59">
        <f>'Inventory Ref Sheet'!Z3263</f>
        <v>0</v>
      </c>
      <c r="AF3263" s="102">
        <f>'Inventory Ref Sheet'!AA3263</f>
        <v>0</v>
      </c>
      <c r="AG3263" s="59">
        <f>'Inventory Ref Sheet'!AD3263</f>
        <v>0</v>
      </c>
      <c r="AH3263" s="59">
        <f>'Inventory Ref Sheet'!AE3263</f>
        <v>0</v>
      </c>
      <c r="AI3263" s="100" t="str">
        <f ca="1">IF('Inventory Ref Sheet'!AG3263&gt;0,YEAR(TODAY())-'Inventory Ref Sheet'!AG3263,"")</f>
        <v/>
      </c>
      <c r="AJ3263" s="99"/>
      <c r="AK3263" s="60">
        <f>'Inventory Ref Sheet'!AJ3263</f>
        <v>0</v>
      </c>
      <c r="AL3263" s="99"/>
      <c r="AM3263" s="97" t="str">
        <f t="shared" si="170"/>
        <v/>
      </c>
    </row>
    <row r="3264" spans="10:39" x14ac:dyDescent="0.25">
      <c r="J3264" s="59">
        <f>'Inventory Ref Sheet'!AK3264</f>
        <v>0</v>
      </c>
      <c r="K3264" s="59">
        <f>'Inventory Ref Sheet'!AL3264</f>
        <v>0</v>
      </c>
      <c r="L3264" s="59">
        <f>'Inventory Ref Sheet'!AM3264</f>
        <v>0</v>
      </c>
      <c r="M3264" s="59">
        <f>'Inventory Ref Sheet'!AP3264</f>
        <v>0</v>
      </c>
      <c r="N3264" s="59">
        <f>'Inventory Ref Sheet'!AQ3264</f>
        <v>0</v>
      </c>
      <c r="O3264" s="100" t="str">
        <f ca="1">IF('Inventory Ref Sheet'!AS3264&gt;0,YEAR(TODAY())-'Inventory Ref Sheet'!AS3264,"")</f>
        <v/>
      </c>
      <c r="P3264" s="95">
        <f>'Inventory Ref Sheet'!AU3264</f>
        <v>0</v>
      </c>
      <c r="Q3264" s="60">
        <f>'Inventory Ref Sheet'!AV3264</f>
        <v>0</v>
      </c>
      <c r="R3264" s="61"/>
      <c r="S3264" s="100" t="str">
        <f t="shared" si="168"/>
        <v/>
      </c>
      <c r="T3264" s="59">
        <f>'Inventory Ref Sheet'!M3264</f>
        <v>0</v>
      </c>
      <c r="U3264" s="102">
        <f>'Inventory Ref Sheet'!N3264</f>
        <v>0</v>
      </c>
      <c r="V3264" s="59">
        <f>'Inventory Ref Sheet'!O3264</f>
        <v>0</v>
      </c>
      <c r="W3264" s="59">
        <f>'Inventory Ref Sheet'!R3264</f>
        <v>0</v>
      </c>
      <c r="X3264" s="59">
        <f>'Inventory Ref Sheet'!S3264</f>
        <v>0</v>
      </c>
      <c r="Y3264" s="100" t="str">
        <f ca="1">IF('Inventory Ref Sheet'!U3264&gt;0,YEAR(TODAY())-'Inventory Ref Sheet'!U3264,"")</f>
        <v/>
      </c>
      <c r="Z3264" s="95">
        <f>'Inventory Ref Sheet'!W3264</f>
        <v>0</v>
      </c>
      <c r="AA3264" s="60">
        <f>'Inventory Ref Sheet'!X3264</f>
        <v>0</v>
      </c>
      <c r="AB3264" s="61"/>
      <c r="AC3264" s="97" t="str">
        <f t="shared" si="169"/>
        <v/>
      </c>
      <c r="AD3264" s="59">
        <f>'Inventory Ref Sheet'!Y3264</f>
        <v>0</v>
      </c>
      <c r="AE3264" s="59">
        <f>'Inventory Ref Sheet'!Z3264</f>
        <v>0</v>
      </c>
      <c r="AF3264" s="102">
        <f>'Inventory Ref Sheet'!AA3264</f>
        <v>0</v>
      </c>
      <c r="AG3264" s="59">
        <f>'Inventory Ref Sheet'!AD3264</f>
        <v>0</v>
      </c>
      <c r="AH3264" s="59">
        <f>'Inventory Ref Sheet'!AE3264</f>
        <v>0</v>
      </c>
      <c r="AI3264" s="100" t="str">
        <f ca="1">IF('Inventory Ref Sheet'!AG3264&gt;0,YEAR(TODAY())-'Inventory Ref Sheet'!AG3264,"")</f>
        <v/>
      </c>
      <c r="AJ3264" s="99"/>
      <c r="AK3264" s="60">
        <f>'Inventory Ref Sheet'!AJ3264</f>
        <v>0</v>
      </c>
      <c r="AL3264" s="99"/>
      <c r="AM3264" s="97" t="str">
        <f t="shared" si="170"/>
        <v/>
      </c>
    </row>
    <row r="3265" spans="10:39" x14ac:dyDescent="0.25">
      <c r="J3265" s="59">
        <f>'Inventory Ref Sheet'!AK3265</f>
        <v>0</v>
      </c>
      <c r="K3265" s="59">
        <f>'Inventory Ref Sheet'!AL3265</f>
        <v>0</v>
      </c>
      <c r="L3265" s="59">
        <f>'Inventory Ref Sheet'!AM3265</f>
        <v>0</v>
      </c>
      <c r="M3265" s="59">
        <f>'Inventory Ref Sheet'!AP3265</f>
        <v>0</v>
      </c>
      <c r="N3265" s="59">
        <f>'Inventory Ref Sheet'!AQ3265</f>
        <v>0</v>
      </c>
      <c r="O3265" s="100" t="str">
        <f ca="1">IF('Inventory Ref Sheet'!AS3265&gt;0,YEAR(TODAY())-'Inventory Ref Sheet'!AS3265,"")</f>
        <v/>
      </c>
      <c r="P3265" s="95">
        <f>'Inventory Ref Sheet'!AU3265</f>
        <v>0</v>
      </c>
      <c r="Q3265" s="60">
        <f>'Inventory Ref Sheet'!AV3265</f>
        <v>0</v>
      </c>
      <c r="R3265" s="61"/>
      <c r="S3265" s="100" t="str">
        <f t="shared" si="168"/>
        <v/>
      </c>
      <c r="T3265" s="59">
        <f>'Inventory Ref Sheet'!M3265</f>
        <v>0</v>
      </c>
      <c r="U3265" s="102">
        <f>'Inventory Ref Sheet'!N3265</f>
        <v>0</v>
      </c>
      <c r="V3265" s="59">
        <f>'Inventory Ref Sheet'!O3265</f>
        <v>0</v>
      </c>
      <c r="W3265" s="59">
        <f>'Inventory Ref Sheet'!R3265</f>
        <v>0</v>
      </c>
      <c r="X3265" s="59">
        <f>'Inventory Ref Sheet'!S3265</f>
        <v>0</v>
      </c>
      <c r="Y3265" s="100" t="str">
        <f ca="1">IF('Inventory Ref Sheet'!U3265&gt;0,YEAR(TODAY())-'Inventory Ref Sheet'!U3265,"")</f>
        <v/>
      </c>
      <c r="Z3265" s="95">
        <f>'Inventory Ref Sheet'!W3265</f>
        <v>0</v>
      </c>
      <c r="AA3265" s="60">
        <f>'Inventory Ref Sheet'!X3265</f>
        <v>0</v>
      </c>
      <c r="AB3265" s="61"/>
      <c r="AC3265" s="97" t="str">
        <f t="shared" si="169"/>
        <v/>
      </c>
      <c r="AD3265" s="59">
        <f>'Inventory Ref Sheet'!Y3265</f>
        <v>0</v>
      </c>
      <c r="AE3265" s="59">
        <f>'Inventory Ref Sheet'!Z3265</f>
        <v>0</v>
      </c>
      <c r="AF3265" s="102">
        <f>'Inventory Ref Sheet'!AA3265</f>
        <v>0</v>
      </c>
      <c r="AG3265" s="59">
        <f>'Inventory Ref Sheet'!AD3265</f>
        <v>0</v>
      </c>
      <c r="AH3265" s="59">
        <f>'Inventory Ref Sheet'!AE3265</f>
        <v>0</v>
      </c>
      <c r="AI3265" s="100" t="str">
        <f ca="1">IF('Inventory Ref Sheet'!AG3265&gt;0,YEAR(TODAY())-'Inventory Ref Sheet'!AG3265,"")</f>
        <v/>
      </c>
      <c r="AJ3265" s="99"/>
      <c r="AK3265" s="60">
        <f>'Inventory Ref Sheet'!AJ3265</f>
        <v>0</v>
      </c>
      <c r="AL3265" s="99"/>
      <c r="AM3265" s="97" t="str">
        <f t="shared" si="170"/>
        <v/>
      </c>
    </row>
    <row r="3266" spans="10:39" x14ac:dyDescent="0.25">
      <c r="J3266" s="59">
        <f>'Inventory Ref Sheet'!AK3266</f>
        <v>0</v>
      </c>
      <c r="K3266" s="59">
        <f>'Inventory Ref Sheet'!AL3266</f>
        <v>0</v>
      </c>
      <c r="L3266" s="59">
        <f>'Inventory Ref Sheet'!AM3266</f>
        <v>0</v>
      </c>
      <c r="M3266" s="59">
        <f>'Inventory Ref Sheet'!AP3266</f>
        <v>0</v>
      </c>
      <c r="N3266" s="59">
        <f>'Inventory Ref Sheet'!AQ3266</f>
        <v>0</v>
      </c>
      <c r="O3266" s="100" t="str">
        <f ca="1">IF('Inventory Ref Sheet'!AS3266&gt;0,YEAR(TODAY())-'Inventory Ref Sheet'!AS3266,"")</f>
        <v/>
      </c>
      <c r="P3266" s="95">
        <f>'Inventory Ref Sheet'!AU3266</f>
        <v>0</v>
      </c>
      <c r="Q3266" s="60">
        <f>'Inventory Ref Sheet'!AV3266</f>
        <v>0</v>
      </c>
      <c r="R3266" s="61"/>
      <c r="S3266" s="100" t="str">
        <f t="shared" si="168"/>
        <v/>
      </c>
      <c r="T3266" s="59">
        <f>'Inventory Ref Sheet'!M3266</f>
        <v>0</v>
      </c>
      <c r="U3266" s="102">
        <f>'Inventory Ref Sheet'!N3266</f>
        <v>0</v>
      </c>
      <c r="V3266" s="59">
        <f>'Inventory Ref Sheet'!O3266</f>
        <v>0</v>
      </c>
      <c r="W3266" s="59">
        <f>'Inventory Ref Sheet'!R3266</f>
        <v>0</v>
      </c>
      <c r="X3266" s="59">
        <f>'Inventory Ref Sheet'!S3266</f>
        <v>0</v>
      </c>
      <c r="Y3266" s="100" t="str">
        <f ca="1">IF('Inventory Ref Sheet'!U3266&gt;0,YEAR(TODAY())-'Inventory Ref Sheet'!U3266,"")</f>
        <v/>
      </c>
      <c r="Z3266" s="95">
        <f>'Inventory Ref Sheet'!W3266</f>
        <v>0</v>
      </c>
      <c r="AA3266" s="60">
        <f>'Inventory Ref Sheet'!X3266</f>
        <v>0</v>
      </c>
      <c r="AB3266" s="61"/>
      <c r="AC3266" s="97" t="str">
        <f t="shared" si="169"/>
        <v/>
      </c>
      <c r="AD3266" s="59">
        <f>'Inventory Ref Sheet'!Y3266</f>
        <v>0</v>
      </c>
      <c r="AE3266" s="59">
        <f>'Inventory Ref Sheet'!Z3266</f>
        <v>0</v>
      </c>
      <c r="AF3266" s="102">
        <f>'Inventory Ref Sheet'!AA3266</f>
        <v>0</v>
      </c>
      <c r="AG3266" s="59">
        <f>'Inventory Ref Sheet'!AD3266</f>
        <v>0</v>
      </c>
      <c r="AH3266" s="59">
        <f>'Inventory Ref Sheet'!AE3266</f>
        <v>0</v>
      </c>
      <c r="AI3266" s="100" t="str">
        <f ca="1">IF('Inventory Ref Sheet'!AG3266&gt;0,YEAR(TODAY())-'Inventory Ref Sheet'!AG3266,"")</f>
        <v/>
      </c>
      <c r="AJ3266" s="99"/>
      <c r="AK3266" s="60">
        <f>'Inventory Ref Sheet'!AJ3266</f>
        <v>0</v>
      </c>
      <c r="AL3266" s="99"/>
      <c r="AM3266" s="97" t="str">
        <f t="shared" si="170"/>
        <v/>
      </c>
    </row>
    <row r="3267" spans="10:39" x14ac:dyDescent="0.25">
      <c r="J3267" s="59">
        <f>'Inventory Ref Sheet'!AK3267</f>
        <v>0</v>
      </c>
      <c r="K3267" s="59">
        <f>'Inventory Ref Sheet'!AL3267</f>
        <v>0</v>
      </c>
      <c r="L3267" s="59">
        <f>'Inventory Ref Sheet'!AM3267</f>
        <v>0</v>
      </c>
      <c r="M3267" s="59">
        <f>'Inventory Ref Sheet'!AP3267</f>
        <v>0</v>
      </c>
      <c r="N3267" s="59">
        <f>'Inventory Ref Sheet'!AQ3267</f>
        <v>0</v>
      </c>
      <c r="O3267" s="100" t="str">
        <f ca="1">IF('Inventory Ref Sheet'!AS3267&gt;0,YEAR(TODAY())-'Inventory Ref Sheet'!AS3267,"")</f>
        <v/>
      </c>
      <c r="P3267" s="95">
        <f>'Inventory Ref Sheet'!AU3267</f>
        <v>0</v>
      </c>
      <c r="Q3267" s="60">
        <f>'Inventory Ref Sheet'!AV3267</f>
        <v>0</v>
      </c>
      <c r="R3267" s="61"/>
      <c r="S3267" s="100" t="str">
        <f t="shared" si="168"/>
        <v/>
      </c>
      <c r="T3267" s="59">
        <f>'Inventory Ref Sheet'!M3267</f>
        <v>0</v>
      </c>
      <c r="U3267" s="102">
        <f>'Inventory Ref Sheet'!N3267</f>
        <v>0</v>
      </c>
      <c r="V3267" s="59">
        <f>'Inventory Ref Sheet'!O3267</f>
        <v>0</v>
      </c>
      <c r="W3267" s="59">
        <f>'Inventory Ref Sheet'!R3267</f>
        <v>0</v>
      </c>
      <c r="X3267" s="59">
        <f>'Inventory Ref Sheet'!S3267</f>
        <v>0</v>
      </c>
      <c r="Y3267" s="100" t="str">
        <f ca="1">IF('Inventory Ref Sheet'!U3267&gt;0,YEAR(TODAY())-'Inventory Ref Sheet'!U3267,"")</f>
        <v/>
      </c>
      <c r="Z3267" s="95">
        <f>'Inventory Ref Sheet'!W3267</f>
        <v>0</v>
      </c>
      <c r="AA3267" s="60">
        <f>'Inventory Ref Sheet'!X3267</f>
        <v>0</v>
      </c>
      <c r="AB3267" s="61"/>
      <c r="AC3267" s="97" t="str">
        <f t="shared" si="169"/>
        <v/>
      </c>
      <c r="AD3267" s="59">
        <f>'Inventory Ref Sheet'!Y3267</f>
        <v>0</v>
      </c>
      <c r="AE3267" s="59">
        <f>'Inventory Ref Sheet'!Z3267</f>
        <v>0</v>
      </c>
      <c r="AF3267" s="102">
        <f>'Inventory Ref Sheet'!AA3267</f>
        <v>0</v>
      </c>
      <c r="AG3267" s="59">
        <f>'Inventory Ref Sheet'!AD3267</f>
        <v>0</v>
      </c>
      <c r="AH3267" s="59">
        <f>'Inventory Ref Sheet'!AE3267</f>
        <v>0</v>
      </c>
      <c r="AI3267" s="100" t="str">
        <f ca="1">IF('Inventory Ref Sheet'!AG3267&gt;0,YEAR(TODAY())-'Inventory Ref Sheet'!AG3267,"")</f>
        <v/>
      </c>
      <c r="AJ3267" s="99"/>
      <c r="AK3267" s="60">
        <f>'Inventory Ref Sheet'!AJ3267</f>
        <v>0</v>
      </c>
      <c r="AL3267" s="99"/>
      <c r="AM3267" s="97" t="str">
        <f t="shared" si="170"/>
        <v/>
      </c>
    </row>
    <row r="3268" spans="10:39" x14ac:dyDescent="0.25">
      <c r="J3268" s="59">
        <f>'Inventory Ref Sheet'!AK3268</f>
        <v>0</v>
      </c>
      <c r="K3268" s="59">
        <f>'Inventory Ref Sheet'!AL3268</f>
        <v>0</v>
      </c>
      <c r="L3268" s="59">
        <f>'Inventory Ref Sheet'!AM3268</f>
        <v>0</v>
      </c>
      <c r="M3268" s="59">
        <f>'Inventory Ref Sheet'!AP3268</f>
        <v>0</v>
      </c>
      <c r="N3268" s="59">
        <f>'Inventory Ref Sheet'!AQ3268</f>
        <v>0</v>
      </c>
      <c r="O3268" s="100" t="str">
        <f ca="1">IF('Inventory Ref Sheet'!AS3268&gt;0,YEAR(TODAY())-'Inventory Ref Sheet'!AS3268,"")</f>
        <v/>
      </c>
      <c r="P3268" s="95">
        <f>'Inventory Ref Sheet'!AU3268</f>
        <v>0</v>
      </c>
      <c r="Q3268" s="60">
        <f>'Inventory Ref Sheet'!AV3268</f>
        <v>0</v>
      </c>
      <c r="R3268" s="61"/>
      <c r="S3268" s="100" t="str">
        <f t="shared" si="168"/>
        <v/>
      </c>
      <c r="T3268" s="59">
        <f>'Inventory Ref Sheet'!M3268</f>
        <v>0</v>
      </c>
      <c r="U3268" s="102">
        <f>'Inventory Ref Sheet'!N3268</f>
        <v>0</v>
      </c>
      <c r="V3268" s="59">
        <f>'Inventory Ref Sheet'!O3268</f>
        <v>0</v>
      </c>
      <c r="W3268" s="59">
        <f>'Inventory Ref Sheet'!R3268</f>
        <v>0</v>
      </c>
      <c r="X3268" s="59">
        <f>'Inventory Ref Sheet'!S3268</f>
        <v>0</v>
      </c>
      <c r="Y3268" s="100" t="str">
        <f ca="1">IF('Inventory Ref Sheet'!U3268&gt;0,YEAR(TODAY())-'Inventory Ref Sheet'!U3268,"")</f>
        <v/>
      </c>
      <c r="Z3268" s="95">
        <f>'Inventory Ref Sheet'!W3268</f>
        <v>0</v>
      </c>
      <c r="AA3268" s="60">
        <f>'Inventory Ref Sheet'!X3268</f>
        <v>0</v>
      </c>
      <c r="AB3268" s="61"/>
      <c r="AC3268" s="97" t="str">
        <f t="shared" si="169"/>
        <v/>
      </c>
      <c r="AD3268" s="59">
        <f>'Inventory Ref Sheet'!Y3268</f>
        <v>0</v>
      </c>
      <c r="AE3268" s="59">
        <f>'Inventory Ref Sheet'!Z3268</f>
        <v>0</v>
      </c>
      <c r="AF3268" s="102">
        <f>'Inventory Ref Sheet'!AA3268</f>
        <v>0</v>
      </c>
      <c r="AG3268" s="59">
        <f>'Inventory Ref Sheet'!AD3268</f>
        <v>0</v>
      </c>
      <c r="AH3268" s="59">
        <f>'Inventory Ref Sheet'!AE3268</f>
        <v>0</v>
      </c>
      <c r="AI3268" s="100" t="str">
        <f ca="1">IF('Inventory Ref Sheet'!AG3268&gt;0,YEAR(TODAY())-'Inventory Ref Sheet'!AG3268,"")</f>
        <v/>
      </c>
      <c r="AJ3268" s="99"/>
      <c r="AK3268" s="60">
        <f>'Inventory Ref Sheet'!AJ3268</f>
        <v>0</v>
      </c>
      <c r="AL3268" s="99"/>
      <c r="AM3268" s="97" t="str">
        <f t="shared" si="170"/>
        <v/>
      </c>
    </row>
    <row r="3269" spans="10:39" x14ac:dyDescent="0.25">
      <c r="J3269" s="59">
        <f>'Inventory Ref Sheet'!AK3269</f>
        <v>0</v>
      </c>
      <c r="K3269" s="59">
        <f>'Inventory Ref Sheet'!AL3269</f>
        <v>0</v>
      </c>
      <c r="L3269" s="59">
        <f>'Inventory Ref Sheet'!AM3269</f>
        <v>0</v>
      </c>
      <c r="M3269" s="59">
        <f>'Inventory Ref Sheet'!AP3269</f>
        <v>0</v>
      </c>
      <c r="N3269" s="59">
        <f>'Inventory Ref Sheet'!AQ3269</f>
        <v>0</v>
      </c>
      <c r="O3269" s="100" t="str">
        <f ca="1">IF('Inventory Ref Sheet'!AS3269&gt;0,YEAR(TODAY())-'Inventory Ref Sheet'!AS3269,"")</f>
        <v/>
      </c>
      <c r="P3269" s="95">
        <f>'Inventory Ref Sheet'!AU3269</f>
        <v>0</v>
      </c>
      <c r="Q3269" s="60">
        <f>'Inventory Ref Sheet'!AV3269</f>
        <v>0</v>
      </c>
      <c r="R3269" s="61"/>
      <c r="S3269" s="100" t="str">
        <f t="shared" si="168"/>
        <v/>
      </c>
      <c r="T3269" s="59">
        <f>'Inventory Ref Sheet'!M3269</f>
        <v>0</v>
      </c>
      <c r="U3269" s="102">
        <f>'Inventory Ref Sheet'!N3269</f>
        <v>0</v>
      </c>
      <c r="V3269" s="59">
        <f>'Inventory Ref Sheet'!O3269</f>
        <v>0</v>
      </c>
      <c r="W3269" s="59">
        <f>'Inventory Ref Sheet'!R3269</f>
        <v>0</v>
      </c>
      <c r="X3269" s="59">
        <f>'Inventory Ref Sheet'!S3269</f>
        <v>0</v>
      </c>
      <c r="Y3269" s="100" t="str">
        <f ca="1">IF('Inventory Ref Sheet'!U3269&gt;0,YEAR(TODAY())-'Inventory Ref Sheet'!U3269,"")</f>
        <v/>
      </c>
      <c r="Z3269" s="95">
        <f>'Inventory Ref Sheet'!W3269</f>
        <v>0</v>
      </c>
      <c r="AA3269" s="60">
        <f>'Inventory Ref Sheet'!X3269</f>
        <v>0</v>
      </c>
      <c r="AB3269" s="61"/>
      <c r="AC3269" s="97" t="str">
        <f t="shared" si="169"/>
        <v/>
      </c>
      <c r="AD3269" s="59">
        <f>'Inventory Ref Sheet'!Y3269</f>
        <v>0</v>
      </c>
      <c r="AE3269" s="59">
        <f>'Inventory Ref Sheet'!Z3269</f>
        <v>0</v>
      </c>
      <c r="AF3269" s="102">
        <f>'Inventory Ref Sheet'!AA3269</f>
        <v>0</v>
      </c>
      <c r="AG3269" s="59">
        <f>'Inventory Ref Sheet'!AD3269</f>
        <v>0</v>
      </c>
      <c r="AH3269" s="59">
        <f>'Inventory Ref Sheet'!AE3269</f>
        <v>0</v>
      </c>
      <c r="AI3269" s="100" t="str">
        <f ca="1">IF('Inventory Ref Sheet'!AG3269&gt;0,YEAR(TODAY())-'Inventory Ref Sheet'!AG3269,"")</f>
        <v/>
      </c>
      <c r="AJ3269" s="99"/>
      <c r="AK3269" s="60">
        <f>'Inventory Ref Sheet'!AJ3269</f>
        <v>0</v>
      </c>
      <c r="AL3269" s="99"/>
      <c r="AM3269" s="97" t="str">
        <f t="shared" si="170"/>
        <v/>
      </c>
    </row>
    <row r="3270" spans="10:39" x14ac:dyDescent="0.25">
      <c r="J3270" s="59">
        <f>'Inventory Ref Sheet'!AK3270</f>
        <v>0</v>
      </c>
      <c r="K3270" s="59">
        <f>'Inventory Ref Sheet'!AL3270</f>
        <v>0</v>
      </c>
      <c r="L3270" s="59">
        <f>'Inventory Ref Sheet'!AM3270</f>
        <v>0</v>
      </c>
      <c r="M3270" s="59">
        <f>'Inventory Ref Sheet'!AP3270</f>
        <v>0</v>
      </c>
      <c r="N3270" s="59">
        <f>'Inventory Ref Sheet'!AQ3270</f>
        <v>0</v>
      </c>
      <c r="O3270" s="100" t="str">
        <f ca="1">IF('Inventory Ref Sheet'!AS3270&gt;0,YEAR(TODAY())-'Inventory Ref Sheet'!AS3270,"")</f>
        <v/>
      </c>
      <c r="P3270" s="95">
        <f>'Inventory Ref Sheet'!AU3270</f>
        <v>0</v>
      </c>
      <c r="Q3270" s="60">
        <f>'Inventory Ref Sheet'!AV3270</f>
        <v>0</v>
      </c>
      <c r="R3270" s="61"/>
      <c r="S3270" s="100" t="str">
        <f t="shared" ref="S3270:S3333" si="171">IF(ISTEXT(J3270),IF(O3270&gt;=R3270,"Yes","No"),"")</f>
        <v/>
      </c>
      <c r="T3270" s="59">
        <f>'Inventory Ref Sheet'!M3270</f>
        <v>0</v>
      </c>
      <c r="U3270" s="102">
        <f>'Inventory Ref Sheet'!N3270</f>
        <v>0</v>
      </c>
      <c r="V3270" s="59">
        <f>'Inventory Ref Sheet'!O3270</f>
        <v>0</v>
      </c>
      <c r="W3270" s="59">
        <f>'Inventory Ref Sheet'!R3270</f>
        <v>0</v>
      </c>
      <c r="X3270" s="59">
        <f>'Inventory Ref Sheet'!S3270</f>
        <v>0</v>
      </c>
      <c r="Y3270" s="100" t="str">
        <f ca="1">IF('Inventory Ref Sheet'!U3270&gt;0,YEAR(TODAY())-'Inventory Ref Sheet'!U3270,"")</f>
        <v/>
      </c>
      <c r="Z3270" s="95">
        <f>'Inventory Ref Sheet'!W3270</f>
        <v>0</v>
      </c>
      <c r="AA3270" s="60">
        <f>'Inventory Ref Sheet'!X3270</f>
        <v>0</v>
      </c>
      <c r="AB3270" s="61"/>
      <c r="AC3270" s="97" t="str">
        <f t="shared" si="169"/>
        <v/>
      </c>
      <c r="AD3270" s="59">
        <f>'Inventory Ref Sheet'!Y3270</f>
        <v>0</v>
      </c>
      <c r="AE3270" s="59">
        <f>'Inventory Ref Sheet'!Z3270</f>
        <v>0</v>
      </c>
      <c r="AF3270" s="102">
        <f>'Inventory Ref Sheet'!AA3270</f>
        <v>0</v>
      </c>
      <c r="AG3270" s="59">
        <f>'Inventory Ref Sheet'!AD3270</f>
        <v>0</v>
      </c>
      <c r="AH3270" s="59">
        <f>'Inventory Ref Sheet'!AE3270</f>
        <v>0</v>
      </c>
      <c r="AI3270" s="100" t="str">
        <f ca="1">IF('Inventory Ref Sheet'!AG3270&gt;0,YEAR(TODAY())-'Inventory Ref Sheet'!AG3270,"")</f>
        <v/>
      </c>
      <c r="AJ3270" s="99"/>
      <c r="AK3270" s="60">
        <f>'Inventory Ref Sheet'!AJ3270</f>
        <v>0</v>
      </c>
      <c r="AL3270" s="99"/>
      <c r="AM3270" s="97" t="str">
        <f t="shared" si="170"/>
        <v/>
      </c>
    </row>
    <row r="3271" spans="10:39" x14ac:dyDescent="0.25">
      <c r="J3271" s="59">
        <f>'Inventory Ref Sheet'!AK3271</f>
        <v>0</v>
      </c>
      <c r="K3271" s="59">
        <f>'Inventory Ref Sheet'!AL3271</f>
        <v>0</v>
      </c>
      <c r="L3271" s="59">
        <f>'Inventory Ref Sheet'!AM3271</f>
        <v>0</v>
      </c>
      <c r="M3271" s="59">
        <f>'Inventory Ref Sheet'!AP3271</f>
        <v>0</v>
      </c>
      <c r="N3271" s="59">
        <f>'Inventory Ref Sheet'!AQ3271</f>
        <v>0</v>
      </c>
      <c r="O3271" s="100" t="str">
        <f ca="1">IF('Inventory Ref Sheet'!AS3271&gt;0,YEAR(TODAY())-'Inventory Ref Sheet'!AS3271,"")</f>
        <v/>
      </c>
      <c r="P3271" s="95">
        <f>'Inventory Ref Sheet'!AU3271</f>
        <v>0</v>
      </c>
      <c r="Q3271" s="60">
        <f>'Inventory Ref Sheet'!AV3271</f>
        <v>0</v>
      </c>
      <c r="R3271" s="61"/>
      <c r="S3271" s="100" t="str">
        <f t="shared" si="171"/>
        <v/>
      </c>
      <c r="T3271" s="59">
        <f>'Inventory Ref Sheet'!M3271</f>
        <v>0</v>
      </c>
      <c r="U3271" s="102">
        <f>'Inventory Ref Sheet'!N3271</f>
        <v>0</v>
      </c>
      <c r="V3271" s="59">
        <f>'Inventory Ref Sheet'!O3271</f>
        <v>0</v>
      </c>
      <c r="W3271" s="59">
        <f>'Inventory Ref Sheet'!R3271</f>
        <v>0</v>
      </c>
      <c r="X3271" s="59">
        <f>'Inventory Ref Sheet'!S3271</f>
        <v>0</v>
      </c>
      <c r="Y3271" s="100" t="str">
        <f ca="1">IF('Inventory Ref Sheet'!U3271&gt;0,YEAR(TODAY())-'Inventory Ref Sheet'!U3271,"")</f>
        <v/>
      </c>
      <c r="Z3271" s="95">
        <f>'Inventory Ref Sheet'!W3271</f>
        <v>0</v>
      </c>
      <c r="AA3271" s="60">
        <f>'Inventory Ref Sheet'!X3271</f>
        <v>0</v>
      </c>
      <c r="AB3271" s="61"/>
      <c r="AC3271" s="97" t="str">
        <f t="shared" si="169"/>
        <v/>
      </c>
      <c r="AD3271" s="59">
        <f>'Inventory Ref Sheet'!Y3271</f>
        <v>0</v>
      </c>
      <c r="AE3271" s="59">
        <f>'Inventory Ref Sheet'!Z3271</f>
        <v>0</v>
      </c>
      <c r="AF3271" s="102">
        <f>'Inventory Ref Sheet'!AA3271</f>
        <v>0</v>
      </c>
      <c r="AG3271" s="59">
        <f>'Inventory Ref Sheet'!AD3271</f>
        <v>0</v>
      </c>
      <c r="AH3271" s="59">
        <f>'Inventory Ref Sheet'!AE3271</f>
        <v>0</v>
      </c>
      <c r="AI3271" s="100" t="str">
        <f ca="1">IF('Inventory Ref Sheet'!AG3271&gt;0,YEAR(TODAY())-'Inventory Ref Sheet'!AG3271,"")</f>
        <v/>
      </c>
      <c r="AJ3271" s="99"/>
      <c r="AK3271" s="60">
        <f>'Inventory Ref Sheet'!AJ3271</f>
        <v>0</v>
      </c>
      <c r="AL3271" s="99"/>
      <c r="AM3271" s="97" t="str">
        <f t="shared" si="170"/>
        <v/>
      </c>
    </row>
    <row r="3272" spans="10:39" x14ac:dyDescent="0.25">
      <c r="J3272" s="59">
        <f>'Inventory Ref Sheet'!AK3272</f>
        <v>0</v>
      </c>
      <c r="K3272" s="59">
        <f>'Inventory Ref Sheet'!AL3272</f>
        <v>0</v>
      </c>
      <c r="L3272" s="59">
        <f>'Inventory Ref Sheet'!AM3272</f>
        <v>0</v>
      </c>
      <c r="M3272" s="59">
        <f>'Inventory Ref Sheet'!AP3272</f>
        <v>0</v>
      </c>
      <c r="N3272" s="59">
        <f>'Inventory Ref Sheet'!AQ3272</f>
        <v>0</v>
      </c>
      <c r="O3272" s="100" t="str">
        <f ca="1">IF('Inventory Ref Sheet'!AS3272&gt;0,YEAR(TODAY())-'Inventory Ref Sheet'!AS3272,"")</f>
        <v/>
      </c>
      <c r="P3272" s="95">
        <f>'Inventory Ref Sheet'!AU3272</f>
        <v>0</v>
      </c>
      <c r="Q3272" s="60">
        <f>'Inventory Ref Sheet'!AV3272</f>
        <v>0</v>
      </c>
      <c r="R3272" s="61"/>
      <c r="S3272" s="100" t="str">
        <f t="shared" si="171"/>
        <v/>
      </c>
      <c r="T3272" s="59">
        <f>'Inventory Ref Sheet'!M3272</f>
        <v>0</v>
      </c>
      <c r="U3272" s="102">
        <f>'Inventory Ref Sheet'!N3272</f>
        <v>0</v>
      </c>
      <c r="V3272" s="59">
        <f>'Inventory Ref Sheet'!O3272</f>
        <v>0</v>
      </c>
      <c r="W3272" s="59">
        <f>'Inventory Ref Sheet'!R3272</f>
        <v>0</v>
      </c>
      <c r="X3272" s="59">
        <f>'Inventory Ref Sheet'!S3272</f>
        <v>0</v>
      </c>
      <c r="Y3272" s="100" t="str">
        <f ca="1">IF('Inventory Ref Sheet'!U3272&gt;0,YEAR(TODAY())-'Inventory Ref Sheet'!U3272,"")</f>
        <v/>
      </c>
      <c r="Z3272" s="95">
        <f>'Inventory Ref Sheet'!W3272</f>
        <v>0</v>
      </c>
      <c r="AA3272" s="60">
        <f>'Inventory Ref Sheet'!X3272</f>
        <v>0</v>
      </c>
      <c r="AB3272" s="61"/>
      <c r="AC3272" s="97" t="str">
        <f t="shared" si="169"/>
        <v/>
      </c>
      <c r="AD3272" s="59">
        <f>'Inventory Ref Sheet'!Y3272</f>
        <v>0</v>
      </c>
      <c r="AE3272" s="59">
        <f>'Inventory Ref Sheet'!Z3272</f>
        <v>0</v>
      </c>
      <c r="AF3272" s="102">
        <f>'Inventory Ref Sheet'!AA3272</f>
        <v>0</v>
      </c>
      <c r="AG3272" s="59">
        <f>'Inventory Ref Sheet'!AD3272</f>
        <v>0</v>
      </c>
      <c r="AH3272" s="59">
        <f>'Inventory Ref Sheet'!AE3272</f>
        <v>0</v>
      </c>
      <c r="AI3272" s="100" t="str">
        <f ca="1">IF('Inventory Ref Sheet'!AG3272&gt;0,YEAR(TODAY())-'Inventory Ref Sheet'!AG3272,"")</f>
        <v/>
      </c>
      <c r="AJ3272" s="99"/>
      <c r="AK3272" s="60">
        <f>'Inventory Ref Sheet'!AJ3272</f>
        <v>0</v>
      </c>
      <c r="AL3272" s="99"/>
      <c r="AM3272" s="97" t="str">
        <f t="shared" si="170"/>
        <v/>
      </c>
    </row>
    <row r="3273" spans="10:39" x14ac:dyDescent="0.25">
      <c r="J3273" s="59">
        <f>'Inventory Ref Sheet'!AK3273</f>
        <v>0</v>
      </c>
      <c r="K3273" s="59">
        <f>'Inventory Ref Sheet'!AL3273</f>
        <v>0</v>
      </c>
      <c r="L3273" s="59">
        <f>'Inventory Ref Sheet'!AM3273</f>
        <v>0</v>
      </c>
      <c r="M3273" s="59">
        <f>'Inventory Ref Sheet'!AP3273</f>
        <v>0</v>
      </c>
      <c r="N3273" s="59">
        <f>'Inventory Ref Sheet'!AQ3273</f>
        <v>0</v>
      </c>
      <c r="O3273" s="100" t="str">
        <f ca="1">IF('Inventory Ref Sheet'!AS3273&gt;0,YEAR(TODAY())-'Inventory Ref Sheet'!AS3273,"")</f>
        <v/>
      </c>
      <c r="P3273" s="95">
        <f>'Inventory Ref Sheet'!AU3273</f>
        <v>0</v>
      </c>
      <c r="Q3273" s="60">
        <f>'Inventory Ref Sheet'!AV3273</f>
        <v>0</v>
      </c>
      <c r="R3273" s="61"/>
      <c r="S3273" s="100" t="str">
        <f t="shared" si="171"/>
        <v/>
      </c>
      <c r="T3273" s="59">
        <f>'Inventory Ref Sheet'!M3273</f>
        <v>0</v>
      </c>
      <c r="U3273" s="102">
        <f>'Inventory Ref Sheet'!N3273</f>
        <v>0</v>
      </c>
      <c r="V3273" s="59">
        <f>'Inventory Ref Sheet'!O3273</f>
        <v>0</v>
      </c>
      <c r="W3273" s="59">
        <f>'Inventory Ref Sheet'!R3273</f>
        <v>0</v>
      </c>
      <c r="X3273" s="59">
        <f>'Inventory Ref Sheet'!S3273</f>
        <v>0</v>
      </c>
      <c r="Y3273" s="100" t="str">
        <f ca="1">IF('Inventory Ref Sheet'!U3273&gt;0,YEAR(TODAY())-'Inventory Ref Sheet'!U3273,"")</f>
        <v/>
      </c>
      <c r="Z3273" s="95">
        <f>'Inventory Ref Sheet'!W3273</f>
        <v>0</v>
      </c>
      <c r="AA3273" s="60">
        <f>'Inventory Ref Sheet'!X3273</f>
        <v>0</v>
      </c>
      <c r="AB3273" s="61"/>
      <c r="AC3273" s="97" t="str">
        <f t="shared" si="169"/>
        <v/>
      </c>
      <c r="AD3273" s="59">
        <f>'Inventory Ref Sheet'!Y3273</f>
        <v>0</v>
      </c>
      <c r="AE3273" s="59">
        <f>'Inventory Ref Sheet'!Z3273</f>
        <v>0</v>
      </c>
      <c r="AF3273" s="102">
        <f>'Inventory Ref Sheet'!AA3273</f>
        <v>0</v>
      </c>
      <c r="AG3273" s="59">
        <f>'Inventory Ref Sheet'!AD3273</f>
        <v>0</v>
      </c>
      <c r="AH3273" s="59">
        <f>'Inventory Ref Sheet'!AE3273</f>
        <v>0</v>
      </c>
      <c r="AI3273" s="100" t="str">
        <f ca="1">IF('Inventory Ref Sheet'!AG3273&gt;0,YEAR(TODAY())-'Inventory Ref Sheet'!AG3273,"")</f>
        <v/>
      </c>
      <c r="AJ3273" s="99"/>
      <c r="AK3273" s="60">
        <f>'Inventory Ref Sheet'!AJ3273</f>
        <v>0</v>
      </c>
      <c r="AL3273" s="99"/>
      <c r="AM3273" s="97" t="str">
        <f t="shared" si="170"/>
        <v/>
      </c>
    </row>
    <row r="3274" spans="10:39" x14ac:dyDescent="0.25">
      <c r="J3274" s="59">
        <f>'Inventory Ref Sheet'!AK3274</f>
        <v>0</v>
      </c>
      <c r="K3274" s="59">
        <f>'Inventory Ref Sheet'!AL3274</f>
        <v>0</v>
      </c>
      <c r="L3274" s="59">
        <f>'Inventory Ref Sheet'!AM3274</f>
        <v>0</v>
      </c>
      <c r="M3274" s="59">
        <f>'Inventory Ref Sheet'!AP3274</f>
        <v>0</v>
      </c>
      <c r="N3274" s="59">
        <f>'Inventory Ref Sheet'!AQ3274</f>
        <v>0</v>
      </c>
      <c r="O3274" s="100" t="str">
        <f ca="1">IF('Inventory Ref Sheet'!AS3274&gt;0,YEAR(TODAY())-'Inventory Ref Sheet'!AS3274,"")</f>
        <v/>
      </c>
      <c r="P3274" s="95">
        <f>'Inventory Ref Sheet'!AU3274</f>
        <v>0</v>
      </c>
      <c r="Q3274" s="60">
        <f>'Inventory Ref Sheet'!AV3274</f>
        <v>0</v>
      </c>
      <c r="R3274" s="61"/>
      <c r="S3274" s="100" t="str">
        <f t="shared" si="171"/>
        <v/>
      </c>
      <c r="T3274" s="59">
        <f>'Inventory Ref Sheet'!M3274</f>
        <v>0</v>
      </c>
      <c r="U3274" s="102">
        <f>'Inventory Ref Sheet'!N3274</f>
        <v>0</v>
      </c>
      <c r="V3274" s="59">
        <f>'Inventory Ref Sheet'!O3274</f>
        <v>0</v>
      </c>
      <c r="W3274" s="59">
        <f>'Inventory Ref Sheet'!R3274</f>
        <v>0</v>
      </c>
      <c r="X3274" s="59">
        <f>'Inventory Ref Sheet'!S3274</f>
        <v>0</v>
      </c>
      <c r="Y3274" s="100" t="str">
        <f ca="1">IF('Inventory Ref Sheet'!U3274&gt;0,YEAR(TODAY())-'Inventory Ref Sheet'!U3274,"")</f>
        <v/>
      </c>
      <c r="Z3274" s="95">
        <f>'Inventory Ref Sheet'!W3274</f>
        <v>0</v>
      </c>
      <c r="AA3274" s="60">
        <f>'Inventory Ref Sheet'!X3274</f>
        <v>0</v>
      </c>
      <c r="AB3274" s="61"/>
      <c r="AC3274" s="97" t="str">
        <f t="shared" si="169"/>
        <v/>
      </c>
      <c r="AD3274" s="59">
        <f>'Inventory Ref Sheet'!Y3274</f>
        <v>0</v>
      </c>
      <c r="AE3274" s="59">
        <f>'Inventory Ref Sheet'!Z3274</f>
        <v>0</v>
      </c>
      <c r="AF3274" s="102">
        <f>'Inventory Ref Sheet'!AA3274</f>
        <v>0</v>
      </c>
      <c r="AG3274" s="59">
        <f>'Inventory Ref Sheet'!AD3274</f>
        <v>0</v>
      </c>
      <c r="AH3274" s="59">
        <f>'Inventory Ref Sheet'!AE3274</f>
        <v>0</v>
      </c>
      <c r="AI3274" s="100" t="str">
        <f ca="1">IF('Inventory Ref Sheet'!AG3274&gt;0,YEAR(TODAY())-'Inventory Ref Sheet'!AG3274,"")</f>
        <v/>
      </c>
      <c r="AJ3274" s="99"/>
      <c r="AK3274" s="60">
        <f>'Inventory Ref Sheet'!AJ3274</f>
        <v>0</v>
      </c>
      <c r="AL3274" s="99"/>
      <c r="AM3274" s="97" t="str">
        <f t="shared" si="170"/>
        <v/>
      </c>
    </row>
    <row r="3275" spans="10:39" x14ac:dyDescent="0.25">
      <c r="J3275" s="59">
        <f>'Inventory Ref Sheet'!AK3275</f>
        <v>0</v>
      </c>
      <c r="K3275" s="59">
        <f>'Inventory Ref Sheet'!AL3275</f>
        <v>0</v>
      </c>
      <c r="L3275" s="59">
        <f>'Inventory Ref Sheet'!AM3275</f>
        <v>0</v>
      </c>
      <c r="M3275" s="59">
        <f>'Inventory Ref Sheet'!AP3275</f>
        <v>0</v>
      </c>
      <c r="N3275" s="59">
        <f>'Inventory Ref Sheet'!AQ3275</f>
        <v>0</v>
      </c>
      <c r="O3275" s="100" t="str">
        <f ca="1">IF('Inventory Ref Sheet'!AS3275&gt;0,YEAR(TODAY())-'Inventory Ref Sheet'!AS3275,"")</f>
        <v/>
      </c>
      <c r="P3275" s="95">
        <f>'Inventory Ref Sheet'!AU3275</f>
        <v>0</v>
      </c>
      <c r="Q3275" s="60">
        <f>'Inventory Ref Sheet'!AV3275</f>
        <v>0</v>
      </c>
      <c r="R3275" s="61"/>
      <c r="S3275" s="100" t="str">
        <f t="shared" si="171"/>
        <v/>
      </c>
      <c r="T3275" s="59">
        <f>'Inventory Ref Sheet'!M3275</f>
        <v>0</v>
      </c>
      <c r="U3275" s="102">
        <f>'Inventory Ref Sheet'!N3275</f>
        <v>0</v>
      </c>
      <c r="V3275" s="59">
        <f>'Inventory Ref Sheet'!O3275</f>
        <v>0</v>
      </c>
      <c r="W3275" s="59">
        <f>'Inventory Ref Sheet'!R3275</f>
        <v>0</v>
      </c>
      <c r="X3275" s="59">
        <f>'Inventory Ref Sheet'!S3275</f>
        <v>0</v>
      </c>
      <c r="Y3275" s="100" t="str">
        <f ca="1">IF('Inventory Ref Sheet'!U3275&gt;0,YEAR(TODAY())-'Inventory Ref Sheet'!U3275,"")</f>
        <v/>
      </c>
      <c r="Z3275" s="95">
        <f>'Inventory Ref Sheet'!W3275</f>
        <v>0</v>
      </c>
      <c r="AA3275" s="60">
        <f>'Inventory Ref Sheet'!X3275</f>
        <v>0</v>
      </c>
      <c r="AB3275" s="61"/>
      <c r="AC3275" s="97" t="str">
        <f t="shared" ref="AC3275:AC3338" si="172">IF(ISTEXT(T3275),IF(Y3275&gt;=AB3275,"Yes","No"),"")</f>
        <v/>
      </c>
      <c r="AD3275" s="59">
        <f>'Inventory Ref Sheet'!Y3275</f>
        <v>0</v>
      </c>
      <c r="AE3275" s="59">
        <f>'Inventory Ref Sheet'!Z3275</f>
        <v>0</v>
      </c>
      <c r="AF3275" s="102">
        <f>'Inventory Ref Sheet'!AA3275</f>
        <v>0</v>
      </c>
      <c r="AG3275" s="59">
        <f>'Inventory Ref Sheet'!AD3275</f>
        <v>0</v>
      </c>
      <c r="AH3275" s="59">
        <f>'Inventory Ref Sheet'!AE3275</f>
        <v>0</v>
      </c>
      <c r="AI3275" s="100" t="str">
        <f ca="1">IF('Inventory Ref Sheet'!AG3275&gt;0,YEAR(TODAY())-'Inventory Ref Sheet'!AG3275,"")</f>
        <v/>
      </c>
      <c r="AJ3275" s="99"/>
      <c r="AK3275" s="60">
        <f>'Inventory Ref Sheet'!AJ3275</f>
        <v>0</v>
      </c>
      <c r="AL3275" s="99"/>
      <c r="AM3275" s="97" t="str">
        <f t="shared" ref="AM3275:AM3338" si="173">IF(ISTEXT(AD3275),IF(AI3275&gt;=AL3275,"Yes","No"),"")</f>
        <v/>
      </c>
    </row>
    <row r="3276" spans="10:39" x14ac:dyDescent="0.25">
      <c r="J3276" s="59">
        <f>'Inventory Ref Sheet'!AK3276</f>
        <v>0</v>
      </c>
      <c r="K3276" s="59">
        <f>'Inventory Ref Sheet'!AL3276</f>
        <v>0</v>
      </c>
      <c r="L3276" s="59">
        <f>'Inventory Ref Sheet'!AM3276</f>
        <v>0</v>
      </c>
      <c r="M3276" s="59">
        <f>'Inventory Ref Sheet'!AP3276</f>
        <v>0</v>
      </c>
      <c r="N3276" s="59">
        <f>'Inventory Ref Sheet'!AQ3276</f>
        <v>0</v>
      </c>
      <c r="O3276" s="100" t="str">
        <f ca="1">IF('Inventory Ref Sheet'!AS3276&gt;0,YEAR(TODAY())-'Inventory Ref Sheet'!AS3276,"")</f>
        <v/>
      </c>
      <c r="P3276" s="95">
        <f>'Inventory Ref Sheet'!AU3276</f>
        <v>0</v>
      </c>
      <c r="Q3276" s="60">
        <f>'Inventory Ref Sheet'!AV3276</f>
        <v>0</v>
      </c>
      <c r="R3276" s="61"/>
      <c r="S3276" s="100" t="str">
        <f t="shared" si="171"/>
        <v/>
      </c>
      <c r="T3276" s="59">
        <f>'Inventory Ref Sheet'!M3276</f>
        <v>0</v>
      </c>
      <c r="U3276" s="102">
        <f>'Inventory Ref Sheet'!N3276</f>
        <v>0</v>
      </c>
      <c r="V3276" s="59">
        <f>'Inventory Ref Sheet'!O3276</f>
        <v>0</v>
      </c>
      <c r="W3276" s="59">
        <f>'Inventory Ref Sheet'!R3276</f>
        <v>0</v>
      </c>
      <c r="X3276" s="59">
        <f>'Inventory Ref Sheet'!S3276</f>
        <v>0</v>
      </c>
      <c r="Y3276" s="100" t="str">
        <f ca="1">IF('Inventory Ref Sheet'!U3276&gt;0,YEAR(TODAY())-'Inventory Ref Sheet'!U3276,"")</f>
        <v/>
      </c>
      <c r="Z3276" s="95">
        <f>'Inventory Ref Sheet'!W3276</f>
        <v>0</v>
      </c>
      <c r="AA3276" s="60">
        <f>'Inventory Ref Sheet'!X3276</f>
        <v>0</v>
      </c>
      <c r="AB3276" s="61"/>
      <c r="AC3276" s="97" t="str">
        <f t="shared" si="172"/>
        <v/>
      </c>
      <c r="AD3276" s="59">
        <f>'Inventory Ref Sheet'!Y3276</f>
        <v>0</v>
      </c>
      <c r="AE3276" s="59">
        <f>'Inventory Ref Sheet'!Z3276</f>
        <v>0</v>
      </c>
      <c r="AF3276" s="102">
        <f>'Inventory Ref Sheet'!AA3276</f>
        <v>0</v>
      </c>
      <c r="AG3276" s="59">
        <f>'Inventory Ref Sheet'!AD3276</f>
        <v>0</v>
      </c>
      <c r="AH3276" s="59">
        <f>'Inventory Ref Sheet'!AE3276</f>
        <v>0</v>
      </c>
      <c r="AI3276" s="100" t="str">
        <f ca="1">IF('Inventory Ref Sheet'!AG3276&gt;0,YEAR(TODAY())-'Inventory Ref Sheet'!AG3276,"")</f>
        <v/>
      </c>
      <c r="AJ3276" s="99"/>
      <c r="AK3276" s="60">
        <f>'Inventory Ref Sheet'!AJ3276</f>
        <v>0</v>
      </c>
      <c r="AL3276" s="99"/>
      <c r="AM3276" s="97" t="str">
        <f t="shared" si="173"/>
        <v/>
      </c>
    </row>
    <row r="3277" spans="10:39" x14ac:dyDescent="0.25">
      <c r="J3277" s="59">
        <f>'Inventory Ref Sheet'!AK3277</f>
        <v>0</v>
      </c>
      <c r="K3277" s="59">
        <f>'Inventory Ref Sheet'!AL3277</f>
        <v>0</v>
      </c>
      <c r="L3277" s="59">
        <f>'Inventory Ref Sheet'!AM3277</f>
        <v>0</v>
      </c>
      <c r="M3277" s="59">
        <f>'Inventory Ref Sheet'!AP3277</f>
        <v>0</v>
      </c>
      <c r="N3277" s="59">
        <f>'Inventory Ref Sheet'!AQ3277</f>
        <v>0</v>
      </c>
      <c r="O3277" s="100" t="str">
        <f ca="1">IF('Inventory Ref Sheet'!AS3277&gt;0,YEAR(TODAY())-'Inventory Ref Sheet'!AS3277,"")</f>
        <v/>
      </c>
      <c r="P3277" s="95">
        <f>'Inventory Ref Sheet'!AU3277</f>
        <v>0</v>
      </c>
      <c r="Q3277" s="60">
        <f>'Inventory Ref Sheet'!AV3277</f>
        <v>0</v>
      </c>
      <c r="R3277" s="61"/>
      <c r="S3277" s="100" t="str">
        <f t="shared" si="171"/>
        <v/>
      </c>
      <c r="T3277" s="59">
        <f>'Inventory Ref Sheet'!M3277</f>
        <v>0</v>
      </c>
      <c r="U3277" s="102">
        <f>'Inventory Ref Sheet'!N3277</f>
        <v>0</v>
      </c>
      <c r="V3277" s="59">
        <f>'Inventory Ref Sheet'!O3277</f>
        <v>0</v>
      </c>
      <c r="W3277" s="59">
        <f>'Inventory Ref Sheet'!R3277</f>
        <v>0</v>
      </c>
      <c r="X3277" s="59">
        <f>'Inventory Ref Sheet'!S3277</f>
        <v>0</v>
      </c>
      <c r="Y3277" s="100" t="str">
        <f ca="1">IF('Inventory Ref Sheet'!U3277&gt;0,YEAR(TODAY())-'Inventory Ref Sheet'!U3277,"")</f>
        <v/>
      </c>
      <c r="Z3277" s="95">
        <f>'Inventory Ref Sheet'!W3277</f>
        <v>0</v>
      </c>
      <c r="AA3277" s="60">
        <f>'Inventory Ref Sheet'!X3277</f>
        <v>0</v>
      </c>
      <c r="AB3277" s="61"/>
      <c r="AC3277" s="97" t="str">
        <f t="shared" si="172"/>
        <v/>
      </c>
      <c r="AD3277" s="59">
        <f>'Inventory Ref Sheet'!Y3277</f>
        <v>0</v>
      </c>
      <c r="AE3277" s="59">
        <f>'Inventory Ref Sheet'!Z3277</f>
        <v>0</v>
      </c>
      <c r="AF3277" s="102">
        <f>'Inventory Ref Sheet'!AA3277</f>
        <v>0</v>
      </c>
      <c r="AG3277" s="59">
        <f>'Inventory Ref Sheet'!AD3277</f>
        <v>0</v>
      </c>
      <c r="AH3277" s="59">
        <f>'Inventory Ref Sheet'!AE3277</f>
        <v>0</v>
      </c>
      <c r="AI3277" s="100" t="str">
        <f ca="1">IF('Inventory Ref Sheet'!AG3277&gt;0,YEAR(TODAY())-'Inventory Ref Sheet'!AG3277,"")</f>
        <v/>
      </c>
      <c r="AJ3277" s="99"/>
      <c r="AK3277" s="60">
        <f>'Inventory Ref Sheet'!AJ3277</f>
        <v>0</v>
      </c>
      <c r="AL3277" s="99"/>
      <c r="AM3277" s="97" t="str">
        <f t="shared" si="173"/>
        <v/>
      </c>
    </row>
    <row r="3278" spans="10:39" x14ac:dyDescent="0.25">
      <c r="J3278" s="59">
        <f>'Inventory Ref Sheet'!AK3278</f>
        <v>0</v>
      </c>
      <c r="K3278" s="59">
        <f>'Inventory Ref Sheet'!AL3278</f>
        <v>0</v>
      </c>
      <c r="L3278" s="59">
        <f>'Inventory Ref Sheet'!AM3278</f>
        <v>0</v>
      </c>
      <c r="M3278" s="59">
        <f>'Inventory Ref Sheet'!AP3278</f>
        <v>0</v>
      </c>
      <c r="N3278" s="59">
        <f>'Inventory Ref Sheet'!AQ3278</f>
        <v>0</v>
      </c>
      <c r="O3278" s="100" t="str">
        <f ca="1">IF('Inventory Ref Sheet'!AS3278&gt;0,YEAR(TODAY())-'Inventory Ref Sheet'!AS3278,"")</f>
        <v/>
      </c>
      <c r="P3278" s="95">
        <f>'Inventory Ref Sheet'!AU3278</f>
        <v>0</v>
      </c>
      <c r="Q3278" s="60">
        <f>'Inventory Ref Sheet'!AV3278</f>
        <v>0</v>
      </c>
      <c r="R3278" s="61"/>
      <c r="S3278" s="100" t="str">
        <f t="shared" si="171"/>
        <v/>
      </c>
      <c r="T3278" s="59">
        <f>'Inventory Ref Sheet'!M3278</f>
        <v>0</v>
      </c>
      <c r="U3278" s="102">
        <f>'Inventory Ref Sheet'!N3278</f>
        <v>0</v>
      </c>
      <c r="V3278" s="59">
        <f>'Inventory Ref Sheet'!O3278</f>
        <v>0</v>
      </c>
      <c r="W3278" s="59">
        <f>'Inventory Ref Sheet'!R3278</f>
        <v>0</v>
      </c>
      <c r="X3278" s="59">
        <f>'Inventory Ref Sheet'!S3278</f>
        <v>0</v>
      </c>
      <c r="Y3278" s="100" t="str">
        <f ca="1">IF('Inventory Ref Sheet'!U3278&gt;0,YEAR(TODAY())-'Inventory Ref Sheet'!U3278,"")</f>
        <v/>
      </c>
      <c r="Z3278" s="95">
        <f>'Inventory Ref Sheet'!W3278</f>
        <v>0</v>
      </c>
      <c r="AA3278" s="60">
        <f>'Inventory Ref Sheet'!X3278</f>
        <v>0</v>
      </c>
      <c r="AB3278" s="61"/>
      <c r="AC3278" s="97" t="str">
        <f t="shared" si="172"/>
        <v/>
      </c>
      <c r="AD3278" s="59">
        <f>'Inventory Ref Sheet'!Y3278</f>
        <v>0</v>
      </c>
      <c r="AE3278" s="59">
        <f>'Inventory Ref Sheet'!Z3278</f>
        <v>0</v>
      </c>
      <c r="AF3278" s="102">
        <f>'Inventory Ref Sheet'!AA3278</f>
        <v>0</v>
      </c>
      <c r="AG3278" s="59">
        <f>'Inventory Ref Sheet'!AD3278</f>
        <v>0</v>
      </c>
      <c r="AH3278" s="59">
        <f>'Inventory Ref Sheet'!AE3278</f>
        <v>0</v>
      </c>
      <c r="AI3278" s="100" t="str">
        <f ca="1">IF('Inventory Ref Sheet'!AG3278&gt;0,YEAR(TODAY())-'Inventory Ref Sheet'!AG3278,"")</f>
        <v/>
      </c>
      <c r="AJ3278" s="99"/>
      <c r="AK3278" s="60">
        <f>'Inventory Ref Sheet'!AJ3278</f>
        <v>0</v>
      </c>
      <c r="AL3278" s="99"/>
      <c r="AM3278" s="97" t="str">
        <f t="shared" si="173"/>
        <v/>
      </c>
    </row>
    <row r="3279" spans="10:39" x14ac:dyDescent="0.25">
      <c r="J3279" s="59">
        <f>'Inventory Ref Sheet'!AK3279</f>
        <v>0</v>
      </c>
      <c r="K3279" s="59">
        <f>'Inventory Ref Sheet'!AL3279</f>
        <v>0</v>
      </c>
      <c r="L3279" s="59">
        <f>'Inventory Ref Sheet'!AM3279</f>
        <v>0</v>
      </c>
      <c r="M3279" s="59">
        <f>'Inventory Ref Sheet'!AP3279</f>
        <v>0</v>
      </c>
      <c r="N3279" s="59">
        <f>'Inventory Ref Sheet'!AQ3279</f>
        <v>0</v>
      </c>
      <c r="O3279" s="100" t="str">
        <f ca="1">IF('Inventory Ref Sheet'!AS3279&gt;0,YEAR(TODAY())-'Inventory Ref Sheet'!AS3279,"")</f>
        <v/>
      </c>
      <c r="P3279" s="95">
        <f>'Inventory Ref Sheet'!AU3279</f>
        <v>0</v>
      </c>
      <c r="Q3279" s="60">
        <f>'Inventory Ref Sheet'!AV3279</f>
        <v>0</v>
      </c>
      <c r="R3279" s="61"/>
      <c r="S3279" s="100" t="str">
        <f t="shared" si="171"/>
        <v/>
      </c>
      <c r="T3279" s="59">
        <f>'Inventory Ref Sheet'!M3279</f>
        <v>0</v>
      </c>
      <c r="U3279" s="102">
        <f>'Inventory Ref Sheet'!N3279</f>
        <v>0</v>
      </c>
      <c r="V3279" s="59">
        <f>'Inventory Ref Sheet'!O3279</f>
        <v>0</v>
      </c>
      <c r="W3279" s="59">
        <f>'Inventory Ref Sheet'!R3279</f>
        <v>0</v>
      </c>
      <c r="X3279" s="59">
        <f>'Inventory Ref Sheet'!S3279</f>
        <v>0</v>
      </c>
      <c r="Y3279" s="100" t="str">
        <f ca="1">IF('Inventory Ref Sheet'!U3279&gt;0,YEAR(TODAY())-'Inventory Ref Sheet'!U3279,"")</f>
        <v/>
      </c>
      <c r="Z3279" s="95">
        <f>'Inventory Ref Sheet'!W3279</f>
        <v>0</v>
      </c>
      <c r="AA3279" s="60">
        <f>'Inventory Ref Sheet'!X3279</f>
        <v>0</v>
      </c>
      <c r="AB3279" s="61"/>
      <c r="AC3279" s="97" t="str">
        <f t="shared" si="172"/>
        <v/>
      </c>
      <c r="AD3279" s="59">
        <f>'Inventory Ref Sheet'!Y3279</f>
        <v>0</v>
      </c>
      <c r="AE3279" s="59">
        <f>'Inventory Ref Sheet'!Z3279</f>
        <v>0</v>
      </c>
      <c r="AF3279" s="102">
        <f>'Inventory Ref Sheet'!AA3279</f>
        <v>0</v>
      </c>
      <c r="AG3279" s="59">
        <f>'Inventory Ref Sheet'!AD3279</f>
        <v>0</v>
      </c>
      <c r="AH3279" s="59">
        <f>'Inventory Ref Sheet'!AE3279</f>
        <v>0</v>
      </c>
      <c r="AI3279" s="100" t="str">
        <f ca="1">IF('Inventory Ref Sheet'!AG3279&gt;0,YEAR(TODAY())-'Inventory Ref Sheet'!AG3279,"")</f>
        <v/>
      </c>
      <c r="AJ3279" s="99"/>
      <c r="AK3279" s="60">
        <f>'Inventory Ref Sheet'!AJ3279</f>
        <v>0</v>
      </c>
      <c r="AL3279" s="99"/>
      <c r="AM3279" s="97" t="str">
        <f t="shared" si="173"/>
        <v/>
      </c>
    </row>
    <row r="3280" spans="10:39" x14ac:dyDescent="0.25">
      <c r="J3280" s="59">
        <f>'Inventory Ref Sheet'!AK3280</f>
        <v>0</v>
      </c>
      <c r="K3280" s="59">
        <f>'Inventory Ref Sheet'!AL3280</f>
        <v>0</v>
      </c>
      <c r="L3280" s="59">
        <f>'Inventory Ref Sheet'!AM3280</f>
        <v>0</v>
      </c>
      <c r="M3280" s="59">
        <f>'Inventory Ref Sheet'!AP3280</f>
        <v>0</v>
      </c>
      <c r="N3280" s="59">
        <f>'Inventory Ref Sheet'!AQ3280</f>
        <v>0</v>
      </c>
      <c r="O3280" s="100" t="str">
        <f ca="1">IF('Inventory Ref Sheet'!AS3280&gt;0,YEAR(TODAY())-'Inventory Ref Sheet'!AS3280,"")</f>
        <v/>
      </c>
      <c r="P3280" s="95">
        <f>'Inventory Ref Sheet'!AU3280</f>
        <v>0</v>
      </c>
      <c r="Q3280" s="60">
        <f>'Inventory Ref Sheet'!AV3280</f>
        <v>0</v>
      </c>
      <c r="R3280" s="61"/>
      <c r="S3280" s="100" t="str">
        <f t="shared" si="171"/>
        <v/>
      </c>
      <c r="T3280" s="59">
        <f>'Inventory Ref Sheet'!M3280</f>
        <v>0</v>
      </c>
      <c r="U3280" s="102">
        <f>'Inventory Ref Sheet'!N3280</f>
        <v>0</v>
      </c>
      <c r="V3280" s="59">
        <f>'Inventory Ref Sheet'!O3280</f>
        <v>0</v>
      </c>
      <c r="W3280" s="59">
        <f>'Inventory Ref Sheet'!R3280</f>
        <v>0</v>
      </c>
      <c r="X3280" s="59">
        <f>'Inventory Ref Sheet'!S3280</f>
        <v>0</v>
      </c>
      <c r="Y3280" s="100" t="str">
        <f ca="1">IF('Inventory Ref Sheet'!U3280&gt;0,YEAR(TODAY())-'Inventory Ref Sheet'!U3280,"")</f>
        <v/>
      </c>
      <c r="Z3280" s="95">
        <f>'Inventory Ref Sheet'!W3280</f>
        <v>0</v>
      </c>
      <c r="AA3280" s="60">
        <f>'Inventory Ref Sheet'!X3280</f>
        <v>0</v>
      </c>
      <c r="AB3280" s="61"/>
      <c r="AC3280" s="97" t="str">
        <f t="shared" si="172"/>
        <v/>
      </c>
      <c r="AD3280" s="59">
        <f>'Inventory Ref Sheet'!Y3280</f>
        <v>0</v>
      </c>
      <c r="AE3280" s="59">
        <f>'Inventory Ref Sheet'!Z3280</f>
        <v>0</v>
      </c>
      <c r="AF3280" s="102">
        <f>'Inventory Ref Sheet'!AA3280</f>
        <v>0</v>
      </c>
      <c r="AG3280" s="59">
        <f>'Inventory Ref Sheet'!AD3280</f>
        <v>0</v>
      </c>
      <c r="AH3280" s="59">
        <f>'Inventory Ref Sheet'!AE3280</f>
        <v>0</v>
      </c>
      <c r="AI3280" s="100" t="str">
        <f ca="1">IF('Inventory Ref Sheet'!AG3280&gt;0,YEAR(TODAY())-'Inventory Ref Sheet'!AG3280,"")</f>
        <v/>
      </c>
      <c r="AJ3280" s="99"/>
      <c r="AK3280" s="60">
        <f>'Inventory Ref Sheet'!AJ3280</f>
        <v>0</v>
      </c>
      <c r="AL3280" s="99"/>
      <c r="AM3280" s="97" t="str">
        <f t="shared" si="173"/>
        <v/>
      </c>
    </row>
    <row r="3281" spans="10:39" x14ac:dyDescent="0.25">
      <c r="J3281" s="59">
        <f>'Inventory Ref Sheet'!AK3281</f>
        <v>0</v>
      </c>
      <c r="K3281" s="59">
        <f>'Inventory Ref Sheet'!AL3281</f>
        <v>0</v>
      </c>
      <c r="L3281" s="59">
        <f>'Inventory Ref Sheet'!AM3281</f>
        <v>0</v>
      </c>
      <c r="M3281" s="59">
        <f>'Inventory Ref Sheet'!AP3281</f>
        <v>0</v>
      </c>
      <c r="N3281" s="59">
        <f>'Inventory Ref Sheet'!AQ3281</f>
        <v>0</v>
      </c>
      <c r="O3281" s="100" t="str">
        <f ca="1">IF('Inventory Ref Sheet'!AS3281&gt;0,YEAR(TODAY())-'Inventory Ref Sheet'!AS3281,"")</f>
        <v/>
      </c>
      <c r="P3281" s="95">
        <f>'Inventory Ref Sheet'!AU3281</f>
        <v>0</v>
      </c>
      <c r="Q3281" s="60">
        <f>'Inventory Ref Sheet'!AV3281</f>
        <v>0</v>
      </c>
      <c r="R3281" s="61"/>
      <c r="S3281" s="100" t="str">
        <f t="shared" si="171"/>
        <v/>
      </c>
      <c r="T3281" s="59">
        <f>'Inventory Ref Sheet'!M3281</f>
        <v>0</v>
      </c>
      <c r="U3281" s="102">
        <f>'Inventory Ref Sheet'!N3281</f>
        <v>0</v>
      </c>
      <c r="V3281" s="59">
        <f>'Inventory Ref Sheet'!O3281</f>
        <v>0</v>
      </c>
      <c r="W3281" s="59">
        <f>'Inventory Ref Sheet'!R3281</f>
        <v>0</v>
      </c>
      <c r="X3281" s="59">
        <f>'Inventory Ref Sheet'!S3281</f>
        <v>0</v>
      </c>
      <c r="Y3281" s="100" t="str">
        <f ca="1">IF('Inventory Ref Sheet'!U3281&gt;0,YEAR(TODAY())-'Inventory Ref Sheet'!U3281,"")</f>
        <v/>
      </c>
      <c r="Z3281" s="95">
        <f>'Inventory Ref Sheet'!W3281</f>
        <v>0</v>
      </c>
      <c r="AA3281" s="60">
        <f>'Inventory Ref Sheet'!X3281</f>
        <v>0</v>
      </c>
      <c r="AB3281" s="61"/>
      <c r="AC3281" s="97" t="str">
        <f t="shared" si="172"/>
        <v/>
      </c>
      <c r="AD3281" s="59">
        <f>'Inventory Ref Sheet'!Y3281</f>
        <v>0</v>
      </c>
      <c r="AE3281" s="59">
        <f>'Inventory Ref Sheet'!Z3281</f>
        <v>0</v>
      </c>
      <c r="AF3281" s="102">
        <f>'Inventory Ref Sheet'!AA3281</f>
        <v>0</v>
      </c>
      <c r="AG3281" s="59">
        <f>'Inventory Ref Sheet'!AD3281</f>
        <v>0</v>
      </c>
      <c r="AH3281" s="59">
        <f>'Inventory Ref Sheet'!AE3281</f>
        <v>0</v>
      </c>
      <c r="AI3281" s="100" t="str">
        <f ca="1">IF('Inventory Ref Sheet'!AG3281&gt;0,YEAR(TODAY())-'Inventory Ref Sheet'!AG3281,"")</f>
        <v/>
      </c>
      <c r="AJ3281" s="99"/>
      <c r="AK3281" s="60">
        <f>'Inventory Ref Sheet'!AJ3281</f>
        <v>0</v>
      </c>
      <c r="AL3281" s="99"/>
      <c r="AM3281" s="97" t="str">
        <f t="shared" si="173"/>
        <v/>
      </c>
    </row>
    <row r="3282" spans="10:39" x14ac:dyDescent="0.25">
      <c r="J3282" s="59">
        <f>'Inventory Ref Sheet'!AK3282</f>
        <v>0</v>
      </c>
      <c r="K3282" s="59">
        <f>'Inventory Ref Sheet'!AL3282</f>
        <v>0</v>
      </c>
      <c r="L3282" s="59">
        <f>'Inventory Ref Sheet'!AM3282</f>
        <v>0</v>
      </c>
      <c r="M3282" s="59">
        <f>'Inventory Ref Sheet'!AP3282</f>
        <v>0</v>
      </c>
      <c r="N3282" s="59">
        <f>'Inventory Ref Sheet'!AQ3282</f>
        <v>0</v>
      </c>
      <c r="O3282" s="100" t="str">
        <f ca="1">IF('Inventory Ref Sheet'!AS3282&gt;0,YEAR(TODAY())-'Inventory Ref Sheet'!AS3282,"")</f>
        <v/>
      </c>
      <c r="P3282" s="95">
        <f>'Inventory Ref Sheet'!AU3282</f>
        <v>0</v>
      </c>
      <c r="Q3282" s="60">
        <f>'Inventory Ref Sheet'!AV3282</f>
        <v>0</v>
      </c>
      <c r="R3282" s="61"/>
      <c r="S3282" s="100" t="str">
        <f t="shared" si="171"/>
        <v/>
      </c>
      <c r="T3282" s="59">
        <f>'Inventory Ref Sheet'!M3282</f>
        <v>0</v>
      </c>
      <c r="U3282" s="102">
        <f>'Inventory Ref Sheet'!N3282</f>
        <v>0</v>
      </c>
      <c r="V3282" s="59">
        <f>'Inventory Ref Sheet'!O3282</f>
        <v>0</v>
      </c>
      <c r="W3282" s="59">
        <f>'Inventory Ref Sheet'!R3282</f>
        <v>0</v>
      </c>
      <c r="X3282" s="59">
        <f>'Inventory Ref Sheet'!S3282</f>
        <v>0</v>
      </c>
      <c r="Y3282" s="100" t="str">
        <f ca="1">IF('Inventory Ref Sheet'!U3282&gt;0,YEAR(TODAY())-'Inventory Ref Sheet'!U3282,"")</f>
        <v/>
      </c>
      <c r="Z3282" s="95">
        <f>'Inventory Ref Sheet'!W3282</f>
        <v>0</v>
      </c>
      <c r="AA3282" s="60">
        <f>'Inventory Ref Sheet'!X3282</f>
        <v>0</v>
      </c>
      <c r="AB3282" s="61"/>
      <c r="AC3282" s="97" t="str">
        <f t="shared" si="172"/>
        <v/>
      </c>
      <c r="AD3282" s="59">
        <f>'Inventory Ref Sheet'!Y3282</f>
        <v>0</v>
      </c>
      <c r="AE3282" s="59">
        <f>'Inventory Ref Sheet'!Z3282</f>
        <v>0</v>
      </c>
      <c r="AF3282" s="102">
        <f>'Inventory Ref Sheet'!AA3282</f>
        <v>0</v>
      </c>
      <c r="AG3282" s="59">
        <f>'Inventory Ref Sheet'!AD3282</f>
        <v>0</v>
      </c>
      <c r="AH3282" s="59">
        <f>'Inventory Ref Sheet'!AE3282</f>
        <v>0</v>
      </c>
      <c r="AI3282" s="100" t="str">
        <f ca="1">IF('Inventory Ref Sheet'!AG3282&gt;0,YEAR(TODAY())-'Inventory Ref Sheet'!AG3282,"")</f>
        <v/>
      </c>
      <c r="AJ3282" s="99"/>
      <c r="AK3282" s="60">
        <f>'Inventory Ref Sheet'!AJ3282</f>
        <v>0</v>
      </c>
      <c r="AL3282" s="99"/>
      <c r="AM3282" s="97" t="str">
        <f t="shared" si="173"/>
        <v/>
      </c>
    </row>
    <row r="3283" spans="10:39" x14ac:dyDescent="0.25">
      <c r="J3283" s="59">
        <f>'Inventory Ref Sheet'!AK3283</f>
        <v>0</v>
      </c>
      <c r="K3283" s="59">
        <f>'Inventory Ref Sheet'!AL3283</f>
        <v>0</v>
      </c>
      <c r="L3283" s="59">
        <f>'Inventory Ref Sheet'!AM3283</f>
        <v>0</v>
      </c>
      <c r="M3283" s="59">
        <f>'Inventory Ref Sheet'!AP3283</f>
        <v>0</v>
      </c>
      <c r="N3283" s="59">
        <f>'Inventory Ref Sheet'!AQ3283</f>
        <v>0</v>
      </c>
      <c r="O3283" s="100" t="str">
        <f ca="1">IF('Inventory Ref Sheet'!AS3283&gt;0,YEAR(TODAY())-'Inventory Ref Sheet'!AS3283,"")</f>
        <v/>
      </c>
      <c r="P3283" s="95">
        <f>'Inventory Ref Sheet'!AU3283</f>
        <v>0</v>
      </c>
      <c r="Q3283" s="60">
        <f>'Inventory Ref Sheet'!AV3283</f>
        <v>0</v>
      </c>
      <c r="R3283" s="61"/>
      <c r="S3283" s="100" t="str">
        <f t="shared" si="171"/>
        <v/>
      </c>
      <c r="T3283" s="59">
        <f>'Inventory Ref Sheet'!M3283</f>
        <v>0</v>
      </c>
      <c r="U3283" s="102">
        <f>'Inventory Ref Sheet'!N3283</f>
        <v>0</v>
      </c>
      <c r="V3283" s="59">
        <f>'Inventory Ref Sheet'!O3283</f>
        <v>0</v>
      </c>
      <c r="W3283" s="59">
        <f>'Inventory Ref Sheet'!R3283</f>
        <v>0</v>
      </c>
      <c r="X3283" s="59">
        <f>'Inventory Ref Sheet'!S3283</f>
        <v>0</v>
      </c>
      <c r="Y3283" s="100" t="str">
        <f ca="1">IF('Inventory Ref Sheet'!U3283&gt;0,YEAR(TODAY())-'Inventory Ref Sheet'!U3283,"")</f>
        <v/>
      </c>
      <c r="Z3283" s="95">
        <f>'Inventory Ref Sheet'!W3283</f>
        <v>0</v>
      </c>
      <c r="AA3283" s="60">
        <f>'Inventory Ref Sheet'!X3283</f>
        <v>0</v>
      </c>
      <c r="AB3283" s="61"/>
      <c r="AC3283" s="97" t="str">
        <f t="shared" si="172"/>
        <v/>
      </c>
      <c r="AD3283" s="59">
        <f>'Inventory Ref Sheet'!Y3283</f>
        <v>0</v>
      </c>
      <c r="AE3283" s="59">
        <f>'Inventory Ref Sheet'!Z3283</f>
        <v>0</v>
      </c>
      <c r="AF3283" s="102">
        <f>'Inventory Ref Sheet'!AA3283</f>
        <v>0</v>
      </c>
      <c r="AG3283" s="59">
        <f>'Inventory Ref Sheet'!AD3283</f>
        <v>0</v>
      </c>
      <c r="AH3283" s="59">
        <f>'Inventory Ref Sheet'!AE3283</f>
        <v>0</v>
      </c>
      <c r="AI3283" s="100" t="str">
        <f ca="1">IF('Inventory Ref Sheet'!AG3283&gt;0,YEAR(TODAY())-'Inventory Ref Sheet'!AG3283,"")</f>
        <v/>
      </c>
      <c r="AJ3283" s="99"/>
      <c r="AK3283" s="60">
        <f>'Inventory Ref Sheet'!AJ3283</f>
        <v>0</v>
      </c>
      <c r="AL3283" s="99"/>
      <c r="AM3283" s="97" t="str">
        <f t="shared" si="173"/>
        <v/>
      </c>
    </row>
    <row r="3284" spans="10:39" x14ac:dyDescent="0.25">
      <c r="J3284" s="59">
        <f>'Inventory Ref Sheet'!AK3284</f>
        <v>0</v>
      </c>
      <c r="K3284" s="59">
        <f>'Inventory Ref Sheet'!AL3284</f>
        <v>0</v>
      </c>
      <c r="L3284" s="59">
        <f>'Inventory Ref Sheet'!AM3284</f>
        <v>0</v>
      </c>
      <c r="M3284" s="59">
        <f>'Inventory Ref Sheet'!AP3284</f>
        <v>0</v>
      </c>
      <c r="N3284" s="59">
        <f>'Inventory Ref Sheet'!AQ3284</f>
        <v>0</v>
      </c>
      <c r="O3284" s="100" t="str">
        <f ca="1">IF('Inventory Ref Sheet'!AS3284&gt;0,YEAR(TODAY())-'Inventory Ref Sheet'!AS3284,"")</f>
        <v/>
      </c>
      <c r="P3284" s="95">
        <f>'Inventory Ref Sheet'!AU3284</f>
        <v>0</v>
      </c>
      <c r="Q3284" s="60">
        <f>'Inventory Ref Sheet'!AV3284</f>
        <v>0</v>
      </c>
      <c r="R3284" s="61"/>
      <c r="S3284" s="100" t="str">
        <f t="shared" si="171"/>
        <v/>
      </c>
      <c r="T3284" s="59">
        <f>'Inventory Ref Sheet'!M3284</f>
        <v>0</v>
      </c>
      <c r="U3284" s="102">
        <f>'Inventory Ref Sheet'!N3284</f>
        <v>0</v>
      </c>
      <c r="V3284" s="59">
        <f>'Inventory Ref Sheet'!O3284</f>
        <v>0</v>
      </c>
      <c r="W3284" s="59">
        <f>'Inventory Ref Sheet'!R3284</f>
        <v>0</v>
      </c>
      <c r="X3284" s="59">
        <f>'Inventory Ref Sheet'!S3284</f>
        <v>0</v>
      </c>
      <c r="Y3284" s="100" t="str">
        <f ca="1">IF('Inventory Ref Sheet'!U3284&gt;0,YEAR(TODAY())-'Inventory Ref Sheet'!U3284,"")</f>
        <v/>
      </c>
      <c r="Z3284" s="95">
        <f>'Inventory Ref Sheet'!W3284</f>
        <v>0</v>
      </c>
      <c r="AA3284" s="60">
        <f>'Inventory Ref Sheet'!X3284</f>
        <v>0</v>
      </c>
      <c r="AB3284" s="61"/>
      <c r="AC3284" s="97" t="str">
        <f t="shared" si="172"/>
        <v/>
      </c>
      <c r="AD3284" s="59">
        <f>'Inventory Ref Sheet'!Y3284</f>
        <v>0</v>
      </c>
      <c r="AE3284" s="59">
        <f>'Inventory Ref Sheet'!Z3284</f>
        <v>0</v>
      </c>
      <c r="AF3284" s="102">
        <f>'Inventory Ref Sheet'!AA3284</f>
        <v>0</v>
      </c>
      <c r="AG3284" s="59">
        <f>'Inventory Ref Sheet'!AD3284</f>
        <v>0</v>
      </c>
      <c r="AH3284" s="59">
        <f>'Inventory Ref Sheet'!AE3284</f>
        <v>0</v>
      </c>
      <c r="AI3284" s="100" t="str">
        <f ca="1">IF('Inventory Ref Sheet'!AG3284&gt;0,YEAR(TODAY())-'Inventory Ref Sheet'!AG3284,"")</f>
        <v/>
      </c>
      <c r="AJ3284" s="99"/>
      <c r="AK3284" s="60">
        <f>'Inventory Ref Sheet'!AJ3284</f>
        <v>0</v>
      </c>
      <c r="AL3284" s="99"/>
      <c r="AM3284" s="97" t="str">
        <f t="shared" si="173"/>
        <v/>
      </c>
    </row>
    <row r="3285" spans="10:39" x14ac:dyDescent="0.25">
      <c r="J3285" s="59">
        <f>'Inventory Ref Sheet'!AK3285</f>
        <v>0</v>
      </c>
      <c r="K3285" s="59">
        <f>'Inventory Ref Sheet'!AL3285</f>
        <v>0</v>
      </c>
      <c r="L3285" s="59">
        <f>'Inventory Ref Sheet'!AM3285</f>
        <v>0</v>
      </c>
      <c r="M3285" s="59">
        <f>'Inventory Ref Sheet'!AP3285</f>
        <v>0</v>
      </c>
      <c r="N3285" s="59">
        <f>'Inventory Ref Sheet'!AQ3285</f>
        <v>0</v>
      </c>
      <c r="O3285" s="100" t="str">
        <f ca="1">IF('Inventory Ref Sheet'!AS3285&gt;0,YEAR(TODAY())-'Inventory Ref Sheet'!AS3285,"")</f>
        <v/>
      </c>
      <c r="P3285" s="95">
        <f>'Inventory Ref Sheet'!AU3285</f>
        <v>0</v>
      </c>
      <c r="Q3285" s="60">
        <f>'Inventory Ref Sheet'!AV3285</f>
        <v>0</v>
      </c>
      <c r="R3285" s="61"/>
      <c r="S3285" s="100" t="str">
        <f t="shared" si="171"/>
        <v/>
      </c>
      <c r="T3285" s="59">
        <f>'Inventory Ref Sheet'!M3285</f>
        <v>0</v>
      </c>
      <c r="U3285" s="102">
        <f>'Inventory Ref Sheet'!N3285</f>
        <v>0</v>
      </c>
      <c r="V3285" s="59">
        <f>'Inventory Ref Sheet'!O3285</f>
        <v>0</v>
      </c>
      <c r="W3285" s="59">
        <f>'Inventory Ref Sheet'!R3285</f>
        <v>0</v>
      </c>
      <c r="X3285" s="59">
        <f>'Inventory Ref Sheet'!S3285</f>
        <v>0</v>
      </c>
      <c r="Y3285" s="100" t="str">
        <f ca="1">IF('Inventory Ref Sheet'!U3285&gt;0,YEAR(TODAY())-'Inventory Ref Sheet'!U3285,"")</f>
        <v/>
      </c>
      <c r="Z3285" s="95">
        <f>'Inventory Ref Sheet'!W3285</f>
        <v>0</v>
      </c>
      <c r="AA3285" s="60">
        <f>'Inventory Ref Sheet'!X3285</f>
        <v>0</v>
      </c>
      <c r="AB3285" s="61"/>
      <c r="AC3285" s="97" t="str">
        <f t="shared" si="172"/>
        <v/>
      </c>
      <c r="AD3285" s="59">
        <f>'Inventory Ref Sheet'!Y3285</f>
        <v>0</v>
      </c>
      <c r="AE3285" s="59">
        <f>'Inventory Ref Sheet'!Z3285</f>
        <v>0</v>
      </c>
      <c r="AF3285" s="102">
        <f>'Inventory Ref Sheet'!AA3285</f>
        <v>0</v>
      </c>
      <c r="AG3285" s="59">
        <f>'Inventory Ref Sheet'!AD3285</f>
        <v>0</v>
      </c>
      <c r="AH3285" s="59">
        <f>'Inventory Ref Sheet'!AE3285</f>
        <v>0</v>
      </c>
      <c r="AI3285" s="100" t="str">
        <f ca="1">IF('Inventory Ref Sheet'!AG3285&gt;0,YEAR(TODAY())-'Inventory Ref Sheet'!AG3285,"")</f>
        <v/>
      </c>
      <c r="AJ3285" s="99"/>
      <c r="AK3285" s="60">
        <f>'Inventory Ref Sheet'!AJ3285</f>
        <v>0</v>
      </c>
      <c r="AL3285" s="99"/>
      <c r="AM3285" s="97" t="str">
        <f t="shared" si="173"/>
        <v/>
      </c>
    </row>
    <row r="3286" spans="10:39" x14ac:dyDescent="0.25">
      <c r="J3286" s="59">
        <f>'Inventory Ref Sheet'!AK3286</f>
        <v>0</v>
      </c>
      <c r="K3286" s="59">
        <f>'Inventory Ref Sheet'!AL3286</f>
        <v>0</v>
      </c>
      <c r="L3286" s="59">
        <f>'Inventory Ref Sheet'!AM3286</f>
        <v>0</v>
      </c>
      <c r="M3286" s="59">
        <f>'Inventory Ref Sheet'!AP3286</f>
        <v>0</v>
      </c>
      <c r="N3286" s="59">
        <f>'Inventory Ref Sheet'!AQ3286</f>
        <v>0</v>
      </c>
      <c r="O3286" s="100" t="str">
        <f ca="1">IF('Inventory Ref Sheet'!AS3286&gt;0,YEAR(TODAY())-'Inventory Ref Sheet'!AS3286,"")</f>
        <v/>
      </c>
      <c r="P3286" s="95">
        <f>'Inventory Ref Sheet'!AU3286</f>
        <v>0</v>
      </c>
      <c r="Q3286" s="60">
        <f>'Inventory Ref Sheet'!AV3286</f>
        <v>0</v>
      </c>
      <c r="R3286" s="61"/>
      <c r="S3286" s="100" t="str">
        <f t="shared" si="171"/>
        <v/>
      </c>
      <c r="T3286" s="59">
        <f>'Inventory Ref Sheet'!M3286</f>
        <v>0</v>
      </c>
      <c r="U3286" s="102">
        <f>'Inventory Ref Sheet'!N3286</f>
        <v>0</v>
      </c>
      <c r="V3286" s="59">
        <f>'Inventory Ref Sheet'!O3286</f>
        <v>0</v>
      </c>
      <c r="W3286" s="59">
        <f>'Inventory Ref Sheet'!R3286</f>
        <v>0</v>
      </c>
      <c r="X3286" s="59">
        <f>'Inventory Ref Sheet'!S3286</f>
        <v>0</v>
      </c>
      <c r="Y3286" s="100" t="str">
        <f ca="1">IF('Inventory Ref Sheet'!U3286&gt;0,YEAR(TODAY())-'Inventory Ref Sheet'!U3286,"")</f>
        <v/>
      </c>
      <c r="Z3286" s="95">
        <f>'Inventory Ref Sheet'!W3286</f>
        <v>0</v>
      </c>
      <c r="AA3286" s="60">
        <f>'Inventory Ref Sheet'!X3286</f>
        <v>0</v>
      </c>
      <c r="AB3286" s="61"/>
      <c r="AC3286" s="97" t="str">
        <f t="shared" si="172"/>
        <v/>
      </c>
      <c r="AD3286" s="59">
        <f>'Inventory Ref Sheet'!Y3286</f>
        <v>0</v>
      </c>
      <c r="AE3286" s="59">
        <f>'Inventory Ref Sheet'!Z3286</f>
        <v>0</v>
      </c>
      <c r="AF3286" s="102">
        <f>'Inventory Ref Sheet'!AA3286</f>
        <v>0</v>
      </c>
      <c r="AG3286" s="59">
        <f>'Inventory Ref Sheet'!AD3286</f>
        <v>0</v>
      </c>
      <c r="AH3286" s="59">
        <f>'Inventory Ref Sheet'!AE3286</f>
        <v>0</v>
      </c>
      <c r="AI3286" s="100" t="str">
        <f ca="1">IF('Inventory Ref Sheet'!AG3286&gt;0,YEAR(TODAY())-'Inventory Ref Sheet'!AG3286,"")</f>
        <v/>
      </c>
      <c r="AJ3286" s="99"/>
      <c r="AK3286" s="60">
        <f>'Inventory Ref Sheet'!AJ3286</f>
        <v>0</v>
      </c>
      <c r="AL3286" s="99"/>
      <c r="AM3286" s="97" t="str">
        <f t="shared" si="173"/>
        <v/>
      </c>
    </row>
    <row r="3287" spans="10:39" x14ac:dyDescent="0.25">
      <c r="J3287" s="59">
        <f>'Inventory Ref Sheet'!AK3287</f>
        <v>0</v>
      </c>
      <c r="K3287" s="59">
        <f>'Inventory Ref Sheet'!AL3287</f>
        <v>0</v>
      </c>
      <c r="L3287" s="59">
        <f>'Inventory Ref Sheet'!AM3287</f>
        <v>0</v>
      </c>
      <c r="M3287" s="59">
        <f>'Inventory Ref Sheet'!AP3287</f>
        <v>0</v>
      </c>
      <c r="N3287" s="59">
        <f>'Inventory Ref Sheet'!AQ3287</f>
        <v>0</v>
      </c>
      <c r="O3287" s="100" t="str">
        <f ca="1">IF('Inventory Ref Sheet'!AS3287&gt;0,YEAR(TODAY())-'Inventory Ref Sheet'!AS3287,"")</f>
        <v/>
      </c>
      <c r="P3287" s="95">
        <f>'Inventory Ref Sheet'!AU3287</f>
        <v>0</v>
      </c>
      <c r="Q3287" s="60">
        <f>'Inventory Ref Sheet'!AV3287</f>
        <v>0</v>
      </c>
      <c r="R3287" s="61"/>
      <c r="S3287" s="100" t="str">
        <f t="shared" si="171"/>
        <v/>
      </c>
      <c r="T3287" s="59">
        <f>'Inventory Ref Sheet'!M3287</f>
        <v>0</v>
      </c>
      <c r="U3287" s="102">
        <f>'Inventory Ref Sheet'!N3287</f>
        <v>0</v>
      </c>
      <c r="V3287" s="59">
        <f>'Inventory Ref Sheet'!O3287</f>
        <v>0</v>
      </c>
      <c r="W3287" s="59">
        <f>'Inventory Ref Sheet'!R3287</f>
        <v>0</v>
      </c>
      <c r="X3287" s="59">
        <f>'Inventory Ref Sheet'!S3287</f>
        <v>0</v>
      </c>
      <c r="Y3287" s="100" t="str">
        <f ca="1">IF('Inventory Ref Sheet'!U3287&gt;0,YEAR(TODAY())-'Inventory Ref Sheet'!U3287,"")</f>
        <v/>
      </c>
      <c r="Z3287" s="95">
        <f>'Inventory Ref Sheet'!W3287</f>
        <v>0</v>
      </c>
      <c r="AA3287" s="60">
        <f>'Inventory Ref Sheet'!X3287</f>
        <v>0</v>
      </c>
      <c r="AB3287" s="61"/>
      <c r="AC3287" s="97" t="str">
        <f t="shared" si="172"/>
        <v/>
      </c>
      <c r="AD3287" s="59">
        <f>'Inventory Ref Sheet'!Y3287</f>
        <v>0</v>
      </c>
      <c r="AE3287" s="59">
        <f>'Inventory Ref Sheet'!Z3287</f>
        <v>0</v>
      </c>
      <c r="AF3287" s="102">
        <f>'Inventory Ref Sheet'!AA3287</f>
        <v>0</v>
      </c>
      <c r="AG3287" s="59">
        <f>'Inventory Ref Sheet'!AD3287</f>
        <v>0</v>
      </c>
      <c r="AH3287" s="59">
        <f>'Inventory Ref Sheet'!AE3287</f>
        <v>0</v>
      </c>
      <c r="AI3287" s="100" t="str">
        <f ca="1">IF('Inventory Ref Sheet'!AG3287&gt;0,YEAR(TODAY())-'Inventory Ref Sheet'!AG3287,"")</f>
        <v/>
      </c>
      <c r="AJ3287" s="99"/>
      <c r="AK3287" s="60">
        <f>'Inventory Ref Sheet'!AJ3287</f>
        <v>0</v>
      </c>
      <c r="AL3287" s="99"/>
      <c r="AM3287" s="97" t="str">
        <f t="shared" si="173"/>
        <v/>
      </c>
    </row>
    <row r="3288" spans="10:39" x14ac:dyDescent="0.25">
      <c r="J3288" s="59">
        <f>'Inventory Ref Sheet'!AK3288</f>
        <v>0</v>
      </c>
      <c r="K3288" s="59">
        <f>'Inventory Ref Sheet'!AL3288</f>
        <v>0</v>
      </c>
      <c r="L3288" s="59">
        <f>'Inventory Ref Sheet'!AM3288</f>
        <v>0</v>
      </c>
      <c r="M3288" s="59">
        <f>'Inventory Ref Sheet'!AP3288</f>
        <v>0</v>
      </c>
      <c r="N3288" s="59">
        <f>'Inventory Ref Sheet'!AQ3288</f>
        <v>0</v>
      </c>
      <c r="O3288" s="100" t="str">
        <f ca="1">IF('Inventory Ref Sheet'!AS3288&gt;0,YEAR(TODAY())-'Inventory Ref Sheet'!AS3288,"")</f>
        <v/>
      </c>
      <c r="P3288" s="95">
        <f>'Inventory Ref Sheet'!AU3288</f>
        <v>0</v>
      </c>
      <c r="Q3288" s="60">
        <f>'Inventory Ref Sheet'!AV3288</f>
        <v>0</v>
      </c>
      <c r="R3288" s="61"/>
      <c r="S3288" s="100" t="str">
        <f t="shared" si="171"/>
        <v/>
      </c>
      <c r="T3288" s="59">
        <f>'Inventory Ref Sheet'!M3288</f>
        <v>0</v>
      </c>
      <c r="U3288" s="102">
        <f>'Inventory Ref Sheet'!N3288</f>
        <v>0</v>
      </c>
      <c r="V3288" s="59">
        <f>'Inventory Ref Sheet'!O3288</f>
        <v>0</v>
      </c>
      <c r="W3288" s="59">
        <f>'Inventory Ref Sheet'!R3288</f>
        <v>0</v>
      </c>
      <c r="X3288" s="59">
        <f>'Inventory Ref Sheet'!S3288</f>
        <v>0</v>
      </c>
      <c r="Y3288" s="100" t="str">
        <f ca="1">IF('Inventory Ref Sheet'!U3288&gt;0,YEAR(TODAY())-'Inventory Ref Sheet'!U3288,"")</f>
        <v/>
      </c>
      <c r="Z3288" s="95">
        <f>'Inventory Ref Sheet'!W3288</f>
        <v>0</v>
      </c>
      <c r="AA3288" s="60">
        <f>'Inventory Ref Sheet'!X3288</f>
        <v>0</v>
      </c>
      <c r="AB3288" s="61"/>
      <c r="AC3288" s="97" t="str">
        <f t="shared" si="172"/>
        <v/>
      </c>
      <c r="AD3288" s="59">
        <f>'Inventory Ref Sheet'!Y3288</f>
        <v>0</v>
      </c>
      <c r="AE3288" s="59">
        <f>'Inventory Ref Sheet'!Z3288</f>
        <v>0</v>
      </c>
      <c r="AF3288" s="102">
        <f>'Inventory Ref Sheet'!AA3288</f>
        <v>0</v>
      </c>
      <c r="AG3288" s="59">
        <f>'Inventory Ref Sheet'!AD3288</f>
        <v>0</v>
      </c>
      <c r="AH3288" s="59">
        <f>'Inventory Ref Sheet'!AE3288</f>
        <v>0</v>
      </c>
      <c r="AI3288" s="100" t="str">
        <f ca="1">IF('Inventory Ref Sheet'!AG3288&gt;0,YEAR(TODAY())-'Inventory Ref Sheet'!AG3288,"")</f>
        <v/>
      </c>
      <c r="AJ3288" s="99"/>
      <c r="AK3288" s="60">
        <f>'Inventory Ref Sheet'!AJ3288</f>
        <v>0</v>
      </c>
      <c r="AL3288" s="99"/>
      <c r="AM3288" s="97" t="str">
        <f t="shared" si="173"/>
        <v/>
      </c>
    </row>
    <row r="3289" spans="10:39" x14ac:dyDescent="0.25">
      <c r="J3289" s="59">
        <f>'Inventory Ref Sheet'!AK3289</f>
        <v>0</v>
      </c>
      <c r="K3289" s="59">
        <f>'Inventory Ref Sheet'!AL3289</f>
        <v>0</v>
      </c>
      <c r="L3289" s="59">
        <f>'Inventory Ref Sheet'!AM3289</f>
        <v>0</v>
      </c>
      <c r="M3289" s="59">
        <f>'Inventory Ref Sheet'!AP3289</f>
        <v>0</v>
      </c>
      <c r="N3289" s="59">
        <f>'Inventory Ref Sheet'!AQ3289</f>
        <v>0</v>
      </c>
      <c r="O3289" s="100" t="str">
        <f ca="1">IF('Inventory Ref Sheet'!AS3289&gt;0,YEAR(TODAY())-'Inventory Ref Sheet'!AS3289,"")</f>
        <v/>
      </c>
      <c r="P3289" s="95">
        <f>'Inventory Ref Sheet'!AU3289</f>
        <v>0</v>
      </c>
      <c r="Q3289" s="60">
        <f>'Inventory Ref Sheet'!AV3289</f>
        <v>0</v>
      </c>
      <c r="R3289" s="61"/>
      <c r="S3289" s="100" t="str">
        <f t="shared" si="171"/>
        <v/>
      </c>
      <c r="T3289" s="59">
        <f>'Inventory Ref Sheet'!M3289</f>
        <v>0</v>
      </c>
      <c r="U3289" s="102">
        <f>'Inventory Ref Sheet'!N3289</f>
        <v>0</v>
      </c>
      <c r="V3289" s="59">
        <f>'Inventory Ref Sheet'!O3289</f>
        <v>0</v>
      </c>
      <c r="W3289" s="59">
        <f>'Inventory Ref Sheet'!R3289</f>
        <v>0</v>
      </c>
      <c r="X3289" s="59">
        <f>'Inventory Ref Sheet'!S3289</f>
        <v>0</v>
      </c>
      <c r="Y3289" s="100" t="str">
        <f ca="1">IF('Inventory Ref Sheet'!U3289&gt;0,YEAR(TODAY())-'Inventory Ref Sheet'!U3289,"")</f>
        <v/>
      </c>
      <c r="Z3289" s="95">
        <f>'Inventory Ref Sheet'!W3289</f>
        <v>0</v>
      </c>
      <c r="AA3289" s="60">
        <f>'Inventory Ref Sheet'!X3289</f>
        <v>0</v>
      </c>
      <c r="AB3289" s="61"/>
      <c r="AC3289" s="97" t="str">
        <f t="shared" si="172"/>
        <v/>
      </c>
      <c r="AD3289" s="59">
        <f>'Inventory Ref Sheet'!Y3289</f>
        <v>0</v>
      </c>
      <c r="AE3289" s="59">
        <f>'Inventory Ref Sheet'!Z3289</f>
        <v>0</v>
      </c>
      <c r="AF3289" s="102">
        <f>'Inventory Ref Sheet'!AA3289</f>
        <v>0</v>
      </c>
      <c r="AG3289" s="59">
        <f>'Inventory Ref Sheet'!AD3289</f>
        <v>0</v>
      </c>
      <c r="AH3289" s="59">
        <f>'Inventory Ref Sheet'!AE3289</f>
        <v>0</v>
      </c>
      <c r="AI3289" s="100" t="str">
        <f ca="1">IF('Inventory Ref Sheet'!AG3289&gt;0,YEAR(TODAY())-'Inventory Ref Sheet'!AG3289,"")</f>
        <v/>
      </c>
      <c r="AJ3289" s="99"/>
      <c r="AK3289" s="60">
        <f>'Inventory Ref Sheet'!AJ3289</f>
        <v>0</v>
      </c>
      <c r="AL3289" s="99"/>
      <c r="AM3289" s="97" t="str">
        <f t="shared" si="173"/>
        <v/>
      </c>
    </row>
    <row r="3290" spans="10:39" x14ac:dyDescent="0.25">
      <c r="J3290" s="59">
        <f>'Inventory Ref Sheet'!AK3290</f>
        <v>0</v>
      </c>
      <c r="K3290" s="59">
        <f>'Inventory Ref Sheet'!AL3290</f>
        <v>0</v>
      </c>
      <c r="L3290" s="59">
        <f>'Inventory Ref Sheet'!AM3290</f>
        <v>0</v>
      </c>
      <c r="M3290" s="59">
        <f>'Inventory Ref Sheet'!AP3290</f>
        <v>0</v>
      </c>
      <c r="N3290" s="59">
        <f>'Inventory Ref Sheet'!AQ3290</f>
        <v>0</v>
      </c>
      <c r="O3290" s="100" t="str">
        <f ca="1">IF('Inventory Ref Sheet'!AS3290&gt;0,YEAR(TODAY())-'Inventory Ref Sheet'!AS3290,"")</f>
        <v/>
      </c>
      <c r="P3290" s="95">
        <f>'Inventory Ref Sheet'!AU3290</f>
        <v>0</v>
      </c>
      <c r="Q3290" s="60">
        <f>'Inventory Ref Sheet'!AV3290</f>
        <v>0</v>
      </c>
      <c r="R3290" s="61"/>
      <c r="S3290" s="100" t="str">
        <f t="shared" si="171"/>
        <v/>
      </c>
      <c r="T3290" s="59">
        <f>'Inventory Ref Sheet'!M3290</f>
        <v>0</v>
      </c>
      <c r="U3290" s="102">
        <f>'Inventory Ref Sheet'!N3290</f>
        <v>0</v>
      </c>
      <c r="V3290" s="59">
        <f>'Inventory Ref Sheet'!O3290</f>
        <v>0</v>
      </c>
      <c r="W3290" s="59">
        <f>'Inventory Ref Sheet'!R3290</f>
        <v>0</v>
      </c>
      <c r="X3290" s="59">
        <f>'Inventory Ref Sheet'!S3290</f>
        <v>0</v>
      </c>
      <c r="Y3290" s="100" t="str">
        <f ca="1">IF('Inventory Ref Sheet'!U3290&gt;0,YEAR(TODAY())-'Inventory Ref Sheet'!U3290,"")</f>
        <v/>
      </c>
      <c r="Z3290" s="95">
        <f>'Inventory Ref Sheet'!W3290</f>
        <v>0</v>
      </c>
      <c r="AA3290" s="60">
        <f>'Inventory Ref Sheet'!X3290</f>
        <v>0</v>
      </c>
      <c r="AB3290" s="61"/>
      <c r="AC3290" s="97" t="str">
        <f t="shared" si="172"/>
        <v/>
      </c>
      <c r="AD3290" s="59">
        <f>'Inventory Ref Sheet'!Y3290</f>
        <v>0</v>
      </c>
      <c r="AE3290" s="59">
        <f>'Inventory Ref Sheet'!Z3290</f>
        <v>0</v>
      </c>
      <c r="AF3290" s="102">
        <f>'Inventory Ref Sheet'!AA3290</f>
        <v>0</v>
      </c>
      <c r="AG3290" s="59">
        <f>'Inventory Ref Sheet'!AD3290</f>
        <v>0</v>
      </c>
      <c r="AH3290" s="59">
        <f>'Inventory Ref Sheet'!AE3290</f>
        <v>0</v>
      </c>
      <c r="AI3290" s="100" t="str">
        <f ca="1">IF('Inventory Ref Sheet'!AG3290&gt;0,YEAR(TODAY())-'Inventory Ref Sheet'!AG3290,"")</f>
        <v/>
      </c>
      <c r="AJ3290" s="99"/>
      <c r="AK3290" s="60">
        <f>'Inventory Ref Sheet'!AJ3290</f>
        <v>0</v>
      </c>
      <c r="AL3290" s="99"/>
      <c r="AM3290" s="97" t="str">
        <f t="shared" si="173"/>
        <v/>
      </c>
    </row>
    <row r="3291" spans="10:39" x14ac:dyDescent="0.25">
      <c r="J3291" s="59">
        <f>'Inventory Ref Sheet'!AK3291</f>
        <v>0</v>
      </c>
      <c r="K3291" s="59">
        <f>'Inventory Ref Sheet'!AL3291</f>
        <v>0</v>
      </c>
      <c r="L3291" s="59">
        <f>'Inventory Ref Sheet'!AM3291</f>
        <v>0</v>
      </c>
      <c r="M3291" s="59">
        <f>'Inventory Ref Sheet'!AP3291</f>
        <v>0</v>
      </c>
      <c r="N3291" s="59">
        <f>'Inventory Ref Sheet'!AQ3291</f>
        <v>0</v>
      </c>
      <c r="O3291" s="100" t="str">
        <f ca="1">IF('Inventory Ref Sheet'!AS3291&gt;0,YEAR(TODAY())-'Inventory Ref Sheet'!AS3291,"")</f>
        <v/>
      </c>
      <c r="P3291" s="95">
        <f>'Inventory Ref Sheet'!AU3291</f>
        <v>0</v>
      </c>
      <c r="Q3291" s="60">
        <f>'Inventory Ref Sheet'!AV3291</f>
        <v>0</v>
      </c>
      <c r="R3291" s="61"/>
      <c r="S3291" s="100" t="str">
        <f t="shared" si="171"/>
        <v/>
      </c>
      <c r="T3291" s="59">
        <f>'Inventory Ref Sheet'!M3291</f>
        <v>0</v>
      </c>
      <c r="U3291" s="102">
        <f>'Inventory Ref Sheet'!N3291</f>
        <v>0</v>
      </c>
      <c r="V3291" s="59">
        <f>'Inventory Ref Sheet'!O3291</f>
        <v>0</v>
      </c>
      <c r="W3291" s="59">
        <f>'Inventory Ref Sheet'!R3291</f>
        <v>0</v>
      </c>
      <c r="X3291" s="59">
        <f>'Inventory Ref Sheet'!S3291</f>
        <v>0</v>
      </c>
      <c r="Y3291" s="100" t="str">
        <f ca="1">IF('Inventory Ref Sheet'!U3291&gt;0,YEAR(TODAY())-'Inventory Ref Sheet'!U3291,"")</f>
        <v/>
      </c>
      <c r="Z3291" s="95">
        <f>'Inventory Ref Sheet'!W3291</f>
        <v>0</v>
      </c>
      <c r="AA3291" s="60">
        <f>'Inventory Ref Sheet'!X3291</f>
        <v>0</v>
      </c>
      <c r="AB3291" s="61"/>
      <c r="AC3291" s="97" t="str">
        <f t="shared" si="172"/>
        <v/>
      </c>
      <c r="AD3291" s="59">
        <f>'Inventory Ref Sheet'!Y3291</f>
        <v>0</v>
      </c>
      <c r="AE3291" s="59">
        <f>'Inventory Ref Sheet'!Z3291</f>
        <v>0</v>
      </c>
      <c r="AF3291" s="102">
        <f>'Inventory Ref Sheet'!AA3291</f>
        <v>0</v>
      </c>
      <c r="AG3291" s="59">
        <f>'Inventory Ref Sheet'!AD3291</f>
        <v>0</v>
      </c>
      <c r="AH3291" s="59">
        <f>'Inventory Ref Sheet'!AE3291</f>
        <v>0</v>
      </c>
      <c r="AI3291" s="100" t="str">
        <f ca="1">IF('Inventory Ref Sheet'!AG3291&gt;0,YEAR(TODAY())-'Inventory Ref Sheet'!AG3291,"")</f>
        <v/>
      </c>
      <c r="AJ3291" s="99"/>
      <c r="AK3291" s="60">
        <f>'Inventory Ref Sheet'!AJ3291</f>
        <v>0</v>
      </c>
      <c r="AL3291" s="99"/>
      <c r="AM3291" s="97" t="str">
        <f t="shared" si="173"/>
        <v/>
      </c>
    </row>
    <row r="3292" spans="10:39" x14ac:dyDescent="0.25">
      <c r="J3292" s="59">
        <f>'Inventory Ref Sheet'!AK3292</f>
        <v>0</v>
      </c>
      <c r="K3292" s="59">
        <f>'Inventory Ref Sheet'!AL3292</f>
        <v>0</v>
      </c>
      <c r="L3292" s="59">
        <f>'Inventory Ref Sheet'!AM3292</f>
        <v>0</v>
      </c>
      <c r="M3292" s="59">
        <f>'Inventory Ref Sheet'!AP3292</f>
        <v>0</v>
      </c>
      <c r="N3292" s="59">
        <f>'Inventory Ref Sheet'!AQ3292</f>
        <v>0</v>
      </c>
      <c r="O3292" s="100" t="str">
        <f ca="1">IF('Inventory Ref Sheet'!AS3292&gt;0,YEAR(TODAY())-'Inventory Ref Sheet'!AS3292,"")</f>
        <v/>
      </c>
      <c r="P3292" s="95">
        <f>'Inventory Ref Sheet'!AU3292</f>
        <v>0</v>
      </c>
      <c r="Q3292" s="60">
        <f>'Inventory Ref Sheet'!AV3292</f>
        <v>0</v>
      </c>
      <c r="R3292" s="61"/>
      <c r="S3292" s="100" t="str">
        <f t="shared" si="171"/>
        <v/>
      </c>
      <c r="T3292" s="59">
        <f>'Inventory Ref Sheet'!M3292</f>
        <v>0</v>
      </c>
      <c r="U3292" s="102">
        <f>'Inventory Ref Sheet'!N3292</f>
        <v>0</v>
      </c>
      <c r="V3292" s="59">
        <f>'Inventory Ref Sheet'!O3292</f>
        <v>0</v>
      </c>
      <c r="W3292" s="59">
        <f>'Inventory Ref Sheet'!R3292</f>
        <v>0</v>
      </c>
      <c r="X3292" s="59">
        <f>'Inventory Ref Sheet'!S3292</f>
        <v>0</v>
      </c>
      <c r="Y3292" s="100" t="str">
        <f ca="1">IF('Inventory Ref Sheet'!U3292&gt;0,YEAR(TODAY())-'Inventory Ref Sheet'!U3292,"")</f>
        <v/>
      </c>
      <c r="Z3292" s="95">
        <f>'Inventory Ref Sheet'!W3292</f>
        <v>0</v>
      </c>
      <c r="AA3292" s="60">
        <f>'Inventory Ref Sheet'!X3292</f>
        <v>0</v>
      </c>
      <c r="AB3292" s="61"/>
      <c r="AC3292" s="97" t="str">
        <f t="shared" si="172"/>
        <v/>
      </c>
      <c r="AD3292" s="59">
        <f>'Inventory Ref Sheet'!Y3292</f>
        <v>0</v>
      </c>
      <c r="AE3292" s="59">
        <f>'Inventory Ref Sheet'!Z3292</f>
        <v>0</v>
      </c>
      <c r="AF3292" s="102">
        <f>'Inventory Ref Sheet'!AA3292</f>
        <v>0</v>
      </c>
      <c r="AG3292" s="59">
        <f>'Inventory Ref Sheet'!AD3292</f>
        <v>0</v>
      </c>
      <c r="AH3292" s="59">
        <f>'Inventory Ref Sheet'!AE3292</f>
        <v>0</v>
      </c>
      <c r="AI3292" s="100" t="str">
        <f ca="1">IF('Inventory Ref Sheet'!AG3292&gt;0,YEAR(TODAY())-'Inventory Ref Sheet'!AG3292,"")</f>
        <v/>
      </c>
      <c r="AJ3292" s="99"/>
      <c r="AK3292" s="60">
        <f>'Inventory Ref Sheet'!AJ3292</f>
        <v>0</v>
      </c>
      <c r="AL3292" s="99"/>
      <c r="AM3292" s="97" t="str">
        <f t="shared" si="173"/>
        <v/>
      </c>
    </row>
    <row r="3293" spans="10:39" x14ac:dyDescent="0.25">
      <c r="J3293" s="59">
        <f>'Inventory Ref Sheet'!AK3293</f>
        <v>0</v>
      </c>
      <c r="K3293" s="59">
        <f>'Inventory Ref Sheet'!AL3293</f>
        <v>0</v>
      </c>
      <c r="L3293" s="59">
        <f>'Inventory Ref Sheet'!AM3293</f>
        <v>0</v>
      </c>
      <c r="M3293" s="59">
        <f>'Inventory Ref Sheet'!AP3293</f>
        <v>0</v>
      </c>
      <c r="N3293" s="59">
        <f>'Inventory Ref Sheet'!AQ3293</f>
        <v>0</v>
      </c>
      <c r="O3293" s="100" t="str">
        <f ca="1">IF('Inventory Ref Sheet'!AS3293&gt;0,YEAR(TODAY())-'Inventory Ref Sheet'!AS3293,"")</f>
        <v/>
      </c>
      <c r="P3293" s="95">
        <f>'Inventory Ref Sheet'!AU3293</f>
        <v>0</v>
      </c>
      <c r="Q3293" s="60">
        <f>'Inventory Ref Sheet'!AV3293</f>
        <v>0</v>
      </c>
      <c r="R3293" s="61"/>
      <c r="S3293" s="100" t="str">
        <f t="shared" si="171"/>
        <v/>
      </c>
      <c r="T3293" s="59">
        <f>'Inventory Ref Sheet'!M3293</f>
        <v>0</v>
      </c>
      <c r="U3293" s="102">
        <f>'Inventory Ref Sheet'!N3293</f>
        <v>0</v>
      </c>
      <c r="V3293" s="59">
        <f>'Inventory Ref Sheet'!O3293</f>
        <v>0</v>
      </c>
      <c r="W3293" s="59">
        <f>'Inventory Ref Sheet'!R3293</f>
        <v>0</v>
      </c>
      <c r="X3293" s="59">
        <f>'Inventory Ref Sheet'!S3293</f>
        <v>0</v>
      </c>
      <c r="Y3293" s="100" t="str">
        <f ca="1">IF('Inventory Ref Sheet'!U3293&gt;0,YEAR(TODAY())-'Inventory Ref Sheet'!U3293,"")</f>
        <v/>
      </c>
      <c r="Z3293" s="95">
        <f>'Inventory Ref Sheet'!W3293</f>
        <v>0</v>
      </c>
      <c r="AA3293" s="60">
        <f>'Inventory Ref Sheet'!X3293</f>
        <v>0</v>
      </c>
      <c r="AB3293" s="61"/>
      <c r="AC3293" s="97" t="str">
        <f t="shared" si="172"/>
        <v/>
      </c>
      <c r="AD3293" s="59">
        <f>'Inventory Ref Sheet'!Y3293</f>
        <v>0</v>
      </c>
      <c r="AE3293" s="59">
        <f>'Inventory Ref Sheet'!Z3293</f>
        <v>0</v>
      </c>
      <c r="AF3293" s="102">
        <f>'Inventory Ref Sheet'!AA3293</f>
        <v>0</v>
      </c>
      <c r="AG3293" s="59">
        <f>'Inventory Ref Sheet'!AD3293</f>
        <v>0</v>
      </c>
      <c r="AH3293" s="59">
        <f>'Inventory Ref Sheet'!AE3293</f>
        <v>0</v>
      </c>
      <c r="AI3293" s="100" t="str">
        <f ca="1">IF('Inventory Ref Sheet'!AG3293&gt;0,YEAR(TODAY())-'Inventory Ref Sheet'!AG3293,"")</f>
        <v/>
      </c>
      <c r="AJ3293" s="99"/>
      <c r="AK3293" s="60">
        <f>'Inventory Ref Sheet'!AJ3293</f>
        <v>0</v>
      </c>
      <c r="AL3293" s="99"/>
      <c r="AM3293" s="97" t="str">
        <f t="shared" si="173"/>
        <v/>
      </c>
    </row>
    <row r="3294" spans="10:39" x14ac:dyDescent="0.25">
      <c r="J3294" s="59">
        <f>'Inventory Ref Sheet'!AK3294</f>
        <v>0</v>
      </c>
      <c r="K3294" s="59">
        <f>'Inventory Ref Sheet'!AL3294</f>
        <v>0</v>
      </c>
      <c r="L3294" s="59">
        <f>'Inventory Ref Sheet'!AM3294</f>
        <v>0</v>
      </c>
      <c r="M3294" s="59">
        <f>'Inventory Ref Sheet'!AP3294</f>
        <v>0</v>
      </c>
      <c r="N3294" s="59">
        <f>'Inventory Ref Sheet'!AQ3294</f>
        <v>0</v>
      </c>
      <c r="O3294" s="100" t="str">
        <f ca="1">IF('Inventory Ref Sheet'!AS3294&gt;0,YEAR(TODAY())-'Inventory Ref Sheet'!AS3294,"")</f>
        <v/>
      </c>
      <c r="P3294" s="95">
        <f>'Inventory Ref Sheet'!AU3294</f>
        <v>0</v>
      </c>
      <c r="Q3294" s="60">
        <f>'Inventory Ref Sheet'!AV3294</f>
        <v>0</v>
      </c>
      <c r="R3294" s="61"/>
      <c r="S3294" s="100" t="str">
        <f t="shared" si="171"/>
        <v/>
      </c>
      <c r="T3294" s="59">
        <f>'Inventory Ref Sheet'!M3294</f>
        <v>0</v>
      </c>
      <c r="U3294" s="102">
        <f>'Inventory Ref Sheet'!N3294</f>
        <v>0</v>
      </c>
      <c r="V3294" s="59">
        <f>'Inventory Ref Sheet'!O3294</f>
        <v>0</v>
      </c>
      <c r="W3294" s="59">
        <f>'Inventory Ref Sheet'!R3294</f>
        <v>0</v>
      </c>
      <c r="X3294" s="59">
        <f>'Inventory Ref Sheet'!S3294</f>
        <v>0</v>
      </c>
      <c r="Y3294" s="100" t="str">
        <f ca="1">IF('Inventory Ref Sheet'!U3294&gt;0,YEAR(TODAY())-'Inventory Ref Sheet'!U3294,"")</f>
        <v/>
      </c>
      <c r="Z3294" s="95">
        <f>'Inventory Ref Sheet'!W3294</f>
        <v>0</v>
      </c>
      <c r="AA3294" s="60">
        <f>'Inventory Ref Sheet'!X3294</f>
        <v>0</v>
      </c>
      <c r="AB3294" s="61"/>
      <c r="AC3294" s="97" t="str">
        <f t="shared" si="172"/>
        <v/>
      </c>
      <c r="AD3294" s="59">
        <f>'Inventory Ref Sheet'!Y3294</f>
        <v>0</v>
      </c>
      <c r="AE3294" s="59">
        <f>'Inventory Ref Sheet'!Z3294</f>
        <v>0</v>
      </c>
      <c r="AF3294" s="102">
        <f>'Inventory Ref Sheet'!AA3294</f>
        <v>0</v>
      </c>
      <c r="AG3294" s="59">
        <f>'Inventory Ref Sheet'!AD3294</f>
        <v>0</v>
      </c>
      <c r="AH3294" s="59">
        <f>'Inventory Ref Sheet'!AE3294</f>
        <v>0</v>
      </c>
      <c r="AI3294" s="100" t="str">
        <f ca="1">IF('Inventory Ref Sheet'!AG3294&gt;0,YEAR(TODAY())-'Inventory Ref Sheet'!AG3294,"")</f>
        <v/>
      </c>
      <c r="AJ3294" s="99"/>
      <c r="AK3294" s="60">
        <f>'Inventory Ref Sheet'!AJ3294</f>
        <v>0</v>
      </c>
      <c r="AL3294" s="99"/>
      <c r="AM3294" s="97" t="str">
        <f t="shared" si="173"/>
        <v/>
      </c>
    </row>
    <row r="3295" spans="10:39" x14ac:dyDescent="0.25">
      <c r="J3295" s="59">
        <f>'Inventory Ref Sheet'!AK3295</f>
        <v>0</v>
      </c>
      <c r="K3295" s="59">
        <f>'Inventory Ref Sheet'!AL3295</f>
        <v>0</v>
      </c>
      <c r="L3295" s="59">
        <f>'Inventory Ref Sheet'!AM3295</f>
        <v>0</v>
      </c>
      <c r="M3295" s="59">
        <f>'Inventory Ref Sheet'!AP3295</f>
        <v>0</v>
      </c>
      <c r="N3295" s="59">
        <f>'Inventory Ref Sheet'!AQ3295</f>
        <v>0</v>
      </c>
      <c r="O3295" s="100" t="str">
        <f ca="1">IF('Inventory Ref Sheet'!AS3295&gt;0,YEAR(TODAY())-'Inventory Ref Sheet'!AS3295,"")</f>
        <v/>
      </c>
      <c r="P3295" s="95">
        <f>'Inventory Ref Sheet'!AU3295</f>
        <v>0</v>
      </c>
      <c r="Q3295" s="60">
        <f>'Inventory Ref Sheet'!AV3295</f>
        <v>0</v>
      </c>
      <c r="R3295" s="61"/>
      <c r="S3295" s="100" t="str">
        <f t="shared" si="171"/>
        <v/>
      </c>
      <c r="T3295" s="59">
        <f>'Inventory Ref Sheet'!M3295</f>
        <v>0</v>
      </c>
      <c r="U3295" s="102">
        <f>'Inventory Ref Sheet'!N3295</f>
        <v>0</v>
      </c>
      <c r="V3295" s="59">
        <f>'Inventory Ref Sheet'!O3295</f>
        <v>0</v>
      </c>
      <c r="W3295" s="59">
        <f>'Inventory Ref Sheet'!R3295</f>
        <v>0</v>
      </c>
      <c r="X3295" s="59">
        <f>'Inventory Ref Sheet'!S3295</f>
        <v>0</v>
      </c>
      <c r="Y3295" s="100" t="str">
        <f ca="1">IF('Inventory Ref Sheet'!U3295&gt;0,YEAR(TODAY())-'Inventory Ref Sheet'!U3295,"")</f>
        <v/>
      </c>
      <c r="Z3295" s="95">
        <f>'Inventory Ref Sheet'!W3295</f>
        <v>0</v>
      </c>
      <c r="AA3295" s="60">
        <f>'Inventory Ref Sheet'!X3295</f>
        <v>0</v>
      </c>
      <c r="AB3295" s="61"/>
      <c r="AC3295" s="97" t="str">
        <f t="shared" si="172"/>
        <v/>
      </c>
      <c r="AD3295" s="59">
        <f>'Inventory Ref Sheet'!Y3295</f>
        <v>0</v>
      </c>
      <c r="AE3295" s="59">
        <f>'Inventory Ref Sheet'!Z3295</f>
        <v>0</v>
      </c>
      <c r="AF3295" s="102">
        <f>'Inventory Ref Sheet'!AA3295</f>
        <v>0</v>
      </c>
      <c r="AG3295" s="59">
        <f>'Inventory Ref Sheet'!AD3295</f>
        <v>0</v>
      </c>
      <c r="AH3295" s="59">
        <f>'Inventory Ref Sheet'!AE3295</f>
        <v>0</v>
      </c>
      <c r="AI3295" s="100" t="str">
        <f ca="1">IF('Inventory Ref Sheet'!AG3295&gt;0,YEAR(TODAY())-'Inventory Ref Sheet'!AG3295,"")</f>
        <v/>
      </c>
      <c r="AJ3295" s="99"/>
      <c r="AK3295" s="60">
        <f>'Inventory Ref Sheet'!AJ3295</f>
        <v>0</v>
      </c>
      <c r="AL3295" s="99"/>
      <c r="AM3295" s="97" t="str">
        <f t="shared" si="173"/>
        <v/>
      </c>
    </row>
    <row r="3296" spans="10:39" x14ac:dyDescent="0.25">
      <c r="J3296" s="59">
        <f>'Inventory Ref Sheet'!AK3296</f>
        <v>0</v>
      </c>
      <c r="K3296" s="59">
        <f>'Inventory Ref Sheet'!AL3296</f>
        <v>0</v>
      </c>
      <c r="L3296" s="59">
        <f>'Inventory Ref Sheet'!AM3296</f>
        <v>0</v>
      </c>
      <c r="M3296" s="59">
        <f>'Inventory Ref Sheet'!AP3296</f>
        <v>0</v>
      </c>
      <c r="N3296" s="59">
        <f>'Inventory Ref Sheet'!AQ3296</f>
        <v>0</v>
      </c>
      <c r="O3296" s="100" t="str">
        <f ca="1">IF('Inventory Ref Sheet'!AS3296&gt;0,YEAR(TODAY())-'Inventory Ref Sheet'!AS3296,"")</f>
        <v/>
      </c>
      <c r="P3296" s="95">
        <f>'Inventory Ref Sheet'!AU3296</f>
        <v>0</v>
      </c>
      <c r="Q3296" s="60">
        <f>'Inventory Ref Sheet'!AV3296</f>
        <v>0</v>
      </c>
      <c r="R3296" s="61"/>
      <c r="S3296" s="100" t="str">
        <f t="shared" si="171"/>
        <v/>
      </c>
      <c r="T3296" s="59">
        <f>'Inventory Ref Sheet'!M3296</f>
        <v>0</v>
      </c>
      <c r="U3296" s="102">
        <f>'Inventory Ref Sheet'!N3296</f>
        <v>0</v>
      </c>
      <c r="V3296" s="59">
        <f>'Inventory Ref Sheet'!O3296</f>
        <v>0</v>
      </c>
      <c r="W3296" s="59">
        <f>'Inventory Ref Sheet'!R3296</f>
        <v>0</v>
      </c>
      <c r="X3296" s="59">
        <f>'Inventory Ref Sheet'!S3296</f>
        <v>0</v>
      </c>
      <c r="Y3296" s="100" t="str">
        <f ca="1">IF('Inventory Ref Sheet'!U3296&gt;0,YEAR(TODAY())-'Inventory Ref Sheet'!U3296,"")</f>
        <v/>
      </c>
      <c r="Z3296" s="95">
        <f>'Inventory Ref Sheet'!W3296</f>
        <v>0</v>
      </c>
      <c r="AA3296" s="60">
        <f>'Inventory Ref Sheet'!X3296</f>
        <v>0</v>
      </c>
      <c r="AB3296" s="61"/>
      <c r="AC3296" s="97" t="str">
        <f t="shared" si="172"/>
        <v/>
      </c>
      <c r="AD3296" s="59">
        <f>'Inventory Ref Sheet'!Y3296</f>
        <v>0</v>
      </c>
      <c r="AE3296" s="59">
        <f>'Inventory Ref Sheet'!Z3296</f>
        <v>0</v>
      </c>
      <c r="AF3296" s="102">
        <f>'Inventory Ref Sheet'!AA3296</f>
        <v>0</v>
      </c>
      <c r="AG3296" s="59">
        <f>'Inventory Ref Sheet'!AD3296</f>
        <v>0</v>
      </c>
      <c r="AH3296" s="59">
        <f>'Inventory Ref Sheet'!AE3296</f>
        <v>0</v>
      </c>
      <c r="AI3296" s="100" t="str">
        <f ca="1">IF('Inventory Ref Sheet'!AG3296&gt;0,YEAR(TODAY())-'Inventory Ref Sheet'!AG3296,"")</f>
        <v/>
      </c>
      <c r="AJ3296" s="99"/>
      <c r="AK3296" s="60">
        <f>'Inventory Ref Sheet'!AJ3296</f>
        <v>0</v>
      </c>
      <c r="AL3296" s="99"/>
      <c r="AM3296" s="97" t="str">
        <f t="shared" si="173"/>
        <v/>
      </c>
    </row>
    <row r="3297" spans="10:39" x14ac:dyDescent="0.25">
      <c r="J3297" s="59">
        <f>'Inventory Ref Sheet'!AK3297</f>
        <v>0</v>
      </c>
      <c r="K3297" s="59">
        <f>'Inventory Ref Sheet'!AL3297</f>
        <v>0</v>
      </c>
      <c r="L3297" s="59">
        <f>'Inventory Ref Sheet'!AM3297</f>
        <v>0</v>
      </c>
      <c r="M3297" s="59">
        <f>'Inventory Ref Sheet'!AP3297</f>
        <v>0</v>
      </c>
      <c r="N3297" s="59">
        <f>'Inventory Ref Sheet'!AQ3297</f>
        <v>0</v>
      </c>
      <c r="O3297" s="100" t="str">
        <f ca="1">IF('Inventory Ref Sheet'!AS3297&gt;0,YEAR(TODAY())-'Inventory Ref Sheet'!AS3297,"")</f>
        <v/>
      </c>
      <c r="P3297" s="95">
        <f>'Inventory Ref Sheet'!AU3297</f>
        <v>0</v>
      </c>
      <c r="Q3297" s="60">
        <f>'Inventory Ref Sheet'!AV3297</f>
        <v>0</v>
      </c>
      <c r="R3297" s="61"/>
      <c r="S3297" s="100" t="str">
        <f t="shared" si="171"/>
        <v/>
      </c>
      <c r="T3297" s="59">
        <f>'Inventory Ref Sheet'!M3297</f>
        <v>0</v>
      </c>
      <c r="U3297" s="102">
        <f>'Inventory Ref Sheet'!N3297</f>
        <v>0</v>
      </c>
      <c r="V3297" s="59">
        <f>'Inventory Ref Sheet'!O3297</f>
        <v>0</v>
      </c>
      <c r="W3297" s="59">
        <f>'Inventory Ref Sheet'!R3297</f>
        <v>0</v>
      </c>
      <c r="X3297" s="59">
        <f>'Inventory Ref Sheet'!S3297</f>
        <v>0</v>
      </c>
      <c r="Y3297" s="100" t="str">
        <f ca="1">IF('Inventory Ref Sheet'!U3297&gt;0,YEAR(TODAY())-'Inventory Ref Sheet'!U3297,"")</f>
        <v/>
      </c>
      <c r="Z3297" s="95">
        <f>'Inventory Ref Sheet'!W3297</f>
        <v>0</v>
      </c>
      <c r="AA3297" s="60">
        <f>'Inventory Ref Sheet'!X3297</f>
        <v>0</v>
      </c>
      <c r="AB3297" s="61"/>
      <c r="AC3297" s="97" t="str">
        <f t="shared" si="172"/>
        <v/>
      </c>
      <c r="AD3297" s="59">
        <f>'Inventory Ref Sheet'!Y3297</f>
        <v>0</v>
      </c>
      <c r="AE3297" s="59">
        <f>'Inventory Ref Sheet'!Z3297</f>
        <v>0</v>
      </c>
      <c r="AF3297" s="102">
        <f>'Inventory Ref Sheet'!AA3297</f>
        <v>0</v>
      </c>
      <c r="AG3297" s="59">
        <f>'Inventory Ref Sheet'!AD3297</f>
        <v>0</v>
      </c>
      <c r="AH3297" s="59">
        <f>'Inventory Ref Sheet'!AE3297</f>
        <v>0</v>
      </c>
      <c r="AI3297" s="100" t="str">
        <f ca="1">IF('Inventory Ref Sheet'!AG3297&gt;0,YEAR(TODAY())-'Inventory Ref Sheet'!AG3297,"")</f>
        <v/>
      </c>
      <c r="AJ3297" s="99"/>
      <c r="AK3297" s="60">
        <f>'Inventory Ref Sheet'!AJ3297</f>
        <v>0</v>
      </c>
      <c r="AL3297" s="99"/>
      <c r="AM3297" s="97" t="str">
        <f t="shared" si="173"/>
        <v/>
      </c>
    </row>
    <row r="3298" spans="10:39" x14ac:dyDescent="0.25">
      <c r="J3298" s="59">
        <f>'Inventory Ref Sheet'!AK3298</f>
        <v>0</v>
      </c>
      <c r="K3298" s="59">
        <f>'Inventory Ref Sheet'!AL3298</f>
        <v>0</v>
      </c>
      <c r="L3298" s="59">
        <f>'Inventory Ref Sheet'!AM3298</f>
        <v>0</v>
      </c>
      <c r="M3298" s="59">
        <f>'Inventory Ref Sheet'!AP3298</f>
        <v>0</v>
      </c>
      <c r="N3298" s="59">
        <f>'Inventory Ref Sheet'!AQ3298</f>
        <v>0</v>
      </c>
      <c r="O3298" s="100" t="str">
        <f ca="1">IF('Inventory Ref Sheet'!AS3298&gt;0,YEAR(TODAY())-'Inventory Ref Sheet'!AS3298,"")</f>
        <v/>
      </c>
      <c r="P3298" s="95">
        <f>'Inventory Ref Sheet'!AU3298</f>
        <v>0</v>
      </c>
      <c r="Q3298" s="60">
        <f>'Inventory Ref Sheet'!AV3298</f>
        <v>0</v>
      </c>
      <c r="R3298" s="61"/>
      <c r="S3298" s="100" t="str">
        <f t="shared" si="171"/>
        <v/>
      </c>
      <c r="T3298" s="59">
        <f>'Inventory Ref Sheet'!M3298</f>
        <v>0</v>
      </c>
      <c r="U3298" s="102">
        <f>'Inventory Ref Sheet'!N3298</f>
        <v>0</v>
      </c>
      <c r="V3298" s="59">
        <f>'Inventory Ref Sheet'!O3298</f>
        <v>0</v>
      </c>
      <c r="W3298" s="59">
        <f>'Inventory Ref Sheet'!R3298</f>
        <v>0</v>
      </c>
      <c r="X3298" s="59">
        <f>'Inventory Ref Sheet'!S3298</f>
        <v>0</v>
      </c>
      <c r="Y3298" s="100" t="str">
        <f ca="1">IF('Inventory Ref Sheet'!U3298&gt;0,YEAR(TODAY())-'Inventory Ref Sheet'!U3298,"")</f>
        <v/>
      </c>
      <c r="Z3298" s="95">
        <f>'Inventory Ref Sheet'!W3298</f>
        <v>0</v>
      </c>
      <c r="AA3298" s="60">
        <f>'Inventory Ref Sheet'!X3298</f>
        <v>0</v>
      </c>
      <c r="AB3298" s="61"/>
      <c r="AC3298" s="97" t="str">
        <f t="shared" si="172"/>
        <v/>
      </c>
      <c r="AD3298" s="59">
        <f>'Inventory Ref Sheet'!Y3298</f>
        <v>0</v>
      </c>
      <c r="AE3298" s="59">
        <f>'Inventory Ref Sheet'!Z3298</f>
        <v>0</v>
      </c>
      <c r="AF3298" s="102">
        <f>'Inventory Ref Sheet'!AA3298</f>
        <v>0</v>
      </c>
      <c r="AG3298" s="59">
        <f>'Inventory Ref Sheet'!AD3298</f>
        <v>0</v>
      </c>
      <c r="AH3298" s="59">
        <f>'Inventory Ref Sheet'!AE3298</f>
        <v>0</v>
      </c>
      <c r="AI3298" s="100" t="str">
        <f ca="1">IF('Inventory Ref Sheet'!AG3298&gt;0,YEAR(TODAY())-'Inventory Ref Sheet'!AG3298,"")</f>
        <v/>
      </c>
      <c r="AJ3298" s="99"/>
      <c r="AK3298" s="60">
        <f>'Inventory Ref Sheet'!AJ3298</f>
        <v>0</v>
      </c>
      <c r="AL3298" s="99"/>
      <c r="AM3298" s="97" t="str">
        <f t="shared" si="173"/>
        <v/>
      </c>
    </row>
    <row r="3299" spans="10:39" x14ac:dyDescent="0.25">
      <c r="J3299" s="59">
        <f>'Inventory Ref Sheet'!AK3299</f>
        <v>0</v>
      </c>
      <c r="K3299" s="59">
        <f>'Inventory Ref Sheet'!AL3299</f>
        <v>0</v>
      </c>
      <c r="L3299" s="59">
        <f>'Inventory Ref Sheet'!AM3299</f>
        <v>0</v>
      </c>
      <c r="M3299" s="59">
        <f>'Inventory Ref Sheet'!AP3299</f>
        <v>0</v>
      </c>
      <c r="N3299" s="59">
        <f>'Inventory Ref Sheet'!AQ3299</f>
        <v>0</v>
      </c>
      <c r="O3299" s="100" t="str">
        <f ca="1">IF('Inventory Ref Sheet'!AS3299&gt;0,YEAR(TODAY())-'Inventory Ref Sheet'!AS3299,"")</f>
        <v/>
      </c>
      <c r="P3299" s="95">
        <f>'Inventory Ref Sheet'!AU3299</f>
        <v>0</v>
      </c>
      <c r="Q3299" s="60">
        <f>'Inventory Ref Sheet'!AV3299</f>
        <v>0</v>
      </c>
      <c r="R3299" s="61"/>
      <c r="S3299" s="100" t="str">
        <f t="shared" si="171"/>
        <v/>
      </c>
      <c r="T3299" s="59">
        <f>'Inventory Ref Sheet'!M3299</f>
        <v>0</v>
      </c>
      <c r="U3299" s="102">
        <f>'Inventory Ref Sheet'!N3299</f>
        <v>0</v>
      </c>
      <c r="V3299" s="59">
        <f>'Inventory Ref Sheet'!O3299</f>
        <v>0</v>
      </c>
      <c r="W3299" s="59">
        <f>'Inventory Ref Sheet'!R3299</f>
        <v>0</v>
      </c>
      <c r="X3299" s="59">
        <f>'Inventory Ref Sheet'!S3299</f>
        <v>0</v>
      </c>
      <c r="Y3299" s="100" t="str">
        <f ca="1">IF('Inventory Ref Sheet'!U3299&gt;0,YEAR(TODAY())-'Inventory Ref Sheet'!U3299,"")</f>
        <v/>
      </c>
      <c r="Z3299" s="95">
        <f>'Inventory Ref Sheet'!W3299</f>
        <v>0</v>
      </c>
      <c r="AA3299" s="60">
        <f>'Inventory Ref Sheet'!X3299</f>
        <v>0</v>
      </c>
      <c r="AB3299" s="61"/>
      <c r="AC3299" s="97" t="str">
        <f t="shared" si="172"/>
        <v/>
      </c>
      <c r="AD3299" s="59">
        <f>'Inventory Ref Sheet'!Y3299</f>
        <v>0</v>
      </c>
      <c r="AE3299" s="59">
        <f>'Inventory Ref Sheet'!Z3299</f>
        <v>0</v>
      </c>
      <c r="AF3299" s="102">
        <f>'Inventory Ref Sheet'!AA3299</f>
        <v>0</v>
      </c>
      <c r="AG3299" s="59">
        <f>'Inventory Ref Sheet'!AD3299</f>
        <v>0</v>
      </c>
      <c r="AH3299" s="59">
        <f>'Inventory Ref Sheet'!AE3299</f>
        <v>0</v>
      </c>
      <c r="AI3299" s="100" t="str">
        <f ca="1">IF('Inventory Ref Sheet'!AG3299&gt;0,YEAR(TODAY())-'Inventory Ref Sheet'!AG3299,"")</f>
        <v/>
      </c>
      <c r="AJ3299" s="99"/>
      <c r="AK3299" s="60">
        <f>'Inventory Ref Sheet'!AJ3299</f>
        <v>0</v>
      </c>
      <c r="AL3299" s="99"/>
      <c r="AM3299" s="97" t="str">
        <f t="shared" si="173"/>
        <v/>
      </c>
    </row>
    <row r="3300" spans="10:39" x14ac:dyDescent="0.25">
      <c r="J3300" s="59">
        <f>'Inventory Ref Sheet'!AK3300</f>
        <v>0</v>
      </c>
      <c r="K3300" s="59">
        <f>'Inventory Ref Sheet'!AL3300</f>
        <v>0</v>
      </c>
      <c r="L3300" s="59">
        <f>'Inventory Ref Sheet'!AM3300</f>
        <v>0</v>
      </c>
      <c r="M3300" s="59">
        <f>'Inventory Ref Sheet'!AP3300</f>
        <v>0</v>
      </c>
      <c r="N3300" s="59">
        <f>'Inventory Ref Sheet'!AQ3300</f>
        <v>0</v>
      </c>
      <c r="O3300" s="100" t="str">
        <f ca="1">IF('Inventory Ref Sheet'!AS3300&gt;0,YEAR(TODAY())-'Inventory Ref Sheet'!AS3300,"")</f>
        <v/>
      </c>
      <c r="P3300" s="95">
        <f>'Inventory Ref Sheet'!AU3300</f>
        <v>0</v>
      </c>
      <c r="Q3300" s="60">
        <f>'Inventory Ref Sheet'!AV3300</f>
        <v>0</v>
      </c>
      <c r="R3300" s="61"/>
      <c r="S3300" s="100" t="str">
        <f t="shared" si="171"/>
        <v/>
      </c>
      <c r="T3300" s="59">
        <f>'Inventory Ref Sheet'!M3300</f>
        <v>0</v>
      </c>
      <c r="U3300" s="102">
        <f>'Inventory Ref Sheet'!N3300</f>
        <v>0</v>
      </c>
      <c r="V3300" s="59">
        <f>'Inventory Ref Sheet'!O3300</f>
        <v>0</v>
      </c>
      <c r="W3300" s="59">
        <f>'Inventory Ref Sheet'!R3300</f>
        <v>0</v>
      </c>
      <c r="X3300" s="59">
        <f>'Inventory Ref Sheet'!S3300</f>
        <v>0</v>
      </c>
      <c r="Y3300" s="100" t="str">
        <f ca="1">IF('Inventory Ref Sheet'!U3300&gt;0,YEAR(TODAY())-'Inventory Ref Sheet'!U3300,"")</f>
        <v/>
      </c>
      <c r="Z3300" s="95">
        <f>'Inventory Ref Sheet'!W3300</f>
        <v>0</v>
      </c>
      <c r="AA3300" s="60">
        <f>'Inventory Ref Sheet'!X3300</f>
        <v>0</v>
      </c>
      <c r="AB3300" s="61"/>
      <c r="AC3300" s="97" t="str">
        <f t="shared" si="172"/>
        <v/>
      </c>
      <c r="AD3300" s="59">
        <f>'Inventory Ref Sheet'!Y3300</f>
        <v>0</v>
      </c>
      <c r="AE3300" s="59">
        <f>'Inventory Ref Sheet'!Z3300</f>
        <v>0</v>
      </c>
      <c r="AF3300" s="102">
        <f>'Inventory Ref Sheet'!AA3300</f>
        <v>0</v>
      </c>
      <c r="AG3300" s="59">
        <f>'Inventory Ref Sheet'!AD3300</f>
        <v>0</v>
      </c>
      <c r="AH3300" s="59">
        <f>'Inventory Ref Sheet'!AE3300</f>
        <v>0</v>
      </c>
      <c r="AI3300" s="100" t="str">
        <f ca="1">IF('Inventory Ref Sheet'!AG3300&gt;0,YEAR(TODAY())-'Inventory Ref Sheet'!AG3300,"")</f>
        <v/>
      </c>
      <c r="AJ3300" s="99"/>
      <c r="AK3300" s="60">
        <f>'Inventory Ref Sheet'!AJ3300</f>
        <v>0</v>
      </c>
      <c r="AL3300" s="99"/>
      <c r="AM3300" s="97" t="str">
        <f t="shared" si="173"/>
        <v/>
      </c>
    </row>
    <row r="3301" spans="10:39" x14ac:dyDescent="0.25">
      <c r="J3301" s="59">
        <f>'Inventory Ref Sheet'!AK3301</f>
        <v>0</v>
      </c>
      <c r="K3301" s="59">
        <f>'Inventory Ref Sheet'!AL3301</f>
        <v>0</v>
      </c>
      <c r="L3301" s="59">
        <f>'Inventory Ref Sheet'!AM3301</f>
        <v>0</v>
      </c>
      <c r="M3301" s="59">
        <f>'Inventory Ref Sheet'!AP3301</f>
        <v>0</v>
      </c>
      <c r="N3301" s="59">
        <f>'Inventory Ref Sheet'!AQ3301</f>
        <v>0</v>
      </c>
      <c r="O3301" s="100" t="str">
        <f ca="1">IF('Inventory Ref Sheet'!AS3301&gt;0,YEAR(TODAY())-'Inventory Ref Sheet'!AS3301,"")</f>
        <v/>
      </c>
      <c r="P3301" s="95">
        <f>'Inventory Ref Sheet'!AU3301</f>
        <v>0</v>
      </c>
      <c r="Q3301" s="60">
        <f>'Inventory Ref Sheet'!AV3301</f>
        <v>0</v>
      </c>
      <c r="R3301" s="61"/>
      <c r="S3301" s="100" t="str">
        <f t="shared" si="171"/>
        <v/>
      </c>
      <c r="T3301" s="59">
        <f>'Inventory Ref Sheet'!M3301</f>
        <v>0</v>
      </c>
      <c r="U3301" s="102">
        <f>'Inventory Ref Sheet'!N3301</f>
        <v>0</v>
      </c>
      <c r="V3301" s="59">
        <f>'Inventory Ref Sheet'!O3301</f>
        <v>0</v>
      </c>
      <c r="W3301" s="59">
        <f>'Inventory Ref Sheet'!R3301</f>
        <v>0</v>
      </c>
      <c r="X3301" s="59">
        <f>'Inventory Ref Sheet'!S3301</f>
        <v>0</v>
      </c>
      <c r="Y3301" s="100" t="str">
        <f ca="1">IF('Inventory Ref Sheet'!U3301&gt;0,YEAR(TODAY())-'Inventory Ref Sheet'!U3301,"")</f>
        <v/>
      </c>
      <c r="Z3301" s="95">
        <f>'Inventory Ref Sheet'!W3301</f>
        <v>0</v>
      </c>
      <c r="AA3301" s="60">
        <f>'Inventory Ref Sheet'!X3301</f>
        <v>0</v>
      </c>
      <c r="AB3301" s="61"/>
      <c r="AC3301" s="97" t="str">
        <f t="shared" si="172"/>
        <v/>
      </c>
      <c r="AD3301" s="59">
        <f>'Inventory Ref Sheet'!Y3301</f>
        <v>0</v>
      </c>
      <c r="AE3301" s="59">
        <f>'Inventory Ref Sheet'!Z3301</f>
        <v>0</v>
      </c>
      <c r="AF3301" s="102">
        <f>'Inventory Ref Sheet'!AA3301</f>
        <v>0</v>
      </c>
      <c r="AG3301" s="59">
        <f>'Inventory Ref Sheet'!AD3301</f>
        <v>0</v>
      </c>
      <c r="AH3301" s="59">
        <f>'Inventory Ref Sheet'!AE3301</f>
        <v>0</v>
      </c>
      <c r="AI3301" s="100" t="str">
        <f ca="1">IF('Inventory Ref Sheet'!AG3301&gt;0,YEAR(TODAY())-'Inventory Ref Sheet'!AG3301,"")</f>
        <v/>
      </c>
      <c r="AJ3301" s="99"/>
      <c r="AK3301" s="60">
        <f>'Inventory Ref Sheet'!AJ3301</f>
        <v>0</v>
      </c>
      <c r="AL3301" s="99"/>
      <c r="AM3301" s="97" t="str">
        <f t="shared" si="173"/>
        <v/>
      </c>
    </row>
    <row r="3302" spans="10:39" x14ac:dyDescent="0.25">
      <c r="J3302" s="59">
        <f>'Inventory Ref Sheet'!AK3302</f>
        <v>0</v>
      </c>
      <c r="K3302" s="59">
        <f>'Inventory Ref Sheet'!AL3302</f>
        <v>0</v>
      </c>
      <c r="L3302" s="59">
        <f>'Inventory Ref Sheet'!AM3302</f>
        <v>0</v>
      </c>
      <c r="M3302" s="59">
        <f>'Inventory Ref Sheet'!AP3302</f>
        <v>0</v>
      </c>
      <c r="N3302" s="59">
        <f>'Inventory Ref Sheet'!AQ3302</f>
        <v>0</v>
      </c>
      <c r="O3302" s="100" t="str">
        <f ca="1">IF('Inventory Ref Sheet'!AS3302&gt;0,YEAR(TODAY())-'Inventory Ref Sheet'!AS3302,"")</f>
        <v/>
      </c>
      <c r="P3302" s="95">
        <f>'Inventory Ref Sheet'!AU3302</f>
        <v>0</v>
      </c>
      <c r="Q3302" s="60">
        <f>'Inventory Ref Sheet'!AV3302</f>
        <v>0</v>
      </c>
      <c r="R3302" s="61"/>
      <c r="S3302" s="100" t="str">
        <f t="shared" si="171"/>
        <v/>
      </c>
      <c r="T3302" s="59">
        <f>'Inventory Ref Sheet'!M3302</f>
        <v>0</v>
      </c>
      <c r="U3302" s="102">
        <f>'Inventory Ref Sheet'!N3302</f>
        <v>0</v>
      </c>
      <c r="V3302" s="59">
        <f>'Inventory Ref Sheet'!O3302</f>
        <v>0</v>
      </c>
      <c r="W3302" s="59">
        <f>'Inventory Ref Sheet'!R3302</f>
        <v>0</v>
      </c>
      <c r="X3302" s="59">
        <f>'Inventory Ref Sheet'!S3302</f>
        <v>0</v>
      </c>
      <c r="Y3302" s="100" t="str">
        <f ca="1">IF('Inventory Ref Sheet'!U3302&gt;0,YEAR(TODAY())-'Inventory Ref Sheet'!U3302,"")</f>
        <v/>
      </c>
      <c r="Z3302" s="95">
        <f>'Inventory Ref Sheet'!W3302</f>
        <v>0</v>
      </c>
      <c r="AA3302" s="60">
        <f>'Inventory Ref Sheet'!X3302</f>
        <v>0</v>
      </c>
      <c r="AB3302" s="61"/>
      <c r="AC3302" s="97" t="str">
        <f t="shared" si="172"/>
        <v/>
      </c>
      <c r="AD3302" s="59">
        <f>'Inventory Ref Sheet'!Y3302</f>
        <v>0</v>
      </c>
      <c r="AE3302" s="59">
        <f>'Inventory Ref Sheet'!Z3302</f>
        <v>0</v>
      </c>
      <c r="AF3302" s="102">
        <f>'Inventory Ref Sheet'!AA3302</f>
        <v>0</v>
      </c>
      <c r="AG3302" s="59">
        <f>'Inventory Ref Sheet'!AD3302</f>
        <v>0</v>
      </c>
      <c r="AH3302" s="59">
        <f>'Inventory Ref Sheet'!AE3302</f>
        <v>0</v>
      </c>
      <c r="AI3302" s="100" t="str">
        <f ca="1">IF('Inventory Ref Sheet'!AG3302&gt;0,YEAR(TODAY())-'Inventory Ref Sheet'!AG3302,"")</f>
        <v/>
      </c>
      <c r="AJ3302" s="99"/>
      <c r="AK3302" s="60">
        <f>'Inventory Ref Sheet'!AJ3302</f>
        <v>0</v>
      </c>
      <c r="AL3302" s="99"/>
      <c r="AM3302" s="97" t="str">
        <f t="shared" si="173"/>
        <v/>
      </c>
    </row>
    <row r="3303" spans="10:39" x14ac:dyDescent="0.25">
      <c r="J3303" s="59">
        <f>'Inventory Ref Sheet'!AK3303</f>
        <v>0</v>
      </c>
      <c r="K3303" s="59">
        <f>'Inventory Ref Sheet'!AL3303</f>
        <v>0</v>
      </c>
      <c r="L3303" s="59">
        <f>'Inventory Ref Sheet'!AM3303</f>
        <v>0</v>
      </c>
      <c r="M3303" s="59">
        <f>'Inventory Ref Sheet'!AP3303</f>
        <v>0</v>
      </c>
      <c r="N3303" s="59">
        <f>'Inventory Ref Sheet'!AQ3303</f>
        <v>0</v>
      </c>
      <c r="O3303" s="100" t="str">
        <f ca="1">IF('Inventory Ref Sheet'!AS3303&gt;0,YEAR(TODAY())-'Inventory Ref Sheet'!AS3303,"")</f>
        <v/>
      </c>
      <c r="P3303" s="95">
        <f>'Inventory Ref Sheet'!AU3303</f>
        <v>0</v>
      </c>
      <c r="Q3303" s="60">
        <f>'Inventory Ref Sheet'!AV3303</f>
        <v>0</v>
      </c>
      <c r="R3303" s="61"/>
      <c r="S3303" s="100" t="str">
        <f t="shared" si="171"/>
        <v/>
      </c>
      <c r="T3303" s="59">
        <f>'Inventory Ref Sheet'!M3303</f>
        <v>0</v>
      </c>
      <c r="U3303" s="102">
        <f>'Inventory Ref Sheet'!N3303</f>
        <v>0</v>
      </c>
      <c r="V3303" s="59">
        <f>'Inventory Ref Sheet'!O3303</f>
        <v>0</v>
      </c>
      <c r="W3303" s="59">
        <f>'Inventory Ref Sheet'!R3303</f>
        <v>0</v>
      </c>
      <c r="X3303" s="59">
        <f>'Inventory Ref Sheet'!S3303</f>
        <v>0</v>
      </c>
      <c r="Y3303" s="100" t="str">
        <f ca="1">IF('Inventory Ref Sheet'!U3303&gt;0,YEAR(TODAY())-'Inventory Ref Sheet'!U3303,"")</f>
        <v/>
      </c>
      <c r="Z3303" s="95">
        <f>'Inventory Ref Sheet'!W3303</f>
        <v>0</v>
      </c>
      <c r="AA3303" s="60">
        <f>'Inventory Ref Sheet'!X3303</f>
        <v>0</v>
      </c>
      <c r="AB3303" s="61"/>
      <c r="AC3303" s="97" t="str">
        <f t="shared" si="172"/>
        <v/>
      </c>
      <c r="AD3303" s="59">
        <f>'Inventory Ref Sheet'!Y3303</f>
        <v>0</v>
      </c>
      <c r="AE3303" s="59">
        <f>'Inventory Ref Sheet'!Z3303</f>
        <v>0</v>
      </c>
      <c r="AF3303" s="102">
        <f>'Inventory Ref Sheet'!AA3303</f>
        <v>0</v>
      </c>
      <c r="AG3303" s="59">
        <f>'Inventory Ref Sheet'!AD3303</f>
        <v>0</v>
      </c>
      <c r="AH3303" s="59">
        <f>'Inventory Ref Sheet'!AE3303</f>
        <v>0</v>
      </c>
      <c r="AI3303" s="100" t="str">
        <f ca="1">IF('Inventory Ref Sheet'!AG3303&gt;0,YEAR(TODAY())-'Inventory Ref Sheet'!AG3303,"")</f>
        <v/>
      </c>
      <c r="AJ3303" s="99"/>
      <c r="AK3303" s="60">
        <f>'Inventory Ref Sheet'!AJ3303</f>
        <v>0</v>
      </c>
      <c r="AL3303" s="99"/>
      <c r="AM3303" s="97" t="str">
        <f t="shared" si="173"/>
        <v/>
      </c>
    </row>
    <row r="3304" spans="10:39" x14ac:dyDescent="0.25">
      <c r="J3304" s="59">
        <f>'Inventory Ref Sheet'!AK3304</f>
        <v>0</v>
      </c>
      <c r="K3304" s="59">
        <f>'Inventory Ref Sheet'!AL3304</f>
        <v>0</v>
      </c>
      <c r="L3304" s="59">
        <f>'Inventory Ref Sheet'!AM3304</f>
        <v>0</v>
      </c>
      <c r="M3304" s="59">
        <f>'Inventory Ref Sheet'!AP3304</f>
        <v>0</v>
      </c>
      <c r="N3304" s="59">
        <f>'Inventory Ref Sheet'!AQ3304</f>
        <v>0</v>
      </c>
      <c r="O3304" s="100" t="str">
        <f ca="1">IF('Inventory Ref Sheet'!AS3304&gt;0,YEAR(TODAY())-'Inventory Ref Sheet'!AS3304,"")</f>
        <v/>
      </c>
      <c r="P3304" s="95">
        <f>'Inventory Ref Sheet'!AU3304</f>
        <v>0</v>
      </c>
      <c r="Q3304" s="60">
        <f>'Inventory Ref Sheet'!AV3304</f>
        <v>0</v>
      </c>
      <c r="R3304" s="61"/>
      <c r="S3304" s="100" t="str">
        <f t="shared" si="171"/>
        <v/>
      </c>
      <c r="T3304" s="59">
        <f>'Inventory Ref Sheet'!M3304</f>
        <v>0</v>
      </c>
      <c r="U3304" s="102">
        <f>'Inventory Ref Sheet'!N3304</f>
        <v>0</v>
      </c>
      <c r="V3304" s="59">
        <f>'Inventory Ref Sheet'!O3304</f>
        <v>0</v>
      </c>
      <c r="W3304" s="59">
        <f>'Inventory Ref Sheet'!R3304</f>
        <v>0</v>
      </c>
      <c r="X3304" s="59">
        <f>'Inventory Ref Sheet'!S3304</f>
        <v>0</v>
      </c>
      <c r="Y3304" s="100" t="str">
        <f ca="1">IF('Inventory Ref Sheet'!U3304&gt;0,YEAR(TODAY())-'Inventory Ref Sheet'!U3304,"")</f>
        <v/>
      </c>
      <c r="Z3304" s="95">
        <f>'Inventory Ref Sheet'!W3304</f>
        <v>0</v>
      </c>
      <c r="AA3304" s="60">
        <f>'Inventory Ref Sheet'!X3304</f>
        <v>0</v>
      </c>
      <c r="AB3304" s="61"/>
      <c r="AC3304" s="97" t="str">
        <f t="shared" si="172"/>
        <v/>
      </c>
      <c r="AD3304" s="59">
        <f>'Inventory Ref Sheet'!Y3304</f>
        <v>0</v>
      </c>
      <c r="AE3304" s="59">
        <f>'Inventory Ref Sheet'!Z3304</f>
        <v>0</v>
      </c>
      <c r="AF3304" s="102">
        <f>'Inventory Ref Sheet'!AA3304</f>
        <v>0</v>
      </c>
      <c r="AG3304" s="59">
        <f>'Inventory Ref Sheet'!AD3304</f>
        <v>0</v>
      </c>
      <c r="AH3304" s="59">
        <f>'Inventory Ref Sheet'!AE3304</f>
        <v>0</v>
      </c>
      <c r="AI3304" s="100" t="str">
        <f ca="1">IF('Inventory Ref Sheet'!AG3304&gt;0,YEAR(TODAY())-'Inventory Ref Sheet'!AG3304,"")</f>
        <v/>
      </c>
      <c r="AJ3304" s="99"/>
      <c r="AK3304" s="60">
        <f>'Inventory Ref Sheet'!AJ3304</f>
        <v>0</v>
      </c>
      <c r="AL3304" s="99"/>
      <c r="AM3304" s="97" t="str">
        <f t="shared" si="173"/>
        <v/>
      </c>
    </row>
    <row r="3305" spans="10:39" x14ac:dyDescent="0.25">
      <c r="J3305" s="59">
        <f>'Inventory Ref Sheet'!AK3305</f>
        <v>0</v>
      </c>
      <c r="K3305" s="59">
        <f>'Inventory Ref Sheet'!AL3305</f>
        <v>0</v>
      </c>
      <c r="L3305" s="59">
        <f>'Inventory Ref Sheet'!AM3305</f>
        <v>0</v>
      </c>
      <c r="M3305" s="59">
        <f>'Inventory Ref Sheet'!AP3305</f>
        <v>0</v>
      </c>
      <c r="N3305" s="59">
        <f>'Inventory Ref Sheet'!AQ3305</f>
        <v>0</v>
      </c>
      <c r="O3305" s="100" t="str">
        <f ca="1">IF('Inventory Ref Sheet'!AS3305&gt;0,YEAR(TODAY())-'Inventory Ref Sheet'!AS3305,"")</f>
        <v/>
      </c>
      <c r="P3305" s="95">
        <f>'Inventory Ref Sheet'!AU3305</f>
        <v>0</v>
      </c>
      <c r="Q3305" s="60">
        <f>'Inventory Ref Sheet'!AV3305</f>
        <v>0</v>
      </c>
      <c r="R3305" s="61"/>
      <c r="S3305" s="100" t="str">
        <f t="shared" si="171"/>
        <v/>
      </c>
      <c r="T3305" s="59">
        <f>'Inventory Ref Sheet'!M3305</f>
        <v>0</v>
      </c>
      <c r="U3305" s="102">
        <f>'Inventory Ref Sheet'!N3305</f>
        <v>0</v>
      </c>
      <c r="V3305" s="59">
        <f>'Inventory Ref Sheet'!O3305</f>
        <v>0</v>
      </c>
      <c r="W3305" s="59">
        <f>'Inventory Ref Sheet'!R3305</f>
        <v>0</v>
      </c>
      <c r="X3305" s="59">
        <f>'Inventory Ref Sheet'!S3305</f>
        <v>0</v>
      </c>
      <c r="Y3305" s="100" t="str">
        <f ca="1">IF('Inventory Ref Sheet'!U3305&gt;0,YEAR(TODAY())-'Inventory Ref Sheet'!U3305,"")</f>
        <v/>
      </c>
      <c r="Z3305" s="95">
        <f>'Inventory Ref Sheet'!W3305</f>
        <v>0</v>
      </c>
      <c r="AA3305" s="60">
        <f>'Inventory Ref Sheet'!X3305</f>
        <v>0</v>
      </c>
      <c r="AB3305" s="61"/>
      <c r="AC3305" s="97" t="str">
        <f t="shared" si="172"/>
        <v/>
      </c>
      <c r="AD3305" s="59">
        <f>'Inventory Ref Sheet'!Y3305</f>
        <v>0</v>
      </c>
      <c r="AE3305" s="59">
        <f>'Inventory Ref Sheet'!Z3305</f>
        <v>0</v>
      </c>
      <c r="AF3305" s="102">
        <f>'Inventory Ref Sheet'!AA3305</f>
        <v>0</v>
      </c>
      <c r="AG3305" s="59">
        <f>'Inventory Ref Sheet'!AD3305</f>
        <v>0</v>
      </c>
      <c r="AH3305" s="59">
        <f>'Inventory Ref Sheet'!AE3305</f>
        <v>0</v>
      </c>
      <c r="AI3305" s="100" t="str">
        <f ca="1">IF('Inventory Ref Sheet'!AG3305&gt;0,YEAR(TODAY())-'Inventory Ref Sheet'!AG3305,"")</f>
        <v/>
      </c>
      <c r="AJ3305" s="99"/>
      <c r="AK3305" s="60">
        <f>'Inventory Ref Sheet'!AJ3305</f>
        <v>0</v>
      </c>
      <c r="AL3305" s="99"/>
      <c r="AM3305" s="97" t="str">
        <f t="shared" si="173"/>
        <v/>
      </c>
    </row>
    <row r="3306" spans="10:39" x14ac:dyDescent="0.25">
      <c r="J3306" s="59">
        <f>'Inventory Ref Sheet'!AK3306</f>
        <v>0</v>
      </c>
      <c r="K3306" s="59">
        <f>'Inventory Ref Sheet'!AL3306</f>
        <v>0</v>
      </c>
      <c r="L3306" s="59">
        <f>'Inventory Ref Sheet'!AM3306</f>
        <v>0</v>
      </c>
      <c r="M3306" s="59">
        <f>'Inventory Ref Sheet'!AP3306</f>
        <v>0</v>
      </c>
      <c r="N3306" s="59">
        <f>'Inventory Ref Sheet'!AQ3306</f>
        <v>0</v>
      </c>
      <c r="O3306" s="100" t="str">
        <f ca="1">IF('Inventory Ref Sheet'!AS3306&gt;0,YEAR(TODAY())-'Inventory Ref Sheet'!AS3306,"")</f>
        <v/>
      </c>
      <c r="P3306" s="95">
        <f>'Inventory Ref Sheet'!AU3306</f>
        <v>0</v>
      </c>
      <c r="Q3306" s="60">
        <f>'Inventory Ref Sheet'!AV3306</f>
        <v>0</v>
      </c>
      <c r="R3306" s="61"/>
      <c r="S3306" s="100" t="str">
        <f t="shared" si="171"/>
        <v/>
      </c>
      <c r="T3306" s="59">
        <f>'Inventory Ref Sheet'!M3306</f>
        <v>0</v>
      </c>
      <c r="U3306" s="102">
        <f>'Inventory Ref Sheet'!N3306</f>
        <v>0</v>
      </c>
      <c r="V3306" s="59">
        <f>'Inventory Ref Sheet'!O3306</f>
        <v>0</v>
      </c>
      <c r="W3306" s="59">
        <f>'Inventory Ref Sheet'!R3306</f>
        <v>0</v>
      </c>
      <c r="X3306" s="59">
        <f>'Inventory Ref Sheet'!S3306</f>
        <v>0</v>
      </c>
      <c r="Y3306" s="100" t="str">
        <f ca="1">IF('Inventory Ref Sheet'!U3306&gt;0,YEAR(TODAY())-'Inventory Ref Sheet'!U3306,"")</f>
        <v/>
      </c>
      <c r="Z3306" s="95">
        <f>'Inventory Ref Sheet'!W3306</f>
        <v>0</v>
      </c>
      <c r="AA3306" s="60">
        <f>'Inventory Ref Sheet'!X3306</f>
        <v>0</v>
      </c>
      <c r="AB3306" s="61"/>
      <c r="AC3306" s="97" t="str">
        <f t="shared" si="172"/>
        <v/>
      </c>
      <c r="AD3306" s="59">
        <f>'Inventory Ref Sheet'!Y3306</f>
        <v>0</v>
      </c>
      <c r="AE3306" s="59">
        <f>'Inventory Ref Sheet'!Z3306</f>
        <v>0</v>
      </c>
      <c r="AF3306" s="102">
        <f>'Inventory Ref Sheet'!AA3306</f>
        <v>0</v>
      </c>
      <c r="AG3306" s="59">
        <f>'Inventory Ref Sheet'!AD3306</f>
        <v>0</v>
      </c>
      <c r="AH3306" s="59">
        <f>'Inventory Ref Sheet'!AE3306</f>
        <v>0</v>
      </c>
      <c r="AI3306" s="100" t="str">
        <f ca="1">IF('Inventory Ref Sheet'!AG3306&gt;0,YEAR(TODAY())-'Inventory Ref Sheet'!AG3306,"")</f>
        <v/>
      </c>
      <c r="AJ3306" s="99"/>
      <c r="AK3306" s="60">
        <f>'Inventory Ref Sheet'!AJ3306</f>
        <v>0</v>
      </c>
      <c r="AL3306" s="99"/>
      <c r="AM3306" s="97" t="str">
        <f t="shared" si="173"/>
        <v/>
      </c>
    </row>
    <row r="3307" spans="10:39" x14ac:dyDescent="0.25">
      <c r="J3307" s="59">
        <f>'Inventory Ref Sheet'!AK3307</f>
        <v>0</v>
      </c>
      <c r="K3307" s="59">
        <f>'Inventory Ref Sheet'!AL3307</f>
        <v>0</v>
      </c>
      <c r="L3307" s="59">
        <f>'Inventory Ref Sheet'!AM3307</f>
        <v>0</v>
      </c>
      <c r="M3307" s="59">
        <f>'Inventory Ref Sheet'!AP3307</f>
        <v>0</v>
      </c>
      <c r="N3307" s="59">
        <f>'Inventory Ref Sheet'!AQ3307</f>
        <v>0</v>
      </c>
      <c r="O3307" s="100" t="str">
        <f ca="1">IF('Inventory Ref Sheet'!AS3307&gt;0,YEAR(TODAY())-'Inventory Ref Sheet'!AS3307,"")</f>
        <v/>
      </c>
      <c r="P3307" s="95">
        <f>'Inventory Ref Sheet'!AU3307</f>
        <v>0</v>
      </c>
      <c r="Q3307" s="60">
        <f>'Inventory Ref Sheet'!AV3307</f>
        <v>0</v>
      </c>
      <c r="R3307" s="61"/>
      <c r="S3307" s="100" t="str">
        <f t="shared" si="171"/>
        <v/>
      </c>
      <c r="T3307" s="59">
        <f>'Inventory Ref Sheet'!M3307</f>
        <v>0</v>
      </c>
      <c r="U3307" s="102">
        <f>'Inventory Ref Sheet'!N3307</f>
        <v>0</v>
      </c>
      <c r="V3307" s="59">
        <f>'Inventory Ref Sheet'!O3307</f>
        <v>0</v>
      </c>
      <c r="W3307" s="59">
        <f>'Inventory Ref Sheet'!R3307</f>
        <v>0</v>
      </c>
      <c r="X3307" s="59">
        <f>'Inventory Ref Sheet'!S3307</f>
        <v>0</v>
      </c>
      <c r="Y3307" s="100" t="str">
        <f ca="1">IF('Inventory Ref Sheet'!U3307&gt;0,YEAR(TODAY())-'Inventory Ref Sheet'!U3307,"")</f>
        <v/>
      </c>
      <c r="Z3307" s="95">
        <f>'Inventory Ref Sheet'!W3307</f>
        <v>0</v>
      </c>
      <c r="AA3307" s="60">
        <f>'Inventory Ref Sheet'!X3307</f>
        <v>0</v>
      </c>
      <c r="AB3307" s="61"/>
      <c r="AC3307" s="97" t="str">
        <f t="shared" si="172"/>
        <v/>
      </c>
      <c r="AD3307" s="59">
        <f>'Inventory Ref Sheet'!Y3307</f>
        <v>0</v>
      </c>
      <c r="AE3307" s="59">
        <f>'Inventory Ref Sheet'!Z3307</f>
        <v>0</v>
      </c>
      <c r="AF3307" s="102">
        <f>'Inventory Ref Sheet'!AA3307</f>
        <v>0</v>
      </c>
      <c r="AG3307" s="59">
        <f>'Inventory Ref Sheet'!AD3307</f>
        <v>0</v>
      </c>
      <c r="AH3307" s="59">
        <f>'Inventory Ref Sheet'!AE3307</f>
        <v>0</v>
      </c>
      <c r="AI3307" s="100" t="str">
        <f ca="1">IF('Inventory Ref Sheet'!AG3307&gt;0,YEAR(TODAY())-'Inventory Ref Sheet'!AG3307,"")</f>
        <v/>
      </c>
      <c r="AJ3307" s="99"/>
      <c r="AK3307" s="60">
        <f>'Inventory Ref Sheet'!AJ3307</f>
        <v>0</v>
      </c>
      <c r="AL3307" s="99"/>
      <c r="AM3307" s="97" t="str">
        <f t="shared" si="173"/>
        <v/>
      </c>
    </row>
    <row r="3308" spans="10:39" x14ac:dyDescent="0.25">
      <c r="J3308" s="59">
        <f>'Inventory Ref Sheet'!AK3308</f>
        <v>0</v>
      </c>
      <c r="K3308" s="59">
        <f>'Inventory Ref Sheet'!AL3308</f>
        <v>0</v>
      </c>
      <c r="L3308" s="59">
        <f>'Inventory Ref Sheet'!AM3308</f>
        <v>0</v>
      </c>
      <c r="M3308" s="59">
        <f>'Inventory Ref Sheet'!AP3308</f>
        <v>0</v>
      </c>
      <c r="N3308" s="59">
        <f>'Inventory Ref Sheet'!AQ3308</f>
        <v>0</v>
      </c>
      <c r="O3308" s="100" t="str">
        <f ca="1">IF('Inventory Ref Sheet'!AS3308&gt;0,YEAR(TODAY())-'Inventory Ref Sheet'!AS3308,"")</f>
        <v/>
      </c>
      <c r="P3308" s="95">
        <f>'Inventory Ref Sheet'!AU3308</f>
        <v>0</v>
      </c>
      <c r="Q3308" s="60">
        <f>'Inventory Ref Sheet'!AV3308</f>
        <v>0</v>
      </c>
      <c r="R3308" s="61"/>
      <c r="S3308" s="100" t="str">
        <f t="shared" si="171"/>
        <v/>
      </c>
      <c r="T3308" s="59">
        <f>'Inventory Ref Sheet'!M3308</f>
        <v>0</v>
      </c>
      <c r="U3308" s="102">
        <f>'Inventory Ref Sheet'!N3308</f>
        <v>0</v>
      </c>
      <c r="V3308" s="59">
        <f>'Inventory Ref Sheet'!O3308</f>
        <v>0</v>
      </c>
      <c r="W3308" s="59">
        <f>'Inventory Ref Sheet'!R3308</f>
        <v>0</v>
      </c>
      <c r="X3308" s="59">
        <f>'Inventory Ref Sheet'!S3308</f>
        <v>0</v>
      </c>
      <c r="Y3308" s="100" t="str">
        <f ca="1">IF('Inventory Ref Sheet'!U3308&gt;0,YEAR(TODAY())-'Inventory Ref Sheet'!U3308,"")</f>
        <v/>
      </c>
      <c r="Z3308" s="95">
        <f>'Inventory Ref Sheet'!W3308</f>
        <v>0</v>
      </c>
      <c r="AA3308" s="60">
        <f>'Inventory Ref Sheet'!X3308</f>
        <v>0</v>
      </c>
      <c r="AB3308" s="61"/>
      <c r="AC3308" s="97" t="str">
        <f t="shared" si="172"/>
        <v/>
      </c>
      <c r="AD3308" s="59">
        <f>'Inventory Ref Sheet'!Y3308</f>
        <v>0</v>
      </c>
      <c r="AE3308" s="59">
        <f>'Inventory Ref Sheet'!Z3308</f>
        <v>0</v>
      </c>
      <c r="AF3308" s="102">
        <f>'Inventory Ref Sheet'!AA3308</f>
        <v>0</v>
      </c>
      <c r="AG3308" s="59">
        <f>'Inventory Ref Sheet'!AD3308</f>
        <v>0</v>
      </c>
      <c r="AH3308" s="59">
        <f>'Inventory Ref Sheet'!AE3308</f>
        <v>0</v>
      </c>
      <c r="AI3308" s="100" t="str">
        <f ca="1">IF('Inventory Ref Sheet'!AG3308&gt;0,YEAR(TODAY())-'Inventory Ref Sheet'!AG3308,"")</f>
        <v/>
      </c>
      <c r="AJ3308" s="99"/>
      <c r="AK3308" s="60">
        <f>'Inventory Ref Sheet'!AJ3308</f>
        <v>0</v>
      </c>
      <c r="AL3308" s="99"/>
      <c r="AM3308" s="97" t="str">
        <f t="shared" si="173"/>
        <v/>
      </c>
    </row>
    <row r="3309" spans="10:39" x14ac:dyDescent="0.25">
      <c r="J3309" s="59">
        <f>'Inventory Ref Sheet'!AK3309</f>
        <v>0</v>
      </c>
      <c r="K3309" s="59">
        <f>'Inventory Ref Sheet'!AL3309</f>
        <v>0</v>
      </c>
      <c r="L3309" s="59">
        <f>'Inventory Ref Sheet'!AM3309</f>
        <v>0</v>
      </c>
      <c r="M3309" s="59">
        <f>'Inventory Ref Sheet'!AP3309</f>
        <v>0</v>
      </c>
      <c r="N3309" s="59">
        <f>'Inventory Ref Sheet'!AQ3309</f>
        <v>0</v>
      </c>
      <c r="O3309" s="100" t="str">
        <f ca="1">IF('Inventory Ref Sheet'!AS3309&gt;0,YEAR(TODAY())-'Inventory Ref Sheet'!AS3309,"")</f>
        <v/>
      </c>
      <c r="P3309" s="95">
        <f>'Inventory Ref Sheet'!AU3309</f>
        <v>0</v>
      </c>
      <c r="Q3309" s="60">
        <f>'Inventory Ref Sheet'!AV3309</f>
        <v>0</v>
      </c>
      <c r="R3309" s="61"/>
      <c r="S3309" s="100" t="str">
        <f t="shared" si="171"/>
        <v/>
      </c>
      <c r="T3309" s="59">
        <f>'Inventory Ref Sheet'!M3309</f>
        <v>0</v>
      </c>
      <c r="U3309" s="102">
        <f>'Inventory Ref Sheet'!N3309</f>
        <v>0</v>
      </c>
      <c r="V3309" s="59">
        <f>'Inventory Ref Sheet'!O3309</f>
        <v>0</v>
      </c>
      <c r="W3309" s="59">
        <f>'Inventory Ref Sheet'!R3309</f>
        <v>0</v>
      </c>
      <c r="X3309" s="59">
        <f>'Inventory Ref Sheet'!S3309</f>
        <v>0</v>
      </c>
      <c r="Y3309" s="100" t="str">
        <f ca="1">IF('Inventory Ref Sheet'!U3309&gt;0,YEAR(TODAY())-'Inventory Ref Sheet'!U3309,"")</f>
        <v/>
      </c>
      <c r="Z3309" s="95">
        <f>'Inventory Ref Sheet'!W3309</f>
        <v>0</v>
      </c>
      <c r="AA3309" s="60">
        <f>'Inventory Ref Sheet'!X3309</f>
        <v>0</v>
      </c>
      <c r="AB3309" s="61"/>
      <c r="AC3309" s="97" t="str">
        <f t="shared" si="172"/>
        <v/>
      </c>
      <c r="AD3309" s="59">
        <f>'Inventory Ref Sheet'!Y3309</f>
        <v>0</v>
      </c>
      <c r="AE3309" s="59">
        <f>'Inventory Ref Sheet'!Z3309</f>
        <v>0</v>
      </c>
      <c r="AF3309" s="102">
        <f>'Inventory Ref Sheet'!AA3309</f>
        <v>0</v>
      </c>
      <c r="AG3309" s="59">
        <f>'Inventory Ref Sheet'!AD3309</f>
        <v>0</v>
      </c>
      <c r="AH3309" s="59">
        <f>'Inventory Ref Sheet'!AE3309</f>
        <v>0</v>
      </c>
      <c r="AI3309" s="100" t="str">
        <f ca="1">IF('Inventory Ref Sheet'!AG3309&gt;0,YEAR(TODAY())-'Inventory Ref Sheet'!AG3309,"")</f>
        <v/>
      </c>
      <c r="AJ3309" s="99"/>
      <c r="AK3309" s="60">
        <f>'Inventory Ref Sheet'!AJ3309</f>
        <v>0</v>
      </c>
      <c r="AL3309" s="99"/>
      <c r="AM3309" s="97" t="str">
        <f t="shared" si="173"/>
        <v/>
      </c>
    </row>
    <row r="3310" spans="10:39" x14ac:dyDescent="0.25">
      <c r="J3310" s="59">
        <f>'Inventory Ref Sheet'!AK3310</f>
        <v>0</v>
      </c>
      <c r="K3310" s="59">
        <f>'Inventory Ref Sheet'!AL3310</f>
        <v>0</v>
      </c>
      <c r="L3310" s="59">
        <f>'Inventory Ref Sheet'!AM3310</f>
        <v>0</v>
      </c>
      <c r="M3310" s="59">
        <f>'Inventory Ref Sheet'!AP3310</f>
        <v>0</v>
      </c>
      <c r="N3310" s="59">
        <f>'Inventory Ref Sheet'!AQ3310</f>
        <v>0</v>
      </c>
      <c r="O3310" s="100" t="str">
        <f ca="1">IF('Inventory Ref Sheet'!AS3310&gt;0,YEAR(TODAY())-'Inventory Ref Sheet'!AS3310,"")</f>
        <v/>
      </c>
      <c r="P3310" s="95">
        <f>'Inventory Ref Sheet'!AU3310</f>
        <v>0</v>
      </c>
      <c r="Q3310" s="60">
        <f>'Inventory Ref Sheet'!AV3310</f>
        <v>0</v>
      </c>
      <c r="R3310" s="61"/>
      <c r="S3310" s="100" t="str">
        <f t="shared" si="171"/>
        <v/>
      </c>
      <c r="T3310" s="59">
        <f>'Inventory Ref Sheet'!M3310</f>
        <v>0</v>
      </c>
      <c r="U3310" s="102">
        <f>'Inventory Ref Sheet'!N3310</f>
        <v>0</v>
      </c>
      <c r="V3310" s="59">
        <f>'Inventory Ref Sheet'!O3310</f>
        <v>0</v>
      </c>
      <c r="W3310" s="59">
        <f>'Inventory Ref Sheet'!R3310</f>
        <v>0</v>
      </c>
      <c r="X3310" s="59">
        <f>'Inventory Ref Sheet'!S3310</f>
        <v>0</v>
      </c>
      <c r="Y3310" s="100" t="str">
        <f ca="1">IF('Inventory Ref Sheet'!U3310&gt;0,YEAR(TODAY())-'Inventory Ref Sheet'!U3310,"")</f>
        <v/>
      </c>
      <c r="Z3310" s="95">
        <f>'Inventory Ref Sheet'!W3310</f>
        <v>0</v>
      </c>
      <c r="AA3310" s="60">
        <f>'Inventory Ref Sheet'!X3310</f>
        <v>0</v>
      </c>
      <c r="AB3310" s="61"/>
      <c r="AC3310" s="97" t="str">
        <f t="shared" si="172"/>
        <v/>
      </c>
      <c r="AD3310" s="59">
        <f>'Inventory Ref Sheet'!Y3310</f>
        <v>0</v>
      </c>
      <c r="AE3310" s="59">
        <f>'Inventory Ref Sheet'!Z3310</f>
        <v>0</v>
      </c>
      <c r="AF3310" s="102">
        <f>'Inventory Ref Sheet'!AA3310</f>
        <v>0</v>
      </c>
      <c r="AG3310" s="59">
        <f>'Inventory Ref Sheet'!AD3310</f>
        <v>0</v>
      </c>
      <c r="AH3310" s="59">
        <f>'Inventory Ref Sheet'!AE3310</f>
        <v>0</v>
      </c>
      <c r="AI3310" s="100" t="str">
        <f ca="1">IF('Inventory Ref Sheet'!AG3310&gt;0,YEAR(TODAY())-'Inventory Ref Sheet'!AG3310,"")</f>
        <v/>
      </c>
      <c r="AJ3310" s="99"/>
      <c r="AK3310" s="60">
        <f>'Inventory Ref Sheet'!AJ3310</f>
        <v>0</v>
      </c>
      <c r="AL3310" s="99"/>
      <c r="AM3310" s="97" t="str">
        <f t="shared" si="173"/>
        <v/>
      </c>
    </row>
    <row r="3311" spans="10:39" x14ac:dyDescent="0.25">
      <c r="J3311" s="59">
        <f>'Inventory Ref Sheet'!AK3311</f>
        <v>0</v>
      </c>
      <c r="K3311" s="59">
        <f>'Inventory Ref Sheet'!AL3311</f>
        <v>0</v>
      </c>
      <c r="L3311" s="59">
        <f>'Inventory Ref Sheet'!AM3311</f>
        <v>0</v>
      </c>
      <c r="M3311" s="59">
        <f>'Inventory Ref Sheet'!AP3311</f>
        <v>0</v>
      </c>
      <c r="N3311" s="59">
        <f>'Inventory Ref Sheet'!AQ3311</f>
        <v>0</v>
      </c>
      <c r="O3311" s="100" t="str">
        <f ca="1">IF('Inventory Ref Sheet'!AS3311&gt;0,YEAR(TODAY())-'Inventory Ref Sheet'!AS3311,"")</f>
        <v/>
      </c>
      <c r="P3311" s="95">
        <f>'Inventory Ref Sheet'!AU3311</f>
        <v>0</v>
      </c>
      <c r="Q3311" s="60">
        <f>'Inventory Ref Sheet'!AV3311</f>
        <v>0</v>
      </c>
      <c r="R3311" s="61"/>
      <c r="S3311" s="100" t="str">
        <f t="shared" si="171"/>
        <v/>
      </c>
      <c r="T3311" s="59">
        <f>'Inventory Ref Sheet'!M3311</f>
        <v>0</v>
      </c>
      <c r="U3311" s="102">
        <f>'Inventory Ref Sheet'!N3311</f>
        <v>0</v>
      </c>
      <c r="V3311" s="59">
        <f>'Inventory Ref Sheet'!O3311</f>
        <v>0</v>
      </c>
      <c r="W3311" s="59">
        <f>'Inventory Ref Sheet'!R3311</f>
        <v>0</v>
      </c>
      <c r="X3311" s="59">
        <f>'Inventory Ref Sheet'!S3311</f>
        <v>0</v>
      </c>
      <c r="Y3311" s="100" t="str">
        <f ca="1">IF('Inventory Ref Sheet'!U3311&gt;0,YEAR(TODAY())-'Inventory Ref Sheet'!U3311,"")</f>
        <v/>
      </c>
      <c r="Z3311" s="95">
        <f>'Inventory Ref Sheet'!W3311</f>
        <v>0</v>
      </c>
      <c r="AA3311" s="60">
        <f>'Inventory Ref Sheet'!X3311</f>
        <v>0</v>
      </c>
      <c r="AB3311" s="61"/>
      <c r="AC3311" s="97" t="str">
        <f t="shared" si="172"/>
        <v/>
      </c>
      <c r="AD3311" s="59">
        <f>'Inventory Ref Sheet'!Y3311</f>
        <v>0</v>
      </c>
      <c r="AE3311" s="59">
        <f>'Inventory Ref Sheet'!Z3311</f>
        <v>0</v>
      </c>
      <c r="AF3311" s="102">
        <f>'Inventory Ref Sheet'!AA3311</f>
        <v>0</v>
      </c>
      <c r="AG3311" s="59">
        <f>'Inventory Ref Sheet'!AD3311</f>
        <v>0</v>
      </c>
      <c r="AH3311" s="59">
        <f>'Inventory Ref Sheet'!AE3311</f>
        <v>0</v>
      </c>
      <c r="AI3311" s="100" t="str">
        <f ca="1">IF('Inventory Ref Sheet'!AG3311&gt;0,YEAR(TODAY())-'Inventory Ref Sheet'!AG3311,"")</f>
        <v/>
      </c>
      <c r="AJ3311" s="99"/>
      <c r="AK3311" s="60">
        <f>'Inventory Ref Sheet'!AJ3311</f>
        <v>0</v>
      </c>
      <c r="AL3311" s="99"/>
      <c r="AM3311" s="97" t="str">
        <f t="shared" si="173"/>
        <v/>
      </c>
    </row>
    <row r="3312" spans="10:39" x14ac:dyDescent="0.25">
      <c r="J3312" s="59">
        <f>'Inventory Ref Sheet'!AK3312</f>
        <v>0</v>
      </c>
      <c r="K3312" s="59">
        <f>'Inventory Ref Sheet'!AL3312</f>
        <v>0</v>
      </c>
      <c r="L3312" s="59">
        <f>'Inventory Ref Sheet'!AM3312</f>
        <v>0</v>
      </c>
      <c r="M3312" s="59">
        <f>'Inventory Ref Sheet'!AP3312</f>
        <v>0</v>
      </c>
      <c r="N3312" s="59">
        <f>'Inventory Ref Sheet'!AQ3312</f>
        <v>0</v>
      </c>
      <c r="O3312" s="100" t="str">
        <f ca="1">IF('Inventory Ref Sheet'!AS3312&gt;0,YEAR(TODAY())-'Inventory Ref Sheet'!AS3312,"")</f>
        <v/>
      </c>
      <c r="P3312" s="95">
        <f>'Inventory Ref Sheet'!AU3312</f>
        <v>0</v>
      </c>
      <c r="Q3312" s="60">
        <f>'Inventory Ref Sheet'!AV3312</f>
        <v>0</v>
      </c>
      <c r="R3312" s="61"/>
      <c r="S3312" s="100" t="str">
        <f t="shared" si="171"/>
        <v/>
      </c>
      <c r="T3312" s="59">
        <f>'Inventory Ref Sheet'!M3312</f>
        <v>0</v>
      </c>
      <c r="U3312" s="102">
        <f>'Inventory Ref Sheet'!N3312</f>
        <v>0</v>
      </c>
      <c r="V3312" s="59">
        <f>'Inventory Ref Sheet'!O3312</f>
        <v>0</v>
      </c>
      <c r="W3312" s="59">
        <f>'Inventory Ref Sheet'!R3312</f>
        <v>0</v>
      </c>
      <c r="X3312" s="59">
        <f>'Inventory Ref Sheet'!S3312</f>
        <v>0</v>
      </c>
      <c r="Y3312" s="100" t="str">
        <f ca="1">IF('Inventory Ref Sheet'!U3312&gt;0,YEAR(TODAY())-'Inventory Ref Sheet'!U3312,"")</f>
        <v/>
      </c>
      <c r="Z3312" s="95">
        <f>'Inventory Ref Sheet'!W3312</f>
        <v>0</v>
      </c>
      <c r="AA3312" s="60">
        <f>'Inventory Ref Sheet'!X3312</f>
        <v>0</v>
      </c>
      <c r="AB3312" s="61"/>
      <c r="AC3312" s="97" t="str">
        <f t="shared" si="172"/>
        <v/>
      </c>
      <c r="AD3312" s="59">
        <f>'Inventory Ref Sheet'!Y3312</f>
        <v>0</v>
      </c>
      <c r="AE3312" s="59">
        <f>'Inventory Ref Sheet'!Z3312</f>
        <v>0</v>
      </c>
      <c r="AF3312" s="102">
        <f>'Inventory Ref Sheet'!AA3312</f>
        <v>0</v>
      </c>
      <c r="AG3312" s="59">
        <f>'Inventory Ref Sheet'!AD3312</f>
        <v>0</v>
      </c>
      <c r="AH3312" s="59">
        <f>'Inventory Ref Sheet'!AE3312</f>
        <v>0</v>
      </c>
      <c r="AI3312" s="100" t="str">
        <f ca="1">IF('Inventory Ref Sheet'!AG3312&gt;0,YEAR(TODAY())-'Inventory Ref Sheet'!AG3312,"")</f>
        <v/>
      </c>
      <c r="AJ3312" s="99"/>
      <c r="AK3312" s="60">
        <f>'Inventory Ref Sheet'!AJ3312</f>
        <v>0</v>
      </c>
      <c r="AL3312" s="99"/>
      <c r="AM3312" s="97" t="str">
        <f t="shared" si="173"/>
        <v/>
      </c>
    </row>
    <row r="3313" spans="10:39" x14ac:dyDescent="0.25">
      <c r="J3313" s="59">
        <f>'Inventory Ref Sheet'!AK3313</f>
        <v>0</v>
      </c>
      <c r="K3313" s="59">
        <f>'Inventory Ref Sheet'!AL3313</f>
        <v>0</v>
      </c>
      <c r="L3313" s="59">
        <f>'Inventory Ref Sheet'!AM3313</f>
        <v>0</v>
      </c>
      <c r="M3313" s="59">
        <f>'Inventory Ref Sheet'!AP3313</f>
        <v>0</v>
      </c>
      <c r="N3313" s="59">
        <f>'Inventory Ref Sheet'!AQ3313</f>
        <v>0</v>
      </c>
      <c r="O3313" s="100" t="str">
        <f ca="1">IF('Inventory Ref Sheet'!AS3313&gt;0,YEAR(TODAY())-'Inventory Ref Sheet'!AS3313,"")</f>
        <v/>
      </c>
      <c r="P3313" s="95">
        <f>'Inventory Ref Sheet'!AU3313</f>
        <v>0</v>
      </c>
      <c r="Q3313" s="60">
        <f>'Inventory Ref Sheet'!AV3313</f>
        <v>0</v>
      </c>
      <c r="R3313" s="61"/>
      <c r="S3313" s="100" t="str">
        <f t="shared" si="171"/>
        <v/>
      </c>
      <c r="T3313" s="59">
        <f>'Inventory Ref Sheet'!M3313</f>
        <v>0</v>
      </c>
      <c r="U3313" s="102">
        <f>'Inventory Ref Sheet'!N3313</f>
        <v>0</v>
      </c>
      <c r="V3313" s="59">
        <f>'Inventory Ref Sheet'!O3313</f>
        <v>0</v>
      </c>
      <c r="W3313" s="59">
        <f>'Inventory Ref Sheet'!R3313</f>
        <v>0</v>
      </c>
      <c r="X3313" s="59">
        <f>'Inventory Ref Sheet'!S3313</f>
        <v>0</v>
      </c>
      <c r="Y3313" s="100" t="str">
        <f ca="1">IF('Inventory Ref Sheet'!U3313&gt;0,YEAR(TODAY())-'Inventory Ref Sheet'!U3313,"")</f>
        <v/>
      </c>
      <c r="Z3313" s="95">
        <f>'Inventory Ref Sheet'!W3313</f>
        <v>0</v>
      </c>
      <c r="AA3313" s="60">
        <f>'Inventory Ref Sheet'!X3313</f>
        <v>0</v>
      </c>
      <c r="AB3313" s="61"/>
      <c r="AC3313" s="97" t="str">
        <f t="shared" si="172"/>
        <v/>
      </c>
      <c r="AD3313" s="59">
        <f>'Inventory Ref Sheet'!Y3313</f>
        <v>0</v>
      </c>
      <c r="AE3313" s="59">
        <f>'Inventory Ref Sheet'!Z3313</f>
        <v>0</v>
      </c>
      <c r="AF3313" s="102">
        <f>'Inventory Ref Sheet'!AA3313</f>
        <v>0</v>
      </c>
      <c r="AG3313" s="59">
        <f>'Inventory Ref Sheet'!AD3313</f>
        <v>0</v>
      </c>
      <c r="AH3313" s="59">
        <f>'Inventory Ref Sheet'!AE3313</f>
        <v>0</v>
      </c>
      <c r="AI3313" s="100" t="str">
        <f ca="1">IF('Inventory Ref Sheet'!AG3313&gt;0,YEAR(TODAY())-'Inventory Ref Sheet'!AG3313,"")</f>
        <v/>
      </c>
      <c r="AJ3313" s="99"/>
      <c r="AK3313" s="60">
        <f>'Inventory Ref Sheet'!AJ3313</f>
        <v>0</v>
      </c>
      <c r="AL3313" s="99"/>
      <c r="AM3313" s="97" t="str">
        <f t="shared" si="173"/>
        <v/>
      </c>
    </row>
    <row r="3314" spans="10:39" x14ac:dyDescent="0.25">
      <c r="J3314" s="59">
        <f>'Inventory Ref Sheet'!AK3314</f>
        <v>0</v>
      </c>
      <c r="K3314" s="59">
        <f>'Inventory Ref Sheet'!AL3314</f>
        <v>0</v>
      </c>
      <c r="L3314" s="59">
        <f>'Inventory Ref Sheet'!AM3314</f>
        <v>0</v>
      </c>
      <c r="M3314" s="59">
        <f>'Inventory Ref Sheet'!AP3314</f>
        <v>0</v>
      </c>
      <c r="N3314" s="59">
        <f>'Inventory Ref Sheet'!AQ3314</f>
        <v>0</v>
      </c>
      <c r="O3314" s="100" t="str">
        <f ca="1">IF('Inventory Ref Sheet'!AS3314&gt;0,YEAR(TODAY())-'Inventory Ref Sheet'!AS3314,"")</f>
        <v/>
      </c>
      <c r="P3314" s="95">
        <f>'Inventory Ref Sheet'!AU3314</f>
        <v>0</v>
      </c>
      <c r="Q3314" s="60">
        <f>'Inventory Ref Sheet'!AV3314</f>
        <v>0</v>
      </c>
      <c r="R3314" s="61"/>
      <c r="S3314" s="100" t="str">
        <f t="shared" si="171"/>
        <v/>
      </c>
      <c r="T3314" s="59">
        <f>'Inventory Ref Sheet'!M3314</f>
        <v>0</v>
      </c>
      <c r="U3314" s="102">
        <f>'Inventory Ref Sheet'!N3314</f>
        <v>0</v>
      </c>
      <c r="V3314" s="59">
        <f>'Inventory Ref Sheet'!O3314</f>
        <v>0</v>
      </c>
      <c r="W3314" s="59">
        <f>'Inventory Ref Sheet'!R3314</f>
        <v>0</v>
      </c>
      <c r="X3314" s="59">
        <f>'Inventory Ref Sheet'!S3314</f>
        <v>0</v>
      </c>
      <c r="Y3314" s="100" t="str">
        <f ca="1">IF('Inventory Ref Sheet'!U3314&gt;0,YEAR(TODAY())-'Inventory Ref Sheet'!U3314,"")</f>
        <v/>
      </c>
      <c r="Z3314" s="95">
        <f>'Inventory Ref Sheet'!W3314</f>
        <v>0</v>
      </c>
      <c r="AA3314" s="60">
        <f>'Inventory Ref Sheet'!X3314</f>
        <v>0</v>
      </c>
      <c r="AB3314" s="61"/>
      <c r="AC3314" s="97" t="str">
        <f t="shared" si="172"/>
        <v/>
      </c>
      <c r="AD3314" s="59">
        <f>'Inventory Ref Sheet'!Y3314</f>
        <v>0</v>
      </c>
      <c r="AE3314" s="59">
        <f>'Inventory Ref Sheet'!Z3314</f>
        <v>0</v>
      </c>
      <c r="AF3314" s="102">
        <f>'Inventory Ref Sheet'!AA3314</f>
        <v>0</v>
      </c>
      <c r="AG3314" s="59">
        <f>'Inventory Ref Sheet'!AD3314</f>
        <v>0</v>
      </c>
      <c r="AH3314" s="59">
        <f>'Inventory Ref Sheet'!AE3314</f>
        <v>0</v>
      </c>
      <c r="AI3314" s="100" t="str">
        <f ca="1">IF('Inventory Ref Sheet'!AG3314&gt;0,YEAR(TODAY())-'Inventory Ref Sheet'!AG3314,"")</f>
        <v/>
      </c>
      <c r="AJ3314" s="99"/>
      <c r="AK3314" s="60">
        <f>'Inventory Ref Sheet'!AJ3314</f>
        <v>0</v>
      </c>
      <c r="AL3314" s="99"/>
      <c r="AM3314" s="97" t="str">
        <f t="shared" si="173"/>
        <v/>
      </c>
    </row>
    <row r="3315" spans="10:39" x14ac:dyDescent="0.25">
      <c r="J3315" s="59">
        <f>'Inventory Ref Sheet'!AK3315</f>
        <v>0</v>
      </c>
      <c r="K3315" s="59">
        <f>'Inventory Ref Sheet'!AL3315</f>
        <v>0</v>
      </c>
      <c r="L3315" s="59">
        <f>'Inventory Ref Sheet'!AM3315</f>
        <v>0</v>
      </c>
      <c r="M3315" s="59">
        <f>'Inventory Ref Sheet'!AP3315</f>
        <v>0</v>
      </c>
      <c r="N3315" s="59">
        <f>'Inventory Ref Sheet'!AQ3315</f>
        <v>0</v>
      </c>
      <c r="O3315" s="100" t="str">
        <f ca="1">IF('Inventory Ref Sheet'!AS3315&gt;0,YEAR(TODAY())-'Inventory Ref Sheet'!AS3315,"")</f>
        <v/>
      </c>
      <c r="P3315" s="95">
        <f>'Inventory Ref Sheet'!AU3315</f>
        <v>0</v>
      </c>
      <c r="Q3315" s="60">
        <f>'Inventory Ref Sheet'!AV3315</f>
        <v>0</v>
      </c>
      <c r="R3315" s="61"/>
      <c r="S3315" s="100" t="str">
        <f t="shared" si="171"/>
        <v/>
      </c>
      <c r="T3315" s="59">
        <f>'Inventory Ref Sheet'!M3315</f>
        <v>0</v>
      </c>
      <c r="U3315" s="102">
        <f>'Inventory Ref Sheet'!N3315</f>
        <v>0</v>
      </c>
      <c r="V3315" s="59">
        <f>'Inventory Ref Sheet'!O3315</f>
        <v>0</v>
      </c>
      <c r="W3315" s="59">
        <f>'Inventory Ref Sheet'!R3315</f>
        <v>0</v>
      </c>
      <c r="X3315" s="59">
        <f>'Inventory Ref Sheet'!S3315</f>
        <v>0</v>
      </c>
      <c r="Y3315" s="100" t="str">
        <f ca="1">IF('Inventory Ref Sheet'!U3315&gt;0,YEAR(TODAY())-'Inventory Ref Sheet'!U3315,"")</f>
        <v/>
      </c>
      <c r="Z3315" s="95">
        <f>'Inventory Ref Sheet'!W3315</f>
        <v>0</v>
      </c>
      <c r="AA3315" s="60">
        <f>'Inventory Ref Sheet'!X3315</f>
        <v>0</v>
      </c>
      <c r="AB3315" s="61"/>
      <c r="AC3315" s="97" t="str">
        <f t="shared" si="172"/>
        <v/>
      </c>
      <c r="AD3315" s="59">
        <f>'Inventory Ref Sheet'!Y3315</f>
        <v>0</v>
      </c>
      <c r="AE3315" s="59">
        <f>'Inventory Ref Sheet'!Z3315</f>
        <v>0</v>
      </c>
      <c r="AF3315" s="102">
        <f>'Inventory Ref Sheet'!AA3315</f>
        <v>0</v>
      </c>
      <c r="AG3315" s="59">
        <f>'Inventory Ref Sheet'!AD3315</f>
        <v>0</v>
      </c>
      <c r="AH3315" s="59">
        <f>'Inventory Ref Sheet'!AE3315</f>
        <v>0</v>
      </c>
      <c r="AI3315" s="100" t="str">
        <f ca="1">IF('Inventory Ref Sheet'!AG3315&gt;0,YEAR(TODAY())-'Inventory Ref Sheet'!AG3315,"")</f>
        <v/>
      </c>
      <c r="AJ3315" s="99"/>
      <c r="AK3315" s="60">
        <f>'Inventory Ref Sheet'!AJ3315</f>
        <v>0</v>
      </c>
      <c r="AL3315" s="99"/>
      <c r="AM3315" s="97" t="str">
        <f t="shared" si="173"/>
        <v/>
      </c>
    </row>
    <row r="3316" spans="10:39" x14ac:dyDescent="0.25">
      <c r="J3316" s="59">
        <f>'Inventory Ref Sheet'!AK3316</f>
        <v>0</v>
      </c>
      <c r="K3316" s="59">
        <f>'Inventory Ref Sheet'!AL3316</f>
        <v>0</v>
      </c>
      <c r="L3316" s="59">
        <f>'Inventory Ref Sheet'!AM3316</f>
        <v>0</v>
      </c>
      <c r="M3316" s="59">
        <f>'Inventory Ref Sheet'!AP3316</f>
        <v>0</v>
      </c>
      <c r="N3316" s="59">
        <f>'Inventory Ref Sheet'!AQ3316</f>
        <v>0</v>
      </c>
      <c r="O3316" s="100" t="str">
        <f ca="1">IF('Inventory Ref Sheet'!AS3316&gt;0,YEAR(TODAY())-'Inventory Ref Sheet'!AS3316,"")</f>
        <v/>
      </c>
      <c r="P3316" s="95">
        <f>'Inventory Ref Sheet'!AU3316</f>
        <v>0</v>
      </c>
      <c r="Q3316" s="60">
        <f>'Inventory Ref Sheet'!AV3316</f>
        <v>0</v>
      </c>
      <c r="R3316" s="61"/>
      <c r="S3316" s="100" t="str">
        <f t="shared" si="171"/>
        <v/>
      </c>
      <c r="T3316" s="59">
        <f>'Inventory Ref Sheet'!M3316</f>
        <v>0</v>
      </c>
      <c r="U3316" s="102">
        <f>'Inventory Ref Sheet'!N3316</f>
        <v>0</v>
      </c>
      <c r="V3316" s="59">
        <f>'Inventory Ref Sheet'!O3316</f>
        <v>0</v>
      </c>
      <c r="W3316" s="59">
        <f>'Inventory Ref Sheet'!R3316</f>
        <v>0</v>
      </c>
      <c r="X3316" s="59">
        <f>'Inventory Ref Sheet'!S3316</f>
        <v>0</v>
      </c>
      <c r="Y3316" s="100" t="str">
        <f ca="1">IF('Inventory Ref Sheet'!U3316&gt;0,YEAR(TODAY())-'Inventory Ref Sheet'!U3316,"")</f>
        <v/>
      </c>
      <c r="Z3316" s="95">
        <f>'Inventory Ref Sheet'!W3316</f>
        <v>0</v>
      </c>
      <c r="AA3316" s="60">
        <f>'Inventory Ref Sheet'!X3316</f>
        <v>0</v>
      </c>
      <c r="AB3316" s="61"/>
      <c r="AC3316" s="97" t="str">
        <f t="shared" si="172"/>
        <v/>
      </c>
      <c r="AD3316" s="59">
        <f>'Inventory Ref Sheet'!Y3316</f>
        <v>0</v>
      </c>
      <c r="AE3316" s="59">
        <f>'Inventory Ref Sheet'!Z3316</f>
        <v>0</v>
      </c>
      <c r="AF3316" s="102">
        <f>'Inventory Ref Sheet'!AA3316</f>
        <v>0</v>
      </c>
      <c r="AG3316" s="59">
        <f>'Inventory Ref Sheet'!AD3316</f>
        <v>0</v>
      </c>
      <c r="AH3316" s="59">
        <f>'Inventory Ref Sheet'!AE3316</f>
        <v>0</v>
      </c>
      <c r="AI3316" s="100" t="str">
        <f ca="1">IF('Inventory Ref Sheet'!AG3316&gt;0,YEAR(TODAY())-'Inventory Ref Sheet'!AG3316,"")</f>
        <v/>
      </c>
      <c r="AJ3316" s="99"/>
      <c r="AK3316" s="60">
        <f>'Inventory Ref Sheet'!AJ3316</f>
        <v>0</v>
      </c>
      <c r="AL3316" s="99"/>
      <c r="AM3316" s="97" t="str">
        <f t="shared" si="173"/>
        <v/>
      </c>
    </row>
    <row r="3317" spans="10:39" x14ac:dyDescent="0.25">
      <c r="J3317" s="59">
        <f>'Inventory Ref Sheet'!AK3317</f>
        <v>0</v>
      </c>
      <c r="K3317" s="59">
        <f>'Inventory Ref Sheet'!AL3317</f>
        <v>0</v>
      </c>
      <c r="L3317" s="59">
        <f>'Inventory Ref Sheet'!AM3317</f>
        <v>0</v>
      </c>
      <c r="M3317" s="59">
        <f>'Inventory Ref Sheet'!AP3317</f>
        <v>0</v>
      </c>
      <c r="N3317" s="59">
        <f>'Inventory Ref Sheet'!AQ3317</f>
        <v>0</v>
      </c>
      <c r="O3317" s="100" t="str">
        <f ca="1">IF('Inventory Ref Sheet'!AS3317&gt;0,YEAR(TODAY())-'Inventory Ref Sheet'!AS3317,"")</f>
        <v/>
      </c>
      <c r="P3317" s="95">
        <f>'Inventory Ref Sheet'!AU3317</f>
        <v>0</v>
      </c>
      <c r="Q3317" s="60">
        <f>'Inventory Ref Sheet'!AV3317</f>
        <v>0</v>
      </c>
      <c r="R3317" s="61"/>
      <c r="S3317" s="100" t="str">
        <f t="shared" si="171"/>
        <v/>
      </c>
      <c r="T3317" s="59">
        <f>'Inventory Ref Sheet'!M3317</f>
        <v>0</v>
      </c>
      <c r="U3317" s="102">
        <f>'Inventory Ref Sheet'!N3317</f>
        <v>0</v>
      </c>
      <c r="V3317" s="59">
        <f>'Inventory Ref Sheet'!O3317</f>
        <v>0</v>
      </c>
      <c r="W3317" s="59">
        <f>'Inventory Ref Sheet'!R3317</f>
        <v>0</v>
      </c>
      <c r="X3317" s="59">
        <f>'Inventory Ref Sheet'!S3317</f>
        <v>0</v>
      </c>
      <c r="Y3317" s="100" t="str">
        <f ca="1">IF('Inventory Ref Sheet'!U3317&gt;0,YEAR(TODAY())-'Inventory Ref Sheet'!U3317,"")</f>
        <v/>
      </c>
      <c r="Z3317" s="95">
        <f>'Inventory Ref Sheet'!W3317</f>
        <v>0</v>
      </c>
      <c r="AA3317" s="60">
        <f>'Inventory Ref Sheet'!X3317</f>
        <v>0</v>
      </c>
      <c r="AB3317" s="61"/>
      <c r="AC3317" s="97" t="str">
        <f t="shared" si="172"/>
        <v/>
      </c>
      <c r="AD3317" s="59">
        <f>'Inventory Ref Sheet'!Y3317</f>
        <v>0</v>
      </c>
      <c r="AE3317" s="59">
        <f>'Inventory Ref Sheet'!Z3317</f>
        <v>0</v>
      </c>
      <c r="AF3317" s="102">
        <f>'Inventory Ref Sheet'!AA3317</f>
        <v>0</v>
      </c>
      <c r="AG3317" s="59">
        <f>'Inventory Ref Sheet'!AD3317</f>
        <v>0</v>
      </c>
      <c r="AH3317" s="59">
        <f>'Inventory Ref Sheet'!AE3317</f>
        <v>0</v>
      </c>
      <c r="AI3317" s="100" t="str">
        <f ca="1">IF('Inventory Ref Sheet'!AG3317&gt;0,YEAR(TODAY())-'Inventory Ref Sheet'!AG3317,"")</f>
        <v/>
      </c>
      <c r="AJ3317" s="99"/>
      <c r="AK3317" s="60">
        <f>'Inventory Ref Sheet'!AJ3317</f>
        <v>0</v>
      </c>
      <c r="AL3317" s="99"/>
      <c r="AM3317" s="97" t="str">
        <f t="shared" si="173"/>
        <v/>
      </c>
    </row>
    <row r="3318" spans="10:39" x14ac:dyDescent="0.25">
      <c r="J3318" s="59">
        <f>'Inventory Ref Sheet'!AK3318</f>
        <v>0</v>
      </c>
      <c r="K3318" s="59">
        <f>'Inventory Ref Sheet'!AL3318</f>
        <v>0</v>
      </c>
      <c r="L3318" s="59">
        <f>'Inventory Ref Sheet'!AM3318</f>
        <v>0</v>
      </c>
      <c r="M3318" s="59">
        <f>'Inventory Ref Sheet'!AP3318</f>
        <v>0</v>
      </c>
      <c r="N3318" s="59">
        <f>'Inventory Ref Sheet'!AQ3318</f>
        <v>0</v>
      </c>
      <c r="O3318" s="100" t="str">
        <f ca="1">IF('Inventory Ref Sheet'!AS3318&gt;0,YEAR(TODAY())-'Inventory Ref Sheet'!AS3318,"")</f>
        <v/>
      </c>
      <c r="P3318" s="95">
        <f>'Inventory Ref Sheet'!AU3318</f>
        <v>0</v>
      </c>
      <c r="Q3318" s="60">
        <f>'Inventory Ref Sheet'!AV3318</f>
        <v>0</v>
      </c>
      <c r="R3318" s="61"/>
      <c r="S3318" s="100" t="str">
        <f t="shared" si="171"/>
        <v/>
      </c>
      <c r="T3318" s="59">
        <f>'Inventory Ref Sheet'!M3318</f>
        <v>0</v>
      </c>
      <c r="U3318" s="102">
        <f>'Inventory Ref Sheet'!N3318</f>
        <v>0</v>
      </c>
      <c r="V3318" s="59">
        <f>'Inventory Ref Sheet'!O3318</f>
        <v>0</v>
      </c>
      <c r="W3318" s="59">
        <f>'Inventory Ref Sheet'!R3318</f>
        <v>0</v>
      </c>
      <c r="X3318" s="59">
        <f>'Inventory Ref Sheet'!S3318</f>
        <v>0</v>
      </c>
      <c r="Y3318" s="100" t="str">
        <f ca="1">IF('Inventory Ref Sheet'!U3318&gt;0,YEAR(TODAY())-'Inventory Ref Sheet'!U3318,"")</f>
        <v/>
      </c>
      <c r="Z3318" s="95">
        <f>'Inventory Ref Sheet'!W3318</f>
        <v>0</v>
      </c>
      <c r="AA3318" s="60">
        <f>'Inventory Ref Sheet'!X3318</f>
        <v>0</v>
      </c>
      <c r="AB3318" s="61"/>
      <c r="AC3318" s="97" t="str">
        <f t="shared" si="172"/>
        <v/>
      </c>
      <c r="AD3318" s="59">
        <f>'Inventory Ref Sheet'!Y3318</f>
        <v>0</v>
      </c>
      <c r="AE3318" s="59">
        <f>'Inventory Ref Sheet'!Z3318</f>
        <v>0</v>
      </c>
      <c r="AF3318" s="102">
        <f>'Inventory Ref Sheet'!AA3318</f>
        <v>0</v>
      </c>
      <c r="AG3318" s="59">
        <f>'Inventory Ref Sheet'!AD3318</f>
        <v>0</v>
      </c>
      <c r="AH3318" s="59">
        <f>'Inventory Ref Sheet'!AE3318</f>
        <v>0</v>
      </c>
      <c r="AI3318" s="100" t="str">
        <f ca="1">IF('Inventory Ref Sheet'!AG3318&gt;0,YEAR(TODAY())-'Inventory Ref Sheet'!AG3318,"")</f>
        <v/>
      </c>
      <c r="AJ3318" s="99"/>
      <c r="AK3318" s="60">
        <f>'Inventory Ref Sheet'!AJ3318</f>
        <v>0</v>
      </c>
      <c r="AL3318" s="99"/>
      <c r="AM3318" s="97" t="str">
        <f t="shared" si="173"/>
        <v/>
      </c>
    </row>
    <row r="3319" spans="10:39" x14ac:dyDescent="0.25">
      <c r="J3319" s="59">
        <f>'Inventory Ref Sheet'!AK3319</f>
        <v>0</v>
      </c>
      <c r="K3319" s="59">
        <f>'Inventory Ref Sheet'!AL3319</f>
        <v>0</v>
      </c>
      <c r="L3319" s="59">
        <f>'Inventory Ref Sheet'!AM3319</f>
        <v>0</v>
      </c>
      <c r="M3319" s="59">
        <f>'Inventory Ref Sheet'!AP3319</f>
        <v>0</v>
      </c>
      <c r="N3319" s="59">
        <f>'Inventory Ref Sheet'!AQ3319</f>
        <v>0</v>
      </c>
      <c r="O3319" s="100" t="str">
        <f ca="1">IF('Inventory Ref Sheet'!AS3319&gt;0,YEAR(TODAY())-'Inventory Ref Sheet'!AS3319,"")</f>
        <v/>
      </c>
      <c r="P3319" s="95">
        <f>'Inventory Ref Sheet'!AU3319</f>
        <v>0</v>
      </c>
      <c r="Q3319" s="60">
        <f>'Inventory Ref Sheet'!AV3319</f>
        <v>0</v>
      </c>
      <c r="R3319" s="61"/>
      <c r="S3319" s="100" t="str">
        <f t="shared" si="171"/>
        <v/>
      </c>
      <c r="T3319" s="59">
        <f>'Inventory Ref Sheet'!M3319</f>
        <v>0</v>
      </c>
      <c r="U3319" s="102">
        <f>'Inventory Ref Sheet'!N3319</f>
        <v>0</v>
      </c>
      <c r="V3319" s="59">
        <f>'Inventory Ref Sheet'!O3319</f>
        <v>0</v>
      </c>
      <c r="W3319" s="59">
        <f>'Inventory Ref Sheet'!R3319</f>
        <v>0</v>
      </c>
      <c r="X3319" s="59">
        <f>'Inventory Ref Sheet'!S3319</f>
        <v>0</v>
      </c>
      <c r="Y3319" s="100" t="str">
        <f ca="1">IF('Inventory Ref Sheet'!U3319&gt;0,YEAR(TODAY())-'Inventory Ref Sheet'!U3319,"")</f>
        <v/>
      </c>
      <c r="Z3319" s="95">
        <f>'Inventory Ref Sheet'!W3319</f>
        <v>0</v>
      </c>
      <c r="AA3319" s="60">
        <f>'Inventory Ref Sheet'!X3319</f>
        <v>0</v>
      </c>
      <c r="AB3319" s="61"/>
      <c r="AC3319" s="97" t="str">
        <f t="shared" si="172"/>
        <v/>
      </c>
      <c r="AD3319" s="59">
        <f>'Inventory Ref Sheet'!Y3319</f>
        <v>0</v>
      </c>
      <c r="AE3319" s="59">
        <f>'Inventory Ref Sheet'!Z3319</f>
        <v>0</v>
      </c>
      <c r="AF3319" s="102">
        <f>'Inventory Ref Sheet'!AA3319</f>
        <v>0</v>
      </c>
      <c r="AG3319" s="59">
        <f>'Inventory Ref Sheet'!AD3319</f>
        <v>0</v>
      </c>
      <c r="AH3319" s="59">
        <f>'Inventory Ref Sheet'!AE3319</f>
        <v>0</v>
      </c>
      <c r="AI3319" s="100" t="str">
        <f ca="1">IF('Inventory Ref Sheet'!AG3319&gt;0,YEAR(TODAY())-'Inventory Ref Sheet'!AG3319,"")</f>
        <v/>
      </c>
      <c r="AJ3319" s="99"/>
      <c r="AK3319" s="60">
        <f>'Inventory Ref Sheet'!AJ3319</f>
        <v>0</v>
      </c>
      <c r="AL3319" s="99"/>
      <c r="AM3319" s="97" t="str">
        <f t="shared" si="173"/>
        <v/>
      </c>
    </row>
    <row r="3320" spans="10:39" x14ac:dyDescent="0.25">
      <c r="J3320" s="59">
        <f>'Inventory Ref Sheet'!AK3320</f>
        <v>0</v>
      </c>
      <c r="K3320" s="59">
        <f>'Inventory Ref Sheet'!AL3320</f>
        <v>0</v>
      </c>
      <c r="L3320" s="59">
        <f>'Inventory Ref Sheet'!AM3320</f>
        <v>0</v>
      </c>
      <c r="M3320" s="59">
        <f>'Inventory Ref Sheet'!AP3320</f>
        <v>0</v>
      </c>
      <c r="N3320" s="59">
        <f>'Inventory Ref Sheet'!AQ3320</f>
        <v>0</v>
      </c>
      <c r="O3320" s="100" t="str">
        <f ca="1">IF('Inventory Ref Sheet'!AS3320&gt;0,YEAR(TODAY())-'Inventory Ref Sheet'!AS3320,"")</f>
        <v/>
      </c>
      <c r="P3320" s="95">
        <f>'Inventory Ref Sheet'!AU3320</f>
        <v>0</v>
      </c>
      <c r="Q3320" s="60">
        <f>'Inventory Ref Sheet'!AV3320</f>
        <v>0</v>
      </c>
      <c r="R3320" s="61"/>
      <c r="S3320" s="100" t="str">
        <f t="shared" si="171"/>
        <v/>
      </c>
      <c r="T3320" s="59">
        <f>'Inventory Ref Sheet'!M3320</f>
        <v>0</v>
      </c>
      <c r="U3320" s="102">
        <f>'Inventory Ref Sheet'!N3320</f>
        <v>0</v>
      </c>
      <c r="V3320" s="59">
        <f>'Inventory Ref Sheet'!O3320</f>
        <v>0</v>
      </c>
      <c r="W3320" s="59">
        <f>'Inventory Ref Sheet'!R3320</f>
        <v>0</v>
      </c>
      <c r="X3320" s="59">
        <f>'Inventory Ref Sheet'!S3320</f>
        <v>0</v>
      </c>
      <c r="Y3320" s="100" t="str">
        <f ca="1">IF('Inventory Ref Sheet'!U3320&gt;0,YEAR(TODAY())-'Inventory Ref Sheet'!U3320,"")</f>
        <v/>
      </c>
      <c r="Z3320" s="95">
        <f>'Inventory Ref Sheet'!W3320</f>
        <v>0</v>
      </c>
      <c r="AA3320" s="60">
        <f>'Inventory Ref Sheet'!X3320</f>
        <v>0</v>
      </c>
      <c r="AB3320" s="61"/>
      <c r="AC3320" s="97" t="str">
        <f t="shared" si="172"/>
        <v/>
      </c>
      <c r="AD3320" s="59">
        <f>'Inventory Ref Sheet'!Y3320</f>
        <v>0</v>
      </c>
      <c r="AE3320" s="59">
        <f>'Inventory Ref Sheet'!Z3320</f>
        <v>0</v>
      </c>
      <c r="AF3320" s="102">
        <f>'Inventory Ref Sheet'!AA3320</f>
        <v>0</v>
      </c>
      <c r="AG3320" s="59">
        <f>'Inventory Ref Sheet'!AD3320</f>
        <v>0</v>
      </c>
      <c r="AH3320" s="59">
        <f>'Inventory Ref Sheet'!AE3320</f>
        <v>0</v>
      </c>
      <c r="AI3320" s="100" t="str">
        <f ca="1">IF('Inventory Ref Sheet'!AG3320&gt;0,YEAR(TODAY())-'Inventory Ref Sheet'!AG3320,"")</f>
        <v/>
      </c>
      <c r="AJ3320" s="99"/>
      <c r="AK3320" s="60">
        <f>'Inventory Ref Sheet'!AJ3320</f>
        <v>0</v>
      </c>
      <c r="AL3320" s="99"/>
      <c r="AM3320" s="97" t="str">
        <f t="shared" si="173"/>
        <v/>
      </c>
    </row>
    <row r="3321" spans="10:39" x14ac:dyDescent="0.25">
      <c r="J3321" s="59">
        <f>'Inventory Ref Sheet'!AK3321</f>
        <v>0</v>
      </c>
      <c r="K3321" s="59">
        <f>'Inventory Ref Sheet'!AL3321</f>
        <v>0</v>
      </c>
      <c r="L3321" s="59">
        <f>'Inventory Ref Sheet'!AM3321</f>
        <v>0</v>
      </c>
      <c r="M3321" s="59">
        <f>'Inventory Ref Sheet'!AP3321</f>
        <v>0</v>
      </c>
      <c r="N3321" s="59">
        <f>'Inventory Ref Sheet'!AQ3321</f>
        <v>0</v>
      </c>
      <c r="O3321" s="100" t="str">
        <f ca="1">IF('Inventory Ref Sheet'!AS3321&gt;0,YEAR(TODAY())-'Inventory Ref Sheet'!AS3321,"")</f>
        <v/>
      </c>
      <c r="P3321" s="95">
        <f>'Inventory Ref Sheet'!AU3321</f>
        <v>0</v>
      </c>
      <c r="Q3321" s="60">
        <f>'Inventory Ref Sheet'!AV3321</f>
        <v>0</v>
      </c>
      <c r="R3321" s="61"/>
      <c r="S3321" s="100" t="str">
        <f t="shared" si="171"/>
        <v/>
      </c>
      <c r="T3321" s="59">
        <f>'Inventory Ref Sheet'!M3321</f>
        <v>0</v>
      </c>
      <c r="U3321" s="102">
        <f>'Inventory Ref Sheet'!N3321</f>
        <v>0</v>
      </c>
      <c r="V3321" s="59">
        <f>'Inventory Ref Sheet'!O3321</f>
        <v>0</v>
      </c>
      <c r="W3321" s="59">
        <f>'Inventory Ref Sheet'!R3321</f>
        <v>0</v>
      </c>
      <c r="X3321" s="59">
        <f>'Inventory Ref Sheet'!S3321</f>
        <v>0</v>
      </c>
      <c r="Y3321" s="100" t="str">
        <f ca="1">IF('Inventory Ref Sheet'!U3321&gt;0,YEAR(TODAY())-'Inventory Ref Sheet'!U3321,"")</f>
        <v/>
      </c>
      <c r="Z3321" s="95">
        <f>'Inventory Ref Sheet'!W3321</f>
        <v>0</v>
      </c>
      <c r="AA3321" s="60">
        <f>'Inventory Ref Sheet'!X3321</f>
        <v>0</v>
      </c>
      <c r="AB3321" s="61"/>
      <c r="AC3321" s="97" t="str">
        <f t="shared" si="172"/>
        <v/>
      </c>
      <c r="AD3321" s="59">
        <f>'Inventory Ref Sheet'!Y3321</f>
        <v>0</v>
      </c>
      <c r="AE3321" s="59">
        <f>'Inventory Ref Sheet'!Z3321</f>
        <v>0</v>
      </c>
      <c r="AF3321" s="102">
        <f>'Inventory Ref Sheet'!AA3321</f>
        <v>0</v>
      </c>
      <c r="AG3321" s="59">
        <f>'Inventory Ref Sheet'!AD3321</f>
        <v>0</v>
      </c>
      <c r="AH3321" s="59">
        <f>'Inventory Ref Sheet'!AE3321</f>
        <v>0</v>
      </c>
      <c r="AI3321" s="100" t="str">
        <f ca="1">IF('Inventory Ref Sheet'!AG3321&gt;0,YEAR(TODAY())-'Inventory Ref Sheet'!AG3321,"")</f>
        <v/>
      </c>
      <c r="AJ3321" s="99"/>
      <c r="AK3321" s="60">
        <f>'Inventory Ref Sheet'!AJ3321</f>
        <v>0</v>
      </c>
      <c r="AL3321" s="99"/>
      <c r="AM3321" s="97" t="str">
        <f t="shared" si="173"/>
        <v/>
      </c>
    </row>
    <row r="3322" spans="10:39" x14ac:dyDescent="0.25">
      <c r="J3322" s="59">
        <f>'Inventory Ref Sheet'!AK3322</f>
        <v>0</v>
      </c>
      <c r="K3322" s="59">
        <f>'Inventory Ref Sheet'!AL3322</f>
        <v>0</v>
      </c>
      <c r="L3322" s="59">
        <f>'Inventory Ref Sheet'!AM3322</f>
        <v>0</v>
      </c>
      <c r="M3322" s="59">
        <f>'Inventory Ref Sheet'!AP3322</f>
        <v>0</v>
      </c>
      <c r="N3322" s="59">
        <f>'Inventory Ref Sheet'!AQ3322</f>
        <v>0</v>
      </c>
      <c r="O3322" s="100" t="str">
        <f ca="1">IF('Inventory Ref Sheet'!AS3322&gt;0,YEAR(TODAY())-'Inventory Ref Sheet'!AS3322,"")</f>
        <v/>
      </c>
      <c r="P3322" s="95">
        <f>'Inventory Ref Sheet'!AU3322</f>
        <v>0</v>
      </c>
      <c r="Q3322" s="60">
        <f>'Inventory Ref Sheet'!AV3322</f>
        <v>0</v>
      </c>
      <c r="R3322" s="61"/>
      <c r="S3322" s="100" t="str">
        <f t="shared" si="171"/>
        <v/>
      </c>
      <c r="T3322" s="59">
        <f>'Inventory Ref Sheet'!M3322</f>
        <v>0</v>
      </c>
      <c r="U3322" s="102">
        <f>'Inventory Ref Sheet'!N3322</f>
        <v>0</v>
      </c>
      <c r="V3322" s="59">
        <f>'Inventory Ref Sheet'!O3322</f>
        <v>0</v>
      </c>
      <c r="W3322" s="59">
        <f>'Inventory Ref Sheet'!R3322</f>
        <v>0</v>
      </c>
      <c r="X3322" s="59">
        <f>'Inventory Ref Sheet'!S3322</f>
        <v>0</v>
      </c>
      <c r="Y3322" s="100" t="str">
        <f ca="1">IF('Inventory Ref Sheet'!U3322&gt;0,YEAR(TODAY())-'Inventory Ref Sheet'!U3322,"")</f>
        <v/>
      </c>
      <c r="Z3322" s="95">
        <f>'Inventory Ref Sheet'!W3322</f>
        <v>0</v>
      </c>
      <c r="AA3322" s="60">
        <f>'Inventory Ref Sheet'!X3322</f>
        <v>0</v>
      </c>
      <c r="AB3322" s="61"/>
      <c r="AC3322" s="97" t="str">
        <f t="shared" si="172"/>
        <v/>
      </c>
      <c r="AD3322" s="59">
        <f>'Inventory Ref Sheet'!Y3322</f>
        <v>0</v>
      </c>
      <c r="AE3322" s="59">
        <f>'Inventory Ref Sheet'!Z3322</f>
        <v>0</v>
      </c>
      <c r="AF3322" s="102">
        <f>'Inventory Ref Sheet'!AA3322</f>
        <v>0</v>
      </c>
      <c r="AG3322" s="59">
        <f>'Inventory Ref Sheet'!AD3322</f>
        <v>0</v>
      </c>
      <c r="AH3322" s="59">
        <f>'Inventory Ref Sheet'!AE3322</f>
        <v>0</v>
      </c>
      <c r="AI3322" s="100" t="str">
        <f ca="1">IF('Inventory Ref Sheet'!AG3322&gt;0,YEAR(TODAY())-'Inventory Ref Sheet'!AG3322,"")</f>
        <v/>
      </c>
      <c r="AJ3322" s="99"/>
      <c r="AK3322" s="60">
        <f>'Inventory Ref Sheet'!AJ3322</f>
        <v>0</v>
      </c>
      <c r="AL3322" s="99"/>
      <c r="AM3322" s="97" t="str">
        <f t="shared" si="173"/>
        <v/>
      </c>
    </row>
    <row r="3323" spans="10:39" x14ac:dyDescent="0.25">
      <c r="J3323" s="59">
        <f>'Inventory Ref Sheet'!AK3323</f>
        <v>0</v>
      </c>
      <c r="K3323" s="59">
        <f>'Inventory Ref Sheet'!AL3323</f>
        <v>0</v>
      </c>
      <c r="L3323" s="59">
        <f>'Inventory Ref Sheet'!AM3323</f>
        <v>0</v>
      </c>
      <c r="M3323" s="59">
        <f>'Inventory Ref Sheet'!AP3323</f>
        <v>0</v>
      </c>
      <c r="N3323" s="59">
        <f>'Inventory Ref Sheet'!AQ3323</f>
        <v>0</v>
      </c>
      <c r="O3323" s="100" t="str">
        <f ca="1">IF('Inventory Ref Sheet'!AS3323&gt;0,YEAR(TODAY())-'Inventory Ref Sheet'!AS3323,"")</f>
        <v/>
      </c>
      <c r="P3323" s="95">
        <f>'Inventory Ref Sheet'!AU3323</f>
        <v>0</v>
      </c>
      <c r="Q3323" s="60">
        <f>'Inventory Ref Sheet'!AV3323</f>
        <v>0</v>
      </c>
      <c r="R3323" s="61"/>
      <c r="S3323" s="100" t="str">
        <f t="shared" si="171"/>
        <v/>
      </c>
      <c r="T3323" s="59">
        <f>'Inventory Ref Sheet'!M3323</f>
        <v>0</v>
      </c>
      <c r="U3323" s="102">
        <f>'Inventory Ref Sheet'!N3323</f>
        <v>0</v>
      </c>
      <c r="V3323" s="59">
        <f>'Inventory Ref Sheet'!O3323</f>
        <v>0</v>
      </c>
      <c r="W3323" s="59">
        <f>'Inventory Ref Sheet'!R3323</f>
        <v>0</v>
      </c>
      <c r="X3323" s="59">
        <f>'Inventory Ref Sheet'!S3323</f>
        <v>0</v>
      </c>
      <c r="Y3323" s="100" t="str">
        <f ca="1">IF('Inventory Ref Sheet'!U3323&gt;0,YEAR(TODAY())-'Inventory Ref Sheet'!U3323,"")</f>
        <v/>
      </c>
      <c r="Z3323" s="95">
        <f>'Inventory Ref Sheet'!W3323</f>
        <v>0</v>
      </c>
      <c r="AA3323" s="60">
        <f>'Inventory Ref Sheet'!X3323</f>
        <v>0</v>
      </c>
      <c r="AB3323" s="61"/>
      <c r="AC3323" s="97" t="str">
        <f t="shared" si="172"/>
        <v/>
      </c>
      <c r="AD3323" s="59">
        <f>'Inventory Ref Sheet'!Y3323</f>
        <v>0</v>
      </c>
      <c r="AE3323" s="59">
        <f>'Inventory Ref Sheet'!Z3323</f>
        <v>0</v>
      </c>
      <c r="AF3323" s="102">
        <f>'Inventory Ref Sheet'!AA3323</f>
        <v>0</v>
      </c>
      <c r="AG3323" s="59">
        <f>'Inventory Ref Sheet'!AD3323</f>
        <v>0</v>
      </c>
      <c r="AH3323" s="59">
        <f>'Inventory Ref Sheet'!AE3323</f>
        <v>0</v>
      </c>
      <c r="AI3323" s="100" t="str">
        <f ca="1">IF('Inventory Ref Sheet'!AG3323&gt;0,YEAR(TODAY())-'Inventory Ref Sheet'!AG3323,"")</f>
        <v/>
      </c>
      <c r="AJ3323" s="99"/>
      <c r="AK3323" s="60">
        <f>'Inventory Ref Sheet'!AJ3323</f>
        <v>0</v>
      </c>
      <c r="AL3323" s="99"/>
      <c r="AM3323" s="97" t="str">
        <f t="shared" si="173"/>
        <v/>
      </c>
    </row>
    <row r="3324" spans="10:39" x14ac:dyDescent="0.25">
      <c r="J3324" s="59">
        <f>'Inventory Ref Sheet'!AK3324</f>
        <v>0</v>
      </c>
      <c r="K3324" s="59">
        <f>'Inventory Ref Sheet'!AL3324</f>
        <v>0</v>
      </c>
      <c r="L3324" s="59">
        <f>'Inventory Ref Sheet'!AM3324</f>
        <v>0</v>
      </c>
      <c r="M3324" s="59">
        <f>'Inventory Ref Sheet'!AP3324</f>
        <v>0</v>
      </c>
      <c r="N3324" s="59">
        <f>'Inventory Ref Sheet'!AQ3324</f>
        <v>0</v>
      </c>
      <c r="O3324" s="100" t="str">
        <f ca="1">IF('Inventory Ref Sheet'!AS3324&gt;0,YEAR(TODAY())-'Inventory Ref Sheet'!AS3324,"")</f>
        <v/>
      </c>
      <c r="P3324" s="95">
        <f>'Inventory Ref Sheet'!AU3324</f>
        <v>0</v>
      </c>
      <c r="Q3324" s="60">
        <f>'Inventory Ref Sheet'!AV3324</f>
        <v>0</v>
      </c>
      <c r="R3324" s="61"/>
      <c r="S3324" s="100" t="str">
        <f t="shared" si="171"/>
        <v/>
      </c>
      <c r="T3324" s="59">
        <f>'Inventory Ref Sheet'!M3324</f>
        <v>0</v>
      </c>
      <c r="U3324" s="102">
        <f>'Inventory Ref Sheet'!N3324</f>
        <v>0</v>
      </c>
      <c r="V3324" s="59">
        <f>'Inventory Ref Sheet'!O3324</f>
        <v>0</v>
      </c>
      <c r="W3324" s="59">
        <f>'Inventory Ref Sheet'!R3324</f>
        <v>0</v>
      </c>
      <c r="X3324" s="59">
        <f>'Inventory Ref Sheet'!S3324</f>
        <v>0</v>
      </c>
      <c r="Y3324" s="100" t="str">
        <f ca="1">IF('Inventory Ref Sheet'!U3324&gt;0,YEAR(TODAY())-'Inventory Ref Sheet'!U3324,"")</f>
        <v/>
      </c>
      <c r="Z3324" s="95">
        <f>'Inventory Ref Sheet'!W3324</f>
        <v>0</v>
      </c>
      <c r="AA3324" s="60">
        <f>'Inventory Ref Sheet'!X3324</f>
        <v>0</v>
      </c>
      <c r="AB3324" s="61"/>
      <c r="AC3324" s="97" t="str">
        <f t="shared" si="172"/>
        <v/>
      </c>
      <c r="AD3324" s="59">
        <f>'Inventory Ref Sheet'!Y3324</f>
        <v>0</v>
      </c>
      <c r="AE3324" s="59">
        <f>'Inventory Ref Sheet'!Z3324</f>
        <v>0</v>
      </c>
      <c r="AF3324" s="102">
        <f>'Inventory Ref Sheet'!AA3324</f>
        <v>0</v>
      </c>
      <c r="AG3324" s="59">
        <f>'Inventory Ref Sheet'!AD3324</f>
        <v>0</v>
      </c>
      <c r="AH3324" s="59">
        <f>'Inventory Ref Sheet'!AE3324</f>
        <v>0</v>
      </c>
      <c r="AI3324" s="100" t="str">
        <f ca="1">IF('Inventory Ref Sheet'!AG3324&gt;0,YEAR(TODAY())-'Inventory Ref Sheet'!AG3324,"")</f>
        <v/>
      </c>
      <c r="AJ3324" s="99"/>
      <c r="AK3324" s="60">
        <f>'Inventory Ref Sheet'!AJ3324</f>
        <v>0</v>
      </c>
      <c r="AL3324" s="99"/>
      <c r="AM3324" s="97" t="str">
        <f t="shared" si="173"/>
        <v/>
      </c>
    </row>
    <row r="3325" spans="10:39" x14ac:dyDescent="0.25">
      <c r="J3325" s="59">
        <f>'Inventory Ref Sheet'!AK3325</f>
        <v>0</v>
      </c>
      <c r="K3325" s="59">
        <f>'Inventory Ref Sheet'!AL3325</f>
        <v>0</v>
      </c>
      <c r="L3325" s="59">
        <f>'Inventory Ref Sheet'!AM3325</f>
        <v>0</v>
      </c>
      <c r="M3325" s="59">
        <f>'Inventory Ref Sheet'!AP3325</f>
        <v>0</v>
      </c>
      <c r="N3325" s="59">
        <f>'Inventory Ref Sheet'!AQ3325</f>
        <v>0</v>
      </c>
      <c r="O3325" s="100" t="str">
        <f ca="1">IF('Inventory Ref Sheet'!AS3325&gt;0,YEAR(TODAY())-'Inventory Ref Sheet'!AS3325,"")</f>
        <v/>
      </c>
      <c r="P3325" s="95">
        <f>'Inventory Ref Sheet'!AU3325</f>
        <v>0</v>
      </c>
      <c r="Q3325" s="60">
        <f>'Inventory Ref Sheet'!AV3325</f>
        <v>0</v>
      </c>
      <c r="R3325" s="61"/>
      <c r="S3325" s="100" t="str">
        <f t="shared" si="171"/>
        <v/>
      </c>
      <c r="T3325" s="59">
        <f>'Inventory Ref Sheet'!M3325</f>
        <v>0</v>
      </c>
      <c r="U3325" s="102">
        <f>'Inventory Ref Sheet'!N3325</f>
        <v>0</v>
      </c>
      <c r="V3325" s="59">
        <f>'Inventory Ref Sheet'!O3325</f>
        <v>0</v>
      </c>
      <c r="W3325" s="59">
        <f>'Inventory Ref Sheet'!R3325</f>
        <v>0</v>
      </c>
      <c r="X3325" s="59">
        <f>'Inventory Ref Sheet'!S3325</f>
        <v>0</v>
      </c>
      <c r="Y3325" s="100" t="str">
        <f ca="1">IF('Inventory Ref Sheet'!U3325&gt;0,YEAR(TODAY())-'Inventory Ref Sheet'!U3325,"")</f>
        <v/>
      </c>
      <c r="Z3325" s="95">
        <f>'Inventory Ref Sheet'!W3325</f>
        <v>0</v>
      </c>
      <c r="AA3325" s="60">
        <f>'Inventory Ref Sheet'!X3325</f>
        <v>0</v>
      </c>
      <c r="AB3325" s="61"/>
      <c r="AC3325" s="97" t="str">
        <f t="shared" si="172"/>
        <v/>
      </c>
      <c r="AD3325" s="59">
        <f>'Inventory Ref Sheet'!Y3325</f>
        <v>0</v>
      </c>
      <c r="AE3325" s="59">
        <f>'Inventory Ref Sheet'!Z3325</f>
        <v>0</v>
      </c>
      <c r="AF3325" s="102">
        <f>'Inventory Ref Sheet'!AA3325</f>
        <v>0</v>
      </c>
      <c r="AG3325" s="59">
        <f>'Inventory Ref Sheet'!AD3325</f>
        <v>0</v>
      </c>
      <c r="AH3325" s="59">
        <f>'Inventory Ref Sheet'!AE3325</f>
        <v>0</v>
      </c>
      <c r="AI3325" s="100" t="str">
        <f ca="1">IF('Inventory Ref Sheet'!AG3325&gt;0,YEAR(TODAY())-'Inventory Ref Sheet'!AG3325,"")</f>
        <v/>
      </c>
      <c r="AJ3325" s="99"/>
      <c r="AK3325" s="60">
        <f>'Inventory Ref Sheet'!AJ3325</f>
        <v>0</v>
      </c>
      <c r="AL3325" s="99"/>
      <c r="AM3325" s="97" t="str">
        <f t="shared" si="173"/>
        <v/>
      </c>
    </row>
    <row r="3326" spans="10:39" x14ac:dyDescent="0.25">
      <c r="J3326" s="59">
        <f>'Inventory Ref Sheet'!AK3326</f>
        <v>0</v>
      </c>
      <c r="K3326" s="59">
        <f>'Inventory Ref Sheet'!AL3326</f>
        <v>0</v>
      </c>
      <c r="L3326" s="59">
        <f>'Inventory Ref Sheet'!AM3326</f>
        <v>0</v>
      </c>
      <c r="M3326" s="59">
        <f>'Inventory Ref Sheet'!AP3326</f>
        <v>0</v>
      </c>
      <c r="N3326" s="59">
        <f>'Inventory Ref Sheet'!AQ3326</f>
        <v>0</v>
      </c>
      <c r="O3326" s="100" t="str">
        <f ca="1">IF('Inventory Ref Sheet'!AS3326&gt;0,YEAR(TODAY())-'Inventory Ref Sheet'!AS3326,"")</f>
        <v/>
      </c>
      <c r="P3326" s="95">
        <f>'Inventory Ref Sheet'!AU3326</f>
        <v>0</v>
      </c>
      <c r="Q3326" s="60">
        <f>'Inventory Ref Sheet'!AV3326</f>
        <v>0</v>
      </c>
      <c r="R3326" s="61"/>
      <c r="S3326" s="100" t="str">
        <f t="shared" si="171"/>
        <v/>
      </c>
      <c r="T3326" s="59">
        <f>'Inventory Ref Sheet'!M3326</f>
        <v>0</v>
      </c>
      <c r="U3326" s="102">
        <f>'Inventory Ref Sheet'!N3326</f>
        <v>0</v>
      </c>
      <c r="V3326" s="59">
        <f>'Inventory Ref Sheet'!O3326</f>
        <v>0</v>
      </c>
      <c r="W3326" s="59">
        <f>'Inventory Ref Sheet'!R3326</f>
        <v>0</v>
      </c>
      <c r="X3326" s="59">
        <f>'Inventory Ref Sheet'!S3326</f>
        <v>0</v>
      </c>
      <c r="Y3326" s="100" t="str">
        <f ca="1">IF('Inventory Ref Sheet'!U3326&gt;0,YEAR(TODAY())-'Inventory Ref Sheet'!U3326,"")</f>
        <v/>
      </c>
      <c r="Z3326" s="95">
        <f>'Inventory Ref Sheet'!W3326</f>
        <v>0</v>
      </c>
      <c r="AA3326" s="60">
        <f>'Inventory Ref Sheet'!X3326</f>
        <v>0</v>
      </c>
      <c r="AB3326" s="61"/>
      <c r="AC3326" s="97" t="str">
        <f t="shared" si="172"/>
        <v/>
      </c>
      <c r="AD3326" s="59">
        <f>'Inventory Ref Sheet'!Y3326</f>
        <v>0</v>
      </c>
      <c r="AE3326" s="59">
        <f>'Inventory Ref Sheet'!Z3326</f>
        <v>0</v>
      </c>
      <c r="AF3326" s="102">
        <f>'Inventory Ref Sheet'!AA3326</f>
        <v>0</v>
      </c>
      <c r="AG3326" s="59">
        <f>'Inventory Ref Sheet'!AD3326</f>
        <v>0</v>
      </c>
      <c r="AH3326" s="59">
        <f>'Inventory Ref Sheet'!AE3326</f>
        <v>0</v>
      </c>
      <c r="AI3326" s="100" t="str">
        <f ca="1">IF('Inventory Ref Sheet'!AG3326&gt;0,YEAR(TODAY())-'Inventory Ref Sheet'!AG3326,"")</f>
        <v/>
      </c>
      <c r="AJ3326" s="99"/>
      <c r="AK3326" s="60">
        <f>'Inventory Ref Sheet'!AJ3326</f>
        <v>0</v>
      </c>
      <c r="AL3326" s="99"/>
      <c r="AM3326" s="97" t="str">
        <f t="shared" si="173"/>
        <v/>
      </c>
    </row>
    <row r="3327" spans="10:39" x14ac:dyDescent="0.25">
      <c r="J3327" s="59">
        <f>'Inventory Ref Sheet'!AK3327</f>
        <v>0</v>
      </c>
      <c r="K3327" s="59">
        <f>'Inventory Ref Sheet'!AL3327</f>
        <v>0</v>
      </c>
      <c r="L3327" s="59">
        <f>'Inventory Ref Sheet'!AM3327</f>
        <v>0</v>
      </c>
      <c r="M3327" s="59">
        <f>'Inventory Ref Sheet'!AP3327</f>
        <v>0</v>
      </c>
      <c r="N3327" s="59">
        <f>'Inventory Ref Sheet'!AQ3327</f>
        <v>0</v>
      </c>
      <c r="O3327" s="100" t="str">
        <f ca="1">IF('Inventory Ref Sheet'!AS3327&gt;0,YEAR(TODAY())-'Inventory Ref Sheet'!AS3327,"")</f>
        <v/>
      </c>
      <c r="P3327" s="95">
        <f>'Inventory Ref Sheet'!AU3327</f>
        <v>0</v>
      </c>
      <c r="Q3327" s="60">
        <f>'Inventory Ref Sheet'!AV3327</f>
        <v>0</v>
      </c>
      <c r="R3327" s="61"/>
      <c r="S3327" s="100" t="str">
        <f t="shared" si="171"/>
        <v/>
      </c>
      <c r="T3327" s="59">
        <f>'Inventory Ref Sheet'!M3327</f>
        <v>0</v>
      </c>
      <c r="U3327" s="102">
        <f>'Inventory Ref Sheet'!N3327</f>
        <v>0</v>
      </c>
      <c r="V3327" s="59">
        <f>'Inventory Ref Sheet'!O3327</f>
        <v>0</v>
      </c>
      <c r="W3327" s="59">
        <f>'Inventory Ref Sheet'!R3327</f>
        <v>0</v>
      </c>
      <c r="X3327" s="59">
        <f>'Inventory Ref Sheet'!S3327</f>
        <v>0</v>
      </c>
      <c r="Y3327" s="100" t="str">
        <f ca="1">IF('Inventory Ref Sheet'!U3327&gt;0,YEAR(TODAY())-'Inventory Ref Sheet'!U3327,"")</f>
        <v/>
      </c>
      <c r="Z3327" s="95">
        <f>'Inventory Ref Sheet'!W3327</f>
        <v>0</v>
      </c>
      <c r="AA3327" s="60">
        <f>'Inventory Ref Sheet'!X3327</f>
        <v>0</v>
      </c>
      <c r="AB3327" s="61"/>
      <c r="AC3327" s="97" t="str">
        <f t="shared" si="172"/>
        <v/>
      </c>
      <c r="AD3327" s="59">
        <f>'Inventory Ref Sheet'!Y3327</f>
        <v>0</v>
      </c>
      <c r="AE3327" s="59">
        <f>'Inventory Ref Sheet'!Z3327</f>
        <v>0</v>
      </c>
      <c r="AF3327" s="102">
        <f>'Inventory Ref Sheet'!AA3327</f>
        <v>0</v>
      </c>
      <c r="AG3327" s="59">
        <f>'Inventory Ref Sheet'!AD3327</f>
        <v>0</v>
      </c>
      <c r="AH3327" s="59">
        <f>'Inventory Ref Sheet'!AE3327</f>
        <v>0</v>
      </c>
      <c r="AI3327" s="100" t="str">
        <f ca="1">IF('Inventory Ref Sheet'!AG3327&gt;0,YEAR(TODAY())-'Inventory Ref Sheet'!AG3327,"")</f>
        <v/>
      </c>
      <c r="AJ3327" s="99"/>
      <c r="AK3327" s="60">
        <f>'Inventory Ref Sheet'!AJ3327</f>
        <v>0</v>
      </c>
      <c r="AL3327" s="99"/>
      <c r="AM3327" s="97" t="str">
        <f t="shared" si="173"/>
        <v/>
      </c>
    </row>
    <row r="3328" spans="10:39" x14ac:dyDescent="0.25">
      <c r="J3328" s="59">
        <f>'Inventory Ref Sheet'!AK3328</f>
        <v>0</v>
      </c>
      <c r="K3328" s="59">
        <f>'Inventory Ref Sheet'!AL3328</f>
        <v>0</v>
      </c>
      <c r="L3328" s="59">
        <f>'Inventory Ref Sheet'!AM3328</f>
        <v>0</v>
      </c>
      <c r="M3328" s="59">
        <f>'Inventory Ref Sheet'!AP3328</f>
        <v>0</v>
      </c>
      <c r="N3328" s="59">
        <f>'Inventory Ref Sheet'!AQ3328</f>
        <v>0</v>
      </c>
      <c r="O3328" s="100" t="str">
        <f ca="1">IF('Inventory Ref Sheet'!AS3328&gt;0,YEAR(TODAY())-'Inventory Ref Sheet'!AS3328,"")</f>
        <v/>
      </c>
      <c r="P3328" s="95">
        <f>'Inventory Ref Sheet'!AU3328</f>
        <v>0</v>
      </c>
      <c r="Q3328" s="60">
        <f>'Inventory Ref Sheet'!AV3328</f>
        <v>0</v>
      </c>
      <c r="R3328" s="61"/>
      <c r="S3328" s="100" t="str">
        <f t="shared" si="171"/>
        <v/>
      </c>
      <c r="T3328" s="59">
        <f>'Inventory Ref Sheet'!M3328</f>
        <v>0</v>
      </c>
      <c r="U3328" s="102">
        <f>'Inventory Ref Sheet'!N3328</f>
        <v>0</v>
      </c>
      <c r="V3328" s="59">
        <f>'Inventory Ref Sheet'!O3328</f>
        <v>0</v>
      </c>
      <c r="W3328" s="59">
        <f>'Inventory Ref Sheet'!R3328</f>
        <v>0</v>
      </c>
      <c r="X3328" s="59">
        <f>'Inventory Ref Sheet'!S3328</f>
        <v>0</v>
      </c>
      <c r="Y3328" s="100" t="str">
        <f ca="1">IF('Inventory Ref Sheet'!U3328&gt;0,YEAR(TODAY())-'Inventory Ref Sheet'!U3328,"")</f>
        <v/>
      </c>
      <c r="Z3328" s="95">
        <f>'Inventory Ref Sheet'!W3328</f>
        <v>0</v>
      </c>
      <c r="AA3328" s="60">
        <f>'Inventory Ref Sheet'!X3328</f>
        <v>0</v>
      </c>
      <c r="AB3328" s="61"/>
      <c r="AC3328" s="97" t="str">
        <f t="shared" si="172"/>
        <v/>
      </c>
      <c r="AD3328" s="59">
        <f>'Inventory Ref Sheet'!Y3328</f>
        <v>0</v>
      </c>
      <c r="AE3328" s="59">
        <f>'Inventory Ref Sheet'!Z3328</f>
        <v>0</v>
      </c>
      <c r="AF3328" s="102">
        <f>'Inventory Ref Sheet'!AA3328</f>
        <v>0</v>
      </c>
      <c r="AG3328" s="59">
        <f>'Inventory Ref Sheet'!AD3328</f>
        <v>0</v>
      </c>
      <c r="AH3328" s="59">
        <f>'Inventory Ref Sheet'!AE3328</f>
        <v>0</v>
      </c>
      <c r="AI3328" s="100" t="str">
        <f ca="1">IF('Inventory Ref Sheet'!AG3328&gt;0,YEAR(TODAY())-'Inventory Ref Sheet'!AG3328,"")</f>
        <v/>
      </c>
      <c r="AJ3328" s="99"/>
      <c r="AK3328" s="60">
        <f>'Inventory Ref Sheet'!AJ3328</f>
        <v>0</v>
      </c>
      <c r="AL3328" s="99"/>
      <c r="AM3328" s="97" t="str">
        <f t="shared" si="173"/>
        <v/>
      </c>
    </row>
    <row r="3329" spans="10:39" x14ac:dyDescent="0.25">
      <c r="J3329" s="59">
        <f>'Inventory Ref Sheet'!AK3329</f>
        <v>0</v>
      </c>
      <c r="K3329" s="59">
        <f>'Inventory Ref Sheet'!AL3329</f>
        <v>0</v>
      </c>
      <c r="L3329" s="59">
        <f>'Inventory Ref Sheet'!AM3329</f>
        <v>0</v>
      </c>
      <c r="M3329" s="59">
        <f>'Inventory Ref Sheet'!AP3329</f>
        <v>0</v>
      </c>
      <c r="N3329" s="59">
        <f>'Inventory Ref Sheet'!AQ3329</f>
        <v>0</v>
      </c>
      <c r="O3329" s="100" t="str">
        <f ca="1">IF('Inventory Ref Sheet'!AS3329&gt;0,YEAR(TODAY())-'Inventory Ref Sheet'!AS3329,"")</f>
        <v/>
      </c>
      <c r="P3329" s="95">
        <f>'Inventory Ref Sheet'!AU3329</f>
        <v>0</v>
      </c>
      <c r="Q3329" s="60">
        <f>'Inventory Ref Sheet'!AV3329</f>
        <v>0</v>
      </c>
      <c r="R3329" s="61"/>
      <c r="S3329" s="100" t="str">
        <f t="shared" si="171"/>
        <v/>
      </c>
      <c r="T3329" s="59">
        <f>'Inventory Ref Sheet'!M3329</f>
        <v>0</v>
      </c>
      <c r="U3329" s="102">
        <f>'Inventory Ref Sheet'!N3329</f>
        <v>0</v>
      </c>
      <c r="V3329" s="59">
        <f>'Inventory Ref Sheet'!O3329</f>
        <v>0</v>
      </c>
      <c r="W3329" s="59">
        <f>'Inventory Ref Sheet'!R3329</f>
        <v>0</v>
      </c>
      <c r="X3329" s="59">
        <f>'Inventory Ref Sheet'!S3329</f>
        <v>0</v>
      </c>
      <c r="Y3329" s="100" t="str">
        <f ca="1">IF('Inventory Ref Sheet'!U3329&gt;0,YEAR(TODAY())-'Inventory Ref Sheet'!U3329,"")</f>
        <v/>
      </c>
      <c r="Z3329" s="95">
        <f>'Inventory Ref Sheet'!W3329</f>
        <v>0</v>
      </c>
      <c r="AA3329" s="60">
        <f>'Inventory Ref Sheet'!X3329</f>
        <v>0</v>
      </c>
      <c r="AB3329" s="61"/>
      <c r="AC3329" s="97" t="str">
        <f t="shared" si="172"/>
        <v/>
      </c>
      <c r="AD3329" s="59">
        <f>'Inventory Ref Sheet'!Y3329</f>
        <v>0</v>
      </c>
      <c r="AE3329" s="59">
        <f>'Inventory Ref Sheet'!Z3329</f>
        <v>0</v>
      </c>
      <c r="AF3329" s="102">
        <f>'Inventory Ref Sheet'!AA3329</f>
        <v>0</v>
      </c>
      <c r="AG3329" s="59">
        <f>'Inventory Ref Sheet'!AD3329</f>
        <v>0</v>
      </c>
      <c r="AH3329" s="59">
        <f>'Inventory Ref Sheet'!AE3329</f>
        <v>0</v>
      </c>
      <c r="AI3329" s="100" t="str">
        <f ca="1">IF('Inventory Ref Sheet'!AG3329&gt;0,YEAR(TODAY())-'Inventory Ref Sheet'!AG3329,"")</f>
        <v/>
      </c>
      <c r="AJ3329" s="99"/>
      <c r="AK3329" s="60">
        <f>'Inventory Ref Sheet'!AJ3329</f>
        <v>0</v>
      </c>
      <c r="AL3329" s="99"/>
      <c r="AM3329" s="97" t="str">
        <f t="shared" si="173"/>
        <v/>
      </c>
    </row>
    <row r="3330" spans="10:39" x14ac:dyDescent="0.25">
      <c r="J3330" s="59">
        <f>'Inventory Ref Sheet'!AK3330</f>
        <v>0</v>
      </c>
      <c r="K3330" s="59">
        <f>'Inventory Ref Sheet'!AL3330</f>
        <v>0</v>
      </c>
      <c r="L3330" s="59">
        <f>'Inventory Ref Sheet'!AM3330</f>
        <v>0</v>
      </c>
      <c r="M3330" s="59">
        <f>'Inventory Ref Sheet'!AP3330</f>
        <v>0</v>
      </c>
      <c r="N3330" s="59">
        <f>'Inventory Ref Sheet'!AQ3330</f>
        <v>0</v>
      </c>
      <c r="O3330" s="100" t="str">
        <f ca="1">IF('Inventory Ref Sheet'!AS3330&gt;0,YEAR(TODAY())-'Inventory Ref Sheet'!AS3330,"")</f>
        <v/>
      </c>
      <c r="P3330" s="95">
        <f>'Inventory Ref Sheet'!AU3330</f>
        <v>0</v>
      </c>
      <c r="Q3330" s="60">
        <f>'Inventory Ref Sheet'!AV3330</f>
        <v>0</v>
      </c>
      <c r="R3330" s="61"/>
      <c r="S3330" s="100" t="str">
        <f t="shared" si="171"/>
        <v/>
      </c>
      <c r="T3330" s="59">
        <f>'Inventory Ref Sheet'!M3330</f>
        <v>0</v>
      </c>
      <c r="U3330" s="102">
        <f>'Inventory Ref Sheet'!N3330</f>
        <v>0</v>
      </c>
      <c r="V3330" s="59">
        <f>'Inventory Ref Sheet'!O3330</f>
        <v>0</v>
      </c>
      <c r="W3330" s="59">
        <f>'Inventory Ref Sheet'!R3330</f>
        <v>0</v>
      </c>
      <c r="X3330" s="59">
        <f>'Inventory Ref Sheet'!S3330</f>
        <v>0</v>
      </c>
      <c r="Y3330" s="100" t="str">
        <f ca="1">IF('Inventory Ref Sheet'!U3330&gt;0,YEAR(TODAY())-'Inventory Ref Sheet'!U3330,"")</f>
        <v/>
      </c>
      <c r="Z3330" s="95">
        <f>'Inventory Ref Sheet'!W3330</f>
        <v>0</v>
      </c>
      <c r="AA3330" s="60">
        <f>'Inventory Ref Sheet'!X3330</f>
        <v>0</v>
      </c>
      <c r="AB3330" s="61"/>
      <c r="AC3330" s="97" t="str">
        <f t="shared" si="172"/>
        <v/>
      </c>
      <c r="AD3330" s="59">
        <f>'Inventory Ref Sheet'!Y3330</f>
        <v>0</v>
      </c>
      <c r="AE3330" s="59">
        <f>'Inventory Ref Sheet'!Z3330</f>
        <v>0</v>
      </c>
      <c r="AF3330" s="102">
        <f>'Inventory Ref Sheet'!AA3330</f>
        <v>0</v>
      </c>
      <c r="AG3330" s="59">
        <f>'Inventory Ref Sheet'!AD3330</f>
        <v>0</v>
      </c>
      <c r="AH3330" s="59">
        <f>'Inventory Ref Sheet'!AE3330</f>
        <v>0</v>
      </c>
      <c r="AI3330" s="100" t="str">
        <f ca="1">IF('Inventory Ref Sheet'!AG3330&gt;0,YEAR(TODAY())-'Inventory Ref Sheet'!AG3330,"")</f>
        <v/>
      </c>
      <c r="AJ3330" s="99"/>
      <c r="AK3330" s="60">
        <f>'Inventory Ref Sheet'!AJ3330</f>
        <v>0</v>
      </c>
      <c r="AL3330" s="99"/>
      <c r="AM3330" s="97" t="str">
        <f t="shared" si="173"/>
        <v/>
      </c>
    </row>
    <row r="3331" spans="10:39" x14ac:dyDescent="0.25">
      <c r="J3331" s="59">
        <f>'Inventory Ref Sheet'!AK3331</f>
        <v>0</v>
      </c>
      <c r="K3331" s="59">
        <f>'Inventory Ref Sheet'!AL3331</f>
        <v>0</v>
      </c>
      <c r="L3331" s="59">
        <f>'Inventory Ref Sheet'!AM3331</f>
        <v>0</v>
      </c>
      <c r="M3331" s="59">
        <f>'Inventory Ref Sheet'!AP3331</f>
        <v>0</v>
      </c>
      <c r="N3331" s="59">
        <f>'Inventory Ref Sheet'!AQ3331</f>
        <v>0</v>
      </c>
      <c r="O3331" s="100" t="str">
        <f ca="1">IF('Inventory Ref Sheet'!AS3331&gt;0,YEAR(TODAY())-'Inventory Ref Sheet'!AS3331,"")</f>
        <v/>
      </c>
      <c r="P3331" s="95">
        <f>'Inventory Ref Sheet'!AU3331</f>
        <v>0</v>
      </c>
      <c r="Q3331" s="60">
        <f>'Inventory Ref Sheet'!AV3331</f>
        <v>0</v>
      </c>
      <c r="R3331" s="61"/>
      <c r="S3331" s="100" t="str">
        <f t="shared" si="171"/>
        <v/>
      </c>
      <c r="T3331" s="59">
        <f>'Inventory Ref Sheet'!M3331</f>
        <v>0</v>
      </c>
      <c r="U3331" s="102">
        <f>'Inventory Ref Sheet'!N3331</f>
        <v>0</v>
      </c>
      <c r="V3331" s="59">
        <f>'Inventory Ref Sheet'!O3331</f>
        <v>0</v>
      </c>
      <c r="W3331" s="59">
        <f>'Inventory Ref Sheet'!R3331</f>
        <v>0</v>
      </c>
      <c r="X3331" s="59">
        <f>'Inventory Ref Sheet'!S3331</f>
        <v>0</v>
      </c>
      <c r="Y3331" s="100" t="str">
        <f ca="1">IF('Inventory Ref Sheet'!U3331&gt;0,YEAR(TODAY())-'Inventory Ref Sheet'!U3331,"")</f>
        <v/>
      </c>
      <c r="Z3331" s="95">
        <f>'Inventory Ref Sheet'!W3331</f>
        <v>0</v>
      </c>
      <c r="AA3331" s="60">
        <f>'Inventory Ref Sheet'!X3331</f>
        <v>0</v>
      </c>
      <c r="AB3331" s="61"/>
      <c r="AC3331" s="97" t="str">
        <f t="shared" si="172"/>
        <v/>
      </c>
      <c r="AD3331" s="59">
        <f>'Inventory Ref Sheet'!Y3331</f>
        <v>0</v>
      </c>
      <c r="AE3331" s="59">
        <f>'Inventory Ref Sheet'!Z3331</f>
        <v>0</v>
      </c>
      <c r="AF3331" s="102">
        <f>'Inventory Ref Sheet'!AA3331</f>
        <v>0</v>
      </c>
      <c r="AG3331" s="59">
        <f>'Inventory Ref Sheet'!AD3331</f>
        <v>0</v>
      </c>
      <c r="AH3331" s="59">
        <f>'Inventory Ref Sheet'!AE3331</f>
        <v>0</v>
      </c>
      <c r="AI3331" s="100" t="str">
        <f ca="1">IF('Inventory Ref Sheet'!AG3331&gt;0,YEAR(TODAY())-'Inventory Ref Sheet'!AG3331,"")</f>
        <v/>
      </c>
      <c r="AJ3331" s="99"/>
      <c r="AK3331" s="60">
        <f>'Inventory Ref Sheet'!AJ3331</f>
        <v>0</v>
      </c>
      <c r="AL3331" s="99"/>
      <c r="AM3331" s="97" t="str">
        <f t="shared" si="173"/>
        <v/>
      </c>
    </row>
    <row r="3332" spans="10:39" x14ac:dyDescent="0.25">
      <c r="J3332" s="59">
        <f>'Inventory Ref Sheet'!AK3332</f>
        <v>0</v>
      </c>
      <c r="K3332" s="59">
        <f>'Inventory Ref Sheet'!AL3332</f>
        <v>0</v>
      </c>
      <c r="L3332" s="59">
        <f>'Inventory Ref Sheet'!AM3332</f>
        <v>0</v>
      </c>
      <c r="M3332" s="59">
        <f>'Inventory Ref Sheet'!AP3332</f>
        <v>0</v>
      </c>
      <c r="N3332" s="59">
        <f>'Inventory Ref Sheet'!AQ3332</f>
        <v>0</v>
      </c>
      <c r="O3332" s="100" t="str">
        <f ca="1">IF('Inventory Ref Sheet'!AS3332&gt;0,YEAR(TODAY())-'Inventory Ref Sheet'!AS3332,"")</f>
        <v/>
      </c>
      <c r="P3332" s="95">
        <f>'Inventory Ref Sheet'!AU3332</f>
        <v>0</v>
      </c>
      <c r="Q3332" s="60">
        <f>'Inventory Ref Sheet'!AV3332</f>
        <v>0</v>
      </c>
      <c r="R3332" s="61"/>
      <c r="S3332" s="100" t="str">
        <f t="shared" si="171"/>
        <v/>
      </c>
      <c r="T3332" s="59">
        <f>'Inventory Ref Sheet'!M3332</f>
        <v>0</v>
      </c>
      <c r="U3332" s="102">
        <f>'Inventory Ref Sheet'!N3332</f>
        <v>0</v>
      </c>
      <c r="V3332" s="59">
        <f>'Inventory Ref Sheet'!O3332</f>
        <v>0</v>
      </c>
      <c r="W3332" s="59">
        <f>'Inventory Ref Sheet'!R3332</f>
        <v>0</v>
      </c>
      <c r="X3332" s="59">
        <f>'Inventory Ref Sheet'!S3332</f>
        <v>0</v>
      </c>
      <c r="Y3332" s="100" t="str">
        <f ca="1">IF('Inventory Ref Sheet'!U3332&gt;0,YEAR(TODAY())-'Inventory Ref Sheet'!U3332,"")</f>
        <v/>
      </c>
      <c r="Z3332" s="95">
        <f>'Inventory Ref Sheet'!W3332</f>
        <v>0</v>
      </c>
      <c r="AA3332" s="60">
        <f>'Inventory Ref Sheet'!X3332</f>
        <v>0</v>
      </c>
      <c r="AB3332" s="61"/>
      <c r="AC3332" s="97" t="str">
        <f t="shared" si="172"/>
        <v/>
      </c>
      <c r="AD3332" s="59">
        <f>'Inventory Ref Sheet'!Y3332</f>
        <v>0</v>
      </c>
      <c r="AE3332" s="59">
        <f>'Inventory Ref Sheet'!Z3332</f>
        <v>0</v>
      </c>
      <c r="AF3332" s="102">
        <f>'Inventory Ref Sheet'!AA3332</f>
        <v>0</v>
      </c>
      <c r="AG3332" s="59">
        <f>'Inventory Ref Sheet'!AD3332</f>
        <v>0</v>
      </c>
      <c r="AH3332" s="59">
        <f>'Inventory Ref Sheet'!AE3332</f>
        <v>0</v>
      </c>
      <c r="AI3332" s="100" t="str">
        <f ca="1">IF('Inventory Ref Sheet'!AG3332&gt;0,YEAR(TODAY())-'Inventory Ref Sheet'!AG3332,"")</f>
        <v/>
      </c>
      <c r="AJ3332" s="99"/>
      <c r="AK3332" s="60">
        <f>'Inventory Ref Sheet'!AJ3332</f>
        <v>0</v>
      </c>
      <c r="AL3332" s="99"/>
      <c r="AM3332" s="97" t="str">
        <f t="shared" si="173"/>
        <v/>
      </c>
    </row>
    <row r="3333" spans="10:39" x14ac:dyDescent="0.25">
      <c r="J3333" s="59">
        <f>'Inventory Ref Sheet'!AK3333</f>
        <v>0</v>
      </c>
      <c r="K3333" s="59">
        <f>'Inventory Ref Sheet'!AL3333</f>
        <v>0</v>
      </c>
      <c r="L3333" s="59">
        <f>'Inventory Ref Sheet'!AM3333</f>
        <v>0</v>
      </c>
      <c r="M3333" s="59">
        <f>'Inventory Ref Sheet'!AP3333</f>
        <v>0</v>
      </c>
      <c r="N3333" s="59">
        <f>'Inventory Ref Sheet'!AQ3333</f>
        <v>0</v>
      </c>
      <c r="O3333" s="100" t="str">
        <f ca="1">IF('Inventory Ref Sheet'!AS3333&gt;0,YEAR(TODAY())-'Inventory Ref Sheet'!AS3333,"")</f>
        <v/>
      </c>
      <c r="P3333" s="95">
        <f>'Inventory Ref Sheet'!AU3333</f>
        <v>0</v>
      </c>
      <c r="Q3333" s="60">
        <f>'Inventory Ref Sheet'!AV3333</f>
        <v>0</v>
      </c>
      <c r="R3333" s="61"/>
      <c r="S3333" s="100" t="str">
        <f t="shared" si="171"/>
        <v/>
      </c>
      <c r="T3333" s="59">
        <f>'Inventory Ref Sheet'!M3333</f>
        <v>0</v>
      </c>
      <c r="U3333" s="102">
        <f>'Inventory Ref Sheet'!N3333</f>
        <v>0</v>
      </c>
      <c r="V3333" s="59">
        <f>'Inventory Ref Sheet'!O3333</f>
        <v>0</v>
      </c>
      <c r="W3333" s="59">
        <f>'Inventory Ref Sheet'!R3333</f>
        <v>0</v>
      </c>
      <c r="X3333" s="59">
        <f>'Inventory Ref Sheet'!S3333</f>
        <v>0</v>
      </c>
      <c r="Y3333" s="100" t="str">
        <f ca="1">IF('Inventory Ref Sheet'!U3333&gt;0,YEAR(TODAY())-'Inventory Ref Sheet'!U3333,"")</f>
        <v/>
      </c>
      <c r="Z3333" s="95">
        <f>'Inventory Ref Sheet'!W3333</f>
        <v>0</v>
      </c>
      <c r="AA3333" s="60">
        <f>'Inventory Ref Sheet'!X3333</f>
        <v>0</v>
      </c>
      <c r="AB3333" s="61"/>
      <c r="AC3333" s="97" t="str">
        <f t="shared" si="172"/>
        <v/>
      </c>
      <c r="AD3333" s="59">
        <f>'Inventory Ref Sheet'!Y3333</f>
        <v>0</v>
      </c>
      <c r="AE3333" s="59">
        <f>'Inventory Ref Sheet'!Z3333</f>
        <v>0</v>
      </c>
      <c r="AF3333" s="102">
        <f>'Inventory Ref Sheet'!AA3333</f>
        <v>0</v>
      </c>
      <c r="AG3333" s="59">
        <f>'Inventory Ref Sheet'!AD3333</f>
        <v>0</v>
      </c>
      <c r="AH3333" s="59">
        <f>'Inventory Ref Sheet'!AE3333</f>
        <v>0</v>
      </c>
      <c r="AI3333" s="100" t="str">
        <f ca="1">IF('Inventory Ref Sheet'!AG3333&gt;0,YEAR(TODAY())-'Inventory Ref Sheet'!AG3333,"")</f>
        <v/>
      </c>
      <c r="AJ3333" s="99"/>
      <c r="AK3333" s="60">
        <f>'Inventory Ref Sheet'!AJ3333</f>
        <v>0</v>
      </c>
      <c r="AL3333" s="99"/>
      <c r="AM3333" s="97" t="str">
        <f t="shared" si="173"/>
        <v/>
      </c>
    </row>
    <row r="3334" spans="10:39" x14ac:dyDescent="0.25">
      <c r="J3334" s="59">
        <f>'Inventory Ref Sheet'!AK3334</f>
        <v>0</v>
      </c>
      <c r="K3334" s="59">
        <f>'Inventory Ref Sheet'!AL3334</f>
        <v>0</v>
      </c>
      <c r="L3334" s="59">
        <f>'Inventory Ref Sheet'!AM3334</f>
        <v>0</v>
      </c>
      <c r="M3334" s="59">
        <f>'Inventory Ref Sheet'!AP3334</f>
        <v>0</v>
      </c>
      <c r="N3334" s="59">
        <f>'Inventory Ref Sheet'!AQ3334</f>
        <v>0</v>
      </c>
      <c r="O3334" s="100" t="str">
        <f ca="1">IF('Inventory Ref Sheet'!AS3334&gt;0,YEAR(TODAY())-'Inventory Ref Sheet'!AS3334,"")</f>
        <v/>
      </c>
      <c r="P3334" s="95">
        <f>'Inventory Ref Sheet'!AU3334</f>
        <v>0</v>
      </c>
      <c r="Q3334" s="60">
        <f>'Inventory Ref Sheet'!AV3334</f>
        <v>0</v>
      </c>
      <c r="R3334" s="61"/>
      <c r="S3334" s="100" t="str">
        <f t="shared" ref="S3334:S3397" si="174">IF(ISTEXT(J3334),IF(O3334&gt;=R3334,"Yes","No"),"")</f>
        <v/>
      </c>
      <c r="T3334" s="59">
        <f>'Inventory Ref Sheet'!M3334</f>
        <v>0</v>
      </c>
      <c r="U3334" s="102">
        <f>'Inventory Ref Sheet'!N3334</f>
        <v>0</v>
      </c>
      <c r="V3334" s="59">
        <f>'Inventory Ref Sheet'!O3334</f>
        <v>0</v>
      </c>
      <c r="W3334" s="59">
        <f>'Inventory Ref Sheet'!R3334</f>
        <v>0</v>
      </c>
      <c r="X3334" s="59">
        <f>'Inventory Ref Sheet'!S3334</f>
        <v>0</v>
      </c>
      <c r="Y3334" s="100" t="str">
        <f ca="1">IF('Inventory Ref Sheet'!U3334&gt;0,YEAR(TODAY())-'Inventory Ref Sheet'!U3334,"")</f>
        <v/>
      </c>
      <c r="Z3334" s="95">
        <f>'Inventory Ref Sheet'!W3334</f>
        <v>0</v>
      </c>
      <c r="AA3334" s="60">
        <f>'Inventory Ref Sheet'!X3334</f>
        <v>0</v>
      </c>
      <c r="AB3334" s="61"/>
      <c r="AC3334" s="97" t="str">
        <f t="shared" si="172"/>
        <v/>
      </c>
      <c r="AD3334" s="59">
        <f>'Inventory Ref Sheet'!Y3334</f>
        <v>0</v>
      </c>
      <c r="AE3334" s="59">
        <f>'Inventory Ref Sheet'!Z3334</f>
        <v>0</v>
      </c>
      <c r="AF3334" s="102">
        <f>'Inventory Ref Sheet'!AA3334</f>
        <v>0</v>
      </c>
      <c r="AG3334" s="59">
        <f>'Inventory Ref Sheet'!AD3334</f>
        <v>0</v>
      </c>
      <c r="AH3334" s="59">
        <f>'Inventory Ref Sheet'!AE3334</f>
        <v>0</v>
      </c>
      <c r="AI3334" s="100" t="str">
        <f ca="1">IF('Inventory Ref Sheet'!AG3334&gt;0,YEAR(TODAY())-'Inventory Ref Sheet'!AG3334,"")</f>
        <v/>
      </c>
      <c r="AJ3334" s="99"/>
      <c r="AK3334" s="60">
        <f>'Inventory Ref Sheet'!AJ3334</f>
        <v>0</v>
      </c>
      <c r="AL3334" s="99"/>
      <c r="AM3334" s="97" t="str">
        <f t="shared" si="173"/>
        <v/>
      </c>
    </row>
    <row r="3335" spans="10:39" x14ac:dyDescent="0.25">
      <c r="J3335" s="59">
        <f>'Inventory Ref Sheet'!AK3335</f>
        <v>0</v>
      </c>
      <c r="K3335" s="59">
        <f>'Inventory Ref Sheet'!AL3335</f>
        <v>0</v>
      </c>
      <c r="L3335" s="59">
        <f>'Inventory Ref Sheet'!AM3335</f>
        <v>0</v>
      </c>
      <c r="M3335" s="59">
        <f>'Inventory Ref Sheet'!AP3335</f>
        <v>0</v>
      </c>
      <c r="N3335" s="59">
        <f>'Inventory Ref Sheet'!AQ3335</f>
        <v>0</v>
      </c>
      <c r="O3335" s="100" t="str">
        <f ca="1">IF('Inventory Ref Sheet'!AS3335&gt;0,YEAR(TODAY())-'Inventory Ref Sheet'!AS3335,"")</f>
        <v/>
      </c>
      <c r="P3335" s="95">
        <f>'Inventory Ref Sheet'!AU3335</f>
        <v>0</v>
      </c>
      <c r="Q3335" s="60">
        <f>'Inventory Ref Sheet'!AV3335</f>
        <v>0</v>
      </c>
      <c r="R3335" s="61"/>
      <c r="S3335" s="100" t="str">
        <f t="shared" si="174"/>
        <v/>
      </c>
      <c r="T3335" s="59">
        <f>'Inventory Ref Sheet'!M3335</f>
        <v>0</v>
      </c>
      <c r="U3335" s="102">
        <f>'Inventory Ref Sheet'!N3335</f>
        <v>0</v>
      </c>
      <c r="V3335" s="59">
        <f>'Inventory Ref Sheet'!O3335</f>
        <v>0</v>
      </c>
      <c r="W3335" s="59">
        <f>'Inventory Ref Sheet'!R3335</f>
        <v>0</v>
      </c>
      <c r="X3335" s="59">
        <f>'Inventory Ref Sheet'!S3335</f>
        <v>0</v>
      </c>
      <c r="Y3335" s="100" t="str">
        <f ca="1">IF('Inventory Ref Sheet'!U3335&gt;0,YEAR(TODAY())-'Inventory Ref Sheet'!U3335,"")</f>
        <v/>
      </c>
      <c r="Z3335" s="95">
        <f>'Inventory Ref Sheet'!W3335</f>
        <v>0</v>
      </c>
      <c r="AA3335" s="60">
        <f>'Inventory Ref Sheet'!X3335</f>
        <v>0</v>
      </c>
      <c r="AB3335" s="61"/>
      <c r="AC3335" s="97" t="str">
        <f t="shared" si="172"/>
        <v/>
      </c>
      <c r="AD3335" s="59">
        <f>'Inventory Ref Sheet'!Y3335</f>
        <v>0</v>
      </c>
      <c r="AE3335" s="59">
        <f>'Inventory Ref Sheet'!Z3335</f>
        <v>0</v>
      </c>
      <c r="AF3335" s="102">
        <f>'Inventory Ref Sheet'!AA3335</f>
        <v>0</v>
      </c>
      <c r="AG3335" s="59">
        <f>'Inventory Ref Sheet'!AD3335</f>
        <v>0</v>
      </c>
      <c r="AH3335" s="59">
        <f>'Inventory Ref Sheet'!AE3335</f>
        <v>0</v>
      </c>
      <c r="AI3335" s="100" t="str">
        <f ca="1">IF('Inventory Ref Sheet'!AG3335&gt;0,YEAR(TODAY())-'Inventory Ref Sheet'!AG3335,"")</f>
        <v/>
      </c>
      <c r="AJ3335" s="99"/>
      <c r="AK3335" s="60">
        <f>'Inventory Ref Sheet'!AJ3335</f>
        <v>0</v>
      </c>
      <c r="AL3335" s="99"/>
      <c r="AM3335" s="97" t="str">
        <f t="shared" si="173"/>
        <v/>
      </c>
    </row>
    <row r="3336" spans="10:39" x14ac:dyDescent="0.25">
      <c r="J3336" s="59">
        <f>'Inventory Ref Sheet'!AK3336</f>
        <v>0</v>
      </c>
      <c r="K3336" s="59">
        <f>'Inventory Ref Sheet'!AL3336</f>
        <v>0</v>
      </c>
      <c r="L3336" s="59">
        <f>'Inventory Ref Sheet'!AM3336</f>
        <v>0</v>
      </c>
      <c r="M3336" s="59">
        <f>'Inventory Ref Sheet'!AP3336</f>
        <v>0</v>
      </c>
      <c r="N3336" s="59">
        <f>'Inventory Ref Sheet'!AQ3336</f>
        <v>0</v>
      </c>
      <c r="O3336" s="100" t="str">
        <f ca="1">IF('Inventory Ref Sheet'!AS3336&gt;0,YEAR(TODAY())-'Inventory Ref Sheet'!AS3336,"")</f>
        <v/>
      </c>
      <c r="P3336" s="95">
        <f>'Inventory Ref Sheet'!AU3336</f>
        <v>0</v>
      </c>
      <c r="Q3336" s="60">
        <f>'Inventory Ref Sheet'!AV3336</f>
        <v>0</v>
      </c>
      <c r="R3336" s="61"/>
      <c r="S3336" s="100" t="str">
        <f t="shared" si="174"/>
        <v/>
      </c>
      <c r="T3336" s="59">
        <f>'Inventory Ref Sheet'!M3336</f>
        <v>0</v>
      </c>
      <c r="U3336" s="102">
        <f>'Inventory Ref Sheet'!N3336</f>
        <v>0</v>
      </c>
      <c r="V3336" s="59">
        <f>'Inventory Ref Sheet'!O3336</f>
        <v>0</v>
      </c>
      <c r="W3336" s="59">
        <f>'Inventory Ref Sheet'!R3336</f>
        <v>0</v>
      </c>
      <c r="X3336" s="59">
        <f>'Inventory Ref Sheet'!S3336</f>
        <v>0</v>
      </c>
      <c r="Y3336" s="100" t="str">
        <f ca="1">IF('Inventory Ref Sheet'!U3336&gt;0,YEAR(TODAY())-'Inventory Ref Sheet'!U3336,"")</f>
        <v/>
      </c>
      <c r="Z3336" s="95">
        <f>'Inventory Ref Sheet'!W3336</f>
        <v>0</v>
      </c>
      <c r="AA3336" s="60">
        <f>'Inventory Ref Sheet'!X3336</f>
        <v>0</v>
      </c>
      <c r="AB3336" s="61"/>
      <c r="AC3336" s="97" t="str">
        <f t="shared" si="172"/>
        <v/>
      </c>
      <c r="AD3336" s="59">
        <f>'Inventory Ref Sheet'!Y3336</f>
        <v>0</v>
      </c>
      <c r="AE3336" s="59">
        <f>'Inventory Ref Sheet'!Z3336</f>
        <v>0</v>
      </c>
      <c r="AF3336" s="102">
        <f>'Inventory Ref Sheet'!AA3336</f>
        <v>0</v>
      </c>
      <c r="AG3336" s="59">
        <f>'Inventory Ref Sheet'!AD3336</f>
        <v>0</v>
      </c>
      <c r="AH3336" s="59">
        <f>'Inventory Ref Sheet'!AE3336</f>
        <v>0</v>
      </c>
      <c r="AI3336" s="100" t="str">
        <f ca="1">IF('Inventory Ref Sheet'!AG3336&gt;0,YEAR(TODAY())-'Inventory Ref Sheet'!AG3336,"")</f>
        <v/>
      </c>
      <c r="AJ3336" s="99"/>
      <c r="AK3336" s="60">
        <f>'Inventory Ref Sheet'!AJ3336</f>
        <v>0</v>
      </c>
      <c r="AL3336" s="99"/>
      <c r="AM3336" s="97" t="str">
        <f t="shared" si="173"/>
        <v/>
      </c>
    </row>
    <row r="3337" spans="10:39" x14ac:dyDescent="0.25">
      <c r="J3337" s="59">
        <f>'Inventory Ref Sheet'!AK3337</f>
        <v>0</v>
      </c>
      <c r="K3337" s="59">
        <f>'Inventory Ref Sheet'!AL3337</f>
        <v>0</v>
      </c>
      <c r="L3337" s="59">
        <f>'Inventory Ref Sheet'!AM3337</f>
        <v>0</v>
      </c>
      <c r="M3337" s="59">
        <f>'Inventory Ref Sheet'!AP3337</f>
        <v>0</v>
      </c>
      <c r="N3337" s="59">
        <f>'Inventory Ref Sheet'!AQ3337</f>
        <v>0</v>
      </c>
      <c r="O3337" s="100" t="str">
        <f ca="1">IF('Inventory Ref Sheet'!AS3337&gt;0,YEAR(TODAY())-'Inventory Ref Sheet'!AS3337,"")</f>
        <v/>
      </c>
      <c r="P3337" s="95">
        <f>'Inventory Ref Sheet'!AU3337</f>
        <v>0</v>
      </c>
      <c r="Q3337" s="60">
        <f>'Inventory Ref Sheet'!AV3337</f>
        <v>0</v>
      </c>
      <c r="R3337" s="61"/>
      <c r="S3337" s="100" t="str">
        <f t="shared" si="174"/>
        <v/>
      </c>
      <c r="T3337" s="59">
        <f>'Inventory Ref Sheet'!M3337</f>
        <v>0</v>
      </c>
      <c r="U3337" s="102">
        <f>'Inventory Ref Sheet'!N3337</f>
        <v>0</v>
      </c>
      <c r="V3337" s="59">
        <f>'Inventory Ref Sheet'!O3337</f>
        <v>0</v>
      </c>
      <c r="W3337" s="59">
        <f>'Inventory Ref Sheet'!R3337</f>
        <v>0</v>
      </c>
      <c r="X3337" s="59">
        <f>'Inventory Ref Sheet'!S3337</f>
        <v>0</v>
      </c>
      <c r="Y3337" s="100" t="str">
        <f ca="1">IF('Inventory Ref Sheet'!U3337&gt;0,YEAR(TODAY())-'Inventory Ref Sheet'!U3337,"")</f>
        <v/>
      </c>
      <c r="Z3337" s="95">
        <f>'Inventory Ref Sheet'!W3337</f>
        <v>0</v>
      </c>
      <c r="AA3337" s="60">
        <f>'Inventory Ref Sheet'!X3337</f>
        <v>0</v>
      </c>
      <c r="AB3337" s="61"/>
      <c r="AC3337" s="97" t="str">
        <f t="shared" si="172"/>
        <v/>
      </c>
      <c r="AD3337" s="59">
        <f>'Inventory Ref Sheet'!Y3337</f>
        <v>0</v>
      </c>
      <c r="AE3337" s="59">
        <f>'Inventory Ref Sheet'!Z3337</f>
        <v>0</v>
      </c>
      <c r="AF3337" s="102">
        <f>'Inventory Ref Sheet'!AA3337</f>
        <v>0</v>
      </c>
      <c r="AG3337" s="59">
        <f>'Inventory Ref Sheet'!AD3337</f>
        <v>0</v>
      </c>
      <c r="AH3337" s="59">
        <f>'Inventory Ref Sheet'!AE3337</f>
        <v>0</v>
      </c>
      <c r="AI3337" s="100" t="str">
        <f ca="1">IF('Inventory Ref Sheet'!AG3337&gt;0,YEAR(TODAY())-'Inventory Ref Sheet'!AG3337,"")</f>
        <v/>
      </c>
      <c r="AJ3337" s="99"/>
      <c r="AK3337" s="60">
        <f>'Inventory Ref Sheet'!AJ3337</f>
        <v>0</v>
      </c>
      <c r="AL3337" s="99"/>
      <c r="AM3337" s="97" t="str">
        <f t="shared" si="173"/>
        <v/>
      </c>
    </row>
    <row r="3338" spans="10:39" x14ac:dyDescent="0.25">
      <c r="J3338" s="59">
        <f>'Inventory Ref Sheet'!AK3338</f>
        <v>0</v>
      </c>
      <c r="K3338" s="59">
        <f>'Inventory Ref Sheet'!AL3338</f>
        <v>0</v>
      </c>
      <c r="L3338" s="59">
        <f>'Inventory Ref Sheet'!AM3338</f>
        <v>0</v>
      </c>
      <c r="M3338" s="59">
        <f>'Inventory Ref Sheet'!AP3338</f>
        <v>0</v>
      </c>
      <c r="N3338" s="59">
        <f>'Inventory Ref Sheet'!AQ3338</f>
        <v>0</v>
      </c>
      <c r="O3338" s="100" t="str">
        <f ca="1">IF('Inventory Ref Sheet'!AS3338&gt;0,YEAR(TODAY())-'Inventory Ref Sheet'!AS3338,"")</f>
        <v/>
      </c>
      <c r="P3338" s="95">
        <f>'Inventory Ref Sheet'!AU3338</f>
        <v>0</v>
      </c>
      <c r="Q3338" s="60">
        <f>'Inventory Ref Sheet'!AV3338</f>
        <v>0</v>
      </c>
      <c r="R3338" s="61"/>
      <c r="S3338" s="100" t="str">
        <f t="shared" si="174"/>
        <v/>
      </c>
      <c r="T3338" s="59">
        <f>'Inventory Ref Sheet'!M3338</f>
        <v>0</v>
      </c>
      <c r="U3338" s="102">
        <f>'Inventory Ref Sheet'!N3338</f>
        <v>0</v>
      </c>
      <c r="V3338" s="59">
        <f>'Inventory Ref Sheet'!O3338</f>
        <v>0</v>
      </c>
      <c r="W3338" s="59">
        <f>'Inventory Ref Sheet'!R3338</f>
        <v>0</v>
      </c>
      <c r="X3338" s="59">
        <f>'Inventory Ref Sheet'!S3338</f>
        <v>0</v>
      </c>
      <c r="Y3338" s="100" t="str">
        <f ca="1">IF('Inventory Ref Sheet'!U3338&gt;0,YEAR(TODAY())-'Inventory Ref Sheet'!U3338,"")</f>
        <v/>
      </c>
      <c r="Z3338" s="95">
        <f>'Inventory Ref Sheet'!W3338</f>
        <v>0</v>
      </c>
      <c r="AA3338" s="60">
        <f>'Inventory Ref Sheet'!X3338</f>
        <v>0</v>
      </c>
      <c r="AB3338" s="61"/>
      <c r="AC3338" s="97" t="str">
        <f t="shared" si="172"/>
        <v/>
      </c>
      <c r="AD3338" s="59">
        <f>'Inventory Ref Sheet'!Y3338</f>
        <v>0</v>
      </c>
      <c r="AE3338" s="59">
        <f>'Inventory Ref Sheet'!Z3338</f>
        <v>0</v>
      </c>
      <c r="AF3338" s="102">
        <f>'Inventory Ref Sheet'!AA3338</f>
        <v>0</v>
      </c>
      <c r="AG3338" s="59">
        <f>'Inventory Ref Sheet'!AD3338</f>
        <v>0</v>
      </c>
      <c r="AH3338" s="59">
        <f>'Inventory Ref Sheet'!AE3338</f>
        <v>0</v>
      </c>
      <c r="AI3338" s="100" t="str">
        <f ca="1">IF('Inventory Ref Sheet'!AG3338&gt;0,YEAR(TODAY())-'Inventory Ref Sheet'!AG3338,"")</f>
        <v/>
      </c>
      <c r="AJ3338" s="99"/>
      <c r="AK3338" s="60">
        <f>'Inventory Ref Sheet'!AJ3338</f>
        <v>0</v>
      </c>
      <c r="AL3338" s="99"/>
      <c r="AM3338" s="97" t="str">
        <f t="shared" si="173"/>
        <v/>
      </c>
    </row>
    <row r="3339" spans="10:39" x14ac:dyDescent="0.25">
      <c r="J3339" s="59">
        <f>'Inventory Ref Sheet'!AK3339</f>
        <v>0</v>
      </c>
      <c r="K3339" s="59">
        <f>'Inventory Ref Sheet'!AL3339</f>
        <v>0</v>
      </c>
      <c r="L3339" s="59">
        <f>'Inventory Ref Sheet'!AM3339</f>
        <v>0</v>
      </c>
      <c r="M3339" s="59">
        <f>'Inventory Ref Sheet'!AP3339</f>
        <v>0</v>
      </c>
      <c r="N3339" s="59">
        <f>'Inventory Ref Sheet'!AQ3339</f>
        <v>0</v>
      </c>
      <c r="O3339" s="100" t="str">
        <f ca="1">IF('Inventory Ref Sheet'!AS3339&gt;0,YEAR(TODAY())-'Inventory Ref Sheet'!AS3339,"")</f>
        <v/>
      </c>
      <c r="P3339" s="95">
        <f>'Inventory Ref Sheet'!AU3339</f>
        <v>0</v>
      </c>
      <c r="Q3339" s="60">
        <f>'Inventory Ref Sheet'!AV3339</f>
        <v>0</v>
      </c>
      <c r="R3339" s="61"/>
      <c r="S3339" s="100" t="str">
        <f t="shared" si="174"/>
        <v/>
      </c>
      <c r="T3339" s="59">
        <f>'Inventory Ref Sheet'!M3339</f>
        <v>0</v>
      </c>
      <c r="U3339" s="102">
        <f>'Inventory Ref Sheet'!N3339</f>
        <v>0</v>
      </c>
      <c r="V3339" s="59">
        <f>'Inventory Ref Sheet'!O3339</f>
        <v>0</v>
      </c>
      <c r="W3339" s="59">
        <f>'Inventory Ref Sheet'!R3339</f>
        <v>0</v>
      </c>
      <c r="X3339" s="59">
        <f>'Inventory Ref Sheet'!S3339</f>
        <v>0</v>
      </c>
      <c r="Y3339" s="100" t="str">
        <f ca="1">IF('Inventory Ref Sheet'!U3339&gt;0,YEAR(TODAY())-'Inventory Ref Sheet'!U3339,"")</f>
        <v/>
      </c>
      <c r="Z3339" s="95">
        <f>'Inventory Ref Sheet'!W3339</f>
        <v>0</v>
      </c>
      <c r="AA3339" s="60">
        <f>'Inventory Ref Sheet'!X3339</f>
        <v>0</v>
      </c>
      <c r="AB3339" s="61"/>
      <c r="AC3339" s="97" t="str">
        <f t="shared" ref="AC3339:AC3402" si="175">IF(ISTEXT(T3339),IF(Y3339&gt;=AB3339,"Yes","No"),"")</f>
        <v/>
      </c>
      <c r="AD3339" s="59">
        <f>'Inventory Ref Sheet'!Y3339</f>
        <v>0</v>
      </c>
      <c r="AE3339" s="59">
        <f>'Inventory Ref Sheet'!Z3339</f>
        <v>0</v>
      </c>
      <c r="AF3339" s="102">
        <f>'Inventory Ref Sheet'!AA3339</f>
        <v>0</v>
      </c>
      <c r="AG3339" s="59">
        <f>'Inventory Ref Sheet'!AD3339</f>
        <v>0</v>
      </c>
      <c r="AH3339" s="59">
        <f>'Inventory Ref Sheet'!AE3339</f>
        <v>0</v>
      </c>
      <c r="AI3339" s="100" t="str">
        <f ca="1">IF('Inventory Ref Sheet'!AG3339&gt;0,YEAR(TODAY())-'Inventory Ref Sheet'!AG3339,"")</f>
        <v/>
      </c>
      <c r="AJ3339" s="99"/>
      <c r="AK3339" s="60">
        <f>'Inventory Ref Sheet'!AJ3339</f>
        <v>0</v>
      </c>
      <c r="AL3339" s="99"/>
      <c r="AM3339" s="97" t="str">
        <f t="shared" ref="AM3339:AM3402" si="176">IF(ISTEXT(AD3339),IF(AI3339&gt;=AL3339,"Yes","No"),"")</f>
        <v/>
      </c>
    </row>
    <row r="3340" spans="10:39" x14ac:dyDescent="0.25">
      <c r="J3340" s="59">
        <f>'Inventory Ref Sheet'!AK3340</f>
        <v>0</v>
      </c>
      <c r="K3340" s="59">
        <f>'Inventory Ref Sheet'!AL3340</f>
        <v>0</v>
      </c>
      <c r="L3340" s="59">
        <f>'Inventory Ref Sheet'!AM3340</f>
        <v>0</v>
      </c>
      <c r="M3340" s="59">
        <f>'Inventory Ref Sheet'!AP3340</f>
        <v>0</v>
      </c>
      <c r="N3340" s="59">
        <f>'Inventory Ref Sheet'!AQ3340</f>
        <v>0</v>
      </c>
      <c r="O3340" s="100" t="str">
        <f ca="1">IF('Inventory Ref Sheet'!AS3340&gt;0,YEAR(TODAY())-'Inventory Ref Sheet'!AS3340,"")</f>
        <v/>
      </c>
      <c r="P3340" s="95">
        <f>'Inventory Ref Sheet'!AU3340</f>
        <v>0</v>
      </c>
      <c r="Q3340" s="60">
        <f>'Inventory Ref Sheet'!AV3340</f>
        <v>0</v>
      </c>
      <c r="R3340" s="61"/>
      <c r="S3340" s="100" t="str">
        <f t="shared" si="174"/>
        <v/>
      </c>
      <c r="T3340" s="59">
        <f>'Inventory Ref Sheet'!M3340</f>
        <v>0</v>
      </c>
      <c r="U3340" s="102">
        <f>'Inventory Ref Sheet'!N3340</f>
        <v>0</v>
      </c>
      <c r="V3340" s="59">
        <f>'Inventory Ref Sheet'!O3340</f>
        <v>0</v>
      </c>
      <c r="W3340" s="59">
        <f>'Inventory Ref Sheet'!R3340</f>
        <v>0</v>
      </c>
      <c r="X3340" s="59">
        <f>'Inventory Ref Sheet'!S3340</f>
        <v>0</v>
      </c>
      <c r="Y3340" s="100" t="str">
        <f ca="1">IF('Inventory Ref Sheet'!U3340&gt;0,YEAR(TODAY())-'Inventory Ref Sheet'!U3340,"")</f>
        <v/>
      </c>
      <c r="Z3340" s="95">
        <f>'Inventory Ref Sheet'!W3340</f>
        <v>0</v>
      </c>
      <c r="AA3340" s="60">
        <f>'Inventory Ref Sheet'!X3340</f>
        <v>0</v>
      </c>
      <c r="AB3340" s="61"/>
      <c r="AC3340" s="97" t="str">
        <f t="shared" si="175"/>
        <v/>
      </c>
      <c r="AD3340" s="59">
        <f>'Inventory Ref Sheet'!Y3340</f>
        <v>0</v>
      </c>
      <c r="AE3340" s="59">
        <f>'Inventory Ref Sheet'!Z3340</f>
        <v>0</v>
      </c>
      <c r="AF3340" s="102">
        <f>'Inventory Ref Sheet'!AA3340</f>
        <v>0</v>
      </c>
      <c r="AG3340" s="59">
        <f>'Inventory Ref Sheet'!AD3340</f>
        <v>0</v>
      </c>
      <c r="AH3340" s="59">
        <f>'Inventory Ref Sheet'!AE3340</f>
        <v>0</v>
      </c>
      <c r="AI3340" s="100" t="str">
        <f ca="1">IF('Inventory Ref Sheet'!AG3340&gt;0,YEAR(TODAY())-'Inventory Ref Sheet'!AG3340,"")</f>
        <v/>
      </c>
      <c r="AJ3340" s="99"/>
      <c r="AK3340" s="60">
        <f>'Inventory Ref Sheet'!AJ3340</f>
        <v>0</v>
      </c>
      <c r="AL3340" s="99"/>
      <c r="AM3340" s="97" t="str">
        <f t="shared" si="176"/>
        <v/>
      </c>
    </row>
    <row r="3341" spans="10:39" x14ac:dyDescent="0.25">
      <c r="J3341" s="59">
        <f>'Inventory Ref Sheet'!AK3341</f>
        <v>0</v>
      </c>
      <c r="K3341" s="59">
        <f>'Inventory Ref Sheet'!AL3341</f>
        <v>0</v>
      </c>
      <c r="L3341" s="59">
        <f>'Inventory Ref Sheet'!AM3341</f>
        <v>0</v>
      </c>
      <c r="M3341" s="59">
        <f>'Inventory Ref Sheet'!AP3341</f>
        <v>0</v>
      </c>
      <c r="N3341" s="59">
        <f>'Inventory Ref Sheet'!AQ3341</f>
        <v>0</v>
      </c>
      <c r="O3341" s="100" t="str">
        <f ca="1">IF('Inventory Ref Sheet'!AS3341&gt;0,YEAR(TODAY())-'Inventory Ref Sheet'!AS3341,"")</f>
        <v/>
      </c>
      <c r="P3341" s="95">
        <f>'Inventory Ref Sheet'!AU3341</f>
        <v>0</v>
      </c>
      <c r="Q3341" s="60">
        <f>'Inventory Ref Sheet'!AV3341</f>
        <v>0</v>
      </c>
      <c r="R3341" s="61"/>
      <c r="S3341" s="100" t="str">
        <f t="shared" si="174"/>
        <v/>
      </c>
      <c r="T3341" s="59">
        <f>'Inventory Ref Sheet'!M3341</f>
        <v>0</v>
      </c>
      <c r="U3341" s="102">
        <f>'Inventory Ref Sheet'!N3341</f>
        <v>0</v>
      </c>
      <c r="V3341" s="59">
        <f>'Inventory Ref Sheet'!O3341</f>
        <v>0</v>
      </c>
      <c r="W3341" s="59">
        <f>'Inventory Ref Sheet'!R3341</f>
        <v>0</v>
      </c>
      <c r="X3341" s="59">
        <f>'Inventory Ref Sheet'!S3341</f>
        <v>0</v>
      </c>
      <c r="Y3341" s="100" t="str">
        <f ca="1">IF('Inventory Ref Sheet'!U3341&gt;0,YEAR(TODAY())-'Inventory Ref Sheet'!U3341,"")</f>
        <v/>
      </c>
      <c r="Z3341" s="95">
        <f>'Inventory Ref Sheet'!W3341</f>
        <v>0</v>
      </c>
      <c r="AA3341" s="60">
        <f>'Inventory Ref Sheet'!X3341</f>
        <v>0</v>
      </c>
      <c r="AB3341" s="61"/>
      <c r="AC3341" s="97" t="str">
        <f t="shared" si="175"/>
        <v/>
      </c>
      <c r="AD3341" s="59">
        <f>'Inventory Ref Sheet'!Y3341</f>
        <v>0</v>
      </c>
      <c r="AE3341" s="59">
        <f>'Inventory Ref Sheet'!Z3341</f>
        <v>0</v>
      </c>
      <c r="AF3341" s="102">
        <f>'Inventory Ref Sheet'!AA3341</f>
        <v>0</v>
      </c>
      <c r="AG3341" s="59">
        <f>'Inventory Ref Sheet'!AD3341</f>
        <v>0</v>
      </c>
      <c r="AH3341" s="59">
        <f>'Inventory Ref Sheet'!AE3341</f>
        <v>0</v>
      </c>
      <c r="AI3341" s="100" t="str">
        <f ca="1">IF('Inventory Ref Sheet'!AG3341&gt;0,YEAR(TODAY())-'Inventory Ref Sheet'!AG3341,"")</f>
        <v/>
      </c>
      <c r="AJ3341" s="99"/>
      <c r="AK3341" s="60">
        <f>'Inventory Ref Sheet'!AJ3341</f>
        <v>0</v>
      </c>
      <c r="AL3341" s="99"/>
      <c r="AM3341" s="97" t="str">
        <f t="shared" si="176"/>
        <v/>
      </c>
    </row>
    <row r="3342" spans="10:39" x14ac:dyDescent="0.25">
      <c r="J3342" s="59">
        <f>'Inventory Ref Sheet'!AK3342</f>
        <v>0</v>
      </c>
      <c r="K3342" s="59">
        <f>'Inventory Ref Sheet'!AL3342</f>
        <v>0</v>
      </c>
      <c r="L3342" s="59">
        <f>'Inventory Ref Sheet'!AM3342</f>
        <v>0</v>
      </c>
      <c r="M3342" s="59">
        <f>'Inventory Ref Sheet'!AP3342</f>
        <v>0</v>
      </c>
      <c r="N3342" s="59">
        <f>'Inventory Ref Sheet'!AQ3342</f>
        <v>0</v>
      </c>
      <c r="O3342" s="100" t="str">
        <f ca="1">IF('Inventory Ref Sheet'!AS3342&gt;0,YEAR(TODAY())-'Inventory Ref Sheet'!AS3342,"")</f>
        <v/>
      </c>
      <c r="P3342" s="95">
        <f>'Inventory Ref Sheet'!AU3342</f>
        <v>0</v>
      </c>
      <c r="Q3342" s="60">
        <f>'Inventory Ref Sheet'!AV3342</f>
        <v>0</v>
      </c>
      <c r="R3342" s="61"/>
      <c r="S3342" s="100" t="str">
        <f t="shared" si="174"/>
        <v/>
      </c>
      <c r="T3342" s="59">
        <f>'Inventory Ref Sheet'!M3342</f>
        <v>0</v>
      </c>
      <c r="U3342" s="102">
        <f>'Inventory Ref Sheet'!N3342</f>
        <v>0</v>
      </c>
      <c r="V3342" s="59">
        <f>'Inventory Ref Sheet'!O3342</f>
        <v>0</v>
      </c>
      <c r="W3342" s="59">
        <f>'Inventory Ref Sheet'!R3342</f>
        <v>0</v>
      </c>
      <c r="X3342" s="59">
        <f>'Inventory Ref Sheet'!S3342</f>
        <v>0</v>
      </c>
      <c r="Y3342" s="100" t="str">
        <f ca="1">IF('Inventory Ref Sheet'!U3342&gt;0,YEAR(TODAY())-'Inventory Ref Sheet'!U3342,"")</f>
        <v/>
      </c>
      <c r="Z3342" s="95">
        <f>'Inventory Ref Sheet'!W3342</f>
        <v>0</v>
      </c>
      <c r="AA3342" s="60">
        <f>'Inventory Ref Sheet'!X3342</f>
        <v>0</v>
      </c>
      <c r="AB3342" s="61"/>
      <c r="AC3342" s="97" t="str">
        <f t="shared" si="175"/>
        <v/>
      </c>
      <c r="AD3342" s="59">
        <f>'Inventory Ref Sheet'!Y3342</f>
        <v>0</v>
      </c>
      <c r="AE3342" s="59">
        <f>'Inventory Ref Sheet'!Z3342</f>
        <v>0</v>
      </c>
      <c r="AF3342" s="102">
        <f>'Inventory Ref Sheet'!AA3342</f>
        <v>0</v>
      </c>
      <c r="AG3342" s="59">
        <f>'Inventory Ref Sheet'!AD3342</f>
        <v>0</v>
      </c>
      <c r="AH3342" s="59">
        <f>'Inventory Ref Sheet'!AE3342</f>
        <v>0</v>
      </c>
      <c r="AI3342" s="100" t="str">
        <f ca="1">IF('Inventory Ref Sheet'!AG3342&gt;0,YEAR(TODAY())-'Inventory Ref Sheet'!AG3342,"")</f>
        <v/>
      </c>
      <c r="AJ3342" s="99"/>
      <c r="AK3342" s="60">
        <f>'Inventory Ref Sheet'!AJ3342</f>
        <v>0</v>
      </c>
      <c r="AL3342" s="99"/>
      <c r="AM3342" s="97" t="str">
        <f t="shared" si="176"/>
        <v/>
      </c>
    </row>
    <row r="3343" spans="10:39" x14ac:dyDescent="0.25">
      <c r="J3343" s="59">
        <f>'Inventory Ref Sheet'!AK3343</f>
        <v>0</v>
      </c>
      <c r="K3343" s="59">
        <f>'Inventory Ref Sheet'!AL3343</f>
        <v>0</v>
      </c>
      <c r="L3343" s="59">
        <f>'Inventory Ref Sheet'!AM3343</f>
        <v>0</v>
      </c>
      <c r="M3343" s="59">
        <f>'Inventory Ref Sheet'!AP3343</f>
        <v>0</v>
      </c>
      <c r="N3343" s="59">
        <f>'Inventory Ref Sheet'!AQ3343</f>
        <v>0</v>
      </c>
      <c r="O3343" s="100" t="str">
        <f ca="1">IF('Inventory Ref Sheet'!AS3343&gt;0,YEAR(TODAY())-'Inventory Ref Sheet'!AS3343,"")</f>
        <v/>
      </c>
      <c r="P3343" s="95">
        <f>'Inventory Ref Sheet'!AU3343</f>
        <v>0</v>
      </c>
      <c r="Q3343" s="60">
        <f>'Inventory Ref Sheet'!AV3343</f>
        <v>0</v>
      </c>
      <c r="R3343" s="61"/>
      <c r="S3343" s="100" t="str">
        <f t="shared" si="174"/>
        <v/>
      </c>
      <c r="T3343" s="59">
        <f>'Inventory Ref Sheet'!M3343</f>
        <v>0</v>
      </c>
      <c r="U3343" s="102">
        <f>'Inventory Ref Sheet'!N3343</f>
        <v>0</v>
      </c>
      <c r="V3343" s="59">
        <f>'Inventory Ref Sheet'!O3343</f>
        <v>0</v>
      </c>
      <c r="W3343" s="59">
        <f>'Inventory Ref Sheet'!R3343</f>
        <v>0</v>
      </c>
      <c r="X3343" s="59">
        <f>'Inventory Ref Sheet'!S3343</f>
        <v>0</v>
      </c>
      <c r="Y3343" s="100" t="str">
        <f ca="1">IF('Inventory Ref Sheet'!U3343&gt;0,YEAR(TODAY())-'Inventory Ref Sheet'!U3343,"")</f>
        <v/>
      </c>
      <c r="Z3343" s="95">
        <f>'Inventory Ref Sheet'!W3343</f>
        <v>0</v>
      </c>
      <c r="AA3343" s="60">
        <f>'Inventory Ref Sheet'!X3343</f>
        <v>0</v>
      </c>
      <c r="AB3343" s="61"/>
      <c r="AC3343" s="97" t="str">
        <f t="shared" si="175"/>
        <v/>
      </c>
      <c r="AD3343" s="59">
        <f>'Inventory Ref Sheet'!Y3343</f>
        <v>0</v>
      </c>
      <c r="AE3343" s="59">
        <f>'Inventory Ref Sheet'!Z3343</f>
        <v>0</v>
      </c>
      <c r="AF3343" s="102">
        <f>'Inventory Ref Sheet'!AA3343</f>
        <v>0</v>
      </c>
      <c r="AG3343" s="59">
        <f>'Inventory Ref Sheet'!AD3343</f>
        <v>0</v>
      </c>
      <c r="AH3343" s="59">
        <f>'Inventory Ref Sheet'!AE3343</f>
        <v>0</v>
      </c>
      <c r="AI3343" s="100" t="str">
        <f ca="1">IF('Inventory Ref Sheet'!AG3343&gt;0,YEAR(TODAY())-'Inventory Ref Sheet'!AG3343,"")</f>
        <v/>
      </c>
      <c r="AJ3343" s="99"/>
      <c r="AK3343" s="60">
        <f>'Inventory Ref Sheet'!AJ3343</f>
        <v>0</v>
      </c>
      <c r="AL3343" s="99"/>
      <c r="AM3343" s="97" t="str">
        <f t="shared" si="176"/>
        <v/>
      </c>
    </row>
    <row r="3344" spans="10:39" x14ac:dyDescent="0.25">
      <c r="J3344" s="59">
        <f>'Inventory Ref Sheet'!AK3344</f>
        <v>0</v>
      </c>
      <c r="K3344" s="59">
        <f>'Inventory Ref Sheet'!AL3344</f>
        <v>0</v>
      </c>
      <c r="L3344" s="59">
        <f>'Inventory Ref Sheet'!AM3344</f>
        <v>0</v>
      </c>
      <c r="M3344" s="59">
        <f>'Inventory Ref Sheet'!AP3344</f>
        <v>0</v>
      </c>
      <c r="N3344" s="59">
        <f>'Inventory Ref Sheet'!AQ3344</f>
        <v>0</v>
      </c>
      <c r="O3344" s="100" t="str">
        <f ca="1">IF('Inventory Ref Sheet'!AS3344&gt;0,YEAR(TODAY())-'Inventory Ref Sheet'!AS3344,"")</f>
        <v/>
      </c>
      <c r="P3344" s="95">
        <f>'Inventory Ref Sheet'!AU3344</f>
        <v>0</v>
      </c>
      <c r="Q3344" s="60">
        <f>'Inventory Ref Sheet'!AV3344</f>
        <v>0</v>
      </c>
      <c r="R3344" s="61"/>
      <c r="S3344" s="100" t="str">
        <f t="shared" si="174"/>
        <v/>
      </c>
      <c r="T3344" s="59">
        <f>'Inventory Ref Sheet'!M3344</f>
        <v>0</v>
      </c>
      <c r="U3344" s="102">
        <f>'Inventory Ref Sheet'!N3344</f>
        <v>0</v>
      </c>
      <c r="V3344" s="59">
        <f>'Inventory Ref Sheet'!O3344</f>
        <v>0</v>
      </c>
      <c r="W3344" s="59">
        <f>'Inventory Ref Sheet'!R3344</f>
        <v>0</v>
      </c>
      <c r="X3344" s="59">
        <f>'Inventory Ref Sheet'!S3344</f>
        <v>0</v>
      </c>
      <c r="Y3344" s="100" t="str">
        <f ca="1">IF('Inventory Ref Sheet'!U3344&gt;0,YEAR(TODAY())-'Inventory Ref Sheet'!U3344,"")</f>
        <v/>
      </c>
      <c r="Z3344" s="95">
        <f>'Inventory Ref Sheet'!W3344</f>
        <v>0</v>
      </c>
      <c r="AA3344" s="60">
        <f>'Inventory Ref Sheet'!X3344</f>
        <v>0</v>
      </c>
      <c r="AB3344" s="61"/>
      <c r="AC3344" s="97" t="str">
        <f t="shared" si="175"/>
        <v/>
      </c>
      <c r="AD3344" s="59">
        <f>'Inventory Ref Sheet'!Y3344</f>
        <v>0</v>
      </c>
      <c r="AE3344" s="59">
        <f>'Inventory Ref Sheet'!Z3344</f>
        <v>0</v>
      </c>
      <c r="AF3344" s="102">
        <f>'Inventory Ref Sheet'!AA3344</f>
        <v>0</v>
      </c>
      <c r="AG3344" s="59">
        <f>'Inventory Ref Sheet'!AD3344</f>
        <v>0</v>
      </c>
      <c r="AH3344" s="59">
        <f>'Inventory Ref Sheet'!AE3344</f>
        <v>0</v>
      </c>
      <c r="AI3344" s="100" t="str">
        <f ca="1">IF('Inventory Ref Sheet'!AG3344&gt;0,YEAR(TODAY())-'Inventory Ref Sheet'!AG3344,"")</f>
        <v/>
      </c>
      <c r="AJ3344" s="99"/>
      <c r="AK3344" s="60">
        <f>'Inventory Ref Sheet'!AJ3344</f>
        <v>0</v>
      </c>
      <c r="AL3344" s="99"/>
      <c r="AM3344" s="97" t="str">
        <f t="shared" si="176"/>
        <v/>
      </c>
    </row>
    <row r="3345" spans="10:39" x14ac:dyDescent="0.25">
      <c r="J3345" s="59">
        <f>'Inventory Ref Sheet'!AK3345</f>
        <v>0</v>
      </c>
      <c r="K3345" s="59">
        <f>'Inventory Ref Sheet'!AL3345</f>
        <v>0</v>
      </c>
      <c r="L3345" s="59">
        <f>'Inventory Ref Sheet'!AM3345</f>
        <v>0</v>
      </c>
      <c r="M3345" s="59">
        <f>'Inventory Ref Sheet'!AP3345</f>
        <v>0</v>
      </c>
      <c r="N3345" s="59">
        <f>'Inventory Ref Sheet'!AQ3345</f>
        <v>0</v>
      </c>
      <c r="O3345" s="100" t="str">
        <f ca="1">IF('Inventory Ref Sheet'!AS3345&gt;0,YEAR(TODAY())-'Inventory Ref Sheet'!AS3345,"")</f>
        <v/>
      </c>
      <c r="P3345" s="95">
        <f>'Inventory Ref Sheet'!AU3345</f>
        <v>0</v>
      </c>
      <c r="Q3345" s="60">
        <f>'Inventory Ref Sheet'!AV3345</f>
        <v>0</v>
      </c>
      <c r="R3345" s="61"/>
      <c r="S3345" s="100" t="str">
        <f t="shared" si="174"/>
        <v/>
      </c>
      <c r="T3345" s="59">
        <f>'Inventory Ref Sheet'!M3345</f>
        <v>0</v>
      </c>
      <c r="U3345" s="102">
        <f>'Inventory Ref Sheet'!N3345</f>
        <v>0</v>
      </c>
      <c r="V3345" s="59">
        <f>'Inventory Ref Sheet'!O3345</f>
        <v>0</v>
      </c>
      <c r="W3345" s="59">
        <f>'Inventory Ref Sheet'!R3345</f>
        <v>0</v>
      </c>
      <c r="X3345" s="59">
        <f>'Inventory Ref Sheet'!S3345</f>
        <v>0</v>
      </c>
      <c r="Y3345" s="100" t="str">
        <f ca="1">IF('Inventory Ref Sheet'!U3345&gt;0,YEAR(TODAY())-'Inventory Ref Sheet'!U3345,"")</f>
        <v/>
      </c>
      <c r="Z3345" s="95">
        <f>'Inventory Ref Sheet'!W3345</f>
        <v>0</v>
      </c>
      <c r="AA3345" s="60">
        <f>'Inventory Ref Sheet'!X3345</f>
        <v>0</v>
      </c>
      <c r="AB3345" s="61"/>
      <c r="AC3345" s="97" t="str">
        <f t="shared" si="175"/>
        <v/>
      </c>
      <c r="AD3345" s="59">
        <f>'Inventory Ref Sheet'!Y3345</f>
        <v>0</v>
      </c>
      <c r="AE3345" s="59">
        <f>'Inventory Ref Sheet'!Z3345</f>
        <v>0</v>
      </c>
      <c r="AF3345" s="102">
        <f>'Inventory Ref Sheet'!AA3345</f>
        <v>0</v>
      </c>
      <c r="AG3345" s="59">
        <f>'Inventory Ref Sheet'!AD3345</f>
        <v>0</v>
      </c>
      <c r="AH3345" s="59">
        <f>'Inventory Ref Sheet'!AE3345</f>
        <v>0</v>
      </c>
      <c r="AI3345" s="100" t="str">
        <f ca="1">IF('Inventory Ref Sheet'!AG3345&gt;0,YEAR(TODAY())-'Inventory Ref Sheet'!AG3345,"")</f>
        <v/>
      </c>
      <c r="AJ3345" s="99"/>
      <c r="AK3345" s="60">
        <f>'Inventory Ref Sheet'!AJ3345</f>
        <v>0</v>
      </c>
      <c r="AL3345" s="99"/>
      <c r="AM3345" s="97" t="str">
        <f t="shared" si="176"/>
        <v/>
      </c>
    </row>
    <row r="3346" spans="10:39" x14ac:dyDescent="0.25">
      <c r="J3346" s="59">
        <f>'Inventory Ref Sheet'!AK3346</f>
        <v>0</v>
      </c>
      <c r="K3346" s="59">
        <f>'Inventory Ref Sheet'!AL3346</f>
        <v>0</v>
      </c>
      <c r="L3346" s="59">
        <f>'Inventory Ref Sheet'!AM3346</f>
        <v>0</v>
      </c>
      <c r="M3346" s="59">
        <f>'Inventory Ref Sheet'!AP3346</f>
        <v>0</v>
      </c>
      <c r="N3346" s="59">
        <f>'Inventory Ref Sheet'!AQ3346</f>
        <v>0</v>
      </c>
      <c r="O3346" s="100" t="str">
        <f ca="1">IF('Inventory Ref Sheet'!AS3346&gt;0,YEAR(TODAY())-'Inventory Ref Sheet'!AS3346,"")</f>
        <v/>
      </c>
      <c r="P3346" s="95">
        <f>'Inventory Ref Sheet'!AU3346</f>
        <v>0</v>
      </c>
      <c r="Q3346" s="60">
        <f>'Inventory Ref Sheet'!AV3346</f>
        <v>0</v>
      </c>
      <c r="R3346" s="61"/>
      <c r="S3346" s="100" t="str">
        <f t="shared" si="174"/>
        <v/>
      </c>
      <c r="T3346" s="59">
        <f>'Inventory Ref Sheet'!M3346</f>
        <v>0</v>
      </c>
      <c r="U3346" s="102">
        <f>'Inventory Ref Sheet'!N3346</f>
        <v>0</v>
      </c>
      <c r="V3346" s="59">
        <f>'Inventory Ref Sheet'!O3346</f>
        <v>0</v>
      </c>
      <c r="W3346" s="59">
        <f>'Inventory Ref Sheet'!R3346</f>
        <v>0</v>
      </c>
      <c r="X3346" s="59">
        <f>'Inventory Ref Sheet'!S3346</f>
        <v>0</v>
      </c>
      <c r="Y3346" s="100" t="str">
        <f ca="1">IF('Inventory Ref Sheet'!U3346&gt;0,YEAR(TODAY())-'Inventory Ref Sheet'!U3346,"")</f>
        <v/>
      </c>
      <c r="Z3346" s="95">
        <f>'Inventory Ref Sheet'!W3346</f>
        <v>0</v>
      </c>
      <c r="AA3346" s="60">
        <f>'Inventory Ref Sheet'!X3346</f>
        <v>0</v>
      </c>
      <c r="AB3346" s="61"/>
      <c r="AC3346" s="97" t="str">
        <f t="shared" si="175"/>
        <v/>
      </c>
      <c r="AD3346" s="59">
        <f>'Inventory Ref Sheet'!Y3346</f>
        <v>0</v>
      </c>
      <c r="AE3346" s="59">
        <f>'Inventory Ref Sheet'!Z3346</f>
        <v>0</v>
      </c>
      <c r="AF3346" s="102">
        <f>'Inventory Ref Sheet'!AA3346</f>
        <v>0</v>
      </c>
      <c r="AG3346" s="59">
        <f>'Inventory Ref Sheet'!AD3346</f>
        <v>0</v>
      </c>
      <c r="AH3346" s="59">
        <f>'Inventory Ref Sheet'!AE3346</f>
        <v>0</v>
      </c>
      <c r="AI3346" s="100" t="str">
        <f ca="1">IF('Inventory Ref Sheet'!AG3346&gt;0,YEAR(TODAY())-'Inventory Ref Sheet'!AG3346,"")</f>
        <v/>
      </c>
      <c r="AJ3346" s="99"/>
      <c r="AK3346" s="60">
        <f>'Inventory Ref Sheet'!AJ3346</f>
        <v>0</v>
      </c>
      <c r="AL3346" s="99"/>
      <c r="AM3346" s="97" t="str">
        <f t="shared" si="176"/>
        <v/>
      </c>
    </row>
    <row r="3347" spans="10:39" x14ac:dyDescent="0.25">
      <c r="J3347" s="59">
        <f>'Inventory Ref Sheet'!AK3347</f>
        <v>0</v>
      </c>
      <c r="K3347" s="59">
        <f>'Inventory Ref Sheet'!AL3347</f>
        <v>0</v>
      </c>
      <c r="L3347" s="59">
        <f>'Inventory Ref Sheet'!AM3347</f>
        <v>0</v>
      </c>
      <c r="M3347" s="59">
        <f>'Inventory Ref Sheet'!AP3347</f>
        <v>0</v>
      </c>
      <c r="N3347" s="59">
        <f>'Inventory Ref Sheet'!AQ3347</f>
        <v>0</v>
      </c>
      <c r="O3347" s="100" t="str">
        <f ca="1">IF('Inventory Ref Sheet'!AS3347&gt;0,YEAR(TODAY())-'Inventory Ref Sheet'!AS3347,"")</f>
        <v/>
      </c>
      <c r="P3347" s="95">
        <f>'Inventory Ref Sheet'!AU3347</f>
        <v>0</v>
      </c>
      <c r="Q3347" s="60">
        <f>'Inventory Ref Sheet'!AV3347</f>
        <v>0</v>
      </c>
      <c r="R3347" s="61"/>
      <c r="S3347" s="100" t="str">
        <f t="shared" si="174"/>
        <v/>
      </c>
      <c r="T3347" s="59">
        <f>'Inventory Ref Sheet'!M3347</f>
        <v>0</v>
      </c>
      <c r="U3347" s="102">
        <f>'Inventory Ref Sheet'!N3347</f>
        <v>0</v>
      </c>
      <c r="V3347" s="59">
        <f>'Inventory Ref Sheet'!O3347</f>
        <v>0</v>
      </c>
      <c r="W3347" s="59">
        <f>'Inventory Ref Sheet'!R3347</f>
        <v>0</v>
      </c>
      <c r="X3347" s="59">
        <f>'Inventory Ref Sheet'!S3347</f>
        <v>0</v>
      </c>
      <c r="Y3347" s="100" t="str">
        <f ca="1">IF('Inventory Ref Sheet'!U3347&gt;0,YEAR(TODAY())-'Inventory Ref Sheet'!U3347,"")</f>
        <v/>
      </c>
      <c r="Z3347" s="95">
        <f>'Inventory Ref Sheet'!W3347</f>
        <v>0</v>
      </c>
      <c r="AA3347" s="60">
        <f>'Inventory Ref Sheet'!X3347</f>
        <v>0</v>
      </c>
      <c r="AB3347" s="61"/>
      <c r="AC3347" s="97" t="str">
        <f t="shared" si="175"/>
        <v/>
      </c>
      <c r="AD3347" s="59">
        <f>'Inventory Ref Sheet'!Y3347</f>
        <v>0</v>
      </c>
      <c r="AE3347" s="59">
        <f>'Inventory Ref Sheet'!Z3347</f>
        <v>0</v>
      </c>
      <c r="AF3347" s="102">
        <f>'Inventory Ref Sheet'!AA3347</f>
        <v>0</v>
      </c>
      <c r="AG3347" s="59">
        <f>'Inventory Ref Sheet'!AD3347</f>
        <v>0</v>
      </c>
      <c r="AH3347" s="59">
        <f>'Inventory Ref Sheet'!AE3347</f>
        <v>0</v>
      </c>
      <c r="AI3347" s="100" t="str">
        <f ca="1">IF('Inventory Ref Sheet'!AG3347&gt;0,YEAR(TODAY())-'Inventory Ref Sheet'!AG3347,"")</f>
        <v/>
      </c>
      <c r="AJ3347" s="99"/>
      <c r="AK3347" s="60">
        <f>'Inventory Ref Sheet'!AJ3347</f>
        <v>0</v>
      </c>
      <c r="AL3347" s="99"/>
      <c r="AM3347" s="97" t="str">
        <f t="shared" si="176"/>
        <v/>
      </c>
    </row>
    <row r="3348" spans="10:39" x14ac:dyDescent="0.25">
      <c r="J3348" s="59">
        <f>'Inventory Ref Sheet'!AK3348</f>
        <v>0</v>
      </c>
      <c r="K3348" s="59">
        <f>'Inventory Ref Sheet'!AL3348</f>
        <v>0</v>
      </c>
      <c r="L3348" s="59">
        <f>'Inventory Ref Sheet'!AM3348</f>
        <v>0</v>
      </c>
      <c r="M3348" s="59">
        <f>'Inventory Ref Sheet'!AP3348</f>
        <v>0</v>
      </c>
      <c r="N3348" s="59">
        <f>'Inventory Ref Sheet'!AQ3348</f>
        <v>0</v>
      </c>
      <c r="O3348" s="100" t="str">
        <f ca="1">IF('Inventory Ref Sheet'!AS3348&gt;0,YEAR(TODAY())-'Inventory Ref Sheet'!AS3348,"")</f>
        <v/>
      </c>
      <c r="P3348" s="95">
        <f>'Inventory Ref Sheet'!AU3348</f>
        <v>0</v>
      </c>
      <c r="Q3348" s="60">
        <f>'Inventory Ref Sheet'!AV3348</f>
        <v>0</v>
      </c>
      <c r="R3348" s="61"/>
      <c r="S3348" s="100" t="str">
        <f t="shared" si="174"/>
        <v/>
      </c>
      <c r="T3348" s="59">
        <f>'Inventory Ref Sheet'!M3348</f>
        <v>0</v>
      </c>
      <c r="U3348" s="102">
        <f>'Inventory Ref Sheet'!N3348</f>
        <v>0</v>
      </c>
      <c r="V3348" s="59">
        <f>'Inventory Ref Sheet'!O3348</f>
        <v>0</v>
      </c>
      <c r="W3348" s="59">
        <f>'Inventory Ref Sheet'!R3348</f>
        <v>0</v>
      </c>
      <c r="X3348" s="59">
        <f>'Inventory Ref Sheet'!S3348</f>
        <v>0</v>
      </c>
      <c r="Y3348" s="100" t="str">
        <f ca="1">IF('Inventory Ref Sheet'!U3348&gt;0,YEAR(TODAY())-'Inventory Ref Sheet'!U3348,"")</f>
        <v/>
      </c>
      <c r="Z3348" s="95">
        <f>'Inventory Ref Sheet'!W3348</f>
        <v>0</v>
      </c>
      <c r="AA3348" s="60">
        <f>'Inventory Ref Sheet'!X3348</f>
        <v>0</v>
      </c>
      <c r="AB3348" s="61"/>
      <c r="AC3348" s="97" t="str">
        <f t="shared" si="175"/>
        <v/>
      </c>
      <c r="AD3348" s="59">
        <f>'Inventory Ref Sheet'!Y3348</f>
        <v>0</v>
      </c>
      <c r="AE3348" s="59">
        <f>'Inventory Ref Sheet'!Z3348</f>
        <v>0</v>
      </c>
      <c r="AF3348" s="102">
        <f>'Inventory Ref Sheet'!AA3348</f>
        <v>0</v>
      </c>
      <c r="AG3348" s="59">
        <f>'Inventory Ref Sheet'!AD3348</f>
        <v>0</v>
      </c>
      <c r="AH3348" s="59">
        <f>'Inventory Ref Sheet'!AE3348</f>
        <v>0</v>
      </c>
      <c r="AI3348" s="100" t="str">
        <f ca="1">IF('Inventory Ref Sheet'!AG3348&gt;0,YEAR(TODAY())-'Inventory Ref Sheet'!AG3348,"")</f>
        <v/>
      </c>
      <c r="AJ3348" s="99"/>
      <c r="AK3348" s="60">
        <f>'Inventory Ref Sheet'!AJ3348</f>
        <v>0</v>
      </c>
      <c r="AL3348" s="99"/>
      <c r="AM3348" s="97" t="str">
        <f t="shared" si="176"/>
        <v/>
      </c>
    </row>
    <row r="3349" spans="10:39" x14ac:dyDescent="0.25">
      <c r="J3349" s="59">
        <f>'Inventory Ref Sheet'!AK3349</f>
        <v>0</v>
      </c>
      <c r="K3349" s="59">
        <f>'Inventory Ref Sheet'!AL3349</f>
        <v>0</v>
      </c>
      <c r="L3349" s="59">
        <f>'Inventory Ref Sheet'!AM3349</f>
        <v>0</v>
      </c>
      <c r="M3349" s="59">
        <f>'Inventory Ref Sheet'!AP3349</f>
        <v>0</v>
      </c>
      <c r="N3349" s="59">
        <f>'Inventory Ref Sheet'!AQ3349</f>
        <v>0</v>
      </c>
      <c r="O3349" s="100" t="str">
        <f ca="1">IF('Inventory Ref Sheet'!AS3349&gt;0,YEAR(TODAY())-'Inventory Ref Sheet'!AS3349,"")</f>
        <v/>
      </c>
      <c r="P3349" s="95">
        <f>'Inventory Ref Sheet'!AU3349</f>
        <v>0</v>
      </c>
      <c r="Q3349" s="60">
        <f>'Inventory Ref Sheet'!AV3349</f>
        <v>0</v>
      </c>
      <c r="R3349" s="61"/>
      <c r="S3349" s="100" t="str">
        <f t="shared" si="174"/>
        <v/>
      </c>
      <c r="T3349" s="59">
        <f>'Inventory Ref Sheet'!M3349</f>
        <v>0</v>
      </c>
      <c r="U3349" s="102">
        <f>'Inventory Ref Sheet'!N3349</f>
        <v>0</v>
      </c>
      <c r="V3349" s="59">
        <f>'Inventory Ref Sheet'!O3349</f>
        <v>0</v>
      </c>
      <c r="W3349" s="59">
        <f>'Inventory Ref Sheet'!R3349</f>
        <v>0</v>
      </c>
      <c r="X3349" s="59">
        <f>'Inventory Ref Sheet'!S3349</f>
        <v>0</v>
      </c>
      <c r="Y3349" s="100" t="str">
        <f ca="1">IF('Inventory Ref Sheet'!U3349&gt;0,YEAR(TODAY())-'Inventory Ref Sheet'!U3349,"")</f>
        <v/>
      </c>
      <c r="Z3349" s="95">
        <f>'Inventory Ref Sheet'!W3349</f>
        <v>0</v>
      </c>
      <c r="AA3349" s="60">
        <f>'Inventory Ref Sheet'!X3349</f>
        <v>0</v>
      </c>
      <c r="AB3349" s="61"/>
      <c r="AC3349" s="97" t="str">
        <f t="shared" si="175"/>
        <v/>
      </c>
      <c r="AD3349" s="59">
        <f>'Inventory Ref Sheet'!Y3349</f>
        <v>0</v>
      </c>
      <c r="AE3349" s="59">
        <f>'Inventory Ref Sheet'!Z3349</f>
        <v>0</v>
      </c>
      <c r="AF3349" s="102">
        <f>'Inventory Ref Sheet'!AA3349</f>
        <v>0</v>
      </c>
      <c r="AG3349" s="59">
        <f>'Inventory Ref Sheet'!AD3349</f>
        <v>0</v>
      </c>
      <c r="AH3349" s="59">
        <f>'Inventory Ref Sheet'!AE3349</f>
        <v>0</v>
      </c>
      <c r="AI3349" s="100" t="str">
        <f ca="1">IF('Inventory Ref Sheet'!AG3349&gt;0,YEAR(TODAY())-'Inventory Ref Sheet'!AG3349,"")</f>
        <v/>
      </c>
      <c r="AJ3349" s="99"/>
      <c r="AK3349" s="60">
        <f>'Inventory Ref Sheet'!AJ3349</f>
        <v>0</v>
      </c>
      <c r="AL3349" s="99"/>
      <c r="AM3349" s="97" t="str">
        <f t="shared" si="176"/>
        <v/>
      </c>
    </row>
    <row r="3350" spans="10:39" x14ac:dyDescent="0.25">
      <c r="J3350" s="59">
        <f>'Inventory Ref Sheet'!AK3350</f>
        <v>0</v>
      </c>
      <c r="K3350" s="59">
        <f>'Inventory Ref Sheet'!AL3350</f>
        <v>0</v>
      </c>
      <c r="L3350" s="59">
        <f>'Inventory Ref Sheet'!AM3350</f>
        <v>0</v>
      </c>
      <c r="M3350" s="59">
        <f>'Inventory Ref Sheet'!AP3350</f>
        <v>0</v>
      </c>
      <c r="N3350" s="59">
        <f>'Inventory Ref Sheet'!AQ3350</f>
        <v>0</v>
      </c>
      <c r="O3350" s="100" t="str">
        <f ca="1">IF('Inventory Ref Sheet'!AS3350&gt;0,YEAR(TODAY())-'Inventory Ref Sheet'!AS3350,"")</f>
        <v/>
      </c>
      <c r="P3350" s="95">
        <f>'Inventory Ref Sheet'!AU3350</f>
        <v>0</v>
      </c>
      <c r="Q3350" s="60">
        <f>'Inventory Ref Sheet'!AV3350</f>
        <v>0</v>
      </c>
      <c r="R3350" s="61"/>
      <c r="S3350" s="100" t="str">
        <f t="shared" si="174"/>
        <v/>
      </c>
      <c r="T3350" s="59">
        <f>'Inventory Ref Sheet'!M3350</f>
        <v>0</v>
      </c>
      <c r="U3350" s="102">
        <f>'Inventory Ref Sheet'!N3350</f>
        <v>0</v>
      </c>
      <c r="V3350" s="59">
        <f>'Inventory Ref Sheet'!O3350</f>
        <v>0</v>
      </c>
      <c r="W3350" s="59">
        <f>'Inventory Ref Sheet'!R3350</f>
        <v>0</v>
      </c>
      <c r="X3350" s="59">
        <f>'Inventory Ref Sheet'!S3350</f>
        <v>0</v>
      </c>
      <c r="Y3350" s="100" t="str">
        <f ca="1">IF('Inventory Ref Sheet'!U3350&gt;0,YEAR(TODAY())-'Inventory Ref Sheet'!U3350,"")</f>
        <v/>
      </c>
      <c r="Z3350" s="95">
        <f>'Inventory Ref Sheet'!W3350</f>
        <v>0</v>
      </c>
      <c r="AA3350" s="60">
        <f>'Inventory Ref Sheet'!X3350</f>
        <v>0</v>
      </c>
      <c r="AB3350" s="61"/>
      <c r="AC3350" s="97" t="str">
        <f t="shared" si="175"/>
        <v/>
      </c>
      <c r="AD3350" s="59">
        <f>'Inventory Ref Sheet'!Y3350</f>
        <v>0</v>
      </c>
      <c r="AE3350" s="59">
        <f>'Inventory Ref Sheet'!Z3350</f>
        <v>0</v>
      </c>
      <c r="AF3350" s="102">
        <f>'Inventory Ref Sheet'!AA3350</f>
        <v>0</v>
      </c>
      <c r="AG3350" s="59">
        <f>'Inventory Ref Sheet'!AD3350</f>
        <v>0</v>
      </c>
      <c r="AH3350" s="59">
        <f>'Inventory Ref Sheet'!AE3350</f>
        <v>0</v>
      </c>
      <c r="AI3350" s="100" t="str">
        <f ca="1">IF('Inventory Ref Sheet'!AG3350&gt;0,YEAR(TODAY())-'Inventory Ref Sheet'!AG3350,"")</f>
        <v/>
      </c>
      <c r="AJ3350" s="99"/>
      <c r="AK3350" s="60">
        <f>'Inventory Ref Sheet'!AJ3350</f>
        <v>0</v>
      </c>
      <c r="AL3350" s="99"/>
      <c r="AM3350" s="97" t="str">
        <f t="shared" si="176"/>
        <v/>
      </c>
    </row>
    <row r="3351" spans="10:39" x14ac:dyDescent="0.25">
      <c r="J3351" s="59">
        <f>'Inventory Ref Sheet'!AK3351</f>
        <v>0</v>
      </c>
      <c r="K3351" s="59">
        <f>'Inventory Ref Sheet'!AL3351</f>
        <v>0</v>
      </c>
      <c r="L3351" s="59">
        <f>'Inventory Ref Sheet'!AM3351</f>
        <v>0</v>
      </c>
      <c r="M3351" s="59">
        <f>'Inventory Ref Sheet'!AP3351</f>
        <v>0</v>
      </c>
      <c r="N3351" s="59">
        <f>'Inventory Ref Sheet'!AQ3351</f>
        <v>0</v>
      </c>
      <c r="O3351" s="100" t="str">
        <f ca="1">IF('Inventory Ref Sheet'!AS3351&gt;0,YEAR(TODAY())-'Inventory Ref Sheet'!AS3351,"")</f>
        <v/>
      </c>
      <c r="P3351" s="95">
        <f>'Inventory Ref Sheet'!AU3351</f>
        <v>0</v>
      </c>
      <c r="Q3351" s="60">
        <f>'Inventory Ref Sheet'!AV3351</f>
        <v>0</v>
      </c>
      <c r="R3351" s="61"/>
      <c r="S3351" s="100" t="str">
        <f t="shared" si="174"/>
        <v/>
      </c>
      <c r="T3351" s="59">
        <f>'Inventory Ref Sheet'!M3351</f>
        <v>0</v>
      </c>
      <c r="U3351" s="102">
        <f>'Inventory Ref Sheet'!N3351</f>
        <v>0</v>
      </c>
      <c r="V3351" s="59">
        <f>'Inventory Ref Sheet'!O3351</f>
        <v>0</v>
      </c>
      <c r="W3351" s="59">
        <f>'Inventory Ref Sheet'!R3351</f>
        <v>0</v>
      </c>
      <c r="X3351" s="59">
        <f>'Inventory Ref Sheet'!S3351</f>
        <v>0</v>
      </c>
      <c r="Y3351" s="100" t="str">
        <f ca="1">IF('Inventory Ref Sheet'!U3351&gt;0,YEAR(TODAY())-'Inventory Ref Sheet'!U3351,"")</f>
        <v/>
      </c>
      <c r="Z3351" s="95">
        <f>'Inventory Ref Sheet'!W3351</f>
        <v>0</v>
      </c>
      <c r="AA3351" s="60">
        <f>'Inventory Ref Sheet'!X3351</f>
        <v>0</v>
      </c>
      <c r="AB3351" s="61"/>
      <c r="AC3351" s="97" t="str">
        <f t="shared" si="175"/>
        <v/>
      </c>
      <c r="AD3351" s="59">
        <f>'Inventory Ref Sheet'!Y3351</f>
        <v>0</v>
      </c>
      <c r="AE3351" s="59">
        <f>'Inventory Ref Sheet'!Z3351</f>
        <v>0</v>
      </c>
      <c r="AF3351" s="102">
        <f>'Inventory Ref Sheet'!AA3351</f>
        <v>0</v>
      </c>
      <c r="AG3351" s="59">
        <f>'Inventory Ref Sheet'!AD3351</f>
        <v>0</v>
      </c>
      <c r="AH3351" s="59">
        <f>'Inventory Ref Sheet'!AE3351</f>
        <v>0</v>
      </c>
      <c r="AI3351" s="100" t="str">
        <f ca="1">IF('Inventory Ref Sheet'!AG3351&gt;0,YEAR(TODAY())-'Inventory Ref Sheet'!AG3351,"")</f>
        <v/>
      </c>
      <c r="AJ3351" s="99"/>
      <c r="AK3351" s="60">
        <f>'Inventory Ref Sheet'!AJ3351</f>
        <v>0</v>
      </c>
      <c r="AL3351" s="99"/>
      <c r="AM3351" s="97" t="str">
        <f t="shared" si="176"/>
        <v/>
      </c>
    </row>
    <row r="3352" spans="10:39" x14ac:dyDescent="0.25">
      <c r="J3352" s="59">
        <f>'Inventory Ref Sheet'!AK3352</f>
        <v>0</v>
      </c>
      <c r="K3352" s="59">
        <f>'Inventory Ref Sheet'!AL3352</f>
        <v>0</v>
      </c>
      <c r="L3352" s="59">
        <f>'Inventory Ref Sheet'!AM3352</f>
        <v>0</v>
      </c>
      <c r="M3352" s="59">
        <f>'Inventory Ref Sheet'!AP3352</f>
        <v>0</v>
      </c>
      <c r="N3352" s="59">
        <f>'Inventory Ref Sheet'!AQ3352</f>
        <v>0</v>
      </c>
      <c r="O3352" s="100" t="str">
        <f ca="1">IF('Inventory Ref Sheet'!AS3352&gt;0,YEAR(TODAY())-'Inventory Ref Sheet'!AS3352,"")</f>
        <v/>
      </c>
      <c r="P3352" s="95">
        <f>'Inventory Ref Sheet'!AU3352</f>
        <v>0</v>
      </c>
      <c r="Q3352" s="60">
        <f>'Inventory Ref Sheet'!AV3352</f>
        <v>0</v>
      </c>
      <c r="R3352" s="61"/>
      <c r="S3352" s="100" t="str">
        <f t="shared" si="174"/>
        <v/>
      </c>
      <c r="T3352" s="59">
        <f>'Inventory Ref Sheet'!M3352</f>
        <v>0</v>
      </c>
      <c r="U3352" s="102">
        <f>'Inventory Ref Sheet'!N3352</f>
        <v>0</v>
      </c>
      <c r="V3352" s="59">
        <f>'Inventory Ref Sheet'!O3352</f>
        <v>0</v>
      </c>
      <c r="W3352" s="59">
        <f>'Inventory Ref Sheet'!R3352</f>
        <v>0</v>
      </c>
      <c r="X3352" s="59">
        <f>'Inventory Ref Sheet'!S3352</f>
        <v>0</v>
      </c>
      <c r="Y3352" s="100" t="str">
        <f ca="1">IF('Inventory Ref Sheet'!U3352&gt;0,YEAR(TODAY())-'Inventory Ref Sheet'!U3352,"")</f>
        <v/>
      </c>
      <c r="Z3352" s="95">
        <f>'Inventory Ref Sheet'!W3352</f>
        <v>0</v>
      </c>
      <c r="AA3352" s="60">
        <f>'Inventory Ref Sheet'!X3352</f>
        <v>0</v>
      </c>
      <c r="AB3352" s="61"/>
      <c r="AC3352" s="97" t="str">
        <f t="shared" si="175"/>
        <v/>
      </c>
      <c r="AD3352" s="59">
        <f>'Inventory Ref Sheet'!Y3352</f>
        <v>0</v>
      </c>
      <c r="AE3352" s="59">
        <f>'Inventory Ref Sheet'!Z3352</f>
        <v>0</v>
      </c>
      <c r="AF3352" s="102">
        <f>'Inventory Ref Sheet'!AA3352</f>
        <v>0</v>
      </c>
      <c r="AG3352" s="59">
        <f>'Inventory Ref Sheet'!AD3352</f>
        <v>0</v>
      </c>
      <c r="AH3352" s="59">
        <f>'Inventory Ref Sheet'!AE3352</f>
        <v>0</v>
      </c>
      <c r="AI3352" s="100" t="str">
        <f ca="1">IF('Inventory Ref Sheet'!AG3352&gt;0,YEAR(TODAY())-'Inventory Ref Sheet'!AG3352,"")</f>
        <v/>
      </c>
      <c r="AJ3352" s="99"/>
      <c r="AK3352" s="60">
        <f>'Inventory Ref Sheet'!AJ3352</f>
        <v>0</v>
      </c>
      <c r="AL3352" s="99"/>
      <c r="AM3352" s="97" t="str">
        <f t="shared" si="176"/>
        <v/>
      </c>
    </row>
    <row r="3353" spans="10:39" x14ac:dyDescent="0.25">
      <c r="J3353" s="59">
        <f>'Inventory Ref Sheet'!AK3353</f>
        <v>0</v>
      </c>
      <c r="K3353" s="59">
        <f>'Inventory Ref Sheet'!AL3353</f>
        <v>0</v>
      </c>
      <c r="L3353" s="59">
        <f>'Inventory Ref Sheet'!AM3353</f>
        <v>0</v>
      </c>
      <c r="M3353" s="59">
        <f>'Inventory Ref Sheet'!AP3353</f>
        <v>0</v>
      </c>
      <c r="N3353" s="59">
        <f>'Inventory Ref Sheet'!AQ3353</f>
        <v>0</v>
      </c>
      <c r="O3353" s="100" t="str">
        <f ca="1">IF('Inventory Ref Sheet'!AS3353&gt;0,YEAR(TODAY())-'Inventory Ref Sheet'!AS3353,"")</f>
        <v/>
      </c>
      <c r="P3353" s="95">
        <f>'Inventory Ref Sheet'!AU3353</f>
        <v>0</v>
      </c>
      <c r="Q3353" s="60">
        <f>'Inventory Ref Sheet'!AV3353</f>
        <v>0</v>
      </c>
      <c r="R3353" s="61"/>
      <c r="S3353" s="100" t="str">
        <f t="shared" si="174"/>
        <v/>
      </c>
      <c r="T3353" s="59">
        <f>'Inventory Ref Sheet'!M3353</f>
        <v>0</v>
      </c>
      <c r="U3353" s="102">
        <f>'Inventory Ref Sheet'!N3353</f>
        <v>0</v>
      </c>
      <c r="V3353" s="59">
        <f>'Inventory Ref Sheet'!O3353</f>
        <v>0</v>
      </c>
      <c r="W3353" s="59">
        <f>'Inventory Ref Sheet'!R3353</f>
        <v>0</v>
      </c>
      <c r="X3353" s="59">
        <f>'Inventory Ref Sheet'!S3353</f>
        <v>0</v>
      </c>
      <c r="Y3353" s="100" t="str">
        <f ca="1">IF('Inventory Ref Sheet'!U3353&gt;0,YEAR(TODAY())-'Inventory Ref Sheet'!U3353,"")</f>
        <v/>
      </c>
      <c r="Z3353" s="95">
        <f>'Inventory Ref Sheet'!W3353</f>
        <v>0</v>
      </c>
      <c r="AA3353" s="60">
        <f>'Inventory Ref Sheet'!X3353</f>
        <v>0</v>
      </c>
      <c r="AB3353" s="61"/>
      <c r="AC3353" s="97" t="str">
        <f t="shared" si="175"/>
        <v/>
      </c>
      <c r="AD3353" s="59">
        <f>'Inventory Ref Sheet'!Y3353</f>
        <v>0</v>
      </c>
      <c r="AE3353" s="59">
        <f>'Inventory Ref Sheet'!Z3353</f>
        <v>0</v>
      </c>
      <c r="AF3353" s="102">
        <f>'Inventory Ref Sheet'!AA3353</f>
        <v>0</v>
      </c>
      <c r="AG3353" s="59">
        <f>'Inventory Ref Sheet'!AD3353</f>
        <v>0</v>
      </c>
      <c r="AH3353" s="59">
        <f>'Inventory Ref Sheet'!AE3353</f>
        <v>0</v>
      </c>
      <c r="AI3353" s="100" t="str">
        <f ca="1">IF('Inventory Ref Sheet'!AG3353&gt;0,YEAR(TODAY())-'Inventory Ref Sheet'!AG3353,"")</f>
        <v/>
      </c>
      <c r="AJ3353" s="99"/>
      <c r="AK3353" s="60">
        <f>'Inventory Ref Sheet'!AJ3353</f>
        <v>0</v>
      </c>
      <c r="AL3353" s="99"/>
      <c r="AM3353" s="97" t="str">
        <f t="shared" si="176"/>
        <v/>
      </c>
    </row>
    <row r="3354" spans="10:39" x14ac:dyDescent="0.25">
      <c r="J3354" s="59">
        <f>'Inventory Ref Sheet'!AK3354</f>
        <v>0</v>
      </c>
      <c r="K3354" s="59">
        <f>'Inventory Ref Sheet'!AL3354</f>
        <v>0</v>
      </c>
      <c r="L3354" s="59">
        <f>'Inventory Ref Sheet'!AM3354</f>
        <v>0</v>
      </c>
      <c r="M3354" s="59">
        <f>'Inventory Ref Sheet'!AP3354</f>
        <v>0</v>
      </c>
      <c r="N3354" s="59">
        <f>'Inventory Ref Sheet'!AQ3354</f>
        <v>0</v>
      </c>
      <c r="O3354" s="100" t="str">
        <f ca="1">IF('Inventory Ref Sheet'!AS3354&gt;0,YEAR(TODAY())-'Inventory Ref Sheet'!AS3354,"")</f>
        <v/>
      </c>
      <c r="P3354" s="95">
        <f>'Inventory Ref Sheet'!AU3354</f>
        <v>0</v>
      </c>
      <c r="Q3354" s="60">
        <f>'Inventory Ref Sheet'!AV3354</f>
        <v>0</v>
      </c>
      <c r="R3354" s="61"/>
      <c r="S3354" s="100" t="str">
        <f t="shared" si="174"/>
        <v/>
      </c>
      <c r="T3354" s="59">
        <f>'Inventory Ref Sheet'!M3354</f>
        <v>0</v>
      </c>
      <c r="U3354" s="102">
        <f>'Inventory Ref Sheet'!N3354</f>
        <v>0</v>
      </c>
      <c r="V3354" s="59">
        <f>'Inventory Ref Sheet'!O3354</f>
        <v>0</v>
      </c>
      <c r="W3354" s="59">
        <f>'Inventory Ref Sheet'!R3354</f>
        <v>0</v>
      </c>
      <c r="X3354" s="59">
        <f>'Inventory Ref Sheet'!S3354</f>
        <v>0</v>
      </c>
      <c r="Y3354" s="100" t="str">
        <f ca="1">IF('Inventory Ref Sheet'!U3354&gt;0,YEAR(TODAY())-'Inventory Ref Sheet'!U3354,"")</f>
        <v/>
      </c>
      <c r="Z3354" s="95">
        <f>'Inventory Ref Sheet'!W3354</f>
        <v>0</v>
      </c>
      <c r="AA3354" s="60">
        <f>'Inventory Ref Sheet'!X3354</f>
        <v>0</v>
      </c>
      <c r="AB3354" s="61"/>
      <c r="AC3354" s="97" t="str">
        <f t="shared" si="175"/>
        <v/>
      </c>
      <c r="AD3354" s="59">
        <f>'Inventory Ref Sheet'!Y3354</f>
        <v>0</v>
      </c>
      <c r="AE3354" s="59">
        <f>'Inventory Ref Sheet'!Z3354</f>
        <v>0</v>
      </c>
      <c r="AF3354" s="102">
        <f>'Inventory Ref Sheet'!AA3354</f>
        <v>0</v>
      </c>
      <c r="AG3354" s="59">
        <f>'Inventory Ref Sheet'!AD3354</f>
        <v>0</v>
      </c>
      <c r="AH3354" s="59">
        <f>'Inventory Ref Sheet'!AE3354</f>
        <v>0</v>
      </c>
      <c r="AI3354" s="100" t="str">
        <f ca="1">IF('Inventory Ref Sheet'!AG3354&gt;0,YEAR(TODAY())-'Inventory Ref Sheet'!AG3354,"")</f>
        <v/>
      </c>
      <c r="AJ3354" s="99"/>
      <c r="AK3354" s="60">
        <f>'Inventory Ref Sheet'!AJ3354</f>
        <v>0</v>
      </c>
      <c r="AL3354" s="99"/>
      <c r="AM3354" s="97" t="str">
        <f t="shared" si="176"/>
        <v/>
      </c>
    </row>
    <row r="3355" spans="10:39" x14ac:dyDescent="0.25">
      <c r="J3355" s="59">
        <f>'Inventory Ref Sheet'!AK3355</f>
        <v>0</v>
      </c>
      <c r="K3355" s="59">
        <f>'Inventory Ref Sheet'!AL3355</f>
        <v>0</v>
      </c>
      <c r="L3355" s="59">
        <f>'Inventory Ref Sheet'!AM3355</f>
        <v>0</v>
      </c>
      <c r="M3355" s="59">
        <f>'Inventory Ref Sheet'!AP3355</f>
        <v>0</v>
      </c>
      <c r="N3355" s="59">
        <f>'Inventory Ref Sheet'!AQ3355</f>
        <v>0</v>
      </c>
      <c r="O3355" s="100" t="str">
        <f ca="1">IF('Inventory Ref Sheet'!AS3355&gt;0,YEAR(TODAY())-'Inventory Ref Sheet'!AS3355,"")</f>
        <v/>
      </c>
      <c r="P3355" s="95">
        <f>'Inventory Ref Sheet'!AU3355</f>
        <v>0</v>
      </c>
      <c r="Q3355" s="60">
        <f>'Inventory Ref Sheet'!AV3355</f>
        <v>0</v>
      </c>
      <c r="R3355" s="61"/>
      <c r="S3355" s="100" t="str">
        <f t="shared" si="174"/>
        <v/>
      </c>
      <c r="T3355" s="59">
        <f>'Inventory Ref Sheet'!M3355</f>
        <v>0</v>
      </c>
      <c r="U3355" s="102">
        <f>'Inventory Ref Sheet'!N3355</f>
        <v>0</v>
      </c>
      <c r="V3355" s="59">
        <f>'Inventory Ref Sheet'!O3355</f>
        <v>0</v>
      </c>
      <c r="W3355" s="59">
        <f>'Inventory Ref Sheet'!R3355</f>
        <v>0</v>
      </c>
      <c r="X3355" s="59">
        <f>'Inventory Ref Sheet'!S3355</f>
        <v>0</v>
      </c>
      <c r="Y3355" s="100" t="str">
        <f ca="1">IF('Inventory Ref Sheet'!U3355&gt;0,YEAR(TODAY())-'Inventory Ref Sheet'!U3355,"")</f>
        <v/>
      </c>
      <c r="Z3355" s="95">
        <f>'Inventory Ref Sheet'!W3355</f>
        <v>0</v>
      </c>
      <c r="AA3355" s="60">
        <f>'Inventory Ref Sheet'!X3355</f>
        <v>0</v>
      </c>
      <c r="AB3355" s="61"/>
      <c r="AC3355" s="97" t="str">
        <f t="shared" si="175"/>
        <v/>
      </c>
      <c r="AD3355" s="59">
        <f>'Inventory Ref Sheet'!Y3355</f>
        <v>0</v>
      </c>
      <c r="AE3355" s="59">
        <f>'Inventory Ref Sheet'!Z3355</f>
        <v>0</v>
      </c>
      <c r="AF3355" s="102">
        <f>'Inventory Ref Sheet'!AA3355</f>
        <v>0</v>
      </c>
      <c r="AG3355" s="59">
        <f>'Inventory Ref Sheet'!AD3355</f>
        <v>0</v>
      </c>
      <c r="AH3355" s="59">
        <f>'Inventory Ref Sheet'!AE3355</f>
        <v>0</v>
      </c>
      <c r="AI3355" s="100" t="str">
        <f ca="1">IF('Inventory Ref Sheet'!AG3355&gt;0,YEAR(TODAY())-'Inventory Ref Sheet'!AG3355,"")</f>
        <v/>
      </c>
      <c r="AJ3355" s="99"/>
      <c r="AK3355" s="60">
        <f>'Inventory Ref Sheet'!AJ3355</f>
        <v>0</v>
      </c>
      <c r="AL3355" s="99"/>
      <c r="AM3355" s="97" t="str">
        <f t="shared" si="176"/>
        <v/>
      </c>
    </row>
    <row r="3356" spans="10:39" x14ac:dyDescent="0.25">
      <c r="J3356" s="59">
        <f>'Inventory Ref Sheet'!AK3356</f>
        <v>0</v>
      </c>
      <c r="K3356" s="59">
        <f>'Inventory Ref Sheet'!AL3356</f>
        <v>0</v>
      </c>
      <c r="L3356" s="59">
        <f>'Inventory Ref Sheet'!AM3356</f>
        <v>0</v>
      </c>
      <c r="M3356" s="59">
        <f>'Inventory Ref Sheet'!AP3356</f>
        <v>0</v>
      </c>
      <c r="N3356" s="59">
        <f>'Inventory Ref Sheet'!AQ3356</f>
        <v>0</v>
      </c>
      <c r="O3356" s="100" t="str">
        <f ca="1">IF('Inventory Ref Sheet'!AS3356&gt;0,YEAR(TODAY())-'Inventory Ref Sheet'!AS3356,"")</f>
        <v/>
      </c>
      <c r="P3356" s="95">
        <f>'Inventory Ref Sheet'!AU3356</f>
        <v>0</v>
      </c>
      <c r="Q3356" s="60">
        <f>'Inventory Ref Sheet'!AV3356</f>
        <v>0</v>
      </c>
      <c r="R3356" s="61"/>
      <c r="S3356" s="100" t="str">
        <f t="shared" si="174"/>
        <v/>
      </c>
      <c r="T3356" s="59">
        <f>'Inventory Ref Sheet'!M3356</f>
        <v>0</v>
      </c>
      <c r="U3356" s="102">
        <f>'Inventory Ref Sheet'!N3356</f>
        <v>0</v>
      </c>
      <c r="V3356" s="59">
        <f>'Inventory Ref Sheet'!O3356</f>
        <v>0</v>
      </c>
      <c r="W3356" s="59">
        <f>'Inventory Ref Sheet'!R3356</f>
        <v>0</v>
      </c>
      <c r="X3356" s="59">
        <f>'Inventory Ref Sheet'!S3356</f>
        <v>0</v>
      </c>
      <c r="Y3356" s="100" t="str">
        <f ca="1">IF('Inventory Ref Sheet'!U3356&gt;0,YEAR(TODAY())-'Inventory Ref Sheet'!U3356,"")</f>
        <v/>
      </c>
      <c r="Z3356" s="95">
        <f>'Inventory Ref Sheet'!W3356</f>
        <v>0</v>
      </c>
      <c r="AA3356" s="60">
        <f>'Inventory Ref Sheet'!X3356</f>
        <v>0</v>
      </c>
      <c r="AB3356" s="61"/>
      <c r="AC3356" s="97" t="str">
        <f t="shared" si="175"/>
        <v/>
      </c>
      <c r="AD3356" s="59">
        <f>'Inventory Ref Sheet'!Y3356</f>
        <v>0</v>
      </c>
      <c r="AE3356" s="59">
        <f>'Inventory Ref Sheet'!Z3356</f>
        <v>0</v>
      </c>
      <c r="AF3356" s="102">
        <f>'Inventory Ref Sheet'!AA3356</f>
        <v>0</v>
      </c>
      <c r="AG3356" s="59">
        <f>'Inventory Ref Sheet'!AD3356</f>
        <v>0</v>
      </c>
      <c r="AH3356" s="59">
        <f>'Inventory Ref Sheet'!AE3356</f>
        <v>0</v>
      </c>
      <c r="AI3356" s="100" t="str">
        <f ca="1">IF('Inventory Ref Sheet'!AG3356&gt;0,YEAR(TODAY())-'Inventory Ref Sheet'!AG3356,"")</f>
        <v/>
      </c>
      <c r="AJ3356" s="99"/>
      <c r="AK3356" s="60">
        <f>'Inventory Ref Sheet'!AJ3356</f>
        <v>0</v>
      </c>
      <c r="AL3356" s="99"/>
      <c r="AM3356" s="97" t="str">
        <f t="shared" si="176"/>
        <v/>
      </c>
    </row>
    <row r="3357" spans="10:39" x14ac:dyDescent="0.25">
      <c r="J3357" s="59">
        <f>'Inventory Ref Sheet'!AK3357</f>
        <v>0</v>
      </c>
      <c r="K3357" s="59">
        <f>'Inventory Ref Sheet'!AL3357</f>
        <v>0</v>
      </c>
      <c r="L3357" s="59">
        <f>'Inventory Ref Sheet'!AM3357</f>
        <v>0</v>
      </c>
      <c r="M3357" s="59">
        <f>'Inventory Ref Sheet'!AP3357</f>
        <v>0</v>
      </c>
      <c r="N3357" s="59">
        <f>'Inventory Ref Sheet'!AQ3357</f>
        <v>0</v>
      </c>
      <c r="O3357" s="100" t="str">
        <f ca="1">IF('Inventory Ref Sheet'!AS3357&gt;0,YEAR(TODAY())-'Inventory Ref Sheet'!AS3357,"")</f>
        <v/>
      </c>
      <c r="P3357" s="95">
        <f>'Inventory Ref Sheet'!AU3357</f>
        <v>0</v>
      </c>
      <c r="Q3357" s="60">
        <f>'Inventory Ref Sheet'!AV3357</f>
        <v>0</v>
      </c>
      <c r="R3357" s="61"/>
      <c r="S3357" s="100" t="str">
        <f t="shared" si="174"/>
        <v/>
      </c>
      <c r="T3357" s="59">
        <f>'Inventory Ref Sheet'!M3357</f>
        <v>0</v>
      </c>
      <c r="U3357" s="102">
        <f>'Inventory Ref Sheet'!N3357</f>
        <v>0</v>
      </c>
      <c r="V3357" s="59">
        <f>'Inventory Ref Sheet'!O3357</f>
        <v>0</v>
      </c>
      <c r="W3357" s="59">
        <f>'Inventory Ref Sheet'!R3357</f>
        <v>0</v>
      </c>
      <c r="X3357" s="59">
        <f>'Inventory Ref Sheet'!S3357</f>
        <v>0</v>
      </c>
      <c r="Y3357" s="100" t="str">
        <f ca="1">IF('Inventory Ref Sheet'!U3357&gt;0,YEAR(TODAY())-'Inventory Ref Sheet'!U3357,"")</f>
        <v/>
      </c>
      <c r="Z3357" s="95">
        <f>'Inventory Ref Sheet'!W3357</f>
        <v>0</v>
      </c>
      <c r="AA3357" s="60">
        <f>'Inventory Ref Sheet'!X3357</f>
        <v>0</v>
      </c>
      <c r="AB3357" s="61"/>
      <c r="AC3357" s="97" t="str">
        <f t="shared" si="175"/>
        <v/>
      </c>
      <c r="AD3357" s="59">
        <f>'Inventory Ref Sheet'!Y3357</f>
        <v>0</v>
      </c>
      <c r="AE3357" s="59">
        <f>'Inventory Ref Sheet'!Z3357</f>
        <v>0</v>
      </c>
      <c r="AF3357" s="102">
        <f>'Inventory Ref Sheet'!AA3357</f>
        <v>0</v>
      </c>
      <c r="AG3357" s="59">
        <f>'Inventory Ref Sheet'!AD3357</f>
        <v>0</v>
      </c>
      <c r="AH3357" s="59">
        <f>'Inventory Ref Sheet'!AE3357</f>
        <v>0</v>
      </c>
      <c r="AI3357" s="100" t="str">
        <f ca="1">IF('Inventory Ref Sheet'!AG3357&gt;0,YEAR(TODAY())-'Inventory Ref Sheet'!AG3357,"")</f>
        <v/>
      </c>
      <c r="AJ3357" s="99"/>
      <c r="AK3357" s="60">
        <f>'Inventory Ref Sheet'!AJ3357</f>
        <v>0</v>
      </c>
      <c r="AL3357" s="99"/>
      <c r="AM3357" s="97" t="str">
        <f t="shared" si="176"/>
        <v/>
      </c>
    </row>
    <row r="3358" spans="10:39" x14ac:dyDescent="0.25">
      <c r="J3358" s="59">
        <f>'Inventory Ref Sheet'!AK3358</f>
        <v>0</v>
      </c>
      <c r="K3358" s="59">
        <f>'Inventory Ref Sheet'!AL3358</f>
        <v>0</v>
      </c>
      <c r="L3358" s="59">
        <f>'Inventory Ref Sheet'!AM3358</f>
        <v>0</v>
      </c>
      <c r="M3358" s="59">
        <f>'Inventory Ref Sheet'!AP3358</f>
        <v>0</v>
      </c>
      <c r="N3358" s="59">
        <f>'Inventory Ref Sheet'!AQ3358</f>
        <v>0</v>
      </c>
      <c r="O3358" s="100" t="str">
        <f ca="1">IF('Inventory Ref Sheet'!AS3358&gt;0,YEAR(TODAY())-'Inventory Ref Sheet'!AS3358,"")</f>
        <v/>
      </c>
      <c r="P3358" s="95">
        <f>'Inventory Ref Sheet'!AU3358</f>
        <v>0</v>
      </c>
      <c r="Q3358" s="60">
        <f>'Inventory Ref Sheet'!AV3358</f>
        <v>0</v>
      </c>
      <c r="R3358" s="61"/>
      <c r="S3358" s="100" t="str">
        <f t="shared" si="174"/>
        <v/>
      </c>
      <c r="T3358" s="59">
        <f>'Inventory Ref Sheet'!M3358</f>
        <v>0</v>
      </c>
      <c r="U3358" s="102">
        <f>'Inventory Ref Sheet'!N3358</f>
        <v>0</v>
      </c>
      <c r="V3358" s="59">
        <f>'Inventory Ref Sheet'!O3358</f>
        <v>0</v>
      </c>
      <c r="W3358" s="59">
        <f>'Inventory Ref Sheet'!R3358</f>
        <v>0</v>
      </c>
      <c r="X3358" s="59">
        <f>'Inventory Ref Sheet'!S3358</f>
        <v>0</v>
      </c>
      <c r="Y3358" s="100" t="str">
        <f ca="1">IF('Inventory Ref Sheet'!U3358&gt;0,YEAR(TODAY())-'Inventory Ref Sheet'!U3358,"")</f>
        <v/>
      </c>
      <c r="Z3358" s="95">
        <f>'Inventory Ref Sheet'!W3358</f>
        <v>0</v>
      </c>
      <c r="AA3358" s="60">
        <f>'Inventory Ref Sheet'!X3358</f>
        <v>0</v>
      </c>
      <c r="AB3358" s="61"/>
      <c r="AC3358" s="97" t="str">
        <f t="shared" si="175"/>
        <v/>
      </c>
      <c r="AD3358" s="59">
        <f>'Inventory Ref Sheet'!Y3358</f>
        <v>0</v>
      </c>
      <c r="AE3358" s="59">
        <f>'Inventory Ref Sheet'!Z3358</f>
        <v>0</v>
      </c>
      <c r="AF3358" s="102">
        <f>'Inventory Ref Sheet'!AA3358</f>
        <v>0</v>
      </c>
      <c r="AG3358" s="59">
        <f>'Inventory Ref Sheet'!AD3358</f>
        <v>0</v>
      </c>
      <c r="AH3358" s="59">
        <f>'Inventory Ref Sheet'!AE3358</f>
        <v>0</v>
      </c>
      <c r="AI3358" s="100" t="str">
        <f ca="1">IF('Inventory Ref Sheet'!AG3358&gt;0,YEAR(TODAY())-'Inventory Ref Sheet'!AG3358,"")</f>
        <v/>
      </c>
      <c r="AJ3358" s="99"/>
      <c r="AK3358" s="60">
        <f>'Inventory Ref Sheet'!AJ3358</f>
        <v>0</v>
      </c>
      <c r="AL3358" s="99"/>
      <c r="AM3358" s="97" t="str">
        <f t="shared" si="176"/>
        <v/>
      </c>
    </row>
    <row r="3359" spans="10:39" x14ac:dyDescent="0.25">
      <c r="J3359" s="59">
        <f>'Inventory Ref Sheet'!AK3359</f>
        <v>0</v>
      </c>
      <c r="K3359" s="59">
        <f>'Inventory Ref Sheet'!AL3359</f>
        <v>0</v>
      </c>
      <c r="L3359" s="59">
        <f>'Inventory Ref Sheet'!AM3359</f>
        <v>0</v>
      </c>
      <c r="M3359" s="59">
        <f>'Inventory Ref Sheet'!AP3359</f>
        <v>0</v>
      </c>
      <c r="N3359" s="59">
        <f>'Inventory Ref Sheet'!AQ3359</f>
        <v>0</v>
      </c>
      <c r="O3359" s="100" t="str">
        <f ca="1">IF('Inventory Ref Sheet'!AS3359&gt;0,YEAR(TODAY())-'Inventory Ref Sheet'!AS3359,"")</f>
        <v/>
      </c>
      <c r="P3359" s="95">
        <f>'Inventory Ref Sheet'!AU3359</f>
        <v>0</v>
      </c>
      <c r="Q3359" s="60">
        <f>'Inventory Ref Sheet'!AV3359</f>
        <v>0</v>
      </c>
      <c r="R3359" s="61"/>
      <c r="S3359" s="100" t="str">
        <f t="shared" si="174"/>
        <v/>
      </c>
      <c r="T3359" s="59">
        <f>'Inventory Ref Sheet'!M3359</f>
        <v>0</v>
      </c>
      <c r="U3359" s="102">
        <f>'Inventory Ref Sheet'!N3359</f>
        <v>0</v>
      </c>
      <c r="V3359" s="59">
        <f>'Inventory Ref Sheet'!O3359</f>
        <v>0</v>
      </c>
      <c r="W3359" s="59">
        <f>'Inventory Ref Sheet'!R3359</f>
        <v>0</v>
      </c>
      <c r="X3359" s="59">
        <f>'Inventory Ref Sheet'!S3359</f>
        <v>0</v>
      </c>
      <c r="Y3359" s="100" t="str">
        <f ca="1">IF('Inventory Ref Sheet'!U3359&gt;0,YEAR(TODAY())-'Inventory Ref Sheet'!U3359,"")</f>
        <v/>
      </c>
      <c r="Z3359" s="95">
        <f>'Inventory Ref Sheet'!W3359</f>
        <v>0</v>
      </c>
      <c r="AA3359" s="60">
        <f>'Inventory Ref Sheet'!X3359</f>
        <v>0</v>
      </c>
      <c r="AB3359" s="61"/>
      <c r="AC3359" s="97" t="str">
        <f t="shared" si="175"/>
        <v/>
      </c>
      <c r="AD3359" s="59">
        <f>'Inventory Ref Sheet'!Y3359</f>
        <v>0</v>
      </c>
      <c r="AE3359" s="59">
        <f>'Inventory Ref Sheet'!Z3359</f>
        <v>0</v>
      </c>
      <c r="AF3359" s="102">
        <f>'Inventory Ref Sheet'!AA3359</f>
        <v>0</v>
      </c>
      <c r="AG3359" s="59">
        <f>'Inventory Ref Sheet'!AD3359</f>
        <v>0</v>
      </c>
      <c r="AH3359" s="59">
        <f>'Inventory Ref Sheet'!AE3359</f>
        <v>0</v>
      </c>
      <c r="AI3359" s="100" t="str">
        <f ca="1">IF('Inventory Ref Sheet'!AG3359&gt;0,YEAR(TODAY())-'Inventory Ref Sheet'!AG3359,"")</f>
        <v/>
      </c>
      <c r="AJ3359" s="99"/>
      <c r="AK3359" s="60">
        <f>'Inventory Ref Sheet'!AJ3359</f>
        <v>0</v>
      </c>
      <c r="AL3359" s="99"/>
      <c r="AM3359" s="97" t="str">
        <f t="shared" si="176"/>
        <v/>
      </c>
    </row>
    <row r="3360" spans="10:39" x14ac:dyDescent="0.25">
      <c r="J3360" s="59">
        <f>'Inventory Ref Sheet'!AK3360</f>
        <v>0</v>
      </c>
      <c r="K3360" s="59">
        <f>'Inventory Ref Sheet'!AL3360</f>
        <v>0</v>
      </c>
      <c r="L3360" s="59">
        <f>'Inventory Ref Sheet'!AM3360</f>
        <v>0</v>
      </c>
      <c r="M3360" s="59">
        <f>'Inventory Ref Sheet'!AP3360</f>
        <v>0</v>
      </c>
      <c r="N3360" s="59">
        <f>'Inventory Ref Sheet'!AQ3360</f>
        <v>0</v>
      </c>
      <c r="O3360" s="100" t="str">
        <f ca="1">IF('Inventory Ref Sheet'!AS3360&gt;0,YEAR(TODAY())-'Inventory Ref Sheet'!AS3360,"")</f>
        <v/>
      </c>
      <c r="P3360" s="95">
        <f>'Inventory Ref Sheet'!AU3360</f>
        <v>0</v>
      </c>
      <c r="Q3360" s="60">
        <f>'Inventory Ref Sheet'!AV3360</f>
        <v>0</v>
      </c>
      <c r="R3360" s="61"/>
      <c r="S3360" s="100" t="str">
        <f t="shared" si="174"/>
        <v/>
      </c>
      <c r="T3360" s="59">
        <f>'Inventory Ref Sheet'!M3360</f>
        <v>0</v>
      </c>
      <c r="U3360" s="102">
        <f>'Inventory Ref Sheet'!N3360</f>
        <v>0</v>
      </c>
      <c r="V3360" s="59">
        <f>'Inventory Ref Sheet'!O3360</f>
        <v>0</v>
      </c>
      <c r="W3360" s="59">
        <f>'Inventory Ref Sheet'!R3360</f>
        <v>0</v>
      </c>
      <c r="X3360" s="59">
        <f>'Inventory Ref Sheet'!S3360</f>
        <v>0</v>
      </c>
      <c r="Y3360" s="100" t="str">
        <f ca="1">IF('Inventory Ref Sheet'!U3360&gt;0,YEAR(TODAY())-'Inventory Ref Sheet'!U3360,"")</f>
        <v/>
      </c>
      <c r="Z3360" s="95">
        <f>'Inventory Ref Sheet'!W3360</f>
        <v>0</v>
      </c>
      <c r="AA3360" s="60">
        <f>'Inventory Ref Sheet'!X3360</f>
        <v>0</v>
      </c>
      <c r="AB3360" s="61"/>
      <c r="AC3360" s="97" t="str">
        <f t="shared" si="175"/>
        <v/>
      </c>
      <c r="AD3360" s="59">
        <f>'Inventory Ref Sheet'!Y3360</f>
        <v>0</v>
      </c>
      <c r="AE3360" s="59">
        <f>'Inventory Ref Sheet'!Z3360</f>
        <v>0</v>
      </c>
      <c r="AF3360" s="102">
        <f>'Inventory Ref Sheet'!AA3360</f>
        <v>0</v>
      </c>
      <c r="AG3360" s="59">
        <f>'Inventory Ref Sheet'!AD3360</f>
        <v>0</v>
      </c>
      <c r="AH3360" s="59">
        <f>'Inventory Ref Sheet'!AE3360</f>
        <v>0</v>
      </c>
      <c r="AI3360" s="100" t="str">
        <f ca="1">IF('Inventory Ref Sheet'!AG3360&gt;0,YEAR(TODAY())-'Inventory Ref Sheet'!AG3360,"")</f>
        <v/>
      </c>
      <c r="AJ3360" s="99"/>
      <c r="AK3360" s="60">
        <f>'Inventory Ref Sheet'!AJ3360</f>
        <v>0</v>
      </c>
      <c r="AL3360" s="99"/>
      <c r="AM3360" s="97" t="str">
        <f t="shared" si="176"/>
        <v/>
      </c>
    </row>
    <row r="3361" spans="10:39" x14ac:dyDescent="0.25">
      <c r="J3361" s="59">
        <f>'Inventory Ref Sheet'!AK3361</f>
        <v>0</v>
      </c>
      <c r="K3361" s="59">
        <f>'Inventory Ref Sheet'!AL3361</f>
        <v>0</v>
      </c>
      <c r="L3361" s="59">
        <f>'Inventory Ref Sheet'!AM3361</f>
        <v>0</v>
      </c>
      <c r="M3361" s="59">
        <f>'Inventory Ref Sheet'!AP3361</f>
        <v>0</v>
      </c>
      <c r="N3361" s="59">
        <f>'Inventory Ref Sheet'!AQ3361</f>
        <v>0</v>
      </c>
      <c r="O3361" s="100" t="str">
        <f ca="1">IF('Inventory Ref Sheet'!AS3361&gt;0,YEAR(TODAY())-'Inventory Ref Sheet'!AS3361,"")</f>
        <v/>
      </c>
      <c r="P3361" s="95">
        <f>'Inventory Ref Sheet'!AU3361</f>
        <v>0</v>
      </c>
      <c r="Q3361" s="60">
        <f>'Inventory Ref Sheet'!AV3361</f>
        <v>0</v>
      </c>
      <c r="R3361" s="61"/>
      <c r="S3361" s="100" t="str">
        <f t="shared" si="174"/>
        <v/>
      </c>
      <c r="T3361" s="59">
        <f>'Inventory Ref Sheet'!M3361</f>
        <v>0</v>
      </c>
      <c r="U3361" s="102">
        <f>'Inventory Ref Sheet'!N3361</f>
        <v>0</v>
      </c>
      <c r="V3361" s="59">
        <f>'Inventory Ref Sheet'!O3361</f>
        <v>0</v>
      </c>
      <c r="W3361" s="59">
        <f>'Inventory Ref Sheet'!R3361</f>
        <v>0</v>
      </c>
      <c r="X3361" s="59">
        <f>'Inventory Ref Sheet'!S3361</f>
        <v>0</v>
      </c>
      <c r="Y3361" s="100" t="str">
        <f ca="1">IF('Inventory Ref Sheet'!U3361&gt;0,YEAR(TODAY())-'Inventory Ref Sheet'!U3361,"")</f>
        <v/>
      </c>
      <c r="Z3361" s="95">
        <f>'Inventory Ref Sheet'!W3361</f>
        <v>0</v>
      </c>
      <c r="AA3361" s="60">
        <f>'Inventory Ref Sheet'!X3361</f>
        <v>0</v>
      </c>
      <c r="AB3361" s="61"/>
      <c r="AC3361" s="97" t="str">
        <f t="shared" si="175"/>
        <v/>
      </c>
      <c r="AD3361" s="59">
        <f>'Inventory Ref Sheet'!Y3361</f>
        <v>0</v>
      </c>
      <c r="AE3361" s="59">
        <f>'Inventory Ref Sheet'!Z3361</f>
        <v>0</v>
      </c>
      <c r="AF3361" s="102">
        <f>'Inventory Ref Sheet'!AA3361</f>
        <v>0</v>
      </c>
      <c r="AG3361" s="59">
        <f>'Inventory Ref Sheet'!AD3361</f>
        <v>0</v>
      </c>
      <c r="AH3361" s="59">
        <f>'Inventory Ref Sheet'!AE3361</f>
        <v>0</v>
      </c>
      <c r="AI3361" s="100" t="str">
        <f ca="1">IF('Inventory Ref Sheet'!AG3361&gt;0,YEAR(TODAY())-'Inventory Ref Sheet'!AG3361,"")</f>
        <v/>
      </c>
      <c r="AJ3361" s="99"/>
      <c r="AK3361" s="60">
        <f>'Inventory Ref Sheet'!AJ3361</f>
        <v>0</v>
      </c>
      <c r="AL3361" s="99"/>
      <c r="AM3361" s="97" t="str">
        <f t="shared" si="176"/>
        <v/>
      </c>
    </row>
    <row r="3362" spans="10:39" x14ac:dyDescent="0.25">
      <c r="J3362" s="59">
        <f>'Inventory Ref Sheet'!AK3362</f>
        <v>0</v>
      </c>
      <c r="K3362" s="59">
        <f>'Inventory Ref Sheet'!AL3362</f>
        <v>0</v>
      </c>
      <c r="L3362" s="59">
        <f>'Inventory Ref Sheet'!AM3362</f>
        <v>0</v>
      </c>
      <c r="M3362" s="59">
        <f>'Inventory Ref Sheet'!AP3362</f>
        <v>0</v>
      </c>
      <c r="N3362" s="59">
        <f>'Inventory Ref Sheet'!AQ3362</f>
        <v>0</v>
      </c>
      <c r="O3362" s="100" t="str">
        <f ca="1">IF('Inventory Ref Sheet'!AS3362&gt;0,YEAR(TODAY())-'Inventory Ref Sheet'!AS3362,"")</f>
        <v/>
      </c>
      <c r="P3362" s="95">
        <f>'Inventory Ref Sheet'!AU3362</f>
        <v>0</v>
      </c>
      <c r="Q3362" s="60">
        <f>'Inventory Ref Sheet'!AV3362</f>
        <v>0</v>
      </c>
      <c r="R3362" s="61"/>
      <c r="S3362" s="100" t="str">
        <f t="shared" si="174"/>
        <v/>
      </c>
      <c r="T3362" s="59">
        <f>'Inventory Ref Sheet'!M3362</f>
        <v>0</v>
      </c>
      <c r="U3362" s="102">
        <f>'Inventory Ref Sheet'!N3362</f>
        <v>0</v>
      </c>
      <c r="V3362" s="59">
        <f>'Inventory Ref Sheet'!O3362</f>
        <v>0</v>
      </c>
      <c r="W3362" s="59">
        <f>'Inventory Ref Sheet'!R3362</f>
        <v>0</v>
      </c>
      <c r="X3362" s="59">
        <f>'Inventory Ref Sheet'!S3362</f>
        <v>0</v>
      </c>
      <c r="Y3362" s="100" t="str">
        <f ca="1">IF('Inventory Ref Sheet'!U3362&gt;0,YEAR(TODAY())-'Inventory Ref Sheet'!U3362,"")</f>
        <v/>
      </c>
      <c r="Z3362" s="95">
        <f>'Inventory Ref Sheet'!W3362</f>
        <v>0</v>
      </c>
      <c r="AA3362" s="60">
        <f>'Inventory Ref Sheet'!X3362</f>
        <v>0</v>
      </c>
      <c r="AB3362" s="61"/>
      <c r="AC3362" s="97" t="str">
        <f t="shared" si="175"/>
        <v/>
      </c>
      <c r="AD3362" s="59">
        <f>'Inventory Ref Sheet'!Y3362</f>
        <v>0</v>
      </c>
      <c r="AE3362" s="59">
        <f>'Inventory Ref Sheet'!Z3362</f>
        <v>0</v>
      </c>
      <c r="AF3362" s="102">
        <f>'Inventory Ref Sheet'!AA3362</f>
        <v>0</v>
      </c>
      <c r="AG3362" s="59">
        <f>'Inventory Ref Sheet'!AD3362</f>
        <v>0</v>
      </c>
      <c r="AH3362" s="59">
        <f>'Inventory Ref Sheet'!AE3362</f>
        <v>0</v>
      </c>
      <c r="AI3362" s="100" t="str">
        <f ca="1">IF('Inventory Ref Sheet'!AG3362&gt;0,YEAR(TODAY())-'Inventory Ref Sheet'!AG3362,"")</f>
        <v/>
      </c>
      <c r="AJ3362" s="99"/>
      <c r="AK3362" s="60">
        <f>'Inventory Ref Sheet'!AJ3362</f>
        <v>0</v>
      </c>
      <c r="AL3362" s="99"/>
      <c r="AM3362" s="97" t="str">
        <f t="shared" si="176"/>
        <v/>
      </c>
    </row>
    <row r="3363" spans="10:39" x14ac:dyDescent="0.25">
      <c r="J3363" s="59">
        <f>'Inventory Ref Sheet'!AK3363</f>
        <v>0</v>
      </c>
      <c r="K3363" s="59">
        <f>'Inventory Ref Sheet'!AL3363</f>
        <v>0</v>
      </c>
      <c r="L3363" s="59">
        <f>'Inventory Ref Sheet'!AM3363</f>
        <v>0</v>
      </c>
      <c r="M3363" s="59">
        <f>'Inventory Ref Sheet'!AP3363</f>
        <v>0</v>
      </c>
      <c r="N3363" s="59">
        <f>'Inventory Ref Sheet'!AQ3363</f>
        <v>0</v>
      </c>
      <c r="O3363" s="100" t="str">
        <f ca="1">IF('Inventory Ref Sheet'!AS3363&gt;0,YEAR(TODAY())-'Inventory Ref Sheet'!AS3363,"")</f>
        <v/>
      </c>
      <c r="P3363" s="95">
        <f>'Inventory Ref Sheet'!AU3363</f>
        <v>0</v>
      </c>
      <c r="Q3363" s="60">
        <f>'Inventory Ref Sheet'!AV3363</f>
        <v>0</v>
      </c>
      <c r="R3363" s="61"/>
      <c r="S3363" s="100" t="str">
        <f t="shared" si="174"/>
        <v/>
      </c>
      <c r="T3363" s="59">
        <f>'Inventory Ref Sheet'!M3363</f>
        <v>0</v>
      </c>
      <c r="U3363" s="102">
        <f>'Inventory Ref Sheet'!N3363</f>
        <v>0</v>
      </c>
      <c r="V3363" s="59">
        <f>'Inventory Ref Sheet'!O3363</f>
        <v>0</v>
      </c>
      <c r="W3363" s="59">
        <f>'Inventory Ref Sheet'!R3363</f>
        <v>0</v>
      </c>
      <c r="X3363" s="59">
        <f>'Inventory Ref Sheet'!S3363</f>
        <v>0</v>
      </c>
      <c r="Y3363" s="100" t="str">
        <f ca="1">IF('Inventory Ref Sheet'!U3363&gt;0,YEAR(TODAY())-'Inventory Ref Sheet'!U3363,"")</f>
        <v/>
      </c>
      <c r="Z3363" s="95">
        <f>'Inventory Ref Sheet'!W3363</f>
        <v>0</v>
      </c>
      <c r="AA3363" s="60">
        <f>'Inventory Ref Sheet'!X3363</f>
        <v>0</v>
      </c>
      <c r="AB3363" s="61"/>
      <c r="AC3363" s="97" t="str">
        <f t="shared" si="175"/>
        <v/>
      </c>
      <c r="AD3363" s="59">
        <f>'Inventory Ref Sheet'!Y3363</f>
        <v>0</v>
      </c>
      <c r="AE3363" s="59">
        <f>'Inventory Ref Sheet'!Z3363</f>
        <v>0</v>
      </c>
      <c r="AF3363" s="102">
        <f>'Inventory Ref Sheet'!AA3363</f>
        <v>0</v>
      </c>
      <c r="AG3363" s="59">
        <f>'Inventory Ref Sheet'!AD3363</f>
        <v>0</v>
      </c>
      <c r="AH3363" s="59">
        <f>'Inventory Ref Sheet'!AE3363</f>
        <v>0</v>
      </c>
      <c r="AI3363" s="100" t="str">
        <f ca="1">IF('Inventory Ref Sheet'!AG3363&gt;0,YEAR(TODAY())-'Inventory Ref Sheet'!AG3363,"")</f>
        <v/>
      </c>
      <c r="AJ3363" s="99"/>
      <c r="AK3363" s="60">
        <f>'Inventory Ref Sheet'!AJ3363</f>
        <v>0</v>
      </c>
      <c r="AL3363" s="99"/>
      <c r="AM3363" s="97" t="str">
        <f t="shared" si="176"/>
        <v/>
      </c>
    </row>
    <row r="3364" spans="10:39" x14ac:dyDescent="0.25">
      <c r="J3364" s="59">
        <f>'Inventory Ref Sheet'!AK3364</f>
        <v>0</v>
      </c>
      <c r="K3364" s="59">
        <f>'Inventory Ref Sheet'!AL3364</f>
        <v>0</v>
      </c>
      <c r="L3364" s="59">
        <f>'Inventory Ref Sheet'!AM3364</f>
        <v>0</v>
      </c>
      <c r="M3364" s="59">
        <f>'Inventory Ref Sheet'!AP3364</f>
        <v>0</v>
      </c>
      <c r="N3364" s="59">
        <f>'Inventory Ref Sheet'!AQ3364</f>
        <v>0</v>
      </c>
      <c r="O3364" s="100" t="str">
        <f ca="1">IF('Inventory Ref Sheet'!AS3364&gt;0,YEAR(TODAY())-'Inventory Ref Sheet'!AS3364,"")</f>
        <v/>
      </c>
      <c r="P3364" s="95">
        <f>'Inventory Ref Sheet'!AU3364</f>
        <v>0</v>
      </c>
      <c r="Q3364" s="60">
        <f>'Inventory Ref Sheet'!AV3364</f>
        <v>0</v>
      </c>
      <c r="R3364" s="61"/>
      <c r="S3364" s="100" t="str">
        <f t="shared" si="174"/>
        <v/>
      </c>
      <c r="T3364" s="59">
        <f>'Inventory Ref Sheet'!M3364</f>
        <v>0</v>
      </c>
      <c r="U3364" s="102">
        <f>'Inventory Ref Sheet'!N3364</f>
        <v>0</v>
      </c>
      <c r="V3364" s="59">
        <f>'Inventory Ref Sheet'!O3364</f>
        <v>0</v>
      </c>
      <c r="W3364" s="59">
        <f>'Inventory Ref Sheet'!R3364</f>
        <v>0</v>
      </c>
      <c r="X3364" s="59">
        <f>'Inventory Ref Sheet'!S3364</f>
        <v>0</v>
      </c>
      <c r="Y3364" s="100" t="str">
        <f ca="1">IF('Inventory Ref Sheet'!U3364&gt;0,YEAR(TODAY())-'Inventory Ref Sheet'!U3364,"")</f>
        <v/>
      </c>
      <c r="Z3364" s="95">
        <f>'Inventory Ref Sheet'!W3364</f>
        <v>0</v>
      </c>
      <c r="AA3364" s="60">
        <f>'Inventory Ref Sheet'!X3364</f>
        <v>0</v>
      </c>
      <c r="AB3364" s="61"/>
      <c r="AC3364" s="97" t="str">
        <f t="shared" si="175"/>
        <v/>
      </c>
      <c r="AD3364" s="59">
        <f>'Inventory Ref Sheet'!Y3364</f>
        <v>0</v>
      </c>
      <c r="AE3364" s="59">
        <f>'Inventory Ref Sheet'!Z3364</f>
        <v>0</v>
      </c>
      <c r="AF3364" s="102">
        <f>'Inventory Ref Sheet'!AA3364</f>
        <v>0</v>
      </c>
      <c r="AG3364" s="59">
        <f>'Inventory Ref Sheet'!AD3364</f>
        <v>0</v>
      </c>
      <c r="AH3364" s="59">
        <f>'Inventory Ref Sheet'!AE3364</f>
        <v>0</v>
      </c>
      <c r="AI3364" s="100" t="str">
        <f ca="1">IF('Inventory Ref Sheet'!AG3364&gt;0,YEAR(TODAY())-'Inventory Ref Sheet'!AG3364,"")</f>
        <v/>
      </c>
      <c r="AJ3364" s="99"/>
      <c r="AK3364" s="60">
        <f>'Inventory Ref Sheet'!AJ3364</f>
        <v>0</v>
      </c>
      <c r="AL3364" s="99"/>
      <c r="AM3364" s="97" t="str">
        <f t="shared" si="176"/>
        <v/>
      </c>
    </row>
    <row r="3365" spans="10:39" x14ac:dyDescent="0.25">
      <c r="J3365" s="59">
        <f>'Inventory Ref Sheet'!AK3365</f>
        <v>0</v>
      </c>
      <c r="K3365" s="59">
        <f>'Inventory Ref Sheet'!AL3365</f>
        <v>0</v>
      </c>
      <c r="L3365" s="59">
        <f>'Inventory Ref Sheet'!AM3365</f>
        <v>0</v>
      </c>
      <c r="M3365" s="59">
        <f>'Inventory Ref Sheet'!AP3365</f>
        <v>0</v>
      </c>
      <c r="N3365" s="59">
        <f>'Inventory Ref Sheet'!AQ3365</f>
        <v>0</v>
      </c>
      <c r="O3365" s="100" t="str">
        <f ca="1">IF('Inventory Ref Sheet'!AS3365&gt;0,YEAR(TODAY())-'Inventory Ref Sheet'!AS3365,"")</f>
        <v/>
      </c>
      <c r="P3365" s="95">
        <f>'Inventory Ref Sheet'!AU3365</f>
        <v>0</v>
      </c>
      <c r="Q3365" s="60">
        <f>'Inventory Ref Sheet'!AV3365</f>
        <v>0</v>
      </c>
      <c r="R3365" s="61"/>
      <c r="S3365" s="100" t="str">
        <f t="shared" si="174"/>
        <v/>
      </c>
      <c r="T3365" s="59">
        <f>'Inventory Ref Sheet'!M3365</f>
        <v>0</v>
      </c>
      <c r="U3365" s="102">
        <f>'Inventory Ref Sheet'!N3365</f>
        <v>0</v>
      </c>
      <c r="V3365" s="59">
        <f>'Inventory Ref Sheet'!O3365</f>
        <v>0</v>
      </c>
      <c r="W3365" s="59">
        <f>'Inventory Ref Sheet'!R3365</f>
        <v>0</v>
      </c>
      <c r="X3365" s="59">
        <f>'Inventory Ref Sheet'!S3365</f>
        <v>0</v>
      </c>
      <c r="Y3365" s="100" t="str">
        <f ca="1">IF('Inventory Ref Sheet'!U3365&gt;0,YEAR(TODAY())-'Inventory Ref Sheet'!U3365,"")</f>
        <v/>
      </c>
      <c r="Z3365" s="95">
        <f>'Inventory Ref Sheet'!W3365</f>
        <v>0</v>
      </c>
      <c r="AA3365" s="60">
        <f>'Inventory Ref Sheet'!X3365</f>
        <v>0</v>
      </c>
      <c r="AB3365" s="61"/>
      <c r="AC3365" s="97" t="str">
        <f t="shared" si="175"/>
        <v/>
      </c>
      <c r="AD3365" s="59">
        <f>'Inventory Ref Sheet'!Y3365</f>
        <v>0</v>
      </c>
      <c r="AE3365" s="59">
        <f>'Inventory Ref Sheet'!Z3365</f>
        <v>0</v>
      </c>
      <c r="AF3365" s="102">
        <f>'Inventory Ref Sheet'!AA3365</f>
        <v>0</v>
      </c>
      <c r="AG3365" s="59">
        <f>'Inventory Ref Sheet'!AD3365</f>
        <v>0</v>
      </c>
      <c r="AH3365" s="59">
        <f>'Inventory Ref Sheet'!AE3365</f>
        <v>0</v>
      </c>
      <c r="AI3365" s="100" t="str">
        <f ca="1">IF('Inventory Ref Sheet'!AG3365&gt;0,YEAR(TODAY())-'Inventory Ref Sheet'!AG3365,"")</f>
        <v/>
      </c>
      <c r="AJ3365" s="99"/>
      <c r="AK3365" s="60">
        <f>'Inventory Ref Sheet'!AJ3365</f>
        <v>0</v>
      </c>
      <c r="AL3365" s="99"/>
      <c r="AM3365" s="97" t="str">
        <f t="shared" si="176"/>
        <v/>
      </c>
    </row>
    <row r="3366" spans="10:39" x14ac:dyDescent="0.25">
      <c r="J3366" s="59">
        <f>'Inventory Ref Sheet'!AK3366</f>
        <v>0</v>
      </c>
      <c r="K3366" s="59">
        <f>'Inventory Ref Sheet'!AL3366</f>
        <v>0</v>
      </c>
      <c r="L3366" s="59">
        <f>'Inventory Ref Sheet'!AM3366</f>
        <v>0</v>
      </c>
      <c r="M3366" s="59">
        <f>'Inventory Ref Sheet'!AP3366</f>
        <v>0</v>
      </c>
      <c r="N3366" s="59">
        <f>'Inventory Ref Sheet'!AQ3366</f>
        <v>0</v>
      </c>
      <c r="O3366" s="100" t="str">
        <f ca="1">IF('Inventory Ref Sheet'!AS3366&gt;0,YEAR(TODAY())-'Inventory Ref Sheet'!AS3366,"")</f>
        <v/>
      </c>
      <c r="P3366" s="95">
        <f>'Inventory Ref Sheet'!AU3366</f>
        <v>0</v>
      </c>
      <c r="Q3366" s="60">
        <f>'Inventory Ref Sheet'!AV3366</f>
        <v>0</v>
      </c>
      <c r="R3366" s="61"/>
      <c r="S3366" s="100" t="str">
        <f t="shared" si="174"/>
        <v/>
      </c>
      <c r="T3366" s="59">
        <f>'Inventory Ref Sheet'!M3366</f>
        <v>0</v>
      </c>
      <c r="U3366" s="102">
        <f>'Inventory Ref Sheet'!N3366</f>
        <v>0</v>
      </c>
      <c r="V3366" s="59">
        <f>'Inventory Ref Sheet'!O3366</f>
        <v>0</v>
      </c>
      <c r="W3366" s="59">
        <f>'Inventory Ref Sheet'!R3366</f>
        <v>0</v>
      </c>
      <c r="X3366" s="59">
        <f>'Inventory Ref Sheet'!S3366</f>
        <v>0</v>
      </c>
      <c r="Y3366" s="100" t="str">
        <f ca="1">IF('Inventory Ref Sheet'!U3366&gt;0,YEAR(TODAY())-'Inventory Ref Sheet'!U3366,"")</f>
        <v/>
      </c>
      <c r="Z3366" s="95">
        <f>'Inventory Ref Sheet'!W3366</f>
        <v>0</v>
      </c>
      <c r="AA3366" s="60">
        <f>'Inventory Ref Sheet'!X3366</f>
        <v>0</v>
      </c>
      <c r="AB3366" s="61"/>
      <c r="AC3366" s="97" t="str">
        <f t="shared" si="175"/>
        <v/>
      </c>
      <c r="AD3366" s="59">
        <f>'Inventory Ref Sheet'!Y3366</f>
        <v>0</v>
      </c>
      <c r="AE3366" s="59">
        <f>'Inventory Ref Sheet'!Z3366</f>
        <v>0</v>
      </c>
      <c r="AF3366" s="102">
        <f>'Inventory Ref Sheet'!AA3366</f>
        <v>0</v>
      </c>
      <c r="AG3366" s="59">
        <f>'Inventory Ref Sheet'!AD3366</f>
        <v>0</v>
      </c>
      <c r="AH3366" s="59">
        <f>'Inventory Ref Sheet'!AE3366</f>
        <v>0</v>
      </c>
      <c r="AI3366" s="100" t="str">
        <f ca="1">IF('Inventory Ref Sheet'!AG3366&gt;0,YEAR(TODAY())-'Inventory Ref Sheet'!AG3366,"")</f>
        <v/>
      </c>
      <c r="AJ3366" s="99"/>
      <c r="AK3366" s="60">
        <f>'Inventory Ref Sheet'!AJ3366</f>
        <v>0</v>
      </c>
      <c r="AL3366" s="99"/>
      <c r="AM3366" s="97" t="str">
        <f t="shared" si="176"/>
        <v/>
      </c>
    </row>
    <row r="3367" spans="10:39" x14ac:dyDescent="0.25">
      <c r="J3367" s="59">
        <f>'Inventory Ref Sheet'!AK3367</f>
        <v>0</v>
      </c>
      <c r="K3367" s="59">
        <f>'Inventory Ref Sheet'!AL3367</f>
        <v>0</v>
      </c>
      <c r="L3367" s="59">
        <f>'Inventory Ref Sheet'!AM3367</f>
        <v>0</v>
      </c>
      <c r="M3367" s="59">
        <f>'Inventory Ref Sheet'!AP3367</f>
        <v>0</v>
      </c>
      <c r="N3367" s="59">
        <f>'Inventory Ref Sheet'!AQ3367</f>
        <v>0</v>
      </c>
      <c r="O3367" s="100" t="str">
        <f ca="1">IF('Inventory Ref Sheet'!AS3367&gt;0,YEAR(TODAY())-'Inventory Ref Sheet'!AS3367,"")</f>
        <v/>
      </c>
      <c r="P3367" s="95">
        <f>'Inventory Ref Sheet'!AU3367</f>
        <v>0</v>
      </c>
      <c r="Q3367" s="60">
        <f>'Inventory Ref Sheet'!AV3367</f>
        <v>0</v>
      </c>
      <c r="R3367" s="61"/>
      <c r="S3367" s="100" t="str">
        <f t="shared" si="174"/>
        <v/>
      </c>
      <c r="T3367" s="59">
        <f>'Inventory Ref Sheet'!M3367</f>
        <v>0</v>
      </c>
      <c r="U3367" s="102">
        <f>'Inventory Ref Sheet'!N3367</f>
        <v>0</v>
      </c>
      <c r="V3367" s="59">
        <f>'Inventory Ref Sheet'!O3367</f>
        <v>0</v>
      </c>
      <c r="W3367" s="59">
        <f>'Inventory Ref Sheet'!R3367</f>
        <v>0</v>
      </c>
      <c r="X3367" s="59">
        <f>'Inventory Ref Sheet'!S3367</f>
        <v>0</v>
      </c>
      <c r="Y3367" s="100" t="str">
        <f ca="1">IF('Inventory Ref Sheet'!U3367&gt;0,YEAR(TODAY())-'Inventory Ref Sheet'!U3367,"")</f>
        <v/>
      </c>
      <c r="Z3367" s="95">
        <f>'Inventory Ref Sheet'!W3367</f>
        <v>0</v>
      </c>
      <c r="AA3367" s="60">
        <f>'Inventory Ref Sheet'!X3367</f>
        <v>0</v>
      </c>
      <c r="AB3367" s="61"/>
      <c r="AC3367" s="97" t="str">
        <f t="shared" si="175"/>
        <v/>
      </c>
      <c r="AD3367" s="59">
        <f>'Inventory Ref Sheet'!Y3367</f>
        <v>0</v>
      </c>
      <c r="AE3367" s="59">
        <f>'Inventory Ref Sheet'!Z3367</f>
        <v>0</v>
      </c>
      <c r="AF3367" s="102">
        <f>'Inventory Ref Sheet'!AA3367</f>
        <v>0</v>
      </c>
      <c r="AG3367" s="59">
        <f>'Inventory Ref Sheet'!AD3367</f>
        <v>0</v>
      </c>
      <c r="AH3367" s="59">
        <f>'Inventory Ref Sheet'!AE3367</f>
        <v>0</v>
      </c>
      <c r="AI3367" s="100" t="str">
        <f ca="1">IF('Inventory Ref Sheet'!AG3367&gt;0,YEAR(TODAY())-'Inventory Ref Sheet'!AG3367,"")</f>
        <v/>
      </c>
      <c r="AJ3367" s="99"/>
      <c r="AK3367" s="60">
        <f>'Inventory Ref Sheet'!AJ3367</f>
        <v>0</v>
      </c>
      <c r="AL3367" s="99"/>
      <c r="AM3367" s="97" t="str">
        <f t="shared" si="176"/>
        <v/>
      </c>
    </row>
    <row r="3368" spans="10:39" x14ac:dyDescent="0.25">
      <c r="J3368" s="59">
        <f>'Inventory Ref Sheet'!AK3368</f>
        <v>0</v>
      </c>
      <c r="K3368" s="59">
        <f>'Inventory Ref Sheet'!AL3368</f>
        <v>0</v>
      </c>
      <c r="L3368" s="59">
        <f>'Inventory Ref Sheet'!AM3368</f>
        <v>0</v>
      </c>
      <c r="M3368" s="59">
        <f>'Inventory Ref Sheet'!AP3368</f>
        <v>0</v>
      </c>
      <c r="N3368" s="59">
        <f>'Inventory Ref Sheet'!AQ3368</f>
        <v>0</v>
      </c>
      <c r="O3368" s="100" t="str">
        <f ca="1">IF('Inventory Ref Sheet'!AS3368&gt;0,YEAR(TODAY())-'Inventory Ref Sheet'!AS3368,"")</f>
        <v/>
      </c>
      <c r="P3368" s="95">
        <f>'Inventory Ref Sheet'!AU3368</f>
        <v>0</v>
      </c>
      <c r="Q3368" s="60">
        <f>'Inventory Ref Sheet'!AV3368</f>
        <v>0</v>
      </c>
      <c r="R3368" s="61"/>
      <c r="S3368" s="100" t="str">
        <f t="shared" si="174"/>
        <v/>
      </c>
      <c r="T3368" s="59">
        <f>'Inventory Ref Sheet'!M3368</f>
        <v>0</v>
      </c>
      <c r="U3368" s="102">
        <f>'Inventory Ref Sheet'!N3368</f>
        <v>0</v>
      </c>
      <c r="V3368" s="59">
        <f>'Inventory Ref Sheet'!O3368</f>
        <v>0</v>
      </c>
      <c r="W3368" s="59">
        <f>'Inventory Ref Sheet'!R3368</f>
        <v>0</v>
      </c>
      <c r="X3368" s="59">
        <f>'Inventory Ref Sheet'!S3368</f>
        <v>0</v>
      </c>
      <c r="Y3368" s="100" t="str">
        <f ca="1">IF('Inventory Ref Sheet'!U3368&gt;0,YEAR(TODAY())-'Inventory Ref Sheet'!U3368,"")</f>
        <v/>
      </c>
      <c r="Z3368" s="95">
        <f>'Inventory Ref Sheet'!W3368</f>
        <v>0</v>
      </c>
      <c r="AA3368" s="60">
        <f>'Inventory Ref Sheet'!X3368</f>
        <v>0</v>
      </c>
      <c r="AB3368" s="61"/>
      <c r="AC3368" s="97" t="str">
        <f t="shared" si="175"/>
        <v/>
      </c>
      <c r="AD3368" s="59">
        <f>'Inventory Ref Sheet'!Y3368</f>
        <v>0</v>
      </c>
      <c r="AE3368" s="59">
        <f>'Inventory Ref Sheet'!Z3368</f>
        <v>0</v>
      </c>
      <c r="AF3368" s="102">
        <f>'Inventory Ref Sheet'!AA3368</f>
        <v>0</v>
      </c>
      <c r="AG3368" s="59">
        <f>'Inventory Ref Sheet'!AD3368</f>
        <v>0</v>
      </c>
      <c r="AH3368" s="59">
        <f>'Inventory Ref Sheet'!AE3368</f>
        <v>0</v>
      </c>
      <c r="AI3368" s="100" t="str">
        <f ca="1">IF('Inventory Ref Sheet'!AG3368&gt;0,YEAR(TODAY())-'Inventory Ref Sheet'!AG3368,"")</f>
        <v/>
      </c>
      <c r="AJ3368" s="99"/>
      <c r="AK3368" s="60">
        <f>'Inventory Ref Sheet'!AJ3368</f>
        <v>0</v>
      </c>
      <c r="AL3368" s="99"/>
      <c r="AM3368" s="97" t="str">
        <f t="shared" si="176"/>
        <v/>
      </c>
    </row>
    <row r="3369" spans="10:39" x14ac:dyDescent="0.25">
      <c r="J3369" s="59">
        <f>'Inventory Ref Sheet'!AK3369</f>
        <v>0</v>
      </c>
      <c r="K3369" s="59">
        <f>'Inventory Ref Sheet'!AL3369</f>
        <v>0</v>
      </c>
      <c r="L3369" s="59">
        <f>'Inventory Ref Sheet'!AM3369</f>
        <v>0</v>
      </c>
      <c r="M3369" s="59">
        <f>'Inventory Ref Sheet'!AP3369</f>
        <v>0</v>
      </c>
      <c r="N3369" s="59">
        <f>'Inventory Ref Sheet'!AQ3369</f>
        <v>0</v>
      </c>
      <c r="O3369" s="100" t="str">
        <f ca="1">IF('Inventory Ref Sheet'!AS3369&gt;0,YEAR(TODAY())-'Inventory Ref Sheet'!AS3369,"")</f>
        <v/>
      </c>
      <c r="P3369" s="95">
        <f>'Inventory Ref Sheet'!AU3369</f>
        <v>0</v>
      </c>
      <c r="Q3369" s="60">
        <f>'Inventory Ref Sheet'!AV3369</f>
        <v>0</v>
      </c>
      <c r="R3369" s="61"/>
      <c r="S3369" s="100" t="str">
        <f t="shared" si="174"/>
        <v/>
      </c>
      <c r="T3369" s="59">
        <f>'Inventory Ref Sheet'!M3369</f>
        <v>0</v>
      </c>
      <c r="U3369" s="102">
        <f>'Inventory Ref Sheet'!N3369</f>
        <v>0</v>
      </c>
      <c r="V3369" s="59">
        <f>'Inventory Ref Sheet'!O3369</f>
        <v>0</v>
      </c>
      <c r="W3369" s="59">
        <f>'Inventory Ref Sheet'!R3369</f>
        <v>0</v>
      </c>
      <c r="X3369" s="59">
        <f>'Inventory Ref Sheet'!S3369</f>
        <v>0</v>
      </c>
      <c r="Y3369" s="100" t="str">
        <f ca="1">IF('Inventory Ref Sheet'!U3369&gt;0,YEAR(TODAY())-'Inventory Ref Sheet'!U3369,"")</f>
        <v/>
      </c>
      <c r="Z3369" s="95">
        <f>'Inventory Ref Sheet'!W3369</f>
        <v>0</v>
      </c>
      <c r="AA3369" s="60">
        <f>'Inventory Ref Sheet'!X3369</f>
        <v>0</v>
      </c>
      <c r="AB3369" s="61"/>
      <c r="AC3369" s="97" t="str">
        <f t="shared" si="175"/>
        <v/>
      </c>
      <c r="AD3369" s="59">
        <f>'Inventory Ref Sheet'!Y3369</f>
        <v>0</v>
      </c>
      <c r="AE3369" s="59">
        <f>'Inventory Ref Sheet'!Z3369</f>
        <v>0</v>
      </c>
      <c r="AF3369" s="102">
        <f>'Inventory Ref Sheet'!AA3369</f>
        <v>0</v>
      </c>
      <c r="AG3369" s="59">
        <f>'Inventory Ref Sheet'!AD3369</f>
        <v>0</v>
      </c>
      <c r="AH3369" s="59">
        <f>'Inventory Ref Sheet'!AE3369</f>
        <v>0</v>
      </c>
      <c r="AI3369" s="100" t="str">
        <f ca="1">IF('Inventory Ref Sheet'!AG3369&gt;0,YEAR(TODAY())-'Inventory Ref Sheet'!AG3369,"")</f>
        <v/>
      </c>
      <c r="AJ3369" s="99"/>
      <c r="AK3369" s="60">
        <f>'Inventory Ref Sheet'!AJ3369</f>
        <v>0</v>
      </c>
      <c r="AL3369" s="99"/>
      <c r="AM3369" s="97" t="str">
        <f t="shared" si="176"/>
        <v/>
      </c>
    </row>
    <row r="3370" spans="10:39" x14ac:dyDescent="0.25">
      <c r="J3370" s="59">
        <f>'Inventory Ref Sheet'!AK3370</f>
        <v>0</v>
      </c>
      <c r="K3370" s="59">
        <f>'Inventory Ref Sheet'!AL3370</f>
        <v>0</v>
      </c>
      <c r="L3370" s="59">
        <f>'Inventory Ref Sheet'!AM3370</f>
        <v>0</v>
      </c>
      <c r="M3370" s="59">
        <f>'Inventory Ref Sheet'!AP3370</f>
        <v>0</v>
      </c>
      <c r="N3370" s="59">
        <f>'Inventory Ref Sheet'!AQ3370</f>
        <v>0</v>
      </c>
      <c r="O3370" s="100" t="str">
        <f ca="1">IF('Inventory Ref Sheet'!AS3370&gt;0,YEAR(TODAY())-'Inventory Ref Sheet'!AS3370,"")</f>
        <v/>
      </c>
      <c r="P3370" s="95">
        <f>'Inventory Ref Sheet'!AU3370</f>
        <v>0</v>
      </c>
      <c r="Q3370" s="60">
        <f>'Inventory Ref Sheet'!AV3370</f>
        <v>0</v>
      </c>
      <c r="R3370" s="61"/>
      <c r="S3370" s="100" t="str">
        <f t="shared" si="174"/>
        <v/>
      </c>
      <c r="T3370" s="59">
        <f>'Inventory Ref Sheet'!M3370</f>
        <v>0</v>
      </c>
      <c r="U3370" s="102">
        <f>'Inventory Ref Sheet'!N3370</f>
        <v>0</v>
      </c>
      <c r="V3370" s="59">
        <f>'Inventory Ref Sheet'!O3370</f>
        <v>0</v>
      </c>
      <c r="W3370" s="59">
        <f>'Inventory Ref Sheet'!R3370</f>
        <v>0</v>
      </c>
      <c r="X3370" s="59">
        <f>'Inventory Ref Sheet'!S3370</f>
        <v>0</v>
      </c>
      <c r="Y3370" s="100" t="str">
        <f ca="1">IF('Inventory Ref Sheet'!U3370&gt;0,YEAR(TODAY())-'Inventory Ref Sheet'!U3370,"")</f>
        <v/>
      </c>
      <c r="Z3370" s="95">
        <f>'Inventory Ref Sheet'!W3370</f>
        <v>0</v>
      </c>
      <c r="AA3370" s="60">
        <f>'Inventory Ref Sheet'!X3370</f>
        <v>0</v>
      </c>
      <c r="AB3370" s="61"/>
      <c r="AC3370" s="97" t="str">
        <f t="shared" si="175"/>
        <v/>
      </c>
      <c r="AD3370" s="59">
        <f>'Inventory Ref Sheet'!Y3370</f>
        <v>0</v>
      </c>
      <c r="AE3370" s="59">
        <f>'Inventory Ref Sheet'!Z3370</f>
        <v>0</v>
      </c>
      <c r="AF3370" s="102">
        <f>'Inventory Ref Sheet'!AA3370</f>
        <v>0</v>
      </c>
      <c r="AG3370" s="59">
        <f>'Inventory Ref Sheet'!AD3370</f>
        <v>0</v>
      </c>
      <c r="AH3370" s="59">
        <f>'Inventory Ref Sheet'!AE3370</f>
        <v>0</v>
      </c>
      <c r="AI3370" s="100" t="str">
        <f ca="1">IF('Inventory Ref Sheet'!AG3370&gt;0,YEAR(TODAY())-'Inventory Ref Sheet'!AG3370,"")</f>
        <v/>
      </c>
      <c r="AJ3370" s="99"/>
      <c r="AK3370" s="60">
        <f>'Inventory Ref Sheet'!AJ3370</f>
        <v>0</v>
      </c>
      <c r="AL3370" s="99"/>
      <c r="AM3370" s="97" t="str">
        <f t="shared" si="176"/>
        <v/>
      </c>
    </row>
    <row r="3371" spans="10:39" x14ac:dyDescent="0.25">
      <c r="J3371" s="59">
        <f>'Inventory Ref Sheet'!AK3371</f>
        <v>0</v>
      </c>
      <c r="K3371" s="59">
        <f>'Inventory Ref Sheet'!AL3371</f>
        <v>0</v>
      </c>
      <c r="L3371" s="59">
        <f>'Inventory Ref Sheet'!AM3371</f>
        <v>0</v>
      </c>
      <c r="M3371" s="59">
        <f>'Inventory Ref Sheet'!AP3371</f>
        <v>0</v>
      </c>
      <c r="N3371" s="59">
        <f>'Inventory Ref Sheet'!AQ3371</f>
        <v>0</v>
      </c>
      <c r="O3371" s="100" t="str">
        <f ca="1">IF('Inventory Ref Sheet'!AS3371&gt;0,YEAR(TODAY())-'Inventory Ref Sheet'!AS3371,"")</f>
        <v/>
      </c>
      <c r="P3371" s="95">
        <f>'Inventory Ref Sheet'!AU3371</f>
        <v>0</v>
      </c>
      <c r="Q3371" s="60">
        <f>'Inventory Ref Sheet'!AV3371</f>
        <v>0</v>
      </c>
      <c r="R3371" s="61"/>
      <c r="S3371" s="100" t="str">
        <f t="shared" si="174"/>
        <v/>
      </c>
      <c r="T3371" s="59">
        <f>'Inventory Ref Sheet'!M3371</f>
        <v>0</v>
      </c>
      <c r="U3371" s="102">
        <f>'Inventory Ref Sheet'!N3371</f>
        <v>0</v>
      </c>
      <c r="V3371" s="59">
        <f>'Inventory Ref Sheet'!O3371</f>
        <v>0</v>
      </c>
      <c r="W3371" s="59">
        <f>'Inventory Ref Sheet'!R3371</f>
        <v>0</v>
      </c>
      <c r="X3371" s="59">
        <f>'Inventory Ref Sheet'!S3371</f>
        <v>0</v>
      </c>
      <c r="Y3371" s="100" t="str">
        <f ca="1">IF('Inventory Ref Sheet'!U3371&gt;0,YEAR(TODAY())-'Inventory Ref Sheet'!U3371,"")</f>
        <v/>
      </c>
      <c r="Z3371" s="95">
        <f>'Inventory Ref Sheet'!W3371</f>
        <v>0</v>
      </c>
      <c r="AA3371" s="60">
        <f>'Inventory Ref Sheet'!X3371</f>
        <v>0</v>
      </c>
      <c r="AB3371" s="61"/>
      <c r="AC3371" s="97" t="str">
        <f t="shared" si="175"/>
        <v/>
      </c>
      <c r="AD3371" s="59">
        <f>'Inventory Ref Sheet'!Y3371</f>
        <v>0</v>
      </c>
      <c r="AE3371" s="59">
        <f>'Inventory Ref Sheet'!Z3371</f>
        <v>0</v>
      </c>
      <c r="AF3371" s="102">
        <f>'Inventory Ref Sheet'!AA3371</f>
        <v>0</v>
      </c>
      <c r="AG3371" s="59">
        <f>'Inventory Ref Sheet'!AD3371</f>
        <v>0</v>
      </c>
      <c r="AH3371" s="59">
        <f>'Inventory Ref Sheet'!AE3371</f>
        <v>0</v>
      </c>
      <c r="AI3371" s="100" t="str">
        <f ca="1">IF('Inventory Ref Sheet'!AG3371&gt;0,YEAR(TODAY())-'Inventory Ref Sheet'!AG3371,"")</f>
        <v/>
      </c>
      <c r="AJ3371" s="99"/>
      <c r="AK3371" s="60">
        <f>'Inventory Ref Sheet'!AJ3371</f>
        <v>0</v>
      </c>
      <c r="AL3371" s="99"/>
      <c r="AM3371" s="97" t="str">
        <f t="shared" si="176"/>
        <v/>
      </c>
    </row>
    <row r="3372" spans="10:39" x14ac:dyDescent="0.25">
      <c r="J3372" s="59">
        <f>'Inventory Ref Sheet'!AK3372</f>
        <v>0</v>
      </c>
      <c r="K3372" s="59">
        <f>'Inventory Ref Sheet'!AL3372</f>
        <v>0</v>
      </c>
      <c r="L3372" s="59">
        <f>'Inventory Ref Sheet'!AM3372</f>
        <v>0</v>
      </c>
      <c r="M3372" s="59">
        <f>'Inventory Ref Sheet'!AP3372</f>
        <v>0</v>
      </c>
      <c r="N3372" s="59">
        <f>'Inventory Ref Sheet'!AQ3372</f>
        <v>0</v>
      </c>
      <c r="O3372" s="100" t="str">
        <f ca="1">IF('Inventory Ref Sheet'!AS3372&gt;0,YEAR(TODAY())-'Inventory Ref Sheet'!AS3372,"")</f>
        <v/>
      </c>
      <c r="P3372" s="95">
        <f>'Inventory Ref Sheet'!AU3372</f>
        <v>0</v>
      </c>
      <c r="Q3372" s="60">
        <f>'Inventory Ref Sheet'!AV3372</f>
        <v>0</v>
      </c>
      <c r="R3372" s="61"/>
      <c r="S3372" s="100" t="str">
        <f t="shared" si="174"/>
        <v/>
      </c>
      <c r="T3372" s="59">
        <f>'Inventory Ref Sheet'!M3372</f>
        <v>0</v>
      </c>
      <c r="U3372" s="102">
        <f>'Inventory Ref Sheet'!N3372</f>
        <v>0</v>
      </c>
      <c r="V3372" s="59">
        <f>'Inventory Ref Sheet'!O3372</f>
        <v>0</v>
      </c>
      <c r="W3372" s="59">
        <f>'Inventory Ref Sheet'!R3372</f>
        <v>0</v>
      </c>
      <c r="X3372" s="59">
        <f>'Inventory Ref Sheet'!S3372</f>
        <v>0</v>
      </c>
      <c r="Y3372" s="100" t="str">
        <f ca="1">IF('Inventory Ref Sheet'!U3372&gt;0,YEAR(TODAY())-'Inventory Ref Sheet'!U3372,"")</f>
        <v/>
      </c>
      <c r="Z3372" s="95">
        <f>'Inventory Ref Sheet'!W3372</f>
        <v>0</v>
      </c>
      <c r="AA3372" s="60">
        <f>'Inventory Ref Sheet'!X3372</f>
        <v>0</v>
      </c>
      <c r="AB3372" s="61"/>
      <c r="AC3372" s="97" t="str">
        <f t="shared" si="175"/>
        <v/>
      </c>
      <c r="AD3372" s="59">
        <f>'Inventory Ref Sheet'!Y3372</f>
        <v>0</v>
      </c>
      <c r="AE3372" s="59">
        <f>'Inventory Ref Sheet'!Z3372</f>
        <v>0</v>
      </c>
      <c r="AF3372" s="102">
        <f>'Inventory Ref Sheet'!AA3372</f>
        <v>0</v>
      </c>
      <c r="AG3372" s="59">
        <f>'Inventory Ref Sheet'!AD3372</f>
        <v>0</v>
      </c>
      <c r="AH3372" s="59">
        <f>'Inventory Ref Sheet'!AE3372</f>
        <v>0</v>
      </c>
      <c r="AI3372" s="100" t="str">
        <f ca="1">IF('Inventory Ref Sheet'!AG3372&gt;0,YEAR(TODAY())-'Inventory Ref Sheet'!AG3372,"")</f>
        <v/>
      </c>
      <c r="AJ3372" s="99"/>
      <c r="AK3372" s="60">
        <f>'Inventory Ref Sheet'!AJ3372</f>
        <v>0</v>
      </c>
      <c r="AL3372" s="99"/>
      <c r="AM3372" s="97" t="str">
        <f t="shared" si="176"/>
        <v/>
      </c>
    </row>
    <row r="3373" spans="10:39" x14ac:dyDescent="0.25">
      <c r="J3373" s="59">
        <f>'Inventory Ref Sheet'!AK3373</f>
        <v>0</v>
      </c>
      <c r="K3373" s="59">
        <f>'Inventory Ref Sheet'!AL3373</f>
        <v>0</v>
      </c>
      <c r="L3373" s="59">
        <f>'Inventory Ref Sheet'!AM3373</f>
        <v>0</v>
      </c>
      <c r="M3373" s="59">
        <f>'Inventory Ref Sheet'!AP3373</f>
        <v>0</v>
      </c>
      <c r="N3373" s="59">
        <f>'Inventory Ref Sheet'!AQ3373</f>
        <v>0</v>
      </c>
      <c r="O3373" s="100" t="str">
        <f ca="1">IF('Inventory Ref Sheet'!AS3373&gt;0,YEAR(TODAY())-'Inventory Ref Sheet'!AS3373,"")</f>
        <v/>
      </c>
      <c r="P3373" s="95">
        <f>'Inventory Ref Sheet'!AU3373</f>
        <v>0</v>
      </c>
      <c r="Q3373" s="60">
        <f>'Inventory Ref Sheet'!AV3373</f>
        <v>0</v>
      </c>
      <c r="R3373" s="61"/>
      <c r="S3373" s="100" t="str">
        <f t="shared" si="174"/>
        <v/>
      </c>
      <c r="T3373" s="59">
        <f>'Inventory Ref Sheet'!M3373</f>
        <v>0</v>
      </c>
      <c r="U3373" s="102">
        <f>'Inventory Ref Sheet'!N3373</f>
        <v>0</v>
      </c>
      <c r="V3373" s="59">
        <f>'Inventory Ref Sheet'!O3373</f>
        <v>0</v>
      </c>
      <c r="W3373" s="59">
        <f>'Inventory Ref Sheet'!R3373</f>
        <v>0</v>
      </c>
      <c r="X3373" s="59">
        <f>'Inventory Ref Sheet'!S3373</f>
        <v>0</v>
      </c>
      <c r="Y3373" s="100" t="str">
        <f ca="1">IF('Inventory Ref Sheet'!U3373&gt;0,YEAR(TODAY())-'Inventory Ref Sheet'!U3373,"")</f>
        <v/>
      </c>
      <c r="Z3373" s="95">
        <f>'Inventory Ref Sheet'!W3373</f>
        <v>0</v>
      </c>
      <c r="AA3373" s="60">
        <f>'Inventory Ref Sheet'!X3373</f>
        <v>0</v>
      </c>
      <c r="AB3373" s="61"/>
      <c r="AC3373" s="97" t="str">
        <f t="shared" si="175"/>
        <v/>
      </c>
      <c r="AD3373" s="59">
        <f>'Inventory Ref Sheet'!Y3373</f>
        <v>0</v>
      </c>
      <c r="AE3373" s="59">
        <f>'Inventory Ref Sheet'!Z3373</f>
        <v>0</v>
      </c>
      <c r="AF3373" s="102">
        <f>'Inventory Ref Sheet'!AA3373</f>
        <v>0</v>
      </c>
      <c r="AG3373" s="59">
        <f>'Inventory Ref Sheet'!AD3373</f>
        <v>0</v>
      </c>
      <c r="AH3373" s="59">
        <f>'Inventory Ref Sheet'!AE3373</f>
        <v>0</v>
      </c>
      <c r="AI3373" s="100" t="str">
        <f ca="1">IF('Inventory Ref Sheet'!AG3373&gt;0,YEAR(TODAY())-'Inventory Ref Sheet'!AG3373,"")</f>
        <v/>
      </c>
      <c r="AJ3373" s="99"/>
      <c r="AK3373" s="60">
        <f>'Inventory Ref Sheet'!AJ3373</f>
        <v>0</v>
      </c>
      <c r="AL3373" s="99"/>
      <c r="AM3373" s="97" t="str">
        <f t="shared" si="176"/>
        <v/>
      </c>
    </row>
    <row r="3374" spans="10:39" x14ac:dyDescent="0.25">
      <c r="J3374" s="59">
        <f>'Inventory Ref Sheet'!AK3374</f>
        <v>0</v>
      </c>
      <c r="K3374" s="59">
        <f>'Inventory Ref Sheet'!AL3374</f>
        <v>0</v>
      </c>
      <c r="L3374" s="59">
        <f>'Inventory Ref Sheet'!AM3374</f>
        <v>0</v>
      </c>
      <c r="M3374" s="59">
        <f>'Inventory Ref Sheet'!AP3374</f>
        <v>0</v>
      </c>
      <c r="N3374" s="59">
        <f>'Inventory Ref Sheet'!AQ3374</f>
        <v>0</v>
      </c>
      <c r="O3374" s="100" t="str">
        <f ca="1">IF('Inventory Ref Sheet'!AS3374&gt;0,YEAR(TODAY())-'Inventory Ref Sheet'!AS3374,"")</f>
        <v/>
      </c>
      <c r="P3374" s="95">
        <f>'Inventory Ref Sheet'!AU3374</f>
        <v>0</v>
      </c>
      <c r="Q3374" s="60">
        <f>'Inventory Ref Sheet'!AV3374</f>
        <v>0</v>
      </c>
      <c r="R3374" s="61"/>
      <c r="S3374" s="100" t="str">
        <f t="shared" si="174"/>
        <v/>
      </c>
      <c r="T3374" s="59">
        <f>'Inventory Ref Sheet'!M3374</f>
        <v>0</v>
      </c>
      <c r="U3374" s="102">
        <f>'Inventory Ref Sheet'!N3374</f>
        <v>0</v>
      </c>
      <c r="V3374" s="59">
        <f>'Inventory Ref Sheet'!O3374</f>
        <v>0</v>
      </c>
      <c r="W3374" s="59">
        <f>'Inventory Ref Sheet'!R3374</f>
        <v>0</v>
      </c>
      <c r="X3374" s="59">
        <f>'Inventory Ref Sheet'!S3374</f>
        <v>0</v>
      </c>
      <c r="Y3374" s="100" t="str">
        <f ca="1">IF('Inventory Ref Sheet'!U3374&gt;0,YEAR(TODAY())-'Inventory Ref Sheet'!U3374,"")</f>
        <v/>
      </c>
      <c r="Z3374" s="95">
        <f>'Inventory Ref Sheet'!W3374</f>
        <v>0</v>
      </c>
      <c r="AA3374" s="60">
        <f>'Inventory Ref Sheet'!X3374</f>
        <v>0</v>
      </c>
      <c r="AB3374" s="61"/>
      <c r="AC3374" s="97" t="str">
        <f t="shared" si="175"/>
        <v/>
      </c>
      <c r="AD3374" s="59">
        <f>'Inventory Ref Sheet'!Y3374</f>
        <v>0</v>
      </c>
      <c r="AE3374" s="59">
        <f>'Inventory Ref Sheet'!Z3374</f>
        <v>0</v>
      </c>
      <c r="AF3374" s="102">
        <f>'Inventory Ref Sheet'!AA3374</f>
        <v>0</v>
      </c>
      <c r="AG3374" s="59">
        <f>'Inventory Ref Sheet'!AD3374</f>
        <v>0</v>
      </c>
      <c r="AH3374" s="59">
        <f>'Inventory Ref Sheet'!AE3374</f>
        <v>0</v>
      </c>
      <c r="AI3374" s="100" t="str">
        <f ca="1">IF('Inventory Ref Sheet'!AG3374&gt;0,YEAR(TODAY())-'Inventory Ref Sheet'!AG3374,"")</f>
        <v/>
      </c>
      <c r="AJ3374" s="99"/>
      <c r="AK3374" s="60">
        <f>'Inventory Ref Sheet'!AJ3374</f>
        <v>0</v>
      </c>
      <c r="AL3374" s="99"/>
      <c r="AM3374" s="97" t="str">
        <f t="shared" si="176"/>
        <v/>
      </c>
    </row>
    <row r="3375" spans="10:39" x14ac:dyDescent="0.25">
      <c r="J3375" s="59">
        <f>'Inventory Ref Sheet'!AK3375</f>
        <v>0</v>
      </c>
      <c r="K3375" s="59">
        <f>'Inventory Ref Sheet'!AL3375</f>
        <v>0</v>
      </c>
      <c r="L3375" s="59">
        <f>'Inventory Ref Sheet'!AM3375</f>
        <v>0</v>
      </c>
      <c r="M3375" s="59">
        <f>'Inventory Ref Sheet'!AP3375</f>
        <v>0</v>
      </c>
      <c r="N3375" s="59">
        <f>'Inventory Ref Sheet'!AQ3375</f>
        <v>0</v>
      </c>
      <c r="O3375" s="100" t="str">
        <f ca="1">IF('Inventory Ref Sheet'!AS3375&gt;0,YEAR(TODAY())-'Inventory Ref Sheet'!AS3375,"")</f>
        <v/>
      </c>
      <c r="P3375" s="95">
        <f>'Inventory Ref Sheet'!AU3375</f>
        <v>0</v>
      </c>
      <c r="Q3375" s="60">
        <f>'Inventory Ref Sheet'!AV3375</f>
        <v>0</v>
      </c>
      <c r="R3375" s="61"/>
      <c r="S3375" s="100" t="str">
        <f t="shared" si="174"/>
        <v/>
      </c>
      <c r="T3375" s="59">
        <f>'Inventory Ref Sheet'!M3375</f>
        <v>0</v>
      </c>
      <c r="U3375" s="102">
        <f>'Inventory Ref Sheet'!N3375</f>
        <v>0</v>
      </c>
      <c r="V3375" s="59">
        <f>'Inventory Ref Sheet'!O3375</f>
        <v>0</v>
      </c>
      <c r="W3375" s="59">
        <f>'Inventory Ref Sheet'!R3375</f>
        <v>0</v>
      </c>
      <c r="X3375" s="59">
        <f>'Inventory Ref Sheet'!S3375</f>
        <v>0</v>
      </c>
      <c r="Y3375" s="100" t="str">
        <f ca="1">IF('Inventory Ref Sheet'!U3375&gt;0,YEAR(TODAY())-'Inventory Ref Sheet'!U3375,"")</f>
        <v/>
      </c>
      <c r="Z3375" s="95">
        <f>'Inventory Ref Sheet'!W3375</f>
        <v>0</v>
      </c>
      <c r="AA3375" s="60">
        <f>'Inventory Ref Sheet'!X3375</f>
        <v>0</v>
      </c>
      <c r="AB3375" s="61"/>
      <c r="AC3375" s="97" t="str">
        <f t="shared" si="175"/>
        <v/>
      </c>
      <c r="AD3375" s="59">
        <f>'Inventory Ref Sheet'!Y3375</f>
        <v>0</v>
      </c>
      <c r="AE3375" s="59">
        <f>'Inventory Ref Sheet'!Z3375</f>
        <v>0</v>
      </c>
      <c r="AF3375" s="102">
        <f>'Inventory Ref Sheet'!AA3375</f>
        <v>0</v>
      </c>
      <c r="AG3375" s="59">
        <f>'Inventory Ref Sheet'!AD3375</f>
        <v>0</v>
      </c>
      <c r="AH3375" s="59">
        <f>'Inventory Ref Sheet'!AE3375</f>
        <v>0</v>
      </c>
      <c r="AI3375" s="100" t="str">
        <f ca="1">IF('Inventory Ref Sheet'!AG3375&gt;0,YEAR(TODAY())-'Inventory Ref Sheet'!AG3375,"")</f>
        <v/>
      </c>
      <c r="AJ3375" s="99"/>
      <c r="AK3375" s="60">
        <f>'Inventory Ref Sheet'!AJ3375</f>
        <v>0</v>
      </c>
      <c r="AL3375" s="99"/>
      <c r="AM3375" s="97" t="str">
        <f t="shared" si="176"/>
        <v/>
      </c>
    </row>
    <row r="3376" spans="10:39" x14ac:dyDescent="0.25">
      <c r="J3376" s="59">
        <f>'Inventory Ref Sheet'!AK3376</f>
        <v>0</v>
      </c>
      <c r="K3376" s="59">
        <f>'Inventory Ref Sheet'!AL3376</f>
        <v>0</v>
      </c>
      <c r="L3376" s="59">
        <f>'Inventory Ref Sheet'!AM3376</f>
        <v>0</v>
      </c>
      <c r="M3376" s="59">
        <f>'Inventory Ref Sheet'!AP3376</f>
        <v>0</v>
      </c>
      <c r="N3376" s="59">
        <f>'Inventory Ref Sheet'!AQ3376</f>
        <v>0</v>
      </c>
      <c r="O3376" s="100" t="str">
        <f ca="1">IF('Inventory Ref Sheet'!AS3376&gt;0,YEAR(TODAY())-'Inventory Ref Sheet'!AS3376,"")</f>
        <v/>
      </c>
      <c r="P3376" s="95">
        <f>'Inventory Ref Sheet'!AU3376</f>
        <v>0</v>
      </c>
      <c r="Q3376" s="60">
        <f>'Inventory Ref Sheet'!AV3376</f>
        <v>0</v>
      </c>
      <c r="R3376" s="61"/>
      <c r="S3376" s="100" t="str">
        <f t="shared" si="174"/>
        <v/>
      </c>
      <c r="T3376" s="59">
        <f>'Inventory Ref Sheet'!M3376</f>
        <v>0</v>
      </c>
      <c r="U3376" s="102">
        <f>'Inventory Ref Sheet'!N3376</f>
        <v>0</v>
      </c>
      <c r="V3376" s="59">
        <f>'Inventory Ref Sheet'!O3376</f>
        <v>0</v>
      </c>
      <c r="W3376" s="59">
        <f>'Inventory Ref Sheet'!R3376</f>
        <v>0</v>
      </c>
      <c r="X3376" s="59">
        <f>'Inventory Ref Sheet'!S3376</f>
        <v>0</v>
      </c>
      <c r="Y3376" s="100" t="str">
        <f ca="1">IF('Inventory Ref Sheet'!U3376&gt;0,YEAR(TODAY())-'Inventory Ref Sheet'!U3376,"")</f>
        <v/>
      </c>
      <c r="Z3376" s="95">
        <f>'Inventory Ref Sheet'!W3376</f>
        <v>0</v>
      </c>
      <c r="AA3376" s="60">
        <f>'Inventory Ref Sheet'!X3376</f>
        <v>0</v>
      </c>
      <c r="AB3376" s="61"/>
      <c r="AC3376" s="97" t="str">
        <f t="shared" si="175"/>
        <v/>
      </c>
      <c r="AD3376" s="59">
        <f>'Inventory Ref Sheet'!Y3376</f>
        <v>0</v>
      </c>
      <c r="AE3376" s="59">
        <f>'Inventory Ref Sheet'!Z3376</f>
        <v>0</v>
      </c>
      <c r="AF3376" s="102">
        <f>'Inventory Ref Sheet'!AA3376</f>
        <v>0</v>
      </c>
      <c r="AG3376" s="59">
        <f>'Inventory Ref Sheet'!AD3376</f>
        <v>0</v>
      </c>
      <c r="AH3376" s="59">
        <f>'Inventory Ref Sheet'!AE3376</f>
        <v>0</v>
      </c>
      <c r="AI3376" s="100" t="str">
        <f ca="1">IF('Inventory Ref Sheet'!AG3376&gt;0,YEAR(TODAY())-'Inventory Ref Sheet'!AG3376,"")</f>
        <v/>
      </c>
      <c r="AJ3376" s="99"/>
      <c r="AK3376" s="60">
        <f>'Inventory Ref Sheet'!AJ3376</f>
        <v>0</v>
      </c>
      <c r="AL3376" s="99"/>
      <c r="AM3376" s="97" t="str">
        <f t="shared" si="176"/>
        <v/>
      </c>
    </row>
    <row r="3377" spans="10:39" x14ac:dyDescent="0.25">
      <c r="J3377" s="59">
        <f>'Inventory Ref Sheet'!AK3377</f>
        <v>0</v>
      </c>
      <c r="K3377" s="59">
        <f>'Inventory Ref Sheet'!AL3377</f>
        <v>0</v>
      </c>
      <c r="L3377" s="59">
        <f>'Inventory Ref Sheet'!AM3377</f>
        <v>0</v>
      </c>
      <c r="M3377" s="59">
        <f>'Inventory Ref Sheet'!AP3377</f>
        <v>0</v>
      </c>
      <c r="N3377" s="59">
        <f>'Inventory Ref Sheet'!AQ3377</f>
        <v>0</v>
      </c>
      <c r="O3377" s="100" t="str">
        <f ca="1">IF('Inventory Ref Sheet'!AS3377&gt;0,YEAR(TODAY())-'Inventory Ref Sheet'!AS3377,"")</f>
        <v/>
      </c>
      <c r="P3377" s="95">
        <f>'Inventory Ref Sheet'!AU3377</f>
        <v>0</v>
      </c>
      <c r="Q3377" s="60">
        <f>'Inventory Ref Sheet'!AV3377</f>
        <v>0</v>
      </c>
      <c r="R3377" s="61"/>
      <c r="S3377" s="100" t="str">
        <f t="shared" si="174"/>
        <v/>
      </c>
      <c r="T3377" s="59">
        <f>'Inventory Ref Sheet'!M3377</f>
        <v>0</v>
      </c>
      <c r="U3377" s="102">
        <f>'Inventory Ref Sheet'!N3377</f>
        <v>0</v>
      </c>
      <c r="V3377" s="59">
        <f>'Inventory Ref Sheet'!O3377</f>
        <v>0</v>
      </c>
      <c r="W3377" s="59">
        <f>'Inventory Ref Sheet'!R3377</f>
        <v>0</v>
      </c>
      <c r="X3377" s="59">
        <f>'Inventory Ref Sheet'!S3377</f>
        <v>0</v>
      </c>
      <c r="Y3377" s="100" t="str">
        <f ca="1">IF('Inventory Ref Sheet'!U3377&gt;0,YEAR(TODAY())-'Inventory Ref Sheet'!U3377,"")</f>
        <v/>
      </c>
      <c r="Z3377" s="95">
        <f>'Inventory Ref Sheet'!W3377</f>
        <v>0</v>
      </c>
      <c r="AA3377" s="60">
        <f>'Inventory Ref Sheet'!X3377</f>
        <v>0</v>
      </c>
      <c r="AB3377" s="61"/>
      <c r="AC3377" s="97" t="str">
        <f t="shared" si="175"/>
        <v/>
      </c>
      <c r="AD3377" s="59">
        <f>'Inventory Ref Sheet'!Y3377</f>
        <v>0</v>
      </c>
      <c r="AE3377" s="59">
        <f>'Inventory Ref Sheet'!Z3377</f>
        <v>0</v>
      </c>
      <c r="AF3377" s="102">
        <f>'Inventory Ref Sheet'!AA3377</f>
        <v>0</v>
      </c>
      <c r="AG3377" s="59">
        <f>'Inventory Ref Sheet'!AD3377</f>
        <v>0</v>
      </c>
      <c r="AH3377" s="59">
        <f>'Inventory Ref Sheet'!AE3377</f>
        <v>0</v>
      </c>
      <c r="AI3377" s="100" t="str">
        <f ca="1">IF('Inventory Ref Sheet'!AG3377&gt;0,YEAR(TODAY())-'Inventory Ref Sheet'!AG3377,"")</f>
        <v/>
      </c>
      <c r="AJ3377" s="99"/>
      <c r="AK3377" s="60">
        <f>'Inventory Ref Sheet'!AJ3377</f>
        <v>0</v>
      </c>
      <c r="AL3377" s="99"/>
      <c r="AM3377" s="97" t="str">
        <f t="shared" si="176"/>
        <v/>
      </c>
    </row>
    <row r="3378" spans="10:39" x14ac:dyDescent="0.25">
      <c r="J3378" s="59">
        <f>'Inventory Ref Sheet'!AK3378</f>
        <v>0</v>
      </c>
      <c r="K3378" s="59">
        <f>'Inventory Ref Sheet'!AL3378</f>
        <v>0</v>
      </c>
      <c r="L3378" s="59">
        <f>'Inventory Ref Sheet'!AM3378</f>
        <v>0</v>
      </c>
      <c r="M3378" s="59">
        <f>'Inventory Ref Sheet'!AP3378</f>
        <v>0</v>
      </c>
      <c r="N3378" s="59">
        <f>'Inventory Ref Sheet'!AQ3378</f>
        <v>0</v>
      </c>
      <c r="O3378" s="100" t="str">
        <f ca="1">IF('Inventory Ref Sheet'!AS3378&gt;0,YEAR(TODAY())-'Inventory Ref Sheet'!AS3378,"")</f>
        <v/>
      </c>
      <c r="P3378" s="95">
        <f>'Inventory Ref Sheet'!AU3378</f>
        <v>0</v>
      </c>
      <c r="Q3378" s="60">
        <f>'Inventory Ref Sheet'!AV3378</f>
        <v>0</v>
      </c>
      <c r="R3378" s="61"/>
      <c r="S3378" s="100" t="str">
        <f t="shared" si="174"/>
        <v/>
      </c>
      <c r="T3378" s="59">
        <f>'Inventory Ref Sheet'!M3378</f>
        <v>0</v>
      </c>
      <c r="U3378" s="102">
        <f>'Inventory Ref Sheet'!N3378</f>
        <v>0</v>
      </c>
      <c r="V3378" s="59">
        <f>'Inventory Ref Sheet'!O3378</f>
        <v>0</v>
      </c>
      <c r="W3378" s="59">
        <f>'Inventory Ref Sheet'!R3378</f>
        <v>0</v>
      </c>
      <c r="X3378" s="59">
        <f>'Inventory Ref Sheet'!S3378</f>
        <v>0</v>
      </c>
      <c r="Y3378" s="100" t="str">
        <f ca="1">IF('Inventory Ref Sheet'!U3378&gt;0,YEAR(TODAY())-'Inventory Ref Sheet'!U3378,"")</f>
        <v/>
      </c>
      <c r="Z3378" s="95">
        <f>'Inventory Ref Sheet'!W3378</f>
        <v>0</v>
      </c>
      <c r="AA3378" s="60">
        <f>'Inventory Ref Sheet'!X3378</f>
        <v>0</v>
      </c>
      <c r="AB3378" s="61"/>
      <c r="AC3378" s="97" t="str">
        <f t="shared" si="175"/>
        <v/>
      </c>
      <c r="AD3378" s="59">
        <f>'Inventory Ref Sheet'!Y3378</f>
        <v>0</v>
      </c>
      <c r="AE3378" s="59">
        <f>'Inventory Ref Sheet'!Z3378</f>
        <v>0</v>
      </c>
      <c r="AF3378" s="102">
        <f>'Inventory Ref Sheet'!AA3378</f>
        <v>0</v>
      </c>
      <c r="AG3378" s="59">
        <f>'Inventory Ref Sheet'!AD3378</f>
        <v>0</v>
      </c>
      <c r="AH3378" s="59">
        <f>'Inventory Ref Sheet'!AE3378</f>
        <v>0</v>
      </c>
      <c r="AI3378" s="100" t="str">
        <f ca="1">IF('Inventory Ref Sheet'!AG3378&gt;0,YEAR(TODAY())-'Inventory Ref Sheet'!AG3378,"")</f>
        <v/>
      </c>
      <c r="AJ3378" s="99"/>
      <c r="AK3378" s="60">
        <f>'Inventory Ref Sheet'!AJ3378</f>
        <v>0</v>
      </c>
      <c r="AL3378" s="99"/>
      <c r="AM3378" s="97" t="str">
        <f t="shared" si="176"/>
        <v/>
      </c>
    </row>
    <row r="3379" spans="10:39" x14ac:dyDescent="0.25">
      <c r="J3379" s="59">
        <f>'Inventory Ref Sheet'!AK3379</f>
        <v>0</v>
      </c>
      <c r="K3379" s="59">
        <f>'Inventory Ref Sheet'!AL3379</f>
        <v>0</v>
      </c>
      <c r="L3379" s="59">
        <f>'Inventory Ref Sheet'!AM3379</f>
        <v>0</v>
      </c>
      <c r="M3379" s="59">
        <f>'Inventory Ref Sheet'!AP3379</f>
        <v>0</v>
      </c>
      <c r="N3379" s="59">
        <f>'Inventory Ref Sheet'!AQ3379</f>
        <v>0</v>
      </c>
      <c r="O3379" s="100" t="str">
        <f ca="1">IF('Inventory Ref Sheet'!AS3379&gt;0,YEAR(TODAY())-'Inventory Ref Sheet'!AS3379,"")</f>
        <v/>
      </c>
      <c r="P3379" s="95">
        <f>'Inventory Ref Sheet'!AU3379</f>
        <v>0</v>
      </c>
      <c r="Q3379" s="60">
        <f>'Inventory Ref Sheet'!AV3379</f>
        <v>0</v>
      </c>
      <c r="R3379" s="61"/>
      <c r="S3379" s="100" t="str">
        <f t="shared" si="174"/>
        <v/>
      </c>
      <c r="T3379" s="59">
        <f>'Inventory Ref Sheet'!M3379</f>
        <v>0</v>
      </c>
      <c r="U3379" s="102">
        <f>'Inventory Ref Sheet'!N3379</f>
        <v>0</v>
      </c>
      <c r="V3379" s="59">
        <f>'Inventory Ref Sheet'!O3379</f>
        <v>0</v>
      </c>
      <c r="W3379" s="59">
        <f>'Inventory Ref Sheet'!R3379</f>
        <v>0</v>
      </c>
      <c r="X3379" s="59">
        <f>'Inventory Ref Sheet'!S3379</f>
        <v>0</v>
      </c>
      <c r="Y3379" s="100" t="str">
        <f ca="1">IF('Inventory Ref Sheet'!U3379&gt;0,YEAR(TODAY())-'Inventory Ref Sheet'!U3379,"")</f>
        <v/>
      </c>
      <c r="Z3379" s="95">
        <f>'Inventory Ref Sheet'!W3379</f>
        <v>0</v>
      </c>
      <c r="AA3379" s="60">
        <f>'Inventory Ref Sheet'!X3379</f>
        <v>0</v>
      </c>
      <c r="AB3379" s="61"/>
      <c r="AC3379" s="97" t="str">
        <f t="shared" si="175"/>
        <v/>
      </c>
      <c r="AD3379" s="59">
        <f>'Inventory Ref Sheet'!Y3379</f>
        <v>0</v>
      </c>
      <c r="AE3379" s="59">
        <f>'Inventory Ref Sheet'!Z3379</f>
        <v>0</v>
      </c>
      <c r="AF3379" s="102">
        <f>'Inventory Ref Sheet'!AA3379</f>
        <v>0</v>
      </c>
      <c r="AG3379" s="59">
        <f>'Inventory Ref Sheet'!AD3379</f>
        <v>0</v>
      </c>
      <c r="AH3379" s="59">
        <f>'Inventory Ref Sheet'!AE3379</f>
        <v>0</v>
      </c>
      <c r="AI3379" s="100" t="str">
        <f ca="1">IF('Inventory Ref Sheet'!AG3379&gt;0,YEAR(TODAY())-'Inventory Ref Sheet'!AG3379,"")</f>
        <v/>
      </c>
      <c r="AJ3379" s="99"/>
      <c r="AK3379" s="60">
        <f>'Inventory Ref Sheet'!AJ3379</f>
        <v>0</v>
      </c>
      <c r="AL3379" s="99"/>
      <c r="AM3379" s="97" t="str">
        <f t="shared" si="176"/>
        <v/>
      </c>
    </row>
    <row r="3380" spans="10:39" x14ac:dyDescent="0.25">
      <c r="J3380" s="59">
        <f>'Inventory Ref Sheet'!AK3380</f>
        <v>0</v>
      </c>
      <c r="K3380" s="59">
        <f>'Inventory Ref Sheet'!AL3380</f>
        <v>0</v>
      </c>
      <c r="L3380" s="59">
        <f>'Inventory Ref Sheet'!AM3380</f>
        <v>0</v>
      </c>
      <c r="M3380" s="59">
        <f>'Inventory Ref Sheet'!AP3380</f>
        <v>0</v>
      </c>
      <c r="N3380" s="59">
        <f>'Inventory Ref Sheet'!AQ3380</f>
        <v>0</v>
      </c>
      <c r="O3380" s="100" t="str">
        <f ca="1">IF('Inventory Ref Sheet'!AS3380&gt;0,YEAR(TODAY())-'Inventory Ref Sheet'!AS3380,"")</f>
        <v/>
      </c>
      <c r="P3380" s="95">
        <f>'Inventory Ref Sheet'!AU3380</f>
        <v>0</v>
      </c>
      <c r="Q3380" s="60">
        <f>'Inventory Ref Sheet'!AV3380</f>
        <v>0</v>
      </c>
      <c r="R3380" s="61"/>
      <c r="S3380" s="100" t="str">
        <f t="shared" si="174"/>
        <v/>
      </c>
      <c r="T3380" s="59">
        <f>'Inventory Ref Sheet'!M3380</f>
        <v>0</v>
      </c>
      <c r="U3380" s="102">
        <f>'Inventory Ref Sheet'!N3380</f>
        <v>0</v>
      </c>
      <c r="V3380" s="59">
        <f>'Inventory Ref Sheet'!O3380</f>
        <v>0</v>
      </c>
      <c r="W3380" s="59">
        <f>'Inventory Ref Sheet'!R3380</f>
        <v>0</v>
      </c>
      <c r="X3380" s="59">
        <f>'Inventory Ref Sheet'!S3380</f>
        <v>0</v>
      </c>
      <c r="Y3380" s="100" t="str">
        <f ca="1">IF('Inventory Ref Sheet'!U3380&gt;0,YEAR(TODAY())-'Inventory Ref Sheet'!U3380,"")</f>
        <v/>
      </c>
      <c r="Z3380" s="95">
        <f>'Inventory Ref Sheet'!W3380</f>
        <v>0</v>
      </c>
      <c r="AA3380" s="60">
        <f>'Inventory Ref Sheet'!X3380</f>
        <v>0</v>
      </c>
      <c r="AB3380" s="61"/>
      <c r="AC3380" s="97" t="str">
        <f t="shared" si="175"/>
        <v/>
      </c>
      <c r="AD3380" s="59">
        <f>'Inventory Ref Sheet'!Y3380</f>
        <v>0</v>
      </c>
      <c r="AE3380" s="59">
        <f>'Inventory Ref Sheet'!Z3380</f>
        <v>0</v>
      </c>
      <c r="AF3380" s="102">
        <f>'Inventory Ref Sheet'!AA3380</f>
        <v>0</v>
      </c>
      <c r="AG3380" s="59">
        <f>'Inventory Ref Sheet'!AD3380</f>
        <v>0</v>
      </c>
      <c r="AH3380" s="59">
        <f>'Inventory Ref Sheet'!AE3380</f>
        <v>0</v>
      </c>
      <c r="AI3380" s="100" t="str">
        <f ca="1">IF('Inventory Ref Sheet'!AG3380&gt;0,YEAR(TODAY())-'Inventory Ref Sheet'!AG3380,"")</f>
        <v/>
      </c>
      <c r="AJ3380" s="99"/>
      <c r="AK3380" s="60">
        <f>'Inventory Ref Sheet'!AJ3380</f>
        <v>0</v>
      </c>
      <c r="AL3380" s="99"/>
      <c r="AM3380" s="97" t="str">
        <f t="shared" si="176"/>
        <v/>
      </c>
    </row>
    <row r="3381" spans="10:39" x14ac:dyDescent="0.25">
      <c r="J3381" s="59">
        <f>'Inventory Ref Sheet'!AK3381</f>
        <v>0</v>
      </c>
      <c r="K3381" s="59">
        <f>'Inventory Ref Sheet'!AL3381</f>
        <v>0</v>
      </c>
      <c r="L3381" s="59">
        <f>'Inventory Ref Sheet'!AM3381</f>
        <v>0</v>
      </c>
      <c r="M3381" s="59">
        <f>'Inventory Ref Sheet'!AP3381</f>
        <v>0</v>
      </c>
      <c r="N3381" s="59">
        <f>'Inventory Ref Sheet'!AQ3381</f>
        <v>0</v>
      </c>
      <c r="O3381" s="100" t="str">
        <f ca="1">IF('Inventory Ref Sheet'!AS3381&gt;0,YEAR(TODAY())-'Inventory Ref Sheet'!AS3381,"")</f>
        <v/>
      </c>
      <c r="P3381" s="95">
        <f>'Inventory Ref Sheet'!AU3381</f>
        <v>0</v>
      </c>
      <c r="Q3381" s="60">
        <f>'Inventory Ref Sheet'!AV3381</f>
        <v>0</v>
      </c>
      <c r="R3381" s="61"/>
      <c r="S3381" s="100" t="str">
        <f t="shared" si="174"/>
        <v/>
      </c>
      <c r="T3381" s="59">
        <f>'Inventory Ref Sheet'!M3381</f>
        <v>0</v>
      </c>
      <c r="U3381" s="102">
        <f>'Inventory Ref Sheet'!N3381</f>
        <v>0</v>
      </c>
      <c r="V3381" s="59">
        <f>'Inventory Ref Sheet'!O3381</f>
        <v>0</v>
      </c>
      <c r="W3381" s="59">
        <f>'Inventory Ref Sheet'!R3381</f>
        <v>0</v>
      </c>
      <c r="X3381" s="59">
        <f>'Inventory Ref Sheet'!S3381</f>
        <v>0</v>
      </c>
      <c r="Y3381" s="100" t="str">
        <f ca="1">IF('Inventory Ref Sheet'!U3381&gt;0,YEAR(TODAY())-'Inventory Ref Sheet'!U3381,"")</f>
        <v/>
      </c>
      <c r="Z3381" s="95">
        <f>'Inventory Ref Sheet'!W3381</f>
        <v>0</v>
      </c>
      <c r="AA3381" s="60">
        <f>'Inventory Ref Sheet'!X3381</f>
        <v>0</v>
      </c>
      <c r="AB3381" s="61"/>
      <c r="AC3381" s="97" t="str">
        <f t="shared" si="175"/>
        <v/>
      </c>
      <c r="AD3381" s="59">
        <f>'Inventory Ref Sheet'!Y3381</f>
        <v>0</v>
      </c>
      <c r="AE3381" s="59">
        <f>'Inventory Ref Sheet'!Z3381</f>
        <v>0</v>
      </c>
      <c r="AF3381" s="102">
        <f>'Inventory Ref Sheet'!AA3381</f>
        <v>0</v>
      </c>
      <c r="AG3381" s="59">
        <f>'Inventory Ref Sheet'!AD3381</f>
        <v>0</v>
      </c>
      <c r="AH3381" s="59">
        <f>'Inventory Ref Sheet'!AE3381</f>
        <v>0</v>
      </c>
      <c r="AI3381" s="100" t="str">
        <f ca="1">IF('Inventory Ref Sheet'!AG3381&gt;0,YEAR(TODAY())-'Inventory Ref Sheet'!AG3381,"")</f>
        <v/>
      </c>
      <c r="AJ3381" s="99"/>
      <c r="AK3381" s="60">
        <f>'Inventory Ref Sheet'!AJ3381</f>
        <v>0</v>
      </c>
      <c r="AL3381" s="99"/>
      <c r="AM3381" s="97" t="str">
        <f t="shared" si="176"/>
        <v/>
      </c>
    </row>
    <row r="3382" spans="10:39" x14ac:dyDescent="0.25">
      <c r="J3382" s="59">
        <f>'Inventory Ref Sheet'!AK3382</f>
        <v>0</v>
      </c>
      <c r="K3382" s="59">
        <f>'Inventory Ref Sheet'!AL3382</f>
        <v>0</v>
      </c>
      <c r="L3382" s="59">
        <f>'Inventory Ref Sheet'!AM3382</f>
        <v>0</v>
      </c>
      <c r="M3382" s="59">
        <f>'Inventory Ref Sheet'!AP3382</f>
        <v>0</v>
      </c>
      <c r="N3382" s="59">
        <f>'Inventory Ref Sheet'!AQ3382</f>
        <v>0</v>
      </c>
      <c r="O3382" s="100" t="str">
        <f ca="1">IF('Inventory Ref Sheet'!AS3382&gt;0,YEAR(TODAY())-'Inventory Ref Sheet'!AS3382,"")</f>
        <v/>
      </c>
      <c r="P3382" s="95">
        <f>'Inventory Ref Sheet'!AU3382</f>
        <v>0</v>
      </c>
      <c r="Q3382" s="60">
        <f>'Inventory Ref Sheet'!AV3382</f>
        <v>0</v>
      </c>
      <c r="R3382" s="61"/>
      <c r="S3382" s="100" t="str">
        <f t="shared" si="174"/>
        <v/>
      </c>
      <c r="T3382" s="59">
        <f>'Inventory Ref Sheet'!M3382</f>
        <v>0</v>
      </c>
      <c r="U3382" s="102">
        <f>'Inventory Ref Sheet'!N3382</f>
        <v>0</v>
      </c>
      <c r="V3382" s="59">
        <f>'Inventory Ref Sheet'!O3382</f>
        <v>0</v>
      </c>
      <c r="W3382" s="59">
        <f>'Inventory Ref Sheet'!R3382</f>
        <v>0</v>
      </c>
      <c r="X3382" s="59">
        <f>'Inventory Ref Sheet'!S3382</f>
        <v>0</v>
      </c>
      <c r="Y3382" s="100" t="str">
        <f ca="1">IF('Inventory Ref Sheet'!U3382&gt;0,YEAR(TODAY())-'Inventory Ref Sheet'!U3382,"")</f>
        <v/>
      </c>
      <c r="Z3382" s="95">
        <f>'Inventory Ref Sheet'!W3382</f>
        <v>0</v>
      </c>
      <c r="AA3382" s="60">
        <f>'Inventory Ref Sheet'!X3382</f>
        <v>0</v>
      </c>
      <c r="AB3382" s="61"/>
      <c r="AC3382" s="97" t="str">
        <f t="shared" si="175"/>
        <v/>
      </c>
      <c r="AD3382" s="59">
        <f>'Inventory Ref Sheet'!Y3382</f>
        <v>0</v>
      </c>
      <c r="AE3382" s="59">
        <f>'Inventory Ref Sheet'!Z3382</f>
        <v>0</v>
      </c>
      <c r="AF3382" s="102">
        <f>'Inventory Ref Sheet'!AA3382</f>
        <v>0</v>
      </c>
      <c r="AG3382" s="59">
        <f>'Inventory Ref Sheet'!AD3382</f>
        <v>0</v>
      </c>
      <c r="AH3382" s="59">
        <f>'Inventory Ref Sheet'!AE3382</f>
        <v>0</v>
      </c>
      <c r="AI3382" s="100" t="str">
        <f ca="1">IF('Inventory Ref Sheet'!AG3382&gt;0,YEAR(TODAY())-'Inventory Ref Sheet'!AG3382,"")</f>
        <v/>
      </c>
      <c r="AJ3382" s="99"/>
      <c r="AK3382" s="60">
        <f>'Inventory Ref Sheet'!AJ3382</f>
        <v>0</v>
      </c>
      <c r="AL3382" s="99"/>
      <c r="AM3382" s="97" t="str">
        <f t="shared" si="176"/>
        <v/>
      </c>
    </row>
    <row r="3383" spans="10:39" x14ac:dyDescent="0.25">
      <c r="J3383" s="59">
        <f>'Inventory Ref Sheet'!AK3383</f>
        <v>0</v>
      </c>
      <c r="K3383" s="59">
        <f>'Inventory Ref Sheet'!AL3383</f>
        <v>0</v>
      </c>
      <c r="L3383" s="59">
        <f>'Inventory Ref Sheet'!AM3383</f>
        <v>0</v>
      </c>
      <c r="M3383" s="59">
        <f>'Inventory Ref Sheet'!AP3383</f>
        <v>0</v>
      </c>
      <c r="N3383" s="59">
        <f>'Inventory Ref Sheet'!AQ3383</f>
        <v>0</v>
      </c>
      <c r="O3383" s="100" t="str">
        <f ca="1">IF('Inventory Ref Sheet'!AS3383&gt;0,YEAR(TODAY())-'Inventory Ref Sheet'!AS3383,"")</f>
        <v/>
      </c>
      <c r="P3383" s="95">
        <f>'Inventory Ref Sheet'!AU3383</f>
        <v>0</v>
      </c>
      <c r="Q3383" s="60">
        <f>'Inventory Ref Sheet'!AV3383</f>
        <v>0</v>
      </c>
      <c r="R3383" s="61"/>
      <c r="S3383" s="100" t="str">
        <f t="shared" si="174"/>
        <v/>
      </c>
      <c r="T3383" s="59">
        <f>'Inventory Ref Sheet'!M3383</f>
        <v>0</v>
      </c>
      <c r="U3383" s="102">
        <f>'Inventory Ref Sheet'!N3383</f>
        <v>0</v>
      </c>
      <c r="V3383" s="59">
        <f>'Inventory Ref Sheet'!O3383</f>
        <v>0</v>
      </c>
      <c r="W3383" s="59">
        <f>'Inventory Ref Sheet'!R3383</f>
        <v>0</v>
      </c>
      <c r="X3383" s="59">
        <f>'Inventory Ref Sheet'!S3383</f>
        <v>0</v>
      </c>
      <c r="Y3383" s="100" t="str">
        <f ca="1">IF('Inventory Ref Sheet'!U3383&gt;0,YEAR(TODAY())-'Inventory Ref Sheet'!U3383,"")</f>
        <v/>
      </c>
      <c r="Z3383" s="95">
        <f>'Inventory Ref Sheet'!W3383</f>
        <v>0</v>
      </c>
      <c r="AA3383" s="60">
        <f>'Inventory Ref Sheet'!X3383</f>
        <v>0</v>
      </c>
      <c r="AB3383" s="61"/>
      <c r="AC3383" s="97" t="str">
        <f t="shared" si="175"/>
        <v/>
      </c>
      <c r="AD3383" s="59">
        <f>'Inventory Ref Sheet'!Y3383</f>
        <v>0</v>
      </c>
      <c r="AE3383" s="59">
        <f>'Inventory Ref Sheet'!Z3383</f>
        <v>0</v>
      </c>
      <c r="AF3383" s="102">
        <f>'Inventory Ref Sheet'!AA3383</f>
        <v>0</v>
      </c>
      <c r="AG3383" s="59">
        <f>'Inventory Ref Sheet'!AD3383</f>
        <v>0</v>
      </c>
      <c r="AH3383" s="59">
        <f>'Inventory Ref Sheet'!AE3383</f>
        <v>0</v>
      </c>
      <c r="AI3383" s="100" t="str">
        <f ca="1">IF('Inventory Ref Sheet'!AG3383&gt;0,YEAR(TODAY())-'Inventory Ref Sheet'!AG3383,"")</f>
        <v/>
      </c>
      <c r="AJ3383" s="99"/>
      <c r="AK3383" s="60">
        <f>'Inventory Ref Sheet'!AJ3383</f>
        <v>0</v>
      </c>
      <c r="AL3383" s="99"/>
      <c r="AM3383" s="97" t="str">
        <f t="shared" si="176"/>
        <v/>
      </c>
    </row>
    <row r="3384" spans="10:39" x14ac:dyDescent="0.25">
      <c r="J3384" s="59">
        <f>'Inventory Ref Sheet'!AK3384</f>
        <v>0</v>
      </c>
      <c r="K3384" s="59">
        <f>'Inventory Ref Sheet'!AL3384</f>
        <v>0</v>
      </c>
      <c r="L3384" s="59">
        <f>'Inventory Ref Sheet'!AM3384</f>
        <v>0</v>
      </c>
      <c r="M3384" s="59">
        <f>'Inventory Ref Sheet'!AP3384</f>
        <v>0</v>
      </c>
      <c r="N3384" s="59">
        <f>'Inventory Ref Sheet'!AQ3384</f>
        <v>0</v>
      </c>
      <c r="O3384" s="100" t="str">
        <f ca="1">IF('Inventory Ref Sheet'!AS3384&gt;0,YEAR(TODAY())-'Inventory Ref Sheet'!AS3384,"")</f>
        <v/>
      </c>
      <c r="P3384" s="95">
        <f>'Inventory Ref Sheet'!AU3384</f>
        <v>0</v>
      </c>
      <c r="Q3384" s="60">
        <f>'Inventory Ref Sheet'!AV3384</f>
        <v>0</v>
      </c>
      <c r="R3384" s="61"/>
      <c r="S3384" s="100" t="str">
        <f t="shared" si="174"/>
        <v/>
      </c>
      <c r="T3384" s="59">
        <f>'Inventory Ref Sheet'!M3384</f>
        <v>0</v>
      </c>
      <c r="U3384" s="102">
        <f>'Inventory Ref Sheet'!N3384</f>
        <v>0</v>
      </c>
      <c r="V3384" s="59">
        <f>'Inventory Ref Sheet'!O3384</f>
        <v>0</v>
      </c>
      <c r="W3384" s="59">
        <f>'Inventory Ref Sheet'!R3384</f>
        <v>0</v>
      </c>
      <c r="X3384" s="59">
        <f>'Inventory Ref Sheet'!S3384</f>
        <v>0</v>
      </c>
      <c r="Y3384" s="100" t="str">
        <f ca="1">IF('Inventory Ref Sheet'!U3384&gt;0,YEAR(TODAY())-'Inventory Ref Sheet'!U3384,"")</f>
        <v/>
      </c>
      <c r="Z3384" s="95">
        <f>'Inventory Ref Sheet'!W3384</f>
        <v>0</v>
      </c>
      <c r="AA3384" s="60">
        <f>'Inventory Ref Sheet'!X3384</f>
        <v>0</v>
      </c>
      <c r="AB3384" s="61"/>
      <c r="AC3384" s="97" t="str">
        <f t="shared" si="175"/>
        <v/>
      </c>
      <c r="AD3384" s="59">
        <f>'Inventory Ref Sheet'!Y3384</f>
        <v>0</v>
      </c>
      <c r="AE3384" s="59">
        <f>'Inventory Ref Sheet'!Z3384</f>
        <v>0</v>
      </c>
      <c r="AF3384" s="102">
        <f>'Inventory Ref Sheet'!AA3384</f>
        <v>0</v>
      </c>
      <c r="AG3384" s="59">
        <f>'Inventory Ref Sheet'!AD3384</f>
        <v>0</v>
      </c>
      <c r="AH3384" s="59">
        <f>'Inventory Ref Sheet'!AE3384</f>
        <v>0</v>
      </c>
      <c r="AI3384" s="100" t="str">
        <f ca="1">IF('Inventory Ref Sheet'!AG3384&gt;0,YEAR(TODAY())-'Inventory Ref Sheet'!AG3384,"")</f>
        <v/>
      </c>
      <c r="AJ3384" s="99"/>
      <c r="AK3384" s="60">
        <f>'Inventory Ref Sheet'!AJ3384</f>
        <v>0</v>
      </c>
      <c r="AL3384" s="99"/>
      <c r="AM3384" s="97" t="str">
        <f t="shared" si="176"/>
        <v/>
      </c>
    </row>
    <row r="3385" spans="10:39" x14ac:dyDescent="0.25">
      <c r="J3385" s="59">
        <f>'Inventory Ref Sheet'!AK3385</f>
        <v>0</v>
      </c>
      <c r="K3385" s="59">
        <f>'Inventory Ref Sheet'!AL3385</f>
        <v>0</v>
      </c>
      <c r="L3385" s="59">
        <f>'Inventory Ref Sheet'!AM3385</f>
        <v>0</v>
      </c>
      <c r="M3385" s="59">
        <f>'Inventory Ref Sheet'!AP3385</f>
        <v>0</v>
      </c>
      <c r="N3385" s="59">
        <f>'Inventory Ref Sheet'!AQ3385</f>
        <v>0</v>
      </c>
      <c r="O3385" s="100" t="str">
        <f ca="1">IF('Inventory Ref Sheet'!AS3385&gt;0,YEAR(TODAY())-'Inventory Ref Sheet'!AS3385,"")</f>
        <v/>
      </c>
      <c r="P3385" s="95">
        <f>'Inventory Ref Sheet'!AU3385</f>
        <v>0</v>
      </c>
      <c r="Q3385" s="60">
        <f>'Inventory Ref Sheet'!AV3385</f>
        <v>0</v>
      </c>
      <c r="R3385" s="61"/>
      <c r="S3385" s="100" t="str">
        <f t="shared" si="174"/>
        <v/>
      </c>
      <c r="T3385" s="59">
        <f>'Inventory Ref Sheet'!M3385</f>
        <v>0</v>
      </c>
      <c r="U3385" s="102">
        <f>'Inventory Ref Sheet'!N3385</f>
        <v>0</v>
      </c>
      <c r="V3385" s="59">
        <f>'Inventory Ref Sheet'!O3385</f>
        <v>0</v>
      </c>
      <c r="W3385" s="59">
        <f>'Inventory Ref Sheet'!R3385</f>
        <v>0</v>
      </c>
      <c r="X3385" s="59">
        <f>'Inventory Ref Sheet'!S3385</f>
        <v>0</v>
      </c>
      <c r="Y3385" s="100" t="str">
        <f ca="1">IF('Inventory Ref Sheet'!U3385&gt;0,YEAR(TODAY())-'Inventory Ref Sheet'!U3385,"")</f>
        <v/>
      </c>
      <c r="Z3385" s="95">
        <f>'Inventory Ref Sheet'!W3385</f>
        <v>0</v>
      </c>
      <c r="AA3385" s="60">
        <f>'Inventory Ref Sheet'!X3385</f>
        <v>0</v>
      </c>
      <c r="AB3385" s="61"/>
      <c r="AC3385" s="97" t="str">
        <f t="shared" si="175"/>
        <v/>
      </c>
      <c r="AD3385" s="59">
        <f>'Inventory Ref Sheet'!Y3385</f>
        <v>0</v>
      </c>
      <c r="AE3385" s="59">
        <f>'Inventory Ref Sheet'!Z3385</f>
        <v>0</v>
      </c>
      <c r="AF3385" s="102">
        <f>'Inventory Ref Sheet'!AA3385</f>
        <v>0</v>
      </c>
      <c r="AG3385" s="59">
        <f>'Inventory Ref Sheet'!AD3385</f>
        <v>0</v>
      </c>
      <c r="AH3385" s="59">
        <f>'Inventory Ref Sheet'!AE3385</f>
        <v>0</v>
      </c>
      <c r="AI3385" s="100" t="str">
        <f ca="1">IF('Inventory Ref Sheet'!AG3385&gt;0,YEAR(TODAY())-'Inventory Ref Sheet'!AG3385,"")</f>
        <v/>
      </c>
      <c r="AJ3385" s="99"/>
      <c r="AK3385" s="60">
        <f>'Inventory Ref Sheet'!AJ3385</f>
        <v>0</v>
      </c>
      <c r="AL3385" s="99"/>
      <c r="AM3385" s="97" t="str">
        <f t="shared" si="176"/>
        <v/>
      </c>
    </row>
    <row r="3386" spans="10:39" x14ac:dyDescent="0.25">
      <c r="J3386" s="59">
        <f>'Inventory Ref Sheet'!AK3386</f>
        <v>0</v>
      </c>
      <c r="K3386" s="59">
        <f>'Inventory Ref Sheet'!AL3386</f>
        <v>0</v>
      </c>
      <c r="L3386" s="59">
        <f>'Inventory Ref Sheet'!AM3386</f>
        <v>0</v>
      </c>
      <c r="M3386" s="59">
        <f>'Inventory Ref Sheet'!AP3386</f>
        <v>0</v>
      </c>
      <c r="N3386" s="59">
        <f>'Inventory Ref Sheet'!AQ3386</f>
        <v>0</v>
      </c>
      <c r="O3386" s="100" t="str">
        <f ca="1">IF('Inventory Ref Sheet'!AS3386&gt;0,YEAR(TODAY())-'Inventory Ref Sheet'!AS3386,"")</f>
        <v/>
      </c>
      <c r="P3386" s="95">
        <f>'Inventory Ref Sheet'!AU3386</f>
        <v>0</v>
      </c>
      <c r="Q3386" s="60">
        <f>'Inventory Ref Sheet'!AV3386</f>
        <v>0</v>
      </c>
      <c r="R3386" s="61"/>
      <c r="S3386" s="100" t="str">
        <f t="shared" si="174"/>
        <v/>
      </c>
      <c r="T3386" s="59">
        <f>'Inventory Ref Sheet'!M3386</f>
        <v>0</v>
      </c>
      <c r="U3386" s="102">
        <f>'Inventory Ref Sheet'!N3386</f>
        <v>0</v>
      </c>
      <c r="V3386" s="59">
        <f>'Inventory Ref Sheet'!O3386</f>
        <v>0</v>
      </c>
      <c r="W3386" s="59">
        <f>'Inventory Ref Sheet'!R3386</f>
        <v>0</v>
      </c>
      <c r="X3386" s="59">
        <f>'Inventory Ref Sheet'!S3386</f>
        <v>0</v>
      </c>
      <c r="Y3386" s="100" t="str">
        <f ca="1">IF('Inventory Ref Sheet'!U3386&gt;0,YEAR(TODAY())-'Inventory Ref Sheet'!U3386,"")</f>
        <v/>
      </c>
      <c r="Z3386" s="95">
        <f>'Inventory Ref Sheet'!W3386</f>
        <v>0</v>
      </c>
      <c r="AA3386" s="60">
        <f>'Inventory Ref Sheet'!X3386</f>
        <v>0</v>
      </c>
      <c r="AB3386" s="61"/>
      <c r="AC3386" s="97" t="str">
        <f t="shared" si="175"/>
        <v/>
      </c>
      <c r="AD3386" s="59">
        <f>'Inventory Ref Sheet'!Y3386</f>
        <v>0</v>
      </c>
      <c r="AE3386" s="59">
        <f>'Inventory Ref Sheet'!Z3386</f>
        <v>0</v>
      </c>
      <c r="AF3386" s="102">
        <f>'Inventory Ref Sheet'!AA3386</f>
        <v>0</v>
      </c>
      <c r="AG3386" s="59">
        <f>'Inventory Ref Sheet'!AD3386</f>
        <v>0</v>
      </c>
      <c r="AH3386" s="59">
        <f>'Inventory Ref Sheet'!AE3386</f>
        <v>0</v>
      </c>
      <c r="AI3386" s="100" t="str">
        <f ca="1">IF('Inventory Ref Sheet'!AG3386&gt;0,YEAR(TODAY())-'Inventory Ref Sheet'!AG3386,"")</f>
        <v/>
      </c>
      <c r="AJ3386" s="99"/>
      <c r="AK3386" s="60">
        <f>'Inventory Ref Sheet'!AJ3386</f>
        <v>0</v>
      </c>
      <c r="AL3386" s="99"/>
      <c r="AM3386" s="97" t="str">
        <f t="shared" si="176"/>
        <v/>
      </c>
    </row>
    <row r="3387" spans="10:39" x14ac:dyDescent="0.25">
      <c r="J3387" s="59">
        <f>'Inventory Ref Sheet'!AK3387</f>
        <v>0</v>
      </c>
      <c r="K3387" s="59">
        <f>'Inventory Ref Sheet'!AL3387</f>
        <v>0</v>
      </c>
      <c r="L3387" s="59">
        <f>'Inventory Ref Sheet'!AM3387</f>
        <v>0</v>
      </c>
      <c r="M3387" s="59">
        <f>'Inventory Ref Sheet'!AP3387</f>
        <v>0</v>
      </c>
      <c r="N3387" s="59">
        <f>'Inventory Ref Sheet'!AQ3387</f>
        <v>0</v>
      </c>
      <c r="O3387" s="100" t="str">
        <f ca="1">IF('Inventory Ref Sheet'!AS3387&gt;0,YEAR(TODAY())-'Inventory Ref Sheet'!AS3387,"")</f>
        <v/>
      </c>
      <c r="P3387" s="95">
        <f>'Inventory Ref Sheet'!AU3387</f>
        <v>0</v>
      </c>
      <c r="Q3387" s="60">
        <f>'Inventory Ref Sheet'!AV3387</f>
        <v>0</v>
      </c>
      <c r="R3387" s="61"/>
      <c r="S3387" s="100" t="str">
        <f t="shared" si="174"/>
        <v/>
      </c>
      <c r="T3387" s="59">
        <f>'Inventory Ref Sheet'!M3387</f>
        <v>0</v>
      </c>
      <c r="U3387" s="102">
        <f>'Inventory Ref Sheet'!N3387</f>
        <v>0</v>
      </c>
      <c r="V3387" s="59">
        <f>'Inventory Ref Sheet'!O3387</f>
        <v>0</v>
      </c>
      <c r="W3387" s="59">
        <f>'Inventory Ref Sheet'!R3387</f>
        <v>0</v>
      </c>
      <c r="X3387" s="59">
        <f>'Inventory Ref Sheet'!S3387</f>
        <v>0</v>
      </c>
      <c r="Y3387" s="100" t="str">
        <f ca="1">IF('Inventory Ref Sheet'!U3387&gt;0,YEAR(TODAY())-'Inventory Ref Sheet'!U3387,"")</f>
        <v/>
      </c>
      <c r="Z3387" s="95">
        <f>'Inventory Ref Sheet'!W3387</f>
        <v>0</v>
      </c>
      <c r="AA3387" s="60">
        <f>'Inventory Ref Sheet'!X3387</f>
        <v>0</v>
      </c>
      <c r="AB3387" s="61"/>
      <c r="AC3387" s="97" t="str">
        <f t="shared" si="175"/>
        <v/>
      </c>
      <c r="AD3387" s="59">
        <f>'Inventory Ref Sheet'!Y3387</f>
        <v>0</v>
      </c>
      <c r="AE3387" s="59">
        <f>'Inventory Ref Sheet'!Z3387</f>
        <v>0</v>
      </c>
      <c r="AF3387" s="102">
        <f>'Inventory Ref Sheet'!AA3387</f>
        <v>0</v>
      </c>
      <c r="AG3387" s="59">
        <f>'Inventory Ref Sheet'!AD3387</f>
        <v>0</v>
      </c>
      <c r="AH3387" s="59">
        <f>'Inventory Ref Sheet'!AE3387</f>
        <v>0</v>
      </c>
      <c r="AI3387" s="100" t="str">
        <f ca="1">IF('Inventory Ref Sheet'!AG3387&gt;0,YEAR(TODAY())-'Inventory Ref Sheet'!AG3387,"")</f>
        <v/>
      </c>
      <c r="AJ3387" s="99"/>
      <c r="AK3387" s="60">
        <f>'Inventory Ref Sheet'!AJ3387</f>
        <v>0</v>
      </c>
      <c r="AL3387" s="99"/>
      <c r="AM3387" s="97" t="str">
        <f t="shared" si="176"/>
        <v/>
      </c>
    </row>
    <row r="3388" spans="10:39" x14ac:dyDescent="0.25">
      <c r="J3388" s="59">
        <f>'Inventory Ref Sheet'!AK3388</f>
        <v>0</v>
      </c>
      <c r="K3388" s="59">
        <f>'Inventory Ref Sheet'!AL3388</f>
        <v>0</v>
      </c>
      <c r="L3388" s="59">
        <f>'Inventory Ref Sheet'!AM3388</f>
        <v>0</v>
      </c>
      <c r="M3388" s="59">
        <f>'Inventory Ref Sheet'!AP3388</f>
        <v>0</v>
      </c>
      <c r="N3388" s="59">
        <f>'Inventory Ref Sheet'!AQ3388</f>
        <v>0</v>
      </c>
      <c r="O3388" s="100" t="str">
        <f ca="1">IF('Inventory Ref Sheet'!AS3388&gt;0,YEAR(TODAY())-'Inventory Ref Sheet'!AS3388,"")</f>
        <v/>
      </c>
      <c r="P3388" s="95">
        <f>'Inventory Ref Sheet'!AU3388</f>
        <v>0</v>
      </c>
      <c r="Q3388" s="60">
        <f>'Inventory Ref Sheet'!AV3388</f>
        <v>0</v>
      </c>
      <c r="R3388" s="61"/>
      <c r="S3388" s="100" t="str">
        <f t="shared" si="174"/>
        <v/>
      </c>
      <c r="T3388" s="59">
        <f>'Inventory Ref Sheet'!M3388</f>
        <v>0</v>
      </c>
      <c r="U3388" s="102">
        <f>'Inventory Ref Sheet'!N3388</f>
        <v>0</v>
      </c>
      <c r="V3388" s="59">
        <f>'Inventory Ref Sheet'!O3388</f>
        <v>0</v>
      </c>
      <c r="W3388" s="59">
        <f>'Inventory Ref Sheet'!R3388</f>
        <v>0</v>
      </c>
      <c r="X3388" s="59">
        <f>'Inventory Ref Sheet'!S3388</f>
        <v>0</v>
      </c>
      <c r="Y3388" s="100" t="str">
        <f ca="1">IF('Inventory Ref Sheet'!U3388&gt;0,YEAR(TODAY())-'Inventory Ref Sheet'!U3388,"")</f>
        <v/>
      </c>
      <c r="Z3388" s="95">
        <f>'Inventory Ref Sheet'!W3388</f>
        <v>0</v>
      </c>
      <c r="AA3388" s="60">
        <f>'Inventory Ref Sheet'!X3388</f>
        <v>0</v>
      </c>
      <c r="AB3388" s="61"/>
      <c r="AC3388" s="97" t="str">
        <f t="shared" si="175"/>
        <v/>
      </c>
      <c r="AD3388" s="59">
        <f>'Inventory Ref Sheet'!Y3388</f>
        <v>0</v>
      </c>
      <c r="AE3388" s="59">
        <f>'Inventory Ref Sheet'!Z3388</f>
        <v>0</v>
      </c>
      <c r="AF3388" s="102">
        <f>'Inventory Ref Sheet'!AA3388</f>
        <v>0</v>
      </c>
      <c r="AG3388" s="59">
        <f>'Inventory Ref Sheet'!AD3388</f>
        <v>0</v>
      </c>
      <c r="AH3388" s="59">
        <f>'Inventory Ref Sheet'!AE3388</f>
        <v>0</v>
      </c>
      <c r="AI3388" s="100" t="str">
        <f ca="1">IF('Inventory Ref Sheet'!AG3388&gt;0,YEAR(TODAY())-'Inventory Ref Sheet'!AG3388,"")</f>
        <v/>
      </c>
      <c r="AJ3388" s="99"/>
      <c r="AK3388" s="60">
        <f>'Inventory Ref Sheet'!AJ3388</f>
        <v>0</v>
      </c>
      <c r="AL3388" s="99"/>
      <c r="AM3388" s="97" t="str">
        <f t="shared" si="176"/>
        <v/>
      </c>
    </row>
    <row r="3389" spans="10:39" x14ac:dyDescent="0.25">
      <c r="J3389" s="59">
        <f>'Inventory Ref Sheet'!AK3389</f>
        <v>0</v>
      </c>
      <c r="K3389" s="59">
        <f>'Inventory Ref Sheet'!AL3389</f>
        <v>0</v>
      </c>
      <c r="L3389" s="59">
        <f>'Inventory Ref Sheet'!AM3389</f>
        <v>0</v>
      </c>
      <c r="M3389" s="59">
        <f>'Inventory Ref Sheet'!AP3389</f>
        <v>0</v>
      </c>
      <c r="N3389" s="59">
        <f>'Inventory Ref Sheet'!AQ3389</f>
        <v>0</v>
      </c>
      <c r="O3389" s="100" t="str">
        <f ca="1">IF('Inventory Ref Sheet'!AS3389&gt;0,YEAR(TODAY())-'Inventory Ref Sheet'!AS3389,"")</f>
        <v/>
      </c>
      <c r="P3389" s="95">
        <f>'Inventory Ref Sheet'!AU3389</f>
        <v>0</v>
      </c>
      <c r="Q3389" s="60">
        <f>'Inventory Ref Sheet'!AV3389</f>
        <v>0</v>
      </c>
      <c r="R3389" s="61"/>
      <c r="S3389" s="100" t="str">
        <f t="shared" si="174"/>
        <v/>
      </c>
      <c r="T3389" s="59">
        <f>'Inventory Ref Sheet'!M3389</f>
        <v>0</v>
      </c>
      <c r="U3389" s="102">
        <f>'Inventory Ref Sheet'!N3389</f>
        <v>0</v>
      </c>
      <c r="V3389" s="59">
        <f>'Inventory Ref Sheet'!O3389</f>
        <v>0</v>
      </c>
      <c r="W3389" s="59">
        <f>'Inventory Ref Sheet'!R3389</f>
        <v>0</v>
      </c>
      <c r="X3389" s="59">
        <f>'Inventory Ref Sheet'!S3389</f>
        <v>0</v>
      </c>
      <c r="Y3389" s="100" t="str">
        <f ca="1">IF('Inventory Ref Sheet'!U3389&gt;0,YEAR(TODAY())-'Inventory Ref Sheet'!U3389,"")</f>
        <v/>
      </c>
      <c r="Z3389" s="95">
        <f>'Inventory Ref Sheet'!W3389</f>
        <v>0</v>
      </c>
      <c r="AA3389" s="60">
        <f>'Inventory Ref Sheet'!X3389</f>
        <v>0</v>
      </c>
      <c r="AB3389" s="61"/>
      <c r="AC3389" s="97" t="str">
        <f t="shared" si="175"/>
        <v/>
      </c>
      <c r="AD3389" s="59">
        <f>'Inventory Ref Sheet'!Y3389</f>
        <v>0</v>
      </c>
      <c r="AE3389" s="59">
        <f>'Inventory Ref Sheet'!Z3389</f>
        <v>0</v>
      </c>
      <c r="AF3389" s="102">
        <f>'Inventory Ref Sheet'!AA3389</f>
        <v>0</v>
      </c>
      <c r="AG3389" s="59">
        <f>'Inventory Ref Sheet'!AD3389</f>
        <v>0</v>
      </c>
      <c r="AH3389" s="59">
        <f>'Inventory Ref Sheet'!AE3389</f>
        <v>0</v>
      </c>
      <c r="AI3389" s="100" t="str">
        <f ca="1">IF('Inventory Ref Sheet'!AG3389&gt;0,YEAR(TODAY())-'Inventory Ref Sheet'!AG3389,"")</f>
        <v/>
      </c>
      <c r="AJ3389" s="99"/>
      <c r="AK3389" s="60">
        <f>'Inventory Ref Sheet'!AJ3389</f>
        <v>0</v>
      </c>
      <c r="AL3389" s="99"/>
      <c r="AM3389" s="97" t="str">
        <f t="shared" si="176"/>
        <v/>
      </c>
    </row>
    <row r="3390" spans="10:39" x14ac:dyDescent="0.25">
      <c r="J3390" s="59">
        <f>'Inventory Ref Sheet'!AK3390</f>
        <v>0</v>
      </c>
      <c r="K3390" s="59">
        <f>'Inventory Ref Sheet'!AL3390</f>
        <v>0</v>
      </c>
      <c r="L3390" s="59">
        <f>'Inventory Ref Sheet'!AM3390</f>
        <v>0</v>
      </c>
      <c r="M3390" s="59">
        <f>'Inventory Ref Sheet'!AP3390</f>
        <v>0</v>
      </c>
      <c r="N3390" s="59">
        <f>'Inventory Ref Sheet'!AQ3390</f>
        <v>0</v>
      </c>
      <c r="O3390" s="100" t="str">
        <f ca="1">IF('Inventory Ref Sheet'!AS3390&gt;0,YEAR(TODAY())-'Inventory Ref Sheet'!AS3390,"")</f>
        <v/>
      </c>
      <c r="P3390" s="95">
        <f>'Inventory Ref Sheet'!AU3390</f>
        <v>0</v>
      </c>
      <c r="Q3390" s="60">
        <f>'Inventory Ref Sheet'!AV3390</f>
        <v>0</v>
      </c>
      <c r="R3390" s="61"/>
      <c r="S3390" s="100" t="str">
        <f t="shared" si="174"/>
        <v/>
      </c>
      <c r="T3390" s="59">
        <f>'Inventory Ref Sheet'!M3390</f>
        <v>0</v>
      </c>
      <c r="U3390" s="102">
        <f>'Inventory Ref Sheet'!N3390</f>
        <v>0</v>
      </c>
      <c r="V3390" s="59">
        <f>'Inventory Ref Sheet'!O3390</f>
        <v>0</v>
      </c>
      <c r="W3390" s="59">
        <f>'Inventory Ref Sheet'!R3390</f>
        <v>0</v>
      </c>
      <c r="X3390" s="59">
        <f>'Inventory Ref Sheet'!S3390</f>
        <v>0</v>
      </c>
      <c r="Y3390" s="100" t="str">
        <f ca="1">IF('Inventory Ref Sheet'!U3390&gt;0,YEAR(TODAY())-'Inventory Ref Sheet'!U3390,"")</f>
        <v/>
      </c>
      <c r="Z3390" s="95">
        <f>'Inventory Ref Sheet'!W3390</f>
        <v>0</v>
      </c>
      <c r="AA3390" s="60">
        <f>'Inventory Ref Sheet'!X3390</f>
        <v>0</v>
      </c>
      <c r="AB3390" s="61"/>
      <c r="AC3390" s="97" t="str">
        <f t="shared" si="175"/>
        <v/>
      </c>
      <c r="AD3390" s="59">
        <f>'Inventory Ref Sheet'!Y3390</f>
        <v>0</v>
      </c>
      <c r="AE3390" s="59">
        <f>'Inventory Ref Sheet'!Z3390</f>
        <v>0</v>
      </c>
      <c r="AF3390" s="102">
        <f>'Inventory Ref Sheet'!AA3390</f>
        <v>0</v>
      </c>
      <c r="AG3390" s="59">
        <f>'Inventory Ref Sheet'!AD3390</f>
        <v>0</v>
      </c>
      <c r="AH3390" s="59">
        <f>'Inventory Ref Sheet'!AE3390</f>
        <v>0</v>
      </c>
      <c r="AI3390" s="100" t="str">
        <f ca="1">IF('Inventory Ref Sheet'!AG3390&gt;0,YEAR(TODAY())-'Inventory Ref Sheet'!AG3390,"")</f>
        <v/>
      </c>
      <c r="AJ3390" s="99"/>
      <c r="AK3390" s="60">
        <f>'Inventory Ref Sheet'!AJ3390</f>
        <v>0</v>
      </c>
      <c r="AL3390" s="99"/>
      <c r="AM3390" s="97" t="str">
        <f t="shared" si="176"/>
        <v/>
      </c>
    </row>
    <row r="3391" spans="10:39" x14ac:dyDescent="0.25">
      <c r="J3391" s="59">
        <f>'Inventory Ref Sheet'!AK3391</f>
        <v>0</v>
      </c>
      <c r="K3391" s="59">
        <f>'Inventory Ref Sheet'!AL3391</f>
        <v>0</v>
      </c>
      <c r="L3391" s="59">
        <f>'Inventory Ref Sheet'!AM3391</f>
        <v>0</v>
      </c>
      <c r="M3391" s="59">
        <f>'Inventory Ref Sheet'!AP3391</f>
        <v>0</v>
      </c>
      <c r="N3391" s="59">
        <f>'Inventory Ref Sheet'!AQ3391</f>
        <v>0</v>
      </c>
      <c r="O3391" s="100" t="str">
        <f ca="1">IF('Inventory Ref Sheet'!AS3391&gt;0,YEAR(TODAY())-'Inventory Ref Sheet'!AS3391,"")</f>
        <v/>
      </c>
      <c r="P3391" s="95">
        <f>'Inventory Ref Sheet'!AU3391</f>
        <v>0</v>
      </c>
      <c r="Q3391" s="60">
        <f>'Inventory Ref Sheet'!AV3391</f>
        <v>0</v>
      </c>
      <c r="R3391" s="61"/>
      <c r="S3391" s="100" t="str">
        <f t="shared" si="174"/>
        <v/>
      </c>
      <c r="T3391" s="59">
        <f>'Inventory Ref Sheet'!M3391</f>
        <v>0</v>
      </c>
      <c r="U3391" s="102">
        <f>'Inventory Ref Sheet'!N3391</f>
        <v>0</v>
      </c>
      <c r="V3391" s="59">
        <f>'Inventory Ref Sheet'!O3391</f>
        <v>0</v>
      </c>
      <c r="W3391" s="59">
        <f>'Inventory Ref Sheet'!R3391</f>
        <v>0</v>
      </c>
      <c r="X3391" s="59">
        <f>'Inventory Ref Sheet'!S3391</f>
        <v>0</v>
      </c>
      <c r="Y3391" s="100" t="str">
        <f ca="1">IF('Inventory Ref Sheet'!U3391&gt;0,YEAR(TODAY())-'Inventory Ref Sheet'!U3391,"")</f>
        <v/>
      </c>
      <c r="Z3391" s="95">
        <f>'Inventory Ref Sheet'!W3391</f>
        <v>0</v>
      </c>
      <c r="AA3391" s="60">
        <f>'Inventory Ref Sheet'!X3391</f>
        <v>0</v>
      </c>
      <c r="AB3391" s="61"/>
      <c r="AC3391" s="97" t="str">
        <f t="shared" si="175"/>
        <v/>
      </c>
      <c r="AD3391" s="59">
        <f>'Inventory Ref Sheet'!Y3391</f>
        <v>0</v>
      </c>
      <c r="AE3391" s="59">
        <f>'Inventory Ref Sheet'!Z3391</f>
        <v>0</v>
      </c>
      <c r="AF3391" s="102">
        <f>'Inventory Ref Sheet'!AA3391</f>
        <v>0</v>
      </c>
      <c r="AG3391" s="59">
        <f>'Inventory Ref Sheet'!AD3391</f>
        <v>0</v>
      </c>
      <c r="AH3391" s="59">
        <f>'Inventory Ref Sheet'!AE3391</f>
        <v>0</v>
      </c>
      <c r="AI3391" s="100" t="str">
        <f ca="1">IF('Inventory Ref Sheet'!AG3391&gt;0,YEAR(TODAY())-'Inventory Ref Sheet'!AG3391,"")</f>
        <v/>
      </c>
      <c r="AJ3391" s="99"/>
      <c r="AK3391" s="60">
        <f>'Inventory Ref Sheet'!AJ3391</f>
        <v>0</v>
      </c>
      <c r="AL3391" s="99"/>
      <c r="AM3391" s="97" t="str">
        <f t="shared" si="176"/>
        <v/>
      </c>
    </row>
    <row r="3392" spans="10:39" x14ac:dyDescent="0.25">
      <c r="J3392" s="59">
        <f>'Inventory Ref Sheet'!AK3392</f>
        <v>0</v>
      </c>
      <c r="K3392" s="59">
        <f>'Inventory Ref Sheet'!AL3392</f>
        <v>0</v>
      </c>
      <c r="L3392" s="59">
        <f>'Inventory Ref Sheet'!AM3392</f>
        <v>0</v>
      </c>
      <c r="M3392" s="59">
        <f>'Inventory Ref Sheet'!AP3392</f>
        <v>0</v>
      </c>
      <c r="N3392" s="59">
        <f>'Inventory Ref Sheet'!AQ3392</f>
        <v>0</v>
      </c>
      <c r="O3392" s="100" t="str">
        <f ca="1">IF('Inventory Ref Sheet'!AS3392&gt;0,YEAR(TODAY())-'Inventory Ref Sheet'!AS3392,"")</f>
        <v/>
      </c>
      <c r="P3392" s="95">
        <f>'Inventory Ref Sheet'!AU3392</f>
        <v>0</v>
      </c>
      <c r="Q3392" s="60">
        <f>'Inventory Ref Sheet'!AV3392</f>
        <v>0</v>
      </c>
      <c r="R3392" s="61"/>
      <c r="S3392" s="100" t="str">
        <f t="shared" si="174"/>
        <v/>
      </c>
      <c r="T3392" s="59">
        <f>'Inventory Ref Sheet'!M3392</f>
        <v>0</v>
      </c>
      <c r="U3392" s="102">
        <f>'Inventory Ref Sheet'!N3392</f>
        <v>0</v>
      </c>
      <c r="V3392" s="59">
        <f>'Inventory Ref Sheet'!O3392</f>
        <v>0</v>
      </c>
      <c r="W3392" s="59">
        <f>'Inventory Ref Sheet'!R3392</f>
        <v>0</v>
      </c>
      <c r="X3392" s="59">
        <f>'Inventory Ref Sheet'!S3392</f>
        <v>0</v>
      </c>
      <c r="Y3392" s="100" t="str">
        <f ca="1">IF('Inventory Ref Sheet'!U3392&gt;0,YEAR(TODAY())-'Inventory Ref Sheet'!U3392,"")</f>
        <v/>
      </c>
      <c r="Z3392" s="95">
        <f>'Inventory Ref Sheet'!W3392</f>
        <v>0</v>
      </c>
      <c r="AA3392" s="60">
        <f>'Inventory Ref Sheet'!X3392</f>
        <v>0</v>
      </c>
      <c r="AB3392" s="61"/>
      <c r="AC3392" s="97" t="str">
        <f t="shared" si="175"/>
        <v/>
      </c>
      <c r="AD3392" s="59">
        <f>'Inventory Ref Sheet'!Y3392</f>
        <v>0</v>
      </c>
      <c r="AE3392" s="59">
        <f>'Inventory Ref Sheet'!Z3392</f>
        <v>0</v>
      </c>
      <c r="AF3392" s="102">
        <f>'Inventory Ref Sheet'!AA3392</f>
        <v>0</v>
      </c>
      <c r="AG3392" s="59">
        <f>'Inventory Ref Sheet'!AD3392</f>
        <v>0</v>
      </c>
      <c r="AH3392" s="59">
        <f>'Inventory Ref Sheet'!AE3392</f>
        <v>0</v>
      </c>
      <c r="AI3392" s="100" t="str">
        <f ca="1">IF('Inventory Ref Sheet'!AG3392&gt;0,YEAR(TODAY())-'Inventory Ref Sheet'!AG3392,"")</f>
        <v/>
      </c>
      <c r="AJ3392" s="99"/>
      <c r="AK3392" s="60">
        <f>'Inventory Ref Sheet'!AJ3392</f>
        <v>0</v>
      </c>
      <c r="AL3392" s="99"/>
      <c r="AM3392" s="97" t="str">
        <f t="shared" si="176"/>
        <v/>
      </c>
    </row>
    <row r="3393" spans="10:39" x14ac:dyDescent="0.25">
      <c r="J3393" s="59">
        <f>'Inventory Ref Sheet'!AK3393</f>
        <v>0</v>
      </c>
      <c r="K3393" s="59">
        <f>'Inventory Ref Sheet'!AL3393</f>
        <v>0</v>
      </c>
      <c r="L3393" s="59">
        <f>'Inventory Ref Sheet'!AM3393</f>
        <v>0</v>
      </c>
      <c r="M3393" s="59">
        <f>'Inventory Ref Sheet'!AP3393</f>
        <v>0</v>
      </c>
      <c r="N3393" s="59">
        <f>'Inventory Ref Sheet'!AQ3393</f>
        <v>0</v>
      </c>
      <c r="O3393" s="100" t="str">
        <f ca="1">IF('Inventory Ref Sheet'!AS3393&gt;0,YEAR(TODAY())-'Inventory Ref Sheet'!AS3393,"")</f>
        <v/>
      </c>
      <c r="P3393" s="95">
        <f>'Inventory Ref Sheet'!AU3393</f>
        <v>0</v>
      </c>
      <c r="Q3393" s="60">
        <f>'Inventory Ref Sheet'!AV3393</f>
        <v>0</v>
      </c>
      <c r="R3393" s="61"/>
      <c r="S3393" s="100" t="str">
        <f t="shared" si="174"/>
        <v/>
      </c>
      <c r="T3393" s="59">
        <f>'Inventory Ref Sheet'!M3393</f>
        <v>0</v>
      </c>
      <c r="U3393" s="102">
        <f>'Inventory Ref Sheet'!N3393</f>
        <v>0</v>
      </c>
      <c r="V3393" s="59">
        <f>'Inventory Ref Sheet'!O3393</f>
        <v>0</v>
      </c>
      <c r="W3393" s="59">
        <f>'Inventory Ref Sheet'!R3393</f>
        <v>0</v>
      </c>
      <c r="X3393" s="59">
        <f>'Inventory Ref Sheet'!S3393</f>
        <v>0</v>
      </c>
      <c r="Y3393" s="100" t="str">
        <f ca="1">IF('Inventory Ref Sheet'!U3393&gt;0,YEAR(TODAY())-'Inventory Ref Sheet'!U3393,"")</f>
        <v/>
      </c>
      <c r="Z3393" s="95">
        <f>'Inventory Ref Sheet'!W3393</f>
        <v>0</v>
      </c>
      <c r="AA3393" s="60">
        <f>'Inventory Ref Sheet'!X3393</f>
        <v>0</v>
      </c>
      <c r="AB3393" s="61"/>
      <c r="AC3393" s="97" t="str">
        <f t="shared" si="175"/>
        <v/>
      </c>
      <c r="AD3393" s="59">
        <f>'Inventory Ref Sheet'!Y3393</f>
        <v>0</v>
      </c>
      <c r="AE3393" s="59">
        <f>'Inventory Ref Sheet'!Z3393</f>
        <v>0</v>
      </c>
      <c r="AF3393" s="102">
        <f>'Inventory Ref Sheet'!AA3393</f>
        <v>0</v>
      </c>
      <c r="AG3393" s="59">
        <f>'Inventory Ref Sheet'!AD3393</f>
        <v>0</v>
      </c>
      <c r="AH3393" s="59">
        <f>'Inventory Ref Sheet'!AE3393</f>
        <v>0</v>
      </c>
      <c r="AI3393" s="100" t="str">
        <f ca="1">IF('Inventory Ref Sheet'!AG3393&gt;0,YEAR(TODAY())-'Inventory Ref Sheet'!AG3393,"")</f>
        <v/>
      </c>
      <c r="AJ3393" s="99"/>
      <c r="AK3393" s="60">
        <f>'Inventory Ref Sheet'!AJ3393</f>
        <v>0</v>
      </c>
      <c r="AL3393" s="99"/>
      <c r="AM3393" s="97" t="str">
        <f t="shared" si="176"/>
        <v/>
      </c>
    </row>
    <row r="3394" spans="10:39" x14ac:dyDescent="0.25">
      <c r="J3394" s="59">
        <f>'Inventory Ref Sheet'!AK3394</f>
        <v>0</v>
      </c>
      <c r="K3394" s="59">
        <f>'Inventory Ref Sheet'!AL3394</f>
        <v>0</v>
      </c>
      <c r="L3394" s="59">
        <f>'Inventory Ref Sheet'!AM3394</f>
        <v>0</v>
      </c>
      <c r="M3394" s="59">
        <f>'Inventory Ref Sheet'!AP3394</f>
        <v>0</v>
      </c>
      <c r="N3394" s="59">
        <f>'Inventory Ref Sheet'!AQ3394</f>
        <v>0</v>
      </c>
      <c r="O3394" s="100" t="str">
        <f ca="1">IF('Inventory Ref Sheet'!AS3394&gt;0,YEAR(TODAY())-'Inventory Ref Sheet'!AS3394,"")</f>
        <v/>
      </c>
      <c r="P3394" s="95">
        <f>'Inventory Ref Sheet'!AU3394</f>
        <v>0</v>
      </c>
      <c r="Q3394" s="60">
        <f>'Inventory Ref Sheet'!AV3394</f>
        <v>0</v>
      </c>
      <c r="R3394" s="61"/>
      <c r="S3394" s="100" t="str">
        <f t="shared" si="174"/>
        <v/>
      </c>
      <c r="T3394" s="59">
        <f>'Inventory Ref Sheet'!M3394</f>
        <v>0</v>
      </c>
      <c r="U3394" s="102">
        <f>'Inventory Ref Sheet'!N3394</f>
        <v>0</v>
      </c>
      <c r="V3394" s="59">
        <f>'Inventory Ref Sheet'!O3394</f>
        <v>0</v>
      </c>
      <c r="W3394" s="59">
        <f>'Inventory Ref Sheet'!R3394</f>
        <v>0</v>
      </c>
      <c r="X3394" s="59">
        <f>'Inventory Ref Sheet'!S3394</f>
        <v>0</v>
      </c>
      <c r="Y3394" s="100" t="str">
        <f ca="1">IF('Inventory Ref Sheet'!U3394&gt;0,YEAR(TODAY())-'Inventory Ref Sheet'!U3394,"")</f>
        <v/>
      </c>
      <c r="Z3394" s="95">
        <f>'Inventory Ref Sheet'!W3394</f>
        <v>0</v>
      </c>
      <c r="AA3394" s="60">
        <f>'Inventory Ref Sheet'!X3394</f>
        <v>0</v>
      </c>
      <c r="AB3394" s="61"/>
      <c r="AC3394" s="97" t="str">
        <f t="shared" si="175"/>
        <v/>
      </c>
      <c r="AD3394" s="59">
        <f>'Inventory Ref Sheet'!Y3394</f>
        <v>0</v>
      </c>
      <c r="AE3394" s="59">
        <f>'Inventory Ref Sheet'!Z3394</f>
        <v>0</v>
      </c>
      <c r="AF3394" s="102">
        <f>'Inventory Ref Sheet'!AA3394</f>
        <v>0</v>
      </c>
      <c r="AG3394" s="59">
        <f>'Inventory Ref Sheet'!AD3394</f>
        <v>0</v>
      </c>
      <c r="AH3394" s="59">
        <f>'Inventory Ref Sheet'!AE3394</f>
        <v>0</v>
      </c>
      <c r="AI3394" s="100" t="str">
        <f ca="1">IF('Inventory Ref Sheet'!AG3394&gt;0,YEAR(TODAY())-'Inventory Ref Sheet'!AG3394,"")</f>
        <v/>
      </c>
      <c r="AJ3394" s="99"/>
      <c r="AK3394" s="60">
        <f>'Inventory Ref Sheet'!AJ3394</f>
        <v>0</v>
      </c>
      <c r="AL3394" s="99"/>
      <c r="AM3394" s="97" t="str">
        <f t="shared" si="176"/>
        <v/>
      </c>
    </row>
    <row r="3395" spans="10:39" x14ac:dyDescent="0.25">
      <c r="J3395" s="59">
        <f>'Inventory Ref Sheet'!AK3395</f>
        <v>0</v>
      </c>
      <c r="K3395" s="59">
        <f>'Inventory Ref Sheet'!AL3395</f>
        <v>0</v>
      </c>
      <c r="L3395" s="59">
        <f>'Inventory Ref Sheet'!AM3395</f>
        <v>0</v>
      </c>
      <c r="M3395" s="59">
        <f>'Inventory Ref Sheet'!AP3395</f>
        <v>0</v>
      </c>
      <c r="N3395" s="59">
        <f>'Inventory Ref Sheet'!AQ3395</f>
        <v>0</v>
      </c>
      <c r="O3395" s="100" t="str">
        <f ca="1">IF('Inventory Ref Sheet'!AS3395&gt;0,YEAR(TODAY())-'Inventory Ref Sheet'!AS3395,"")</f>
        <v/>
      </c>
      <c r="P3395" s="95">
        <f>'Inventory Ref Sheet'!AU3395</f>
        <v>0</v>
      </c>
      <c r="Q3395" s="60">
        <f>'Inventory Ref Sheet'!AV3395</f>
        <v>0</v>
      </c>
      <c r="R3395" s="61"/>
      <c r="S3395" s="100" t="str">
        <f t="shared" si="174"/>
        <v/>
      </c>
      <c r="T3395" s="59">
        <f>'Inventory Ref Sheet'!M3395</f>
        <v>0</v>
      </c>
      <c r="U3395" s="102">
        <f>'Inventory Ref Sheet'!N3395</f>
        <v>0</v>
      </c>
      <c r="V3395" s="59">
        <f>'Inventory Ref Sheet'!O3395</f>
        <v>0</v>
      </c>
      <c r="W3395" s="59">
        <f>'Inventory Ref Sheet'!R3395</f>
        <v>0</v>
      </c>
      <c r="X3395" s="59">
        <f>'Inventory Ref Sheet'!S3395</f>
        <v>0</v>
      </c>
      <c r="Y3395" s="100" t="str">
        <f ca="1">IF('Inventory Ref Sheet'!U3395&gt;0,YEAR(TODAY())-'Inventory Ref Sheet'!U3395,"")</f>
        <v/>
      </c>
      <c r="Z3395" s="95">
        <f>'Inventory Ref Sheet'!W3395</f>
        <v>0</v>
      </c>
      <c r="AA3395" s="60">
        <f>'Inventory Ref Sheet'!X3395</f>
        <v>0</v>
      </c>
      <c r="AB3395" s="61"/>
      <c r="AC3395" s="97" t="str">
        <f t="shared" si="175"/>
        <v/>
      </c>
      <c r="AD3395" s="59">
        <f>'Inventory Ref Sheet'!Y3395</f>
        <v>0</v>
      </c>
      <c r="AE3395" s="59">
        <f>'Inventory Ref Sheet'!Z3395</f>
        <v>0</v>
      </c>
      <c r="AF3395" s="102">
        <f>'Inventory Ref Sheet'!AA3395</f>
        <v>0</v>
      </c>
      <c r="AG3395" s="59">
        <f>'Inventory Ref Sheet'!AD3395</f>
        <v>0</v>
      </c>
      <c r="AH3395" s="59">
        <f>'Inventory Ref Sheet'!AE3395</f>
        <v>0</v>
      </c>
      <c r="AI3395" s="100" t="str">
        <f ca="1">IF('Inventory Ref Sheet'!AG3395&gt;0,YEAR(TODAY())-'Inventory Ref Sheet'!AG3395,"")</f>
        <v/>
      </c>
      <c r="AJ3395" s="99"/>
      <c r="AK3395" s="60">
        <f>'Inventory Ref Sheet'!AJ3395</f>
        <v>0</v>
      </c>
      <c r="AL3395" s="99"/>
      <c r="AM3395" s="97" t="str">
        <f t="shared" si="176"/>
        <v/>
      </c>
    </row>
    <row r="3396" spans="10:39" x14ac:dyDescent="0.25">
      <c r="J3396" s="59">
        <f>'Inventory Ref Sheet'!AK3396</f>
        <v>0</v>
      </c>
      <c r="K3396" s="59">
        <f>'Inventory Ref Sheet'!AL3396</f>
        <v>0</v>
      </c>
      <c r="L3396" s="59">
        <f>'Inventory Ref Sheet'!AM3396</f>
        <v>0</v>
      </c>
      <c r="M3396" s="59">
        <f>'Inventory Ref Sheet'!AP3396</f>
        <v>0</v>
      </c>
      <c r="N3396" s="59">
        <f>'Inventory Ref Sheet'!AQ3396</f>
        <v>0</v>
      </c>
      <c r="O3396" s="100" t="str">
        <f ca="1">IF('Inventory Ref Sheet'!AS3396&gt;0,YEAR(TODAY())-'Inventory Ref Sheet'!AS3396,"")</f>
        <v/>
      </c>
      <c r="P3396" s="95">
        <f>'Inventory Ref Sheet'!AU3396</f>
        <v>0</v>
      </c>
      <c r="Q3396" s="60">
        <f>'Inventory Ref Sheet'!AV3396</f>
        <v>0</v>
      </c>
      <c r="R3396" s="61"/>
      <c r="S3396" s="100" t="str">
        <f t="shared" si="174"/>
        <v/>
      </c>
      <c r="T3396" s="59">
        <f>'Inventory Ref Sheet'!M3396</f>
        <v>0</v>
      </c>
      <c r="U3396" s="102">
        <f>'Inventory Ref Sheet'!N3396</f>
        <v>0</v>
      </c>
      <c r="V3396" s="59">
        <f>'Inventory Ref Sheet'!O3396</f>
        <v>0</v>
      </c>
      <c r="W3396" s="59">
        <f>'Inventory Ref Sheet'!R3396</f>
        <v>0</v>
      </c>
      <c r="X3396" s="59">
        <f>'Inventory Ref Sheet'!S3396</f>
        <v>0</v>
      </c>
      <c r="Y3396" s="100" t="str">
        <f ca="1">IF('Inventory Ref Sheet'!U3396&gt;0,YEAR(TODAY())-'Inventory Ref Sheet'!U3396,"")</f>
        <v/>
      </c>
      <c r="Z3396" s="95">
        <f>'Inventory Ref Sheet'!W3396</f>
        <v>0</v>
      </c>
      <c r="AA3396" s="60">
        <f>'Inventory Ref Sheet'!X3396</f>
        <v>0</v>
      </c>
      <c r="AB3396" s="61"/>
      <c r="AC3396" s="97" t="str">
        <f t="shared" si="175"/>
        <v/>
      </c>
      <c r="AD3396" s="59">
        <f>'Inventory Ref Sheet'!Y3396</f>
        <v>0</v>
      </c>
      <c r="AE3396" s="59">
        <f>'Inventory Ref Sheet'!Z3396</f>
        <v>0</v>
      </c>
      <c r="AF3396" s="102">
        <f>'Inventory Ref Sheet'!AA3396</f>
        <v>0</v>
      </c>
      <c r="AG3396" s="59">
        <f>'Inventory Ref Sheet'!AD3396</f>
        <v>0</v>
      </c>
      <c r="AH3396" s="59">
        <f>'Inventory Ref Sheet'!AE3396</f>
        <v>0</v>
      </c>
      <c r="AI3396" s="100" t="str">
        <f ca="1">IF('Inventory Ref Sheet'!AG3396&gt;0,YEAR(TODAY())-'Inventory Ref Sheet'!AG3396,"")</f>
        <v/>
      </c>
      <c r="AJ3396" s="99"/>
      <c r="AK3396" s="60">
        <f>'Inventory Ref Sheet'!AJ3396</f>
        <v>0</v>
      </c>
      <c r="AL3396" s="99"/>
      <c r="AM3396" s="97" t="str">
        <f t="shared" si="176"/>
        <v/>
      </c>
    </row>
    <row r="3397" spans="10:39" x14ac:dyDescent="0.25">
      <c r="J3397" s="59">
        <f>'Inventory Ref Sheet'!AK3397</f>
        <v>0</v>
      </c>
      <c r="K3397" s="59">
        <f>'Inventory Ref Sheet'!AL3397</f>
        <v>0</v>
      </c>
      <c r="L3397" s="59">
        <f>'Inventory Ref Sheet'!AM3397</f>
        <v>0</v>
      </c>
      <c r="M3397" s="59">
        <f>'Inventory Ref Sheet'!AP3397</f>
        <v>0</v>
      </c>
      <c r="N3397" s="59">
        <f>'Inventory Ref Sheet'!AQ3397</f>
        <v>0</v>
      </c>
      <c r="O3397" s="100" t="str">
        <f ca="1">IF('Inventory Ref Sheet'!AS3397&gt;0,YEAR(TODAY())-'Inventory Ref Sheet'!AS3397,"")</f>
        <v/>
      </c>
      <c r="P3397" s="95">
        <f>'Inventory Ref Sheet'!AU3397</f>
        <v>0</v>
      </c>
      <c r="Q3397" s="60">
        <f>'Inventory Ref Sheet'!AV3397</f>
        <v>0</v>
      </c>
      <c r="R3397" s="61"/>
      <c r="S3397" s="100" t="str">
        <f t="shared" si="174"/>
        <v/>
      </c>
      <c r="T3397" s="59">
        <f>'Inventory Ref Sheet'!M3397</f>
        <v>0</v>
      </c>
      <c r="U3397" s="102">
        <f>'Inventory Ref Sheet'!N3397</f>
        <v>0</v>
      </c>
      <c r="V3397" s="59">
        <f>'Inventory Ref Sheet'!O3397</f>
        <v>0</v>
      </c>
      <c r="W3397" s="59">
        <f>'Inventory Ref Sheet'!R3397</f>
        <v>0</v>
      </c>
      <c r="X3397" s="59">
        <f>'Inventory Ref Sheet'!S3397</f>
        <v>0</v>
      </c>
      <c r="Y3397" s="100" t="str">
        <f ca="1">IF('Inventory Ref Sheet'!U3397&gt;0,YEAR(TODAY())-'Inventory Ref Sheet'!U3397,"")</f>
        <v/>
      </c>
      <c r="Z3397" s="95">
        <f>'Inventory Ref Sheet'!W3397</f>
        <v>0</v>
      </c>
      <c r="AA3397" s="60">
        <f>'Inventory Ref Sheet'!X3397</f>
        <v>0</v>
      </c>
      <c r="AB3397" s="61"/>
      <c r="AC3397" s="97" t="str">
        <f t="shared" si="175"/>
        <v/>
      </c>
      <c r="AD3397" s="59">
        <f>'Inventory Ref Sheet'!Y3397</f>
        <v>0</v>
      </c>
      <c r="AE3397" s="59">
        <f>'Inventory Ref Sheet'!Z3397</f>
        <v>0</v>
      </c>
      <c r="AF3397" s="102">
        <f>'Inventory Ref Sheet'!AA3397</f>
        <v>0</v>
      </c>
      <c r="AG3397" s="59">
        <f>'Inventory Ref Sheet'!AD3397</f>
        <v>0</v>
      </c>
      <c r="AH3397" s="59">
        <f>'Inventory Ref Sheet'!AE3397</f>
        <v>0</v>
      </c>
      <c r="AI3397" s="100" t="str">
        <f ca="1">IF('Inventory Ref Sheet'!AG3397&gt;0,YEAR(TODAY())-'Inventory Ref Sheet'!AG3397,"")</f>
        <v/>
      </c>
      <c r="AJ3397" s="99"/>
      <c r="AK3397" s="60">
        <f>'Inventory Ref Sheet'!AJ3397</f>
        <v>0</v>
      </c>
      <c r="AL3397" s="99"/>
      <c r="AM3397" s="97" t="str">
        <f t="shared" si="176"/>
        <v/>
      </c>
    </row>
    <row r="3398" spans="10:39" x14ac:dyDescent="0.25">
      <c r="J3398" s="59">
        <f>'Inventory Ref Sheet'!AK3398</f>
        <v>0</v>
      </c>
      <c r="K3398" s="59">
        <f>'Inventory Ref Sheet'!AL3398</f>
        <v>0</v>
      </c>
      <c r="L3398" s="59">
        <f>'Inventory Ref Sheet'!AM3398</f>
        <v>0</v>
      </c>
      <c r="M3398" s="59">
        <f>'Inventory Ref Sheet'!AP3398</f>
        <v>0</v>
      </c>
      <c r="N3398" s="59">
        <f>'Inventory Ref Sheet'!AQ3398</f>
        <v>0</v>
      </c>
      <c r="O3398" s="100" t="str">
        <f ca="1">IF('Inventory Ref Sheet'!AS3398&gt;0,YEAR(TODAY())-'Inventory Ref Sheet'!AS3398,"")</f>
        <v/>
      </c>
      <c r="P3398" s="95">
        <f>'Inventory Ref Sheet'!AU3398</f>
        <v>0</v>
      </c>
      <c r="Q3398" s="60">
        <f>'Inventory Ref Sheet'!AV3398</f>
        <v>0</v>
      </c>
      <c r="R3398" s="61"/>
      <c r="S3398" s="100" t="str">
        <f t="shared" ref="S3398:S3461" si="177">IF(ISTEXT(J3398),IF(O3398&gt;=R3398,"Yes","No"),"")</f>
        <v/>
      </c>
      <c r="T3398" s="59">
        <f>'Inventory Ref Sheet'!M3398</f>
        <v>0</v>
      </c>
      <c r="U3398" s="102">
        <f>'Inventory Ref Sheet'!N3398</f>
        <v>0</v>
      </c>
      <c r="V3398" s="59">
        <f>'Inventory Ref Sheet'!O3398</f>
        <v>0</v>
      </c>
      <c r="W3398" s="59">
        <f>'Inventory Ref Sheet'!R3398</f>
        <v>0</v>
      </c>
      <c r="X3398" s="59">
        <f>'Inventory Ref Sheet'!S3398</f>
        <v>0</v>
      </c>
      <c r="Y3398" s="100" t="str">
        <f ca="1">IF('Inventory Ref Sheet'!U3398&gt;0,YEAR(TODAY())-'Inventory Ref Sheet'!U3398,"")</f>
        <v/>
      </c>
      <c r="Z3398" s="95">
        <f>'Inventory Ref Sheet'!W3398</f>
        <v>0</v>
      </c>
      <c r="AA3398" s="60">
        <f>'Inventory Ref Sheet'!X3398</f>
        <v>0</v>
      </c>
      <c r="AB3398" s="61"/>
      <c r="AC3398" s="97" t="str">
        <f t="shared" si="175"/>
        <v/>
      </c>
      <c r="AD3398" s="59">
        <f>'Inventory Ref Sheet'!Y3398</f>
        <v>0</v>
      </c>
      <c r="AE3398" s="59">
        <f>'Inventory Ref Sheet'!Z3398</f>
        <v>0</v>
      </c>
      <c r="AF3398" s="102">
        <f>'Inventory Ref Sheet'!AA3398</f>
        <v>0</v>
      </c>
      <c r="AG3398" s="59">
        <f>'Inventory Ref Sheet'!AD3398</f>
        <v>0</v>
      </c>
      <c r="AH3398" s="59">
        <f>'Inventory Ref Sheet'!AE3398</f>
        <v>0</v>
      </c>
      <c r="AI3398" s="100" t="str">
        <f ca="1">IF('Inventory Ref Sheet'!AG3398&gt;0,YEAR(TODAY())-'Inventory Ref Sheet'!AG3398,"")</f>
        <v/>
      </c>
      <c r="AJ3398" s="99"/>
      <c r="AK3398" s="60">
        <f>'Inventory Ref Sheet'!AJ3398</f>
        <v>0</v>
      </c>
      <c r="AL3398" s="99"/>
      <c r="AM3398" s="97" t="str">
        <f t="shared" si="176"/>
        <v/>
      </c>
    </row>
    <row r="3399" spans="10:39" x14ac:dyDescent="0.25">
      <c r="J3399" s="59">
        <f>'Inventory Ref Sheet'!AK3399</f>
        <v>0</v>
      </c>
      <c r="K3399" s="59">
        <f>'Inventory Ref Sheet'!AL3399</f>
        <v>0</v>
      </c>
      <c r="L3399" s="59">
        <f>'Inventory Ref Sheet'!AM3399</f>
        <v>0</v>
      </c>
      <c r="M3399" s="59">
        <f>'Inventory Ref Sheet'!AP3399</f>
        <v>0</v>
      </c>
      <c r="N3399" s="59">
        <f>'Inventory Ref Sheet'!AQ3399</f>
        <v>0</v>
      </c>
      <c r="O3399" s="100" t="str">
        <f ca="1">IF('Inventory Ref Sheet'!AS3399&gt;0,YEAR(TODAY())-'Inventory Ref Sheet'!AS3399,"")</f>
        <v/>
      </c>
      <c r="P3399" s="95">
        <f>'Inventory Ref Sheet'!AU3399</f>
        <v>0</v>
      </c>
      <c r="Q3399" s="60">
        <f>'Inventory Ref Sheet'!AV3399</f>
        <v>0</v>
      </c>
      <c r="R3399" s="61"/>
      <c r="S3399" s="100" t="str">
        <f t="shared" si="177"/>
        <v/>
      </c>
      <c r="T3399" s="59">
        <f>'Inventory Ref Sheet'!M3399</f>
        <v>0</v>
      </c>
      <c r="U3399" s="102">
        <f>'Inventory Ref Sheet'!N3399</f>
        <v>0</v>
      </c>
      <c r="V3399" s="59">
        <f>'Inventory Ref Sheet'!O3399</f>
        <v>0</v>
      </c>
      <c r="W3399" s="59">
        <f>'Inventory Ref Sheet'!R3399</f>
        <v>0</v>
      </c>
      <c r="X3399" s="59">
        <f>'Inventory Ref Sheet'!S3399</f>
        <v>0</v>
      </c>
      <c r="Y3399" s="100" t="str">
        <f ca="1">IF('Inventory Ref Sheet'!U3399&gt;0,YEAR(TODAY())-'Inventory Ref Sheet'!U3399,"")</f>
        <v/>
      </c>
      <c r="Z3399" s="95">
        <f>'Inventory Ref Sheet'!W3399</f>
        <v>0</v>
      </c>
      <c r="AA3399" s="60">
        <f>'Inventory Ref Sheet'!X3399</f>
        <v>0</v>
      </c>
      <c r="AB3399" s="61"/>
      <c r="AC3399" s="97" t="str">
        <f t="shared" si="175"/>
        <v/>
      </c>
      <c r="AD3399" s="59">
        <f>'Inventory Ref Sheet'!Y3399</f>
        <v>0</v>
      </c>
      <c r="AE3399" s="59">
        <f>'Inventory Ref Sheet'!Z3399</f>
        <v>0</v>
      </c>
      <c r="AF3399" s="102">
        <f>'Inventory Ref Sheet'!AA3399</f>
        <v>0</v>
      </c>
      <c r="AG3399" s="59">
        <f>'Inventory Ref Sheet'!AD3399</f>
        <v>0</v>
      </c>
      <c r="AH3399" s="59">
        <f>'Inventory Ref Sheet'!AE3399</f>
        <v>0</v>
      </c>
      <c r="AI3399" s="100" t="str">
        <f ca="1">IF('Inventory Ref Sheet'!AG3399&gt;0,YEAR(TODAY())-'Inventory Ref Sheet'!AG3399,"")</f>
        <v/>
      </c>
      <c r="AJ3399" s="99"/>
      <c r="AK3399" s="60">
        <f>'Inventory Ref Sheet'!AJ3399</f>
        <v>0</v>
      </c>
      <c r="AL3399" s="99"/>
      <c r="AM3399" s="97" t="str">
        <f t="shared" si="176"/>
        <v/>
      </c>
    </row>
    <row r="3400" spans="10:39" x14ac:dyDescent="0.25">
      <c r="J3400" s="59">
        <f>'Inventory Ref Sheet'!AK3400</f>
        <v>0</v>
      </c>
      <c r="K3400" s="59">
        <f>'Inventory Ref Sheet'!AL3400</f>
        <v>0</v>
      </c>
      <c r="L3400" s="59">
        <f>'Inventory Ref Sheet'!AM3400</f>
        <v>0</v>
      </c>
      <c r="M3400" s="59">
        <f>'Inventory Ref Sheet'!AP3400</f>
        <v>0</v>
      </c>
      <c r="N3400" s="59">
        <f>'Inventory Ref Sheet'!AQ3400</f>
        <v>0</v>
      </c>
      <c r="O3400" s="100" t="str">
        <f ca="1">IF('Inventory Ref Sheet'!AS3400&gt;0,YEAR(TODAY())-'Inventory Ref Sheet'!AS3400,"")</f>
        <v/>
      </c>
      <c r="P3400" s="95">
        <f>'Inventory Ref Sheet'!AU3400</f>
        <v>0</v>
      </c>
      <c r="Q3400" s="60">
        <f>'Inventory Ref Sheet'!AV3400</f>
        <v>0</v>
      </c>
      <c r="R3400" s="61"/>
      <c r="S3400" s="100" t="str">
        <f t="shared" si="177"/>
        <v/>
      </c>
      <c r="T3400" s="59">
        <f>'Inventory Ref Sheet'!M3400</f>
        <v>0</v>
      </c>
      <c r="U3400" s="102">
        <f>'Inventory Ref Sheet'!N3400</f>
        <v>0</v>
      </c>
      <c r="V3400" s="59">
        <f>'Inventory Ref Sheet'!O3400</f>
        <v>0</v>
      </c>
      <c r="W3400" s="59">
        <f>'Inventory Ref Sheet'!R3400</f>
        <v>0</v>
      </c>
      <c r="X3400" s="59">
        <f>'Inventory Ref Sheet'!S3400</f>
        <v>0</v>
      </c>
      <c r="Y3400" s="100" t="str">
        <f ca="1">IF('Inventory Ref Sheet'!U3400&gt;0,YEAR(TODAY())-'Inventory Ref Sheet'!U3400,"")</f>
        <v/>
      </c>
      <c r="Z3400" s="95">
        <f>'Inventory Ref Sheet'!W3400</f>
        <v>0</v>
      </c>
      <c r="AA3400" s="60">
        <f>'Inventory Ref Sheet'!X3400</f>
        <v>0</v>
      </c>
      <c r="AB3400" s="61"/>
      <c r="AC3400" s="97" t="str">
        <f t="shared" si="175"/>
        <v/>
      </c>
      <c r="AD3400" s="59">
        <f>'Inventory Ref Sheet'!Y3400</f>
        <v>0</v>
      </c>
      <c r="AE3400" s="59">
        <f>'Inventory Ref Sheet'!Z3400</f>
        <v>0</v>
      </c>
      <c r="AF3400" s="102">
        <f>'Inventory Ref Sheet'!AA3400</f>
        <v>0</v>
      </c>
      <c r="AG3400" s="59">
        <f>'Inventory Ref Sheet'!AD3400</f>
        <v>0</v>
      </c>
      <c r="AH3400" s="59">
        <f>'Inventory Ref Sheet'!AE3400</f>
        <v>0</v>
      </c>
      <c r="AI3400" s="100" t="str">
        <f ca="1">IF('Inventory Ref Sheet'!AG3400&gt;0,YEAR(TODAY())-'Inventory Ref Sheet'!AG3400,"")</f>
        <v/>
      </c>
      <c r="AJ3400" s="99"/>
      <c r="AK3400" s="60">
        <f>'Inventory Ref Sheet'!AJ3400</f>
        <v>0</v>
      </c>
      <c r="AL3400" s="99"/>
      <c r="AM3400" s="97" t="str">
        <f t="shared" si="176"/>
        <v/>
      </c>
    </row>
    <row r="3401" spans="10:39" x14ac:dyDescent="0.25">
      <c r="J3401" s="59">
        <f>'Inventory Ref Sheet'!AK3401</f>
        <v>0</v>
      </c>
      <c r="K3401" s="59">
        <f>'Inventory Ref Sheet'!AL3401</f>
        <v>0</v>
      </c>
      <c r="L3401" s="59">
        <f>'Inventory Ref Sheet'!AM3401</f>
        <v>0</v>
      </c>
      <c r="M3401" s="59">
        <f>'Inventory Ref Sheet'!AP3401</f>
        <v>0</v>
      </c>
      <c r="N3401" s="59">
        <f>'Inventory Ref Sheet'!AQ3401</f>
        <v>0</v>
      </c>
      <c r="O3401" s="100" t="str">
        <f ca="1">IF('Inventory Ref Sheet'!AS3401&gt;0,YEAR(TODAY())-'Inventory Ref Sheet'!AS3401,"")</f>
        <v/>
      </c>
      <c r="P3401" s="95">
        <f>'Inventory Ref Sheet'!AU3401</f>
        <v>0</v>
      </c>
      <c r="Q3401" s="60">
        <f>'Inventory Ref Sheet'!AV3401</f>
        <v>0</v>
      </c>
      <c r="R3401" s="61"/>
      <c r="S3401" s="100" t="str">
        <f t="shared" si="177"/>
        <v/>
      </c>
      <c r="T3401" s="59">
        <f>'Inventory Ref Sheet'!M3401</f>
        <v>0</v>
      </c>
      <c r="U3401" s="102">
        <f>'Inventory Ref Sheet'!N3401</f>
        <v>0</v>
      </c>
      <c r="V3401" s="59">
        <f>'Inventory Ref Sheet'!O3401</f>
        <v>0</v>
      </c>
      <c r="W3401" s="59">
        <f>'Inventory Ref Sheet'!R3401</f>
        <v>0</v>
      </c>
      <c r="X3401" s="59">
        <f>'Inventory Ref Sheet'!S3401</f>
        <v>0</v>
      </c>
      <c r="Y3401" s="100" t="str">
        <f ca="1">IF('Inventory Ref Sheet'!U3401&gt;0,YEAR(TODAY())-'Inventory Ref Sheet'!U3401,"")</f>
        <v/>
      </c>
      <c r="Z3401" s="95">
        <f>'Inventory Ref Sheet'!W3401</f>
        <v>0</v>
      </c>
      <c r="AA3401" s="60">
        <f>'Inventory Ref Sheet'!X3401</f>
        <v>0</v>
      </c>
      <c r="AB3401" s="61"/>
      <c r="AC3401" s="97" t="str">
        <f t="shared" si="175"/>
        <v/>
      </c>
      <c r="AD3401" s="59">
        <f>'Inventory Ref Sheet'!Y3401</f>
        <v>0</v>
      </c>
      <c r="AE3401" s="59">
        <f>'Inventory Ref Sheet'!Z3401</f>
        <v>0</v>
      </c>
      <c r="AF3401" s="102">
        <f>'Inventory Ref Sheet'!AA3401</f>
        <v>0</v>
      </c>
      <c r="AG3401" s="59">
        <f>'Inventory Ref Sheet'!AD3401</f>
        <v>0</v>
      </c>
      <c r="AH3401" s="59">
        <f>'Inventory Ref Sheet'!AE3401</f>
        <v>0</v>
      </c>
      <c r="AI3401" s="100" t="str">
        <f ca="1">IF('Inventory Ref Sheet'!AG3401&gt;0,YEAR(TODAY())-'Inventory Ref Sheet'!AG3401,"")</f>
        <v/>
      </c>
      <c r="AJ3401" s="99"/>
      <c r="AK3401" s="60">
        <f>'Inventory Ref Sheet'!AJ3401</f>
        <v>0</v>
      </c>
      <c r="AL3401" s="99"/>
      <c r="AM3401" s="97" t="str">
        <f t="shared" si="176"/>
        <v/>
      </c>
    </row>
    <row r="3402" spans="10:39" x14ac:dyDescent="0.25">
      <c r="J3402" s="59">
        <f>'Inventory Ref Sheet'!AK3402</f>
        <v>0</v>
      </c>
      <c r="K3402" s="59">
        <f>'Inventory Ref Sheet'!AL3402</f>
        <v>0</v>
      </c>
      <c r="L3402" s="59">
        <f>'Inventory Ref Sheet'!AM3402</f>
        <v>0</v>
      </c>
      <c r="M3402" s="59">
        <f>'Inventory Ref Sheet'!AP3402</f>
        <v>0</v>
      </c>
      <c r="N3402" s="59">
        <f>'Inventory Ref Sheet'!AQ3402</f>
        <v>0</v>
      </c>
      <c r="O3402" s="100" t="str">
        <f ca="1">IF('Inventory Ref Sheet'!AS3402&gt;0,YEAR(TODAY())-'Inventory Ref Sheet'!AS3402,"")</f>
        <v/>
      </c>
      <c r="P3402" s="95">
        <f>'Inventory Ref Sheet'!AU3402</f>
        <v>0</v>
      </c>
      <c r="Q3402" s="60">
        <f>'Inventory Ref Sheet'!AV3402</f>
        <v>0</v>
      </c>
      <c r="R3402" s="61"/>
      <c r="S3402" s="100" t="str">
        <f t="shared" si="177"/>
        <v/>
      </c>
      <c r="T3402" s="59">
        <f>'Inventory Ref Sheet'!M3402</f>
        <v>0</v>
      </c>
      <c r="U3402" s="102">
        <f>'Inventory Ref Sheet'!N3402</f>
        <v>0</v>
      </c>
      <c r="V3402" s="59">
        <f>'Inventory Ref Sheet'!O3402</f>
        <v>0</v>
      </c>
      <c r="W3402" s="59">
        <f>'Inventory Ref Sheet'!R3402</f>
        <v>0</v>
      </c>
      <c r="X3402" s="59">
        <f>'Inventory Ref Sheet'!S3402</f>
        <v>0</v>
      </c>
      <c r="Y3402" s="100" t="str">
        <f ca="1">IF('Inventory Ref Sheet'!U3402&gt;0,YEAR(TODAY())-'Inventory Ref Sheet'!U3402,"")</f>
        <v/>
      </c>
      <c r="Z3402" s="95">
        <f>'Inventory Ref Sheet'!W3402</f>
        <v>0</v>
      </c>
      <c r="AA3402" s="60">
        <f>'Inventory Ref Sheet'!X3402</f>
        <v>0</v>
      </c>
      <c r="AB3402" s="61"/>
      <c r="AC3402" s="97" t="str">
        <f t="shared" si="175"/>
        <v/>
      </c>
      <c r="AD3402" s="59">
        <f>'Inventory Ref Sheet'!Y3402</f>
        <v>0</v>
      </c>
      <c r="AE3402" s="59">
        <f>'Inventory Ref Sheet'!Z3402</f>
        <v>0</v>
      </c>
      <c r="AF3402" s="102">
        <f>'Inventory Ref Sheet'!AA3402</f>
        <v>0</v>
      </c>
      <c r="AG3402" s="59">
        <f>'Inventory Ref Sheet'!AD3402</f>
        <v>0</v>
      </c>
      <c r="AH3402" s="59">
        <f>'Inventory Ref Sheet'!AE3402</f>
        <v>0</v>
      </c>
      <c r="AI3402" s="100" t="str">
        <f ca="1">IF('Inventory Ref Sheet'!AG3402&gt;0,YEAR(TODAY())-'Inventory Ref Sheet'!AG3402,"")</f>
        <v/>
      </c>
      <c r="AJ3402" s="99"/>
      <c r="AK3402" s="60">
        <f>'Inventory Ref Sheet'!AJ3402</f>
        <v>0</v>
      </c>
      <c r="AL3402" s="99"/>
      <c r="AM3402" s="97" t="str">
        <f t="shared" si="176"/>
        <v/>
      </c>
    </row>
    <row r="3403" spans="10:39" x14ac:dyDescent="0.25">
      <c r="J3403" s="59">
        <f>'Inventory Ref Sheet'!AK3403</f>
        <v>0</v>
      </c>
      <c r="K3403" s="59">
        <f>'Inventory Ref Sheet'!AL3403</f>
        <v>0</v>
      </c>
      <c r="L3403" s="59">
        <f>'Inventory Ref Sheet'!AM3403</f>
        <v>0</v>
      </c>
      <c r="M3403" s="59">
        <f>'Inventory Ref Sheet'!AP3403</f>
        <v>0</v>
      </c>
      <c r="N3403" s="59">
        <f>'Inventory Ref Sheet'!AQ3403</f>
        <v>0</v>
      </c>
      <c r="O3403" s="100" t="str">
        <f ca="1">IF('Inventory Ref Sheet'!AS3403&gt;0,YEAR(TODAY())-'Inventory Ref Sheet'!AS3403,"")</f>
        <v/>
      </c>
      <c r="P3403" s="95">
        <f>'Inventory Ref Sheet'!AU3403</f>
        <v>0</v>
      </c>
      <c r="Q3403" s="60">
        <f>'Inventory Ref Sheet'!AV3403</f>
        <v>0</v>
      </c>
      <c r="R3403" s="61"/>
      <c r="S3403" s="100" t="str">
        <f t="shared" si="177"/>
        <v/>
      </c>
      <c r="T3403" s="59">
        <f>'Inventory Ref Sheet'!M3403</f>
        <v>0</v>
      </c>
      <c r="U3403" s="102">
        <f>'Inventory Ref Sheet'!N3403</f>
        <v>0</v>
      </c>
      <c r="V3403" s="59">
        <f>'Inventory Ref Sheet'!O3403</f>
        <v>0</v>
      </c>
      <c r="W3403" s="59">
        <f>'Inventory Ref Sheet'!R3403</f>
        <v>0</v>
      </c>
      <c r="X3403" s="59">
        <f>'Inventory Ref Sheet'!S3403</f>
        <v>0</v>
      </c>
      <c r="Y3403" s="100" t="str">
        <f ca="1">IF('Inventory Ref Sheet'!U3403&gt;0,YEAR(TODAY())-'Inventory Ref Sheet'!U3403,"")</f>
        <v/>
      </c>
      <c r="Z3403" s="95">
        <f>'Inventory Ref Sheet'!W3403</f>
        <v>0</v>
      </c>
      <c r="AA3403" s="60">
        <f>'Inventory Ref Sheet'!X3403</f>
        <v>0</v>
      </c>
      <c r="AB3403" s="61"/>
      <c r="AC3403" s="97" t="str">
        <f t="shared" ref="AC3403:AC3466" si="178">IF(ISTEXT(T3403),IF(Y3403&gt;=AB3403,"Yes","No"),"")</f>
        <v/>
      </c>
      <c r="AD3403" s="59">
        <f>'Inventory Ref Sheet'!Y3403</f>
        <v>0</v>
      </c>
      <c r="AE3403" s="59">
        <f>'Inventory Ref Sheet'!Z3403</f>
        <v>0</v>
      </c>
      <c r="AF3403" s="102">
        <f>'Inventory Ref Sheet'!AA3403</f>
        <v>0</v>
      </c>
      <c r="AG3403" s="59">
        <f>'Inventory Ref Sheet'!AD3403</f>
        <v>0</v>
      </c>
      <c r="AH3403" s="59">
        <f>'Inventory Ref Sheet'!AE3403</f>
        <v>0</v>
      </c>
      <c r="AI3403" s="100" t="str">
        <f ca="1">IF('Inventory Ref Sheet'!AG3403&gt;0,YEAR(TODAY())-'Inventory Ref Sheet'!AG3403,"")</f>
        <v/>
      </c>
      <c r="AJ3403" s="99"/>
      <c r="AK3403" s="60">
        <f>'Inventory Ref Sheet'!AJ3403</f>
        <v>0</v>
      </c>
      <c r="AL3403" s="99"/>
      <c r="AM3403" s="97" t="str">
        <f t="shared" ref="AM3403:AM3466" si="179">IF(ISTEXT(AD3403),IF(AI3403&gt;=AL3403,"Yes","No"),"")</f>
        <v/>
      </c>
    </row>
    <row r="3404" spans="10:39" x14ac:dyDescent="0.25">
      <c r="J3404" s="59">
        <f>'Inventory Ref Sheet'!AK3404</f>
        <v>0</v>
      </c>
      <c r="K3404" s="59">
        <f>'Inventory Ref Sheet'!AL3404</f>
        <v>0</v>
      </c>
      <c r="L3404" s="59">
        <f>'Inventory Ref Sheet'!AM3404</f>
        <v>0</v>
      </c>
      <c r="M3404" s="59">
        <f>'Inventory Ref Sheet'!AP3404</f>
        <v>0</v>
      </c>
      <c r="N3404" s="59">
        <f>'Inventory Ref Sheet'!AQ3404</f>
        <v>0</v>
      </c>
      <c r="O3404" s="100" t="str">
        <f ca="1">IF('Inventory Ref Sheet'!AS3404&gt;0,YEAR(TODAY())-'Inventory Ref Sheet'!AS3404,"")</f>
        <v/>
      </c>
      <c r="P3404" s="95">
        <f>'Inventory Ref Sheet'!AU3404</f>
        <v>0</v>
      </c>
      <c r="Q3404" s="60">
        <f>'Inventory Ref Sheet'!AV3404</f>
        <v>0</v>
      </c>
      <c r="R3404" s="61"/>
      <c r="S3404" s="100" t="str">
        <f t="shared" si="177"/>
        <v/>
      </c>
      <c r="T3404" s="59">
        <f>'Inventory Ref Sheet'!M3404</f>
        <v>0</v>
      </c>
      <c r="U3404" s="102">
        <f>'Inventory Ref Sheet'!N3404</f>
        <v>0</v>
      </c>
      <c r="V3404" s="59">
        <f>'Inventory Ref Sheet'!O3404</f>
        <v>0</v>
      </c>
      <c r="W3404" s="59">
        <f>'Inventory Ref Sheet'!R3404</f>
        <v>0</v>
      </c>
      <c r="X3404" s="59">
        <f>'Inventory Ref Sheet'!S3404</f>
        <v>0</v>
      </c>
      <c r="Y3404" s="100" t="str">
        <f ca="1">IF('Inventory Ref Sheet'!U3404&gt;0,YEAR(TODAY())-'Inventory Ref Sheet'!U3404,"")</f>
        <v/>
      </c>
      <c r="Z3404" s="95">
        <f>'Inventory Ref Sheet'!W3404</f>
        <v>0</v>
      </c>
      <c r="AA3404" s="60">
        <f>'Inventory Ref Sheet'!X3404</f>
        <v>0</v>
      </c>
      <c r="AB3404" s="61"/>
      <c r="AC3404" s="97" t="str">
        <f t="shared" si="178"/>
        <v/>
      </c>
      <c r="AD3404" s="59">
        <f>'Inventory Ref Sheet'!Y3404</f>
        <v>0</v>
      </c>
      <c r="AE3404" s="59">
        <f>'Inventory Ref Sheet'!Z3404</f>
        <v>0</v>
      </c>
      <c r="AF3404" s="102">
        <f>'Inventory Ref Sheet'!AA3404</f>
        <v>0</v>
      </c>
      <c r="AG3404" s="59">
        <f>'Inventory Ref Sheet'!AD3404</f>
        <v>0</v>
      </c>
      <c r="AH3404" s="59">
        <f>'Inventory Ref Sheet'!AE3404</f>
        <v>0</v>
      </c>
      <c r="AI3404" s="100" t="str">
        <f ca="1">IF('Inventory Ref Sheet'!AG3404&gt;0,YEAR(TODAY())-'Inventory Ref Sheet'!AG3404,"")</f>
        <v/>
      </c>
      <c r="AJ3404" s="99"/>
      <c r="AK3404" s="60">
        <f>'Inventory Ref Sheet'!AJ3404</f>
        <v>0</v>
      </c>
      <c r="AL3404" s="99"/>
      <c r="AM3404" s="97" t="str">
        <f t="shared" si="179"/>
        <v/>
      </c>
    </row>
    <row r="3405" spans="10:39" x14ac:dyDescent="0.25">
      <c r="J3405" s="59">
        <f>'Inventory Ref Sheet'!AK3405</f>
        <v>0</v>
      </c>
      <c r="K3405" s="59">
        <f>'Inventory Ref Sheet'!AL3405</f>
        <v>0</v>
      </c>
      <c r="L3405" s="59">
        <f>'Inventory Ref Sheet'!AM3405</f>
        <v>0</v>
      </c>
      <c r="M3405" s="59">
        <f>'Inventory Ref Sheet'!AP3405</f>
        <v>0</v>
      </c>
      <c r="N3405" s="59">
        <f>'Inventory Ref Sheet'!AQ3405</f>
        <v>0</v>
      </c>
      <c r="O3405" s="100" t="str">
        <f ca="1">IF('Inventory Ref Sheet'!AS3405&gt;0,YEAR(TODAY())-'Inventory Ref Sheet'!AS3405,"")</f>
        <v/>
      </c>
      <c r="P3405" s="95">
        <f>'Inventory Ref Sheet'!AU3405</f>
        <v>0</v>
      </c>
      <c r="Q3405" s="60">
        <f>'Inventory Ref Sheet'!AV3405</f>
        <v>0</v>
      </c>
      <c r="R3405" s="61"/>
      <c r="S3405" s="100" t="str">
        <f t="shared" si="177"/>
        <v/>
      </c>
      <c r="T3405" s="59">
        <f>'Inventory Ref Sheet'!M3405</f>
        <v>0</v>
      </c>
      <c r="U3405" s="102">
        <f>'Inventory Ref Sheet'!N3405</f>
        <v>0</v>
      </c>
      <c r="V3405" s="59">
        <f>'Inventory Ref Sheet'!O3405</f>
        <v>0</v>
      </c>
      <c r="W3405" s="59">
        <f>'Inventory Ref Sheet'!R3405</f>
        <v>0</v>
      </c>
      <c r="X3405" s="59">
        <f>'Inventory Ref Sheet'!S3405</f>
        <v>0</v>
      </c>
      <c r="Y3405" s="100" t="str">
        <f ca="1">IF('Inventory Ref Sheet'!U3405&gt;0,YEAR(TODAY())-'Inventory Ref Sheet'!U3405,"")</f>
        <v/>
      </c>
      <c r="Z3405" s="95">
        <f>'Inventory Ref Sheet'!W3405</f>
        <v>0</v>
      </c>
      <c r="AA3405" s="60">
        <f>'Inventory Ref Sheet'!X3405</f>
        <v>0</v>
      </c>
      <c r="AB3405" s="61"/>
      <c r="AC3405" s="97" t="str">
        <f t="shared" si="178"/>
        <v/>
      </c>
      <c r="AD3405" s="59">
        <f>'Inventory Ref Sheet'!Y3405</f>
        <v>0</v>
      </c>
      <c r="AE3405" s="59">
        <f>'Inventory Ref Sheet'!Z3405</f>
        <v>0</v>
      </c>
      <c r="AF3405" s="102">
        <f>'Inventory Ref Sheet'!AA3405</f>
        <v>0</v>
      </c>
      <c r="AG3405" s="59">
        <f>'Inventory Ref Sheet'!AD3405</f>
        <v>0</v>
      </c>
      <c r="AH3405" s="59">
        <f>'Inventory Ref Sheet'!AE3405</f>
        <v>0</v>
      </c>
      <c r="AI3405" s="100" t="str">
        <f ca="1">IF('Inventory Ref Sheet'!AG3405&gt;0,YEAR(TODAY())-'Inventory Ref Sheet'!AG3405,"")</f>
        <v/>
      </c>
      <c r="AJ3405" s="99"/>
      <c r="AK3405" s="60">
        <f>'Inventory Ref Sheet'!AJ3405</f>
        <v>0</v>
      </c>
      <c r="AL3405" s="99"/>
      <c r="AM3405" s="97" t="str">
        <f t="shared" si="179"/>
        <v/>
      </c>
    </row>
    <row r="3406" spans="10:39" x14ac:dyDescent="0.25">
      <c r="J3406" s="59">
        <f>'Inventory Ref Sheet'!AK3406</f>
        <v>0</v>
      </c>
      <c r="K3406" s="59">
        <f>'Inventory Ref Sheet'!AL3406</f>
        <v>0</v>
      </c>
      <c r="L3406" s="59">
        <f>'Inventory Ref Sheet'!AM3406</f>
        <v>0</v>
      </c>
      <c r="M3406" s="59">
        <f>'Inventory Ref Sheet'!AP3406</f>
        <v>0</v>
      </c>
      <c r="N3406" s="59">
        <f>'Inventory Ref Sheet'!AQ3406</f>
        <v>0</v>
      </c>
      <c r="O3406" s="100" t="str">
        <f ca="1">IF('Inventory Ref Sheet'!AS3406&gt;0,YEAR(TODAY())-'Inventory Ref Sheet'!AS3406,"")</f>
        <v/>
      </c>
      <c r="P3406" s="95">
        <f>'Inventory Ref Sheet'!AU3406</f>
        <v>0</v>
      </c>
      <c r="Q3406" s="60">
        <f>'Inventory Ref Sheet'!AV3406</f>
        <v>0</v>
      </c>
      <c r="R3406" s="61"/>
      <c r="S3406" s="100" t="str">
        <f t="shared" si="177"/>
        <v/>
      </c>
      <c r="T3406" s="59">
        <f>'Inventory Ref Sheet'!M3406</f>
        <v>0</v>
      </c>
      <c r="U3406" s="102">
        <f>'Inventory Ref Sheet'!N3406</f>
        <v>0</v>
      </c>
      <c r="V3406" s="59">
        <f>'Inventory Ref Sheet'!O3406</f>
        <v>0</v>
      </c>
      <c r="W3406" s="59">
        <f>'Inventory Ref Sheet'!R3406</f>
        <v>0</v>
      </c>
      <c r="X3406" s="59">
        <f>'Inventory Ref Sheet'!S3406</f>
        <v>0</v>
      </c>
      <c r="Y3406" s="100" t="str">
        <f ca="1">IF('Inventory Ref Sheet'!U3406&gt;0,YEAR(TODAY())-'Inventory Ref Sheet'!U3406,"")</f>
        <v/>
      </c>
      <c r="Z3406" s="95">
        <f>'Inventory Ref Sheet'!W3406</f>
        <v>0</v>
      </c>
      <c r="AA3406" s="60">
        <f>'Inventory Ref Sheet'!X3406</f>
        <v>0</v>
      </c>
      <c r="AB3406" s="61"/>
      <c r="AC3406" s="97" t="str">
        <f t="shared" si="178"/>
        <v/>
      </c>
      <c r="AD3406" s="59">
        <f>'Inventory Ref Sheet'!Y3406</f>
        <v>0</v>
      </c>
      <c r="AE3406" s="59">
        <f>'Inventory Ref Sheet'!Z3406</f>
        <v>0</v>
      </c>
      <c r="AF3406" s="102">
        <f>'Inventory Ref Sheet'!AA3406</f>
        <v>0</v>
      </c>
      <c r="AG3406" s="59">
        <f>'Inventory Ref Sheet'!AD3406</f>
        <v>0</v>
      </c>
      <c r="AH3406" s="59">
        <f>'Inventory Ref Sheet'!AE3406</f>
        <v>0</v>
      </c>
      <c r="AI3406" s="100" t="str">
        <f ca="1">IF('Inventory Ref Sheet'!AG3406&gt;0,YEAR(TODAY())-'Inventory Ref Sheet'!AG3406,"")</f>
        <v/>
      </c>
      <c r="AJ3406" s="99"/>
      <c r="AK3406" s="60">
        <f>'Inventory Ref Sheet'!AJ3406</f>
        <v>0</v>
      </c>
      <c r="AL3406" s="99"/>
      <c r="AM3406" s="97" t="str">
        <f t="shared" si="179"/>
        <v/>
      </c>
    </row>
    <row r="3407" spans="10:39" x14ac:dyDescent="0.25">
      <c r="J3407" s="59">
        <f>'Inventory Ref Sheet'!AK3407</f>
        <v>0</v>
      </c>
      <c r="K3407" s="59">
        <f>'Inventory Ref Sheet'!AL3407</f>
        <v>0</v>
      </c>
      <c r="L3407" s="59">
        <f>'Inventory Ref Sheet'!AM3407</f>
        <v>0</v>
      </c>
      <c r="M3407" s="59">
        <f>'Inventory Ref Sheet'!AP3407</f>
        <v>0</v>
      </c>
      <c r="N3407" s="59">
        <f>'Inventory Ref Sheet'!AQ3407</f>
        <v>0</v>
      </c>
      <c r="O3407" s="100" t="str">
        <f ca="1">IF('Inventory Ref Sheet'!AS3407&gt;0,YEAR(TODAY())-'Inventory Ref Sheet'!AS3407,"")</f>
        <v/>
      </c>
      <c r="P3407" s="95">
        <f>'Inventory Ref Sheet'!AU3407</f>
        <v>0</v>
      </c>
      <c r="Q3407" s="60">
        <f>'Inventory Ref Sheet'!AV3407</f>
        <v>0</v>
      </c>
      <c r="R3407" s="61"/>
      <c r="S3407" s="100" t="str">
        <f t="shared" si="177"/>
        <v/>
      </c>
      <c r="T3407" s="59">
        <f>'Inventory Ref Sheet'!M3407</f>
        <v>0</v>
      </c>
      <c r="U3407" s="102">
        <f>'Inventory Ref Sheet'!N3407</f>
        <v>0</v>
      </c>
      <c r="V3407" s="59">
        <f>'Inventory Ref Sheet'!O3407</f>
        <v>0</v>
      </c>
      <c r="W3407" s="59">
        <f>'Inventory Ref Sheet'!R3407</f>
        <v>0</v>
      </c>
      <c r="X3407" s="59">
        <f>'Inventory Ref Sheet'!S3407</f>
        <v>0</v>
      </c>
      <c r="Y3407" s="100" t="str">
        <f ca="1">IF('Inventory Ref Sheet'!U3407&gt;0,YEAR(TODAY())-'Inventory Ref Sheet'!U3407,"")</f>
        <v/>
      </c>
      <c r="Z3407" s="95">
        <f>'Inventory Ref Sheet'!W3407</f>
        <v>0</v>
      </c>
      <c r="AA3407" s="60">
        <f>'Inventory Ref Sheet'!X3407</f>
        <v>0</v>
      </c>
      <c r="AB3407" s="61"/>
      <c r="AC3407" s="97" t="str">
        <f t="shared" si="178"/>
        <v/>
      </c>
      <c r="AD3407" s="59">
        <f>'Inventory Ref Sheet'!Y3407</f>
        <v>0</v>
      </c>
      <c r="AE3407" s="59">
        <f>'Inventory Ref Sheet'!Z3407</f>
        <v>0</v>
      </c>
      <c r="AF3407" s="102">
        <f>'Inventory Ref Sheet'!AA3407</f>
        <v>0</v>
      </c>
      <c r="AG3407" s="59">
        <f>'Inventory Ref Sheet'!AD3407</f>
        <v>0</v>
      </c>
      <c r="AH3407" s="59">
        <f>'Inventory Ref Sheet'!AE3407</f>
        <v>0</v>
      </c>
      <c r="AI3407" s="100" t="str">
        <f ca="1">IF('Inventory Ref Sheet'!AG3407&gt;0,YEAR(TODAY())-'Inventory Ref Sheet'!AG3407,"")</f>
        <v/>
      </c>
      <c r="AJ3407" s="99"/>
      <c r="AK3407" s="60">
        <f>'Inventory Ref Sheet'!AJ3407</f>
        <v>0</v>
      </c>
      <c r="AL3407" s="99"/>
      <c r="AM3407" s="97" t="str">
        <f t="shared" si="179"/>
        <v/>
      </c>
    </row>
    <row r="3408" spans="10:39" x14ac:dyDescent="0.25">
      <c r="J3408" s="59">
        <f>'Inventory Ref Sheet'!AK3408</f>
        <v>0</v>
      </c>
      <c r="K3408" s="59">
        <f>'Inventory Ref Sheet'!AL3408</f>
        <v>0</v>
      </c>
      <c r="L3408" s="59">
        <f>'Inventory Ref Sheet'!AM3408</f>
        <v>0</v>
      </c>
      <c r="M3408" s="59">
        <f>'Inventory Ref Sheet'!AP3408</f>
        <v>0</v>
      </c>
      <c r="N3408" s="59">
        <f>'Inventory Ref Sheet'!AQ3408</f>
        <v>0</v>
      </c>
      <c r="O3408" s="100" t="str">
        <f ca="1">IF('Inventory Ref Sheet'!AS3408&gt;0,YEAR(TODAY())-'Inventory Ref Sheet'!AS3408,"")</f>
        <v/>
      </c>
      <c r="P3408" s="95">
        <f>'Inventory Ref Sheet'!AU3408</f>
        <v>0</v>
      </c>
      <c r="Q3408" s="60">
        <f>'Inventory Ref Sheet'!AV3408</f>
        <v>0</v>
      </c>
      <c r="R3408" s="61"/>
      <c r="S3408" s="100" t="str">
        <f t="shared" si="177"/>
        <v/>
      </c>
      <c r="T3408" s="59">
        <f>'Inventory Ref Sheet'!M3408</f>
        <v>0</v>
      </c>
      <c r="U3408" s="102">
        <f>'Inventory Ref Sheet'!N3408</f>
        <v>0</v>
      </c>
      <c r="V3408" s="59">
        <f>'Inventory Ref Sheet'!O3408</f>
        <v>0</v>
      </c>
      <c r="W3408" s="59">
        <f>'Inventory Ref Sheet'!R3408</f>
        <v>0</v>
      </c>
      <c r="X3408" s="59">
        <f>'Inventory Ref Sheet'!S3408</f>
        <v>0</v>
      </c>
      <c r="Y3408" s="100" t="str">
        <f ca="1">IF('Inventory Ref Sheet'!U3408&gt;0,YEAR(TODAY())-'Inventory Ref Sheet'!U3408,"")</f>
        <v/>
      </c>
      <c r="Z3408" s="95">
        <f>'Inventory Ref Sheet'!W3408</f>
        <v>0</v>
      </c>
      <c r="AA3408" s="60">
        <f>'Inventory Ref Sheet'!X3408</f>
        <v>0</v>
      </c>
      <c r="AB3408" s="61"/>
      <c r="AC3408" s="97" t="str">
        <f t="shared" si="178"/>
        <v/>
      </c>
      <c r="AD3408" s="59">
        <f>'Inventory Ref Sheet'!Y3408</f>
        <v>0</v>
      </c>
      <c r="AE3408" s="59">
        <f>'Inventory Ref Sheet'!Z3408</f>
        <v>0</v>
      </c>
      <c r="AF3408" s="102">
        <f>'Inventory Ref Sheet'!AA3408</f>
        <v>0</v>
      </c>
      <c r="AG3408" s="59">
        <f>'Inventory Ref Sheet'!AD3408</f>
        <v>0</v>
      </c>
      <c r="AH3408" s="59">
        <f>'Inventory Ref Sheet'!AE3408</f>
        <v>0</v>
      </c>
      <c r="AI3408" s="100" t="str">
        <f ca="1">IF('Inventory Ref Sheet'!AG3408&gt;0,YEAR(TODAY())-'Inventory Ref Sheet'!AG3408,"")</f>
        <v/>
      </c>
      <c r="AJ3408" s="99"/>
      <c r="AK3408" s="60">
        <f>'Inventory Ref Sheet'!AJ3408</f>
        <v>0</v>
      </c>
      <c r="AL3408" s="99"/>
      <c r="AM3408" s="97" t="str">
        <f t="shared" si="179"/>
        <v/>
      </c>
    </row>
    <row r="3409" spans="10:39" x14ac:dyDescent="0.25">
      <c r="J3409" s="59">
        <f>'Inventory Ref Sheet'!AK3409</f>
        <v>0</v>
      </c>
      <c r="K3409" s="59">
        <f>'Inventory Ref Sheet'!AL3409</f>
        <v>0</v>
      </c>
      <c r="L3409" s="59">
        <f>'Inventory Ref Sheet'!AM3409</f>
        <v>0</v>
      </c>
      <c r="M3409" s="59">
        <f>'Inventory Ref Sheet'!AP3409</f>
        <v>0</v>
      </c>
      <c r="N3409" s="59">
        <f>'Inventory Ref Sheet'!AQ3409</f>
        <v>0</v>
      </c>
      <c r="O3409" s="100" t="str">
        <f ca="1">IF('Inventory Ref Sheet'!AS3409&gt;0,YEAR(TODAY())-'Inventory Ref Sheet'!AS3409,"")</f>
        <v/>
      </c>
      <c r="P3409" s="95">
        <f>'Inventory Ref Sheet'!AU3409</f>
        <v>0</v>
      </c>
      <c r="Q3409" s="60">
        <f>'Inventory Ref Sheet'!AV3409</f>
        <v>0</v>
      </c>
      <c r="R3409" s="61"/>
      <c r="S3409" s="100" t="str">
        <f t="shared" si="177"/>
        <v/>
      </c>
      <c r="T3409" s="59">
        <f>'Inventory Ref Sheet'!M3409</f>
        <v>0</v>
      </c>
      <c r="U3409" s="102">
        <f>'Inventory Ref Sheet'!N3409</f>
        <v>0</v>
      </c>
      <c r="V3409" s="59">
        <f>'Inventory Ref Sheet'!O3409</f>
        <v>0</v>
      </c>
      <c r="W3409" s="59">
        <f>'Inventory Ref Sheet'!R3409</f>
        <v>0</v>
      </c>
      <c r="X3409" s="59">
        <f>'Inventory Ref Sheet'!S3409</f>
        <v>0</v>
      </c>
      <c r="Y3409" s="100" t="str">
        <f ca="1">IF('Inventory Ref Sheet'!U3409&gt;0,YEAR(TODAY())-'Inventory Ref Sheet'!U3409,"")</f>
        <v/>
      </c>
      <c r="Z3409" s="95">
        <f>'Inventory Ref Sheet'!W3409</f>
        <v>0</v>
      </c>
      <c r="AA3409" s="60">
        <f>'Inventory Ref Sheet'!X3409</f>
        <v>0</v>
      </c>
      <c r="AB3409" s="61"/>
      <c r="AC3409" s="97" t="str">
        <f t="shared" si="178"/>
        <v/>
      </c>
      <c r="AD3409" s="59">
        <f>'Inventory Ref Sheet'!Y3409</f>
        <v>0</v>
      </c>
      <c r="AE3409" s="59">
        <f>'Inventory Ref Sheet'!Z3409</f>
        <v>0</v>
      </c>
      <c r="AF3409" s="102">
        <f>'Inventory Ref Sheet'!AA3409</f>
        <v>0</v>
      </c>
      <c r="AG3409" s="59">
        <f>'Inventory Ref Sheet'!AD3409</f>
        <v>0</v>
      </c>
      <c r="AH3409" s="59">
        <f>'Inventory Ref Sheet'!AE3409</f>
        <v>0</v>
      </c>
      <c r="AI3409" s="100" t="str">
        <f ca="1">IF('Inventory Ref Sheet'!AG3409&gt;0,YEAR(TODAY())-'Inventory Ref Sheet'!AG3409,"")</f>
        <v/>
      </c>
      <c r="AJ3409" s="99"/>
      <c r="AK3409" s="60">
        <f>'Inventory Ref Sheet'!AJ3409</f>
        <v>0</v>
      </c>
      <c r="AL3409" s="99"/>
      <c r="AM3409" s="97" t="str">
        <f t="shared" si="179"/>
        <v/>
      </c>
    </row>
    <row r="3410" spans="10:39" x14ac:dyDescent="0.25">
      <c r="J3410" s="59">
        <f>'Inventory Ref Sheet'!AK3410</f>
        <v>0</v>
      </c>
      <c r="K3410" s="59">
        <f>'Inventory Ref Sheet'!AL3410</f>
        <v>0</v>
      </c>
      <c r="L3410" s="59">
        <f>'Inventory Ref Sheet'!AM3410</f>
        <v>0</v>
      </c>
      <c r="M3410" s="59">
        <f>'Inventory Ref Sheet'!AP3410</f>
        <v>0</v>
      </c>
      <c r="N3410" s="59">
        <f>'Inventory Ref Sheet'!AQ3410</f>
        <v>0</v>
      </c>
      <c r="O3410" s="100" t="str">
        <f ca="1">IF('Inventory Ref Sheet'!AS3410&gt;0,YEAR(TODAY())-'Inventory Ref Sheet'!AS3410,"")</f>
        <v/>
      </c>
      <c r="P3410" s="95">
        <f>'Inventory Ref Sheet'!AU3410</f>
        <v>0</v>
      </c>
      <c r="Q3410" s="60">
        <f>'Inventory Ref Sheet'!AV3410</f>
        <v>0</v>
      </c>
      <c r="R3410" s="61"/>
      <c r="S3410" s="100" t="str">
        <f t="shared" si="177"/>
        <v/>
      </c>
      <c r="T3410" s="59">
        <f>'Inventory Ref Sheet'!M3410</f>
        <v>0</v>
      </c>
      <c r="U3410" s="102">
        <f>'Inventory Ref Sheet'!N3410</f>
        <v>0</v>
      </c>
      <c r="V3410" s="59">
        <f>'Inventory Ref Sheet'!O3410</f>
        <v>0</v>
      </c>
      <c r="W3410" s="59">
        <f>'Inventory Ref Sheet'!R3410</f>
        <v>0</v>
      </c>
      <c r="X3410" s="59">
        <f>'Inventory Ref Sheet'!S3410</f>
        <v>0</v>
      </c>
      <c r="Y3410" s="100" t="str">
        <f ca="1">IF('Inventory Ref Sheet'!U3410&gt;0,YEAR(TODAY())-'Inventory Ref Sheet'!U3410,"")</f>
        <v/>
      </c>
      <c r="Z3410" s="95">
        <f>'Inventory Ref Sheet'!W3410</f>
        <v>0</v>
      </c>
      <c r="AA3410" s="60">
        <f>'Inventory Ref Sheet'!X3410</f>
        <v>0</v>
      </c>
      <c r="AB3410" s="61"/>
      <c r="AC3410" s="97" t="str">
        <f t="shared" si="178"/>
        <v/>
      </c>
      <c r="AD3410" s="59">
        <f>'Inventory Ref Sheet'!Y3410</f>
        <v>0</v>
      </c>
      <c r="AE3410" s="59">
        <f>'Inventory Ref Sheet'!Z3410</f>
        <v>0</v>
      </c>
      <c r="AF3410" s="102">
        <f>'Inventory Ref Sheet'!AA3410</f>
        <v>0</v>
      </c>
      <c r="AG3410" s="59">
        <f>'Inventory Ref Sheet'!AD3410</f>
        <v>0</v>
      </c>
      <c r="AH3410" s="59">
        <f>'Inventory Ref Sheet'!AE3410</f>
        <v>0</v>
      </c>
      <c r="AI3410" s="100" t="str">
        <f ca="1">IF('Inventory Ref Sheet'!AG3410&gt;0,YEAR(TODAY())-'Inventory Ref Sheet'!AG3410,"")</f>
        <v/>
      </c>
      <c r="AJ3410" s="99"/>
      <c r="AK3410" s="60">
        <f>'Inventory Ref Sheet'!AJ3410</f>
        <v>0</v>
      </c>
      <c r="AL3410" s="99"/>
      <c r="AM3410" s="97" t="str">
        <f t="shared" si="179"/>
        <v/>
      </c>
    </row>
    <row r="3411" spans="10:39" x14ac:dyDescent="0.25">
      <c r="J3411" s="59">
        <f>'Inventory Ref Sheet'!AK3411</f>
        <v>0</v>
      </c>
      <c r="K3411" s="59">
        <f>'Inventory Ref Sheet'!AL3411</f>
        <v>0</v>
      </c>
      <c r="L3411" s="59">
        <f>'Inventory Ref Sheet'!AM3411</f>
        <v>0</v>
      </c>
      <c r="M3411" s="59">
        <f>'Inventory Ref Sheet'!AP3411</f>
        <v>0</v>
      </c>
      <c r="N3411" s="59">
        <f>'Inventory Ref Sheet'!AQ3411</f>
        <v>0</v>
      </c>
      <c r="O3411" s="100" t="str">
        <f ca="1">IF('Inventory Ref Sheet'!AS3411&gt;0,YEAR(TODAY())-'Inventory Ref Sheet'!AS3411,"")</f>
        <v/>
      </c>
      <c r="P3411" s="95">
        <f>'Inventory Ref Sheet'!AU3411</f>
        <v>0</v>
      </c>
      <c r="Q3411" s="60">
        <f>'Inventory Ref Sheet'!AV3411</f>
        <v>0</v>
      </c>
      <c r="R3411" s="61"/>
      <c r="S3411" s="100" t="str">
        <f t="shared" si="177"/>
        <v/>
      </c>
      <c r="T3411" s="59">
        <f>'Inventory Ref Sheet'!M3411</f>
        <v>0</v>
      </c>
      <c r="U3411" s="102">
        <f>'Inventory Ref Sheet'!N3411</f>
        <v>0</v>
      </c>
      <c r="V3411" s="59">
        <f>'Inventory Ref Sheet'!O3411</f>
        <v>0</v>
      </c>
      <c r="W3411" s="59">
        <f>'Inventory Ref Sheet'!R3411</f>
        <v>0</v>
      </c>
      <c r="X3411" s="59">
        <f>'Inventory Ref Sheet'!S3411</f>
        <v>0</v>
      </c>
      <c r="Y3411" s="100" t="str">
        <f ca="1">IF('Inventory Ref Sheet'!U3411&gt;0,YEAR(TODAY())-'Inventory Ref Sheet'!U3411,"")</f>
        <v/>
      </c>
      <c r="Z3411" s="95">
        <f>'Inventory Ref Sheet'!W3411</f>
        <v>0</v>
      </c>
      <c r="AA3411" s="60">
        <f>'Inventory Ref Sheet'!X3411</f>
        <v>0</v>
      </c>
      <c r="AB3411" s="61"/>
      <c r="AC3411" s="97" t="str">
        <f t="shared" si="178"/>
        <v/>
      </c>
      <c r="AD3411" s="59">
        <f>'Inventory Ref Sheet'!Y3411</f>
        <v>0</v>
      </c>
      <c r="AE3411" s="59">
        <f>'Inventory Ref Sheet'!Z3411</f>
        <v>0</v>
      </c>
      <c r="AF3411" s="102">
        <f>'Inventory Ref Sheet'!AA3411</f>
        <v>0</v>
      </c>
      <c r="AG3411" s="59">
        <f>'Inventory Ref Sheet'!AD3411</f>
        <v>0</v>
      </c>
      <c r="AH3411" s="59">
        <f>'Inventory Ref Sheet'!AE3411</f>
        <v>0</v>
      </c>
      <c r="AI3411" s="100" t="str">
        <f ca="1">IF('Inventory Ref Sheet'!AG3411&gt;0,YEAR(TODAY())-'Inventory Ref Sheet'!AG3411,"")</f>
        <v/>
      </c>
      <c r="AJ3411" s="99"/>
      <c r="AK3411" s="60">
        <f>'Inventory Ref Sheet'!AJ3411</f>
        <v>0</v>
      </c>
      <c r="AL3411" s="99"/>
      <c r="AM3411" s="97" t="str">
        <f t="shared" si="179"/>
        <v/>
      </c>
    </row>
    <row r="3412" spans="10:39" x14ac:dyDescent="0.25">
      <c r="J3412" s="59">
        <f>'Inventory Ref Sheet'!AK3412</f>
        <v>0</v>
      </c>
      <c r="K3412" s="59">
        <f>'Inventory Ref Sheet'!AL3412</f>
        <v>0</v>
      </c>
      <c r="L3412" s="59">
        <f>'Inventory Ref Sheet'!AM3412</f>
        <v>0</v>
      </c>
      <c r="M3412" s="59">
        <f>'Inventory Ref Sheet'!AP3412</f>
        <v>0</v>
      </c>
      <c r="N3412" s="59">
        <f>'Inventory Ref Sheet'!AQ3412</f>
        <v>0</v>
      </c>
      <c r="O3412" s="100" t="str">
        <f ca="1">IF('Inventory Ref Sheet'!AS3412&gt;0,YEAR(TODAY())-'Inventory Ref Sheet'!AS3412,"")</f>
        <v/>
      </c>
      <c r="P3412" s="95">
        <f>'Inventory Ref Sheet'!AU3412</f>
        <v>0</v>
      </c>
      <c r="Q3412" s="60">
        <f>'Inventory Ref Sheet'!AV3412</f>
        <v>0</v>
      </c>
      <c r="R3412" s="61"/>
      <c r="S3412" s="100" t="str">
        <f t="shared" si="177"/>
        <v/>
      </c>
      <c r="T3412" s="59">
        <f>'Inventory Ref Sheet'!M3412</f>
        <v>0</v>
      </c>
      <c r="U3412" s="102">
        <f>'Inventory Ref Sheet'!N3412</f>
        <v>0</v>
      </c>
      <c r="V3412" s="59">
        <f>'Inventory Ref Sheet'!O3412</f>
        <v>0</v>
      </c>
      <c r="W3412" s="59">
        <f>'Inventory Ref Sheet'!R3412</f>
        <v>0</v>
      </c>
      <c r="X3412" s="59">
        <f>'Inventory Ref Sheet'!S3412</f>
        <v>0</v>
      </c>
      <c r="Y3412" s="100" t="str">
        <f ca="1">IF('Inventory Ref Sheet'!U3412&gt;0,YEAR(TODAY())-'Inventory Ref Sheet'!U3412,"")</f>
        <v/>
      </c>
      <c r="Z3412" s="95">
        <f>'Inventory Ref Sheet'!W3412</f>
        <v>0</v>
      </c>
      <c r="AA3412" s="60">
        <f>'Inventory Ref Sheet'!X3412</f>
        <v>0</v>
      </c>
      <c r="AB3412" s="61"/>
      <c r="AC3412" s="97" t="str">
        <f t="shared" si="178"/>
        <v/>
      </c>
      <c r="AD3412" s="59">
        <f>'Inventory Ref Sheet'!Y3412</f>
        <v>0</v>
      </c>
      <c r="AE3412" s="59">
        <f>'Inventory Ref Sheet'!Z3412</f>
        <v>0</v>
      </c>
      <c r="AF3412" s="102">
        <f>'Inventory Ref Sheet'!AA3412</f>
        <v>0</v>
      </c>
      <c r="AG3412" s="59">
        <f>'Inventory Ref Sheet'!AD3412</f>
        <v>0</v>
      </c>
      <c r="AH3412" s="59">
        <f>'Inventory Ref Sheet'!AE3412</f>
        <v>0</v>
      </c>
      <c r="AI3412" s="100" t="str">
        <f ca="1">IF('Inventory Ref Sheet'!AG3412&gt;0,YEAR(TODAY())-'Inventory Ref Sheet'!AG3412,"")</f>
        <v/>
      </c>
      <c r="AJ3412" s="99"/>
      <c r="AK3412" s="60">
        <f>'Inventory Ref Sheet'!AJ3412</f>
        <v>0</v>
      </c>
      <c r="AL3412" s="99"/>
      <c r="AM3412" s="97" t="str">
        <f t="shared" si="179"/>
        <v/>
      </c>
    </row>
    <row r="3413" spans="10:39" x14ac:dyDescent="0.25">
      <c r="J3413" s="59">
        <f>'Inventory Ref Sheet'!AK3413</f>
        <v>0</v>
      </c>
      <c r="K3413" s="59">
        <f>'Inventory Ref Sheet'!AL3413</f>
        <v>0</v>
      </c>
      <c r="L3413" s="59">
        <f>'Inventory Ref Sheet'!AM3413</f>
        <v>0</v>
      </c>
      <c r="M3413" s="59">
        <f>'Inventory Ref Sheet'!AP3413</f>
        <v>0</v>
      </c>
      <c r="N3413" s="59">
        <f>'Inventory Ref Sheet'!AQ3413</f>
        <v>0</v>
      </c>
      <c r="O3413" s="100" t="str">
        <f ca="1">IF('Inventory Ref Sheet'!AS3413&gt;0,YEAR(TODAY())-'Inventory Ref Sheet'!AS3413,"")</f>
        <v/>
      </c>
      <c r="P3413" s="95">
        <f>'Inventory Ref Sheet'!AU3413</f>
        <v>0</v>
      </c>
      <c r="Q3413" s="60">
        <f>'Inventory Ref Sheet'!AV3413</f>
        <v>0</v>
      </c>
      <c r="R3413" s="61"/>
      <c r="S3413" s="100" t="str">
        <f t="shared" si="177"/>
        <v/>
      </c>
      <c r="T3413" s="59">
        <f>'Inventory Ref Sheet'!M3413</f>
        <v>0</v>
      </c>
      <c r="U3413" s="102">
        <f>'Inventory Ref Sheet'!N3413</f>
        <v>0</v>
      </c>
      <c r="V3413" s="59">
        <f>'Inventory Ref Sheet'!O3413</f>
        <v>0</v>
      </c>
      <c r="W3413" s="59">
        <f>'Inventory Ref Sheet'!R3413</f>
        <v>0</v>
      </c>
      <c r="X3413" s="59">
        <f>'Inventory Ref Sheet'!S3413</f>
        <v>0</v>
      </c>
      <c r="Y3413" s="100" t="str">
        <f ca="1">IF('Inventory Ref Sheet'!U3413&gt;0,YEAR(TODAY())-'Inventory Ref Sheet'!U3413,"")</f>
        <v/>
      </c>
      <c r="Z3413" s="95">
        <f>'Inventory Ref Sheet'!W3413</f>
        <v>0</v>
      </c>
      <c r="AA3413" s="60">
        <f>'Inventory Ref Sheet'!X3413</f>
        <v>0</v>
      </c>
      <c r="AB3413" s="61"/>
      <c r="AC3413" s="97" t="str">
        <f t="shared" si="178"/>
        <v/>
      </c>
      <c r="AD3413" s="59">
        <f>'Inventory Ref Sheet'!Y3413</f>
        <v>0</v>
      </c>
      <c r="AE3413" s="59">
        <f>'Inventory Ref Sheet'!Z3413</f>
        <v>0</v>
      </c>
      <c r="AF3413" s="102">
        <f>'Inventory Ref Sheet'!AA3413</f>
        <v>0</v>
      </c>
      <c r="AG3413" s="59">
        <f>'Inventory Ref Sheet'!AD3413</f>
        <v>0</v>
      </c>
      <c r="AH3413" s="59">
        <f>'Inventory Ref Sheet'!AE3413</f>
        <v>0</v>
      </c>
      <c r="AI3413" s="100" t="str">
        <f ca="1">IF('Inventory Ref Sheet'!AG3413&gt;0,YEAR(TODAY())-'Inventory Ref Sheet'!AG3413,"")</f>
        <v/>
      </c>
      <c r="AJ3413" s="99"/>
      <c r="AK3413" s="60">
        <f>'Inventory Ref Sheet'!AJ3413</f>
        <v>0</v>
      </c>
      <c r="AL3413" s="99"/>
      <c r="AM3413" s="97" t="str">
        <f t="shared" si="179"/>
        <v/>
      </c>
    </row>
    <row r="3414" spans="10:39" x14ac:dyDescent="0.25">
      <c r="J3414" s="59">
        <f>'Inventory Ref Sheet'!AK3414</f>
        <v>0</v>
      </c>
      <c r="K3414" s="59">
        <f>'Inventory Ref Sheet'!AL3414</f>
        <v>0</v>
      </c>
      <c r="L3414" s="59">
        <f>'Inventory Ref Sheet'!AM3414</f>
        <v>0</v>
      </c>
      <c r="M3414" s="59">
        <f>'Inventory Ref Sheet'!AP3414</f>
        <v>0</v>
      </c>
      <c r="N3414" s="59">
        <f>'Inventory Ref Sheet'!AQ3414</f>
        <v>0</v>
      </c>
      <c r="O3414" s="100" t="str">
        <f ca="1">IF('Inventory Ref Sheet'!AS3414&gt;0,YEAR(TODAY())-'Inventory Ref Sheet'!AS3414,"")</f>
        <v/>
      </c>
      <c r="P3414" s="95">
        <f>'Inventory Ref Sheet'!AU3414</f>
        <v>0</v>
      </c>
      <c r="Q3414" s="60">
        <f>'Inventory Ref Sheet'!AV3414</f>
        <v>0</v>
      </c>
      <c r="R3414" s="61"/>
      <c r="S3414" s="100" t="str">
        <f t="shared" si="177"/>
        <v/>
      </c>
      <c r="T3414" s="59">
        <f>'Inventory Ref Sheet'!M3414</f>
        <v>0</v>
      </c>
      <c r="U3414" s="102">
        <f>'Inventory Ref Sheet'!N3414</f>
        <v>0</v>
      </c>
      <c r="V3414" s="59">
        <f>'Inventory Ref Sheet'!O3414</f>
        <v>0</v>
      </c>
      <c r="W3414" s="59">
        <f>'Inventory Ref Sheet'!R3414</f>
        <v>0</v>
      </c>
      <c r="X3414" s="59">
        <f>'Inventory Ref Sheet'!S3414</f>
        <v>0</v>
      </c>
      <c r="Y3414" s="100" t="str">
        <f ca="1">IF('Inventory Ref Sheet'!U3414&gt;0,YEAR(TODAY())-'Inventory Ref Sheet'!U3414,"")</f>
        <v/>
      </c>
      <c r="Z3414" s="95">
        <f>'Inventory Ref Sheet'!W3414</f>
        <v>0</v>
      </c>
      <c r="AA3414" s="60">
        <f>'Inventory Ref Sheet'!X3414</f>
        <v>0</v>
      </c>
      <c r="AB3414" s="61"/>
      <c r="AC3414" s="97" t="str">
        <f t="shared" si="178"/>
        <v/>
      </c>
      <c r="AD3414" s="59">
        <f>'Inventory Ref Sheet'!Y3414</f>
        <v>0</v>
      </c>
      <c r="AE3414" s="59">
        <f>'Inventory Ref Sheet'!Z3414</f>
        <v>0</v>
      </c>
      <c r="AF3414" s="102">
        <f>'Inventory Ref Sheet'!AA3414</f>
        <v>0</v>
      </c>
      <c r="AG3414" s="59">
        <f>'Inventory Ref Sheet'!AD3414</f>
        <v>0</v>
      </c>
      <c r="AH3414" s="59">
        <f>'Inventory Ref Sheet'!AE3414</f>
        <v>0</v>
      </c>
      <c r="AI3414" s="100" t="str">
        <f ca="1">IF('Inventory Ref Sheet'!AG3414&gt;0,YEAR(TODAY())-'Inventory Ref Sheet'!AG3414,"")</f>
        <v/>
      </c>
      <c r="AJ3414" s="99"/>
      <c r="AK3414" s="60">
        <f>'Inventory Ref Sheet'!AJ3414</f>
        <v>0</v>
      </c>
      <c r="AL3414" s="99"/>
      <c r="AM3414" s="97" t="str">
        <f t="shared" si="179"/>
        <v/>
      </c>
    </row>
    <row r="3415" spans="10:39" x14ac:dyDescent="0.25">
      <c r="J3415" s="59">
        <f>'Inventory Ref Sheet'!AK3415</f>
        <v>0</v>
      </c>
      <c r="K3415" s="59">
        <f>'Inventory Ref Sheet'!AL3415</f>
        <v>0</v>
      </c>
      <c r="L3415" s="59">
        <f>'Inventory Ref Sheet'!AM3415</f>
        <v>0</v>
      </c>
      <c r="M3415" s="59">
        <f>'Inventory Ref Sheet'!AP3415</f>
        <v>0</v>
      </c>
      <c r="N3415" s="59">
        <f>'Inventory Ref Sheet'!AQ3415</f>
        <v>0</v>
      </c>
      <c r="O3415" s="100" t="str">
        <f ca="1">IF('Inventory Ref Sheet'!AS3415&gt;0,YEAR(TODAY())-'Inventory Ref Sheet'!AS3415,"")</f>
        <v/>
      </c>
      <c r="P3415" s="95">
        <f>'Inventory Ref Sheet'!AU3415</f>
        <v>0</v>
      </c>
      <c r="Q3415" s="60">
        <f>'Inventory Ref Sheet'!AV3415</f>
        <v>0</v>
      </c>
      <c r="R3415" s="61"/>
      <c r="S3415" s="100" t="str">
        <f t="shared" si="177"/>
        <v/>
      </c>
      <c r="T3415" s="59">
        <f>'Inventory Ref Sheet'!M3415</f>
        <v>0</v>
      </c>
      <c r="U3415" s="102">
        <f>'Inventory Ref Sheet'!N3415</f>
        <v>0</v>
      </c>
      <c r="V3415" s="59">
        <f>'Inventory Ref Sheet'!O3415</f>
        <v>0</v>
      </c>
      <c r="W3415" s="59">
        <f>'Inventory Ref Sheet'!R3415</f>
        <v>0</v>
      </c>
      <c r="X3415" s="59">
        <f>'Inventory Ref Sheet'!S3415</f>
        <v>0</v>
      </c>
      <c r="Y3415" s="100" t="str">
        <f ca="1">IF('Inventory Ref Sheet'!U3415&gt;0,YEAR(TODAY())-'Inventory Ref Sheet'!U3415,"")</f>
        <v/>
      </c>
      <c r="Z3415" s="95">
        <f>'Inventory Ref Sheet'!W3415</f>
        <v>0</v>
      </c>
      <c r="AA3415" s="60">
        <f>'Inventory Ref Sheet'!X3415</f>
        <v>0</v>
      </c>
      <c r="AB3415" s="61"/>
      <c r="AC3415" s="97" t="str">
        <f t="shared" si="178"/>
        <v/>
      </c>
      <c r="AD3415" s="59">
        <f>'Inventory Ref Sheet'!Y3415</f>
        <v>0</v>
      </c>
      <c r="AE3415" s="59">
        <f>'Inventory Ref Sheet'!Z3415</f>
        <v>0</v>
      </c>
      <c r="AF3415" s="102">
        <f>'Inventory Ref Sheet'!AA3415</f>
        <v>0</v>
      </c>
      <c r="AG3415" s="59">
        <f>'Inventory Ref Sheet'!AD3415</f>
        <v>0</v>
      </c>
      <c r="AH3415" s="59">
        <f>'Inventory Ref Sheet'!AE3415</f>
        <v>0</v>
      </c>
      <c r="AI3415" s="100" t="str">
        <f ca="1">IF('Inventory Ref Sheet'!AG3415&gt;0,YEAR(TODAY())-'Inventory Ref Sheet'!AG3415,"")</f>
        <v/>
      </c>
      <c r="AJ3415" s="99"/>
      <c r="AK3415" s="60">
        <f>'Inventory Ref Sheet'!AJ3415</f>
        <v>0</v>
      </c>
      <c r="AL3415" s="99"/>
      <c r="AM3415" s="97" t="str">
        <f t="shared" si="179"/>
        <v/>
      </c>
    </row>
    <row r="3416" spans="10:39" x14ac:dyDescent="0.25">
      <c r="J3416" s="59">
        <f>'Inventory Ref Sheet'!AK3416</f>
        <v>0</v>
      </c>
      <c r="K3416" s="59">
        <f>'Inventory Ref Sheet'!AL3416</f>
        <v>0</v>
      </c>
      <c r="L3416" s="59">
        <f>'Inventory Ref Sheet'!AM3416</f>
        <v>0</v>
      </c>
      <c r="M3416" s="59">
        <f>'Inventory Ref Sheet'!AP3416</f>
        <v>0</v>
      </c>
      <c r="N3416" s="59">
        <f>'Inventory Ref Sheet'!AQ3416</f>
        <v>0</v>
      </c>
      <c r="O3416" s="100" t="str">
        <f ca="1">IF('Inventory Ref Sheet'!AS3416&gt;0,YEAR(TODAY())-'Inventory Ref Sheet'!AS3416,"")</f>
        <v/>
      </c>
      <c r="P3416" s="95">
        <f>'Inventory Ref Sheet'!AU3416</f>
        <v>0</v>
      </c>
      <c r="Q3416" s="60">
        <f>'Inventory Ref Sheet'!AV3416</f>
        <v>0</v>
      </c>
      <c r="R3416" s="61"/>
      <c r="S3416" s="100" t="str">
        <f t="shared" si="177"/>
        <v/>
      </c>
      <c r="T3416" s="59">
        <f>'Inventory Ref Sheet'!M3416</f>
        <v>0</v>
      </c>
      <c r="U3416" s="102">
        <f>'Inventory Ref Sheet'!N3416</f>
        <v>0</v>
      </c>
      <c r="V3416" s="59">
        <f>'Inventory Ref Sheet'!O3416</f>
        <v>0</v>
      </c>
      <c r="W3416" s="59">
        <f>'Inventory Ref Sheet'!R3416</f>
        <v>0</v>
      </c>
      <c r="X3416" s="59">
        <f>'Inventory Ref Sheet'!S3416</f>
        <v>0</v>
      </c>
      <c r="Y3416" s="100" t="str">
        <f ca="1">IF('Inventory Ref Sheet'!U3416&gt;0,YEAR(TODAY())-'Inventory Ref Sheet'!U3416,"")</f>
        <v/>
      </c>
      <c r="Z3416" s="95">
        <f>'Inventory Ref Sheet'!W3416</f>
        <v>0</v>
      </c>
      <c r="AA3416" s="60">
        <f>'Inventory Ref Sheet'!X3416</f>
        <v>0</v>
      </c>
      <c r="AB3416" s="61"/>
      <c r="AC3416" s="97" t="str">
        <f t="shared" si="178"/>
        <v/>
      </c>
      <c r="AD3416" s="59">
        <f>'Inventory Ref Sheet'!Y3416</f>
        <v>0</v>
      </c>
      <c r="AE3416" s="59">
        <f>'Inventory Ref Sheet'!Z3416</f>
        <v>0</v>
      </c>
      <c r="AF3416" s="102">
        <f>'Inventory Ref Sheet'!AA3416</f>
        <v>0</v>
      </c>
      <c r="AG3416" s="59">
        <f>'Inventory Ref Sheet'!AD3416</f>
        <v>0</v>
      </c>
      <c r="AH3416" s="59">
        <f>'Inventory Ref Sheet'!AE3416</f>
        <v>0</v>
      </c>
      <c r="AI3416" s="100" t="str">
        <f ca="1">IF('Inventory Ref Sheet'!AG3416&gt;0,YEAR(TODAY())-'Inventory Ref Sheet'!AG3416,"")</f>
        <v/>
      </c>
      <c r="AJ3416" s="99"/>
      <c r="AK3416" s="60">
        <f>'Inventory Ref Sheet'!AJ3416</f>
        <v>0</v>
      </c>
      <c r="AL3416" s="99"/>
      <c r="AM3416" s="97" t="str">
        <f t="shared" si="179"/>
        <v/>
      </c>
    </row>
    <row r="3417" spans="10:39" x14ac:dyDescent="0.25">
      <c r="J3417" s="59">
        <f>'Inventory Ref Sheet'!AK3417</f>
        <v>0</v>
      </c>
      <c r="K3417" s="59">
        <f>'Inventory Ref Sheet'!AL3417</f>
        <v>0</v>
      </c>
      <c r="L3417" s="59">
        <f>'Inventory Ref Sheet'!AM3417</f>
        <v>0</v>
      </c>
      <c r="M3417" s="59">
        <f>'Inventory Ref Sheet'!AP3417</f>
        <v>0</v>
      </c>
      <c r="N3417" s="59">
        <f>'Inventory Ref Sheet'!AQ3417</f>
        <v>0</v>
      </c>
      <c r="O3417" s="100" t="str">
        <f ca="1">IF('Inventory Ref Sheet'!AS3417&gt;0,YEAR(TODAY())-'Inventory Ref Sheet'!AS3417,"")</f>
        <v/>
      </c>
      <c r="P3417" s="95">
        <f>'Inventory Ref Sheet'!AU3417</f>
        <v>0</v>
      </c>
      <c r="Q3417" s="60">
        <f>'Inventory Ref Sheet'!AV3417</f>
        <v>0</v>
      </c>
      <c r="R3417" s="61"/>
      <c r="S3417" s="100" t="str">
        <f t="shared" si="177"/>
        <v/>
      </c>
      <c r="T3417" s="59">
        <f>'Inventory Ref Sheet'!M3417</f>
        <v>0</v>
      </c>
      <c r="U3417" s="102">
        <f>'Inventory Ref Sheet'!N3417</f>
        <v>0</v>
      </c>
      <c r="V3417" s="59">
        <f>'Inventory Ref Sheet'!O3417</f>
        <v>0</v>
      </c>
      <c r="W3417" s="59">
        <f>'Inventory Ref Sheet'!R3417</f>
        <v>0</v>
      </c>
      <c r="X3417" s="59">
        <f>'Inventory Ref Sheet'!S3417</f>
        <v>0</v>
      </c>
      <c r="Y3417" s="100" t="str">
        <f ca="1">IF('Inventory Ref Sheet'!U3417&gt;0,YEAR(TODAY())-'Inventory Ref Sheet'!U3417,"")</f>
        <v/>
      </c>
      <c r="Z3417" s="95">
        <f>'Inventory Ref Sheet'!W3417</f>
        <v>0</v>
      </c>
      <c r="AA3417" s="60">
        <f>'Inventory Ref Sheet'!X3417</f>
        <v>0</v>
      </c>
      <c r="AB3417" s="61"/>
      <c r="AC3417" s="97" t="str">
        <f t="shared" si="178"/>
        <v/>
      </c>
      <c r="AD3417" s="59">
        <f>'Inventory Ref Sheet'!Y3417</f>
        <v>0</v>
      </c>
      <c r="AE3417" s="59">
        <f>'Inventory Ref Sheet'!Z3417</f>
        <v>0</v>
      </c>
      <c r="AF3417" s="102">
        <f>'Inventory Ref Sheet'!AA3417</f>
        <v>0</v>
      </c>
      <c r="AG3417" s="59">
        <f>'Inventory Ref Sheet'!AD3417</f>
        <v>0</v>
      </c>
      <c r="AH3417" s="59">
        <f>'Inventory Ref Sheet'!AE3417</f>
        <v>0</v>
      </c>
      <c r="AI3417" s="100" t="str">
        <f ca="1">IF('Inventory Ref Sheet'!AG3417&gt;0,YEAR(TODAY())-'Inventory Ref Sheet'!AG3417,"")</f>
        <v/>
      </c>
      <c r="AJ3417" s="99"/>
      <c r="AK3417" s="60">
        <f>'Inventory Ref Sheet'!AJ3417</f>
        <v>0</v>
      </c>
      <c r="AL3417" s="99"/>
      <c r="AM3417" s="97" t="str">
        <f t="shared" si="179"/>
        <v/>
      </c>
    </row>
    <row r="3418" spans="10:39" x14ac:dyDescent="0.25">
      <c r="J3418" s="59">
        <f>'Inventory Ref Sheet'!AK3418</f>
        <v>0</v>
      </c>
      <c r="K3418" s="59">
        <f>'Inventory Ref Sheet'!AL3418</f>
        <v>0</v>
      </c>
      <c r="L3418" s="59">
        <f>'Inventory Ref Sheet'!AM3418</f>
        <v>0</v>
      </c>
      <c r="M3418" s="59">
        <f>'Inventory Ref Sheet'!AP3418</f>
        <v>0</v>
      </c>
      <c r="N3418" s="59">
        <f>'Inventory Ref Sheet'!AQ3418</f>
        <v>0</v>
      </c>
      <c r="O3418" s="100" t="str">
        <f ca="1">IF('Inventory Ref Sheet'!AS3418&gt;0,YEAR(TODAY())-'Inventory Ref Sheet'!AS3418,"")</f>
        <v/>
      </c>
      <c r="P3418" s="95">
        <f>'Inventory Ref Sheet'!AU3418</f>
        <v>0</v>
      </c>
      <c r="Q3418" s="60">
        <f>'Inventory Ref Sheet'!AV3418</f>
        <v>0</v>
      </c>
      <c r="R3418" s="61"/>
      <c r="S3418" s="100" t="str">
        <f t="shared" si="177"/>
        <v/>
      </c>
      <c r="T3418" s="59">
        <f>'Inventory Ref Sheet'!M3418</f>
        <v>0</v>
      </c>
      <c r="U3418" s="102">
        <f>'Inventory Ref Sheet'!N3418</f>
        <v>0</v>
      </c>
      <c r="V3418" s="59">
        <f>'Inventory Ref Sheet'!O3418</f>
        <v>0</v>
      </c>
      <c r="W3418" s="59">
        <f>'Inventory Ref Sheet'!R3418</f>
        <v>0</v>
      </c>
      <c r="X3418" s="59">
        <f>'Inventory Ref Sheet'!S3418</f>
        <v>0</v>
      </c>
      <c r="Y3418" s="100" t="str">
        <f ca="1">IF('Inventory Ref Sheet'!U3418&gt;0,YEAR(TODAY())-'Inventory Ref Sheet'!U3418,"")</f>
        <v/>
      </c>
      <c r="Z3418" s="95">
        <f>'Inventory Ref Sheet'!W3418</f>
        <v>0</v>
      </c>
      <c r="AA3418" s="60">
        <f>'Inventory Ref Sheet'!X3418</f>
        <v>0</v>
      </c>
      <c r="AB3418" s="61"/>
      <c r="AC3418" s="97" t="str">
        <f t="shared" si="178"/>
        <v/>
      </c>
      <c r="AD3418" s="59">
        <f>'Inventory Ref Sheet'!Y3418</f>
        <v>0</v>
      </c>
      <c r="AE3418" s="59">
        <f>'Inventory Ref Sheet'!Z3418</f>
        <v>0</v>
      </c>
      <c r="AF3418" s="102">
        <f>'Inventory Ref Sheet'!AA3418</f>
        <v>0</v>
      </c>
      <c r="AG3418" s="59">
        <f>'Inventory Ref Sheet'!AD3418</f>
        <v>0</v>
      </c>
      <c r="AH3418" s="59">
        <f>'Inventory Ref Sheet'!AE3418</f>
        <v>0</v>
      </c>
      <c r="AI3418" s="100" t="str">
        <f ca="1">IF('Inventory Ref Sheet'!AG3418&gt;0,YEAR(TODAY())-'Inventory Ref Sheet'!AG3418,"")</f>
        <v/>
      </c>
      <c r="AJ3418" s="99"/>
      <c r="AK3418" s="60">
        <f>'Inventory Ref Sheet'!AJ3418</f>
        <v>0</v>
      </c>
      <c r="AL3418" s="99"/>
      <c r="AM3418" s="97" t="str">
        <f t="shared" si="179"/>
        <v/>
      </c>
    </row>
    <row r="3419" spans="10:39" x14ac:dyDescent="0.25">
      <c r="J3419" s="59">
        <f>'Inventory Ref Sheet'!AK3419</f>
        <v>0</v>
      </c>
      <c r="K3419" s="59">
        <f>'Inventory Ref Sheet'!AL3419</f>
        <v>0</v>
      </c>
      <c r="L3419" s="59">
        <f>'Inventory Ref Sheet'!AM3419</f>
        <v>0</v>
      </c>
      <c r="M3419" s="59">
        <f>'Inventory Ref Sheet'!AP3419</f>
        <v>0</v>
      </c>
      <c r="N3419" s="59">
        <f>'Inventory Ref Sheet'!AQ3419</f>
        <v>0</v>
      </c>
      <c r="O3419" s="100" t="str">
        <f ca="1">IF('Inventory Ref Sheet'!AS3419&gt;0,YEAR(TODAY())-'Inventory Ref Sheet'!AS3419,"")</f>
        <v/>
      </c>
      <c r="P3419" s="95">
        <f>'Inventory Ref Sheet'!AU3419</f>
        <v>0</v>
      </c>
      <c r="Q3419" s="60">
        <f>'Inventory Ref Sheet'!AV3419</f>
        <v>0</v>
      </c>
      <c r="R3419" s="61"/>
      <c r="S3419" s="100" t="str">
        <f t="shared" si="177"/>
        <v/>
      </c>
      <c r="T3419" s="59">
        <f>'Inventory Ref Sheet'!M3419</f>
        <v>0</v>
      </c>
      <c r="U3419" s="102">
        <f>'Inventory Ref Sheet'!N3419</f>
        <v>0</v>
      </c>
      <c r="V3419" s="59">
        <f>'Inventory Ref Sheet'!O3419</f>
        <v>0</v>
      </c>
      <c r="W3419" s="59">
        <f>'Inventory Ref Sheet'!R3419</f>
        <v>0</v>
      </c>
      <c r="X3419" s="59">
        <f>'Inventory Ref Sheet'!S3419</f>
        <v>0</v>
      </c>
      <c r="Y3419" s="100" t="str">
        <f ca="1">IF('Inventory Ref Sheet'!U3419&gt;0,YEAR(TODAY())-'Inventory Ref Sheet'!U3419,"")</f>
        <v/>
      </c>
      <c r="Z3419" s="95">
        <f>'Inventory Ref Sheet'!W3419</f>
        <v>0</v>
      </c>
      <c r="AA3419" s="60">
        <f>'Inventory Ref Sheet'!X3419</f>
        <v>0</v>
      </c>
      <c r="AB3419" s="61"/>
      <c r="AC3419" s="97" t="str">
        <f t="shared" si="178"/>
        <v/>
      </c>
      <c r="AD3419" s="59">
        <f>'Inventory Ref Sheet'!Y3419</f>
        <v>0</v>
      </c>
      <c r="AE3419" s="59">
        <f>'Inventory Ref Sheet'!Z3419</f>
        <v>0</v>
      </c>
      <c r="AF3419" s="102">
        <f>'Inventory Ref Sheet'!AA3419</f>
        <v>0</v>
      </c>
      <c r="AG3419" s="59">
        <f>'Inventory Ref Sheet'!AD3419</f>
        <v>0</v>
      </c>
      <c r="AH3419" s="59">
        <f>'Inventory Ref Sheet'!AE3419</f>
        <v>0</v>
      </c>
      <c r="AI3419" s="100" t="str">
        <f ca="1">IF('Inventory Ref Sheet'!AG3419&gt;0,YEAR(TODAY())-'Inventory Ref Sheet'!AG3419,"")</f>
        <v/>
      </c>
      <c r="AJ3419" s="99"/>
      <c r="AK3419" s="60">
        <f>'Inventory Ref Sheet'!AJ3419</f>
        <v>0</v>
      </c>
      <c r="AL3419" s="99"/>
      <c r="AM3419" s="97" t="str">
        <f t="shared" si="179"/>
        <v/>
      </c>
    </row>
    <row r="3420" spans="10:39" x14ac:dyDescent="0.25">
      <c r="J3420" s="59">
        <f>'Inventory Ref Sheet'!AK3420</f>
        <v>0</v>
      </c>
      <c r="K3420" s="59">
        <f>'Inventory Ref Sheet'!AL3420</f>
        <v>0</v>
      </c>
      <c r="L3420" s="59">
        <f>'Inventory Ref Sheet'!AM3420</f>
        <v>0</v>
      </c>
      <c r="M3420" s="59">
        <f>'Inventory Ref Sheet'!AP3420</f>
        <v>0</v>
      </c>
      <c r="N3420" s="59">
        <f>'Inventory Ref Sheet'!AQ3420</f>
        <v>0</v>
      </c>
      <c r="O3420" s="100" t="str">
        <f ca="1">IF('Inventory Ref Sheet'!AS3420&gt;0,YEAR(TODAY())-'Inventory Ref Sheet'!AS3420,"")</f>
        <v/>
      </c>
      <c r="P3420" s="95">
        <f>'Inventory Ref Sheet'!AU3420</f>
        <v>0</v>
      </c>
      <c r="Q3420" s="60">
        <f>'Inventory Ref Sheet'!AV3420</f>
        <v>0</v>
      </c>
      <c r="R3420" s="61"/>
      <c r="S3420" s="100" t="str">
        <f t="shared" si="177"/>
        <v/>
      </c>
      <c r="T3420" s="59">
        <f>'Inventory Ref Sheet'!M3420</f>
        <v>0</v>
      </c>
      <c r="U3420" s="102">
        <f>'Inventory Ref Sheet'!N3420</f>
        <v>0</v>
      </c>
      <c r="V3420" s="59">
        <f>'Inventory Ref Sheet'!O3420</f>
        <v>0</v>
      </c>
      <c r="W3420" s="59">
        <f>'Inventory Ref Sheet'!R3420</f>
        <v>0</v>
      </c>
      <c r="X3420" s="59">
        <f>'Inventory Ref Sheet'!S3420</f>
        <v>0</v>
      </c>
      <c r="Y3420" s="100" t="str">
        <f ca="1">IF('Inventory Ref Sheet'!U3420&gt;0,YEAR(TODAY())-'Inventory Ref Sheet'!U3420,"")</f>
        <v/>
      </c>
      <c r="Z3420" s="95">
        <f>'Inventory Ref Sheet'!W3420</f>
        <v>0</v>
      </c>
      <c r="AA3420" s="60">
        <f>'Inventory Ref Sheet'!X3420</f>
        <v>0</v>
      </c>
      <c r="AB3420" s="61"/>
      <c r="AC3420" s="97" t="str">
        <f t="shared" si="178"/>
        <v/>
      </c>
      <c r="AD3420" s="59">
        <f>'Inventory Ref Sheet'!Y3420</f>
        <v>0</v>
      </c>
      <c r="AE3420" s="59">
        <f>'Inventory Ref Sheet'!Z3420</f>
        <v>0</v>
      </c>
      <c r="AF3420" s="102">
        <f>'Inventory Ref Sheet'!AA3420</f>
        <v>0</v>
      </c>
      <c r="AG3420" s="59">
        <f>'Inventory Ref Sheet'!AD3420</f>
        <v>0</v>
      </c>
      <c r="AH3420" s="59">
        <f>'Inventory Ref Sheet'!AE3420</f>
        <v>0</v>
      </c>
      <c r="AI3420" s="100" t="str">
        <f ca="1">IF('Inventory Ref Sheet'!AG3420&gt;0,YEAR(TODAY())-'Inventory Ref Sheet'!AG3420,"")</f>
        <v/>
      </c>
      <c r="AJ3420" s="99"/>
      <c r="AK3420" s="60">
        <f>'Inventory Ref Sheet'!AJ3420</f>
        <v>0</v>
      </c>
      <c r="AL3420" s="99"/>
      <c r="AM3420" s="97" t="str">
        <f t="shared" si="179"/>
        <v/>
      </c>
    </row>
    <row r="3421" spans="10:39" x14ac:dyDescent="0.25">
      <c r="J3421" s="59">
        <f>'Inventory Ref Sheet'!AK3421</f>
        <v>0</v>
      </c>
      <c r="K3421" s="59">
        <f>'Inventory Ref Sheet'!AL3421</f>
        <v>0</v>
      </c>
      <c r="L3421" s="59">
        <f>'Inventory Ref Sheet'!AM3421</f>
        <v>0</v>
      </c>
      <c r="M3421" s="59">
        <f>'Inventory Ref Sheet'!AP3421</f>
        <v>0</v>
      </c>
      <c r="N3421" s="59">
        <f>'Inventory Ref Sheet'!AQ3421</f>
        <v>0</v>
      </c>
      <c r="O3421" s="100" t="str">
        <f ca="1">IF('Inventory Ref Sheet'!AS3421&gt;0,YEAR(TODAY())-'Inventory Ref Sheet'!AS3421,"")</f>
        <v/>
      </c>
      <c r="P3421" s="95">
        <f>'Inventory Ref Sheet'!AU3421</f>
        <v>0</v>
      </c>
      <c r="Q3421" s="60">
        <f>'Inventory Ref Sheet'!AV3421</f>
        <v>0</v>
      </c>
      <c r="R3421" s="61"/>
      <c r="S3421" s="100" t="str">
        <f t="shared" si="177"/>
        <v/>
      </c>
      <c r="T3421" s="59">
        <f>'Inventory Ref Sheet'!M3421</f>
        <v>0</v>
      </c>
      <c r="U3421" s="102">
        <f>'Inventory Ref Sheet'!N3421</f>
        <v>0</v>
      </c>
      <c r="V3421" s="59">
        <f>'Inventory Ref Sheet'!O3421</f>
        <v>0</v>
      </c>
      <c r="W3421" s="59">
        <f>'Inventory Ref Sheet'!R3421</f>
        <v>0</v>
      </c>
      <c r="X3421" s="59">
        <f>'Inventory Ref Sheet'!S3421</f>
        <v>0</v>
      </c>
      <c r="Y3421" s="100" t="str">
        <f ca="1">IF('Inventory Ref Sheet'!U3421&gt;0,YEAR(TODAY())-'Inventory Ref Sheet'!U3421,"")</f>
        <v/>
      </c>
      <c r="Z3421" s="95">
        <f>'Inventory Ref Sheet'!W3421</f>
        <v>0</v>
      </c>
      <c r="AA3421" s="60">
        <f>'Inventory Ref Sheet'!X3421</f>
        <v>0</v>
      </c>
      <c r="AB3421" s="61"/>
      <c r="AC3421" s="97" t="str">
        <f t="shared" si="178"/>
        <v/>
      </c>
      <c r="AD3421" s="59">
        <f>'Inventory Ref Sheet'!Y3421</f>
        <v>0</v>
      </c>
      <c r="AE3421" s="59">
        <f>'Inventory Ref Sheet'!Z3421</f>
        <v>0</v>
      </c>
      <c r="AF3421" s="102">
        <f>'Inventory Ref Sheet'!AA3421</f>
        <v>0</v>
      </c>
      <c r="AG3421" s="59">
        <f>'Inventory Ref Sheet'!AD3421</f>
        <v>0</v>
      </c>
      <c r="AH3421" s="59">
        <f>'Inventory Ref Sheet'!AE3421</f>
        <v>0</v>
      </c>
      <c r="AI3421" s="100" t="str">
        <f ca="1">IF('Inventory Ref Sheet'!AG3421&gt;0,YEAR(TODAY())-'Inventory Ref Sheet'!AG3421,"")</f>
        <v/>
      </c>
      <c r="AJ3421" s="99"/>
      <c r="AK3421" s="60">
        <f>'Inventory Ref Sheet'!AJ3421</f>
        <v>0</v>
      </c>
      <c r="AL3421" s="99"/>
      <c r="AM3421" s="97" t="str">
        <f t="shared" si="179"/>
        <v/>
      </c>
    </row>
    <row r="3422" spans="10:39" x14ac:dyDescent="0.25">
      <c r="J3422" s="59">
        <f>'Inventory Ref Sheet'!AK3422</f>
        <v>0</v>
      </c>
      <c r="K3422" s="59">
        <f>'Inventory Ref Sheet'!AL3422</f>
        <v>0</v>
      </c>
      <c r="L3422" s="59">
        <f>'Inventory Ref Sheet'!AM3422</f>
        <v>0</v>
      </c>
      <c r="M3422" s="59">
        <f>'Inventory Ref Sheet'!AP3422</f>
        <v>0</v>
      </c>
      <c r="N3422" s="59">
        <f>'Inventory Ref Sheet'!AQ3422</f>
        <v>0</v>
      </c>
      <c r="O3422" s="100" t="str">
        <f ca="1">IF('Inventory Ref Sheet'!AS3422&gt;0,YEAR(TODAY())-'Inventory Ref Sheet'!AS3422,"")</f>
        <v/>
      </c>
      <c r="P3422" s="95">
        <f>'Inventory Ref Sheet'!AU3422</f>
        <v>0</v>
      </c>
      <c r="Q3422" s="60">
        <f>'Inventory Ref Sheet'!AV3422</f>
        <v>0</v>
      </c>
      <c r="R3422" s="61"/>
      <c r="S3422" s="100" t="str">
        <f t="shared" si="177"/>
        <v/>
      </c>
      <c r="T3422" s="59">
        <f>'Inventory Ref Sheet'!M3422</f>
        <v>0</v>
      </c>
      <c r="U3422" s="102">
        <f>'Inventory Ref Sheet'!N3422</f>
        <v>0</v>
      </c>
      <c r="V3422" s="59">
        <f>'Inventory Ref Sheet'!O3422</f>
        <v>0</v>
      </c>
      <c r="W3422" s="59">
        <f>'Inventory Ref Sheet'!R3422</f>
        <v>0</v>
      </c>
      <c r="X3422" s="59">
        <f>'Inventory Ref Sheet'!S3422</f>
        <v>0</v>
      </c>
      <c r="Y3422" s="100" t="str">
        <f ca="1">IF('Inventory Ref Sheet'!U3422&gt;0,YEAR(TODAY())-'Inventory Ref Sheet'!U3422,"")</f>
        <v/>
      </c>
      <c r="Z3422" s="95">
        <f>'Inventory Ref Sheet'!W3422</f>
        <v>0</v>
      </c>
      <c r="AA3422" s="60">
        <f>'Inventory Ref Sheet'!X3422</f>
        <v>0</v>
      </c>
      <c r="AB3422" s="61"/>
      <c r="AC3422" s="97" t="str">
        <f t="shared" si="178"/>
        <v/>
      </c>
      <c r="AD3422" s="59">
        <f>'Inventory Ref Sheet'!Y3422</f>
        <v>0</v>
      </c>
      <c r="AE3422" s="59">
        <f>'Inventory Ref Sheet'!Z3422</f>
        <v>0</v>
      </c>
      <c r="AF3422" s="102">
        <f>'Inventory Ref Sheet'!AA3422</f>
        <v>0</v>
      </c>
      <c r="AG3422" s="59">
        <f>'Inventory Ref Sheet'!AD3422</f>
        <v>0</v>
      </c>
      <c r="AH3422" s="59">
        <f>'Inventory Ref Sheet'!AE3422</f>
        <v>0</v>
      </c>
      <c r="AI3422" s="100" t="str">
        <f ca="1">IF('Inventory Ref Sheet'!AG3422&gt;0,YEAR(TODAY())-'Inventory Ref Sheet'!AG3422,"")</f>
        <v/>
      </c>
      <c r="AJ3422" s="99"/>
      <c r="AK3422" s="60">
        <f>'Inventory Ref Sheet'!AJ3422</f>
        <v>0</v>
      </c>
      <c r="AL3422" s="99"/>
      <c r="AM3422" s="97" t="str">
        <f t="shared" si="179"/>
        <v/>
      </c>
    </row>
    <row r="3423" spans="10:39" x14ac:dyDescent="0.25">
      <c r="J3423" s="59">
        <f>'Inventory Ref Sheet'!AK3423</f>
        <v>0</v>
      </c>
      <c r="K3423" s="59">
        <f>'Inventory Ref Sheet'!AL3423</f>
        <v>0</v>
      </c>
      <c r="L3423" s="59">
        <f>'Inventory Ref Sheet'!AM3423</f>
        <v>0</v>
      </c>
      <c r="M3423" s="59">
        <f>'Inventory Ref Sheet'!AP3423</f>
        <v>0</v>
      </c>
      <c r="N3423" s="59">
        <f>'Inventory Ref Sheet'!AQ3423</f>
        <v>0</v>
      </c>
      <c r="O3423" s="100" t="str">
        <f ca="1">IF('Inventory Ref Sheet'!AS3423&gt;0,YEAR(TODAY())-'Inventory Ref Sheet'!AS3423,"")</f>
        <v/>
      </c>
      <c r="P3423" s="95">
        <f>'Inventory Ref Sheet'!AU3423</f>
        <v>0</v>
      </c>
      <c r="Q3423" s="60">
        <f>'Inventory Ref Sheet'!AV3423</f>
        <v>0</v>
      </c>
      <c r="R3423" s="61"/>
      <c r="S3423" s="100" t="str">
        <f t="shared" si="177"/>
        <v/>
      </c>
      <c r="T3423" s="59">
        <f>'Inventory Ref Sheet'!M3423</f>
        <v>0</v>
      </c>
      <c r="U3423" s="102">
        <f>'Inventory Ref Sheet'!N3423</f>
        <v>0</v>
      </c>
      <c r="V3423" s="59">
        <f>'Inventory Ref Sheet'!O3423</f>
        <v>0</v>
      </c>
      <c r="W3423" s="59">
        <f>'Inventory Ref Sheet'!R3423</f>
        <v>0</v>
      </c>
      <c r="X3423" s="59">
        <f>'Inventory Ref Sheet'!S3423</f>
        <v>0</v>
      </c>
      <c r="Y3423" s="100" t="str">
        <f ca="1">IF('Inventory Ref Sheet'!U3423&gt;0,YEAR(TODAY())-'Inventory Ref Sheet'!U3423,"")</f>
        <v/>
      </c>
      <c r="Z3423" s="95">
        <f>'Inventory Ref Sheet'!W3423</f>
        <v>0</v>
      </c>
      <c r="AA3423" s="60">
        <f>'Inventory Ref Sheet'!X3423</f>
        <v>0</v>
      </c>
      <c r="AB3423" s="61"/>
      <c r="AC3423" s="97" t="str">
        <f t="shared" si="178"/>
        <v/>
      </c>
      <c r="AD3423" s="59">
        <f>'Inventory Ref Sheet'!Y3423</f>
        <v>0</v>
      </c>
      <c r="AE3423" s="59">
        <f>'Inventory Ref Sheet'!Z3423</f>
        <v>0</v>
      </c>
      <c r="AF3423" s="102">
        <f>'Inventory Ref Sheet'!AA3423</f>
        <v>0</v>
      </c>
      <c r="AG3423" s="59">
        <f>'Inventory Ref Sheet'!AD3423</f>
        <v>0</v>
      </c>
      <c r="AH3423" s="59">
        <f>'Inventory Ref Sheet'!AE3423</f>
        <v>0</v>
      </c>
      <c r="AI3423" s="100" t="str">
        <f ca="1">IF('Inventory Ref Sheet'!AG3423&gt;0,YEAR(TODAY())-'Inventory Ref Sheet'!AG3423,"")</f>
        <v/>
      </c>
      <c r="AJ3423" s="99"/>
      <c r="AK3423" s="60">
        <f>'Inventory Ref Sheet'!AJ3423</f>
        <v>0</v>
      </c>
      <c r="AL3423" s="99"/>
      <c r="AM3423" s="97" t="str">
        <f t="shared" si="179"/>
        <v/>
      </c>
    </row>
    <row r="3424" spans="10:39" x14ac:dyDescent="0.25">
      <c r="J3424" s="59">
        <f>'Inventory Ref Sheet'!AK3424</f>
        <v>0</v>
      </c>
      <c r="K3424" s="59">
        <f>'Inventory Ref Sheet'!AL3424</f>
        <v>0</v>
      </c>
      <c r="L3424" s="59">
        <f>'Inventory Ref Sheet'!AM3424</f>
        <v>0</v>
      </c>
      <c r="M3424" s="59">
        <f>'Inventory Ref Sheet'!AP3424</f>
        <v>0</v>
      </c>
      <c r="N3424" s="59">
        <f>'Inventory Ref Sheet'!AQ3424</f>
        <v>0</v>
      </c>
      <c r="O3424" s="100" t="str">
        <f ca="1">IF('Inventory Ref Sheet'!AS3424&gt;0,YEAR(TODAY())-'Inventory Ref Sheet'!AS3424,"")</f>
        <v/>
      </c>
      <c r="P3424" s="95">
        <f>'Inventory Ref Sheet'!AU3424</f>
        <v>0</v>
      </c>
      <c r="Q3424" s="60">
        <f>'Inventory Ref Sheet'!AV3424</f>
        <v>0</v>
      </c>
      <c r="R3424" s="61"/>
      <c r="S3424" s="100" t="str">
        <f t="shared" si="177"/>
        <v/>
      </c>
      <c r="T3424" s="59">
        <f>'Inventory Ref Sheet'!M3424</f>
        <v>0</v>
      </c>
      <c r="U3424" s="102">
        <f>'Inventory Ref Sheet'!N3424</f>
        <v>0</v>
      </c>
      <c r="V3424" s="59">
        <f>'Inventory Ref Sheet'!O3424</f>
        <v>0</v>
      </c>
      <c r="W3424" s="59">
        <f>'Inventory Ref Sheet'!R3424</f>
        <v>0</v>
      </c>
      <c r="X3424" s="59">
        <f>'Inventory Ref Sheet'!S3424</f>
        <v>0</v>
      </c>
      <c r="Y3424" s="100" t="str">
        <f ca="1">IF('Inventory Ref Sheet'!U3424&gt;0,YEAR(TODAY())-'Inventory Ref Sheet'!U3424,"")</f>
        <v/>
      </c>
      <c r="Z3424" s="95">
        <f>'Inventory Ref Sheet'!W3424</f>
        <v>0</v>
      </c>
      <c r="AA3424" s="60">
        <f>'Inventory Ref Sheet'!X3424</f>
        <v>0</v>
      </c>
      <c r="AB3424" s="61"/>
      <c r="AC3424" s="97" t="str">
        <f t="shared" si="178"/>
        <v/>
      </c>
      <c r="AD3424" s="59">
        <f>'Inventory Ref Sheet'!Y3424</f>
        <v>0</v>
      </c>
      <c r="AE3424" s="59">
        <f>'Inventory Ref Sheet'!Z3424</f>
        <v>0</v>
      </c>
      <c r="AF3424" s="102">
        <f>'Inventory Ref Sheet'!AA3424</f>
        <v>0</v>
      </c>
      <c r="AG3424" s="59">
        <f>'Inventory Ref Sheet'!AD3424</f>
        <v>0</v>
      </c>
      <c r="AH3424" s="59">
        <f>'Inventory Ref Sheet'!AE3424</f>
        <v>0</v>
      </c>
      <c r="AI3424" s="100" t="str">
        <f ca="1">IF('Inventory Ref Sheet'!AG3424&gt;0,YEAR(TODAY())-'Inventory Ref Sheet'!AG3424,"")</f>
        <v/>
      </c>
      <c r="AJ3424" s="99"/>
      <c r="AK3424" s="60">
        <f>'Inventory Ref Sheet'!AJ3424</f>
        <v>0</v>
      </c>
      <c r="AL3424" s="99"/>
      <c r="AM3424" s="97" t="str">
        <f t="shared" si="179"/>
        <v/>
      </c>
    </row>
    <row r="3425" spans="10:39" x14ac:dyDescent="0.25">
      <c r="J3425" s="59">
        <f>'Inventory Ref Sheet'!AK3425</f>
        <v>0</v>
      </c>
      <c r="K3425" s="59">
        <f>'Inventory Ref Sheet'!AL3425</f>
        <v>0</v>
      </c>
      <c r="L3425" s="59">
        <f>'Inventory Ref Sheet'!AM3425</f>
        <v>0</v>
      </c>
      <c r="M3425" s="59">
        <f>'Inventory Ref Sheet'!AP3425</f>
        <v>0</v>
      </c>
      <c r="N3425" s="59">
        <f>'Inventory Ref Sheet'!AQ3425</f>
        <v>0</v>
      </c>
      <c r="O3425" s="100" t="str">
        <f ca="1">IF('Inventory Ref Sheet'!AS3425&gt;0,YEAR(TODAY())-'Inventory Ref Sheet'!AS3425,"")</f>
        <v/>
      </c>
      <c r="P3425" s="95">
        <f>'Inventory Ref Sheet'!AU3425</f>
        <v>0</v>
      </c>
      <c r="Q3425" s="60">
        <f>'Inventory Ref Sheet'!AV3425</f>
        <v>0</v>
      </c>
      <c r="R3425" s="61"/>
      <c r="S3425" s="100" t="str">
        <f t="shared" si="177"/>
        <v/>
      </c>
      <c r="T3425" s="59">
        <f>'Inventory Ref Sheet'!M3425</f>
        <v>0</v>
      </c>
      <c r="U3425" s="102">
        <f>'Inventory Ref Sheet'!N3425</f>
        <v>0</v>
      </c>
      <c r="V3425" s="59">
        <f>'Inventory Ref Sheet'!O3425</f>
        <v>0</v>
      </c>
      <c r="W3425" s="59">
        <f>'Inventory Ref Sheet'!R3425</f>
        <v>0</v>
      </c>
      <c r="X3425" s="59">
        <f>'Inventory Ref Sheet'!S3425</f>
        <v>0</v>
      </c>
      <c r="Y3425" s="100" t="str">
        <f ca="1">IF('Inventory Ref Sheet'!U3425&gt;0,YEAR(TODAY())-'Inventory Ref Sheet'!U3425,"")</f>
        <v/>
      </c>
      <c r="Z3425" s="95">
        <f>'Inventory Ref Sheet'!W3425</f>
        <v>0</v>
      </c>
      <c r="AA3425" s="60">
        <f>'Inventory Ref Sheet'!X3425</f>
        <v>0</v>
      </c>
      <c r="AB3425" s="61"/>
      <c r="AC3425" s="97" t="str">
        <f t="shared" si="178"/>
        <v/>
      </c>
      <c r="AD3425" s="59">
        <f>'Inventory Ref Sheet'!Y3425</f>
        <v>0</v>
      </c>
      <c r="AE3425" s="59">
        <f>'Inventory Ref Sheet'!Z3425</f>
        <v>0</v>
      </c>
      <c r="AF3425" s="102">
        <f>'Inventory Ref Sheet'!AA3425</f>
        <v>0</v>
      </c>
      <c r="AG3425" s="59">
        <f>'Inventory Ref Sheet'!AD3425</f>
        <v>0</v>
      </c>
      <c r="AH3425" s="59">
        <f>'Inventory Ref Sheet'!AE3425</f>
        <v>0</v>
      </c>
      <c r="AI3425" s="100" t="str">
        <f ca="1">IF('Inventory Ref Sheet'!AG3425&gt;0,YEAR(TODAY())-'Inventory Ref Sheet'!AG3425,"")</f>
        <v/>
      </c>
      <c r="AJ3425" s="99"/>
      <c r="AK3425" s="60">
        <f>'Inventory Ref Sheet'!AJ3425</f>
        <v>0</v>
      </c>
      <c r="AL3425" s="99"/>
      <c r="AM3425" s="97" t="str">
        <f t="shared" si="179"/>
        <v/>
      </c>
    </row>
    <row r="3426" spans="10:39" x14ac:dyDescent="0.25">
      <c r="J3426" s="59">
        <f>'Inventory Ref Sheet'!AK3426</f>
        <v>0</v>
      </c>
      <c r="K3426" s="59">
        <f>'Inventory Ref Sheet'!AL3426</f>
        <v>0</v>
      </c>
      <c r="L3426" s="59">
        <f>'Inventory Ref Sheet'!AM3426</f>
        <v>0</v>
      </c>
      <c r="M3426" s="59">
        <f>'Inventory Ref Sheet'!AP3426</f>
        <v>0</v>
      </c>
      <c r="N3426" s="59">
        <f>'Inventory Ref Sheet'!AQ3426</f>
        <v>0</v>
      </c>
      <c r="O3426" s="100" t="str">
        <f ca="1">IF('Inventory Ref Sheet'!AS3426&gt;0,YEAR(TODAY())-'Inventory Ref Sheet'!AS3426,"")</f>
        <v/>
      </c>
      <c r="P3426" s="95">
        <f>'Inventory Ref Sheet'!AU3426</f>
        <v>0</v>
      </c>
      <c r="Q3426" s="60">
        <f>'Inventory Ref Sheet'!AV3426</f>
        <v>0</v>
      </c>
      <c r="R3426" s="61"/>
      <c r="S3426" s="100" t="str">
        <f t="shared" si="177"/>
        <v/>
      </c>
      <c r="T3426" s="59">
        <f>'Inventory Ref Sheet'!M3426</f>
        <v>0</v>
      </c>
      <c r="U3426" s="102">
        <f>'Inventory Ref Sheet'!N3426</f>
        <v>0</v>
      </c>
      <c r="V3426" s="59">
        <f>'Inventory Ref Sheet'!O3426</f>
        <v>0</v>
      </c>
      <c r="W3426" s="59">
        <f>'Inventory Ref Sheet'!R3426</f>
        <v>0</v>
      </c>
      <c r="X3426" s="59">
        <f>'Inventory Ref Sheet'!S3426</f>
        <v>0</v>
      </c>
      <c r="Y3426" s="100" t="str">
        <f ca="1">IF('Inventory Ref Sheet'!U3426&gt;0,YEAR(TODAY())-'Inventory Ref Sheet'!U3426,"")</f>
        <v/>
      </c>
      <c r="Z3426" s="95">
        <f>'Inventory Ref Sheet'!W3426</f>
        <v>0</v>
      </c>
      <c r="AA3426" s="60">
        <f>'Inventory Ref Sheet'!X3426</f>
        <v>0</v>
      </c>
      <c r="AB3426" s="61"/>
      <c r="AC3426" s="97" t="str">
        <f t="shared" si="178"/>
        <v/>
      </c>
      <c r="AD3426" s="59">
        <f>'Inventory Ref Sheet'!Y3426</f>
        <v>0</v>
      </c>
      <c r="AE3426" s="59">
        <f>'Inventory Ref Sheet'!Z3426</f>
        <v>0</v>
      </c>
      <c r="AF3426" s="102">
        <f>'Inventory Ref Sheet'!AA3426</f>
        <v>0</v>
      </c>
      <c r="AG3426" s="59">
        <f>'Inventory Ref Sheet'!AD3426</f>
        <v>0</v>
      </c>
      <c r="AH3426" s="59">
        <f>'Inventory Ref Sheet'!AE3426</f>
        <v>0</v>
      </c>
      <c r="AI3426" s="100" t="str">
        <f ca="1">IF('Inventory Ref Sheet'!AG3426&gt;0,YEAR(TODAY())-'Inventory Ref Sheet'!AG3426,"")</f>
        <v/>
      </c>
      <c r="AJ3426" s="99"/>
      <c r="AK3426" s="60">
        <f>'Inventory Ref Sheet'!AJ3426</f>
        <v>0</v>
      </c>
      <c r="AL3426" s="99"/>
      <c r="AM3426" s="97" t="str">
        <f t="shared" si="179"/>
        <v/>
      </c>
    </row>
    <row r="3427" spans="10:39" x14ac:dyDescent="0.25">
      <c r="J3427" s="59">
        <f>'Inventory Ref Sheet'!AK3427</f>
        <v>0</v>
      </c>
      <c r="K3427" s="59">
        <f>'Inventory Ref Sheet'!AL3427</f>
        <v>0</v>
      </c>
      <c r="L3427" s="59">
        <f>'Inventory Ref Sheet'!AM3427</f>
        <v>0</v>
      </c>
      <c r="M3427" s="59">
        <f>'Inventory Ref Sheet'!AP3427</f>
        <v>0</v>
      </c>
      <c r="N3427" s="59">
        <f>'Inventory Ref Sheet'!AQ3427</f>
        <v>0</v>
      </c>
      <c r="O3427" s="100" t="str">
        <f ca="1">IF('Inventory Ref Sheet'!AS3427&gt;0,YEAR(TODAY())-'Inventory Ref Sheet'!AS3427,"")</f>
        <v/>
      </c>
      <c r="P3427" s="95">
        <f>'Inventory Ref Sheet'!AU3427</f>
        <v>0</v>
      </c>
      <c r="Q3427" s="60">
        <f>'Inventory Ref Sheet'!AV3427</f>
        <v>0</v>
      </c>
      <c r="R3427" s="61"/>
      <c r="S3427" s="100" t="str">
        <f t="shared" si="177"/>
        <v/>
      </c>
      <c r="T3427" s="59">
        <f>'Inventory Ref Sheet'!M3427</f>
        <v>0</v>
      </c>
      <c r="U3427" s="102">
        <f>'Inventory Ref Sheet'!N3427</f>
        <v>0</v>
      </c>
      <c r="V3427" s="59">
        <f>'Inventory Ref Sheet'!O3427</f>
        <v>0</v>
      </c>
      <c r="W3427" s="59">
        <f>'Inventory Ref Sheet'!R3427</f>
        <v>0</v>
      </c>
      <c r="X3427" s="59">
        <f>'Inventory Ref Sheet'!S3427</f>
        <v>0</v>
      </c>
      <c r="Y3427" s="100" t="str">
        <f ca="1">IF('Inventory Ref Sheet'!U3427&gt;0,YEAR(TODAY())-'Inventory Ref Sheet'!U3427,"")</f>
        <v/>
      </c>
      <c r="Z3427" s="95">
        <f>'Inventory Ref Sheet'!W3427</f>
        <v>0</v>
      </c>
      <c r="AA3427" s="60">
        <f>'Inventory Ref Sheet'!X3427</f>
        <v>0</v>
      </c>
      <c r="AB3427" s="61"/>
      <c r="AC3427" s="97" t="str">
        <f t="shared" si="178"/>
        <v/>
      </c>
      <c r="AD3427" s="59">
        <f>'Inventory Ref Sheet'!Y3427</f>
        <v>0</v>
      </c>
      <c r="AE3427" s="59">
        <f>'Inventory Ref Sheet'!Z3427</f>
        <v>0</v>
      </c>
      <c r="AF3427" s="102">
        <f>'Inventory Ref Sheet'!AA3427</f>
        <v>0</v>
      </c>
      <c r="AG3427" s="59">
        <f>'Inventory Ref Sheet'!AD3427</f>
        <v>0</v>
      </c>
      <c r="AH3427" s="59">
        <f>'Inventory Ref Sheet'!AE3427</f>
        <v>0</v>
      </c>
      <c r="AI3427" s="100" t="str">
        <f ca="1">IF('Inventory Ref Sheet'!AG3427&gt;0,YEAR(TODAY())-'Inventory Ref Sheet'!AG3427,"")</f>
        <v/>
      </c>
      <c r="AJ3427" s="99"/>
      <c r="AK3427" s="60">
        <f>'Inventory Ref Sheet'!AJ3427</f>
        <v>0</v>
      </c>
      <c r="AL3427" s="99"/>
      <c r="AM3427" s="97" t="str">
        <f t="shared" si="179"/>
        <v/>
      </c>
    </row>
    <row r="3428" spans="10:39" x14ac:dyDescent="0.25">
      <c r="J3428" s="59">
        <f>'Inventory Ref Sheet'!AK3428</f>
        <v>0</v>
      </c>
      <c r="K3428" s="59">
        <f>'Inventory Ref Sheet'!AL3428</f>
        <v>0</v>
      </c>
      <c r="L3428" s="59">
        <f>'Inventory Ref Sheet'!AM3428</f>
        <v>0</v>
      </c>
      <c r="M3428" s="59">
        <f>'Inventory Ref Sheet'!AP3428</f>
        <v>0</v>
      </c>
      <c r="N3428" s="59">
        <f>'Inventory Ref Sheet'!AQ3428</f>
        <v>0</v>
      </c>
      <c r="O3428" s="100" t="str">
        <f ca="1">IF('Inventory Ref Sheet'!AS3428&gt;0,YEAR(TODAY())-'Inventory Ref Sheet'!AS3428,"")</f>
        <v/>
      </c>
      <c r="P3428" s="95">
        <f>'Inventory Ref Sheet'!AU3428</f>
        <v>0</v>
      </c>
      <c r="Q3428" s="60">
        <f>'Inventory Ref Sheet'!AV3428</f>
        <v>0</v>
      </c>
      <c r="R3428" s="61"/>
      <c r="S3428" s="100" t="str">
        <f t="shared" si="177"/>
        <v/>
      </c>
      <c r="T3428" s="59">
        <f>'Inventory Ref Sheet'!M3428</f>
        <v>0</v>
      </c>
      <c r="U3428" s="102">
        <f>'Inventory Ref Sheet'!N3428</f>
        <v>0</v>
      </c>
      <c r="V3428" s="59">
        <f>'Inventory Ref Sheet'!O3428</f>
        <v>0</v>
      </c>
      <c r="W3428" s="59">
        <f>'Inventory Ref Sheet'!R3428</f>
        <v>0</v>
      </c>
      <c r="X3428" s="59">
        <f>'Inventory Ref Sheet'!S3428</f>
        <v>0</v>
      </c>
      <c r="Y3428" s="100" t="str">
        <f ca="1">IF('Inventory Ref Sheet'!U3428&gt;0,YEAR(TODAY())-'Inventory Ref Sheet'!U3428,"")</f>
        <v/>
      </c>
      <c r="Z3428" s="95">
        <f>'Inventory Ref Sheet'!W3428</f>
        <v>0</v>
      </c>
      <c r="AA3428" s="60">
        <f>'Inventory Ref Sheet'!X3428</f>
        <v>0</v>
      </c>
      <c r="AB3428" s="61"/>
      <c r="AC3428" s="97" t="str">
        <f t="shared" si="178"/>
        <v/>
      </c>
      <c r="AD3428" s="59">
        <f>'Inventory Ref Sheet'!Y3428</f>
        <v>0</v>
      </c>
      <c r="AE3428" s="59">
        <f>'Inventory Ref Sheet'!Z3428</f>
        <v>0</v>
      </c>
      <c r="AF3428" s="102">
        <f>'Inventory Ref Sheet'!AA3428</f>
        <v>0</v>
      </c>
      <c r="AG3428" s="59">
        <f>'Inventory Ref Sheet'!AD3428</f>
        <v>0</v>
      </c>
      <c r="AH3428" s="59">
        <f>'Inventory Ref Sheet'!AE3428</f>
        <v>0</v>
      </c>
      <c r="AI3428" s="100" t="str">
        <f ca="1">IF('Inventory Ref Sheet'!AG3428&gt;0,YEAR(TODAY())-'Inventory Ref Sheet'!AG3428,"")</f>
        <v/>
      </c>
      <c r="AJ3428" s="99"/>
      <c r="AK3428" s="60">
        <f>'Inventory Ref Sheet'!AJ3428</f>
        <v>0</v>
      </c>
      <c r="AL3428" s="99"/>
      <c r="AM3428" s="97" t="str">
        <f t="shared" si="179"/>
        <v/>
      </c>
    </row>
    <row r="3429" spans="10:39" x14ac:dyDescent="0.25">
      <c r="J3429" s="59">
        <f>'Inventory Ref Sheet'!AK3429</f>
        <v>0</v>
      </c>
      <c r="K3429" s="59">
        <f>'Inventory Ref Sheet'!AL3429</f>
        <v>0</v>
      </c>
      <c r="L3429" s="59">
        <f>'Inventory Ref Sheet'!AM3429</f>
        <v>0</v>
      </c>
      <c r="M3429" s="59">
        <f>'Inventory Ref Sheet'!AP3429</f>
        <v>0</v>
      </c>
      <c r="N3429" s="59">
        <f>'Inventory Ref Sheet'!AQ3429</f>
        <v>0</v>
      </c>
      <c r="O3429" s="100" t="str">
        <f ca="1">IF('Inventory Ref Sheet'!AS3429&gt;0,YEAR(TODAY())-'Inventory Ref Sheet'!AS3429,"")</f>
        <v/>
      </c>
      <c r="P3429" s="95">
        <f>'Inventory Ref Sheet'!AU3429</f>
        <v>0</v>
      </c>
      <c r="Q3429" s="60">
        <f>'Inventory Ref Sheet'!AV3429</f>
        <v>0</v>
      </c>
      <c r="R3429" s="61"/>
      <c r="S3429" s="100" t="str">
        <f t="shared" si="177"/>
        <v/>
      </c>
      <c r="T3429" s="59">
        <f>'Inventory Ref Sheet'!M3429</f>
        <v>0</v>
      </c>
      <c r="U3429" s="102">
        <f>'Inventory Ref Sheet'!N3429</f>
        <v>0</v>
      </c>
      <c r="V3429" s="59">
        <f>'Inventory Ref Sheet'!O3429</f>
        <v>0</v>
      </c>
      <c r="W3429" s="59">
        <f>'Inventory Ref Sheet'!R3429</f>
        <v>0</v>
      </c>
      <c r="X3429" s="59">
        <f>'Inventory Ref Sheet'!S3429</f>
        <v>0</v>
      </c>
      <c r="Y3429" s="100" t="str">
        <f ca="1">IF('Inventory Ref Sheet'!U3429&gt;0,YEAR(TODAY())-'Inventory Ref Sheet'!U3429,"")</f>
        <v/>
      </c>
      <c r="Z3429" s="95">
        <f>'Inventory Ref Sheet'!W3429</f>
        <v>0</v>
      </c>
      <c r="AA3429" s="60">
        <f>'Inventory Ref Sheet'!X3429</f>
        <v>0</v>
      </c>
      <c r="AB3429" s="61"/>
      <c r="AC3429" s="97" t="str">
        <f t="shared" si="178"/>
        <v/>
      </c>
      <c r="AD3429" s="59">
        <f>'Inventory Ref Sheet'!Y3429</f>
        <v>0</v>
      </c>
      <c r="AE3429" s="59">
        <f>'Inventory Ref Sheet'!Z3429</f>
        <v>0</v>
      </c>
      <c r="AF3429" s="102">
        <f>'Inventory Ref Sheet'!AA3429</f>
        <v>0</v>
      </c>
      <c r="AG3429" s="59">
        <f>'Inventory Ref Sheet'!AD3429</f>
        <v>0</v>
      </c>
      <c r="AH3429" s="59">
        <f>'Inventory Ref Sheet'!AE3429</f>
        <v>0</v>
      </c>
      <c r="AI3429" s="100" t="str">
        <f ca="1">IF('Inventory Ref Sheet'!AG3429&gt;0,YEAR(TODAY())-'Inventory Ref Sheet'!AG3429,"")</f>
        <v/>
      </c>
      <c r="AJ3429" s="99"/>
      <c r="AK3429" s="60">
        <f>'Inventory Ref Sheet'!AJ3429</f>
        <v>0</v>
      </c>
      <c r="AL3429" s="99"/>
      <c r="AM3429" s="97" t="str">
        <f t="shared" si="179"/>
        <v/>
      </c>
    </row>
    <row r="3430" spans="10:39" x14ac:dyDescent="0.25">
      <c r="J3430" s="59">
        <f>'Inventory Ref Sheet'!AK3430</f>
        <v>0</v>
      </c>
      <c r="K3430" s="59">
        <f>'Inventory Ref Sheet'!AL3430</f>
        <v>0</v>
      </c>
      <c r="L3430" s="59">
        <f>'Inventory Ref Sheet'!AM3430</f>
        <v>0</v>
      </c>
      <c r="M3430" s="59">
        <f>'Inventory Ref Sheet'!AP3430</f>
        <v>0</v>
      </c>
      <c r="N3430" s="59">
        <f>'Inventory Ref Sheet'!AQ3430</f>
        <v>0</v>
      </c>
      <c r="O3430" s="100" t="str">
        <f ca="1">IF('Inventory Ref Sheet'!AS3430&gt;0,YEAR(TODAY())-'Inventory Ref Sheet'!AS3430,"")</f>
        <v/>
      </c>
      <c r="P3430" s="95">
        <f>'Inventory Ref Sheet'!AU3430</f>
        <v>0</v>
      </c>
      <c r="Q3430" s="60">
        <f>'Inventory Ref Sheet'!AV3430</f>
        <v>0</v>
      </c>
      <c r="R3430" s="61"/>
      <c r="S3430" s="100" t="str">
        <f t="shared" si="177"/>
        <v/>
      </c>
      <c r="T3430" s="59">
        <f>'Inventory Ref Sheet'!M3430</f>
        <v>0</v>
      </c>
      <c r="U3430" s="102">
        <f>'Inventory Ref Sheet'!N3430</f>
        <v>0</v>
      </c>
      <c r="V3430" s="59">
        <f>'Inventory Ref Sheet'!O3430</f>
        <v>0</v>
      </c>
      <c r="W3430" s="59">
        <f>'Inventory Ref Sheet'!R3430</f>
        <v>0</v>
      </c>
      <c r="X3430" s="59">
        <f>'Inventory Ref Sheet'!S3430</f>
        <v>0</v>
      </c>
      <c r="Y3430" s="100" t="str">
        <f ca="1">IF('Inventory Ref Sheet'!U3430&gt;0,YEAR(TODAY())-'Inventory Ref Sheet'!U3430,"")</f>
        <v/>
      </c>
      <c r="Z3430" s="95">
        <f>'Inventory Ref Sheet'!W3430</f>
        <v>0</v>
      </c>
      <c r="AA3430" s="60">
        <f>'Inventory Ref Sheet'!X3430</f>
        <v>0</v>
      </c>
      <c r="AB3430" s="61"/>
      <c r="AC3430" s="97" t="str">
        <f t="shared" si="178"/>
        <v/>
      </c>
      <c r="AD3430" s="59">
        <f>'Inventory Ref Sheet'!Y3430</f>
        <v>0</v>
      </c>
      <c r="AE3430" s="59">
        <f>'Inventory Ref Sheet'!Z3430</f>
        <v>0</v>
      </c>
      <c r="AF3430" s="102">
        <f>'Inventory Ref Sheet'!AA3430</f>
        <v>0</v>
      </c>
      <c r="AG3430" s="59">
        <f>'Inventory Ref Sheet'!AD3430</f>
        <v>0</v>
      </c>
      <c r="AH3430" s="59">
        <f>'Inventory Ref Sheet'!AE3430</f>
        <v>0</v>
      </c>
      <c r="AI3430" s="100" t="str">
        <f ca="1">IF('Inventory Ref Sheet'!AG3430&gt;0,YEAR(TODAY())-'Inventory Ref Sheet'!AG3430,"")</f>
        <v/>
      </c>
      <c r="AJ3430" s="99"/>
      <c r="AK3430" s="60">
        <f>'Inventory Ref Sheet'!AJ3430</f>
        <v>0</v>
      </c>
      <c r="AL3430" s="99"/>
      <c r="AM3430" s="97" t="str">
        <f t="shared" si="179"/>
        <v/>
      </c>
    </row>
    <row r="3431" spans="10:39" x14ac:dyDescent="0.25">
      <c r="J3431" s="59">
        <f>'Inventory Ref Sheet'!AK3431</f>
        <v>0</v>
      </c>
      <c r="K3431" s="59">
        <f>'Inventory Ref Sheet'!AL3431</f>
        <v>0</v>
      </c>
      <c r="L3431" s="59">
        <f>'Inventory Ref Sheet'!AM3431</f>
        <v>0</v>
      </c>
      <c r="M3431" s="59">
        <f>'Inventory Ref Sheet'!AP3431</f>
        <v>0</v>
      </c>
      <c r="N3431" s="59">
        <f>'Inventory Ref Sheet'!AQ3431</f>
        <v>0</v>
      </c>
      <c r="O3431" s="100" t="str">
        <f ca="1">IF('Inventory Ref Sheet'!AS3431&gt;0,YEAR(TODAY())-'Inventory Ref Sheet'!AS3431,"")</f>
        <v/>
      </c>
      <c r="P3431" s="95">
        <f>'Inventory Ref Sheet'!AU3431</f>
        <v>0</v>
      </c>
      <c r="Q3431" s="60">
        <f>'Inventory Ref Sheet'!AV3431</f>
        <v>0</v>
      </c>
      <c r="R3431" s="61"/>
      <c r="S3431" s="100" t="str">
        <f t="shared" si="177"/>
        <v/>
      </c>
      <c r="T3431" s="59">
        <f>'Inventory Ref Sheet'!M3431</f>
        <v>0</v>
      </c>
      <c r="U3431" s="102">
        <f>'Inventory Ref Sheet'!N3431</f>
        <v>0</v>
      </c>
      <c r="V3431" s="59">
        <f>'Inventory Ref Sheet'!O3431</f>
        <v>0</v>
      </c>
      <c r="W3431" s="59">
        <f>'Inventory Ref Sheet'!R3431</f>
        <v>0</v>
      </c>
      <c r="X3431" s="59">
        <f>'Inventory Ref Sheet'!S3431</f>
        <v>0</v>
      </c>
      <c r="Y3431" s="100" t="str">
        <f ca="1">IF('Inventory Ref Sheet'!U3431&gt;0,YEAR(TODAY())-'Inventory Ref Sheet'!U3431,"")</f>
        <v/>
      </c>
      <c r="Z3431" s="95">
        <f>'Inventory Ref Sheet'!W3431</f>
        <v>0</v>
      </c>
      <c r="AA3431" s="60">
        <f>'Inventory Ref Sheet'!X3431</f>
        <v>0</v>
      </c>
      <c r="AB3431" s="61"/>
      <c r="AC3431" s="97" t="str">
        <f t="shared" si="178"/>
        <v/>
      </c>
      <c r="AD3431" s="59">
        <f>'Inventory Ref Sheet'!Y3431</f>
        <v>0</v>
      </c>
      <c r="AE3431" s="59">
        <f>'Inventory Ref Sheet'!Z3431</f>
        <v>0</v>
      </c>
      <c r="AF3431" s="102">
        <f>'Inventory Ref Sheet'!AA3431</f>
        <v>0</v>
      </c>
      <c r="AG3431" s="59">
        <f>'Inventory Ref Sheet'!AD3431</f>
        <v>0</v>
      </c>
      <c r="AH3431" s="59">
        <f>'Inventory Ref Sheet'!AE3431</f>
        <v>0</v>
      </c>
      <c r="AI3431" s="100" t="str">
        <f ca="1">IF('Inventory Ref Sheet'!AG3431&gt;0,YEAR(TODAY())-'Inventory Ref Sheet'!AG3431,"")</f>
        <v/>
      </c>
      <c r="AJ3431" s="99"/>
      <c r="AK3431" s="60">
        <f>'Inventory Ref Sheet'!AJ3431</f>
        <v>0</v>
      </c>
      <c r="AL3431" s="99"/>
      <c r="AM3431" s="97" t="str">
        <f t="shared" si="179"/>
        <v/>
      </c>
    </row>
    <row r="3432" spans="10:39" x14ac:dyDescent="0.25">
      <c r="J3432" s="59">
        <f>'Inventory Ref Sheet'!AK3432</f>
        <v>0</v>
      </c>
      <c r="K3432" s="59">
        <f>'Inventory Ref Sheet'!AL3432</f>
        <v>0</v>
      </c>
      <c r="L3432" s="59">
        <f>'Inventory Ref Sheet'!AM3432</f>
        <v>0</v>
      </c>
      <c r="M3432" s="59">
        <f>'Inventory Ref Sheet'!AP3432</f>
        <v>0</v>
      </c>
      <c r="N3432" s="59">
        <f>'Inventory Ref Sheet'!AQ3432</f>
        <v>0</v>
      </c>
      <c r="O3432" s="100" t="str">
        <f ca="1">IF('Inventory Ref Sheet'!AS3432&gt;0,YEAR(TODAY())-'Inventory Ref Sheet'!AS3432,"")</f>
        <v/>
      </c>
      <c r="P3432" s="95">
        <f>'Inventory Ref Sheet'!AU3432</f>
        <v>0</v>
      </c>
      <c r="Q3432" s="60">
        <f>'Inventory Ref Sheet'!AV3432</f>
        <v>0</v>
      </c>
      <c r="R3432" s="61"/>
      <c r="S3432" s="100" t="str">
        <f t="shared" si="177"/>
        <v/>
      </c>
      <c r="T3432" s="59">
        <f>'Inventory Ref Sheet'!M3432</f>
        <v>0</v>
      </c>
      <c r="U3432" s="102">
        <f>'Inventory Ref Sheet'!N3432</f>
        <v>0</v>
      </c>
      <c r="V3432" s="59">
        <f>'Inventory Ref Sheet'!O3432</f>
        <v>0</v>
      </c>
      <c r="W3432" s="59">
        <f>'Inventory Ref Sheet'!R3432</f>
        <v>0</v>
      </c>
      <c r="X3432" s="59">
        <f>'Inventory Ref Sheet'!S3432</f>
        <v>0</v>
      </c>
      <c r="Y3432" s="100" t="str">
        <f ca="1">IF('Inventory Ref Sheet'!U3432&gt;0,YEAR(TODAY())-'Inventory Ref Sheet'!U3432,"")</f>
        <v/>
      </c>
      <c r="Z3432" s="95">
        <f>'Inventory Ref Sheet'!W3432</f>
        <v>0</v>
      </c>
      <c r="AA3432" s="60">
        <f>'Inventory Ref Sheet'!X3432</f>
        <v>0</v>
      </c>
      <c r="AB3432" s="61"/>
      <c r="AC3432" s="97" t="str">
        <f t="shared" si="178"/>
        <v/>
      </c>
      <c r="AD3432" s="59">
        <f>'Inventory Ref Sheet'!Y3432</f>
        <v>0</v>
      </c>
      <c r="AE3432" s="59">
        <f>'Inventory Ref Sheet'!Z3432</f>
        <v>0</v>
      </c>
      <c r="AF3432" s="102">
        <f>'Inventory Ref Sheet'!AA3432</f>
        <v>0</v>
      </c>
      <c r="AG3432" s="59">
        <f>'Inventory Ref Sheet'!AD3432</f>
        <v>0</v>
      </c>
      <c r="AH3432" s="59">
        <f>'Inventory Ref Sheet'!AE3432</f>
        <v>0</v>
      </c>
      <c r="AI3432" s="100" t="str">
        <f ca="1">IF('Inventory Ref Sheet'!AG3432&gt;0,YEAR(TODAY())-'Inventory Ref Sheet'!AG3432,"")</f>
        <v/>
      </c>
      <c r="AJ3432" s="99"/>
      <c r="AK3432" s="60">
        <f>'Inventory Ref Sheet'!AJ3432</f>
        <v>0</v>
      </c>
      <c r="AL3432" s="99"/>
      <c r="AM3432" s="97" t="str">
        <f t="shared" si="179"/>
        <v/>
      </c>
    </row>
    <row r="3433" spans="10:39" x14ac:dyDescent="0.25">
      <c r="J3433" s="59">
        <f>'Inventory Ref Sheet'!AK3433</f>
        <v>0</v>
      </c>
      <c r="K3433" s="59">
        <f>'Inventory Ref Sheet'!AL3433</f>
        <v>0</v>
      </c>
      <c r="L3433" s="59">
        <f>'Inventory Ref Sheet'!AM3433</f>
        <v>0</v>
      </c>
      <c r="M3433" s="59">
        <f>'Inventory Ref Sheet'!AP3433</f>
        <v>0</v>
      </c>
      <c r="N3433" s="59">
        <f>'Inventory Ref Sheet'!AQ3433</f>
        <v>0</v>
      </c>
      <c r="O3433" s="100" t="str">
        <f ca="1">IF('Inventory Ref Sheet'!AS3433&gt;0,YEAR(TODAY())-'Inventory Ref Sheet'!AS3433,"")</f>
        <v/>
      </c>
      <c r="P3433" s="95">
        <f>'Inventory Ref Sheet'!AU3433</f>
        <v>0</v>
      </c>
      <c r="Q3433" s="60">
        <f>'Inventory Ref Sheet'!AV3433</f>
        <v>0</v>
      </c>
      <c r="R3433" s="61"/>
      <c r="S3433" s="100" t="str">
        <f t="shared" si="177"/>
        <v/>
      </c>
      <c r="T3433" s="59">
        <f>'Inventory Ref Sheet'!M3433</f>
        <v>0</v>
      </c>
      <c r="U3433" s="102">
        <f>'Inventory Ref Sheet'!N3433</f>
        <v>0</v>
      </c>
      <c r="V3433" s="59">
        <f>'Inventory Ref Sheet'!O3433</f>
        <v>0</v>
      </c>
      <c r="W3433" s="59">
        <f>'Inventory Ref Sheet'!R3433</f>
        <v>0</v>
      </c>
      <c r="X3433" s="59">
        <f>'Inventory Ref Sheet'!S3433</f>
        <v>0</v>
      </c>
      <c r="Y3433" s="100" t="str">
        <f ca="1">IF('Inventory Ref Sheet'!U3433&gt;0,YEAR(TODAY())-'Inventory Ref Sheet'!U3433,"")</f>
        <v/>
      </c>
      <c r="Z3433" s="95">
        <f>'Inventory Ref Sheet'!W3433</f>
        <v>0</v>
      </c>
      <c r="AA3433" s="60">
        <f>'Inventory Ref Sheet'!X3433</f>
        <v>0</v>
      </c>
      <c r="AB3433" s="61"/>
      <c r="AC3433" s="97" t="str">
        <f t="shared" si="178"/>
        <v/>
      </c>
      <c r="AD3433" s="59">
        <f>'Inventory Ref Sheet'!Y3433</f>
        <v>0</v>
      </c>
      <c r="AE3433" s="59">
        <f>'Inventory Ref Sheet'!Z3433</f>
        <v>0</v>
      </c>
      <c r="AF3433" s="102">
        <f>'Inventory Ref Sheet'!AA3433</f>
        <v>0</v>
      </c>
      <c r="AG3433" s="59">
        <f>'Inventory Ref Sheet'!AD3433</f>
        <v>0</v>
      </c>
      <c r="AH3433" s="59">
        <f>'Inventory Ref Sheet'!AE3433</f>
        <v>0</v>
      </c>
      <c r="AI3433" s="100" t="str">
        <f ca="1">IF('Inventory Ref Sheet'!AG3433&gt;0,YEAR(TODAY())-'Inventory Ref Sheet'!AG3433,"")</f>
        <v/>
      </c>
      <c r="AJ3433" s="99"/>
      <c r="AK3433" s="60">
        <f>'Inventory Ref Sheet'!AJ3433</f>
        <v>0</v>
      </c>
      <c r="AL3433" s="99"/>
      <c r="AM3433" s="97" t="str">
        <f t="shared" si="179"/>
        <v/>
      </c>
    </row>
    <row r="3434" spans="10:39" x14ac:dyDescent="0.25">
      <c r="J3434" s="59">
        <f>'Inventory Ref Sheet'!AK3434</f>
        <v>0</v>
      </c>
      <c r="K3434" s="59">
        <f>'Inventory Ref Sheet'!AL3434</f>
        <v>0</v>
      </c>
      <c r="L3434" s="59">
        <f>'Inventory Ref Sheet'!AM3434</f>
        <v>0</v>
      </c>
      <c r="M3434" s="59">
        <f>'Inventory Ref Sheet'!AP3434</f>
        <v>0</v>
      </c>
      <c r="N3434" s="59">
        <f>'Inventory Ref Sheet'!AQ3434</f>
        <v>0</v>
      </c>
      <c r="O3434" s="100" t="str">
        <f ca="1">IF('Inventory Ref Sheet'!AS3434&gt;0,YEAR(TODAY())-'Inventory Ref Sheet'!AS3434,"")</f>
        <v/>
      </c>
      <c r="P3434" s="95">
        <f>'Inventory Ref Sheet'!AU3434</f>
        <v>0</v>
      </c>
      <c r="Q3434" s="60">
        <f>'Inventory Ref Sheet'!AV3434</f>
        <v>0</v>
      </c>
      <c r="R3434" s="61"/>
      <c r="S3434" s="100" t="str">
        <f t="shared" si="177"/>
        <v/>
      </c>
      <c r="T3434" s="59">
        <f>'Inventory Ref Sheet'!M3434</f>
        <v>0</v>
      </c>
      <c r="U3434" s="102">
        <f>'Inventory Ref Sheet'!N3434</f>
        <v>0</v>
      </c>
      <c r="V3434" s="59">
        <f>'Inventory Ref Sheet'!O3434</f>
        <v>0</v>
      </c>
      <c r="W3434" s="59">
        <f>'Inventory Ref Sheet'!R3434</f>
        <v>0</v>
      </c>
      <c r="X3434" s="59">
        <f>'Inventory Ref Sheet'!S3434</f>
        <v>0</v>
      </c>
      <c r="Y3434" s="100" t="str">
        <f ca="1">IF('Inventory Ref Sheet'!U3434&gt;0,YEAR(TODAY())-'Inventory Ref Sheet'!U3434,"")</f>
        <v/>
      </c>
      <c r="Z3434" s="95">
        <f>'Inventory Ref Sheet'!W3434</f>
        <v>0</v>
      </c>
      <c r="AA3434" s="60">
        <f>'Inventory Ref Sheet'!X3434</f>
        <v>0</v>
      </c>
      <c r="AB3434" s="61"/>
      <c r="AC3434" s="97" t="str">
        <f t="shared" si="178"/>
        <v/>
      </c>
      <c r="AD3434" s="59">
        <f>'Inventory Ref Sheet'!Y3434</f>
        <v>0</v>
      </c>
      <c r="AE3434" s="59">
        <f>'Inventory Ref Sheet'!Z3434</f>
        <v>0</v>
      </c>
      <c r="AF3434" s="102">
        <f>'Inventory Ref Sheet'!AA3434</f>
        <v>0</v>
      </c>
      <c r="AG3434" s="59">
        <f>'Inventory Ref Sheet'!AD3434</f>
        <v>0</v>
      </c>
      <c r="AH3434" s="59">
        <f>'Inventory Ref Sheet'!AE3434</f>
        <v>0</v>
      </c>
      <c r="AI3434" s="100" t="str">
        <f ca="1">IF('Inventory Ref Sheet'!AG3434&gt;0,YEAR(TODAY())-'Inventory Ref Sheet'!AG3434,"")</f>
        <v/>
      </c>
      <c r="AJ3434" s="99"/>
      <c r="AK3434" s="60">
        <f>'Inventory Ref Sheet'!AJ3434</f>
        <v>0</v>
      </c>
      <c r="AL3434" s="99"/>
      <c r="AM3434" s="97" t="str">
        <f t="shared" si="179"/>
        <v/>
      </c>
    </row>
    <row r="3435" spans="10:39" x14ac:dyDescent="0.25">
      <c r="J3435" s="59">
        <f>'Inventory Ref Sheet'!AK3435</f>
        <v>0</v>
      </c>
      <c r="K3435" s="59">
        <f>'Inventory Ref Sheet'!AL3435</f>
        <v>0</v>
      </c>
      <c r="L3435" s="59">
        <f>'Inventory Ref Sheet'!AM3435</f>
        <v>0</v>
      </c>
      <c r="M3435" s="59">
        <f>'Inventory Ref Sheet'!AP3435</f>
        <v>0</v>
      </c>
      <c r="N3435" s="59">
        <f>'Inventory Ref Sheet'!AQ3435</f>
        <v>0</v>
      </c>
      <c r="O3435" s="100" t="str">
        <f ca="1">IF('Inventory Ref Sheet'!AS3435&gt;0,YEAR(TODAY())-'Inventory Ref Sheet'!AS3435,"")</f>
        <v/>
      </c>
      <c r="P3435" s="95">
        <f>'Inventory Ref Sheet'!AU3435</f>
        <v>0</v>
      </c>
      <c r="Q3435" s="60">
        <f>'Inventory Ref Sheet'!AV3435</f>
        <v>0</v>
      </c>
      <c r="R3435" s="61"/>
      <c r="S3435" s="100" t="str">
        <f t="shared" si="177"/>
        <v/>
      </c>
      <c r="T3435" s="59">
        <f>'Inventory Ref Sheet'!M3435</f>
        <v>0</v>
      </c>
      <c r="U3435" s="102">
        <f>'Inventory Ref Sheet'!N3435</f>
        <v>0</v>
      </c>
      <c r="V3435" s="59">
        <f>'Inventory Ref Sheet'!O3435</f>
        <v>0</v>
      </c>
      <c r="W3435" s="59">
        <f>'Inventory Ref Sheet'!R3435</f>
        <v>0</v>
      </c>
      <c r="X3435" s="59">
        <f>'Inventory Ref Sheet'!S3435</f>
        <v>0</v>
      </c>
      <c r="Y3435" s="100" t="str">
        <f ca="1">IF('Inventory Ref Sheet'!U3435&gt;0,YEAR(TODAY())-'Inventory Ref Sheet'!U3435,"")</f>
        <v/>
      </c>
      <c r="Z3435" s="95">
        <f>'Inventory Ref Sheet'!W3435</f>
        <v>0</v>
      </c>
      <c r="AA3435" s="60">
        <f>'Inventory Ref Sheet'!X3435</f>
        <v>0</v>
      </c>
      <c r="AB3435" s="61"/>
      <c r="AC3435" s="97" t="str">
        <f t="shared" si="178"/>
        <v/>
      </c>
      <c r="AD3435" s="59">
        <f>'Inventory Ref Sheet'!Y3435</f>
        <v>0</v>
      </c>
      <c r="AE3435" s="59">
        <f>'Inventory Ref Sheet'!Z3435</f>
        <v>0</v>
      </c>
      <c r="AF3435" s="102">
        <f>'Inventory Ref Sheet'!AA3435</f>
        <v>0</v>
      </c>
      <c r="AG3435" s="59">
        <f>'Inventory Ref Sheet'!AD3435</f>
        <v>0</v>
      </c>
      <c r="AH3435" s="59">
        <f>'Inventory Ref Sheet'!AE3435</f>
        <v>0</v>
      </c>
      <c r="AI3435" s="100" t="str">
        <f ca="1">IF('Inventory Ref Sheet'!AG3435&gt;0,YEAR(TODAY())-'Inventory Ref Sheet'!AG3435,"")</f>
        <v/>
      </c>
      <c r="AJ3435" s="99"/>
      <c r="AK3435" s="60">
        <f>'Inventory Ref Sheet'!AJ3435</f>
        <v>0</v>
      </c>
      <c r="AL3435" s="99"/>
      <c r="AM3435" s="97" t="str">
        <f t="shared" si="179"/>
        <v/>
      </c>
    </row>
    <row r="3436" spans="10:39" x14ac:dyDescent="0.25">
      <c r="J3436" s="59">
        <f>'Inventory Ref Sheet'!AK3436</f>
        <v>0</v>
      </c>
      <c r="K3436" s="59">
        <f>'Inventory Ref Sheet'!AL3436</f>
        <v>0</v>
      </c>
      <c r="L3436" s="59">
        <f>'Inventory Ref Sheet'!AM3436</f>
        <v>0</v>
      </c>
      <c r="M3436" s="59">
        <f>'Inventory Ref Sheet'!AP3436</f>
        <v>0</v>
      </c>
      <c r="N3436" s="59">
        <f>'Inventory Ref Sheet'!AQ3436</f>
        <v>0</v>
      </c>
      <c r="O3436" s="100" t="str">
        <f ca="1">IF('Inventory Ref Sheet'!AS3436&gt;0,YEAR(TODAY())-'Inventory Ref Sheet'!AS3436,"")</f>
        <v/>
      </c>
      <c r="P3436" s="95">
        <f>'Inventory Ref Sheet'!AU3436</f>
        <v>0</v>
      </c>
      <c r="Q3436" s="60">
        <f>'Inventory Ref Sheet'!AV3436</f>
        <v>0</v>
      </c>
      <c r="R3436" s="61"/>
      <c r="S3436" s="100" t="str">
        <f t="shared" si="177"/>
        <v/>
      </c>
      <c r="T3436" s="59">
        <f>'Inventory Ref Sheet'!M3436</f>
        <v>0</v>
      </c>
      <c r="U3436" s="102">
        <f>'Inventory Ref Sheet'!N3436</f>
        <v>0</v>
      </c>
      <c r="V3436" s="59">
        <f>'Inventory Ref Sheet'!O3436</f>
        <v>0</v>
      </c>
      <c r="W3436" s="59">
        <f>'Inventory Ref Sheet'!R3436</f>
        <v>0</v>
      </c>
      <c r="X3436" s="59">
        <f>'Inventory Ref Sheet'!S3436</f>
        <v>0</v>
      </c>
      <c r="Y3436" s="100" t="str">
        <f ca="1">IF('Inventory Ref Sheet'!U3436&gt;0,YEAR(TODAY())-'Inventory Ref Sheet'!U3436,"")</f>
        <v/>
      </c>
      <c r="Z3436" s="95">
        <f>'Inventory Ref Sheet'!W3436</f>
        <v>0</v>
      </c>
      <c r="AA3436" s="60">
        <f>'Inventory Ref Sheet'!X3436</f>
        <v>0</v>
      </c>
      <c r="AB3436" s="61"/>
      <c r="AC3436" s="97" t="str">
        <f t="shared" si="178"/>
        <v/>
      </c>
      <c r="AD3436" s="59">
        <f>'Inventory Ref Sheet'!Y3436</f>
        <v>0</v>
      </c>
      <c r="AE3436" s="59">
        <f>'Inventory Ref Sheet'!Z3436</f>
        <v>0</v>
      </c>
      <c r="AF3436" s="102">
        <f>'Inventory Ref Sheet'!AA3436</f>
        <v>0</v>
      </c>
      <c r="AG3436" s="59">
        <f>'Inventory Ref Sheet'!AD3436</f>
        <v>0</v>
      </c>
      <c r="AH3436" s="59">
        <f>'Inventory Ref Sheet'!AE3436</f>
        <v>0</v>
      </c>
      <c r="AI3436" s="100" t="str">
        <f ca="1">IF('Inventory Ref Sheet'!AG3436&gt;0,YEAR(TODAY())-'Inventory Ref Sheet'!AG3436,"")</f>
        <v/>
      </c>
      <c r="AJ3436" s="99"/>
      <c r="AK3436" s="60">
        <f>'Inventory Ref Sheet'!AJ3436</f>
        <v>0</v>
      </c>
      <c r="AL3436" s="99"/>
      <c r="AM3436" s="97" t="str">
        <f t="shared" si="179"/>
        <v/>
      </c>
    </row>
    <row r="3437" spans="10:39" x14ac:dyDescent="0.25">
      <c r="J3437" s="59">
        <f>'Inventory Ref Sheet'!AK3437</f>
        <v>0</v>
      </c>
      <c r="K3437" s="59">
        <f>'Inventory Ref Sheet'!AL3437</f>
        <v>0</v>
      </c>
      <c r="L3437" s="59">
        <f>'Inventory Ref Sheet'!AM3437</f>
        <v>0</v>
      </c>
      <c r="M3437" s="59">
        <f>'Inventory Ref Sheet'!AP3437</f>
        <v>0</v>
      </c>
      <c r="N3437" s="59">
        <f>'Inventory Ref Sheet'!AQ3437</f>
        <v>0</v>
      </c>
      <c r="O3437" s="100" t="str">
        <f ca="1">IF('Inventory Ref Sheet'!AS3437&gt;0,YEAR(TODAY())-'Inventory Ref Sheet'!AS3437,"")</f>
        <v/>
      </c>
      <c r="P3437" s="95">
        <f>'Inventory Ref Sheet'!AU3437</f>
        <v>0</v>
      </c>
      <c r="Q3437" s="60">
        <f>'Inventory Ref Sheet'!AV3437</f>
        <v>0</v>
      </c>
      <c r="R3437" s="61"/>
      <c r="S3437" s="100" t="str">
        <f t="shared" si="177"/>
        <v/>
      </c>
      <c r="T3437" s="59">
        <f>'Inventory Ref Sheet'!M3437</f>
        <v>0</v>
      </c>
      <c r="U3437" s="102">
        <f>'Inventory Ref Sheet'!N3437</f>
        <v>0</v>
      </c>
      <c r="V3437" s="59">
        <f>'Inventory Ref Sheet'!O3437</f>
        <v>0</v>
      </c>
      <c r="W3437" s="59">
        <f>'Inventory Ref Sheet'!R3437</f>
        <v>0</v>
      </c>
      <c r="X3437" s="59">
        <f>'Inventory Ref Sheet'!S3437</f>
        <v>0</v>
      </c>
      <c r="Y3437" s="100" t="str">
        <f ca="1">IF('Inventory Ref Sheet'!U3437&gt;0,YEAR(TODAY())-'Inventory Ref Sheet'!U3437,"")</f>
        <v/>
      </c>
      <c r="Z3437" s="95">
        <f>'Inventory Ref Sheet'!W3437</f>
        <v>0</v>
      </c>
      <c r="AA3437" s="60">
        <f>'Inventory Ref Sheet'!X3437</f>
        <v>0</v>
      </c>
      <c r="AB3437" s="61"/>
      <c r="AC3437" s="97" t="str">
        <f t="shared" si="178"/>
        <v/>
      </c>
      <c r="AD3437" s="59">
        <f>'Inventory Ref Sheet'!Y3437</f>
        <v>0</v>
      </c>
      <c r="AE3437" s="59">
        <f>'Inventory Ref Sheet'!Z3437</f>
        <v>0</v>
      </c>
      <c r="AF3437" s="102">
        <f>'Inventory Ref Sheet'!AA3437</f>
        <v>0</v>
      </c>
      <c r="AG3437" s="59">
        <f>'Inventory Ref Sheet'!AD3437</f>
        <v>0</v>
      </c>
      <c r="AH3437" s="59">
        <f>'Inventory Ref Sheet'!AE3437</f>
        <v>0</v>
      </c>
      <c r="AI3437" s="100" t="str">
        <f ca="1">IF('Inventory Ref Sheet'!AG3437&gt;0,YEAR(TODAY())-'Inventory Ref Sheet'!AG3437,"")</f>
        <v/>
      </c>
      <c r="AJ3437" s="99"/>
      <c r="AK3437" s="60">
        <f>'Inventory Ref Sheet'!AJ3437</f>
        <v>0</v>
      </c>
      <c r="AL3437" s="99"/>
      <c r="AM3437" s="97" t="str">
        <f t="shared" si="179"/>
        <v/>
      </c>
    </row>
    <row r="3438" spans="10:39" x14ac:dyDescent="0.25">
      <c r="J3438" s="59">
        <f>'Inventory Ref Sheet'!AK3438</f>
        <v>0</v>
      </c>
      <c r="K3438" s="59">
        <f>'Inventory Ref Sheet'!AL3438</f>
        <v>0</v>
      </c>
      <c r="L3438" s="59">
        <f>'Inventory Ref Sheet'!AM3438</f>
        <v>0</v>
      </c>
      <c r="M3438" s="59">
        <f>'Inventory Ref Sheet'!AP3438</f>
        <v>0</v>
      </c>
      <c r="N3438" s="59">
        <f>'Inventory Ref Sheet'!AQ3438</f>
        <v>0</v>
      </c>
      <c r="O3438" s="100" t="str">
        <f ca="1">IF('Inventory Ref Sheet'!AS3438&gt;0,YEAR(TODAY())-'Inventory Ref Sheet'!AS3438,"")</f>
        <v/>
      </c>
      <c r="P3438" s="95">
        <f>'Inventory Ref Sheet'!AU3438</f>
        <v>0</v>
      </c>
      <c r="Q3438" s="60">
        <f>'Inventory Ref Sheet'!AV3438</f>
        <v>0</v>
      </c>
      <c r="R3438" s="61"/>
      <c r="S3438" s="100" t="str">
        <f t="shared" si="177"/>
        <v/>
      </c>
      <c r="T3438" s="59">
        <f>'Inventory Ref Sheet'!M3438</f>
        <v>0</v>
      </c>
      <c r="U3438" s="102">
        <f>'Inventory Ref Sheet'!N3438</f>
        <v>0</v>
      </c>
      <c r="V3438" s="59">
        <f>'Inventory Ref Sheet'!O3438</f>
        <v>0</v>
      </c>
      <c r="W3438" s="59">
        <f>'Inventory Ref Sheet'!R3438</f>
        <v>0</v>
      </c>
      <c r="X3438" s="59">
        <f>'Inventory Ref Sheet'!S3438</f>
        <v>0</v>
      </c>
      <c r="Y3438" s="100" t="str">
        <f ca="1">IF('Inventory Ref Sheet'!U3438&gt;0,YEAR(TODAY())-'Inventory Ref Sheet'!U3438,"")</f>
        <v/>
      </c>
      <c r="Z3438" s="95">
        <f>'Inventory Ref Sheet'!W3438</f>
        <v>0</v>
      </c>
      <c r="AA3438" s="60">
        <f>'Inventory Ref Sheet'!X3438</f>
        <v>0</v>
      </c>
      <c r="AB3438" s="61"/>
      <c r="AC3438" s="97" t="str">
        <f t="shared" si="178"/>
        <v/>
      </c>
      <c r="AD3438" s="59">
        <f>'Inventory Ref Sheet'!Y3438</f>
        <v>0</v>
      </c>
      <c r="AE3438" s="59">
        <f>'Inventory Ref Sheet'!Z3438</f>
        <v>0</v>
      </c>
      <c r="AF3438" s="102">
        <f>'Inventory Ref Sheet'!AA3438</f>
        <v>0</v>
      </c>
      <c r="AG3438" s="59">
        <f>'Inventory Ref Sheet'!AD3438</f>
        <v>0</v>
      </c>
      <c r="AH3438" s="59">
        <f>'Inventory Ref Sheet'!AE3438</f>
        <v>0</v>
      </c>
      <c r="AI3438" s="100" t="str">
        <f ca="1">IF('Inventory Ref Sheet'!AG3438&gt;0,YEAR(TODAY())-'Inventory Ref Sheet'!AG3438,"")</f>
        <v/>
      </c>
      <c r="AJ3438" s="99"/>
      <c r="AK3438" s="60">
        <f>'Inventory Ref Sheet'!AJ3438</f>
        <v>0</v>
      </c>
      <c r="AL3438" s="99"/>
      <c r="AM3438" s="97" t="str">
        <f t="shared" si="179"/>
        <v/>
      </c>
    </row>
    <row r="3439" spans="10:39" x14ac:dyDescent="0.25">
      <c r="J3439" s="59">
        <f>'Inventory Ref Sheet'!AK3439</f>
        <v>0</v>
      </c>
      <c r="K3439" s="59">
        <f>'Inventory Ref Sheet'!AL3439</f>
        <v>0</v>
      </c>
      <c r="L3439" s="59">
        <f>'Inventory Ref Sheet'!AM3439</f>
        <v>0</v>
      </c>
      <c r="M3439" s="59">
        <f>'Inventory Ref Sheet'!AP3439</f>
        <v>0</v>
      </c>
      <c r="N3439" s="59">
        <f>'Inventory Ref Sheet'!AQ3439</f>
        <v>0</v>
      </c>
      <c r="O3439" s="100" t="str">
        <f ca="1">IF('Inventory Ref Sheet'!AS3439&gt;0,YEAR(TODAY())-'Inventory Ref Sheet'!AS3439,"")</f>
        <v/>
      </c>
      <c r="P3439" s="95">
        <f>'Inventory Ref Sheet'!AU3439</f>
        <v>0</v>
      </c>
      <c r="Q3439" s="60">
        <f>'Inventory Ref Sheet'!AV3439</f>
        <v>0</v>
      </c>
      <c r="R3439" s="61"/>
      <c r="S3439" s="100" t="str">
        <f t="shared" si="177"/>
        <v/>
      </c>
      <c r="T3439" s="59">
        <f>'Inventory Ref Sheet'!M3439</f>
        <v>0</v>
      </c>
      <c r="U3439" s="102">
        <f>'Inventory Ref Sheet'!N3439</f>
        <v>0</v>
      </c>
      <c r="V3439" s="59">
        <f>'Inventory Ref Sheet'!O3439</f>
        <v>0</v>
      </c>
      <c r="W3439" s="59">
        <f>'Inventory Ref Sheet'!R3439</f>
        <v>0</v>
      </c>
      <c r="X3439" s="59">
        <f>'Inventory Ref Sheet'!S3439</f>
        <v>0</v>
      </c>
      <c r="Y3439" s="100" t="str">
        <f ca="1">IF('Inventory Ref Sheet'!U3439&gt;0,YEAR(TODAY())-'Inventory Ref Sheet'!U3439,"")</f>
        <v/>
      </c>
      <c r="Z3439" s="95">
        <f>'Inventory Ref Sheet'!W3439</f>
        <v>0</v>
      </c>
      <c r="AA3439" s="60">
        <f>'Inventory Ref Sheet'!X3439</f>
        <v>0</v>
      </c>
      <c r="AB3439" s="61"/>
      <c r="AC3439" s="97" t="str">
        <f t="shared" si="178"/>
        <v/>
      </c>
      <c r="AD3439" s="59">
        <f>'Inventory Ref Sheet'!Y3439</f>
        <v>0</v>
      </c>
      <c r="AE3439" s="59">
        <f>'Inventory Ref Sheet'!Z3439</f>
        <v>0</v>
      </c>
      <c r="AF3439" s="102">
        <f>'Inventory Ref Sheet'!AA3439</f>
        <v>0</v>
      </c>
      <c r="AG3439" s="59">
        <f>'Inventory Ref Sheet'!AD3439</f>
        <v>0</v>
      </c>
      <c r="AH3439" s="59">
        <f>'Inventory Ref Sheet'!AE3439</f>
        <v>0</v>
      </c>
      <c r="AI3439" s="100" t="str">
        <f ca="1">IF('Inventory Ref Sheet'!AG3439&gt;0,YEAR(TODAY())-'Inventory Ref Sheet'!AG3439,"")</f>
        <v/>
      </c>
      <c r="AJ3439" s="99"/>
      <c r="AK3439" s="60">
        <f>'Inventory Ref Sheet'!AJ3439</f>
        <v>0</v>
      </c>
      <c r="AL3439" s="99"/>
      <c r="AM3439" s="97" t="str">
        <f t="shared" si="179"/>
        <v/>
      </c>
    </row>
    <row r="3440" spans="10:39" x14ac:dyDescent="0.25">
      <c r="J3440" s="59">
        <f>'Inventory Ref Sheet'!AK3440</f>
        <v>0</v>
      </c>
      <c r="K3440" s="59">
        <f>'Inventory Ref Sheet'!AL3440</f>
        <v>0</v>
      </c>
      <c r="L3440" s="59">
        <f>'Inventory Ref Sheet'!AM3440</f>
        <v>0</v>
      </c>
      <c r="M3440" s="59">
        <f>'Inventory Ref Sheet'!AP3440</f>
        <v>0</v>
      </c>
      <c r="N3440" s="59">
        <f>'Inventory Ref Sheet'!AQ3440</f>
        <v>0</v>
      </c>
      <c r="O3440" s="100" t="str">
        <f ca="1">IF('Inventory Ref Sheet'!AS3440&gt;0,YEAR(TODAY())-'Inventory Ref Sheet'!AS3440,"")</f>
        <v/>
      </c>
      <c r="P3440" s="95">
        <f>'Inventory Ref Sheet'!AU3440</f>
        <v>0</v>
      </c>
      <c r="Q3440" s="60">
        <f>'Inventory Ref Sheet'!AV3440</f>
        <v>0</v>
      </c>
      <c r="R3440" s="61"/>
      <c r="S3440" s="100" t="str">
        <f t="shared" si="177"/>
        <v/>
      </c>
      <c r="T3440" s="59">
        <f>'Inventory Ref Sheet'!M3440</f>
        <v>0</v>
      </c>
      <c r="U3440" s="102">
        <f>'Inventory Ref Sheet'!N3440</f>
        <v>0</v>
      </c>
      <c r="V3440" s="59">
        <f>'Inventory Ref Sheet'!O3440</f>
        <v>0</v>
      </c>
      <c r="W3440" s="59">
        <f>'Inventory Ref Sheet'!R3440</f>
        <v>0</v>
      </c>
      <c r="X3440" s="59">
        <f>'Inventory Ref Sheet'!S3440</f>
        <v>0</v>
      </c>
      <c r="Y3440" s="100" t="str">
        <f ca="1">IF('Inventory Ref Sheet'!U3440&gt;0,YEAR(TODAY())-'Inventory Ref Sheet'!U3440,"")</f>
        <v/>
      </c>
      <c r="Z3440" s="95">
        <f>'Inventory Ref Sheet'!W3440</f>
        <v>0</v>
      </c>
      <c r="AA3440" s="60">
        <f>'Inventory Ref Sheet'!X3440</f>
        <v>0</v>
      </c>
      <c r="AB3440" s="61"/>
      <c r="AC3440" s="97" t="str">
        <f t="shared" si="178"/>
        <v/>
      </c>
      <c r="AD3440" s="59">
        <f>'Inventory Ref Sheet'!Y3440</f>
        <v>0</v>
      </c>
      <c r="AE3440" s="59">
        <f>'Inventory Ref Sheet'!Z3440</f>
        <v>0</v>
      </c>
      <c r="AF3440" s="102">
        <f>'Inventory Ref Sheet'!AA3440</f>
        <v>0</v>
      </c>
      <c r="AG3440" s="59">
        <f>'Inventory Ref Sheet'!AD3440</f>
        <v>0</v>
      </c>
      <c r="AH3440" s="59">
        <f>'Inventory Ref Sheet'!AE3440</f>
        <v>0</v>
      </c>
      <c r="AI3440" s="100" t="str">
        <f ca="1">IF('Inventory Ref Sheet'!AG3440&gt;0,YEAR(TODAY())-'Inventory Ref Sheet'!AG3440,"")</f>
        <v/>
      </c>
      <c r="AJ3440" s="99"/>
      <c r="AK3440" s="60">
        <f>'Inventory Ref Sheet'!AJ3440</f>
        <v>0</v>
      </c>
      <c r="AL3440" s="99"/>
      <c r="AM3440" s="97" t="str">
        <f t="shared" si="179"/>
        <v/>
      </c>
    </row>
    <row r="3441" spans="10:39" x14ac:dyDescent="0.25">
      <c r="J3441" s="59">
        <f>'Inventory Ref Sheet'!AK3441</f>
        <v>0</v>
      </c>
      <c r="K3441" s="59">
        <f>'Inventory Ref Sheet'!AL3441</f>
        <v>0</v>
      </c>
      <c r="L3441" s="59">
        <f>'Inventory Ref Sheet'!AM3441</f>
        <v>0</v>
      </c>
      <c r="M3441" s="59">
        <f>'Inventory Ref Sheet'!AP3441</f>
        <v>0</v>
      </c>
      <c r="N3441" s="59">
        <f>'Inventory Ref Sheet'!AQ3441</f>
        <v>0</v>
      </c>
      <c r="O3441" s="100" t="str">
        <f ca="1">IF('Inventory Ref Sheet'!AS3441&gt;0,YEAR(TODAY())-'Inventory Ref Sheet'!AS3441,"")</f>
        <v/>
      </c>
      <c r="P3441" s="95">
        <f>'Inventory Ref Sheet'!AU3441</f>
        <v>0</v>
      </c>
      <c r="Q3441" s="60">
        <f>'Inventory Ref Sheet'!AV3441</f>
        <v>0</v>
      </c>
      <c r="R3441" s="61"/>
      <c r="S3441" s="100" t="str">
        <f t="shared" si="177"/>
        <v/>
      </c>
      <c r="T3441" s="59">
        <f>'Inventory Ref Sheet'!M3441</f>
        <v>0</v>
      </c>
      <c r="U3441" s="102">
        <f>'Inventory Ref Sheet'!N3441</f>
        <v>0</v>
      </c>
      <c r="V3441" s="59">
        <f>'Inventory Ref Sheet'!O3441</f>
        <v>0</v>
      </c>
      <c r="W3441" s="59">
        <f>'Inventory Ref Sheet'!R3441</f>
        <v>0</v>
      </c>
      <c r="X3441" s="59">
        <f>'Inventory Ref Sheet'!S3441</f>
        <v>0</v>
      </c>
      <c r="Y3441" s="100" t="str">
        <f ca="1">IF('Inventory Ref Sheet'!U3441&gt;0,YEAR(TODAY())-'Inventory Ref Sheet'!U3441,"")</f>
        <v/>
      </c>
      <c r="Z3441" s="95">
        <f>'Inventory Ref Sheet'!W3441</f>
        <v>0</v>
      </c>
      <c r="AA3441" s="60">
        <f>'Inventory Ref Sheet'!X3441</f>
        <v>0</v>
      </c>
      <c r="AB3441" s="61"/>
      <c r="AC3441" s="97" t="str">
        <f t="shared" si="178"/>
        <v/>
      </c>
      <c r="AD3441" s="59">
        <f>'Inventory Ref Sheet'!Y3441</f>
        <v>0</v>
      </c>
      <c r="AE3441" s="59">
        <f>'Inventory Ref Sheet'!Z3441</f>
        <v>0</v>
      </c>
      <c r="AF3441" s="102">
        <f>'Inventory Ref Sheet'!AA3441</f>
        <v>0</v>
      </c>
      <c r="AG3441" s="59">
        <f>'Inventory Ref Sheet'!AD3441</f>
        <v>0</v>
      </c>
      <c r="AH3441" s="59">
        <f>'Inventory Ref Sheet'!AE3441</f>
        <v>0</v>
      </c>
      <c r="AI3441" s="100" t="str">
        <f ca="1">IF('Inventory Ref Sheet'!AG3441&gt;0,YEAR(TODAY())-'Inventory Ref Sheet'!AG3441,"")</f>
        <v/>
      </c>
      <c r="AJ3441" s="99"/>
      <c r="AK3441" s="60">
        <f>'Inventory Ref Sheet'!AJ3441</f>
        <v>0</v>
      </c>
      <c r="AL3441" s="99"/>
      <c r="AM3441" s="97" t="str">
        <f t="shared" si="179"/>
        <v/>
      </c>
    </row>
    <row r="3442" spans="10:39" x14ac:dyDescent="0.25">
      <c r="J3442" s="59">
        <f>'Inventory Ref Sheet'!AK3442</f>
        <v>0</v>
      </c>
      <c r="K3442" s="59">
        <f>'Inventory Ref Sheet'!AL3442</f>
        <v>0</v>
      </c>
      <c r="L3442" s="59">
        <f>'Inventory Ref Sheet'!AM3442</f>
        <v>0</v>
      </c>
      <c r="M3442" s="59">
        <f>'Inventory Ref Sheet'!AP3442</f>
        <v>0</v>
      </c>
      <c r="N3442" s="59">
        <f>'Inventory Ref Sheet'!AQ3442</f>
        <v>0</v>
      </c>
      <c r="O3442" s="100" t="str">
        <f ca="1">IF('Inventory Ref Sheet'!AS3442&gt;0,YEAR(TODAY())-'Inventory Ref Sheet'!AS3442,"")</f>
        <v/>
      </c>
      <c r="P3442" s="95">
        <f>'Inventory Ref Sheet'!AU3442</f>
        <v>0</v>
      </c>
      <c r="Q3442" s="60">
        <f>'Inventory Ref Sheet'!AV3442</f>
        <v>0</v>
      </c>
      <c r="R3442" s="61"/>
      <c r="S3442" s="100" t="str">
        <f t="shared" si="177"/>
        <v/>
      </c>
      <c r="T3442" s="59">
        <f>'Inventory Ref Sheet'!M3442</f>
        <v>0</v>
      </c>
      <c r="U3442" s="102">
        <f>'Inventory Ref Sheet'!N3442</f>
        <v>0</v>
      </c>
      <c r="V3442" s="59">
        <f>'Inventory Ref Sheet'!O3442</f>
        <v>0</v>
      </c>
      <c r="W3442" s="59">
        <f>'Inventory Ref Sheet'!R3442</f>
        <v>0</v>
      </c>
      <c r="X3442" s="59">
        <f>'Inventory Ref Sheet'!S3442</f>
        <v>0</v>
      </c>
      <c r="Y3442" s="100" t="str">
        <f ca="1">IF('Inventory Ref Sheet'!U3442&gt;0,YEAR(TODAY())-'Inventory Ref Sheet'!U3442,"")</f>
        <v/>
      </c>
      <c r="Z3442" s="95">
        <f>'Inventory Ref Sheet'!W3442</f>
        <v>0</v>
      </c>
      <c r="AA3442" s="60">
        <f>'Inventory Ref Sheet'!X3442</f>
        <v>0</v>
      </c>
      <c r="AB3442" s="61"/>
      <c r="AC3442" s="97" t="str">
        <f t="shared" si="178"/>
        <v/>
      </c>
      <c r="AD3442" s="59">
        <f>'Inventory Ref Sheet'!Y3442</f>
        <v>0</v>
      </c>
      <c r="AE3442" s="59">
        <f>'Inventory Ref Sheet'!Z3442</f>
        <v>0</v>
      </c>
      <c r="AF3442" s="102">
        <f>'Inventory Ref Sheet'!AA3442</f>
        <v>0</v>
      </c>
      <c r="AG3442" s="59">
        <f>'Inventory Ref Sheet'!AD3442</f>
        <v>0</v>
      </c>
      <c r="AH3442" s="59">
        <f>'Inventory Ref Sheet'!AE3442</f>
        <v>0</v>
      </c>
      <c r="AI3442" s="100" t="str">
        <f ca="1">IF('Inventory Ref Sheet'!AG3442&gt;0,YEAR(TODAY())-'Inventory Ref Sheet'!AG3442,"")</f>
        <v/>
      </c>
      <c r="AJ3442" s="99"/>
      <c r="AK3442" s="60">
        <f>'Inventory Ref Sheet'!AJ3442</f>
        <v>0</v>
      </c>
      <c r="AL3442" s="99"/>
      <c r="AM3442" s="97" t="str">
        <f t="shared" si="179"/>
        <v/>
      </c>
    </row>
    <row r="3443" spans="10:39" x14ac:dyDescent="0.25">
      <c r="J3443" s="59">
        <f>'Inventory Ref Sheet'!AK3443</f>
        <v>0</v>
      </c>
      <c r="K3443" s="59">
        <f>'Inventory Ref Sheet'!AL3443</f>
        <v>0</v>
      </c>
      <c r="L3443" s="59">
        <f>'Inventory Ref Sheet'!AM3443</f>
        <v>0</v>
      </c>
      <c r="M3443" s="59">
        <f>'Inventory Ref Sheet'!AP3443</f>
        <v>0</v>
      </c>
      <c r="N3443" s="59">
        <f>'Inventory Ref Sheet'!AQ3443</f>
        <v>0</v>
      </c>
      <c r="O3443" s="100" t="str">
        <f ca="1">IF('Inventory Ref Sheet'!AS3443&gt;0,YEAR(TODAY())-'Inventory Ref Sheet'!AS3443,"")</f>
        <v/>
      </c>
      <c r="P3443" s="95">
        <f>'Inventory Ref Sheet'!AU3443</f>
        <v>0</v>
      </c>
      <c r="Q3443" s="60">
        <f>'Inventory Ref Sheet'!AV3443</f>
        <v>0</v>
      </c>
      <c r="R3443" s="61"/>
      <c r="S3443" s="100" t="str">
        <f t="shared" si="177"/>
        <v/>
      </c>
      <c r="T3443" s="59">
        <f>'Inventory Ref Sheet'!M3443</f>
        <v>0</v>
      </c>
      <c r="U3443" s="102">
        <f>'Inventory Ref Sheet'!N3443</f>
        <v>0</v>
      </c>
      <c r="V3443" s="59">
        <f>'Inventory Ref Sheet'!O3443</f>
        <v>0</v>
      </c>
      <c r="W3443" s="59">
        <f>'Inventory Ref Sheet'!R3443</f>
        <v>0</v>
      </c>
      <c r="X3443" s="59">
        <f>'Inventory Ref Sheet'!S3443</f>
        <v>0</v>
      </c>
      <c r="Y3443" s="100" t="str">
        <f ca="1">IF('Inventory Ref Sheet'!U3443&gt;0,YEAR(TODAY())-'Inventory Ref Sheet'!U3443,"")</f>
        <v/>
      </c>
      <c r="Z3443" s="95">
        <f>'Inventory Ref Sheet'!W3443</f>
        <v>0</v>
      </c>
      <c r="AA3443" s="60">
        <f>'Inventory Ref Sheet'!X3443</f>
        <v>0</v>
      </c>
      <c r="AB3443" s="61"/>
      <c r="AC3443" s="97" t="str">
        <f t="shared" si="178"/>
        <v/>
      </c>
      <c r="AD3443" s="59">
        <f>'Inventory Ref Sheet'!Y3443</f>
        <v>0</v>
      </c>
      <c r="AE3443" s="59">
        <f>'Inventory Ref Sheet'!Z3443</f>
        <v>0</v>
      </c>
      <c r="AF3443" s="102">
        <f>'Inventory Ref Sheet'!AA3443</f>
        <v>0</v>
      </c>
      <c r="AG3443" s="59">
        <f>'Inventory Ref Sheet'!AD3443</f>
        <v>0</v>
      </c>
      <c r="AH3443" s="59">
        <f>'Inventory Ref Sheet'!AE3443</f>
        <v>0</v>
      </c>
      <c r="AI3443" s="100" t="str">
        <f ca="1">IF('Inventory Ref Sheet'!AG3443&gt;0,YEAR(TODAY())-'Inventory Ref Sheet'!AG3443,"")</f>
        <v/>
      </c>
      <c r="AJ3443" s="99"/>
      <c r="AK3443" s="60">
        <f>'Inventory Ref Sheet'!AJ3443</f>
        <v>0</v>
      </c>
      <c r="AL3443" s="99"/>
      <c r="AM3443" s="97" t="str">
        <f t="shared" si="179"/>
        <v/>
      </c>
    </row>
    <row r="3444" spans="10:39" x14ac:dyDescent="0.25">
      <c r="J3444" s="59">
        <f>'Inventory Ref Sheet'!AK3444</f>
        <v>0</v>
      </c>
      <c r="K3444" s="59">
        <f>'Inventory Ref Sheet'!AL3444</f>
        <v>0</v>
      </c>
      <c r="L3444" s="59">
        <f>'Inventory Ref Sheet'!AM3444</f>
        <v>0</v>
      </c>
      <c r="M3444" s="59">
        <f>'Inventory Ref Sheet'!AP3444</f>
        <v>0</v>
      </c>
      <c r="N3444" s="59">
        <f>'Inventory Ref Sheet'!AQ3444</f>
        <v>0</v>
      </c>
      <c r="O3444" s="100" t="str">
        <f ca="1">IF('Inventory Ref Sheet'!AS3444&gt;0,YEAR(TODAY())-'Inventory Ref Sheet'!AS3444,"")</f>
        <v/>
      </c>
      <c r="P3444" s="95">
        <f>'Inventory Ref Sheet'!AU3444</f>
        <v>0</v>
      </c>
      <c r="Q3444" s="60">
        <f>'Inventory Ref Sheet'!AV3444</f>
        <v>0</v>
      </c>
      <c r="R3444" s="61"/>
      <c r="S3444" s="100" t="str">
        <f t="shared" si="177"/>
        <v/>
      </c>
      <c r="T3444" s="59">
        <f>'Inventory Ref Sheet'!M3444</f>
        <v>0</v>
      </c>
      <c r="U3444" s="102">
        <f>'Inventory Ref Sheet'!N3444</f>
        <v>0</v>
      </c>
      <c r="V3444" s="59">
        <f>'Inventory Ref Sheet'!O3444</f>
        <v>0</v>
      </c>
      <c r="W3444" s="59">
        <f>'Inventory Ref Sheet'!R3444</f>
        <v>0</v>
      </c>
      <c r="X3444" s="59">
        <f>'Inventory Ref Sheet'!S3444</f>
        <v>0</v>
      </c>
      <c r="Y3444" s="100" t="str">
        <f ca="1">IF('Inventory Ref Sheet'!U3444&gt;0,YEAR(TODAY())-'Inventory Ref Sheet'!U3444,"")</f>
        <v/>
      </c>
      <c r="Z3444" s="95">
        <f>'Inventory Ref Sheet'!W3444</f>
        <v>0</v>
      </c>
      <c r="AA3444" s="60">
        <f>'Inventory Ref Sheet'!X3444</f>
        <v>0</v>
      </c>
      <c r="AB3444" s="61"/>
      <c r="AC3444" s="97" t="str">
        <f t="shared" si="178"/>
        <v/>
      </c>
      <c r="AD3444" s="59">
        <f>'Inventory Ref Sheet'!Y3444</f>
        <v>0</v>
      </c>
      <c r="AE3444" s="59">
        <f>'Inventory Ref Sheet'!Z3444</f>
        <v>0</v>
      </c>
      <c r="AF3444" s="102">
        <f>'Inventory Ref Sheet'!AA3444</f>
        <v>0</v>
      </c>
      <c r="AG3444" s="59">
        <f>'Inventory Ref Sheet'!AD3444</f>
        <v>0</v>
      </c>
      <c r="AH3444" s="59">
        <f>'Inventory Ref Sheet'!AE3444</f>
        <v>0</v>
      </c>
      <c r="AI3444" s="100" t="str">
        <f ca="1">IF('Inventory Ref Sheet'!AG3444&gt;0,YEAR(TODAY())-'Inventory Ref Sheet'!AG3444,"")</f>
        <v/>
      </c>
      <c r="AJ3444" s="99"/>
      <c r="AK3444" s="60">
        <f>'Inventory Ref Sheet'!AJ3444</f>
        <v>0</v>
      </c>
      <c r="AL3444" s="99"/>
      <c r="AM3444" s="97" t="str">
        <f t="shared" si="179"/>
        <v/>
      </c>
    </row>
    <row r="3445" spans="10:39" x14ac:dyDescent="0.25">
      <c r="J3445" s="59">
        <f>'Inventory Ref Sheet'!AK3445</f>
        <v>0</v>
      </c>
      <c r="K3445" s="59">
        <f>'Inventory Ref Sheet'!AL3445</f>
        <v>0</v>
      </c>
      <c r="L3445" s="59">
        <f>'Inventory Ref Sheet'!AM3445</f>
        <v>0</v>
      </c>
      <c r="M3445" s="59">
        <f>'Inventory Ref Sheet'!AP3445</f>
        <v>0</v>
      </c>
      <c r="N3445" s="59">
        <f>'Inventory Ref Sheet'!AQ3445</f>
        <v>0</v>
      </c>
      <c r="O3445" s="100" t="str">
        <f ca="1">IF('Inventory Ref Sheet'!AS3445&gt;0,YEAR(TODAY())-'Inventory Ref Sheet'!AS3445,"")</f>
        <v/>
      </c>
      <c r="P3445" s="95">
        <f>'Inventory Ref Sheet'!AU3445</f>
        <v>0</v>
      </c>
      <c r="Q3445" s="60">
        <f>'Inventory Ref Sheet'!AV3445</f>
        <v>0</v>
      </c>
      <c r="R3445" s="61"/>
      <c r="S3445" s="100" t="str">
        <f t="shared" si="177"/>
        <v/>
      </c>
      <c r="T3445" s="59">
        <f>'Inventory Ref Sheet'!M3445</f>
        <v>0</v>
      </c>
      <c r="U3445" s="102">
        <f>'Inventory Ref Sheet'!N3445</f>
        <v>0</v>
      </c>
      <c r="V3445" s="59">
        <f>'Inventory Ref Sheet'!O3445</f>
        <v>0</v>
      </c>
      <c r="W3445" s="59">
        <f>'Inventory Ref Sheet'!R3445</f>
        <v>0</v>
      </c>
      <c r="X3445" s="59">
        <f>'Inventory Ref Sheet'!S3445</f>
        <v>0</v>
      </c>
      <c r="Y3445" s="100" t="str">
        <f ca="1">IF('Inventory Ref Sheet'!U3445&gt;0,YEAR(TODAY())-'Inventory Ref Sheet'!U3445,"")</f>
        <v/>
      </c>
      <c r="Z3445" s="95">
        <f>'Inventory Ref Sheet'!W3445</f>
        <v>0</v>
      </c>
      <c r="AA3445" s="60">
        <f>'Inventory Ref Sheet'!X3445</f>
        <v>0</v>
      </c>
      <c r="AB3445" s="61"/>
      <c r="AC3445" s="97" t="str">
        <f t="shared" si="178"/>
        <v/>
      </c>
      <c r="AD3445" s="59">
        <f>'Inventory Ref Sheet'!Y3445</f>
        <v>0</v>
      </c>
      <c r="AE3445" s="59">
        <f>'Inventory Ref Sheet'!Z3445</f>
        <v>0</v>
      </c>
      <c r="AF3445" s="102">
        <f>'Inventory Ref Sheet'!AA3445</f>
        <v>0</v>
      </c>
      <c r="AG3445" s="59">
        <f>'Inventory Ref Sheet'!AD3445</f>
        <v>0</v>
      </c>
      <c r="AH3445" s="59">
        <f>'Inventory Ref Sheet'!AE3445</f>
        <v>0</v>
      </c>
      <c r="AI3445" s="100" t="str">
        <f ca="1">IF('Inventory Ref Sheet'!AG3445&gt;0,YEAR(TODAY())-'Inventory Ref Sheet'!AG3445,"")</f>
        <v/>
      </c>
      <c r="AJ3445" s="99"/>
      <c r="AK3445" s="60">
        <f>'Inventory Ref Sheet'!AJ3445</f>
        <v>0</v>
      </c>
      <c r="AL3445" s="99"/>
      <c r="AM3445" s="97" t="str">
        <f t="shared" si="179"/>
        <v/>
      </c>
    </row>
    <row r="3446" spans="10:39" x14ac:dyDescent="0.25">
      <c r="J3446" s="59">
        <f>'Inventory Ref Sheet'!AK3446</f>
        <v>0</v>
      </c>
      <c r="K3446" s="59">
        <f>'Inventory Ref Sheet'!AL3446</f>
        <v>0</v>
      </c>
      <c r="L3446" s="59">
        <f>'Inventory Ref Sheet'!AM3446</f>
        <v>0</v>
      </c>
      <c r="M3446" s="59">
        <f>'Inventory Ref Sheet'!AP3446</f>
        <v>0</v>
      </c>
      <c r="N3446" s="59">
        <f>'Inventory Ref Sheet'!AQ3446</f>
        <v>0</v>
      </c>
      <c r="O3446" s="100" t="str">
        <f ca="1">IF('Inventory Ref Sheet'!AS3446&gt;0,YEAR(TODAY())-'Inventory Ref Sheet'!AS3446,"")</f>
        <v/>
      </c>
      <c r="P3446" s="95">
        <f>'Inventory Ref Sheet'!AU3446</f>
        <v>0</v>
      </c>
      <c r="Q3446" s="60">
        <f>'Inventory Ref Sheet'!AV3446</f>
        <v>0</v>
      </c>
      <c r="R3446" s="61"/>
      <c r="S3446" s="100" t="str">
        <f t="shared" si="177"/>
        <v/>
      </c>
      <c r="T3446" s="59">
        <f>'Inventory Ref Sheet'!M3446</f>
        <v>0</v>
      </c>
      <c r="U3446" s="102">
        <f>'Inventory Ref Sheet'!N3446</f>
        <v>0</v>
      </c>
      <c r="V3446" s="59">
        <f>'Inventory Ref Sheet'!O3446</f>
        <v>0</v>
      </c>
      <c r="W3446" s="59">
        <f>'Inventory Ref Sheet'!R3446</f>
        <v>0</v>
      </c>
      <c r="X3446" s="59">
        <f>'Inventory Ref Sheet'!S3446</f>
        <v>0</v>
      </c>
      <c r="Y3446" s="100" t="str">
        <f ca="1">IF('Inventory Ref Sheet'!U3446&gt;0,YEAR(TODAY())-'Inventory Ref Sheet'!U3446,"")</f>
        <v/>
      </c>
      <c r="Z3446" s="95">
        <f>'Inventory Ref Sheet'!W3446</f>
        <v>0</v>
      </c>
      <c r="AA3446" s="60">
        <f>'Inventory Ref Sheet'!X3446</f>
        <v>0</v>
      </c>
      <c r="AB3446" s="61"/>
      <c r="AC3446" s="97" t="str">
        <f t="shared" si="178"/>
        <v/>
      </c>
      <c r="AD3446" s="59">
        <f>'Inventory Ref Sheet'!Y3446</f>
        <v>0</v>
      </c>
      <c r="AE3446" s="59">
        <f>'Inventory Ref Sheet'!Z3446</f>
        <v>0</v>
      </c>
      <c r="AF3446" s="102">
        <f>'Inventory Ref Sheet'!AA3446</f>
        <v>0</v>
      </c>
      <c r="AG3446" s="59">
        <f>'Inventory Ref Sheet'!AD3446</f>
        <v>0</v>
      </c>
      <c r="AH3446" s="59">
        <f>'Inventory Ref Sheet'!AE3446</f>
        <v>0</v>
      </c>
      <c r="AI3446" s="100" t="str">
        <f ca="1">IF('Inventory Ref Sheet'!AG3446&gt;0,YEAR(TODAY())-'Inventory Ref Sheet'!AG3446,"")</f>
        <v/>
      </c>
      <c r="AJ3446" s="99"/>
      <c r="AK3446" s="60">
        <f>'Inventory Ref Sheet'!AJ3446</f>
        <v>0</v>
      </c>
      <c r="AL3446" s="99"/>
      <c r="AM3446" s="97" t="str">
        <f t="shared" si="179"/>
        <v/>
      </c>
    </row>
    <row r="3447" spans="10:39" x14ac:dyDescent="0.25">
      <c r="J3447" s="59">
        <f>'Inventory Ref Sheet'!AK3447</f>
        <v>0</v>
      </c>
      <c r="K3447" s="59">
        <f>'Inventory Ref Sheet'!AL3447</f>
        <v>0</v>
      </c>
      <c r="L3447" s="59">
        <f>'Inventory Ref Sheet'!AM3447</f>
        <v>0</v>
      </c>
      <c r="M3447" s="59">
        <f>'Inventory Ref Sheet'!AP3447</f>
        <v>0</v>
      </c>
      <c r="N3447" s="59">
        <f>'Inventory Ref Sheet'!AQ3447</f>
        <v>0</v>
      </c>
      <c r="O3447" s="100" t="str">
        <f ca="1">IF('Inventory Ref Sheet'!AS3447&gt;0,YEAR(TODAY())-'Inventory Ref Sheet'!AS3447,"")</f>
        <v/>
      </c>
      <c r="P3447" s="95">
        <f>'Inventory Ref Sheet'!AU3447</f>
        <v>0</v>
      </c>
      <c r="Q3447" s="60">
        <f>'Inventory Ref Sheet'!AV3447</f>
        <v>0</v>
      </c>
      <c r="R3447" s="61"/>
      <c r="S3447" s="100" t="str">
        <f t="shared" si="177"/>
        <v/>
      </c>
      <c r="T3447" s="59">
        <f>'Inventory Ref Sheet'!M3447</f>
        <v>0</v>
      </c>
      <c r="U3447" s="102">
        <f>'Inventory Ref Sheet'!N3447</f>
        <v>0</v>
      </c>
      <c r="V3447" s="59">
        <f>'Inventory Ref Sheet'!O3447</f>
        <v>0</v>
      </c>
      <c r="W3447" s="59">
        <f>'Inventory Ref Sheet'!R3447</f>
        <v>0</v>
      </c>
      <c r="X3447" s="59">
        <f>'Inventory Ref Sheet'!S3447</f>
        <v>0</v>
      </c>
      <c r="Y3447" s="100" t="str">
        <f ca="1">IF('Inventory Ref Sheet'!U3447&gt;0,YEAR(TODAY())-'Inventory Ref Sheet'!U3447,"")</f>
        <v/>
      </c>
      <c r="Z3447" s="95">
        <f>'Inventory Ref Sheet'!W3447</f>
        <v>0</v>
      </c>
      <c r="AA3447" s="60">
        <f>'Inventory Ref Sheet'!X3447</f>
        <v>0</v>
      </c>
      <c r="AB3447" s="61"/>
      <c r="AC3447" s="97" t="str">
        <f t="shared" si="178"/>
        <v/>
      </c>
      <c r="AD3447" s="59">
        <f>'Inventory Ref Sheet'!Y3447</f>
        <v>0</v>
      </c>
      <c r="AE3447" s="59">
        <f>'Inventory Ref Sheet'!Z3447</f>
        <v>0</v>
      </c>
      <c r="AF3447" s="102">
        <f>'Inventory Ref Sheet'!AA3447</f>
        <v>0</v>
      </c>
      <c r="AG3447" s="59">
        <f>'Inventory Ref Sheet'!AD3447</f>
        <v>0</v>
      </c>
      <c r="AH3447" s="59">
        <f>'Inventory Ref Sheet'!AE3447</f>
        <v>0</v>
      </c>
      <c r="AI3447" s="100" t="str">
        <f ca="1">IF('Inventory Ref Sheet'!AG3447&gt;0,YEAR(TODAY())-'Inventory Ref Sheet'!AG3447,"")</f>
        <v/>
      </c>
      <c r="AJ3447" s="99"/>
      <c r="AK3447" s="60">
        <f>'Inventory Ref Sheet'!AJ3447</f>
        <v>0</v>
      </c>
      <c r="AL3447" s="99"/>
      <c r="AM3447" s="97" t="str">
        <f t="shared" si="179"/>
        <v/>
      </c>
    </row>
    <row r="3448" spans="10:39" x14ac:dyDescent="0.25">
      <c r="J3448" s="59">
        <f>'Inventory Ref Sheet'!AK3448</f>
        <v>0</v>
      </c>
      <c r="K3448" s="59">
        <f>'Inventory Ref Sheet'!AL3448</f>
        <v>0</v>
      </c>
      <c r="L3448" s="59">
        <f>'Inventory Ref Sheet'!AM3448</f>
        <v>0</v>
      </c>
      <c r="M3448" s="59">
        <f>'Inventory Ref Sheet'!AP3448</f>
        <v>0</v>
      </c>
      <c r="N3448" s="59">
        <f>'Inventory Ref Sheet'!AQ3448</f>
        <v>0</v>
      </c>
      <c r="O3448" s="100" t="str">
        <f ca="1">IF('Inventory Ref Sheet'!AS3448&gt;0,YEAR(TODAY())-'Inventory Ref Sheet'!AS3448,"")</f>
        <v/>
      </c>
      <c r="P3448" s="95">
        <f>'Inventory Ref Sheet'!AU3448</f>
        <v>0</v>
      </c>
      <c r="Q3448" s="60">
        <f>'Inventory Ref Sheet'!AV3448</f>
        <v>0</v>
      </c>
      <c r="R3448" s="61"/>
      <c r="S3448" s="100" t="str">
        <f t="shared" si="177"/>
        <v/>
      </c>
      <c r="T3448" s="59">
        <f>'Inventory Ref Sheet'!M3448</f>
        <v>0</v>
      </c>
      <c r="U3448" s="102">
        <f>'Inventory Ref Sheet'!N3448</f>
        <v>0</v>
      </c>
      <c r="V3448" s="59">
        <f>'Inventory Ref Sheet'!O3448</f>
        <v>0</v>
      </c>
      <c r="W3448" s="59">
        <f>'Inventory Ref Sheet'!R3448</f>
        <v>0</v>
      </c>
      <c r="X3448" s="59">
        <f>'Inventory Ref Sheet'!S3448</f>
        <v>0</v>
      </c>
      <c r="Y3448" s="100" t="str">
        <f ca="1">IF('Inventory Ref Sheet'!U3448&gt;0,YEAR(TODAY())-'Inventory Ref Sheet'!U3448,"")</f>
        <v/>
      </c>
      <c r="Z3448" s="95">
        <f>'Inventory Ref Sheet'!W3448</f>
        <v>0</v>
      </c>
      <c r="AA3448" s="60">
        <f>'Inventory Ref Sheet'!X3448</f>
        <v>0</v>
      </c>
      <c r="AB3448" s="61"/>
      <c r="AC3448" s="97" t="str">
        <f t="shared" si="178"/>
        <v/>
      </c>
      <c r="AD3448" s="59">
        <f>'Inventory Ref Sheet'!Y3448</f>
        <v>0</v>
      </c>
      <c r="AE3448" s="59">
        <f>'Inventory Ref Sheet'!Z3448</f>
        <v>0</v>
      </c>
      <c r="AF3448" s="102">
        <f>'Inventory Ref Sheet'!AA3448</f>
        <v>0</v>
      </c>
      <c r="AG3448" s="59">
        <f>'Inventory Ref Sheet'!AD3448</f>
        <v>0</v>
      </c>
      <c r="AH3448" s="59">
        <f>'Inventory Ref Sheet'!AE3448</f>
        <v>0</v>
      </c>
      <c r="AI3448" s="100" t="str">
        <f ca="1">IF('Inventory Ref Sheet'!AG3448&gt;0,YEAR(TODAY())-'Inventory Ref Sheet'!AG3448,"")</f>
        <v/>
      </c>
      <c r="AJ3448" s="99"/>
      <c r="AK3448" s="60">
        <f>'Inventory Ref Sheet'!AJ3448</f>
        <v>0</v>
      </c>
      <c r="AL3448" s="99"/>
      <c r="AM3448" s="97" t="str">
        <f t="shared" si="179"/>
        <v/>
      </c>
    </row>
    <row r="3449" spans="10:39" x14ac:dyDescent="0.25">
      <c r="J3449" s="59">
        <f>'Inventory Ref Sheet'!AK3449</f>
        <v>0</v>
      </c>
      <c r="K3449" s="59">
        <f>'Inventory Ref Sheet'!AL3449</f>
        <v>0</v>
      </c>
      <c r="L3449" s="59">
        <f>'Inventory Ref Sheet'!AM3449</f>
        <v>0</v>
      </c>
      <c r="M3449" s="59">
        <f>'Inventory Ref Sheet'!AP3449</f>
        <v>0</v>
      </c>
      <c r="N3449" s="59">
        <f>'Inventory Ref Sheet'!AQ3449</f>
        <v>0</v>
      </c>
      <c r="O3449" s="100" t="str">
        <f ca="1">IF('Inventory Ref Sheet'!AS3449&gt;0,YEAR(TODAY())-'Inventory Ref Sheet'!AS3449,"")</f>
        <v/>
      </c>
      <c r="P3449" s="95">
        <f>'Inventory Ref Sheet'!AU3449</f>
        <v>0</v>
      </c>
      <c r="Q3449" s="60">
        <f>'Inventory Ref Sheet'!AV3449</f>
        <v>0</v>
      </c>
      <c r="R3449" s="61"/>
      <c r="S3449" s="100" t="str">
        <f t="shared" si="177"/>
        <v/>
      </c>
      <c r="T3449" s="59">
        <f>'Inventory Ref Sheet'!M3449</f>
        <v>0</v>
      </c>
      <c r="U3449" s="102">
        <f>'Inventory Ref Sheet'!N3449</f>
        <v>0</v>
      </c>
      <c r="V3449" s="59">
        <f>'Inventory Ref Sheet'!O3449</f>
        <v>0</v>
      </c>
      <c r="W3449" s="59">
        <f>'Inventory Ref Sheet'!R3449</f>
        <v>0</v>
      </c>
      <c r="X3449" s="59">
        <f>'Inventory Ref Sheet'!S3449</f>
        <v>0</v>
      </c>
      <c r="Y3449" s="100" t="str">
        <f ca="1">IF('Inventory Ref Sheet'!U3449&gt;0,YEAR(TODAY())-'Inventory Ref Sheet'!U3449,"")</f>
        <v/>
      </c>
      <c r="Z3449" s="95">
        <f>'Inventory Ref Sheet'!W3449</f>
        <v>0</v>
      </c>
      <c r="AA3449" s="60">
        <f>'Inventory Ref Sheet'!X3449</f>
        <v>0</v>
      </c>
      <c r="AB3449" s="61"/>
      <c r="AC3449" s="97" t="str">
        <f t="shared" si="178"/>
        <v/>
      </c>
      <c r="AD3449" s="59">
        <f>'Inventory Ref Sheet'!Y3449</f>
        <v>0</v>
      </c>
      <c r="AE3449" s="59">
        <f>'Inventory Ref Sheet'!Z3449</f>
        <v>0</v>
      </c>
      <c r="AF3449" s="102">
        <f>'Inventory Ref Sheet'!AA3449</f>
        <v>0</v>
      </c>
      <c r="AG3449" s="59">
        <f>'Inventory Ref Sheet'!AD3449</f>
        <v>0</v>
      </c>
      <c r="AH3449" s="59">
        <f>'Inventory Ref Sheet'!AE3449</f>
        <v>0</v>
      </c>
      <c r="AI3449" s="100" t="str">
        <f ca="1">IF('Inventory Ref Sheet'!AG3449&gt;0,YEAR(TODAY())-'Inventory Ref Sheet'!AG3449,"")</f>
        <v/>
      </c>
      <c r="AJ3449" s="99"/>
      <c r="AK3449" s="60">
        <f>'Inventory Ref Sheet'!AJ3449</f>
        <v>0</v>
      </c>
      <c r="AL3449" s="99"/>
      <c r="AM3449" s="97" t="str">
        <f t="shared" si="179"/>
        <v/>
      </c>
    </row>
    <row r="3450" spans="10:39" x14ac:dyDescent="0.25">
      <c r="J3450" s="59">
        <f>'Inventory Ref Sheet'!AK3450</f>
        <v>0</v>
      </c>
      <c r="K3450" s="59">
        <f>'Inventory Ref Sheet'!AL3450</f>
        <v>0</v>
      </c>
      <c r="L3450" s="59">
        <f>'Inventory Ref Sheet'!AM3450</f>
        <v>0</v>
      </c>
      <c r="M3450" s="59">
        <f>'Inventory Ref Sheet'!AP3450</f>
        <v>0</v>
      </c>
      <c r="N3450" s="59">
        <f>'Inventory Ref Sheet'!AQ3450</f>
        <v>0</v>
      </c>
      <c r="O3450" s="100" t="str">
        <f ca="1">IF('Inventory Ref Sheet'!AS3450&gt;0,YEAR(TODAY())-'Inventory Ref Sheet'!AS3450,"")</f>
        <v/>
      </c>
      <c r="P3450" s="95">
        <f>'Inventory Ref Sheet'!AU3450</f>
        <v>0</v>
      </c>
      <c r="Q3450" s="60">
        <f>'Inventory Ref Sheet'!AV3450</f>
        <v>0</v>
      </c>
      <c r="R3450" s="61"/>
      <c r="S3450" s="100" t="str">
        <f t="shared" si="177"/>
        <v/>
      </c>
      <c r="T3450" s="59">
        <f>'Inventory Ref Sheet'!M3450</f>
        <v>0</v>
      </c>
      <c r="U3450" s="102">
        <f>'Inventory Ref Sheet'!N3450</f>
        <v>0</v>
      </c>
      <c r="V3450" s="59">
        <f>'Inventory Ref Sheet'!O3450</f>
        <v>0</v>
      </c>
      <c r="W3450" s="59">
        <f>'Inventory Ref Sheet'!R3450</f>
        <v>0</v>
      </c>
      <c r="X3450" s="59">
        <f>'Inventory Ref Sheet'!S3450</f>
        <v>0</v>
      </c>
      <c r="Y3450" s="100" t="str">
        <f ca="1">IF('Inventory Ref Sheet'!U3450&gt;0,YEAR(TODAY())-'Inventory Ref Sheet'!U3450,"")</f>
        <v/>
      </c>
      <c r="Z3450" s="95">
        <f>'Inventory Ref Sheet'!W3450</f>
        <v>0</v>
      </c>
      <c r="AA3450" s="60">
        <f>'Inventory Ref Sheet'!X3450</f>
        <v>0</v>
      </c>
      <c r="AB3450" s="61"/>
      <c r="AC3450" s="97" t="str">
        <f t="shared" si="178"/>
        <v/>
      </c>
      <c r="AD3450" s="59">
        <f>'Inventory Ref Sheet'!Y3450</f>
        <v>0</v>
      </c>
      <c r="AE3450" s="59">
        <f>'Inventory Ref Sheet'!Z3450</f>
        <v>0</v>
      </c>
      <c r="AF3450" s="102">
        <f>'Inventory Ref Sheet'!AA3450</f>
        <v>0</v>
      </c>
      <c r="AG3450" s="59">
        <f>'Inventory Ref Sheet'!AD3450</f>
        <v>0</v>
      </c>
      <c r="AH3450" s="59">
        <f>'Inventory Ref Sheet'!AE3450</f>
        <v>0</v>
      </c>
      <c r="AI3450" s="100" t="str">
        <f ca="1">IF('Inventory Ref Sheet'!AG3450&gt;0,YEAR(TODAY())-'Inventory Ref Sheet'!AG3450,"")</f>
        <v/>
      </c>
      <c r="AJ3450" s="99"/>
      <c r="AK3450" s="60">
        <f>'Inventory Ref Sheet'!AJ3450</f>
        <v>0</v>
      </c>
      <c r="AL3450" s="99"/>
      <c r="AM3450" s="97" t="str">
        <f t="shared" si="179"/>
        <v/>
      </c>
    </row>
    <row r="3451" spans="10:39" x14ac:dyDescent="0.25">
      <c r="J3451" s="59">
        <f>'Inventory Ref Sheet'!AK3451</f>
        <v>0</v>
      </c>
      <c r="K3451" s="59">
        <f>'Inventory Ref Sheet'!AL3451</f>
        <v>0</v>
      </c>
      <c r="L3451" s="59">
        <f>'Inventory Ref Sheet'!AM3451</f>
        <v>0</v>
      </c>
      <c r="M3451" s="59">
        <f>'Inventory Ref Sheet'!AP3451</f>
        <v>0</v>
      </c>
      <c r="N3451" s="59">
        <f>'Inventory Ref Sheet'!AQ3451</f>
        <v>0</v>
      </c>
      <c r="O3451" s="100" t="str">
        <f ca="1">IF('Inventory Ref Sheet'!AS3451&gt;0,YEAR(TODAY())-'Inventory Ref Sheet'!AS3451,"")</f>
        <v/>
      </c>
      <c r="P3451" s="95">
        <f>'Inventory Ref Sheet'!AU3451</f>
        <v>0</v>
      </c>
      <c r="Q3451" s="60">
        <f>'Inventory Ref Sheet'!AV3451</f>
        <v>0</v>
      </c>
      <c r="R3451" s="61"/>
      <c r="S3451" s="100" t="str">
        <f t="shared" si="177"/>
        <v/>
      </c>
      <c r="T3451" s="59">
        <f>'Inventory Ref Sheet'!M3451</f>
        <v>0</v>
      </c>
      <c r="U3451" s="102">
        <f>'Inventory Ref Sheet'!N3451</f>
        <v>0</v>
      </c>
      <c r="V3451" s="59">
        <f>'Inventory Ref Sheet'!O3451</f>
        <v>0</v>
      </c>
      <c r="W3451" s="59">
        <f>'Inventory Ref Sheet'!R3451</f>
        <v>0</v>
      </c>
      <c r="X3451" s="59">
        <f>'Inventory Ref Sheet'!S3451</f>
        <v>0</v>
      </c>
      <c r="Y3451" s="100" t="str">
        <f ca="1">IF('Inventory Ref Sheet'!U3451&gt;0,YEAR(TODAY())-'Inventory Ref Sheet'!U3451,"")</f>
        <v/>
      </c>
      <c r="Z3451" s="95">
        <f>'Inventory Ref Sheet'!W3451</f>
        <v>0</v>
      </c>
      <c r="AA3451" s="60">
        <f>'Inventory Ref Sheet'!X3451</f>
        <v>0</v>
      </c>
      <c r="AB3451" s="61"/>
      <c r="AC3451" s="97" t="str">
        <f t="shared" si="178"/>
        <v/>
      </c>
      <c r="AD3451" s="59">
        <f>'Inventory Ref Sheet'!Y3451</f>
        <v>0</v>
      </c>
      <c r="AE3451" s="59">
        <f>'Inventory Ref Sheet'!Z3451</f>
        <v>0</v>
      </c>
      <c r="AF3451" s="102">
        <f>'Inventory Ref Sheet'!AA3451</f>
        <v>0</v>
      </c>
      <c r="AG3451" s="59">
        <f>'Inventory Ref Sheet'!AD3451</f>
        <v>0</v>
      </c>
      <c r="AH3451" s="59">
        <f>'Inventory Ref Sheet'!AE3451</f>
        <v>0</v>
      </c>
      <c r="AI3451" s="100" t="str">
        <f ca="1">IF('Inventory Ref Sheet'!AG3451&gt;0,YEAR(TODAY())-'Inventory Ref Sheet'!AG3451,"")</f>
        <v/>
      </c>
      <c r="AJ3451" s="99"/>
      <c r="AK3451" s="60">
        <f>'Inventory Ref Sheet'!AJ3451</f>
        <v>0</v>
      </c>
      <c r="AL3451" s="99"/>
      <c r="AM3451" s="97" t="str">
        <f t="shared" si="179"/>
        <v/>
      </c>
    </row>
    <row r="3452" spans="10:39" x14ac:dyDescent="0.25">
      <c r="J3452" s="59">
        <f>'Inventory Ref Sheet'!AK3452</f>
        <v>0</v>
      </c>
      <c r="K3452" s="59">
        <f>'Inventory Ref Sheet'!AL3452</f>
        <v>0</v>
      </c>
      <c r="L3452" s="59">
        <f>'Inventory Ref Sheet'!AM3452</f>
        <v>0</v>
      </c>
      <c r="M3452" s="59">
        <f>'Inventory Ref Sheet'!AP3452</f>
        <v>0</v>
      </c>
      <c r="N3452" s="59">
        <f>'Inventory Ref Sheet'!AQ3452</f>
        <v>0</v>
      </c>
      <c r="O3452" s="100" t="str">
        <f ca="1">IF('Inventory Ref Sheet'!AS3452&gt;0,YEAR(TODAY())-'Inventory Ref Sheet'!AS3452,"")</f>
        <v/>
      </c>
      <c r="P3452" s="95">
        <f>'Inventory Ref Sheet'!AU3452</f>
        <v>0</v>
      </c>
      <c r="Q3452" s="60">
        <f>'Inventory Ref Sheet'!AV3452</f>
        <v>0</v>
      </c>
      <c r="R3452" s="61"/>
      <c r="S3452" s="100" t="str">
        <f t="shared" si="177"/>
        <v/>
      </c>
      <c r="T3452" s="59">
        <f>'Inventory Ref Sheet'!M3452</f>
        <v>0</v>
      </c>
      <c r="U3452" s="102">
        <f>'Inventory Ref Sheet'!N3452</f>
        <v>0</v>
      </c>
      <c r="V3452" s="59">
        <f>'Inventory Ref Sheet'!O3452</f>
        <v>0</v>
      </c>
      <c r="W3452" s="59">
        <f>'Inventory Ref Sheet'!R3452</f>
        <v>0</v>
      </c>
      <c r="X3452" s="59">
        <f>'Inventory Ref Sheet'!S3452</f>
        <v>0</v>
      </c>
      <c r="Y3452" s="100" t="str">
        <f ca="1">IF('Inventory Ref Sheet'!U3452&gt;0,YEAR(TODAY())-'Inventory Ref Sheet'!U3452,"")</f>
        <v/>
      </c>
      <c r="Z3452" s="95">
        <f>'Inventory Ref Sheet'!W3452</f>
        <v>0</v>
      </c>
      <c r="AA3452" s="60">
        <f>'Inventory Ref Sheet'!X3452</f>
        <v>0</v>
      </c>
      <c r="AB3452" s="61"/>
      <c r="AC3452" s="97" t="str">
        <f t="shared" si="178"/>
        <v/>
      </c>
      <c r="AD3452" s="59">
        <f>'Inventory Ref Sheet'!Y3452</f>
        <v>0</v>
      </c>
      <c r="AE3452" s="59">
        <f>'Inventory Ref Sheet'!Z3452</f>
        <v>0</v>
      </c>
      <c r="AF3452" s="102">
        <f>'Inventory Ref Sheet'!AA3452</f>
        <v>0</v>
      </c>
      <c r="AG3452" s="59">
        <f>'Inventory Ref Sheet'!AD3452</f>
        <v>0</v>
      </c>
      <c r="AH3452" s="59">
        <f>'Inventory Ref Sheet'!AE3452</f>
        <v>0</v>
      </c>
      <c r="AI3452" s="100" t="str">
        <f ca="1">IF('Inventory Ref Sheet'!AG3452&gt;0,YEAR(TODAY())-'Inventory Ref Sheet'!AG3452,"")</f>
        <v/>
      </c>
      <c r="AJ3452" s="99"/>
      <c r="AK3452" s="60">
        <f>'Inventory Ref Sheet'!AJ3452</f>
        <v>0</v>
      </c>
      <c r="AL3452" s="99"/>
      <c r="AM3452" s="97" t="str">
        <f t="shared" si="179"/>
        <v/>
      </c>
    </row>
    <row r="3453" spans="10:39" x14ac:dyDescent="0.25">
      <c r="J3453" s="59">
        <f>'Inventory Ref Sheet'!AK3453</f>
        <v>0</v>
      </c>
      <c r="K3453" s="59">
        <f>'Inventory Ref Sheet'!AL3453</f>
        <v>0</v>
      </c>
      <c r="L3453" s="59">
        <f>'Inventory Ref Sheet'!AM3453</f>
        <v>0</v>
      </c>
      <c r="M3453" s="59">
        <f>'Inventory Ref Sheet'!AP3453</f>
        <v>0</v>
      </c>
      <c r="N3453" s="59">
        <f>'Inventory Ref Sheet'!AQ3453</f>
        <v>0</v>
      </c>
      <c r="O3453" s="100" t="str">
        <f ca="1">IF('Inventory Ref Sheet'!AS3453&gt;0,YEAR(TODAY())-'Inventory Ref Sheet'!AS3453,"")</f>
        <v/>
      </c>
      <c r="P3453" s="95">
        <f>'Inventory Ref Sheet'!AU3453</f>
        <v>0</v>
      </c>
      <c r="Q3453" s="60">
        <f>'Inventory Ref Sheet'!AV3453</f>
        <v>0</v>
      </c>
      <c r="R3453" s="61"/>
      <c r="S3453" s="100" t="str">
        <f t="shared" si="177"/>
        <v/>
      </c>
      <c r="T3453" s="59">
        <f>'Inventory Ref Sheet'!M3453</f>
        <v>0</v>
      </c>
      <c r="U3453" s="102">
        <f>'Inventory Ref Sheet'!N3453</f>
        <v>0</v>
      </c>
      <c r="V3453" s="59">
        <f>'Inventory Ref Sheet'!O3453</f>
        <v>0</v>
      </c>
      <c r="W3453" s="59">
        <f>'Inventory Ref Sheet'!R3453</f>
        <v>0</v>
      </c>
      <c r="X3453" s="59">
        <f>'Inventory Ref Sheet'!S3453</f>
        <v>0</v>
      </c>
      <c r="Y3453" s="100" t="str">
        <f ca="1">IF('Inventory Ref Sheet'!U3453&gt;0,YEAR(TODAY())-'Inventory Ref Sheet'!U3453,"")</f>
        <v/>
      </c>
      <c r="Z3453" s="95">
        <f>'Inventory Ref Sheet'!W3453</f>
        <v>0</v>
      </c>
      <c r="AA3453" s="60">
        <f>'Inventory Ref Sheet'!X3453</f>
        <v>0</v>
      </c>
      <c r="AB3453" s="61"/>
      <c r="AC3453" s="97" t="str">
        <f t="shared" si="178"/>
        <v/>
      </c>
      <c r="AD3453" s="59">
        <f>'Inventory Ref Sheet'!Y3453</f>
        <v>0</v>
      </c>
      <c r="AE3453" s="59">
        <f>'Inventory Ref Sheet'!Z3453</f>
        <v>0</v>
      </c>
      <c r="AF3453" s="102">
        <f>'Inventory Ref Sheet'!AA3453</f>
        <v>0</v>
      </c>
      <c r="AG3453" s="59">
        <f>'Inventory Ref Sheet'!AD3453</f>
        <v>0</v>
      </c>
      <c r="AH3453" s="59">
        <f>'Inventory Ref Sheet'!AE3453</f>
        <v>0</v>
      </c>
      <c r="AI3453" s="100" t="str">
        <f ca="1">IF('Inventory Ref Sheet'!AG3453&gt;0,YEAR(TODAY())-'Inventory Ref Sheet'!AG3453,"")</f>
        <v/>
      </c>
      <c r="AJ3453" s="99"/>
      <c r="AK3453" s="60">
        <f>'Inventory Ref Sheet'!AJ3453</f>
        <v>0</v>
      </c>
      <c r="AL3453" s="99"/>
      <c r="AM3453" s="97" t="str">
        <f t="shared" si="179"/>
        <v/>
      </c>
    </row>
    <row r="3454" spans="10:39" x14ac:dyDescent="0.25">
      <c r="J3454" s="59">
        <f>'Inventory Ref Sheet'!AK3454</f>
        <v>0</v>
      </c>
      <c r="K3454" s="59">
        <f>'Inventory Ref Sheet'!AL3454</f>
        <v>0</v>
      </c>
      <c r="L3454" s="59">
        <f>'Inventory Ref Sheet'!AM3454</f>
        <v>0</v>
      </c>
      <c r="M3454" s="59">
        <f>'Inventory Ref Sheet'!AP3454</f>
        <v>0</v>
      </c>
      <c r="N3454" s="59">
        <f>'Inventory Ref Sheet'!AQ3454</f>
        <v>0</v>
      </c>
      <c r="O3454" s="100" t="str">
        <f ca="1">IF('Inventory Ref Sheet'!AS3454&gt;0,YEAR(TODAY())-'Inventory Ref Sheet'!AS3454,"")</f>
        <v/>
      </c>
      <c r="P3454" s="95">
        <f>'Inventory Ref Sheet'!AU3454</f>
        <v>0</v>
      </c>
      <c r="Q3454" s="60">
        <f>'Inventory Ref Sheet'!AV3454</f>
        <v>0</v>
      </c>
      <c r="R3454" s="61"/>
      <c r="S3454" s="100" t="str">
        <f t="shared" si="177"/>
        <v/>
      </c>
      <c r="T3454" s="59">
        <f>'Inventory Ref Sheet'!M3454</f>
        <v>0</v>
      </c>
      <c r="U3454" s="102">
        <f>'Inventory Ref Sheet'!N3454</f>
        <v>0</v>
      </c>
      <c r="V3454" s="59">
        <f>'Inventory Ref Sheet'!O3454</f>
        <v>0</v>
      </c>
      <c r="W3454" s="59">
        <f>'Inventory Ref Sheet'!R3454</f>
        <v>0</v>
      </c>
      <c r="X3454" s="59">
        <f>'Inventory Ref Sheet'!S3454</f>
        <v>0</v>
      </c>
      <c r="Y3454" s="100" t="str">
        <f ca="1">IF('Inventory Ref Sheet'!U3454&gt;0,YEAR(TODAY())-'Inventory Ref Sheet'!U3454,"")</f>
        <v/>
      </c>
      <c r="Z3454" s="95">
        <f>'Inventory Ref Sheet'!W3454</f>
        <v>0</v>
      </c>
      <c r="AA3454" s="60">
        <f>'Inventory Ref Sheet'!X3454</f>
        <v>0</v>
      </c>
      <c r="AB3454" s="61"/>
      <c r="AC3454" s="97" t="str">
        <f t="shared" si="178"/>
        <v/>
      </c>
      <c r="AD3454" s="59">
        <f>'Inventory Ref Sheet'!Y3454</f>
        <v>0</v>
      </c>
      <c r="AE3454" s="59">
        <f>'Inventory Ref Sheet'!Z3454</f>
        <v>0</v>
      </c>
      <c r="AF3454" s="102">
        <f>'Inventory Ref Sheet'!AA3454</f>
        <v>0</v>
      </c>
      <c r="AG3454" s="59">
        <f>'Inventory Ref Sheet'!AD3454</f>
        <v>0</v>
      </c>
      <c r="AH3454" s="59">
        <f>'Inventory Ref Sheet'!AE3454</f>
        <v>0</v>
      </c>
      <c r="AI3454" s="100" t="str">
        <f ca="1">IF('Inventory Ref Sheet'!AG3454&gt;0,YEAR(TODAY())-'Inventory Ref Sheet'!AG3454,"")</f>
        <v/>
      </c>
      <c r="AJ3454" s="99"/>
      <c r="AK3454" s="60">
        <f>'Inventory Ref Sheet'!AJ3454</f>
        <v>0</v>
      </c>
      <c r="AL3454" s="99"/>
      <c r="AM3454" s="97" t="str">
        <f t="shared" si="179"/>
        <v/>
      </c>
    </row>
    <row r="3455" spans="10:39" x14ac:dyDescent="0.25">
      <c r="J3455" s="59">
        <f>'Inventory Ref Sheet'!AK3455</f>
        <v>0</v>
      </c>
      <c r="K3455" s="59">
        <f>'Inventory Ref Sheet'!AL3455</f>
        <v>0</v>
      </c>
      <c r="L3455" s="59">
        <f>'Inventory Ref Sheet'!AM3455</f>
        <v>0</v>
      </c>
      <c r="M3455" s="59">
        <f>'Inventory Ref Sheet'!AP3455</f>
        <v>0</v>
      </c>
      <c r="N3455" s="59">
        <f>'Inventory Ref Sheet'!AQ3455</f>
        <v>0</v>
      </c>
      <c r="O3455" s="100" t="str">
        <f ca="1">IF('Inventory Ref Sheet'!AS3455&gt;0,YEAR(TODAY())-'Inventory Ref Sheet'!AS3455,"")</f>
        <v/>
      </c>
      <c r="P3455" s="95">
        <f>'Inventory Ref Sheet'!AU3455</f>
        <v>0</v>
      </c>
      <c r="Q3455" s="60">
        <f>'Inventory Ref Sheet'!AV3455</f>
        <v>0</v>
      </c>
      <c r="R3455" s="61"/>
      <c r="S3455" s="100" t="str">
        <f t="shared" si="177"/>
        <v/>
      </c>
      <c r="T3455" s="59">
        <f>'Inventory Ref Sheet'!M3455</f>
        <v>0</v>
      </c>
      <c r="U3455" s="102">
        <f>'Inventory Ref Sheet'!N3455</f>
        <v>0</v>
      </c>
      <c r="V3455" s="59">
        <f>'Inventory Ref Sheet'!O3455</f>
        <v>0</v>
      </c>
      <c r="W3455" s="59">
        <f>'Inventory Ref Sheet'!R3455</f>
        <v>0</v>
      </c>
      <c r="X3455" s="59">
        <f>'Inventory Ref Sheet'!S3455</f>
        <v>0</v>
      </c>
      <c r="Y3455" s="100" t="str">
        <f ca="1">IF('Inventory Ref Sheet'!U3455&gt;0,YEAR(TODAY())-'Inventory Ref Sheet'!U3455,"")</f>
        <v/>
      </c>
      <c r="Z3455" s="95">
        <f>'Inventory Ref Sheet'!W3455</f>
        <v>0</v>
      </c>
      <c r="AA3455" s="60">
        <f>'Inventory Ref Sheet'!X3455</f>
        <v>0</v>
      </c>
      <c r="AB3455" s="61"/>
      <c r="AC3455" s="97" t="str">
        <f t="shared" si="178"/>
        <v/>
      </c>
      <c r="AD3455" s="59">
        <f>'Inventory Ref Sheet'!Y3455</f>
        <v>0</v>
      </c>
      <c r="AE3455" s="59">
        <f>'Inventory Ref Sheet'!Z3455</f>
        <v>0</v>
      </c>
      <c r="AF3455" s="102">
        <f>'Inventory Ref Sheet'!AA3455</f>
        <v>0</v>
      </c>
      <c r="AG3455" s="59">
        <f>'Inventory Ref Sheet'!AD3455</f>
        <v>0</v>
      </c>
      <c r="AH3455" s="59">
        <f>'Inventory Ref Sheet'!AE3455</f>
        <v>0</v>
      </c>
      <c r="AI3455" s="100" t="str">
        <f ca="1">IF('Inventory Ref Sheet'!AG3455&gt;0,YEAR(TODAY())-'Inventory Ref Sheet'!AG3455,"")</f>
        <v/>
      </c>
      <c r="AJ3455" s="99"/>
      <c r="AK3455" s="60">
        <f>'Inventory Ref Sheet'!AJ3455</f>
        <v>0</v>
      </c>
      <c r="AL3455" s="99"/>
      <c r="AM3455" s="97" t="str">
        <f t="shared" si="179"/>
        <v/>
      </c>
    </row>
    <row r="3456" spans="10:39" x14ac:dyDescent="0.25">
      <c r="J3456" s="59">
        <f>'Inventory Ref Sheet'!AK3456</f>
        <v>0</v>
      </c>
      <c r="K3456" s="59">
        <f>'Inventory Ref Sheet'!AL3456</f>
        <v>0</v>
      </c>
      <c r="L3456" s="59">
        <f>'Inventory Ref Sheet'!AM3456</f>
        <v>0</v>
      </c>
      <c r="M3456" s="59">
        <f>'Inventory Ref Sheet'!AP3456</f>
        <v>0</v>
      </c>
      <c r="N3456" s="59">
        <f>'Inventory Ref Sheet'!AQ3456</f>
        <v>0</v>
      </c>
      <c r="O3456" s="100" t="str">
        <f ca="1">IF('Inventory Ref Sheet'!AS3456&gt;0,YEAR(TODAY())-'Inventory Ref Sheet'!AS3456,"")</f>
        <v/>
      </c>
      <c r="P3456" s="95">
        <f>'Inventory Ref Sheet'!AU3456</f>
        <v>0</v>
      </c>
      <c r="Q3456" s="60">
        <f>'Inventory Ref Sheet'!AV3456</f>
        <v>0</v>
      </c>
      <c r="R3456" s="61"/>
      <c r="S3456" s="100" t="str">
        <f t="shared" si="177"/>
        <v/>
      </c>
      <c r="T3456" s="59">
        <f>'Inventory Ref Sheet'!M3456</f>
        <v>0</v>
      </c>
      <c r="U3456" s="102">
        <f>'Inventory Ref Sheet'!N3456</f>
        <v>0</v>
      </c>
      <c r="V3456" s="59">
        <f>'Inventory Ref Sheet'!O3456</f>
        <v>0</v>
      </c>
      <c r="W3456" s="59">
        <f>'Inventory Ref Sheet'!R3456</f>
        <v>0</v>
      </c>
      <c r="X3456" s="59">
        <f>'Inventory Ref Sheet'!S3456</f>
        <v>0</v>
      </c>
      <c r="Y3456" s="100" t="str">
        <f ca="1">IF('Inventory Ref Sheet'!U3456&gt;0,YEAR(TODAY())-'Inventory Ref Sheet'!U3456,"")</f>
        <v/>
      </c>
      <c r="Z3456" s="95">
        <f>'Inventory Ref Sheet'!W3456</f>
        <v>0</v>
      </c>
      <c r="AA3456" s="60">
        <f>'Inventory Ref Sheet'!X3456</f>
        <v>0</v>
      </c>
      <c r="AB3456" s="61"/>
      <c r="AC3456" s="97" t="str">
        <f t="shared" si="178"/>
        <v/>
      </c>
      <c r="AD3456" s="59">
        <f>'Inventory Ref Sheet'!Y3456</f>
        <v>0</v>
      </c>
      <c r="AE3456" s="59">
        <f>'Inventory Ref Sheet'!Z3456</f>
        <v>0</v>
      </c>
      <c r="AF3456" s="102">
        <f>'Inventory Ref Sheet'!AA3456</f>
        <v>0</v>
      </c>
      <c r="AG3456" s="59">
        <f>'Inventory Ref Sheet'!AD3456</f>
        <v>0</v>
      </c>
      <c r="AH3456" s="59">
        <f>'Inventory Ref Sheet'!AE3456</f>
        <v>0</v>
      </c>
      <c r="AI3456" s="100" t="str">
        <f ca="1">IF('Inventory Ref Sheet'!AG3456&gt;0,YEAR(TODAY())-'Inventory Ref Sheet'!AG3456,"")</f>
        <v/>
      </c>
      <c r="AJ3456" s="99"/>
      <c r="AK3456" s="60">
        <f>'Inventory Ref Sheet'!AJ3456</f>
        <v>0</v>
      </c>
      <c r="AL3456" s="99"/>
      <c r="AM3456" s="97" t="str">
        <f t="shared" si="179"/>
        <v/>
      </c>
    </row>
    <row r="3457" spans="10:39" x14ac:dyDescent="0.25">
      <c r="J3457" s="59">
        <f>'Inventory Ref Sheet'!AK3457</f>
        <v>0</v>
      </c>
      <c r="K3457" s="59">
        <f>'Inventory Ref Sheet'!AL3457</f>
        <v>0</v>
      </c>
      <c r="L3457" s="59">
        <f>'Inventory Ref Sheet'!AM3457</f>
        <v>0</v>
      </c>
      <c r="M3457" s="59">
        <f>'Inventory Ref Sheet'!AP3457</f>
        <v>0</v>
      </c>
      <c r="N3457" s="59">
        <f>'Inventory Ref Sheet'!AQ3457</f>
        <v>0</v>
      </c>
      <c r="O3457" s="100" t="str">
        <f ca="1">IF('Inventory Ref Sheet'!AS3457&gt;0,YEAR(TODAY())-'Inventory Ref Sheet'!AS3457,"")</f>
        <v/>
      </c>
      <c r="P3457" s="95">
        <f>'Inventory Ref Sheet'!AU3457</f>
        <v>0</v>
      </c>
      <c r="Q3457" s="60">
        <f>'Inventory Ref Sheet'!AV3457</f>
        <v>0</v>
      </c>
      <c r="R3457" s="61"/>
      <c r="S3457" s="100" t="str">
        <f t="shared" si="177"/>
        <v/>
      </c>
      <c r="T3457" s="59">
        <f>'Inventory Ref Sheet'!M3457</f>
        <v>0</v>
      </c>
      <c r="U3457" s="102">
        <f>'Inventory Ref Sheet'!N3457</f>
        <v>0</v>
      </c>
      <c r="V3457" s="59">
        <f>'Inventory Ref Sheet'!O3457</f>
        <v>0</v>
      </c>
      <c r="W3457" s="59">
        <f>'Inventory Ref Sheet'!R3457</f>
        <v>0</v>
      </c>
      <c r="X3457" s="59">
        <f>'Inventory Ref Sheet'!S3457</f>
        <v>0</v>
      </c>
      <c r="Y3457" s="100" t="str">
        <f ca="1">IF('Inventory Ref Sheet'!U3457&gt;0,YEAR(TODAY())-'Inventory Ref Sheet'!U3457,"")</f>
        <v/>
      </c>
      <c r="Z3457" s="95">
        <f>'Inventory Ref Sheet'!W3457</f>
        <v>0</v>
      </c>
      <c r="AA3457" s="60">
        <f>'Inventory Ref Sheet'!X3457</f>
        <v>0</v>
      </c>
      <c r="AB3457" s="61"/>
      <c r="AC3457" s="97" t="str">
        <f t="shared" si="178"/>
        <v/>
      </c>
      <c r="AD3457" s="59">
        <f>'Inventory Ref Sheet'!Y3457</f>
        <v>0</v>
      </c>
      <c r="AE3457" s="59">
        <f>'Inventory Ref Sheet'!Z3457</f>
        <v>0</v>
      </c>
      <c r="AF3457" s="102">
        <f>'Inventory Ref Sheet'!AA3457</f>
        <v>0</v>
      </c>
      <c r="AG3457" s="59">
        <f>'Inventory Ref Sheet'!AD3457</f>
        <v>0</v>
      </c>
      <c r="AH3457" s="59">
        <f>'Inventory Ref Sheet'!AE3457</f>
        <v>0</v>
      </c>
      <c r="AI3457" s="100" t="str">
        <f ca="1">IF('Inventory Ref Sheet'!AG3457&gt;0,YEAR(TODAY())-'Inventory Ref Sheet'!AG3457,"")</f>
        <v/>
      </c>
      <c r="AJ3457" s="99"/>
      <c r="AK3457" s="60">
        <f>'Inventory Ref Sheet'!AJ3457</f>
        <v>0</v>
      </c>
      <c r="AL3457" s="99"/>
      <c r="AM3457" s="97" t="str">
        <f t="shared" si="179"/>
        <v/>
      </c>
    </row>
    <row r="3458" spans="10:39" x14ac:dyDescent="0.25">
      <c r="J3458" s="59">
        <f>'Inventory Ref Sheet'!AK3458</f>
        <v>0</v>
      </c>
      <c r="K3458" s="59">
        <f>'Inventory Ref Sheet'!AL3458</f>
        <v>0</v>
      </c>
      <c r="L3458" s="59">
        <f>'Inventory Ref Sheet'!AM3458</f>
        <v>0</v>
      </c>
      <c r="M3458" s="59">
        <f>'Inventory Ref Sheet'!AP3458</f>
        <v>0</v>
      </c>
      <c r="N3458" s="59">
        <f>'Inventory Ref Sheet'!AQ3458</f>
        <v>0</v>
      </c>
      <c r="O3458" s="100" t="str">
        <f ca="1">IF('Inventory Ref Sheet'!AS3458&gt;0,YEAR(TODAY())-'Inventory Ref Sheet'!AS3458,"")</f>
        <v/>
      </c>
      <c r="P3458" s="95">
        <f>'Inventory Ref Sheet'!AU3458</f>
        <v>0</v>
      </c>
      <c r="Q3458" s="60">
        <f>'Inventory Ref Sheet'!AV3458</f>
        <v>0</v>
      </c>
      <c r="R3458" s="61"/>
      <c r="S3458" s="100" t="str">
        <f t="shared" si="177"/>
        <v/>
      </c>
      <c r="T3458" s="59">
        <f>'Inventory Ref Sheet'!M3458</f>
        <v>0</v>
      </c>
      <c r="U3458" s="102">
        <f>'Inventory Ref Sheet'!N3458</f>
        <v>0</v>
      </c>
      <c r="V3458" s="59">
        <f>'Inventory Ref Sheet'!O3458</f>
        <v>0</v>
      </c>
      <c r="W3458" s="59">
        <f>'Inventory Ref Sheet'!R3458</f>
        <v>0</v>
      </c>
      <c r="X3458" s="59">
        <f>'Inventory Ref Sheet'!S3458</f>
        <v>0</v>
      </c>
      <c r="Y3458" s="100" t="str">
        <f ca="1">IF('Inventory Ref Sheet'!U3458&gt;0,YEAR(TODAY())-'Inventory Ref Sheet'!U3458,"")</f>
        <v/>
      </c>
      <c r="Z3458" s="95">
        <f>'Inventory Ref Sheet'!W3458</f>
        <v>0</v>
      </c>
      <c r="AA3458" s="60">
        <f>'Inventory Ref Sheet'!X3458</f>
        <v>0</v>
      </c>
      <c r="AB3458" s="61"/>
      <c r="AC3458" s="97" t="str">
        <f t="shared" si="178"/>
        <v/>
      </c>
      <c r="AD3458" s="59">
        <f>'Inventory Ref Sheet'!Y3458</f>
        <v>0</v>
      </c>
      <c r="AE3458" s="59">
        <f>'Inventory Ref Sheet'!Z3458</f>
        <v>0</v>
      </c>
      <c r="AF3458" s="102">
        <f>'Inventory Ref Sheet'!AA3458</f>
        <v>0</v>
      </c>
      <c r="AG3458" s="59">
        <f>'Inventory Ref Sheet'!AD3458</f>
        <v>0</v>
      </c>
      <c r="AH3458" s="59">
        <f>'Inventory Ref Sheet'!AE3458</f>
        <v>0</v>
      </c>
      <c r="AI3458" s="100" t="str">
        <f ca="1">IF('Inventory Ref Sheet'!AG3458&gt;0,YEAR(TODAY())-'Inventory Ref Sheet'!AG3458,"")</f>
        <v/>
      </c>
      <c r="AJ3458" s="99"/>
      <c r="AK3458" s="60">
        <f>'Inventory Ref Sheet'!AJ3458</f>
        <v>0</v>
      </c>
      <c r="AL3458" s="99"/>
      <c r="AM3458" s="97" t="str">
        <f t="shared" si="179"/>
        <v/>
      </c>
    </row>
    <row r="3459" spans="10:39" x14ac:dyDescent="0.25">
      <c r="J3459" s="59">
        <f>'Inventory Ref Sheet'!AK3459</f>
        <v>0</v>
      </c>
      <c r="K3459" s="59">
        <f>'Inventory Ref Sheet'!AL3459</f>
        <v>0</v>
      </c>
      <c r="L3459" s="59">
        <f>'Inventory Ref Sheet'!AM3459</f>
        <v>0</v>
      </c>
      <c r="M3459" s="59">
        <f>'Inventory Ref Sheet'!AP3459</f>
        <v>0</v>
      </c>
      <c r="N3459" s="59">
        <f>'Inventory Ref Sheet'!AQ3459</f>
        <v>0</v>
      </c>
      <c r="O3459" s="100" t="str">
        <f ca="1">IF('Inventory Ref Sheet'!AS3459&gt;0,YEAR(TODAY())-'Inventory Ref Sheet'!AS3459,"")</f>
        <v/>
      </c>
      <c r="P3459" s="95">
        <f>'Inventory Ref Sheet'!AU3459</f>
        <v>0</v>
      </c>
      <c r="Q3459" s="60">
        <f>'Inventory Ref Sheet'!AV3459</f>
        <v>0</v>
      </c>
      <c r="R3459" s="61"/>
      <c r="S3459" s="100" t="str">
        <f t="shared" si="177"/>
        <v/>
      </c>
      <c r="T3459" s="59">
        <f>'Inventory Ref Sheet'!M3459</f>
        <v>0</v>
      </c>
      <c r="U3459" s="102">
        <f>'Inventory Ref Sheet'!N3459</f>
        <v>0</v>
      </c>
      <c r="V3459" s="59">
        <f>'Inventory Ref Sheet'!O3459</f>
        <v>0</v>
      </c>
      <c r="W3459" s="59">
        <f>'Inventory Ref Sheet'!R3459</f>
        <v>0</v>
      </c>
      <c r="X3459" s="59">
        <f>'Inventory Ref Sheet'!S3459</f>
        <v>0</v>
      </c>
      <c r="Y3459" s="100" t="str">
        <f ca="1">IF('Inventory Ref Sheet'!U3459&gt;0,YEAR(TODAY())-'Inventory Ref Sheet'!U3459,"")</f>
        <v/>
      </c>
      <c r="Z3459" s="95">
        <f>'Inventory Ref Sheet'!W3459</f>
        <v>0</v>
      </c>
      <c r="AA3459" s="60">
        <f>'Inventory Ref Sheet'!X3459</f>
        <v>0</v>
      </c>
      <c r="AB3459" s="61"/>
      <c r="AC3459" s="97" t="str">
        <f t="shared" si="178"/>
        <v/>
      </c>
      <c r="AD3459" s="59">
        <f>'Inventory Ref Sheet'!Y3459</f>
        <v>0</v>
      </c>
      <c r="AE3459" s="59">
        <f>'Inventory Ref Sheet'!Z3459</f>
        <v>0</v>
      </c>
      <c r="AF3459" s="102">
        <f>'Inventory Ref Sheet'!AA3459</f>
        <v>0</v>
      </c>
      <c r="AG3459" s="59">
        <f>'Inventory Ref Sheet'!AD3459</f>
        <v>0</v>
      </c>
      <c r="AH3459" s="59">
        <f>'Inventory Ref Sheet'!AE3459</f>
        <v>0</v>
      </c>
      <c r="AI3459" s="100" t="str">
        <f ca="1">IF('Inventory Ref Sheet'!AG3459&gt;0,YEAR(TODAY())-'Inventory Ref Sheet'!AG3459,"")</f>
        <v/>
      </c>
      <c r="AJ3459" s="99"/>
      <c r="AK3459" s="60">
        <f>'Inventory Ref Sheet'!AJ3459</f>
        <v>0</v>
      </c>
      <c r="AL3459" s="99"/>
      <c r="AM3459" s="97" t="str">
        <f t="shared" si="179"/>
        <v/>
      </c>
    </row>
    <row r="3460" spans="10:39" x14ac:dyDescent="0.25">
      <c r="J3460" s="59">
        <f>'Inventory Ref Sheet'!AK3460</f>
        <v>0</v>
      </c>
      <c r="K3460" s="59">
        <f>'Inventory Ref Sheet'!AL3460</f>
        <v>0</v>
      </c>
      <c r="L3460" s="59">
        <f>'Inventory Ref Sheet'!AM3460</f>
        <v>0</v>
      </c>
      <c r="M3460" s="59">
        <f>'Inventory Ref Sheet'!AP3460</f>
        <v>0</v>
      </c>
      <c r="N3460" s="59">
        <f>'Inventory Ref Sheet'!AQ3460</f>
        <v>0</v>
      </c>
      <c r="O3460" s="100" t="str">
        <f ca="1">IF('Inventory Ref Sheet'!AS3460&gt;0,YEAR(TODAY())-'Inventory Ref Sheet'!AS3460,"")</f>
        <v/>
      </c>
      <c r="P3460" s="95">
        <f>'Inventory Ref Sheet'!AU3460</f>
        <v>0</v>
      </c>
      <c r="Q3460" s="60">
        <f>'Inventory Ref Sheet'!AV3460</f>
        <v>0</v>
      </c>
      <c r="R3460" s="61"/>
      <c r="S3460" s="100" t="str">
        <f t="shared" si="177"/>
        <v/>
      </c>
      <c r="T3460" s="59">
        <f>'Inventory Ref Sheet'!M3460</f>
        <v>0</v>
      </c>
      <c r="U3460" s="102">
        <f>'Inventory Ref Sheet'!N3460</f>
        <v>0</v>
      </c>
      <c r="V3460" s="59">
        <f>'Inventory Ref Sheet'!O3460</f>
        <v>0</v>
      </c>
      <c r="W3460" s="59">
        <f>'Inventory Ref Sheet'!R3460</f>
        <v>0</v>
      </c>
      <c r="X3460" s="59">
        <f>'Inventory Ref Sheet'!S3460</f>
        <v>0</v>
      </c>
      <c r="Y3460" s="100" t="str">
        <f ca="1">IF('Inventory Ref Sheet'!U3460&gt;0,YEAR(TODAY())-'Inventory Ref Sheet'!U3460,"")</f>
        <v/>
      </c>
      <c r="Z3460" s="95">
        <f>'Inventory Ref Sheet'!W3460</f>
        <v>0</v>
      </c>
      <c r="AA3460" s="60">
        <f>'Inventory Ref Sheet'!X3460</f>
        <v>0</v>
      </c>
      <c r="AB3460" s="61"/>
      <c r="AC3460" s="97" t="str">
        <f t="shared" si="178"/>
        <v/>
      </c>
      <c r="AD3460" s="59">
        <f>'Inventory Ref Sheet'!Y3460</f>
        <v>0</v>
      </c>
      <c r="AE3460" s="59">
        <f>'Inventory Ref Sheet'!Z3460</f>
        <v>0</v>
      </c>
      <c r="AF3460" s="102">
        <f>'Inventory Ref Sheet'!AA3460</f>
        <v>0</v>
      </c>
      <c r="AG3460" s="59">
        <f>'Inventory Ref Sheet'!AD3460</f>
        <v>0</v>
      </c>
      <c r="AH3460" s="59">
        <f>'Inventory Ref Sheet'!AE3460</f>
        <v>0</v>
      </c>
      <c r="AI3460" s="100" t="str">
        <f ca="1">IF('Inventory Ref Sheet'!AG3460&gt;0,YEAR(TODAY())-'Inventory Ref Sheet'!AG3460,"")</f>
        <v/>
      </c>
      <c r="AJ3460" s="99"/>
      <c r="AK3460" s="60">
        <f>'Inventory Ref Sheet'!AJ3460</f>
        <v>0</v>
      </c>
      <c r="AL3460" s="99"/>
      <c r="AM3460" s="97" t="str">
        <f t="shared" si="179"/>
        <v/>
      </c>
    </row>
    <row r="3461" spans="10:39" x14ac:dyDescent="0.25">
      <c r="J3461" s="59">
        <f>'Inventory Ref Sheet'!AK3461</f>
        <v>0</v>
      </c>
      <c r="K3461" s="59">
        <f>'Inventory Ref Sheet'!AL3461</f>
        <v>0</v>
      </c>
      <c r="L3461" s="59">
        <f>'Inventory Ref Sheet'!AM3461</f>
        <v>0</v>
      </c>
      <c r="M3461" s="59">
        <f>'Inventory Ref Sheet'!AP3461</f>
        <v>0</v>
      </c>
      <c r="N3461" s="59">
        <f>'Inventory Ref Sheet'!AQ3461</f>
        <v>0</v>
      </c>
      <c r="O3461" s="100" t="str">
        <f ca="1">IF('Inventory Ref Sheet'!AS3461&gt;0,YEAR(TODAY())-'Inventory Ref Sheet'!AS3461,"")</f>
        <v/>
      </c>
      <c r="P3461" s="95">
        <f>'Inventory Ref Sheet'!AU3461</f>
        <v>0</v>
      </c>
      <c r="Q3461" s="60">
        <f>'Inventory Ref Sheet'!AV3461</f>
        <v>0</v>
      </c>
      <c r="R3461" s="61"/>
      <c r="S3461" s="100" t="str">
        <f t="shared" si="177"/>
        <v/>
      </c>
      <c r="T3461" s="59">
        <f>'Inventory Ref Sheet'!M3461</f>
        <v>0</v>
      </c>
      <c r="U3461" s="102">
        <f>'Inventory Ref Sheet'!N3461</f>
        <v>0</v>
      </c>
      <c r="V3461" s="59">
        <f>'Inventory Ref Sheet'!O3461</f>
        <v>0</v>
      </c>
      <c r="W3461" s="59">
        <f>'Inventory Ref Sheet'!R3461</f>
        <v>0</v>
      </c>
      <c r="X3461" s="59">
        <f>'Inventory Ref Sheet'!S3461</f>
        <v>0</v>
      </c>
      <c r="Y3461" s="100" t="str">
        <f ca="1">IF('Inventory Ref Sheet'!U3461&gt;0,YEAR(TODAY())-'Inventory Ref Sheet'!U3461,"")</f>
        <v/>
      </c>
      <c r="Z3461" s="95">
        <f>'Inventory Ref Sheet'!W3461</f>
        <v>0</v>
      </c>
      <c r="AA3461" s="60">
        <f>'Inventory Ref Sheet'!X3461</f>
        <v>0</v>
      </c>
      <c r="AB3461" s="61"/>
      <c r="AC3461" s="97" t="str">
        <f t="shared" si="178"/>
        <v/>
      </c>
      <c r="AD3461" s="59">
        <f>'Inventory Ref Sheet'!Y3461</f>
        <v>0</v>
      </c>
      <c r="AE3461" s="59">
        <f>'Inventory Ref Sheet'!Z3461</f>
        <v>0</v>
      </c>
      <c r="AF3461" s="102">
        <f>'Inventory Ref Sheet'!AA3461</f>
        <v>0</v>
      </c>
      <c r="AG3461" s="59">
        <f>'Inventory Ref Sheet'!AD3461</f>
        <v>0</v>
      </c>
      <c r="AH3461" s="59">
        <f>'Inventory Ref Sheet'!AE3461</f>
        <v>0</v>
      </c>
      <c r="AI3461" s="100" t="str">
        <f ca="1">IF('Inventory Ref Sheet'!AG3461&gt;0,YEAR(TODAY())-'Inventory Ref Sheet'!AG3461,"")</f>
        <v/>
      </c>
      <c r="AJ3461" s="99"/>
      <c r="AK3461" s="60">
        <f>'Inventory Ref Sheet'!AJ3461</f>
        <v>0</v>
      </c>
      <c r="AL3461" s="99"/>
      <c r="AM3461" s="97" t="str">
        <f t="shared" si="179"/>
        <v/>
      </c>
    </row>
    <row r="3462" spans="10:39" x14ac:dyDescent="0.25">
      <c r="J3462" s="59">
        <f>'Inventory Ref Sheet'!AK3462</f>
        <v>0</v>
      </c>
      <c r="K3462" s="59">
        <f>'Inventory Ref Sheet'!AL3462</f>
        <v>0</v>
      </c>
      <c r="L3462" s="59">
        <f>'Inventory Ref Sheet'!AM3462</f>
        <v>0</v>
      </c>
      <c r="M3462" s="59">
        <f>'Inventory Ref Sheet'!AP3462</f>
        <v>0</v>
      </c>
      <c r="N3462" s="59">
        <f>'Inventory Ref Sheet'!AQ3462</f>
        <v>0</v>
      </c>
      <c r="O3462" s="100" t="str">
        <f ca="1">IF('Inventory Ref Sheet'!AS3462&gt;0,YEAR(TODAY())-'Inventory Ref Sheet'!AS3462,"")</f>
        <v/>
      </c>
      <c r="P3462" s="95">
        <f>'Inventory Ref Sheet'!AU3462</f>
        <v>0</v>
      </c>
      <c r="Q3462" s="60">
        <f>'Inventory Ref Sheet'!AV3462</f>
        <v>0</v>
      </c>
      <c r="R3462" s="61"/>
      <c r="S3462" s="100" t="str">
        <f t="shared" ref="S3462:S3500" si="180">IF(ISTEXT(J3462),IF(O3462&gt;=R3462,"Yes","No"),"")</f>
        <v/>
      </c>
      <c r="T3462" s="59">
        <f>'Inventory Ref Sheet'!M3462</f>
        <v>0</v>
      </c>
      <c r="U3462" s="102">
        <f>'Inventory Ref Sheet'!N3462</f>
        <v>0</v>
      </c>
      <c r="V3462" s="59">
        <f>'Inventory Ref Sheet'!O3462</f>
        <v>0</v>
      </c>
      <c r="W3462" s="59">
        <f>'Inventory Ref Sheet'!R3462</f>
        <v>0</v>
      </c>
      <c r="X3462" s="59">
        <f>'Inventory Ref Sheet'!S3462</f>
        <v>0</v>
      </c>
      <c r="Y3462" s="100" t="str">
        <f ca="1">IF('Inventory Ref Sheet'!U3462&gt;0,YEAR(TODAY())-'Inventory Ref Sheet'!U3462,"")</f>
        <v/>
      </c>
      <c r="Z3462" s="95">
        <f>'Inventory Ref Sheet'!W3462</f>
        <v>0</v>
      </c>
      <c r="AA3462" s="60">
        <f>'Inventory Ref Sheet'!X3462</f>
        <v>0</v>
      </c>
      <c r="AB3462" s="61"/>
      <c r="AC3462" s="97" t="str">
        <f t="shared" si="178"/>
        <v/>
      </c>
      <c r="AD3462" s="59">
        <f>'Inventory Ref Sheet'!Y3462</f>
        <v>0</v>
      </c>
      <c r="AE3462" s="59">
        <f>'Inventory Ref Sheet'!Z3462</f>
        <v>0</v>
      </c>
      <c r="AF3462" s="102">
        <f>'Inventory Ref Sheet'!AA3462</f>
        <v>0</v>
      </c>
      <c r="AG3462" s="59">
        <f>'Inventory Ref Sheet'!AD3462</f>
        <v>0</v>
      </c>
      <c r="AH3462" s="59">
        <f>'Inventory Ref Sheet'!AE3462</f>
        <v>0</v>
      </c>
      <c r="AI3462" s="100" t="str">
        <f ca="1">IF('Inventory Ref Sheet'!AG3462&gt;0,YEAR(TODAY())-'Inventory Ref Sheet'!AG3462,"")</f>
        <v/>
      </c>
      <c r="AJ3462" s="99"/>
      <c r="AK3462" s="60">
        <f>'Inventory Ref Sheet'!AJ3462</f>
        <v>0</v>
      </c>
      <c r="AL3462" s="99"/>
      <c r="AM3462" s="97" t="str">
        <f t="shared" si="179"/>
        <v/>
      </c>
    </row>
    <row r="3463" spans="10:39" x14ac:dyDescent="0.25">
      <c r="J3463" s="59">
        <f>'Inventory Ref Sheet'!AK3463</f>
        <v>0</v>
      </c>
      <c r="K3463" s="59">
        <f>'Inventory Ref Sheet'!AL3463</f>
        <v>0</v>
      </c>
      <c r="L3463" s="59">
        <f>'Inventory Ref Sheet'!AM3463</f>
        <v>0</v>
      </c>
      <c r="M3463" s="59">
        <f>'Inventory Ref Sheet'!AP3463</f>
        <v>0</v>
      </c>
      <c r="N3463" s="59">
        <f>'Inventory Ref Sheet'!AQ3463</f>
        <v>0</v>
      </c>
      <c r="O3463" s="100" t="str">
        <f ca="1">IF('Inventory Ref Sheet'!AS3463&gt;0,YEAR(TODAY())-'Inventory Ref Sheet'!AS3463,"")</f>
        <v/>
      </c>
      <c r="P3463" s="95">
        <f>'Inventory Ref Sheet'!AU3463</f>
        <v>0</v>
      </c>
      <c r="Q3463" s="60">
        <f>'Inventory Ref Sheet'!AV3463</f>
        <v>0</v>
      </c>
      <c r="R3463" s="61"/>
      <c r="S3463" s="100" t="str">
        <f t="shared" si="180"/>
        <v/>
      </c>
      <c r="T3463" s="59">
        <f>'Inventory Ref Sheet'!M3463</f>
        <v>0</v>
      </c>
      <c r="U3463" s="102">
        <f>'Inventory Ref Sheet'!N3463</f>
        <v>0</v>
      </c>
      <c r="V3463" s="59">
        <f>'Inventory Ref Sheet'!O3463</f>
        <v>0</v>
      </c>
      <c r="W3463" s="59">
        <f>'Inventory Ref Sheet'!R3463</f>
        <v>0</v>
      </c>
      <c r="X3463" s="59">
        <f>'Inventory Ref Sheet'!S3463</f>
        <v>0</v>
      </c>
      <c r="Y3463" s="100" t="str">
        <f ca="1">IF('Inventory Ref Sheet'!U3463&gt;0,YEAR(TODAY())-'Inventory Ref Sheet'!U3463,"")</f>
        <v/>
      </c>
      <c r="Z3463" s="95">
        <f>'Inventory Ref Sheet'!W3463</f>
        <v>0</v>
      </c>
      <c r="AA3463" s="60">
        <f>'Inventory Ref Sheet'!X3463</f>
        <v>0</v>
      </c>
      <c r="AB3463" s="61"/>
      <c r="AC3463" s="97" t="str">
        <f t="shared" si="178"/>
        <v/>
      </c>
      <c r="AD3463" s="59">
        <f>'Inventory Ref Sheet'!Y3463</f>
        <v>0</v>
      </c>
      <c r="AE3463" s="59">
        <f>'Inventory Ref Sheet'!Z3463</f>
        <v>0</v>
      </c>
      <c r="AF3463" s="102">
        <f>'Inventory Ref Sheet'!AA3463</f>
        <v>0</v>
      </c>
      <c r="AG3463" s="59">
        <f>'Inventory Ref Sheet'!AD3463</f>
        <v>0</v>
      </c>
      <c r="AH3463" s="59">
        <f>'Inventory Ref Sheet'!AE3463</f>
        <v>0</v>
      </c>
      <c r="AI3463" s="100" t="str">
        <f ca="1">IF('Inventory Ref Sheet'!AG3463&gt;0,YEAR(TODAY())-'Inventory Ref Sheet'!AG3463,"")</f>
        <v/>
      </c>
      <c r="AJ3463" s="99"/>
      <c r="AK3463" s="60">
        <f>'Inventory Ref Sheet'!AJ3463</f>
        <v>0</v>
      </c>
      <c r="AL3463" s="99"/>
      <c r="AM3463" s="97" t="str">
        <f t="shared" si="179"/>
        <v/>
      </c>
    </row>
    <row r="3464" spans="10:39" x14ac:dyDescent="0.25">
      <c r="J3464" s="59">
        <f>'Inventory Ref Sheet'!AK3464</f>
        <v>0</v>
      </c>
      <c r="K3464" s="59">
        <f>'Inventory Ref Sheet'!AL3464</f>
        <v>0</v>
      </c>
      <c r="L3464" s="59">
        <f>'Inventory Ref Sheet'!AM3464</f>
        <v>0</v>
      </c>
      <c r="M3464" s="59">
        <f>'Inventory Ref Sheet'!AP3464</f>
        <v>0</v>
      </c>
      <c r="N3464" s="59">
        <f>'Inventory Ref Sheet'!AQ3464</f>
        <v>0</v>
      </c>
      <c r="O3464" s="100" t="str">
        <f ca="1">IF('Inventory Ref Sheet'!AS3464&gt;0,YEAR(TODAY())-'Inventory Ref Sheet'!AS3464,"")</f>
        <v/>
      </c>
      <c r="P3464" s="95">
        <f>'Inventory Ref Sheet'!AU3464</f>
        <v>0</v>
      </c>
      <c r="Q3464" s="60">
        <f>'Inventory Ref Sheet'!AV3464</f>
        <v>0</v>
      </c>
      <c r="R3464" s="61"/>
      <c r="S3464" s="100" t="str">
        <f t="shared" si="180"/>
        <v/>
      </c>
      <c r="T3464" s="59">
        <f>'Inventory Ref Sheet'!M3464</f>
        <v>0</v>
      </c>
      <c r="U3464" s="102">
        <f>'Inventory Ref Sheet'!N3464</f>
        <v>0</v>
      </c>
      <c r="V3464" s="59">
        <f>'Inventory Ref Sheet'!O3464</f>
        <v>0</v>
      </c>
      <c r="W3464" s="59">
        <f>'Inventory Ref Sheet'!R3464</f>
        <v>0</v>
      </c>
      <c r="X3464" s="59">
        <f>'Inventory Ref Sheet'!S3464</f>
        <v>0</v>
      </c>
      <c r="Y3464" s="100" t="str">
        <f ca="1">IF('Inventory Ref Sheet'!U3464&gt;0,YEAR(TODAY())-'Inventory Ref Sheet'!U3464,"")</f>
        <v/>
      </c>
      <c r="Z3464" s="95">
        <f>'Inventory Ref Sheet'!W3464</f>
        <v>0</v>
      </c>
      <c r="AA3464" s="60">
        <f>'Inventory Ref Sheet'!X3464</f>
        <v>0</v>
      </c>
      <c r="AB3464" s="61"/>
      <c r="AC3464" s="97" t="str">
        <f t="shared" si="178"/>
        <v/>
      </c>
      <c r="AD3464" s="59">
        <f>'Inventory Ref Sheet'!Y3464</f>
        <v>0</v>
      </c>
      <c r="AE3464" s="59">
        <f>'Inventory Ref Sheet'!Z3464</f>
        <v>0</v>
      </c>
      <c r="AF3464" s="102">
        <f>'Inventory Ref Sheet'!AA3464</f>
        <v>0</v>
      </c>
      <c r="AG3464" s="59">
        <f>'Inventory Ref Sheet'!AD3464</f>
        <v>0</v>
      </c>
      <c r="AH3464" s="59">
        <f>'Inventory Ref Sheet'!AE3464</f>
        <v>0</v>
      </c>
      <c r="AI3464" s="100" t="str">
        <f ca="1">IF('Inventory Ref Sheet'!AG3464&gt;0,YEAR(TODAY())-'Inventory Ref Sheet'!AG3464,"")</f>
        <v/>
      </c>
      <c r="AJ3464" s="99"/>
      <c r="AK3464" s="60">
        <f>'Inventory Ref Sheet'!AJ3464</f>
        <v>0</v>
      </c>
      <c r="AL3464" s="99"/>
      <c r="AM3464" s="97" t="str">
        <f t="shared" si="179"/>
        <v/>
      </c>
    </row>
    <row r="3465" spans="10:39" x14ac:dyDescent="0.25">
      <c r="J3465" s="59">
        <f>'Inventory Ref Sheet'!AK3465</f>
        <v>0</v>
      </c>
      <c r="K3465" s="59">
        <f>'Inventory Ref Sheet'!AL3465</f>
        <v>0</v>
      </c>
      <c r="L3465" s="59">
        <f>'Inventory Ref Sheet'!AM3465</f>
        <v>0</v>
      </c>
      <c r="M3465" s="59">
        <f>'Inventory Ref Sheet'!AP3465</f>
        <v>0</v>
      </c>
      <c r="N3465" s="59">
        <f>'Inventory Ref Sheet'!AQ3465</f>
        <v>0</v>
      </c>
      <c r="O3465" s="100" t="str">
        <f ca="1">IF('Inventory Ref Sheet'!AS3465&gt;0,YEAR(TODAY())-'Inventory Ref Sheet'!AS3465,"")</f>
        <v/>
      </c>
      <c r="P3465" s="95">
        <f>'Inventory Ref Sheet'!AU3465</f>
        <v>0</v>
      </c>
      <c r="Q3465" s="60">
        <f>'Inventory Ref Sheet'!AV3465</f>
        <v>0</v>
      </c>
      <c r="R3465" s="61"/>
      <c r="S3465" s="100" t="str">
        <f t="shared" si="180"/>
        <v/>
      </c>
      <c r="T3465" s="59">
        <f>'Inventory Ref Sheet'!M3465</f>
        <v>0</v>
      </c>
      <c r="U3465" s="102">
        <f>'Inventory Ref Sheet'!N3465</f>
        <v>0</v>
      </c>
      <c r="V3465" s="59">
        <f>'Inventory Ref Sheet'!O3465</f>
        <v>0</v>
      </c>
      <c r="W3465" s="59">
        <f>'Inventory Ref Sheet'!R3465</f>
        <v>0</v>
      </c>
      <c r="X3465" s="59">
        <f>'Inventory Ref Sheet'!S3465</f>
        <v>0</v>
      </c>
      <c r="Y3465" s="100" t="str">
        <f ca="1">IF('Inventory Ref Sheet'!U3465&gt;0,YEAR(TODAY())-'Inventory Ref Sheet'!U3465,"")</f>
        <v/>
      </c>
      <c r="Z3465" s="95">
        <f>'Inventory Ref Sheet'!W3465</f>
        <v>0</v>
      </c>
      <c r="AA3465" s="60">
        <f>'Inventory Ref Sheet'!X3465</f>
        <v>0</v>
      </c>
      <c r="AB3465" s="61"/>
      <c r="AC3465" s="97" t="str">
        <f t="shared" si="178"/>
        <v/>
      </c>
      <c r="AD3465" s="59">
        <f>'Inventory Ref Sheet'!Y3465</f>
        <v>0</v>
      </c>
      <c r="AE3465" s="59">
        <f>'Inventory Ref Sheet'!Z3465</f>
        <v>0</v>
      </c>
      <c r="AF3465" s="102">
        <f>'Inventory Ref Sheet'!AA3465</f>
        <v>0</v>
      </c>
      <c r="AG3465" s="59">
        <f>'Inventory Ref Sheet'!AD3465</f>
        <v>0</v>
      </c>
      <c r="AH3465" s="59">
        <f>'Inventory Ref Sheet'!AE3465</f>
        <v>0</v>
      </c>
      <c r="AI3465" s="100" t="str">
        <f ca="1">IF('Inventory Ref Sheet'!AG3465&gt;0,YEAR(TODAY())-'Inventory Ref Sheet'!AG3465,"")</f>
        <v/>
      </c>
      <c r="AJ3465" s="99"/>
      <c r="AK3465" s="60">
        <f>'Inventory Ref Sheet'!AJ3465</f>
        <v>0</v>
      </c>
      <c r="AL3465" s="99"/>
      <c r="AM3465" s="97" t="str">
        <f t="shared" si="179"/>
        <v/>
      </c>
    </row>
    <row r="3466" spans="10:39" x14ac:dyDescent="0.25">
      <c r="J3466" s="59">
        <f>'Inventory Ref Sheet'!AK3466</f>
        <v>0</v>
      </c>
      <c r="K3466" s="59">
        <f>'Inventory Ref Sheet'!AL3466</f>
        <v>0</v>
      </c>
      <c r="L3466" s="59">
        <f>'Inventory Ref Sheet'!AM3466</f>
        <v>0</v>
      </c>
      <c r="M3466" s="59">
        <f>'Inventory Ref Sheet'!AP3466</f>
        <v>0</v>
      </c>
      <c r="N3466" s="59">
        <f>'Inventory Ref Sheet'!AQ3466</f>
        <v>0</v>
      </c>
      <c r="O3466" s="100" t="str">
        <f ca="1">IF('Inventory Ref Sheet'!AS3466&gt;0,YEAR(TODAY())-'Inventory Ref Sheet'!AS3466,"")</f>
        <v/>
      </c>
      <c r="P3466" s="95">
        <f>'Inventory Ref Sheet'!AU3466</f>
        <v>0</v>
      </c>
      <c r="Q3466" s="60">
        <f>'Inventory Ref Sheet'!AV3466</f>
        <v>0</v>
      </c>
      <c r="R3466" s="61"/>
      <c r="S3466" s="100" t="str">
        <f t="shared" si="180"/>
        <v/>
      </c>
      <c r="T3466" s="59">
        <f>'Inventory Ref Sheet'!M3466</f>
        <v>0</v>
      </c>
      <c r="U3466" s="102">
        <f>'Inventory Ref Sheet'!N3466</f>
        <v>0</v>
      </c>
      <c r="V3466" s="59">
        <f>'Inventory Ref Sheet'!O3466</f>
        <v>0</v>
      </c>
      <c r="W3466" s="59">
        <f>'Inventory Ref Sheet'!R3466</f>
        <v>0</v>
      </c>
      <c r="X3466" s="59">
        <f>'Inventory Ref Sheet'!S3466</f>
        <v>0</v>
      </c>
      <c r="Y3466" s="100" t="str">
        <f ca="1">IF('Inventory Ref Sheet'!U3466&gt;0,YEAR(TODAY())-'Inventory Ref Sheet'!U3466,"")</f>
        <v/>
      </c>
      <c r="Z3466" s="95">
        <f>'Inventory Ref Sheet'!W3466</f>
        <v>0</v>
      </c>
      <c r="AA3466" s="60">
        <f>'Inventory Ref Sheet'!X3466</f>
        <v>0</v>
      </c>
      <c r="AB3466" s="61"/>
      <c r="AC3466" s="97" t="str">
        <f t="shared" si="178"/>
        <v/>
      </c>
      <c r="AD3466" s="59">
        <f>'Inventory Ref Sheet'!Y3466</f>
        <v>0</v>
      </c>
      <c r="AE3466" s="59">
        <f>'Inventory Ref Sheet'!Z3466</f>
        <v>0</v>
      </c>
      <c r="AF3466" s="102">
        <f>'Inventory Ref Sheet'!AA3466</f>
        <v>0</v>
      </c>
      <c r="AG3466" s="59">
        <f>'Inventory Ref Sheet'!AD3466</f>
        <v>0</v>
      </c>
      <c r="AH3466" s="59">
        <f>'Inventory Ref Sheet'!AE3466</f>
        <v>0</v>
      </c>
      <c r="AI3466" s="100" t="str">
        <f ca="1">IF('Inventory Ref Sheet'!AG3466&gt;0,YEAR(TODAY())-'Inventory Ref Sheet'!AG3466,"")</f>
        <v/>
      </c>
      <c r="AJ3466" s="99"/>
      <c r="AK3466" s="60">
        <f>'Inventory Ref Sheet'!AJ3466</f>
        <v>0</v>
      </c>
      <c r="AL3466" s="99"/>
      <c r="AM3466" s="97" t="str">
        <f t="shared" si="179"/>
        <v/>
      </c>
    </row>
    <row r="3467" spans="10:39" x14ac:dyDescent="0.25">
      <c r="J3467" s="59">
        <f>'Inventory Ref Sheet'!AK3467</f>
        <v>0</v>
      </c>
      <c r="K3467" s="59">
        <f>'Inventory Ref Sheet'!AL3467</f>
        <v>0</v>
      </c>
      <c r="L3467" s="59">
        <f>'Inventory Ref Sheet'!AM3467</f>
        <v>0</v>
      </c>
      <c r="M3467" s="59">
        <f>'Inventory Ref Sheet'!AP3467</f>
        <v>0</v>
      </c>
      <c r="N3467" s="59">
        <f>'Inventory Ref Sheet'!AQ3467</f>
        <v>0</v>
      </c>
      <c r="O3467" s="100" t="str">
        <f ca="1">IF('Inventory Ref Sheet'!AS3467&gt;0,YEAR(TODAY())-'Inventory Ref Sheet'!AS3467,"")</f>
        <v/>
      </c>
      <c r="P3467" s="95">
        <f>'Inventory Ref Sheet'!AU3467</f>
        <v>0</v>
      </c>
      <c r="Q3467" s="60">
        <f>'Inventory Ref Sheet'!AV3467</f>
        <v>0</v>
      </c>
      <c r="R3467" s="61"/>
      <c r="S3467" s="100" t="str">
        <f t="shared" si="180"/>
        <v/>
      </c>
      <c r="T3467" s="59">
        <f>'Inventory Ref Sheet'!M3467</f>
        <v>0</v>
      </c>
      <c r="U3467" s="102">
        <f>'Inventory Ref Sheet'!N3467</f>
        <v>0</v>
      </c>
      <c r="V3467" s="59">
        <f>'Inventory Ref Sheet'!O3467</f>
        <v>0</v>
      </c>
      <c r="W3467" s="59">
        <f>'Inventory Ref Sheet'!R3467</f>
        <v>0</v>
      </c>
      <c r="X3467" s="59">
        <f>'Inventory Ref Sheet'!S3467</f>
        <v>0</v>
      </c>
      <c r="Y3467" s="100" t="str">
        <f ca="1">IF('Inventory Ref Sheet'!U3467&gt;0,YEAR(TODAY())-'Inventory Ref Sheet'!U3467,"")</f>
        <v/>
      </c>
      <c r="Z3467" s="95">
        <f>'Inventory Ref Sheet'!W3467</f>
        <v>0</v>
      </c>
      <c r="AA3467" s="60">
        <f>'Inventory Ref Sheet'!X3467</f>
        <v>0</v>
      </c>
      <c r="AB3467" s="61"/>
      <c r="AC3467" s="97" t="str">
        <f t="shared" ref="AC3467:AC3500" si="181">IF(ISTEXT(T3467),IF(Y3467&gt;=AB3467,"Yes","No"),"")</f>
        <v/>
      </c>
      <c r="AD3467" s="59">
        <f>'Inventory Ref Sheet'!Y3467</f>
        <v>0</v>
      </c>
      <c r="AE3467" s="59">
        <f>'Inventory Ref Sheet'!Z3467</f>
        <v>0</v>
      </c>
      <c r="AF3467" s="102">
        <f>'Inventory Ref Sheet'!AA3467</f>
        <v>0</v>
      </c>
      <c r="AG3467" s="59">
        <f>'Inventory Ref Sheet'!AD3467</f>
        <v>0</v>
      </c>
      <c r="AH3467" s="59">
        <f>'Inventory Ref Sheet'!AE3467</f>
        <v>0</v>
      </c>
      <c r="AI3467" s="100" t="str">
        <f ca="1">IF('Inventory Ref Sheet'!AG3467&gt;0,YEAR(TODAY())-'Inventory Ref Sheet'!AG3467,"")</f>
        <v/>
      </c>
      <c r="AJ3467" s="99"/>
      <c r="AK3467" s="60">
        <f>'Inventory Ref Sheet'!AJ3467</f>
        <v>0</v>
      </c>
      <c r="AL3467" s="99"/>
      <c r="AM3467" s="97" t="str">
        <f t="shared" ref="AM3467:AM3500" si="182">IF(ISTEXT(AD3467),IF(AI3467&gt;=AL3467,"Yes","No"),"")</f>
        <v/>
      </c>
    </row>
    <row r="3468" spans="10:39" x14ac:dyDescent="0.25">
      <c r="J3468" s="59">
        <f>'Inventory Ref Sheet'!AK3468</f>
        <v>0</v>
      </c>
      <c r="K3468" s="59">
        <f>'Inventory Ref Sheet'!AL3468</f>
        <v>0</v>
      </c>
      <c r="L3468" s="59">
        <f>'Inventory Ref Sheet'!AM3468</f>
        <v>0</v>
      </c>
      <c r="M3468" s="59">
        <f>'Inventory Ref Sheet'!AP3468</f>
        <v>0</v>
      </c>
      <c r="N3468" s="59">
        <f>'Inventory Ref Sheet'!AQ3468</f>
        <v>0</v>
      </c>
      <c r="O3468" s="100" t="str">
        <f ca="1">IF('Inventory Ref Sheet'!AS3468&gt;0,YEAR(TODAY())-'Inventory Ref Sheet'!AS3468,"")</f>
        <v/>
      </c>
      <c r="P3468" s="95">
        <f>'Inventory Ref Sheet'!AU3468</f>
        <v>0</v>
      </c>
      <c r="Q3468" s="60">
        <f>'Inventory Ref Sheet'!AV3468</f>
        <v>0</v>
      </c>
      <c r="R3468" s="61"/>
      <c r="S3468" s="100" t="str">
        <f t="shared" si="180"/>
        <v/>
      </c>
      <c r="T3468" s="59">
        <f>'Inventory Ref Sheet'!M3468</f>
        <v>0</v>
      </c>
      <c r="U3468" s="102">
        <f>'Inventory Ref Sheet'!N3468</f>
        <v>0</v>
      </c>
      <c r="V3468" s="59">
        <f>'Inventory Ref Sheet'!O3468</f>
        <v>0</v>
      </c>
      <c r="W3468" s="59">
        <f>'Inventory Ref Sheet'!R3468</f>
        <v>0</v>
      </c>
      <c r="X3468" s="59">
        <f>'Inventory Ref Sheet'!S3468</f>
        <v>0</v>
      </c>
      <c r="Y3468" s="100" t="str">
        <f ca="1">IF('Inventory Ref Sheet'!U3468&gt;0,YEAR(TODAY())-'Inventory Ref Sheet'!U3468,"")</f>
        <v/>
      </c>
      <c r="Z3468" s="95">
        <f>'Inventory Ref Sheet'!W3468</f>
        <v>0</v>
      </c>
      <c r="AA3468" s="60">
        <f>'Inventory Ref Sheet'!X3468</f>
        <v>0</v>
      </c>
      <c r="AB3468" s="61"/>
      <c r="AC3468" s="97" t="str">
        <f t="shared" si="181"/>
        <v/>
      </c>
      <c r="AD3468" s="59">
        <f>'Inventory Ref Sheet'!Y3468</f>
        <v>0</v>
      </c>
      <c r="AE3468" s="59">
        <f>'Inventory Ref Sheet'!Z3468</f>
        <v>0</v>
      </c>
      <c r="AF3468" s="102">
        <f>'Inventory Ref Sheet'!AA3468</f>
        <v>0</v>
      </c>
      <c r="AG3468" s="59">
        <f>'Inventory Ref Sheet'!AD3468</f>
        <v>0</v>
      </c>
      <c r="AH3468" s="59">
        <f>'Inventory Ref Sheet'!AE3468</f>
        <v>0</v>
      </c>
      <c r="AI3468" s="100" t="str">
        <f ca="1">IF('Inventory Ref Sheet'!AG3468&gt;0,YEAR(TODAY())-'Inventory Ref Sheet'!AG3468,"")</f>
        <v/>
      </c>
      <c r="AJ3468" s="99"/>
      <c r="AK3468" s="60">
        <f>'Inventory Ref Sheet'!AJ3468</f>
        <v>0</v>
      </c>
      <c r="AL3468" s="99"/>
      <c r="AM3468" s="97" t="str">
        <f t="shared" si="182"/>
        <v/>
      </c>
    </row>
    <row r="3469" spans="10:39" x14ac:dyDescent="0.25">
      <c r="J3469" s="59">
        <f>'Inventory Ref Sheet'!AK3469</f>
        <v>0</v>
      </c>
      <c r="K3469" s="59">
        <f>'Inventory Ref Sheet'!AL3469</f>
        <v>0</v>
      </c>
      <c r="L3469" s="59">
        <f>'Inventory Ref Sheet'!AM3469</f>
        <v>0</v>
      </c>
      <c r="M3469" s="59">
        <f>'Inventory Ref Sheet'!AP3469</f>
        <v>0</v>
      </c>
      <c r="N3469" s="59">
        <f>'Inventory Ref Sheet'!AQ3469</f>
        <v>0</v>
      </c>
      <c r="O3469" s="100" t="str">
        <f ca="1">IF('Inventory Ref Sheet'!AS3469&gt;0,YEAR(TODAY())-'Inventory Ref Sheet'!AS3469,"")</f>
        <v/>
      </c>
      <c r="P3469" s="95">
        <f>'Inventory Ref Sheet'!AU3469</f>
        <v>0</v>
      </c>
      <c r="Q3469" s="60">
        <f>'Inventory Ref Sheet'!AV3469</f>
        <v>0</v>
      </c>
      <c r="R3469" s="61"/>
      <c r="S3469" s="100" t="str">
        <f t="shared" si="180"/>
        <v/>
      </c>
      <c r="T3469" s="59">
        <f>'Inventory Ref Sheet'!M3469</f>
        <v>0</v>
      </c>
      <c r="U3469" s="102">
        <f>'Inventory Ref Sheet'!N3469</f>
        <v>0</v>
      </c>
      <c r="V3469" s="59">
        <f>'Inventory Ref Sheet'!O3469</f>
        <v>0</v>
      </c>
      <c r="W3469" s="59">
        <f>'Inventory Ref Sheet'!R3469</f>
        <v>0</v>
      </c>
      <c r="X3469" s="59">
        <f>'Inventory Ref Sheet'!S3469</f>
        <v>0</v>
      </c>
      <c r="Y3469" s="100" t="str">
        <f ca="1">IF('Inventory Ref Sheet'!U3469&gt;0,YEAR(TODAY())-'Inventory Ref Sheet'!U3469,"")</f>
        <v/>
      </c>
      <c r="Z3469" s="95">
        <f>'Inventory Ref Sheet'!W3469</f>
        <v>0</v>
      </c>
      <c r="AA3469" s="60">
        <f>'Inventory Ref Sheet'!X3469</f>
        <v>0</v>
      </c>
      <c r="AB3469" s="61"/>
      <c r="AC3469" s="97" t="str">
        <f t="shared" si="181"/>
        <v/>
      </c>
      <c r="AD3469" s="59">
        <f>'Inventory Ref Sheet'!Y3469</f>
        <v>0</v>
      </c>
      <c r="AE3469" s="59">
        <f>'Inventory Ref Sheet'!Z3469</f>
        <v>0</v>
      </c>
      <c r="AF3469" s="102">
        <f>'Inventory Ref Sheet'!AA3469</f>
        <v>0</v>
      </c>
      <c r="AG3469" s="59">
        <f>'Inventory Ref Sheet'!AD3469</f>
        <v>0</v>
      </c>
      <c r="AH3469" s="59">
        <f>'Inventory Ref Sheet'!AE3469</f>
        <v>0</v>
      </c>
      <c r="AI3469" s="100" t="str">
        <f ca="1">IF('Inventory Ref Sheet'!AG3469&gt;0,YEAR(TODAY())-'Inventory Ref Sheet'!AG3469,"")</f>
        <v/>
      </c>
      <c r="AJ3469" s="99"/>
      <c r="AK3469" s="60">
        <f>'Inventory Ref Sheet'!AJ3469</f>
        <v>0</v>
      </c>
      <c r="AL3469" s="99"/>
      <c r="AM3469" s="97" t="str">
        <f t="shared" si="182"/>
        <v/>
      </c>
    </row>
    <row r="3470" spans="10:39" x14ac:dyDescent="0.25">
      <c r="J3470" s="59">
        <f>'Inventory Ref Sheet'!AK3470</f>
        <v>0</v>
      </c>
      <c r="K3470" s="59">
        <f>'Inventory Ref Sheet'!AL3470</f>
        <v>0</v>
      </c>
      <c r="L3470" s="59">
        <f>'Inventory Ref Sheet'!AM3470</f>
        <v>0</v>
      </c>
      <c r="M3470" s="59">
        <f>'Inventory Ref Sheet'!AP3470</f>
        <v>0</v>
      </c>
      <c r="N3470" s="59">
        <f>'Inventory Ref Sheet'!AQ3470</f>
        <v>0</v>
      </c>
      <c r="O3470" s="100" t="str">
        <f ca="1">IF('Inventory Ref Sheet'!AS3470&gt;0,YEAR(TODAY())-'Inventory Ref Sheet'!AS3470,"")</f>
        <v/>
      </c>
      <c r="P3470" s="95">
        <f>'Inventory Ref Sheet'!AU3470</f>
        <v>0</v>
      </c>
      <c r="Q3470" s="60">
        <f>'Inventory Ref Sheet'!AV3470</f>
        <v>0</v>
      </c>
      <c r="R3470" s="61"/>
      <c r="S3470" s="100" t="str">
        <f t="shared" si="180"/>
        <v/>
      </c>
      <c r="T3470" s="59">
        <f>'Inventory Ref Sheet'!M3470</f>
        <v>0</v>
      </c>
      <c r="U3470" s="102">
        <f>'Inventory Ref Sheet'!N3470</f>
        <v>0</v>
      </c>
      <c r="V3470" s="59">
        <f>'Inventory Ref Sheet'!O3470</f>
        <v>0</v>
      </c>
      <c r="W3470" s="59">
        <f>'Inventory Ref Sheet'!R3470</f>
        <v>0</v>
      </c>
      <c r="X3470" s="59">
        <f>'Inventory Ref Sheet'!S3470</f>
        <v>0</v>
      </c>
      <c r="Y3470" s="100" t="str">
        <f ca="1">IF('Inventory Ref Sheet'!U3470&gt;0,YEAR(TODAY())-'Inventory Ref Sheet'!U3470,"")</f>
        <v/>
      </c>
      <c r="Z3470" s="95">
        <f>'Inventory Ref Sheet'!W3470</f>
        <v>0</v>
      </c>
      <c r="AA3470" s="60">
        <f>'Inventory Ref Sheet'!X3470</f>
        <v>0</v>
      </c>
      <c r="AB3470" s="61"/>
      <c r="AC3470" s="97" t="str">
        <f t="shared" si="181"/>
        <v/>
      </c>
      <c r="AD3470" s="59">
        <f>'Inventory Ref Sheet'!Y3470</f>
        <v>0</v>
      </c>
      <c r="AE3470" s="59">
        <f>'Inventory Ref Sheet'!Z3470</f>
        <v>0</v>
      </c>
      <c r="AF3470" s="102">
        <f>'Inventory Ref Sheet'!AA3470</f>
        <v>0</v>
      </c>
      <c r="AG3470" s="59">
        <f>'Inventory Ref Sheet'!AD3470</f>
        <v>0</v>
      </c>
      <c r="AH3470" s="59">
        <f>'Inventory Ref Sheet'!AE3470</f>
        <v>0</v>
      </c>
      <c r="AI3470" s="100" t="str">
        <f ca="1">IF('Inventory Ref Sheet'!AG3470&gt;0,YEAR(TODAY())-'Inventory Ref Sheet'!AG3470,"")</f>
        <v/>
      </c>
      <c r="AJ3470" s="99"/>
      <c r="AK3470" s="60">
        <f>'Inventory Ref Sheet'!AJ3470</f>
        <v>0</v>
      </c>
      <c r="AL3470" s="99"/>
      <c r="AM3470" s="97" t="str">
        <f t="shared" si="182"/>
        <v/>
      </c>
    </row>
    <row r="3471" spans="10:39" x14ac:dyDescent="0.25">
      <c r="J3471" s="59">
        <f>'Inventory Ref Sheet'!AK3471</f>
        <v>0</v>
      </c>
      <c r="K3471" s="59">
        <f>'Inventory Ref Sheet'!AL3471</f>
        <v>0</v>
      </c>
      <c r="L3471" s="59">
        <f>'Inventory Ref Sheet'!AM3471</f>
        <v>0</v>
      </c>
      <c r="M3471" s="59">
        <f>'Inventory Ref Sheet'!AP3471</f>
        <v>0</v>
      </c>
      <c r="N3471" s="59">
        <f>'Inventory Ref Sheet'!AQ3471</f>
        <v>0</v>
      </c>
      <c r="O3471" s="100" t="str">
        <f ca="1">IF('Inventory Ref Sheet'!AS3471&gt;0,YEAR(TODAY())-'Inventory Ref Sheet'!AS3471,"")</f>
        <v/>
      </c>
      <c r="P3471" s="95">
        <f>'Inventory Ref Sheet'!AU3471</f>
        <v>0</v>
      </c>
      <c r="Q3471" s="60">
        <f>'Inventory Ref Sheet'!AV3471</f>
        <v>0</v>
      </c>
      <c r="R3471" s="61"/>
      <c r="S3471" s="100" t="str">
        <f t="shared" si="180"/>
        <v/>
      </c>
      <c r="T3471" s="59">
        <f>'Inventory Ref Sheet'!M3471</f>
        <v>0</v>
      </c>
      <c r="U3471" s="102">
        <f>'Inventory Ref Sheet'!N3471</f>
        <v>0</v>
      </c>
      <c r="V3471" s="59">
        <f>'Inventory Ref Sheet'!O3471</f>
        <v>0</v>
      </c>
      <c r="W3471" s="59">
        <f>'Inventory Ref Sheet'!R3471</f>
        <v>0</v>
      </c>
      <c r="X3471" s="59">
        <f>'Inventory Ref Sheet'!S3471</f>
        <v>0</v>
      </c>
      <c r="Y3471" s="100" t="str">
        <f ca="1">IF('Inventory Ref Sheet'!U3471&gt;0,YEAR(TODAY())-'Inventory Ref Sheet'!U3471,"")</f>
        <v/>
      </c>
      <c r="Z3471" s="95">
        <f>'Inventory Ref Sheet'!W3471</f>
        <v>0</v>
      </c>
      <c r="AA3471" s="60">
        <f>'Inventory Ref Sheet'!X3471</f>
        <v>0</v>
      </c>
      <c r="AB3471" s="61"/>
      <c r="AC3471" s="97" t="str">
        <f t="shared" si="181"/>
        <v/>
      </c>
      <c r="AD3471" s="59">
        <f>'Inventory Ref Sheet'!Y3471</f>
        <v>0</v>
      </c>
      <c r="AE3471" s="59">
        <f>'Inventory Ref Sheet'!Z3471</f>
        <v>0</v>
      </c>
      <c r="AF3471" s="102">
        <f>'Inventory Ref Sheet'!AA3471</f>
        <v>0</v>
      </c>
      <c r="AG3471" s="59">
        <f>'Inventory Ref Sheet'!AD3471</f>
        <v>0</v>
      </c>
      <c r="AH3471" s="59">
        <f>'Inventory Ref Sheet'!AE3471</f>
        <v>0</v>
      </c>
      <c r="AI3471" s="100" t="str">
        <f ca="1">IF('Inventory Ref Sheet'!AG3471&gt;0,YEAR(TODAY())-'Inventory Ref Sheet'!AG3471,"")</f>
        <v/>
      </c>
      <c r="AJ3471" s="99"/>
      <c r="AK3471" s="60">
        <f>'Inventory Ref Sheet'!AJ3471</f>
        <v>0</v>
      </c>
      <c r="AL3471" s="99"/>
      <c r="AM3471" s="97" t="str">
        <f t="shared" si="182"/>
        <v/>
      </c>
    </row>
    <row r="3472" spans="10:39" x14ac:dyDescent="0.25">
      <c r="J3472" s="59">
        <f>'Inventory Ref Sheet'!AK3472</f>
        <v>0</v>
      </c>
      <c r="K3472" s="59">
        <f>'Inventory Ref Sheet'!AL3472</f>
        <v>0</v>
      </c>
      <c r="L3472" s="59">
        <f>'Inventory Ref Sheet'!AM3472</f>
        <v>0</v>
      </c>
      <c r="M3472" s="59">
        <f>'Inventory Ref Sheet'!AP3472</f>
        <v>0</v>
      </c>
      <c r="N3472" s="59">
        <f>'Inventory Ref Sheet'!AQ3472</f>
        <v>0</v>
      </c>
      <c r="O3472" s="100" t="str">
        <f ca="1">IF('Inventory Ref Sheet'!AS3472&gt;0,YEAR(TODAY())-'Inventory Ref Sheet'!AS3472,"")</f>
        <v/>
      </c>
      <c r="P3472" s="95">
        <f>'Inventory Ref Sheet'!AU3472</f>
        <v>0</v>
      </c>
      <c r="Q3472" s="60">
        <f>'Inventory Ref Sheet'!AV3472</f>
        <v>0</v>
      </c>
      <c r="R3472" s="61"/>
      <c r="S3472" s="100" t="str">
        <f t="shared" si="180"/>
        <v/>
      </c>
      <c r="T3472" s="59">
        <f>'Inventory Ref Sheet'!M3472</f>
        <v>0</v>
      </c>
      <c r="U3472" s="102">
        <f>'Inventory Ref Sheet'!N3472</f>
        <v>0</v>
      </c>
      <c r="V3472" s="59">
        <f>'Inventory Ref Sheet'!O3472</f>
        <v>0</v>
      </c>
      <c r="W3472" s="59">
        <f>'Inventory Ref Sheet'!R3472</f>
        <v>0</v>
      </c>
      <c r="X3472" s="59">
        <f>'Inventory Ref Sheet'!S3472</f>
        <v>0</v>
      </c>
      <c r="Y3472" s="100" t="str">
        <f ca="1">IF('Inventory Ref Sheet'!U3472&gt;0,YEAR(TODAY())-'Inventory Ref Sheet'!U3472,"")</f>
        <v/>
      </c>
      <c r="Z3472" s="95">
        <f>'Inventory Ref Sheet'!W3472</f>
        <v>0</v>
      </c>
      <c r="AA3472" s="60">
        <f>'Inventory Ref Sheet'!X3472</f>
        <v>0</v>
      </c>
      <c r="AB3472" s="61"/>
      <c r="AC3472" s="97" t="str">
        <f t="shared" si="181"/>
        <v/>
      </c>
      <c r="AD3472" s="59">
        <f>'Inventory Ref Sheet'!Y3472</f>
        <v>0</v>
      </c>
      <c r="AE3472" s="59">
        <f>'Inventory Ref Sheet'!Z3472</f>
        <v>0</v>
      </c>
      <c r="AF3472" s="102">
        <f>'Inventory Ref Sheet'!AA3472</f>
        <v>0</v>
      </c>
      <c r="AG3472" s="59">
        <f>'Inventory Ref Sheet'!AD3472</f>
        <v>0</v>
      </c>
      <c r="AH3472" s="59">
        <f>'Inventory Ref Sheet'!AE3472</f>
        <v>0</v>
      </c>
      <c r="AI3472" s="100" t="str">
        <f ca="1">IF('Inventory Ref Sheet'!AG3472&gt;0,YEAR(TODAY())-'Inventory Ref Sheet'!AG3472,"")</f>
        <v/>
      </c>
      <c r="AJ3472" s="99"/>
      <c r="AK3472" s="60">
        <f>'Inventory Ref Sheet'!AJ3472</f>
        <v>0</v>
      </c>
      <c r="AL3472" s="99"/>
      <c r="AM3472" s="97" t="str">
        <f t="shared" si="182"/>
        <v/>
      </c>
    </row>
    <row r="3473" spans="10:39" x14ac:dyDescent="0.25">
      <c r="J3473" s="59">
        <f>'Inventory Ref Sheet'!AK3473</f>
        <v>0</v>
      </c>
      <c r="K3473" s="59">
        <f>'Inventory Ref Sheet'!AL3473</f>
        <v>0</v>
      </c>
      <c r="L3473" s="59">
        <f>'Inventory Ref Sheet'!AM3473</f>
        <v>0</v>
      </c>
      <c r="M3473" s="59">
        <f>'Inventory Ref Sheet'!AP3473</f>
        <v>0</v>
      </c>
      <c r="N3473" s="59">
        <f>'Inventory Ref Sheet'!AQ3473</f>
        <v>0</v>
      </c>
      <c r="O3473" s="100" t="str">
        <f ca="1">IF('Inventory Ref Sheet'!AS3473&gt;0,YEAR(TODAY())-'Inventory Ref Sheet'!AS3473,"")</f>
        <v/>
      </c>
      <c r="P3473" s="95">
        <f>'Inventory Ref Sheet'!AU3473</f>
        <v>0</v>
      </c>
      <c r="Q3473" s="60">
        <f>'Inventory Ref Sheet'!AV3473</f>
        <v>0</v>
      </c>
      <c r="R3473" s="61"/>
      <c r="S3473" s="100" t="str">
        <f t="shared" si="180"/>
        <v/>
      </c>
      <c r="T3473" s="59">
        <f>'Inventory Ref Sheet'!M3473</f>
        <v>0</v>
      </c>
      <c r="U3473" s="102">
        <f>'Inventory Ref Sheet'!N3473</f>
        <v>0</v>
      </c>
      <c r="V3473" s="59">
        <f>'Inventory Ref Sheet'!O3473</f>
        <v>0</v>
      </c>
      <c r="W3473" s="59">
        <f>'Inventory Ref Sheet'!R3473</f>
        <v>0</v>
      </c>
      <c r="X3473" s="59">
        <f>'Inventory Ref Sheet'!S3473</f>
        <v>0</v>
      </c>
      <c r="Y3473" s="100" t="str">
        <f ca="1">IF('Inventory Ref Sheet'!U3473&gt;0,YEAR(TODAY())-'Inventory Ref Sheet'!U3473,"")</f>
        <v/>
      </c>
      <c r="Z3473" s="95">
        <f>'Inventory Ref Sheet'!W3473</f>
        <v>0</v>
      </c>
      <c r="AA3473" s="60">
        <f>'Inventory Ref Sheet'!X3473</f>
        <v>0</v>
      </c>
      <c r="AB3473" s="61"/>
      <c r="AC3473" s="97" t="str">
        <f t="shared" si="181"/>
        <v/>
      </c>
      <c r="AD3473" s="59">
        <f>'Inventory Ref Sheet'!Y3473</f>
        <v>0</v>
      </c>
      <c r="AE3473" s="59">
        <f>'Inventory Ref Sheet'!Z3473</f>
        <v>0</v>
      </c>
      <c r="AF3473" s="102">
        <f>'Inventory Ref Sheet'!AA3473</f>
        <v>0</v>
      </c>
      <c r="AG3473" s="59">
        <f>'Inventory Ref Sheet'!AD3473</f>
        <v>0</v>
      </c>
      <c r="AH3473" s="59">
        <f>'Inventory Ref Sheet'!AE3473</f>
        <v>0</v>
      </c>
      <c r="AI3473" s="100" t="str">
        <f ca="1">IF('Inventory Ref Sheet'!AG3473&gt;0,YEAR(TODAY())-'Inventory Ref Sheet'!AG3473,"")</f>
        <v/>
      </c>
      <c r="AJ3473" s="99"/>
      <c r="AK3473" s="60">
        <f>'Inventory Ref Sheet'!AJ3473</f>
        <v>0</v>
      </c>
      <c r="AL3473" s="99"/>
      <c r="AM3473" s="97" t="str">
        <f t="shared" si="182"/>
        <v/>
      </c>
    </row>
    <row r="3474" spans="10:39" x14ac:dyDescent="0.25">
      <c r="J3474" s="59">
        <f>'Inventory Ref Sheet'!AK3474</f>
        <v>0</v>
      </c>
      <c r="K3474" s="59">
        <f>'Inventory Ref Sheet'!AL3474</f>
        <v>0</v>
      </c>
      <c r="L3474" s="59">
        <f>'Inventory Ref Sheet'!AM3474</f>
        <v>0</v>
      </c>
      <c r="M3474" s="59">
        <f>'Inventory Ref Sheet'!AP3474</f>
        <v>0</v>
      </c>
      <c r="N3474" s="59">
        <f>'Inventory Ref Sheet'!AQ3474</f>
        <v>0</v>
      </c>
      <c r="O3474" s="100" t="str">
        <f ca="1">IF('Inventory Ref Sheet'!AS3474&gt;0,YEAR(TODAY())-'Inventory Ref Sheet'!AS3474,"")</f>
        <v/>
      </c>
      <c r="P3474" s="95">
        <f>'Inventory Ref Sheet'!AU3474</f>
        <v>0</v>
      </c>
      <c r="Q3474" s="60">
        <f>'Inventory Ref Sheet'!AV3474</f>
        <v>0</v>
      </c>
      <c r="R3474" s="61"/>
      <c r="S3474" s="100" t="str">
        <f t="shared" si="180"/>
        <v/>
      </c>
      <c r="T3474" s="59">
        <f>'Inventory Ref Sheet'!M3474</f>
        <v>0</v>
      </c>
      <c r="U3474" s="102">
        <f>'Inventory Ref Sheet'!N3474</f>
        <v>0</v>
      </c>
      <c r="V3474" s="59">
        <f>'Inventory Ref Sheet'!O3474</f>
        <v>0</v>
      </c>
      <c r="W3474" s="59">
        <f>'Inventory Ref Sheet'!R3474</f>
        <v>0</v>
      </c>
      <c r="X3474" s="59">
        <f>'Inventory Ref Sheet'!S3474</f>
        <v>0</v>
      </c>
      <c r="Y3474" s="100" t="str">
        <f ca="1">IF('Inventory Ref Sheet'!U3474&gt;0,YEAR(TODAY())-'Inventory Ref Sheet'!U3474,"")</f>
        <v/>
      </c>
      <c r="Z3474" s="95">
        <f>'Inventory Ref Sheet'!W3474</f>
        <v>0</v>
      </c>
      <c r="AA3474" s="60">
        <f>'Inventory Ref Sheet'!X3474</f>
        <v>0</v>
      </c>
      <c r="AB3474" s="61"/>
      <c r="AC3474" s="97" t="str">
        <f t="shared" si="181"/>
        <v/>
      </c>
      <c r="AD3474" s="59">
        <f>'Inventory Ref Sheet'!Y3474</f>
        <v>0</v>
      </c>
      <c r="AE3474" s="59">
        <f>'Inventory Ref Sheet'!Z3474</f>
        <v>0</v>
      </c>
      <c r="AF3474" s="102">
        <f>'Inventory Ref Sheet'!AA3474</f>
        <v>0</v>
      </c>
      <c r="AG3474" s="59">
        <f>'Inventory Ref Sheet'!AD3474</f>
        <v>0</v>
      </c>
      <c r="AH3474" s="59">
        <f>'Inventory Ref Sheet'!AE3474</f>
        <v>0</v>
      </c>
      <c r="AI3474" s="100" t="str">
        <f ca="1">IF('Inventory Ref Sheet'!AG3474&gt;0,YEAR(TODAY())-'Inventory Ref Sheet'!AG3474,"")</f>
        <v/>
      </c>
      <c r="AJ3474" s="99"/>
      <c r="AK3474" s="60">
        <f>'Inventory Ref Sheet'!AJ3474</f>
        <v>0</v>
      </c>
      <c r="AL3474" s="99"/>
      <c r="AM3474" s="97" t="str">
        <f t="shared" si="182"/>
        <v/>
      </c>
    </row>
    <row r="3475" spans="10:39" x14ac:dyDescent="0.25">
      <c r="J3475" s="59">
        <f>'Inventory Ref Sheet'!AK3475</f>
        <v>0</v>
      </c>
      <c r="K3475" s="59">
        <f>'Inventory Ref Sheet'!AL3475</f>
        <v>0</v>
      </c>
      <c r="L3475" s="59">
        <f>'Inventory Ref Sheet'!AM3475</f>
        <v>0</v>
      </c>
      <c r="M3475" s="59">
        <f>'Inventory Ref Sheet'!AP3475</f>
        <v>0</v>
      </c>
      <c r="N3475" s="59">
        <f>'Inventory Ref Sheet'!AQ3475</f>
        <v>0</v>
      </c>
      <c r="O3475" s="100" t="str">
        <f ca="1">IF('Inventory Ref Sheet'!AS3475&gt;0,YEAR(TODAY())-'Inventory Ref Sheet'!AS3475,"")</f>
        <v/>
      </c>
      <c r="P3475" s="95">
        <f>'Inventory Ref Sheet'!AU3475</f>
        <v>0</v>
      </c>
      <c r="Q3475" s="60">
        <f>'Inventory Ref Sheet'!AV3475</f>
        <v>0</v>
      </c>
      <c r="R3475" s="61"/>
      <c r="S3475" s="100" t="str">
        <f t="shared" si="180"/>
        <v/>
      </c>
      <c r="T3475" s="59">
        <f>'Inventory Ref Sheet'!M3475</f>
        <v>0</v>
      </c>
      <c r="U3475" s="102">
        <f>'Inventory Ref Sheet'!N3475</f>
        <v>0</v>
      </c>
      <c r="V3475" s="59">
        <f>'Inventory Ref Sheet'!O3475</f>
        <v>0</v>
      </c>
      <c r="W3475" s="59">
        <f>'Inventory Ref Sheet'!R3475</f>
        <v>0</v>
      </c>
      <c r="X3475" s="59">
        <f>'Inventory Ref Sheet'!S3475</f>
        <v>0</v>
      </c>
      <c r="Y3475" s="100" t="str">
        <f ca="1">IF('Inventory Ref Sheet'!U3475&gt;0,YEAR(TODAY())-'Inventory Ref Sheet'!U3475,"")</f>
        <v/>
      </c>
      <c r="Z3475" s="95">
        <f>'Inventory Ref Sheet'!W3475</f>
        <v>0</v>
      </c>
      <c r="AA3475" s="60">
        <f>'Inventory Ref Sheet'!X3475</f>
        <v>0</v>
      </c>
      <c r="AB3475" s="61"/>
      <c r="AC3475" s="97" t="str">
        <f t="shared" si="181"/>
        <v/>
      </c>
      <c r="AD3475" s="59">
        <f>'Inventory Ref Sheet'!Y3475</f>
        <v>0</v>
      </c>
      <c r="AE3475" s="59">
        <f>'Inventory Ref Sheet'!Z3475</f>
        <v>0</v>
      </c>
      <c r="AF3475" s="102">
        <f>'Inventory Ref Sheet'!AA3475</f>
        <v>0</v>
      </c>
      <c r="AG3475" s="59">
        <f>'Inventory Ref Sheet'!AD3475</f>
        <v>0</v>
      </c>
      <c r="AH3475" s="59">
        <f>'Inventory Ref Sheet'!AE3475</f>
        <v>0</v>
      </c>
      <c r="AI3475" s="100" t="str">
        <f ca="1">IF('Inventory Ref Sheet'!AG3475&gt;0,YEAR(TODAY())-'Inventory Ref Sheet'!AG3475,"")</f>
        <v/>
      </c>
      <c r="AJ3475" s="99"/>
      <c r="AK3475" s="60">
        <f>'Inventory Ref Sheet'!AJ3475</f>
        <v>0</v>
      </c>
      <c r="AL3475" s="99"/>
      <c r="AM3475" s="97" t="str">
        <f t="shared" si="182"/>
        <v/>
      </c>
    </row>
    <row r="3476" spans="10:39" x14ac:dyDescent="0.25">
      <c r="J3476" s="59">
        <f>'Inventory Ref Sheet'!AK3476</f>
        <v>0</v>
      </c>
      <c r="K3476" s="59">
        <f>'Inventory Ref Sheet'!AL3476</f>
        <v>0</v>
      </c>
      <c r="L3476" s="59">
        <f>'Inventory Ref Sheet'!AM3476</f>
        <v>0</v>
      </c>
      <c r="M3476" s="59">
        <f>'Inventory Ref Sheet'!AP3476</f>
        <v>0</v>
      </c>
      <c r="N3476" s="59">
        <f>'Inventory Ref Sheet'!AQ3476</f>
        <v>0</v>
      </c>
      <c r="O3476" s="100" t="str">
        <f ca="1">IF('Inventory Ref Sheet'!AS3476&gt;0,YEAR(TODAY())-'Inventory Ref Sheet'!AS3476,"")</f>
        <v/>
      </c>
      <c r="P3476" s="95">
        <f>'Inventory Ref Sheet'!AU3476</f>
        <v>0</v>
      </c>
      <c r="Q3476" s="60">
        <f>'Inventory Ref Sheet'!AV3476</f>
        <v>0</v>
      </c>
      <c r="R3476" s="61"/>
      <c r="S3476" s="100" t="str">
        <f t="shared" si="180"/>
        <v/>
      </c>
      <c r="T3476" s="59">
        <f>'Inventory Ref Sheet'!M3476</f>
        <v>0</v>
      </c>
      <c r="U3476" s="102">
        <f>'Inventory Ref Sheet'!N3476</f>
        <v>0</v>
      </c>
      <c r="V3476" s="59">
        <f>'Inventory Ref Sheet'!O3476</f>
        <v>0</v>
      </c>
      <c r="W3476" s="59">
        <f>'Inventory Ref Sheet'!R3476</f>
        <v>0</v>
      </c>
      <c r="X3476" s="59">
        <f>'Inventory Ref Sheet'!S3476</f>
        <v>0</v>
      </c>
      <c r="Y3476" s="100" t="str">
        <f ca="1">IF('Inventory Ref Sheet'!U3476&gt;0,YEAR(TODAY())-'Inventory Ref Sheet'!U3476,"")</f>
        <v/>
      </c>
      <c r="Z3476" s="95">
        <f>'Inventory Ref Sheet'!W3476</f>
        <v>0</v>
      </c>
      <c r="AA3476" s="60">
        <f>'Inventory Ref Sheet'!X3476</f>
        <v>0</v>
      </c>
      <c r="AB3476" s="61"/>
      <c r="AC3476" s="97" t="str">
        <f t="shared" si="181"/>
        <v/>
      </c>
      <c r="AD3476" s="59">
        <f>'Inventory Ref Sheet'!Y3476</f>
        <v>0</v>
      </c>
      <c r="AE3476" s="59">
        <f>'Inventory Ref Sheet'!Z3476</f>
        <v>0</v>
      </c>
      <c r="AF3476" s="102">
        <f>'Inventory Ref Sheet'!AA3476</f>
        <v>0</v>
      </c>
      <c r="AG3476" s="59">
        <f>'Inventory Ref Sheet'!AD3476</f>
        <v>0</v>
      </c>
      <c r="AH3476" s="59">
        <f>'Inventory Ref Sheet'!AE3476</f>
        <v>0</v>
      </c>
      <c r="AI3476" s="100" t="str">
        <f ca="1">IF('Inventory Ref Sheet'!AG3476&gt;0,YEAR(TODAY())-'Inventory Ref Sheet'!AG3476,"")</f>
        <v/>
      </c>
      <c r="AJ3476" s="99"/>
      <c r="AK3476" s="60">
        <f>'Inventory Ref Sheet'!AJ3476</f>
        <v>0</v>
      </c>
      <c r="AL3476" s="99"/>
      <c r="AM3476" s="97" t="str">
        <f t="shared" si="182"/>
        <v/>
      </c>
    </row>
    <row r="3477" spans="10:39" x14ac:dyDescent="0.25">
      <c r="J3477" s="59">
        <f>'Inventory Ref Sheet'!AK3477</f>
        <v>0</v>
      </c>
      <c r="K3477" s="59">
        <f>'Inventory Ref Sheet'!AL3477</f>
        <v>0</v>
      </c>
      <c r="L3477" s="59">
        <f>'Inventory Ref Sheet'!AM3477</f>
        <v>0</v>
      </c>
      <c r="M3477" s="59">
        <f>'Inventory Ref Sheet'!AP3477</f>
        <v>0</v>
      </c>
      <c r="N3477" s="59">
        <f>'Inventory Ref Sheet'!AQ3477</f>
        <v>0</v>
      </c>
      <c r="O3477" s="100" t="str">
        <f ca="1">IF('Inventory Ref Sheet'!AS3477&gt;0,YEAR(TODAY())-'Inventory Ref Sheet'!AS3477,"")</f>
        <v/>
      </c>
      <c r="P3477" s="95">
        <f>'Inventory Ref Sheet'!AU3477</f>
        <v>0</v>
      </c>
      <c r="Q3477" s="60">
        <f>'Inventory Ref Sheet'!AV3477</f>
        <v>0</v>
      </c>
      <c r="R3477" s="61"/>
      <c r="S3477" s="100" t="str">
        <f t="shared" si="180"/>
        <v/>
      </c>
      <c r="T3477" s="59">
        <f>'Inventory Ref Sheet'!M3477</f>
        <v>0</v>
      </c>
      <c r="U3477" s="102">
        <f>'Inventory Ref Sheet'!N3477</f>
        <v>0</v>
      </c>
      <c r="V3477" s="59">
        <f>'Inventory Ref Sheet'!O3477</f>
        <v>0</v>
      </c>
      <c r="W3477" s="59">
        <f>'Inventory Ref Sheet'!R3477</f>
        <v>0</v>
      </c>
      <c r="X3477" s="59">
        <f>'Inventory Ref Sheet'!S3477</f>
        <v>0</v>
      </c>
      <c r="Y3477" s="100" t="str">
        <f ca="1">IF('Inventory Ref Sheet'!U3477&gt;0,YEAR(TODAY())-'Inventory Ref Sheet'!U3477,"")</f>
        <v/>
      </c>
      <c r="Z3477" s="95">
        <f>'Inventory Ref Sheet'!W3477</f>
        <v>0</v>
      </c>
      <c r="AA3477" s="60">
        <f>'Inventory Ref Sheet'!X3477</f>
        <v>0</v>
      </c>
      <c r="AB3477" s="61"/>
      <c r="AC3477" s="97" t="str">
        <f t="shared" si="181"/>
        <v/>
      </c>
      <c r="AD3477" s="59">
        <f>'Inventory Ref Sheet'!Y3477</f>
        <v>0</v>
      </c>
      <c r="AE3477" s="59">
        <f>'Inventory Ref Sheet'!Z3477</f>
        <v>0</v>
      </c>
      <c r="AF3477" s="102">
        <f>'Inventory Ref Sheet'!AA3477</f>
        <v>0</v>
      </c>
      <c r="AG3477" s="59">
        <f>'Inventory Ref Sheet'!AD3477</f>
        <v>0</v>
      </c>
      <c r="AH3477" s="59">
        <f>'Inventory Ref Sheet'!AE3477</f>
        <v>0</v>
      </c>
      <c r="AI3477" s="100" t="str">
        <f ca="1">IF('Inventory Ref Sheet'!AG3477&gt;0,YEAR(TODAY())-'Inventory Ref Sheet'!AG3477,"")</f>
        <v/>
      </c>
      <c r="AJ3477" s="99"/>
      <c r="AK3477" s="60">
        <f>'Inventory Ref Sheet'!AJ3477</f>
        <v>0</v>
      </c>
      <c r="AL3477" s="99"/>
      <c r="AM3477" s="97" t="str">
        <f t="shared" si="182"/>
        <v/>
      </c>
    </row>
    <row r="3478" spans="10:39" x14ac:dyDescent="0.25">
      <c r="J3478" s="59">
        <f>'Inventory Ref Sheet'!AK3478</f>
        <v>0</v>
      </c>
      <c r="K3478" s="59">
        <f>'Inventory Ref Sheet'!AL3478</f>
        <v>0</v>
      </c>
      <c r="L3478" s="59">
        <f>'Inventory Ref Sheet'!AM3478</f>
        <v>0</v>
      </c>
      <c r="M3478" s="59">
        <f>'Inventory Ref Sheet'!AP3478</f>
        <v>0</v>
      </c>
      <c r="N3478" s="59">
        <f>'Inventory Ref Sheet'!AQ3478</f>
        <v>0</v>
      </c>
      <c r="O3478" s="100" t="str">
        <f ca="1">IF('Inventory Ref Sheet'!AS3478&gt;0,YEAR(TODAY())-'Inventory Ref Sheet'!AS3478,"")</f>
        <v/>
      </c>
      <c r="P3478" s="95">
        <f>'Inventory Ref Sheet'!AU3478</f>
        <v>0</v>
      </c>
      <c r="Q3478" s="60">
        <f>'Inventory Ref Sheet'!AV3478</f>
        <v>0</v>
      </c>
      <c r="R3478" s="61"/>
      <c r="S3478" s="100" t="str">
        <f t="shared" si="180"/>
        <v/>
      </c>
      <c r="T3478" s="59">
        <f>'Inventory Ref Sheet'!M3478</f>
        <v>0</v>
      </c>
      <c r="U3478" s="102">
        <f>'Inventory Ref Sheet'!N3478</f>
        <v>0</v>
      </c>
      <c r="V3478" s="59">
        <f>'Inventory Ref Sheet'!O3478</f>
        <v>0</v>
      </c>
      <c r="W3478" s="59">
        <f>'Inventory Ref Sheet'!R3478</f>
        <v>0</v>
      </c>
      <c r="X3478" s="59">
        <f>'Inventory Ref Sheet'!S3478</f>
        <v>0</v>
      </c>
      <c r="Y3478" s="100" t="str">
        <f ca="1">IF('Inventory Ref Sheet'!U3478&gt;0,YEAR(TODAY())-'Inventory Ref Sheet'!U3478,"")</f>
        <v/>
      </c>
      <c r="Z3478" s="95">
        <f>'Inventory Ref Sheet'!W3478</f>
        <v>0</v>
      </c>
      <c r="AA3478" s="60">
        <f>'Inventory Ref Sheet'!X3478</f>
        <v>0</v>
      </c>
      <c r="AB3478" s="61"/>
      <c r="AC3478" s="97" t="str">
        <f t="shared" si="181"/>
        <v/>
      </c>
      <c r="AD3478" s="59">
        <f>'Inventory Ref Sheet'!Y3478</f>
        <v>0</v>
      </c>
      <c r="AE3478" s="59">
        <f>'Inventory Ref Sheet'!Z3478</f>
        <v>0</v>
      </c>
      <c r="AF3478" s="102">
        <f>'Inventory Ref Sheet'!AA3478</f>
        <v>0</v>
      </c>
      <c r="AG3478" s="59">
        <f>'Inventory Ref Sheet'!AD3478</f>
        <v>0</v>
      </c>
      <c r="AH3478" s="59">
        <f>'Inventory Ref Sheet'!AE3478</f>
        <v>0</v>
      </c>
      <c r="AI3478" s="100" t="str">
        <f ca="1">IF('Inventory Ref Sheet'!AG3478&gt;0,YEAR(TODAY())-'Inventory Ref Sheet'!AG3478,"")</f>
        <v/>
      </c>
      <c r="AJ3478" s="99"/>
      <c r="AK3478" s="60">
        <f>'Inventory Ref Sheet'!AJ3478</f>
        <v>0</v>
      </c>
      <c r="AL3478" s="99"/>
      <c r="AM3478" s="97" t="str">
        <f t="shared" si="182"/>
        <v/>
      </c>
    </row>
    <row r="3479" spans="10:39" x14ac:dyDescent="0.25">
      <c r="J3479" s="59">
        <f>'Inventory Ref Sheet'!AK3479</f>
        <v>0</v>
      </c>
      <c r="K3479" s="59">
        <f>'Inventory Ref Sheet'!AL3479</f>
        <v>0</v>
      </c>
      <c r="L3479" s="59">
        <f>'Inventory Ref Sheet'!AM3479</f>
        <v>0</v>
      </c>
      <c r="M3479" s="59">
        <f>'Inventory Ref Sheet'!AP3479</f>
        <v>0</v>
      </c>
      <c r="N3479" s="59">
        <f>'Inventory Ref Sheet'!AQ3479</f>
        <v>0</v>
      </c>
      <c r="O3479" s="100" t="str">
        <f ca="1">IF('Inventory Ref Sheet'!AS3479&gt;0,YEAR(TODAY())-'Inventory Ref Sheet'!AS3479,"")</f>
        <v/>
      </c>
      <c r="P3479" s="95">
        <f>'Inventory Ref Sheet'!AU3479</f>
        <v>0</v>
      </c>
      <c r="Q3479" s="60">
        <f>'Inventory Ref Sheet'!AV3479</f>
        <v>0</v>
      </c>
      <c r="R3479" s="61"/>
      <c r="S3479" s="100" t="str">
        <f t="shared" si="180"/>
        <v/>
      </c>
      <c r="T3479" s="59">
        <f>'Inventory Ref Sheet'!M3479</f>
        <v>0</v>
      </c>
      <c r="U3479" s="102">
        <f>'Inventory Ref Sheet'!N3479</f>
        <v>0</v>
      </c>
      <c r="V3479" s="59">
        <f>'Inventory Ref Sheet'!O3479</f>
        <v>0</v>
      </c>
      <c r="W3479" s="59">
        <f>'Inventory Ref Sheet'!R3479</f>
        <v>0</v>
      </c>
      <c r="X3479" s="59">
        <f>'Inventory Ref Sheet'!S3479</f>
        <v>0</v>
      </c>
      <c r="Y3479" s="100" t="str">
        <f ca="1">IF('Inventory Ref Sheet'!U3479&gt;0,YEAR(TODAY())-'Inventory Ref Sheet'!U3479,"")</f>
        <v/>
      </c>
      <c r="Z3479" s="95">
        <f>'Inventory Ref Sheet'!W3479</f>
        <v>0</v>
      </c>
      <c r="AA3479" s="60">
        <f>'Inventory Ref Sheet'!X3479</f>
        <v>0</v>
      </c>
      <c r="AB3479" s="61"/>
      <c r="AC3479" s="97" t="str">
        <f t="shared" si="181"/>
        <v/>
      </c>
      <c r="AD3479" s="59">
        <f>'Inventory Ref Sheet'!Y3479</f>
        <v>0</v>
      </c>
      <c r="AE3479" s="59">
        <f>'Inventory Ref Sheet'!Z3479</f>
        <v>0</v>
      </c>
      <c r="AF3479" s="102">
        <f>'Inventory Ref Sheet'!AA3479</f>
        <v>0</v>
      </c>
      <c r="AG3479" s="59">
        <f>'Inventory Ref Sheet'!AD3479</f>
        <v>0</v>
      </c>
      <c r="AH3479" s="59">
        <f>'Inventory Ref Sheet'!AE3479</f>
        <v>0</v>
      </c>
      <c r="AI3479" s="100" t="str">
        <f ca="1">IF('Inventory Ref Sheet'!AG3479&gt;0,YEAR(TODAY())-'Inventory Ref Sheet'!AG3479,"")</f>
        <v/>
      </c>
      <c r="AJ3479" s="99"/>
      <c r="AK3479" s="60">
        <f>'Inventory Ref Sheet'!AJ3479</f>
        <v>0</v>
      </c>
      <c r="AL3479" s="99"/>
      <c r="AM3479" s="97" t="str">
        <f t="shared" si="182"/>
        <v/>
      </c>
    </row>
    <row r="3480" spans="10:39" x14ac:dyDescent="0.25">
      <c r="J3480" s="59">
        <f>'Inventory Ref Sheet'!AK3480</f>
        <v>0</v>
      </c>
      <c r="K3480" s="59">
        <f>'Inventory Ref Sheet'!AL3480</f>
        <v>0</v>
      </c>
      <c r="L3480" s="59">
        <f>'Inventory Ref Sheet'!AM3480</f>
        <v>0</v>
      </c>
      <c r="M3480" s="59">
        <f>'Inventory Ref Sheet'!AP3480</f>
        <v>0</v>
      </c>
      <c r="N3480" s="59">
        <f>'Inventory Ref Sheet'!AQ3480</f>
        <v>0</v>
      </c>
      <c r="O3480" s="100" t="str">
        <f ca="1">IF('Inventory Ref Sheet'!AS3480&gt;0,YEAR(TODAY())-'Inventory Ref Sheet'!AS3480,"")</f>
        <v/>
      </c>
      <c r="P3480" s="95">
        <f>'Inventory Ref Sheet'!AU3480</f>
        <v>0</v>
      </c>
      <c r="Q3480" s="60">
        <f>'Inventory Ref Sheet'!AV3480</f>
        <v>0</v>
      </c>
      <c r="R3480" s="61"/>
      <c r="S3480" s="100" t="str">
        <f t="shared" si="180"/>
        <v/>
      </c>
      <c r="T3480" s="59">
        <f>'Inventory Ref Sheet'!M3480</f>
        <v>0</v>
      </c>
      <c r="U3480" s="102">
        <f>'Inventory Ref Sheet'!N3480</f>
        <v>0</v>
      </c>
      <c r="V3480" s="59">
        <f>'Inventory Ref Sheet'!O3480</f>
        <v>0</v>
      </c>
      <c r="W3480" s="59">
        <f>'Inventory Ref Sheet'!R3480</f>
        <v>0</v>
      </c>
      <c r="X3480" s="59">
        <f>'Inventory Ref Sheet'!S3480</f>
        <v>0</v>
      </c>
      <c r="Y3480" s="100" t="str">
        <f ca="1">IF('Inventory Ref Sheet'!U3480&gt;0,YEAR(TODAY())-'Inventory Ref Sheet'!U3480,"")</f>
        <v/>
      </c>
      <c r="Z3480" s="95">
        <f>'Inventory Ref Sheet'!W3480</f>
        <v>0</v>
      </c>
      <c r="AA3480" s="60">
        <f>'Inventory Ref Sheet'!X3480</f>
        <v>0</v>
      </c>
      <c r="AB3480" s="61"/>
      <c r="AC3480" s="97" t="str">
        <f t="shared" si="181"/>
        <v/>
      </c>
      <c r="AD3480" s="59">
        <f>'Inventory Ref Sheet'!Y3480</f>
        <v>0</v>
      </c>
      <c r="AE3480" s="59">
        <f>'Inventory Ref Sheet'!Z3480</f>
        <v>0</v>
      </c>
      <c r="AF3480" s="102">
        <f>'Inventory Ref Sheet'!AA3480</f>
        <v>0</v>
      </c>
      <c r="AG3480" s="59">
        <f>'Inventory Ref Sheet'!AD3480</f>
        <v>0</v>
      </c>
      <c r="AH3480" s="59">
        <f>'Inventory Ref Sheet'!AE3480</f>
        <v>0</v>
      </c>
      <c r="AI3480" s="100" t="str">
        <f ca="1">IF('Inventory Ref Sheet'!AG3480&gt;0,YEAR(TODAY())-'Inventory Ref Sheet'!AG3480,"")</f>
        <v/>
      </c>
      <c r="AJ3480" s="99"/>
      <c r="AK3480" s="60">
        <f>'Inventory Ref Sheet'!AJ3480</f>
        <v>0</v>
      </c>
      <c r="AL3480" s="99"/>
      <c r="AM3480" s="97" t="str">
        <f t="shared" si="182"/>
        <v/>
      </c>
    </row>
    <row r="3481" spans="10:39" x14ac:dyDescent="0.25">
      <c r="J3481" s="59">
        <f>'Inventory Ref Sheet'!AK3481</f>
        <v>0</v>
      </c>
      <c r="K3481" s="59">
        <f>'Inventory Ref Sheet'!AL3481</f>
        <v>0</v>
      </c>
      <c r="L3481" s="59">
        <f>'Inventory Ref Sheet'!AM3481</f>
        <v>0</v>
      </c>
      <c r="M3481" s="59">
        <f>'Inventory Ref Sheet'!AP3481</f>
        <v>0</v>
      </c>
      <c r="N3481" s="59">
        <f>'Inventory Ref Sheet'!AQ3481</f>
        <v>0</v>
      </c>
      <c r="O3481" s="100" t="str">
        <f ca="1">IF('Inventory Ref Sheet'!AS3481&gt;0,YEAR(TODAY())-'Inventory Ref Sheet'!AS3481,"")</f>
        <v/>
      </c>
      <c r="P3481" s="95">
        <f>'Inventory Ref Sheet'!AU3481</f>
        <v>0</v>
      </c>
      <c r="Q3481" s="60">
        <f>'Inventory Ref Sheet'!AV3481</f>
        <v>0</v>
      </c>
      <c r="R3481" s="61"/>
      <c r="S3481" s="100" t="str">
        <f t="shared" si="180"/>
        <v/>
      </c>
      <c r="T3481" s="59">
        <f>'Inventory Ref Sheet'!M3481</f>
        <v>0</v>
      </c>
      <c r="U3481" s="102">
        <f>'Inventory Ref Sheet'!N3481</f>
        <v>0</v>
      </c>
      <c r="V3481" s="59">
        <f>'Inventory Ref Sheet'!O3481</f>
        <v>0</v>
      </c>
      <c r="W3481" s="59">
        <f>'Inventory Ref Sheet'!R3481</f>
        <v>0</v>
      </c>
      <c r="X3481" s="59">
        <f>'Inventory Ref Sheet'!S3481</f>
        <v>0</v>
      </c>
      <c r="Y3481" s="100" t="str">
        <f ca="1">IF('Inventory Ref Sheet'!U3481&gt;0,YEAR(TODAY())-'Inventory Ref Sheet'!U3481,"")</f>
        <v/>
      </c>
      <c r="Z3481" s="95">
        <f>'Inventory Ref Sheet'!W3481</f>
        <v>0</v>
      </c>
      <c r="AA3481" s="60">
        <f>'Inventory Ref Sheet'!X3481</f>
        <v>0</v>
      </c>
      <c r="AB3481" s="61"/>
      <c r="AC3481" s="97" t="str">
        <f t="shared" si="181"/>
        <v/>
      </c>
      <c r="AD3481" s="59">
        <f>'Inventory Ref Sheet'!Y3481</f>
        <v>0</v>
      </c>
      <c r="AE3481" s="59">
        <f>'Inventory Ref Sheet'!Z3481</f>
        <v>0</v>
      </c>
      <c r="AF3481" s="102">
        <f>'Inventory Ref Sheet'!AA3481</f>
        <v>0</v>
      </c>
      <c r="AG3481" s="59">
        <f>'Inventory Ref Sheet'!AD3481</f>
        <v>0</v>
      </c>
      <c r="AH3481" s="59">
        <f>'Inventory Ref Sheet'!AE3481</f>
        <v>0</v>
      </c>
      <c r="AI3481" s="100" t="str">
        <f ca="1">IF('Inventory Ref Sheet'!AG3481&gt;0,YEAR(TODAY())-'Inventory Ref Sheet'!AG3481,"")</f>
        <v/>
      </c>
      <c r="AJ3481" s="99"/>
      <c r="AK3481" s="60">
        <f>'Inventory Ref Sheet'!AJ3481</f>
        <v>0</v>
      </c>
      <c r="AL3481" s="99"/>
      <c r="AM3481" s="97" t="str">
        <f t="shared" si="182"/>
        <v/>
      </c>
    </row>
    <row r="3482" spans="10:39" x14ac:dyDescent="0.25">
      <c r="J3482" s="59">
        <f>'Inventory Ref Sheet'!AK3482</f>
        <v>0</v>
      </c>
      <c r="K3482" s="59">
        <f>'Inventory Ref Sheet'!AL3482</f>
        <v>0</v>
      </c>
      <c r="L3482" s="59">
        <f>'Inventory Ref Sheet'!AM3482</f>
        <v>0</v>
      </c>
      <c r="M3482" s="59">
        <f>'Inventory Ref Sheet'!AP3482</f>
        <v>0</v>
      </c>
      <c r="N3482" s="59">
        <f>'Inventory Ref Sheet'!AQ3482</f>
        <v>0</v>
      </c>
      <c r="O3482" s="100" t="str">
        <f ca="1">IF('Inventory Ref Sheet'!AS3482&gt;0,YEAR(TODAY())-'Inventory Ref Sheet'!AS3482,"")</f>
        <v/>
      </c>
      <c r="P3482" s="95">
        <f>'Inventory Ref Sheet'!AU3482</f>
        <v>0</v>
      </c>
      <c r="Q3482" s="60">
        <f>'Inventory Ref Sheet'!AV3482</f>
        <v>0</v>
      </c>
      <c r="R3482" s="61"/>
      <c r="S3482" s="100" t="str">
        <f t="shared" si="180"/>
        <v/>
      </c>
      <c r="T3482" s="59">
        <f>'Inventory Ref Sheet'!M3482</f>
        <v>0</v>
      </c>
      <c r="U3482" s="102">
        <f>'Inventory Ref Sheet'!N3482</f>
        <v>0</v>
      </c>
      <c r="V3482" s="59">
        <f>'Inventory Ref Sheet'!O3482</f>
        <v>0</v>
      </c>
      <c r="W3482" s="59">
        <f>'Inventory Ref Sheet'!R3482</f>
        <v>0</v>
      </c>
      <c r="X3482" s="59">
        <f>'Inventory Ref Sheet'!S3482</f>
        <v>0</v>
      </c>
      <c r="Y3482" s="100" t="str">
        <f ca="1">IF('Inventory Ref Sheet'!U3482&gt;0,YEAR(TODAY())-'Inventory Ref Sheet'!U3482,"")</f>
        <v/>
      </c>
      <c r="Z3482" s="95">
        <f>'Inventory Ref Sheet'!W3482</f>
        <v>0</v>
      </c>
      <c r="AA3482" s="60">
        <f>'Inventory Ref Sheet'!X3482</f>
        <v>0</v>
      </c>
      <c r="AB3482" s="61"/>
      <c r="AC3482" s="97" t="str">
        <f t="shared" si="181"/>
        <v/>
      </c>
      <c r="AD3482" s="59">
        <f>'Inventory Ref Sheet'!Y3482</f>
        <v>0</v>
      </c>
      <c r="AE3482" s="59">
        <f>'Inventory Ref Sheet'!Z3482</f>
        <v>0</v>
      </c>
      <c r="AF3482" s="102">
        <f>'Inventory Ref Sheet'!AA3482</f>
        <v>0</v>
      </c>
      <c r="AG3482" s="59">
        <f>'Inventory Ref Sheet'!AD3482</f>
        <v>0</v>
      </c>
      <c r="AH3482" s="59">
        <f>'Inventory Ref Sheet'!AE3482</f>
        <v>0</v>
      </c>
      <c r="AI3482" s="100" t="str">
        <f ca="1">IF('Inventory Ref Sheet'!AG3482&gt;0,YEAR(TODAY())-'Inventory Ref Sheet'!AG3482,"")</f>
        <v/>
      </c>
      <c r="AJ3482" s="99"/>
      <c r="AK3482" s="60">
        <f>'Inventory Ref Sheet'!AJ3482</f>
        <v>0</v>
      </c>
      <c r="AL3482" s="99"/>
      <c r="AM3482" s="97" t="str">
        <f t="shared" si="182"/>
        <v/>
      </c>
    </row>
    <row r="3483" spans="10:39" x14ac:dyDescent="0.25">
      <c r="J3483" s="59">
        <f>'Inventory Ref Sheet'!AK3483</f>
        <v>0</v>
      </c>
      <c r="K3483" s="59">
        <f>'Inventory Ref Sheet'!AL3483</f>
        <v>0</v>
      </c>
      <c r="L3483" s="59">
        <f>'Inventory Ref Sheet'!AM3483</f>
        <v>0</v>
      </c>
      <c r="M3483" s="59">
        <f>'Inventory Ref Sheet'!AP3483</f>
        <v>0</v>
      </c>
      <c r="N3483" s="59">
        <f>'Inventory Ref Sheet'!AQ3483</f>
        <v>0</v>
      </c>
      <c r="O3483" s="100" t="str">
        <f ca="1">IF('Inventory Ref Sheet'!AS3483&gt;0,YEAR(TODAY())-'Inventory Ref Sheet'!AS3483,"")</f>
        <v/>
      </c>
      <c r="P3483" s="95">
        <f>'Inventory Ref Sheet'!AU3483</f>
        <v>0</v>
      </c>
      <c r="Q3483" s="60">
        <f>'Inventory Ref Sheet'!AV3483</f>
        <v>0</v>
      </c>
      <c r="R3483" s="61"/>
      <c r="S3483" s="100" t="str">
        <f t="shared" si="180"/>
        <v/>
      </c>
      <c r="T3483" s="59">
        <f>'Inventory Ref Sheet'!M3483</f>
        <v>0</v>
      </c>
      <c r="U3483" s="102">
        <f>'Inventory Ref Sheet'!N3483</f>
        <v>0</v>
      </c>
      <c r="V3483" s="59">
        <f>'Inventory Ref Sheet'!O3483</f>
        <v>0</v>
      </c>
      <c r="W3483" s="59">
        <f>'Inventory Ref Sheet'!R3483</f>
        <v>0</v>
      </c>
      <c r="X3483" s="59">
        <f>'Inventory Ref Sheet'!S3483</f>
        <v>0</v>
      </c>
      <c r="Y3483" s="100" t="str">
        <f ca="1">IF('Inventory Ref Sheet'!U3483&gt;0,YEAR(TODAY())-'Inventory Ref Sheet'!U3483,"")</f>
        <v/>
      </c>
      <c r="Z3483" s="95">
        <f>'Inventory Ref Sheet'!W3483</f>
        <v>0</v>
      </c>
      <c r="AA3483" s="60">
        <f>'Inventory Ref Sheet'!X3483</f>
        <v>0</v>
      </c>
      <c r="AB3483" s="61"/>
      <c r="AC3483" s="97" t="str">
        <f t="shared" si="181"/>
        <v/>
      </c>
      <c r="AD3483" s="59">
        <f>'Inventory Ref Sheet'!Y3483</f>
        <v>0</v>
      </c>
      <c r="AE3483" s="59">
        <f>'Inventory Ref Sheet'!Z3483</f>
        <v>0</v>
      </c>
      <c r="AF3483" s="102">
        <f>'Inventory Ref Sheet'!AA3483</f>
        <v>0</v>
      </c>
      <c r="AG3483" s="59">
        <f>'Inventory Ref Sheet'!AD3483</f>
        <v>0</v>
      </c>
      <c r="AH3483" s="59">
        <f>'Inventory Ref Sheet'!AE3483</f>
        <v>0</v>
      </c>
      <c r="AI3483" s="100" t="str">
        <f ca="1">IF('Inventory Ref Sheet'!AG3483&gt;0,YEAR(TODAY())-'Inventory Ref Sheet'!AG3483,"")</f>
        <v/>
      </c>
      <c r="AJ3483" s="99"/>
      <c r="AK3483" s="60">
        <f>'Inventory Ref Sheet'!AJ3483</f>
        <v>0</v>
      </c>
      <c r="AL3483" s="99"/>
      <c r="AM3483" s="97" t="str">
        <f t="shared" si="182"/>
        <v/>
      </c>
    </row>
    <row r="3484" spans="10:39" x14ac:dyDescent="0.25">
      <c r="J3484" s="59">
        <f>'Inventory Ref Sheet'!AK3484</f>
        <v>0</v>
      </c>
      <c r="K3484" s="59">
        <f>'Inventory Ref Sheet'!AL3484</f>
        <v>0</v>
      </c>
      <c r="L3484" s="59">
        <f>'Inventory Ref Sheet'!AM3484</f>
        <v>0</v>
      </c>
      <c r="M3484" s="59">
        <f>'Inventory Ref Sheet'!AP3484</f>
        <v>0</v>
      </c>
      <c r="N3484" s="59">
        <f>'Inventory Ref Sheet'!AQ3484</f>
        <v>0</v>
      </c>
      <c r="O3484" s="100" t="str">
        <f ca="1">IF('Inventory Ref Sheet'!AS3484&gt;0,YEAR(TODAY())-'Inventory Ref Sheet'!AS3484,"")</f>
        <v/>
      </c>
      <c r="P3484" s="95">
        <f>'Inventory Ref Sheet'!AU3484</f>
        <v>0</v>
      </c>
      <c r="Q3484" s="60">
        <f>'Inventory Ref Sheet'!AV3484</f>
        <v>0</v>
      </c>
      <c r="R3484" s="61"/>
      <c r="S3484" s="100" t="str">
        <f t="shared" si="180"/>
        <v/>
      </c>
      <c r="T3484" s="59">
        <f>'Inventory Ref Sheet'!M3484</f>
        <v>0</v>
      </c>
      <c r="U3484" s="102">
        <f>'Inventory Ref Sheet'!N3484</f>
        <v>0</v>
      </c>
      <c r="V3484" s="59">
        <f>'Inventory Ref Sheet'!O3484</f>
        <v>0</v>
      </c>
      <c r="W3484" s="59">
        <f>'Inventory Ref Sheet'!R3484</f>
        <v>0</v>
      </c>
      <c r="X3484" s="59">
        <f>'Inventory Ref Sheet'!S3484</f>
        <v>0</v>
      </c>
      <c r="Y3484" s="100" t="str">
        <f ca="1">IF('Inventory Ref Sheet'!U3484&gt;0,YEAR(TODAY())-'Inventory Ref Sheet'!U3484,"")</f>
        <v/>
      </c>
      <c r="Z3484" s="95">
        <f>'Inventory Ref Sheet'!W3484</f>
        <v>0</v>
      </c>
      <c r="AA3484" s="60">
        <f>'Inventory Ref Sheet'!X3484</f>
        <v>0</v>
      </c>
      <c r="AB3484" s="61"/>
      <c r="AC3484" s="97" t="str">
        <f t="shared" si="181"/>
        <v/>
      </c>
      <c r="AD3484" s="59">
        <f>'Inventory Ref Sheet'!Y3484</f>
        <v>0</v>
      </c>
      <c r="AE3484" s="59">
        <f>'Inventory Ref Sheet'!Z3484</f>
        <v>0</v>
      </c>
      <c r="AF3484" s="102">
        <f>'Inventory Ref Sheet'!AA3484</f>
        <v>0</v>
      </c>
      <c r="AG3484" s="59">
        <f>'Inventory Ref Sheet'!AD3484</f>
        <v>0</v>
      </c>
      <c r="AH3484" s="59">
        <f>'Inventory Ref Sheet'!AE3484</f>
        <v>0</v>
      </c>
      <c r="AI3484" s="100" t="str">
        <f ca="1">IF('Inventory Ref Sheet'!AG3484&gt;0,YEAR(TODAY())-'Inventory Ref Sheet'!AG3484,"")</f>
        <v/>
      </c>
      <c r="AJ3484" s="99"/>
      <c r="AK3484" s="60">
        <f>'Inventory Ref Sheet'!AJ3484</f>
        <v>0</v>
      </c>
      <c r="AL3484" s="99"/>
      <c r="AM3484" s="97" t="str">
        <f t="shared" si="182"/>
        <v/>
      </c>
    </row>
    <row r="3485" spans="10:39" x14ac:dyDescent="0.25">
      <c r="J3485" s="59">
        <f>'Inventory Ref Sheet'!AK3485</f>
        <v>0</v>
      </c>
      <c r="K3485" s="59">
        <f>'Inventory Ref Sheet'!AL3485</f>
        <v>0</v>
      </c>
      <c r="L3485" s="59">
        <f>'Inventory Ref Sheet'!AM3485</f>
        <v>0</v>
      </c>
      <c r="M3485" s="59">
        <f>'Inventory Ref Sheet'!AP3485</f>
        <v>0</v>
      </c>
      <c r="N3485" s="59">
        <f>'Inventory Ref Sheet'!AQ3485</f>
        <v>0</v>
      </c>
      <c r="O3485" s="100" t="str">
        <f ca="1">IF('Inventory Ref Sheet'!AS3485&gt;0,YEAR(TODAY())-'Inventory Ref Sheet'!AS3485,"")</f>
        <v/>
      </c>
      <c r="P3485" s="95">
        <f>'Inventory Ref Sheet'!AU3485</f>
        <v>0</v>
      </c>
      <c r="Q3485" s="60">
        <f>'Inventory Ref Sheet'!AV3485</f>
        <v>0</v>
      </c>
      <c r="R3485" s="61"/>
      <c r="S3485" s="100" t="str">
        <f t="shared" si="180"/>
        <v/>
      </c>
      <c r="T3485" s="59">
        <f>'Inventory Ref Sheet'!M3485</f>
        <v>0</v>
      </c>
      <c r="U3485" s="102">
        <f>'Inventory Ref Sheet'!N3485</f>
        <v>0</v>
      </c>
      <c r="V3485" s="59">
        <f>'Inventory Ref Sheet'!O3485</f>
        <v>0</v>
      </c>
      <c r="W3485" s="59">
        <f>'Inventory Ref Sheet'!R3485</f>
        <v>0</v>
      </c>
      <c r="X3485" s="59">
        <f>'Inventory Ref Sheet'!S3485</f>
        <v>0</v>
      </c>
      <c r="Y3485" s="100" t="str">
        <f ca="1">IF('Inventory Ref Sheet'!U3485&gt;0,YEAR(TODAY())-'Inventory Ref Sheet'!U3485,"")</f>
        <v/>
      </c>
      <c r="Z3485" s="95">
        <f>'Inventory Ref Sheet'!W3485</f>
        <v>0</v>
      </c>
      <c r="AA3485" s="60">
        <f>'Inventory Ref Sheet'!X3485</f>
        <v>0</v>
      </c>
      <c r="AB3485" s="61"/>
      <c r="AC3485" s="97" t="str">
        <f t="shared" si="181"/>
        <v/>
      </c>
      <c r="AD3485" s="59">
        <f>'Inventory Ref Sheet'!Y3485</f>
        <v>0</v>
      </c>
      <c r="AE3485" s="59">
        <f>'Inventory Ref Sheet'!Z3485</f>
        <v>0</v>
      </c>
      <c r="AF3485" s="102">
        <f>'Inventory Ref Sheet'!AA3485</f>
        <v>0</v>
      </c>
      <c r="AG3485" s="59">
        <f>'Inventory Ref Sheet'!AD3485</f>
        <v>0</v>
      </c>
      <c r="AH3485" s="59">
        <f>'Inventory Ref Sheet'!AE3485</f>
        <v>0</v>
      </c>
      <c r="AI3485" s="100" t="str">
        <f ca="1">IF('Inventory Ref Sheet'!AG3485&gt;0,YEAR(TODAY())-'Inventory Ref Sheet'!AG3485,"")</f>
        <v/>
      </c>
      <c r="AJ3485" s="99"/>
      <c r="AK3485" s="60">
        <f>'Inventory Ref Sheet'!AJ3485</f>
        <v>0</v>
      </c>
      <c r="AL3485" s="99"/>
      <c r="AM3485" s="97" t="str">
        <f t="shared" si="182"/>
        <v/>
      </c>
    </row>
    <row r="3486" spans="10:39" x14ac:dyDescent="0.25">
      <c r="J3486" s="59">
        <f>'Inventory Ref Sheet'!AK3486</f>
        <v>0</v>
      </c>
      <c r="K3486" s="59">
        <f>'Inventory Ref Sheet'!AL3486</f>
        <v>0</v>
      </c>
      <c r="L3486" s="59">
        <f>'Inventory Ref Sheet'!AM3486</f>
        <v>0</v>
      </c>
      <c r="M3486" s="59">
        <f>'Inventory Ref Sheet'!AP3486</f>
        <v>0</v>
      </c>
      <c r="N3486" s="59">
        <f>'Inventory Ref Sheet'!AQ3486</f>
        <v>0</v>
      </c>
      <c r="O3486" s="100" t="str">
        <f ca="1">IF('Inventory Ref Sheet'!AS3486&gt;0,YEAR(TODAY())-'Inventory Ref Sheet'!AS3486,"")</f>
        <v/>
      </c>
      <c r="P3486" s="95">
        <f>'Inventory Ref Sheet'!AU3486</f>
        <v>0</v>
      </c>
      <c r="Q3486" s="60">
        <f>'Inventory Ref Sheet'!AV3486</f>
        <v>0</v>
      </c>
      <c r="R3486" s="61"/>
      <c r="S3486" s="100" t="str">
        <f t="shared" si="180"/>
        <v/>
      </c>
      <c r="T3486" s="59">
        <f>'Inventory Ref Sheet'!M3486</f>
        <v>0</v>
      </c>
      <c r="U3486" s="102">
        <f>'Inventory Ref Sheet'!N3486</f>
        <v>0</v>
      </c>
      <c r="V3486" s="59">
        <f>'Inventory Ref Sheet'!O3486</f>
        <v>0</v>
      </c>
      <c r="W3486" s="59">
        <f>'Inventory Ref Sheet'!R3486</f>
        <v>0</v>
      </c>
      <c r="X3486" s="59">
        <f>'Inventory Ref Sheet'!S3486</f>
        <v>0</v>
      </c>
      <c r="Y3486" s="100" t="str">
        <f ca="1">IF('Inventory Ref Sheet'!U3486&gt;0,YEAR(TODAY())-'Inventory Ref Sheet'!U3486,"")</f>
        <v/>
      </c>
      <c r="Z3486" s="95">
        <f>'Inventory Ref Sheet'!W3486</f>
        <v>0</v>
      </c>
      <c r="AA3486" s="60">
        <f>'Inventory Ref Sheet'!X3486</f>
        <v>0</v>
      </c>
      <c r="AB3486" s="61"/>
      <c r="AC3486" s="97" t="str">
        <f t="shared" si="181"/>
        <v/>
      </c>
      <c r="AD3486" s="59">
        <f>'Inventory Ref Sheet'!Y3486</f>
        <v>0</v>
      </c>
      <c r="AE3486" s="59">
        <f>'Inventory Ref Sheet'!Z3486</f>
        <v>0</v>
      </c>
      <c r="AF3486" s="102">
        <f>'Inventory Ref Sheet'!AA3486</f>
        <v>0</v>
      </c>
      <c r="AG3486" s="59">
        <f>'Inventory Ref Sheet'!AD3486</f>
        <v>0</v>
      </c>
      <c r="AH3486" s="59">
        <f>'Inventory Ref Sheet'!AE3486</f>
        <v>0</v>
      </c>
      <c r="AI3486" s="100" t="str">
        <f ca="1">IF('Inventory Ref Sheet'!AG3486&gt;0,YEAR(TODAY())-'Inventory Ref Sheet'!AG3486,"")</f>
        <v/>
      </c>
      <c r="AJ3486" s="99"/>
      <c r="AK3486" s="60">
        <f>'Inventory Ref Sheet'!AJ3486</f>
        <v>0</v>
      </c>
      <c r="AL3486" s="99"/>
      <c r="AM3486" s="97" t="str">
        <f t="shared" si="182"/>
        <v/>
      </c>
    </row>
    <row r="3487" spans="10:39" x14ac:dyDescent="0.25">
      <c r="J3487" s="59">
        <f>'Inventory Ref Sheet'!AK3487</f>
        <v>0</v>
      </c>
      <c r="K3487" s="59">
        <f>'Inventory Ref Sheet'!AL3487</f>
        <v>0</v>
      </c>
      <c r="L3487" s="59">
        <f>'Inventory Ref Sheet'!AM3487</f>
        <v>0</v>
      </c>
      <c r="M3487" s="59">
        <f>'Inventory Ref Sheet'!AP3487</f>
        <v>0</v>
      </c>
      <c r="N3487" s="59">
        <f>'Inventory Ref Sheet'!AQ3487</f>
        <v>0</v>
      </c>
      <c r="O3487" s="100" t="str">
        <f ca="1">IF('Inventory Ref Sheet'!AS3487&gt;0,YEAR(TODAY())-'Inventory Ref Sheet'!AS3487,"")</f>
        <v/>
      </c>
      <c r="P3487" s="95">
        <f>'Inventory Ref Sheet'!AU3487</f>
        <v>0</v>
      </c>
      <c r="Q3487" s="60">
        <f>'Inventory Ref Sheet'!AV3487</f>
        <v>0</v>
      </c>
      <c r="R3487" s="61"/>
      <c r="S3487" s="100" t="str">
        <f t="shared" si="180"/>
        <v/>
      </c>
      <c r="T3487" s="59">
        <f>'Inventory Ref Sheet'!M3487</f>
        <v>0</v>
      </c>
      <c r="U3487" s="102">
        <f>'Inventory Ref Sheet'!N3487</f>
        <v>0</v>
      </c>
      <c r="V3487" s="59">
        <f>'Inventory Ref Sheet'!O3487</f>
        <v>0</v>
      </c>
      <c r="W3487" s="59">
        <f>'Inventory Ref Sheet'!R3487</f>
        <v>0</v>
      </c>
      <c r="X3487" s="59">
        <f>'Inventory Ref Sheet'!S3487</f>
        <v>0</v>
      </c>
      <c r="Y3487" s="100" t="str">
        <f ca="1">IF('Inventory Ref Sheet'!U3487&gt;0,YEAR(TODAY())-'Inventory Ref Sheet'!U3487,"")</f>
        <v/>
      </c>
      <c r="Z3487" s="95">
        <f>'Inventory Ref Sheet'!W3487</f>
        <v>0</v>
      </c>
      <c r="AA3487" s="60">
        <f>'Inventory Ref Sheet'!X3487</f>
        <v>0</v>
      </c>
      <c r="AB3487" s="61"/>
      <c r="AC3487" s="97" t="str">
        <f t="shared" si="181"/>
        <v/>
      </c>
      <c r="AD3487" s="59">
        <f>'Inventory Ref Sheet'!Y3487</f>
        <v>0</v>
      </c>
      <c r="AE3487" s="59">
        <f>'Inventory Ref Sheet'!Z3487</f>
        <v>0</v>
      </c>
      <c r="AF3487" s="102">
        <f>'Inventory Ref Sheet'!AA3487</f>
        <v>0</v>
      </c>
      <c r="AG3487" s="59">
        <f>'Inventory Ref Sheet'!AD3487</f>
        <v>0</v>
      </c>
      <c r="AH3487" s="59">
        <f>'Inventory Ref Sheet'!AE3487</f>
        <v>0</v>
      </c>
      <c r="AI3487" s="100" t="str">
        <f ca="1">IF('Inventory Ref Sheet'!AG3487&gt;0,YEAR(TODAY())-'Inventory Ref Sheet'!AG3487,"")</f>
        <v/>
      </c>
      <c r="AJ3487" s="99"/>
      <c r="AK3487" s="60">
        <f>'Inventory Ref Sheet'!AJ3487</f>
        <v>0</v>
      </c>
      <c r="AL3487" s="99"/>
      <c r="AM3487" s="97" t="str">
        <f t="shared" si="182"/>
        <v/>
      </c>
    </row>
    <row r="3488" spans="10:39" x14ac:dyDescent="0.25">
      <c r="J3488" s="59">
        <f>'Inventory Ref Sheet'!AK3488</f>
        <v>0</v>
      </c>
      <c r="K3488" s="59">
        <f>'Inventory Ref Sheet'!AL3488</f>
        <v>0</v>
      </c>
      <c r="L3488" s="59">
        <f>'Inventory Ref Sheet'!AM3488</f>
        <v>0</v>
      </c>
      <c r="M3488" s="59">
        <f>'Inventory Ref Sheet'!AP3488</f>
        <v>0</v>
      </c>
      <c r="N3488" s="59">
        <f>'Inventory Ref Sheet'!AQ3488</f>
        <v>0</v>
      </c>
      <c r="O3488" s="100" t="str">
        <f ca="1">IF('Inventory Ref Sheet'!AS3488&gt;0,YEAR(TODAY())-'Inventory Ref Sheet'!AS3488,"")</f>
        <v/>
      </c>
      <c r="P3488" s="95">
        <f>'Inventory Ref Sheet'!AU3488</f>
        <v>0</v>
      </c>
      <c r="Q3488" s="60">
        <f>'Inventory Ref Sheet'!AV3488</f>
        <v>0</v>
      </c>
      <c r="R3488" s="61"/>
      <c r="S3488" s="100" t="str">
        <f t="shared" si="180"/>
        <v/>
      </c>
      <c r="T3488" s="59">
        <f>'Inventory Ref Sheet'!M3488</f>
        <v>0</v>
      </c>
      <c r="U3488" s="102">
        <f>'Inventory Ref Sheet'!N3488</f>
        <v>0</v>
      </c>
      <c r="V3488" s="59">
        <f>'Inventory Ref Sheet'!O3488</f>
        <v>0</v>
      </c>
      <c r="W3488" s="59">
        <f>'Inventory Ref Sheet'!R3488</f>
        <v>0</v>
      </c>
      <c r="X3488" s="59">
        <f>'Inventory Ref Sheet'!S3488</f>
        <v>0</v>
      </c>
      <c r="Y3488" s="100" t="str">
        <f ca="1">IF('Inventory Ref Sheet'!U3488&gt;0,YEAR(TODAY())-'Inventory Ref Sheet'!U3488,"")</f>
        <v/>
      </c>
      <c r="Z3488" s="95">
        <f>'Inventory Ref Sheet'!W3488</f>
        <v>0</v>
      </c>
      <c r="AA3488" s="60">
        <f>'Inventory Ref Sheet'!X3488</f>
        <v>0</v>
      </c>
      <c r="AB3488" s="61"/>
      <c r="AC3488" s="97" t="str">
        <f t="shared" si="181"/>
        <v/>
      </c>
      <c r="AD3488" s="59">
        <f>'Inventory Ref Sheet'!Y3488</f>
        <v>0</v>
      </c>
      <c r="AE3488" s="59">
        <f>'Inventory Ref Sheet'!Z3488</f>
        <v>0</v>
      </c>
      <c r="AF3488" s="102">
        <f>'Inventory Ref Sheet'!AA3488</f>
        <v>0</v>
      </c>
      <c r="AG3488" s="59">
        <f>'Inventory Ref Sheet'!AD3488</f>
        <v>0</v>
      </c>
      <c r="AH3488" s="59">
        <f>'Inventory Ref Sheet'!AE3488</f>
        <v>0</v>
      </c>
      <c r="AI3488" s="100" t="str">
        <f ca="1">IF('Inventory Ref Sheet'!AG3488&gt;0,YEAR(TODAY())-'Inventory Ref Sheet'!AG3488,"")</f>
        <v/>
      </c>
      <c r="AJ3488" s="99"/>
      <c r="AK3488" s="60">
        <f>'Inventory Ref Sheet'!AJ3488</f>
        <v>0</v>
      </c>
      <c r="AL3488" s="99"/>
      <c r="AM3488" s="97" t="str">
        <f t="shared" si="182"/>
        <v/>
      </c>
    </row>
    <row r="3489" spans="10:39" x14ac:dyDescent="0.25">
      <c r="J3489" s="59">
        <f>'Inventory Ref Sheet'!AK3489</f>
        <v>0</v>
      </c>
      <c r="K3489" s="59">
        <f>'Inventory Ref Sheet'!AL3489</f>
        <v>0</v>
      </c>
      <c r="L3489" s="59">
        <f>'Inventory Ref Sheet'!AM3489</f>
        <v>0</v>
      </c>
      <c r="M3489" s="59">
        <f>'Inventory Ref Sheet'!AP3489</f>
        <v>0</v>
      </c>
      <c r="N3489" s="59">
        <f>'Inventory Ref Sheet'!AQ3489</f>
        <v>0</v>
      </c>
      <c r="O3489" s="100" t="str">
        <f ca="1">IF('Inventory Ref Sheet'!AS3489&gt;0,YEAR(TODAY())-'Inventory Ref Sheet'!AS3489,"")</f>
        <v/>
      </c>
      <c r="P3489" s="95">
        <f>'Inventory Ref Sheet'!AU3489</f>
        <v>0</v>
      </c>
      <c r="Q3489" s="60">
        <f>'Inventory Ref Sheet'!AV3489</f>
        <v>0</v>
      </c>
      <c r="R3489" s="61"/>
      <c r="S3489" s="100" t="str">
        <f t="shared" si="180"/>
        <v/>
      </c>
      <c r="T3489" s="59">
        <f>'Inventory Ref Sheet'!M3489</f>
        <v>0</v>
      </c>
      <c r="U3489" s="102">
        <f>'Inventory Ref Sheet'!N3489</f>
        <v>0</v>
      </c>
      <c r="V3489" s="59">
        <f>'Inventory Ref Sheet'!O3489</f>
        <v>0</v>
      </c>
      <c r="W3489" s="59">
        <f>'Inventory Ref Sheet'!R3489</f>
        <v>0</v>
      </c>
      <c r="X3489" s="59">
        <f>'Inventory Ref Sheet'!S3489</f>
        <v>0</v>
      </c>
      <c r="Y3489" s="100" t="str">
        <f ca="1">IF('Inventory Ref Sheet'!U3489&gt;0,YEAR(TODAY())-'Inventory Ref Sheet'!U3489,"")</f>
        <v/>
      </c>
      <c r="Z3489" s="95">
        <f>'Inventory Ref Sheet'!W3489</f>
        <v>0</v>
      </c>
      <c r="AA3489" s="60">
        <f>'Inventory Ref Sheet'!X3489</f>
        <v>0</v>
      </c>
      <c r="AB3489" s="61"/>
      <c r="AC3489" s="97" t="str">
        <f t="shared" si="181"/>
        <v/>
      </c>
      <c r="AD3489" s="59">
        <f>'Inventory Ref Sheet'!Y3489</f>
        <v>0</v>
      </c>
      <c r="AE3489" s="59">
        <f>'Inventory Ref Sheet'!Z3489</f>
        <v>0</v>
      </c>
      <c r="AF3489" s="102">
        <f>'Inventory Ref Sheet'!AA3489</f>
        <v>0</v>
      </c>
      <c r="AG3489" s="59">
        <f>'Inventory Ref Sheet'!AD3489</f>
        <v>0</v>
      </c>
      <c r="AH3489" s="59">
        <f>'Inventory Ref Sheet'!AE3489</f>
        <v>0</v>
      </c>
      <c r="AI3489" s="100" t="str">
        <f ca="1">IF('Inventory Ref Sheet'!AG3489&gt;0,YEAR(TODAY())-'Inventory Ref Sheet'!AG3489,"")</f>
        <v/>
      </c>
      <c r="AJ3489" s="99"/>
      <c r="AK3489" s="60">
        <f>'Inventory Ref Sheet'!AJ3489</f>
        <v>0</v>
      </c>
      <c r="AL3489" s="99"/>
      <c r="AM3489" s="97" t="str">
        <f t="shared" si="182"/>
        <v/>
      </c>
    </row>
    <row r="3490" spans="10:39" x14ac:dyDescent="0.25">
      <c r="J3490" s="59">
        <f>'Inventory Ref Sheet'!AK3490</f>
        <v>0</v>
      </c>
      <c r="K3490" s="59">
        <f>'Inventory Ref Sheet'!AL3490</f>
        <v>0</v>
      </c>
      <c r="L3490" s="59">
        <f>'Inventory Ref Sheet'!AM3490</f>
        <v>0</v>
      </c>
      <c r="M3490" s="59">
        <f>'Inventory Ref Sheet'!AP3490</f>
        <v>0</v>
      </c>
      <c r="N3490" s="59">
        <f>'Inventory Ref Sheet'!AQ3490</f>
        <v>0</v>
      </c>
      <c r="O3490" s="100" t="str">
        <f ca="1">IF('Inventory Ref Sheet'!AS3490&gt;0,YEAR(TODAY())-'Inventory Ref Sheet'!AS3490,"")</f>
        <v/>
      </c>
      <c r="P3490" s="95">
        <f>'Inventory Ref Sheet'!AU3490</f>
        <v>0</v>
      </c>
      <c r="Q3490" s="60">
        <f>'Inventory Ref Sheet'!AV3490</f>
        <v>0</v>
      </c>
      <c r="R3490" s="61"/>
      <c r="S3490" s="100" t="str">
        <f t="shared" si="180"/>
        <v/>
      </c>
      <c r="T3490" s="59">
        <f>'Inventory Ref Sheet'!M3490</f>
        <v>0</v>
      </c>
      <c r="U3490" s="102">
        <f>'Inventory Ref Sheet'!N3490</f>
        <v>0</v>
      </c>
      <c r="V3490" s="59">
        <f>'Inventory Ref Sheet'!O3490</f>
        <v>0</v>
      </c>
      <c r="W3490" s="59">
        <f>'Inventory Ref Sheet'!R3490</f>
        <v>0</v>
      </c>
      <c r="X3490" s="59">
        <f>'Inventory Ref Sheet'!S3490</f>
        <v>0</v>
      </c>
      <c r="Y3490" s="100" t="str">
        <f ca="1">IF('Inventory Ref Sheet'!U3490&gt;0,YEAR(TODAY())-'Inventory Ref Sheet'!U3490,"")</f>
        <v/>
      </c>
      <c r="Z3490" s="95">
        <f>'Inventory Ref Sheet'!W3490</f>
        <v>0</v>
      </c>
      <c r="AA3490" s="60">
        <f>'Inventory Ref Sheet'!X3490</f>
        <v>0</v>
      </c>
      <c r="AB3490" s="61"/>
      <c r="AC3490" s="97" t="str">
        <f t="shared" si="181"/>
        <v/>
      </c>
      <c r="AD3490" s="59">
        <f>'Inventory Ref Sheet'!Y3490</f>
        <v>0</v>
      </c>
      <c r="AE3490" s="59">
        <f>'Inventory Ref Sheet'!Z3490</f>
        <v>0</v>
      </c>
      <c r="AF3490" s="102">
        <f>'Inventory Ref Sheet'!AA3490</f>
        <v>0</v>
      </c>
      <c r="AG3490" s="59">
        <f>'Inventory Ref Sheet'!AD3490</f>
        <v>0</v>
      </c>
      <c r="AH3490" s="59">
        <f>'Inventory Ref Sheet'!AE3490</f>
        <v>0</v>
      </c>
      <c r="AI3490" s="100" t="str">
        <f ca="1">IF('Inventory Ref Sheet'!AG3490&gt;0,YEAR(TODAY())-'Inventory Ref Sheet'!AG3490,"")</f>
        <v/>
      </c>
      <c r="AJ3490" s="99"/>
      <c r="AK3490" s="60">
        <f>'Inventory Ref Sheet'!AJ3490</f>
        <v>0</v>
      </c>
      <c r="AL3490" s="99"/>
      <c r="AM3490" s="97" t="str">
        <f t="shared" si="182"/>
        <v/>
      </c>
    </row>
    <row r="3491" spans="10:39" x14ac:dyDescent="0.25">
      <c r="J3491" s="59">
        <f>'Inventory Ref Sheet'!AK3491</f>
        <v>0</v>
      </c>
      <c r="K3491" s="59">
        <f>'Inventory Ref Sheet'!AL3491</f>
        <v>0</v>
      </c>
      <c r="L3491" s="59">
        <f>'Inventory Ref Sheet'!AM3491</f>
        <v>0</v>
      </c>
      <c r="M3491" s="59">
        <f>'Inventory Ref Sheet'!AP3491</f>
        <v>0</v>
      </c>
      <c r="N3491" s="59">
        <f>'Inventory Ref Sheet'!AQ3491</f>
        <v>0</v>
      </c>
      <c r="O3491" s="100" t="str">
        <f ca="1">IF('Inventory Ref Sheet'!AS3491&gt;0,YEAR(TODAY())-'Inventory Ref Sheet'!AS3491,"")</f>
        <v/>
      </c>
      <c r="P3491" s="95">
        <f>'Inventory Ref Sheet'!AU3491</f>
        <v>0</v>
      </c>
      <c r="Q3491" s="60">
        <f>'Inventory Ref Sheet'!AV3491</f>
        <v>0</v>
      </c>
      <c r="R3491" s="61"/>
      <c r="S3491" s="100" t="str">
        <f t="shared" si="180"/>
        <v/>
      </c>
      <c r="T3491" s="59">
        <f>'Inventory Ref Sheet'!M3491</f>
        <v>0</v>
      </c>
      <c r="U3491" s="102">
        <f>'Inventory Ref Sheet'!N3491</f>
        <v>0</v>
      </c>
      <c r="V3491" s="59">
        <f>'Inventory Ref Sheet'!O3491</f>
        <v>0</v>
      </c>
      <c r="W3491" s="59">
        <f>'Inventory Ref Sheet'!R3491</f>
        <v>0</v>
      </c>
      <c r="X3491" s="59">
        <f>'Inventory Ref Sheet'!S3491</f>
        <v>0</v>
      </c>
      <c r="Y3491" s="100" t="str">
        <f ca="1">IF('Inventory Ref Sheet'!U3491&gt;0,YEAR(TODAY())-'Inventory Ref Sheet'!U3491,"")</f>
        <v/>
      </c>
      <c r="Z3491" s="95">
        <f>'Inventory Ref Sheet'!W3491</f>
        <v>0</v>
      </c>
      <c r="AA3491" s="60">
        <f>'Inventory Ref Sheet'!X3491</f>
        <v>0</v>
      </c>
      <c r="AB3491" s="61"/>
      <c r="AC3491" s="97" t="str">
        <f t="shared" si="181"/>
        <v/>
      </c>
      <c r="AD3491" s="59">
        <f>'Inventory Ref Sheet'!Y3491</f>
        <v>0</v>
      </c>
      <c r="AE3491" s="59">
        <f>'Inventory Ref Sheet'!Z3491</f>
        <v>0</v>
      </c>
      <c r="AF3491" s="102">
        <f>'Inventory Ref Sheet'!AA3491</f>
        <v>0</v>
      </c>
      <c r="AG3491" s="59">
        <f>'Inventory Ref Sheet'!AD3491</f>
        <v>0</v>
      </c>
      <c r="AH3491" s="59">
        <f>'Inventory Ref Sheet'!AE3491</f>
        <v>0</v>
      </c>
      <c r="AI3491" s="100" t="str">
        <f ca="1">IF('Inventory Ref Sheet'!AG3491&gt;0,YEAR(TODAY())-'Inventory Ref Sheet'!AG3491,"")</f>
        <v/>
      </c>
      <c r="AJ3491" s="99"/>
      <c r="AK3491" s="60">
        <f>'Inventory Ref Sheet'!AJ3491</f>
        <v>0</v>
      </c>
      <c r="AL3491" s="99"/>
      <c r="AM3491" s="97" t="str">
        <f t="shared" si="182"/>
        <v/>
      </c>
    </row>
    <row r="3492" spans="10:39" x14ac:dyDescent="0.25">
      <c r="J3492" s="59">
        <f>'Inventory Ref Sheet'!AK3492</f>
        <v>0</v>
      </c>
      <c r="K3492" s="59">
        <f>'Inventory Ref Sheet'!AL3492</f>
        <v>0</v>
      </c>
      <c r="L3492" s="59">
        <f>'Inventory Ref Sheet'!AM3492</f>
        <v>0</v>
      </c>
      <c r="M3492" s="59">
        <f>'Inventory Ref Sheet'!AP3492</f>
        <v>0</v>
      </c>
      <c r="N3492" s="59">
        <f>'Inventory Ref Sheet'!AQ3492</f>
        <v>0</v>
      </c>
      <c r="O3492" s="100" t="str">
        <f ca="1">IF('Inventory Ref Sheet'!AS3492&gt;0,YEAR(TODAY())-'Inventory Ref Sheet'!AS3492,"")</f>
        <v/>
      </c>
      <c r="P3492" s="95">
        <f>'Inventory Ref Sheet'!AU3492</f>
        <v>0</v>
      </c>
      <c r="Q3492" s="60">
        <f>'Inventory Ref Sheet'!AV3492</f>
        <v>0</v>
      </c>
      <c r="R3492" s="61"/>
      <c r="S3492" s="100" t="str">
        <f t="shared" si="180"/>
        <v/>
      </c>
      <c r="T3492" s="59">
        <f>'Inventory Ref Sheet'!M3492</f>
        <v>0</v>
      </c>
      <c r="U3492" s="102">
        <f>'Inventory Ref Sheet'!N3492</f>
        <v>0</v>
      </c>
      <c r="V3492" s="59">
        <f>'Inventory Ref Sheet'!O3492</f>
        <v>0</v>
      </c>
      <c r="W3492" s="59">
        <f>'Inventory Ref Sheet'!R3492</f>
        <v>0</v>
      </c>
      <c r="X3492" s="59">
        <f>'Inventory Ref Sheet'!S3492</f>
        <v>0</v>
      </c>
      <c r="Y3492" s="100" t="str">
        <f ca="1">IF('Inventory Ref Sheet'!U3492&gt;0,YEAR(TODAY())-'Inventory Ref Sheet'!U3492,"")</f>
        <v/>
      </c>
      <c r="Z3492" s="95">
        <f>'Inventory Ref Sheet'!W3492</f>
        <v>0</v>
      </c>
      <c r="AA3492" s="60">
        <f>'Inventory Ref Sheet'!X3492</f>
        <v>0</v>
      </c>
      <c r="AB3492" s="61"/>
      <c r="AC3492" s="97" t="str">
        <f t="shared" si="181"/>
        <v/>
      </c>
      <c r="AD3492" s="59">
        <f>'Inventory Ref Sheet'!Y3492</f>
        <v>0</v>
      </c>
      <c r="AE3492" s="59">
        <f>'Inventory Ref Sheet'!Z3492</f>
        <v>0</v>
      </c>
      <c r="AF3492" s="102">
        <f>'Inventory Ref Sheet'!AA3492</f>
        <v>0</v>
      </c>
      <c r="AG3492" s="59">
        <f>'Inventory Ref Sheet'!AD3492</f>
        <v>0</v>
      </c>
      <c r="AH3492" s="59">
        <f>'Inventory Ref Sheet'!AE3492</f>
        <v>0</v>
      </c>
      <c r="AI3492" s="100" t="str">
        <f ca="1">IF('Inventory Ref Sheet'!AG3492&gt;0,YEAR(TODAY())-'Inventory Ref Sheet'!AG3492,"")</f>
        <v/>
      </c>
      <c r="AJ3492" s="99"/>
      <c r="AK3492" s="60">
        <f>'Inventory Ref Sheet'!AJ3492</f>
        <v>0</v>
      </c>
      <c r="AL3492" s="99"/>
      <c r="AM3492" s="97" t="str">
        <f t="shared" si="182"/>
        <v/>
      </c>
    </row>
    <row r="3493" spans="10:39" x14ac:dyDescent="0.25">
      <c r="J3493" s="59">
        <f>'Inventory Ref Sheet'!AK3493</f>
        <v>0</v>
      </c>
      <c r="K3493" s="59">
        <f>'Inventory Ref Sheet'!AL3493</f>
        <v>0</v>
      </c>
      <c r="L3493" s="59">
        <f>'Inventory Ref Sheet'!AM3493</f>
        <v>0</v>
      </c>
      <c r="M3493" s="59">
        <f>'Inventory Ref Sheet'!AP3493</f>
        <v>0</v>
      </c>
      <c r="N3493" s="59">
        <f>'Inventory Ref Sheet'!AQ3493</f>
        <v>0</v>
      </c>
      <c r="O3493" s="100" t="str">
        <f ca="1">IF('Inventory Ref Sheet'!AS3493&gt;0,YEAR(TODAY())-'Inventory Ref Sheet'!AS3493,"")</f>
        <v/>
      </c>
      <c r="P3493" s="95">
        <f>'Inventory Ref Sheet'!AU3493</f>
        <v>0</v>
      </c>
      <c r="Q3493" s="60">
        <f>'Inventory Ref Sheet'!AV3493</f>
        <v>0</v>
      </c>
      <c r="R3493" s="61"/>
      <c r="S3493" s="100" t="str">
        <f t="shared" si="180"/>
        <v/>
      </c>
      <c r="T3493" s="59">
        <f>'Inventory Ref Sheet'!M3493</f>
        <v>0</v>
      </c>
      <c r="U3493" s="102">
        <f>'Inventory Ref Sheet'!N3493</f>
        <v>0</v>
      </c>
      <c r="V3493" s="59">
        <f>'Inventory Ref Sheet'!O3493</f>
        <v>0</v>
      </c>
      <c r="W3493" s="59">
        <f>'Inventory Ref Sheet'!R3493</f>
        <v>0</v>
      </c>
      <c r="X3493" s="59">
        <f>'Inventory Ref Sheet'!S3493</f>
        <v>0</v>
      </c>
      <c r="Y3493" s="100" t="str">
        <f ca="1">IF('Inventory Ref Sheet'!U3493&gt;0,YEAR(TODAY())-'Inventory Ref Sheet'!U3493,"")</f>
        <v/>
      </c>
      <c r="Z3493" s="95">
        <f>'Inventory Ref Sheet'!W3493</f>
        <v>0</v>
      </c>
      <c r="AA3493" s="60">
        <f>'Inventory Ref Sheet'!X3493</f>
        <v>0</v>
      </c>
      <c r="AB3493" s="61"/>
      <c r="AC3493" s="97" t="str">
        <f t="shared" si="181"/>
        <v/>
      </c>
      <c r="AD3493" s="59">
        <f>'Inventory Ref Sheet'!Y3493</f>
        <v>0</v>
      </c>
      <c r="AE3493" s="59">
        <f>'Inventory Ref Sheet'!Z3493</f>
        <v>0</v>
      </c>
      <c r="AF3493" s="102">
        <f>'Inventory Ref Sheet'!AA3493</f>
        <v>0</v>
      </c>
      <c r="AG3493" s="59">
        <f>'Inventory Ref Sheet'!AD3493</f>
        <v>0</v>
      </c>
      <c r="AH3493" s="59">
        <f>'Inventory Ref Sheet'!AE3493</f>
        <v>0</v>
      </c>
      <c r="AI3493" s="100" t="str">
        <f ca="1">IF('Inventory Ref Sheet'!AG3493&gt;0,YEAR(TODAY())-'Inventory Ref Sheet'!AG3493,"")</f>
        <v/>
      </c>
      <c r="AJ3493" s="99"/>
      <c r="AK3493" s="60">
        <f>'Inventory Ref Sheet'!AJ3493</f>
        <v>0</v>
      </c>
      <c r="AL3493" s="99"/>
      <c r="AM3493" s="97" t="str">
        <f t="shared" si="182"/>
        <v/>
      </c>
    </row>
    <row r="3494" spans="10:39" x14ac:dyDescent="0.25">
      <c r="J3494" s="59">
        <f>'Inventory Ref Sheet'!AK3494</f>
        <v>0</v>
      </c>
      <c r="K3494" s="59">
        <f>'Inventory Ref Sheet'!AL3494</f>
        <v>0</v>
      </c>
      <c r="L3494" s="59">
        <f>'Inventory Ref Sheet'!AM3494</f>
        <v>0</v>
      </c>
      <c r="M3494" s="59">
        <f>'Inventory Ref Sheet'!AP3494</f>
        <v>0</v>
      </c>
      <c r="N3494" s="59">
        <f>'Inventory Ref Sheet'!AQ3494</f>
        <v>0</v>
      </c>
      <c r="O3494" s="100" t="str">
        <f ca="1">IF('Inventory Ref Sheet'!AS3494&gt;0,YEAR(TODAY())-'Inventory Ref Sheet'!AS3494,"")</f>
        <v/>
      </c>
      <c r="P3494" s="95">
        <f>'Inventory Ref Sheet'!AU3494</f>
        <v>0</v>
      </c>
      <c r="Q3494" s="60">
        <f>'Inventory Ref Sheet'!AV3494</f>
        <v>0</v>
      </c>
      <c r="R3494" s="61"/>
      <c r="S3494" s="100" t="str">
        <f t="shared" si="180"/>
        <v/>
      </c>
      <c r="T3494" s="59">
        <f>'Inventory Ref Sheet'!M3494</f>
        <v>0</v>
      </c>
      <c r="U3494" s="102">
        <f>'Inventory Ref Sheet'!N3494</f>
        <v>0</v>
      </c>
      <c r="V3494" s="59">
        <f>'Inventory Ref Sheet'!O3494</f>
        <v>0</v>
      </c>
      <c r="W3494" s="59">
        <f>'Inventory Ref Sheet'!R3494</f>
        <v>0</v>
      </c>
      <c r="X3494" s="59">
        <f>'Inventory Ref Sheet'!S3494</f>
        <v>0</v>
      </c>
      <c r="Y3494" s="100" t="str">
        <f ca="1">IF('Inventory Ref Sheet'!U3494&gt;0,YEAR(TODAY())-'Inventory Ref Sheet'!U3494,"")</f>
        <v/>
      </c>
      <c r="Z3494" s="95">
        <f>'Inventory Ref Sheet'!W3494</f>
        <v>0</v>
      </c>
      <c r="AA3494" s="60">
        <f>'Inventory Ref Sheet'!X3494</f>
        <v>0</v>
      </c>
      <c r="AB3494" s="61"/>
      <c r="AC3494" s="97" t="str">
        <f t="shared" si="181"/>
        <v/>
      </c>
      <c r="AD3494" s="59">
        <f>'Inventory Ref Sheet'!Y3494</f>
        <v>0</v>
      </c>
      <c r="AE3494" s="59">
        <f>'Inventory Ref Sheet'!Z3494</f>
        <v>0</v>
      </c>
      <c r="AF3494" s="102">
        <f>'Inventory Ref Sheet'!AA3494</f>
        <v>0</v>
      </c>
      <c r="AG3494" s="59">
        <f>'Inventory Ref Sheet'!AD3494</f>
        <v>0</v>
      </c>
      <c r="AH3494" s="59">
        <f>'Inventory Ref Sheet'!AE3494</f>
        <v>0</v>
      </c>
      <c r="AI3494" s="100" t="str">
        <f ca="1">IF('Inventory Ref Sheet'!AG3494&gt;0,YEAR(TODAY())-'Inventory Ref Sheet'!AG3494,"")</f>
        <v/>
      </c>
      <c r="AJ3494" s="99"/>
      <c r="AK3494" s="60">
        <f>'Inventory Ref Sheet'!AJ3494</f>
        <v>0</v>
      </c>
      <c r="AL3494" s="99"/>
      <c r="AM3494" s="97" t="str">
        <f t="shared" si="182"/>
        <v/>
      </c>
    </row>
    <row r="3495" spans="10:39" x14ac:dyDescent="0.25">
      <c r="J3495" s="59">
        <f>'Inventory Ref Sheet'!AK3495</f>
        <v>0</v>
      </c>
      <c r="K3495" s="59">
        <f>'Inventory Ref Sheet'!AL3495</f>
        <v>0</v>
      </c>
      <c r="L3495" s="59">
        <f>'Inventory Ref Sheet'!AM3495</f>
        <v>0</v>
      </c>
      <c r="M3495" s="59">
        <f>'Inventory Ref Sheet'!AP3495</f>
        <v>0</v>
      </c>
      <c r="N3495" s="59">
        <f>'Inventory Ref Sheet'!AQ3495</f>
        <v>0</v>
      </c>
      <c r="O3495" s="100" t="str">
        <f ca="1">IF('Inventory Ref Sheet'!AS3495&gt;0,YEAR(TODAY())-'Inventory Ref Sheet'!AS3495,"")</f>
        <v/>
      </c>
      <c r="P3495" s="95">
        <f>'Inventory Ref Sheet'!AU3495</f>
        <v>0</v>
      </c>
      <c r="Q3495" s="60">
        <f>'Inventory Ref Sheet'!AV3495</f>
        <v>0</v>
      </c>
      <c r="R3495" s="61"/>
      <c r="S3495" s="100" t="str">
        <f t="shared" si="180"/>
        <v/>
      </c>
      <c r="T3495" s="59">
        <f>'Inventory Ref Sheet'!M3495</f>
        <v>0</v>
      </c>
      <c r="U3495" s="102">
        <f>'Inventory Ref Sheet'!N3495</f>
        <v>0</v>
      </c>
      <c r="V3495" s="59">
        <f>'Inventory Ref Sheet'!O3495</f>
        <v>0</v>
      </c>
      <c r="W3495" s="59">
        <f>'Inventory Ref Sheet'!R3495</f>
        <v>0</v>
      </c>
      <c r="X3495" s="59">
        <f>'Inventory Ref Sheet'!S3495</f>
        <v>0</v>
      </c>
      <c r="Y3495" s="100" t="str">
        <f ca="1">IF('Inventory Ref Sheet'!U3495&gt;0,YEAR(TODAY())-'Inventory Ref Sheet'!U3495,"")</f>
        <v/>
      </c>
      <c r="Z3495" s="95">
        <f>'Inventory Ref Sheet'!W3495</f>
        <v>0</v>
      </c>
      <c r="AA3495" s="60">
        <f>'Inventory Ref Sheet'!X3495</f>
        <v>0</v>
      </c>
      <c r="AB3495" s="61"/>
      <c r="AC3495" s="97" t="str">
        <f t="shared" si="181"/>
        <v/>
      </c>
      <c r="AD3495" s="59">
        <f>'Inventory Ref Sheet'!Y3495</f>
        <v>0</v>
      </c>
      <c r="AE3495" s="59">
        <f>'Inventory Ref Sheet'!Z3495</f>
        <v>0</v>
      </c>
      <c r="AF3495" s="102">
        <f>'Inventory Ref Sheet'!AA3495</f>
        <v>0</v>
      </c>
      <c r="AG3495" s="59">
        <f>'Inventory Ref Sheet'!AD3495</f>
        <v>0</v>
      </c>
      <c r="AH3495" s="59">
        <f>'Inventory Ref Sheet'!AE3495</f>
        <v>0</v>
      </c>
      <c r="AI3495" s="100" t="str">
        <f ca="1">IF('Inventory Ref Sheet'!AG3495&gt;0,YEAR(TODAY())-'Inventory Ref Sheet'!AG3495,"")</f>
        <v/>
      </c>
      <c r="AJ3495" s="99"/>
      <c r="AK3495" s="60">
        <f>'Inventory Ref Sheet'!AJ3495</f>
        <v>0</v>
      </c>
      <c r="AL3495" s="99"/>
      <c r="AM3495" s="97" t="str">
        <f t="shared" si="182"/>
        <v/>
      </c>
    </row>
    <row r="3496" spans="10:39" x14ac:dyDescent="0.25">
      <c r="J3496" s="59">
        <f>'Inventory Ref Sheet'!AK3496</f>
        <v>0</v>
      </c>
      <c r="K3496" s="59">
        <f>'Inventory Ref Sheet'!AL3496</f>
        <v>0</v>
      </c>
      <c r="L3496" s="59">
        <f>'Inventory Ref Sheet'!AM3496</f>
        <v>0</v>
      </c>
      <c r="M3496" s="59">
        <f>'Inventory Ref Sheet'!AP3496</f>
        <v>0</v>
      </c>
      <c r="N3496" s="59">
        <f>'Inventory Ref Sheet'!AQ3496</f>
        <v>0</v>
      </c>
      <c r="O3496" s="100" t="str">
        <f ca="1">IF('Inventory Ref Sheet'!AS3496&gt;0,YEAR(TODAY())-'Inventory Ref Sheet'!AS3496,"")</f>
        <v/>
      </c>
      <c r="P3496" s="95">
        <f>'Inventory Ref Sheet'!AU3496</f>
        <v>0</v>
      </c>
      <c r="Q3496" s="60">
        <f>'Inventory Ref Sheet'!AV3496</f>
        <v>0</v>
      </c>
      <c r="R3496" s="61"/>
      <c r="S3496" s="100" t="str">
        <f t="shared" si="180"/>
        <v/>
      </c>
      <c r="T3496" s="59">
        <f>'Inventory Ref Sheet'!M3496</f>
        <v>0</v>
      </c>
      <c r="U3496" s="102">
        <f>'Inventory Ref Sheet'!N3496</f>
        <v>0</v>
      </c>
      <c r="V3496" s="59">
        <f>'Inventory Ref Sheet'!O3496</f>
        <v>0</v>
      </c>
      <c r="W3496" s="59">
        <f>'Inventory Ref Sheet'!R3496</f>
        <v>0</v>
      </c>
      <c r="X3496" s="59">
        <f>'Inventory Ref Sheet'!S3496</f>
        <v>0</v>
      </c>
      <c r="Y3496" s="100" t="str">
        <f ca="1">IF('Inventory Ref Sheet'!U3496&gt;0,YEAR(TODAY())-'Inventory Ref Sheet'!U3496,"")</f>
        <v/>
      </c>
      <c r="Z3496" s="95">
        <f>'Inventory Ref Sheet'!W3496</f>
        <v>0</v>
      </c>
      <c r="AA3496" s="60">
        <f>'Inventory Ref Sheet'!X3496</f>
        <v>0</v>
      </c>
      <c r="AB3496" s="61"/>
      <c r="AC3496" s="97" t="str">
        <f t="shared" si="181"/>
        <v/>
      </c>
      <c r="AD3496" s="59">
        <f>'Inventory Ref Sheet'!Y3496</f>
        <v>0</v>
      </c>
      <c r="AE3496" s="59">
        <f>'Inventory Ref Sheet'!Z3496</f>
        <v>0</v>
      </c>
      <c r="AF3496" s="102">
        <f>'Inventory Ref Sheet'!AA3496</f>
        <v>0</v>
      </c>
      <c r="AG3496" s="59">
        <f>'Inventory Ref Sheet'!AD3496</f>
        <v>0</v>
      </c>
      <c r="AH3496" s="59">
        <f>'Inventory Ref Sheet'!AE3496</f>
        <v>0</v>
      </c>
      <c r="AI3496" s="100" t="str">
        <f ca="1">IF('Inventory Ref Sheet'!AG3496&gt;0,YEAR(TODAY())-'Inventory Ref Sheet'!AG3496,"")</f>
        <v/>
      </c>
      <c r="AJ3496" s="99"/>
      <c r="AK3496" s="60">
        <f>'Inventory Ref Sheet'!AJ3496</f>
        <v>0</v>
      </c>
      <c r="AL3496" s="99"/>
      <c r="AM3496" s="97" t="str">
        <f t="shared" si="182"/>
        <v/>
      </c>
    </row>
    <row r="3497" spans="10:39" x14ac:dyDescent="0.25">
      <c r="J3497" s="59">
        <f>'Inventory Ref Sheet'!AK3497</f>
        <v>0</v>
      </c>
      <c r="K3497" s="59">
        <f>'Inventory Ref Sheet'!AL3497</f>
        <v>0</v>
      </c>
      <c r="L3497" s="59">
        <f>'Inventory Ref Sheet'!AM3497</f>
        <v>0</v>
      </c>
      <c r="M3497" s="59">
        <f>'Inventory Ref Sheet'!AP3497</f>
        <v>0</v>
      </c>
      <c r="N3497" s="59">
        <f>'Inventory Ref Sheet'!AQ3497</f>
        <v>0</v>
      </c>
      <c r="O3497" s="100" t="str">
        <f ca="1">IF('Inventory Ref Sheet'!AS3497&gt;0,YEAR(TODAY())-'Inventory Ref Sheet'!AS3497,"")</f>
        <v/>
      </c>
      <c r="P3497" s="95">
        <f>'Inventory Ref Sheet'!AU3497</f>
        <v>0</v>
      </c>
      <c r="Q3497" s="60">
        <f>'Inventory Ref Sheet'!AV3497</f>
        <v>0</v>
      </c>
      <c r="R3497" s="61"/>
      <c r="S3497" s="100" t="str">
        <f t="shared" si="180"/>
        <v/>
      </c>
      <c r="T3497" s="59">
        <f>'Inventory Ref Sheet'!M3497</f>
        <v>0</v>
      </c>
      <c r="U3497" s="102">
        <f>'Inventory Ref Sheet'!N3497</f>
        <v>0</v>
      </c>
      <c r="V3497" s="59">
        <f>'Inventory Ref Sheet'!O3497</f>
        <v>0</v>
      </c>
      <c r="W3497" s="59">
        <f>'Inventory Ref Sheet'!R3497</f>
        <v>0</v>
      </c>
      <c r="X3497" s="59">
        <f>'Inventory Ref Sheet'!S3497</f>
        <v>0</v>
      </c>
      <c r="Y3497" s="100" t="str">
        <f ca="1">IF('Inventory Ref Sheet'!U3497&gt;0,YEAR(TODAY())-'Inventory Ref Sheet'!U3497,"")</f>
        <v/>
      </c>
      <c r="Z3497" s="95">
        <f>'Inventory Ref Sheet'!W3497</f>
        <v>0</v>
      </c>
      <c r="AA3497" s="60">
        <f>'Inventory Ref Sheet'!X3497</f>
        <v>0</v>
      </c>
      <c r="AB3497" s="61"/>
      <c r="AC3497" s="97" t="str">
        <f t="shared" si="181"/>
        <v/>
      </c>
      <c r="AD3497" s="59">
        <f>'Inventory Ref Sheet'!Y3497</f>
        <v>0</v>
      </c>
      <c r="AE3497" s="59">
        <f>'Inventory Ref Sheet'!Z3497</f>
        <v>0</v>
      </c>
      <c r="AF3497" s="102">
        <f>'Inventory Ref Sheet'!AA3497</f>
        <v>0</v>
      </c>
      <c r="AG3497" s="59">
        <f>'Inventory Ref Sheet'!AD3497</f>
        <v>0</v>
      </c>
      <c r="AH3497" s="59">
        <f>'Inventory Ref Sheet'!AE3497</f>
        <v>0</v>
      </c>
      <c r="AI3497" s="100" t="str">
        <f ca="1">IF('Inventory Ref Sheet'!AG3497&gt;0,YEAR(TODAY())-'Inventory Ref Sheet'!AG3497,"")</f>
        <v/>
      </c>
      <c r="AJ3497" s="99"/>
      <c r="AK3497" s="60">
        <f>'Inventory Ref Sheet'!AJ3497</f>
        <v>0</v>
      </c>
      <c r="AL3497" s="99"/>
      <c r="AM3497" s="97" t="str">
        <f t="shared" si="182"/>
        <v/>
      </c>
    </row>
    <row r="3498" spans="10:39" x14ac:dyDescent="0.25">
      <c r="J3498" s="59">
        <f>'Inventory Ref Sheet'!AK3498</f>
        <v>0</v>
      </c>
      <c r="K3498" s="59">
        <f>'Inventory Ref Sheet'!AL3498</f>
        <v>0</v>
      </c>
      <c r="L3498" s="59">
        <f>'Inventory Ref Sheet'!AM3498</f>
        <v>0</v>
      </c>
      <c r="M3498" s="59">
        <f>'Inventory Ref Sheet'!AP3498</f>
        <v>0</v>
      </c>
      <c r="N3498" s="59">
        <f>'Inventory Ref Sheet'!AQ3498</f>
        <v>0</v>
      </c>
      <c r="O3498" s="100" t="str">
        <f ca="1">IF('Inventory Ref Sheet'!AS3498&gt;0,YEAR(TODAY())-'Inventory Ref Sheet'!AS3498,"")</f>
        <v/>
      </c>
      <c r="P3498" s="95">
        <f>'Inventory Ref Sheet'!AU3498</f>
        <v>0</v>
      </c>
      <c r="Q3498" s="60">
        <f>'Inventory Ref Sheet'!AV3498</f>
        <v>0</v>
      </c>
      <c r="R3498" s="61"/>
      <c r="S3498" s="100" t="str">
        <f t="shared" si="180"/>
        <v/>
      </c>
      <c r="T3498" s="59">
        <f>'Inventory Ref Sheet'!M3498</f>
        <v>0</v>
      </c>
      <c r="U3498" s="102">
        <f>'Inventory Ref Sheet'!N3498</f>
        <v>0</v>
      </c>
      <c r="V3498" s="59">
        <f>'Inventory Ref Sheet'!O3498</f>
        <v>0</v>
      </c>
      <c r="W3498" s="59">
        <f>'Inventory Ref Sheet'!R3498</f>
        <v>0</v>
      </c>
      <c r="X3498" s="59">
        <f>'Inventory Ref Sheet'!S3498</f>
        <v>0</v>
      </c>
      <c r="Y3498" s="100" t="str">
        <f ca="1">IF('Inventory Ref Sheet'!U3498&gt;0,YEAR(TODAY())-'Inventory Ref Sheet'!U3498,"")</f>
        <v/>
      </c>
      <c r="Z3498" s="95">
        <f>'Inventory Ref Sheet'!W3498</f>
        <v>0</v>
      </c>
      <c r="AA3498" s="60">
        <f>'Inventory Ref Sheet'!X3498</f>
        <v>0</v>
      </c>
      <c r="AB3498" s="61"/>
      <c r="AC3498" s="97" t="str">
        <f t="shared" si="181"/>
        <v/>
      </c>
      <c r="AD3498" s="59">
        <f>'Inventory Ref Sheet'!Y3498</f>
        <v>0</v>
      </c>
      <c r="AE3498" s="59">
        <f>'Inventory Ref Sheet'!Z3498</f>
        <v>0</v>
      </c>
      <c r="AF3498" s="102">
        <f>'Inventory Ref Sheet'!AA3498</f>
        <v>0</v>
      </c>
      <c r="AG3498" s="59">
        <f>'Inventory Ref Sheet'!AD3498</f>
        <v>0</v>
      </c>
      <c r="AH3498" s="59">
        <f>'Inventory Ref Sheet'!AE3498</f>
        <v>0</v>
      </c>
      <c r="AI3498" s="100" t="str">
        <f ca="1">IF('Inventory Ref Sheet'!AG3498&gt;0,YEAR(TODAY())-'Inventory Ref Sheet'!AG3498,"")</f>
        <v/>
      </c>
      <c r="AJ3498" s="99"/>
      <c r="AK3498" s="60">
        <f>'Inventory Ref Sheet'!AJ3498</f>
        <v>0</v>
      </c>
      <c r="AL3498" s="99"/>
      <c r="AM3498" s="97" t="str">
        <f t="shared" si="182"/>
        <v/>
      </c>
    </row>
    <row r="3499" spans="10:39" x14ac:dyDescent="0.25">
      <c r="J3499" s="59">
        <f>'Inventory Ref Sheet'!AK3499</f>
        <v>0</v>
      </c>
      <c r="K3499" s="59">
        <f>'Inventory Ref Sheet'!AL3499</f>
        <v>0</v>
      </c>
      <c r="L3499" s="59">
        <f>'Inventory Ref Sheet'!AM3499</f>
        <v>0</v>
      </c>
      <c r="M3499" s="59">
        <f>'Inventory Ref Sheet'!AP3499</f>
        <v>0</v>
      </c>
      <c r="N3499" s="59">
        <f>'Inventory Ref Sheet'!AQ3499</f>
        <v>0</v>
      </c>
      <c r="O3499" s="100" t="str">
        <f ca="1">IF('Inventory Ref Sheet'!AS3499&gt;0,YEAR(TODAY())-'Inventory Ref Sheet'!AS3499,"")</f>
        <v/>
      </c>
      <c r="P3499" s="95">
        <f>'Inventory Ref Sheet'!AU3499</f>
        <v>0</v>
      </c>
      <c r="Q3499" s="60">
        <f>'Inventory Ref Sheet'!AV3499</f>
        <v>0</v>
      </c>
      <c r="R3499" s="61"/>
      <c r="S3499" s="100" t="str">
        <f t="shared" si="180"/>
        <v/>
      </c>
      <c r="T3499" s="59">
        <f>'Inventory Ref Sheet'!M3499</f>
        <v>0</v>
      </c>
      <c r="U3499" s="102">
        <f>'Inventory Ref Sheet'!N3499</f>
        <v>0</v>
      </c>
      <c r="V3499" s="59">
        <f>'Inventory Ref Sheet'!O3499</f>
        <v>0</v>
      </c>
      <c r="W3499" s="59">
        <f>'Inventory Ref Sheet'!R3499</f>
        <v>0</v>
      </c>
      <c r="X3499" s="59">
        <f>'Inventory Ref Sheet'!S3499</f>
        <v>0</v>
      </c>
      <c r="Y3499" s="100" t="str">
        <f ca="1">IF('Inventory Ref Sheet'!U3499&gt;0,YEAR(TODAY())-'Inventory Ref Sheet'!U3499,"")</f>
        <v/>
      </c>
      <c r="Z3499" s="95">
        <f>'Inventory Ref Sheet'!W3499</f>
        <v>0</v>
      </c>
      <c r="AA3499" s="60">
        <f>'Inventory Ref Sheet'!X3499</f>
        <v>0</v>
      </c>
      <c r="AB3499" s="61"/>
      <c r="AC3499" s="97" t="str">
        <f t="shared" si="181"/>
        <v/>
      </c>
      <c r="AD3499" s="59">
        <f>'Inventory Ref Sheet'!Y3499</f>
        <v>0</v>
      </c>
      <c r="AE3499" s="59">
        <f>'Inventory Ref Sheet'!Z3499</f>
        <v>0</v>
      </c>
      <c r="AF3499" s="102">
        <f>'Inventory Ref Sheet'!AA3499</f>
        <v>0</v>
      </c>
      <c r="AG3499" s="59">
        <f>'Inventory Ref Sheet'!AD3499</f>
        <v>0</v>
      </c>
      <c r="AH3499" s="59">
        <f>'Inventory Ref Sheet'!AE3499</f>
        <v>0</v>
      </c>
      <c r="AI3499" s="100" t="str">
        <f ca="1">IF('Inventory Ref Sheet'!AG3499&gt;0,YEAR(TODAY())-'Inventory Ref Sheet'!AG3499,"")</f>
        <v/>
      </c>
      <c r="AJ3499" s="99"/>
      <c r="AK3499" s="60">
        <f>'Inventory Ref Sheet'!AJ3499</f>
        <v>0</v>
      </c>
      <c r="AL3499" s="99"/>
      <c r="AM3499" s="97" t="str">
        <f t="shared" si="182"/>
        <v/>
      </c>
    </row>
    <row r="3500" spans="10:39" x14ac:dyDescent="0.25">
      <c r="J3500" s="59">
        <f>'Inventory Ref Sheet'!AK3500</f>
        <v>0</v>
      </c>
      <c r="K3500" s="59">
        <f>'Inventory Ref Sheet'!AL3500</f>
        <v>0</v>
      </c>
      <c r="L3500" s="59">
        <f>'Inventory Ref Sheet'!AM3500</f>
        <v>0</v>
      </c>
      <c r="M3500" s="59">
        <f>'Inventory Ref Sheet'!AP3500</f>
        <v>0</v>
      </c>
      <c r="N3500" s="59">
        <f>'Inventory Ref Sheet'!AQ3500</f>
        <v>0</v>
      </c>
      <c r="O3500" s="100" t="str">
        <f ca="1">IF('Inventory Ref Sheet'!AS3500&gt;0,YEAR(TODAY())-'Inventory Ref Sheet'!AS3500,"")</f>
        <v/>
      </c>
      <c r="P3500" s="95">
        <f>'Inventory Ref Sheet'!AU3500</f>
        <v>0</v>
      </c>
      <c r="Q3500" s="60">
        <f>'Inventory Ref Sheet'!AV3500</f>
        <v>0</v>
      </c>
      <c r="R3500" s="61"/>
      <c r="S3500" s="100" t="str">
        <f t="shared" si="180"/>
        <v/>
      </c>
      <c r="T3500" s="59">
        <f>'Inventory Ref Sheet'!M3500</f>
        <v>0</v>
      </c>
      <c r="U3500" s="102">
        <f>'Inventory Ref Sheet'!N3500</f>
        <v>0</v>
      </c>
      <c r="V3500" s="59">
        <f>'Inventory Ref Sheet'!O3500</f>
        <v>0</v>
      </c>
      <c r="W3500" s="59">
        <f>'Inventory Ref Sheet'!R3500</f>
        <v>0</v>
      </c>
      <c r="X3500" s="59">
        <f>'Inventory Ref Sheet'!S3500</f>
        <v>0</v>
      </c>
      <c r="Y3500" s="100" t="str">
        <f ca="1">IF('Inventory Ref Sheet'!U3500&gt;0,YEAR(TODAY())-'Inventory Ref Sheet'!U3500,"")</f>
        <v/>
      </c>
      <c r="Z3500" s="95">
        <f>'Inventory Ref Sheet'!W3500</f>
        <v>0</v>
      </c>
      <c r="AA3500" s="60">
        <f>'Inventory Ref Sheet'!X3500</f>
        <v>0</v>
      </c>
      <c r="AB3500" s="61"/>
      <c r="AC3500" s="97" t="str">
        <f t="shared" si="181"/>
        <v/>
      </c>
      <c r="AD3500" s="59">
        <f>'Inventory Ref Sheet'!Y3500</f>
        <v>0</v>
      </c>
      <c r="AE3500" s="59">
        <f>'Inventory Ref Sheet'!Z3500</f>
        <v>0</v>
      </c>
      <c r="AF3500" s="102">
        <f>'Inventory Ref Sheet'!AA3500</f>
        <v>0</v>
      </c>
      <c r="AG3500" s="59">
        <f>'Inventory Ref Sheet'!AD3500</f>
        <v>0</v>
      </c>
      <c r="AH3500" s="59">
        <f>'Inventory Ref Sheet'!AE3500</f>
        <v>0</v>
      </c>
      <c r="AI3500" s="100" t="str">
        <f ca="1">IF('Inventory Ref Sheet'!AG3500&gt;0,YEAR(TODAY())-'Inventory Ref Sheet'!AG3500,"")</f>
        <v/>
      </c>
      <c r="AJ3500" s="99"/>
      <c r="AK3500" s="60">
        <f>'Inventory Ref Sheet'!AJ3500</f>
        <v>0</v>
      </c>
      <c r="AL3500" s="99"/>
      <c r="AM3500" s="97" t="str">
        <f t="shared" si="182"/>
        <v/>
      </c>
    </row>
    <row r="3501" spans="10:39" x14ac:dyDescent="0.25">
      <c r="O3501"/>
      <c r="R3501"/>
      <c r="S3501"/>
      <c r="U3501"/>
      <c r="Y3501"/>
      <c r="AB3501"/>
      <c r="AC3501"/>
      <c r="AF3501"/>
      <c r="AG3501"/>
      <c r="AI3501"/>
      <c r="AJ3501"/>
      <c r="AL3501"/>
      <c r="AM3501"/>
    </row>
    <row r="3502" spans="10:39" x14ac:dyDescent="0.25">
      <c r="O3502"/>
      <c r="R3502"/>
      <c r="S3502"/>
      <c r="U3502"/>
      <c r="Y3502"/>
      <c r="AB3502"/>
      <c r="AC3502"/>
      <c r="AF3502"/>
      <c r="AG3502"/>
      <c r="AI3502"/>
      <c r="AJ3502"/>
      <c r="AL3502"/>
      <c r="AM3502"/>
    </row>
    <row r="3503" spans="10:39" x14ac:dyDescent="0.25">
      <c r="O3503"/>
      <c r="R3503"/>
      <c r="S3503"/>
      <c r="U3503"/>
      <c r="Y3503"/>
      <c r="AB3503"/>
      <c r="AC3503"/>
      <c r="AF3503"/>
      <c r="AG3503"/>
      <c r="AI3503"/>
      <c r="AJ3503"/>
      <c r="AL3503"/>
      <c r="AM3503"/>
    </row>
    <row r="3504" spans="10:39" x14ac:dyDescent="0.25">
      <c r="O3504"/>
      <c r="R3504"/>
      <c r="S3504"/>
      <c r="U3504"/>
      <c r="Y3504"/>
      <c r="AB3504"/>
      <c r="AC3504"/>
      <c r="AF3504"/>
      <c r="AG3504"/>
      <c r="AI3504"/>
      <c r="AJ3504"/>
      <c r="AL3504"/>
      <c r="AM3504"/>
    </row>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sheetData>
  <sheetProtection formatCells="0" formatRows="0" insertRows="0"/>
  <mergeCells count="3">
    <mergeCell ref="A3:H3"/>
    <mergeCell ref="A15:H16"/>
    <mergeCell ref="A5:H12"/>
  </mergeCells>
  <conditionalFormatting sqref="T5:AC3500">
    <cfRule type="expression" dxfId="32" priority="28">
      <formula>ISTEXT($T5)</formula>
    </cfRule>
  </conditionalFormatting>
  <conditionalFormatting sqref="AD5:AM3500">
    <cfRule type="expression" dxfId="31" priority="27">
      <formula>ISTEXT($AD5)</formula>
    </cfRule>
  </conditionalFormatting>
  <conditionalFormatting sqref="AB5:AB3500">
    <cfRule type="expression" dxfId="30" priority="24">
      <formula>ISTEXT($T5)</formula>
    </cfRule>
  </conditionalFormatting>
  <conditionalFormatting sqref="AL5:AL3500 AJ5:AJ3500">
    <cfRule type="expression" dxfId="29" priority="20">
      <formula>ISTEXT($AD5)</formula>
    </cfRule>
  </conditionalFormatting>
  <conditionalFormatting sqref="R95:R3500">
    <cfRule type="expression" dxfId="28" priority="67">
      <formula>ISTEXT($J95)</formula>
    </cfRule>
  </conditionalFormatting>
  <conditionalFormatting sqref="J5:Q94 S5:S94 J95:S3500">
    <cfRule type="expression" dxfId="27" priority="68">
      <formula>ISTEXT($J5)</formula>
    </cfRule>
  </conditionalFormatting>
  <conditionalFormatting sqref="J5:Q94 S5:AM94 J95:AM3500">
    <cfRule type="cellIs" dxfId="26" priority="69" operator="equal">
      <formula>0</formula>
    </cfRule>
  </conditionalFormatting>
  <conditionalFormatting sqref="R5:R19">
    <cfRule type="expression" dxfId="25" priority="4">
      <formula>ISTEXT($J5)</formula>
    </cfRule>
  </conditionalFormatting>
  <conditionalFormatting sqref="R5:R19">
    <cfRule type="expression" dxfId="24" priority="5">
      <formula>ISTEXT($J5)</formula>
    </cfRule>
  </conditionalFormatting>
  <conditionalFormatting sqref="R5:R19">
    <cfRule type="cellIs" dxfId="23" priority="6" operator="equal">
      <formula>0</formula>
    </cfRule>
  </conditionalFormatting>
  <conditionalFormatting sqref="R20:R94">
    <cfRule type="expression" dxfId="22" priority="1">
      <formula>ISTEXT($J20)</formula>
    </cfRule>
  </conditionalFormatting>
  <conditionalFormatting sqref="R20:R94">
    <cfRule type="expression" dxfId="21" priority="2">
      <formula>ISTEXT($J20)</formula>
    </cfRule>
  </conditionalFormatting>
  <conditionalFormatting sqref="R20:R94">
    <cfRule type="cellIs" dxfId="20" priority="3" operator="equal">
      <formula>0</formula>
    </cfRule>
  </conditionalFormatting>
  <dataValidations count="1">
    <dataValidation type="list" allowBlank="1" showInputMessage="1" showErrorMessage="1" promptTitle="TERM Condition Scale" prompt="1 - Poor_x000a_2 - Marginal_x000a_3 - Adequate_x000a_4 - Good_x000a_5 - Excellent" sqref="AJ5:AJ3500 AJ5001:AJ1048576" xr:uid="{00000000-0002-0000-0500-000000000000}">
      <formula1>TERMScale</formula1>
    </dataValidation>
  </dataValidations>
  <pageMargins left="0.25" right="0.25" top="0.75" bottom="0.75" header="0.3" footer="0.3"/>
  <pageSetup scale="90" orientation="landscape" r:id="rId1"/>
  <headerFooter>
    <oddHeader>&amp;LFTA Transit Asset Management Guide for Small Providers&amp;R&amp;D &amp;T</oddHeader>
    <oddFooter>&amp;L&amp;A&amp;R&amp;P</oddFooter>
  </headerFooter>
  <colBreaks count="3" manualBreakCount="3">
    <brk id="9" max="3499" man="1"/>
    <brk id="19" max="1048575" man="1"/>
    <brk id="2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9" r:id="rId4" name="ButtonNextChp3">
              <controlPr defaultSize="0" print="0" autoFill="0" autoPict="0" macro="[0]!NextSheet">
                <anchor moveWithCells="1">
                  <from>
                    <xdr:col>7</xdr:col>
                    <xdr:colOff>800100</xdr:colOff>
                    <xdr:row>56</xdr:row>
                    <xdr:rowOff>38100</xdr:rowOff>
                  </from>
                  <to>
                    <xdr:col>8</xdr:col>
                    <xdr:colOff>600075</xdr:colOff>
                    <xdr:row>57</xdr:row>
                    <xdr:rowOff>95250</xdr:rowOff>
                  </to>
                </anchor>
              </controlPr>
            </control>
          </mc:Choice>
        </mc:AlternateContent>
        <mc:AlternateContent xmlns:mc="http://schemas.openxmlformats.org/markup-compatibility/2006">
          <mc:Choice Requires="x14">
            <control shapeId="12300" r:id="rId5" name="ButtonPrevChp3">
              <controlPr defaultSize="0" print="0" autoFill="0" autoPict="0" macro="[0]!PrevSheet">
                <anchor moveWithCells="1">
                  <from>
                    <xdr:col>0</xdr:col>
                    <xdr:colOff>304800</xdr:colOff>
                    <xdr:row>56</xdr:row>
                    <xdr:rowOff>38100</xdr:rowOff>
                  </from>
                  <to>
                    <xdr:col>1</xdr:col>
                    <xdr:colOff>428625</xdr:colOff>
                    <xdr:row>57</xdr:row>
                    <xdr:rowOff>95250</xdr:rowOff>
                  </to>
                </anchor>
              </controlPr>
            </control>
          </mc:Choice>
        </mc:AlternateContent>
        <mc:AlternateContent xmlns:mc="http://schemas.openxmlformats.org/markup-compatibility/2006">
          <mc:Choice Requires="x14">
            <control shapeId="12301" r:id="rId6" name="ButtonSaveChp3">
              <controlPr defaultSize="0" print="0" autoFill="0" autoPict="0" macro="[0]!SaveWorkbook">
                <anchor moveWithCells="1">
                  <from>
                    <xdr:col>3</xdr:col>
                    <xdr:colOff>238125</xdr:colOff>
                    <xdr:row>56</xdr:row>
                    <xdr:rowOff>38100</xdr:rowOff>
                  </from>
                  <to>
                    <xdr:col>4</xdr:col>
                    <xdr:colOff>600075</xdr:colOff>
                    <xdr:row>57</xdr:row>
                    <xdr:rowOff>95250</xdr:rowOff>
                  </to>
                </anchor>
              </controlPr>
            </control>
          </mc:Choice>
        </mc:AlternateContent>
        <mc:AlternateContent xmlns:mc="http://schemas.openxmlformats.org/markup-compatibility/2006">
          <mc:Choice Requires="x14">
            <control shapeId="12302" r:id="rId7" name="ButtonSummarizeCondition">
              <controlPr defaultSize="0" print="0" autoFill="0" autoPict="0" macro="[0]!SummarizeCondition">
                <anchor moveWithCells="1">
                  <from>
                    <xdr:col>7</xdr:col>
                    <xdr:colOff>695325</xdr:colOff>
                    <xdr:row>15</xdr:row>
                    <xdr:rowOff>38100</xdr:rowOff>
                  </from>
                  <to>
                    <xdr:col>8</xdr:col>
                    <xdr:colOff>571500</xdr:colOff>
                    <xdr:row>16</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1:F117"/>
  <sheetViews>
    <sheetView showGridLines="0" showRuler="0" showWhiteSpace="0" view="pageLayout" topLeftCell="A80" zoomScale="90" zoomScaleNormal="100" zoomScalePageLayoutView="90" workbookViewId="0"/>
  </sheetViews>
  <sheetFormatPr defaultColWidth="9.140625" defaultRowHeight="15" x14ac:dyDescent="0.25"/>
  <cols>
    <col min="1" max="2" width="18.140625" style="32" customWidth="1"/>
    <col min="3" max="3" width="23.5703125" style="32" customWidth="1"/>
    <col min="4" max="5" width="19.28515625" style="32" customWidth="1"/>
    <col min="6" max="16384" width="9.140625" style="32"/>
  </cols>
  <sheetData>
    <row r="1" spans="1:6" ht="18.75" customHeight="1" x14ac:dyDescent="0.25">
      <c r="A1" s="1" t="s">
        <v>181</v>
      </c>
      <c r="C1" s="311" t="s">
        <v>173</v>
      </c>
      <c r="D1" s="311"/>
      <c r="E1" s="311"/>
      <c r="F1" s="311"/>
    </row>
    <row r="2" spans="1:6" x14ac:dyDescent="0.25">
      <c r="C2" s="311"/>
      <c r="D2" s="311"/>
      <c r="E2" s="311"/>
      <c r="F2" s="311"/>
    </row>
    <row r="3" spans="1:6" ht="18.75" x14ac:dyDescent="0.3">
      <c r="A3" s="310" t="s">
        <v>308</v>
      </c>
      <c r="B3" s="310"/>
      <c r="C3" s="310"/>
      <c r="D3" s="310"/>
      <c r="E3" s="310"/>
      <c r="F3" s="310"/>
    </row>
    <row r="6" spans="1:6" ht="36" customHeight="1" x14ac:dyDescent="0.25">
      <c r="A6" s="312" t="s">
        <v>174</v>
      </c>
      <c r="B6" s="312"/>
      <c r="C6" s="312"/>
      <c r="D6" s="312"/>
      <c r="E6" s="312"/>
      <c r="F6" s="312"/>
    </row>
    <row r="7" spans="1:6" ht="15.75" thickBot="1" x14ac:dyDescent="0.3">
      <c r="A7" s="19"/>
    </row>
    <row r="8" spans="1:6" ht="15.75" thickBot="1" x14ac:dyDescent="0.3">
      <c r="A8" s="313" t="s">
        <v>89</v>
      </c>
      <c r="B8" s="315"/>
      <c r="C8" s="313" t="s">
        <v>90</v>
      </c>
      <c r="D8" s="314"/>
      <c r="E8" s="314"/>
      <c r="F8" s="315"/>
    </row>
    <row r="9" spans="1:6" ht="31.5" customHeight="1" thickBot="1" x14ac:dyDescent="0.3">
      <c r="A9" s="304" t="s">
        <v>154</v>
      </c>
      <c r="B9" s="305"/>
      <c r="C9" s="304" t="s">
        <v>153</v>
      </c>
      <c r="D9" s="306"/>
      <c r="E9" s="306"/>
      <c r="F9" s="305"/>
    </row>
    <row r="10" spans="1:6" ht="15.75" customHeight="1" thickBot="1" x14ac:dyDescent="0.3">
      <c r="A10" s="301" t="s">
        <v>517</v>
      </c>
      <c r="B10" s="302"/>
      <c r="C10" s="307" t="s">
        <v>518</v>
      </c>
      <c r="D10" s="308"/>
      <c r="E10" s="308"/>
      <c r="F10" s="309"/>
    </row>
    <row r="11" spans="1:6" customFormat="1" ht="15.75" customHeight="1" thickBot="1" x14ac:dyDescent="0.3">
      <c r="A11" s="301" t="s">
        <v>519</v>
      </c>
      <c r="B11" s="302"/>
      <c r="C11" s="301" t="s">
        <v>520</v>
      </c>
      <c r="D11" s="303"/>
      <c r="E11" s="303"/>
      <c r="F11" s="302"/>
    </row>
    <row r="12" spans="1:6" customFormat="1" ht="15.75" thickBot="1" x14ac:dyDescent="0.3">
      <c r="A12" s="301" t="s">
        <v>521</v>
      </c>
      <c r="B12" s="302"/>
      <c r="C12" s="301" t="s">
        <v>522</v>
      </c>
      <c r="D12" s="303"/>
      <c r="E12" s="303"/>
      <c r="F12" s="302"/>
    </row>
    <row r="13" spans="1:6" customFormat="1" ht="15.75" thickBot="1" x14ac:dyDescent="0.3">
      <c r="A13" s="301" t="s">
        <v>523</v>
      </c>
      <c r="B13" s="302"/>
      <c r="C13" s="301" t="s">
        <v>524</v>
      </c>
      <c r="D13" s="303"/>
      <c r="E13" s="303"/>
      <c r="F13" s="302"/>
    </row>
    <row r="14" spans="1:6" customFormat="1" ht="15.75" thickBot="1" x14ac:dyDescent="0.3">
      <c r="A14" s="301" t="s">
        <v>525</v>
      </c>
      <c r="B14" s="302"/>
      <c r="C14" s="301" t="s">
        <v>526</v>
      </c>
      <c r="D14" s="303"/>
      <c r="E14" s="303"/>
      <c r="F14" s="302"/>
    </row>
    <row r="15" spans="1:6" customFormat="1" x14ac:dyDescent="0.25">
      <c r="A15" s="216"/>
      <c r="B15" s="216"/>
      <c r="C15" s="216"/>
      <c r="D15" s="216"/>
      <c r="E15" s="216"/>
      <c r="F15" s="216"/>
    </row>
    <row r="16" spans="1:6" customFormat="1" x14ac:dyDescent="0.25">
      <c r="A16" s="216"/>
      <c r="B16" s="216"/>
      <c r="C16" s="216"/>
      <c r="D16" s="216"/>
      <c r="E16" s="216"/>
      <c r="F16" s="216"/>
    </row>
    <row r="17" spans="1:6" customFormat="1" x14ac:dyDescent="0.25">
      <c r="A17" s="216"/>
      <c r="B17" s="216"/>
      <c r="C17" s="216"/>
      <c r="D17" s="216"/>
      <c r="E17" s="216"/>
      <c r="F17" s="216"/>
    </row>
    <row r="18" spans="1:6" customFormat="1" x14ac:dyDescent="0.25">
      <c r="A18" s="216"/>
      <c r="B18" s="216"/>
      <c r="C18" s="216"/>
      <c r="D18" s="216"/>
      <c r="E18" s="216"/>
      <c r="F18" s="216"/>
    </row>
    <row r="19" spans="1:6" customFormat="1" x14ac:dyDescent="0.25"/>
    <row r="20" spans="1:6" x14ac:dyDescent="0.25">
      <c r="A20"/>
      <c r="B20"/>
      <c r="C20"/>
      <c r="D20"/>
      <c r="E20"/>
    </row>
    <row r="21" spans="1:6" customFormat="1" ht="46.5" customHeight="1" x14ac:dyDescent="0.25"/>
    <row r="22" spans="1:6" ht="12.75" customHeight="1" x14ac:dyDescent="0.25">
      <c r="A22"/>
      <c r="B22"/>
      <c r="C22"/>
      <c r="D22"/>
      <c r="E22"/>
    </row>
    <row r="23" spans="1:6" customFormat="1" ht="9.75" customHeight="1" x14ac:dyDescent="0.25"/>
    <row r="24" spans="1:6" customFormat="1" ht="33" customHeight="1" x14ac:dyDescent="0.25">
      <c r="A24" s="312" t="s">
        <v>314</v>
      </c>
      <c r="B24" s="312"/>
      <c r="C24" s="312"/>
      <c r="D24" s="312"/>
      <c r="E24" s="312"/>
      <c r="F24" s="312"/>
    </row>
    <row r="25" spans="1:6" ht="3.75" customHeight="1" thickBot="1" x14ac:dyDescent="0.3"/>
    <row r="26" spans="1:6" ht="90" customHeight="1" thickBot="1" x14ac:dyDescent="0.3">
      <c r="A26" s="260" t="s">
        <v>646</v>
      </c>
      <c r="B26" s="261"/>
      <c r="C26" s="261"/>
      <c r="D26" s="261"/>
      <c r="E26" s="261"/>
      <c r="F26" s="262"/>
    </row>
    <row r="27" spans="1:6" ht="9" customHeight="1" x14ac:dyDescent="0.25">
      <c r="A27"/>
      <c r="B27"/>
      <c r="C27"/>
      <c r="D27"/>
      <c r="E27"/>
    </row>
    <row r="28" spans="1:6" x14ac:dyDescent="0.25">
      <c r="A28"/>
      <c r="B28"/>
      <c r="C28"/>
      <c r="D28"/>
      <c r="E28"/>
    </row>
    <row r="29" spans="1:6" ht="16.5" customHeight="1" x14ac:dyDescent="0.25">
      <c r="A29"/>
      <c r="B29"/>
      <c r="C29"/>
      <c r="D29"/>
      <c r="E29"/>
    </row>
    <row r="30" spans="1:6" x14ac:dyDescent="0.25">
      <c r="A30"/>
      <c r="B30"/>
      <c r="C30"/>
      <c r="D30"/>
      <c r="E30"/>
    </row>
    <row r="31" spans="1:6" ht="18.75" x14ac:dyDescent="0.3">
      <c r="A31" s="243" t="s">
        <v>46</v>
      </c>
      <c r="B31" s="243"/>
      <c r="C31" s="243"/>
      <c r="D31" s="243"/>
      <c r="E31" s="243"/>
      <c r="F31" s="243"/>
    </row>
    <row r="32" spans="1:6" x14ac:dyDescent="0.25">
      <c r="A32" s="64"/>
      <c r="B32" s="64"/>
      <c r="C32" s="64"/>
      <c r="D32" s="64"/>
      <c r="E32" s="64"/>
      <c r="F32" s="70"/>
    </row>
    <row r="33" spans="1:6" ht="64.5" customHeight="1" x14ac:dyDescent="0.25">
      <c r="A33" s="324" t="s">
        <v>175</v>
      </c>
      <c r="B33" s="324"/>
      <c r="C33" s="324"/>
      <c r="D33" s="324"/>
      <c r="E33" s="324"/>
      <c r="F33" s="324"/>
    </row>
    <row r="34" spans="1:6" ht="15.75" thickBot="1" x14ac:dyDescent="0.3">
      <c r="A34" s="69"/>
      <c r="B34" s="70"/>
      <c r="C34" s="70"/>
      <c r="D34" s="70"/>
      <c r="E34" s="70"/>
      <c r="F34" s="70"/>
    </row>
    <row r="35" spans="1:6" ht="15.75" thickBot="1" x14ac:dyDescent="0.3">
      <c r="A35" s="317" t="s">
        <v>79</v>
      </c>
      <c r="B35" s="319"/>
      <c r="C35" s="317" t="s">
        <v>80</v>
      </c>
      <c r="D35" s="318"/>
      <c r="E35" s="318"/>
      <c r="F35" s="319"/>
    </row>
    <row r="36" spans="1:6" ht="15.75" customHeight="1" thickBot="1" x14ac:dyDescent="0.3">
      <c r="A36" s="320" t="s">
        <v>146</v>
      </c>
      <c r="B36" s="322"/>
      <c r="C36" s="320" t="s">
        <v>147</v>
      </c>
      <c r="D36" s="321"/>
      <c r="E36" s="321"/>
      <c r="F36" s="322"/>
    </row>
    <row r="37" spans="1:6" ht="15.75" customHeight="1" thickBot="1" x14ac:dyDescent="0.3">
      <c r="A37" s="288"/>
      <c r="B37" s="290"/>
      <c r="C37" s="288"/>
      <c r="D37" s="289"/>
      <c r="E37" s="289"/>
      <c r="F37" s="290"/>
    </row>
    <row r="38" spans="1:6" ht="15.75" thickBot="1" x14ac:dyDescent="0.3">
      <c r="A38" s="288"/>
      <c r="B38" s="290"/>
      <c r="C38" s="288"/>
      <c r="D38" s="289"/>
      <c r="E38" s="289"/>
      <c r="F38" s="290"/>
    </row>
    <row r="39" spans="1:6" ht="15.75" thickBot="1" x14ac:dyDescent="0.3">
      <c r="A39" s="288"/>
      <c r="B39" s="290"/>
      <c r="C39" s="288"/>
      <c r="D39" s="289"/>
      <c r="E39" s="289"/>
      <c r="F39" s="290"/>
    </row>
    <row r="40" spans="1:6" x14ac:dyDescent="0.25">
      <c r="A40" s="214"/>
      <c r="B40" s="214"/>
      <c r="C40" s="214"/>
      <c r="D40" s="214"/>
      <c r="E40" s="214"/>
      <c r="F40" s="214"/>
    </row>
    <row r="41" spans="1:6" x14ac:dyDescent="0.25">
      <c r="A41" s="214"/>
      <c r="B41" s="214"/>
      <c r="C41" s="214"/>
      <c r="D41" s="214"/>
      <c r="E41" s="214"/>
      <c r="F41" s="214"/>
    </row>
    <row r="42" spans="1:6" x14ac:dyDescent="0.25">
      <c r="A42" s="70"/>
      <c r="B42" s="70"/>
      <c r="C42" s="70"/>
      <c r="D42" s="70"/>
      <c r="E42" s="70"/>
      <c r="F42" s="70"/>
    </row>
    <row r="43" spans="1:6" x14ac:dyDescent="0.25">
      <c r="A43" s="70"/>
      <c r="B43" s="70"/>
      <c r="C43" s="70"/>
      <c r="D43" s="70"/>
      <c r="E43" s="70"/>
      <c r="F43" s="70"/>
    </row>
    <row r="44" spans="1:6" x14ac:dyDescent="0.25">
      <c r="A44" s="70"/>
      <c r="B44" s="70"/>
      <c r="C44" s="70"/>
      <c r="D44" s="70"/>
      <c r="E44" s="70"/>
      <c r="F44" s="70"/>
    </row>
    <row r="45" spans="1:6" x14ac:dyDescent="0.25">
      <c r="A45" s="70"/>
      <c r="B45" s="70"/>
      <c r="C45" s="70"/>
      <c r="D45" s="70"/>
      <c r="E45" s="70"/>
      <c r="F45" s="70"/>
    </row>
    <row r="46" spans="1:6" x14ac:dyDescent="0.25">
      <c r="A46" s="70"/>
      <c r="B46" s="70"/>
      <c r="C46" s="70"/>
      <c r="D46" s="70"/>
      <c r="E46" s="70"/>
      <c r="F46" s="70"/>
    </row>
    <row r="47" spans="1:6" ht="50.25" customHeight="1" x14ac:dyDescent="0.25">
      <c r="A47" s="268" t="s">
        <v>315</v>
      </c>
      <c r="B47" s="268"/>
      <c r="C47" s="268"/>
      <c r="D47" s="268"/>
      <c r="E47" s="268"/>
      <c r="F47" s="268"/>
    </row>
    <row r="48" spans="1:6" ht="15.75" thickBot="1" x14ac:dyDescent="0.3">
      <c r="A48" s="69"/>
      <c r="B48" s="70"/>
      <c r="C48" s="70"/>
      <c r="D48" s="70"/>
      <c r="E48" s="70"/>
      <c r="F48" s="70"/>
    </row>
    <row r="49" spans="1:6" ht="15.75" thickBot="1" x14ac:dyDescent="0.3">
      <c r="A49" s="68" t="s">
        <v>116</v>
      </c>
      <c r="B49" s="68" t="s">
        <v>6</v>
      </c>
      <c r="C49" s="68" t="s">
        <v>81</v>
      </c>
      <c r="D49" s="68" t="s">
        <v>84</v>
      </c>
      <c r="E49" s="68" t="s">
        <v>86</v>
      </c>
      <c r="F49" s="68" t="s">
        <v>85</v>
      </c>
    </row>
    <row r="50" spans="1:6" ht="15.75" thickBot="1" x14ac:dyDescent="0.3">
      <c r="A50" s="71" t="s">
        <v>192</v>
      </c>
      <c r="B50" s="71" t="s">
        <v>257</v>
      </c>
      <c r="C50" s="71" t="s">
        <v>149</v>
      </c>
      <c r="D50" s="71" t="s">
        <v>150</v>
      </c>
      <c r="E50" s="71">
        <v>3</v>
      </c>
      <c r="F50" s="72">
        <v>1000</v>
      </c>
    </row>
    <row r="51" spans="1:6" ht="15.75" thickBot="1" x14ac:dyDescent="0.3">
      <c r="A51" s="54"/>
      <c r="B51" s="54"/>
      <c r="C51" s="54"/>
      <c r="D51" s="54"/>
      <c r="E51" s="54"/>
      <c r="F51" s="200"/>
    </row>
    <row r="52" spans="1:6" ht="15.75" thickBot="1" x14ac:dyDescent="0.3">
      <c r="A52" s="54"/>
      <c r="B52" s="54"/>
      <c r="C52" s="54"/>
      <c r="D52" s="54"/>
      <c r="E52" s="54"/>
      <c r="F52" s="200"/>
    </row>
    <row r="53" spans="1:6" ht="15.75" thickBot="1" x14ac:dyDescent="0.3">
      <c r="A53" s="54"/>
      <c r="B53" s="54"/>
      <c r="C53" s="54"/>
      <c r="D53" s="54"/>
      <c r="E53" s="54"/>
      <c r="F53" s="200"/>
    </row>
    <row r="54" spans="1:6" ht="15.75" thickBot="1" x14ac:dyDescent="0.3">
      <c r="A54" s="54"/>
      <c r="B54" s="54"/>
      <c r="C54" s="54"/>
      <c r="D54" s="54"/>
      <c r="E54" s="54"/>
      <c r="F54" s="200"/>
    </row>
    <row r="55" spans="1:6" x14ac:dyDescent="0.25">
      <c r="A55" s="214"/>
      <c r="B55" s="214"/>
      <c r="C55" s="214"/>
      <c r="D55" s="214"/>
      <c r="E55" s="214"/>
      <c r="F55" s="217"/>
    </row>
    <row r="56" spans="1:6" x14ac:dyDescent="0.25">
      <c r="A56" s="214"/>
      <c r="B56" s="214"/>
      <c r="C56" s="214"/>
      <c r="D56" s="214"/>
      <c r="E56" s="214"/>
      <c r="F56" s="217"/>
    </row>
    <row r="57" spans="1:6" x14ac:dyDescent="0.25">
      <c r="A57" s="214"/>
      <c r="B57" s="214"/>
      <c r="C57" s="214"/>
      <c r="D57" s="214"/>
      <c r="E57" s="214"/>
      <c r="F57" s="217"/>
    </row>
    <row r="58" spans="1:6" x14ac:dyDescent="0.25">
      <c r="A58" s="214"/>
      <c r="B58" s="214"/>
      <c r="C58" s="214"/>
      <c r="D58" s="214"/>
      <c r="E58" s="214"/>
      <c r="F58" s="217"/>
    </row>
    <row r="59" spans="1:6" ht="31.5" customHeight="1" x14ac:dyDescent="0.25">
      <c r="A59" s="70"/>
      <c r="B59" s="70"/>
      <c r="C59" s="70"/>
      <c r="D59" s="70"/>
      <c r="E59" s="70"/>
      <c r="F59" s="70"/>
    </row>
    <row r="60" spans="1:6" x14ac:dyDescent="0.25">
      <c r="A60" s="70"/>
      <c r="B60" s="70"/>
      <c r="C60" s="70"/>
      <c r="D60" s="70"/>
      <c r="E60" s="70"/>
      <c r="F60" s="70"/>
    </row>
    <row r="61" spans="1:6" x14ac:dyDescent="0.25">
      <c r="A61" s="70"/>
      <c r="B61" s="70"/>
      <c r="C61" s="70"/>
      <c r="D61" s="70"/>
      <c r="E61" s="70"/>
      <c r="F61" s="70"/>
    </row>
    <row r="62" spans="1:6" x14ac:dyDescent="0.25">
      <c r="A62" s="70"/>
      <c r="B62" s="70"/>
      <c r="C62" s="70"/>
      <c r="D62" s="70"/>
      <c r="E62" s="70"/>
      <c r="F62" s="70"/>
    </row>
    <row r="63" spans="1:6" ht="15" customHeight="1" x14ac:dyDescent="0.25">
      <c r="A63" s="325" t="s">
        <v>82</v>
      </c>
      <c r="B63" s="325"/>
      <c r="C63" s="325"/>
      <c r="D63" s="325"/>
      <c r="E63" s="325"/>
      <c r="F63" s="325"/>
    </row>
    <row r="64" spans="1:6" ht="15.75" thickBot="1" x14ac:dyDescent="0.3">
      <c r="A64" s="70"/>
      <c r="B64" s="70"/>
      <c r="C64" s="70"/>
      <c r="D64" s="70"/>
      <c r="E64" s="70"/>
      <c r="F64" s="70"/>
    </row>
    <row r="65" spans="1:6" ht="45.75" customHeight="1" thickBot="1" x14ac:dyDescent="0.3">
      <c r="A65" s="260"/>
      <c r="B65" s="261"/>
      <c r="C65" s="261"/>
      <c r="D65" s="261"/>
      <c r="E65" s="261"/>
      <c r="F65" s="262"/>
    </row>
    <row r="66" spans="1:6" x14ac:dyDescent="0.25">
      <c r="A66" s="70"/>
      <c r="B66" s="70"/>
      <c r="C66" s="70"/>
      <c r="D66" s="70"/>
      <c r="E66" s="70"/>
      <c r="F66" s="70"/>
    </row>
    <row r="67" spans="1:6" x14ac:dyDescent="0.25">
      <c r="A67" s="70"/>
      <c r="B67" s="70"/>
      <c r="C67" s="70"/>
      <c r="D67" s="70"/>
      <c r="E67" s="70"/>
      <c r="F67" s="70"/>
    </row>
    <row r="68" spans="1:6" ht="48" customHeight="1" x14ac:dyDescent="0.25">
      <c r="A68" s="324" t="s">
        <v>176</v>
      </c>
      <c r="B68" s="324"/>
      <c r="C68" s="324"/>
      <c r="D68" s="324"/>
      <c r="E68" s="324"/>
      <c r="F68" s="324"/>
    </row>
    <row r="69" spans="1:6" ht="15.75" thickBot="1" x14ac:dyDescent="0.3">
      <c r="A69" s="69"/>
      <c r="B69" s="70"/>
      <c r="C69" s="70"/>
      <c r="D69" s="70"/>
      <c r="E69" s="70"/>
      <c r="F69" s="70"/>
    </row>
    <row r="70" spans="1:6" ht="15.75" customHeight="1" thickBot="1" x14ac:dyDescent="0.3">
      <c r="A70" s="73" t="s">
        <v>116</v>
      </c>
      <c r="B70" s="73" t="s">
        <v>6</v>
      </c>
      <c r="C70" s="317" t="s">
        <v>83</v>
      </c>
      <c r="D70" s="318"/>
      <c r="E70" s="318"/>
      <c r="F70" s="319"/>
    </row>
    <row r="71" spans="1:6" ht="62.25" customHeight="1" thickBot="1" x14ac:dyDescent="0.3">
      <c r="A71" s="71" t="s">
        <v>192</v>
      </c>
      <c r="B71" s="71" t="s">
        <v>257</v>
      </c>
      <c r="C71" s="320" t="s">
        <v>151</v>
      </c>
      <c r="D71" s="321"/>
      <c r="E71" s="321"/>
      <c r="F71" s="322"/>
    </row>
    <row r="72" spans="1:6" ht="15.75" thickBot="1" x14ac:dyDescent="0.3">
      <c r="A72" s="54"/>
      <c r="B72" s="54"/>
      <c r="C72" s="288"/>
      <c r="D72" s="289"/>
      <c r="E72" s="289"/>
      <c r="F72" s="290"/>
    </row>
    <row r="73" spans="1:6" ht="15.75" thickBot="1" x14ac:dyDescent="0.3">
      <c r="A73" s="54"/>
      <c r="B73" s="54"/>
      <c r="C73" s="288"/>
      <c r="D73" s="289"/>
      <c r="E73" s="289"/>
      <c r="F73" s="290"/>
    </row>
    <row r="74" spans="1:6" ht="15.75" thickBot="1" x14ac:dyDescent="0.3">
      <c r="A74" s="54"/>
      <c r="B74" s="54"/>
      <c r="C74" s="288"/>
      <c r="D74" s="289"/>
      <c r="E74" s="289"/>
      <c r="F74" s="290"/>
    </row>
    <row r="75" spans="1:6" ht="15.75" thickBot="1" x14ac:dyDescent="0.3">
      <c r="A75" s="54"/>
      <c r="B75" s="54"/>
      <c r="C75" s="288"/>
      <c r="D75" s="289"/>
      <c r="E75" s="289"/>
      <c r="F75" s="290"/>
    </row>
    <row r="76" spans="1:6" x14ac:dyDescent="0.25">
      <c r="A76" s="214"/>
      <c r="B76" s="214"/>
      <c r="C76" s="214"/>
      <c r="D76" s="214"/>
      <c r="E76" s="214"/>
      <c r="F76" s="214"/>
    </row>
    <row r="77" spans="1:6" x14ac:dyDescent="0.25">
      <c r="A77" s="214"/>
      <c r="B77" s="214"/>
      <c r="C77" s="214"/>
      <c r="D77" s="214"/>
      <c r="E77" s="214"/>
      <c r="F77" s="214"/>
    </row>
    <row r="78" spans="1:6" x14ac:dyDescent="0.25">
      <c r="A78" s="214"/>
      <c r="B78" s="214"/>
      <c r="C78" s="214"/>
      <c r="D78" s="214"/>
      <c r="E78" s="214"/>
      <c r="F78" s="214"/>
    </row>
    <row r="79" spans="1:6" x14ac:dyDescent="0.25">
      <c r="A79" s="214"/>
      <c r="B79" s="214"/>
      <c r="C79" s="214"/>
      <c r="D79" s="214"/>
      <c r="E79" s="214"/>
      <c r="F79" s="214"/>
    </row>
    <row r="80" spans="1:6" x14ac:dyDescent="0.25">
      <c r="A80" s="70"/>
      <c r="B80" s="70"/>
      <c r="C80" s="70"/>
      <c r="D80" s="70"/>
      <c r="E80" s="70"/>
      <c r="F80" s="70"/>
    </row>
    <row r="81" spans="1:6" x14ac:dyDescent="0.25">
      <c r="A81" s="70"/>
      <c r="B81" s="70"/>
      <c r="C81" s="70"/>
      <c r="D81" s="70"/>
      <c r="E81" s="70"/>
      <c r="F81" s="70"/>
    </row>
    <row r="82" spans="1:6" x14ac:dyDescent="0.25">
      <c r="A82" s="70"/>
      <c r="B82" s="70"/>
      <c r="C82" s="70"/>
      <c r="D82" s="70"/>
      <c r="E82" s="70"/>
      <c r="F82" s="70"/>
    </row>
    <row r="83" spans="1:6" x14ac:dyDescent="0.25">
      <c r="A83" s="70"/>
      <c r="B83" s="70"/>
      <c r="C83" s="70"/>
      <c r="D83" s="70"/>
      <c r="E83" s="70"/>
      <c r="F83" s="70"/>
    </row>
    <row r="84" spans="1:6" x14ac:dyDescent="0.25">
      <c r="A84" s="70"/>
      <c r="B84" s="70"/>
      <c r="C84" s="70"/>
      <c r="D84" s="70"/>
      <c r="E84" s="70"/>
      <c r="F84" s="70"/>
    </row>
    <row r="85" spans="1:6" ht="63.75" customHeight="1" x14ac:dyDescent="0.25">
      <c r="A85" s="268" t="s">
        <v>177</v>
      </c>
      <c r="B85" s="268"/>
      <c r="C85" s="268"/>
      <c r="D85" s="268"/>
      <c r="E85" s="268"/>
      <c r="F85" s="268"/>
    </row>
    <row r="86" spans="1:6" ht="15.75" thickBot="1" x14ac:dyDescent="0.3">
      <c r="A86" s="69"/>
      <c r="B86" s="70"/>
      <c r="C86" s="70"/>
      <c r="D86" s="70"/>
      <c r="E86" s="70"/>
      <c r="F86" s="70"/>
    </row>
    <row r="87" spans="1:6" ht="15.75" thickBot="1" x14ac:dyDescent="0.3">
      <c r="A87" s="73" t="s">
        <v>116</v>
      </c>
      <c r="B87" s="73" t="s">
        <v>6</v>
      </c>
      <c r="C87" s="316" t="s">
        <v>87</v>
      </c>
      <c r="D87" s="316"/>
      <c r="E87" s="316"/>
      <c r="F87" s="316"/>
    </row>
    <row r="88" spans="1:6" ht="90" customHeight="1" thickBot="1" x14ac:dyDescent="0.3">
      <c r="A88" s="71" t="s">
        <v>192</v>
      </c>
      <c r="B88" s="71" t="s">
        <v>257</v>
      </c>
      <c r="C88" s="293" t="s">
        <v>311</v>
      </c>
      <c r="D88" s="293"/>
      <c r="E88" s="293"/>
      <c r="F88" s="293"/>
    </row>
    <row r="89" spans="1:6" ht="15.75" thickBot="1" x14ac:dyDescent="0.3">
      <c r="A89" s="54"/>
      <c r="B89" s="54"/>
      <c r="C89" s="323"/>
      <c r="D89" s="323"/>
      <c r="E89" s="323"/>
      <c r="F89" s="323"/>
    </row>
    <row r="90" spans="1:6" ht="15.75" thickBot="1" x14ac:dyDescent="0.3">
      <c r="A90" s="54"/>
      <c r="B90" s="54"/>
      <c r="C90" s="323"/>
      <c r="D90" s="323"/>
      <c r="E90" s="323"/>
      <c r="F90" s="323"/>
    </row>
    <row r="91" spans="1:6" ht="15.75" thickBot="1" x14ac:dyDescent="0.3">
      <c r="A91" s="54"/>
      <c r="B91" s="54"/>
      <c r="C91" s="323"/>
      <c r="D91" s="323"/>
      <c r="E91" s="323"/>
      <c r="F91" s="323"/>
    </row>
    <row r="92" spans="1:6" x14ac:dyDescent="0.25">
      <c r="A92" s="214"/>
      <c r="B92" s="214"/>
      <c r="C92" s="214"/>
      <c r="D92" s="214"/>
      <c r="E92" s="214"/>
      <c r="F92" s="214"/>
    </row>
    <row r="93" spans="1:6" x14ac:dyDescent="0.25">
      <c r="A93" s="214"/>
      <c r="B93" s="214"/>
      <c r="C93" s="214"/>
      <c r="D93" s="214"/>
      <c r="E93" s="214"/>
      <c r="F93" s="214"/>
    </row>
    <row r="94" spans="1:6" x14ac:dyDescent="0.25">
      <c r="A94" s="70"/>
      <c r="B94" s="70"/>
      <c r="C94" s="70"/>
      <c r="D94" s="70"/>
      <c r="E94" s="70"/>
      <c r="F94" s="70"/>
    </row>
    <row r="95" spans="1:6" x14ac:dyDescent="0.25">
      <c r="A95" s="70"/>
      <c r="B95" s="70"/>
      <c r="C95" s="70"/>
      <c r="D95" s="70"/>
      <c r="E95" s="70"/>
      <c r="F95" s="70"/>
    </row>
    <row r="96" spans="1:6" x14ac:dyDescent="0.25">
      <c r="A96" s="70"/>
      <c r="B96" s="70"/>
      <c r="C96" s="70"/>
      <c r="D96" s="70"/>
      <c r="E96" s="70"/>
      <c r="F96" s="70"/>
    </row>
    <row r="97" spans="1:6" x14ac:dyDescent="0.25">
      <c r="A97" s="70"/>
      <c r="B97" s="70"/>
      <c r="C97" s="70"/>
      <c r="D97" s="70"/>
      <c r="E97" s="70"/>
      <c r="F97" s="70"/>
    </row>
    <row r="98" spans="1:6" x14ac:dyDescent="0.25">
      <c r="A98" s="70"/>
      <c r="B98" s="70"/>
      <c r="C98" s="70"/>
      <c r="D98" s="70"/>
      <c r="E98" s="70"/>
      <c r="F98" s="70"/>
    </row>
    <row r="99" spans="1:6" ht="62.45" customHeight="1" x14ac:dyDescent="0.25">
      <c r="A99" s="268" t="s">
        <v>144</v>
      </c>
      <c r="B99" s="268"/>
      <c r="C99" s="268"/>
      <c r="D99" s="268"/>
      <c r="E99" s="268"/>
      <c r="F99" s="268"/>
    </row>
    <row r="100" spans="1:6" ht="15.75" thickBot="1" x14ac:dyDescent="0.3">
      <c r="A100" s="69"/>
      <c r="B100" s="70"/>
      <c r="C100" s="70"/>
      <c r="D100" s="70"/>
      <c r="E100" s="70"/>
      <c r="F100" s="70"/>
    </row>
    <row r="101" spans="1:6" ht="15.75" thickBot="1" x14ac:dyDescent="0.3">
      <c r="A101" s="73" t="s">
        <v>116</v>
      </c>
      <c r="B101" s="73" t="s">
        <v>6</v>
      </c>
      <c r="C101" s="316" t="s">
        <v>88</v>
      </c>
      <c r="D101" s="316"/>
      <c r="E101" s="316"/>
      <c r="F101" s="316"/>
    </row>
    <row r="102" spans="1:6" ht="37.5" customHeight="1" thickBot="1" x14ac:dyDescent="0.3">
      <c r="A102" s="71" t="s">
        <v>192</v>
      </c>
      <c r="B102" s="71" t="s">
        <v>257</v>
      </c>
      <c r="C102" s="293" t="s">
        <v>152</v>
      </c>
      <c r="D102" s="293"/>
      <c r="E102" s="293"/>
      <c r="F102" s="293"/>
    </row>
    <row r="103" spans="1:6" ht="15.75" thickBot="1" x14ac:dyDescent="0.3">
      <c r="A103" s="54"/>
      <c r="B103" s="54"/>
      <c r="C103" s="323"/>
      <c r="D103" s="323"/>
      <c r="E103" s="323"/>
      <c r="F103" s="323"/>
    </row>
    <row r="104" spans="1:6" ht="15.75" thickBot="1" x14ac:dyDescent="0.3">
      <c r="A104" s="54"/>
      <c r="B104" s="54"/>
      <c r="C104" s="294"/>
      <c r="D104" s="294"/>
      <c r="E104" s="294"/>
      <c r="F104" s="294"/>
    </row>
    <row r="105" spans="1:6" ht="15.75" thickBot="1" x14ac:dyDescent="0.3">
      <c r="A105" s="54"/>
      <c r="B105" s="54"/>
      <c r="C105" s="294"/>
      <c r="D105" s="294"/>
      <c r="E105" s="294"/>
      <c r="F105" s="294"/>
    </row>
    <row r="106" spans="1:6" x14ac:dyDescent="0.25">
      <c r="A106" s="214"/>
      <c r="B106" s="214"/>
      <c r="C106" s="215"/>
      <c r="D106" s="215"/>
      <c r="E106" s="215"/>
      <c r="F106" s="215"/>
    </row>
    <row r="107" spans="1:6" x14ac:dyDescent="0.25">
      <c r="A107" s="214"/>
      <c r="B107" s="214"/>
      <c r="C107" s="215"/>
      <c r="D107" s="215"/>
      <c r="E107" s="215"/>
      <c r="F107" s="215"/>
    </row>
    <row r="108" spans="1:6" x14ac:dyDescent="0.25">
      <c r="A108" s="214"/>
      <c r="B108" s="214"/>
      <c r="C108" s="215"/>
      <c r="D108" s="215"/>
      <c r="E108" s="215"/>
      <c r="F108" s="215"/>
    </row>
    <row r="109" spans="1:6" x14ac:dyDescent="0.25">
      <c r="A109" s="214"/>
      <c r="B109" s="214"/>
      <c r="C109" s="215"/>
      <c r="D109" s="215"/>
      <c r="E109" s="215"/>
      <c r="F109" s="215"/>
    </row>
    <row r="110" spans="1:6" x14ac:dyDescent="0.25">
      <c r="A110" s="214"/>
      <c r="B110" s="214"/>
      <c r="C110" s="215"/>
      <c r="D110" s="215"/>
      <c r="E110" s="215"/>
      <c r="F110" s="215"/>
    </row>
    <row r="111" spans="1:6" x14ac:dyDescent="0.25">
      <c r="A111" s="214"/>
      <c r="B111" s="214"/>
      <c r="C111" s="215"/>
      <c r="D111" s="215"/>
      <c r="E111" s="215"/>
      <c r="F111" s="215"/>
    </row>
    <row r="112" spans="1:6" x14ac:dyDescent="0.25">
      <c r="A112" s="70"/>
      <c r="B112" s="70"/>
      <c r="C112" s="70"/>
      <c r="D112" s="70"/>
      <c r="E112" s="70"/>
      <c r="F112" s="70"/>
    </row>
    <row r="113" spans="1:6" x14ac:dyDescent="0.25">
      <c r="A113" s="70"/>
      <c r="B113" s="70"/>
      <c r="C113" s="70"/>
      <c r="D113" s="70"/>
      <c r="E113" s="70"/>
      <c r="F113" s="70"/>
    </row>
    <row r="114" spans="1:6" x14ac:dyDescent="0.25">
      <c r="A114" s="70"/>
      <c r="B114" s="70"/>
      <c r="C114" s="70"/>
      <c r="D114" s="70"/>
      <c r="E114" s="70"/>
      <c r="F114" s="70"/>
    </row>
    <row r="115" spans="1:6" x14ac:dyDescent="0.25">
      <c r="A115" s="70"/>
      <c r="B115" s="70"/>
      <c r="C115" s="70"/>
      <c r="D115" s="70"/>
      <c r="E115" s="70"/>
      <c r="F115" s="70"/>
    </row>
    <row r="117" spans="1:6" x14ac:dyDescent="0.25">
      <c r="C117"/>
    </row>
  </sheetData>
  <sheetProtection sheet="1" objects="1" scenarios="1" formatCells="0" formatRows="0" insertRows="0"/>
  <mergeCells count="54">
    <mergeCell ref="A24:F24"/>
    <mergeCell ref="C74:F74"/>
    <mergeCell ref="A26:F26"/>
    <mergeCell ref="A63:F63"/>
    <mergeCell ref="A65:F65"/>
    <mergeCell ref="A37:B37"/>
    <mergeCell ref="A68:F68"/>
    <mergeCell ref="C38:F38"/>
    <mergeCell ref="C39:F39"/>
    <mergeCell ref="A38:B38"/>
    <mergeCell ref="A36:B36"/>
    <mergeCell ref="A47:F47"/>
    <mergeCell ref="A39:B39"/>
    <mergeCell ref="C75:F75"/>
    <mergeCell ref="A31:F31"/>
    <mergeCell ref="A33:F33"/>
    <mergeCell ref="C35:F35"/>
    <mergeCell ref="C36:F36"/>
    <mergeCell ref="C37:F37"/>
    <mergeCell ref="A35:B35"/>
    <mergeCell ref="C105:F105"/>
    <mergeCell ref="C87:F87"/>
    <mergeCell ref="C70:F70"/>
    <mergeCell ref="C71:F71"/>
    <mergeCell ref="C72:F72"/>
    <mergeCell ref="C102:F102"/>
    <mergeCell ref="C103:F103"/>
    <mergeCell ref="C90:F90"/>
    <mergeCell ref="C101:F101"/>
    <mergeCell ref="C104:F104"/>
    <mergeCell ref="A85:F85"/>
    <mergeCell ref="A99:F99"/>
    <mergeCell ref="C91:F91"/>
    <mergeCell ref="C73:F73"/>
    <mergeCell ref="C88:F88"/>
    <mergeCell ref="C89:F89"/>
    <mergeCell ref="A3:F3"/>
    <mergeCell ref="C1:F1"/>
    <mergeCell ref="C2:F2"/>
    <mergeCell ref="A6:F6"/>
    <mergeCell ref="C8:F8"/>
    <mergeCell ref="A8:B8"/>
    <mergeCell ref="A14:B14"/>
    <mergeCell ref="C14:F14"/>
    <mergeCell ref="A9:B9"/>
    <mergeCell ref="A10:B10"/>
    <mergeCell ref="A12:B12"/>
    <mergeCell ref="C12:F12"/>
    <mergeCell ref="A11:B11"/>
    <mergeCell ref="C9:F9"/>
    <mergeCell ref="C10:F10"/>
    <mergeCell ref="C11:F11"/>
    <mergeCell ref="A13:B13"/>
    <mergeCell ref="C13:F13"/>
  </mergeCells>
  <dataValidations count="2">
    <dataValidation type="list" allowBlank="1" showInputMessage="1" showErrorMessage="1" sqref="A50:A58 A71:A79 A88:A93 A102:A111" xr:uid="{00000000-0002-0000-0600-000000000000}">
      <formula1>Asset_Category</formula1>
    </dataValidation>
    <dataValidation type="list" allowBlank="1" showInputMessage="1" showErrorMessage="1" sqref="B50:B58 B71:B79 B88:B93 B102:B111" xr:uid="{00000000-0002-0000-0600-000001000000}">
      <formula1>INDIRECT(A50)</formula1>
    </dataValidation>
  </dataValidations>
  <pageMargins left="0.7" right="0.7" top="0.75" bottom="0.75" header="0.3" footer="0.3"/>
  <pageSetup orientation="landscape" r:id="rId1"/>
  <headerFooter>
    <oddHeader>&amp;LFTA Transit Asset Management Guide for Small Providers&amp;R&amp;D &amp;T</oddHead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ButtonNextChp4">
              <controlPr defaultSize="0" print="0" autoFill="0" autoPict="0" macro="[0]!NextSheet">
                <anchor moveWithCells="1">
                  <from>
                    <xdr:col>4</xdr:col>
                    <xdr:colOff>390525</xdr:colOff>
                    <xdr:row>115</xdr:row>
                    <xdr:rowOff>171450</xdr:rowOff>
                  </from>
                  <to>
                    <xdr:col>4</xdr:col>
                    <xdr:colOff>1285875</xdr:colOff>
                    <xdr:row>117</xdr:row>
                    <xdr:rowOff>47625</xdr:rowOff>
                  </to>
                </anchor>
              </controlPr>
            </control>
          </mc:Choice>
        </mc:AlternateContent>
        <mc:AlternateContent xmlns:mc="http://schemas.openxmlformats.org/markup-compatibility/2006">
          <mc:Choice Requires="x14">
            <control shapeId="14354" r:id="rId5" name="ButtonPrevChp4">
              <controlPr defaultSize="0" print="0" autoFill="0" autoPict="0" macro="[0]!PrevSheet">
                <anchor moveWithCells="1">
                  <from>
                    <xdr:col>0</xdr:col>
                    <xdr:colOff>95250</xdr:colOff>
                    <xdr:row>115</xdr:row>
                    <xdr:rowOff>171450</xdr:rowOff>
                  </from>
                  <to>
                    <xdr:col>0</xdr:col>
                    <xdr:colOff>1000125</xdr:colOff>
                    <xdr:row>117</xdr:row>
                    <xdr:rowOff>47625</xdr:rowOff>
                  </to>
                </anchor>
              </controlPr>
            </control>
          </mc:Choice>
        </mc:AlternateContent>
        <mc:AlternateContent xmlns:mc="http://schemas.openxmlformats.org/markup-compatibility/2006">
          <mc:Choice Requires="x14">
            <control shapeId="14355" r:id="rId6" name="ButtonSaveChp4">
              <controlPr defaultSize="0" print="0" autoFill="0" autoPict="0" macro="[0]!SaveWorkbook">
                <anchor moveWithCells="1">
                  <from>
                    <xdr:col>2</xdr:col>
                    <xdr:colOff>485775</xdr:colOff>
                    <xdr:row>115</xdr:row>
                    <xdr:rowOff>171450</xdr:rowOff>
                  </from>
                  <to>
                    <xdr:col>2</xdr:col>
                    <xdr:colOff>1390650</xdr:colOff>
                    <xdr:row>117</xdr:row>
                    <xdr:rowOff>47625</xdr:rowOff>
                  </to>
                </anchor>
              </controlPr>
            </control>
          </mc:Choice>
        </mc:AlternateContent>
        <mc:AlternateContent xmlns:mc="http://schemas.openxmlformats.org/markup-compatibility/2006">
          <mc:Choice Requires="x14">
            <control shapeId="14356" r:id="rId7" name="ButtonAddDecisionSupportTool">
              <controlPr defaultSize="0" print="0" autoFill="0" autoPict="0" macro="[0]!AddDecSupportTools" altText="Add More">
                <anchor moveWithCells="1">
                  <from>
                    <xdr:col>4</xdr:col>
                    <xdr:colOff>219075</xdr:colOff>
                    <xdr:row>19</xdr:row>
                    <xdr:rowOff>95250</xdr:rowOff>
                  </from>
                  <to>
                    <xdr:col>4</xdr:col>
                    <xdr:colOff>1133475</xdr:colOff>
                    <xdr:row>20</xdr:row>
                    <xdr:rowOff>133350</xdr:rowOff>
                  </to>
                </anchor>
              </controlPr>
            </control>
          </mc:Choice>
        </mc:AlternateContent>
        <mc:AlternateContent xmlns:mc="http://schemas.openxmlformats.org/markup-compatibility/2006">
          <mc:Choice Requires="x14">
            <control shapeId="14357" r:id="rId8" name="ButtonAddRiskManagement">
              <controlPr defaultSize="0" print="0" autoFill="0" autoPict="0" macro="[0]!AddMoreRisk">
                <anchor moveWithCells="1">
                  <from>
                    <xdr:col>4</xdr:col>
                    <xdr:colOff>238125</xdr:colOff>
                    <xdr:row>42</xdr:row>
                    <xdr:rowOff>95250</xdr:rowOff>
                  </from>
                  <to>
                    <xdr:col>4</xdr:col>
                    <xdr:colOff>1152525</xdr:colOff>
                    <xdr:row>43</xdr:row>
                    <xdr:rowOff>133350</xdr:rowOff>
                  </to>
                </anchor>
              </controlPr>
            </control>
          </mc:Choice>
        </mc:AlternateContent>
        <mc:AlternateContent xmlns:mc="http://schemas.openxmlformats.org/markup-compatibility/2006">
          <mc:Choice Requires="x14">
            <control shapeId="14358" r:id="rId9" name="ButtonAddMaintenanceStrategy">
              <controlPr defaultSize="0" print="0" autoFill="0" autoPict="0" macro="[0]!AddMoreMaintStrat">
                <anchor moveWithCells="1">
                  <from>
                    <xdr:col>4</xdr:col>
                    <xdr:colOff>228600</xdr:colOff>
                    <xdr:row>59</xdr:row>
                    <xdr:rowOff>142875</xdr:rowOff>
                  </from>
                  <to>
                    <xdr:col>4</xdr:col>
                    <xdr:colOff>1143000</xdr:colOff>
                    <xdr:row>61</xdr:row>
                    <xdr:rowOff>0</xdr:rowOff>
                  </to>
                </anchor>
              </controlPr>
            </control>
          </mc:Choice>
        </mc:AlternateContent>
        <mc:AlternateContent xmlns:mc="http://schemas.openxmlformats.org/markup-compatibility/2006">
          <mc:Choice Requires="x14">
            <control shapeId="14359" r:id="rId10" name="ButtonAddOverhaulStrategy">
              <controlPr defaultSize="0" print="0" autoFill="0" autoPict="0" macro="[0]!AddMoreOverhaul">
                <anchor moveWithCells="1">
                  <from>
                    <xdr:col>4</xdr:col>
                    <xdr:colOff>200025</xdr:colOff>
                    <xdr:row>80</xdr:row>
                    <xdr:rowOff>85725</xdr:rowOff>
                  </from>
                  <to>
                    <xdr:col>4</xdr:col>
                    <xdr:colOff>1114425</xdr:colOff>
                    <xdr:row>81</xdr:row>
                    <xdr:rowOff>123825</xdr:rowOff>
                  </to>
                </anchor>
              </controlPr>
            </control>
          </mc:Choice>
        </mc:AlternateContent>
        <mc:AlternateContent xmlns:mc="http://schemas.openxmlformats.org/markup-compatibility/2006">
          <mc:Choice Requires="x14">
            <control shapeId="14360" r:id="rId11" name="ButtonDisposalStrategy">
              <controlPr defaultSize="0" print="0" autoFill="0" autoPict="0" macro="[0]!AddMoreDisposalStrat">
                <anchor moveWithCells="1">
                  <from>
                    <xdr:col>4</xdr:col>
                    <xdr:colOff>171450</xdr:colOff>
                    <xdr:row>94</xdr:row>
                    <xdr:rowOff>85725</xdr:rowOff>
                  </from>
                  <to>
                    <xdr:col>4</xdr:col>
                    <xdr:colOff>1085850</xdr:colOff>
                    <xdr:row>95</xdr:row>
                    <xdr:rowOff>123825</xdr:rowOff>
                  </to>
                </anchor>
              </controlPr>
            </control>
          </mc:Choice>
        </mc:AlternateContent>
        <mc:AlternateContent xmlns:mc="http://schemas.openxmlformats.org/markup-compatibility/2006">
          <mc:Choice Requires="x14">
            <control shapeId="14361" r:id="rId12" name="Button 25">
              <controlPr defaultSize="0" print="0" autoFill="0" autoPict="0" macro="[0]!AddAcqRenStrat">
                <anchor moveWithCells="1">
                  <from>
                    <xdr:col>4</xdr:col>
                    <xdr:colOff>161925</xdr:colOff>
                    <xdr:row>112</xdr:row>
                    <xdr:rowOff>47625</xdr:rowOff>
                  </from>
                  <to>
                    <xdr:col>4</xdr:col>
                    <xdr:colOff>1076325</xdr:colOff>
                    <xdr:row>113</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FF00"/>
  </sheetPr>
  <dimension ref="A1:F65"/>
  <sheetViews>
    <sheetView showGridLines="0" showRuler="0" showWhiteSpace="0" view="pageLayout" zoomScale="90" zoomScaleNormal="90" zoomScaleSheetLayoutView="70" zoomScalePageLayoutView="90" workbookViewId="0"/>
  </sheetViews>
  <sheetFormatPr defaultColWidth="9.140625" defaultRowHeight="15" x14ac:dyDescent="0.25"/>
  <cols>
    <col min="1" max="1" width="11.85546875" style="32" customWidth="1"/>
    <col min="2" max="2" width="41.5703125" style="32" bestFit="1" customWidth="1"/>
    <col min="3" max="3" width="29" style="32" bestFit="1" customWidth="1"/>
    <col min="4" max="4" width="21.7109375" style="32" bestFit="1" customWidth="1"/>
    <col min="5" max="5" width="15.42578125" style="32" bestFit="1" customWidth="1"/>
    <col min="6" max="6" width="9.140625" style="32" bestFit="1" customWidth="1"/>
    <col min="7" max="16384" width="9.140625" style="32"/>
  </cols>
  <sheetData>
    <row r="1" spans="1:6" customFormat="1" x14ac:dyDescent="0.25">
      <c r="A1" s="226" t="s">
        <v>125</v>
      </c>
      <c r="C1" s="311" t="s">
        <v>173</v>
      </c>
      <c r="D1" s="311"/>
      <c r="E1" s="311"/>
      <c r="F1" s="311"/>
    </row>
    <row r="2" spans="1:6" x14ac:dyDescent="0.25">
      <c r="C2" s="311"/>
      <c r="D2" s="311"/>
      <c r="E2" s="311"/>
      <c r="F2" s="311"/>
    </row>
    <row r="3" spans="1:6" customFormat="1" ht="18.75" x14ac:dyDescent="0.3">
      <c r="A3" s="243" t="s">
        <v>308</v>
      </c>
      <c r="B3" s="243"/>
      <c r="C3" s="243"/>
      <c r="D3" s="243"/>
      <c r="E3" s="243"/>
      <c r="F3" s="243"/>
    </row>
    <row r="6" spans="1:6" x14ac:dyDescent="0.25">
      <c r="A6" s="312" t="s">
        <v>276</v>
      </c>
      <c r="B6" s="312"/>
      <c r="C6" s="312"/>
      <c r="D6" s="312"/>
      <c r="E6" s="312"/>
      <c r="F6" s="312"/>
    </row>
    <row r="7" spans="1:6" ht="53.25" customHeight="1" x14ac:dyDescent="0.25">
      <c r="A7" s="312"/>
      <c r="B7" s="312"/>
      <c r="C7" s="312"/>
      <c r="D7" s="312"/>
      <c r="E7" s="312"/>
      <c r="F7" s="312"/>
    </row>
    <row r="8" spans="1:6" ht="15.75" thickBot="1" x14ac:dyDescent="0.3"/>
    <row r="9" spans="1:6" ht="33" customHeight="1" thickBot="1" x14ac:dyDescent="0.3">
      <c r="A9" s="3" t="s">
        <v>91</v>
      </c>
      <c r="B9" s="30" t="s">
        <v>92</v>
      </c>
      <c r="C9" s="30" t="s">
        <v>116</v>
      </c>
      <c r="D9" s="30" t="s">
        <v>6</v>
      </c>
      <c r="E9" s="30" t="s">
        <v>85</v>
      </c>
      <c r="F9" s="30" t="s">
        <v>94</v>
      </c>
    </row>
    <row r="10" spans="1:6" ht="15.75" thickBot="1" x14ac:dyDescent="0.3">
      <c r="A10" s="37">
        <v>2016</v>
      </c>
      <c r="B10" s="37" t="s">
        <v>155</v>
      </c>
      <c r="C10" s="37" t="s">
        <v>148</v>
      </c>
      <c r="D10" s="37"/>
      <c r="E10" s="38">
        <v>5000000</v>
      </c>
      <c r="F10" s="37" t="s">
        <v>98</v>
      </c>
    </row>
    <row r="11" spans="1:6" ht="15.75" thickBot="1" x14ac:dyDescent="0.3">
      <c r="A11" s="55">
        <v>2019</v>
      </c>
      <c r="B11" s="56" t="s">
        <v>527</v>
      </c>
      <c r="C11" s="56" t="s">
        <v>192</v>
      </c>
      <c r="D11" s="56" t="s">
        <v>257</v>
      </c>
      <c r="E11" s="57">
        <v>650000</v>
      </c>
      <c r="F11" s="56" t="s">
        <v>98</v>
      </c>
    </row>
    <row r="12" spans="1:6" ht="15.75" thickBot="1" x14ac:dyDescent="0.3">
      <c r="A12" s="211">
        <v>2019</v>
      </c>
      <c r="B12" s="56" t="s">
        <v>527</v>
      </c>
      <c r="C12" s="56" t="s">
        <v>192</v>
      </c>
      <c r="D12" s="56" t="s">
        <v>257</v>
      </c>
      <c r="E12" s="57">
        <v>650000</v>
      </c>
      <c r="F12" s="56" t="s">
        <v>98</v>
      </c>
    </row>
    <row r="13" spans="1:6" ht="15.75" thickBot="1" x14ac:dyDescent="0.3">
      <c r="A13" s="55">
        <v>2019</v>
      </c>
      <c r="B13" s="56" t="s">
        <v>586</v>
      </c>
      <c r="C13" s="56" t="s">
        <v>192</v>
      </c>
      <c r="D13" s="56" t="s">
        <v>555</v>
      </c>
      <c r="E13" s="57">
        <v>40000</v>
      </c>
      <c r="F13" s="56" t="s">
        <v>98</v>
      </c>
    </row>
    <row r="14" spans="1:6" ht="15.75" thickBot="1" x14ac:dyDescent="0.3">
      <c r="A14" s="55">
        <v>2019</v>
      </c>
      <c r="B14" s="56" t="s">
        <v>586</v>
      </c>
      <c r="C14" s="56" t="s">
        <v>192</v>
      </c>
      <c r="D14" s="56" t="s">
        <v>555</v>
      </c>
      <c r="E14" s="57">
        <v>40000</v>
      </c>
      <c r="F14" s="56" t="s">
        <v>98</v>
      </c>
    </row>
    <row r="15" spans="1:6" ht="15.75" thickBot="1" x14ac:dyDescent="0.3">
      <c r="A15" s="55">
        <v>2019</v>
      </c>
      <c r="B15" s="56" t="s">
        <v>586</v>
      </c>
      <c r="C15" s="56" t="s">
        <v>192</v>
      </c>
      <c r="D15" s="56" t="s">
        <v>555</v>
      </c>
      <c r="E15" s="57">
        <v>40000</v>
      </c>
      <c r="F15" s="56" t="s">
        <v>98</v>
      </c>
    </row>
    <row r="16" spans="1:6" ht="15.75" thickBot="1" x14ac:dyDescent="0.3">
      <c r="A16" s="55">
        <v>2020</v>
      </c>
      <c r="B16" s="56" t="s">
        <v>587</v>
      </c>
      <c r="C16" s="56" t="s">
        <v>192</v>
      </c>
      <c r="D16" s="56" t="s">
        <v>257</v>
      </c>
      <c r="E16" s="57">
        <v>400000</v>
      </c>
      <c r="F16" s="56" t="s">
        <v>98</v>
      </c>
    </row>
    <row r="17" spans="1:6" ht="15.75" thickBot="1" x14ac:dyDescent="0.3">
      <c r="A17" s="55">
        <v>2021</v>
      </c>
      <c r="B17" s="56" t="s">
        <v>586</v>
      </c>
      <c r="C17" s="56" t="s">
        <v>192</v>
      </c>
      <c r="D17" s="56" t="s">
        <v>555</v>
      </c>
      <c r="E17" s="57">
        <v>40000</v>
      </c>
      <c r="F17" s="56" t="s">
        <v>98</v>
      </c>
    </row>
    <row r="18" spans="1:6" ht="15.75" thickBot="1" x14ac:dyDescent="0.3">
      <c r="A18" s="55">
        <v>2021</v>
      </c>
      <c r="B18" s="56" t="s">
        <v>586</v>
      </c>
      <c r="C18" s="56" t="s">
        <v>192</v>
      </c>
      <c r="D18" s="56" t="s">
        <v>555</v>
      </c>
      <c r="E18" s="57">
        <v>40000</v>
      </c>
      <c r="F18" s="56" t="s">
        <v>98</v>
      </c>
    </row>
    <row r="19" spans="1:6" ht="15.75" thickBot="1" x14ac:dyDescent="0.3">
      <c r="A19" s="55">
        <v>2021</v>
      </c>
      <c r="B19" s="56" t="s">
        <v>586</v>
      </c>
      <c r="C19" s="56" t="s">
        <v>192</v>
      </c>
      <c r="D19" s="56" t="s">
        <v>555</v>
      </c>
      <c r="E19" s="57">
        <v>40000</v>
      </c>
      <c r="F19" s="56" t="s">
        <v>98</v>
      </c>
    </row>
    <row r="20" spans="1:6" ht="15.75" thickBot="1" x14ac:dyDescent="0.3">
      <c r="A20" s="55">
        <v>2021</v>
      </c>
      <c r="B20" s="56" t="s">
        <v>586</v>
      </c>
      <c r="C20" s="56" t="s">
        <v>192</v>
      </c>
      <c r="D20" s="56" t="s">
        <v>555</v>
      </c>
      <c r="E20" s="57">
        <v>40000</v>
      </c>
      <c r="F20" s="56" t="s">
        <v>98</v>
      </c>
    </row>
    <row r="21" spans="1:6" ht="15.75" thickBot="1" x14ac:dyDescent="0.3">
      <c r="A21" s="55">
        <v>2021</v>
      </c>
      <c r="B21" s="56" t="s">
        <v>586</v>
      </c>
      <c r="C21" s="56" t="s">
        <v>192</v>
      </c>
      <c r="D21" s="56" t="s">
        <v>555</v>
      </c>
      <c r="E21" s="57">
        <v>40000</v>
      </c>
      <c r="F21" s="56" t="s">
        <v>98</v>
      </c>
    </row>
    <row r="22" spans="1:6" ht="15.75" thickBot="1" x14ac:dyDescent="0.3">
      <c r="A22" s="55">
        <v>2022</v>
      </c>
      <c r="B22" s="56" t="s">
        <v>586</v>
      </c>
      <c r="C22" s="56" t="s">
        <v>192</v>
      </c>
      <c r="D22" s="56" t="s">
        <v>555</v>
      </c>
      <c r="E22" s="57">
        <v>40000</v>
      </c>
      <c r="F22" s="56" t="s">
        <v>98</v>
      </c>
    </row>
    <row r="23" spans="1:6" ht="15.75" thickBot="1" x14ac:dyDescent="0.3">
      <c r="A23" s="55">
        <v>2022</v>
      </c>
      <c r="B23" s="56" t="s">
        <v>586</v>
      </c>
      <c r="C23" s="56" t="s">
        <v>192</v>
      </c>
      <c r="D23" s="56" t="s">
        <v>555</v>
      </c>
      <c r="E23" s="57">
        <v>40000</v>
      </c>
      <c r="F23" s="56" t="s">
        <v>98</v>
      </c>
    </row>
    <row r="24" spans="1:6" ht="15.75" thickBot="1" x14ac:dyDescent="0.3">
      <c r="A24" s="55">
        <v>2022</v>
      </c>
      <c r="B24" s="56" t="s">
        <v>586</v>
      </c>
      <c r="C24" s="56" t="s">
        <v>192</v>
      </c>
      <c r="D24" s="56" t="s">
        <v>555</v>
      </c>
      <c r="E24" s="57">
        <v>40000</v>
      </c>
      <c r="F24" s="56" t="s">
        <v>98</v>
      </c>
    </row>
    <row r="25" spans="1:6" ht="15.75" thickBot="1" x14ac:dyDescent="0.3">
      <c r="A25" s="55">
        <v>2022</v>
      </c>
      <c r="B25" s="56" t="s">
        <v>586</v>
      </c>
      <c r="C25" s="56" t="s">
        <v>192</v>
      </c>
      <c r="D25" s="56" t="s">
        <v>555</v>
      </c>
      <c r="E25" s="57">
        <v>40000</v>
      </c>
      <c r="F25" s="56" t="s">
        <v>98</v>
      </c>
    </row>
    <row r="26" spans="1:6" ht="15.75" thickBot="1" x14ac:dyDescent="0.3">
      <c r="A26" s="55">
        <v>2022</v>
      </c>
      <c r="B26" s="56" t="s">
        <v>586</v>
      </c>
      <c r="C26" s="56" t="s">
        <v>192</v>
      </c>
      <c r="D26" s="56" t="s">
        <v>555</v>
      </c>
      <c r="E26" s="57">
        <v>40000</v>
      </c>
      <c r="F26" s="56" t="s">
        <v>98</v>
      </c>
    </row>
    <row r="27" spans="1:6" ht="15.75" thickBot="1" x14ac:dyDescent="0.3">
      <c r="A27" s="55">
        <v>2023</v>
      </c>
      <c r="B27" s="56" t="s">
        <v>586</v>
      </c>
      <c r="C27" s="56" t="s">
        <v>192</v>
      </c>
      <c r="D27" s="56" t="s">
        <v>555</v>
      </c>
      <c r="E27" s="57">
        <v>40000</v>
      </c>
      <c r="F27" s="56" t="s">
        <v>98</v>
      </c>
    </row>
    <row r="28" spans="1:6" ht="15.75" thickBot="1" x14ac:dyDescent="0.3">
      <c r="A28" s="55">
        <v>2023</v>
      </c>
      <c r="B28" s="56" t="s">
        <v>586</v>
      </c>
      <c r="C28" s="56" t="s">
        <v>192</v>
      </c>
      <c r="D28" s="56" t="s">
        <v>555</v>
      </c>
      <c r="E28" s="57">
        <v>40000</v>
      </c>
      <c r="F28" s="56" t="s">
        <v>98</v>
      </c>
    </row>
    <row r="29" spans="1:6" ht="15.75" thickBot="1" x14ac:dyDescent="0.3">
      <c r="A29" s="55">
        <v>2023</v>
      </c>
      <c r="B29" s="56" t="s">
        <v>586</v>
      </c>
      <c r="C29" s="56" t="s">
        <v>192</v>
      </c>
      <c r="D29" s="56" t="s">
        <v>555</v>
      </c>
      <c r="E29" s="57">
        <v>40000</v>
      </c>
      <c r="F29" s="56" t="s">
        <v>98</v>
      </c>
    </row>
    <row r="30" spans="1:6" ht="15.75" thickBot="1" x14ac:dyDescent="0.3">
      <c r="A30" s="55">
        <v>2023</v>
      </c>
      <c r="B30" s="56" t="s">
        <v>586</v>
      </c>
      <c r="C30" s="56" t="s">
        <v>192</v>
      </c>
      <c r="D30" s="56" t="s">
        <v>555</v>
      </c>
      <c r="E30" s="57">
        <v>40000</v>
      </c>
      <c r="F30" s="56" t="s">
        <v>98</v>
      </c>
    </row>
    <row r="31" spans="1:6" ht="15.75" thickBot="1" x14ac:dyDescent="0.3">
      <c r="A31" s="55">
        <v>2023</v>
      </c>
      <c r="B31" s="56" t="s">
        <v>586</v>
      </c>
      <c r="C31" s="56" t="s">
        <v>192</v>
      </c>
      <c r="D31" s="56" t="s">
        <v>555</v>
      </c>
      <c r="E31" s="57">
        <v>40000</v>
      </c>
      <c r="F31" s="56" t="s">
        <v>98</v>
      </c>
    </row>
    <row r="32" spans="1:6" ht="15.75" thickBot="1" x14ac:dyDescent="0.3">
      <c r="A32" s="55">
        <v>2024</v>
      </c>
      <c r="B32" s="56" t="s">
        <v>527</v>
      </c>
      <c r="C32" s="56" t="s">
        <v>192</v>
      </c>
      <c r="D32" s="56" t="s">
        <v>555</v>
      </c>
      <c r="E32" s="57">
        <v>650000</v>
      </c>
      <c r="F32" s="56" t="s">
        <v>98</v>
      </c>
    </row>
    <row r="33" spans="1:6" ht="15.75" thickBot="1" x14ac:dyDescent="0.3">
      <c r="A33" s="55">
        <v>2024</v>
      </c>
      <c r="B33" s="56" t="s">
        <v>587</v>
      </c>
      <c r="C33" s="56" t="s">
        <v>192</v>
      </c>
      <c r="D33" s="56" t="s">
        <v>257</v>
      </c>
      <c r="E33" s="57">
        <v>671000</v>
      </c>
      <c r="F33" s="56" t="s">
        <v>98</v>
      </c>
    </row>
    <row r="34" spans="1:6" ht="15.75" thickBot="1" x14ac:dyDescent="0.3">
      <c r="A34" s="55">
        <v>2024</v>
      </c>
      <c r="B34" s="56" t="s">
        <v>587</v>
      </c>
      <c r="C34" s="56" t="s">
        <v>192</v>
      </c>
      <c r="D34" s="56" t="s">
        <v>257</v>
      </c>
      <c r="E34" s="57">
        <v>671000</v>
      </c>
      <c r="F34" s="56" t="s">
        <v>98</v>
      </c>
    </row>
    <row r="35" spans="1:6" ht="15.75" thickBot="1" x14ac:dyDescent="0.3">
      <c r="A35" s="55">
        <v>2024</v>
      </c>
      <c r="B35" s="56" t="s">
        <v>587</v>
      </c>
      <c r="C35" s="56" t="s">
        <v>192</v>
      </c>
      <c r="D35" s="56" t="s">
        <v>257</v>
      </c>
      <c r="E35" s="57">
        <v>671000</v>
      </c>
      <c r="F35" s="56" t="s">
        <v>98</v>
      </c>
    </row>
    <row r="36" spans="1:6" ht="15.75" thickBot="1" x14ac:dyDescent="0.3">
      <c r="A36" s="55">
        <v>2024</v>
      </c>
      <c r="B36" s="56" t="s">
        <v>587</v>
      </c>
      <c r="C36" s="56" t="s">
        <v>192</v>
      </c>
      <c r="D36" s="56" t="s">
        <v>257</v>
      </c>
      <c r="E36" s="57">
        <v>671000</v>
      </c>
      <c r="F36" s="56" t="s">
        <v>98</v>
      </c>
    </row>
    <row r="37" spans="1:6" ht="15.75" thickBot="1" x14ac:dyDescent="0.3">
      <c r="A37" s="55">
        <v>2024</v>
      </c>
      <c r="B37" s="56" t="s">
        <v>587</v>
      </c>
      <c r="C37" s="56" t="s">
        <v>192</v>
      </c>
      <c r="D37" s="56" t="s">
        <v>257</v>
      </c>
      <c r="E37" s="57">
        <v>671000</v>
      </c>
      <c r="F37" s="56" t="s">
        <v>98</v>
      </c>
    </row>
    <row r="38" spans="1:6" ht="15.75" thickBot="1" x14ac:dyDescent="0.3">
      <c r="A38" s="55">
        <v>2024</v>
      </c>
      <c r="B38" s="56" t="s">
        <v>527</v>
      </c>
      <c r="C38" s="56" t="s">
        <v>192</v>
      </c>
      <c r="D38" s="56" t="s">
        <v>257</v>
      </c>
      <c r="E38" s="57">
        <v>650000</v>
      </c>
      <c r="F38" s="56" t="s">
        <v>98</v>
      </c>
    </row>
    <row r="39" spans="1:6" ht="15.75" thickBot="1" x14ac:dyDescent="0.3">
      <c r="A39" s="55">
        <v>2025</v>
      </c>
      <c r="B39" s="56" t="s">
        <v>628</v>
      </c>
      <c r="C39" s="56" t="s">
        <v>192</v>
      </c>
      <c r="D39" s="56" t="s">
        <v>257</v>
      </c>
      <c r="E39" s="57">
        <v>388000</v>
      </c>
      <c r="F39" s="56" t="s">
        <v>98</v>
      </c>
    </row>
    <row r="40" spans="1:6" ht="15.75" thickBot="1" x14ac:dyDescent="0.3">
      <c r="A40" s="55">
        <v>2025</v>
      </c>
      <c r="B40" s="56" t="s">
        <v>628</v>
      </c>
      <c r="C40" s="56" t="s">
        <v>192</v>
      </c>
      <c r="D40" s="56" t="s">
        <v>257</v>
      </c>
      <c r="E40" s="57">
        <v>388000</v>
      </c>
      <c r="F40" s="56" t="s">
        <v>98</v>
      </c>
    </row>
    <row r="41" spans="1:6" ht="15.75" thickBot="1" x14ac:dyDescent="0.3">
      <c r="A41" s="55">
        <v>2025</v>
      </c>
      <c r="B41" s="56" t="s">
        <v>628</v>
      </c>
      <c r="C41" s="56" t="s">
        <v>192</v>
      </c>
      <c r="D41" s="56" t="s">
        <v>257</v>
      </c>
      <c r="E41" s="57">
        <v>388000</v>
      </c>
      <c r="F41" s="56" t="s">
        <v>98</v>
      </c>
    </row>
    <row r="42" spans="1:6" ht="15.75" thickBot="1" x14ac:dyDescent="0.3">
      <c r="A42" s="55">
        <v>2025</v>
      </c>
      <c r="B42" s="56" t="s">
        <v>628</v>
      </c>
      <c r="C42" s="56" t="s">
        <v>192</v>
      </c>
      <c r="D42" s="56" t="s">
        <v>257</v>
      </c>
      <c r="E42" s="57">
        <v>388000</v>
      </c>
      <c r="F42" s="56" t="s">
        <v>98</v>
      </c>
    </row>
    <row r="43" spans="1:6" ht="15.75" hidden="1" thickBot="1" x14ac:dyDescent="0.3">
      <c r="A43" s="55">
        <v>2025</v>
      </c>
      <c r="B43" s="56" t="s">
        <v>628</v>
      </c>
      <c r="C43" s="56" t="s">
        <v>192</v>
      </c>
      <c r="D43" s="56" t="s">
        <v>257</v>
      </c>
      <c r="E43" s="57">
        <v>215000</v>
      </c>
      <c r="F43" s="56" t="s">
        <v>98</v>
      </c>
    </row>
    <row r="44" spans="1:6" ht="15.75" thickBot="1" x14ac:dyDescent="0.3">
      <c r="A44" s="55">
        <v>2025</v>
      </c>
      <c r="B44" s="56" t="s">
        <v>587</v>
      </c>
      <c r="C44" s="56" t="s">
        <v>192</v>
      </c>
      <c r="D44" s="56" t="s">
        <v>257</v>
      </c>
      <c r="E44" s="57">
        <v>450000</v>
      </c>
      <c r="F44" s="56" t="s">
        <v>98</v>
      </c>
    </row>
    <row r="45" spans="1:6" ht="15.75" thickBot="1" x14ac:dyDescent="0.3">
      <c r="A45" s="55">
        <v>2025</v>
      </c>
      <c r="B45" s="56" t="s">
        <v>628</v>
      </c>
      <c r="C45" s="56" t="s">
        <v>192</v>
      </c>
      <c r="D45" s="56" t="s">
        <v>257</v>
      </c>
      <c r="E45" s="57">
        <v>388000</v>
      </c>
      <c r="F45" s="56" t="s">
        <v>98</v>
      </c>
    </row>
    <row r="51" spans="1:6" customFormat="1" ht="18.75" x14ac:dyDescent="0.3">
      <c r="A51" s="243" t="s">
        <v>46</v>
      </c>
      <c r="B51" s="243"/>
      <c r="C51" s="243"/>
      <c r="D51" s="243"/>
      <c r="E51" s="243"/>
      <c r="F51" s="243"/>
    </row>
    <row r="52" spans="1:6" customFormat="1" x14ac:dyDescent="0.25">
      <c r="A52" s="64"/>
      <c r="B52" s="64"/>
      <c r="C52" s="64"/>
      <c r="D52" s="64"/>
      <c r="E52" s="64"/>
      <c r="F52" s="64"/>
    </row>
    <row r="53" spans="1:6" ht="49.5" customHeight="1" x14ac:dyDescent="0.25">
      <c r="A53" s="324" t="s">
        <v>178</v>
      </c>
      <c r="B53" s="324"/>
      <c r="C53" s="324"/>
      <c r="D53" s="324"/>
      <c r="E53" s="324"/>
      <c r="F53" s="324"/>
    </row>
    <row r="54" spans="1:6" ht="15.75" thickBot="1" x14ac:dyDescent="0.3">
      <c r="A54" s="70"/>
      <c r="B54" s="70"/>
      <c r="C54" s="70"/>
      <c r="D54" s="70"/>
      <c r="E54" s="70"/>
      <c r="F54" s="70"/>
    </row>
    <row r="55" spans="1:6" ht="15.75" thickBot="1" x14ac:dyDescent="0.3">
      <c r="A55" s="70"/>
      <c r="B55" s="68" t="s">
        <v>100</v>
      </c>
      <c r="C55" s="68" t="s">
        <v>101</v>
      </c>
      <c r="D55" s="134"/>
      <c r="E55" s="70"/>
      <c r="F55" s="70"/>
    </row>
    <row r="56" spans="1:6" ht="15.75" thickBot="1" x14ac:dyDescent="0.3">
      <c r="A56" s="70"/>
      <c r="B56" s="74" t="s">
        <v>102</v>
      </c>
      <c r="C56" s="74" t="s">
        <v>107</v>
      </c>
      <c r="D56" s="134"/>
      <c r="E56" s="70"/>
      <c r="F56" s="70"/>
    </row>
    <row r="57" spans="1:6" ht="15.75" thickBot="1" x14ac:dyDescent="0.3">
      <c r="A57" s="70"/>
      <c r="B57" s="41"/>
      <c r="C57" s="41"/>
      <c r="D57" s="134"/>
      <c r="E57" s="70"/>
      <c r="F57" s="70"/>
    </row>
    <row r="58" spans="1:6" ht="15.75" thickBot="1" x14ac:dyDescent="0.3">
      <c r="A58" s="70"/>
      <c r="B58" s="41"/>
      <c r="C58" s="41"/>
      <c r="D58" s="134"/>
      <c r="E58" s="70"/>
      <c r="F58" s="70"/>
    </row>
    <row r="59" spans="1:6" ht="15.75" thickBot="1" x14ac:dyDescent="0.3">
      <c r="A59" s="70"/>
      <c r="B59" s="41"/>
      <c r="C59" s="41"/>
      <c r="D59" s="134"/>
      <c r="E59" s="70"/>
      <c r="F59" s="70"/>
    </row>
    <row r="60" spans="1:6" x14ac:dyDescent="0.25">
      <c r="A60" s="70"/>
      <c r="B60" s="218"/>
      <c r="C60" s="218"/>
      <c r="D60" s="134"/>
      <c r="E60" s="70"/>
      <c r="F60" s="70"/>
    </row>
    <row r="61" spans="1:6" x14ac:dyDescent="0.25">
      <c r="A61" s="70"/>
      <c r="B61" s="218"/>
      <c r="C61" s="218"/>
      <c r="D61" s="134"/>
      <c r="E61" s="70"/>
      <c r="F61" s="70"/>
    </row>
    <row r="62" spans="1:6" x14ac:dyDescent="0.25">
      <c r="A62" s="70"/>
      <c r="B62" s="70"/>
      <c r="C62" s="70"/>
      <c r="D62" s="70"/>
      <c r="E62" s="70"/>
      <c r="F62" s="70"/>
    </row>
    <row r="63" spans="1:6" x14ac:dyDescent="0.25">
      <c r="A63" s="70"/>
      <c r="B63" s="70"/>
      <c r="C63" s="70"/>
      <c r="D63" s="70"/>
      <c r="E63" s="70"/>
      <c r="F63" s="70"/>
    </row>
    <row r="64" spans="1:6" x14ac:dyDescent="0.25">
      <c r="A64" s="70"/>
      <c r="B64" s="70"/>
      <c r="C64" s="70"/>
      <c r="D64" s="70"/>
      <c r="E64" s="70"/>
      <c r="F64" s="70"/>
    </row>
    <row r="65" spans="2:2" x14ac:dyDescent="0.25">
      <c r="B65" s="32" t="s">
        <v>133</v>
      </c>
    </row>
  </sheetData>
  <sheetProtection sheet="1" objects="1" scenarios="1" formatCells="0" formatRows="0" insertRows="0"/>
  <dataConsolidate link="1"/>
  <mergeCells count="5">
    <mergeCell ref="A53:F53"/>
    <mergeCell ref="C1:F2"/>
    <mergeCell ref="A3:F3"/>
    <mergeCell ref="A51:F51"/>
    <mergeCell ref="A6:F7"/>
  </mergeCells>
  <dataValidations count="5">
    <dataValidation type="list" allowBlank="1" showInputMessage="1" showErrorMessage="1" prompt="Select from the dropdown menu." sqref="C56:C61" xr:uid="{00000000-0002-0000-0700-000000000000}">
      <formula1>FileType</formula1>
    </dataValidation>
    <dataValidation type="list" allowBlank="1" showInputMessage="1" showErrorMessage="1" sqref="C10:C45" xr:uid="{00000000-0002-0000-0700-000001000000}">
      <formula1>Asset_Category</formula1>
    </dataValidation>
    <dataValidation type="list" allowBlank="1" showInputMessage="1" showErrorMessage="1" sqref="D11:D45" xr:uid="{00000000-0002-0000-0700-000002000000}">
      <formula1>INDIRECT(C11)</formula1>
    </dataValidation>
    <dataValidation type="list" allowBlank="1" showInputMessage="1" showErrorMessage="1" prompt="Select a priority level from the dropdown menu. Levels are user-defined (i.e. you determine what is 'High' vs 'Medium')." sqref="F10:F45" xr:uid="{00000000-0002-0000-0700-000003000000}">
      <formula1>Priority</formula1>
    </dataValidation>
    <dataValidation allowBlank="1" showInputMessage="1" showErrorMessage="1" prompt="Select a priority level from the dropdown menu. Levels are user-defined (i.e. you determine what is 'High' vs 'Medium')." sqref="F9" xr:uid="{00000000-0002-0000-0700-000004000000}"/>
  </dataValidations>
  <pageMargins left="0.7" right="0.7" top="0.75" bottom="0.75" header="0.3" footer="0.3"/>
  <pageSetup scale="77" orientation="landscape" r:id="rId1"/>
  <headerFooter>
    <oddHeader>&amp;LFTA Transit Asset Management Guide for Small Providers&amp;R&amp;D &amp;T</oddHeader>
    <oddFooter>&amp;L&amp;A&amp;R&amp;P</oddFooter>
  </headerFooter>
  <rowBreaks count="1" manualBreakCount="1">
    <brk id="50"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5374" r:id="rId4" name="ButtonFinishPlan">
              <controlPr defaultSize="0" print="0" autoFill="0" autoPict="0" macro="[0]!FinishPlan">
                <anchor moveWithCells="1">
                  <from>
                    <xdr:col>4</xdr:col>
                    <xdr:colOff>695325</xdr:colOff>
                    <xdr:row>68</xdr:row>
                    <xdr:rowOff>9525</xdr:rowOff>
                  </from>
                  <to>
                    <xdr:col>5</xdr:col>
                    <xdr:colOff>504825</xdr:colOff>
                    <xdr:row>69</xdr:row>
                    <xdr:rowOff>66675</xdr:rowOff>
                  </to>
                </anchor>
              </controlPr>
            </control>
          </mc:Choice>
        </mc:AlternateContent>
        <mc:AlternateContent xmlns:mc="http://schemas.openxmlformats.org/markup-compatibility/2006">
          <mc:Choice Requires="x14">
            <control shapeId="15375" r:id="rId5" name="ButtonPrevChp5">
              <controlPr defaultSize="0" print="0" autoFill="0" autoPict="0" macro="[0]!PrevSheet">
                <anchor moveWithCells="1">
                  <from>
                    <xdr:col>0</xdr:col>
                    <xdr:colOff>104775</xdr:colOff>
                    <xdr:row>68</xdr:row>
                    <xdr:rowOff>9525</xdr:rowOff>
                  </from>
                  <to>
                    <xdr:col>1</xdr:col>
                    <xdr:colOff>161925</xdr:colOff>
                    <xdr:row>69</xdr:row>
                    <xdr:rowOff>76200</xdr:rowOff>
                  </to>
                </anchor>
              </controlPr>
            </control>
          </mc:Choice>
        </mc:AlternateContent>
        <mc:AlternateContent xmlns:mc="http://schemas.openxmlformats.org/markup-compatibility/2006">
          <mc:Choice Requires="x14">
            <control shapeId="15376" r:id="rId6" name="ButtonSaveChp5">
              <controlPr defaultSize="0" print="0" autoFill="0" autoPict="0" macro="[0]!SaveWorkbook">
                <anchor moveWithCells="1">
                  <from>
                    <xdr:col>2</xdr:col>
                    <xdr:colOff>285750</xdr:colOff>
                    <xdr:row>68</xdr:row>
                    <xdr:rowOff>9525</xdr:rowOff>
                  </from>
                  <to>
                    <xdr:col>2</xdr:col>
                    <xdr:colOff>1171575</xdr:colOff>
                    <xdr:row>69</xdr:row>
                    <xdr:rowOff>76200</xdr:rowOff>
                  </to>
                </anchor>
              </controlPr>
            </control>
          </mc:Choice>
        </mc:AlternateContent>
        <mc:AlternateContent xmlns:mc="http://schemas.openxmlformats.org/markup-compatibility/2006">
          <mc:Choice Requires="x14">
            <control shapeId="15377" r:id="rId7" name="ButtonAddProject">
              <controlPr defaultSize="0" print="0" autoFill="0" autoPict="0" macro="[0]!AddMoreProjects">
                <anchor moveWithCells="1">
                  <from>
                    <xdr:col>4</xdr:col>
                    <xdr:colOff>628650</xdr:colOff>
                    <xdr:row>45</xdr:row>
                    <xdr:rowOff>142875</xdr:rowOff>
                  </from>
                  <to>
                    <xdr:col>5</xdr:col>
                    <xdr:colOff>447675</xdr:colOff>
                    <xdr:row>46</xdr:row>
                    <xdr:rowOff>180975</xdr:rowOff>
                  </to>
                </anchor>
              </controlPr>
            </control>
          </mc:Choice>
        </mc:AlternateContent>
        <mc:AlternateContent xmlns:mc="http://schemas.openxmlformats.org/markup-compatibility/2006">
          <mc:Choice Requires="x14">
            <control shapeId="15378" r:id="rId8" name="ButtonAddSchedule">
              <controlPr defaultSize="0" print="0" autoFill="0" autoPict="0" macro="[0]!AddMoreSchedules">
                <anchor moveWithCells="1">
                  <from>
                    <xdr:col>1</xdr:col>
                    <xdr:colOff>2352675</xdr:colOff>
                    <xdr:row>61</xdr:row>
                    <xdr:rowOff>142875</xdr:rowOff>
                  </from>
                  <to>
                    <xdr:col>2</xdr:col>
                    <xdr:colOff>285750</xdr:colOff>
                    <xdr:row>63</xdr:row>
                    <xdr:rowOff>9525</xdr:rowOff>
                  </to>
                </anchor>
              </controlPr>
            </control>
          </mc:Choice>
        </mc:AlternateContent>
        <mc:AlternateContent xmlns:mc="http://schemas.openxmlformats.org/markup-compatibility/2006">
          <mc:Choice Requires="x14">
            <control shapeId="15389" r:id="rId9" name="Button 29">
              <controlPr defaultSize="0" print="0" autoFill="0" autoPict="0" macro="[0]!UseFleetReplacementModule">
                <anchor moveWithCells="1">
                  <from>
                    <xdr:col>3</xdr:col>
                    <xdr:colOff>990600</xdr:colOff>
                    <xdr:row>6</xdr:row>
                    <xdr:rowOff>419100</xdr:rowOff>
                  </from>
                  <to>
                    <xdr:col>5</xdr:col>
                    <xdr:colOff>552450</xdr:colOff>
                    <xdr:row>6</xdr:row>
                    <xdr:rowOff>676275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rgb="FFFFFF00"/>
  </sheetPr>
  <dimension ref="A1:K7"/>
  <sheetViews>
    <sheetView workbookViewId="0">
      <selection activeCell="K11" sqref="K11"/>
    </sheetView>
  </sheetViews>
  <sheetFormatPr defaultRowHeight="15" x14ac:dyDescent="0.25"/>
  <cols>
    <col min="1" max="1" width="16.28515625" customWidth="1"/>
    <col min="2" max="2" width="12.85546875" customWidth="1"/>
    <col min="3" max="3" width="13.7109375" customWidth="1"/>
    <col min="6" max="7" width="14.42578125" customWidth="1"/>
    <col min="8" max="8" width="17.5703125" customWidth="1"/>
    <col min="9" max="9" width="25.140625" customWidth="1"/>
    <col min="10" max="10" width="27.5703125" customWidth="1"/>
    <col min="11" max="11" width="13" customWidth="1"/>
  </cols>
  <sheetData>
    <row r="1" spans="1:11" x14ac:dyDescent="0.25">
      <c r="A1" t="s">
        <v>116</v>
      </c>
      <c r="B1" t="s">
        <v>6</v>
      </c>
      <c r="C1" t="s">
        <v>48</v>
      </c>
      <c r="D1" t="s">
        <v>49</v>
      </c>
      <c r="E1" t="s">
        <v>50</v>
      </c>
      <c r="F1" t="s">
        <v>51</v>
      </c>
      <c r="G1" t="s">
        <v>52</v>
      </c>
      <c r="H1" t="s">
        <v>208</v>
      </c>
      <c r="I1" t="s">
        <v>53</v>
      </c>
      <c r="J1" t="s">
        <v>73</v>
      </c>
      <c r="K1" t="s">
        <v>217</v>
      </c>
    </row>
    <row r="2" spans="1:11" x14ac:dyDescent="0.25">
      <c r="A2" t="s">
        <v>192</v>
      </c>
      <c r="B2" t="s">
        <v>189</v>
      </c>
      <c r="C2" t="s">
        <v>202</v>
      </c>
      <c r="D2" t="s">
        <v>215</v>
      </c>
      <c r="E2" t="s">
        <v>216</v>
      </c>
      <c r="F2" t="s">
        <v>203</v>
      </c>
      <c r="H2">
        <v>1995</v>
      </c>
      <c r="I2">
        <v>5643857</v>
      </c>
      <c r="J2">
        <v>20</v>
      </c>
      <c r="K2" t="s">
        <v>218</v>
      </c>
    </row>
    <row r="3" spans="1:11" x14ac:dyDescent="0.25">
      <c r="A3" t="s">
        <v>192</v>
      </c>
      <c r="B3" t="s">
        <v>106</v>
      </c>
      <c r="C3" t="s">
        <v>204</v>
      </c>
      <c r="D3" t="s">
        <v>205</v>
      </c>
      <c r="F3" t="s">
        <v>206</v>
      </c>
      <c r="H3">
        <v>2000</v>
      </c>
      <c r="I3">
        <v>105930</v>
      </c>
      <c r="J3">
        <v>20</v>
      </c>
      <c r="K3" t="s">
        <v>219</v>
      </c>
    </row>
    <row r="4" spans="1:11" x14ac:dyDescent="0.25">
      <c r="A4" t="s">
        <v>192</v>
      </c>
      <c r="B4" t="s">
        <v>185</v>
      </c>
      <c r="C4" t="s">
        <v>193</v>
      </c>
      <c r="D4" t="s">
        <v>194</v>
      </c>
      <c r="F4" t="s">
        <v>195</v>
      </c>
      <c r="H4">
        <v>2003</v>
      </c>
      <c r="I4">
        <v>125758</v>
      </c>
      <c r="J4">
        <v>15</v>
      </c>
      <c r="K4" t="s">
        <v>220</v>
      </c>
    </row>
    <row r="5" spans="1:11" x14ac:dyDescent="0.25">
      <c r="A5" t="s">
        <v>192</v>
      </c>
      <c r="B5" t="s">
        <v>188</v>
      </c>
      <c r="C5" t="s">
        <v>196</v>
      </c>
      <c r="D5" t="s">
        <v>197</v>
      </c>
      <c r="F5" t="s">
        <v>198</v>
      </c>
      <c r="H5">
        <v>2005</v>
      </c>
      <c r="I5">
        <v>37624</v>
      </c>
      <c r="J5">
        <v>20</v>
      </c>
      <c r="K5" t="s">
        <v>221</v>
      </c>
    </row>
    <row r="6" spans="1:11" x14ac:dyDescent="0.25">
      <c r="A6" t="s">
        <v>192</v>
      </c>
      <c r="B6" t="s">
        <v>187</v>
      </c>
      <c r="C6" t="s">
        <v>199</v>
      </c>
      <c r="D6" t="s">
        <v>200</v>
      </c>
      <c r="F6" t="s">
        <v>201</v>
      </c>
      <c r="H6">
        <v>2007</v>
      </c>
      <c r="I6">
        <v>55602</v>
      </c>
      <c r="J6">
        <v>10</v>
      </c>
      <c r="K6" t="s">
        <v>222</v>
      </c>
    </row>
    <row r="7" spans="1:11" x14ac:dyDescent="0.25">
      <c r="A7" t="s">
        <v>192</v>
      </c>
      <c r="B7" t="s">
        <v>186</v>
      </c>
      <c r="C7" t="s">
        <v>196</v>
      </c>
      <c r="D7" t="s">
        <v>197</v>
      </c>
      <c r="F7" t="s">
        <v>207</v>
      </c>
      <c r="H7">
        <v>2010</v>
      </c>
      <c r="I7">
        <v>36199</v>
      </c>
      <c r="J7">
        <v>20</v>
      </c>
      <c r="K7" t="s">
        <v>223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103</vt:i4>
      </vt:variant>
    </vt:vector>
  </HeadingPairs>
  <TitlesOfParts>
    <vt:vector size="125" baseType="lpstr">
      <vt:lpstr>Cover Page</vt:lpstr>
      <vt:lpstr>Instructions</vt:lpstr>
      <vt:lpstr>Getting Started</vt:lpstr>
      <vt:lpstr>Chp 1 - Introduction</vt:lpstr>
      <vt:lpstr>Chp 2 - Capital Asset Inventory</vt:lpstr>
      <vt:lpstr>Chp 3 - Condition Assessment</vt:lpstr>
      <vt:lpstr>Chp 4 - Decision Support</vt:lpstr>
      <vt:lpstr>Chp5- Investment Prioritization</vt:lpstr>
      <vt:lpstr>Sheet1</vt:lpstr>
      <vt:lpstr>Fleet Replacement Module</vt:lpstr>
      <vt:lpstr>TAM Plan - 1</vt:lpstr>
      <vt:lpstr>TAM Plan - 2</vt:lpstr>
      <vt:lpstr>TAM Plan - 3</vt:lpstr>
      <vt:lpstr>TAM Plan - 4</vt:lpstr>
      <vt:lpstr>Appendix A - Asset Register</vt:lpstr>
      <vt:lpstr>Appendix B1 - Rev Veh Condition</vt:lpstr>
      <vt:lpstr>Appendix B2 - Equip Condition</vt:lpstr>
      <vt:lpstr>Appendix B3 - Facilit Condition</vt:lpstr>
      <vt:lpstr>Appendix C - Project List</vt:lpstr>
      <vt:lpstr>Appendix D - Fleet Replacement</vt:lpstr>
      <vt:lpstr>Reference Sheet</vt:lpstr>
      <vt:lpstr>Inventory Ref Sheet</vt:lpstr>
      <vt:lpstr>Agency_Type</vt:lpstr>
      <vt:lpstr>Asset_Category</vt:lpstr>
      <vt:lpstr>Comprehensive_DecisionSupport</vt:lpstr>
      <vt:lpstr>Comprehensive_Introduction</vt:lpstr>
      <vt:lpstr>Comprehensive_InvestmentPrioritization</vt:lpstr>
      <vt:lpstr>'Chp 2 - Capital Asset Inventory'!Criteria</vt:lpstr>
      <vt:lpstr>'Chp 3 - Condition Assessment'!Criteria</vt:lpstr>
      <vt:lpstr>'Fleet Replacement Module'!Criteria</vt:lpstr>
      <vt:lpstr>'Inventory Ref Sheet'!Criteria</vt:lpstr>
      <vt:lpstr>Equipment</vt:lpstr>
      <vt:lpstr>'Chp 2 - Capital Asset Inventory'!Extract</vt:lpstr>
      <vt:lpstr>'Fleet Replacement Module'!Extract</vt:lpstr>
      <vt:lpstr>'Inventory Ref Sheet'!Extract</vt:lpstr>
      <vt:lpstr>Facilities</vt:lpstr>
      <vt:lpstr>FileType</vt:lpstr>
      <vt:lpstr>Input_AboutTamPlanSection</vt:lpstr>
      <vt:lpstr>Input_AboutTamPlanText</vt:lpstr>
      <vt:lpstr>Input_AcquisitionRenewalStrategyTable</vt:lpstr>
      <vt:lpstr>Input_DecisionSupportToolsTable</vt:lpstr>
      <vt:lpstr>Input_DisposalStrategyTable</vt:lpstr>
      <vt:lpstr>Input_EquipmentConditionTable</vt:lpstr>
      <vt:lpstr>Input_FacilitiesConditionTable</vt:lpstr>
      <vt:lpstr>Input_FleetModuleTable</vt:lpstr>
      <vt:lpstr>Input_GroupPlanSubrecipientSection</vt:lpstr>
      <vt:lpstr>Input_GroupPlanSubrecipientTable</vt:lpstr>
      <vt:lpstr>Input_InventoryTable</vt:lpstr>
      <vt:lpstr>Input_MaintenanceStrategyTable</vt:lpstr>
      <vt:lpstr>Input_OverhaulStrategyTable</vt:lpstr>
      <vt:lpstr>Input_ProjectsTable</vt:lpstr>
      <vt:lpstr>Input_RiskManagementTable</vt:lpstr>
      <vt:lpstr>Input_RolesSection</vt:lpstr>
      <vt:lpstr>Input_RolesTable</vt:lpstr>
      <vt:lpstr>Input_RollingStockConditionTable</vt:lpstr>
      <vt:lpstr>Input_SchedulesSection</vt:lpstr>
      <vt:lpstr>Input_SchedulesTable</vt:lpstr>
      <vt:lpstr>Input_TamGoalsSection</vt:lpstr>
      <vt:lpstr>Input_TamGoalsTable</vt:lpstr>
      <vt:lpstr>Input_TamSgrPolicySection</vt:lpstr>
      <vt:lpstr>Input_TamSgrPolicyText</vt:lpstr>
      <vt:lpstr>Input_TamVisionSection</vt:lpstr>
      <vt:lpstr>Input_TamVisionText</vt:lpstr>
      <vt:lpstr>Input_TargetSettingMethodologyText</vt:lpstr>
      <vt:lpstr>Input_TargetsSection</vt:lpstr>
      <vt:lpstr>Input_UnplannedMaintenanceApproachText</vt:lpstr>
      <vt:lpstr>InvestmentPrioritizationText</vt:lpstr>
      <vt:lpstr>Instructions!OLE_LINK1</vt:lpstr>
      <vt:lpstr>Output_AboutTamPlan</vt:lpstr>
      <vt:lpstr>Output_AboutTamPlanSection</vt:lpstr>
      <vt:lpstr>Output_AboutTamPlanText</vt:lpstr>
      <vt:lpstr>Output_AcquisitionRenewalStrategySection</vt:lpstr>
      <vt:lpstr>Output_AcquisitionRenewalStrategyTable</vt:lpstr>
      <vt:lpstr>Output_AppendixAAssetRegisterTable</vt:lpstr>
      <vt:lpstr>Output_AppendixBEquipmentAssetsTable</vt:lpstr>
      <vt:lpstr>Output_AppendixBFacilitiesAssetsTable</vt:lpstr>
      <vt:lpstr>Output_AppendixBRollingStockAssetsTable</vt:lpstr>
      <vt:lpstr>Output_AppendixCProjectsTable</vt:lpstr>
      <vt:lpstr>Output_AppendixDFleetModuleTable</vt:lpstr>
      <vt:lpstr>Output_DecisionSupportToolsSection</vt:lpstr>
      <vt:lpstr>Output_DecisionSupportToolsTable</vt:lpstr>
      <vt:lpstr>Output_DisposalStrategySection</vt:lpstr>
      <vt:lpstr>Output_DisposalStrategyTable</vt:lpstr>
      <vt:lpstr>Output_GroupPlanSubrecipientSection</vt:lpstr>
      <vt:lpstr>Output_GroupPlanSubrecipientTable</vt:lpstr>
      <vt:lpstr>Output_MaintenanceStrategySection</vt:lpstr>
      <vt:lpstr>Output_MaintenanceStrategyTable</vt:lpstr>
      <vt:lpstr>Output_OverhaulStrategySection</vt:lpstr>
      <vt:lpstr>Output_OverhaulStrategyTable</vt:lpstr>
      <vt:lpstr>Output_RiskManagementSection</vt:lpstr>
      <vt:lpstr>Output_RiskManagementTable</vt:lpstr>
      <vt:lpstr>Output_RolesSection</vt:lpstr>
      <vt:lpstr>Output_RolesTable</vt:lpstr>
      <vt:lpstr>Output_SchedulesSection</vt:lpstr>
      <vt:lpstr>Output_SchedulesTable</vt:lpstr>
      <vt:lpstr>Output_TamGoalsSection</vt:lpstr>
      <vt:lpstr>Output_TamGoalsTable</vt:lpstr>
      <vt:lpstr>Output_TamPlanSection</vt:lpstr>
      <vt:lpstr>Output_TamPlanText</vt:lpstr>
      <vt:lpstr>Output_TamSgrPolicySection</vt:lpstr>
      <vt:lpstr>Output_TamSgrPolicyText</vt:lpstr>
      <vt:lpstr>Output_TamVisionSection</vt:lpstr>
      <vt:lpstr>Output_TamVisionText</vt:lpstr>
      <vt:lpstr>Output_TargetSettingMethodologySection</vt:lpstr>
      <vt:lpstr>Output_TargetsSection</vt:lpstr>
      <vt:lpstr>Output_UnplannedMaintenanceApproachSection</vt:lpstr>
      <vt:lpstr>Output_UnplannedMaintenanceApproachText</vt:lpstr>
      <vt:lpstr>PastULB</vt:lpstr>
      <vt:lpstr>'Chp 1 - Introduction'!Print_Area</vt:lpstr>
      <vt:lpstr>'Chp 4 - Decision Support'!Print_Area</vt:lpstr>
      <vt:lpstr>'Chp5- Investment Prioritization'!Print_Area</vt:lpstr>
      <vt:lpstr>'Cover Page'!Print_Area</vt:lpstr>
      <vt:lpstr>'Fleet Replacement Module'!Print_Area</vt:lpstr>
      <vt:lpstr>'Getting Started'!Print_Area</vt:lpstr>
      <vt:lpstr>Instructions!Print_Area</vt:lpstr>
      <vt:lpstr>'Appendix A - Asset Register'!Print_Titles</vt:lpstr>
      <vt:lpstr>'Appendix B1 - Rev Veh Condition'!Print_Titles</vt:lpstr>
      <vt:lpstr>'Appendix B2 - Equip Condition'!Print_Titles</vt:lpstr>
      <vt:lpstr>'Appendix B3 - Facilit Condition'!Print_Titles</vt:lpstr>
      <vt:lpstr>'Appendix C - Project List'!Print_Titles</vt:lpstr>
      <vt:lpstr>'Appendix D - Fleet Replacement'!Print_Titles</vt:lpstr>
      <vt:lpstr>Priority</vt:lpstr>
      <vt:lpstr>RefListStatus</vt:lpstr>
      <vt:lpstr>RevenueVehicles</vt:lpstr>
      <vt:lpstr>TERMScale</vt:lpstr>
    </vt:vector>
  </TitlesOfParts>
  <Company>Parsons Brinckerhoff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Akofio-Sowah, Margaret-Avis</dc:creator>
  <cp:lastModifiedBy>Janelle Del Campo</cp:lastModifiedBy>
  <cp:lastPrinted>2024-04-04T14:56:33Z</cp:lastPrinted>
  <dcterms:created xsi:type="dcterms:W3CDTF">2015-12-09T14:45:50Z</dcterms:created>
  <dcterms:modified xsi:type="dcterms:W3CDTF">2024-04-19T14:44:37Z</dcterms:modified>
</cp:coreProperties>
</file>